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Preparatie en Nazorg\Team Planvorming en Procedures\Gebruikers\Maarten\IFV\"/>
    </mc:Choice>
  </mc:AlternateContent>
  <bookViews>
    <workbookView xWindow="-105" yWindow="-105" windowWidth="38625" windowHeight="21105" tabRatio="881" activeTab="3"/>
  </bookViews>
  <sheets>
    <sheet name="Legenda kleuren" sheetId="3" r:id="rId1"/>
    <sheet name="Toelichting ref.omgeving" sheetId="2" r:id="rId2"/>
    <sheet name="Meldingsclassificaties" sheetId="1" r:id="rId3"/>
    <sheet name="Karakteristieken" sheetId="4" r:id="rId4"/>
    <sheet name="Hints-tabblad" sheetId="6" r:id="rId5"/>
    <sheet name="Parsers_MC" sheetId="25" r:id="rId6"/>
    <sheet name="Parsers_KAR" sheetId="23" r:id="rId7"/>
    <sheet name="Criteria LMC" sheetId="7" r:id="rId8"/>
    <sheet name="Toelichting schrijfwijze" sheetId="8" r:id="rId9"/>
    <sheet name="Afsluitcodes brw" sheetId="9" r:id="rId10"/>
    <sheet name="Hulpblad MC-parser" sheetId="18" r:id="rId11"/>
    <sheet name="Hulpblad KAR-parser" sheetId="17" r:id="rId12"/>
  </sheets>
  <definedNames>
    <definedName name="_xlnm._FilterDatabase" localSheetId="4" hidden="1">'Hints-tabblad'!$A$1:$E$176</definedName>
    <definedName name="_xlnm._FilterDatabase" localSheetId="11" hidden="1">'Hulpblad KAR-parser'!$A$1:$C$2175</definedName>
    <definedName name="_xlnm._FilterDatabase" localSheetId="10" hidden="1">'Hulpblad MC-parser'!$A$1:$D$714</definedName>
    <definedName name="_xlnm._FilterDatabase" localSheetId="3" hidden="1">Karakteristieken!$A$1:$AQ$1643</definedName>
    <definedName name="_xlnm._FilterDatabase" localSheetId="2" hidden="1">Meldingsclassificaties!$A$1:$Z$342</definedName>
    <definedName name="_xlnm._FilterDatabase" localSheetId="6" hidden="1">Parsers_KAR!$A$1:$P$6056</definedName>
    <definedName name="_xlnm._FilterDatabase" localSheetId="5" hidden="1">Parsers_MC!$A$1:$R$2280</definedName>
    <definedName name="_ftnref1" localSheetId="7">'Criteria LMC'!$A$14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526" i="23" l="1"/>
  <c r="P1526" i="23"/>
  <c r="O1526" i="23"/>
  <c r="N1526" i="23"/>
  <c r="AP1037" i="4"/>
  <c r="AE1037" i="4"/>
  <c r="AC1037" i="4"/>
  <c r="AB1037" i="4"/>
  <c r="I5861" i="23" l="1"/>
  <c r="AB1643" i="4"/>
  <c r="AB1642" i="4"/>
  <c r="AB1641" i="4"/>
  <c r="AB1640" i="4"/>
  <c r="AB1639" i="4"/>
  <c r="AB1638" i="4"/>
  <c r="AB1637" i="4"/>
  <c r="AB1636" i="4"/>
  <c r="AB1635" i="4"/>
  <c r="AB1634" i="4"/>
  <c r="AB1633" i="4"/>
  <c r="AB1632" i="4"/>
  <c r="AB1631" i="4"/>
  <c r="AB1630" i="4"/>
  <c r="AB1629" i="4"/>
  <c r="AB1628" i="4"/>
  <c r="AB1627" i="4"/>
  <c r="AB1626" i="4"/>
  <c r="AB1625" i="4"/>
  <c r="AB1624" i="4"/>
  <c r="AB1623" i="4"/>
  <c r="AB1622" i="4"/>
  <c r="AB1621" i="4"/>
  <c r="AB1620" i="4"/>
  <c r="AB1619" i="4"/>
  <c r="AB1618" i="4"/>
  <c r="AB1617" i="4"/>
  <c r="AB1616" i="4"/>
  <c r="AB1615" i="4"/>
  <c r="AB1614" i="4"/>
  <c r="AB1613" i="4"/>
  <c r="AB1612" i="4"/>
  <c r="AB1611" i="4"/>
  <c r="AB1610" i="4"/>
  <c r="AB1609" i="4"/>
  <c r="AB1608" i="4"/>
  <c r="AB1607" i="4"/>
  <c r="AB1606" i="4"/>
  <c r="AB1605" i="4"/>
  <c r="AB1604" i="4"/>
  <c r="AB1603" i="4"/>
  <c r="AB1602" i="4"/>
  <c r="AB1601" i="4"/>
  <c r="AB1600" i="4"/>
  <c r="AB1599" i="4"/>
  <c r="AB1598" i="4"/>
  <c r="AB1597" i="4"/>
  <c r="AB1596" i="4"/>
  <c r="AB1595" i="4"/>
  <c r="AB1594" i="4"/>
  <c r="AB1593" i="4"/>
  <c r="AB1592" i="4"/>
  <c r="AB1591" i="4"/>
  <c r="AB1590" i="4"/>
  <c r="AB1589" i="4"/>
  <c r="AB1588" i="4"/>
  <c r="AB1587" i="4"/>
  <c r="AB1586" i="4"/>
  <c r="AB1585" i="4"/>
  <c r="AB1584" i="4"/>
  <c r="AB1583" i="4"/>
  <c r="AB1582" i="4"/>
  <c r="AB1581" i="4"/>
  <c r="AB1580" i="4"/>
  <c r="AB1579" i="4"/>
  <c r="AB1578" i="4"/>
  <c r="AB1577" i="4"/>
  <c r="AB1576" i="4"/>
  <c r="AB1575" i="4"/>
  <c r="AB1574" i="4"/>
  <c r="AB1573" i="4"/>
  <c r="AB1572" i="4"/>
  <c r="AB1571" i="4"/>
  <c r="AB1570" i="4"/>
  <c r="AB1569" i="4"/>
  <c r="AB1568" i="4"/>
  <c r="AB1567" i="4"/>
  <c r="AB1566" i="4"/>
  <c r="AB1565" i="4"/>
  <c r="AB1564" i="4"/>
  <c r="AB1563" i="4"/>
  <c r="AB1562" i="4"/>
  <c r="AB1561" i="4"/>
  <c r="AB1560" i="4"/>
  <c r="AB1559" i="4"/>
  <c r="AB1558" i="4"/>
  <c r="AB1557" i="4"/>
  <c r="AB1556" i="4"/>
  <c r="AB1555" i="4"/>
  <c r="AB1554" i="4"/>
  <c r="AB1553" i="4"/>
  <c r="AB1552" i="4"/>
  <c r="AB1551" i="4"/>
  <c r="AB1550" i="4"/>
  <c r="AB1549" i="4"/>
  <c r="AB1548" i="4"/>
  <c r="AB1547" i="4"/>
  <c r="AB1546" i="4"/>
  <c r="AB1545" i="4"/>
  <c r="AB1544" i="4"/>
  <c r="AB1543" i="4"/>
  <c r="AB1542" i="4"/>
  <c r="AB1541" i="4"/>
  <c r="AB1540" i="4"/>
  <c r="AB1539" i="4"/>
  <c r="AB1538" i="4"/>
  <c r="AB1537" i="4"/>
  <c r="AB1536" i="4"/>
  <c r="AB1535" i="4"/>
  <c r="AB1534" i="4"/>
  <c r="AB1533" i="4"/>
  <c r="AB1532" i="4"/>
  <c r="AB1531" i="4"/>
  <c r="AB1530" i="4"/>
  <c r="AB1529" i="4"/>
  <c r="AB1528" i="4"/>
  <c r="AB1527" i="4"/>
  <c r="AB1526" i="4"/>
  <c r="AB1525" i="4"/>
  <c r="AB1524" i="4"/>
  <c r="AB1523" i="4"/>
  <c r="AB1522" i="4"/>
  <c r="AB1521" i="4"/>
  <c r="AB1520" i="4"/>
  <c r="AB1519" i="4"/>
  <c r="AB1518" i="4"/>
  <c r="AB1517" i="4"/>
  <c r="AB1516" i="4"/>
  <c r="AB1515" i="4"/>
  <c r="AB1514" i="4"/>
  <c r="AB1513" i="4"/>
  <c r="AB1512" i="4"/>
  <c r="AB1511" i="4"/>
  <c r="AB1510" i="4"/>
  <c r="AB1509" i="4"/>
  <c r="AB1508" i="4"/>
  <c r="AB1507" i="4"/>
  <c r="AB1506" i="4"/>
  <c r="AB1505" i="4"/>
  <c r="AB1504" i="4"/>
  <c r="AB1503" i="4"/>
  <c r="AB1502" i="4"/>
  <c r="AB1501" i="4"/>
  <c r="AB1500" i="4"/>
  <c r="AB1499" i="4"/>
  <c r="AB1498" i="4"/>
  <c r="AB1497" i="4"/>
  <c r="AB1496" i="4"/>
  <c r="AB1495" i="4"/>
  <c r="AB1494" i="4"/>
  <c r="AB1493" i="4"/>
  <c r="AB1492" i="4"/>
  <c r="AB1491" i="4"/>
  <c r="AB1490" i="4"/>
  <c r="AB1489" i="4"/>
  <c r="AB1488" i="4"/>
  <c r="AB1487" i="4"/>
  <c r="AB1486" i="4"/>
  <c r="AB1485" i="4"/>
  <c r="AB1484" i="4"/>
  <c r="AB1483" i="4"/>
  <c r="AB1482" i="4"/>
  <c r="AB1481" i="4"/>
  <c r="AB1480" i="4"/>
  <c r="AB1479" i="4"/>
  <c r="AB1478" i="4"/>
  <c r="AB1477" i="4"/>
  <c r="AB1476" i="4"/>
  <c r="AB1475" i="4"/>
  <c r="AB1474" i="4"/>
  <c r="AB1473" i="4"/>
  <c r="AB1472" i="4"/>
  <c r="AB1471" i="4"/>
  <c r="AB1470" i="4"/>
  <c r="AB1469" i="4"/>
  <c r="AB1468" i="4"/>
  <c r="AB1467" i="4"/>
  <c r="AB1466" i="4"/>
  <c r="AB1465" i="4"/>
  <c r="AB1464" i="4"/>
  <c r="AB1463" i="4"/>
  <c r="AB1462" i="4"/>
  <c r="AB1461" i="4"/>
  <c r="AB1460" i="4"/>
  <c r="AB1459" i="4"/>
  <c r="AB1458" i="4"/>
  <c r="AB1457" i="4"/>
  <c r="AB1456" i="4"/>
  <c r="AB1455" i="4"/>
  <c r="AB1454" i="4"/>
  <c r="AB1453" i="4"/>
  <c r="AB1452" i="4"/>
  <c r="AB1451" i="4"/>
  <c r="AB1450" i="4"/>
  <c r="AB1449" i="4"/>
  <c r="AB1448" i="4"/>
  <c r="AB1447" i="4"/>
  <c r="AB1446" i="4"/>
  <c r="AB1445" i="4"/>
  <c r="AB1444" i="4"/>
  <c r="AB1443" i="4"/>
  <c r="AB1442" i="4"/>
  <c r="AB1441" i="4"/>
  <c r="AB1440" i="4"/>
  <c r="AB1439" i="4"/>
  <c r="AB1438" i="4"/>
  <c r="AB1437" i="4"/>
  <c r="AB1436" i="4"/>
  <c r="AB1435" i="4"/>
  <c r="AB1434" i="4"/>
  <c r="AB1433" i="4"/>
  <c r="AB1432" i="4"/>
  <c r="AB1431" i="4"/>
  <c r="AB1430" i="4"/>
  <c r="AB1429" i="4"/>
  <c r="AB1428" i="4"/>
  <c r="AB1427" i="4"/>
  <c r="AB1426" i="4"/>
  <c r="AB1425" i="4"/>
  <c r="AB1424" i="4"/>
  <c r="AB1423" i="4"/>
  <c r="AB1422" i="4"/>
  <c r="AB1421" i="4"/>
  <c r="AB1420" i="4"/>
  <c r="AB1419" i="4"/>
  <c r="AB1418" i="4"/>
  <c r="AB1417" i="4"/>
  <c r="AB1416" i="4"/>
  <c r="AB1415" i="4"/>
  <c r="AB1414" i="4"/>
  <c r="AB1413" i="4"/>
  <c r="AB1412" i="4"/>
  <c r="AB1411" i="4"/>
  <c r="AB1410" i="4"/>
  <c r="AB1409" i="4"/>
  <c r="AB1408" i="4"/>
  <c r="AB1407" i="4"/>
  <c r="AB1406" i="4"/>
  <c r="AB1405" i="4"/>
  <c r="AB1404" i="4"/>
  <c r="AB1403" i="4"/>
  <c r="AB1402" i="4"/>
  <c r="AB1401" i="4"/>
  <c r="AB1400" i="4"/>
  <c r="AB1399" i="4"/>
  <c r="AB1398" i="4"/>
  <c r="AB1397" i="4"/>
  <c r="AB1396" i="4"/>
  <c r="AB1395" i="4"/>
  <c r="AB1394" i="4"/>
  <c r="AB1393" i="4"/>
  <c r="AB1392" i="4"/>
  <c r="AB1391" i="4"/>
  <c r="AB1390" i="4"/>
  <c r="AB1389" i="4"/>
  <c r="AB1388" i="4"/>
  <c r="AB1387" i="4"/>
  <c r="AB1386" i="4"/>
  <c r="AB1385" i="4"/>
  <c r="AB1384" i="4"/>
  <c r="AB1383" i="4"/>
  <c r="AB1382" i="4"/>
  <c r="AB1381" i="4"/>
  <c r="AB1380" i="4"/>
  <c r="AB1379" i="4"/>
  <c r="AB1378" i="4"/>
  <c r="AB1377" i="4"/>
  <c r="AB1376" i="4"/>
  <c r="AB1375" i="4"/>
  <c r="AB1374" i="4"/>
  <c r="AB1373" i="4"/>
  <c r="AB1372" i="4"/>
  <c r="AB1371" i="4"/>
  <c r="AB1370" i="4"/>
  <c r="AB1369" i="4"/>
  <c r="AB1368" i="4"/>
  <c r="AB1367" i="4"/>
  <c r="AB1366" i="4"/>
  <c r="AB1365" i="4"/>
  <c r="AB1364" i="4"/>
  <c r="AB1363" i="4"/>
  <c r="AB1362" i="4"/>
  <c r="AB1361" i="4"/>
  <c r="AB1360" i="4"/>
  <c r="AB1359" i="4"/>
  <c r="AB1358" i="4"/>
  <c r="AB1357" i="4"/>
  <c r="AB1356" i="4"/>
  <c r="AB1355" i="4"/>
  <c r="AB1354" i="4"/>
  <c r="AB1353" i="4"/>
  <c r="AB1352" i="4"/>
  <c r="AB1351" i="4"/>
  <c r="AB1350" i="4"/>
  <c r="AB1349" i="4"/>
  <c r="AB1348" i="4"/>
  <c r="AB1347" i="4"/>
  <c r="AB1346" i="4"/>
  <c r="AB1345" i="4"/>
  <c r="AB1344" i="4"/>
  <c r="AB1343" i="4"/>
  <c r="AB1342" i="4"/>
  <c r="AB1341" i="4"/>
  <c r="AB1340" i="4"/>
  <c r="AB1339" i="4"/>
  <c r="AB1338" i="4"/>
  <c r="AB1337" i="4"/>
  <c r="AB1336" i="4"/>
  <c r="AB1335" i="4"/>
  <c r="AB1334" i="4"/>
  <c r="AB1333" i="4"/>
  <c r="AB1332" i="4"/>
  <c r="AB1331" i="4"/>
  <c r="AB1330" i="4"/>
  <c r="AB1329" i="4"/>
  <c r="AB1328" i="4"/>
  <c r="AB1327" i="4"/>
  <c r="AB1326" i="4"/>
  <c r="AB1325" i="4"/>
  <c r="AB1324" i="4"/>
  <c r="AB1323" i="4"/>
  <c r="AB1322" i="4"/>
  <c r="AB1321" i="4"/>
  <c r="AB1320" i="4"/>
  <c r="AB1319" i="4"/>
  <c r="AB1318" i="4"/>
  <c r="AB1317" i="4"/>
  <c r="AB1316" i="4"/>
  <c r="AB1315" i="4"/>
  <c r="AB1314" i="4"/>
  <c r="AB1313" i="4"/>
  <c r="AB1312" i="4"/>
  <c r="AB1311" i="4"/>
  <c r="AB1310" i="4"/>
  <c r="AB1309" i="4"/>
  <c r="AB1308" i="4"/>
  <c r="AB1307" i="4"/>
  <c r="AB1306" i="4"/>
  <c r="AB1305" i="4"/>
  <c r="AB1304" i="4"/>
  <c r="AB1303" i="4"/>
  <c r="AB1302" i="4"/>
  <c r="AB1301" i="4"/>
  <c r="AB1300" i="4"/>
  <c r="AB1299" i="4"/>
  <c r="AB1298" i="4"/>
  <c r="AB1297" i="4"/>
  <c r="AB1296" i="4"/>
  <c r="AB1295" i="4"/>
  <c r="AB1294" i="4"/>
  <c r="AB1293" i="4"/>
  <c r="AB1292" i="4"/>
  <c r="AB1291" i="4"/>
  <c r="AB1290" i="4"/>
  <c r="AB1289" i="4"/>
  <c r="AB1288" i="4"/>
  <c r="AB1287" i="4"/>
  <c r="AB1286" i="4"/>
  <c r="AB1285" i="4"/>
  <c r="AB1284" i="4"/>
  <c r="AB1283" i="4"/>
  <c r="AB1282" i="4"/>
  <c r="AB1281" i="4"/>
  <c r="AB1280" i="4"/>
  <c r="AB1279" i="4"/>
  <c r="AB1278" i="4"/>
  <c r="AB1277" i="4"/>
  <c r="AB1276" i="4"/>
  <c r="AB1275" i="4"/>
  <c r="AB1274" i="4"/>
  <c r="AB1273" i="4"/>
  <c r="AB1272" i="4"/>
  <c r="AB1271" i="4"/>
  <c r="AB1270" i="4"/>
  <c r="AB1269" i="4"/>
  <c r="AB1268" i="4"/>
  <c r="AB1267" i="4"/>
  <c r="AB1266" i="4"/>
  <c r="AB1265" i="4"/>
  <c r="AB1264" i="4"/>
  <c r="AB1263" i="4"/>
  <c r="AB1262" i="4"/>
  <c r="AB1261" i="4"/>
  <c r="AB1260" i="4"/>
  <c r="AB1259" i="4"/>
  <c r="AB1258" i="4"/>
  <c r="AB1257" i="4"/>
  <c r="AB1256" i="4"/>
  <c r="AB1255" i="4"/>
  <c r="AB1254" i="4"/>
  <c r="AB1253" i="4"/>
  <c r="AB1252" i="4"/>
  <c r="AB1251" i="4"/>
  <c r="AB1250" i="4"/>
  <c r="AB1249" i="4"/>
  <c r="AB1248" i="4"/>
  <c r="AB1247" i="4"/>
  <c r="AB1246" i="4"/>
  <c r="AB1245" i="4"/>
  <c r="AB1244" i="4"/>
  <c r="AB1243" i="4"/>
  <c r="AB1242" i="4"/>
  <c r="AB1241" i="4"/>
  <c r="AB1240" i="4"/>
  <c r="AB1239" i="4"/>
  <c r="AB1238" i="4"/>
  <c r="AB1237" i="4"/>
  <c r="AB1236" i="4"/>
  <c r="AB1235" i="4"/>
  <c r="AB1234" i="4"/>
  <c r="AB1233" i="4"/>
  <c r="AB1232" i="4"/>
  <c r="AB1231" i="4"/>
  <c r="AB1230" i="4"/>
  <c r="AB1229" i="4"/>
  <c r="AB1228" i="4"/>
  <c r="AB1227" i="4"/>
  <c r="AB1226" i="4"/>
  <c r="AB1225" i="4"/>
  <c r="AB1224" i="4"/>
  <c r="AB1223" i="4"/>
  <c r="AB1222" i="4"/>
  <c r="AB1221" i="4"/>
  <c r="AB1220" i="4"/>
  <c r="AB1219" i="4"/>
  <c r="AB1218" i="4"/>
  <c r="AB1217" i="4"/>
  <c r="AB1216" i="4"/>
  <c r="AB1215" i="4"/>
  <c r="AB1214" i="4"/>
  <c r="AB1213" i="4"/>
  <c r="AB1212" i="4"/>
  <c r="AB1211" i="4"/>
  <c r="AB1210" i="4"/>
  <c r="AB1209" i="4"/>
  <c r="AB1208" i="4"/>
  <c r="AB1207" i="4"/>
  <c r="AB1206" i="4"/>
  <c r="AB1205" i="4"/>
  <c r="AB1204" i="4"/>
  <c r="AB1203" i="4"/>
  <c r="AB1202" i="4"/>
  <c r="AB1201" i="4"/>
  <c r="AB1200" i="4"/>
  <c r="AB1199" i="4"/>
  <c r="AB1198" i="4"/>
  <c r="AB1197" i="4"/>
  <c r="AB1196" i="4"/>
  <c r="AB1195" i="4"/>
  <c r="AB1194" i="4"/>
  <c r="AB1193" i="4"/>
  <c r="AB1192" i="4"/>
  <c r="AB1191" i="4"/>
  <c r="AB1190" i="4"/>
  <c r="AB1189" i="4"/>
  <c r="AB1188" i="4"/>
  <c r="AB1187" i="4"/>
  <c r="AB1186" i="4"/>
  <c r="AB1185" i="4"/>
  <c r="AB1184" i="4"/>
  <c r="AB1183" i="4"/>
  <c r="AB1182" i="4"/>
  <c r="AB1181" i="4"/>
  <c r="AB1180" i="4"/>
  <c r="AB1179" i="4"/>
  <c r="AB1178" i="4"/>
  <c r="AB1177" i="4"/>
  <c r="AB1176" i="4"/>
  <c r="AB1175" i="4"/>
  <c r="AB1174" i="4"/>
  <c r="AB1173" i="4"/>
  <c r="AB1172" i="4"/>
  <c r="AB1171" i="4"/>
  <c r="AB1170" i="4"/>
  <c r="AB1169" i="4"/>
  <c r="AB1168" i="4"/>
  <c r="AB1167" i="4"/>
  <c r="AB1166" i="4"/>
  <c r="AB1165" i="4"/>
  <c r="AB1164" i="4"/>
  <c r="AB1163" i="4"/>
  <c r="AB1162" i="4"/>
  <c r="AB1161" i="4"/>
  <c r="AB1160" i="4"/>
  <c r="AB1159" i="4"/>
  <c r="AB1158" i="4"/>
  <c r="AB1157" i="4"/>
  <c r="AB1156" i="4"/>
  <c r="AB1155" i="4"/>
  <c r="AB1154" i="4"/>
  <c r="AB1153" i="4"/>
  <c r="AB1152" i="4"/>
  <c r="AB1151" i="4"/>
  <c r="AB1150" i="4"/>
  <c r="AB1149" i="4"/>
  <c r="AB1148" i="4"/>
  <c r="AB1147" i="4"/>
  <c r="AB1146" i="4"/>
  <c r="AB1145" i="4"/>
  <c r="AB1144" i="4"/>
  <c r="AB1143" i="4"/>
  <c r="AB1142" i="4"/>
  <c r="AB1141" i="4"/>
  <c r="AB1140" i="4"/>
  <c r="AB1139" i="4"/>
  <c r="AB1138" i="4"/>
  <c r="AB1137" i="4"/>
  <c r="AB1136" i="4"/>
  <c r="AB1135" i="4"/>
  <c r="AB1134" i="4"/>
  <c r="AB1133" i="4"/>
  <c r="AB1132" i="4"/>
  <c r="AB1131" i="4"/>
  <c r="AB1130" i="4"/>
  <c r="AB1129" i="4"/>
  <c r="AB1128" i="4"/>
  <c r="AB1127" i="4"/>
  <c r="AB1126" i="4"/>
  <c r="AB1125" i="4"/>
  <c r="AB1124" i="4"/>
  <c r="AB1123" i="4"/>
  <c r="AB1122" i="4"/>
  <c r="AB1121" i="4"/>
  <c r="AB1120" i="4"/>
  <c r="AB1119" i="4"/>
  <c r="AB1118" i="4"/>
  <c r="AB1117" i="4"/>
  <c r="AB1116" i="4"/>
  <c r="AB1115" i="4"/>
  <c r="AB1114" i="4"/>
  <c r="AB1113" i="4"/>
  <c r="AB1112" i="4"/>
  <c r="AB1111" i="4"/>
  <c r="AB1110" i="4"/>
  <c r="AB1109" i="4"/>
  <c r="AB1108" i="4"/>
  <c r="AB1107" i="4"/>
  <c r="AB1106" i="4"/>
  <c r="AB1105" i="4"/>
  <c r="AB1104" i="4"/>
  <c r="AB1103" i="4"/>
  <c r="AB1102" i="4"/>
  <c r="AB1101" i="4"/>
  <c r="AB1100" i="4"/>
  <c r="AB1099" i="4"/>
  <c r="AB1098" i="4"/>
  <c r="AB1097" i="4"/>
  <c r="AB1096" i="4"/>
  <c r="AB1095" i="4"/>
  <c r="AB1094" i="4"/>
  <c r="AB1093" i="4"/>
  <c r="AB1092" i="4"/>
  <c r="AB1091" i="4"/>
  <c r="AB1090" i="4"/>
  <c r="AB1089" i="4"/>
  <c r="AB1088" i="4"/>
  <c r="AB1087" i="4"/>
  <c r="AB1086" i="4"/>
  <c r="AB1085" i="4"/>
  <c r="AB1084" i="4"/>
  <c r="AB1083" i="4"/>
  <c r="AB1082" i="4"/>
  <c r="AB1081" i="4"/>
  <c r="AB1080" i="4"/>
  <c r="AB1079" i="4"/>
  <c r="AB1078" i="4"/>
  <c r="AB1077" i="4"/>
  <c r="AB1076" i="4"/>
  <c r="AB1075" i="4"/>
  <c r="AB1074" i="4"/>
  <c r="AB1073" i="4"/>
  <c r="AB1072" i="4"/>
  <c r="AB1071" i="4"/>
  <c r="AB1070" i="4"/>
  <c r="AB1069" i="4"/>
  <c r="AB1068" i="4"/>
  <c r="AB1067" i="4"/>
  <c r="AB1066" i="4"/>
  <c r="AB1065" i="4"/>
  <c r="AB1064" i="4"/>
  <c r="AB1063" i="4"/>
  <c r="AB1062" i="4"/>
  <c r="AB1061" i="4"/>
  <c r="AB1060" i="4"/>
  <c r="AB1059" i="4"/>
  <c r="AB1058" i="4"/>
  <c r="AB1057" i="4"/>
  <c r="AB1056" i="4"/>
  <c r="AB1055" i="4"/>
  <c r="AB1054" i="4"/>
  <c r="AB1053" i="4"/>
  <c r="AB1052" i="4"/>
  <c r="AB1051" i="4"/>
  <c r="AB1050" i="4"/>
  <c r="AB1049" i="4"/>
  <c r="AB1048" i="4"/>
  <c r="AB1047" i="4"/>
  <c r="AB1046" i="4"/>
  <c r="AB1045" i="4"/>
  <c r="AB1044" i="4"/>
  <c r="AB1043" i="4"/>
  <c r="AB1042" i="4"/>
  <c r="AB1041" i="4"/>
  <c r="AB1040" i="4"/>
  <c r="AB1039" i="4"/>
  <c r="AB1038" i="4"/>
  <c r="AB396" i="4"/>
  <c r="AB1036" i="4"/>
  <c r="AB1035" i="4"/>
  <c r="AB1034" i="4"/>
  <c r="AB1033" i="4"/>
  <c r="AB1032" i="4"/>
  <c r="AB1031" i="4"/>
  <c r="AB1030" i="4"/>
  <c r="AB1029" i="4"/>
  <c r="AB1028" i="4"/>
  <c r="AB1027" i="4"/>
  <c r="AB1026" i="4"/>
  <c r="AB1025" i="4"/>
  <c r="AB1024" i="4"/>
  <c r="AB1023" i="4"/>
  <c r="AB1022" i="4"/>
  <c r="AB1021" i="4"/>
  <c r="AB1020" i="4"/>
  <c r="AB1019" i="4"/>
  <c r="AB1018" i="4"/>
  <c r="AB1017" i="4"/>
  <c r="AB1016" i="4"/>
  <c r="AB1015" i="4"/>
  <c r="AB1014" i="4"/>
  <c r="AB1013" i="4"/>
  <c r="AB1012" i="4"/>
  <c r="AB1011" i="4"/>
  <c r="AB1010" i="4"/>
  <c r="AB1009" i="4"/>
  <c r="AB1008" i="4"/>
  <c r="AB1007" i="4"/>
  <c r="AB1006" i="4"/>
  <c r="AB1005" i="4"/>
  <c r="AB1004" i="4"/>
  <c r="AB1003" i="4"/>
  <c r="AB1002" i="4"/>
  <c r="AB1001" i="4"/>
  <c r="AB1000" i="4"/>
  <c r="AB999" i="4"/>
  <c r="AB998" i="4"/>
  <c r="AB997" i="4"/>
  <c r="AB996" i="4"/>
  <c r="AB995" i="4"/>
  <c r="AB994" i="4"/>
  <c r="AB993" i="4"/>
  <c r="AB992" i="4"/>
  <c r="AB991" i="4"/>
  <c r="AB990" i="4"/>
  <c r="AB989" i="4"/>
  <c r="AB988" i="4"/>
  <c r="AB987" i="4"/>
  <c r="AB986" i="4"/>
  <c r="AB985" i="4"/>
  <c r="AB984" i="4"/>
  <c r="AB983" i="4"/>
  <c r="AB982" i="4"/>
  <c r="AB981" i="4"/>
  <c r="AB980" i="4"/>
  <c r="AB979" i="4"/>
  <c r="AB978" i="4"/>
  <c r="AB977" i="4"/>
  <c r="AB976" i="4"/>
  <c r="AB975" i="4"/>
  <c r="AB974" i="4"/>
  <c r="AB973" i="4"/>
  <c r="AB972" i="4"/>
  <c r="AB971" i="4"/>
  <c r="AB970" i="4"/>
  <c r="AB969" i="4"/>
  <c r="AB968" i="4"/>
  <c r="AB967" i="4"/>
  <c r="AB966" i="4"/>
  <c r="AB965" i="4"/>
  <c r="AB964" i="4"/>
  <c r="AB963" i="4"/>
  <c r="AB962" i="4"/>
  <c r="AB961" i="4"/>
  <c r="AB960" i="4"/>
  <c r="AB959" i="4"/>
  <c r="AB958" i="4"/>
  <c r="AB957" i="4"/>
  <c r="AB956" i="4"/>
  <c r="AB955" i="4"/>
  <c r="AB954" i="4"/>
  <c r="AB953" i="4"/>
  <c r="AB952" i="4"/>
  <c r="AB951" i="4"/>
  <c r="AB950" i="4"/>
  <c r="AB949" i="4"/>
  <c r="AB948" i="4"/>
  <c r="AB947" i="4"/>
  <c r="AB946" i="4"/>
  <c r="AB945" i="4"/>
  <c r="AB944" i="4"/>
  <c r="AB943" i="4"/>
  <c r="AB942" i="4"/>
  <c r="AB941" i="4"/>
  <c r="AB940" i="4"/>
  <c r="AB939" i="4"/>
  <c r="AB938" i="4"/>
  <c r="AB937" i="4"/>
  <c r="AB936" i="4"/>
  <c r="AB935" i="4"/>
  <c r="AB934" i="4"/>
  <c r="AB933" i="4"/>
  <c r="AB932" i="4"/>
  <c r="AB931" i="4"/>
  <c r="AB930" i="4"/>
  <c r="AB929" i="4"/>
  <c r="AB928" i="4"/>
  <c r="AB927" i="4"/>
  <c r="AB926" i="4"/>
  <c r="AB925" i="4"/>
  <c r="AB924" i="4"/>
  <c r="AB923" i="4"/>
  <c r="AB922" i="4"/>
  <c r="AB921" i="4"/>
  <c r="AB920" i="4"/>
  <c r="AB919" i="4"/>
  <c r="AB918" i="4"/>
  <c r="AB917" i="4"/>
  <c r="AB916" i="4"/>
  <c r="AB915" i="4"/>
  <c r="AB914" i="4"/>
  <c r="AB913" i="4"/>
  <c r="AB912" i="4"/>
  <c r="AB911" i="4"/>
  <c r="AB910" i="4"/>
  <c r="AB909" i="4"/>
  <c r="AB908" i="4"/>
  <c r="AB907" i="4"/>
  <c r="AB906" i="4"/>
  <c r="AB905" i="4"/>
  <c r="AB904" i="4"/>
  <c r="AB903" i="4"/>
  <c r="AB902" i="4"/>
  <c r="AB901" i="4"/>
  <c r="AB900" i="4"/>
  <c r="AB899" i="4"/>
  <c r="AB898" i="4"/>
  <c r="AB897" i="4"/>
  <c r="AB896" i="4"/>
  <c r="AB895" i="4"/>
  <c r="AB894" i="4"/>
  <c r="AB893" i="4"/>
  <c r="AB892" i="4"/>
  <c r="AB891" i="4"/>
  <c r="AB890" i="4"/>
  <c r="AB889" i="4"/>
  <c r="AB888" i="4"/>
  <c r="AB887" i="4"/>
  <c r="AB886" i="4"/>
  <c r="AB885" i="4"/>
  <c r="AB884" i="4"/>
  <c r="AB883" i="4"/>
  <c r="AB882" i="4"/>
  <c r="AB881" i="4"/>
  <c r="AB880" i="4"/>
  <c r="AB879" i="4"/>
  <c r="AB878" i="4"/>
  <c r="AB877" i="4"/>
  <c r="AB876" i="4"/>
  <c r="AB875" i="4"/>
  <c r="AB874" i="4"/>
  <c r="AB873" i="4"/>
  <c r="AB872" i="4"/>
  <c r="AB871" i="4"/>
  <c r="AB870" i="4"/>
  <c r="AB869" i="4"/>
  <c r="AB868" i="4"/>
  <c r="AB867" i="4"/>
  <c r="AB866" i="4"/>
  <c r="AB865" i="4"/>
  <c r="AB864" i="4"/>
  <c r="AB863" i="4"/>
  <c r="AB862" i="4"/>
  <c r="AB861" i="4"/>
  <c r="AB860" i="4"/>
  <c r="AB859" i="4"/>
  <c r="AB858" i="4"/>
  <c r="AB857" i="4"/>
  <c r="AB856" i="4"/>
  <c r="AB855" i="4"/>
  <c r="AB854" i="4"/>
  <c r="AB853" i="4"/>
  <c r="AB852" i="4"/>
  <c r="AB851" i="4"/>
  <c r="AB850" i="4"/>
  <c r="AB849" i="4"/>
  <c r="AB848" i="4"/>
  <c r="AB847" i="4"/>
  <c r="AB846" i="4"/>
  <c r="AB845" i="4"/>
  <c r="AB844" i="4"/>
  <c r="AB843" i="4"/>
  <c r="AB842" i="4"/>
  <c r="AB841" i="4"/>
  <c r="AB840" i="4"/>
  <c r="AB839" i="4"/>
  <c r="AB838" i="4"/>
  <c r="AB837" i="4"/>
  <c r="AB836" i="4"/>
  <c r="AB835" i="4"/>
  <c r="AB834" i="4"/>
  <c r="AB833" i="4"/>
  <c r="AB832" i="4"/>
  <c r="AB831" i="4"/>
  <c r="AB830" i="4"/>
  <c r="AB829" i="4"/>
  <c r="AB828" i="4"/>
  <c r="AB827" i="4"/>
  <c r="AB826" i="4"/>
  <c r="AB825" i="4"/>
  <c r="AB824" i="4"/>
  <c r="AB823" i="4"/>
  <c r="AB822" i="4"/>
  <c r="AB821" i="4"/>
  <c r="AB820" i="4"/>
  <c r="AB819" i="4"/>
  <c r="AB818" i="4"/>
  <c r="AB817" i="4"/>
  <c r="AB816" i="4"/>
  <c r="AB815" i="4"/>
  <c r="AB814" i="4"/>
  <c r="AB813" i="4"/>
  <c r="AB812" i="4"/>
  <c r="AB811" i="4"/>
  <c r="AB810" i="4"/>
  <c r="AB809" i="4"/>
  <c r="AB808" i="4"/>
  <c r="AB807" i="4"/>
  <c r="AB806" i="4"/>
  <c r="AB805" i="4"/>
  <c r="AB804" i="4"/>
  <c r="AB803" i="4"/>
  <c r="AB802" i="4"/>
  <c r="AB801" i="4"/>
  <c r="AB800" i="4"/>
  <c r="AB799" i="4"/>
  <c r="AB798" i="4"/>
  <c r="AB797" i="4"/>
  <c r="AB796" i="4"/>
  <c r="AB795" i="4"/>
  <c r="AB794" i="4"/>
  <c r="AB793" i="4"/>
  <c r="AB792" i="4"/>
  <c r="AB791" i="4"/>
  <c r="AB790" i="4"/>
  <c r="AB789" i="4"/>
  <c r="AB788" i="4"/>
  <c r="AB787" i="4"/>
  <c r="AB786" i="4"/>
  <c r="AB785" i="4"/>
  <c r="AB784" i="4"/>
  <c r="AB783" i="4"/>
  <c r="AB782" i="4"/>
  <c r="AB781" i="4"/>
  <c r="AB780" i="4"/>
  <c r="AB779" i="4"/>
  <c r="AB778" i="4"/>
  <c r="AB777" i="4"/>
  <c r="AB776" i="4"/>
  <c r="AB775" i="4"/>
  <c r="AB774" i="4"/>
  <c r="AB773" i="4"/>
  <c r="AB772" i="4"/>
  <c r="AB771" i="4"/>
  <c r="AB770" i="4"/>
  <c r="AB769" i="4"/>
  <c r="AB768" i="4"/>
  <c r="AB767" i="4"/>
  <c r="AB766" i="4"/>
  <c r="AB765" i="4"/>
  <c r="AB764" i="4"/>
  <c r="AB763" i="4"/>
  <c r="AB762" i="4"/>
  <c r="AB761" i="4"/>
  <c r="AB760" i="4"/>
  <c r="AB759" i="4"/>
  <c r="AB758" i="4"/>
  <c r="AB757" i="4"/>
  <c r="AB756" i="4"/>
  <c r="AB755" i="4"/>
  <c r="AB754" i="4"/>
  <c r="AB753" i="4"/>
  <c r="AB752" i="4"/>
  <c r="AB751" i="4"/>
  <c r="AB750" i="4"/>
  <c r="AB749" i="4"/>
  <c r="AB748" i="4"/>
  <c r="AB747" i="4"/>
  <c r="AB746" i="4"/>
  <c r="AB745" i="4"/>
  <c r="AB744" i="4"/>
  <c r="AB743" i="4"/>
  <c r="AB742" i="4"/>
  <c r="AB741" i="4"/>
  <c r="AB740" i="4"/>
  <c r="AB739" i="4"/>
  <c r="AB738" i="4"/>
  <c r="AB737" i="4"/>
  <c r="AB736" i="4"/>
  <c r="AB735" i="4"/>
  <c r="AB734" i="4"/>
  <c r="AB733" i="4"/>
  <c r="AB732" i="4"/>
  <c r="AB731" i="4"/>
  <c r="AB730" i="4"/>
  <c r="AB729" i="4"/>
  <c r="AB728" i="4"/>
  <c r="AB727" i="4"/>
  <c r="AB726" i="4"/>
  <c r="AB725" i="4"/>
  <c r="AB724" i="4"/>
  <c r="AB723" i="4"/>
  <c r="AB722" i="4"/>
  <c r="AB721" i="4"/>
  <c r="AB720" i="4"/>
  <c r="AB719" i="4"/>
  <c r="AB718" i="4"/>
  <c r="AB717" i="4"/>
  <c r="AB716" i="4"/>
  <c r="AB715" i="4"/>
  <c r="AB714" i="4"/>
  <c r="AB713" i="4"/>
  <c r="AB712" i="4"/>
  <c r="AB711" i="4"/>
  <c r="AB710" i="4"/>
  <c r="AB709" i="4"/>
  <c r="AB708" i="4"/>
  <c r="AB707" i="4"/>
  <c r="AB706" i="4"/>
  <c r="AB705" i="4"/>
  <c r="AB704" i="4"/>
  <c r="AB703" i="4"/>
  <c r="AB702" i="4"/>
  <c r="AB701" i="4"/>
  <c r="AB700" i="4"/>
  <c r="AB699" i="4"/>
  <c r="AB698" i="4"/>
  <c r="AB697" i="4"/>
  <c r="AB696" i="4"/>
  <c r="AB695" i="4"/>
  <c r="AB694" i="4"/>
  <c r="AB693" i="4"/>
  <c r="AB692" i="4"/>
  <c r="AB691" i="4"/>
  <c r="AB690" i="4"/>
  <c r="AB689" i="4"/>
  <c r="AB688" i="4"/>
  <c r="AB687" i="4"/>
  <c r="AB686" i="4"/>
  <c r="AB685" i="4"/>
  <c r="AB684" i="4"/>
  <c r="AB683" i="4"/>
  <c r="AB682" i="4"/>
  <c r="AB681" i="4"/>
  <c r="AB680" i="4"/>
  <c r="AB679" i="4"/>
  <c r="AB678" i="4"/>
  <c r="AB677" i="4"/>
  <c r="AB676" i="4"/>
  <c r="AB675" i="4"/>
  <c r="AB674" i="4"/>
  <c r="AB673" i="4"/>
  <c r="AB672" i="4"/>
  <c r="AB671" i="4"/>
  <c r="AB670" i="4"/>
  <c r="AB669" i="4"/>
  <c r="AB668" i="4"/>
  <c r="AB667" i="4"/>
  <c r="AB666" i="4"/>
  <c r="AB665" i="4"/>
  <c r="AB664" i="4"/>
  <c r="AB663" i="4"/>
  <c r="AB662" i="4"/>
  <c r="AB661" i="4"/>
  <c r="AB660" i="4"/>
  <c r="AB659" i="4"/>
  <c r="AB658" i="4"/>
  <c r="AB657" i="4"/>
  <c r="AB656" i="4"/>
  <c r="AB655" i="4"/>
  <c r="AB654" i="4"/>
  <c r="AB653" i="4"/>
  <c r="AB652" i="4"/>
  <c r="AB651" i="4"/>
  <c r="AB650" i="4"/>
  <c r="AB649" i="4"/>
  <c r="AB648" i="4"/>
  <c r="AB647" i="4"/>
  <c r="AB646" i="4"/>
  <c r="AB645" i="4"/>
  <c r="AB644" i="4"/>
  <c r="AB643" i="4"/>
  <c r="AB642" i="4"/>
  <c r="AB641" i="4"/>
  <c r="AB640" i="4"/>
  <c r="AB639" i="4"/>
  <c r="AB638" i="4"/>
  <c r="AB637" i="4"/>
  <c r="AB636" i="4"/>
  <c r="AB635" i="4"/>
  <c r="AB634" i="4"/>
  <c r="AB633" i="4"/>
  <c r="AB632" i="4"/>
  <c r="AB631" i="4"/>
  <c r="AB630" i="4"/>
  <c r="AB629" i="4"/>
  <c r="AB628" i="4"/>
  <c r="AB627" i="4"/>
  <c r="AB626" i="4"/>
  <c r="AB625" i="4"/>
  <c r="AB624" i="4"/>
  <c r="AB623" i="4"/>
  <c r="AB622" i="4"/>
  <c r="AB621" i="4"/>
  <c r="AB620" i="4"/>
  <c r="AB619" i="4"/>
  <c r="AB618" i="4"/>
  <c r="AB617" i="4"/>
  <c r="AB616" i="4"/>
  <c r="AB615" i="4"/>
  <c r="AB614" i="4"/>
  <c r="AB613" i="4"/>
  <c r="AB612" i="4"/>
  <c r="AB611" i="4"/>
  <c r="AB610" i="4"/>
  <c r="AB609" i="4"/>
  <c r="AB608" i="4"/>
  <c r="AB607" i="4"/>
  <c r="AB606" i="4"/>
  <c r="AB605" i="4"/>
  <c r="AB604" i="4"/>
  <c r="AB603" i="4"/>
  <c r="AB602" i="4"/>
  <c r="AB601" i="4"/>
  <c r="AB600" i="4"/>
  <c r="AB599" i="4"/>
  <c r="AB598" i="4"/>
  <c r="AB597" i="4"/>
  <c r="AB596" i="4"/>
  <c r="AB595" i="4"/>
  <c r="AB594" i="4"/>
  <c r="AB593" i="4"/>
  <c r="AB592" i="4"/>
  <c r="AB591" i="4"/>
  <c r="AB590" i="4"/>
  <c r="AB589" i="4"/>
  <c r="AB588" i="4"/>
  <c r="AB587" i="4"/>
  <c r="AB586" i="4"/>
  <c r="AB585" i="4"/>
  <c r="AB584" i="4"/>
  <c r="AB583" i="4"/>
  <c r="AB582" i="4"/>
  <c r="AB581" i="4"/>
  <c r="AB580" i="4"/>
  <c r="AB579" i="4"/>
  <c r="AB578" i="4"/>
  <c r="AB577" i="4"/>
  <c r="AB576" i="4"/>
  <c r="AB575" i="4"/>
  <c r="AB574" i="4"/>
  <c r="AB573" i="4"/>
  <c r="AB572" i="4"/>
  <c r="AB571" i="4"/>
  <c r="AB570" i="4"/>
  <c r="AB569" i="4"/>
  <c r="AB568" i="4"/>
  <c r="AB567" i="4"/>
  <c r="AB566" i="4"/>
  <c r="AB565" i="4"/>
  <c r="AB564" i="4"/>
  <c r="AB563" i="4"/>
  <c r="AB562" i="4"/>
  <c r="AB561" i="4"/>
  <c r="AB560" i="4"/>
  <c r="AB559" i="4"/>
  <c r="AB558" i="4"/>
  <c r="AB557" i="4"/>
  <c r="AB556" i="4"/>
  <c r="AB555" i="4"/>
  <c r="AB554" i="4"/>
  <c r="AB553" i="4"/>
  <c r="AB552" i="4"/>
  <c r="AB551" i="4"/>
  <c r="AB550" i="4"/>
  <c r="AB549" i="4"/>
  <c r="AB548" i="4"/>
  <c r="AB547" i="4"/>
  <c r="AB546" i="4"/>
  <c r="AB545" i="4"/>
  <c r="AB544" i="4"/>
  <c r="AB543" i="4"/>
  <c r="AB542" i="4"/>
  <c r="AB541" i="4"/>
  <c r="AB540" i="4"/>
  <c r="AB539" i="4"/>
  <c r="AB538" i="4"/>
  <c r="AB537" i="4"/>
  <c r="AB536" i="4"/>
  <c r="AB535" i="4"/>
  <c r="AB534" i="4"/>
  <c r="AB533" i="4"/>
  <c r="AB532" i="4"/>
  <c r="AB531" i="4"/>
  <c r="AB530" i="4"/>
  <c r="AB529" i="4"/>
  <c r="AB528" i="4"/>
  <c r="AB527" i="4"/>
  <c r="AB526" i="4"/>
  <c r="AB525" i="4"/>
  <c r="AB524" i="4"/>
  <c r="AB523" i="4"/>
  <c r="AB522" i="4"/>
  <c r="AB521" i="4"/>
  <c r="AB520" i="4"/>
  <c r="AB519" i="4"/>
  <c r="AB518" i="4"/>
  <c r="AB517" i="4"/>
  <c r="AB516" i="4"/>
  <c r="AB515" i="4"/>
  <c r="AB514" i="4"/>
  <c r="AB513" i="4"/>
  <c r="AB512" i="4"/>
  <c r="AB511" i="4"/>
  <c r="AB510" i="4"/>
  <c r="AB509" i="4"/>
  <c r="AB508" i="4"/>
  <c r="AB507" i="4"/>
  <c r="AB506" i="4"/>
  <c r="AB505" i="4"/>
  <c r="AB504" i="4"/>
  <c r="AB503" i="4"/>
  <c r="AB502" i="4"/>
  <c r="AB501" i="4"/>
  <c r="AB500" i="4"/>
  <c r="AB499" i="4"/>
  <c r="AB498" i="4"/>
  <c r="AB497" i="4"/>
  <c r="AB496" i="4"/>
  <c r="AB495" i="4"/>
  <c r="AB494" i="4"/>
  <c r="AB493" i="4"/>
  <c r="AB492" i="4"/>
  <c r="AB491" i="4"/>
  <c r="AB490" i="4"/>
  <c r="AB489" i="4"/>
  <c r="AB488" i="4"/>
  <c r="AB487" i="4"/>
  <c r="AB486" i="4"/>
  <c r="AB485" i="4"/>
  <c r="AB484" i="4"/>
  <c r="AB483" i="4"/>
  <c r="AB482" i="4"/>
  <c r="AB481" i="4"/>
  <c r="AB480" i="4"/>
  <c r="AB479" i="4"/>
  <c r="AB478" i="4"/>
  <c r="AB477" i="4"/>
  <c r="AB476" i="4"/>
  <c r="AB475" i="4"/>
  <c r="AB474" i="4"/>
  <c r="AB473" i="4"/>
  <c r="AB472" i="4"/>
  <c r="AB471" i="4"/>
  <c r="AB470" i="4"/>
  <c r="AB469" i="4"/>
  <c r="AB468" i="4"/>
  <c r="AB467" i="4"/>
  <c r="AB466" i="4"/>
  <c r="AB465" i="4"/>
  <c r="AB464" i="4"/>
  <c r="AB463" i="4"/>
  <c r="AB462" i="4"/>
  <c r="AB461" i="4"/>
  <c r="AB460" i="4"/>
  <c r="AB459" i="4"/>
  <c r="AB458" i="4"/>
  <c r="AB457" i="4"/>
  <c r="AB456" i="4"/>
  <c r="AB455" i="4"/>
  <c r="AB454" i="4"/>
  <c r="AB453" i="4"/>
  <c r="AB452" i="4"/>
  <c r="AB451" i="4"/>
  <c r="AB450" i="4"/>
  <c r="AB449" i="4"/>
  <c r="AB448" i="4"/>
  <c r="AB447" i="4"/>
  <c r="AB446" i="4"/>
  <c r="AB445" i="4"/>
  <c r="AB444" i="4"/>
  <c r="AB443" i="4"/>
  <c r="AB442" i="4"/>
  <c r="AB441" i="4"/>
  <c r="AB440" i="4"/>
  <c r="AB439" i="4"/>
  <c r="AB438" i="4"/>
  <c r="AB437" i="4"/>
  <c r="AB436" i="4"/>
  <c r="AB435" i="4"/>
  <c r="AB434" i="4"/>
  <c r="AB433" i="4"/>
  <c r="AB432" i="4"/>
  <c r="AB431" i="4"/>
  <c r="AB430" i="4"/>
  <c r="AB429" i="4"/>
  <c r="AB428" i="4"/>
  <c r="AB427" i="4"/>
  <c r="AB426" i="4"/>
  <c r="AB425" i="4"/>
  <c r="AB424" i="4"/>
  <c r="AB423" i="4"/>
  <c r="AB422" i="4"/>
  <c r="AB421" i="4"/>
  <c r="AB420" i="4"/>
  <c r="AB419" i="4"/>
  <c r="AB418" i="4"/>
  <c r="AB417" i="4"/>
  <c r="AB416" i="4"/>
  <c r="AB415" i="4"/>
  <c r="AB414" i="4"/>
  <c r="AB413" i="4"/>
  <c r="AB412" i="4"/>
  <c r="AB411" i="4"/>
  <c r="AB410" i="4"/>
  <c r="AB409" i="4"/>
  <c r="AB408" i="4"/>
  <c r="AB407" i="4"/>
  <c r="AB406" i="4"/>
  <c r="AB405" i="4"/>
  <c r="AB404" i="4"/>
  <c r="AB403" i="4"/>
  <c r="AB402" i="4"/>
  <c r="AB401" i="4"/>
  <c r="AB400" i="4"/>
  <c r="AB399" i="4"/>
  <c r="AB398" i="4"/>
  <c r="AB397" i="4"/>
  <c r="AB395" i="4"/>
  <c r="AB394" i="4"/>
  <c r="AB393" i="4"/>
  <c r="AB392" i="4"/>
  <c r="AB391" i="4"/>
  <c r="AB390" i="4"/>
  <c r="AB389" i="4"/>
  <c r="AB388" i="4"/>
  <c r="AB387" i="4"/>
  <c r="AB386" i="4"/>
  <c r="AB385" i="4"/>
  <c r="AB384" i="4"/>
  <c r="AB383" i="4"/>
  <c r="AB382" i="4"/>
  <c r="AB381" i="4"/>
  <c r="AB380" i="4"/>
  <c r="AB379" i="4"/>
  <c r="AB378" i="4"/>
  <c r="AB377" i="4"/>
  <c r="AB376" i="4"/>
  <c r="AB375" i="4"/>
  <c r="AB374" i="4"/>
  <c r="AB373" i="4"/>
  <c r="AB372" i="4"/>
  <c r="AB371" i="4"/>
  <c r="AB370" i="4"/>
  <c r="AB369" i="4"/>
  <c r="AB368" i="4"/>
  <c r="AB367" i="4"/>
  <c r="AB366" i="4"/>
  <c r="AB365" i="4"/>
  <c r="AB364" i="4"/>
  <c r="AB363" i="4"/>
  <c r="AB362" i="4"/>
  <c r="AB361" i="4"/>
  <c r="AB360" i="4"/>
  <c r="AB359" i="4"/>
  <c r="AB358" i="4"/>
  <c r="AB357" i="4"/>
  <c r="AB356" i="4"/>
  <c r="AB355" i="4"/>
  <c r="AB354" i="4"/>
  <c r="AB353" i="4"/>
  <c r="AB352" i="4"/>
  <c r="AB351" i="4"/>
  <c r="AB350" i="4"/>
  <c r="AB349" i="4"/>
  <c r="AB348" i="4"/>
  <c r="AB347" i="4"/>
  <c r="AB346" i="4"/>
  <c r="AB345" i="4"/>
  <c r="AB344" i="4"/>
  <c r="AB343" i="4"/>
  <c r="AB342" i="4"/>
  <c r="AB341" i="4"/>
  <c r="AB340" i="4"/>
  <c r="AB339" i="4"/>
  <c r="AB338" i="4"/>
  <c r="AB337" i="4"/>
  <c r="AB336" i="4"/>
  <c r="AB335" i="4"/>
  <c r="AB334" i="4"/>
  <c r="AB333" i="4"/>
  <c r="AB332" i="4"/>
  <c r="AB331" i="4"/>
  <c r="AB330" i="4"/>
  <c r="AB329" i="4"/>
  <c r="AB328" i="4"/>
  <c r="AB327" i="4"/>
  <c r="AB326" i="4"/>
  <c r="AB325" i="4"/>
  <c r="AB324" i="4"/>
  <c r="AB323" i="4"/>
  <c r="AB322" i="4"/>
  <c r="AB321" i="4"/>
  <c r="AB320" i="4"/>
  <c r="AB319" i="4"/>
  <c r="AB318" i="4"/>
  <c r="AB317" i="4"/>
  <c r="AB316" i="4"/>
  <c r="AB315" i="4"/>
  <c r="AB314" i="4"/>
  <c r="AB313" i="4"/>
  <c r="AB312" i="4"/>
  <c r="AB311" i="4"/>
  <c r="AB310" i="4"/>
  <c r="AB309" i="4"/>
  <c r="AB308" i="4"/>
  <c r="AB307" i="4"/>
  <c r="AB306" i="4"/>
  <c r="AB305" i="4"/>
  <c r="AB304" i="4"/>
  <c r="AB303" i="4"/>
  <c r="AB302" i="4"/>
  <c r="AB301" i="4"/>
  <c r="AB300" i="4"/>
  <c r="AB299" i="4"/>
  <c r="AB298" i="4"/>
  <c r="AB297" i="4"/>
  <c r="AB296" i="4"/>
  <c r="AB295" i="4"/>
  <c r="AB294" i="4"/>
  <c r="AB293" i="4"/>
  <c r="AB292" i="4"/>
  <c r="AB291" i="4"/>
  <c r="AB290" i="4"/>
  <c r="AB289" i="4"/>
  <c r="AB288" i="4"/>
  <c r="AB287" i="4"/>
  <c r="AB286" i="4"/>
  <c r="AB285" i="4"/>
  <c r="AB284" i="4"/>
  <c r="AB283" i="4"/>
  <c r="AB282" i="4"/>
  <c r="AB281" i="4"/>
  <c r="AB280" i="4"/>
  <c r="AB279" i="4"/>
  <c r="AB278" i="4"/>
  <c r="AB277" i="4"/>
  <c r="AB276" i="4"/>
  <c r="AB275" i="4"/>
  <c r="AB274" i="4"/>
  <c r="AB273" i="4"/>
  <c r="AB272" i="4"/>
  <c r="AB271" i="4"/>
  <c r="AB270" i="4"/>
  <c r="AB269" i="4"/>
  <c r="AB268" i="4"/>
  <c r="AB267" i="4"/>
  <c r="AB266" i="4"/>
  <c r="AB265" i="4"/>
  <c r="AB264" i="4"/>
  <c r="AB263" i="4"/>
  <c r="AB262" i="4"/>
  <c r="AB261" i="4"/>
  <c r="AB260" i="4"/>
  <c r="AB259" i="4"/>
  <c r="AB258" i="4"/>
  <c r="AB257" i="4"/>
  <c r="AB256" i="4"/>
  <c r="AB255" i="4"/>
  <c r="AB254" i="4"/>
  <c r="AB253" i="4"/>
  <c r="AB252" i="4"/>
  <c r="AB251" i="4"/>
  <c r="AB250" i="4"/>
  <c r="AB249" i="4"/>
  <c r="AB248" i="4"/>
  <c r="AB247" i="4"/>
  <c r="AB246" i="4"/>
  <c r="AB245" i="4"/>
  <c r="AB244" i="4"/>
  <c r="AB243" i="4"/>
  <c r="AB242" i="4"/>
  <c r="AB241" i="4"/>
  <c r="AB240" i="4"/>
  <c r="AB239" i="4"/>
  <c r="AB238" i="4"/>
  <c r="AB237" i="4"/>
  <c r="AB236" i="4"/>
  <c r="AB235" i="4"/>
  <c r="AB234" i="4"/>
  <c r="AB233" i="4"/>
  <c r="AB232" i="4"/>
  <c r="AB231" i="4"/>
  <c r="AB230" i="4"/>
  <c r="AB229" i="4"/>
  <c r="AB228"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83" i="4"/>
  <c r="AB182" i="4"/>
  <c r="AB181" i="4"/>
  <c r="AB180" i="4"/>
  <c r="AB179" i="4"/>
  <c r="AB178" i="4"/>
  <c r="AB177" i="4"/>
  <c r="AB176" i="4"/>
  <c r="AB175" i="4"/>
  <c r="AB174" i="4"/>
  <c r="AB173" i="4"/>
  <c r="AB172" i="4"/>
  <c r="AB171" i="4"/>
  <c r="AB170" i="4"/>
  <c r="AB169" i="4"/>
  <c r="AB168" i="4"/>
  <c r="AB167" i="4"/>
  <c r="AB166" i="4"/>
  <c r="AB165" i="4"/>
  <c r="AB164" i="4"/>
  <c r="AB163" i="4"/>
  <c r="AB162" i="4"/>
  <c r="AB161" i="4"/>
  <c r="AB160" i="4"/>
  <c r="AB159" i="4"/>
  <c r="AB158" i="4"/>
  <c r="AB157" i="4"/>
  <c r="AB156" i="4"/>
  <c r="AB155" i="4"/>
  <c r="AB154" i="4"/>
  <c r="AB153" i="4"/>
  <c r="AB152" i="4"/>
  <c r="AB151" i="4"/>
  <c r="AB150" i="4"/>
  <c r="AB149" i="4"/>
  <c r="AB148" i="4"/>
  <c r="AB147" i="4"/>
  <c r="AB146" i="4"/>
  <c r="AB145" i="4"/>
  <c r="AB144" i="4"/>
  <c r="AB143" i="4"/>
  <c r="AB142" i="4"/>
  <c r="AB141" i="4"/>
  <c r="AB140" i="4"/>
  <c r="AB139" i="4"/>
  <c r="AB138" i="4"/>
  <c r="AB137" i="4"/>
  <c r="AB136" i="4"/>
  <c r="AB135" i="4"/>
  <c r="AB134" i="4"/>
  <c r="AB133" i="4"/>
  <c r="AB132" i="4"/>
  <c r="AB131" i="4"/>
  <c r="AB130" i="4"/>
  <c r="AB129" i="4"/>
  <c r="AB128" i="4"/>
  <c r="AB127" i="4"/>
  <c r="AB126" i="4"/>
  <c r="AB125" i="4"/>
  <c r="AB124" i="4"/>
  <c r="AB123" i="4"/>
  <c r="AB122" i="4"/>
  <c r="AB121" i="4"/>
  <c r="AB120" i="4"/>
  <c r="AB119" i="4"/>
  <c r="AB118" i="4"/>
  <c r="AB117" i="4"/>
  <c r="AB116" i="4"/>
  <c r="AB115" i="4"/>
  <c r="AB114" i="4"/>
  <c r="AB113" i="4"/>
  <c r="AB112" i="4"/>
  <c r="AB111" i="4"/>
  <c r="AB110" i="4"/>
  <c r="AB109" i="4"/>
  <c r="AB108" i="4"/>
  <c r="AB107" i="4"/>
  <c r="AB106" i="4"/>
  <c r="AB105" i="4"/>
  <c r="AB104" i="4"/>
  <c r="AB103" i="4"/>
  <c r="AB102" i="4"/>
  <c r="AB101" i="4"/>
  <c r="AB100" i="4"/>
  <c r="AB99" i="4"/>
  <c r="AB98" i="4"/>
  <c r="AB97" i="4"/>
  <c r="AB96" i="4"/>
  <c r="AB95" i="4"/>
  <c r="AB94" i="4"/>
  <c r="AB93" i="4"/>
  <c r="AB92" i="4"/>
  <c r="AB91" i="4"/>
  <c r="AB90" i="4"/>
  <c r="AB89" i="4"/>
  <c r="AB88" i="4"/>
  <c r="AB87" i="4"/>
  <c r="AB86" i="4"/>
  <c r="AB85" i="4"/>
  <c r="AB84" i="4"/>
  <c r="AB83" i="4"/>
  <c r="AB82" i="4"/>
  <c r="AB81" i="4"/>
  <c r="AB80" i="4"/>
  <c r="AB79" i="4"/>
  <c r="AB78" i="4"/>
  <c r="AB77" i="4"/>
  <c r="AB76" i="4"/>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B39" i="4"/>
  <c r="AB38" i="4"/>
  <c r="AB37" i="4"/>
  <c r="AB36" i="4"/>
  <c r="AB35" i="4"/>
  <c r="AB34" i="4"/>
  <c r="AB33" i="4"/>
  <c r="AB32" i="4"/>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AB4" i="4"/>
  <c r="AB3" i="4"/>
  <c r="R2280" i="25" l="1"/>
  <c r="R2279" i="25"/>
  <c r="R2278" i="25"/>
  <c r="R2277" i="25"/>
  <c r="R2276" i="25"/>
  <c r="R2275" i="25"/>
  <c r="R2274" i="25"/>
  <c r="R2273" i="25"/>
  <c r="R2272" i="25"/>
  <c r="R2271" i="25"/>
  <c r="R2270" i="25"/>
  <c r="R2269" i="25"/>
  <c r="R2268" i="25"/>
  <c r="R2267" i="25"/>
  <c r="R2266" i="25"/>
  <c r="R2265" i="25"/>
  <c r="R2264" i="25"/>
  <c r="R2263" i="25"/>
  <c r="R2262" i="25"/>
  <c r="R2261" i="25"/>
  <c r="R2260" i="25"/>
  <c r="R2259" i="25"/>
  <c r="R2258" i="25"/>
  <c r="R2257" i="25"/>
  <c r="R2256" i="25"/>
  <c r="R2255" i="25"/>
  <c r="R2254" i="25"/>
  <c r="R2253" i="25"/>
  <c r="R2252" i="25"/>
  <c r="R2251" i="25"/>
  <c r="R2250" i="25"/>
  <c r="R2249" i="25"/>
  <c r="R2248" i="25"/>
  <c r="R2247" i="25"/>
  <c r="R2246" i="25"/>
  <c r="R2245" i="25"/>
  <c r="R2244" i="25"/>
  <c r="R2243" i="25"/>
  <c r="R2242" i="25"/>
  <c r="R2241" i="25"/>
  <c r="R2240" i="25"/>
  <c r="R2239" i="25"/>
  <c r="R2238" i="25"/>
  <c r="R2237" i="25"/>
  <c r="R2236" i="25"/>
  <c r="R2235" i="25"/>
  <c r="R2234" i="25"/>
  <c r="R2233" i="25"/>
  <c r="R2232" i="25"/>
  <c r="R2231" i="25"/>
  <c r="R2230" i="25"/>
  <c r="R2229" i="25"/>
  <c r="R2228" i="25"/>
  <c r="R2227" i="25"/>
  <c r="R2226" i="25"/>
  <c r="R2225" i="25"/>
  <c r="R2224" i="25"/>
  <c r="R2223" i="25"/>
  <c r="R2222" i="25"/>
  <c r="R2221" i="25"/>
  <c r="R2220" i="25"/>
  <c r="R2219" i="25"/>
  <c r="R2218" i="25"/>
  <c r="R2217" i="25"/>
  <c r="R2216" i="25"/>
  <c r="R2215" i="25"/>
  <c r="R2214" i="25"/>
  <c r="R2213" i="25"/>
  <c r="R2212" i="25"/>
  <c r="R2211" i="25"/>
  <c r="R2210" i="25"/>
  <c r="R2209" i="25"/>
  <c r="R2208" i="25"/>
  <c r="R2207" i="25"/>
  <c r="R2206" i="25"/>
  <c r="R2205" i="25"/>
  <c r="R2204" i="25"/>
  <c r="R2203" i="25"/>
  <c r="R2202" i="25"/>
  <c r="R2201" i="25"/>
  <c r="R2200" i="25"/>
  <c r="R2199" i="25"/>
  <c r="R2198" i="25"/>
  <c r="R2197" i="25"/>
  <c r="R2196" i="25"/>
  <c r="R2195" i="25"/>
  <c r="R2194" i="25"/>
  <c r="R2193" i="25"/>
  <c r="R2192" i="25"/>
  <c r="R2191" i="25"/>
  <c r="R2190" i="25"/>
  <c r="R2189" i="25"/>
  <c r="R2188" i="25"/>
  <c r="R2187" i="25"/>
  <c r="R2186" i="25"/>
  <c r="R2185" i="25"/>
  <c r="R2184" i="25"/>
  <c r="R2183" i="25"/>
  <c r="R2182" i="25"/>
  <c r="R2181" i="25"/>
  <c r="R2180" i="25"/>
  <c r="R2179" i="25"/>
  <c r="R2178" i="25"/>
  <c r="R2177" i="25"/>
  <c r="R2176" i="25"/>
  <c r="R2175" i="25"/>
  <c r="R2174" i="25"/>
  <c r="R2173" i="25"/>
  <c r="R2172" i="25"/>
  <c r="R2171" i="25"/>
  <c r="R2170" i="25"/>
  <c r="R2169" i="25"/>
  <c r="R2168" i="25"/>
  <c r="R2167" i="25"/>
  <c r="R2166" i="25"/>
  <c r="R2165" i="25"/>
  <c r="R2164" i="25"/>
  <c r="R2163" i="25"/>
  <c r="R2162" i="25"/>
  <c r="R2161" i="25"/>
  <c r="R2160" i="25"/>
  <c r="R2159" i="25"/>
  <c r="R2158" i="25"/>
  <c r="R2157" i="25"/>
  <c r="R2156" i="25"/>
  <c r="R2155" i="25"/>
  <c r="R2154" i="25"/>
  <c r="R2153" i="25"/>
  <c r="R2152" i="25"/>
  <c r="R2151" i="25"/>
  <c r="R2150" i="25"/>
  <c r="R2149" i="25"/>
  <c r="R2148" i="25"/>
  <c r="R2147" i="25"/>
  <c r="R2146" i="25"/>
  <c r="R2145" i="25"/>
  <c r="R2144" i="25"/>
  <c r="R2143" i="25"/>
  <c r="R2142" i="25"/>
  <c r="R2141" i="25"/>
  <c r="R2140" i="25"/>
  <c r="R2139" i="25"/>
  <c r="R2138" i="25"/>
  <c r="R2137" i="25"/>
  <c r="R2136" i="25"/>
  <c r="R2135" i="25"/>
  <c r="R2134" i="25"/>
  <c r="R2133" i="25"/>
  <c r="R2132" i="25"/>
  <c r="R2131" i="25"/>
  <c r="R2130" i="25"/>
  <c r="R2129" i="25"/>
  <c r="R2128" i="25"/>
  <c r="R2127" i="25"/>
  <c r="R2126" i="25"/>
  <c r="R2125" i="25"/>
  <c r="R2124" i="25"/>
  <c r="R2123" i="25"/>
  <c r="R2122" i="25"/>
  <c r="R2121" i="25"/>
  <c r="R2120" i="25"/>
  <c r="R2119" i="25"/>
  <c r="R2118" i="25"/>
  <c r="R2117" i="25"/>
  <c r="R2116" i="25"/>
  <c r="R2115" i="25"/>
  <c r="R2114" i="25"/>
  <c r="R2113" i="25"/>
  <c r="R2112" i="25"/>
  <c r="R2111" i="25"/>
  <c r="R2110" i="25"/>
  <c r="R2109" i="25"/>
  <c r="R2108" i="25"/>
  <c r="R2107" i="25"/>
  <c r="R2106" i="25"/>
  <c r="R2105" i="25"/>
  <c r="R2104" i="25"/>
  <c r="R2103" i="25"/>
  <c r="R2102" i="25"/>
  <c r="R2101" i="25"/>
  <c r="R2100" i="25"/>
  <c r="R2099" i="25"/>
  <c r="R2098" i="25"/>
  <c r="R2097" i="25"/>
  <c r="R2096" i="25"/>
  <c r="R2095" i="25"/>
  <c r="R2094" i="25"/>
  <c r="R2093" i="25"/>
  <c r="R2092" i="25"/>
  <c r="R2091" i="25"/>
  <c r="R2090" i="25"/>
  <c r="R2089" i="25"/>
  <c r="R2088" i="25"/>
  <c r="R2087" i="25"/>
  <c r="R2086" i="25"/>
  <c r="R2085" i="25"/>
  <c r="R2084" i="25"/>
  <c r="R2083" i="25"/>
  <c r="R2082" i="25"/>
  <c r="R2081" i="25"/>
  <c r="R2080" i="25"/>
  <c r="R2079" i="25"/>
  <c r="R2078" i="25"/>
  <c r="R2077" i="25"/>
  <c r="R2076" i="25"/>
  <c r="R2075" i="25"/>
  <c r="R2074" i="25"/>
  <c r="R2073" i="25"/>
  <c r="R2072" i="25"/>
  <c r="R2071" i="25"/>
  <c r="R2070" i="25"/>
  <c r="R2069" i="25"/>
  <c r="R2068" i="25"/>
  <c r="R2067" i="25"/>
  <c r="R2066" i="25"/>
  <c r="R2065" i="25"/>
  <c r="R2064" i="25"/>
  <c r="R2063" i="25"/>
  <c r="R2062" i="25"/>
  <c r="R2061" i="25"/>
  <c r="R2060" i="25"/>
  <c r="R2059" i="25"/>
  <c r="R2058" i="25"/>
  <c r="R2057" i="25"/>
  <c r="R2056" i="25"/>
  <c r="R2055" i="25"/>
  <c r="R2054" i="25"/>
  <c r="R2053" i="25"/>
  <c r="R2052" i="25"/>
  <c r="R2051" i="25"/>
  <c r="R2050" i="25"/>
  <c r="R2049" i="25"/>
  <c r="R2048" i="25"/>
  <c r="R2047" i="25"/>
  <c r="R2046" i="25"/>
  <c r="R2045" i="25"/>
  <c r="R2044" i="25"/>
  <c r="R2043" i="25"/>
  <c r="R2042" i="25"/>
  <c r="R2041" i="25"/>
  <c r="R2040" i="25"/>
  <c r="R2039" i="25"/>
  <c r="R2038" i="25"/>
  <c r="R2037" i="25"/>
  <c r="R2036" i="25"/>
  <c r="R2035" i="25"/>
  <c r="R2034" i="25"/>
  <c r="R2033" i="25"/>
  <c r="R2032" i="25"/>
  <c r="R2031" i="25"/>
  <c r="R2030" i="25"/>
  <c r="R2029" i="25"/>
  <c r="R2028" i="25"/>
  <c r="R2027" i="25"/>
  <c r="R2026" i="25"/>
  <c r="R2025" i="25"/>
  <c r="R2024" i="25"/>
  <c r="R2023" i="25"/>
  <c r="R2022" i="25"/>
  <c r="R2021" i="25"/>
  <c r="R2020" i="25"/>
  <c r="R2019" i="25"/>
  <c r="R2018" i="25"/>
  <c r="R2017" i="25"/>
  <c r="R2016" i="25"/>
  <c r="R2015" i="25"/>
  <c r="R2014" i="25"/>
  <c r="R2013" i="25"/>
  <c r="R2012" i="25"/>
  <c r="R2011" i="25"/>
  <c r="R2010" i="25"/>
  <c r="R2009" i="25"/>
  <c r="R2008" i="25"/>
  <c r="R2007" i="25"/>
  <c r="R2006" i="25"/>
  <c r="R2005" i="25"/>
  <c r="R2004" i="25"/>
  <c r="R2003" i="25"/>
  <c r="R2002" i="25"/>
  <c r="R2001" i="25"/>
  <c r="R2000" i="25"/>
  <c r="R1999" i="25"/>
  <c r="R1998" i="25"/>
  <c r="R1997" i="25"/>
  <c r="R1996" i="25"/>
  <c r="R1995" i="25"/>
  <c r="R1994" i="25"/>
  <c r="R1993" i="25"/>
  <c r="R1992" i="25"/>
  <c r="R1991" i="25"/>
  <c r="R1990" i="25"/>
  <c r="R1989" i="25"/>
  <c r="R1988" i="25"/>
  <c r="R1987" i="25"/>
  <c r="R1986" i="25"/>
  <c r="R1985" i="25"/>
  <c r="R1984" i="25"/>
  <c r="R1983" i="25"/>
  <c r="R1982" i="25"/>
  <c r="R1981" i="25"/>
  <c r="R1980" i="25"/>
  <c r="R1979" i="25"/>
  <c r="R1978" i="25"/>
  <c r="R1977" i="25"/>
  <c r="R1976" i="25"/>
  <c r="R1975" i="25"/>
  <c r="R1974" i="25"/>
  <c r="R1973" i="25"/>
  <c r="R1972" i="25"/>
  <c r="R1971" i="25"/>
  <c r="R1970" i="25"/>
  <c r="R1969" i="25"/>
  <c r="R1968" i="25"/>
  <c r="R1967" i="25"/>
  <c r="R1966" i="25"/>
  <c r="R1965" i="25"/>
  <c r="R1964" i="25"/>
  <c r="R1963" i="25"/>
  <c r="R1962" i="25"/>
  <c r="R1961" i="25"/>
  <c r="R1960" i="25"/>
  <c r="R1959" i="25"/>
  <c r="R1958" i="25"/>
  <c r="R1957" i="25"/>
  <c r="R1956" i="25"/>
  <c r="R1955" i="25"/>
  <c r="R1954" i="25"/>
  <c r="R1953" i="25"/>
  <c r="R1952" i="25"/>
  <c r="R1951" i="25"/>
  <c r="R1950" i="25"/>
  <c r="R1949" i="25"/>
  <c r="R1948" i="25"/>
  <c r="R1947" i="25"/>
  <c r="R1946" i="25"/>
  <c r="R1945" i="25"/>
  <c r="R1944" i="25"/>
  <c r="R1943" i="25"/>
  <c r="R1942" i="25"/>
  <c r="R1941" i="25"/>
  <c r="R1940" i="25"/>
  <c r="R1939" i="25"/>
  <c r="R1938" i="25"/>
  <c r="R1937" i="25"/>
  <c r="R1936" i="25"/>
  <c r="R1935" i="25"/>
  <c r="R1934" i="25"/>
  <c r="R1933" i="25"/>
  <c r="R1932" i="25"/>
  <c r="R1931" i="25"/>
  <c r="R1930" i="25"/>
  <c r="R1929" i="25"/>
  <c r="R1928" i="25"/>
  <c r="R1927" i="25"/>
  <c r="R1926" i="25"/>
  <c r="R1925" i="25"/>
  <c r="R1924" i="25"/>
  <c r="R1923" i="25"/>
  <c r="R1922" i="25"/>
  <c r="R1921" i="25"/>
  <c r="R1920" i="25"/>
  <c r="R1919" i="25"/>
  <c r="R1918" i="25"/>
  <c r="R1917" i="25"/>
  <c r="R1916" i="25"/>
  <c r="R1915" i="25"/>
  <c r="R1914" i="25"/>
  <c r="R1913" i="25"/>
  <c r="R1912" i="25"/>
  <c r="R1911" i="25"/>
  <c r="R1910" i="25"/>
  <c r="R1909" i="25"/>
  <c r="R1908" i="25"/>
  <c r="R1907" i="25"/>
  <c r="R1906" i="25"/>
  <c r="R1905" i="25"/>
  <c r="R1904" i="25"/>
  <c r="R1903" i="25"/>
  <c r="R1902" i="25"/>
  <c r="R1901" i="25"/>
  <c r="R1900" i="25"/>
  <c r="R1899" i="25"/>
  <c r="R1898" i="25"/>
  <c r="R1897" i="25"/>
  <c r="R1896" i="25"/>
  <c r="R1895" i="25"/>
  <c r="R1894" i="25"/>
  <c r="R1893" i="25"/>
  <c r="R1892" i="25"/>
  <c r="R1891" i="25"/>
  <c r="R1890" i="25"/>
  <c r="R1889" i="25"/>
  <c r="R1888" i="25"/>
  <c r="R1887" i="25"/>
  <c r="R1886" i="25"/>
  <c r="R1885" i="25"/>
  <c r="R1884" i="25"/>
  <c r="R1883" i="25"/>
  <c r="R1882" i="25"/>
  <c r="R1881" i="25"/>
  <c r="R1880" i="25"/>
  <c r="R1879" i="25"/>
  <c r="R1878" i="25"/>
  <c r="R1877" i="25"/>
  <c r="R1876" i="25"/>
  <c r="R1875" i="25"/>
  <c r="R1874" i="25"/>
  <c r="R1873" i="25"/>
  <c r="R1872" i="25"/>
  <c r="R1871" i="25"/>
  <c r="R1870" i="25"/>
  <c r="R1869" i="25"/>
  <c r="R1868" i="25"/>
  <c r="R1867" i="25"/>
  <c r="R1866" i="25"/>
  <c r="R1865" i="25"/>
  <c r="R1864" i="25"/>
  <c r="R1863" i="25"/>
  <c r="R1862" i="25"/>
  <c r="R1861" i="25"/>
  <c r="R1860" i="25"/>
  <c r="R1859" i="25"/>
  <c r="R1858" i="25"/>
  <c r="R1857" i="25"/>
  <c r="R1856" i="25"/>
  <c r="R1855" i="25"/>
  <c r="R1854" i="25"/>
  <c r="R1853" i="25"/>
  <c r="R1852" i="25"/>
  <c r="R1851" i="25"/>
  <c r="R1850" i="25"/>
  <c r="R1849" i="25"/>
  <c r="R1848" i="25"/>
  <c r="R1847" i="25"/>
  <c r="R1846" i="25"/>
  <c r="R1845" i="25"/>
  <c r="R1844" i="25"/>
  <c r="R1843" i="25"/>
  <c r="R1842" i="25"/>
  <c r="R1841" i="25"/>
  <c r="R1840" i="25"/>
  <c r="R1839" i="25"/>
  <c r="R1838" i="25"/>
  <c r="R1837" i="25"/>
  <c r="R1836" i="25"/>
  <c r="R1835" i="25"/>
  <c r="R1834" i="25"/>
  <c r="R1833" i="25"/>
  <c r="R1832" i="25"/>
  <c r="R1831" i="25"/>
  <c r="R1830" i="25"/>
  <c r="R1829" i="25"/>
  <c r="R1828" i="25"/>
  <c r="R1827" i="25"/>
  <c r="R1826" i="25"/>
  <c r="R1825" i="25"/>
  <c r="R1824" i="25"/>
  <c r="R1823" i="25"/>
  <c r="R1822" i="25"/>
  <c r="R1821" i="25"/>
  <c r="R1820" i="25"/>
  <c r="R1819" i="25"/>
  <c r="R1818" i="25"/>
  <c r="R1817" i="25"/>
  <c r="R1816" i="25"/>
  <c r="R1815" i="25"/>
  <c r="R1814" i="25"/>
  <c r="R1813" i="25"/>
  <c r="R1812" i="25"/>
  <c r="R1811" i="25"/>
  <c r="R1810" i="25"/>
  <c r="R1809" i="25"/>
  <c r="R1808" i="25"/>
  <c r="R1807" i="25"/>
  <c r="R1806" i="25"/>
  <c r="R1805" i="25"/>
  <c r="R1804" i="25"/>
  <c r="R1803" i="25"/>
  <c r="R1802" i="25"/>
  <c r="R1801" i="25"/>
  <c r="R1800" i="25"/>
  <c r="R1799" i="25"/>
  <c r="R1798" i="25"/>
  <c r="R1797" i="25"/>
  <c r="R1796" i="25"/>
  <c r="R1795" i="25"/>
  <c r="R1794" i="25"/>
  <c r="R1793" i="25"/>
  <c r="R1792" i="25"/>
  <c r="R1791" i="25"/>
  <c r="R1790" i="25"/>
  <c r="R1789" i="25"/>
  <c r="R1788" i="25"/>
  <c r="R1787" i="25"/>
  <c r="R1786" i="25"/>
  <c r="R1785" i="25"/>
  <c r="R1784" i="25"/>
  <c r="R1783" i="25"/>
  <c r="R1782" i="25"/>
  <c r="R1781" i="25"/>
  <c r="R1780" i="25"/>
  <c r="R1779" i="25"/>
  <c r="R1778" i="25"/>
  <c r="R1777" i="25"/>
  <c r="R1776" i="25"/>
  <c r="R1775" i="25"/>
  <c r="R1774" i="25"/>
  <c r="R1773" i="25"/>
  <c r="R1772" i="25"/>
  <c r="R1771" i="25"/>
  <c r="R1770" i="25"/>
  <c r="R1769" i="25"/>
  <c r="R1768" i="25"/>
  <c r="R1767" i="25"/>
  <c r="R1766" i="25"/>
  <c r="R1765" i="25"/>
  <c r="R1764" i="25"/>
  <c r="R1763" i="25"/>
  <c r="R1762" i="25"/>
  <c r="R1761" i="25"/>
  <c r="R1760" i="25"/>
  <c r="R1759" i="25"/>
  <c r="R1758" i="25"/>
  <c r="R1757" i="25"/>
  <c r="R1756" i="25"/>
  <c r="R1755" i="25"/>
  <c r="R1754" i="25"/>
  <c r="R1753" i="25"/>
  <c r="R1752" i="25"/>
  <c r="R1751" i="25"/>
  <c r="R1750" i="25"/>
  <c r="R1749" i="25"/>
  <c r="R1748" i="25"/>
  <c r="R1747" i="25"/>
  <c r="R1746" i="25"/>
  <c r="R1745" i="25"/>
  <c r="R1744" i="25"/>
  <c r="R1743" i="25"/>
  <c r="R1742" i="25"/>
  <c r="R1741" i="25"/>
  <c r="R1740" i="25"/>
  <c r="R1739" i="25"/>
  <c r="R1738" i="25"/>
  <c r="R1737" i="25"/>
  <c r="R1736" i="25"/>
  <c r="R1735" i="25"/>
  <c r="R1734" i="25"/>
  <c r="R1733" i="25"/>
  <c r="R1732" i="25"/>
  <c r="R1731" i="25"/>
  <c r="R1730" i="25"/>
  <c r="R1729" i="25"/>
  <c r="R1728" i="25"/>
  <c r="R1727" i="25"/>
  <c r="R1726" i="25"/>
  <c r="R1725" i="25"/>
  <c r="R1724" i="25"/>
  <c r="R1723" i="25"/>
  <c r="R1722" i="25"/>
  <c r="R1721" i="25"/>
  <c r="R1720" i="25"/>
  <c r="R1719" i="25"/>
  <c r="R1718" i="25"/>
  <c r="R1717" i="25"/>
  <c r="R1716" i="25"/>
  <c r="R1715" i="25"/>
  <c r="R1714" i="25"/>
  <c r="R1713" i="25"/>
  <c r="R1712" i="25"/>
  <c r="R1711" i="25"/>
  <c r="R1710" i="25"/>
  <c r="R1709" i="25"/>
  <c r="R1708" i="25"/>
  <c r="R1707" i="25"/>
  <c r="R1706" i="25"/>
  <c r="R1705" i="25"/>
  <c r="R1704" i="25"/>
  <c r="R1703" i="25"/>
  <c r="R1702" i="25"/>
  <c r="R1701" i="25"/>
  <c r="R1700" i="25"/>
  <c r="R1699" i="25"/>
  <c r="R1698" i="25"/>
  <c r="R1697" i="25"/>
  <c r="R1696" i="25"/>
  <c r="R1695" i="25"/>
  <c r="R1694" i="25"/>
  <c r="R1693" i="25"/>
  <c r="R1692" i="25"/>
  <c r="R1691" i="25"/>
  <c r="R1690" i="25"/>
  <c r="R1689" i="25"/>
  <c r="R1688" i="25"/>
  <c r="R1687" i="25"/>
  <c r="R1686" i="25"/>
  <c r="R1685" i="25"/>
  <c r="R1684" i="25"/>
  <c r="R1683" i="25"/>
  <c r="R1682" i="25"/>
  <c r="R1681" i="25"/>
  <c r="R1680" i="25"/>
  <c r="R1679" i="25"/>
  <c r="R1678" i="25"/>
  <c r="R1677" i="25"/>
  <c r="R1676" i="25"/>
  <c r="R1675" i="25"/>
  <c r="R1674" i="25"/>
  <c r="R1673" i="25"/>
  <c r="R1672" i="25"/>
  <c r="R1671" i="25"/>
  <c r="R1670" i="25"/>
  <c r="R1669" i="25"/>
  <c r="R1668" i="25"/>
  <c r="R1667" i="25"/>
  <c r="R1666" i="25"/>
  <c r="R1665" i="25"/>
  <c r="R1664" i="25"/>
  <c r="R1663" i="25"/>
  <c r="R1662" i="25"/>
  <c r="R1661" i="25"/>
  <c r="R1660" i="25"/>
  <c r="R1659" i="25"/>
  <c r="R1658" i="25"/>
  <c r="R1657" i="25"/>
  <c r="R1656" i="25"/>
  <c r="R1655" i="25"/>
  <c r="R1654" i="25"/>
  <c r="R1653" i="25"/>
  <c r="R1652" i="25"/>
  <c r="R1651" i="25"/>
  <c r="R1650" i="25"/>
  <c r="R1649" i="25"/>
  <c r="R1648" i="25"/>
  <c r="R1647" i="25"/>
  <c r="R1646" i="25"/>
  <c r="R1645" i="25"/>
  <c r="R1644" i="25"/>
  <c r="R1643" i="25"/>
  <c r="R1642" i="25"/>
  <c r="R1641" i="25"/>
  <c r="R1640" i="25"/>
  <c r="R1639" i="25"/>
  <c r="R1638" i="25"/>
  <c r="R1637" i="25"/>
  <c r="R1636" i="25"/>
  <c r="R1635" i="25"/>
  <c r="R1634" i="25"/>
  <c r="R1633" i="25"/>
  <c r="R1632" i="25"/>
  <c r="R1631" i="25"/>
  <c r="R1630" i="25"/>
  <c r="R1629" i="25"/>
  <c r="R1628" i="25"/>
  <c r="R1627" i="25"/>
  <c r="R1626" i="25"/>
  <c r="R1625" i="25"/>
  <c r="R1624" i="25"/>
  <c r="R1623" i="25"/>
  <c r="R1622" i="25"/>
  <c r="R1621" i="25"/>
  <c r="R1620" i="25"/>
  <c r="R1619" i="25"/>
  <c r="R1618" i="25"/>
  <c r="R1617" i="25"/>
  <c r="R1616" i="25"/>
  <c r="R1615" i="25"/>
  <c r="R1614" i="25"/>
  <c r="R1613" i="25"/>
  <c r="R1612" i="25"/>
  <c r="R1611" i="25"/>
  <c r="R1610" i="25"/>
  <c r="R1609" i="25"/>
  <c r="R1608" i="25"/>
  <c r="R1607" i="25"/>
  <c r="R1606" i="25"/>
  <c r="R1605" i="25"/>
  <c r="R1604" i="25"/>
  <c r="R1603" i="25"/>
  <c r="R1602" i="25"/>
  <c r="R1601" i="25"/>
  <c r="R1600" i="25"/>
  <c r="R1599" i="25"/>
  <c r="R1598" i="25"/>
  <c r="R1597" i="25"/>
  <c r="R1596" i="25"/>
  <c r="R1595" i="25"/>
  <c r="R1594" i="25"/>
  <c r="R1593" i="25"/>
  <c r="R1592" i="25"/>
  <c r="R1591" i="25"/>
  <c r="R1590" i="25"/>
  <c r="R1589" i="25"/>
  <c r="R1588" i="25"/>
  <c r="R1587" i="25"/>
  <c r="R1586" i="25"/>
  <c r="R1585" i="25"/>
  <c r="R1584" i="25"/>
  <c r="R1583" i="25"/>
  <c r="R1582" i="25"/>
  <c r="R1581" i="25"/>
  <c r="R1580" i="25"/>
  <c r="R1579" i="25"/>
  <c r="R1578" i="25"/>
  <c r="R1577" i="25"/>
  <c r="R1576" i="25"/>
  <c r="R1575" i="25"/>
  <c r="R1574" i="25"/>
  <c r="R1573" i="25"/>
  <c r="R1572" i="25"/>
  <c r="R1571" i="25"/>
  <c r="R1570" i="25"/>
  <c r="R1569" i="25"/>
  <c r="R1568" i="25"/>
  <c r="R1567" i="25"/>
  <c r="R1566" i="25"/>
  <c r="R1565" i="25"/>
  <c r="R1564" i="25"/>
  <c r="R1563" i="25"/>
  <c r="R1562" i="25"/>
  <c r="R1561" i="25"/>
  <c r="R1560" i="25"/>
  <c r="R1559" i="25"/>
  <c r="R1558" i="25"/>
  <c r="R1557" i="25"/>
  <c r="R1556" i="25"/>
  <c r="R1555" i="25"/>
  <c r="R1554" i="25"/>
  <c r="R1553" i="25"/>
  <c r="R1552" i="25"/>
  <c r="R1551" i="25"/>
  <c r="R1550" i="25"/>
  <c r="R1549" i="25"/>
  <c r="R1548" i="25"/>
  <c r="R1547" i="25"/>
  <c r="R1546" i="25"/>
  <c r="R1545" i="25"/>
  <c r="R1544" i="25"/>
  <c r="R1543" i="25"/>
  <c r="R1542" i="25"/>
  <c r="R1541" i="25"/>
  <c r="R1540" i="25"/>
  <c r="R1539" i="25"/>
  <c r="R1538" i="25"/>
  <c r="R1537" i="25"/>
  <c r="R1536" i="25"/>
  <c r="R1535" i="25"/>
  <c r="R1534" i="25"/>
  <c r="R1533" i="25"/>
  <c r="R1532" i="25"/>
  <c r="R1531" i="25"/>
  <c r="R1530" i="25"/>
  <c r="R1529" i="25"/>
  <c r="R1528" i="25"/>
  <c r="R1527" i="25"/>
  <c r="R1526" i="25"/>
  <c r="R1525" i="25"/>
  <c r="R1524" i="25"/>
  <c r="R1523" i="25"/>
  <c r="R1522" i="25"/>
  <c r="R1521" i="25"/>
  <c r="R1520" i="25"/>
  <c r="R1519" i="25"/>
  <c r="R1518" i="25"/>
  <c r="R1517" i="25"/>
  <c r="R1516" i="25"/>
  <c r="R1515" i="25"/>
  <c r="R1514" i="25"/>
  <c r="R1513" i="25"/>
  <c r="R1512" i="25"/>
  <c r="R1511" i="25"/>
  <c r="R1510" i="25"/>
  <c r="R1509" i="25"/>
  <c r="R1508" i="25"/>
  <c r="R1507" i="25"/>
  <c r="R1506" i="25"/>
  <c r="R1505" i="25"/>
  <c r="R1504" i="25"/>
  <c r="R1503" i="25"/>
  <c r="R1502" i="25"/>
  <c r="R1501" i="25"/>
  <c r="R1500" i="25"/>
  <c r="R1499" i="25"/>
  <c r="R1498" i="25"/>
  <c r="R1497" i="25"/>
  <c r="R1496" i="25"/>
  <c r="R1495" i="25"/>
  <c r="R1494" i="25"/>
  <c r="R1493" i="25"/>
  <c r="R1492" i="25"/>
  <c r="R1491" i="25"/>
  <c r="R1490" i="25"/>
  <c r="R1489" i="25"/>
  <c r="R1488" i="25"/>
  <c r="R1487" i="25"/>
  <c r="R1486" i="25"/>
  <c r="R1485" i="25"/>
  <c r="R1484" i="25"/>
  <c r="R1483" i="25"/>
  <c r="R1482" i="25"/>
  <c r="R1481" i="25"/>
  <c r="R1480" i="25"/>
  <c r="R1479" i="25"/>
  <c r="R1478" i="25"/>
  <c r="R1477" i="25"/>
  <c r="R1476" i="25"/>
  <c r="R1475" i="25"/>
  <c r="R1474" i="25"/>
  <c r="R1473" i="25"/>
  <c r="R1472" i="25"/>
  <c r="R1471" i="25"/>
  <c r="R1470" i="25"/>
  <c r="R1469" i="25"/>
  <c r="R1468" i="25"/>
  <c r="R1467" i="25"/>
  <c r="R1466" i="25"/>
  <c r="R1465" i="25"/>
  <c r="R1464" i="25"/>
  <c r="R1463" i="25"/>
  <c r="R1462" i="25"/>
  <c r="R1461" i="25"/>
  <c r="R1460" i="25"/>
  <c r="R1459" i="25"/>
  <c r="R1458" i="25"/>
  <c r="R1457" i="25"/>
  <c r="R1456" i="25"/>
  <c r="R1455" i="25"/>
  <c r="R1454" i="25"/>
  <c r="R1453" i="25"/>
  <c r="R1452" i="25"/>
  <c r="R1451" i="25"/>
  <c r="R1450" i="25"/>
  <c r="R1449" i="25"/>
  <c r="R1448" i="25"/>
  <c r="R1447" i="25"/>
  <c r="R1446" i="25"/>
  <c r="R1445" i="25"/>
  <c r="R1444" i="25"/>
  <c r="R1443" i="25"/>
  <c r="R1442" i="25"/>
  <c r="R1441" i="25"/>
  <c r="R1440" i="25"/>
  <c r="R1439" i="25"/>
  <c r="R1438" i="25"/>
  <c r="R1437" i="25"/>
  <c r="R1436" i="25"/>
  <c r="R1435" i="25"/>
  <c r="R1434" i="25"/>
  <c r="R1433" i="25"/>
  <c r="R1432" i="25"/>
  <c r="R1431" i="25"/>
  <c r="R1430" i="25"/>
  <c r="R1429" i="25"/>
  <c r="R1428" i="25"/>
  <c r="R1427" i="25"/>
  <c r="R1426" i="25"/>
  <c r="R1425" i="25"/>
  <c r="R1424" i="25"/>
  <c r="R1423" i="25"/>
  <c r="R1422" i="25"/>
  <c r="R1421" i="25"/>
  <c r="R1420" i="25"/>
  <c r="R1419" i="25"/>
  <c r="R1418" i="25"/>
  <c r="R1417" i="25"/>
  <c r="R1416" i="25"/>
  <c r="R1415" i="25"/>
  <c r="R1414" i="25"/>
  <c r="R1413" i="25"/>
  <c r="R1412" i="25"/>
  <c r="R1411" i="25"/>
  <c r="R1410" i="25"/>
  <c r="R1409" i="25"/>
  <c r="R1408" i="25"/>
  <c r="R1407" i="25"/>
  <c r="R1406" i="25"/>
  <c r="R1405" i="25"/>
  <c r="R1404" i="25"/>
  <c r="R1403" i="25"/>
  <c r="R1402" i="25"/>
  <c r="R1401" i="25"/>
  <c r="R1400" i="25"/>
  <c r="R1399" i="25"/>
  <c r="R1398" i="25"/>
  <c r="R1397" i="25"/>
  <c r="R1396" i="25"/>
  <c r="R1395" i="25"/>
  <c r="R1394" i="25"/>
  <c r="R1393" i="25"/>
  <c r="R1392" i="25"/>
  <c r="R1391" i="25"/>
  <c r="R1390" i="25"/>
  <c r="R1389" i="25"/>
  <c r="R1388" i="25"/>
  <c r="R1387" i="25"/>
  <c r="R1386" i="25"/>
  <c r="R1385" i="25"/>
  <c r="R1384" i="25"/>
  <c r="R1383" i="25"/>
  <c r="R1382" i="25"/>
  <c r="R1381" i="25"/>
  <c r="R1380" i="25"/>
  <c r="R1379" i="25"/>
  <c r="R1378" i="25"/>
  <c r="R1377" i="25"/>
  <c r="R1376" i="25"/>
  <c r="R1375" i="25"/>
  <c r="R1374" i="25"/>
  <c r="R1373" i="25"/>
  <c r="R1372" i="25"/>
  <c r="R1371" i="25"/>
  <c r="R1370" i="25"/>
  <c r="R1369" i="25"/>
  <c r="R1368" i="25"/>
  <c r="R1367" i="25"/>
  <c r="R1366" i="25"/>
  <c r="R1365" i="25"/>
  <c r="R1364" i="25"/>
  <c r="R1363" i="25"/>
  <c r="R1362" i="25"/>
  <c r="R1361" i="25"/>
  <c r="R1360" i="25"/>
  <c r="R1359" i="25"/>
  <c r="R1358" i="25"/>
  <c r="R1357" i="25"/>
  <c r="R1356" i="25"/>
  <c r="R1355" i="25"/>
  <c r="R1354" i="25"/>
  <c r="R1353" i="25"/>
  <c r="R1352" i="25"/>
  <c r="R1351" i="25"/>
  <c r="R1350" i="25"/>
  <c r="R1349" i="25"/>
  <c r="R1348" i="25"/>
  <c r="R1347" i="25"/>
  <c r="R1346" i="25"/>
  <c r="R1345" i="25"/>
  <c r="R1344" i="25"/>
  <c r="R1343" i="25"/>
  <c r="R1342" i="25"/>
  <c r="R1341" i="25"/>
  <c r="R1340" i="25"/>
  <c r="R1339" i="25"/>
  <c r="R1338" i="25"/>
  <c r="R1337" i="25"/>
  <c r="R1336" i="25"/>
  <c r="R1335" i="25"/>
  <c r="R1334" i="25"/>
  <c r="R1333" i="25"/>
  <c r="R1332" i="25"/>
  <c r="R1331" i="25"/>
  <c r="R1330" i="25"/>
  <c r="R1329" i="25"/>
  <c r="R1328" i="25"/>
  <c r="R1327" i="25"/>
  <c r="R1326" i="25"/>
  <c r="R1325" i="25"/>
  <c r="R1324" i="25"/>
  <c r="R1323" i="25"/>
  <c r="R1322" i="25"/>
  <c r="R1321" i="25"/>
  <c r="R1320" i="25"/>
  <c r="R1319" i="25"/>
  <c r="R1318" i="25"/>
  <c r="R1317" i="25"/>
  <c r="R1316" i="25"/>
  <c r="R1315" i="25"/>
  <c r="R1314" i="25"/>
  <c r="R1313" i="25"/>
  <c r="R1312" i="25"/>
  <c r="R1311" i="25"/>
  <c r="R1310" i="25"/>
  <c r="R1309" i="25"/>
  <c r="R1308" i="25"/>
  <c r="R1307" i="25"/>
  <c r="R1306" i="25"/>
  <c r="R1305" i="25"/>
  <c r="R1304" i="25"/>
  <c r="R1303" i="25"/>
  <c r="R1302" i="25"/>
  <c r="R1301" i="25"/>
  <c r="R1300" i="25"/>
  <c r="R1299" i="25"/>
  <c r="R1298" i="25"/>
  <c r="R1297" i="25"/>
  <c r="R1296" i="25"/>
  <c r="R1295" i="25"/>
  <c r="R1294" i="25"/>
  <c r="R1293" i="25"/>
  <c r="R1292" i="25"/>
  <c r="R1291" i="25"/>
  <c r="R1290" i="25"/>
  <c r="R1289" i="25"/>
  <c r="R1288" i="25"/>
  <c r="R1287" i="25"/>
  <c r="R1286" i="25"/>
  <c r="R1285" i="25"/>
  <c r="R1284" i="25"/>
  <c r="R1283" i="25"/>
  <c r="R1282" i="25"/>
  <c r="R1281" i="25"/>
  <c r="R1280" i="25"/>
  <c r="R1279" i="25"/>
  <c r="R1278" i="25"/>
  <c r="R1277" i="25"/>
  <c r="R1276" i="25"/>
  <c r="R1275" i="25"/>
  <c r="R1274" i="25"/>
  <c r="R1273" i="25"/>
  <c r="R1272" i="25"/>
  <c r="R1271" i="25"/>
  <c r="R1270" i="25"/>
  <c r="R1269" i="25"/>
  <c r="R1268" i="25"/>
  <c r="R1267" i="25"/>
  <c r="R1266" i="25"/>
  <c r="R1265" i="25"/>
  <c r="R1264" i="25"/>
  <c r="R1263" i="25"/>
  <c r="R1262" i="25"/>
  <c r="R1261" i="25"/>
  <c r="R1260" i="25"/>
  <c r="R1259" i="25"/>
  <c r="R1258" i="25"/>
  <c r="R1257" i="25"/>
  <c r="R1256" i="25"/>
  <c r="R1255" i="25"/>
  <c r="R1254" i="25"/>
  <c r="R1253" i="25"/>
  <c r="R1252" i="25"/>
  <c r="R1251" i="25"/>
  <c r="R1250" i="25"/>
  <c r="R1249" i="25"/>
  <c r="R1248" i="25"/>
  <c r="R1247" i="25"/>
  <c r="R1246" i="25"/>
  <c r="R1245" i="25"/>
  <c r="R1244" i="25"/>
  <c r="R1243" i="25"/>
  <c r="R1242" i="25"/>
  <c r="R1241" i="25"/>
  <c r="R1240" i="25"/>
  <c r="R1239" i="25"/>
  <c r="R1238" i="25"/>
  <c r="R1237" i="25"/>
  <c r="R1236" i="25"/>
  <c r="R1235" i="25"/>
  <c r="R1234" i="25"/>
  <c r="R1233" i="25"/>
  <c r="R1232" i="25"/>
  <c r="R1231" i="25"/>
  <c r="R1230" i="25"/>
  <c r="R1229" i="25"/>
  <c r="R1228" i="25"/>
  <c r="R1227" i="25"/>
  <c r="R1226" i="25"/>
  <c r="R1225" i="25"/>
  <c r="R1224" i="25"/>
  <c r="R1223" i="25"/>
  <c r="R1222" i="25"/>
  <c r="R1221" i="25"/>
  <c r="R1220" i="25"/>
  <c r="R1219" i="25"/>
  <c r="R1218" i="25"/>
  <c r="R1217" i="25"/>
  <c r="R1216" i="25"/>
  <c r="R1215" i="25"/>
  <c r="R1214" i="25"/>
  <c r="R1213" i="25"/>
  <c r="R1212" i="25"/>
  <c r="R1211" i="25"/>
  <c r="R1210" i="25"/>
  <c r="R1209" i="25"/>
  <c r="R1208" i="25"/>
  <c r="R1207" i="25"/>
  <c r="R1206" i="25"/>
  <c r="R1205" i="25"/>
  <c r="R1204" i="25"/>
  <c r="R1203" i="25"/>
  <c r="R1202" i="25"/>
  <c r="R1201" i="25"/>
  <c r="R1200" i="25"/>
  <c r="R1199" i="25"/>
  <c r="R1198" i="25"/>
  <c r="R1197" i="25"/>
  <c r="R1196" i="25"/>
  <c r="R1195" i="25"/>
  <c r="R1194" i="25"/>
  <c r="R1193" i="25"/>
  <c r="R1192" i="25"/>
  <c r="R1191" i="25"/>
  <c r="R1190" i="25"/>
  <c r="R1189" i="25"/>
  <c r="R1188" i="25"/>
  <c r="R1187" i="25"/>
  <c r="R1186" i="25"/>
  <c r="R1185" i="25"/>
  <c r="R1184" i="25"/>
  <c r="R1183" i="25"/>
  <c r="R1182" i="25"/>
  <c r="R1181" i="25"/>
  <c r="R1180" i="25"/>
  <c r="R1179" i="25"/>
  <c r="R1178" i="25"/>
  <c r="R1177" i="25"/>
  <c r="R1176" i="25"/>
  <c r="R1175" i="25"/>
  <c r="R1174" i="25"/>
  <c r="R1173" i="25"/>
  <c r="R1172" i="25"/>
  <c r="R1171" i="25"/>
  <c r="R1170" i="25"/>
  <c r="R1169" i="25"/>
  <c r="R1168" i="25"/>
  <c r="R1167" i="25"/>
  <c r="R1166" i="25"/>
  <c r="R1165" i="25"/>
  <c r="R1164" i="25"/>
  <c r="R1163" i="25"/>
  <c r="R1162" i="25"/>
  <c r="R1161" i="25"/>
  <c r="R1160" i="25"/>
  <c r="R1159" i="25"/>
  <c r="R1158" i="25"/>
  <c r="R1157" i="25"/>
  <c r="R1156" i="25"/>
  <c r="R1155" i="25"/>
  <c r="R1154" i="25"/>
  <c r="R1153" i="25"/>
  <c r="R1152" i="25"/>
  <c r="R1151" i="25"/>
  <c r="R1150" i="25"/>
  <c r="R1149" i="25"/>
  <c r="R1148" i="25"/>
  <c r="R1147" i="25"/>
  <c r="R1146" i="25"/>
  <c r="R1145" i="25"/>
  <c r="R1144" i="25"/>
  <c r="R1143" i="25"/>
  <c r="R1142" i="25"/>
  <c r="R1141" i="25"/>
  <c r="R1140" i="25"/>
  <c r="R1139" i="25"/>
  <c r="R1138" i="25"/>
  <c r="R1137" i="25"/>
  <c r="R1136" i="25"/>
  <c r="R1135" i="25"/>
  <c r="R1134" i="25"/>
  <c r="R1133" i="25"/>
  <c r="R1132" i="25"/>
  <c r="R1131" i="25"/>
  <c r="R1130" i="25"/>
  <c r="R1129" i="25"/>
  <c r="R1128" i="25"/>
  <c r="R1127" i="25"/>
  <c r="R1126" i="25"/>
  <c r="R1125" i="25"/>
  <c r="R1124" i="25"/>
  <c r="R1123" i="25"/>
  <c r="R1122" i="25"/>
  <c r="R1121" i="25"/>
  <c r="R1120" i="25"/>
  <c r="R1119" i="25"/>
  <c r="R1118" i="25"/>
  <c r="R1117" i="25"/>
  <c r="R1116" i="25"/>
  <c r="R1115" i="25"/>
  <c r="R1114" i="25"/>
  <c r="R1113" i="25"/>
  <c r="R1112" i="25"/>
  <c r="R1111" i="25"/>
  <c r="R1110" i="25"/>
  <c r="R1109" i="25"/>
  <c r="R1108" i="25"/>
  <c r="R1107" i="25"/>
  <c r="R1106" i="25"/>
  <c r="R1105" i="25"/>
  <c r="R1104" i="25"/>
  <c r="R1103" i="25"/>
  <c r="R1102" i="25"/>
  <c r="R1101" i="25"/>
  <c r="R1100" i="25"/>
  <c r="R1099" i="25"/>
  <c r="R1098" i="25"/>
  <c r="R1097" i="25"/>
  <c r="R1096" i="25"/>
  <c r="R1095" i="25"/>
  <c r="R1094" i="25"/>
  <c r="R1093" i="25"/>
  <c r="R1092" i="25"/>
  <c r="R1091" i="25"/>
  <c r="R1090" i="25"/>
  <c r="R1089" i="25"/>
  <c r="R1088" i="25"/>
  <c r="R1087" i="25"/>
  <c r="R1086" i="25"/>
  <c r="R1085" i="25"/>
  <c r="R1084" i="25"/>
  <c r="R1083" i="25"/>
  <c r="R1082" i="25"/>
  <c r="R1081" i="25"/>
  <c r="R1080" i="25"/>
  <c r="R1079" i="25"/>
  <c r="R1078" i="25"/>
  <c r="R1077" i="25"/>
  <c r="R1076" i="25"/>
  <c r="R1075" i="25"/>
  <c r="R1074" i="25"/>
  <c r="R1073" i="25"/>
  <c r="R1072" i="25"/>
  <c r="R1071" i="25"/>
  <c r="R1070" i="25"/>
  <c r="R1069" i="25"/>
  <c r="R1068" i="25"/>
  <c r="R1067" i="25"/>
  <c r="R1066" i="25"/>
  <c r="R1065" i="25"/>
  <c r="R1064" i="25"/>
  <c r="R1063" i="25"/>
  <c r="R1062" i="25"/>
  <c r="R1061" i="25"/>
  <c r="R1060" i="25"/>
  <c r="R1059" i="25"/>
  <c r="R1058" i="25"/>
  <c r="R1057" i="25"/>
  <c r="R1056" i="25"/>
  <c r="R1055" i="25"/>
  <c r="R1054" i="25"/>
  <c r="R1053" i="25"/>
  <c r="R1052" i="25"/>
  <c r="R1051" i="25"/>
  <c r="R1050" i="25"/>
  <c r="R1049" i="25"/>
  <c r="R1048" i="25"/>
  <c r="R1047" i="25"/>
  <c r="R1046" i="25"/>
  <c r="R1045" i="25"/>
  <c r="R1044" i="25"/>
  <c r="R1043" i="25"/>
  <c r="R1042" i="25"/>
  <c r="R1041" i="25"/>
  <c r="R1040" i="25"/>
  <c r="R1039" i="25"/>
  <c r="R1038" i="25"/>
  <c r="R1037" i="25"/>
  <c r="R1036" i="25"/>
  <c r="R1035" i="25"/>
  <c r="R1034" i="25"/>
  <c r="R1033" i="25"/>
  <c r="R1032" i="25"/>
  <c r="R1031" i="25"/>
  <c r="R1030" i="25"/>
  <c r="R1029" i="25"/>
  <c r="R1028" i="25"/>
  <c r="R1027" i="25"/>
  <c r="R1026" i="25"/>
  <c r="R1025" i="25"/>
  <c r="R1024" i="25"/>
  <c r="R1023" i="25"/>
  <c r="R1022" i="25"/>
  <c r="R1021" i="25"/>
  <c r="R1020" i="25"/>
  <c r="R1019" i="25"/>
  <c r="R1018" i="25"/>
  <c r="R1017" i="25"/>
  <c r="R1016" i="25"/>
  <c r="R1015" i="25"/>
  <c r="R1014" i="25"/>
  <c r="R1013" i="25"/>
  <c r="R1012" i="25"/>
  <c r="R1011" i="25"/>
  <c r="R1010" i="25"/>
  <c r="R1009" i="25"/>
  <c r="R1008" i="25"/>
  <c r="R1007" i="25"/>
  <c r="R1006" i="25"/>
  <c r="R1005" i="25"/>
  <c r="R1004" i="25"/>
  <c r="R1003" i="25"/>
  <c r="R1002" i="25"/>
  <c r="R1001" i="25"/>
  <c r="R1000" i="25"/>
  <c r="R999" i="25"/>
  <c r="R998" i="25"/>
  <c r="R997" i="25"/>
  <c r="R996" i="25"/>
  <c r="R995" i="25"/>
  <c r="R994" i="25"/>
  <c r="R993" i="25"/>
  <c r="R992" i="25"/>
  <c r="R991" i="25"/>
  <c r="R990" i="25"/>
  <c r="R989" i="25"/>
  <c r="R988" i="25"/>
  <c r="R987" i="25"/>
  <c r="R986" i="25"/>
  <c r="R985" i="25"/>
  <c r="R984" i="25"/>
  <c r="R983" i="25"/>
  <c r="R982" i="25"/>
  <c r="R981" i="25"/>
  <c r="R980" i="25"/>
  <c r="R979" i="25"/>
  <c r="R978" i="25"/>
  <c r="R977" i="25"/>
  <c r="R976" i="25"/>
  <c r="R975" i="25"/>
  <c r="R974" i="25"/>
  <c r="R973" i="25"/>
  <c r="R972" i="25"/>
  <c r="R971" i="25"/>
  <c r="R970" i="25"/>
  <c r="R969" i="25"/>
  <c r="R968" i="25"/>
  <c r="R967" i="25"/>
  <c r="R966" i="25"/>
  <c r="R965" i="25"/>
  <c r="R964" i="25"/>
  <c r="R963" i="25"/>
  <c r="R962" i="25"/>
  <c r="R961" i="25"/>
  <c r="R960" i="25"/>
  <c r="R959" i="25"/>
  <c r="R958" i="25"/>
  <c r="R957" i="25"/>
  <c r="R956" i="25"/>
  <c r="R955" i="25"/>
  <c r="R954" i="25"/>
  <c r="R953" i="25"/>
  <c r="R952" i="25"/>
  <c r="R951" i="25"/>
  <c r="R950" i="25"/>
  <c r="R949" i="25"/>
  <c r="R948" i="25"/>
  <c r="R947" i="25"/>
  <c r="R946" i="25"/>
  <c r="R945" i="25"/>
  <c r="R944" i="25"/>
  <c r="R943" i="25"/>
  <c r="R942" i="25"/>
  <c r="R941" i="25"/>
  <c r="R940" i="25"/>
  <c r="R939" i="25"/>
  <c r="R938" i="25"/>
  <c r="R937" i="25"/>
  <c r="R936" i="25"/>
  <c r="R935" i="25"/>
  <c r="R934" i="25"/>
  <c r="R933" i="25"/>
  <c r="R932" i="25"/>
  <c r="R931" i="25"/>
  <c r="R930" i="25"/>
  <c r="R929" i="25"/>
  <c r="R928" i="25"/>
  <c r="R927" i="25"/>
  <c r="R926" i="25"/>
  <c r="R925" i="25"/>
  <c r="R924" i="25"/>
  <c r="R923" i="25"/>
  <c r="R922" i="25"/>
  <c r="R921" i="25"/>
  <c r="R920" i="25"/>
  <c r="R919" i="25"/>
  <c r="R918" i="25"/>
  <c r="R917" i="25"/>
  <c r="R916" i="25"/>
  <c r="R915" i="25"/>
  <c r="R914" i="25"/>
  <c r="R913" i="25"/>
  <c r="R912" i="25"/>
  <c r="R911" i="25"/>
  <c r="R910" i="25"/>
  <c r="R909" i="25"/>
  <c r="R908" i="25"/>
  <c r="R907" i="25"/>
  <c r="R906" i="25"/>
  <c r="R905" i="25"/>
  <c r="R904" i="25"/>
  <c r="R903" i="25"/>
  <c r="R902" i="25"/>
  <c r="R901" i="25"/>
  <c r="R900" i="25"/>
  <c r="R899" i="25"/>
  <c r="R898" i="25"/>
  <c r="R897" i="25"/>
  <c r="R896" i="25"/>
  <c r="R895" i="25"/>
  <c r="R894" i="25"/>
  <c r="R893" i="25"/>
  <c r="R892" i="25"/>
  <c r="R891" i="25"/>
  <c r="R890" i="25"/>
  <c r="R889" i="25"/>
  <c r="R888" i="25"/>
  <c r="R887" i="25"/>
  <c r="R886" i="25"/>
  <c r="R885" i="25"/>
  <c r="R884" i="25"/>
  <c r="R883" i="25"/>
  <c r="R882" i="25"/>
  <c r="R881" i="25"/>
  <c r="R880" i="25"/>
  <c r="R879" i="25"/>
  <c r="R878" i="25"/>
  <c r="R877" i="25"/>
  <c r="R876" i="25"/>
  <c r="R875" i="25"/>
  <c r="R874" i="25"/>
  <c r="R873" i="25"/>
  <c r="R872" i="25"/>
  <c r="R871" i="25"/>
  <c r="R870" i="25"/>
  <c r="R869" i="25"/>
  <c r="R868" i="25"/>
  <c r="R867" i="25"/>
  <c r="R866" i="25"/>
  <c r="R865" i="25"/>
  <c r="R864" i="25"/>
  <c r="R863" i="25"/>
  <c r="R862" i="25"/>
  <c r="R861" i="25"/>
  <c r="R860" i="25"/>
  <c r="R859" i="25"/>
  <c r="R858" i="25"/>
  <c r="R857" i="25"/>
  <c r="R856" i="25"/>
  <c r="R855" i="25"/>
  <c r="R854" i="25"/>
  <c r="R853" i="25"/>
  <c r="R852" i="25"/>
  <c r="R851" i="25"/>
  <c r="R850" i="25"/>
  <c r="R849" i="25"/>
  <c r="R848" i="25"/>
  <c r="R847" i="25"/>
  <c r="R846" i="25"/>
  <c r="R845" i="25"/>
  <c r="R844" i="25"/>
  <c r="R843" i="25"/>
  <c r="R842" i="25"/>
  <c r="R841" i="25"/>
  <c r="R840" i="25"/>
  <c r="R839" i="25"/>
  <c r="R838" i="25"/>
  <c r="R837" i="25"/>
  <c r="R836" i="25"/>
  <c r="R835" i="25"/>
  <c r="R834" i="25"/>
  <c r="R833" i="25"/>
  <c r="R832" i="25"/>
  <c r="R831" i="25"/>
  <c r="R830" i="25"/>
  <c r="R829" i="25"/>
  <c r="R828" i="25"/>
  <c r="R827" i="25"/>
  <c r="R826" i="25"/>
  <c r="R825" i="25"/>
  <c r="R824" i="25"/>
  <c r="R823" i="25"/>
  <c r="R822" i="25"/>
  <c r="R821" i="25"/>
  <c r="R820" i="25"/>
  <c r="R819" i="25"/>
  <c r="R818" i="25"/>
  <c r="R817" i="25"/>
  <c r="R816" i="25"/>
  <c r="R815" i="25"/>
  <c r="R814" i="25"/>
  <c r="R813" i="25"/>
  <c r="R812" i="25"/>
  <c r="R811" i="25"/>
  <c r="R810" i="25"/>
  <c r="R809" i="25"/>
  <c r="R808" i="25"/>
  <c r="R807" i="25"/>
  <c r="R806" i="25"/>
  <c r="R805" i="25"/>
  <c r="R804" i="25"/>
  <c r="R803" i="25"/>
  <c r="R802" i="25"/>
  <c r="R801" i="25"/>
  <c r="R800" i="25"/>
  <c r="R799" i="25"/>
  <c r="R798" i="25"/>
  <c r="R797" i="25"/>
  <c r="R796" i="25"/>
  <c r="R795" i="25"/>
  <c r="R794" i="25"/>
  <c r="R793" i="25"/>
  <c r="R792" i="25"/>
  <c r="R791" i="25"/>
  <c r="R790" i="25"/>
  <c r="R789" i="25"/>
  <c r="R788" i="25"/>
  <c r="R787" i="25"/>
  <c r="R786" i="25"/>
  <c r="R785" i="25"/>
  <c r="R784" i="25"/>
  <c r="R783" i="25"/>
  <c r="R782" i="25"/>
  <c r="R781" i="25"/>
  <c r="R780" i="25"/>
  <c r="R779" i="25"/>
  <c r="R778" i="25"/>
  <c r="R777" i="25"/>
  <c r="R776" i="25"/>
  <c r="R775" i="25"/>
  <c r="R774" i="25"/>
  <c r="R773" i="25"/>
  <c r="R772" i="25"/>
  <c r="R771" i="25"/>
  <c r="R770" i="25"/>
  <c r="R769" i="25"/>
  <c r="R768" i="25"/>
  <c r="R767" i="25"/>
  <c r="R766" i="25"/>
  <c r="R765" i="25"/>
  <c r="R764" i="25"/>
  <c r="R763" i="25"/>
  <c r="R762" i="25"/>
  <c r="R761" i="25"/>
  <c r="R760" i="25"/>
  <c r="R759" i="25"/>
  <c r="R758" i="25"/>
  <c r="R757" i="25"/>
  <c r="R756" i="25"/>
  <c r="R755" i="25"/>
  <c r="R754" i="25"/>
  <c r="R753" i="25"/>
  <c r="R752" i="25"/>
  <c r="R751" i="25"/>
  <c r="R750" i="25"/>
  <c r="R749" i="25"/>
  <c r="R748" i="25"/>
  <c r="R747" i="25"/>
  <c r="R746" i="25"/>
  <c r="R745" i="25"/>
  <c r="R744" i="25"/>
  <c r="R743" i="25"/>
  <c r="R742" i="25"/>
  <c r="R741" i="25"/>
  <c r="R740" i="25"/>
  <c r="R739" i="25"/>
  <c r="R738" i="25"/>
  <c r="R737" i="25"/>
  <c r="R736" i="25"/>
  <c r="R735" i="25"/>
  <c r="R734" i="25"/>
  <c r="R733" i="25"/>
  <c r="R732" i="25"/>
  <c r="R731" i="25"/>
  <c r="R730" i="25"/>
  <c r="R729" i="25"/>
  <c r="R728" i="25"/>
  <c r="R727" i="25"/>
  <c r="R726" i="25"/>
  <c r="R725" i="25"/>
  <c r="R724" i="25"/>
  <c r="R723" i="25"/>
  <c r="R722" i="25"/>
  <c r="R721" i="25"/>
  <c r="R720" i="25"/>
  <c r="R719" i="25"/>
  <c r="R718" i="25"/>
  <c r="R717" i="25"/>
  <c r="R716" i="25"/>
  <c r="R715" i="25"/>
  <c r="R714" i="25"/>
  <c r="R713" i="25"/>
  <c r="R712" i="25"/>
  <c r="R711" i="25"/>
  <c r="R710" i="25"/>
  <c r="R709" i="25"/>
  <c r="R708" i="25"/>
  <c r="R707" i="25"/>
  <c r="R706" i="25"/>
  <c r="R705" i="25"/>
  <c r="R704" i="25"/>
  <c r="R703" i="25"/>
  <c r="R702" i="25"/>
  <c r="R701" i="25"/>
  <c r="R700" i="25"/>
  <c r="R699" i="25"/>
  <c r="R698" i="25"/>
  <c r="R697" i="25"/>
  <c r="R696" i="25"/>
  <c r="R695" i="25"/>
  <c r="R694" i="25"/>
  <c r="R693" i="25"/>
  <c r="R692" i="25"/>
  <c r="R691" i="25"/>
  <c r="R690" i="25"/>
  <c r="R689" i="25"/>
  <c r="R688" i="25"/>
  <c r="R687" i="25"/>
  <c r="R686" i="25"/>
  <c r="R685" i="25"/>
  <c r="R684" i="25"/>
  <c r="R683" i="25"/>
  <c r="R682" i="25"/>
  <c r="R681" i="25"/>
  <c r="R680" i="25"/>
  <c r="R679" i="25"/>
  <c r="R678" i="25"/>
  <c r="R677" i="25"/>
  <c r="R676" i="25"/>
  <c r="R675" i="25"/>
  <c r="R674" i="25"/>
  <c r="R673" i="25"/>
  <c r="R672" i="25"/>
  <c r="R671" i="25"/>
  <c r="R670" i="25"/>
  <c r="R669" i="25"/>
  <c r="R668" i="25"/>
  <c r="R667" i="25"/>
  <c r="R666" i="25"/>
  <c r="R665" i="25"/>
  <c r="R664" i="25"/>
  <c r="R663" i="25"/>
  <c r="R662" i="25"/>
  <c r="R661" i="25"/>
  <c r="R660" i="25"/>
  <c r="R659" i="25"/>
  <c r="R658" i="25"/>
  <c r="R657" i="25"/>
  <c r="R656" i="25"/>
  <c r="R655" i="25"/>
  <c r="R654" i="25"/>
  <c r="R653" i="25"/>
  <c r="R652" i="25"/>
  <c r="R651" i="25"/>
  <c r="R650" i="25"/>
  <c r="R649" i="25"/>
  <c r="R648" i="25"/>
  <c r="R647" i="25"/>
  <c r="R646" i="25"/>
  <c r="R645" i="25"/>
  <c r="R644" i="25"/>
  <c r="R643" i="25"/>
  <c r="R642" i="25"/>
  <c r="R641" i="25"/>
  <c r="R640" i="25"/>
  <c r="R639" i="25"/>
  <c r="R638" i="25"/>
  <c r="R637" i="25"/>
  <c r="R636" i="25"/>
  <c r="R635" i="25"/>
  <c r="R634" i="25"/>
  <c r="R633" i="25"/>
  <c r="R632" i="25"/>
  <c r="R631" i="25"/>
  <c r="R630" i="25"/>
  <c r="R629" i="25"/>
  <c r="R628" i="25"/>
  <c r="R627" i="25"/>
  <c r="R626" i="25"/>
  <c r="R625" i="25"/>
  <c r="R624" i="25"/>
  <c r="R623" i="25"/>
  <c r="R622" i="25"/>
  <c r="R621" i="25"/>
  <c r="R620" i="25"/>
  <c r="R619" i="25"/>
  <c r="R618" i="25"/>
  <c r="R617" i="25"/>
  <c r="R616" i="25"/>
  <c r="R615" i="25"/>
  <c r="R614" i="25"/>
  <c r="R613" i="25"/>
  <c r="R612" i="25"/>
  <c r="R611" i="25"/>
  <c r="R610" i="25"/>
  <c r="R609" i="25"/>
  <c r="R608" i="25"/>
  <c r="R607" i="25"/>
  <c r="R606" i="25"/>
  <c r="R605" i="25"/>
  <c r="R604" i="25"/>
  <c r="R603" i="25"/>
  <c r="R602" i="25"/>
  <c r="R601" i="25"/>
  <c r="R600" i="25"/>
  <c r="R599" i="25"/>
  <c r="R598" i="25"/>
  <c r="R597" i="25"/>
  <c r="R596" i="25"/>
  <c r="R595" i="25"/>
  <c r="R594" i="25"/>
  <c r="R593" i="25"/>
  <c r="R592" i="25"/>
  <c r="R591" i="25"/>
  <c r="R590" i="25"/>
  <c r="R589" i="25"/>
  <c r="R588" i="25"/>
  <c r="R587" i="25"/>
  <c r="R586" i="25"/>
  <c r="R585" i="25"/>
  <c r="R584" i="25"/>
  <c r="R583" i="25"/>
  <c r="R582" i="25"/>
  <c r="R581" i="25"/>
  <c r="R580" i="25"/>
  <c r="R579" i="25"/>
  <c r="R578" i="25"/>
  <c r="R577" i="25"/>
  <c r="R576" i="25"/>
  <c r="R575" i="25"/>
  <c r="R574" i="25"/>
  <c r="R573" i="25"/>
  <c r="R572" i="25"/>
  <c r="R571" i="25"/>
  <c r="R570" i="25"/>
  <c r="R569" i="25"/>
  <c r="R568" i="25"/>
  <c r="R567" i="25"/>
  <c r="R566" i="25"/>
  <c r="R565" i="25"/>
  <c r="R564" i="25"/>
  <c r="R563" i="25"/>
  <c r="R562" i="25"/>
  <c r="R561" i="25"/>
  <c r="R560" i="25"/>
  <c r="R559" i="25"/>
  <c r="R558" i="25"/>
  <c r="R557" i="25"/>
  <c r="R556" i="25"/>
  <c r="R555" i="25"/>
  <c r="R554" i="25"/>
  <c r="R553" i="25"/>
  <c r="R552" i="25"/>
  <c r="R551" i="25"/>
  <c r="R550" i="25"/>
  <c r="R549" i="25"/>
  <c r="R548" i="25"/>
  <c r="R547" i="25"/>
  <c r="R546" i="25"/>
  <c r="R545" i="25"/>
  <c r="R544" i="25"/>
  <c r="R543" i="25"/>
  <c r="R542" i="25"/>
  <c r="R541" i="25"/>
  <c r="R540" i="25"/>
  <c r="R539" i="25"/>
  <c r="R538" i="25"/>
  <c r="R537" i="25"/>
  <c r="R536" i="25"/>
  <c r="R535" i="25"/>
  <c r="R534" i="25"/>
  <c r="R533" i="25"/>
  <c r="R532" i="25"/>
  <c r="R531" i="25"/>
  <c r="R530" i="25"/>
  <c r="R529" i="25"/>
  <c r="R528" i="25"/>
  <c r="R527" i="25"/>
  <c r="R526" i="25"/>
  <c r="R525" i="25"/>
  <c r="R524" i="25"/>
  <c r="R523" i="25"/>
  <c r="R522" i="25"/>
  <c r="R521" i="25"/>
  <c r="R520" i="25"/>
  <c r="R519" i="25"/>
  <c r="R518" i="25"/>
  <c r="R517" i="25"/>
  <c r="R516" i="25"/>
  <c r="R515" i="25"/>
  <c r="R514" i="25"/>
  <c r="R513" i="25"/>
  <c r="R512" i="25"/>
  <c r="R511" i="25"/>
  <c r="R510" i="25"/>
  <c r="R509" i="25"/>
  <c r="R508" i="25"/>
  <c r="R507" i="25"/>
  <c r="R506" i="25"/>
  <c r="R505" i="25"/>
  <c r="R504" i="25"/>
  <c r="R503" i="25"/>
  <c r="R502" i="25"/>
  <c r="R501" i="25"/>
  <c r="R500" i="25"/>
  <c r="R499" i="25"/>
  <c r="R498" i="25"/>
  <c r="R497" i="25"/>
  <c r="R496" i="25"/>
  <c r="R495" i="25"/>
  <c r="R494" i="25"/>
  <c r="R493" i="25"/>
  <c r="R492" i="25"/>
  <c r="R491" i="25"/>
  <c r="R490" i="25"/>
  <c r="R489" i="25"/>
  <c r="R488" i="25"/>
  <c r="R487" i="25"/>
  <c r="R486" i="25"/>
  <c r="R485" i="25"/>
  <c r="R484" i="25"/>
  <c r="R483" i="25"/>
  <c r="R482" i="25"/>
  <c r="R481" i="25"/>
  <c r="R480" i="25"/>
  <c r="R479" i="25"/>
  <c r="R478" i="25"/>
  <c r="R477" i="25"/>
  <c r="R476" i="25"/>
  <c r="R475" i="25"/>
  <c r="R474" i="25"/>
  <c r="R473" i="25"/>
  <c r="R472" i="25"/>
  <c r="R471" i="25"/>
  <c r="R470" i="25"/>
  <c r="R469" i="25"/>
  <c r="R468" i="25"/>
  <c r="R467" i="25"/>
  <c r="R466" i="25"/>
  <c r="R465" i="25"/>
  <c r="R464" i="25"/>
  <c r="R463" i="25"/>
  <c r="R462" i="25"/>
  <c r="R461" i="25"/>
  <c r="R460" i="25"/>
  <c r="R459" i="25"/>
  <c r="R458" i="25"/>
  <c r="R457" i="25"/>
  <c r="R456" i="25"/>
  <c r="R455" i="25"/>
  <c r="R454" i="25"/>
  <c r="R453" i="25"/>
  <c r="R452" i="25"/>
  <c r="R451" i="25"/>
  <c r="R450" i="25"/>
  <c r="R449" i="25"/>
  <c r="R448" i="25"/>
  <c r="R447" i="25"/>
  <c r="R446" i="25"/>
  <c r="R445" i="25"/>
  <c r="R444" i="25"/>
  <c r="R443" i="25"/>
  <c r="R442" i="25"/>
  <c r="R441" i="25"/>
  <c r="R440" i="25"/>
  <c r="R439" i="25"/>
  <c r="R438" i="25"/>
  <c r="R437" i="25"/>
  <c r="R436" i="25"/>
  <c r="R435" i="25"/>
  <c r="R434" i="25"/>
  <c r="R433" i="25"/>
  <c r="R432" i="25"/>
  <c r="R431" i="25"/>
  <c r="R430" i="25"/>
  <c r="R429" i="25"/>
  <c r="R428" i="25"/>
  <c r="R427" i="25"/>
  <c r="R426" i="25"/>
  <c r="R425" i="25"/>
  <c r="R424" i="25"/>
  <c r="R423" i="25"/>
  <c r="R422" i="25"/>
  <c r="R421" i="25"/>
  <c r="R420" i="25"/>
  <c r="R419" i="25"/>
  <c r="R418" i="25"/>
  <c r="R417" i="25"/>
  <c r="R416" i="25"/>
  <c r="R415" i="25"/>
  <c r="R414" i="25"/>
  <c r="R413" i="25"/>
  <c r="R412" i="25"/>
  <c r="R411" i="25"/>
  <c r="R410" i="25"/>
  <c r="R409" i="25"/>
  <c r="R408" i="25"/>
  <c r="R407" i="25"/>
  <c r="R406" i="25"/>
  <c r="R405" i="25"/>
  <c r="R404" i="25"/>
  <c r="R403" i="25"/>
  <c r="R402" i="25"/>
  <c r="R401" i="25"/>
  <c r="R400" i="25"/>
  <c r="R399" i="25"/>
  <c r="R398" i="25"/>
  <c r="R397" i="25"/>
  <c r="R396" i="25"/>
  <c r="R395" i="25"/>
  <c r="R394" i="25"/>
  <c r="R393" i="25"/>
  <c r="R392" i="25"/>
  <c r="R391" i="25"/>
  <c r="R390" i="25"/>
  <c r="R389" i="25"/>
  <c r="R388" i="25"/>
  <c r="R387" i="25"/>
  <c r="R386" i="25"/>
  <c r="R385" i="25"/>
  <c r="R384" i="25"/>
  <c r="R383" i="25"/>
  <c r="R382" i="25"/>
  <c r="R381" i="25"/>
  <c r="R380" i="25"/>
  <c r="R379" i="25"/>
  <c r="R378" i="25"/>
  <c r="R377" i="25"/>
  <c r="R376" i="25"/>
  <c r="R375" i="25"/>
  <c r="R374" i="25"/>
  <c r="R373" i="25"/>
  <c r="R372" i="25"/>
  <c r="R371" i="25"/>
  <c r="R370" i="25"/>
  <c r="R369" i="25"/>
  <c r="R368" i="25"/>
  <c r="R367" i="25"/>
  <c r="R366" i="25"/>
  <c r="R365" i="25"/>
  <c r="R364" i="25"/>
  <c r="R363" i="25"/>
  <c r="R362" i="25"/>
  <c r="R361" i="25"/>
  <c r="R360" i="25"/>
  <c r="R359" i="25"/>
  <c r="R358" i="25"/>
  <c r="R357" i="25"/>
  <c r="R356" i="25"/>
  <c r="R355" i="25"/>
  <c r="R354" i="25"/>
  <c r="R353" i="25"/>
  <c r="R352" i="25"/>
  <c r="R351" i="25"/>
  <c r="R350" i="25"/>
  <c r="R349" i="25"/>
  <c r="R348" i="25"/>
  <c r="R347" i="25"/>
  <c r="R346" i="25"/>
  <c r="R345" i="25"/>
  <c r="R344" i="25"/>
  <c r="R343" i="25"/>
  <c r="R342" i="25"/>
  <c r="R341" i="25"/>
  <c r="R340" i="25"/>
  <c r="R339" i="25"/>
  <c r="R338" i="25"/>
  <c r="R337" i="25"/>
  <c r="R336" i="25"/>
  <c r="R335" i="25"/>
  <c r="R334" i="25"/>
  <c r="R333" i="25"/>
  <c r="R332" i="25"/>
  <c r="R331" i="25"/>
  <c r="R330" i="25"/>
  <c r="R329" i="25"/>
  <c r="R328" i="25"/>
  <c r="R327" i="25"/>
  <c r="R326" i="25"/>
  <c r="R325" i="25"/>
  <c r="R324" i="25"/>
  <c r="R323" i="25"/>
  <c r="R322" i="25"/>
  <c r="R321" i="25"/>
  <c r="R320" i="25"/>
  <c r="R319" i="25"/>
  <c r="R318" i="25"/>
  <c r="R317" i="25"/>
  <c r="R316" i="25"/>
  <c r="R315" i="25"/>
  <c r="R314" i="25"/>
  <c r="R313" i="25"/>
  <c r="R312" i="25"/>
  <c r="R311" i="25"/>
  <c r="R310" i="25"/>
  <c r="R309" i="25"/>
  <c r="R308" i="25"/>
  <c r="R307" i="25"/>
  <c r="R306" i="25"/>
  <c r="R305" i="25"/>
  <c r="R304" i="25"/>
  <c r="R303" i="25"/>
  <c r="R302" i="25"/>
  <c r="R301" i="25"/>
  <c r="R300" i="25"/>
  <c r="R299" i="25"/>
  <c r="R298" i="25"/>
  <c r="R297" i="25"/>
  <c r="R296" i="25"/>
  <c r="R295" i="25"/>
  <c r="R294" i="25"/>
  <c r="R293" i="25"/>
  <c r="R292" i="25"/>
  <c r="R291" i="25"/>
  <c r="R290" i="25"/>
  <c r="R289" i="25"/>
  <c r="R288" i="25"/>
  <c r="R287" i="25"/>
  <c r="R286" i="25"/>
  <c r="R285" i="25"/>
  <c r="R284" i="25"/>
  <c r="R283" i="25"/>
  <c r="R282" i="25"/>
  <c r="R281" i="25"/>
  <c r="R280" i="25"/>
  <c r="R279" i="25"/>
  <c r="R278" i="25"/>
  <c r="R277" i="25"/>
  <c r="R276" i="25"/>
  <c r="R275" i="25"/>
  <c r="R274" i="25"/>
  <c r="R273" i="25"/>
  <c r="R272" i="25"/>
  <c r="R271" i="25"/>
  <c r="R270" i="25"/>
  <c r="R269" i="25"/>
  <c r="R268" i="25"/>
  <c r="R267" i="25"/>
  <c r="R266" i="25"/>
  <c r="R265" i="25"/>
  <c r="R264" i="25"/>
  <c r="R263" i="25"/>
  <c r="R262" i="25"/>
  <c r="R261" i="25"/>
  <c r="R260" i="25"/>
  <c r="R259" i="25"/>
  <c r="R258" i="25"/>
  <c r="R257" i="25"/>
  <c r="R256" i="25"/>
  <c r="R255" i="25"/>
  <c r="R254" i="25"/>
  <c r="R253" i="25"/>
  <c r="R252" i="25"/>
  <c r="R251" i="25"/>
  <c r="R250" i="25"/>
  <c r="R249" i="25"/>
  <c r="R248" i="25"/>
  <c r="R247" i="25"/>
  <c r="R246" i="25"/>
  <c r="R245" i="25"/>
  <c r="R244" i="25"/>
  <c r="R243" i="25"/>
  <c r="R242" i="25"/>
  <c r="R241" i="25"/>
  <c r="R240" i="25"/>
  <c r="R239" i="25"/>
  <c r="R238" i="25"/>
  <c r="R237" i="25"/>
  <c r="R236" i="25"/>
  <c r="R235" i="25"/>
  <c r="R234" i="25"/>
  <c r="R233" i="25"/>
  <c r="R232" i="25"/>
  <c r="R231" i="25"/>
  <c r="R230" i="25"/>
  <c r="R229" i="25"/>
  <c r="R228" i="25"/>
  <c r="R227" i="25"/>
  <c r="R226" i="25"/>
  <c r="R225" i="25"/>
  <c r="R224" i="25"/>
  <c r="R223" i="25"/>
  <c r="R222" i="25"/>
  <c r="R221" i="25"/>
  <c r="R220" i="25"/>
  <c r="R219" i="25"/>
  <c r="R218" i="25"/>
  <c r="R217" i="25"/>
  <c r="R216" i="25"/>
  <c r="R215" i="25"/>
  <c r="R214" i="25"/>
  <c r="R213" i="25"/>
  <c r="R212" i="25"/>
  <c r="R211" i="25"/>
  <c r="R210" i="25"/>
  <c r="R209" i="25"/>
  <c r="R208" i="25"/>
  <c r="R207" i="25"/>
  <c r="R206" i="25"/>
  <c r="R205" i="25"/>
  <c r="R204" i="25"/>
  <c r="R203" i="25"/>
  <c r="R202" i="25"/>
  <c r="R201" i="25"/>
  <c r="R200" i="25"/>
  <c r="R199" i="25"/>
  <c r="R198" i="25"/>
  <c r="R197" i="25"/>
  <c r="R196" i="25"/>
  <c r="R195" i="25"/>
  <c r="R194" i="25"/>
  <c r="R193" i="25"/>
  <c r="R192" i="25"/>
  <c r="R191" i="25"/>
  <c r="R190" i="25"/>
  <c r="R189" i="25"/>
  <c r="R188" i="25"/>
  <c r="R187" i="25"/>
  <c r="R186" i="25"/>
  <c r="R185" i="25"/>
  <c r="R184" i="25"/>
  <c r="R183" i="25"/>
  <c r="R182" i="25"/>
  <c r="R181" i="25"/>
  <c r="R180" i="25"/>
  <c r="R179" i="25"/>
  <c r="R178" i="25"/>
  <c r="R177" i="25"/>
  <c r="R176" i="25"/>
  <c r="R175" i="25"/>
  <c r="R174" i="25"/>
  <c r="R173" i="25"/>
  <c r="R172" i="25"/>
  <c r="R171" i="25"/>
  <c r="R170" i="25"/>
  <c r="R169" i="25"/>
  <c r="R168" i="25"/>
  <c r="R167" i="25"/>
  <c r="R166" i="25"/>
  <c r="R165" i="25"/>
  <c r="R164" i="25"/>
  <c r="R163" i="25"/>
  <c r="R162" i="25"/>
  <c r="R161" i="25"/>
  <c r="R160" i="25"/>
  <c r="R159" i="25"/>
  <c r="R158" i="25"/>
  <c r="R157" i="25"/>
  <c r="R156" i="25"/>
  <c r="R155" i="25"/>
  <c r="R154" i="25"/>
  <c r="R153" i="25"/>
  <c r="R152" i="25"/>
  <c r="R151" i="25"/>
  <c r="R150" i="25"/>
  <c r="R149" i="25"/>
  <c r="R148" i="25"/>
  <c r="R147" i="25"/>
  <c r="R146" i="25"/>
  <c r="R145" i="25"/>
  <c r="R144" i="25"/>
  <c r="R143" i="25"/>
  <c r="R142" i="25"/>
  <c r="R141" i="25"/>
  <c r="R140" i="25"/>
  <c r="R139" i="25"/>
  <c r="R138" i="25"/>
  <c r="R137" i="25"/>
  <c r="R136" i="25"/>
  <c r="R135" i="25"/>
  <c r="R134" i="25"/>
  <c r="R133" i="25"/>
  <c r="R132" i="25"/>
  <c r="R131" i="25"/>
  <c r="R130" i="25"/>
  <c r="R129" i="25"/>
  <c r="R128" i="25"/>
  <c r="R127" i="25"/>
  <c r="R126" i="25"/>
  <c r="R125" i="25"/>
  <c r="R124" i="25"/>
  <c r="R123" i="25"/>
  <c r="R122" i="25"/>
  <c r="R121" i="25"/>
  <c r="R120" i="25"/>
  <c r="R119" i="25"/>
  <c r="R118" i="25"/>
  <c r="R117" i="25"/>
  <c r="R116" i="25"/>
  <c r="R115" i="25"/>
  <c r="R114" i="25"/>
  <c r="R113" i="25"/>
  <c r="R112" i="25"/>
  <c r="R111" i="25"/>
  <c r="R110" i="25"/>
  <c r="R109" i="25"/>
  <c r="R108" i="25"/>
  <c r="R107" i="25"/>
  <c r="R106" i="25"/>
  <c r="R105" i="25"/>
  <c r="R104" i="25"/>
  <c r="R103" i="25"/>
  <c r="R102" i="25"/>
  <c r="R101" i="25"/>
  <c r="R100" i="25"/>
  <c r="R99" i="25"/>
  <c r="R98" i="25"/>
  <c r="R97" i="25"/>
  <c r="R96" i="25"/>
  <c r="R95" i="25"/>
  <c r="R94" i="25"/>
  <c r="R93" i="25"/>
  <c r="R92" i="25"/>
  <c r="R91" i="25"/>
  <c r="R90" i="25"/>
  <c r="R89" i="25"/>
  <c r="R88" i="25"/>
  <c r="R87" i="25"/>
  <c r="R86" i="25"/>
  <c r="R85" i="25"/>
  <c r="R84" i="25"/>
  <c r="R83" i="25"/>
  <c r="R82" i="25"/>
  <c r="R81" i="25"/>
  <c r="R80" i="25"/>
  <c r="R79" i="25"/>
  <c r="R78" i="25"/>
  <c r="R77" i="25"/>
  <c r="R76" i="25"/>
  <c r="R75" i="25"/>
  <c r="R74" i="25"/>
  <c r="R73" i="25"/>
  <c r="R72" i="25"/>
  <c r="R71" i="25"/>
  <c r="R70" i="25"/>
  <c r="R69" i="25"/>
  <c r="R68" i="25"/>
  <c r="R67" i="25"/>
  <c r="R66" i="25"/>
  <c r="R65" i="25"/>
  <c r="R64" i="25"/>
  <c r="R63" i="25"/>
  <c r="R62" i="25"/>
  <c r="R61" i="25"/>
  <c r="R60" i="25"/>
  <c r="R59" i="25"/>
  <c r="R58" i="25"/>
  <c r="R57" i="25"/>
  <c r="R56" i="25"/>
  <c r="R55" i="25"/>
  <c r="R54" i="25"/>
  <c r="R53" i="25"/>
  <c r="R52" i="25"/>
  <c r="R51" i="25"/>
  <c r="R50" i="25"/>
  <c r="R49" i="25"/>
  <c r="R48" i="25"/>
  <c r="R47" i="25"/>
  <c r="R46" i="25"/>
  <c r="R45" i="25"/>
  <c r="R44" i="25"/>
  <c r="R43" i="25"/>
  <c r="R42" i="25"/>
  <c r="R41" i="25"/>
  <c r="R40" i="25"/>
  <c r="R39" i="25"/>
  <c r="R38" i="25"/>
  <c r="R37" i="25"/>
  <c r="R36" i="25"/>
  <c r="R35" i="25"/>
  <c r="R34" i="25"/>
  <c r="R33" i="25"/>
  <c r="R32" i="25"/>
  <c r="R31" i="25"/>
  <c r="R30" i="25"/>
  <c r="R29" i="25"/>
  <c r="R28" i="25"/>
  <c r="R27" i="25"/>
  <c r="R26" i="25"/>
  <c r="R25" i="25"/>
  <c r="R24" i="25"/>
  <c r="R23" i="25"/>
  <c r="R22" i="25"/>
  <c r="R21" i="25"/>
  <c r="R20" i="25"/>
  <c r="R19" i="25"/>
  <c r="R18" i="25"/>
  <c r="R17" i="25"/>
  <c r="R16" i="25"/>
  <c r="R15" i="25"/>
  <c r="R14" i="25"/>
  <c r="R13" i="25"/>
  <c r="R12" i="25"/>
  <c r="R11" i="25"/>
  <c r="R10" i="25"/>
  <c r="R9" i="25"/>
  <c r="R8" i="25"/>
  <c r="R7" i="25"/>
  <c r="R6" i="25"/>
  <c r="R5" i="25"/>
  <c r="R4" i="25"/>
  <c r="R3" i="25"/>
  <c r="R2" i="25"/>
  <c r="P1996" i="23" l="1"/>
  <c r="O1996" i="23"/>
  <c r="N1996" i="23"/>
  <c r="I1996" i="23"/>
  <c r="P2005" i="23"/>
  <c r="O2005" i="23"/>
  <c r="N2005" i="23"/>
  <c r="I2005" i="23"/>
  <c r="P2004" i="23"/>
  <c r="O2004" i="23"/>
  <c r="N2004" i="23"/>
  <c r="I2004" i="23"/>
  <c r="P2003" i="23"/>
  <c r="O2003" i="23"/>
  <c r="N2003" i="23"/>
  <c r="I2003" i="23"/>
  <c r="P2389" i="23"/>
  <c r="O2389" i="23"/>
  <c r="N2389" i="23"/>
  <c r="I2389" i="23"/>
  <c r="P2291" i="23"/>
  <c r="O2291" i="23"/>
  <c r="N2291" i="23"/>
  <c r="I2291" i="23"/>
  <c r="P2002" i="23"/>
  <c r="O2002" i="23"/>
  <c r="N2002" i="23"/>
  <c r="I2002" i="23"/>
  <c r="P2000" i="23"/>
  <c r="O2000" i="23"/>
  <c r="N2000" i="23"/>
  <c r="I2000" i="23"/>
  <c r="P1998" i="23"/>
  <c r="O1998" i="23"/>
  <c r="N1998" i="23"/>
  <c r="I1998" i="23"/>
  <c r="P1995" i="23"/>
  <c r="O1995" i="23"/>
  <c r="N1995" i="23"/>
  <c r="I1995" i="23"/>
  <c r="O2388" i="23"/>
  <c r="N2388" i="23"/>
  <c r="I2388" i="23"/>
  <c r="O2290" i="23"/>
  <c r="N2290" i="23"/>
  <c r="I2290" i="23"/>
  <c r="O2001" i="23"/>
  <c r="N2001" i="23"/>
  <c r="I2001" i="23"/>
  <c r="O1999" i="23"/>
  <c r="N1999" i="23"/>
  <c r="I1999" i="23"/>
  <c r="O1997" i="23"/>
  <c r="N1997" i="23"/>
  <c r="I1997" i="23"/>
  <c r="O1994" i="23"/>
  <c r="N1994" i="23"/>
  <c r="I1994" i="23"/>
  <c r="AE425" i="4"/>
  <c r="AC425" i="4"/>
  <c r="AQ548" i="4" l="1"/>
  <c r="AP548" i="4"/>
  <c r="AQ549" i="4"/>
  <c r="AP549" i="4"/>
  <c r="AQ551" i="4"/>
  <c r="AP551" i="4"/>
  <c r="AQ547" i="4"/>
  <c r="AP547" i="4"/>
  <c r="AQ546" i="4"/>
  <c r="AP546" i="4"/>
  <c r="AQ545" i="4"/>
  <c r="AP545" i="4"/>
  <c r="AE548" i="4"/>
  <c r="AE549" i="4"/>
  <c r="AE551" i="4"/>
  <c r="AE547" i="4"/>
  <c r="AE546" i="4"/>
  <c r="AE545" i="4"/>
  <c r="AC548" i="4"/>
  <c r="AC549" i="4"/>
  <c r="AC551" i="4"/>
  <c r="AC547" i="4"/>
  <c r="AC546" i="4"/>
  <c r="AC545" i="4"/>
  <c r="I5860" i="23"/>
  <c r="I5859" i="23"/>
  <c r="I5858" i="23"/>
  <c r="AE1604" i="4"/>
  <c r="AC1604" i="4"/>
  <c r="AE1643" i="4" l="1"/>
  <c r="AE1642" i="4"/>
  <c r="AE1641" i="4"/>
  <c r="AE1640" i="4"/>
  <c r="AE1639" i="4"/>
  <c r="AE1638" i="4"/>
  <c r="AE1637" i="4"/>
  <c r="AE1636" i="4"/>
  <c r="AE1635" i="4"/>
  <c r="AE1634" i="4"/>
  <c r="AE1633" i="4"/>
  <c r="AE1632" i="4"/>
  <c r="AE1631" i="4"/>
  <c r="AE1630" i="4"/>
  <c r="AE1629" i="4"/>
  <c r="AE1628" i="4"/>
  <c r="AE1627" i="4"/>
  <c r="AE1626" i="4"/>
  <c r="AE1625" i="4"/>
  <c r="AE1624" i="4"/>
  <c r="AE1623" i="4"/>
  <c r="AE1622" i="4"/>
  <c r="AE1621" i="4"/>
  <c r="AE1620" i="4"/>
  <c r="AE1619" i="4"/>
  <c r="AE1618" i="4"/>
  <c r="AE1617" i="4"/>
  <c r="AE1616" i="4"/>
  <c r="AE1615" i="4"/>
  <c r="AE1614" i="4"/>
  <c r="AE1613" i="4"/>
  <c r="AE1612" i="4"/>
  <c r="AE1611" i="4"/>
  <c r="AE1610" i="4"/>
  <c r="AE1609" i="4"/>
  <c r="AE1608" i="4"/>
  <c r="AE1607" i="4"/>
  <c r="AE1606" i="4"/>
  <c r="AE1605" i="4"/>
  <c r="AE1603" i="4"/>
  <c r="AE1602" i="4"/>
  <c r="AE1601" i="4"/>
  <c r="AE1600" i="4"/>
  <c r="AE1599" i="4"/>
  <c r="AE1598" i="4"/>
  <c r="AE1597" i="4"/>
  <c r="AE1596" i="4"/>
  <c r="AE1595" i="4"/>
  <c r="AE1594" i="4"/>
  <c r="AE1593" i="4"/>
  <c r="AE1592" i="4"/>
  <c r="AE1591" i="4"/>
  <c r="AE1590" i="4"/>
  <c r="AE1589" i="4"/>
  <c r="AE1588" i="4"/>
  <c r="AE1587" i="4"/>
  <c r="AE1586" i="4"/>
  <c r="AE1585" i="4"/>
  <c r="AE1584" i="4"/>
  <c r="AE1583" i="4"/>
  <c r="AE1582" i="4"/>
  <c r="AE1581" i="4"/>
  <c r="AE1580" i="4"/>
  <c r="AE1579" i="4"/>
  <c r="AE1578" i="4"/>
  <c r="AE1577" i="4"/>
  <c r="AE1576" i="4"/>
  <c r="AE1575" i="4"/>
  <c r="AE1574" i="4"/>
  <c r="AE1573" i="4"/>
  <c r="AE1572" i="4"/>
  <c r="AE1571" i="4"/>
  <c r="AE1570" i="4"/>
  <c r="AE1569" i="4"/>
  <c r="AE1568" i="4"/>
  <c r="AE1567" i="4"/>
  <c r="AE1566" i="4"/>
  <c r="AE1565" i="4"/>
  <c r="AE1564" i="4"/>
  <c r="AE1563" i="4"/>
  <c r="AE1562" i="4"/>
  <c r="AE1561" i="4"/>
  <c r="AE1560" i="4"/>
  <c r="AE1559" i="4"/>
  <c r="AE1558" i="4"/>
  <c r="AE1557" i="4"/>
  <c r="AE1556" i="4"/>
  <c r="AE1555" i="4"/>
  <c r="AE1554" i="4"/>
  <c r="AE1553" i="4"/>
  <c r="AE1552" i="4"/>
  <c r="AE1551" i="4"/>
  <c r="AE1550" i="4"/>
  <c r="AE1549" i="4"/>
  <c r="AE1548" i="4"/>
  <c r="AE1547" i="4"/>
  <c r="AE1546" i="4"/>
  <c r="AE1545" i="4"/>
  <c r="AE1544" i="4"/>
  <c r="AE1543" i="4"/>
  <c r="AE1542" i="4"/>
  <c r="AE1541" i="4"/>
  <c r="AE1540" i="4"/>
  <c r="AE1539" i="4"/>
  <c r="AE1538" i="4"/>
  <c r="AE1537" i="4"/>
  <c r="AE1536" i="4"/>
  <c r="AE1535" i="4"/>
  <c r="AE1534" i="4"/>
  <c r="AE1533" i="4"/>
  <c r="AE1532" i="4"/>
  <c r="AE1531" i="4"/>
  <c r="AE1530" i="4"/>
  <c r="AE1529" i="4"/>
  <c r="AE1528" i="4"/>
  <c r="AE1527" i="4"/>
  <c r="AE1526" i="4"/>
  <c r="AE1525" i="4"/>
  <c r="AE1524" i="4"/>
  <c r="AE1523" i="4"/>
  <c r="AE1522" i="4"/>
  <c r="AE1521" i="4"/>
  <c r="AE1520" i="4"/>
  <c r="AE1519" i="4"/>
  <c r="AE1518" i="4"/>
  <c r="AE1517" i="4"/>
  <c r="AE1516" i="4"/>
  <c r="AE1515" i="4"/>
  <c r="AE1514" i="4"/>
  <c r="AE1513" i="4"/>
  <c r="AE1512" i="4"/>
  <c r="AE1511" i="4"/>
  <c r="AE1510" i="4"/>
  <c r="AE1509" i="4"/>
  <c r="AE1508" i="4"/>
  <c r="AE1507" i="4"/>
  <c r="AE1506" i="4"/>
  <c r="AE1505" i="4"/>
  <c r="AE1504" i="4"/>
  <c r="AE1503" i="4"/>
  <c r="AE1502" i="4"/>
  <c r="AE1501" i="4"/>
  <c r="AE1500" i="4"/>
  <c r="AE1499" i="4"/>
  <c r="AE1498" i="4"/>
  <c r="AE1497" i="4"/>
  <c r="AE1496" i="4"/>
  <c r="AE1495" i="4"/>
  <c r="AE1494" i="4"/>
  <c r="AE1493" i="4"/>
  <c r="AE1492" i="4"/>
  <c r="AE1491" i="4"/>
  <c r="AE1490" i="4"/>
  <c r="AE1489" i="4"/>
  <c r="AE1488" i="4"/>
  <c r="AE1487" i="4"/>
  <c r="AE1486" i="4"/>
  <c r="AE1485" i="4"/>
  <c r="AE1484" i="4"/>
  <c r="AE1483" i="4"/>
  <c r="AE1482" i="4"/>
  <c r="AE1481" i="4"/>
  <c r="AE1480" i="4"/>
  <c r="AE1479" i="4"/>
  <c r="AE1478" i="4"/>
  <c r="AE1477" i="4"/>
  <c r="AE1476" i="4"/>
  <c r="AE1475" i="4"/>
  <c r="AE1474" i="4"/>
  <c r="AE1473" i="4"/>
  <c r="AE1472" i="4"/>
  <c r="AE1471" i="4"/>
  <c r="AE1470" i="4"/>
  <c r="AE1469" i="4"/>
  <c r="AE1468" i="4"/>
  <c r="AE1467" i="4"/>
  <c r="AE1466" i="4"/>
  <c r="AE1465" i="4"/>
  <c r="AE1464" i="4"/>
  <c r="AE1463" i="4"/>
  <c r="AE1462" i="4"/>
  <c r="AE1461" i="4"/>
  <c r="AE1460" i="4"/>
  <c r="AE1459" i="4"/>
  <c r="AE1458" i="4"/>
  <c r="AE1457" i="4"/>
  <c r="AE1456" i="4"/>
  <c r="AE1455" i="4"/>
  <c r="AE1454" i="4"/>
  <c r="AE1453" i="4"/>
  <c r="AE1452" i="4"/>
  <c r="AE1451" i="4"/>
  <c r="AE1450" i="4"/>
  <c r="AE1449" i="4"/>
  <c r="AE1448" i="4"/>
  <c r="AE1447" i="4"/>
  <c r="AE1446" i="4"/>
  <c r="AE1445" i="4"/>
  <c r="AE1444" i="4"/>
  <c r="AE1443" i="4"/>
  <c r="AE1442" i="4"/>
  <c r="AE1441" i="4"/>
  <c r="AE1440" i="4"/>
  <c r="AE1439" i="4"/>
  <c r="AE1438" i="4"/>
  <c r="AE1437" i="4"/>
  <c r="AE1436" i="4"/>
  <c r="AE1435" i="4"/>
  <c r="AE1434" i="4"/>
  <c r="AE1433" i="4"/>
  <c r="AE1432" i="4"/>
  <c r="AE1431" i="4"/>
  <c r="AE1430" i="4"/>
  <c r="AE1429" i="4"/>
  <c r="AE1428" i="4"/>
  <c r="AE1427" i="4"/>
  <c r="AE1426" i="4"/>
  <c r="AE1425" i="4"/>
  <c r="AE1424" i="4"/>
  <c r="AE1423" i="4"/>
  <c r="AE1422" i="4"/>
  <c r="AE1421" i="4"/>
  <c r="AE1420" i="4"/>
  <c r="AE1419" i="4"/>
  <c r="AE1418" i="4"/>
  <c r="AE1417" i="4"/>
  <c r="AE1416" i="4"/>
  <c r="AE1415" i="4"/>
  <c r="AE1414" i="4"/>
  <c r="AE1413" i="4"/>
  <c r="AE1412" i="4"/>
  <c r="AE1411" i="4"/>
  <c r="AE1410" i="4"/>
  <c r="AE1409" i="4"/>
  <c r="AE1408" i="4"/>
  <c r="AE1407" i="4"/>
  <c r="AE1406" i="4"/>
  <c r="AE1405" i="4"/>
  <c r="AE1404" i="4"/>
  <c r="AE1403" i="4"/>
  <c r="AE1402" i="4"/>
  <c r="AE1401" i="4"/>
  <c r="AE1400" i="4"/>
  <c r="AE1399" i="4"/>
  <c r="AE1398" i="4"/>
  <c r="AE1397" i="4"/>
  <c r="AE1396" i="4"/>
  <c r="AE1395" i="4"/>
  <c r="AE1394" i="4"/>
  <c r="AE1393" i="4"/>
  <c r="AE1392" i="4"/>
  <c r="AE1391" i="4"/>
  <c r="AE1390" i="4"/>
  <c r="AE1389" i="4"/>
  <c r="AE1388" i="4"/>
  <c r="AE1387" i="4"/>
  <c r="AE1386" i="4"/>
  <c r="AE1385" i="4"/>
  <c r="AE1384" i="4"/>
  <c r="AE1383" i="4"/>
  <c r="AE1382" i="4"/>
  <c r="AE1381" i="4"/>
  <c r="AE1380" i="4"/>
  <c r="AE1379" i="4"/>
  <c r="AE1378" i="4"/>
  <c r="AE1377" i="4"/>
  <c r="AE1376" i="4"/>
  <c r="AE1375" i="4"/>
  <c r="AE1374" i="4"/>
  <c r="AE1373" i="4"/>
  <c r="AE1372" i="4"/>
  <c r="AE1371" i="4"/>
  <c r="AE1370" i="4"/>
  <c r="AE1369" i="4"/>
  <c r="AE1368" i="4"/>
  <c r="AE1367" i="4"/>
  <c r="AE1366" i="4"/>
  <c r="AE1365" i="4"/>
  <c r="AE1364" i="4"/>
  <c r="AE1363" i="4"/>
  <c r="AE1362" i="4"/>
  <c r="AE1361" i="4"/>
  <c r="AE1360" i="4"/>
  <c r="AE1359" i="4"/>
  <c r="AE1358" i="4"/>
  <c r="AE1357" i="4"/>
  <c r="AE1356" i="4"/>
  <c r="AE1355" i="4"/>
  <c r="AE1354" i="4"/>
  <c r="AE1353" i="4"/>
  <c r="AE1352" i="4"/>
  <c r="AE1351" i="4"/>
  <c r="AE1350" i="4"/>
  <c r="AE1349" i="4"/>
  <c r="AE1348" i="4"/>
  <c r="AE1347" i="4"/>
  <c r="AE1346" i="4"/>
  <c r="AE1345" i="4"/>
  <c r="AE1344" i="4"/>
  <c r="AE1343" i="4"/>
  <c r="AE1342" i="4"/>
  <c r="AE1341" i="4"/>
  <c r="AE1340" i="4"/>
  <c r="AE1339" i="4"/>
  <c r="AE1338" i="4"/>
  <c r="AE1337" i="4"/>
  <c r="AE1336" i="4"/>
  <c r="AE1335" i="4"/>
  <c r="AE1334" i="4"/>
  <c r="AE1333" i="4"/>
  <c r="AE1332" i="4"/>
  <c r="AE1331" i="4"/>
  <c r="AE1330" i="4"/>
  <c r="AE1329" i="4"/>
  <c r="AE1328" i="4"/>
  <c r="AE1327" i="4"/>
  <c r="AE1326" i="4"/>
  <c r="AE1325" i="4"/>
  <c r="AE1324" i="4"/>
  <c r="AE1323" i="4"/>
  <c r="AE1322" i="4"/>
  <c r="AE1321" i="4"/>
  <c r="AE1320" i="4"/>
  <c r="AE1319" i="4"/>
  <c r="AE1318" i="4"/>
  <c r="AE1317" i="4"/>
  <c r="AE1316" i="4"/>
  <c r="AE1315" i="4"/>
  <c r="AE1314" i="4"/>
  <c r="AE1313" i="4"/>
  <c r="AE1312" i="4"/>
  <c r="AE1311" i="4"/>
  <c r="AE1310" i="4"/>
  <c r="AE1309" i="4"/>
  <c r="AE1308" i="4"/>
  <c r="AE1307" i="4"/>
  <c r="AE1306" i="4"/>
  <c r="AE1305" i="4"/>
  <c r="AE1304" i="4"/>
  <c r="AE1303" i="4"/>
  <c r="AE1302" i="4"/>
  <c r="AE1301" i="4"/>
  <c r="AE1300" i="4"/>
  <c r="AE1299" i="4"/>
  <c r="AE1298" i="4"/>
  <c r="AE1297" i="4"/>
  <c r="AE1296" i="4"/>
  <c r="AE1295" i="4"/>
  <c r="AE1294" i="4"/>
  <c r="AE1293" i="4"/>
  <c r="AE1292" i="4"/>
  <c r="AE1291" i="4"/>
  <c r="AE1290" i="4"/>
  <c r="AE1289" i="4"/>
  <c r="AE1288" i="4"/>
  <c r="AE1287" i="4"/>
  <c r="AE1286" i="4"/>
  <c r="AE1285" i="4"/>
  <c r="AE1284" i="4"/>
  <c r="AE1283" i="4"/>
  <c r="AE1282" i="4"/>
  <c r="AE1281" i="4"/>
  <c r="AE1280" i="4"/>
  <c r="AE1279" i="4"/>
  <c r="AE1278" i="4"/>
  <c r="AE1277" i="4"/>
  <c r="AE1276" i="4"/>
  <c r="AE1275" i="4"/>
  <c r="AE1274" i="4"/>
  <c r="AE1273" i="4"/>
  <c r="AE1272" i="4"/>
  <c r="AE1271" i="4"/>
  <c r="AE1270" i="4"/>
  <c r="AE1269" i="4"/>
  <c r="AE1268" i="4"/>
  <c r="AE1267" i="4"/>
  <c r="AE1266" i="4"/>
  <c r="AE1265" i="4"/>
  <c r="AE1264" i="4"/>
  <c r="AE1263" i="4"/>
  <c r="AE1262" i="4"/>
  <c r="AE1261" i="4"/>
  <c r="AE1260" i="4"/>
  <c r="AE1259" i="4"/>
  <c r="AE1258" i="4"/>
  <c r="AE1257" i="4"/>
  <c r="AE1256" i="4"/>
  <c r="AE1255" i="4"/>
  <c r="AE1254" i="4"/>
  <c r="AE1253" i="4"/>
  <c r="AE1252" i="4"/>
  <c r="AE1251" i="4"/>
  <c r="AE1250" i="4"/>
  <c r="AE1249" i="4"/>
  <c r="AE1248" i="4"/>
  <c r="AE1247" i="4"/>
  <c r="AE1246" i="4"/>
  <c r="AE1245" i="4"/>
  <c r="AE1244" i="4"/>
  <c r="AE1243" i="4"/>
  <c r="AE1242" i="4"/>
  <c r="AE1241" i="4"/>
  <c r="AE1240" i="4"/>
  <c r="AE1239" i="4"/>
  <c r="AE1238" i="4"/>
  <c r="AE1237" i="4"/>
  <c r="AE1236" i="4"/>
  <c r="AE1235" i="4"/>
  <c r="AE1234" i="4"/>
  <c r="AE1233" i="4"/>
  <c r="AE1232" i="4"/>
  <c r="AE1231" i="4"/>
  <c r="AE1230" i="4"/>
  <c r="AE1229" i="4"/>
  <c r="AE1228" i="4"/>
  <c r="AE1227" i="4"/>
  <c r="AE1226" i="4"/>
  <c r="AE1225" i="4"/>
  <c r="AE1224" i="4"/>
  <c r="AE1223" i="4"/>
  <c r="AE1222" i="4"/>
  <c r="AE1221" i="4"/>
  <c r="AE1220" i="4"/>
  <c r="AE1219" i="4"/>
  <c r="AE1218" i="4"/>
  <c r="AE1217" i="4"/>
  <c r="AE1216" i="4"/>
  <c r="AE1215" i="4"/>
  <c r="AE1214" i="4"/>
  <c r="AE1213" i="4"/>
  <c r="AE1212" i="4"/>
  <c r="AE1211" i="4"/>
  <c r="AE1210" i="4"/>
  <c r="AE1209" i="4"/>
  <c r="AE1208" i="4"/>
  <c r="AE1207" i="4"/>
  <c r="AE1206" i="4"/>
  <c r="AE1205" i="4"/>
  <c r="AE1204" i="4"/>
  <c r="AE1203" i="4"/>
  <c r="AE1202" i="4"/>
  <c r="AE1201" i="4"/>
  <c r="AE1200" i="4"/>
  <c r="AE1199" i="4"/>
  <c r="AE1198" i="4"/>
  <c r="AE1197" i="4"/>
  <c r="AE1196" i="4"/>
  <c r="AE1195" i="4"/>
  <c r="AE1194" i="4"/>
  <c r="AE1193" i="4"/>
  <c r="AE1192" i="4"/>
  <c r="AE1191" i="4"/>
  <c r="AE1190" i="4"/>
  <c r="AE1189" i="4"/>
  <c r="AE1188" i="4"/>
  <c r="AE1187" i="4"/>
  <c r="AE1186" i="4"/>
  <c r="AE1185" i="4"/>
  <c r="AE1184" i="4"/>
  <c r="AE1183" i="4"/>
  <c r="AE1182" i="4"/>
  <c r="AE1181" i="4"/>
  <c r="AE1180" i="4"/>
  <c r="AE1179" i="4"/>
  <c r="AE1178" i="4"/>
  <c r="AE1177" i="4"/>
  <c r="AE1176" i="4"/>
  <c r="AE1175" i="4"/>
  <c r="AE1174" i="4"/>
  <c r="AE1173" i="4"/>
  <c r="AE1172" i="4"/>
  <c r="AE1171" i="4"/>
  <c r="AE1170" i="4"/>
  <c r="AE1169" i="4"/>
  <c r="AE1168" i="4"/>
  <c r="AE1167" i="4"/>
  <c r="AE1166" i="4"/>
  <c r="AE1165" i="4"/>
  <c r="AE1164" i="4"/>
  <c r="AE1163" i="4"/>
  <c r="AE1162" i="4"/>
  <c r="AE1161" i="4"/>
  <c r="AE1160" i="4"/>
  <c r="AE1159" i="4"/>
  <c r="AE1158" i="4"/>
  <c r="AE1157" i="4"/>
  <c r="AE1156" i="4"/>
  <c r="AE1155" i="4"/>
  <c r="AE1154" i="4"/>
  <c r="AE1153" i="4"/>
  <c r="AE1152" i="4"/>
  <c r="AE1151" i="4"/>
  <c r="AE1150" i="4"/>
  <c r="AE1149" i="4"/>
  <c r="AE1148" i="4"/>
  <c r="AE1147" i="4"/>
  <c r="AE1146" i="4"/>
  <c r="AE1145" i="4"/>
  <c r="AE1144" i="4"/>
  <c r="AE1143" i="4"/>
  <c r="AE1142" i="4"/>
  <c r="AE1141" i="4"/>
  <c r="AE1140" i="4"/>
  <c r="AE1139" i="4"/>
  <c r="AE1138" i="4"/>
  <c r="AE1137" i="4"/>
  <c r="AE1136" i="4"/>
  <c r="AE1135" i="4"/>
  <c r="AE1134" i="4"/>
  <c r="AE1133" i="4"/>
  <c r="AE1132" i="4"/>
  <c r="AE1131" i="4"/>
  <c r="AE1130" i="4"/>
  <c r="AE1129" i="4"/>
  <c r="AE1128" i="4"/>
  <c r="AE1127" i="4"/>
  <c r="AE1126" i="4"/>
  <c r="AE1125" i="4"/>
  <c r="AE1124" i="4"/>
  <c r="AE1123" i="4"/>
  <c r="AE1122" i="4"/>
  <c r="AE1121" i="4"/>
  <c r="AE1120" i="4"/>
  <c r="AE1119" i="4"/>
  <c r="AE1118" i="4"/>
  <c r="AE1117" i="4"/>
  <c r="AE1116" i="4"/>
  <c r="AE1115" i="4"/>
  <c r="AE1114" i="4"/>
  <c r="AE1113" i="4"/>
  <c r="AE1112" i="4"/>
  <c r="AE1111" i="4"/>
  <c r="AE1110" i="4"/>
  <c r="AE1109" i="4"/>
  <c r="AE1108" i="4"/>
  <c r="AE1107" i="4"/>
  <c r="AE1106" i="4"/>
  <c r="AE1105" i="4"/>
  <c r="AE1104" i="4"/>
  <c r="AE1103" i="4"/>
  <c r="AE1102" i="4"/>
  <c r="AE1101" i="4"/>
  <c r="AE1100" i="4"/>
  <c r="AE1099" i="4"/>
  <c r="AE1098" i="4"/>
  <c r="AE1097" i="4"/>
  <c r="AE1096" i="4"/>
  <c r="AE1095" i="4"/>
  <c r="AE1094" i="4"/>
  <c r="AE1093" i="4"/>
  <c r="AE1092" i="4"/>
  <c r="AE1091" i="4"/>
  <c r="AE1090"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4" i="4"/>
  <c r="AE1063" i="4"/>
  <c r="AE1062" i="4"/>
  <c r="AE1061" i="4"/>
  <c r="AE1060" i="4"/>
  <c r="AE1059" i="4"/>
  <c r="AE1058" i="4"/>
  <c r="AE1057" i="4"/>
  <c r="AE1056" i="4"/>
  <c r="AE1055" i="4"/>
  <c r="AE1054" i="4"/>
  <c r="AE1053" i="4"/>
  <c r="AE1052" i="4"/>
  <c r="AE1051" i="4"/>
  <c r="AE1050" i="4"/>
  <c r="AE1049" i="4"/>
  <c r="AE1048" i="4"/>
  <c r="AE1047" i="4"/>
  <c r="AE1046" i="4"/>
  <c r="AE1045" i="4"/>
  <c r="AE1044" i="4"/>
  <c r="AE1043" i="4"/>
  <c r="AE1042" i="4"/>
  <c r="AE1041" i="4"/>
  <c r="AE1040" i="4"/>
  <c r="AE1039" i="4"/>
  <c r="AE1038" i="4"/>
  <c r="AE396" i="4"/>
  <c r="AE1036" i="4"/>
  <c r="AE1035" i="4"/>
  <c r="AE1034" i="4"/>
  <c r="AE1033" i="4"/>
  <c r="AE1032" i="4"/>
  <c r="AE1031" i="4"/>
  <c r="AE1030" i="4"/>
  <c r="AE1029" i="4"/>
  <c r="AE1028" i="4"/>
  <c r="AE1027" i="4"/>
  <c r="AE1026" i="4"/>
  <c r="AE1025" i="4"/>
  <c r="AE1024" i="4"/>
  <c r="AE1023" i="4"/>
  <c r="AE1022" i="4"/>
  <c r="AE1021" i="4"/>
  <c r="AE1020" i="4"/>
  <c r="AE1019" i="4"/>
  <c r="AE1018" i="4"/>
  <c r="AE1017" i="4"/>
  <c r="AE1016" i="4"/>
  <c r="AE1015" i="4"/>
  <c r="AE1014" i="4"/>
  <c r="AE1013" i="4"/>
  <c r="AE1012" i="4"/>
  <c r="AE1011" i="4"/>
  <c r="AE1010" i="4"/>
  <c r="AE1009" i="4"/>
  <c r="AE1008" i="4"/>
  <c r="AE1007" i="4"/>
  <c r="AE1006" i="4"/>
  <c r="AE1005" i="4"/>
  <c r="AE1004" i="4"/>
  <c r="AE1003" i="4"/>
  <c r="AE1002" i="4"/>
  <c r="AE1001" i="4"/>
  <c r="AE1000" i="4"/>
  <c r="AE999" i="4"/>
  <c r="AE998" i="4"/>
  <c r="AE997" i="4"/>
  <c r="AE996" i="4"/>
  <c r="AE995" i="4"/>
  <c r="AE994" i="4"/>
  <c r="AE993" i="4"/>
  <c r="AE992" i="4"/>
  <c r="AE991" i="4"/>
  <c r="AE990" i="4"/>
  <c r="AE989" i="4"/>
  <c r="AE988" i="4"/>
  <c r="AE987" i="4"/>
  <c r="AE986" i="4"/>
  <c r="AE985" i="4"/>
  <c r="AE984" i="4"/>
  <c r="AE983" i="4"/>
  <c r="AE982" i="4"/>
  <c r="AE981" i="4"/>
  <c r="AE980" i="4"/>
  <c r="AE979" i="4"/>
  <c r="AE978" i="4"/>
  <c r="AE977" i="4"/>
  <c r="AE976" i="4"/>
  <c r="AE975" i="4"/>
  <c r="AE974" i="4"/>
  <c r="AE973" i="4"/>
  <c r="AE972" i="4"/>
  <c r="AE971" i="4"/>
  <c r="AE970" i="4"/>
  <c r="AE969" i="4"/>
  <c r="AE968" i="4"/>
  <c r="AE967" i="4"/>
  <c r="AE966" i="4"/>
  <c r="AE965" i="4"/>
  <c r="AE964" i="4"/>
  <c r="AE963" i="4"/>
  <c r="AE962" i="4"/>
  <c r="AE961" i="4"/>
  <c r="AE960" i="4"/>
  <c r="AE959" i="4"/>
  <c r="AE958" i="4"/>
  <c r="AE957" i="4"/>
  <c r="AE956" i="4"/>
  <c r="AE955" i="4"/>
  <c r="AE954" i="4"/>
  <c r="AE953" i="4"/>
  <c r="AE952" i="4"/>
  <c r="AE951" i="4"/>
  <c r="AE950" i="4"/>
  <c r="AE949" i="4"/>
  <c r="AE948" i="4"/>
  <c r="AE947" i="4"/>
  <c r="AE946" i="4"/>
  <c r="AE945" i="4"/>
  <c r="AE944" i="4"/>
  <c r="AE943" i="4"/>
  <c r="AE942" i="4"/>
  <c r="AE941" i="4"/>
  <c r="AE940" i="4"/>
  <c r="AE939" i="4"/>
  <c r="AE938" i="4"/>
  <c r="AE937" i="4"/>
  <c r="AE936" i="4"/>
  <c r="AE935" i="4"/>
  <c r="AE934" i="4"/>
  <c r="AE933" i="4"/>
  <c r="AE932" i="4"/>
  <c r="AE931" i="4"/>
  <c r="AE930" i="4"/>
  <c r="AE929" i="4"/>
  <c r="AE928" i="4"/>
  <c r="AE927" i="4"/>
  <c r="AE926" i="4"/>
  <c r="AE925" i="4"/>
  <c r="AE924" i="4"/>
  <c r="AE923" i="4"/>
  <c r="AE922" i="4"/>
  <c r="AE921" i="4"/>
  <c r="AE920" i="4"/>
  <c r="AE919" i="4"/>
  <c r="AE918" i="4"/>
  <c r="AE917" i="4"/>
  <c r="AE916" i="4"/>
  <c r="AE915" i="4"/>
  <c r="AE914" i="4"/>
  <c r="AE913" i="4"/>
  <c r="AE912" i="4"/>
  <c r="AE911" i="4"/>
  <c r="AE910" i="4"/>
  <c r="AE909" i="4"/>
  <c r="AE908" i="4"/>
  <c r="AE907" i="4"/>
  <c r="AE906" i="4"/>
  <c r="AE905" i="4"/>
  <c r="AE904" i="4"/>
  <c r="AE903" i="4"/>
  <c r="AE902" i="4"/>
  <c r="AE901" i="4"/>
  <c r="AE900" i="4"/>
  <c r="AE899" i="4"/>
  <c r="AE898" i="4"/>
  <c r="AE897" i="4"/>
  <c r="AE896" i="4"/>
  <c r="AE895" i="4"/>
  <c r="AE894" i="4"/>
  <c r="AE893" i="4"/>
  <c r="AE892" i="4"/>
  <c r="AE891" i="4"/>
  <c r="AE890" i="4"/>
  <c r="AE889" i="4"/>
  <c r="AE888" i="4"/>
  <c r="AE887" i="4"/>
  <c r="AE886" i="4"/>
  <c r="AE885" i="4"/>
  <c r="AE884" i="4"/>
  <c r="AE883" i="4"/>
  <c r="AE882" i="4"/>
  <c r="AE881" i="4"/>
  <c r="AE880" i="4"/>
  <c r="AE879" i="4"/>
  <c r="AE878" i="4"/>
  <c r="AE877" i="4"/>
  <c r="AE876" i="4"/>
  <c r="AE875" i="4"/>
  <c r="AE874" i="4"/>
  <c r="AE873" i="4"/>
  <c r="AE872" i="4"/>
  <c r="AE871" i="4"/>
  <c r="AE870" i="4"/>
  <c r="AE869" i="4"/>
  <c r="AE868" i="4"/>
  <c r="AE867" i="4"/>
  <c r="AE866" i="4"/>
  <c r="AE865" i="4"/>
  <c r="AE864" i="4"/>
  <c r="AE863" i="4"/>
  <c r="AE862" i="4"/>
  <c r="AE861" i="4"/>
  <c r="AE860" i="4"/>
  <c r="AE859" i="4"/>
  <c r="AE858" i="4"/>
  <c r="AE857" i="4"/>
  <c r="AE856" i="4"/>
  <c r="AE855" i="4"/>
  <c r="AE854" i="4"/>
  <c r="AE853" i="4"/>
  <c r="AE852" i="4"/>
  <c r="AE851" i="4"/>
  <c r="AE850" i="4"/>
  <c r="AE849" i="4"/>
  <c r="AE848" i="4"/>
  <c r="AE847" i="4"/>
  <c r="AE846" i="4"/>
  <c r="AE845" i="4"/>
  <c r="AE844" i="4"/>
  <c r="AE843" i="4"/>
  <c r="AE842" i="4"/>
  <c r="AE841" i="4"/>
  <c r="AE840" i="4"/>
  <c r="AE839" i="4"/>
  <c r="AE838" i="4"/>
  <c r="AE837" i="4"/>
  <c r="AE836" i="4"/>
  <c r="AE835" i="4"/>
  <c r="AE834" i="4"/>
  <c r="AE833" i="4"/>
  <c r="AE832" i="4"/>
  <c r="AE831" i="4"/>
  <c r="AE830" i="4"/>
  <c r="AE829" i="4"/>
  <c r="AE828" i="4"/>
  <c r="AE827" i="4"/>
  <c r="AE826" i="4"/>
  <c r="AE825" i="4"/>
  <c r="AE824" i="4"/>
  <c r="AE823" i="4"/>
  <c r="AE822" i="4"/>
  <c r="AE821" i="4"/>
  <c r="AE820" i="4"/>
  <c r="AE819" i="4"/>
  <c r="AE818" i="4"/>
  <c r="AE817" i="4"/>
  <c r="AE816" i="4"/>
  <c r="AE815" i="4"/>
  <c r="AE814" i="4"/>
  <c r="AE813" i="4"/>
  <c r="AE812" i="4"/>
  <c r="AE811" i="4"/>
  <c r="AE810" i="4"/>
  <c r="AE809" i="4"/>
  <c r="AE808" i="4"/>
  <c r="AE807" i="4"/>
  <c r="AE806" i="4"/>
  <c r="AE805" i="4"/>
  <c r="AE804" i="4"/>
  <c r="AE803" i="4"/>
  <c r="AE802" i="4"/>
  <c r="AE801" i="4"/>
  <c r="AE800" i="4"/>
  <c r="AE799" i="4"/>
  <c r="AE798" i="4"/>
  <c r="AE797" i="4"/>
  <c r="AE796" i="4"/>
  <c r="AE795" i="4"/>
  <c r="AE794" i="4"/>
  <c r="AE793" i="4"/>
  <c r="AE792" i="4"/>
  <c r="AE791" i="4"/>
  <c r="AE790" i="4"/>
  <c r="AE789" i="4"/>
  <c r="AE788" i="4"/>
  <c r="AE787" i="4"/>
  <c r="AE786" i="4"/>
  <c r="AE785" i="4"/>
  <c r="AE784" i="4"/>
  <c r="AE783" i="4"/>
  <c r="AE782" i="4"/>
  <c r="AE781" i="4"/>
  <c r="AE780" i="4"/>
  <c r="AE779" i="4"/>
  <c r="AE778" i="4"/>
  <c r="AE777" i="4"/>
  <c r="AE776" i="4"/>
  <c r="AE775" i="4"/>
  <c r="AE774" i="4"/>
  <c r="AE773" i="4"/>
  <c r="AE772" i="4"/>
  <c r="AE771" i="4"/>
  <c r="AE770" i="4"/>
  <c r="AE769" i="4"/>
  <c r="AE768" i="4"/>
  <c r="AE767" i="4"/>
  <c r="AE766" i="4"/>
  <c r="AE765" i="4"/>
  <c r="AE764" i="4"/>
  <c r="AE763" i="4"/>
  <c r="AE762" i="4"/>
  <c r="AE761" i="4"/>
  <c r="AE760" i="4"/>
  <c r="AE759" i="4"/>
  <c r="AE758" i="4"/>
  <c r="AE757" i="4"/>
  <c r="AE756" i="4"/>
  <c r="AE755" i="4"/>
  <c r="AE754" i="4"/>
  <c r="AE753" i="4"/>
  <c r="AE752" i="4"/>
  <c r="AE751" i="4"/>
  <c r="AE750" i="4"/>
  <c r="AE749" i="4"/>
  <c r="AE748" i="4"/>
  <c r="AE747" i="4"/>
  <c r="AE746" i="4"/>
  <c r="AE745" i="4"/>
  <c r="AE744" i="4"/>
  <c r="AE743" i="4"/>
  <c r="AE742" i="4"/>
  <c r="AE741" i="4"/>
  <c r="AE740" i="4"/>
  <c r="AE739" i="4"/>
  <c r="AE738" i="4"/>
  <c r="AE737" i="4"/>
  <c r="AE736" i="4"/>
  <c r="AE735" i="4"/>
  <c r="AE734" i="4"/>
  <c r="AE733" i="4"/>
  <c r="AE732" i="4"/>
  <c r="AE731" i="4"/>
  <c r="AE730" i="4"/>
  <c r="AE729" i="4"/>
  <c r="AE728" i="4"/>
  <c r="AE727" i="4"/>
  <c r="AE726" i="4"/>
  <c r="AE725" i="4"/>
  <c r="AE724" i="4"/>
  <c r="AE723" i="4"/>
  <c r="AE722" i="4"/>
  <c r="AE721" i="4"/>
  <c r="AE720" i="4"/>
  <c r="AE719" i="4"/>
  <c r="AE718" i="4"/>
  <c r="AE717" i="4"/>
  <c r="AE716" i="4"/>
  <c r="AE715" i="4"/>
  <c r="AE714" i="4"/>
  <c r="AE713" i="4"/>
  <c r="AE712" i="4"/>
  <c r="AE711" i="4"/>
  <c r="AE710" i="4"/>
  <c r="AE709" i="4"/>
  <c r="AE708" i="4"/>
  <c r="AE707" i="4"/>
  <c r="AE706" i="4"/>
  <c r="AE705" i="4"/>
  <c r="AE704" i="4"/>
  <c r="AE703" i="4"/>
  <c r="AE702" i="4"/>
  <c r="AE701" i="4"/>
  <c r="AE700" i="4"/>
  <c r="AE699" i="4"/>
  <c r="AE698" i="4"/>
  <c r="AE697" i="4"/>
  <c r="AE696" i="4"/>
  <c r="AE695" i="4"/>
  <c r="AE694" i="4"/>
  <c r="AE693" i="4"/>
  <c r="AE692" i="4"/>
  <c r="AE691" i="4"/>
  <c r="AE690" i="4"/>
  <c r="AE689" i="4"/>
  <c r="AE688" i="4"/>
  <c r="AE687" i="4"/>
  <c r="AE686" i="4"/>
  <c r="AE685" i="4"/>
  <c r="AE684" i="4"/>
  <c r="AE683" i="4"/>
  <c r="AE682" i="4"/>
  <c r="AE681" i="4"/>
  <c r="AE680" i="4"/>
  <c r="AE679" i="4"/>
  <c r="AE678" i="4"/>
  <c r="AE677" i="4"/>
  <c r="AE676" i="4"/>
  <c r="AE675" i="4"/>
  <c r="AE674" i="4"/>
  <c r="AE673" i="4"/>
  <c r="AE672" i="4"/>
  <c r="AE671" i="4"/>
  <c r="AE670" i="4"/>
  <c r="AE669" i="4"/>
  <c r="AE668" i="4"/>
  <c r="AE667" i="4"/>
  <c r="AE666" i="4"/>
  <c r="AE665" i="4"/>
  <c r="AE664" i="4"/>
  <c r="AE663" i="4"/>
  <c r="AE662" i="4"/>
  <c r="AE661" i="4"/>
  <c r="AE660" i="4"/>
  <c r="AE659" i="4"/>
  <c r="AE658" i="4"/>
  <c r="AE657" i="4"/>
  <c r="AE656" i="4"/>
  <c r="AE655" i="4"/>
  <c r="AE654" i="4"/>
  <c r="AE653" i="4"/>
  <c r="AE652" i="4"/>
  <c r="AE651" i="4"/>
  <c r="AE650" i="4"/>
  <c r="AE649" i="4"/>
  <c r="AE648" i="4"/>
  <c r="AE647" i="4"/>
  <c r="AE646" i="4"/>
  <c r="AE645" i="4"/>
  <c r="AE644" i="4"/>
  <c r="AE643" i="4"/>
  <c r="AE642" i="4"/>
  <c r="AE641" i="4"/>
  <c r="AE640" i="4"/>
  <c r="AE639" i="4"/>
  <c r="AE638" i="4"/>
  <c r="AE637" i="4"/>
  <c r="AE636" i="4"/>
  <c r="AE635" i="4"/>
  <c r="AE634" i="4"/>
  <c r="AE633" i="4"/>
  <c r="AE632" i="4"/>
  <c r="AE631" i="4"/>
  <c r="AE630" i="4"/>
  <c r="AE629" i="4"/>
  <c r="AE628" i="4"/>
  <c r="AE627" i="4"/>
  <c r="AE626" i="4"/>
  <c r="AE625" i="4"/>
  <c r="AE624" i="4"/>
  <c r="AE623" i="4"/>
  <c r="AE622" i="4"/>
  <c r="AE621" i="4"/>
  <c r="AE620" i="4"/>
  <c r="AE619" i="4"/>
  <c r="AE618" i="4"/>
  <c r="AE617" i="4"/>
  <c r="AE616" i="4"/>
  <c r="AE615" i="4"/>
  <c r="AE614" i="4"/>
  <c r="AE613" i="4"/>
  <c r="AE612" i="4"/>
  <c r="AE611" i="4"/>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1" i="4"/>
  <c r="AE580" i="4"/>
  <c r="AE579" i="4"/>
  <c r="AE578" i="4"/>
  <c r="AE577" i="4"/>
  <c r="AE576" i="4"/>
  <c r="AE575" i="4"/>
  <c r="AE574" i="4"/>
  <c r="AE573" i="4"/>
  <c r="AE572" i="4"/>
  <c r="AE571" i="4"/>
  <c r="AE570" i="4"/>
  <c r="AE569" i="4"/>
  <c r="AE568" i="4"/>
  <c r="AE567" i="4"/>
  <c r="AE566" i="4"/>
  <c r="AE565" i="4"/>
  <c r="AE564" i="4"/>
  <c r="AE563" i="4"/>
  <c r="AE562" i="4"/>
  <c r="AE561" i="4"/>
  <c r="AE560" i="4"/>
  <c r="AE559" i="4"/>
  <c r="AE558" i="4"/>
  <c r="AE557" i="4"/>
  <c r="AE556" i="4"/>
  <c r="AE555" i="4"/>
  <c r="AE554" i="4"/>
  <c r="AE553" i="4"/>
  <c r="AE552"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4" i="4"/>
  <c r="AE423" i="4"/>
  <c r="AE550"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E7" i="4"/>
  <c r="AE6" i="4"/>
  <c r="AE5" i="4"/>
  <c r="AE4" i="4"/>
  <c r="AE3" i="4"/>
  <c r="AE2" i="4"/>
  <c r="P1527" i="23" l="1"/>
  <c r="O1527" i="23"/>
  <c r="N1527" i="23"/>
  <c r="I1527" i="23"/>
  <c r="O1525" i="23"/>
  <c r="N1525" i="23"/>
  <c r="I1525" i="23"/>
  <c r="P4247" i="23"/>
  <c r="O4247" i="23"/>
  <c r="N4247" i="23"/>
  <c r="I4247" i="23"/>
  <c r="P1493" i="23"/>
  <c r="O1493" i="23"/>
  <c r="N1493" i="23"/>
  <c r="I1493" i="23"/>
  <c r="O4246" i="23"/>
  <c r="N4246" i="23"/>
  <c r="I4246" i="23"/>
  <c r="O1492" i="23"/>
  <c r="N1492" i="23"/>
  <c r="I1492" i="23"/>
  <c r="AP1411" i="4"/>
  <c r="AC1411" i="4"/>
  <c r="AP1410" i="4"/>
  <c r="AC1410" i="4"/>
  <c r="AQ1411" i="4"/>
  <c r="AQ1410" i="4"/>
  <c r="Q2001" i="25"/>
  <c r="P2001" i="25"/>
  <c r="O2001" i="25"/>
  <c r="N2001" i="25"/>
  <c r="I2001" i="25"/>
  <c r="Q2000" i="25"/>
  <c r="P2000" i="25"/>
  <c r="O2000" i="25"/>
  <c r="N2000" i="25"/>
  <c r="I2000" i="25"/>
  <c r="Q1999" i="25"/>
  <c r="P1999" i="25"/>
  <c r="O1999" i="25"/>
  <c r="N1999" i="25"/>
  <c r="I1999" i="25"/>
  <c r="P1998" i="25"/>
  <c r="O1998" i="25"/>
  <c r="N1998" i="25"/>
  <c r="I1998" i="25"/>
  <c r="Q1973" i="25"/>
  <c r="P1973" i="25"/>
  <c r="O1973" i="25"/>
  <c r="N1973" i="25"/>
  <c r="I1973" i="25"/>
  <c r="Q1974" i="25"/>
  <c r="P1974" i="25"/>
  <c r="O1974" i="25"/>
  <c r="N1974" i="25"/>
  <c r="I1974" i="25"/>
  <c r="Q1970" i="25"/>
  <c r="P1970" i="25"/>
  <c r="O1970" i="25"/>
  <c r="N1970" i="25"/>
  <c r="I1970" i="25"/>
  <c r="Q1980" i="25"/>
  <c r="P1980" i="25"/>
  <c r="O1980" i="25"/>
  <c r="N1980" i="25"/>
  <c r="I1980" i="25"/>
  <c r="I1995" i="25"/>
  <c r="I1994" i="25"/>
  <c r="I1987" i="25"/>
  <c r="I1990" i="25"/>
  <c r="I1989" i="25"/>
  <c r="Q1995" i="25"/>
  <c r="P1995" i="25"/>
  <c r="O1995" i="25"/>
  <c r="N1995" i="25"/>
  <c r="Q1994" i="25"/>
  <c r="P1994" i="25"/>
  <c r="O1994" i="25"/>
  <c r="N1994" i="25"/>
  <c r="Q1990" i="25"/>
  <c r="P1990" i="25"/>
  <c r="O1990" i="25"/>
  <c r="N1990" i="25"/>
  <c r="Q1989" i="25"/>
  <c r="P1989" i="25"/>
  <c r="O1989" i="25"/>
  <c r="N1989" i="25"/>
  <c r="P1957" i="25"/>
  <c r="O1957" i="25"/>
  <c r="N1957" i="25"/>
  <c r="I1957" i="25"/>
  <c r="P1958" i="25"/>
  <c r="O1958" i="25"/>
  <c r="N1958" i="25"/>
  <c r="I1958" i="25"/>
  <c r="P1961" i="25"/>
  <c r="O1961" i="25"/>
  <c r="N1961" i="25"/>
  <c r="AA301" i="1" l="1"/>
  <c r="Z301" i="1"/>
  <c r="Y301" i="1"/>
  <c r="X301" i="1"/>
  <c r="W301" i="1"/>
  <c r="V301" i="1"/>
  <c r="Q3" i="25" l="1"/>
  <c r="Q4" i="25"/>
  <c r="Q5" i="25"/>
  <c r="Q7" i="25"/>
  <c r="Q8" i="25"/>
  <c r="Q9" i="25"/>
  <c r="Q10" i="25"/>
  <c r="Q11" i="25"/>
  <c r="Q12" i="25"/>
  <c r="Q14" i="25"/>
  <c r="Q15" i="25"/>
  <c r="Q16" i="25"/>
  <c r="Q17" i="25"/>
  <c r="Q18" i="25"/>
  <c r="Q20" i="25"/>
  <c r="Q21" i="25"/>
  <c r="Q22" i="25"/>
  <c r="Q23" i="25"/>
  <c r="Q25" i="25"/>
  <c r="Q26" i="25"/>
  <c r="Q27" i="25"/>
  <c r="Q28" i="25"/>
  <c r="Q29" i="25"/>
  <c r="Q31" i="25"/>
  <c r="Q32" i="25"/>
  <c r="Q33" i="25"/>
  <c r="Q34" i="25"/>
  <c r="Q35" i="25"/>
  <c r="Q37" i="25"/>
  <c r="Q38" i="25"/>
  <c r="Q39" i="25"/>
  <c r="Q40" i="25"/>
  <c r="Q41" i="25"/>
  <c r="Q43" i="25"/>
  <c r="Q44" i="25"/>
  <c r="Q45" i="25"/>
  <c r="Q46" i="25"/>
  <c r="Q47" i="25"/>
  <c r="Q49" i="25"/>
  <c r="Q50" i="25"/>
  <c r="Q51" i="25"/>
  <c r="Q52" i="25"/>
  <c r="Q54" i="25"/>
  <c r="Q55" i="25"/>
  <c r="Q56" i="25"/>
  <c r="Q57" i="25"/>
  <c r="Q58" i="25"/>
  <c r="Q60" i="25"/>
  <c r="Q61" i="25"/>
  <c r="Q62" i="25"/>
  <c r="Q63" i="25"/>
  <c r="Q64" i="25"/>
  <c r="Q69" i="25"/>
  <c r="Q70" i="25"/>
  <c r="Q71" i="25"/>
  <c r="Q72" i="25"/>
  <c r="Q74" i="25"/>
  <c r="Q75" i="25"/>
  <c r="Q76" i="25"/>
  <c r="Q77" i="25"/>
  <c r="Q78" i="25"/>
  <c r="Q80" i="25"/>
  <c r="Q81" i="25"/>
  <c r="Q82" i="25"/>
  <c r="Q83" i="25"/>
  <c r="Q85" i="25"/>
  <c r="Q86" i="25"/>
  <c r="Q87" i="25"/>
  <c r="Q88" i="25"/>
  <c r="Q89" i="25"/>
  <c r="Q91" i="25"/>
  <c r="Q92" i="25"/>
  <c r="Q93" i="25"/>
  <c r="Q94" i="25"/>
  <c r="Q95" i="25"/>
  <c r="Q97" i="25"/>
  <c r="Q98" i="25"/>
  <c r="Q99" i="25"/>
  <c r="Q100" i="25"/>
  <c r="Q101" i="25"/>
  <c r="Q102" i="25"/>
  <c r="Q103" i="25"/>
  <c r="Q105" i="25"/>
  <c r="Q106" i="25"/>
  <c r="Q107" i="25"/>
  <c r="Q108" i="25"/>
  <c r="Q110" i="25"/>
  <c r="Q111" i="25"/>
  <c r="Q112" i="25"/>
  <c r="Q113" i="25"/>
  <c r="Q114" i="25"/>
  <c r="Q116" i="25"/>
  <c r="Q117" i="25"/>
  <c r="Q118" i="25"/>
  <c r="Q119" i="25"/>
  <c r="Q120" i="25"/>
  <c r="Q122" i="25"/>
  <c r="Q123" i="25"/>
  <c r="Q124" i="25"/>
  <c r="Q125" i="25"/>
  <c r="Q126" i="25"/>
  <c r="Q128" i="25"/>
  <c r="Q129" i="25"/>
  <c r="Q130" i="25"/>
  <c r="Q132" i="25"/>
  <c r="Q133" i="25"/>
  <c r="Q134" i="25"/>
  <c r="Q135" i="25"/>
  <c r="Q136" i="25"/>
  <c r="Q138" i="25"/>
  <c r="Q139" i="25"/>
  <c r="Q140" i="25"/>
  <c r="Q141" i="25"/>
  <c r="Q142" i="25"/>
  <c r="Q144" i="25"/>
  <c r="Q145" i="25"/>
  <c r="Q146" i="25"/>
  <c r="Q147" i="25"/>
  <c r="Q148" i="25"/>
  <c r="Q150" i="25"/>
  <c r="Q151" i="25"/>
  <c r="Q152" i="25"/>
  <c r="Q158" i="25"/>
  <c r="Q159" i="25"/>
  <c r="Q161" i="25"/>
  <c r="Q162" i="25"/>
  <c r="Q163" i="25"/>
  <c r="Q165" i="25"/>
  <c r="Q166" i="25"/>
  <c r="Q167" i="25"/>
  <c r="Q169" i="25"/>
  <c r="Q170" i="25"/>
  <c r="Q171" i="25"/>
  <c r="Q172" i="25"/>
  <c r="Q173" i="25"/>
  <c r="Q174" i="25"/>
  <c r="Q175" i="25"/>
  <c r="Q177" i="25"/>
  <c r="Q178" i="25"/>
  <c r="Q179" i="25"/>
  <c r="Q185" i="25"/>
  <c r="Q186" i="25"/>
  <c r="Q187" i="25"/>
  <c r="Q188" i="25"/>
  <c r="Q189" i="25"/>
  <c r="Q191" i="25"/>
  <c r="Q192" i="25"/>
  <c r="Q193" i="25"/>
  <c r="Q194" i="25"/>
  <c r="Q196" i="25"/>
  <c r="Q197" i="25"/>
  <c r="Q198" i="25"/>
  <c r="Q202" i="25"/>
  <c r="Q203" i="25"/>
  <c r="Q200" i="25"/>
  <c r="Q201" i="25"/>
  <c r="Q205" i="25"/>
  <c r="Q204" i="25"/>
  <c r="Q207" i="25"/>
  <c r="Q208" i="25"/>
  <c r="Q209" i="25"/>
  <c r="Q210" i="25"/>
  <c r="Q212" i="25"/>
  <c r="Q213" i="25"/>
  <c r="Q214" i="25"/>
  <c r="Q215" i="25"/>
  <c r="Q218" i="25"/>
  <c r="Q219" i="25"/>
  <c r="Q220" i="25"/>
  <c r="Q221" i="25"/>
  <c r="Q222" i="25"/>
  <c r="Q224" i="25"/>
  <c r="Q225" i="25"/>
  <c r="Q226" i="25"/>
  <c r="Q227" i="25"/>
  <c r="Q229" i="25"/>
  <c r="Q230" i="25"/>
  <c r="Q231" i="25"/>
  <c r="Q232" i="25"/>
  <c r="Q234" i="25"/>
  <c r="Q235" i="25"/>
  <c r="Q236" i="25"/>
  <c r="Q238" i="25"/>
  <c r="Q239" i="25"/>
  <c r="Q240" i="25"/>
  <c r="Q241" i="25"/>
  <c r="Q243" i="25"/>
  <c r="Q244" i="25"/>
  <c r="Q245" i="25"/>
  <c r="Q247" i="25"/>
  <c r="Q248" i="25"/>
  <c r="Q249" i="25"/>
  <c r="Q250" i="25"/>
  <c r="Q256" i="25"/>
  <c r="Q257" i="25"/>
  <c r="Q258" i="25"/>
  <c r="Q260" i="25"/>
  <c r="Q261" i="25"/>
  <c r="Q262" i="25"/>
  <c r="Q263" i="25"/>
  <c r="Q265" i="25"/>
  <c r="Q266" i="25"/>
  <c r="Q267" i="25"/>
  <c r="Q268" i="25"/>
  <c r="Q269" i="25"/>
  <c r="Q270" i="25"/>
  <c r="Q272" i="25"/>
  <c r="Q273" i="25"/>
  <c r="Q274" i="25"/>
  <c r="Q275" i="25"/>
  <c r="Q277" i="25"/>
  <c r="Q278" i="25"/>
  <c r="Q279" i="25"/>
  <c r="Q280" i="25"/>
  <c r="Q281" i="25"/>
  <c r="Q282" i="25"/>
  <c r="Q284" i="25"/>
  <c r="Q285" i="25"/>
  <c r="Q286" i="25"/>
  <c r="Q288" i="25"/>
  <c r="Q289" i="25"/>
  <c r="Q290" i="25"/>
  <c r="Q291" i="25"/>
  <c r="Q293" i="25"/>
  <c r="Q294" i="25"/>
  <c r="Q295" i="25"/>
  <c r="Q296" i="25"/>
  <c r="Q298" i="25"/>
  <c r="Q299" i="25"/>
  <c r="Q300" i="25"/>
  <c r="Q302" i="25"/>
  <c r="Q303" i="25"/>
  <c r="Q304" i="25"/>
  <c r="Q306" i="25"/>
  <c r="Q307" i="25"/>
  <c r="Q308" i="25"/>
  <c r="Q309" i="25"/>
  <c r="Q311" i="25"/>
  <c r="Q312" i="25"/>
  <c r="Q313" i="25"/>
  <c r="Q314" i="25"/>
  <c r="Q316" i="25"/>
  <c r="Q317" i="25"/>
  <c r="Q318" i="25"/>
  <c r="Q319" i="25"/>
  <c r="Q320" i="25"/>
  <c r="Q321" i="25"/>
  <c r="Q323" i="25"/>
  <c r="Q324" i="25"/>
  <c r="Q325" i="25"/>
  <c r="Q327" i="25"/>
  <c r="Q328" i="25"/>
  <c r="Q329" i="25"/>
  <c r="Q330" i="25"/>
  <c r="Q331" i="25"/>
  <c r="Q332" i="25"/>
  <c r="Q333" i="25"/>
  <c r="Q335" i="25"/>
  <c r="Q336" i="25"/>
  <c r="Q337" i="25"/>
  <c r="Q339" i="25"/>
  <c r="Q340" i="25"/>
  <c r="Q341" i="25"/>
  <c r="Q342" i="25"/>
  <c r="Q344" i="25"/>
  <c r="Q345" i="25"/>
  <c r="Q346" i="25"/>
  <c r="Q347" i="25"/>
  <c r="Q348" i="25"/>
  <c r="Q350" i="25"/>
  <c r="Q351" i="25"/>
  <c r="Q352" i="25"/>
  <c r="Q353" i="25"/>
  <c r="Q354" i="25"/>
  <c r="Q356" i="25"/>
  <c r="Q357" i="25"/>
  <c r="Q358" i="25"/>
  <c r="Q359" i="25"/>
  <c r="Q360" i="25"/>
  <c r="Q362" i="25"/>
  <c r="Q363" i="25"/>
  <c r="Q364" i="25"/>
  <c r="Q366" i="25"/>
  <c r="Q367" i="25"/>
  <c r="Q368" i="25"/>
  <c r="Q370" i="25"/>
  <c r="Q371" i="25"/>
  <c r="Q372" i="25"/>
  <c r="Q374" i="25"/>
  <c r="Q375" i="25"/>
  <c r="Q376" i="25"/>
  <c r="Q377" i="25"/>
  <c r="Q379" i="25"/>
  <c r="Q380" i="25"/>
  <c r="Q381" i="25"/>
  <c r="Q383" i="25"/>
  <c r="Q384" i="25"/>
  <c r="Q385" i="25"/>
  <c r="Q386" i="25"/>
  <c r="Q388" i="25"/>
  <c r="Q389" i="25"/>
  <c r="Q390" i="25"/>
  <c r="Q392" i="25"/>
  <c r="Q393" i="25"/>
  <c r="Q394" i="25"/>
  <c r="Q396" i="25"/>
  <c r="Q397" i="25"/>
  <c r="Q398" i="25"/>
  <c r="Q414" i="25"/>
  <c r="Q415" i="25"/>
  <c r="Q416" i="25"/>
  <c r="Q417" i="25"/>
  <c r="Q420" i="25"/>
  <c r="Q421" i="25"/>
  <c r="Q422" i="25"/>
  <c r="Q423" i="25"/>
  <c r="Q424" i="25"/>
  <c r="Q425" i="25"/>
  <c r="Q427" i="25"/>
  <c r="Q428" i="25"/>
  <c r="Q429" i="25"/>
  <c r="Q430" i="25"/>
  <c r="Q431" i="25"/>
  <c r="Q432" i="25"/>
  <c r="Q433" i="25"/>
  <c r="Q434" i="25"/>
  <c r="Q436" i="25"/>
  <c r="Q437" i="25"/>
  <c r="Q438" i="25"/>
  <c r="Q439" i="25"/>
  <c r="Q440" i="25"/>
  <c r="Q441" i="25"/>
  <c r="Q442" i="25"/>
  <c r="Q443" i="25"/>
  <c r="Q450" i="25"/>
  <c r="Q451" i="25"/>
  <c r="Q452" i="25"/>
  <c r="Q453" i="25"/>
  <c r="Q454" i="25"/>
  <c r="Q455" i="25"/>
  <c r="Q456" i="25"/>
  <c r="Q458" i="25"/>
  <c r="Q459" i="25"/>
  <c r="Q460" i="25"/>
  <c r="Q461" i="25"/>
  <c r="Q462" i="25"/>
  <c r="Q463" i="25"/>
  <c r="Q464" i="25"/>
  <c r="Q465" i="25"/>
  <c r="Q468" i="25"/>
  <c r="Q469" i="25"/>
  <c r="Q470" i="25"/>
  <c r="Q471" i="25"/>
  <c r="Q472" i="25"/>
  <c r="Q473" i="25"/>
  <c r="Q496" i="25"/>
  <c r="Q497" i="25"/>
  <c r="Q498" i="25"/>
  <c r="Q499" i="25"/>
  <c r="Q500" i="25"/>
  <c r="Q501" i="25"/>
  <c r="Q511" i="25"/>
  <c r="Q512" i="25"/>
  <c r="Q513" i="25"/>
  <c r="Q514" i="25"/>
  <c r="Q515" i="25"/>
  <c r="Q516" i="25"/>
  <c r="Q518" i="25"/>
  <c r="Q519" i="25"/>
  <c r="Q520" i="25"/>
  <c r="Q521" i="25"/>
  <c r="Q522" i="25"/>
  <c r="Q523" i="25"/>
  <c r="Q524" i="25"/>
  <c r="Q526" i="25"/>
  <c r="Q527" i="25"/>
  <c r="Q528" i="25"/>
  <c r="Q529" i="25"/>
  <c r="Q530" i="25"/>
  <c r="Q534" i="25"/>
  <c r="Q535" i="25"/>
  <c r="Q536" i="25"/>
  <c r="Q537" i="25"/>
  <c r="Q538" i="25"/>
  <c r="Q539" i="25"/>
  <c r="Q540" i="25"/>
  <c r="Q541" i="25"/>
  <c r="Q542" i="25"/>
  <c r="Q543" i="25"/>
  <c r="Q544" i="25"/>
  <c r="Q552" i="25"/>
  <c r="Q553" i="25"/>
  <c r="Q554" i="25"/>
  <c r="Q555" i="25"/>
  <c r="Q556" i="25"/>
  <c r="Q557" i="25"/>
  <c r="Q558" i="25"/>
  <c r="Q559" i="25"/>
  <c r="Q560" i="25"/>
  <c r="Q562" i="25"/>
  <c r="Q563" i="25"/>
  <c r="Q564" i="25"/>
  <c r="Q565" i="25"/>
  <c r="Q566" i="25"/>
  <c r="Q567" i="25"/>
  <c r="Q568" i="25"/>
  <c r="Q570" i="25"/>
  <c r="Q571" i="25"/>
  <c r="Q572" i="25"/>
  <c r="Q573" i="25"/>
  <c r="Q574" i="25"/>
  <c r="Q576" i="25"/>
  <c r="Q577" i="25"/>
  <c r="Q578" i="25"/>
  <c r="Q579" i="25"/>
  <c r="Q580" i="25"/>
  <c r="Q581" i="25"/>
  <c r="Q582" i="25"/>
  <c r="Q584" i="25"/>
  <c r="Q585" i="25"/>
  <c r="Q586" i="25"/>
  <c r="Q587" i="25"/>
  <c r="Q588" i="25"/>
  <c r="Q589" i="25"/>
  <c r="Q591" i="25"/>
  <c r="Q592" i="25"/>
  <c r="Q593" i="25"/>
  <c r="Q594" i="25"/>
  <c r="Q595" i="25"/>
  <c r="Q596" i="25"/>
  <c r="Q597" i="25"/>
  <c r="Q605" i="25"/>
  <c r="Q606" i="25"/>
  <c r="Q607" i="25"/>
  <c r="Q608" i="25"/>
  <c r="Q609" i="25"/>
  <c r="Q610" i="25"/>
  <c r="Q611" i="25"/>
  <c r="Q612" i="25"/>
  <c r="Q625" i="25"/>
  <c r="Q626" i="25"/>
  <c r="Q627" i="25"/>
  <c r="Q628" i="25"/>
  <c r="Q629" i="25"/>
  <c r="Q630" i="25"/>
  <c r="Q632" i="25"/>
  <c r="Q633" i="25"/>
  <c r="Q634" i="25"/>
  <c r="Q635" i="25"/>
  <c r="Q636" i="25"/>
  <c r="Q637" i="25"/>
  <c r="Q639" i="25"/>
  <c r="Q640" i="25"/>
  <c r="Q641" i="25"/>
  <c r="Q642" i="25"/>
  <c r="Q643" i="25"/>
  <c r="Q644" i="25"/>
  <c r="Q645" i="25"/>
  <c r="Q646" i="25"/>
  <c r="Q647" i="25"/>
  <c r="Q648" i="25"/>
  <c r="Q649" i="25"/>
  <c r="Q650" i="25"/>
  <c r="Q651" i="25"/>
  <c r="Q652" i="25"/>
  <c r="Q653" i="25"/>
  <c r="Q654" i="25"/>
  <c r="Q655" i="25"/>
  <c r="Q656" i="25"/>
  <c r="Q657" i="25"/>
  <c r="Q659" i="25"/>
  <c r="Q660" i="25"/>
  <c r="Q661" i="25"/>
  <c r="Q662" i="25"/>
  <c r="Q663" i="25"/>
  <c r="Q664" i="25"/>
  <c r="Q665" i="25"/>
  <c r="Q667" i="25"/>
  <c r="Q668" i="25"/>
  <c r="Q669" i="25"/>
  <c r="Q670" i="25"/>
  <c r="Q671" i="25"/>
  <c r="Q672" i="25"/>
  <c r="Q673" i="25"/>
  <c r="Q675" i="25"/>
  <c r="Q676" i="25"/>
  <c r="Q677" i="25"/>
  <c r="Q678" i="25"/>
  <c r="Q679" i="25"/>
  <c r="Q680" i="25"/>
  <c r="Q681" i="25"/>
  <c r="Q683" i="25"/>
  <c r="Q684" i="25"/>
  <c r="Q685" i="25"/>
  <c r="Q686" i="25"/>
  <c r="Q687" i="25"/>
  <c r="Q688" i="25"/>
  <c r="Q689" i="25"/>
  <c r="Q691" i="25"/>
  <c r="Q692" i="25"/>
  <c r="Q693" i="25"/>
  <c r="Q694" i="25"/>
  <c r="Q695" i="25"/>
  <c r="Q696" i="25"/>
  <c r="Q697" i="25"/>
  <c r="Q716" i="25"/>
  <c r="Q717" i="25"/>
  <c r="Q718" i="25"/>
  <c r="Q719" i="25"/>
  <c r="Q720" i="25"/>
  <c r="Q721" i="25"/>
  <c r="Q722" i="25"/>
  <c r="Q723" i="25"/>
  <c r="Q725" i="25"/>
  <c r="Q726" i="25"/>
  <c r="Q727" i="25"/>
  <c r="Q728" i="25"/>
  <c r="Q730" i="25"/>
  <c r="Q731" i="25"/>
  <c r="Q732" i="25"/>
  <c r="Q733" i="25"/>
  <c r="Q734" i="25"/>
  <c r="Q736" i="25"/>
  <c r="Q737" i="25"/>
  <c r="Q738" i="25"/>
  <c r="Q739" i="25"/>
  <c r="Q741" i="25"/>
  <c r="Q742" i="25"/>
  <c r="Q743" i="25"/>
  <c r="Q744" i="25"/>
  <c r="Q745" i="25"/>
  <c r="Q752" i="25"/>
  <c r="Q753" i="25"/>
  <c r="Q754" i="25"/>
  <c r="Q755" i="25"/>
  <c r="Q756" i="25"/>
  <c r="Q778" i="25"/>
  <c r="Q779" i="25"/>
  <c r="Q780" i="25"/>
  <c r="Q781" i="25"/>
  <c r="Q782" i="25"/>
  <c r="Q783" i="25"/>
  <c r="Q785" i="25"/>
  <c r="Q786" i="25"/>
  <c r="Q787" i="25"/>
  <c r="Q789" i="25"/>
  <c r="Q790" i="25"/>
  <c r="Q791" i="25"/>
  <c r="Q792" i="25"/>
  <c r="Q793" i="25"/>
  <c r="Q795" i="25"/>
  <c r="Q796" i="25"/>
  <c r="Q797" i="25"/>
  <c r="Q798" i="25"/>
  <c r="Q800" i="25"/>
  <c r="Q801" i="25"/>
  <c r="Q802" i="25"/>
  <c r="Q803" i="25"/>
  <c r="Q804" i="25"/>
  <c r="Q806" i="25"/>
  <c r="Q807" i="25"/>
  <c r="Q808" i="25"/>
  <c r="Q809" i="25"/>
  <c r="Q810" i="25"/>
  <c r="Q812" i="25"/>
  <c r="Q813" i="25"/>
  <c r="Q814" i="25"/>
  <c r="Q815" i="25"/>
  <c r="Q816" i="25"/>
  <c r="Q818" i="25"/>
  <c r="Q819" i="25"/>
  <c r="Q820" i="25"/>
  <c r="Q821" i="25"/>
  <c r="Q823" i="25"/>
  <c r="Q824" i="25"/>
  <c r="Q825" i="25"/>
  <c r="Q826" i="25"/>
  <c r="Q827" i="25"/>
  <c r="Q829" i="25"/>
  <c r="Q830" i="25"/>
  <c r="Q831" i="25"/>
  <c r="Q832" i="25"/>
  <c r="Q834" i="25"/>
  <c r="Q835" i="25"/>
  <c r="Q836" i="25"/>
  <c r="Q838" i="25"/>
  <c r="Q839" i="25"/>
  <c r="Q840" i="25"/>
  <c r="Q842" i="25"/>
  <c r="Q843" i="25"/>
  <c r="Q844" i="25"/>
  <c r="Q845" i="25"/>
  <c r="Q846" i="25"/>
  <c r="Q848" i="25"/>
  <c r="Q849" i="25"/>
  <c r="Q850" i="25"/>
  <c r="Q851" i="25"/>
  <c r="Q852" i="25"/>
  <c r="Q854" i="25"/>
  <c r="Q855" i="25"/>
  <c r="Q856" i="25"/>
  <c r="Q857" i="25"/>
  <c r="Q858" i="25"/>
  <c r="Q860" i="25"/>
  <c r="Q861" i="25"/>
  <c r="Q862" i="25"/>
  <c r="Q863" i="25"/>
  <c r="Q864" i="25"/>
  <c r="Q869" i="25"/>
  <c r="Q870" i="25"/>
  <c r="Q871" i="25"/>
  <c r="Q872" i="25"/>
  <c r="Q873" i="25"/>
  <c r="Q879" i="25"/>
  <c r="Q880" i="25"/>
  <c r="Q881" i="25"/>
  <c r="Q882" i="25"/>
  <c r="Q884" i="25"/>
  <c r="Q885" i="25"/>
  <c r="Q886" i="25"/>
  <c r="Q887" i="25"/>
  <c r="Q893" i="25"/>
  <c r="Q894" i="25"/>
  <c r="Q895" i="25"/>
  <c r="Q896" i="25"/>
  <c r="Q897" i="25"/>
  <c r="Q899" i="25"/>
  <c r="Q900" i="25"/>
  <c r="Q901" i="25"/>
  <c r="Q903" i="25"/>
  <c r="Q904" i="25"/>
  <c r="Q906" i="25"/>
  <c r="Q907" i="25"/>
  <c r="Q908" i="25"/>
  <c r="Q910" i="25"/>
  <c r="Q911" i="25"/>
  <c r="Q912" i="25"/>
  <c r="Q913" i="25"/>
  <c r="Q915" i="25"/>
  <c r="Q916" i="25"/>
  <c r="Q917" i="25"/>
  <c r="Q918" i="25"/>
  <c r="Q919" i="25"/>
  <c r="Q920" i="25"/>
  <c r="Q922" i="25"/>
  <c r="Q923" i="25"/>
  <c r="Q924" i="25"/>
  <c r="Q925" i="25"/>
  <c r="Q926" i="25"/>
  <c r="Q927" i="25"/>
  <c r="Q928" i="25"/>
  <c r="Q930" i="25"/>
  <c r="Q931" i="25"/>
  <c r="Q932" i="25"/>
  <c r="Q933" i="25"/>
  <c r="Q937" i="25"/>
  <c r="Q938" i="25"/>
  <c r="Q939" i="25"/>
  <c r="Q940" i="25"/>
  <c r="Q941" i="25"/>
  <c r="Q943" i="25"/>
  <c r="Q944" i="25"/>
  <c r="Q945" i="25"/>
  <c r="Q946" i="25"/>
  <c r="Q948" i="25"/>
  <c r="Q949" i="25"/>
  <c r="Q950" i="25"/>
  <c r="Q951" i="25"/>
  <c r="Q953" i="25"/>
  <c r="Q954" i="25"/>
  <c r="Q955" i="25"/>
  <c r="Q956" i="25"/>
  <c r="Q957" i="25"/>
  <c r="Q959" i="25"/>
  <c r="Q960" i="25"/>
  <c r="Q961" i="25"/>
  <c r="Q962" i="25"/>
  <c r="Q963" i="25"/>
  <c r="Q965" i="25"/>
  <c r="Q966" i="25"/>
  <c r="Q967" i="25"/>
  <c r="Q968" i="25"/>
  <c r="Q970" i="25"/>
  <c r="Q971" i="25"/>
  <c r="Q972" i="25"/>
  <c r="Q973" i="25"/>
  <c r="Q975" i="25"/>
  <c r="Q976" i="25"/>
  <c r="Q977" i="25"/>
  <c r="Q978" i="25"/>
  <c r="Q981" i="25"/>
  <c r="Q980" i="25"/>
  <c r="Q982" i="25"/>
  <c r="Q983" i="25"/>
  <c r="Q986" i="25"/>
  <c r="Q985" i="25"/>
  <c r="Q987" i="25"/>
  <c r="Q989" i="25"/>
  <c r="Q990" i="25"/>
  <c r="Q991" i="25"/>
  <c r="Q992" i="25"/>
  <c r="Q994" i="25"/>
  <c r="Q995" i="25"/>
  <c r="Q996" i="25"/>
  <c r="Q997" i="25"/>
  <c r="Q998" i="25"/>
  <c r="Q1000" i="25"/>
  <c r="Q1001" i="25"/>
  <c r="Q1002" i="25"/>
  <c r="Q1003" i="25"/>
  <c r="Q1005" i="25"/>
  <c r="Q1006" i="25"/>
  <c r="Q1007" i="25"/>
  <c r="Q1010" i="25"/>
  <c r="Q1011" i="25"/>
  <c r="Q1012" i="25"/>
  <c r="Q1013" i="25"/>
  <c r="Q1015" i="25"/>
  <c r="Q1016" i="25"/>
  <c r="Q1017" i="25"/>
  <c r="Q1018" i="25"/>
  <c r="Q1020" i="25"/>
  <c r="Q1021" i="25"/>
  <c r="Q1022" i="25"/>
  <c r="Q1024" i="25"/>
  <c r="Q1025" i="25"/>
  <c r="Q1026" i="25"/>
  <c r="Q1027" i="25"/>
  <c r="Q1029" i="25"/>
  <c r="Q1030" i="25"/>
  <c r="Q1031" i="25"/>
  <c r="Q1032" i="25"/>
  <c r="Q1033" i="25"/>
  <c r="Q1035" i="25"/>
  <c r="Q1036" i="25"/>
  <c r="Q1037" i="25"/>
  <c r="Q1038" i="25"/>
  <c r="Q1039" i="25"/>
  <c r="Q1041" i="25"/>
  <c r="Q1042" i="25"/>
  <c r="Q1043" i="25"/>
  <c r="Q1044" i="25"/>
  <c r="Q1045" i="25"/>
  <c r="Q1046" i="25"/>
  <c r="Q1048" i="25"/>
  <c r="Q1049" i="25"/>
  <c r="Q1050" i="25"/>
  <c r="Q1051" i="25"/>
  <c r="Q1053" i="25"/>
  <c r="Q1054" i="25"/>
  <c r="Q1055" i="25"/>
  <c r="Q1056" i="25"/>
  <c r="Q1057" i="25"/>
  <c r="Q1060" i="25"/>
  <c r="Q1061" i="25"/>
  <c r="Q1062" i="25"/>
  <c r="Q1063" i="25"/>
  <c r="Q1065" i="25"/>
  <c r="Q1066" i="25"/>
  <c r="Q1067" i="25"/>
  <c r="Q1068" i="25"/>
  <c r="Q1070" i="25"/>
  <c r="Q1071" i="25"/>
  <c r="Q1072" i="25"/>
  <c r="Q1073" i="25"/>
  <c r="Q1075" i="25"/>
  <c r="Q1076" i="25"/>
  <c r="Q1077" i="25"/>
  <c r="Q1078" i="25"/>
  <c r="Q1079" i="25"/>
  <c r="Q1081" i="25"/>
  <c r="Q1082" i="25"/>
  <c r="Q1083" i="25"/>
  <c r="Q1084" i="25"/>
  <c r="Q1090" i="25"/>
  <c r="Q1091" i="25"/>
  <c r="Q1092" i="25"/>
  <c r="Q1093" i="25"/>
  <c r="Q1095" i="25"/>
  <c r="Q1096" i="25"/>
  <c r="Q1097" i="25"/>
  <c r="Q1098" i="25"/>
  <c r="Q1099" i="25"/>
  <c r="Q1103" i="25"/>
  <c r="Q1104" i="25"/>
  <c r="Q1105" i="25"/>
  <c r="Q1106" i="25"/>
  <c r="Q1109" i="25"/>
  <c r="Q1108" i="25"/>
  <c r="Q1110" i="25"/>
  <c r="Q1113" i="25"/>
  <c r="Q1114" i="25"/>
  <c r="Q1115" i="25"/>
  <c r="Q1116" i="25"/>
  <c r="Q1118" i="25"/>
  <c r="Q1119" i="25"/>
  <c r="Q1120" i="25"/>
  <c r="Q1121" i="25"/>
  <c r="Q1123" i="25"/>
  <c r="Q1124" i="25"/>
  <c r="Q1125" i="25"/>
  <c r="Q1126" i="25"/>
  <c r="Q1127" i="25"/>
  <c r="Q1128" i="25"/>
  <c r="Q1129" i="25"/>
  <c r="Q1131" i="25"/>
  <c r="Q1132" i="25"/>
  <c r="Q1133" i="25"/>
  <c r="Q1134" i="25"/>
  <c r="Q1136" i="25"/>
  <c r="Q1137" i="25"/>
  <c r="Q1138" i="25"/>
  <c r="Q1139" i="25"/>
  <c r="Q1140" i="25"/>
  <c r="Q1142" i="25"/>
  <c r="Q1143" i="25"/>
  <c r="Q1145" i="25"/>
  <c r="Q1146" i="25"/>
  <c r="Q1148" i="25"/>
  <c r="Q1149" i="25"/>
  <c r="Q1153" i="25"/>
  <c r="Q1154" i="25"/>
  <c r="Q1156" i="25"/>
  <c r="Q1157" i="25"/>
  <c r="Q1158" i="25"/>
  <c r="Q1160" i="25"/>
  <c r="Q1161" i="25"/>
  <c r="Q1162" i="25"/>
  <c r="Q1164" i="25"/>
  <c r="Q1165" i="25"/>
  <c r="Q1166" i="25"/>
  <c r="Q1168" i="25"/>
  <c r="Q1169" i="25"/>
  <c r="Q1170" i="25"/>
  <c r="Q1171" i="25"/>
  <c r="Q1173" i="25"/>
  <c r="Q1174" i="25"/>
  <c r="Q1175" i="25"/>
  <c r="Q1176" i="25"/>
  <c r="Q1178" i="25"/>
  <c r="Q1179" i="25"/>
  <c r="Q1180" i="25"/>
  <c r="Q1181" i="25"/>
  <c r="Q1183" i="25"/>
  <c r="Q1184" i="25"/>
  <c r="Q1185" i="25"/>
  <c r="Q1186" i="25"/>
  <c r="Q1187" i="25"/>
  <c r="Q1189" i="25"/>
  <c r="Q1190" i="25"/>
  <c r="Q1191" i="25"/>
  <c r="Q1193" i="25"/>
  <c r="Q1194" i="25"/>
  <c r="Q1195" i="25"/>
  <c r="Q1196" i="25"/>
  <c r="Q1197" i="25"/>
  <c r="Q1199" i="25"/>
  <c r="Q1200" i="25"/>
  <c r="Q1201" i="25"/>
  <c r="Q1202" i="25"/>
  <c r="Q1204" i="25"/>
  <c r="Q1205" i="25"/>
  <c r="Q1206" i="25"/>
  <c r="Q1207" i="25"/>
  <c r="Q1208" i="25"/>
  <c r="Q1209" i="25"/>
  <c r="Q1210" i="25"/>
  <c r="Q1211" i="25"/>
  <c r="Q1213" i="25"/>
  <c r="Q1214" i="25"/>
  <c r="Q1215" i="25"/>
  <c r="Q1216" i="25"/>
  <c r="Q1218" i="25"/>
  <c r="Q1219" i="25"/>
  <c r="Q1220" i="25"/>
  <c r="Q1221" i="25"/>
  <c r="Q1222" i="25"/>
  <c r="Q1225" i="25"/>
  <c r="Q1226" i="25"/>
  <c r="Q1227" i="25"/>
  <c r="Q1228" i="25"/>
  <c r="Q1230" i="25"/>
  <c r="Q1231" i="25"/>
  <c r="Q1232" i="25"/>
  <c r="Q1233" i="25"/>
  <c r="Q1236" i="25"/>
  <c r="Q1237" i="25"/>
  <c r="Q1238" i="25"/>
  <c r="Q1239" i="25"/>
  <c r="Q1241" i="25"/>
  <c r="Q1242" i="25"/>
  <c r="Q1243" i="25"/>
  <c r="Q1244" i="25"/>
  <c r="Q1245" i="25"/>
  <c r="Q1247" i="25"/>
  <c r="Q1248" i="25"/>
  <c r="Q1249" i="25"/>
  <c r="Q1250" i="25"/>
  <c r="Q1256" i="25"/>
  <c r="Q1257" i="25"/>
  <c r="Q1258" i="25"/>
  <c r="Q1267" i="25"/>
  <c r="Q1268" i="25"/>
  <c r="Q1269" i="25"/>
  <c r="Q1270" i="25"/>
  <c r="Q1272" i="25"/>
  <c r="Q1273" i="25"/>
  <c r="Q1274" i="25"/>
  <c r="Q1275" i="25"/>
  <c r="Q1277" i="25"/>
  <c r="Q1278" i="25"/>
  <c r="Q1279" i="25"/>
  <c r="Q1280" i="25"/>
  <c r="Q1281" i="25"/>
  <c r="Q1283" i="25"/>
  <c r="Q1284" i="25"/>
  <c r="Q1285" i="25"/>
  <c r="Q1286" i="25"/>
  <c r="Q1287" i="25"/>
  <c r="Q1289" i="25"/>
  <c r="Q1290" i="25"/>
  <c r="Q1291" i="25"/>
  <c r="Q1292" i="25"/>
  <c r="Q1293" i="25"/>
  <c r="Q1295" i="25"/>
  <c r="Q1296" i="25"/>
  <c r="Q1297" i="25"/>
  <c r="Q1298" i="25"/>
  <c r="Q1299" i="25"/>
  <c r="Q1300" i="25"/>
  <c r="Q1302" i="25"/>
  <c r="Q1303" i="25"/>
  <c r="Q1304" i="25"/>
  <c r="Q1305" i="25"/>
  <c r="Q1306" i="25"/>
  <c r="Q1307" i="25"/>
  <c r="Q1309" i="25"/>
  <c r="Q1310" i="25"/>
  <c r="Q1311" i="25"/>
  <c r="Q1312" i="25"/>
  <c r="Q1313" i="25"/>
  <c r="Q1314" i="25"/>
  <c r="Q1316" i="25"/>
  <c r="Q1317" i="25"/>
  <c r="Q1319" i="25"/>
  <c r="Q1320" i="25"/>
  <c r="Q1321" i="25"/>
  <c r="Q1322" i="25"/>
  <c r="Q1323" i="25"/>
  <c r="Q1324" i="25"/>
  <c r="Q1332" i="25"/>
  <c r="Q1333" i="25"/>
  <c r="Q1334" i="25"/>
  <c r="Q1335" i="25"/>
  <c r="Q1336" i="25"/>
  <c r="Q1338" i="25"/>
  <c r="Q1339" i="25"/>
  <c r="Q1340" i="25"/>
  <c r="Q1341" i="25"/>
  <c r="Q1342" i="25"/>
  <c r="Q1343" i="25"/>
  <c r="Q1344" i="25"/>
  <c r="Q1345" i="25"/>
  <c r="Q1347" i="25"/>
  <c r="Q1348" i="25"/>
  <c r="Q1349" i="25"/>
  <c r="Q1350" i="25"/>
  <c r="Q1352" i="25"/>
  <c r="Q1353" i="25"/>
  <c r="Q1354" i="25"/>
  <c r="Q1356" i="25"/>
  <c r="Q1357" i="25"/>
  <c r="Q1358" i="25"/>
  <c r="Q1359" i="25"/>
  <c r="Q1360" i="25"/>
  <c r="Q1373" i="25"/>
  <c r="Q1374" i="25"/>
  <c r="Q1375" i="25"/>
  <c r="Q1376" i="25"/>
  <c r="Q1377" i="25"/>
  <c r="Q1379" i="25"/>
  <c r="Q1383" i="25"/>
  <c r="Q1380" i="25"/>
  <c r="Q1381" i="25"/>
  <c r="Q1382" i="25"/>
  <c r="Q1385" i="25"/>
  <c r="Q1386" i="25"/>
  <c r="Q1387" i="25"/>
  <c r="Q1388" i="25"/>
  <c r="Q1389" i="25"/>
  <c r="Q1391" i="25"/>
  <c r="Q1392" i="25"/>
  <c r="Q1393" i="25"/>
  <c r="Q1394" i="25"/>
  <c r="Q1395" i="25"/>
  <c r="Q1397" i="25"/>
  <c r="Q1398" i="25"/>
  <c r="Q1399" i="25"/>
  <c r="Q1400" i="25"/>
  <c r="Q1403" i="25"/>
  <c r="Q1402" i="25"/>
  <c r="Q1506" i="25"/>
  <c r="Q1507" i="25"/>
  <c r="Q1510" i="25"/>
  <c r="Q1509" i="25"/>
  <c r="Q1511" i="25"/>
  <c r="Q1514" i="25"/>
  <c r="Q1513" i="25"/>
  <c r="Q1515" i="25"/>
  <c r="Q1517" i="25"/>
  <c r="Q1518" i="25"/>
  <c r="Q1519" i="25"/>
  <c r="Q1520" i="25"/>
  <c r="Q1521" i="25"/>
  <c r="Q1523" i="25"/>
  <c r="Q1524" i="25"/>
  <c r="Q1525" i="25"/>
  <c r="Q1526" i="25"/>
  <c r="Q1527" i="25"/>
  <c r="Q1547" i="25"/>
  <c r="Q1548" i="25"/>
  <c r="Q1549" i="25"/>
  <c r="Q1550" i="25"/>
  <c r="Q1551" i="25"/>
  <c r="Q1553" i="25"/>
  <c r="Q1554" i="25"/>
  <c r="Q1555" i="25"/>
  <c r="Q1556" i="25"/>
  <c r="Q1557" i="25"/>
  <c r="Q1559" i="25"/>
  <c r="Q1560" i="25"/>
  <c r="Q1561" i="25"/>
  <c r="Q1562" i="25"/>
  <c r="Q1563" i="25"/>
  <c r="Q1565" i="25"/>
  <c r="Q1566" i="25"/>
  <c r="Q1567" i="25"/>
  <c r="Q1568" i="25"/>
  <c r="Q1569" i="25"/>
  <c r="Q1572" i="25"/>
  <c r="Q1573" i="25"/>
  <c r="Q1574" i="25"/>
  <c r="Q1575" i="25"/>
  <c r="Q1576" i="25"/>
  <c r="Q1577" i="25"/>
  <c r="Q1579" i="25"/>
  <c r="Q1580" i="25"/>
  <c r="Q1581" i="25"/>
  <c r="Q1582" i="25"/>
  <c r="Q1583" i="25"/>
  <c r="Q1585" i="25"/>
  <c r="Q1586" i="25"/>
  <c r="Q1587" i="25"/>
  <c r="Q1588" i="25"/>
  <c r="Q1589" i="25"/>
  <c r="Q1591" i="25"/>
  <c r="Q1592" i="25"/>
  <c r="Q1593" i="25"/>
  <c r="Q1594" i="25"/>
  <c r="Q1595" i="25"/>
  <c r="Q1597" i="25"/>
  <c r="Q1598" i="25"/>
  <c r="Q1599" i="25"/>
  <c r="Q1600" i="25"/>
  <c r="Q1602" i="25"/>
  <c r="Q1603" i="25"/>
  <c r="Q1604" i="25"/>
  <c r="Q1605" i="25"/>
  <c r="Q1606" i="25"/>
  <c r="Q1626" i="25"/>
  <c r="Q1627" i="25"/>
  <c r="Q1628" i="25"/>
  <c r="Q1629" i="25"/>
  <c r="Q1630" i="25"/>
  <c r="Q1631" i="25"/>
  <c r="Q1633" i="25"/>
  <c r="Q1634" i="25"/>
  <c r="Q1635" i="25"/>
  <c r="Q1636" i="25"/>
  <c r="Q1638" i="25"/>
  <c r="Q1639" i="25"/>
  <c r="Q1640" i="25"/>
  <c r="Q1641" i="25"/>
  <c r="Q1646" i="25"/>
  <c r="Q1647" i="25"/>
  <c r="Q1648" i="25"/>
  <c r="Q1649" i="25"/>
  <c r="Q1650" i="25"/>
  <c r="Q1652" i="25"/>
  <c r="Q1653" i="25"/>
  <c r="Q1654" i="25"/>
  <c r="Q1655" i="25"/>
  <c r="Q1656" i="25"/>
  <c r="Q1678" i="25"/>
  <c r="Q1679" i="25"/>
  <c r="Q1680" i="25"/>
  <c r="Q1681" i="25"/>
  <c r="Q1682" i="25"/>
  <c r="Q1684" i="25"/>
  <c r="Q1685" i="25"/>
  <c r="Q1686" i="25"/>
  <c r="Q1687" i="25"/>
  <c r="Q1688" i="25"/>
  <c r="Q1689" i="25"/>
  <c r="Q1691" i="25"/>
  <c r="Q1692" i="25"/>
  <c r="Q1693" i="25"/>
  <c r="Q1694" i="25"/>
  <c r="Q1695" i="25"/>
  <c r="Q1697" i="25"/>
  <c r="Q1698" i="25"/>
  <c r="Q1699" i="25"/>
  <c r="Q1700" i="25"/>
  <c r="Q1702" i="25"/>
  <c r="Q1703" i="25"/>
  <c r="Q1704" i="25"/>
  <c r="Q1705" i="25"/>
  <c r="Q1706" i="25"/>
  <c r="Q1708" i="25"/>
  <c r="Q1709" i="25"/>
  <c r="Q1710" i="25"/>
  <c r="Q1711" i="25"/>
  <c r="Q1712" i="25"/>
  <c r="Q1713" i="25"/>
  <c r="Q1715" i="25"/>
  <c r="Q1716" i="25"/>
  <c r="Q1717" i="25"/>
  <c r="Q1718" i="25"/>
  <c r="Q1722" i="25"/>
  <c r="Q1720" i="25"/>
  <c r="Q1721" i="25"/>
  <c r="Q1723" i="25"/>
  <c r="Q1725" i="25"/>
  <c r="Q1726" i="25"/>
  <c r="Q1727" i="25"/>
  <c r="Q1728" i="25"/>
  <c r="Q1730" i="25"/>
  <c r="Q1731" i="25"/>
  <c r="Q1732" i="25"/>
  <c r="Q1738" i="25"/>
  <c r="Q1739" i="25"/>
  <c r="Q1740" i="25"/>
  <c r="Q1742" i="25"/>
  <c r="Q1743" i="25"/>
  <c r="Q1744" i="25"/>
  <c r="Q1745" i="25"/>
  <c r="Q1746" i="25"/>
  <c r="Q1747" i="25"/>
  <c r="Q1749" i="25"/>
  <c r="Q1750" i="25"/>
  <c r="Q1751" i="25"/>
  <c r="Q1752" i="25"/>
  <c r="Q1754" i="25"/>
  <c r="Q1755" i="25"/>
  <c r="Q1756" i="25"/>
  <c r="Q1757" i="25"/>
  <c r="Q1759" i="25"/>
  <c r="Q1760" i="25"/>
  <c r="Q1761" i="25"/>
  <c r="Q1762" i="25"/>
  <c r="Q1764" i="25"/>
  <c r="Q1765" i="25"/>
  <c r="Q1766" i="25"/>
  <c r="Q1767" i="25"/>
  <c r="Q1769" i="25"/>
  <c r="Q1770" i="25"/>
  <c r="Q1771" i="25"/>
  <c r="Q1772" i="25"/>
  <c r="Q1774" i="25"/>
  <c r="Q1775" i="25"/>
  <c r="Q1776" i="25"/>
  <c r="Q1778" i="25"/>
  <c r="Q1779" i="25"/>
  <c r="Q1780" i="25"/>
  <c r="Q1781" i="25"/>
  <c r="Q1788" i="25"/>
  <c r="Q1789" i="25"/>
  <c r="Q1790" i="25"/>
  <c r="Q1791" i="25"/>
  <c r="Q1792" i="25"/>
  <c r="Q1793" i="25"/>
  <c r="Q1794" i="25"/>
  <c r="Q1796" i="25"/>
  <c r="Q1797" i="25"/>
  <c r="Q1798" i="25"/>
  <c r="Q1800" i="25"/>
  <c r="Q1801" i="25"/>
  <c r="Q1802" i="25"/>
  <c r="Q1803" i="25"/>
  <c r="Q1804" i="25"/>
  <c r="Q1809" i="25"/>
  <c r="Q1810" i="25"/>
  <c r="Q1811" i="25"/>
  <c r="Q1814" i="25"/>
  <c r="Q1815" i="25"/>
  <c r="Q1813" i="25"/>
  <c r="Q1819" i="25"/>
  <c r="Q1817" i="25"/>
  <c r="Q1818" i="25"/>
  <c r="Q1822" i="25"/>
  <c r="Q1821" i="25"/>
  <c r="Q1824" i="25"/>
  <c r="Q1825" i="25"/>
  <c r="Q1826" i="25"/>
  <c r="Q1827" i="25"/>
  <c r="Q1829" i="25"/>
  <c r="Q1830" i="25"/>
  <c r="Q1831" i="25"/>
  <c r="Q1832" i="25"/>
  <c r="Q1834" i="25"/>
  <c r="Q1835" i="25"/>
  <c r="Q1836" i="25"/>
  <c r="Q1837" i="25"/>
  <c r="Q1839" i="25"/>
  <c r="Q1840" i="25"/>
  <c r="Q1841" i="25"/>
  <c r="Q1842" i="25"/>
  <c r="Q1844" i="25"/>
  <c r="Q1845" i="25"/>
  <c r="Q1846" i="25"/>
  <c r="Q1847" i="25"/>
  <c r="Q1848" i="25"/>
  <c r="Q1850" i="25"/>
  <c r="Q1851" i="25"/>
  <c r="Q1852" i="25"/>
  <c r="Q1853" i="25"/>
  <c r="Q1854" i="25"/>
  <c r="Q1856" i="25"/>
  <c r="Q1857" i="25"/>
  <c r="Q1858" i="25"/>
  <c r="Q1859" i="25"/>
  <c r="Q1861" i="25"/>
  <c r="Q1862" i="25"/>
  <c r="Q1863" i="25"/>
  <c r="Q1865" i="25"/>
  <c r="Q1866" i="25"/>
  <c r="Q1867" i="25"/>
  <c r="Q1868" i="25"/>
  <c r="Q1870" i="25"/>
  <c r="Q1871" i="25"/>
  <c r="Q1872" i="25"/>
  <c r="Q1873" i="25"/>
  <c r="Q1874" i="25"/>
  <c r="Q1876" i="25"/>
  <c r="Q1877" i="25"/>
  <c r="Q1878" i="25"/>
  <c r="Q1879" i="25"/>
  <c r="Q1880" i="25"/>
  <c r="Q1882" i="25"/>
  <c r="Q1883" i="25"/>
  <c r="Q1884" i="25"/>
  <c r="Q1885" i="25"/>
  <c r="Q1886" i="25"/>
  <c r="Q1888" i="25"/>
  <c r="Q1889" i="25"/>
  <c r="Q1890" i="25"/>
  <c r="Q1891" i="25"/>
  <c r="Q1892" i="25"/>
  <c r="Q1894" i="25"/>
  <c r="Q1895" i="25"/>
  <c r="Q1896" i="25"/>
  <c r="Q1897" i="25"/>
  <c r="Q1899" i="25"/>
  <c r="Q1900" i="25"/>
  <c r="Q1901" i="25"/>
  <c r="Q1902" i="25"/>
  <c r="Q1904" i="25"/>
  <c r="Q1905" i="25"/>
  <c r="Q1906" i="25"/>
  <c r="Q1907" i="25"/>
  <c r="Q1908" i="25"/>
  <c r="Q1910" i="25"/>
  <c r="Q1911" i="25"/>
  <c r="Q1912" i="25"/>
  <c r="Q1913" i="25"/>
  <c r="Q1915" i="25"/>
  <c r="Q1916" i="25"/>
  <c r="Q1917" i="25"/>
  <c r="Q1918" i="25"/>
  <c r="Q1921" i="25"/>
  <c r="Q1922" i="25"/>
  <c r="Q1923" i="25"/>
  <c r="Q1924" i="25"/>
  <c r="Q1926" i="25"/>
  <c r="Q1927" i="25"/>
  <c r="Q1928" i="25"/>
  <c r="Q1929" i="25"/>
  <c r="Q1931" i="25"/>
  <c r="Q1932" i="25"/>
  <c r="Q1933" i="25"/>
  <c r="Q1934" i="25"/>
  <c r="Q1936" i="25"/>
  <c r="Q1937" i="25"/>
  <c r="Q1938" i="25"/>
  <c r="Q1939" i="25"/>
  <c r="Q1941" i="25"/>
  <c r="Q1942" i="25"/>
  <c r="Q1943" i="25"/>
  <c r="Q1945" i="25"/>
  <c r="Q1946" i="25"/>
  <c r="Q1947" i="25"/>
  <c r="Q1948" i="25"/>
  <c r="Q1950" i="25"/>
  <c r="Q1951" i="25"/>
  <c r="Q1952" i="25"/>
  <c r="Q1953" i="25"/>
  <c r="Q1954" i="25"/>
  <c r="Q2008" i="25"/>
  <c r="Q2009" i="25"/>
  <c r="Q2010" i="25"/>
  <c r="Q2011" i="25"/>
  <c r="Q2013" i="25"/>
  <c r="Q2014" i="25"/>
  <c r="Q2015" i="25"/>
  <c r="Q2016" i="25"/>
  <c r="Q2017" i="25"/>
  <c r="Q2020" i="25"/>
  <c r="Q2021" i="25"/>
  <c r="Q2022" i="25"/>
  <c r="Q2024" i="25"/>
  <c r="Q2025" i="25"/>
  <c r="Q2026" i="25"/>
  <c r="Q2027" i="25"/>
  <c r="Q2028" i="25"/>
  <c r="Q2029" i="25"/>
  <c r="Q2030" i="25"/>
  <c r="Q2032" i="25"/>
  <c r="Q2033" i="25"/>
  <c r="Q2034" i="25"/>
  <c r="Q2035" i="25"/>
  <c r="Q2037" i="25"/>
  <c r="Q2038" i="25"/>
  <c r="Q2039" i="25"/>
  <c r="Q2040" i="25"/>
  <c r="Q2041" i="25"/>
  <c r="Q2042" i="25"/>
  <c r="Q2043" i="25"/>
  <c r="Q2044" i="25"/>
  <c r="Q1956" i="25"/>
  <c r="Q1959" i="25"/>
  <c r="Q1960" i="25"/>
  <c r="Q1962" i="25"/>
  <c r="Q1964" i="25"/>
  <c r="Q1965" i="25"/>
  <c r="Q1966" i="25"/>
  <c r="Q1967" i="25"/>
  <c r="Q1987" i="25"/>
  <c r="Q1988" i="25"/>
  <c r="Q1992" i="25"/>
  <c r="Q1993" i="25"/>
  <c r="Q1996" i="25"/>
  <c r="Q1997" i="25"/>
  <c r="Q1978" i="25"/>
  <c r="Q1979" i="25"/>
  <c r="Q2277" i="25"/>
  <c r="Q2278" i="25"/>
  <c r="Q2279" i="25"/>
  <c r="Q2280" i="25"/>
  <c r="Q1969" i="25"/>
  <c r="Q1971" i="25"/>
  <c r="Q1972" i="25"/>
  <c r="Q1975" i="25"/>
  <c r="Q1976" i="25"/>
  <c r="Q1982" i="25"/>
  <c r="Q1983" i="25"/>
  <c r="Q1984" i="25"/>
  <c r="Q1985" i="25"/>
  <c r="Q2003" i="25"/>
  <c r="Q2004" i="25"/>
  <c r="Q2005" i="25"/>
  <c r="Q2006" i="25"/>
  <c r="Q2046" i="25"/>
  <c r="Q2047" i="25"/>
  <c r="Q2048" i="25"/>
  <c r="Q2050" i="25"/>
  <c r="Q2051" i="25"/>
  <c r="Q2052" i="25"/>
  <c r="Q2053" i="25"/>
  <c r="Q2054" i="25"/>
  <c r="Q2056" i="25"/>
  <c r="Q2057" i="25"/>
  <c r="Q2058" i="25"/>
  <c r="Q2059" i="25"/>
  <c r="Q2061" i="25"/>
  <c r="Q2062" i="25"/>
  <c r="Q2064" i="25"/>
  <c r="Q2065" i="25"/>
  <c r="Q2066" i="25"/>
  <c r="Q2067" i="25"/>
  <c r="Q2069" i="25"/>
  <c r="Q2070" i="25"/>
  <c r="Q2071" i="25"/>
  <c r="Q2072" i="25"/>
  <c r="Q2074" i="25"/>
  <c r="Q2075" i="25"/>
  <c r="Q2076" i="25"/>
  <c r="Q2077" i="25"/>
  <c r="Q2079" i="25"/>
  <c r="Q2080" i="25"/>
  <c r="Q2081" i="25"/>
  <c r="Q2082" i="25"/>
  <c r="Q2083" i="25"/>
  <c r="Q2085" i="25"/>
  <c r="Q2086" i="25"/>
  <c r="Q2087" i="25"/>
  <c r="Q2088" i="25"/>
  <c r="Q2089" i="25"/>
  <c r="Q2091" i="25"/>
  <c r="Q2092" i="25"/>
  <c r="Q2093" i="25"/>
  <c r="Q2094" i="25"/>
  <c r="Q2095" i="25"/>
  <c r="Q2096" i="25"/>
  <c r="Q2098" i="25"/>
  <c r="Q2099" i="25"/>
  <c r="Q2100" i="25"/>
  <c r="Q2101" i="25"/>
  <c r="Q2102" i="25"/>
  <c r="Q2104" i="25"/>
  <c r="Q2105" i="25"/>
  <c r="Q2106" i="25"/>
  <c r="Q2107" i="25"/>
  <c r="Q2108" i="25"/>
  <c r="Q2110" i="25"/>
  <c r="Q2111" i="25"/>
  <c r="Q2112" i="25"/>
  <c r="Q2113" i="25"/>
  <c r="Q2115" i="25"/>
  <c r="Q2116" i="25"/>
  <c r="Q2117" i="25"/>
  <c r="Q2118" i="25"/>
  <c r="Q2120" i="25"/>
  <c r="Q2121" i="25"/>
  <c r="Q2122" i="25"/>
  <c r="Q2123" i="25"/>
  <c r="Q2125" i="25"/>
  <c r="Q2126" i="25"/>
  <c r="Q2127" i="25"/>
  <c r="Q2128" i="25"/>
  <c r="Q2129" i="25"/>
  <c r="Q2131" i="25"/>
  <c r="Q2132" i="25"/>
  <c r="Q2133" i="25"/>
  <c r="Q2134" i="25"/>
  <c r="Q2135" i="25"/>
  <c r="Q2137" i="25"/>
  <c r="Q2138" i="25"/>
  <c r="Q2139" i="25"/>
  <c r="Q2140" i="25"/>
  <c r="Q2141" i="25"/>
  <c r="Q2143" i="25"/>
  <c r="Q2144" i="25"/>
  <c r="Q2145" i="25"/>
  <c r="Q2146" i="25"/>
  <c r="Q2148" i="25"/>
  <c r="Q2149" i="25"/>
  <c r="Q2150" i="25"/>
  <c r="Q2151" i="25"/>
  <c r="Q2152" i="25"/>
  <c r="Q2154" i="25"/>
  <c r="Q2155" i="25"/>
  <c r="Q2156" i="25"/>
  <c r="Q2157" i="25"/>
  <c r="Q2158" i="25"/>
  <c r="Q2159" i="25"/>
  <c r="Q2161" i="25"/>
  <c r="Q2162" i="25"/>
  <c r="Q2164" i="25"/>
  <c r="Q2165" i="25"/>
  <c r="Q2166" i="25"/>
  <c r="Q2167" i="25"/>
  <c r="Q2169" i="25"/>
  <c r="Q2170" i="25"/>
  <c r="Q2171" i="25"/>
  <c r="Q2172" i="25"/>
  <c r="Q2174" i="25"/>
  <c r="Q2178" i="25"/>
  <c r="Q2179" i="25"/>
  <c r="Q2180" i="25"/>
  <c r="Q2181" i="25"/>
  <c r="Q2175" i="25"/>
  <c r="Q2177" i="25"/>
  <c r="Q2176" i="25"/>
  <c r="Q2183" i="25"/>
  <c r="Q2184" i="25"/>
  <c r="Q2185" i="25"/>
  <c r="Q2186" i="25"/>
  <c r="Q2187" i="25"/>
  <c r="Q2189" i="25"/>
  <c r="Q2190" i="25"/>
  <c r="Q2191" i="25"/>
  <c r="Q2192" i="25"/>
  <c r="Q2193" i="25"/>
  <c r="Q2195" i="25"/>
  <c r="Q2196" i="25"/>
  <c r="Q2197" i="25"/>
  <c r="Q2198" i="25"/>
  <c r="Q2199" i="25"/>
  <c r="Q2201" i="25"/>
  <c r="Q2202" i="25"/>
  <c r="Q2203" i="25"/>
  <c r="Q2204" i="25"/>
  <c r="Q2209" i="25"/>
  <c r="Q2208" i="25"/>
  <c r="Q2210" i="25"/>
  <c r="Q2207" i="25"/>
  <c r="Q2206" i="25"/>
  <c r="Q2212" i="25"/>
  <c r="Q2213" i="25"/>
  <c r="Q2214" i="25"/>
  <c r="Q2215" i="25"/>
  <c r="Q2216" i="25"/>
  <c r="Q2217" i="25"/>
  <c r="Q2219" i="25"/>
  <c r="Q2220" i="25"/>
  <c r="Q2221" i="25"/>
  <c r="Q2222" i="25"/>
  <c r="Q2224" i="25"/>
  <c r="Q2225" i="25"/>
  <c r="Q2226" i="25"/>
  <c r="Q2227" i="25"/>
  <c r="Q2228" i="25"/>
  <c r="Q2229" i="25"/>
  <c r="Q2231" i="25"/>
  <c r="Q2232" i="25"/>
  <c r="Q2233" i="25"/>
  <c r="Q2235" i="25"/>
  <c r="Q2236" i="25"/>
  <c r="Q2237" i="25"/>
  <c r="Q2238" i="25"/>
  <c r="Q2242" i="25"/>
  <c r="Q2241" i="25"/>
  <c r="Q2243" i="25"/>
  <c r="Q2244" i="25"/>
  <c r="Q2240" i="25"/>
  <c r="Q2246" i="25"/>
  <c r="Q2247" i="25"/>
  <c r="Q2248" i="25"/>
  <c r="Q2249" i="25"/>
  <c r="Q2251" i="25"/>
  <c r="Q2252" i="25"/>
  <c r="Q2253" i="25"/>
  <c r="Q2254" i="25"/>
  <c r="Q2267" i="25"/>
  <c r="Q2268" i="25"/>
  <c r="Q2269" i="25"/>
  <c r="Q2270" i="25"/>
  <c r="Q2272" i="25"/>
  <c r="Q2273" i="25"/>
  <c r="Q2274" i="25"/>
  <c r="Q2275" i="25"/>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9" i="1"/>
  <c r="AA300" i="1"/>
  <c r="AA296" i="1"/>
  <c r="AA297" i="1"/>
  <c r="AA295" i="1"/>
  <c r="AA298"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2" i="1"/>
  <c r="Q96" i="25" l="1"/>
  <c r="Q1516" i="25"/>
  <c r="Q1451" i="25"/>
  <c r="Q1271" i="25"/>
  <c r="Q24" i="25"/>
  <c r="Q481" i="25"/>
  <c r="Q48" i="25"/>
  <c r="Q73" i="25"/>
  <c r="Q195" i="25"/>
  <c r="Q1998" i="25"/>
  <c r="Q121" i="25"/>
  <c r="Q1683" i="25"/>
  <c r="Q408" i="25"/>
  <c r="Q1329" i="25"/>
  <c r="Q1503" i="25"/>
  <c r="Q410" i="25"/>
  <c r="Q1327" i="25"/>
  <c r="Q1058" i="25"/>
  <c r="Q242" i="25"/>
  <c r="Q935" i="25"/>
  <c r="Q1564" i="25"/>
  <c r="Q770" i="25"/>
  <c r="Q1435" i="25"/>
  <c r="Q889" i="25"/>
  <c r="Q1729" i="25"/>
  <c r="Q1370" i="25"/>
  <c r="Q2019" i="25"/>
  <c r="Q1919" i="25"/>
  <c r="Q1823" i="25"/>
  <c r="Q1799" i="25"/>
  <c r="Q1632" i="25"/>
  <c r="Q1608" i="25"/>
  <c r="Q1584" i="25"/>
  <c r="Q1536" i="25"/>
  <c r="Q1512" i="25"/>
  <c r="Q1466" i="25"/>
  <c r="Q1450" i="25"/>
  <c r="Q1486" i="25"/>
  <c r="Q1415" i="25"/>
  <c r="Q1369" i="25"/>
  <c r="Q1318" i="25"/>
  <c r="Q1294" i="25"/>
  <c r="Q1246" i="25"/>
  <c r="Q1198" i="25"/>
  <c r="Q1150" i="25"/>
  <c r="Q1102" i="25"/>
  <c r="Q958" i="25"/>
  <c r="Q934" i="25"/>
  <c r="Q766" i="25"/>
  <c r="Q622" i="25"/>
  <c r="Q598" i="25"/>
  <c r="Q550" i="25"/>
  <c r="Q502" i="25"/>
  <c r="Q478" i="25"/>
  <c r="Q406" i="25"/>
  <c r="Q382" i="25"/>
  <c r="Q334" i="25"/>
  <c r="Q310" i="25"/>
  <c r="Q190" i="25"/>
  <c r="Q1540" i="25"/>
  <c r="Q457" i="25"/>
  <c r="Q480" i="25"/>
  <c r="Q2018" i="25"/>
  <c r="Q1607" i="25"/>
  <c r="Q1535" i="25"/>
  <c r="Q1465" i="25"/>
  <c r="Q1449" i="25"/>
  <c r="Q1432" i="25"/>
  <c r="Q1479" i="25"/>
  <c r="Q1368" i="25"/>
  <c r="Q1101" i="25"/>
  <c r="Q909" i="25"/>
  <c r="Q837" i="25"/>
  <c r="Q765" i="25"/>
  <c r="Q621" i="25"/>
  <c r="Q549" i="25"/>
  <c r="Q525" i="25"/>
  <c r="Q477" i="25"/>
  <c r="Q405" i="25"/>
  <c r="Q237" i="25"/>
  <c r="Q1034" i="25"/>
  <c r="Q217" i="25"/>
  <c r="Q984" i="25"/>
  <c r="Q1944" i="25"/>
  <c r="Q1609" i="25"/>
  <c r="Q575" i="25"/>
  <c r="Q2234" i="25"/>
  <c r="Q1893" i="25"/>
  <c r="Q1869" i="25"/>
  <c r="Q1773" i="25"/>
  <c r="Q1701" i="25"/>
  <c r="Q1677" i="25"/>
  <c r="Q1558" i="25"/>
  <c r="Q1534" i="25"/>
  <c r="Q1501" i="25"/>
  <c r="Q1492" i="25"/>
  <c r="Q1431" i="25"/>
  <c r="Q1414" i="25"/>
  <c r="Q1367" i="25"/>
  <c r="Q1172" i="25"/>
  <c r="Q1100" i="25"/>
  <c r="Q1052" i="25"/>
  <c r="Q1028" i="25"/>
  <c r="Q1004" i="25"/>
  <c r="Q788" i="25"/>
  <c r="Q764" i="25"/>
  <c r="Q740" i="25"/>
  <c r="Q620" i="25"/>
  <c r="Q548" i="25"/>
  <c r="Q476" i="25"/>
  <c r="Q404" i="25"/>
  <c r="Q164" i="25"/>
  <c r="Q68" i="25"/>
  <c r="Q407" i="25"/>
  <c r="Q1940" i="25"/>
  <c r="Q1820" i="25"/>
  <c r="Q1748" i="25"/>
  <c r="Q1724" i="25"/>
  <c r="Q1676" i="25"/>
  <c r="Q1533" i="25"/>
  <c r="Q1464" i="25"/>
  <c r="Q1448" i="25"/>
  <c r="Q1485" i="25"/>
  <c r="Q1413" i="25"/>
  <c r="Q1390" i="25"/>
  <c r="Q1366" i="25"/>
  <c r="Q1315" i="25"/>
  <c r="Q1147" i="25"/>
  <c r="Q979" i="25"/>
  <c r="Q883" i="25"/>
  <c r="Q859" i="25"/>
  <c r="Q811" i="25"/>
  <c r="Q763" i="25"/>
  <c r="Q715" i="25"/>
  <c r="Q619" i="25"/>
  <c r="Q547" i="25"/>
  <c r="Q475" i="25"/>
  <c r="Q403" i="25"/>
  <c r="Q355" i="25"/>
  <c r="Q283" i="25"/>
  <c r="Q259" i="25"/>
  <c r="Q211" i="25"/>
  <c r="Q115" i="25"/>
  <c r="Q67" i="25"/>
  <c r="Q19" i="25"/>
  <c r="Q1659" i="25"/>
  <c r="Q338" i="25"/>
  <c r="Q1539" i="25"/>
  <c r="Q865" i="25"/>
  <c r="Q1849" i="25"/>
  <c r="Q1152" i="25"/>
  <c r="Q168" i="25"/>
  <c r="Q1346" i="25"/>
  <c r="Q1843" i="25"/>
  <c r="Q1795" i="25"/>
  <c r="Q1675" i="25"/>
  <c r="Q1651" i="25"/>
  <c r="Q1532" i="25"/>
  <c r="Q1508" i="25"/>
  <c r="Q1463" i="25"/>
  <c r="Q1447" i="25"/>
  <c r="Q1430" i="25"/>
  <c r="Q1478" i="25"/>
  <c r="Q1365" i="25"/>
  <c r="Q1266" i="25"/>
  <c r="Q1122" i="25"/>
  <c r="Q1074" i="25"/>
  <c r="Q762" i="25"/>
  <c r="Q714" i="25"/>
  <c r="Q690" i="25"/>
  <c r="Q666" i="25"/>
  <c r="Q618" i="25"/>
  <c r="Q546" i="25"/>
  <c r="Q474" i="25"/>
  <c r="Q426" i="25"/>
  <c r="Q402" i="25"/>
  <c r="Q378" i="25"/>
  <c r="Q90" i="25"/>
  <c r="Q66" i="25"/>
  <c r="Q42" i="25"/>
  <c r="Q866" i="25"/>
  <c r="Q1468" i="25"/>
  <c r="Q623" i="25"/>
  <c r="Q1914" i="25"/>
  <c r="Q1674" i="25"/>
  <c r="Q1531" i="25"/>
  <c r="Q1500" i="25"/>
  <c r="Q1491" i="25"/>
  <c r="Q1429" i="25"/>
  <c r="Q1412" i="25"/>
  <c r="Q1364" i="25"/>
  <c r="Q1265" i="25"/>
  <c r="Q1217" i="25"/>
  <c r="Q929" i="25"/>
  <c r="Q905" i="25"/>
  <c r="Q833" i="25"/>
  <c r="Q761" i="25"/>
  <c r="Q713" i="25"/>
  <c r="Q617" i="25"/>
  <c r="Q569" i="25"/>
  <c r="Q545" i="25"/>
  <c r="Q449" i="25"/>
  <c r="Q401" i="25"/>
  <c r="Q305" i="25"/>
  <c r="Q233" i="25"/>
  <c r="Q137" i="25"/>
  <c r="Q65" i="25"/>
  <c r="Q1612" i="25"/>
  <c r="Q506" i="25"/>
  <c r="Q1898" i="25"/>
  <c r="Q1177" i="25"/>
  <c r="Q1371" i="25"/>
  <c r="Q216" i="25"/>
  <c r="Q1223" i="25"/>
  <c r="Q2261" i="25"/>
  <c r="Q1673" i="25"/>
  <c r="Q1578" i="25"/>
  <c r="Q1530" i="25"/>
  <c r="Q1462" i="25"/>
  <c r="Q1446" i="25"/>
  <c r="Q1484" i="25"/>
  <c r="Q1411" i="25"/>
  <c r="Q1363" i="25"/>
  <c r="Q1288" i="25"/>
  <c r="Q1264" i="25"/>
  <c r="Q1240" i="25"/>
  <c r="Q1192" i="25"/>
  <c r="Q1144" i="25"/>
  <c r="Q952" i="25"/>
  <c r="Q784" i="25"/>
  <c r="Q760" i="25"/>
  <c r="Q712" i="25"/>
  <c r="Q616" i="25"/>
  <c r="Q448" i="25"/>
  <c r="Q400" i="25"/>
  <c r="Q184" i="25"/>
  <c r="Q160" i="25"/>
  <c r="Q1418" i="25"/>
  <c r="Q1396" i="25"/>
  <c r="Q1657" i="25"/>
  <c r="Q768" i="25"/>
  <c r="Q1502" i="25"/>
  <c r="Q2259" i="25"/>
  <c r="Q2036" i="25"/>
  <c r="Q2012" i="25"/>
  <c r="Q1864" i="25"/>
  <c r="Q1816" i="25"/>
  <c r="Q1768" i="25"/>
  <c r="Q1696" i="25"/>
  <c r="Q1672" i="25"/>
  <c r="Q1625" i="25"/>
  <c r="Q1601" i="25"/>
  <c r="Q1529" i="25"/>
  <c r="Q1461" i="25"/>
  <c r="Q1445" i="25"/>
  <c r="Q1428" i="25"/>
  <c r="Q1477" i="25"/>
  <c r="Q1362" i="25"/>
  <c r="Q1263" i="25"/>
  <c r="Q1167" i="25"/>
  <c r="Q1047" i="25"/>
  <c r="Q1023" i="25"/>
  <c r="Q999" i="25"/>
  <c r="Q759" i="25"/>
  <c r="Q735" i="25"/>
  <c r="Q711" i="25"/>
  <c r="Q615" i="25"/>
  <c r="Q495" i="25"/>
  <c r="Q447" i="25"/>
  <c r="Q399" i="25"/>
  <c r="Q255" i="25"/>
  <c r="Q183" i="25"/>
  <c r="Q1487" i="25"/>
  <c r="Q914" i="25"/>
  <c r="Q1658" i="25"/>
  <c r="Q817" i="25"/>
  <c r="Q1753" i="25"/>
  <c r="Q600" i="25"/>
  <c r="Q1537" i="25"/>
  <c r="Q503" i="25"/>
  <c r="Q2258" i="25"/>
  <c r="Q1935" i="25"/>
  <c r="Q1887" i="25"/>
  <c r="Q1719" i="25"/>
  <c r="Q1671" i="25"/>
  <c r="Q1624" i="25"/>
  <c r="Q1552" i="25"/>
  <c r="Q1528" i="25"/>
  <c r="Q1496" i="25"/>
  <c r="Q1499" i="25"/>
  <c r="Q1490" i="25"/>
  <c r="Q1427" i="25"/>
  <c r="Q1410" i="25"/>
  <c r="Q1361" i="25"/>
  <c r="Q1337" i="25"/>
  <c r="Q1262" i="25"/>
  <c r="Q1094" i="25"/>
  <c r="Q974" i="25"/>
  <c r="Q902" i="25"/>
  <c r="Q878" i="25"/>
  <c r="Q758" i="25"/>
  <c r="Q710" i="25"/>
  <c r="Q638" i="25"/>
  <c r="Q614" i="25"/>
  <c r="Q590" i="25"/>
  <c r="Q494" i="25"/>
  <c r="Q446" i="25"/>
  <c r="Q326" i="25"/>
  <c r="Q254" i="25"/>
  <c r="Q206" i="25"/>
  <c r="Q182" i="25"/>
  <c r="Q674" i="25"/>
  <c r="Q1611" i="25"/>
  <c r="Q1009" i="25"/>
  <c r="Q1467" i="25"/>
  <c r="Q264" i="25"/>
  <c r="Q1433" i="25"/>
  <c r="Q143" i="25"/>
  <c r="Q2263" i="25"/>
  <c r="Q1838" i="25"/>
  <c r="Q1670" i="25"/>
  <c r="Q1623" i="25"/>
  <c r="Q1460" i="25"/>
  <c r="Q1444" i="25"/>
  <c r="Q1426" i="25"/>
  <c r="Q1409" i="25"/>
  <c r="Q1384" i="25"/>
  <c r="Q1261" i="25"/>
  <c r="Q1141" i="25"/>
  <c r="Q1117" i="25"/>
  <c r="Q1069" i="25"/>
  <c r="Q877" i="25"/>
  <c r="Q853" i="25"/>
  <c r="Q805" i="25"/>
  <c r="Q757" i="25"/>
  <c r="Q709" i="25"/>
  <c r="Q613" i="25"/>
  <c r="Q517" i="25"/>
  <c r="Q493" i="25"/>
  <c r="Q445" i="25"/>
  <c r="Q373" i="25"/>
  <c r="Q349" i="25"/>
  <c r="Q301" i="25"/>
  <c r="Q253" i="25"/>
  <c r="Q181" i="25"/>
  <c r="Q157" i="25"/>
  <c r="Q109" i="25"/>
  <c r="Q13" i="25"/>
  <c r="Q1875" i="25"/>
  <c r="Q794" i="25"/>
  <c r="Q841" i="25"/>
  <c r="Q1224" i="25"/>
  <c r="Q767" i="25"/>
  <c r="Q1909" i="25"/>
  <c r="Q1741" i="25"/>
  <c r="Q1669" i="25"/>
  <c r="Q1645" i="25"/>
  <c r="Q1622" i="25"/>
  <c r="Q1459" i="25"/>
  <c r="Q1443" i="25"/>
  <c r="Q1425" i="25"/>
  <c r="Q1476" i="25"/>
  <c r="Q1308" i="25"/>
  <c r="Q1260" i="25"/>
  <c r="Q1212" i="25"/>
  <c r="Q1188" i="25"/>
  <c r="Q876" i="25"/>
  <c r="Q828" i="25"/>
  <c r="Q708" i="25"/>
  <c r="Q492" i="25"/>
  <c r="Q444" i="25"/>
  <c r="Q276" i="25"/>
  <c r="Q252" i="25"/>
  <c r="Q228" i="25"/>
  <c r="Q180" i="25"/>
  <c r="Q156" i="25"/>
  <c r="Q84" i="25"/>
  <c r="Q36" i="25"/>
  <c r="Q2023" i="25"/>
  <c r="Q769" i="25"/>
  <c r="Q936" i="25"/>
  <c r="Q1860" i="25"/>
  <c r="Q1812" i="25"/>
  <c r="Q1668" i="25"/>
  <c r="Q1644" i="25"/>
  <c r="Q1621" i="25"/>
  <c r="Q1401" i="25"/>
  <c r="Q1498" i="25"/>
  <c r="Q1489" i="25"/>
  <c r="Q1424" i="25"/>
  <c r="Q1408" i="25"/>
  <c r="Q1259" i="25"/>
  <c r="Q1235" i="25"/>
  <c r="Q1163" i="25"/>
  <c r="Q1019" i="25"/>
  <c r="Q947" i="25"/>
  <c r="Q875" i="25"/>
  <c r="Q707" i="25"/>
  <c r="Q491" i="25"/>
  <c r="Q467" i="25"/>
  <c r="Q419" i="25"/>
  <c r="Q395" i="25"/>
  <c r="Q251" i="25"/>
  <c r="Q155" i="25"/>
  <c r="Q131" i="25"/>
  <c r="Q59" i="25"/>
  <c r="Q482" i="25"/>
  <c r="Q1452" i="25"/>
  <c r="Q409" i="25"/>
  <c r="Q1538" i="25"/>
  <c r="Q1008" i="25"/>
  <c r="Q1416" i="25"/>
  <c r="Q2031" i="25"/>
  <c r="Q2007" i="25"/>
  <c r="Q1787" i="25"/>
  <c r="Q1763" i="25"/>
  <c r="Q1667" i="25"/>
  <c r="Q1643" i="25"/>
  <c r="Q1620" i="25"/>
  <c r="Q1596" i="25"/>
  <c r="Q1474" i="25"/>
  <c r="Q1458" i="25"/>
  <c r="Q1488" i="25"/>
  <c r="Q1423" i="25"/>
  <c r="Q1407" i="25"/>
  <c r="Q1282" i="25"/>
  <c r="Q1234" i="25"/>
  <c r="Q898" i="25"/>
  <c r="Q874" i="25"/>
  <c r="Q706" i="25"/>
  <c r="Q682" i="25"/>
  <c r="Q658" i="25"/>
  <c r="Q490" i="25"/>
  <c r="Q466" i="25"/>
  <c r="Q418" i="25"/>
  <c r="Q322" i="25"/>
  <c r="Q154" i="25"/>
  <c r="Q1494" i="25"/>
  <c r="Q890" i="25"/>
  <c r="Q1372" i="25"/>
  <c r="Q1777" i="25"/>
  <c r="Q624" i="25"/>
  <c r="Q479" i="25"/>
  <c r="Q1930" i="25"/>
  <c r="Q1786" i="25"/>
  <c r="Q1714" i="25"/>
  <c r="Q1690" i="25"/>
  <c r="Q1666" i="25"/>
  <c r="Q1642" i="25"/>
  <c r="Q1619" i="25"/>
  <c r="Q1571" i="25"/>
  <c r="Q1473" i="25"/>
  <c r="Q1457" i="25"/>
  <c r="Q1442" i="25"/>
  <c r="Q1483" i="25"/>
  <c r="Q1475" i="25"/>
  <c r="Q1089" i="25"/>
  <c r="Q993" i="25"/>
  <c r="Q969" i="25"/>
  <c r="Q921" i="25"/>
  <c r="Q777" i="25"/>
  <c r="Q729" i="25"/>
  <c r="Q705" i="25"/>
  <c r="Q561" i="25"/>
  <c r="Q489" i="25"/>
  <c r="Q369" i="25"/>
  <c r="Q297" i="25"/>
  <c r="Q153" i="25"/>
  <c r="Q698" i="25"/>
  <c r="Q361" i="25"/>
  <c r="Q1480" i="25"/>
  <c r="Q1151" i="25"/>
  <c r="Q551" i="25"/>
  <c r="Q1881" i="25"/>
  <c r="Q1833" i="25"/>
  <c r="Q1785" i="25"/>
  <c r="Q1737" i="25"/>
  <c r="Q1665" i="25"/>
  <c r="Q1618" i="25"/>
  <c r="Q1570" i="25"/>
  <c r="Q1546" i="25"/>
  <c r="Q1522" i="25"/>
  <c r="Q1505" i="25"/>
  <c r="Q1497" i="25"/>
  <c r="Q1441" i="25"/>
  <c r="Q1422" i="25"/>
  <c r="Q1406" i="25"/>
  <c r="Q1355" i="25"/>
  <c r="Q1331" i="25"/>
  <c r="Q1112" i="25"/>
  <c r="Q1088" i="25"/>
  <c r="Q1064" i="25"/>
  <c r="Q1040" i="25"/>
  <c r="Q776" i="25"/>
  <c r="Q704" i="25"/>
  <c r="Q488" i="25"/>
  <c r="Q176" i="25"/>
  <c r="Q104" i="25"/>
  <c r="Q1130" i="25"/>
  <c r="Q1417" i="25"/>
  <c r="Q505" i="25"/>
  <c r="Q1080" i="25"/>
  <c r="Q504" i="25"/>
  <c r="Q1493" i="25"/>
  <c r="Q1808" i="25"/>
  <c r="Q1784" i="25"/>
  <c r="Q1736" i="25"/>
  <c r="Q1664" i="25"/>
  <c r="Q1617" i="25"/>
  <c r="Q1545" i="25"/>
  <c r="Q1472" i="25"/>
  <c r="Q1456" i="25"/>
  <c r="Q1440" i="25"/>
  <c r="Q1421" i="25"/>
  <c r="Q1405" i="25"/>
  <c r="Q1378" i="25"/>
  <c r="Q1328" i="25"/>
  <c r="Q1255" i="25"/>
  <c r="Q1159" i="25"/>
  <c r="Q1135" i="25"/>
  <c r="Q1111" i="25"/>
  <c r="Q1087" i="25"/>
  <c r="Q847" i="25"/>
  <c r="Q799" i="25"/>
  <c r="Q775" i="25"/>
  <c r="Q751" i="25"/>
  <c r="Q703" i="25"/>
  <c r="Q631" i="25"/>
  <c r="Q583" i="25"/>
  <c r="Q487" i="25"/>
  <c r="Q391" i="25"/>
  <c r="Q343" i="25"/>
  <c r="Q271" i="25"/>
  <c r="Q223" i="25"/>
  <c r="Q199" i="25"/>
  <c r="Q127" i="25"/>
  <c r="Q79" i="25"/>
  <c r="Q1707" i="25"/>
  <c r="Q746" i="25"/>
  <c r="Q601" i="25"/>
  <c r="Q1610" i="25"/>
  <c r="Q888" i="25"/>
  <c r="Q599" i="25"/>
  <c r="Q2173" i="25"/>
  <c r="Q1903" i="25"/>
  <c r="Q1855" i="25"/>
  <c r="Q1807" i="25"/>
  <c r="Q1783" i="25"/>
  <c r="Q1735" i="25"/>
  <c r="Q1663" i="25"/>
  <c r="Q1616" i="25"/>
  <c r="Q1544" i="25"/>
  <c r="Q1471" i="25"/>
  <c r="Q1455" i="25"/>
  <c r="Q1439" i="25"/>
  <c r="Q1482" i="25"/>
  <c r="Q1404" i="25"/>
  <c r="Q1326" i="25"/>
  <c r="Q1254" i="25"/>
  <c r="Q1182" i="25"/>
  <c r="Q1086" i="25"/>
  <c r="Q1014" i="25"/>
  <c r="Q942" i="25"/>
  <c r="Q822" i="25"/>
  <c r="Q774" i="25"/>
  <c r="Q750" i="25"/>
  <c r="Q702" i="25"/>
  <c r="Q510" i="25"/>
  <c r="Q486" i="25"/>
  <c r="Q246" i="25"/>
  <c r="Q30" i="25"/>
  <c r="Q6" i="25"/>
  <c r="Q602" i="25"/>
  <c r="Q1434" i="25"/>
  <c r="Q287" i="25"/>
  <c r="Q1806" i="25"/>
  <c r="Q1782" i="25"/>
  <c r="Q1758" i="25"/>
  <c r="Q1734" i="25"/>
  <c r="Q1662" i="25"/>
  <c r="Q1615" i="25"/>
  <c r="Q1543" i="25"/>
  <c r="Q1504" i="25"/>
  <c r="Q1495" i="25"/>
  <c r="Q1438" i="25"/>
  <c r="Q1420" i="25"/>
  <c r="Q1325" i="25"/>
  <c r="Q1301" i="25"/>
  <c r="Q1253" i="25"/>
  <c r="Q1229" i="25"/>
  <c r="Q1085" i="25"/>
  <c r="Q773" i="25"/>
  <c r="Q749" i="25"/>
  <c r="Q701" i="25"/>
  <c r="Q533" i="25"/>
  <c r="Q509" i="25"/>
  <c r="Q485" i="25"/>
  <c r="Q413" i="25"/>
  <c r="Q365" i="25"/>
  <c r="Q149" i="25"/>
  <c r="Q53" i="25"/>
  <c r="Q1920" i="25"/>
  <c r="Q2" i="25"/>
  <c r="Q1949" i="25"/>
  <c r="Q1925" i="25"/>
  <c r="Q1805" i="25"/>
  <c r="Q1733" i="25"/>
  <c r="Q1661" i="25"/>
  <c r="Q1614" i="25"/>
  <c r="Q1590" i="25"/>
  <c r="Q1542" i="25"/>
  <c r="Q1470" i="25"/>
  <c r="Q1454" i="25"/>
  <c r="Q1437" i="25"/>
  <c r="Q1419" i="25"/>
  <c r="Q1351" i="25"/>
  <c r="Q1276" i="25"/>
  <c r="Q1252" i="25"/>
  <c r="Q988" i="25"/>
  <c r="Q964" i="25"/>
  <c r="Q892" i="25"/>
  <c r="Q868" i="25"/>
  <c r="Q772" i="25"/>
  <c r="Q748" i="25"/>
  <c r="Q724" i="25"/>
  <c r="Q700" i="25"/>
  <c r="Q604" i="25"/>
  <c r="Q532" i="25"/>
  <c r="Q508" i="25"/>
  <c r="Q484" i="25"/>
  <c r="Q412" i="25"/>
  <c r="Q292" i="25"/>
  <c r="Q1330" i="25"/>
  <c r="Q1828" i="25"/>
  <c r="Q1660" i="25"/>
  <c r="Q1637" i="25"/>
  <c r="Q1613" i="25"/>
  <c r="Q1541" i="25"/>
  <c r="Q1469" i="25"/>
  <c r="Q1453" i="25"/>
  <c r="Q1436" i="25"/>
  <c r="Q1481" i="25"/>
  <c r="Q1251" i="25"/>
  <c r="Q1203" i="25"/>
  <c r="Q1155" i="25"/>
  <c r="Q1107" i="25"/>
  <c r="Q1059" i="25"/>
  <c r="Q891" i="25"/>
  <c r="Q867" i="25"/>
  <c r="Q771" i="25"/>
  <c r="Q747" i="25"/>
  <c r="Q699" i="25"/>
  <c r="Q603" i="25"/>
  <c r="Q531" i="25"/>
  <c r="Q507" i="25"/>
  <c r="Q483" i="25"/>
  <c r="Q435" i="25"/>
  <c r="Q411" i="25"/>
  <c r="Q387" i="25"/>
  <c r="Q315" i="25"/>
  <c r="Q2262" i="25"/>
  <c r="Q2163" i="25"/>
  <c r="Q2142" i="25"/>
  <c r="Q2114" i="25"/>
  <c r="Q1968" i="25"/>
  <c r="Q2078" i="25"/>
  <c r="Q2045" i="25"/>
  <c r="Q2257" i="25"/>
  <c r="Q2090" i="25"/>
  <c r="Q2245" i="25"/>
  <c r="Q2211" i="25"/>
  <c r="Q2124" i="25"/>
  <c r="Q2147" i="25"/>
  <c r="Q1955" i="25"/>
  <c r="Q2266" i="25"/>
  <c r="Q2218" i="25"/>
  <c r="Q2194" i="25"/>
  <c r="Q2097" i="25"/>
  <c r="Q2073" i="25"/>
  <c r="Q2265" i="25"/>
  <c r="Q2049" i="25"/>
  <c r="Q2264" i="25"/>
  <c r="Q2168" i="25"/>
  <c r="Q2276" i="25"/>
  <c r="Q2239" i="25"/>
  <c r="Q2119" i="25"/>
  <c r="Q1977" i="25"/>
  <c r="Q2260" i="25"/>
  <c r="Q2188" i="25"/>
  <c r="Q2068" i="25"/>
  <c r="Q2256" i="25"/>
  <c r="Q2160" i="25"/>
  <c r="Q2136" i="25"/>
  <c r="Q2002" i="25"/>
  <c r="Q1991" i="25"/>
  <c r="Q2230" i="25"/>
  <c r="Q2182" i="25"/>
  <c r="Q2205" i="25"/>
  <c r="Q2109" i="25"/>
  <c r="Q1986" i="25"/>
  <c r="Q2060" i="25"/>
  <c r="Q2084" i="25"/>
  <c r="Q1981" i="25"/>
  <c r="Q2130" i="25"/>
  <c r="Q2255" i="25"/>
  <c r="Q2250" i="25"/>
  <c r="Q2153" i="25"/>
  <c r="Q2200" i="25"/>
  <c r="Q1963" i="25"/>
  <c r="Q2063" i="25"/>
  <c r="Q2223" i="25"/>
  <c r="Q2103" i="25"/>
  <c r="Q2271" i="25"/>
  <c r="Q2055" i="25"/>
  <c r="P7" i="23"/>
  <c r="P9" i="23"/>
  <c r="P11" i="23"/>
  <c r="P14" i="23"/>
  <c r="P13" i="23"/>
  <c r="P17" i="23"/>
  <c r="P16" i="23"/>
  <c r="P19" i="23"/>
  <c r="P20" i="23"/>
  <c r="P21" i="23"/>
  <c r="P23" i="23"/>
  <c r="P26" i="23"/>
  <c r="P27" i="23"/>
  <c r="P25" i="23"/>
  <c r="P29" i="23"/>
  <c r="P33" i="23"/>
  <c r="P31" i="23"/>
  <c r="P32" i="23"/>
  <c r="P35" i="23"/>
  <c r="P37" i="23"/>
  <c r="P40" i="23"/>
  <c r="P39" i="23"/>
  <c r="P45" i="23"/>
  <c r="P43" i="23"/>
  <c r="P44" i="23"/>
  <c r="P42" i="23"/>
  <c r="P47" i="23"/>
  <c r="P49" i="23"/>
  <c r="P50" i="23"/>
  <c r="P51" i="23"/>
  <c r="P52" i="23"/>
  <c r="P54" i="23"/>
  <c r="P57" i="23"/>
  <c r="P59" i="23"/>
  <c r="P58" i="23"/>
  <c r="P60" i="23"/>
  <c r="P61" i="23"/>
  <c r="P56" i="23"/>
  <c r="P65" i="23"/>
  <c r="P68" i="23"/>
  <c r="P64" i="23"/>
  <c r="P67" i="23"/>
  <c r="P63" i="23"/>
  <c r="P66" i="23"/>
  <c r="P74" i="23"/>
  <c r="P70" i="23"/>
  <c r="P71" i="23"/>
  <c r="P73" i="23"/>
  <c r="P72" i="23"/>
  <c r="P78" i="23"/>
  <c r="P80" i="23"/>
  <c r="P77" i="23"/>
  <c r="P79" i="23"/>
  <c r="P84" i="23"/>
  <c r="P86" i="23"/>
  <c r="P82" i="23"/>
  <c r="P85" i="23"/>
  <c r="P83" i="23"/>
  <c r="P91" i="23"/>
  <c r="P90" i="23"/>
  <c r="P88" i="23"/>
  <c r="P89" i="23"/>
  <c r="P96" i="23"/>
  <c r="P97" i="23"/>
  <c r="P95" i="23"/>
  <c r="P94" i="23"/>
  <c r="P93" i="23"/>
  <c r="P99" i="23"/>
  <c r="P100" i="23"/>
  <c r="P101" i="23"/>
  <c r="P104" i="23"/>
  <c r="P103" i="23"/>
  <c r="P106" i="23"/>
  <c r="P110" i="23"/>
  <c r="P113" i="23"/>
  <c r="P115" i="23"/>
  <c r="P119" i="23"/>
  <c r="P122" i="23"/>
  <c r="P124" i="23"/>
  <c r="P125" i="23"/>
  <c r="P127" i="23"/>
  <c r="P129" i="23"/>
  <c r="P131" i="23"/>
  <c r="P132" i="23"/>
  <c r="P134" i="23"/>
  <c r="P136" i="23"/>
  <c r="P138" i="23"/>
  <c r="P140" i="23"/>
  <c r="P142" i="23"/>
  <c r="P144" i="23"/>
  <c r="P146" i="23"/>
  <c r="P148" i="23"/>
  <c r="P150" i="23"/>
  <c r="P152" i="23"/>
  <c r="P154" i="23"/>
  <c r="P156" i="23"/>
  <c r="P158" i="23"/>
  <c r="P159" i="23"/>
  <c r="P161" i="23"/>
  <c r="P162" i="23"/>
  <c r="P164" i="23"/>
  <c r="P165" i="23"/>
  <c r="P167" i="23"/>
  <c r="P168" i="23"/>
  <c r="P170" i="23"/>
  <c r="P171" i="23"/>
  <c r="P173" i="23"/>
  <c r="P174" i="23"/>
  <c r="P176" i="23"/>
  <c r="P177" i="23"/>
  <c r="P179" i="23"/>
  <c r="P183" i="23"/>
  <c r="P184" i="23"/>
  <c r="P186" i="23"/>
  <c r="P188" i="23"/>
  <c r="P190" i="23"/>
  <c r="P192" i="23"/>
  <c r="P194" i="23"/>
  <c r="P196" i="23"/>
  <c r="P198" i="23"/>
  <c r="P199" i="23"/>
  <c r="P202" i="23"/>
  <c r="P201" i="23"/>
  <c r="P205" i="23"/>
  <c r="P204" i="23"/>
  <c r="P212" i="23"/>
  <c r="P213" i="23"/>
  <c r="P217" i="23"/>
  <c r="P221" i="23"/>
  <c r="P222" i="23"/>
  <c r="P225" i="23"/>
  <c r="P228" i="23"/>
  <c r="P229" i="23"/>
  <c r="P230" i="23"/>
  <c r="P234" i="23"/>
  <c r="P235" i="23"/>
  <c r="P239" i="23"/>
  <c r="P240" i="23"/>
  <c r="P243" i="23"/>
  <c r="P244" i="23"/>
  <c r="P246" i="23"/>
  <c r="P248" i="23"/>
  <c r="P250" i="23"/>
  <c r="P252" i="23"/>
  <c r="P254" i="23"/>
  <c r="P258" i="23"/>
  <c r="P261" i="23"/>
  <c r="P264" i="23"/>
  <c r="P263" i="23"/>
  <c r="P269" i="23"/>
  <c r="P273" i="23"/>
  <c r="P275" i="23"/>
  <c r="P280" i="23"/>
  <c r="P281" i="23"/>
  <c r="P282" i="23"/>
  <c r="P284" i="23"/>
  <c r="P285" i="23"/>
  <c r="P286" i="23"/>
  <c r="P288" i="23"/>
  <c r="P289" i="23"/>
  <c r="P290" i="23"/>
  <c r="P292" i="23"/>
  <c r="P293" i="23"/>
  <c r="P294" i="23"/>
  <c r="P295" i="23"/>
  <c r="P296" i="23"/>
  <c r="P298" i="23"/>
  <c r="P299" i="23"/>
  <c r="P300" i="23"/>
  <c r="P301" i="23"/>
  <c r="P302" i="23"/>
  <c r="P304" i="23"/>
  <c r="P305" i="23"/>
  <c r="P306" i="23"/>
  <c r="P308" i="23"/>
  <c r="P309" i="23"/>
  <c r="P310" i="23"/>
  <c r="P312" i="23"/>
  <c r="P313" i="23"/>
  <c r="P314" i="23"/>
  <c r="P316" i="23"/>
  <c r="P319" i="23"/>
  <c r="P318" i="23"/>
  <c r="P320" i="23"/>
  <c r="P321" i="23"/>
  <c r="P326" i="23"/>
  <c r="P325" i="23"/>
  <c r="P324" i="23"/>
  <c r="P323" i="23"/>
  <c r="P329" i="23"/>
  <c r="P328" i="23"/>
  <c r="P332" i="23"/>
  <c r="P331" i="23"/>
  <c r="P335" i="23"/>
  <c r="P334" i="23"/>
  <c r="P338" i="23"/>
  <c r="P337" i="23"/>
  <c r="P340" i="23"/>
  <c r="P342" i="23"/>
  <c r="P344" i="23"/>
  <c r="P346" i="23"/>
  <c r="P348" i="23"/>
  <c r="P350" i="23"/>
  <c r="P352" i="23"/>
  <c r="P354" i="23"/>
  <c r="P356" i="23"/>
  <c r="P357" i="23"/>
  <c r="P359" i="23"/>
  <c r="P360" i="23"/>
  <c r="P362" i="23"/>
  <c r="P364" i="23"/>
  <c r="P366" i="23"/>
  <c r="P368" i="23"/>
  <c r="P370" i="23"/>
  <c r="P372" i="23"/>
  <c r="P374" i="23"/>
  <c r="P376" i="23"/>
  <c r="P378" i="23"/>
  <c r="P380" i="23"/>
  <c r="P382" i="23"/>
  <c r="P384" i="23"/>
  <c r="P386" i="23"/>
  <c r="P388" i="23"/>
  <c r="P390" i="23"/>
  <c r="P392" i="23"/>
  <c r="P394" i="23"/>
  <c r="P396" i="23"/>
  <c r="P398" i="23"/>
  <c r="P400" i="23"/>
  <c r="P402" i="23"/>
  <c r="P404" i="23"/>
  <c r="P406" i="23"/>
  <c r="P408" i="23"/>
  <c r="P410" i="23"/>
  <c r="P412" i="23"/>
  <c r="P414" i="23"/>
  <c r="P416" i="23"/>
  <c r="P418" i="23"/>
  <c r="P420" i="23"/>
  <c r="P422" i="23"/>
  <c r="P425" i="23"/>
  <c r="P429" i="23"/>
  <c r="P432" i="23"/>
  <c r="P434" i="23"/>
  <c r="P435" i="23"/>
  <c r="P439" i="23"/>
  <c r="P441" i="23"/>
  <c r="P443" i="23"/>
  <c r="P445" i="23"/>
  <c r="P447" i="23"/>
  <c r="P449" i="23"/>
  <c r="P451" i="23"/>
  <c r="P453" i="23"/>
  <c r="P455" i="23"/>
  <c r="P457" i="23"/>
  <c r="P459" i="23"/>
  <c r="P461" i="23"/>
  <c r="P465" i="23"/>
  <c r="P469" i="23"/>
  <c r="P470" i="23"/>
  <c r="P472" i="23"/>
  <c r="P473" i="23"/>
  <c r="P475" i="23"/>
  <c r="P478" i="23"/>
  <c r="P479" i="23"/>
  <c r="P484" i="23"/>
  <c r="P485" i="23"/>
  <c r="P481" i="23"/>
  <c r="P482" i="23"/>
  <c r="P483" i="23"/>
  <c r="P487" i="23"/>
  <c r="P488" i="23"/>
  <c r="P490" i="23"/>
  <c r="P491" i="23"/>
  <c r="P493" i="23"/>
  <c r="P494" i="23"/>
  <c r="P496" i="23"/>
  <c r="P497" i="23"/>
  <c r="P498" i="23"/>
  <c r="P499" i="23"/>
  <c r="P500" i="23"/>
  <c r="P502" i="23"/>
  <c r="P504" i="23"/>
  <c r="P505" i="23"/>
  <c r="P510" i="23"/>
  <c r="P507" i="23"/>
  <c r="P508" i="23"/>
  <c r="P509" i="23"/>
  <c r="P511" i="23"/>
  <c r="P513" i="23"/>
  <c r="P514" i="23"/>
  <c r="P516" i="23"/>
  <c r="P517" i="23"/>
  <c r="P520" i="23"/>
  <c r="P519" i="23"/>
  <c r="P522" i="23"/>
  <c r="P523" i="23"/>
  <c r="P526" i="23"/>
  <c r="P525" i="23"/>
  <c r="P528" i="23"/>
  <c r="P529" i="23"/>
  <c r="P530" i="23"/>
  <c r="P531" i="23"/>
  <c r="P532" i="23"/>
  <c r="P534" i="23"/>
  <c r="P535" i="23"/>
  <c r="P537" i="23"/>
  <c r="P538" i="23"/>
  <c r="P540" i="23"/>
  <c r="P541" i="23"/>
  <c r="P543" i="23"/>
  <c r="P544" i="23"/>
  <c r="P546" i="23"/>
  <c r="P547" i="23"/>
  <c r="P549" i="23"/>
  <c r="P550" i="23"/>
  <c r="P552" i="23"/>
  <c r="P553" i="23"/>
  <c r="P555" i="23"/>
  <c r="P556" i="23"/>
  <c r="P558" i="23"/>
  <c r="P559" i="23"/>
  <c r="P561" i="23"/>
  <c r="P562" i="23"/>
  <c r="P564" i="23"/>
  <c r="P565" i="23"/>
  <c r="P567" i="23"/>
  <c r="P568" i="23"/>
  <c r="P570" i="23"/>
  <c r="P571" i="23"/>
  <c r="P574" i="23"/>
  <c r="P573" i="23"/>
  <c r="P576" i="23"/>
  <c r="P577" i="23"/>
  <c r="P579" i="23"/>
  <c r="P580" i="23"/>
  <c r="P581" i="23"/>
  <c r="P582" i="23"/>
  <c r="P583" i="23"/>
  <c r="P585" i="23"/>
  <c r="P587" i="23"/>
  <c r="P588" i="23"/>
  <c r="P590" i="23"/>
  <c r="P591" i="23"/>
  <c r="P593" i="23"/>
  <c r="P594" i="23"/>
  <c r="P596" i="23"/>
  <c r="P597" i="23"/>
  <c r="P599" i="23"/>
  <c r="P600" i="23"/>
  <c r="P602" i="23"/>
  <c r="P603" i="23"/>
  <c r="P608" i="23"/>
  <c r="P605" i="23"/>
  <c r="P606" i="23"/>
  <c r="P607" i="23"/>
  <c r="P609" i="23"/>
  <c r="P611" i="23"/>
  <c r="P612" i="23"/>
  <c r="P615" i="23"/>
  <c r="P614" i="23"/>
  <c r="P617" i="23"/>
  <c r="P618" i="23"/>
  <c r="P620" i="23"/>
  <c r="P622" i="23"/>
  <c r="P623" i="23"/>
  <c r="P624" i="23"/>
  <c r="P625" i="23"/>
  <c r="P626" i="23"/>
  <c r="P633" i="23"/>
  <c r="P635" i="23"/>
  <c r="P628" i="23"/>
  <c r="P629" i="23"/>
  <c r="P630" i="23"/>
  <c r="P631" i="23"/>
  <c r="P632" i="23"/>
  <c r="P634" i="23"/>
  <c r="P637" i="23"/>
  <c r="P638" i="23"/>
  <c r="P640" i="23"/>
  <c r="P641" i="23"/>
  <c r="P642" i="23"/>
  <c r="P643" i="23"/>
  <c r="P644" i="23"/>
  <c r="P646" i="23"/>
  <c r="P647" i="23"/>
  <c r="P649" i="23"/>
  <c r="P650" i="23"/>
  <c r="P652" i="23"/>
  <c r="P653" i="23"/>
  <c r="P655" i="23"/>
  <c r="P656" i="23"/>
  <c r="P658" i="23"/>
  <c r="P659" i="23"/>
  <c r="P661" i="23"/>
  <c r="P662" i="23"/>
  <c r="P664" i="23"/>
  <c r="P665" i="23"/>
  <c r="P667" i="23"/>
  <c r="P668" i="23"/>
  <c r="P670" i="23"/>
  <c r="P671" i="23"/>
  <c r="P674" i="23"/>
  <c r="P673" i="23"/>
  <c r="P675" i="23"/>
  <c r="P676" i="23"/>
  <c r="P677" i="23"/>
  <c r="P678" i="23"/>
  <c r="P679" i="23"/>
  <c r="P680" i="23"/>
  <c r="P682" i="23"/>
  <c r="P683" i="23"/>
  <c r="P685" i="23"/>
  <c r="P686" i="23"/>
  <c r="P687" i="23"/>
  <c r="P688" i="23"/>
  <c r="P689" i="23"/>
  <c r="P691" i="23"/>
  <c r="P692" i="23"/>
  <c r="P694" i="23"/>
  <c r="P695" i="23"/>
  <c r="P696" i="23"/>
  <c r="P697" i="23"/>
  <c r="P698" i="23"/>
  <c r="P700" i="23"/>
  <c r="P703" i="23"/>
  <c r="P704" i="23"/>
  <c r="P706" i="23"/>
  <c r="P707" i="23"/>
  <c r="P709" i="23"/>
  <c r="P710" i="23"/>
  <c r="P712" i="23"/>
  <c r="P713" i="23"/>
  <c r="P715" i="23"/>
  <c r="P716" i="23"/>
  <c r="P718" i="23"/>
  <c r="P721" i="23"/>
  <c r="P719" i="23"/>
  <c r="P720" i="23"/>
  <c r="P722" i="23"/>
  <c r="P724" i="23"/>
  <c r="P725" i="23"/>
  <c r="P727" i="23"/>
  <c r="P728" i="23"/>
  <c r="P730" i="23"/>
  <c r="P731" i="23"/>
  <c r="P733" i="23"/>
  <c r="P734" i="23"/>
  <c r="P735" i="23"/>
  <c r="P736" i="23"/>
  <c r="P737" i="23"/>
  <c r="P738" i="23"/>
  <c r="P739" i="23"/>
  <c r="P740" i="23"/>
  <c r="P743" i="23"/>
  <c r="P744" i="23"/>
  <c r="P742" i="23"/>
  <c r="P745" i="23"/>
  <c r="P747" i="23"/>
  <c r="P748" i="23"/>
  <c r="P749" i="23"/>
  <c r="P750" i="23"/>
  <c r="P751" i="23"/>
  <c r="P753" i="23"/>
  <c r="P754" i="23"/>
  <c r="P757" i="23"/>
  <c r="P756" i="23"/>
  <c r="P767" i="23"/>
  <c r="P768" i="23"/>
  <c r="P759" i="23"/>
  <c r="P760" i="23"/>
  <c r="P761" i="23"/>
  <c r="P762" i="23"/>
  <c r="P763" i="23"/>
  <c r="P764" i="23"/>
  <c r="P765" i="23"/>
  <c r="P766" i="23"/>
  <c r="P770" i="23"/>
  <c r="P771" i="23"/>
  <c r="P773" i="23"/>
  <c r="P774" i="23"/>
  <c r="P775" i="23"/>
  <c r="P776" i="23"/>
  <c r="P777" i="23"/>
  <c r="P778" i="23"/>
  <c r="P779" i="23"/>
  <c r="P780" i="23"/>
  <c r="P781" i="23"/>
  <c r="P782" i="23"/>
  <c r="P783" i="23"/>
  <c r="P785" i="23"/>
  <c r="P786" i="23"/>
  <c r="P788" i="23"/>
  <c r="P789" i="23"/>
  <c r="P792" i="23"/>
  <c r="P793" i="23"/>
  <c r="P795" i="23"/>
  <c r="P796" i="23"/>
  <c r="P798" i="23"/>
  <c r="P799" i="23"/>
  <c r="P801" i="23"/>
  <c r="P802" i="23"/>
  <c r="P804" i="23"/>
  <c r="P803" i="23"/>
  <c r="P805" i="23"/>
  <c r="P806" i="23"/>
  <c r="P807" i="23"/>
  <c r="P808" i="23"/>
  <c r="P809" i="23"/>
  <c r="P810" i="23"/>
  <c r="P811" i="23"/>
  <c r="P813" i="23"/>
  <c r="P814" i="23"/>
  <c r="P815" i="23"/>
  <c r="P816" i="23"/>
  <c r="P817" i="23"/>
  <c r="P819" i="23"/>
  <c r="P820" i="23"/>
  <c r="P822" i="23"/>
  <c r="P823" i="23"/>
  <c r="P825" i="23"/>
  <c r="P826" i="23"/>
  <c r="P828" i="23"/>
  <c r="P829" i="23"/>
  <c r="P831" i="23"/>
  <c r="P832" i="23"/>
  <c r="P834" i="23"/>
  <c r="P835" i="23"/>
  <c r="P837" i="23"/>
  <c r="P838" i="23"/>
  <c r="P840" i="23"/>
  <c r="P841" i="23"/>
  <c r="P843" i="23"/>
  <c r="P844" i="23"/>
  <c r="P846" i="23"/>
  <c r="P847" i="23"/>
  <c r="P849" i="23"/>
  <c r="P850" i="23"/>
  <c r="P851" i="23"/>
  <c r="P852" i="23"/>
  <c r="P853" i="23"/>
  <c r="P856" i="23"/>
  <c r="P857" i="23"/>
  <c r="P855" i="23"/>
  <c r="P859" i="23"/>
  <c r="P860" i="23"/>
  <c r="P862" i="23"/>
  <c r="P863" i="23"/>
  <c r="P865" i="23"/>
  <c r="P866" i="23"/>
  <c r="P870" i="23"/>
  <c r="P868" i="23"/>
  <c r="P869" i="23"/>
  <c r="P871" i="23"/>
  <c r="P872" i="23"/>
  <c r="P874" i="23"/>
  <c r="P875" i="23"/>
  <c r="P877" i="23"/>
  <c r="P878" i="23"/>
  <c r="P881" i="23"/>
  <c r="P880" i="23"/>
  <c r="P884" i="23"/>
  <c r="P883" i="23"/>
  <c r="P886" i="23"/>
  <c r="P887" i="23"/>
  <c r="P889" i="23"/>
  <c r="P890" i="23"/>
  <c r="P892" i="23"/>
  <c r="P893" i="23"/>
  <c r="P896" i="23"/>
  <c r="P895" i="23"/>
  <c r="P898" i="23"/>
  <c r="P899" i="23"/>
  <c r="P902" i="23"/>
  <c r="P903" i="23"/>
  <c r="P904" i="23"/>
  <c r="P901" i="23"/>
  <c r="P906" i="23"/>
  <c r="P907" i="23"/>
  <c r="P908" i="23"/>
  <c r="P910" i="23"/>
  <c r="P912" i="23"/>
  <c r="P914" i="23"/>
  <c r="P918" i="23"/>
  <c r="P917" i="23"/>
  <c r="P920" i="23"/>
  <c r="P922" i="23"/>
  <c r="P923" i="23"/>
  <c r="P924" i="23"/>
  <c r="P927" i="23"/>
  <c r="P926" i="23"/>
  <c r="P930" i="23"/>
  <c r="P929" i="23"/>
  <c r="P933" i="23"/>
  <c r="P932" i="23"/>
  <c r="P934" i="23"/>
  <c r="P939" i="23"/>
  <c r="P938" i="23"/>
  <c r="P936" i="23"/>
  <c r="P937" i="23"/>
  <c r="P941" i="23"/>
  <c r="P943" i="23"/>
  <c r="P944" i="23"/>
  <c r="P947" i="23"/>
  <c r="P946" i="23"/>
  <c r="P949" i="23"/>
  <c r="P951" i="23"/>
  <c r="P953" i="23"/>
  <c r="P955" i="23"/>
  <c r="P960" i="23"/>
  <c r="P958" i="23"/>
  <c r="P959" i="23"/>
  <c r="P957" i="23"/>
  <c r="P964" i="23"/>
  <c r="P965" i="23"/>
  <c r="P969" i="23"/>
  <c r="P970" i="23"/>
  <c r="P973" i="23"/>
  <c r="P974" i="23"/>
  <c r="P976" i="23"/>
  <c r="P978" i="23"/>
  <c r="P982" i="23"/>
  <c r="P985" i="23"/>
  <c r="P987" i="23"/>
  <c r="P989" i="23"/>
  <c r="P991" i="23"/>
  <c r="P993" i="23"/>
  <c r="P995" i="23"/>
  <c r="P997" i="23"/>
  <c r="P999" i="23"/>
  <c r="P1001" i="23"/>
  <c r="P1003" i="23"/>
  <c r="P1008" i="23"/>
  <c r="P1012" i="23"/>
  <c r="P1015" i="23"/>
  <c r="P1017" i="23"/>
  <c r="P1021" i="23"/>
  <c r="P1024" i="23"/>
  <c r="P1026" i="23"/>
  <c r="P1030" i="23"/>
  <c r="P1033" i="23"/>
  <c r="P1035" i="23"/>
  <c r="P1036" i="23"/>
  <c r="P1038" i="23"/>
  <c r="P1039" i="23"/>
  <c r="P1041" i="23"/>
  <c r="P1042" i="23"/>
  <c r="P1044" i="23"/>
  <c r="P1045" i="23"/>
  <c r="P1047" i="23"/>
  <c r="P1048" i="23"/>
  <c r="P1050" i="23"/>
  <c r="P1051" i="23"/>
  <c r="P1053" i="23"/>
  <c r="P1055" i="23"/>
  <c r="P1057" i="23"/>
  <c r="P1060" i="23"/>
  <c r="P1059" i="23"/>
  <c r="P1061" i="23"/>
  <c r="P1063" i="23"/>
  <c r="P1065" i="23"/>
  <c r="P1067" i="23"/>
  <c r="P1068" i="23"/>
  <c r="P1069" i="23"/>
  <c r="P1070" i="23"/>
  <c r="P1072" i="23"/>
  <c r="P1073" i="23"/>
  <c r="P1074" i="23"/>
  <c r="P1075" i="23"/>
  <c r="P1076" i="23"/>
  <c r="P1077" i="23"/>
  <c r="P1078" i="23"/>
  <c r="P1079" i="23"/>
  <c r="P1080" i="23"/>
  <c r="P1081" i="23"/>
  <c r="P1083" i="23"/>
  <c r="P1084" i="23"/>
  <c r="P1085" i="23"/>
  <c r="P1086" i="23"/>
  <c r="P1088" i="23"/>
  <c r="P1089" i="23"/>
  <c r="P1090" i="23"/>
  <c r="P1091" i="23"/>
  <c r="P1093" i="23"/>
  <c r="P1094" i="23"/>
  <c r="P1095" i="23"/>
  <c r="P1096" i="23"/>
  <c r="P1098" i="23"/>
  <c r="P1099" i="23"/>
  <c r="P1100" i="23"/>
  <c r="P1101" i="23"/>
  <c r="P1102" i="23"/>
  <c r="P1103" i="23"/>
  <c r="P1104" i="23"/>
  <c r="P1106" i="23"/>
  <c r="P1107" i="23"/>
  <c r="P1108" i="23"/>
  <c r="P1110" i="23"/>
  <c r="P1111" i="23"/>
  <c r="P1112" i="23"/>
  <c r="P1113" i="23"/>
  <c r="P1115" i="23"/>
  <c r="P1116" i="23"/>
  <c r="P1117" i="23"/>
  <c r="P1118" i="23"/>
  <c r="P1120" i="23"/>
  <c r="P1121" i="23"/>
  <c r="P1122" i="23"/>
  <c r="P1123" i="23"/>
  <c r="P1125" i="23"/>
  <c r="P1126" i="23"/>
  <c r="P1127" i="23"/>
  <c r="P1128" i="23"/>
  <c r="P1129" i="23"/>
  <c r="P1130" i="23"/>
  <c r="P1131" i="23"/>
  <c r="P1133" i="23"/>
  <c r="P1136" i="23"/>
  <c r="P1135" i="23"/>
  <c r="P1137" i="23"/>
  <c r="P1138" i="23"/>
  <c r="P1142" i="23"/>
  <c r="P1140" i="23"/>
  <c r="P1141" i="23"/>
  <c r="P1146" i="23"/>
  <c r="P1144" i="23"/>
  <c r="P1145" i="23"/>
  <c r="P1150" i="23"/>
  <c r="P1148" i="23"/>
  <c r="P1149" i="23"/>
  <c r="P1152" i="23"/>
  <c r="P1153" i="23"/>
  <c r="P1155" i="23"/>
  <c r="P1159" i="23"/>
  <c r="P1157" i="23"/>
  <c r="P1158" i="23"/>
  <c r="P1164" i="23"/>
  <c r="P1161" i="23"/>
  <c r="P1162" i="23"/>
  <c r="P1163" i="23"/>
  <c r="P1166" i="23"/>
  <c r="P1170" i="23"/>
  <c r="P1169" i="23"/>
  <c r="P1168" i="23"/>
  <c r="P1174" i="23"/>
  <c r="P1172" i="23"/>
  <c r="P1173" i="23"/>
  <c r="P1179" i="23"/>
  <c r="P1178" i="23"/>
  <c r="P1177" i="23"/>
  <c r="P1176" i="23"/>
  <c r="P1184" i="23"/>
  <c r="P1183" i="23"/>
  <c r="P1182" i="23"/>
  <c r="P1181" i="23"/>
  <c r="P1189" i="23"/>
  <c r="P1188" i="23"/>
  <c r="P1186" i="23"/>
  <c r="P1187" i="23"/>
  <c r="P1192" i="23"/>
  <c r="P1191" i="23"/>
  <c r="P1196" i="23"/>
  <c r="P1194" i="23"/>
  <c r="P1195" i="23"/>
  <c r="P1200" i="23"/>
  <c r="P1198" i="23"/>
  <c r="P1199" i="23"/>
  <c r="P1202" i="23"/>
  <c r="P1204" i="23"/>
  <c r="P1208" i="23"/>
  <c r="P1206" i="23"/>
  <c r="P1207" i="23"/>
  <c r="P1210" i="23"/>
  <c r="P1214" i="23"/>
  <c r="P1212" i="23"/>
  <c r="P1213" i="23"/>
  <c r="P1218" i="23"/>
  <c r="P1217" i="23"/>
  <c r="P1216" i="23"/>
  <c r="P1223" i="23"/>
  <c r="P1222" i="23"/>
  <c r="P1221" i="23"/>
  <c r="P1220" i="23"/>
  <c r="P1225" i="23"/>
  <c r="P1226" i="23"/>
  <c r="P1227" i="23"/>
  <c r="P1229" i="23"/>
  <c r="P1230" i="23"/>
  <c r="P1231" i="23"/>
  <c r="P1232" i="23"/>
  <c r="P1234" i="23"/>
  <c r="P1235" i="23"/>
  <c r="P1237" i="23"/>
  <c r="P1236" i="23"/>
  <c r="P1239" i="23"/>
  <c r="P1240" i="23"/>
  <c r="P1241" i="23"/>
  <c r="P1242" i="23"/>
  <c r="P1245" i="23"/>
  <c r="P1244" i="23"/>
  <c r="P1247" i="23"/>
  <c r="P1248" i="23"/>
  <c r="P1249" i="23"/>
  <c r="P1251" i="23"/>
  <c r="P1254" i="23"/>
  <c r="P1253" i="23"/>
  <c r="P1252" i="23"/>
  <c r="P1256" i="23"/>
  <c r="P1260" i="23"/>
  <c r="P1258" i="23"/>
  <c r="P1257" i="23"/>
  <c r="P1259" i="23"/>
  <c r="P1262" i="23"/>
  <c r="P1264" i="23"/>
  <c r="P1266" i="23"/>
  <c r="P1268" i="23"/>
  <c r="P1270" i="23"/>
  <c r="P1274" i="23"/>
  <c r="P1277" i="23"/>
  <c r="P1280" i="23"/>
  <c r="P1278" i="23"/>
  <c r="P1285" i="23"/>
  <c r="P1289" i="23"/>
  <c r="P1288" i="23"/>
  <c r="P1287" i="23"/>
  <c r="P1291" i="23"/>
  <c r="P1292" i="23"/>
  <c r="P1295" i="23"/>
  <c r="P1297" i="23"/>
  <c r="P1300" i="23"/>
  <c r="P1301" i="23"/>
  <c r="P1305" i="23"/>
  <c r="P1303" i="23"/>
  <c r="P1304" i="23"/>
  <c r="P1343" i="23"/>
  <c r="P1345" i="23"/>
  <c r="P1346" i="23"/>
  <c r="P1348" i="23"/>
  <c r="P1352" i="23"/>
  <c r="P1353" i="23"/>
  <c r="P1356" i="23"/>
  <c r="P1357" i="23"/>
  <c r="P1359" i="23"/>
  <c r="P1363" i="23"/>
  <c r="P1364" i="23"/>
  <c r="P1367" i="23"/>
  <c r="P1368" i="23"/>
  <c r="P1370" i="23"/>
  <c r="P1372" i="23"/>
  <c r="P1373" i="23"/>
  <c r="P1375" i="23"/>
  <c r="P1376" i="23"/>
  <c r="P1378" i="23"/>
  <c r="P1379" i="23"/>
  <c r="P1381" i="23"/>
  <c r="P1382" i="23"/>
  <c r="P1384" i="23"/>
  <c r="P1385" i="23"/>
  <c r="P1387" i="23"/>
  <c r="P1388" i="23"/>
  <c r="P1390" i="23"/>
  <c r="P1391" i="23"/>
  <c r="P1393" i="23"/>
  <c r="P1394" i="23"/>
  <c r="P1396" i="23"/>
  <c r="P1398" i="23"/>
  <c r="P1399" i="23"/>
  <c r="P1401" i="23"/>
  <c r="P1402" i="23"/>
  <c r="P1404" i="23"/>
  <c r="P1405" i="23"/>
  <c r="P1407" i="23"/>
  <c r="P1408" i="23"/>
  <c r="P1410" i="23"/>
  <c r="P1411" i="23"/>
  <c r="P1418" i="23"/>
  <c r="P1416" i="23"/>
  <c r="P1417" i="23"/>
  <c r="P1420" i="23"/>
  <c r="P1422" i="23"/>
  <c r="P1424" i="23"/>
  <c r="P1427" i="23"/>
  <c r="P1426" i="23"/>
  <c r="P1434" i="23"/>
  <c r="P1435" i="23"/>
  <c r="P1436" i="23"/>
  <c r="P1437" i="23"/>
  <c r="P1438" i="23"/>
  <c r="P1440" i="23"/>
  <c r="P1442" i="23"/>
  <c r="P1443" i="23"/>
  <c r="P1445" i="23"/>
  <c r="P1446" i="23"/>
  <c r="P1449" i="23"/>
  <c r="P1448" i="23"/>
  <c r="P1451" i="23"/>
  <c r="P1452" i="23"/>
  <c r="P1455" i="23"/>
  <c r="P1454" i="23"/>
  <c r="P1458" i="23"/>
  <c r="P1457" i="23"/>
  <c r="P1461" i="23"/>
  <c r="P1460" i="23"/>
  <c r="P1463" i="23"/>
  <c r="P1464" i="23"/>
  <c r="P1467" i="23"/>
  <c r="P1466" i="23"/>
  <c r="P1470" i="23"/>
  <c r="P1469" i="23"/>
  <c r="P1473" i="23"/>
  <c r="P1472" i="23"/>
  <c r="P1475" i="23"/>
  <c r="P1476" i="23"/>
  <c r="P1479" i="23"/>
  <c r="P1478" i="23"/>
  <c r="P1482" i="23"/>
  <c r="P1481" i="23"/>
  <c r="P1485" i="23"/>
  <c r="P1484" i="23"/>
  <c r="P1488" i="23"/>
  <c r="P1487" i="23"/>
  <c r="P1491" i="23"/>
  <c r="P1490" i="23"/>
  <c r="P1495" i="23"/>
  <c r="P1499" i="23"/>
  <c r="P1502" i="23"/>
  <c r="P1505" i="23"/>
  <c r="P1506" i="23"/>
  <c r="P1507" i="23"/>
  <c r="P1509" i="23"/>
  <c r="P1510" i="23"/>
  <c r="P1512" i="23"/>
  <c r="P1515" i="23"/>
  <c r="P1516" i="23"/>
  <c r="P1514" i="23"/>
  <c r="P1522" i="23"/>
  <c r="P1521" i="23"/>
  <c r="P1520" i="23"/>
  <c r="P1529" i="23"/>
  <c r="P1533" i="23"/>
  <c r="P1536" i="23"/>
  <c r="P1538" i="23"/>
  <c r="P1540" i="23"/>
  <c r="P1542" i="23"/>
  <c r="P1544" i="23"/>
  <c r="P1546" i="23"/>
  <c r="P1548" i="23"/>
  <c r="P1550" i="23"/>
  <c r="P1552" i="23"/>
  <c r="P1555" i="23"/>
  <c r="P1556" i="23"/>
  <c r="P1558" i="23"/>
  <c r="P1559" i="23"/>
  <c r="P1561" i="23"/>
  <c r="P1562" i="23"/>
  <c r="P1564" i="23"/>
  <c r="P1565" i="23"/>
  <c r="P1567" i="23"/>
  <c r="P1568" i="23"/>
  <c r="P1570" i="23"/>
  <c r="P1571" i="23"/>
  <c r="P1573" i="23"/>
  <c r="P1575" i="23"/>
  <c r="P1577" i="23"/>
  <c r="P1579" i="23"/>
  <c r="P1581" i="23"/>
  <c r="P1585" i="23"/>
  <c r="P1588" i="23"/>
  <c r="P1591" i="23"/>
  <c r="P1590" i="23"/>
  <c r="P1594" i="23"/>
  <c r="P1593" i="23"/>
  <c r="P1598" i="23"/>
  <c r="P1600" i="23"/>
  <c r="P1603" i="23"/>
  <c r="P1602" i="23"/>
  <c r="P1604" i="23"/>
  <c r="P1606" i="23"/>
  <c r="P1608" i="23"/>
  <c r="P1610" i="23"/>
  <c r="P1614" i="23"/>
  <c r="P1613" i="23"/>
  <c r="P1612" i="23"/>
  <c r="P1616" i="23"/>
  <c r="P1618" i="23"/>
  <c r="P1620" i="23"/>
  <c r="P1622" i="23"/>
  <c r="P1624" i="23"/>
  <c r="P1626" i="23"/>
  <c r="P1628" i="23"/>
  <c r="P1629" i="23"/>
  <c r="P1631" i="23"/>
  <c r="P1630" i="23"/>
  <c r="P1633" i="23"/>
  <c r="P1635" i="23"/>
  <c r="P1636" i="23"/>
  <c r="P1638" i="23"/>
  <c r="P1639" i="23"/>
  <c r="P1640" i="23"/>
  <c r="P1643" i="23"/>
  <c r="P1642" i="23"/>
  <c r="P1645" i="23"/>
  <c r="P1646" i="23"/>
  <c r="P1647" i="23"/>
  <c r="P1649" i="23"/>
  <c r="P1650" i="23"/>
  <c r="P1651" i="23"/>
  <c r="P1653" i="23"/>
  <c r="P1654" i="23"/>
  <c r="P1655" i="23"/>
  <c r="P1657" i="23"/>
  <c r="P1659" i="23"/>
  <c r="P1660" i="23"/>
  <c r="P1661" i="23"/>
  <c r="P1663" i="23"/>
  <c r="P1665" i="23"/>
  <c r="P1667" i="23"/>
  <c r="P1669" i="23"/>
  <c r="P1670" i="23"/>
  <c r="P1672" i="23"/>
  <c r="P1674" i="23"/>
  <c r="P1675" i="23"/>
  <c r="P1676" i="23"/>
  <c r="P1677" i="23"/>
  <c r="P1678" i="23"/>
  <c r="P1679" i="23"/>
  <c r="P1681" i="23"/>
  <c r="P1682" i="23"/>
  <c r="P1684" i="23"/>
  <c r="P1687" i="23"/>
  <c r="P1686" i="23"/>
  <c r="P1689" i="23"/>
  <c r="P1690" i="23"/>
  <c r="P1692" i="23"/>
  <c r="P1694" i="23"/>
  <c r="P1696" i="23"/>
  <c r="P1698" i="23"/>
  <c r="P1700" i="23"/>
  <c r="P1702" i="23"/>
  <c r="P1704" i="23"/>
  <c r="P1707" i="23"/>
  <c r="P1708" i="23"/>
  <c r="P1706" i="23"/>
  <c r="P1710" i="23"/>
  <c r="P1712" i="23"/>
  <c r="P1713" i="23"/>
  <c r="P1715" i="23"/>
  <c r="P1716" i="23"/>
  <c r="P1718" i="23"/>
  <c r="P1720" i="23"/>
  <c r="P1721" i="23"/>
  <c r="P1723" i="23"/>
  <c r="P1725" i="23"/>
  <c r="P1727" i="23"/>
  <c r="P1729" i="23"/>
  <c r="P1732" i="23"/>
  <c r="P1731" i="23"/>
  <c r="P1734" i="23"/>
  <c r="P1736" i="23"/>
  <c r="P1739" i="23"/>
  <c r="P1740" i="23"/>
  <c r="P1738" i="23"/>
  <c r="P1742" i="23"/>
  <c r="P1744" i="23"/>
  <c r="P1748" i="23"/>
  <c r="P1747" i="23"/>
  <c r="P1746" i="23"/>
  <c r="P1750" i="23"/>
  <c r="P1752" i="23"/>
  <c r="P1755" i="23"/>
  <c r="P1759" i="23"/>
  <c r="P1763" i="23"/>
  <c r="P1765" i="23"/>
  <c r="P1766" i="23"/>
  <c r="P1768" i="23"/>
  <c r="P1769" i="23"/>
  <c r="P1771" i="23"/>
  <c r="P1772" i="23"/>
  <c r="P1773" i="23"/>
  <c r="P1775" i="23"/>
  <c r="P1776" i="23"/>
  <c r="P1778" i="23"/>
  <c r="P1779" i="23"/>
  <c r="P1780" i="23"/>
  <c r="P1781" i="23"/>
  <c r="P1783" i="23"/>
  <c r="P1785" i="23"/>
  <c r="P1787" i="23"/>
  <c r="P1789" i="23"/>
  <c r="P1791" i="23"/>
  <c r="P1793" i="23"/>
  <c r="P1795" i="23"/>
  <c r="P1797" i="23"/>
  <c r="P1798" i="23"/>
  <c r="P1800" i="23"/>
  <c r="P1802" i="23"/>
  <c r="P1804" i="23"/>
  <c r="P1806" i="23"/>
  <c r="P1808" i="23"/>
  <c r="P1812" i="23"/>
  <c r="P1810" i="23"/>
  <c r="P1811" i="23"/>
  <c r="P1814" i="23"/>
  <c r="P1817" i="23"/>
  <c r="P1816" i="23"/>
  <c r="P1819" i="23"/>
  <c r="P1820" i="23"/>
  <c r="P1821" i="23"/>
  <c r="P1823" i="23"/>
  <c r="P1824" i="23"/>
  <c r="P1828" i="23"/>
  <c r="P1826" i="23"/>
  <c r="P1827" i="23"/>
  <c r="P1830" i="23"/>
  <c r="P1831" i="23"/>
  <c r="P1833" i="23"/>
  <c r="P1836" i="23"/>
  <c r="P1835" i="23"/>
  <c r="P1838" i="23"/>
  <c r="P1840" i="23"/>
  <c r="P1842" i="23"/>
  <c r="P1844" i="23"/>
  <c r="P1843" i="23"/>
  <c r="P1846" i="23"/>
  <c r="P1848" i="23"/>
  <c r="P1850" i="23"/>
  <c r="P1851" i="23"/>
  <c r="P1853" i="23"/>
  <c r="P1854" i="23"/>
  <c r="P1856" i="23"/>
  <c r="P1857" i="23"/>
  <c r="P1859" i="23"/>
  <c r="P1860" i="23"/>
  <c r="P1862" i="23"/>
  <c r="P1863" i="23"/>
  <c r="P1864" i="23"/>
  <c r="P1865" i="23"/>
  <c r="P1868" i="23"/>
  <c r="P1867" i="23"/>
  <c r="P1869" i="23"/>
  <c r="P1870" i="23"/>
  <c r="P1873" i="23"/>
  <c r="P1874" i="23"/>
  <c r="P1872" i="23"/>
  <c r="P1876" i="23"/>
  <c r="P1877" i="23"/>
  <c r="P1879" i="23"/>
  <c r="P1881" i="23"/>
  <c r="P1883" i="23"/>
  <c r="P1884" i="23"/>
  <c r="P1886" i="23"/>
  <c r="P1889" i="23"/>
  <c r="P1888" i="23"/>
  <c r="P1890" i="23"/>
  <c r="P1892" i="23"/>
  <c r="P1893" i="23"/>
  <c r="P1895" i="23"/>
  <c r="P1896" i="23"/>
  <c r="P1898" i="23"/>
  <c r="P1899" i="23"/>
  <c r="P1901" i="23"/>
  <c r="P1902" i="23"/>
  <c r="P1904" i="23"/>
  <c r="P1906" i="23"/>
  <c r="P1907" i="23"/>
  <c r="P1909" i="23"/>
  <c r="P1910" i="23"/>
  <c r="P1912" i="23"/>
  <c r="P1913" i="23"/>
  <c r="P1915" i="23"/>
  <c r="P1916" i="23"/>
  <c r="P1918" i="23"/>
  <c r="P1919" i="23"/>
  <c r="P1920" i="23"/>
  <c r="P1922" i="23"/>
  <c r="P1923" i="23"/>
  <c r="P1925" i="23"/>
  <c r="P1926" i="23"/>
  <c r="P1930" i="23"/>
  <c r="P1928" i="23"/>
  <c r="P1929" i="23"/>
  <c r="P1931" i="23"/>
  <c r="P1933" i="23"/>
  <c r="P1934" i="23"/>
  <c r="P1936" i="23"/>
  <c r="P1937" i="23"/>
  <c r="P1938" i="23"/>
  <c r="P1940" i="23"/>
  <c r="P1941" i="23"/>
  <c r="P1943" i="23"/>
  <c r="P1945" i="23"/>
  <c r="P1946" i="23"/>
  <c r="P1948" i="23"/>
  <c r="P1949" i="23"/>
  <c r="P1951" i="23"/>
  <c r="P1953" i="23"/>
  <c r="P1955" i="23"/>
  <c r="P1956" i="23"/>
  <c r="P1957" i="23"/>
  <c r="P1959" i="23"/>
  <c r="P1960" i="23"/>
  <c r="P1962" i="23"/>
  <c r="P1963" i="23"/>
  <c r="P1965" i="23"/>
  <c r="P1966" i="23"/>
  <c r="P1968" i="23"/>
  <c r="P1969" i="23"/>
  <c r="P1971" i="23"/>
  <c r="P1972" i="23"/>
  <c r="P1974" i="23"/>
  <c r="P1975" i="23"/>
  <c r="P1977" i="23"/>
  <c r="P1978" i="23"/>
  <c r="P1980" i="23"/>
  <c r="P1981" i="23"/>
  <c r="P1983" i="23"/>
  <c r="P1984" i="23"/>
  <c r="P1986" i="23"/>
  <c r="P1987" i="23"/>
  <c r="P1988" i="23"/>
  <c r="P1990" i="23"/>
  <c r="P1991" i="23"/>
  <c r="P1993" i="23"/>
  <c r="P2007" i="23"/>
  <c r="P2008" i="23"/>
  <c r="P2010" i="23"/>
  <c r="P2011" i="23"/>
  <c r="P2013" i="23"/>
  <c r="P2014" i="23"/>
  <c r="P2016" i="23"/>
  <c r="P2018" i="23"/>
  <c r="P2019" i="23"/>
  <c r="P2021" i="23"/>
  <c r="P2022" i="23"/>
  <c r="P2023" i="23"/>
  <c r="P2024" i="23"/>
  <c r="P2026" i="23"/>
  <c r="P2027" i="23"/>
  <c r="P2029" i="23"/>
  <c r="P2030" i="23"/>
  <c r="P2032" i="23"/>
  <c r="P2034" i="23"/>
  <c r="P2035" i="23"/>
  <c r="P2037" i="23"/>
  <c r="P2038" i="23"/>
  <c r="P2040" i="23"/>
  <c r="P2042" i="23"/>
  <c r="P2044" i="23"/>
  <c r="P2046" i="23"/>
  <c r="P2048" i="23"/>
  <c r="P2050" i="23"/>
  <c r="P2052" i="23"/>
  <c r="P2054" i="23"/>
  <c r="P2056" i="23"/>
  <c r="P2057" i="23"/>
  <c r="P2059" i="23"/>
  <c r="P2061" i="23"/>
  <c r="P2062" i="23"/>
  <c r="P2064" i="23"/>
  <c r="P2066" i="23"/>
  <c r="P2069" i="23"/>
  <c r="P2070" i="23"/>
  <c r="P2068" i="23"/>
  <c r="P2073" i="23"/>
  <c r="P2074" i="23"/>
  <c r="P2072" i="23"/>
  <c r="P2076" i="23"/>
  <c r="P2077" i="23"/>
  <c r="P2079" i="23"/>
  <c r="P2080" i="23"/>
  <c r="P2083" i="23"/>
  <c r="P2084" i="23"/>
  <c r="P2082" i="23"/>
  <c r="P2086" i="23"/>
  <c r="P2088" i="23"/>
  <c r="P2090" i="23"/>
  <c r="P2092" i="23"/>
  <c r="P2094" i="23"/>
  <c r="P2096" i="23"/>
  <c r="P2098" i="23"/>
  <c r="P2099" i="23"/>
  <c r="P2101" i="23"/>
  <c r="P2102" i="23"/>
  <c r="P2104" i="23"/>
  <c r="P2105" i="23"/>
  <c r="P2107" i="23"/>
  <c r="P2109" i="23"/>
  <c r="P2110" i="23"/>
  <c r="P2112" i="23"/>
  <c r="P2113" i="23"/>
  <c r="P2114" i="23"/>
  <c r="P2115" i="23"/>
  <c r="P2117" i="23"/>
  <c r="P2118" i="23"/>
  <c r="P2119" i="23"/>
  <c r="P2120" i="23"/>
  <c r="P2122" i="23"/>
  <c r="P2123" i="23"/>
  <c r="P2125" i="23"/>
  <c r="P2126" i="23"/>
  <c r="P2127" i="23"/>
  <c r="P2129" i="23"/>
  <c r="P2130" i="23"/>
  <c r="P2132" i="23"/>
  <c r="P2131" i="23"/>
  <c r="P2134" i="23"/>
  <c r="P2136" i="23"/>
  <c r="P2138" i="23"/>
  <c r="P2140" i="23"/>
  <c r="P2141" i="23"/>
  <c r="P2143" i="23"/>
  <c r="P2144" i="23"/>
  <c r="P2146" i="23"/>
  <c r="P2147" i="23"/>
  <c r="P2149" i="23"/>
  <c r="P2150" i="23"/>
  <c r="P2152" i="23"/>
  <c r="P2153" i="23"/>
  <c r="P2155" i="23"/>
  <c r="P2156" i="23"/>
  <c r="P2158" i="23"/>
  <c r="P2160" i="23"/>
  <c r="P2162" i="23"/>
  <c r="P2164" i="23"/>
  <c r="P2165" i="23"/>
  <c r="P2167" i="23"/>
  <c r="P2169" i="23"/>
  <c r="P2170" i="23"/>
  <c r="P2172" i="23"/>
  <c r="P2173" i="23"/>
  <c r="P2175" i="23"/>
  <c r="P2176" i="23"/>
  <c r="P2178" i="23"/>
  <c r="P2179" i="23"/>
  <c r="P2181" i="23"/>
  <c r="P2183" i="23"/>
  <c r="P2184" i="23"/>
  <c r="P2186" i="23"/>
  <c r="P2187" i="23"/>
  <c r="P2189" i="23"/>
  <c r="P2190" i="23"/>
  <c r="P2191" i="23"/>
  <c r="P2193" i="23"/>
  <c r="P2194" i="23"/>
  <c r="P2196" i="23"/>
  <c r="P2198" i="23"/>
  <c r="P2200" i="23"/>
  <c r="P2201" i="23"/>
  <c r="P2203" i="23"/>
  <c r="P2204" i="23"/>
  <c r="P2206" i="23"/>
  <c r="P2207" i="23"/>
  <c r="P2209" i="23"/>
  <c r="P2210" i="23"/>
  <c r="P2212" i="23"/>
  <c r="P2213" i="23"/>
  <c r="P2215" i="23"/>
  <c r="P2216" i="23"/>
  <c r="P2218" i="23"/>
  <c r="P2219" i="23"/>
  <c r="P2221" i="23"/>
  <c r="P2222" i="23"/>
  <c r="P2224" i="23"/>
  <c r="P2225" i="23"/>
  <c r="P2227" i="23"/>
  <c r="P2228" i="23"/>
  <c r="P2233" i="23"/>
  <c r="P2231" i="23"/>
  <c r="P2232" i="23"/>
  <c r="P2230" i="23"/>
  <c r="P2229" i="23"/>
  <c r="P2235" i="23"/>
  <c r="P2236" i="23"/>
  <c r="P2238" i="23"/>
  <c r="P2240" i="23"/>
  <c r="P2241" i="23"/>
  <c r="P2242" i="23"/>
  <c r="P2244" i="23"/>
  <c r="P2245" i="23"/>
  <c r="P2246" i="23"/>
  <c r="P2249" i="23"/>
  <c r="P2248" i="23"/>
  <c r="P2250" i="23"/>
  <c r="P2252" i="23"/>
  <c r="P2253" i="23"/>
  <c r="P2255" i="23"/>
  <c r="P2256" i="23"/>
  <c r="P2258" i="23"/>
  <c r="P2259" i="23"/>
  <c r="P2261" i="23"/>
  <c r="P2260" i="23"/>
  <c r="P2263" i="23"/>
  <c r="P2264" i="23"/>
  <c r="P2267" i="23"/>
  <c r="P2266" i="23"/>
  <c r="P2268" i="23"/>
  <c r="P2270" i="23"/>
  <c r="P2272" i="23"/>
  <c r="P2274" i="23"/>
  <c r="P2275" i="23"/>
  <c r="P2277" i="23"/>
  <c r="P2278" i="23"/>
  <c r="P2280" i="23"/>
  <c r="P2282" i="23"/>
  <c r="P2284" i="23"/>
  <c r="P2286" i="23"/>
  <c r="P2287" i="23"/>
  <c r="P2289" i="23"/>
  <c r="P2293" i="23"/>
  <c r="P2295" i="23"/>
  <c r="P2296" i="23"/>
  <c r="P2298" i="23"/>
  <c r="P2299" i="23"/>
  <c r="P2304" i="23"/>
  <c r="P2302" i="23"/>
  <c r="P2303" i="23"/>
  <c r="P2301" i="23"/>
  <c r="P2305" i="23"/>
  <c r="P2306" i="23"/>
  <c r="P2307" i="23"/>
  <c r="P2308" i="23"/>
  <c r="P2310" i="23"/>
  <c r="P2311" i="23"/>
  <c r="P2314" i="23"/>
  <c r="P2315" i="23"/>
  <c r="P2317" i="23"/>
  <c r="P2316" i="23"/>
  <c r="P2319" i="23"/>
  <c r="P2320" i="23"/>
  <c r="P2322" i="23"/>
  <c r="P2323" i="23"/>
  <c r="P2325" i="23"/>
  <c r="P2326" i="23"/>
  <c r="P2328" i="23"/>
  <c r="P2331" i="23"/>
  <c r="P2330" i="23"/>
  <c r="P2329" i="23"/>
  <c r="P2333" i="23"/>
  <c r="P2334" i="23"/>
  <c r="P2337" i="23"/>
  <c r="P2340" i="23"/>
  <c r="P2336" i="23"/>
  <c r="P2338" i="23"/>
  <c r="P2339" i="23"/>
  <c r="P2342" i="23"/>
  <c r="P2343" i="23"/>
  <c r="P2345" i="23"/>
  <c r="P2346" i="23"/>
  <c r="P2347" i="23"/>
  <c r="P2348" i="23"/>
  <c r="P2349" i="23"/>
  <c r="P2352" i="23"/>
  <c r="P2351" i="23"/>
  <c r="P2353" i="23"/>
  <c r="P2355" i="23"/>
  <c r="P2356" i="23"/>
  <c r="P2358" i="23"/>
  <c r="P2361" i="23"/>
  <c r="P2360" i="23"/>
  <c r="P2363" i="23"/>
  <c r="P2365" i="23"/>
  <c r="P2367" i="23"/>
  <c r="P2370" i="23"/>
  <c r="P2371" i="23"/>
  <c r="P2372" i="23"/>
  <c r="P2369" i="23"/>
  <c r="P2375" i="23"/>
  <c r="P2373" i="23"/>
  <c r="P2374" i="23"/>
  <c r="P2377" i="23"/>
  <c r="P2379" i="23"/>
  <c r="P2382" i="23"/>
  <c r="P2381" i="23"/>
  <c r="P2383" i="23"/>
  <c r="P2384" i="23"/>
  <c r="P2386" i="23"/>
  <c r="P2387" i="23"/>
  <c r="P2391" i="23"/>
  <c r="P2392" i="23"/>
  <c r="P2394" i="23"/>
  <c r="P2395" i="23"/>
  <c r="P2396" i="23"/>
  <c r="P2398" i="23"/>
  <c r="P2399" i="23"/>
  <c r="P2401" i="23"/>
  <c r="P2402" i="23"/>
  <c r="P2404" i="23"/>
  <c r="P2405" i="23"/>
  <c r="P2407" i="23"/>
  <c r="P2408" i="23"/>
  <c r="P2411" i="23"/>
  <c r="P2410" i="23"/>
  <c r="P2313" i="23"/>
  <c r="P2412" i="23"/>
  <c r="P2414" i="23"/>
  <c r="P2415" i="23"/>
  <c r="P2417" i="23"/>
  <c r="P2418" i="23"/>
  <c r="P2420" i="23"/>
  <c r="P2422" i="23"/>
  <c r="P2423" i="23"/>
  <c r="P2425" i="23"/>
  <c r="P2426" i="23"/>
  <c r="P2428" i="23"/>
  <c r="P2429" i="23"/>
  <c r="P2431" i="23"/>
  <c r="P2432" i="23"/>
  <c r="P2434" i="23"/>
  <c r="P2435" i="23"/>
  <c r="P2438" i="23"/>
  <c r="P2437" i="23"/>
  <c r="P2439" i="23"/>
  <c r="P2440" i="23"/>
  <c r="P2442" i="23"/>
  <c r="P2443" i="23"/>
  <c r="P2444" i="23"/>
  <c r="P2445" i="23"/>
  <c r="P2447" i="23"/>
  <c r="P2448" i="23"/>
  <c r="P2450" i="23"/>
  <c r="P2451" i="23"/>
  <c r="P2453" i="23"/>
  <c r="P2454" i="23"/>
  <c r="P2456" i="23"/>
  <c r="P2457" i="23"/>
  <c r="P2460" i="23"/>
  <c r="P2463" i="23"/>
  <c r="P2466" i="23"/>
  <c r="P2465" i="23"/>
  <c r="P2469" i="23"/>
  <c r="P2468" i="23"/>
  <c r="P2472" i="23"/>
  <c r="P2471" i="23"/>
  <c r="P2474" i="23"/>
  <c r="P2477" i="23"/>
  <c r="P2476" i="23"/>
  <c r="P2480" i="23"/>
  <c r="P2479" i="23"/>
  <c r="P2483" i="23"/>
  <c r="P2482" i="23"/>
  <c r="P2485" i="23"/>
  <c r="P2487" i="23"/>
  <c r="P2490" i="23"/>
  <c r="P2489" i="23"/>
  <c r="P2493" i="23"/>
  <c r="P2492" i="23"/>
  <c r="P2496" i="23"/>
  <c r="P2495" i="23"/>
  <c r="P2499" i="23"/>
  <c r="P2498" i="23"/>
  <c r="P2502" i="23"/>
  <c r="P2501" i="23"/>
  <c r="P2504" i="23"/>
  <c r="P2506" i="23"/>
  <c r="P2508" i="23"/>
  <c r="P2510" i="23"/>
  <c r="P2513" i="23"/>
  <c r="P2512" i="23"/>
  <c r="P2515" i="23"/>
  <c r="P2517" i="23"/>
  <c r="P2516" i="23"/>
  <c r="P2519" i="23"/>
  <c r="P2520" i="23"/>
  <c r="P2523" i="23"/>
  <c r="P2522" i="23"/>
  <c r="P2526" i="23"/>
  <c r="P2525" i="23"/>
  <c r="P2528" i="23"/>
  <c r="P2529" i="23"/>
  <c r="P2532" i="23"/>
  <c r="P2531" i="23"/>
  <c r="P2534" i="23"/>
  <c r="P2535" i="23"/>
  <c r="P2538" i="23"/>
  <c r="P2537" i="23"/>
  <c r="P2540" i="23"/>
  <c r="P2541" i="23"/>
  <c r="P2543" i="23"/>
  <c r="P2546" i="23"/>
  <c r="P2545" i="23"/>
  <c r="P2547" i="23"/>
  <c r="P2550" i="23"/>
  <c r="P2549" i="23"/>
  <c r="P2551" i="23"/>
  <c r="P2553" i="23"/>
  <c r="P2554" i="23"/>
  <c r="P2556" i="23"/>
  <c r="P2557" i="23"/>
  <c r="P2560" i="23"/>
  <c r="P2559" i="23"/>
  <c r="P2561" i="23"/>
  <c r="P2564" i="23"/>
  <c r="P2565" i="23"/>
  <c r="P2563" i="23"/>
  <c r="P2566" i="23"/>
  <c r="P2567" i="23"/>
  <c r="P2571" i="23"/>
  <c r="P2569" i="23"/>
  <c r="P2570" i="23"/>
  <c r="P2574" i="23"/>
  <c r="P2573" i="23"/>
  <c r="P2575" i="23"/>
  <c r="P2577" i="23"/>
  <c r="P2578" i="23"/>
  <c r="P2579" i="23"/>
  <c r="P2582" i="23"/>
  <c r="P2581" i="23"/>
  <c r="P2585" i="23"/>
  <c r="P2584" i="23"/>
  <c r="P2588" i="23"/>
  <c r="P2587" i="23"/>
  <c r="P2591" i="23"/>
  <c r="P2590" i="23"/>
  <c r="P2594" i="23"/>
  <c r="P2593" i="23"/>
  <c r="P2597" i="23"/>
  <c r="P2596" i="23"/>
  <c r="P2599" i="23"/>
  <c r="P2600" i="23"/>
  <c r="P2602" i="23"/>
  <c r="P2603" i="23"/>
  <c r="P2605" i="23"/>
  <c r="P2606" i="23"/>
  <c r="P2609" i="23"/>
  <c r="P2608" i="23"/>
  <c r="P2612" i="23"/>
  <c r="P2611" i="23"/>
  <c r="P2613" i="23"/>
  <c r="P2616" i="23"/>
  <c r="P2615" i="23"/>
  <c r="P2617" i="23"/>
  <c r="P2619" i="23"/>
  <c r="P2621" i="23"/>
  <c r="P2623" i="23"/>
  <c r="P2625" i="23"/>
  <c r="P2626" i="23"/>
  <c r="P2628" i="23"/>
  <c r="P2629" i="23"/>
  <c r="P2631" i="23"/>
  <c r="P2632" i="23"/>
  <c r="P2635" i="23"/>
  <c r="P2634" i="23"/>
  <c r="P2638" i="23"/>
  <c r="P2637" i="23"/>
  <c r="P2639" i="23"/>
  <c r="P2641" i="23"/>
  <c r="P2642" i="23"/>
  <c r="P2643" i="23"/>
  <c r="P2645" i="23"/>
  <c r="P2646" i="23"/>
  <c r="P2648" i="23"/>
  <c r="P2649" i="23"/>
  <c r="P2651" i="23"/>
  <c r="P2653" i="23"/>
  <c r="P2652" i="23"/>
  <c r="P2656" i="23"/>
  <c r="P2655" i="23"/>
  <c r="P2658" i="23"/>
  <c r="P2660" i="23"/>
  <c r="P2659" i="23"/>
  <c r="P2662" i="23"/>
  <c r="P2664" i="23"/>
  <c r="P2667" i="23"/>
  <c r="P2666" i="23"/>
  <c r="P2669" i="23"/>
  <c r="P2670" i="23"/>
  <c r="P2672" i="23"/>
  <c r="P2673" i="23"/>
  <c r="P2675" i="23"/>
  <c r="P2676" i="23"/>
  <c r="P2679" i="23"/>
  <c r="P2678" i="23"/>
  <c r="P2682" i="23"/>
  <c r="P2681" i="23"/>
  <c r="P2684" i="23"/>
  <c r="P2685" i="23"/>
  <c r="P2687" i="23"/>
  <c r="P2686" i="23"/>
  <c r="P2690" i="23"/>
  <c r="P2689" i="23"/>
  <c r="P2693" i="23"/>
  <c r="P2692" i="23"/>
  <c r="P2696" i="23"/>
  <c r="P2695" i="23"/>
  <c r="P2699" i="23"/>
  <c r="P2698" i="23"/>
  <c r="P2702" i="23"/>
  <c r="P2701" i="23"/>
  <c r="P2704" i="23"/>
  <c r="P2705" i="23"/>
  <c r="P2707" i="23"/>
  <c r="P2708" i="23"/>
  <c r="P2710" i="23"/>
  <c r="P2711" i="23"/>
  <c r="P2714" i="23"/>
  <c r="P2713" i="23"/>
  <c r="P2716" i="23"/>
  <c r="P2717" i="23"/>
  <c r="P2719" i="23"/>
  <c r="P2720" i="23"/>
  <c r="P2722" i="23"/>
  <c r="P2723" i="23"/>
  <c r="P2725" i="23"/>
  <c r="P2726" i="23"/>
  <c r="P2728" i="23"/>
  <c r="P2729" i="23"/>
  <c r="P2732" i="23"/>
  <c r="P2731" i="23"/>
  <c r="P2735" i="23"/>
  <c r="P2734" i="23"/>
  <c r="P2738" i="23"/>
  <c r="P2737" i="23"/>
  <c r="P2741" i="23"/>
  <c r="P2740" i="23"/>
  <c r="P2744" i="23"/>
  <c r="P2743" i="23"/>
  <c r="P2746" i="23"/>
  <c r="P2749" i="23"/>
  <c r="P2748" i="23"/>
  <c r="P2752" i="23"/>
  <c r="P2751" i="23"/>
  <c r="P2755" i="23"/>
  <c r="P2754" i="23"/>
  <c r="P2758" i="23"/>
  <c r="P2757" i="23"/>
  <c r="P2761" i="23"/>
  <c r="P2760" i="23"/>
  <c r="P2763" i="23"/>
  <c r="P2764" i="23"/>
  <c r="P2766" i="23"/>
  <c r="P2769" i="23"/>
  <c r="P2768" i="23"/>
  <c r="P2772" i="23"/>
  <c r="P2771" i="23"/>
  <c r="P2775" i="23"/>
  <c r="P2774" i="23"/>
  <c r="P2778" i="23"/>
  <c r="P2777" i="23"/>
  <c r="P2779" i="23"/>
  <c r="P2782" i="23"/>
  <c r="P2781" i="23"/>
  <c r="P2785" i="23"/>
  <c r="P2784" i="23"/>
  <c r="P2788" i="23"/>
  <c r="P2787" i="23"/>
  <c r="P2791" i="23"/>
  <c r="P2790" i="23"/>
  <c r="P2793" i="23"/>
  <c r="P2794" i="23"/>
  <c r="P2795" i="23"/>
  <c r="P2798" i="23"/>
  <c r="P2797" i="23"/>
  <c r="P2801" i="23"/>
  <c r="P2800" i="23"/>
  <c r="P2804" i="23"/>
  <c r="P2803" i="23"/>
  <c r="P2806" i="23"/>
  <c r="P2808" i="23"/>
  <c r="P2809" i="23"/>
  <c r="P2812" i="23"/>
  <c r="P2811" i="23"/>
  <c r="P2816" i="23"/>
  <c r="P2815" i="23"/>
  <c r="P2814" i="23"/>
  <c r="P2819" i="23"/>
  <c r="P2818" i="23"/>
  <c r="P2822" i="23"/>
  <c r="P2821" i="23"/>
  <c r="P2825" i="23"/>
  <c r="P2824" i="23"/>
  <c r="P2827" i="23"/>
  <c r="P2830" i="23"/>
  <c r="P2829" i="23"/>
  <c r="P2832" i="23"/>
  <c r="P2834" i="23"/>
  <c r="P2835" i="23"/>
  <c r="P2837" i="23"/>
  <c r="P2839" i="23"/>
  <c r="P2841" i="23"/>
  <c r="P2843" i="23"/>
  <c r="P2844" i="23"/>
  <c r="P2846" i="23"/>
  <c r="P2847" i="23"/>
  <c r="P2849" i="23"/>
  <c r="P2850" i="23"/>
  <c r="P2852" i="23"/>
  <c r="P2853" i="23"/>
  <c r="P2855" i="23"/>
  <c r="P2856" i="23"/>
  <c r="P2858" i="23"/>
  <c r="P2859" i="23"/>
  <c r="P2861" i="23"/>
  <c r="P2862" i="23"/>
  <c r="P2864" i="23"/>
  <c r="P2865" i="23"/>
  <c r="P2867" i="23"/>
  <c r="P2869" i="23"/>
  <c r="P2870" i="23"/>
  <c r="P2872" i="23"/>
  <c r="P2873" i="23"/>
  <c r="P2875" i="23"/>
  <c r="P2876" i="23"/>
  <c r="P2878" i="23"/>
  <c r="P2879" i="23"/>
  <c r="P2881" i="23"/>
  <c r="P2882" i="23"/>
  <c r="P2884" i="23"/>
  <c r="P2885" i="23"/>
  <c r="P2887" i="23"/>
  <c r="P2889" i="23"/>
  <c r="P2888" i="23"/>
  <c r="P2891" i="23"/>
  <c r="P2892" i="23"/>
  <c r="P2894" i="23"/>
  <c r="P2896" i="23"/>
  <c r="P2898" i="23"/>
  <c r="P2900" i="23"/>
  <c r="P2902" i="23"/>
  <c r="P2901" i="23"/>
  <c r="P2904" i="23"/>
  <c r="P2905" i="23"/>
  <c r="P2908" i="23"/>
  <c r="P2909" i="23"/>
  <c r="P2907" i="23"/>
  <c r="P2911" i="23"/>
  <c r="P2914" i="23"/>
  <c r="P2913" i="23"/>
  <c r="P2916" i="23"/>
  <c r="P2917" i="23"/>
  <c r="P2919" i="23"/>
  <c r="P2921" i="23"/>
  <c r="P2922" i="23"/>
  <c r="P2924" i="23"/>
  <c r="P2925" i="23"/>
  <c r="P2927" i="23"/>
  <c r="P2930" i="23"/>
  <c r="P2929" i="23"/>
  <c r="P2933" i="23"/>
  <c r="P2932" i="23"/>
  <c r="P2936" i="23"/>
  <c r="P2935" i="23"/>
  <c r="P2939" i="23"/>
  <c r="P2938" i="23"/>
  <c r="P2942" i="23"/>
  <c r="P2941" i="23"/>
  <c r="P2945" i="23"/>
  <c r="P2944" i="23"/>
  <c r="P2948" i="23"/>
  <c r="P2947" i="23"/>
  <c r="P2951" i="23"/>
  <c r="P2950" i="23"/>
  <c r="P2954" i="23"/>
  <c r="P2953" i="23"/>
  <c r="P2956" i="23"/>
  <c r="P2958" i="23"/>
  <c r="P2957" i="23"/>
  <c r="P2960" i="23"/>
  <c r="P2961" i="23"/>
  <c r="P2963" i="23"/>
  <c r="P2964" i="23"/>
  <c r="P2966" i="23"/>
  <c r="P2967" i="23"/>
  <c r="P2969" i="23"/>
  <c r="P2972" i="23"/>
  <c r="P2971" i="23"/>
  <c r="P2974" i="23"/>
  <c r="P2976" i="23"/>
  <c r="P2977" i="23"/>
  <c r="P2979" i="23"/>
  <c r="P2980" i="23"/>
  <c r="P2982" i="23"/>
  <c r="P2983" i="23"/>
  <c r="P2985" i="23"/>
  <c r="P2986" i="23"/>
  <c r="P2988" i="23"/>
  <c r="P2989" i="23"/>
  <c r="P2991" i="23"/>
  <c r="P2992" i="23"/>
  <c r="P2994" i="23"/>
  <c r="P2995" i="23"/>
  <c r="P2997" i="23"/>
  <c r="P2999" i="23"/>
  <c r="P3000" i="23"/>
  <c r="P3002" i="23"/>
  <c r="P3003" i="23"/>
  <c r="P3005" i="23"/>
  <c r="P3006" i="23"/>
  <c r="P3008" i="23"/>
  <c r="P3010" i="23"/>
  <c r="P3012" i="23"/>
  <c r="P3015" i="23"/>
  <c r="P3014" i="23"/>
  <c r="P3017" i="23"/>
  <c r="P3018" i="23"/>
  <c r="P3020" i="23"/>
  <c r="P3021" i="23"/>
  <c r="P3023" i="23"/>
  <c r="P3024" i="23"/>
  <c r="P3026" i="23"/>
  <c r="P3028" i="23"/>
  <c r="P3029" i="23"/>
  <c r="P3031" i="23"/>
  <c r="P3032" i="23"/>
  <c r="P3034" i="23"/>
  <c r="P3035" i="23"/>
  <c r="P3037" i="23"/>
  <c r="P3039" i="23"/>
  <c r="P3040" i="23"/>
  <c r="P3042" i="23"/>
  <c r="P3044" i="23"/>
  <c r="P3046" i="23"/>
  <c r="P3048" i="23"/>
  <c r="P3050" i="23"/>
  <c r="P3051" i="23"/>
  <c r="P3053" i="23"/>
  <c r="P3055" i="23"/>
  <c r="P3057" i="23"/>
  <c r="P3059" i="23"/>
  <c r="P3060" i="23"/>
  <c r="P3062" i="23"/>
  <c r="P3064" i="23"/>
  <c r="P3066" i="23"/>
  <c r="P3068" i="23"/>
  <c r="P3069" i="23"/>
  <c r="P3071" i="23"/>
  <c r="P3073" i="23"/>
  <c r="P3075" i="23"/>
  <c r="P3077" i="23"/>
  <c r="P3079" i="23"/>
  <c r="P3082" i="23"/>
  <c r="P3081" i="23"/>
  <c r="P3084" i="23"/>
  <c r="P3089" i="23"/>
  <c r="P3087" i="23"/>
  <c r="P3086" i="23"/>
  <c r="P3088" i="23"/>
  <c r="P3095" i="23"/>
  <c r="P3091" i="23"/>
  <c r="P3093" i="23"/>
  <c r="P3092" i="23"/>
  <c r="P3094" i="23"/>
  <c r="P3097" i="23"/>
  <c r="P3101" i="23"/>
  <c r="P3104" i="23"/>
  <c r="P3107" i="23"/>
  <c r="P3108" i="23"/>
  <c r="P3110" i="23"/>
  <c r="P3112" i="23"/>
  <c r="P3114" i="23"/>
  <c r="P3116" i="23"/>
  <c r="P3118" i="23"/>
  <c r="P3121" i="23"/>
  <c r="P3120" i="23"/>
  <c r="P3122" i="23"/>
  <c r="P3127" i="23"/>
  <c r="P3126" i="23"/>
  <c r="P3128" i="23"/>
  <c r="P3132" i="23"/>
  <c r="P3131" i="23"/>
  <c r="P3133" i="23"/>
  <c r="P3140" i="23"/>
  <c r="P3142" i="23"/>
  <c r="P3146" i="23"/>
  <c r="P3149" i="23"/>
  <c r="P3151" i="23"/>
  <c r="P3155" i="23"/>
  <c r="P3156" i="23"/>
  <c r="P3157" i="23"/>
  <c r="P3158" i="23"/>
  <c r="P3159" i="23"/>
  <c r="P3161" i="23"/>
  <c r="P3163" i="23"/>
  <c r="P3169" i="23"/>
  <c r="P3166" i="23"/>
  <c r="P3168" i="23"/>
  <c r="P3165" i="23"/>
  <c r="P3167" i="23"/>
  <c r="P3171" i="23"/>
  <c r="P3173" i="23"/>
  <c r="P3175" i="23"/>
  <c r="P3176" i="23"/>
  <c r="P3178" i="23"/>
  <c r="P3182" i="23"/>
  <c r="P3185" i="23"/>
  <c r="P3189" i="23"/>
  <c r="P3190" i="23"/>
  <c r="P3191" i="23"/>
  <c r="P3187" i="23"/>
  <c r="P3188" i="23"/>
  <c r="P3192" i="23"/>
  <c r="P3194" i="23"/>
  <c r="P3196" i="23"/>
  <c r="P3200" i="23"/>
  <c r="P3204" i="23"/>
  <c r="P3207" i="23"/>
  <c r="P3209" i="23"/>
  <c r="P3211" i="23"/>
  <c r="P3213" i="23"/>
  <c r="P3215" i="23"/>
  <c r="P3217" i="23"/>
  <c r="P3219" i="23"/>
  <c r="P3221" i="23"/>
  <c r="P3223" i="23"/>
  <c r="P3225" i="23"/>
  <c r="P3226" i="23"/>
  <c r="P3230" i="23"/>
  <c r="P3231" i="23"/>
  <c r="P3235" i="23"/>
  <c r="P3239" i="23"/>
  <c r="P3242" i="23"/>
  <c r="P3245" i="23"/>
  <c r="P3244" i="23"/>
  <c r="P3248" i="23"/>
  <c r="P3247" i="23"/>
  <c r="P3251" i="23"/>
  <c r="P3250" i="23"/>
  <c r="P3254" i="23"/>
  <c r="P3253" i="23"/>
  <c r="P3257" i="23"/>
  <c r="P3256" i="23"/>
  <c r="P3259" i="23"/>
  <c r="P3262" i="23"/>
  <c r="P3261" i="23"/>
  <c r="P3263" i="23"/>
  <c r="P3265" i="23"/>
  <c r="P3268" i="23"/>
  <c r="P3267" i="23"/>
  <c r="P3269" i="23"/>
  <c r="P3271" i="23"/>
  <c r="P3273" i="23"/>
  <c r="P3275" i="23"/>
  <c r="P3277" i="23"/>
  <c r="P3279" i="23"/>
  <c r="P3282" i="23"/>
  <c r="P3281" i="23"/>
  <c r="P3284" i="23"/>
  <c r="P3286" i="23"/>
  <c r="P3289" i="23"/>
  <c r="P3288" i="23"/>
  <c r="P3291" i="23"/>
  <c r="P3294" i="23"/>
  <c r="P3293" i="23"/>
  <c r="P3297" i="23"/>
  <c r="P3296" i="23"/>
  <c r="P3300" i="23"/>
  <c r="P3299" i="23"/>
  <c r="P3302" i="23"/>
  <c r="P3305" i="23"/>
  <c r="P3304" i="23"/>
  <c r="P3307" i="23"/>
  <c r="P3309" i="23"/>
  <c r="P3312" i="23"/>
  <c r="P3311" i="23"/>
  <c r="P3315" i="23"/>
  <c r="P3314" i="23"/>
  <c r="P3318" i="23"/>
  <c r="P3317" i="23"/>
  <c r="P3320" i="23"/>
  <c r="P3324" i="23"/>
  <c r="P3327" i="23"/>
  <c r="P3330" i="23"/>
  <c r="P3329" i="23"/>
  <c r="P3334" i="23"/>
  <c r="P3335" i="23"/>
  <c r="P3336" i="23"/>
  <c r="P3342" i="23"/>
  <c r="P3341" i="23"/>
  <c r="P3340" i="23"/>
  <c r="P3347" i="23"/>
  <c r="P3346" i="23"/>
  <c r="P3351" i="23"/>
  <c r="P3353" i="23"/>
  <c r="P3357" i="23"/>
  <c r="P3360" i="23"/>
  <c r="P3363" i="23"/>
  <c r="P3367" i="23"/>
  <c r="P3368" i="23"/>
  <c r="P3365" i="23"/>
  <c r="P3366" i="23"/>
  <c r="P3372" i="23"/>
  <c r="P3374" i="23"/>
  <c r="P3376" i="23"/>
  <c r="P3378" i="23"/>
  <c r="P3381" i="23"/>
  <c r="P3380" i="23"/>
  <c r="P3384" i="23"/>
  <c r="P3383" i="23"/>
  <c r="P3387" i="23"/>
  <c r="P3386" i="23"/>
  <c r="P3390" i="23"/>
  <c r="P3389" i="23"/>
  <c r="P3391" i="23"/>
  <c r="P3394" i="23"/>
  <c r="P3393" i="23"/>
  <c r="P3395" i="23"/>
  <c r="P3399" i="23"/>
  <c r="P3400" i="23"/>
  <c r="P3404" i="23"/>
  <c r="P3405" i="23"/>
  <c r="P3408" i="23"/>
  <c r="P3409" i="23"/>
  <c r="P3411" i="23"/>
  <c r="P3413" i="23"/>
  <c r="P3416" i="23"/>
  <c r="P3418" i="23"/>
  <c r="P3420" i="23"/>
  <c r="P3422" i="23"/>
  <c r="P3424" i="23"/>
  <c r="P3429" i="23"/>
  <c r="P3431" i="23"/>
  <c r="P3432" i="23"/>
  <c r="P3434" i="23"/>
  <c r="P3435" i="23"/>
  <c r="P3436" i="23"/>
  <c r="P3438" i="23"/>
  <c r="P3442" i="23"/>
  <c r="P3445" i="23"/>
  <c r="P3447" i="23"/>
  <c r="P3449" i="23"/>
  <c r="P3451" i="23"/>
  <c r="P3452" i="23"/>
  <c r="P3453" i="23"/>
  <c r="P3454" i="23"/>
  <c r="P3456" i="23"/>
  <c r="P3458" i="23"/>
  <c r="P3460" i="23"/>
  <c r="P3462" i="23"/>
  <c r="P3464" i="23"/>
  <c r="P3466" i="23"/>
  <c r="P3468" i="23"/>
  <c r="P3470" i="23"/>
  <c r="P3472" i="23"/>
  <c r="P3474" i="23"/>
  <c r="P3476" i="23"/>
  <c r="P3478" i="23"/>
  <c r="P3480" i="23"/>
  <c r="P3482" i="23"/>
  <c r="P3484" i="23"/>
  <c r="P3486" i="23"/>
  <c r="P3488" i="23"/>
  <c r="P3490" i="23"/>
  <c r="P3492" i="23"/>
  <c r="P3494" i="23"/>
  <c r="P3496" i="23"/>
  <c r="P3498" i="23"/>
  <c r="P3500" i="23"/>
  <c r="P3502" i="23"/>
  <c r="P3504" i="23"/>
  <c r="P3506" i="23"/>
  <c r="P3508" i="23"/>
  <c r="P3510" i="23"/>
  <c r="P3512" i="23"/>
  <c r="P3513" i="23"/>
  <c r="P3514" i="23"/>
  <c r="P3515" i="23"/>
  <c r="P3517" i="23"/>
  <c r="P3518" i="23"/>
  <c r="P3520" i="23"/>
  <c r="P3519" i="23"/>
  <c r="P3522" i="23"/>
  <c r="P3524" i="23"/>
  <c r="P3523" i="23"/>
  <c r="P3525" i="23"/>
  <c r="P3528" i="23"/>
  <c r="P3527" i="23"/>
  <c r="P3530" i="23"/>
  <c r="P3532" i="23"/>
  <c r="P3534" i="23"/>
  <c r="P3536" i="23"/>
  <c r="P3538" i="23"/>
  <c r="P3540" i="23"/>
  <c r="P3542" i="23"/>
  <c r="P3544" i="23"/>
  <c r="P3546" i="23"/>
  <c r="P3548" i="23"/>
  <c r="P3550" i="23"/>
  <c r="P3552" i="23"/>
  <c r="P3554" i="23"/>
  <c r="P3556" i="23"/>
  <c r="P3557" i="23"/>
  <c r="P3559" i="23"/>
  <c r="P3560" i="23"/>
  <c r="P3564" i="23"/>
  <c r="P3563" i="23"/>
  <c r="P3562" i="23"/>
  <c r="P3566" i="23"/>
  <c r="P3567" i="23"/>
  <c r="P3568" i="23"/>
  <c r="P3570" i="23"/>
  <c r="P3571" i="23"/>
  <c r="P3574" i="23"/>
  <c r="P3573" i="23"/>
  <c r="P3575" i="23"/>
  <c r="P3576" i="23"/>
  <c r="P3578" i="23"/>
  <c r="P3581" i="23"/>
  <c r="P3582" i="23"/>
  <c r="P3580" i="23"/>
  <c r="P3585" i="23"/>
  <c r="P3586" i="23"/>
  <c r="P3584" i="23"/>
  <c r="P3590" i="23"/>
  <c r="P3589" i="23"/>
  <c r="P3588" i="23"/>
  <c r="P3592" i="23"/>
  <c r="P3594" i="23"/>
  <c r="P3596" i="23"/>
  <c r="P3598" i="23"/>
  <c r="P3599" i="23"/>
  <c r="P3603" i="23"/>
  <c r="P3605" i="23"/>
  <c r="P3607" i="23"/>
  <c r="P3608" i="23"/>
  <c r="P3609" i="23"/>
  <c r="P3611" i="23"/>
  <c r="P3613" i="23"/>
  <c r="P3615" i="23"/>
  <c r="P3618" i="23"/>
  <c r="P3622" i="23"/>
  <c r="P3624" i="23"/>
  <c r="P3627" i="23"/>
  <c r="P3628" i="23"/>
  <c r="P3626" i="23"/>
  <c r="P3625" i="23"/>
  <c r="P3630" i="23"/>
  <c r="P3633" i="23"/>
  <c r="P3634" i="23"/>
  <c r="P3632" i="23"/>
  <c r="P3631" i="23"/>
  <c r="P3636" i="23"/>
  <c r="P3639" i="23"/>
  <c r="P3640" i="23"/>
  <c r="P3638" i="23"/>
  <c r="P3637" i="23"/>
  <c r="P3642" i="23"/>
  <c r="P3645" i="23"/>
  <c r="P3646" i="23"/>
  <c r="P3644" i="23"/>
  <c r="P3643" i="23"/>
  <c r="P3648" i="23"/>
  <c r="P3649" i="23"/>
  <c r="P3650" i="23"/>
  <c r="P3652" i="23"/>
  <c r="P3655" i="23"/>
  <c r="P3656" i="23"/>
  <c r="P3654" i="23"/>
  <c r="P3653" i="23"/>
  <c r="P3659" i="23"/>
  <c r="P3658" i="23"/>
  <c r="P3662" i="23"/>
  <c r="P3661" i="23"/>
  <c r="P3665" i="23"/>
  <c r="P3664" i="23"/>
  <c r="P3668" i="23"/>
  <c r="P3667" i="23"/>
  <c r="P3670" i="23"/>
  <c r="P3672" i="23"/>
  <c r="P3675" i="23"/>
  <c r="P3673" i="23"/>
  <c r="P3674" i="23"/>
  <c r="P3678" i="23"/>
  <c r="P3676" i="23"/>
  <c r="P3677" i="23"/>
  <c r="P3680" i="23"/>
  <c r="P3683" i="23"/>
  <c r="P3681" i="23"/>
  <c r="P3682" i="23"/>
  <c r="P3685" i="23"/>
  <c r="P3684" i="23"/>
  <c r="P3687" i="23"/>
  <c r="P3690" i="23"/>
  <c r="P3688" i="23"/>
  <c r="P3689" i="23"/>
  <c r="P3693" i="23"/>
  <c r="P3691" i="23"/>
  <c r="P3692" i="23"/>
  <c r="P3695" i="23"/>
  <c r="P3698" i="23"/>
  <c r="P3696" i="23"/>
  <c r="P3701" i="23"/>
  <c r="P3697" i="23"/>
  <c r="P3699" i="23"/>
  <c r="P3700" i="23"/>
  <c r="P3703" i="23"/>
  <c r="P3706" i="23"/>
  <c r="P3705" i="23"/>
  <c r="P3709" i="23"/>
  <c r="P3708" i="23"/>
  <c r="P3712" i="23"/>
  <c r="P3711" i="23"/>
  <c r="P3715" i="23"/>
  <c r="P3714" i="23"/>
  <c r="P3718" i="23"/>
  <c r="P3720" i="23"/>
  <c r="P3722" i="23"/>
  <c r="P3724" i="23"/>
  <c r="P3726" i="23"/>
  <c r="P3728" i="23"/>
  <c r="P3730" i="23"/>
  <c r="P3732" i="23"/>
  <c r="P3734" i="23"/>
  <c r="P3735" i="23"/>
  <c r="P3737" i="23"/>
  <c r="P3738" i="23"/>
  <c r="P3740" i="23"/>
  <c r="P3741" i="23"/>
  <c r="P3743" i="23"/>
  <c r="P3745" i="23"/>
  <c r="P3747" i="23"/>
  <c r="P3749" i="23"/>
  <c r="P3751" i="23"/>
  <c r="P3753" i="23"/>
  <c r="P3755" i="23"/>
  <c r="P3758" i="23"/>
  <c r="P3757" i="23"/>
  <c r="P3760" i="23"/>
  <c r="P3762" i="23"/>
  <c r="P3764" i="23"/>
  <c r="P3766" i="23"/>
  <c r="P3769" i="23"/>
  <c r="P3768" i="23"/>
  <c r="P3771" i="23"/>
  <c r="P3773" i="23"/>
  <c r="P3775" i="23"/>
  <c r="P3777" i="23"/>
  <c r="P3779" i="23"/>
  <c r="P3781" i="23"/>
  <c r="P3783" i="23"/>
  <c r="P3785" i="23"/>
  <c r="P3787" i="23"/>
  <c r="P3789" i="23"/>
  <c r="P3791" i="23"/>
  <c r="P3793" i="23"/>
  <c r="P3795" i="23"/>
  <c r="P3797" i="23"/>
  <c r="P3800" i="23"/>
  <c r="P3799" i="23"/>
  <c r="P3802" i="23"/>
  <c r="P3804" i="23"/>
  <c r="P3805" i="23"/>
  <c r="P3806" i="23"/>
  <c r="P3808" i="23"/>
  <c r="P3809" i="23"/>
  <c r="P3810" i="23"/>
  <c r="P3812" i="23"/>
  <c r="P3814" i="23"/>
  <c r="P3815" i="23"/>
  <c r="P3816" i="23"/>
  <c r="P3818" i="23"/>
  <c r="P3819" i="23"/>
  <c r="P3820" i="23"/>
  <c r="P3822" i="23"/>
  <c r="P3826" i="23"/>
  <c r="P3825" i="23"/>
  <c r="P3827" i="23"/>
  <c r="P3824" i="23"/>
  <c r="P3828" i="23"/>
  <c r="P3830" i="23"/>
  <c r="P3832" i="23"/>
  <c r="P3831" i="23"/>
  <c r="P3833" i="23"/>
  <c r="P3834" i="23"/>
  <c r="P3836" i="23"/>
  <c r="P3839" i="23"/>
  <c r="P3837" i="23"/>
  <c r="P3838" i="23"/>
  <c r="P3840" i="23"/>
  <c r="P3842" i="23"/>
  <c r="P3845" i="23"/>
  <c r="P3843" i="23"/>
  <c r="P3846" i="23"/>
  <c r="P3844" i="23"/>
  <c r="P3849" i="23"/>
  <c r="P3848" i="23"/>
  <c r="P3856" i="23"/>
  <c r="P3852" i="23"/>
  <c r="P3853" i="23"/>
  <c r="P3851" i="23"/>
  <c r="P3857" i="23"/>
  <c r="P3855" i="23"/>
  <c r="P3854" i="23"/>
  <c r="P3864" i="23"/>
  <c r="P3862" i="23"/>
  <c r="P3859" i="23"/>
  <c r="P3863" i="23"/>
  <c r="P3865" i="23"/>
  <c r="P3861" i="23"/>
  <c r="P3860" i="23"/>
  <c r="P3872" i="23"/>
  <c r="P3871" i="23"/>
  <c r="P3867" i="23"/>
  <c r="P3870" i="23"/>
  <c r="P3873" i="23"/>
  <c r="P3869" i="23"/>
  <c r="P3868" i="23"/>
  <c r="P3878" i="23"/>
  <c r="P3880" i="23"/>
  <c r="P3875" i="23"/>
  <c r="P3881" i="23"/>
  <c r="P3879" i="23"/>
  <c r="P3877" i="23"/>
  <c r="P3876" i="23"/>
  <c r="P3883" i="23"/>
  <c r="P3888" i="23"/>
  <c r="P3886" i="23"/>
  <c r="P3887" i="23"/>
  <c r="P3885" i="23"/>
  <c r="P3890" i="23"/>
  <c r="P3889" i="23"/>
  <c r="P3895" i="23"/>
  <c r="P3892" i="23"/>
  <c r="P3894" i="23"/>
  <c r="P3893" i="23"/>
  <c r="P3897" i="23"/>
  <c r="P3896" i="23"/>
  <c r="P3900" i="23"/>
  <c r="P3903" i="23"/>
  <c r="P3899" i="23"/>
  <c r="P3902" i="23"/>
  <c r="P3904" i="23"/>
  <c r="P3901" i="23"/>
  <c r="P3906" i="23"/>
  <c r="P3910" i="23"/>
  <c r="P3908" i="23"/>
  <c r="P3911" i="23"/>
  <c r="P3909" i="23"/>
  <c r="P3907" i="23"/>
  <c r="P3913" i="23"/>
  <c r="P3916" i="23"/>
  <c r="P3915" i="23"/>
  <c r="P3918" i="23"/>
  <c r="P3919" i="23"/>
  <c r="P3921" i="23"/>
  <c r="P3922" i="23"/>
  <c r="P3924" i="23"/>
  <c r="P3925" i="23"/>
  <c r="P3927" i="23"/>
  <c r="P3932" i="23"/>
  <c r="P3929" i="23"/>
  <c r="P3933" i="23"/>
  <c r="P3930" i="23"/>
  <c r="P3931" i="23"/>
  <c r="P3938" i="23"/>
  <c r="P3935" i="23"/>
  <c r="P3939" i="23"/>
  <c r="P3936" i="23"/>
  <c r="P3937" i="23"/>
  <c r="P3944" i="23"/>
  <c r="P3942" i="23"/>
  <c r="P3945" i="23"/>
  <c r="P3941" i="23"/>
  <c r="P3943" i="23"/>
  <c r="P3948" i="23"/>
  <c r="P3950" i="23"/>
  <c r="P3949" i="23"/>
  <c r="P3951" i="23"/>
  <c r="P3947" i="23"/>
  <c r="P3953" i="23"/>
  <c r="P3955" i="23"/>
  <c r="P3957" i="23"/>
  <c r="P3959" i="23"/>
  <c r="P3962" i="23"/>
  <c r="P3961" i="23"/>
  <c r="P3965" i="23"/>
  <c r="P3964" i="23"/>
  <c r="P3968" i="23"/>
  <c r="P3967" i="23"/>
  <c r="P3971" i="23"/>
  <c r="P3970" i="23"/>
  <c r="P3973" i="23"/>
  <c r="P3975" i="23"/>
  <c r="P3977" i="23"/>
  <c r="P3979" i="23"/>
  <c r="P3983" i="23"/>
  <c r="P3986" i="23"/>
  <c r="P3989" i="23"/>
  <c r="P3991" i="23"/>
  <c r="P3993" i="23"/>
  <c r="P3997" i="23"/>
  <c r="P3996" i="23"/>
  <c r="P3999" i="23"/>
  <c r="P4000" i="23"/>
  <c r="P4001" i="23"/>
  <c r="P4003" i="23"/>
  <c r="P4005" i="23"/>
  <c r="P4007" i="23"/>
  <c r="P4009" i="23"/>
  <c r="P4008" i="23"/>
  <c r="P4013" i="23"/>
  <c r="P4011" i="23"/>
  <c r="P4015" i="23"/>
  <c r="P4012" i="23"/>
  <c r="P4014" i="23"/>
  <c r="P4018" i="23"/>
  <c r="P4020" i="23"/>
  <c r="P4022" i="23"/>
  <c r="P4026" i="23"/>
  <c r="P4027" i="23"/>
  <c r="P4030" i="23"/>
  <c r="P4031" i="23"/>
  <c r="P4033" i="23"/>
  <c r="P4034" i="23"/>
  <c r="P4036" i="23"/>
  <c r="P4040" i="23"/>
  <c r="P4043" i="23"/>
  <c r="P4046" i="23"/>
  <c r="P4047" i="23"/>
  <c r="P4048" i="23"/>
  <c r="P4049" i="23"/>
  <c r="P4051" i="23"/>
  <c r="P4052" i="23"/>
  <c r="P4053" i="23"/>
  <c r="P4055" i="23"/>
  <c r="P4056" i="23"/>
  <c r="P4057" i="23"/>
  <c r="P4058" i="23"/>
  <c r="P4059" i="23"/>
  <c r="P4060" i="23"/>
  <c r="P4062" i="23"/>
  <c r="P4063" i="23"/>
  <c r="P4065" i="23"/>
  <c r="P4067" i="23"/>
  <c r="P4066" i="23"/>
  <c r="P4068" i="23"/>
  <c r="P4069" i="23"/>
  <c r="P4070" i="23"/>
  <c r="P4072" i="23"/>
  <c r="P4073" i="23"/>
  <c r="P4076" i="23"/>
  <c r="P4075" i="23"/>
  <c r="P4077" i="23"/>
  <c r="P4078" i="23"/>
  <c r="P4081" i="23"/>
  <c r="P4080" i="23"/>
  <c r="P4083" i="23"/>
  <c r="P4084" i="23"/>
  <c r="P4085" i="23"/>
  <c r="P4086" i="23"/>
  <c r="P4087" i="23"/>
  <c r="P4088" i="23"/>
  <c r="P4089" i="23"/>
  <c r="P4090" i="23"/>
  <c r="P4091" i="23"/>
  <c r="P4092" i="23"/>
  <c r="P4093" i="23"/>
  <c r="P4094" i="23"/>
  <c r="P4095" i="23"/>
  <c r="P4096" i="23"/>
  <c r="P4097" i="23"/>
  <c r="P4098" i="23"/>
  <c r="P4099" i="23"/>
  <c r="P4100" i="23"/>
  <c r="P4101" i="23"/>
  <c r="P4104" i="23"/>
  <c r="P4103" i="23"/>
  <c r="P4108" i="23"/>
  <c r="P4110" i="23"/>
  <c r="P4111" i="23"/>
  <c r="P4114" i="23"/>
  <c r="P4116" i="23"/>
  <c r="P4118" i="23"/>
  <c r="P4120" i="23"/>
  <c r="P4122" i="23"/>
  <c r="P4124" i="23"/>
  <c r="P4126" i="23"/>
  <c r="P4128" i="23"/>
  <c r="P4130" i="23"/>
  <c r="P4132" i="23"/>
  <c r="P4134" i="23"/>
  <c r="P4136" i="23"/>
  <c r="P4138" i="23"/>
  <c r="P4140" i="23"/>
  <c r="P4146" i="23"/>
  <c r="P4142" i="23"/>
  <c r="P4143" i="23"/>
  <c r="P4144" i="23"/>
  <c r="P4145" i="23"/>
  <c r="P4148" i="23"/>
  <c r="P4149" i="23"/>
  <c r="P4150" i="23"/>
  <c r="P4152" i="23"/>
  <c r="P4153" i="23"/>
  <c r="P4155" i="23"/>
  <c r="P4156" i="23"/>
  <c r="P4158" i="23"/>
  <c r="P4159" i="23"/>
  <c r="P4161" i="23"/>
  <c r="P4162" i="23"/>
  <c r="P4165" i="23"/>
  <c r="P4164" i="23"/>
  <c r="P4168" i="23"/>
  <c r="P4167" i="23"/>
  <c r="P4171" i="23"/>
  <c r="P4170" i="23"/>
  <c r="P4173" i="23"/>
  <c r="P4175" i="23"/>
  <c r="P4177" i="23"/>
  <c r="P4179" i="23"/>
  <c r="P4181" i="23"/>
  <c r="P4185" i="23"/>
  <c r="P4188" i="23"/>
  <c r="P4190" i="23"/>
  <c r="P4192" i="23"/>
  <c r="P4196" i="23"/>
  <c r="P4198" i="23"/>
  <c r="P4200" i="23"/>
  <c r="P4202" i="23"/>
  <c r="P4204" i="23"/>
  <c r="P4206" i="23"/>
  <c r="P4207" i="23"/>
  <c r="P4208" i="23"/>
  <c r="P4210" i="23"/>
  <c r="P4211" i="23"/>
  <c r="P4212" i="23"/>
  <c r="P4215" i="23"/>
  <c r="P4217" i="23"/>
  <c r="P4219" i="23"/>
  <c r="P4221" i="23"/>
  <c r="P4223" i="23"/>
  <c r="P4225" i="23"/>
  <c r="P4227" i="23"/>
  <c r="P4229" i="23"/>
  <c r="P4231" i="23"/>
  <c r="P4233" i="23"/>
  <c r="P4235" i="23"/>
  <c r="P4236" i="23"/>
  <c r="P4240" i="23"/>
  <c r="P4242" i="23"/>
  <c r="P4243" i="23"/>
  <c r="P4245" i="23"/>
  <c r="P4249" i="23"/>
  <c r="P4250" i="23"/>
  <c r="P4253" i="23"/>
  <c r="P4257" i="23"/>
  <c r="P4259" i="23"/>
  <c r="P4261" i="23"/>
  <c r="P4263" i="23"/>
  <c r="P4265" i="23"/>
  <c r="P4267" i="23"/>
  <c r="P4269" i="23"/>
  <c r="P4271" i="23"/>
  <c r="P4273" i="23"/>
  <c r="P4275" i="23"/>
  <c r="P4277" i="23"/>
  <c r="P4279" i="23"/>
  <c r="P4281" i="23"/>
  <c r="P4283" i="23"/>
  <c r="P4285" i="23"/>
  <c r="P4287" i="23"/>
  <c r="P4289" i="23"/>
  <c r="P4291" i="23"/>
  <c r="P4293" i="23"/>
  <c r="P4295" i="23"/>
  <c r="P4297" i="23"/>
  <c r="P4299" i="23"/>
  <c r="P4301" i="23"/>
  <c r="P4303" i="23"/>
  <c r="P4305" i="23"/>
  <c r="P4307" i="23"/>
  <c r="P4309" i="23"/>
  <c r="P4311" i="23"/>
  <c r="P4313" i="23"/>
  <c r="P4315" i="23"/>
  <c r="P4317" i="23"/>
  <c r="P4319" i="23"/>
  <c r="P4321" i="23"/>
  <c r="P4324" i="23"/>
  <c r="P4323" i="23"/>
  <c r="P4325" i="23"/>
  <c r="P4328" i="23"/>
  <c r="P4327" i="23"/>
  <c r="P4329" i="23"/>
  <c r="P4331" i="23"/>
  <c r="P4333" i="23"/>
  <c r="P4335" i="23"/>
  <c r="P4337" i="23"/>
  <c r="P4339" i="23"/>
  <c r="P4341" i="23"/>
  <c r="P4343" i="23"/>
  <c r="P4345" i="23"/>
  <c r="P4347" i="23"/>
  <c r="P4349" i="23"/>
  <c r="P4351" i="23"/>
  <c r="P4353" i="23"/>
  <c r="P4355" i="23"/>
  <c r="P4357" i="23"/>
  <c r="P4359" i="23"/>
  <c r="P4361" i="23"/>
  <c r="P4363" i="23"/>
  <c r="P4365" i="23"/>
  <c r="P4367" i="23"/>
  <c r="P4369" i="23"/>
  <c r="P4371" i="23"/>
  <c r="P4373" i="23"/>
  <c r="P4375" i="23"/>
  <c r="P4377" i="23"/>
  <c r="P4379" i="23"/>
  <c r="P4382" i="23"/>
  <c r="P4381" i="23"/>
  <c r="P4385" i="23"/>
  <c r="P4384" i="23"/>
  <c r="P4388" i="23"/>
  <c r="P4387" i="23"/>
  <c r="P4390" i="23"/>
  <c r="P4393" i="23"/>
  <c r="P4392" i="23"/>
  <c r="P4396" i="23"/>
  <c r="P4395" i="23"/>
  <c r="P4399" i="23"/>
  <c r="P4398" i="23"/>
  <c r="P4402" i="23"/>
  <c r="P4401" i="23"/>
  <c r="P4404" i="23"/>
  <c r="P4406" i="23"/>
  <c r="P4407" i="23"/>
  <c r="P4409" i="23"/>
  <c r="P4410" i="23"/>
  <c r="P4412" i="23"/>
  <c r="P4413" i="23"/>
  <c r="P4415" i="23"/>
  <c r="P4416" i="23"/>
  <c r="P4418" i="23"/>
  <c r="P4420" i="23"/>
  <c r="P4422" i="23"/>
  <c r="P4424" i="23"/>
  <c r="P4426" i="23"/>
  <c r="P4428" i="23"/>
  <c r="P4430" i="23"/>
  <c r="P4432" i="23"/>
  <c r="P4434" i="23"/>
  <c r="P4436" i="23"/>
  <c r="P4438" i="23"/>
  <c r="P4440" i="23"/>
  <c r="P4442" i="23"/>
  <c r="P4444" i="23"/>
  <c r="P4446" i="23"/>
  <c r="P4448" i="23"/>
  <c r="P4450" i="23"/>
  <c r="P4452" i="23"/>
  <c r="P4454" i="23"/>
  <c r="P4456" i="23"/>
  <c r="P4458" i="23"/>
  <c r="P4460" i="23"/>
  <c r="P4462" i="23"/>
  <c r="P4464" i="23"/>
  <c r="P4466" i="23"/>
  <c r="P4468" i="23"/>
  <c r="P4470" i="23"/>
  <c r="P4472" i="23"/>
  <c r="P4474" i="23"/>
  <c r="P4476" i="23"/>
  <c r="P4478" i="23"/>
  <c r="P4480" i="23"/>
  <c r="P4482" i="23"/>
  <c r="P4484" i="23"/>
  <c r="P4486" i="23"/>
  <c r="P4488" i="23"/>
  <c r="P4490" i="23"/>
  <c r="P4492" i="23"/>
  <c r="P4494" i="23"/>
  <c r="P4496" i="23"/>
  <c r="P4498" i="23"/>
  <c r="P4500" i="23"/>
  <c r="P4502" i="23"/>
  <c r="P4504" i="23"/>
  <c r="P4506" i="23"/>
  <c r="P4508" i="23"/>
  <c r="P4509" i="23"/>
  <c r="P4510" i="23"/>
  <c r="P4512" i="23"/>
  <c r="P4513" i="23"/>
  <c r="P4515" i="23"/>
  <c r="P4517" i="23"/>
  <c r="P4519" i="23"/>
  <c r="P4521" i="23"/>
  <c r="P4523" i="23"/>
  <c r="P4525" i="23"/>
  <c r="P4527" i="23"/>
  <c r="P4529" i="23"/>
  <c r="P4531" i="23"/>
  <c r="P4533" i="23"/>
  <c r="P4535" i="23"/>
  <c r="P4537" i="23"/>
  <c r="P4539" i="23"/>
  <c r="P4541" i="23"/>
  <c r="P4543" i="23"/>
  <c r="P4545" i="23"/>
  <c r="P4547" i="23"/>
  <c r="P4549" i="23"/>
  <c r="P4551" i="23"/>
  <c r="P4553" i="23"/>
  <c r="P4555" i="23"/>
  <c r="P4557" i="23"/>
  <c r="P4559" i="23"/>
  <c r="P4561" i="23"/>
  <c r="P4563" i="23"/>
  <c r="P4565" i="23"/>
  <c r="P4567" i="23"/>
  <c r="P4569" i="23"/>
  <c r="P4570" i="23"/>
  <c r="P4572" i="23"/>
  <c r="P4571" i="23"/>
  <c r="P4575" i="23"/>
  <c r="P4574" i="23"/>
  <c r="P4576" i="23"/>
  <c r="P4577" i="23"/>
  <c r="P4581" i="23"/>
  <c r="P4582" i="23"/>
  <c r="P4580" i="23"/>
  <c r="P4579" i="23"/>
  <c r="P4584" i="23"/>
  <c r="P4587" i="23"/>
  <c r="P4588" i="23"/>
  <c r="P4586" i="23"/>
  <c r="P4590" i="23"/>
  <c r="P4593" i="23"/>
  <c r="P4592" i="23"/>
  <c r="P4595" i="23"/>
  <c r="P4597" i="23"/>
  <c r="P4599" i="23"/>
  <c r="P4601" i="23"/>
  <c r="P4603" i="23"/>
  <c r="P4605" i="23"/>
  <c r="P4607" i="23"/>
  <c r="P4609" i="23"/>
  <c r="P4611" i="23"/>
  <c r="P4613" i="23"/>
  <c r="P4615" i="23"/>
  <c r="P4617" i="23"/>
  <c r="P4619" i="23"/>
  <c r="P4621" i="23"/>
  <c r="P4623" i="23"/>
  <c r="P4625" i="23"/>
  <c r="P4628" i="23"/>
  <c r="P4629" i="23"/>
  <c r="P4627" i="23"/>
  <c r="P4631" i="23"/>
  <c r="P4633" i="23"/>
  <c r="P4636" i="23"/>
  <c r="P4637" i="23"/>
  <c r="P4635" i="23"/>
  <c r="P4640" i="23"/>
  <c r="P4641" i="23"/>
  <c r="P4642" i="23"/>
  <c r="P4643" i="23"/>
  <c r="P4639" i="23"/>
  <c r="P4646" i="23"/>
  <c r="P4645" i="23"/>
  <c r="P4649" i="23"/>
  <c r="P4648" i="23"/>
  <c r="P4653" i="23"/>
  <c r="P4652" i="23"/>
  <c r="P4651" i="23"/>
  <c r="P4655" i="23"/>
  <c r="P4657" i="23"/>
  <c r="P4659" i="23"/>
  <c r="P4661" i="23"/>
  <c r="P4663" i="23"/>
  <c r="P4666" i="23"/>
  <c r="P4665" i="23"/>
  <c r="P4669" i="23"/>
  <c r="P4668" i="23"/>
  <c r="P4671" i="23"/>
  <c r="P4673" i="23"/>
  <c r="P4675" i="23"/>
  <c r="P4676" i="23"/>
  <c r="P4678" i="23"/>
  <c r="P4679" i="23"/>
  <c r="P4681" i="23"/>
  <c r="P4684" i="23"/>
  <c r="P4682" i="23"/>
  <c r="P4683" i="23"/>
  <c r="P4686" i="23"/>
  <c r="P4687" i="23"/>
  <c r="P4689" i="23"/>
  <c r="P4691" i="23"/>
  <c r="P4693" i="23"/>
  <c r="P4695" i="23"/>
  <c r="P4697" i="23"/>
  <c r="P4699" i="23"/>
  <c r="P4701" i="23"/>
  <c r="P4703" i="23"/>
  <c r="P4705" i="23"/>
  <c r="P4706" i="23"/>
  <c r="P4708" i="23"/>
  <c r="P4710" i="23"/>
  <c r="P4712" i="23"/>
  <c r="P4716" i="23"/>
  <c r="P4715" i="23"/>
  <c r="P4717" i="23"/>
  <c r="P4719" i="23"/>
  <c r="P4721" i="23"/>
  <c r="P4723" i="23"/>
  <c r="P4725" i="23"/>
  <c r="P4727" i="23"/>
  <c r="P4730" i="23"/>
  <c r="P4729" i="23"/>
  <c r="P4733" i="23"/>
  <c r="P4732" i="23"/>
  <c r="P4735" i="23"/>
  <c r="P4737" i="23"/>
  <c r="P4739" i="23"/>
  <c r="P4741" i="23"/>
  <c r="P4743" i="23"/>
  <c r="P4745" i="23"/>
  <c r="P4747" i="23"/>
  <c r="P4748" i="23"/>
  <c r="P4749" i="23"/>
  <c r="P4751" i="23"/>
  <c r="P4753" i="23"/>
  <c r="P4756" i="23"/>
  <c r="P4755" i="23"/>
  <c r="P4758" i="23"/>
  <c r="P4760" i="23"/>
  <c r="P4762" i="23"/>
  <c r="P4764" i="23"/>
  <c r="P4766" i="23"/>
  <c r="P4768" i="23"/>
  <c r="P4770" i="23"/>
  <c r="P4772" i="23"/>
  <c r="P4774" i="23"/>
  <c r="P4776" i="23"/>
  <c r="P4778" i="23"/>
  <c r="P4780" i="23"/>
  <c r="P4782" i="23"/>
  <c r="P4783" i="23"/>
  <c r="P4784" i="23"/>
  <c r="P4786" i="23"/>
  <c r="P4787" i="23"/>
  <c r="P4789" i="23"/>
  <c r="P4790" i="23"/>
  <c r="P4791" i="23"/>
  <c r="P4794" i="23"/>
  <c r="P4793" i="23"/>
  <c r="P4796" i="23"/>
  <c r="P4799" i="23"/>
  <c r="P4797" i="23"/>
  <c r="P4798" i="23"/>
  <c r="P4801" i="23"/>
  <c r="P4803" i="23"/>
  <c r="P4802" i="23"/>
  <c r="P4805" i="23"/>
  <c r="P4806" i="23"/>
  <c r="P4807" i="23"/>
  <c r="P4809" i="23"/>
  <c r="P4811" i="23"/>
  <c r="P4810" i="23"/>
  <c r="P4813" i="23"/>
  <c r="P4815" i="23"/>
  <c r="P4814" i="23"/>
  <c r="P4817" i="23"/>
  <c r="P4818" i="23"/>
  <c r="P4819" i="23"/>
  <c r="P4823" i="23"/>
  <c r="P4821" i="23"/>
  <c r="P4822" i="23"/>
  <c r="P4825" i="23"/>
  <c r="P4827" i="23"/>
  <c r="P4829" i="23"/>
  <c r="P4831" i="23"/>
  <c r="P4833" i="23"/>
  <c r="P4835" i="23"/>
  <c r="P4837" i="23"/>
  <c r="P4839" i="23"/>
  <c r="P4841" i="23"/>
  <c r="P4843" i="23"/>
  <c r="P4845" i="23"/>
  <c r="P4847" i="23"/>
  <c r="P4850" i="23"/>
  <c r="P4849" i="23"/>
  <c r="P4852" i="23"/>
  <c r="P4851" i="23"/>
  <c r="P4853" i="23"/>
  <c r="P4857" i="23"/>
  <c r="P4856" i="23"/>
  <c r="P4855" i="23"/>
  <c r="P4860" i="23"/>
  <c r="P4861" i="23"/>
  <c r="P4859" i="23"/>
  <c r="P4864" i="23"/>
  <c r="P4865" i="23"/>
  <c r="P4863" i="23"/>
  <c r="P4868" i="23"/>
  <c r="P4869" i="23"/>
  <c r="P4867" i="23"/>
  <c r="P4873" i="23"/>
  <c r="P4872" i="23"/>
  <c r="P4871" i="23"/>
  <c r="P4876" i="23"/>
  <c r="P4877" i="23"/>
  <c r="P4875" i="23"/>
  <c r="P4879" i="23"/>
  <c r="P4880" i="23"/>
  <c r="P4883" i="23"/>
  <c r="P4884" i="23"/>
  <c r="P4882" i="23"/>
  <c r="P4887" i="23"/>
  <c r="P4888" i="23"/>
  <c r="P4886" i="23"/>
  <c r="P4890" i="23"/>
  <c r="P4892" i="23"/>
  <c r="P4894" i="23"/>
  <c r="P4896" i="23"/>
  <c r="P4898" i="23"/>
  <c r="P4900" i="23"/>
  <c r="P4902" i="23"/>
  <c r="P4904" i="23"/>
  <c r="P4906" i="23"/>
  <c r="P4908" i="23"/>
  <c r="P4910" i="23"/>
  <c r="P4912" i="23"/>
  <c r="P4914" i="23"/>
  <c r="P4916" i="23"/>
  <c r="P4918" i="23"/>
  <c r="P4920" i="23"/>
  <c r="P4922" i="23"/>
  <c r="P4924" i="23"/>
  <c r="P4926" i="23"/>
  <c r="P4927" i="23"/>
  <c r="P4928" i="23"/>
  <c r="P4931" i="23"/>
  <c r="P4930" i="23"/>
  <c r="P4932" i="23"/>
  <c r="P4935" i="23"/>
  <c r="P4934" i="23"/>
  <c r="P4936" i="23"/>
  <c r="P4939" i="23"/>
  <c r="P4938" i="23"/>
  <c r="P4940" i="23"/>
  <c r="P4942" i="23"/>
  <c r="P4944" i="23"/>
  <c r="P4946" i="23"/>
  <c r="P4948" i="23"/>
  <c r="P4950" i="23"/>
  <c r="P4952" i="23"/>
  <c r="P4954" i="23"/>
  <c r="P4956" i="23"/>
  <c r="P4958" i="23"/>
  <c r="P4960" i="23"/>
  <c r="P4962" i="23"/>
  <c r="P4964" i="23"/>
  <c r="P4966" i="23"/>
  <c r="P4968" i="23"/>
  <c r="P4970" i="23"/>
  <c r="P4972" i="23"/>
  <c r="P4974" i="23"/>
  <c r="P4975" i="23"/>
  <c r="P4977" i="23"/>
  <c r="P4978" i="23"/>
  <c r="P4980" i="23"/>
  <c r="P4982" i="23"/>
  <c r="P4983" i="23"/>
  <c r="P4986" i="23"/>
  <c r="P4985" i="23"/>
  <c r="P4988" i="23"/>
  <c r="P4989" i="23"/>
  <c r="P4991" i="23"/>
  <c r="P4993" i="23"/>
  <c r="P4995" i="23"/>
  <c r="P4997" i="23"/>
  <c r="P4999" i="23"/>
  <c r="P5001" i="23"/>
  <c r="P5003" i="23"/>
  <c r="P5005" i="23"/>
  <c r="P5007" i="23"/>
  <c r="P5009" i="23"/>
  <c r="P5011" i="23"/>
  <c r="P5013" i="23"/>
  <c r="P5015" i="23"/>
  <c r="P5017" i="23"/>
  <c r="P5019" i="23"/>
  <c r="P5021" i="23"/>
  <c r="P5023" i="23"/>
  <c r="P5025" i="23"/>
  <c r="P5027" i="23"/>
  <c r="P5029" i="23"/>
  <c r="P5031" i="23"/>
  <c r="P5033" i="23"/>
  <c r="P5035" i="23"/>
  <c r="P5037" i="23"/>
  <c r="P5039" i="23"/>
  <c r="P5041" i="23"/>
  <c r="P5043" i="23"/>
  <c r="P5045" i="23"/>
  <c r="P5047" i="23"/>
  <c r="P5049" i="23"/>
  <c r="P5051" i="23"/>
  <c r="P5053" i="23"/>
  <c r="P5055" i="23"/>
  <c r="P5057" i="23"/>
  <c r="P5059" i="23"/>
  <c r="P5061" i="23"/>
  <c r="P5063" i="23"/>
  <c r="P5065" i="23"/>
  <c r="P5067" i="23"/>
  <c r="P5069" i="23"/>
  <c r="P5071" i="23"/>
  <c r="P5073" i="23"/>
  <c r="P5075" i="23"/>
  <c r="P5077" i="23"/>
  <c r="P5079" i="23"/>
  <c r="P5081" i="23"/>
  <c r="P5083" i="23"/>
  <c r="P5085" i="23"/>
  <c r="P5088" i="23"/>
  <c r="P5090" i="23"/>
  <c r="P5092" i="23"/>
  <c r="P5094" i="23"/>
  <c r="P5096" i="23"/>
  <c r="P5098" i="23"/>
  <c r="P5100" i="23"/>
  <c r="P5102" i="23"/>
  <c r="P5104" i="23"/>
  <c r="P5105" i="23"/>
  <c r="P5107" i="23"/>
  <c r="P5108" i="23"/>
  <c r="P5110" i="23"/>
  <c r="P5111" i="23"/>
  <c r="P5113" i="23"/>
  <c r="P5114" i="23"/>
  <c r="P5116" i="23"/>
  <c r="P5117" i="23"/>
  <c r="P5120" i="23"/>
  <c r="P5121" i="23"/>
  <c r="P5119" i="23"/>
  <c r="P5124" i="23"/>
  <c r="P5123" i="23"/>
  <c r="P5126" i="23"/>
  <c r="P5128" i="23"/>
  <c r="P5130" i="23"/>
  <c r="P5132" i="23"/>
  <c r="P5134" i="23"/>
  <c r="P5135" i="23"/>
  <c r="P5136" i="23"/>
  <c r="P5137" i="23"/>
  <c r="P5139" i="23"/>
  <c r="P5141" i="23"/>
  <c r="P5143" i="23"/>
  <c r="P5145" i="23"/>
  <c r="P5147" i="23"/>
  <c r="P5149" i="23"/>
  <c r="P5151" i="23"/>
  <c r="P5153" i="23"/>
  <c r="P5155" i="23"/>
  <c r="P5158" i="23"/>
  <c r="P5157" i="23"/>
  <c r="P5159" i="23"/>
  <c r="P5162" i="23"/>
  <c r="P5161" i="23"/>
  <c r="P5163" i="23"/>
  <c r="P5164" i="23"/>
  <c r="P5166" i="23"/>
  <c r="P5167" i="23"/>
  <c r="P5169" i="23"/>
  <c r="P5172" i="23"/>
  <c r="P5170" i="23"/>
  <c r="P5171" i="23"/>
  <c r="P5175" i="23"/>
  <c r="P5174" i="23"/>
  <c r="P5177" i="23"/>
  <c r="P5179" i="23"/>
  <c r="P5181" i="23"/>
  <c r="P5183" i="23"/>
  <c r="P5185" i="23"/>
  <c r="P5187" i="23"/>
  <c r="P5189" i="23"/>
  <c r="P5191" i="23"/>
  <c r="P5193" i="23"/>
  <c r="P5198" i="23"/>
  <c r="P5200" i="23"/>
  <c r="P5202" i="23"/>
  <c r="P5204" i="23"/>
  <c r="P5206" i="23"/>
  <c r="P5208" i="23"/>
  <c r="P5210" i="23"/>
  <c r="P5212" i="23"/>
  <c r="P5214" i="23"/>
  <c r="P5216" i="23"/>
  <c r="P5218" i="23"/>
  <c r="P5220" i="23"/>
  <c r="P5222" i="23"/>
  <c r="P5224" i="23"/>
  <c r="P5226" i="23"/>
  <c r="P5228" i="23"/>
  <c r="P5230" i="23"/>
  <c r="P5232" i="23"/>
  <c r="P5234" i="23"/>
  <c r="P5236" i="23"/>
  <c r="P5238" i="23"/>
  <c r="P5240" i="23"/>
  <c r="P5243" i="23"/>
  <c r="P5242" i="23"/>
  <c r="P5247" i="23"/>
  <c r="P5246" i="23"/>
  <c r="P5248" i="23"/>
  <c r="P5245" i="23"/>
  <c r="P5252" i="23"/>
  <c r="P5251" i="23"/>
  <c r="P5253" i="23"/>
  <c r="P5250" i="23"/>
  <c r="P5256" i="23"/>
  <c r="P5255" i="23"/>
  <c r="P5259" i="23"/>
  <c r="P5258" i="23"/>
  <c r="P5262" i="23"/>
  <c r="P5261" i="23"/>
  <c r="P5264" i="23"/>
  <c r="P5266" i="23"/>
  <c r="P5268" i="23"/>
  <c r="P5270" i="23"/>
  <c r="P5272" i="23"/>
  <c r="P5273" i="23"/>
  <c r="P5274" i="23"/>
  <c r="P5276" i="23"/>
  <c r="P5277" i="23"/>
  <c r="P5280" i="23"/>
  <c r="P5279" i="23"/>
  <c r="P5281" i="23"/>
  <c r="P5285" i="23"/>
  <c r="P5287" i="23"/>
  <c r="P5284" i="23"/>
  <c r="P5286" i="23"/>
  <c r="P5283" i="23"/>
  <c r="P5288" i="23"/>
  <c r="P5289" i="23"/>
  <c r="P5291" i="23"/>
  <c r="P5292" i="23"/>
  <c r="P5294" i="23"/>
  <c r="P5296" i="23"/>
  <c r="P5295" i="23"/>
  <c r="P5297" i="23"/>
  <c r="P5301" i="23"/>
  <c r="P5299" i="23"/>
  <c r="P5302" i="23"/>
  <c r="P5300" i="23"/>
  <c r="P5303" i="23"/>
  <c r="P5305" i="23"/>
  <c r="P5306" i="23"/>
  <c r="P5307" i="23"/>
  <c r="P5309" i="23"/>
  <c r="P5310" i="23"/>
  <c r="P5311" i="23"/>
  <c r="P5313" i="23"/>
  <c r="P5314" i="23"/>
  <c r="P5315" i="23"/>
  <c r="P5319" i="23"/>
  <c r="P5317" i="23"/>
  <c r="P5318" i="23"/>
  <c r="P5323" i="23"/>
  <c r="P5325" i="23"/>
  <c r="P5322" i="23"/>
  <c r="P5321" i="23"/>
  <c r="P5320" i="23"/>
  <c r="P5324" i="23"/>
  <c r="P5327" i="23"/>
  <c r="P5328" i="23"/>
  <c r="P5329" i="23"/>
  <c r="P5333" i="23"/>
  <c r="P5331" i="23"/>
  <c r="P5332" i="23"/>
  <c r="P5334" i="23"/>
  <c r="P5336" i="23"/>
  <c r="P5337" i="23"/>
  <c r="P5341" i="23"/>
  <c r="P5339" i="23"/>
  <c r="P5342" i="23"/>
  <c r="P5340" i="23"/>
  <c r="P5345" i="23"/>
  <c r="P5346" i="23"/>
  <c r="P5344" i="23"/>
  <c r="P5349" i="23"/>
  <c r="P5350" i="23"/>
  <c r="P5348" i="23"/>
  <c r="P5352" i="23"/>
  <c r="P5354" i="23"/>
  <c r="P5356" i="23"/>
  <c r="P5358" i="23"/>
  <c r="P5360" i="23"/>
  <c r="P5362" i="23"/>
  <c r="P5364" i="23"/>
  <c r="P5366" i="23"/>
  <c r="P5368" i="23"/>
  <c r="P5370" i="23"/>
  <c r="P5372" i="23"/>
  <c r="P5374" i="23"/>
  <c r="P5376" i="23"/>
  <c r="P5377" i="23"/>
  <c r="P5378" i="23"/>
  <c r="P5380" i="23"/>
  <c r="P5381" i="23"/>
  <c r="P5385" i="23"/>
  <c r="P5386" i="23"/>
  <c r="P5383" i="23"/>
  <c r="P5384" i="23"/>
  <c r="P5387" i="23"/>
  <c r="P5390" i="23"/>
  <c r="P5389" i="23"/>
  <c r="P5391" i="23"/>
  <c r="P5393" i="23"/>
  <c r="P5394" i="23"/>
  <c r="P5395" i="23"/>
  <c r="P5396" i="23"/>
  <c r="P5398" i="23"/>
  <c r="P5399" i="23"/>
  <c r="P5401" i="23"/>
  <c r="P5402" i="23"/>
  <c r="P5403" i="23"/>
  <c r="P5405" i="23"/>
  <c r="P5406" i="23"/>
  <c r="P5407" i="23"/>
  <c r="P5412" i="23"/>
  <c r="P5411" i="23"/>
  <c r="P5409" i="23"/>
  <c r="P5410" i="23"/>
  <c r="P5413" i="23"/>
  <c r="P5415" i="23"/>
  <c r="P5416" i="23"/>
  <c r="P5418" i="23"/>
  <c r="P5420" i="23"/>
  <c r="P5422" i="23"/>
  <c r="P5423" i="23"/>
  <c r="P5419" i="23"/>
  <c r="P5421" i="23"/>
  <c r="P5424" i="23"/>
  <c r="P5428" i="23"/>
  <c r="P5426" i="23"/>
  <c r="P5429" i="23"/>
  <c r="P5427" i="23"/>
  <c r="P5430" i="23"/>
  <c r="P5432" i="23"/>
  <c r="P5433" i="23"/>
  <c r="P5436" i="23"/>
  <c r="P5435" i="23"/>
  <c r="P5437" i="23"/>
  <c r="P5438" i="23"/>
  <c r="P5440" i="23"/>
  <c r="P5441" i="23"/>
  <c r="P5443" i="23"/>
  <c r="P5444" i="23"/>
  <c r="P5445" i="23"/>
  <c r="P5448" i="23"/>
  <c r="P5449" i="23"/>
  <c r="P5447" i="23"/>
  <c r="P5450" i="23"/>
  <c r="P5451" i="23"/>
  <c r="P5453" i="23"/>
  <c r="P5454" i="23"/>
  <c r="P5459" i="23"/>
  <c r="P5458" i="23"/>
  <c r="P5461" i="23"/>
  <c r="P5460" i="23"/>
  <c r="P5457" i="23"/>
  <c r="P5456" i="23"/>
  <c r="P5463" i="23"/>
  <c r="P5465" i="23"/>
  <c r="P5467" i="23"/>
  <c r="P5469" i="23"/>
  <c r="P5471" i="23"/>
  <c r="P5473" i="23"/>
  <c r="P5475" i="23"/>
  <c r="P5477" i="23"/>
  <c r="P5479" i="23"/>
  <c r="P5481" i="23"/>
  <c r="P5483" i="23"/>
  <c r="P5485" i="23"/>
  <c r="P5487" i="23"/>
  <c r="P5489" i="23"/>
  <c r="P5491" i="23"/>
  <c r="P5493" i="23"/>
  <c r="P5495" i="23"/>
  <c r="P5497" i="23"/>
  <c r="P5499" i="23"/>
  <c r="P5501" i="23"/>
  <c r="P5503" i="23"/>
  <c r="P5505" i="23"/>
  <c r="P5507" i="23"/>
  <c r="P5509" i="23"/>
  <c r="P5511" i="23"/>
  <c r="P5514" i="23"/>
  <c r="P5513" i="23"/>
  <c r="P5515" i="23"/>
  <c r="P5516" i="23"/>
  <c r="P5518" i="23"/>
  <c r="P5521" i="23"/>
  <c r="P5522" i="23"/>
  <c r="P5523" i="23"/>
  <c r="P5520" i="23"/>
  <c r="P5525" i="23"/>
  <c r="P5527" i="23"/>
  <c r="P5529" i="23"/>
  <c r="P5531" i="23"/>
  <c r="P5533" i="23"/>
  <c r="P5535" i="23"/>
  <c r="P5537" i="23"/>
  <c r="P5539" i="23"/>
  <c r="P5541" i="23"/>
  <c r="P5543" i="23"/>
  <c r="P5545" i="23"/>
  <c r="P5547" i="23"/>
  <c r="P5549" i="23"/>
  <c r="P5550" i="23"/>
  <c r="P5551" i="23"/>
  <c r="P5553" i="23"/>
  <c r="P5554" i="23"/>
  <c r="P5555" i="23"/>
  <c r="P5557" i="23"/>
  <c r="P5558" i="23"/>
  <c r="P5560" i="23"/>
  <c r="P5562" i="23"/>
  <c r="P5563" i="23"/>
  <c r="P5565" i="23"/>
  <c r="P5566" i="23"/>
  <c r="P5567" i="23"/>
  <c r="P5571" i="23"/>
  <c r="P5579" i="23"/>
  <c r="P5569" i="23"/>
  <c r="P5570" i="23"/>
  <c r="P5572" i="23"/>
  <c r="P5573" i="23"/>
  <c r="P5574" i="23"/>
  <c r="P5575" i="23"/>
  <c r="P5576" i="23"/>
  <c r="P5577" i="23"/>
  <c r="P5578" i="23"/>
  <c r="P5581" i="23"/>
  <c r="P5582" i="23"/>
  <c r="P5583" i="23"/>
  <c r="P5585" i="23"/>
  <c r="P5586" i="23"/>
  <c r="P5587" i="23"/>
  <c r="P5590" i="23"/>
  <c r="P5589" i="23"/>
  <c r="P5591" i="23"/>
  <c r="P5594" i="23"/>
  <c r="P5593" i="23"/>
  <c r="P5595" i="23"/>
  <c r="P5596" i="23"/>
  <c r="P5600" i="23"/>
  <c r="P5599" i="23"/>
  <c r="P5598" i="23"/>
  <c r="P5606" i="23"/>
  <c r="P5605" i="23"/>
  <c r="P5603" i="23"/>
  <c r="P5604" i="23"/>
  <c r="P5602" i="23"/>
  <c r="P5609" i="23"/>
  <c r="P5610" i="23"/>
  <c r="P5608" i="23"/>
  <c r="P5613" i="23"/>
  <c r="P5612" i="23"/>
  <c r="P5616" i="23"/>
  <c r="P5615" i="23"/>
  <c r="P5619" i="23"/>
  <c r="P5618" i="23"/>
  <c r="P5622" i="23"/>
  <c r="P5621" i="23"/>
  <c r="P5625" i="23"/>
  <c r="P5624" i="23"/>
  <c r="P5628" i="23"/>
  <c r="P5627" i="23"/>
  <c r="P5631" i="23"/>
  <c r="P5630" i="23"/>
  <c r="P5634" i="23"/>
  <c r="P5633" i="23"/>
  <c r="P5637" i="23"/>
  <c r="P5636" i="23"/>
  <c r="P5640" i="23"/>
  <c r="P5639" i="23"/>
  <c r="P5643" i="23"/>
  <c r="P5642" i="23"/>
  <c r="P5646" i="23"/>
  <c r="P5645" i="23"/>
  <c r="P5649" i="23"/>
  <c r="P5648" i="23"/>
  <c r="P5651" i="23"/>
  <c r="P5653" i="23"/>
  <c r="P5655" i="23"/>
  <c r="P5657" i="23"/>
  <c r="P5659" i="23"/>
  <c r="P5661" i="23"/>
  <c r="P5663" i="23"/>
  <c r="P5665" i="23"/>
  <c r="P5667" i="23"/>
  <c r="P5669" i="23"/>
  <c r="P5671" i="23"/>
  <c r="P5672" i="23"/>
  <c r="P5674" i="23"/>
  <c r="P5678" i="23"/>
  <c r="P5681" i="23"/>
  <c r="P5683" i="23"/>
  <c r="P5685" i="23"/>
  <c r="P5688" i="23"/>
  <c r="P5687" i="23"/>
  <c r="P5691" i="23"/>
  <c r="P5690" i="23"/>
  <c r="P5693" i="23"/>
  <c r="P5695" i="23"/>
  <c r="P5697" i="23"/>
  <c r="P5699" i="23"/>
  <c r="P5701" i="23"/>
  <c r="P5703" i="23"/>
  <c r="P5705" i="23"/>
  <c r="P5709" i="23"/>
  <c r="P5712" i="23"/>
  <c r="P5714" i="23"/>
  <c r="P5718" i="23"/>
  <c r="P5721" i="23"/>
  <c r="P5726" i="23"/>
  <c r="P5723" i="23"/>
  <c r="P5724" i="23"/>
  <c r="P5725" i="23"/>
  <c r="P5727" i="23"/>
  <c r="P5730" i="23"/>
  <c r="P5729" i="23"/>
  <c r="P5733" i="23"/>
  <c r="P5732" i="23"/>
  <c r="P5735" i="23"/>
  <c r="P5736" i="23"/>
  <c r="P5739" i="23"/>
  <c r="P5738" i="23"/>
  <c r="P5741" i="23"/>
  <c r="P5744" i="23"/>
  <c r="P5745" i="23"/>
  <c r="P5746" i="23"/>
  <c r="P5748" i="23"/>
  <c r="P5750" i="23"/>
  <c r="P5754" i="23"/>
  <c r="P5757" i="23"/>
  <c r="P5759" i="23"/>
  <c r="P5761" i="23"/>
  <c r="P5762" i="23"/>
  <c r="P5766" i="23"/>
  <c r="P5768" i="23"/>
  <c r="P5770" i="23"/>
  <c r="P5772" i="23"/>
  <c r="P5774" i="23"/>
  <c r="P5776" i="23"/>
  <c r="P5778" i="23"/>
  <c r="P5780" i="23"/>
  <c r="P5782" i="23"/>
  <c r="P5784" i="23"/>
  <c r="P5786" i="23"/>
  <c r="P5788" i="23"/>
  <c r="P5790" i="23"/>
  <c r="P5793" i="23"/>
  <c r="P5795" i="23"/>
  <c r="P5796" i="23"/>
  <c r="P5800" i="23"/>
  <c r="P5805" i="23"/>
  <c r="P5804" i="23"/>
  <c r="P5806" i="23"/>
  <c r="P5808" i="23"/>
  <c r="P5810" i="23"/>
  <c r="P5811" i="23"/>
  <c r="P5812" i="23"/>
  <c r="P5815" i="23"/>
  <c r="P5817" i="23"/>
  <c r="P5819" i="23"/>
  <c r="P5821" i="23"/>
  <c r="P5823" i="23"/>
  <c r="P5825" i="23"/>
  <c r="P5827" i="23"/>
  <c r="P5829" i="23"/>
  <c r="P5831" i="23"/>
  <c r="P5833" i="23"/>
  <c r="P5838" i="23"/>
  <c r="P5840" i="23"/>
  <c r="P5841" i="23"/>
  <c r="P5842" i="23"/>
  <c r="P5843" i="23"/>
  <c r="P5846" i="23"/>
  <c r="P5845" i="23"/>
  <c r="P5848" i="23"/>
  <c r="P5849" i="23"/>
  <c r="P5851" i="23"/>
  <c r="P5852" i="23"/>
  <c r="P5853" i="23"/>
  <c r="P5854" i="23"/>
  <c r="P5855" i="23"/>
  <c r="P5864" i="23"/>
  <c r="P5863" i="23"/>
  <c r="P5866" i="23"/>
  <c r="P5865" i="23"/>
  <c r="P5868" i="23"/>
  <c r="P5867" i="23"/>
  <c r="P5872" i="23"/>
  <c r="P5874" i="23"/>
  <c r="P5876" i="23"/>
  <c r="P5878" i="23"/>
  <c r="P5880" i="23"/>
  <c r="P5882" i="23"/>
  <c r="P5884" i="23"/>
  <c r="P5886" i="23"/>
  <c r="P5888" i="23"/>
  <c r="P5890" i="23"/>
  <c r="P5889" i="23"/>
  <c r="P5894" i="23"/>
  <c r="P5895" i="23"/>
  <c r="P5896" i="23"/>
  <c r="P5898" i="23"/>
  <c r="P5902" i="23"/>
  <c r="P5903" i="23"/>
  <c r="P5904" i="23"/>
  <c r="P5905" i="23"/>
  <c r="P5906" i="23"/>
  <c r="P5910" i="23"/>
  <c r="P5911" i="23"/>
  <c r="P5912" i="23"/>
  <c r="P5913" i="23"/>
  <c r="P5914" i="23"/>
  <c r="P5917" i="23"/>
  <c r="P5918" i="23"/>
  <c r="P5919" i="23"/>
  <c r="P5920" i="23"/>
  <c r="P5921" i="23"/>
  <c r="P5924" i="23"/>
  <c r="P5923" i="23"/>
  <c r="P5926" i="23"/>
  <c r="P5927" i="23"/>
  <c r="P5931" i="23"/>
  <c r="P5932" i="23"/>
  <c r="P5933" i="23"/>
  <c r="P5935" i="23"/>
  <c r="P5937" i="23"/>
  <c r="P5938" i="23"/>
  <c r="P5939" i="23"/>
  <c r="P5941" i="23"/>
  <c r="P5942" i="23"/>
  <c r="P5944" i="23"/>
  <c r="P5948" i="23"/>
  <c r="P5951" i="23"/>
  <c r="P5953" i="23"/>
  <c r="P5957" i="23"/>
  <c r="P5955" i="23"/>
  <c r="P5956" i="23"/>
  <c r="P5961" i="23"/>
  <c r="P5959" i="23"/>
  <c r="P5960" i="23"/>
  <c r="P5965" i="23"/>
  <c r="P5963" i="23"/>
  <c r="P5964" i="23"/>
  <c r="P5970" i="23"/>
  <c r="P5969" i="23"/>
  <c r="P5967" i="23"/>
  <c r="P5968" i="23"/>
  <c r="P5972" i="23"/>
  <c r="P5974" i="23"/>
  <c r="P5973" i="23"/>
  <c r="P5978" i="23"/>
  <c r="P5980" i="23"/>
  <c r="P5982" i="23"/>
  <c r="P5984" i="23"/>
  <c r="P5986" i="23"/>
  <c r="P5988" i="23"/>
  <c r="P5990" i="23"/>
  <c r="P5992" i="23"/>
  <c r="P5994" i="23"/>
  <c r="P5996" i="23"/>
  <c r="P5998" i="23"/>
  <c r="P6000" i="23"/>
  <c r="P6002" i="23"/>
  <c r="P6004" i="23"/>
  <c r="P6006" i="23"/>
  <c r="P6008" i="23"/>
  <c r="P6010" i="23"/>
  <c r="P6012" i="23"/>
  <c r="P6014" i="23"/>
  <c r="P6016" i="23"/>
  <c r="P6019" i="23"/>
  <c r="P6018" i="23"/>
  <c r="P6020" i="23"/>
  <c r="P6021" i="23"/>
  <c r="P6022" i="23"/>
  <c r="P6024" i="23"/>
  <c r="P6023" i="23"/>
  <c r="P6025" i="23"/>
  <c r="P6026" i="23"/>
  <c r="P6027" i="23"/>
  <c r="P6028" i="23"/>
  <c r="P6030" i="23"/>
  <c r="P6031" i="23"/>
  <c r="P6032" i="23"/>
  <c r="P6033" i="23"/>
  <c r="P6034" i="23"/>
  <c r="P6035" i="23"/>
  <c r="P6037" i="23"/>
  <c r="P6041" i="23"/>
  <c r="P6045" i="23"/>
  <c r="P6048" i="23"/>
  <c r="P6050" i="23"/>
  <c r="P6054" i="23"/>
  <c r="P4" i="23"/>
  <c r="AQ3" i="4"/>
  <c r="AQ4" i="4"/>
  <c r="AQ5"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14" i="4"/>
  <c r="AQ115" i="4"/>
  <c r="AQ116" i="4"/>
  <c r="AQ117" i="4"/>
  <c r="AQ118" i="4"/>
  <c r="AQ119" i="4"/>
  <c r="AQ120" i="4"/>
  <c r="AQ121" i="4"/>
  <c r="AQ122" i="4"/>
  <c r="AQ123" i="4"/>
  <c r="AQ124" i="4"/>
  <c r="AQ125" i="4"/>
  <c r="AQ126" i="4"/>
  <c r="AQ127" i="4"/>
  <c r="AQ128" i="4"/>
  <c r="AQ129" i="4"/>
  <c r="AQ130" i="4"/>
  <c r="AQ131" i="4"/>
  <c r="AQ132" i="4"/>
  <c r="AQ133" i="4"/>
  <c r="AQ134" i="4"/>
  <c r="AQ135" i="4"/>
  <c r="AQ136" i="4"/>
  <c r="AQ137" i="4"/>
  <c r="AQ138" i="4"/>
  <c r="AQ139" i="4"/>
  <c r="AQ140" i="4"/>
  <c r="AQ141" i="4"/>
  <c r="AQ142" i="4"/>
  <c r="AQ143" i="4"/>
  <c r="AQ144" i="4"/>
  <c r="AQ145" i="4"/>
  <c r="AQ146" i="4"/>
  <c r="AQ147" i="4"/>
  <c r="AQ148" i="4"/>
  <c r="AQ149" i="4"/>
  <c r="AQ150" i="4"/>
  <c r="AQ151"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Q285" i="4"/>
  <c r="AQ286" i="4"/>
  <c r="AQ287" i="4"/>
  <c r="AQ288" i="4"/>
  <c r="AQ289" i="4"/>
  <c r="AQ290" i="4"/>
  <c r="AQ291" i="4"/>
  <c r="AQ292"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5" i="4"/>
  <c r="AQ393" i="4"/>
  <c r="AQ394" i="4"/>
  <c r="AQ396" i="4"/>
  <c r="AQ397" i="4"/>
  <c r="AQ398" i="4"/>
  <c r="AQ399" i="4"/>
  <c r="AQ400" i="4"/>
  <c r="AQ401" i="4"/>
  <c r="AQ402" i="4"/>
  <c r="AQ403" i="4"/>
  <c r="AQ404" i="4"/>
  <c r="AQ405" i="4"/>
  <c r="AQ406" i="4"/>
  <c r="AQ407" i="4"/>
  <c r="AQ409" i="4"/>
  <c r="AQ410" i="4"/>
  <c r="AQ411" i="4"/>
  <c r="AQ412" i="4"/>
  <c r="AQ413" i="4"/>
  <c r="AQ414" i="4"/>
  <c r="AQ415" i="4"/>
  <c r="AQ416" i="4"/>
  <c r="AQ417" i="4"/>
  <c r="AQ418" i="4"/>
  <c r="AQ419" i="4"/>
  <c r="AQ420" i="4"/>
  <c r="AQ421" i="4"/>
  <c r="AQ422" i="4"/>
  <c r="AQ550" i="4"/>
  <c r="AQ423" i="4"/>
  <c r="AQ424" i="4"/>
  <c r="AQ425" i="4"/>
  <c r="AQ426" i="4"/>
  <c r="AQ427" i="4"/>
  <c r="AQ428" i="4"/>
  <c r="AQ429" i="4"/>
  <c r="AQ430" i="4"/>
  <c r="AQ431" i="4"/>
  <c r="AQ432" i="4"/>
  <c r="AQ433"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52" i="4"/>
  <c r="AQ553" i="4"/>
  <c r="AQ554" i="4"/>
  <c r="AQ555" i="4"/>
  <c r="AQ556" i="4"/>
  <c r="AQ557" i="4"/>
  <c r="AQ558" i="4"/>
  <c r="AQ559" i="4"/>
  <c r="AQ560" i="4"/>
  <c r="AQ561" i="4"/>
  <c r="AQ562" i="4"/>
  <c r="AQ563" i="4"/>
  <c r="AQ564" i="4"/>
  <c r="AQ565" i="4"/>
  <c r="AQ566" i="4"/>
  <c r="AQ567" i="4"/>
  <c r="AQ568" i="4"/>
  <c r="AQ569" i="4"/>
  <c r="AQ570" i="4"/>
  <c r="AQ571" i="4"/>
  <c r="AQ572" i="4"/>
  <c r="AQ573" i="4"/>
  <c r="AQ574" i="4"/>
  <c r="AQ575" i="4"/>
  <c r="AQ576" i="4"/>
  <c r="AQ577" i="4"/>
  <c r="AQ578" i="4"/>
  <c r="AQ579" i="4"/>
  <c r="AQ580" i="4"/>
  <c r="AQ581" i="4"/>
  <c r="AQ582" i="4"/>
  <c r="AQ583" i="4"/>
  <c r="AQ584" i="4"/>
  <c r="AQ585" i="4"/>
  <c r="AQ586" i="4"/>
  <c r="AQ587" i="4"/>
  <c r="AQ588" i="4"/>
  <c r="AQ589" i="4"/>
  <c r="AQ590" i="4"/>
  <c r="AQ591" i="4"/>
  <c r="AQ592" i="4"/>
  <c r="AQ593" i="4"/>
  <c r="AQ594" i="4"/>
  <c r="AQ595" i="4"/>
  <c r="AQ596" i="4"/>
  <c r="AQ597" i="4"/>
  <c r="AQ598" i="4"/>
  <c r="AQ599" i="4"/>
  <c r="AQ600" i="4"/>
  <c r="AQ601" i="4"/>
  <c r="AQ602" i="4"/>
  <c r="AQ603" i="4"/>
  <c r="AQ604" i="4"/>
  <c r="AQ605" i="4"/>
  <c r="AQ606" i="4"/>
  <c r="AQ607" i="4"/>
  <c r="AQ608" i="4"/>
  <c r="AQ609" i="4"/>
  <c r="AQ610" i="4"/>
  <c r="AQ611" i="4"/>
  <c r="AQ612" i="4"/>
  <c r="AQ613" i="4"/>
  <c r="AQ614" i="4"/>
  <c r="AQ615" i="4"/>
  <c r="AQ616" i="4"/>
  <c r="AQ617" i="4"/>
  <c r="AQ618" i="4"/>
  <c r="AQ619" i="4"/>
  <c r="AQ620" i="4"/>
  <c r="AQ621" i="4"/>
  <c r="AQ622" i="4"/>
  <c r="AQ623" i="4"/>
  <c r="AQ624" i="4"/>
  <c r="AQ625" i="4"/>
  <c r="AQ626" i="4"/>
  <c r="AQ627" i="4"/>
  <c r="AQ628" i="4"/>
  <c r="AQ629" i="4"/>
  <c r="AQ630" i="4"/>
  <c r="AQ631" i="4"/>
  <c r="AQ632" i="4"/>
  <c r="AQ633" i="4"/>
  <c r="AQ634" i="4"/>
  <c r="AQ635" i="4"/>
  <c r="AQ636" i="4"/>
  <c r="AQ637" i="4"/>
  <c r="AQ638" i="4"/>
  <c r="AQ639" i="4"/>
  <c r="AQ640" i="4"/>
  <c r="AQ641" i="4"/>
  <c r="AQ642" i="4"/>
  <c r="AQ643" i="4"/>
  <c r="AQ644" i="4"/>
  <c r="AQ645" i="4"/>
  <c r="AQ646" i="4"/>
  <c r="AQ647" i="4"/>
  <c r="AQ648" i="4"/>
  <c r="AQ649" i="4"/>
  <c r="AQ650" i="4"/>
  <c r="AQ651" i="4"/>
  <c r="AQ652" i="4"/>
  <c r="AQ653" i="4"/>
  <c r="AQ654" i="4"/>
  <c r="AQ655" i="4"/>
  <c r="AQ656" i="4"/>
  <c r="AQ657" i="4"/>
  <c r="AQ658" i="4"/>
  <c r="AQ659" i="4"/>
  <c r="AQ660" i="4"/>
  <c r="AQ661" i="4"/>
  <c r="AQ662" i="4"/>
  <c r="AQ663" i="4"/>
  <c r="AQ664" i="4"/>
  <c r="AQ665" i="4"/>
  <c r="AQ666" i="4"/>
  <c r="AQ667" i="4"/>
  <c r="AQ668" i="4"/>
  <c r="AQ669" i="4"/>
  <c r="AQ670" i="4"/>
  <c r="AQ671" i="4"/>
  <c r="AQ672" i="4"/>
  <c r="AQ673" i="4"/>
  <c r="AQ674" i="4"/>
  <c r="AQ675" i="4"/>
  <c r="AQ676" i="4"/>
  <c r="AQ677" i="4"/>
  <c r="AQ678" i="4"/>
  <c r="AQ679" i="4"/>
  <c r="AQ680" i="4"/>
  <c r="AQ681" i="4"/>
  <c r="AQ682" i="4"/>
  <c r="AQ683" i="4"/>
  <c r="AQ684" i="4"/>
  <c r="AQ685" i="4"/>
  <c r="AQ686" i="4"/>
  <c r="AQ687" i="4"/>
  <c r="AQ688" i="4"/>
  <c r="AQ689" i="4"/>
  <c r="AQ690" i="4"/>
  <c r="AQ691" i="4"/>
  <c r="AQ692" i="4"/>
  <c r="AQ693" i="4"/>
  <c r="AQ694" i="4"/>
  <c r="AQ695" i="4"/>
  <c r="AQ696" i="4"/>
  <c r="AQ697" i="4"/>
  <c r="AQ698" i="4"/>
  <c r="AQ699" i="4"/>
  <c r="AQ700" i="4"/>
  <c r="AQ701" i="4"/>
  <c r="AQ702" i="4"/>
  <c r="AQ703" i="4"/>
  <c r="AQ704" i="4"/>
  <c r="AQ705" i="4"/>
  <c r="AQ706" i="4"/>
  <c r="AQ707" i="4"/>
  <c r="AQ708" i="4"/>
  <c r="AQ709" i="4"/>
  <c r="AQ710" i="4"/>
  <c r="AQ711" i="4"/>
  <c r="AQ712" i="4"/>
  <c r="AQ713" i="4"/>
  <c r="AQ714" i="4"/>
  <c r="AQ715" i="4"/>
  <c r="AQ716" i="4"/>
  <c r="AQ717" i="4"/>
  <c r="AQ718" i="4"/>
  <c r="AQ719" i="4"/>
  <c r="AQ720" i="4"/>
  <c r="AQ721" i="4"/>
  <c r="AQ722" i="4"/>
  <c r="AQ723" i="4"/>
  <c r="AQ724" i="4"/>
  <c r="AQ725" i="4"/>
  <c r="AQ726" i="4"/>
  <c r="AQ727" i="4"/>
  <c r="AQ728" i="4"/>
  <c r="AQ729" i="4"/>
  <c r="AQ730" i="4"/>
  <c r="AQ731" i="4"/>
  <c r="AQ732" i="4"/>
  <c r="AQ733" i="4"/>
  <c r="AQ734" i="4"/>
  <c r="AQ735" i="4"/>
  <c r="AQ736" i="4"/>
  <c r="AQ737" i="4"/>
  <c r="AQ738" i="4"/>
  <c r="AQ739" i="4"/>
  <c r="AQ740" i="4"/>
  <c r="AQ741" i="4"/>
  <c r="AQ742" i="4"/>
  <c r="AQ743" i="4"/>
  <c r="AQ744" i="4"/>
  <c r="AQ745" i="4"/>
  <c r="AQ746" i="4"/>
  <c r="AQ747" i="4"/>
  <c r="AQ748" i="4"/>
  <c r="AQ749" i="4"/>
  <c r="AQ750" i="4"/>
  <c r="AQ751" i="4"/>
  <c r="AQ752" i="4"/>
  <c r="AQ753" i="4"/>
  <c r="AQ754" i="4"/>
  <c r="AQ755" i="4"/>
  <c r="AQ756" i="4"/>
  <c r="AQ757" i="4"/>
  <c r="AQ758" i="4"/>
  <c r="AQ759" i="4"/>
  <c r="AQ760" i="4"/>
  <c r="AQ761" i="4"/>
  <c r="AQ762" i="4"/>
  <c r="AQ763" i="4"/>
  <c r="AQ764" i="4"/>
  <c r="AQ765" i="4"/>
  <c r="AQ766" i="4"/>
  <c r="AQ767" i="4"/>
  <c r="AQ768" i="4"/>
  <c r="AQ769" i="4"/>
  <c r="AQ770" i="4"/>
  <c r="AQ771" i="4"/>
  <c r="AQ772" i="4"/>
  <c r="AQ773" i="4"/>
  <c r="AQ774" i="4"/>
  <c r="AQ775" i="4"/>
  <c r="AQ776" i="4"/>
  <c r="AQ777" i="4"/>
  <c r="AQ778" i="4"/>
  <c r="AQ779" i="4"/>
  <c r="AQ780" i="4"/>
  <c r="AQ781" i="4"/>
  <c r="AQ782" i="4"/>
  <c r="AQ783" i="4"/>
  <c r="AQ784" i="4"/>
  <c r="AQ785" i="4"/>
  <c r="AQ786" i="4"/>
  <c r="AQ787" i="4"/>
  <c r="AQ788" i="4"/>
  <c r="AQ789" i="4"/>
  <c r="AQ790" i="4"/>
  <c r="AQ791" i="4"/>
  <c r="AQ792" i="4"/>
  <c r="AQ793" i="4"/>
  <c r="AQ794" i="4"/>
  <c r="AQ795" i="4"/>
  <c r="AQ796" i="4"/>
  <c r="AQ797" i="4"/>
  <c r="AQ798" i="4"/>
  <c r="AQ799" i="4"/>
  <c r="AQ800" i="4"/>
  <c r="AQ801" i="4"/>
  <c r="AQ802" i="4"/>
  <c r="AQ803" i="4"/>
  <c r="AQ804" i="4"/>
  <c r="AQ805" i="4"/>
  <c r="AQ806" i="4"/>
  <c r="AQ807" i="4"/>
  <c r="AQ808" i="4"/>
  <c r="AQ809" i="4"/>
  <c r="AQ810" i="4"/>
  <c r="AQ811" i="4"/>
  <c r="AQ1604" i="4"/>
  <c r="AQ812" i="4"/>
  <c r="AQ813" i="4"/>
  <c r="AQ814" i="4"/>
  <c r="AQ815" i="4"/>
  <c r="AQ816" i="4"/>
  <c r="AQ817" i="4"/>
  <c r="AQ818" i="4"/>
  <c r="AQ819" i="4"/>
  <c r="AQ820" i="4"/>
  <c r="AQ821" i="4"/>
  <c r="AQ822" i="4"/>
  <c r="AQ823" i="4"/>
  <c r="AQ824" i="4"/>
  <c r="AQ825" i="4"/>
  <c r="AQ826" i="4"/>
  <c r="AQ827" i="4"/>
  <c r="AQ828" i="4"/>
  <c r="AQ829" i="4"/>
  <c r="AQ830" i="4"/>
  <c r="AQ831" i="4"/>
  <c r="AQ832" i="4"/>
  <c r="AQ833" i="4"/>
  <c r="AQ834" i="4"/>
  <c r="AQ835" i="4"/>
  <c r="AQ836" i="4"/>
  <c r="AQ837" i="4"/>
  <c r="AQ838" i="4"/>
  <c r="AQ839" i="4"/>
  <c r="AQ840" i="4"/>
  <c r="AQ841" i="4"/>
  <c r="AQ842" i="4"/>
  <c r="AQ843" i="4"/>
  <c r="AQ844" i="4"/>
  <c r="AQ845" i="4"/>
  <c r="AQ846" i="4"/>
  <c r="AQ847" i="4"/>
  <c r="AQ848" i="4"/>
  <c r="AQ849" i="4"/>
  <c r="AQ850" i="4"/>
  <c r="AQ851" i="4"/>
  <c r="AQ852" i="4"/>
  <c r="AQ853" i="4"/>
  <c r="AQ854" i="4"/>
  <c r="AQ855" i="4"/>
  <c r="AQ856" i="4"/>
  <c r="AQ857" i="4"/>
  <c r="AQ858" i="4"/>
  <c r="AQ859" i="4"/>
  <c r="AQ860" i="4"/>
  <c r="AQ861" i="4"/>
  <c r="AQ862" i="4"/>
  <c r="AQ863" i="4"/>
  <c r="AQ864" i="4"/>
  <c r="AQ865" i="4"/>
  <c r="AQ866" i="4"/>
  <c r="AQ867" i="4"/>
  <c r="AQ868" i="4"/>
  <c r="AQ869" i="4"/>
  <c r="AQ870" i="4"/>
  <c r="AQ871" i="4"/>
  <c r="AQ872" i="4"/>
  <c r="AQ873" i="4"/>
  <c r="AQ874" i="4"/>
  <c r="AQ875" i="4"/>
  <c r="AQ876" i="4"/>
  <c r="AQ877" i="4"/>
  <c r="AQ878" i="4"/>
  <c r="AQ879" i="4"/>
  <c r="AQ880" i="4"/>
  <c r="AQ881" i="4"/>
  <c r="AQ882" i="4"/>
  <c r="AQ883" i="4"/>
  <c r="AQ884" i="4"/>
  <c r="AQ885" i="4"/>
  <c r="AQ886" i="4"/>
  <c r="AQ887" i="4"/>
  <c r="AQ888" i="4"/>
  <c r="AQ889" i="4"/>
  <c r="AQ890" i="4"/>
  <c r="AQ891" i="4"/>
  <c r="AQ892" i="4"/>
  <c r="AQ893" i="4"/>
  <c r="AQ894" i="4"/>
  <c r="AQ895" i="4"/>
  <c r="AQ896" i="4"/>
  <c r="AQ897" i="4"/>
  <c r="AQ898" i="4"/>
  <c r="AQ899" i="4"/>
  <c r="AQ900" i="4"/>
  <c r="AQ901" i="4"/>
  <c r="AQ902" i="4"/>
  <c r="AQ903" i="4"/>
  <c r="AQ904" i="4"/>
  <c r="AQ905" i="4"/>
  <c r="AQ906" i="4"/>
  <c r="AQ907" i="4"/>
  <c r="AQ908" i="4"/>
  <c r="AQ909" i="4"/>
  <c r="AQ910" i="4"/>
  <c r="AQ911" i="4"/>
  <c r="AQ912" i="4"/>
  <c r="AQ913" i="4"/>
  <c r="AQ914" i="4"/>
  <c r="AQ915" i="4"/>
  <c r="AQ916" i="4"/>
  <c r="AQ917" i="4"/>
  <c r="AQ918" i="4"/>
  <c r="AQ919" i="4"/>
  <c r="AQ920" i="4"/>
  <c r="AQ921" i="4"/>
  <c r="AQ922" i="4"/>
  <c r="AQ923" i="4"/>
  <c r="AQ924" i="4"/>
  <c r="AQ925" i="4"/>
  <c r="AQ926" i="4"/>
  <c r="AQ927" i="4"/>
  <c r="AQ928" i="4"/>
  <c r="AQ929" i="4"/>
  <c r="AQ930" i="4"/>
  <c r="AQ931" i="4"/>
  <c r="AQ932" i="4"/>
  <c r="AQ933" i="4"/>
  <c r="AQ934" i="4"/>
  <c r="AQ935" i="4"/>
  <c r="AQ936" i="4"/>
  <c r="AQ937" i="4"/>
  <c r="AQ938" i="4"/>
  <c r="AQ939" i="4"/>
  <c r="AQ940" i="4"/>
  <c r="AQ941" i="4"/>
  <c r="AQ942" i="4"/>
  <c r="AQ943" i="4"/>
  <c r="AQ944" i="4"/>
  <c r="AQ945" i="4"/>
  <c r="AQ946" i="4"/>
  <c r="AQ947" i="4"/>
  <c r="AQ948" i="4"/>
  <c r="AQ949" i="4"/>
  <c r="AQ950" i="4"/>
  <c r="AQ951" i="4"/>
  <c r="AQ952" i="4"/>
  <c r="AQ953" i="4"/>
  <c r="AQ954" i="4"/>
  <c r="AQ955" i="4"/>
  <c r="AQ956" i="4"/>
  <c r="AQ957" i="4"/>
  <c r="AQ958" i="4"/>
  <c r="AQ959" i="4"/>
  <c r="AQ960" i="4"/>
  <c r="AQ961" i="4"/>
  <c r="AQ962" i="4"/>
  <c r="AQ963" i="4"/>
  <c r="AQ964" i="4"/>
  <c r="AQ965" i="4"/>
  <c r="AQ966" i="4"/>
  <c r="AQ967" i="4"/>
  <c r="AQ968" i="4"/>
  <c r="AQ969" i="4"/>
  <c r="AQ970" i="4"/>
  <c r="AQ971" i="4"/>
  <c r="AQ972" i="4"/>
  <c r="AQ973" i="4"/>
  <c r="AQ974" i="4"/>
  <c r="AQ975" i="4"/>
  <c r="AQ976" i="4"/>
  <c r="AQ977" i="4"/>
  <c r="AQ978" i="4"/>
  <c r="AQ979" i="4"/>
  <c r="AQ980" i="4"/>
  <c r="AQ981" i="4"/>
  <c r="AQ982" i="4"/>
  <c r="AQ983" i="4"/>
  <c r="AQ984" i="4"/>
  <c r="AQ985" i="4"/>
  <c r="AQ986" i="4"/>
  <c r="AQ987" i="4"/>
  <c r="AQ988" i="4"/>
  <c r="AQ989" i="4"/>
  <c r="AQ990" i="4"/>
  <c r="AQ991" i="4"/>
  <c r="AQ992" i="4"/>
  <c r="AQ993" i="4"/>
  <c r="AQ994" i="4"/>
  <c r="AQ995" i="4"/>
  <c r="AQ996" i="4"/>
  <c r="AQ997" i="4"/>
  <c r="AQ998" i="4"/>
  <c r="AQ999" i="4"/>
  <c r="AQ1000" i="4"/>
  <c r="AQ1001" i="4"/>
  <c r="AQ1002" i="4"/>
  <c r="AQ1003" i="4"/>
  <c r="AQ1004" i="4"/>
  <c r="AQ1005" i="4"/>
  <c r="AQ1006" i="4"/>
  <c r="AQ1007" i="4"/>
  <c r="AQ1008" i="4"/>
  <c r="AQ1009" i="4"/>
  <c r="AQ1010" i="4"/>
  <c r="AQ1011" i="4"/>
  <c r="AQ1012" i="4"/>
  <c r="AQ1013" i="4"/>
  <c r="AQ1014" i="4"/>
  <c r="AQ1015" i="4"/>
  <c r="AQ1016" i="4"/>
  <c r="AQ1017" i="4"/>
  <c r="AQ1018" i="4"/>
  <c r="AQ1019" i="4"/>
  <c r="AQ1020" i="4"/>
  <c r="AQ1021" i="4"/>
  <c r="AQ1022" i="4"/>
  <c r="AQ1023" i="4"/>
  <c r="AQ1024" i="4"/>
  <c r="AQ1025" i="4"/>
  <c r="AQ1026" i="4"/>
  <c r="AQ1027" i="4"/>
  <c r="AQ1028" i="4"/>
  <c r="AQ1029" i="4"/>
  <c r="AQ1030" i="4"/>
  <c r="AQ1031" i="4"/>
  <c r="AQ1032" i="4"/>
  <c r="AQ1033" i="4"/>
  <c r="AQ1034" i="4"/>
  <c r="AQ1035" i="4"/>
  <c r="AQ1036" i="4"/>
  <c r="AQ408" i="4"/>
  <c r="AQ1038" i="4"/>
  <c r="AQ1039" i="4"/>
  <c r="AQ1040" i="4"/>
  <c r="AQ1041" i="4"/>
  <c r="AQ1042" i="4"/>
  <c r="AQ1043" i="4"/>
  <c r="AQ1044" i="4"/>
  <c r="AQ1045" i="4"/>
  <c r="AQ1046" i="4"/>
  <c r="AQ1047" i="4"/>
  <c r="AQ1048" i="4"/>
  <c r="AQ1049" i="4"/>
  <c r="AQ1050" i="4"/>
  <c r="AQ1051" i="4"/>
  <c r="AQ1052" i="4"/>
  <c r="AQ1053" i="4"/>
  <c r="AQ1054" i="4"/>
  <c r="AQ1055" i="4"/>
  <c r="AQ1056" i="4"/>
  <c r="AQ1057" i="4"/>
  <c r="AQ1058" i="4"/>
  <c r="AQ1059" i="4"/>
  <c r="AQ1060" i="4"/>
  <c r="AQ1061" i="4"/>
  <c r="AQ1062" i="4"/>
  <c r="AQ1063" i="4"/>
  <c r="AQ1064" i="4"/>
  <c r="AQ1065" i="4"/>
  <c r="AQ1066" i="4"/>
  <c r="AQ1067" i="4"/>
  <c r="AQ1068" i="4"/>
  <c r="AQ1069" i="4"/>
  <c r="AQ1070" i="4"/>
  <c r="AQ1071" i="4"/>
  <c r="AQ1072" i="4"/>
  <c r="AQ1073" i="4"/>
  <c r="AQ1074" i="4"/>
  <c r="AQ1075" i="4"/>
  <c r="AQ1076" i="4"/>
  <c r="AQ1077" i="4"/>
  <c r="AQ1078" i="4"/>
  <c r="AQ1079" i="4"/>
  <c r="AQ1080" i="4"/>
  <c r="AQ1081" i="4"/>
  <c r="AQ1082" i="4"/>
  <c r="AQ1083" i="4"/>
  <c r="AQ1084" i="4"/>
  <c r="AQ1085" i="4"/>
  <c r="AQ1086" i="4"/>
  <c r="AQ1087" i="4"/>
  <c r="AQ1088" i="4"/>
  <c r="AQ1089" i="4"/>
  <c r="AQ1090" i="4"/>
  <c r="AQ1091" i="4"/>
  <c r="AQ1092" i="4"/>
  <c r="AQ1093" i="4"/>
  <c r="AQ1094" i="4"/>
  <c r="AQ1095" i="4"/>
  <c r="AQ1096" i="4"/>
  <c r="AQ1097" i="4"/>
  <c r="AQ1098" i="4"/>
  <c r="AQ1099" i="4"/>
  <c r="AQ1100" i="4"/>
  <c r="AQ1101" i="4"/>
  <c r="AQ1102" i="4"/>
  <c r="AQ1103" i="4"/>
  <c r="AQ1104" i="4"/>
  <c r="AQ1105" i="4"/>
  <c r="AQ1106" i="4"/>
  <c r="AQ1107" i="4"/>
  <c r="AQ1108" i="4"/>
  <c r="AQ1109" i="4"/>
  <c r="AQ1110" i="4"/>
  <c r="AQ1111" i="4"/>
  <c r="AQ1112" i="4"/>
  <c r="AQ1113" i="4"/>
  <c r="AQ1114" i="4"/>
  <c r="AQ1115" i="4"/>
  <c r="AQ1116" i="4"/>
  <c r="AQ1117" i="4"/>
  <c r="AQ1118" i="4"/>
  <c r="AQ1119" i="4"/>
  <c r="AQ1120" i="4"/>
  <c r="AQ1121" i="4"/>
  <c r="AQ1122" i="4"/>
  <c r="AQ1123" i="4"/>
  <c r="AQ1124" i="4"/>
  <c r="AQ1125" i="4"/>
  <c r="AQ1126" i="4"/>
  <c r="AQ1127" i="4"/>
  <c r="AQ1128" i="4"/>
  <c r="AQ1129" i="4"/>
  <c r="AQ1130" i="4"/>
  <c r="AQ1131" i="4"/>
  <c r="AQ1132" i="4"/>
  <c r="AQ1133" i="4"/>
  <c r="AQ1134" i="4"/>
  <c r="AQ1135" i="4"/>
  <c r="AQ1136" i="4"/>
  <c r="AQ1137" i="4"/>
  <c r="AQ1138" i="4"/>
  <c r="AQ1139" i="4"/>
  <c r="AQ1140" i="4"/>
  <c r="AQ1141" i="4"/>
  <c r="AQ1142" i="4"/>
  <c r="AQ1143" i="4"/>
  <c r="AQ1144" i="4"/>
  <c r="AQ1145" i="4"/>
  <c r="AQ1146" i="4"/>
  <c r="AQ1147" i="4"/>
  <c r="AQ1148" i="4"/>
  <c r="AQ1149" i="4"/>
  <c r="AQ1150" i="4"/>
  <c r="AQ1151" i="4"/>
  <c r="AQ1152" i="4"/>
  <c r="AQ1153" i="4"/>
  <c r="AQ1154" i="4"/>
  <c r="AQ1155" i="4"/>
  <c r="AQ1156" i="4"/>
  <c r="AQ1157" i="4"/>
  <c r="AQ1158" i="4"/>
  <c r="AQ1159" i="4"/>
  <c r="AQ1160" i="4"/>
  <c r="AQ1161" i="4"/>
  <c r="AQ1162" i="4"/>
  <c r="AQ1163" i="4"/>
  <c r="AQ1164" i="4"/>
  <c r="AQ1165" i="4"/>
  <c r="AQ1166" i="4"/>
  <c r="AQ1167" i="4"/>
  <c r="AQ1168" i="4"/>
  <c r="AQ1169" i="4"/>
  <c r="AQ1170" i="4"/>
  <c r="AQ1171" i="4"/>
  <c r="AQ1172" i="4"/>
  <c r="AQ1173" i="4"/>
  <c r="AQ1174" i="4"/>
  <c r="AQ1175" i="4"/>
  <c r="AQ1176" i="4"/>
  <c r="AQ1177" i="4"/>
  <c r="AQ1178" i="4"/>
  <c r="AQ1179" i="4"/>
  <c r="AQ1180" i="4"/>
  <c r="AQ1181" i="4"/>
  <c r="AQ1182" i="4"/>
  <c r="AQ1183" i="4"/>
  <c r="AQ1184" i="4"/>
  <c r="AQ1185" i="4"/>
  <c r="AQ1186" i="4"/>
  <c r="AQ1187" i="4"/>
  <c r="AQ1188" i="4"/>
  <c r="AQ1189" i="4"/>
  <c r="AQ1190" i="4"/>
  <c r="AQ1191" i="4"/>
  <c r="AQ1192" i="4"/>
  <c r="AQ1193" i="4"/>
  <c r="AQ1194" i="4"/>
  <c r="AQ1195" i="4"/>
  <c r="AQ1196" i="4"/>
  <c r="AQ1197" i="4"/>
  <c r="AQ1198" i="4"/>
  <c r="AQ1199" i="4"/>
  <c r="AQ1200" i="4"/>
  <c r="AQ1201" i="4"/>
  <c r="AQ1202" i="4"/>
  <c r="AQ1203" i="4"/>
  <c r="AQ1204" i="4"/>
  <c r="AQ1205" i="4"/>
  <c r="AQ1206" i="4"/>
  <c r="AQ1207" i="4"/>
  <c r="AQ1208" i="4"/>
  <c r="AQ1209" i="4"/>
  <c r="AQ1210" i="4"/>
  <c r="AQ1211" i="4"/>
  <c r="AQ1212" i="4"/>
  <c r="AQ1213" i="4"/>
  <c r="AQ1214" i="4"/>
  <c r="AQ1215" i="4"/>
  <c r="AQ1216" i="4"/>
  <c r="AQ1217" i="4"/>
  <c r="AQ1218" i="4"/>
  <c r="AQ1219" i="4"/>
  <c r="AQ1220" i="4"/>
  <c r="AQ1221" i="4"/>
  <c r="AQ1222" i="4"/>
  <c r="AQ1223" i="4"/>
  <c r="AQ1224" i="4"/>
  <c r="AQ1225" i="4"/>
  <c r="AQ1226" i="4"/>
  <c r="AQ1227" i="4"/>
  <c r="AQ1228" i="4"/>
  <c r="AQ1229" i="4"/>
  <c r="AQ1230" i="4"/>
  <c r="AQ1231" i="4"/>
  <c r="AQ1232" i="4"/>
  <c r="AQ1233" i="4"/>
  <c r="AQ1234" i="4"/>
  <c r="AQ1235" i="4"/>
  <c r="AQ1236" i="4"/>
  <c r="AQ1237" i="4"/>
  <c r="AQ1238" i="4"/>
  <c r="AQ1239" i="4"/>
  <c r="AQ1240" i="4"/>
  <c r="AQ1241" i="4"/>
  <c r="AQ1242" i="4"/>
  <c r="AQ1243" i="4"/>
  <c r="AQ1244" i="4"/>
  <c r="AQ1245" i="4"/>
  <c r="AQ1246" i="4"/>
  <c r="AQ1247" i="4"/>
  <c r="AQ1248" i="4"/>
  <c r="AQ1249" i="4"/>
  <c r="AQ1250" i="4"/>
  <c r="AQ1251" i="4"/>
  <c r="AQ1252" i="4"/>
  <c r="AQ1253" i="4"/>
  <c r="AQ1254" i="4"/>
  <c r="AQ1255" i="4"/>
  <c r="AQ1256" i="4"/>
  <c r="AQ1257" i="4"/>
  <c r="AQ1258" i="4"/>
  <c r="AQ1259" i="4"/>
  <c r="AQ1260" i="4"/>
  <c r="AQ1261" i="4"/>
  <c r="AQ1262" i="4"/>
  <c r="AQ1263" i="4"/>
  <c r="AQ1264" i="4"/>
  <c r="AQ1265" i="4"/>
  <c r="AQ1266" i="4"/>
  <c r="AQ1267" i="4"/>
  <c r="AQ1268" i="4"/>
  <c r="AQ1269" i="4"/>
  <c r="AQ1270" i="4"/>
  <c r="AQ1271" i="4"/>
  <c r="AQ1272" i="4"/>
  <c r="AQ1273" i="4"/>
  <c r="AQ1274" i="4"/>
  <c r="AQ1275" i="4"/>
  <c r="AQ1276" i="4"/>
  <c r="AQ1277" i="4"/>
  <c r="AQ1278" i="4"/>
  <c r="AQ1279" i="4"/>
  <c r="AQ1280" i="4"/>
  <c r="AQ1281" i="4"/>
  <c r="AQ1282" i="4"/>
  <c r="AQ1283" i="4"/>
  <c r="AQ1284" i="4"/>
  <c r="AQ1285" i="4"/>
  <c r="AQ1286" i="4"/>
  <c r="AQ1287" i="4"/>
  <c r="AQ1288" i="4"/>
  <c r="AQ1289" i="4"/>
  <c r="AQ1290" i="4"/>
  <c r="AQ1291" i="4"/>
  <c r="AQ1292" i="4"/>
  <c r="AQ1293" i="4"/>
  <c r="AQ1294" i="4"/>
  <c r="AQ1295" i="4"/>
  <c r="AQ1296" i="4"/>
  <c r="AQ1297" i="4"/>
  <c r="AQ1298" i="4"/>
  <c r="AQ1299" i="4"/>
  <c r="AQ1300" i="4"/>
  <c r="AQ1301" i="4"/>
  <c r="AQ1302" i="4"/>
  <c r="AQ1303" i="4"/>
  <c r="AQ1304" i="4"/>
  <c r="AQ1305" i="4"/>
  <c r="AQ1306" i="4"/>
  <c r="AQ1307" i="4"/>
  <c r="AQ1308" i="4"/>
  <c r="AQ1309" i="4"/>
  <c r="AQ1310" i="4"/>
  <c r="AQ1311" i="4"/>
  <c r="AQ1312" i="4"/>
  <c r="AQ1313" i="4"/>
  <c r="AQ1314" i="4"/>
  <c r="AQ1315" i="4"/>
  <c r="AQ1316" i="4"/>
  <c r="AQ1317" i="4"/>
  <c r="AQ1318" i="4"/>
  <c r="AQ1319" i="4"/>
  <c r="AQ1320" i="4"/>
  <c r="AQ1321" i="4"/>
  <c r="AQ1322" i="4"/>
  <c r="AQ1323" i="4"/>
  <c r="AQ1324" i="4"/>
  <c r="AQ1325" i="4"/>
  <c r="AQ1326" i="4"/>
  <c r="AQ1327" i="4"/>
  <c r="AQ1328" i="4"/>
  <c r="AQ1329" i="4"/>
  <c r="AQ1330" i="4"/>
  <c r="AQ1331" i="4"/>
  <c r="AQ1332" i="4"/>
  <c r="AQ1333" i="4"/>
  <c r="AQ1334" i="4"/>
  <c r="AQ1335" i="4"/>
  <c r="AQ1336" i="4"/>
  <c r="AQ1337" i="4"/>
  <c r="AQ1338" i="4"/>
  <c r="AQ1339" i="4"/>
  <c r="AQ1340" i="4"/>
  <c r="AQ1341" i="4"/>
  <c r="AQ1342" i="4"/>
  <c r="AQ1343" i="4"/>
  <c r="AQ1344" i="4"/>
  <c r="AQ1345" i="4"/>
  <c r="AQ1346" i="4"/>
  <c r="AQ1347" i="4"/>
  <c r="AQ1348" i="4"/>
  <c r="AQ1349" i="4"/>
  <c r="AQ1350" i="4"/>
  <c r="AQ1351" i="4"/>
  <c r="AQ1352" i="4"/>
  <c r="AQ1353" i="4"/>
  <c r="AQ1354" i="4"/>
  <c r="AQ1355" i="4"/>
  <c r="AQ1356" i="4"/>
  <c r="AQ1357" i="4"/>
  <c r="AQ1358" i="4"/>
  <c r="AQ1359" i="4"/>
  <c r="AQ1360" i="4"/>
  <c r="AQ1361" i="4"/>
  <c r="AQ1362" i="4"/>
  <c r="AQ1363" i="4"/>
  <c r="AQ1364" i="4"/>
  <c r="AQ1365" i="4"/>
  <c r="AQ1366" i="4"/>
  <c r="AQ1367" i="4"/>
  <c r="AQ1368" i="4"/>
  <c r="AQ1369" i="4"/>
  <c r="AQ1370" i="4"/>
  <c r="AQ1371" i="4"/>
  <c r="AQ1372" i="4"/>
  <c r="AQ1373" i="4"/>
  <c r="AQ1374" i="4"/>
  <c r="AQ1375" i="4"/>
  <c r="AQ1376" i="4"/>
  <c r="AQ1377" i="4"/>
  <c r="AQ1378" i="4"/>
  <c r="AQ1379" i="4"/>
  <c r="AQ1380" i="4"/>
  <c r="AQ1381" i="4"/>
  <c r="AQ1382" i="4"/>
  <c r="AQ1383" i="4"/>
  <c r="AQ1384" i="4"/>
  <c r="AQ1385" i="4"/>
  <c r="AQ1386" i="4"/>
  <c r="AQ1387" i="4"/>
  <c r="AQ1388" i="4"/>
  <c r="AQ1389" i="4"/>
  <c r="AQ1390" i="4"/>
  <c r="AQ1391" i="4"/>
  <c r="AQ1392" i="4"/>
  <c r="AQ1393" i="4"/>
  <c r="AQ1394" i="4"/>
  <c r="AQ1395" i="4"/>
  <c r="AQ1396" i="4"/>
  <c r="AQ1397" i="4"/>
  <c r="AQ1398" i="4"/>
  <c r="AQ1399" i="4"/>
  <c r="AQ1400" i="4"/>
  <c r="AQ1401" i="4"/>
  <c r="AQ1402" i="4"/>
  <c r="AQ1403" i="4"/>
  <c r="AQ1404" i="4"/>
  <c r="AQ1405" i="4"/>
  <c r="AQ1406" i="4"/>
  <c r="AQ1407" i="4"/>
  <c r="AQ1408" i="4"/>
  <c r="AQ1409" i="4"/>
  <c r="AQ1412" i="4"/>
  <c r="AQ1413" i="4"/>
  <c r="AQ1414" i="4"/>
  <c r="AQ1415" i="4"/>
  <c r="AQ1416" i="4"/>
  <c r="AQ1417" i="4"/>
  <c r="AQ1418" i="4"/>
  <c r="AQ1419" i="4"/>
  <c r="AQ1420" i="4"/>
  <c r="AQ1421" i="4"/>
  <c r="AQ1422" i="4"/>
  <c r="AQ1423" i="4"/>
  <c r="AQ1424" i="4"/>
  <c r="AQ1425" i="4"/>
  <c r="AQ1426" i="4"/>
  <c r="AQ1427" i="4"/>
  <c r="AQ1428" i="4"/>
  <c r="AQ1429" i="4"/>
  <c r="AQ1430" i="4"/>
  <c r="AQ1431" i="4"/>
  <c r="AQ1432" i="4"/>
  <c r="AQ1433" i="4"/>
  <c r="AQ1434" i="4"/>
  <c r="AQ1435" i="4"/>
  <c r="AQ1436" i="4"/>
  <c r="AQ1437" i="4"/>
  <c r="AQ1438" i="4"/>
  <c r="AQ1439" i="4"/>
  <c r="AQ1440" i="4"/>
  <c r="AQ1441" i="4"/>
  <c r="AQ1442" i="4"/>
  <c r="AQ1443" i="4"/>
  <c r="AQ1444" i="4"/>
  <c r="AQ1445" i="4"/>
  <c r="AQ1446" i="4"/>
  <c r="AQ1447" i="4"/>
  <c r="AQ1448" i="4"/>
  <c r="AQ1449" i="4"/>
  <c r="AQ1450" i="4"/>
  <c r="AQ1451" i="4"/>
  <c r="AQ1452" i="4"/>
  <c r="AQ1453" i="4"/>
  <c r="AQ1454" i="4"/>
  <c r="AQ1455" i="4"/>
  <c r="AQ1456" i="4"/>
  <c r="AQ1457" i="4"/>
  <c r="AQ1458" i="4"/>
  <c r="AQ1459" i="4"/>
  <c r="AQ1460" i="4"/>
  <c r="AQ1461" i="4"/>
  <c r="AQ1462" i="4"/>
  <c r="AQ1463" i="4"/>
  <c r="AQ1464" i="4"/>
  <c r="AQ1465" i="4"/>
  <c r="AQ1466" i="4"/>
  <c r="AQ1467" i="4"/>
  <c r="AQ1468" i="4"/>
  <c r="AQ1469" i="4"/>
  <c r="AQ1470" i="4"/>
  <c r="AQ1471" i="4"/>
  <c r="AQ1472" i="4"/>
  <c r="AQ1473" i="4"/>
  <c r="AQ1474" i="4"/>
  <c r="AQ1475" i="4"/>
  <c r="AQ1476" i="4"/>
  <c r="AQ1477" i="4"/>
  <c r="AQ1478" i="4"/>
  <c r="AQ1479" i="4"/>
  <c r="AQ1480" i="4"/>
  <c r="AQ1481" i="4"/>
  <c r="AQ1482" i="4"/>
  <c r="AQ1483" i="4"/>
  <c r="AQ1484" i="4"/>
  <c r="AQ1485" i="4"/>
  <c r="AQ1486" i="4"/>
  <c r="AQ1487" i="4"/>
  <c r="AQ1488" i="4"/>
  <c r="AQ1489" i="4"/>
  <c r="AQ1490" i="4"/>
  <c r="AQ1491" i="4"/>
  <c r="AQ1492" i="4"/>
  <c r="AQ1493" i="4"/>
  <c r="AQ1494" i="4"/>
  <c r="AQ1495" i="4"/>
  <c r="AQ1496" i="4"/>
  <c r="AQ1497" i="4"/>
  <c r="AQ1498" i="4"/>
  <c r="AQ1499" i="4"/>
  <c r="AQ1500" i="4"/>
  <c r="AQ1501" i="4"/>
  <c r="AQ1502" i="4"/>
  <c r="AQ1503" i="4"/>
  <c r="AQ1504" i="4"/>
  <c r="AQ1505" i="4"/>
  <c r="AQ1506" i="4"/>
  <c r="AQ1507" i="4"/>
  <c r="AQ1508" i="4"/>
  <c r="AQ1509" i="4"/>
  <c r="AQ1510" i="4"/>
  <c r="AQ1511" i="4"/>
  <c r="AQ1512" i="4"/>
  <c r="AQ1513" i="4"/>
  <c r="AQ1514" i="4"/>
  <c r="AQ1515" i="4"/>
  <c r="AQ1516" i="4"/>
  <c r="AQ1517" i="4"/>
  <c r="AQ1518" i="4"/>
  <c r="AQ1519" i="4"/>
  <c r="AQ1520" i="4"/>
  <c r="AQ1521" i="4"/>
  <c r="AQ1522" i="4"/>
  <c r="AQ1523" i="4"/>
  <c r="AQ1524" i="4"/>
  <c r="AQ1525" i="4"/>
  <c r="AQ1526" i="4"/>
  <c r="AQ1527" i="4"/>
  <c r="AQ1528" i="4"/>
  <c r="AQ1529" i="4"/>
  <c r="AQ1530" i="4"/>
  <c r="AQ1531" i="4"/>
  <c r="AQ1532" i="4"/>
  <c r="AQ1533" i="4"/>
  <c r="AQ1534" i="4"/>
  <c r="AQ1535" i="4"/>
  <c r="AQ1536" i="4"/>
  <c r="AQ1537" i="4"/>
  <c r="AQ1538" i="4"/>
  <c r="AQ1539" i="4"/>
  <c r="AQ1540" i="4"/>
  <c r="AQ1541" i="4"/>
  <c r="AQ1542" i="4"/>
  <c r="AQ1543" i="4"/>
  <c r="AQ1544" i="4"/>
  <c r="AQ1545" i="4"/>
  <c r="AQ1546" i="4"/>
  <c r="AQ1547" i="4"/>
  <c r="AQ1548" i="4"/>
  <c r="AQ1549" i="4"/>
  <c r="AQ1550" i="4"/>
  <c r="AQ1551" i="4"/>
  <c r="AQ1552" i="4"/>
  <c r="AQ1553" i="4"/>
  <c r="AQ1554" i="4"/>
  <c r="AQ1555" i="4"/>
  <c r="AQ1556" i="4"/>
  <c r="AQ1557" i="4"/>
  <c r="AQ1558" i="4"/>
  <c r="AQ1559" i="4"/>
  <c r="AQ1560" i="4"/>
  <c r="AQ1561" i="4"/>
  <c r="AQ1562" i="4"/>
  <c r="AQ1563" i="4"/>
  <c r="AQ1564" i="4"/>
  <c r="AQ1565" i="4"/>
  <c r="AQ1566" i="4"/>
  <c r="AQ1567" i="4"/>
  <c r="AQ1568" i="4"/>
  <c r="AQ1569" i="4"/>
  <c r="AQ1570" i="4"/>
  <c r="AQ1571" i="4"/>
  <c r="AQ1572" i="4"/>
  <c r="AQ1573" i="4"/>
  <c r="AQ1574" i="4"/>
  <c r="AQ1575" i="4"/>
  <c r="AQ1576" i="4"/>
  <c r="AQ1577" i="4"/>
  <c r="AQ1578" i="4"/>
  <c r="AQ1579" i="4"/>
  <c r="AQ1580" i="4"/>
  <c r="AQ1581" i="4"/>
  <c r="AQ1582" i="4"/>
  <c r="AQ1583" i="4"/>
  <c r="AQ1584" i="4"/>
  <c r="AQ1585" i="4"/>
  <c r="AQ1586" i="4"/>
  <c r="AQ1587" i="4"/>
  <c r="AQ1588" i="4"/>
  <c r="AQ1589" i="4"/>
  <c r="AQ1590" i="4"/>
  <c r="AQ1591" i="4"/>
  <c r="AQ1592" i="4"/>
  <c r="AQ1593" i="4"/>
  <c r="AQ1594" i="4"/>
  <c r="AQ1595" i="4"/>
  <c r="AQ1596" i="4"/>
  <c r="AQ1597" i="4"/>
  <c r="AQ1598" i="4"/>
  <c r="AQ1599" i="4"/>
  <c r="AQ1600" i="4"/>
  <c r="AQ1601" i="4"/>
  <c r="AQ1602" i="4"/>
  <c r="AQ1603" i="4"/>
  <c r="AQ1605" i="4"/>
  <c r="AQ1606" i="4"/>
  <c r="AQ1607" i="4"/>
  <c r="AQ1608" i="4"/>
  <c r="AQ1609" i="4"/>
  <c r="AQ1610" i="4"/>
  <c r="AQ1611" i="4"/>
  <c r="AQ1612" i="4"/>
  <c r="AQ1613" i="4"/>
  <c r="AQ1614" i="4"/>
  <c r="AQ1615" i="4"/>
  <c r="AQ1616" i="4"/>
  <c r="AQ1617" i="4"/>
  <c r="AQ1618" i="4"/>
  <c r="AQ1619" i="4"/>
  <c r="AQ1620" i="4"/>
  <c r="AQ1621" i="4"/>
  <c r="AQ1622" i="4"/>
  <c r="AQ1623" i="4"/>
  <c r="AQ1624" i="4"/>
  <c r="AQ1625" i="4"/>
  <c r="AQ1626" i="4"/>
  <c r="AQ1627" i="4"/>
  <c r="AQ1628" i="4"/>
  <c r="AQ1629" i="4"/>
  <c r="AQ1630" i="4"/>
  <c r="AQ1631" i="4"/>
  <c r="AQ1632" i="4"/>
  <c r="AQ1633" i="4"/>
  <c r="AQ1634" i="4"/>
  <c r="AQ1635" i="4"/>
  <c r="AQ1636" i="4"/>
  <c r="AQ1637" i="4"/>
  <c r="AQ1638" i="4"/>
  <c r="AQ1639" i="4"/>
  <c r="AQ1640" i="4"/>
  <c r="AQ1641" i="4"/>
  <c r="AQ1642" i="4"/>
  <c r="AQ1643" i="4"/>
  <c r="AQ2" i="4"/>
  <c r="P2001" i="23" l="1"/>
  <c r="P1999" i="23"/>
  <c r="P2290" i="23"/>
  <c r="P1994" i="23"/>
  <c r="P1997" i="23"/>
  <c r="P2388" i="23"/>
  <c r="P1525" i="23"/>
  <c r="P4246" i="23"/>
  <c r="P1492" i="23"/>
  <c r="P1271" i="23"/>
  <c r="P2981" i="23"/>
  <c r="P30" i="23"/>
  <c r="P1009" i="23"/>
  <c r="P1964" i="23"/>
  <c r="P1355" i="23"/>
  <c r="P1243" i="23"/>
  <c r="P105" i="23"/>
  <c r="P3054" i="23"/>
  <c r="P5673" i="23"/>
  <c r="P4757" i="23"/>
  <c r="P3240" i="23"/>
  <c r="P1511" i="23"/>
  <c r="P1354" i="23"/>
  <c r="P407" i="23"/>
  <c r="P5707" i="23"/>
  <c r="P3184" i="23"/>
  <c r="P2665" i="23"/>
  <c r="P2220" i="23"/>
  <c r="P1595" i="23"/>
  <c r="P2568" i="23"/>
  <c r="P5710" i="23"/>
  <c r="P2321" i="23"/>
  <c r="P2148" i="23"/>
  <c r="P1741" i="23"/>
  <c r="P2762" i="23"/>
  <c r="P2592" i="23"/>
  <c r="P1818" i="23"/>
  <c r="P1328" i="23"/>
  <c r="P1171" i="23"/>
  <c r="P5706" i="23"/>
  <c r="P1459" i="23"/>
  <c r="P1380" i="23"/>
  <c r="P1327" i="23"/>
  <c r="P2934" i="23"/>
  <c r="P1543" i="23"/>
  <c r="P436" i="23"/>
  <c r="P1147" i="23"/>
  <c r="P358" i="23"/>
  <c r="P10" i="23"/>
  <c r="P34" i="23"/>
  <c r="P108" i="23"/>
  <c r="P135" i="23"/>
  <c r="P219" i="23"/>
  <c r="P256" i="23"/>
  <c r="P440" i="23"/>
  <c r="P950" i="23"/>
  <c r="P1014" i="23"/>
  <c r="P1151" i="23"/>
  <c r="P1175" i="23"/>
  <c r="P1276" i="23"/>
  <c r="P1307" i="23"/>
  <c r="P1331" i="23"/>
  <c r="P1358" i="23"/>
  <c r="P1599" i="23"/>
  <c r="P1625" i="23"/>
  <c r="P1673" i="23"/>
  <c r="P1697" i="23"/>
  <c r="P1745" i="23"/>
  <c r="P1845" i="23"/>
  <c r="P1894" i="23"/>
  <c r="P1942" i="23"/>
  <c r="P1967" i="23"/>
  <c r="P2028" i="23"/>
  <c r="P2151" i="23"/>
  <c r="P2324" i="23"/>
  <c r="P2446" i="23"/>
  <c r="P2595" i="23"/>
  <c r="P2620" i="23"/>
  <c r="P2644" i="23"/>
  <c r="P2668" i="23"/>
  <c r="P2765" i="23"/>
  <c r="P2789" i="23"/>
  <c r="P2863" i="23"/>
  <c r="P2912" i="23"/>
  <c r="P2937" i="23"/>
  <c r="P3009" i="23"/>
  <c r="P3033" i="23"/>
  <c r="P3058" i="23"/>
  <c r="P3111" i="23"/>
  <c r="P3135" i="23"/>
  <c r="P3344" i="23"/>
  <c r="P3375" i="23"/>
  <c r="P3439" i="23"/>
  <c r="P4035" i="23"/>
  <c r="P5711" i="23"/>
  <c r="P6009" i="23"/>
  <c r="P6040" i="23"/>
  <c r="P2217" i="23"/>
  <c r="P2539" i="23"/>
  <c r="P3180" i="23"/>
  <c r="P3579" i="23"/>
  <c r="P307" i="23"/>
  <c r="P1193" i="23"/>
  <c r="P1839" i="23"/>
  <c r="P2589" i="23"/>
  <c r="P189" i="23"/>
  <c r="P339" i="23"/>
  <c r="P363" i="23"/>
  <c r="P387" i="23"/>
  <c r="P411" i="23"/>
  <c r="P1224" i="23"/>
  <c r="P1308" i="23"/>
  <c r="P1332" i="23"/>
  <c r="P1517" i="23"/>
  <c r="P1547" i="23"/>
  <c r="P1574" i="23"/>
  <c r="P1722" i="23"/>
  <c r="P1774" i="23"/>
  <c r="P1822" i="23"/>
  <c r="P1992" i="23"/>
  <c r="P2053" i="23"/>
  <c r="P2103" i="23"/>
  <c r="P2273" i="23"/>
  <c r="P2300" i="23"/>
  <c r="P2473" i="23"/>
  <c r="P2497" i="23"/>
  <c r="P2548" i="23"/>
  <c r="P2572" i="23"/>
  <c r="P2840" i="23"/>
  <c r="P2962" i="23"/>
  <c r="P3085" i="23"/>
  <c r="P3137" i="23"/>
  <c r="P3164" i="23"/>
  <c r="P3270" i="23"/>
  <c r="P3440" i="23"/>
  <c r="P3963" i="23"/>
  <c r="P5679" i="23"/>
  <c r="P5742" i="23"/>
  <c r="P431" i="23"/>
  <c r="P919" i="23"/>
  <c r="P1324" i="23"/>
  <c r="P1429" i="23"/>
  <c r="P1887" i="23"/>
  <c r="P2807" i="23"/>
  <c r="P5891" i="23"/>
  <c r="P180" i="23"/>
  <c r="P2366" i="23"/>
  <c r="P12" i="23"/>
  <c r="P36" i="23"/>
  <c r="P62" i="23"/>
  <c r="P111" i="23"/>
  <c r="P137" i="23"/>
  <c r="P163" i="23"/>
  <c r="P259" i="23"/>
  <c r="P291" i="23"/>
  <c r="P442" i="23"/>
  <c r="P928" i="23"/>
  <c r="P952" i="23"/>
  <c r="P1016" i="23"/>
  <c r="P1043" i="23"/>
  <c r="P1201" i="23"/>
  <c r="P1309" i="23"/>
  <c r="P1333" i="23"/>
  <c r="P1360" i="23"/>
  <c r="P1386" i="23"/>
  <c r="P1441" i="23"/>
  <c r="P1465" i="23"/>
  <c r="P1489" i="23"/>
  <c r="P1518" i="23"/>
  <c r="P1601" i="23"/>
  <c r="P1627" i="23"/>
  <c r="P1699" i="23"/>
  <c r="P1799" i="23"/>
  <c r="P1847" i="23"/>
  <c r="P1871" i="23"/>
  <c r="P1944" i="23"/>
  <c r="P2078" i="23"/>
  <c r="P2128" i="23"/>
  <c r="P2177" i="23"/>
  <c r="P2202" i="23"/>
  <c r="P2226" i="23"/>
  <c r="P2350" i="23"/>
  <c r="P2400" i="23"/>
  <c r="P2424" i="23"/>
  <c r="P2524" i="23"/>
  <c r="P2622" i="23"/>
  <c r="P2694" i="23"/>
  <c r="P2718" i="23"/>
  <c r="P2742" i="23"/>
  <c r="P2767" i="23"/>
  <c r="P2987" i="23"/>
  <c r="P3011" i="23"/>
  <c r="P3113" i="23"/>
  <c r="P3138" i="23"/>
  <c r="P3218" i="23"/>
  <c r="P3246" i="23"/>
  <c r="P3295" i="23"/>
  <c r="P3319" i="23"/>
  <c r="P3377" i="23"/>
  <c r="P4037" i="23"/>
  <c r="P5680" i="23"/>
  <c r="P5713" i="23"/>
  <c r="P5743" i="23"/>
  <c r="P5826" i="23"/>
  <c r="P6011" i="23"/>
  <c r="P6042" i="23"/>
  <c r="P4973" i="23"/>
  <c r="P28" i="23"/>
  <c r="P1269" i="23"/>
  <c r="P1619" i="23"/>
  <c r="P1985" i="23"/>
  <c r="P2783" i="23"/>
  <c r="P2" i="23"/>
  <c r="P87" i="23"/>
  <c r="P112" i="23"/>
  <c r="P191" i="23"/>
  <c r="P223" i="23"/>
  <c r="P260" i="23"/>
  <c r="P317" i="23"/>
  <c r="P341" i="23"/>
  <c r="P365" i="23"/>
  <c r="P389" i="23"/>
  <c r="P413" i="23"/>
  <c r="P900" i="23"/>
  <c r="P990" i="23"/>
  <c r="P1154" i="23"/>
  <c r="P1250" i="23"/>
  <c r="P1310" i="23"/>
  <c r="P1334" i="23"/>
  <c r="P1361" i="23"/>
  <c r="P1413" i="23"/>
  <c r="P1549" i="23"/>
  <c r="P1576" i="23"/>
  <c r="P1652" i="23"/>
  <c r="P1724" i="23"/>
  <c r="P1897" i="23"/>
  <c r="P1921" i="23"/>
  <c r="P1970" i="23"/>
  <c r="P2006" i="23"/>
  <c r="P2031" i="23"/>
  <c r="P2055" i="23"/>
  <c r="P2154" i="23"/>
  <c r="P2251" i="23"/>
  <c r="P2327" i="23"/>
  <c r="P2449" i="23"/>
  <c r="P2475" i="23"/>
  <c r="P2598" i="23"/>
  <c r="P2647" i="23"/>
  <c r="P2671" i="23"/>
  <c r="P2792" i="23"/>
  <c r="P2817" i="23"/>
  <c r="P2842" i="23"/>
  <c r="P2866" i="23"/>
  <c r="P2890" i="23"/>
  <c r="P2915" i="23"/>
  <c r="P2940" i="23"/>
  <c r="P3036" i="23"/>
  <c r="P3061" i="23"/>
  <c r="P3139" i="23"/>
  <c r="P3272" i="23"/>
  <c r="P3348" i="23"/>
  <c r="P3443" i="23"/>
  <c r="P3483" i="23"/>
  <c r="P4038" i="23"/>
  <c r="P4397" i="23"/>
  <c r="P5647" i="23"/>
  <c r="P5789" i="23"/>
  <c r="P6043" i="23"/>
  <c r="P2045" i="23"/>
  <c r="P2733" i="23"/>
  <c r="P3" i="23"/>
  <c r="P1431" i="23"/>
  <c r="P3027" i="23"/>
  <c r="P5962" i="23"/>
  <c r="P38" i="23"/>
  <c r="P139" i="23"/>
  <c r="P224" i="23"/>
  <c r="P444" i="23"/>
  <c r="P1018" i="23"/>
  <c r="P1203" i="23"/>
  <c r="P1279" i="23"/>
  <c r="P1311" i="23"/>
  <c r="P1335" i="23"/>
  <c r="P1414" i="23"/>
  <c r="P1701" i="23"/>
  <c r="P1749" i="23"/>
  <c r="P1777" i="23"/>
  <c r="P1801" i="23"/>
  <c r="P1825" i="23"/>
  <c r="P1849" i="23"/>
  <c r="P2106" i="23"/>
  <c r="P2276" i="23"/>
  <c r="P2376" i="23"/>
  <c r="P2500" i="23"/>
  <c r="P2624" i="23"/>
  <c r="P2965" i="23"/>
  <c r="P3013" i="23"/>
  <c r="P3115" i="23"/>
  <c r="P3220" i="23"/>
  <c r="P3321" i="23"/>
  <c r="P3349" i="23"/>
  <c r="P3379" i="23"/>
  <c r="P3444" i="23"/>
  <c r="P4949" i="23"/>
  <c r="P5682" i="23"/>
  <c r="P5715" i="23"/>
  <c r="P5943" i="23"/>
  <c r="P1815" i="23"/>
  <c r="P15" i="23"/>
  <c r="P114" i="23"/>
  <c r="P166" i="23"/>
  <c r="P193" i="23"/>
  <c r="P343" i="23"/>
  <c r="P367" i="23"/>
  <c r="P391" i="23"/>
  <c r="P415" i="23"/>
  <c r="P931" i="23"/>
  <c r="P956" i="23"/>
  <c r="P992" i="23"/>
  <c r="P1019" i="23"/>
  <c r="P1046" i="23"/>
  <c r="P1156" i="23"/>
  <c r="P1180" i="23"/>
  <c r="P1228" i="23"/>
  <c r="P1281" i="23"/>
  <c r="P1312" i="23"/>
  <c r="P1336" i="23"/>
  <c r="P1389" i="23"/>
  <c r="P1415" i="23"/>
  <c r="P1444" i="23"/>
  <c r="P1468" i="23"/>
  <c r="P1494" i="23"/>
  <c r="P1578" i="23"/>
  <c r="P1726" i="23"/>
  <c r="P1947" i="23"/>
  <c r="P2033" i="23"/>
  <c r="P2081" i="23"/>
  <c r="P2205" i="23"/>
  <c r="P2403" i="23"/>
  <c r="P2427" i="23"/>
  <c r="P2527" i="23"/>
  <c r="P2552" i="23"/>
  <c r="P2576" i="23"/>
  <c r="P2697" i="23"/>
  <c r="P2721" i="23"/>
  <c r="P2770" i="23"/>
  <c r="P2868" i="23"/>
  <c r="P2990" i="23"/>
  <c r="P3038" i="23"/>
  <c r="P3063" i="23"/>
  <c r="P3141" i="23"/>
  <c r="P3193" i="23"/>
  <c r="P3249" i="23"/>
  <c r="P3274" i="23"/>
  <c r="P3298" i="23"/>
  <c r="P3322" i="23"/>
  <c r="P3350" i="23"/>
  <c r="P4041" i="23"/>
  <c r="P4685" i="23"/>
  <c r="P5165" i="23"/>
  <c r="P5716" i="23"/>
  <c r="P5791" i="23"/>
  <c r="P6046" i="23"/>
  <c r="P2341" i="23"/>
  <c r="P3392" i="23"/>
  <c r="P3985" i="23"/>
  <c r="P283" i="23"/>
  <c r="P1566" i="23"/>
  <c r="P3052" i="23"/>
  <c r="P141" i="23"/>
  <c r="P1205" i="23"/>
  <c r="P1313" i="23"/>
  <c r="P1337" i="23"/>
  <c r="P1365" i="23"/>
  <c r="P1523" i="23"/>
  <c r="P1554" i="23"/>
  <c r="P1703" i="23"/>
  <c r="P1751" i="23"/>
  <c r="P1803" i="23"/>
  <c r="P1875" i="23"/>
  <c r="P1900" i="23"/>
  <c r="P1924" i="23"/>
  <c r="P1973" i="23"/>
  <c r="P2009" i="23"/>
  <c r="P2058" i="23"/>
  <c r="P2108" i="23"/>
  <c r="P2157" i="23"/>
  <c r="P2182" i="23"/>
  <c r="P2254" i="23"/>
  <c r="P2354" i="23"/>
  <c r="P2378" i="23"/>
  <c r="P2452" i="23"/>
  <c r="P2478" i="23"/>
  <c r="P2601" i="23"/>
  <c r="P2650" i="23"/>
  <c r="P2674" i="23"/>
  <c r="P2747" i="23"/>
  <c r="P2820" i="23"/>
  <c r="P2845" i="23"/>
  <c r="P2893" i="23"/>
  <c r="P2918" i="23"/>
  <c r="P2943" i="23"/>
  <c r="P3090" i="23"/>
  <c r="P3117" i="23"/>
  <c r="P3222" i="23"/>
  <c r="P3417" i="23"/>
  <c r="P4042" i="23"/>
  <c r="P5442" i="23"/>
  <c r="P5717" i="23"/>
  <c r="P5945" i="23"/>
  <c r="P6047" i="23"/>
  <c r="P2709" i="23"/>
  <c r="P1007" i="23"/>
  <c r="P2145" i="23"/>
  <c r="P2955" i="23"/>
  <c r="P3338" i="23"/>
  <c r="P3891" i="23"/>
  <c r="P5704" i="23"/>
  <c r="P41" i="23"/>
  <c r="P116" i="23"/>
  <c r="P195" i="23"/>
  <c r="P265" i="23"/>
  <c r="P345" i="23"/>
  <c r="P369" i="23"/>
  <c r="P393" i="23"/>
  <c r="P417" i="23"/>
  <c r="P994" i="23"/>
  <c r="P1022" i="23"/>
  <c r="P1286" i="23"/>
  <c r="P1314" i="23"/>
  <c r="P1338" i="23"/>
  <c r="P1366" i="23"/>
  <c r="P1496" i="23"/>
  <c r="P1524" i="23"/>
  <c r="P1580" i="23"/>
  <c r="P1632" i="23"/>
  <c r="P1656" i="23"/>
  <c r="P1680" i="23"/>
  <c r="P1728" i="23"/>
  <c r="P1852" i="23"/>
  <c r="P2279" i="23"/>
  <c r="P2503" i="23"/>
  <c r="P2627" i="23"/>
  <c r="P2796" i="23"/>
  <c r="P2968" i="23"/>
  <c r="P3016" i="23"/>
  <c r="P3065" i="23"/>
  <c r="P3143" i="23"/>
  <c r="P3170" i="23"/>
  <c r="P3276" i="23"/>
  <c r="P3325" i="23"/>
  <c r="P3352" i="23"/>
  <c r="P3382" i="23"/>
  <c r="P4180" i="23"/>
  <c r="P5213" i="23"/>
  <c r="P5652" i="23"/>
  <c r="P5837" i="23"/>
  <c r="P5946" i="23"/>
  <c r="P102" i="23"/>
  <c r="P5850" i="23"/>
  <c r="P5814" i="23"/>
  <c r="P18" i="23"/>
  <c r="P92" i="23"/>
  <c r="P117" i="23"/>
  <c r="P143" i="23"/>
  <c r="P169" i="23"/>
  <c r="P266" i="23"/>
  <c r="P297" i="23"/>
  <c r="P322" i="23"/>
  <c r="P450" i="23"/>
  <c r="P1023" i="23"/>
  <c r="P1049" i="23"/>
  <c r="P1255" i="23"/>
  <c r="P1315" i="23"/>
  <c r="P1339" i="23"/>
  <c r="P1392" i="23"/>
  <c r="P1447" i="23"/>
  <c r="P1471" i="23"/>
  <c r="P1497" i="23"/>
  <c r="P1528" i="23"/>
  <c r="P1609" i="23"/>
  <c r="P1705" i="23"/>
  <c r="P1805" i="23"/>
  <c r="P1829" i="23"/>
  <c r="P2036" i="23"/>
  <c r="P2060" i="23"/>
  <c r="P2135" i="23"/>
  <c r="P2159" i="23"/>
  <c r="P2208" i="23"/>
  <c r="P2332" i="23"/>
  <c r="P2380" i="23"/>
  <c r="P2406" i="23"/>
  <c r="P2430" i="23"/>
  <c r="P2530" i="23"/>
  <c r="P2555" i="23"/>
  <c r="P2700" i="23"/>
  <c r="P2724" i="23"/>
  <c r="P2773" i="23"/>
  <c r="P2871" i="23"/>
  <c r="P2895" i="23"/>
  <c r="P2920" i="23"/>
  <c r="P2993" i="23"/>
  <c r="P3041" i="23"/>
  <c r="P3119" i="23"/>
  <c r="P3144" i="23"/>
  <c r="P3197" i="23"/>
  <c r="P3252" i="23"/>
  <c r="P3301" i="23"/>
  <c r="P3326" i="23"/>
  <c r="P3419" i="23"/>
  <c r="P4445" i="23"/>
  <c r="P5093" i="23"/>
  <c r="P5719" i="23"/>
  <c r="P5915" i="23"/>
  <c r="P6049" i="23"/>
  <c r="P6055" i="23"/>
  <c r="P1456" i="23"/>
  <c r="P1911" i="23"/>
  <c r="P2978" i="23"/>
  <c r="P128" i="23"/>
  <c r="P3236" i="23"/>
  <c r="P5538" i="23"/>
  <c r="P69" i="23"/>
  <c r="P347" i="23"/>
  <c r="P371" i="23"/>
  <c r="P395" i="23"/>
  <c r="P935" i="23"/>
  <c r="P996" i="23"/>
  <c r="P1160" i="23"/>
  <c r="P1316" i="23"/>
  <c r="P1340" i="23"/>
  <c r="P1557" i="23"/>
  <c r="P1582" i="23"/>
  <c r="P1634" i="23"/>
  <c r="P1658" i="23"/>
  <c r="P1730" i="23"/>
  <c r="P1756" i="23"/>
  <c r="P1782" i="23"/>
  <c r="P1878" i="23"/>
  <c r="P1903" i="23"/>
  <c r="P1927" i="23"/>
  <c r="P1952" i="23"/>
  <c r="P1976" i="23"/>
  <c r="P2012" i="23"/>
  <c r="P2085" i="23"/>
  <c r="P2111" i="23"/>
  <c r="P2185" i="23"/>
  <c r="P2257" i="23"/>
  <c r="P2281" i="23"/>
  <c r="P2357" i="23"/>
  <c r="P2455" i="23"/>
  <c r="P2481" i="23"/>
  <c r="P2580" i="23"/>
  <c r="P2604" i="23"/>
  <c r="P2677" i="23"/>
  <c r="P2750" i="23"/>
  <c r="P2823" i="23"/>
  <c r="P2848" i="23"/>
  <c r="P2946" i="23"/>
  <c r="P2970" i="23"/>
  <c r="P3067" i="23"/>
  <c r="P3172" i="23"/>
  <c r="P3198" i="23"/>
  <c r="P3278" i="23"/>
  <c r="P3354" i="23"/>
  <c r="P4182" i="23"/>
  <c r="P5720" i="23"/>
  <c r="P5839" i="23"/>
  <c r="P5949" i="23"/>
  <c r="P3103" i="23"/>
  <c r="P120" i="23"/>
  <c r="P145" i="23"/>
  <c r="P270" i="23"/>
  <c r="P452" i="23"/>
  <c r="P1025" i="23"/>
  <c r="P1185" i="23"/>
  <c r="P1209" i="23"/>
  <c r="P1233" i="23"/>
  <c r="P1317" i="23"/>
  <c r="P1341" i="23"/>
  <c r="P1421" i="23"/>
  <c r="P1500" i="23"/>
  <c r="P1530" i="23"/>
  <c r="P1583" i="23"/>
  <c r="P1611" i="23"/>
  <c r="P1683" i="23"/>
  <c r="P1757" i="23"/>
  <c r="P1807" i="23"/>
  <c r="P1855" i="23"/>
  <c r="P2137" i="23"/>
  <c r="P2161" i="23"/>
  <c r="P2234" i="23"/>
  <c r="P2309" i="23"/>
  <c r="P2507" i="23"/>
  <c r="P2630" i="23"/>
  <c r="P2654" i="23"/>
  <c r="P2799" i="23"/>
  <c r="P2897" i="23"/>
  <c r="P3019" i="23"/>
  <c r="P3147" i="23"/>
  <c r="P3199" i="23"/>
  <c r="P3227" i="23"/>
  <c r="P3303" i="23"/>
  <c r="P3355" i="23"/>
  <c r="P3385" i="23"/>
  <c r="P3421" i="23"/>
  <c r="P3531" i="23"/>
  <c r="P4107" i="23"/>
  <c r="P4183" i="23"/>
  <c r="P4493" i="23"/>
  <c r="P5623" i="23"/>
  <c r="P5802" i="23"/>
  <c r="P5950" i="23"/>
  <c r="P5985" i="23"/>
  <c r="P6051" i="23"/>
  <c r="P5765" i="23"/>
  <c r="P355" i="23"/>
  <c r="P1299" i="23"/>
  <c r="P2095" i="23"/>
  <c r="P2831" i="23"/>
  <c r="P3651" i="23"/>
  <c r="P5455" i="23"/>
  <c r="P2318" i="23"/>
  <c r="P121" i="23"/>
  <c r="P172" i="23"/>
  <c r="P200" i="23"/>
  <c r="P271" i="23"/>
  <c r="P349" i="23"/>
  <c r="P373" i="23"/>
  <c r="P397" i="23"/>
  <c r="P424" i="23"/>
  <c r="P998" i="23"/>
  <c r="P1318" i="23"/>
  <c r="P1371" i="23"/>
  <c r="P1395" i="23"/>
  <c r="P1450" i="23"/>
  <c r="P1474" i="23"/>
  <c r="P1501" i="23"/>
  <c r="P1531" i="23"/>
  <c r="P1784" i="23"/>
  <c r="P1832" i="23"/>
  <c r="P1905" i="23"/>
  <c r="P1954" i="23"/>
  <c r="P2039" i="23"/>
  <c r="P2063" i="23"/>
  <c r="P2211" i="23"/>
  <c r="P2283" i="23"/>
  <c r="P2335" i="23"/>
  <c r="P2359" i="23"/>
  <c r="P2409" i="23"/>
  <c r="P2433" i="23"/>
  <c r="P2533" i="23"/>
  <c r="P2558" i="23"/>
  <c r="P2703" i="23"/>
  <c r="P2727" i="23"/>
  <c r="P2776" i="23"/>
  <c r="P2874" i="23"/>
  <c r="P2923" i="23"/>
  <c r="P2996" i="23"/>
  <c r="P3045" i="23"/>
  <c r="P3148" i="23"/>
  <c r="P3174" i="23"/>
  <c r="P3228" i="23"/>
  <c r="P3255" i="23"/>
  <c r="P3280" i="23"/>
  <c r="P3978" i="23"/>
  <c r="P4925" i="23"/>
  <c r="P6052" i="23"/>
  <c r="P1480" i="23"/>
  <c r="P1767" i="23"/>
  <c r="P2759" i="23"/>
  <c r="P4589" i="23"/>
  <c r="P22" i="23"/>
  <c r="P147" i="23"/>
  <c r="P454" i="23"/>
  <c r="P1027" i="23"/>
  <c r="P1054" i="23"/>
  <c r="P1139" i="23"/>
  <c r="P1211" i="23"/>
  <c r="P1319" i="23"/>
  <c r="P1423" i="23"/>
  <c r="P1560" i="23"/>
  <c r="P1586" i="23"/>
  <c r="P1637" i="23"/>
  <c r="P1685" i="23"/>
  <c r="P1709" i="23"/>
  <c r="P1733" i="23"/>
  <c r="P1760" i="23"/>
  <c r="P1809" i="23"/>
  <c r="P1882" i="23"/>
  <c r="P1979" i="23"/>
  <c r="P2089" i="23"/>
  <c r="P2139" i="23"/>
  <c r="P2163" i="23"/>
  <c r="P2188" i="23"/>
  <c r="P2459" i="23"/>
  <c r="P2484" i="23"/>
  <c r="P2583" i="23"/>
  <c r="P2607" i="23"/>
  <c r="P2680" i="23"/>
  <c r="P2753" i="23"/>
  <c r="P2826" i="23"/>
  <c r="P2851" i="23"/>
  <c r="P2899" i="23"/>
  <c r="P2949" i="23"/>
  <c r="P2973" i="23"/>
  <c r="P3070" i="23"/>
  <c r="P3096" i="23"/>
  <c r="P3123" i="23"/>
  <c r="P3201" i="23"/>
  <c r="P3331" i="23"/>
  <c r="P3358" i="23"/>
  <c r="P3423" i="23"/>
  <c r="P4186" i="23"/>
  <c r="P4781" i="23"/>
  <c r="P5694" i="23"/>
  <c r="P5987" i="23"/>
  <c r="P1539" i="23"/>
  <c r="P2168" i="23"/>
  <c r="P2857" i="23"/>
  <c r="P123" i="23"/>
  <c r="P274" i="23"/>
  <c r="P327" i="23"/>
  <c r="P351" i="23"/>
  <c r="P375" i="23"/>
  <c r="P399" i="23"/>
  <c r="P426" i="23"/>
  <c r="P1000" i="23"/>
  <c r="P1028" i="23"/>
  <c r="P1294" i="23"/>
  <c r="P1320" i="23"/>
  <c r="P1397" i="23"/>
  <c r="P1504" i="23"/>
  <c r="P1534" i="23"/>
  <c r="P1587" i="23"/>
  <c r="P1662" i="23"/>
  <c r="P1761" i="23"/>
  <c r="P1786" i="23"/>
  <c r="P1834" i="23"/>
  <c r="P1858" i="23"/>
  <c r="P2017" i="23"/>
  <c r="P2041" i="23"/>
  <c r="P2065" i="23"/>
  <c r="P2237" i="23"/>
  <c r="P2285" i="23"/>
  <c r="P2312" i="23"/>
  <c r="P2385" i="23"/>
  <c r="P2511" i="23"/>
  <c r="P2633" i="23"/>
  <c r="P2657" i="23"/>
  <c r="P2802" i="23"/>
  <c r="P2998" i="23"/>
  <c r="P3022" i="23"/>
  <c r="P3047" i="23"/>
  <c r="P3124" i="23"/>
  <c r="P3202" i="23"/>
  <c r="P3306" i="23"/>
  <c r="P3332" i="23"/>
  <c r="P3359" i="23"/>
  <c r="P3388" i="23"/>
  <c r="P3980" i="23"/>
  <c r="P4187" i="23"/>
  <c r="P24" i="23"/>
  <c r="P98" i="23"/>
  <c r="P149" i="23"/>
  <c r="P175" i="23"/>
  <c r="P203" i="23"/>
  <c r="P303" i="23"/>
  <c r="P427" i="23"/>
  <c r="P456" i="23"/>
  <c r="P916" i="23"/>
  <c r="P940" i="23"/>
  <c r="P1056" i="23"/>
  <c r="P1165" i="23"/>
  <c r="P1321" i="23"/>
  <c r="P1347" i="23"/>
  <c r="P1374" i="23"/>
  <c r="P1453" i="23"/>
  <c r="P1477" i="23"/>
  <c r="P1535" i="23"/>
  <c r="P1615" i="23"/>
  <c r="P1711" i="23"/>
  <c r="P1735" i="23"/>
  <c r="P1908" i="23"/>
  <c r="P1932" i="23"/>
  <c r="P2091" i="23"/>
  <c r="P2116" i="23"/>
  <c r="P2214" i="23"/>
  <c r="P2262" i="23"/>
  <c r="P2362" i="23"/>
  <c r="P2436" i="23"/>
  <c r="P2461" i="23"/>
  <c r="P2486" i="23"/>
  <c r="P2536" i="23"/>
  <c r="P2706" i="23"/>
  <c r="P2730" i="23"/>
  <c r="P2828" i="23"/>
  <c r="P2877" i="23"/>
  <c r="P2975" i="23"/>
  <c r="P3072" i="23"/>
  <c r="P3098" i="23"/>
  <c r="P3125" i="23"/>
  <c r="P3152" i="23"/>
  <c r="P3177" i="23"/>
  <c r="P3232" i="23"/>
  <c r="P3258" i="23"/>
  <c r="P3283" i="23"/>
  <c r="P3426" i="23"/>
  <c r="P3459" i="23"/>
  <c r="P3981" i="23"/>
  <c r="P4016" i="23"/>
  <c r="P5357" i="23"/>
  <c r="P5490" i="23"/>
  <c r="P5597" i="23"/>
  <c r="P5922" i="23"/>
  <c r="P6056" i="23"/>
  <c r="P1350" i="23"/>
  <c r="P1508" i="23"/>
  <c r="P1714" i="23"/>
  <c r="P1935" i="23"/>
  <c r="P2661" i="23"/>
  <c r="P2880" i="23"/>
  <c r="P3337" i="23"/>
  <c r="P1325" i="23"/>
  <c r="P1961" i="23"/>
  <c r="P2931" i="23"/>
  <c r="P3287" i="23"/>
  <c r="P75" i="23"/>
  <c r="P353" i="23"/>
  <c r="P377" i="23"/>
  <c r="P401" i="23"/>
  <c r="P1031" i="23"/>
  <c r="P1190" i="23"/>
  <c r="P1238" i="23"/>
  <c r="P1296" i="23"/>
  <c r="P1322" i="23"/>
  <c r="P1563" i="23"/>
  <c r="P1589" i="23"/>
  <c r="P1664" i="23"/>
  <c r="P1688" i="23"/>
  <c r="P1764" i="23"/>
  <c r="P1788" i="23"/>
  <c r="P1885" i="23"/>
  <c r="P1958" i="23"/>
  <c r="P1982" i="23"/>
  <c r="P2043" i="23"/>
  <c r="P2067" i="23"/>
  <c r="P2142" i="23"/>
  <c r="P2166" i="23"/>
  <c r="P2239" i="23"/>
  <c r="P2462" i="23"/>
  <c r="P2562" i="23"/>
  <c r="P2586" i="23"/>
  <c r="P2610" i="23"/>
  <c r="P2683" i="23"/>
  <c r="P2756" i="23"/>
  <c r="P2780" i="23"/>
  <c r="P2854" i="23"/>
  <c r="P2928" i="23"/>
  <c r="P2952" i="23"/>
  <c r="P3049" i="23"/>
  <c r="P3099" i="23"/>
  <c r="P3153" i="23"/>
  <c r="P3205" i="23"/>
  <c r="P3233" i="23"/>
  <c r="P3308" i="23"/>
  <c r="P3427" i="23"/>
  <c r="P5767" i="23"/>
  <c r="P6" i="23"/>
  <c r="P53" i="23"/>
  <c r="P249" i="23"/>
  <c r="P403" i="23"/>
  <c r="P977" i="23"/>
  <c r="P1377" i="23"/>
  <c r="P1666" i="23"/>
  <c r="P2265" i="23"/>
  <c r="P3102" i="23"/>
  <c r="P5670" i="23"/>
  <c r="P1691" i="23"/>
  <c r="P5813" i="23"/>
  <c r="P76" i="23"/>
  <c r="P126" i="23"/>
  <c r="P151" i="23"/>
  <c r="P330" i="23"/>
  <c r="P430" i="23"/>
  <c r="P458" i="23"/>
  <c r="P942" i="23"/>
  <c r="P1005" i="23"/>
  <c r="P1032" i="23"/>
  <c r="P1058" i="23"/>
  <c r="P1143" i="23"/>
  <c r="P1167" i="23"/>
  <c r="P1215" i="23"/>
  <c r="P1323" i="23"/>
  <c r="P1349" i="23"/>
  <c r="P1400" i="23"/>
  <c r="P1428" i="23"/>
  <c r="P1617" i="23"/>
  <c r="P1641" i="23"/>
  <c r="P1737" i="23"/>
  <c r="P1813" i="23"/>
  <c r="P1837" i="23"/>
  <c r="P1861" i="23"/>
  <c r="P2020" i="23"/>
  <c r="P2192" i="23"/>
  <c r="P2288" i="23"/>
  <c r="P2364" i="23"/>
  <c r="P2390" i="23"/>
  <c r="P2413" i="23"/>
  <c r="P2488" i="23"/>
  <c r="P2514" i="23"/>
  <c r="P2636" i="23"/>
  <c r="P2903" i="23"/>
  <c r="P3001" i="23"/>
  <c r="P3025" i="23"/>
  <c r="P3074" i="23"/>
  <c r="P3179" i="23"/>
  <c r="P3206" i="23"/>
  <c r="P3234" i="23"/>
  <c r="P3285" i="23"/>
  <c r="P3507" i="23"/>
  <c r="P3984" i="23"/>
  <c r="P5359" i="23"/>
  <c r="P5" i="23"/>
  <c r="P379" i="23"/>
  <c r="P1006" i="23"/>
  <c r="P1790" i="23"/>
  <c r="P3310" i="23"/>
  <c r="P3129" i="23"/>
  <c r="P55" i="23"/>
  <c r="P181" i="23"/>
  <c r="P214" i="23"/>
  <c r="P251" i="23"/>
  <c r="P333" i="23"/>
  <c r="P381" i="23"/>
  <c r="P405" i="23"/>
  <c r="P462" i="23"/>
  <c r="P921" i="23"/>
  <c r="P945" i="23"/>
  <c r="P979" i="23"/>
  <c r="P1326" i="23"/>
  <c r="P1403" i="23"/>
  <c r="P1432" i="23"/>
  <c r="P1541" i="23"/>
  <c r="P1644" i="23"/>
  <c r="P1668" i="23"/>
  <c r="P1792" i="23"/>
  <c r="P2047" i="23"/>
  <c r="P2071" i="23"/>
  <c r="P2097" i="23"/>
  <c r="P2121" i="23"/>
  <c r="P2195" i="23"/>
  <c r="P2243" i="23"/>
  <c r="P2294" i="23"/>
  <c r="P2393" i="23"/>
  <c r="P2416" i="23"/>
  <c r="P2441" i="23"/>
  <c r="P2467" i="23"/>
  <c r="P2491" i="23"/>
  <c r="P2614" i="23"/>
  <c r="P2663" i="23"/>
  <c r="P2833" i="23"/>
  <c r="P2906" i="23"/>
  <c r="P3004" i="23"/>
  <c r="P3130" i="23"/>
  <c r="P3183" i="23"/>
  <c r="P3210" i="23"/>
  <c r="P3237" i="23"/>
  <c r="P3339" i="23"/>
  <c r="P3987" i="23"/>
  <c r="P4421" i="23"/>
  <c r="P4709" i="23"/>
  <c r="P8" i="23"/>
  <c r="P133" i="23"/>
  <c r="P287" i="23"/>
  <c r="P311" i="23"/>
  <c r="P336" i="23"/>
  <c r="P437" i="23"/>
  <c r="P466" i="23"/>
  <c r="P948" i="23"/>
  <c r="P983" i="23"/>
  <c r="P1064" i="23"/>
  <c r="P1197" i="23"/>
  <c r="P1329" i="23"/>
  <c r="P1406" i="23"/>
  <c r="P1597" i="23"/>
  <c r="P1623" i="23"/>
  <c r="P1671" i="23"/>
  <c r="P1695" i="23"/>
  <c r="P1719" i="23"/>
  <c r="P1743" i="23"/>
  <c r="P1989" i="23"/>
  <c r="P2100" i="23"/>
  <c r="P2124" i="23"/>
  <c r="P2297" i="23"/>
  <c r="P2470" i="23"/>
  <c r="P2494" i="23"/>
  <c r="P2959" i="23"/>
  <c r="P3007" i="23"/>
  <c r="P3056" i="23"/>
  <c r="P3109" i="23"/>
  <c r="P3186" i="23"/>
  <c r="P3241" i="23"/>
  <c r="P3437" i="23"/>
  <c r="P4901" i="23"/>
  <c r="P5335" i="23"/>
  <c r="P5675" i="23"/>
  <c r="P107" i="23"/>
  <c r="P160" i="23"/>
  <c r="P187" i="23"/>
  <c r="P218" i="23"/>
  <c r="P255" i="23"/>
  <c r="P361" i="23"/>
  <c r="P385" i="23"/>
  <c r="P409" i="23"/>
  <c r="P467" i="23"/>
  <c r="P925" i="23"/>
  <c r="P984" i="23"/>
  <c r="P1013" i="23"/>
  <c r="P1040" i="23"/>
  <c r="P1246" i="23"/>
  <c r="P1275" i="23"/>
  <c r="P1306" i="23"/>
  <c r="P1330" i="23"/>
  <c r="P1383" i="23"/>
  <c r="P1462" i="23"/>
  <c r="P1486" i="23"/>
  <c r="P1545" i="23"/>
  <c r="P1648" i="23"/>
  <c r="P1796" i="23"/>
  <c r="P1917" i="23"/>
  <c r="P2051" i="23"/>
  <c r="P2075" i="23"/>
  <c r="P2174" i="23"/>
  <c r="P2199" i="23"/>
  <c r="P2223" i="23"/>
  <c r="P2247" i="23"/>
  <c r="P2271" i="23"/>
  <c r="P2397" i="23"/>
  <c r="P2421" i="23"/>
  <c r="P2521" i="23"/>
  <c r="P2691" i="23"/>
  <c r="P2715" i="23"/>
  <c r="P2739" i="23"/>
  <c r="P2813" i="23"/>
  <c r="P2838" i="23"/>
  <c r="P2886" i="23"/>
  <c r="P2984" i="23"/>
  <c r="P3083" i="23"/>
  <c r="P3134" i="23"/>
  <c r="P3162" i="23"/>
  <c r="P3214" i="23"/>
  <c r="P3292" i="23"/>
  <c r="P3316" i="23"/>
  <c r="P3343" i="23"/>
  <c r="P3555" i="23"/>
  <c r="P3723" i="23"/>
  <c r="P5237" i="23"/>
  <c r="P2688" i="23"/>
  <c r="P2344" i="23"/>
  <c r="P1914" i="23"/>
  <c r="P1693" i="23"/>
  <c r="P3313" i="23"/>
  <c r="P4131" i="23"/>
  <c r="P3080" i="23"/>
  <c r="P2860" i="23"/>
  <c r="P1621" i="23"/>
  <c r="P5431" i="23"/>
  <c r="P3212" i="23"/>
  <c r="P2025" i="23"/>
  <c r="P383" i="23"/>
  <c r="P216" i="23"/>
  <c r="P2786" i="23"/>
  <c r="P2518" i="23"/>
  <c r="P2171" i="23"/>
  <c r="P1770" i="23"/>
  <c r="P215" i="23"/>
  <c r="P2269" i="23"/>
  <c r="P1841" i="23"/>
  <c r="P1483" i="23"/>
  <c r="P1037" i="23"/>
  <c r="P1272" i="23"/>
  <c r="P1596" i="23"/>
  <c r="P3290" i="23"/>
  <c r="P1939" i="23"/>
  <c r="P980" i="23"/>
  <c r="P3160" i="23"/>
  <c r="P3030" i="23"/>
  <c r="P2712" i="23"/>
  <c r="P2368" i="23"/>
  <c r="P1569" i="23"/>
  <c r="P1010" i="23"/>
  <c r="P1891" i="23"/>
  <c r="P4203" i="23"/>
  <c r="P1219" i="23"/>
  <c r="P253" i="23"/>
  <c r="P81" i="23"/>
  <c r="P2736" i="23"/>
  <c r="P2883" i="23"/>
  <c r="P2544" i="23"/>
  <c r="P2197" i="23"/>
  <c r="P1717" i="23"/>
  <c r="P5676" i="23"/>
  <c r="P3370" i="23"/>
  <c r="P2810" i="23"/>
  <c r="P1866" i="23"/>
  <c r="P463" i="23"/>
  <c r="P4469" i="23"/>
  <c r="P3369" i="23"/>
  <c r="P2640" i="23"/>
  <c r="P2049" i="23"/>
  <c r="P1794" i="23"/>
  <c r="P1062" i="23"/>
  <c r="P157" i="23"/>
  <c r="P130" i="23"/>
  <c r="P464" i="23"/>
  <c r="P5836" i="23"/>
  <c r="P5668" i="23"/>
  <c r="P5524" i="23"/>
  <c r="P5308" i="23"/>
  <c r="P5260" i="23"/>
  <c r="P5188" i="23"/>
  <c r="P5140" i="23"/>
  <c r="P5068" i="23"/>
  <c r="P5044" i="23"/>
  <c r="P5020" i="23"/>
  <c r="P4996" i="23"/>
  <c r="P4828" i="23"/>
  <c r="P4804" i="23"/>
  <c r="P4660" i="23"/>
  <c r="P4612" i="23"/>
  <c r="P4564" i="23"/>
  <c r="P4540" i="23"/>
  <c r="P4516" i="23"/>
  <c r="P4372" i="23"/>
  <c r="P4348" i="23"/>
  <c r="P4300" i="23"/>
  <c r="P4276" i="23"/>
  <c r="P4252" i="23"/>
  <c r="P4226" i="23"/>
  <c r="P4178" i="23"/>
  <c r="P4154" i="23"/>
  <c r="P4106" i="23"/>
  <c r="P4082" i="23"/>
  <c r="P4010" i="23"/>
  <c r="P3914" i="23"/>
  <c r="P3866" i="23"/>
  <c r="P3794" i="23"/>
  <c r="P3770" i="23"/>
  <c r="P3746" i="23"/>
  <c r="P3602" i="23"/>
  <c r="P3410" i="23"/>
  <c r="P3362" i="23"/>
  <c r="P3266" i="23"/>
  <c r="P3100" i="23"/>
  <c r="P3076" i="23"/>
  <c r="P2836" i="23"/>
  <c r="P1572" i="23"/>
  <c r="P1351" i="23"/>
  <c r="P1087" i="23"/>
  <c r="P967" i="23"/>
  <c r="P272" i="23"/>
  <c r="P1498" i="23"/>
  <c r="P536" i="23"/>
  <c r="P5936" i="23"/>
  <c r="P5620" i="23"/>
  <c r="P5452" i="23"/>
  <c r="P5835" i="23"/>
  <c r="P5787" i="23"/>
  <c r="P5379" i="23"/>
  <c r="P5235" i="23"/>
  <c r="P5115" i="23"/>
  <c r="P5091" i="23"/>
  <c r="P4971" i="23"/>
  <c r="P4947" i="23"/>
  <c r="P4923" i="23"/>
  <c r="P4899" i="23"/>
  <c r="P4779" i="23"/>
  <c r="P4731" i="23"/>
  <c r="P4707" i="23"/>
  <c r="P4491" i="23"/>
  <c r="P4467" i="23"/>
  <c r="P4443" i="23"/>
  <c r="P4419" i="23"/>
  <c r="P4251" i="23"/>
  <c r="P4201" i="23"/>
  <c r="P4129" i="23"/>
  <c r="P4105" i="23"/>
  <c r="P3841" i="23"/>
  <c r="P3817" i="23"/>
  <c r="P3721" i="23"/>
  <c r="P3601" i="23"/>
  <c r="P3577" i="23"/>
  <c r="P3553" i="23"/>
  <c r="P3529" i="23"/>
  <c r="P3505" i="23"/>
  <c r="P3481" i="23"/>
  <c r="P3457" i="23"/>
  <c r="P3433" i="23"/>
  <c r="P3361" i="23"/>
  <c r="P3243" i="23"/>
  <c r="P3195" i="23"/>
  <c r="P2087" i="23"/>
  <c r="P2015" i="23"/>
  <c r="P1302" i="23"/>
  <c r="P1134" i="23"/>
  <c r="P966" i="23"/>
  <c r="P894" i="23"/>
  <c r="P726" i="23"/>
  <c r="P702" i="23"/>
  <c r="P654" i="23"/>
  <c r="P486" i="23"/>
  <c r="P438" i="23"/>
  <c r="P247" i="23"/>
  <c r="P584" i="23"/>
  <c r="P5740" i="23"/>
  <c r="P5644" i="23"/>
  <c r="P5500" i="23"/>
  <c r="P5404" i="23"/>
  <c r="P5887" i="23"/>
  <c r="P5763" i="23"/>
  <c r="P5355" i="23"/>
  <c r="P5211" i="23"/>
  <c r="P5958" i="23"/>
  <c r="P5934" i="23"/>
  <c r="P5862" i="23"/>
  <c r="P5834" i="23"/>
  <c r="P5666" i="23"/>
  <c r="P5546" i="23"/>
  <c r="P5498" i="23"/>
  <c r="P5474" i="23"/>
  <c r="P5330" i="23"/>
  <c r="P5282" i="23"/>
  <c r="P5186" i="23"/>
  <c r="P5138" i="23"/>
  <c r="P5066" i="23"/>
  <c r="P5042" i="23"/>
  <c r="P5018" i="23"/>
  <c r="P4994" i="23"/>
  <c r="P4874" i="23"/>
  <c r="P4826" i="23"/>
  <c r="P4754" i="23"/>
  <c r="P4658" i="23"/>
  <c r="P4634" i="23"/>
  <c r="P4610" i="23"/>
  <c r="P4562" i="23"/>
  <c r="P4538" i="23"/>
  <c r="P4514" i="23"/>
  <c r="P4394" i="23"/>
  <c r="P4370" i="23"/>
  <c r="P4346" i="23"/>
  <c r="P4322" i="23"/>
  <c r="P4298" i="23"/>
  <c r="P4274" i="23"/>
  <c r="P4224" i="23"/>
  <c r="P4176" i="23"/>
  <c r="P4032" i="23"/>
  <c r="P3960" i="23"/>
  <c r="P3912" i="23"/>
  <c r="P3792" i="23"/>
  <c r="P3744" i="23"/>
  <c r="P3600" i="23"/>
  <c r="P3264" i="23"/>
  <c r="P2618" i="23"/>
  <c r="P1762" i="23"/>
  <c r="P1519" i="23"/>
  <c r="P1109" i="23"/>
  <c r="P845" i="23"/>
  <c r="P821" i="23"/>
  <c r="P797" i="23"/>
  <c r="P701" i="23"/>
  <c r="P557" i="23"/>
  <c r="P533" i="23"/>
  <c r="P848" i="23"/>
  <c r="P5764" i="23"/>
  <c r="P5692" i="23"/>
  <c r="P5548" i="23"/>
  <c r="P5476" i="23"/>
  <c r="P6007" i="23"/>
  <c r="P5983" i="23"/>
  <c r="P6053" i="23"/>
  <c r="P6029" i="23"/>
  <c r="P6005" i="23"/>
  <c r="P5981" i="23"/>
  <c r="P5909" i="23"/>
  <c r="P5885" i="23"/>
  <c r="P5857" i="23"/>
  <c r="P5809" i="23"/>
  <c r="P5785" i="23"/>
  <c r="P5737" i="23"/>
  <c r="P5689" i="23"/>
  <c r="P5641" i="23"/>
  <c r="P5617" i="23"/>
  <c r="P5425" i="23"/>
  <c r="P5353" i="23"/>
  <c r="P5257" i="23"/>
  <c r="P5233" i="23"/>
  <c r="P5209" i="23"/>
  <c r="P5089" i="23"/>
  <c r="P4969" i="23"/>
  <c r="P4945" i="23"/>
  <c r="P4921" i="23"/>
  <c r="P4897" i="23"/>
  <c r="P4777" i="23"/>
  <c r="P4585" i="23"/>
  <c r="P4489" i="23"/>
  <c r="P4465" i="23"/>
  <c r="P4441" i="23"/>
  <c r="P4417" i="23"/>
  <c r="P4199" i="23"/>
  <c r="P4151" i="23"/>
  <c r="P4127" i="23"/>
  <c r="P4079" i="23"/>
  <c r="P3767" i="23"/>
  <c r="P3719" i="23"/>
  <c r="P3671" i="23"/>
  <c r="P3647" i="23"/>
  <c r="P3623" i="23"/>
  <c r="P3551" i="23"/>
  <c r="P3503" i="23"/>
  <c r="P3479" i="23"/>
  <c r="P3455" i="23"/>
  <c r="P3407" i="23"/>
  <c r="P3145" i="23"/>
  <c r="P2133" i="23"/>
  <c r="P1132" i="23"/>
  <c r="P988" i="23"/>
  <c r="P772" i="23"/>
  <c r="P604" i="23"/>
  <c r="P460" i="23"/>
  <c r="P245" i="23"/>
  <c r="P197" i="23"/>
  <c r="P560" i="23"/>
  <c r="P5832" i="23"/>
  <c r="P5664" i="23"/>
  <c r="P5496" i="23"/>
  <c r="P5472" i="23"/>
  <c r="P5304" i="23"/>
  <c r="P5112" i="23"/>
  <c r="P5040" i="23"/>
  <c r="P4992" i="23"/>
  <c r="P4824" i="23"/>
  <c r="P4704" i="23"/>
  <c r="P4656" i="23"/>
  <c r="P4608" i="23"/>
  <c r="P4536" i="23"/>
  <c r="P4368" i="23"/>
  <c r="P4344" i="23"/>
  <c r="P4320" i="23"/>
  <c r="P4296" i="23"/>
  <c r="P4272" i="23"/>
  <c r="P4248" i="23"/>
  <c r="P4222" i="23"/>
  <c r="P4174" i="23"/>
  <c r="P4102" i="23"/>
  <c r="P4054" i="23"/>
  <c r="P4006" i="23"/>
  <c r="P3982" i="23"/>
  <c r="P3958" i="23"/>
  <c r="P3934" i="23"/>
  <c r="P3790" i="23"/>
  <c r="P3742" i="23"/>
  <c r="P3694" i="23"/>
  <c r="P3526" i="23"/>
  <c r="P3430" i="23"/>
  <c r="P3406" i="23"/>
  <c r="P3216" i="23"/>
  <c r="P2180" i="23"/>
  <c r="P1880" i="23"/>
  <c r="P1592" i="23"/>
  <c r="P1419" i="23"/>
  <c r="P1011" i="23"/>
  <c r="P963" i="23"/>
  <c r="P915" i="23"/>
  <c r="P891" i="23"/>
  <c r="P867" i="23"/>
  <c r="P723" i="23"/>
  <c r="P699" i="23"/>
  <c r="P651" i="23"/>
  <c r="P627" i="23"/>
  <c r="P315" i="23"/>
  <c r="P268" i="23"/>
  <c r="P220" i="23"/>
  <c r="P512" i="23"/>
  <c r="P5592" i="23"/>
  <c r="P5400" i="23"/>
  <c r="P5184" i="23"/>
  <c r="P5160" i="23"/>
  <c r="P5064" i="23"/>
  <c r="P5016" i="23"/>
  <c r="P4848" i="23"/>
  <c r="P4800" i="23"/>
  <c r="P4752" i="23"/>
  <c r="P4728" i="23"/>
  <c r="P4680" i="23"/>
  <c r="P4632" i="23"/>
  <c r="P4560" i="23"/>
  <c r="P6003" i="23"/>
  <c r="P5979" i="23"/>
  <c r="P5907" i="23"/>
  <c r="P5883" i="23"/>
  <c r="P5807" i="23"/>
  <c r="P5783" i="23"/>
  <c r="P5519" i="23"/>
  <c r="P5375" i="23"/>
  <c r="P5351" i="23"/>
  <c r="P5231" i="23"/>
  <c r="P5207" i="23"/>
  <c r="P5087" i="23"/>
  <c r="P4967" i="23"/>
  <c r="P4943" i="23"/>
  <c r="P4919" i="23"/>
  <c r="P4895" i="23"/>
  <c r="P4775" i="23"/>
  <c r="P4583" i="23"/>
  <c r="P4511" i="23"/>
  <c r="P4487" i="23"/>
  <c r="P4463" i="23"/>
  <c r="P4439" i="23"/>
  <c r="P4391" i="23"/>
  <c r="P4197" i="23"/>
  <c r="P4125" i="23"/>
  <c r="P4029" i="23"/>
  <c r="P3813" i="23"/>
  <c r="P3765" i="23"/>
  <c r="P3717" i="23"/>
  <c r="P3669" i="23"/>
  <c r="P3621" i="23"/>
  <c r="P3597" i="23"/>
  <c r="P3549" i="23"/>
  <c r="P3501" i="23"/>
  <c r="P3477" i="23"/>
  <c r="P3333" i="23"/>
  <c r="P1298" i="23"/>
  <c r="P1082" i="23"/>
  <c r="P1034" i="23"/>
  <c r="P986" i="23"/>
  <c r="P962" i="23"/>
  <c r="P842" i="23"/>
  <c r="P818" i="23"/>
  <c r="P794" i="23"/>
  <c r="P746" i="23"/>
  <c r="P578" i="23"/>
  <c r="P554" i="23"/>
  <c r="P506" i="23"/>
  <c r="P267" i="23"/>
  <c r="P968" i="23"/>
  <c r="P153" i="23"/>
  <c r="P5908" i="23"/>
  <c r="P5568" i="23"/>
  <c r="P5734" i="23"/>
  <c r="P5542" i="23"/>
  <c r="P5470" i="23"/>
  <c r="P5326" i="23"/>
  <c r="P5182" i="23"/>
  <c r="P5086" i="23"/>
  <c r="P5014" i="23"/>
  <c r="P4990" i="23"/>
  <c r="P4870" i="23"/>
  <c r="P4846" i="23"/>
  <c r="P4750" i="23"/>
  <c r="P4726" i="23"/>
  <c r="P4702" i="23"/>
  <c r="P4654" i="23"/>
  <c r="P4630" i="23"/>
  <c r="P4606" i="23"/>
  <c r="P4558" i="23"/>
  <c r="P4534" i="23"/>
  <c r="P4414" i="23"/>
  <c r="P4366" i="23"/>
  <c r="P4342" i="23"/>
  <c r="P4318" i="23"/>
  <c r="P4294" i="23"/>
  <c r="P4270" i="23"/>
  <c r="P4244" i="23"/>
  <c r="P4220" i="23"/>
  <c r="P4172" i="23"/>
  <c r="P4028" i="23"/>
  <c r="P4004" i="23"/>
  <c r="P3956" i="23"/>
  <c r="P3884" i="23"/>
  <c r="P3788" i="23"/>
  <c r="P3716" i="23"/>
  <c r="P3620" i="23"/>
  <c r="P3572" i="23"/>
  <c r="P3428" i="23"/>
  <c r="P3356" i="23"/>
  <c r="P3238" i="23"/>
  <c r="P2926" i="23"/>
  <c r="P2542" i="23"/>
  <c r="P1950" i="23"/>
  <c r="P1758" i="23"/>
  <c r="P1369" i="23"/>
  <c r="P1273" i="23"/>
  <c r="P1105" i="23"/>
  <c r="P961" i="23"/>
  <c r="P913" i="23"/>
  <c r="P769" i="23"/>
  <c r="P601" i="23"/>
  <c r="P433" i="23"/>
  <c r="P242" i="23"/>
  <c r="P752" i="23"/>
  <c r="P5856" i="23"/>
  <c r="P5954" i="23"/>
  <c r="P5758" i="23"/>
  <c r="P5662" i="23"/>
  <c r="P5614" i="23"/>
  <c r="P5446" i="23"/>
  <c r="P5278" i="23"/>
  <c r="P5254" i="23"/>
  <c r="P5062" i="23"/>
  <c r="P5038" i="23"/>
  <c r="P6001" i="23"/>
  <c r="P5977" i="23"/>
  <c r="P5929" i="23"/>
  <c r="P5881" i="23"/>
  <c r="P5781" i="23"/>
  <c r="P5517" i="23"/>
  <c r="P5397" i="23"/>
  <c r="P5373" i="23"/>
  <c r="P5229" i="23"/>
  <c r="P5205" i="23"/>
  <c r="P5133" i="23"/>
  <c r="P5109" i="23"/>
  <c r="P4965" i="23"/>
  <c r="P4941" i="23"/>
  <c r="P4917" i="23"/>
  <c r="P4893" i="23"/>
  <c r="P4773" i="23"/>
  <c r="P4677" i="23"/>
  <c r="P4485" i="23"/>
  <c r="P4461" i="23"/>
  <c r="P4437" i="23"/>
  <c r="P4389" i="23"/>
  <c r="P4195" i="23"/>
  <c r="P4147" i="23"/>
  <c r="P4123" i="23"/>
  <c r="P3835" i="23"/>
  <c r="P3811" i="23"/>
  <c r="P3763" i="23"/>
  <c r="P3739" i="23"/>
  <c r="P3619" i="23"/>
  <c r="P3595" i="23"/>
  <c r="P3547" i="23"/>
  <c r="P3499" i="23"/>
  <c r="P3475" i="23"/>
  <c r="P3403" i="23"/>
  <c r="P2805" i="23"/>
  <c r="P1344" i="23"/>
  <c r="P888" i="23"/>
  <c r="P864" i="23"/>
  <c r="P672" i="23"/>
  <c r="P648" i="23"/>
  <c r="P480" i="23"/>
  <c r="P241" i="23"/>
  <c r="P824" i="23"/>
  <c r="P5544" i="23"/>
  <c r="P5830" i="23"/>
  <c r="P5638" i="23"/>
  <c r="P5494" i="23"/>
  <c r="P5952" i="23"/>
  <c r="P5928" i="23"/>
  <c r="P5828" i="23"/>
  <c r="P5756" i="23"/>
  <c r="P5708" i="23"/>
  <c r="P5684" i="23"/>
  <c r="P5660" i="23"/>
  <c r="P5588" i="23"/>
  <c r="P5564" i="23"/>
  <c r="P5540" i="23"/>
  <c r="P5492" i="23"/>
  <c r="P5468" i="23"/>
  <c r="P5180" i="23"/>
  <c r="P5156" i="23"/>
  <c r="P5084" i="23"/>
  <c r="P5060" i="23"/>
  <c r="P5036" i="23"/>
  <c r="P5012" i="23"/>
  <c r="P4844" i="23"/>
  <c r="P4820" i="23"/>
  <c r="P4724" i="23"/>
  <c r="P4700" i="23"/>
  <c r="P4604" i="23"/>
  <c r="P4556" i="23"/>
  <c r="P4532" i="23"/>
  <c r="P4364" i="23"/>
  <c r="P4340" i="23"/>
  <c r="P4316" i="23"/>
  <c r="P4292" i="23"/>
  <c r="P4268" i="23"/>
  <c r="P4218" i="23"/>
  <c r="P4194" i="23"/>
  <c r="P4074" i="23"/>
  <c r="P4050" i="23"/>
  <c r="P4002" i="23"/>
  <c r="P3954" i="23"/>
  <c r="P3882" i="23"/>
  <c r="P3858" i="23"/>
  <c r="P3786" i="23"/>
  <c r="P3666" i="23"/>
  <c r="P3450" i="23"/>
  <c r="P3402" i="23"/>
  <c r="P3260" i="23"/>
  <c r="P1513" i="23"/>
  <c r="P1439" i="23"/>
  <c r="P911" i="23"/>
  <c r="P839" i="23"/>
  <c r="P791" i="23"/>
  <c r="P575" i="23"/>
  <c r="P551" i="23"/>
  <c r="P527" i="23"/>
  <c r="P503" i="23"/>
  <c r="P48" i="23"/>
  <c r="P800" i="23"/>
  <c r="P5760" i="23"/>
  <c r="P5930" i="23"/>
  <c r="P5686" i="23"/>
  <c r="P5976" i="23"/>
  <c r="P5999" i="23"/>
  <c r="P5975" i="23"/>
  <c r="P5879" i="23"/>
  <c r="P5803" i="23"/>
  <c r="P5779" i="23"/>
  <c r="P5755" i="23"/>
  <c r="P5731" i="23"/>
  <c r="P5635" i="23"/>
  <c r="P5611" i="23"/>
  <c r="P5371" i="23"/>
  <c r="P5347" i="23"/>
  <c r="P5275" i="23"/>
  <c r="P5227" i="23"/>
  <c r="P5203" i="23"/>
  <c r="P5131" i="23"/>
  <c r="P4987" i="23"/>
  <c r="P4963" i="23"/>
  <c r="P4915" i="23"/>
  <c r="P4891" i="23"/>
  <c r="P4795" i="23"/>
  <c r="P4771" i="23"/>
  <c r="P4507" i="23"/>
  <c r="P4483" i="23"/>
  <c r="P4459" i="23"/>
  <c r="P4435" i="23"/>
  <c r="P4411" i="23"/>
  <c r="P4241" i="23"/>
  <c r="P4193" i="23"/>
  <c r="P4169" i="23"/>
  <c r="P4121" i="23"/>
  <c r="P4025" i="23"/>
  <c r="P3905" i="23"/>
  <c r="P3761" i="23"/>
  <c r="P3713" i="23"/>
  <c r="P3641" i="23"/>
  <c r="P3617" i="23"/>
  <c r="P3593" i="23"/>
  <c r="P3569" i="23"/>
  <c r="P3545" i="23"/>
  <c r="P3521" i="23"/>
  <c r="P3497" i="23"/>
  <c r="P3473" i="23"/>
  <c r="P3425" i="23"/>
  <c r="P3401" i="23"/>
  <c r="P3043" i="23"/>
  <c r="P2419" i="23"/>
  <c r="P1342" i="23"/>
  <c r="P790" i="23"/>
  <c r="P598" i="23"/>
  <c r="P5106" i="23"/>
  <c r="P5058" i="23"/>
  <c r="P5034" i="23"/>
  <c r="P5010" i="23"/>
  <c r="P4866" i="23"/>
  <c r="P4842" i="23"/>
  <c r="P4746" i="23"/>
  <c r="P4722" i="23"/>
  <c r="P4698" i="23"/>
  <c r="P4674" i="23"/>
  <c r="P4650" i="23"/>
  <c r="P4626" i="23"/>
  <c r="P4602" i="23"/>
  <c r="P4578" i="23"/>
  <c r="P4554" i="23"/>
  <c r="P4530" i="23"/>
  <c r="P4386" i="23"/>
  <c r="P4362" i="23"/>
  <c r="P4338" i="23"/>
  <c r="P4314" i="23"/>
  <c r="P4290" i="23"/>
  <c r="P4266" i="23"/>
  <c r="P4216" i="23"/>
  <c r="P4024" i="23"/>
  <c r="P3976" i="23"/>
  <c r="P3952" i="23"/>
  <c r="P3928" i="23"/>
  <c r="P3784" i="23"/>
  <c r="P3736" i="23"/>
  <c r="P3616" i="23"/>
  <c r="P3448" i="23"/>
  <c r="P3328" i="23"/>
  <c r="P1754" i="23"/>
  <c r="P1293" i="23"/>
  <c r="P1029" i="23"/>
  <c r="P981" i="23"/>
  <c r="P909" i="23"/>
  <c r="P885" i="23"/>
  <c r="P861" i="23"/>
  <c r="P741" i="23"/>
  <c r="P717" i="23"/>
  <c r="P693" i="23"/>
  <c r="P669" i="23"/>
  <c r="P645" i="23"/>
  <c r="P621" i="23"/>
  <c r="P501" i="23"/>
  <c r="P477" i="23"/>
  <c r="P262" i="23"/>
  <c r="P238" i="23"/>
  <c r="P118" i="23"/>
  <c r="P46" i="23"/>
  <c r="P5082" i="23"/>
  <c r="P5997" i="23"/>
  <c r="P5925" i="23"/>
  <c r="P5901" i="23"/>
  <c r="P5877" i="23"/>
  <c r="P5801" i="23"/>
  <c r="P5777" i="23"/>
  <c r="P5753" i="23"/>
  <c r="P5561" i="23"/>
  <c r="P5417" i="23"/>
  <c r="P5369" i="23"/>
  <c r="P5249" i="23"/>
  <c r="P5225" i="23"/>
  <c r="P5201" i="23"/>
  <c r="P5129" i="23"/>
  <c r="P4961" i="23"/>
  <c r="P4937" i="23"/>
  <c r="P4913" i="23"/>
  <c r="P4889" i="23"/>
  <c r="P4769" i="23"/>
  <c r="P4505" i="23"/>
  <c r="P4481" i="23"/>
  <c r="P4457" i="23"/>
  <c r="P4433" i="23"/>
  <c r="P4239" i="23"/>
  <c r="P4191" i="23"/>
  <c r="P4119" i="23"/>
  <c r="P4071" i="23"/>
  <c r="P4023" i="23"/>
  <c r="P3807" i="23"/>
  <c r="P3759" i="23"/>
  <c r="P3663" i="23"/>
  <c r="P3591" i="23"/>
  <c r="P3543" i="23"/>
  <c r="P3495" i="23"/>
  <c r="P3471" i="23"/>
  <c r="P1753" i="23"/>
  <c r="P1537" i="23"/>
  <c r="P1412" i="23"/>
  <c r="P1124" i="23"/>
  <c r="P1052" i="23"/>
  <c r="P1004" i="23"/>
  <c r="P836" i="23"/>
  <c r="P812" i="23"/>
  <c r="P572" i="23"/>
  <c r="P548" i="23"/>
  <c r="P524" i="23"/>
  <c r="P476" i="23"/>
  <c r="P428" i="23"/>
  <c r="P237" i="23"/>
  <c r="P5154" i="23"/>
  <c r="P5752" i="23"/>
  <c r="P5656" i="23"/>
  <c r="P5632" i="23"/>
  <c r="P5584" i="23"/>
  <c r="P5536" i="23"/>
  <c r="P5512" i="23"/>
  <c r="P5488" i="23"/>
  <c r="P5464" i="23"/>
  <c r="P5392" i="23"/>
  <c r="P5176" i="23"/>
  <c r="P5152" i="23"/>
  <c r="P5080" i="23"/>
  <c r="P5056" i="23"/>
  <c r="P5032" i="23"/>
  <c r="P5008" i="23"/>
  <c r="P4984" i="23"/>
  <c r="P4840" i="23"/>
  <c r="P4816" i="23"/>
  <c r="P4792" i="23"/>
  <c r="P4744" i="23"/>
  <c r="P4720" i="23"/>
  <c r="P4696" i="23"/>
  <c r="P4672" i="23"/>
  <c r="P4624" i="23"/>
  <c r="P4600" i="23"/>
  <c r="P4552" i="23"/>
  <c r="P4528" i="23"/>
  <c r="P4408" i="23"/>
  <c r="P4360" i="23"/>
  <c r="P4336" i="23"/>
  <c r="P4312" i="23"/>
  <c r="P4288" i="23"/>
  <c r="P4264" i="23"/>
  <c r="P4238" i="23"/>
  <c r="P4214" i="23"/>
  <c r="P4166" i="23"/>
  <c r="P3998" i="23"/>
  <c r="P3974" i="23"/>
  <c r="P3926" i="23"/>
  <c r="P3782" i="23"/>
  <c r="P3710" i="23"/>
  <c r="P3686" i="23"/>
  <c r="P3614" i="23"/>
  <c r="P3446" i="23"/>
  <c r="P3398" i="23"/>
  <c r="P3208" i="23"/>
  <c r="P3136" i="23"/>
  <c r="P2464" i="23"/>
  <c r="P1584" i="23"/>
  <c r="P1267" i="23"/>
  <c r="P787" i="23"/>
  <c r="P619" i="23"/>
  <c r="P595" i="23"/>
  <c r="P236" i="23"/>
  <c r="P5824" i="23"/>
  <c r="P5899" i="23"/>
  <c r="P5847" i="23"/>
  <c r="P5775" i="23"/>
  <c r="P5607" i="23"/>
  <c r="P5559" i="23"/>
  <c r="P5439" i="23"/>
  <c r="P5367" i="23"/>
  <c r="P5343" i="23"/>
  <c r="P5271" i="23"/>
  <c r="P5223" i="23"/>
  <c r="P5199" i="23"/>
  <c r="P5127" i="23"/>
  <c r="P5103" i="23"/>
  <c r="P4959" i="23"/>
  <c r="P4911" i="23"/>
  <c r="P4767" i="23"/>
  <c r="P4647" i="23"/>
  <c r="P4503" i="23"/>
  <c r="P4479" i="23"/>
  <c r="P4455" i="23"/>
  <c r="P4431" i="23"/>
  <c r="P4383" i="23"/>
  <c r="P4237" i="23"/>
  <c r="P4213" i="23"/>
  <c r="P4189" i="23"/>
  <c r="P4141" i="23"/>
  <c r="P4117" i="23"/>
  <c r="P4045" i="23"/>
  <c r="P4021" i="23"/>
  <c r="P3829" i="23"/>
  <c r="P3733" i="23"/>
  <c r="P3565" i="23"/>
  <c r="P3541" i="23"/>
  <c r="P3493" i="23"/>
  <c r="P3469" i="23"/>
  <c r="P3397" i="23"/>
  <c r="P3373" i="23"/>
  <c r="P1607" i="23"/>
  <c r="P1362" i="23"/>
  <c r="P1290" i="23"/>
  <c r="P1002" i="23"/>
  <c r="P954" i="23"/>
  <c r="P882" i="23"/>
  <c r="P858" i="23"/>
  <c r="P714" i="23"/>
  <c r="P690" i="23"/>
  <c r="P666" i="23"/>
  <c r="P474" i="23"/>
  <c r="P211" i="23"/>
  <c r="P5298" i="23"/>
  <c r="P5900" i="23"/>
  <c r="P5947" i="23"/>
  <c r="P5875" i="23"/>
  <c r="P5799" i="23"/>
  <c r="P5751" i="23"/>
  <c r="P5822" i="23"/>
  <c r="P5798" i="23"/>
  <c r="P5702" i="23"/>
  <c r="P5654" i="23"/>
  <c r="P5534" i="23"/>
  <c r="P5510" i="23"/>
  <c r="P5486" i="23"/>
  <c r="P5462" i="23"/>
  <c r="P5414" i="23"/>
  <c r="P5150" i="23"/>
  <c r="P5078" i="23"/>
  <c r="P5054" i="23"/>
  <c r="P5030" i="23"/>
  <c r="P5006" i="23"/>
  <c r="P4862" i="23"/>
  <c r="P4838" i="23"/>
  <c r="P4742" i="23"/>
  <c r="P4718" i="23"/>
  <c r="P4694" i="23"/>
  <c r="P4670" i="23"/>
  <c r="P4622" i="23"/>
  <c r="P4598" i="23"/>
  <c r="P4550" i="23"/>
  <c r="P4526" i="23"/>
  <c r="P4358" i="23"/>
  <c r="P4334" i="23"/>
  <c r="P4310" i="23"/>
  <c r="P4286" i="23"/>
  <c r="P4262" i="23"/>
  <c r="P4044" i="23"/>
  <c r="P3972" i="23"/>
  <c r="P3780" i="23"/>
  <c r="P3756" i="23"/>
  <c r="P3660" i="23"/>
  <c r="P3612" i="23"/>
  <c r="P3516" i="23"/>
  <c r="P3396" i="23"/>
  <c r="P2292" i="23"/>
  <c r="P1433" i="23"/>
  <c r="P1409" i="23"/>
  <c r="P1265" i="23"/>
  <c r="P1097" i="23"/>
  <c r="P905" i="23"/>
  <c r="P833" i="23"/>
  <c r="P569" i="23"/>
  <c r="P545" i="23"/>
  <c r="P521" i="23"/>
  <c r="P210" i="23"/>
  <c r="P5658" i="23"/>
  <c r="P5971" i="23"/>
  <c r="P5797" i="23"/>
  <c r="P5773" i="23"/>
  <c r="P5749" i="23"/>
  <c r="P5677" i="23"/>
  <c r="P5629" i="23"/>
  <c r="P5365" i="23"/>
  <c r="P5293" i="23"/>
  <c r="P5269" i="23"/>
  <c r="P5221" i="23"/>
  <c r="P5197" i="23"/>
  <c r="P5173" i="23"/>
  <c r="P5125" i="23"/>
  <c r="P5101" i="23"/>
  <c r="P4981" i="23"/>
  <c r="P4957" i="23"/>
  <c r="P4933" i="23"/>
  <c r="P4909" i="23"/>
  <c r="P4885" i="23"/>
  <c r="P4765" i="23"/>
  <c r="P4573" i="23"/>
  <c r="P4501" i="23"/>
  <c r="P4477" i="23"/>
  <c r="P4453" i="23"/>
  <c r="P4429" i="23"/>
  <c r="P4405" i="23"/>
  <c r="P4163" i="23"/>
  <c r="P4139" i="23"/>
  <c r="P4115" i="23"/>
  <c r="P4019" i="23"/>
  <c r="P3995" i="23"/>
  <c r="P3923" i="23"/>
  <c r="P3803" i="23"/>
  <c r="P3731" i="23"/>
  <c r="P3707" i="23"/>
  <c r="P3635" i="23"/>
  <c r="P3587" i="23"/>
  <c r="P3539" i="23"/>
  <c r="P3491" i="23"/>
  <c r="P3467" i="23"/>
  <c r="P3371" i="23"/>
  <c r="P3323" i="23"/>
  <c r="P3229" i="23"/>
  <c r="P3181" i="23"/>
  <c r="P2509" i="23"/>
  <c r="P1605" i="23"/>
  <c r="P784" i="23"/>
  <c r="P616" i="23"/>
  <c r="P592" i="23"/>
  <c r="P448" i="23"/>
  <c r="P257" i="23"/>
  <c r="P233" i="23"/>
  <c r="P209" i="23"/>
  <c r="P185" i="23"/>
  <c r="P5556" i="23"/>
  <c r="P5508" i="23"/>
  <c r="P5484" i="23"/>
  <c r="P5388" i="23"/>
  <c r="P5316" i="23"/>
  <c r="P5244" i="23"/>
  <c r="P5196" i="23"/>
  <c r="P5148" i="23"/>
  <c r="P5076" i="23"/>
  <c r="P5052" i="23"/>
  <c r="P5028" i="23"/>
  <c r="P5004" i="23"/>
  <c r="P4836" i="23"/>
  <c r="P4812" i="23"/>
  <c r="P4788" i="23"/>
  <c r="P4740" i="23"/>
  <c r="P4692" i="23"/>
  <c r="P4644" i="23"/>
  <c r="P4620" i="23"/>
  <c r="P4596" i="23"/>
  <c r="P4548" i="23"/>
  <c r="P4524" i="23"/>
  <c r="P4380" i="23"/>
  <c r="P4356" i="23"/>
  <c r="P4332" i="23"/>
  <c r="P4308" i="23"/>
  <c r="P4284" i="23"/>
  <c r="P4260" i="23"/>
  <c r="P4234" i="23"/>
  <c r="P3994" i="23"/>
  <c r="P3946" i="23"/>
  <c r="P3898" i="23"/>
  <c r="P3874" i="23"/>
  <c r="P3850" i="23"/>
  <c r="P3778" i="23"/>
  <c r="P3754" i="23"/>
  <c r="P3610" i="23"/>
  <c r="P1532" i="23"/>
  <c r="P1263" i="23"/>
  <c r="P1119" i="23"/>
  <c r="P1071" i="23"/>
  <c r="P975" i="23"/>
  <c r="P879" i="23"/>
  <c r="P711" i="23"/>
  <c r="P663" i="23"/>
  <c r="P639" i="23"/>
  <c r="P495" i="23"/>
  <c r="P471" i="23"/>
  <c r="P423" i="23"/>
  <c r="P232" i="23"/>
  <c r="P208" i="23"/>
  <c r="P5178" i="23"/>
  <c r="P5993" i="23"/>
  <c r="P5844" i="23"/>
  <c r="P5820" i="23"/>
  <c r="P5700" i="23"/>
  <c r="P5580" i="23"/>
  <c r="P5532" i="23"/>
  <c r="P6039" i="23"/>
  <c r="P6015" i="23"/>
  <c r="P5991" i="23"/>
  <c r="P5871" i="23"/>
  <c r="P5771" i="23"/>
  <c r="P5747" i="23"/>
  <c r="P5363" i="23"/>
  <c r="P5267" i="23"/>
  <c r="P5219" i="23"/>
  <c r="P5195" i="23"/>
  <c r="P5099" i="23"/>
  <c r="P4979" i="23"/>
  <c r="P4955" i="23"/>
  <c r="P4907" i="23"/>
  <c r="P4763" i="23"/>
  <c r="P4667" i="23"/>
  <c r="P4499" i="23"/>
  <c r="P4475" i="23"/>
  <c r="P4451" i="23"/>
  <c r="P4427" i="23"/>
  <c r="P4403" i="23"/>
  <c r="P4209" i="23"/>
  <c r="P4137" i="23"/>
  <c r="P4113" i="23"/>
  <c r="P4017" i="23"/>
  <c r="P3969" i="23"/>
  <c r="P3801" i="23"/>
  <c r="P3729" i="23"/>
  <c r="P3657" i="23"/>
  <c r="P3561" i="23"/>
  <c r="P3537" i="23"/>
  <c r="P3489" i="23"/>
  <c r="P3465" i="23"/>
  <c r="P3441" i="23"/>
  <c r="P3345" i="23"/>
  <c r="P3203" i="23"/>
  <c r="P1430" i="23"/>
  <c r="P854" i="23"/>
  <c r="P830" i="23"/>
  <c r="P758" i="23"/>
  <c r="P566" i="23"/>
  <c r="P542" i="23"/>
  <c r="P518" i="23"/>
  <c r="P446" i="23"/>
  <c r="P279" i="23"/>
  <c r="P231" i="23"/>
  <c r="P207" i="23"/>
  <c r="P5995" i="23"/>
  <c r="P6038" i="23"/>
  <c r="P5818" i="23"/>
  <c r="P5794" i="23"/>
  <c r="P5722" i="23"/>
  <c r="P5698" i="23"/>
  <c r="P5650" i="23"/>
  <c r="P5626" i="23"/>
  <c r="P5530" i="23"/>
  <c r="P5506" i="23"/>
  <c r="P5482" i="23"/>
  <c r="P5434" i="23"/>
  <c r="P5338" i="23"/>
  <c r="P5290" i="23"/>
  <c r="P5194" i="23"/>
  <c r="P5146" i="23"/>
  <c r="P5122" i="23"/>
  <c r="P5074" i="23"/>
  <c r="P5050" i="23"/>
  <c r="P5026" i="23"/>
  <c r="P5002" i="23"/>
  <c r="P4858" i="23"/>
  <c r="P4834" i="23"/>
  <c r="P4738" i="23"/>
  <c r="P4714" i="23"/>
  <c r="P4690" i="23"/>
  <c r="P4618" i="23"/>
  <c r="P4594" i="23"/>
  <c r="P4546" i="23"/>
  <c r="P4522" i="23"/>
  <c r="P4378" i="23"/>
  <c r="P4354" i="23"/>
  <c r="P4330" i="23"/>
  <c r="P4306" i="23"/>
  <c r="P4282" i="23"/>
  <c r="P4258" i="23"/>
  <c r="P4232" i="23"/>
  <c r="P4184" i="23"/>
  <c r="P4160" i="23"/>
  <c r="P4112" i="23"/>
  <c r="P4064" i="23"/>
  <c r="P3992" i="23"/>
  <c r="P3920" i="23"/>
  <c r="P3776" i="23"/>
  <c r="P3752" i="23"/>
  <c r="P3704" i="23"/>
  <c r="P3154" i="23"/>
  <c r="P3106" i="23"/>
  <c r="P2458" i="23"/>
  <c r="P1503" i="23"/>
  <c r="P1261" i="23"/>
  <c r="P613" i="23"/>
  <c r="P589" i="23"/>
  <c r="P421" i="23"/>
  <c r="P278" i="23"/>
  <c r="P206" i="23"/>
  <c r="P182" i="23"/>
  <c r="P5728" i="23"/>
  <c r="P5873" i="23"/>
  <c r="P5870" i="23"/>
  <c r="P6013" i="23"/>
  <c r="P5893" i="23"/>
  <c r="P5869" i="23"/>
  <c r="P5769" i="23"/>
  <c r="P5601" i="23"/>
  <c r="P5361" i="23"/>
  <c r="P5265" i="23"/>
  <c r="P5241" i="23"/>
  <c r="P5217" i="23"/>
  <c r="P5097" i="23"/>
  <c r="P4953" i="23"/>
  <c r="P4929" i="23"/>
  <c r="P4905" i="23"/>
  <c r="P4881" i="23"/>
  <c r="P4785" i="23"/>
  <c r="P4761" i="23"/>
  <c r="P4713" i="23"/>
  <c r="P4497" i="23"/>
  <c r="P4473" i="23"/>
  <c r="P4449" i="23"/>
  <c r="P4425" i="23"/>
  <c r="P4135" i="23"/>
  <c r="P4039" i="23"/>
  <c r="P3847" i="23"/>
  <c r="P3823" i="23"/>
  <c r="P3727" i="23"/>
  <c r="P3679" i="23"/>
  <c r="P3583" i="23"/>
  <c r="P3535" i="23"/>
  <c r="P3511" i="23"/>
  <c r="P3487" i="23"/>
  <c r="P3463" i="23"/>
  <c r="P3415" i="23"/>
  <c r="P3105" i="23"/>
  <c r="P2745" i="23"/>
  <c r="P2505" i="23"/>
  <c r="P2093" i="23"/>
  <c r="P1553" i="23"/>
  <c r="P1284" i="23"/>
  <c r="P1092" i="23"/>
  <c r="P1020" i="23"/>
  <c r="P972" i="23"/>
  <c r="P876" i="23"/>
  <c r="P732" i="23"/>
  <c r="P708" i="23"/>
  <c r="P684" i="23"/>
  <c r="P660" i="23"/>
  <c r="P636" i="23"/>
  <c r="P492" i="23"/>
  <c r="P468" i="23"/>
  <c r="P277" i="23"/>
  <c r="P109" i="23"/>
  <c r="P5466" i="23"/>
  <c r="P6044" i="23"/>
  <c r="P6017" i="23"/>
  <c r="P5897" i="23"/>
  <c r="P5966" i="23"/>
  <c r="P5989" i="23"/>
  <c r="P6036" i="23"/>
  <c r="P5940" i="23"/>
  <c r="P5916" i="23"/>
  <c r="P5892" i="23"/>
  <c r="P5816" i="23"/>
  <c r="P5792" i="23"/>
  <c r="P5696" i="23"/>
  <c r="P5552" i="23"/>
  <c r="P5528" i="23"/>
  <c r="P5504" i="23"/>
  <c r="P5480" i="23"/>
  <c r="P5408" i="23"/>
  <c r="P5312" i="23"/>
  <c r="P5192" i="23"/>
  <c r="P5168" i="23"/>
  <c r="P5144" i="23"/>
  <c r="P5072" i="23"/>
  <c r="P5048" i="23"/>
  <c r="P5024" i="23"/>
  <c r="P5000" i="23"/>
  <c r="P4976" i="23"/>
  <c r="P4832" i="23"/>
  <c r="P4808" i="23"/>
  <c r="P4736" i="23"/>
  <c r="P4688" i="23"/>
  <c r="P4664" i="23"/>
  <c r="P4616" i="23"/>
  <c r="P4568" i="23"/>
  <c r="P4544" i="23"/>
  <c r="P4520" i="23"/>
  <c r="P4400" i="23"/>
  <c r="P4376" i="23"/>
  <c r="P4352" i="23"/>
  <c r="P4304" i="23"/>
  <c r="P4280" i="23"/>
  <c r="P4256" i="23"/>
  <c r="P4230" i="23"/>
  <c r="P3990" i="23"/>
  <c r="P3966" i="23"/>
  <c r="P3798" i="23"/>
  <c r="P3774" i="23"/>
  <c r="P3750" i="23"/>
  <c r="P3702" i="23"/>
  <c r="P3606" i="23"/>
  <c r="P3558" i="23"/>
  <c r="P3414" i="23"/>
  <c r="P3224" i="23"/>
  <c r="P1283" i="23"/>
  <c r="P971" i="23"/>
  <c r="P827" i="23"/>
  <c r="P755" i="23"/>
  <c r="P563" i="23"/>
  <c r="P539" i="23"/>
  <c r="P515" i="23"/>
  <c r="P419" i="23"/>
  <c r="P276" i="23"/>
  <c r="P5263" i="23"/>
  <c r="P5239" i="23"/>
  <c r="P5215" i="23"/>
  <c r="P5095" i="23"/>
  <c r="P4951" i="23"/>
  <c r="P4903" i="23"/>
  <c r="P4759" i="23"/>
  <c r="P4711" i="23"/>
  <c r="P4591" i="23"/>
  <c r="P4495" i="23"/>
  <c r="P4471" i="23"/>
  <c r="P4447" i="23"/>
  <c r="P4423" i="23"/>
  <c r="P4255" i="23"/>
  <c r="P4205" i="23"/>
  <c r="P4157" i="23"/>
  <c r="P4133" i="23"/>
  <c r="P4109" i="23"/>
  <c r="P4061" i="23"/>
  <c r="P3917" i="23"/>
  <c r="P3821" i="23"/>
  <c r="P3725" i="23"/>
  <c r="P3629" i="23"/>
  <c r="P3533" i="23"/>
  <c r="P3509" i="23"/>
  <c r="P3485" i="23"/>
  <c r="P3461" i="23"/>
  <c r="P1551" i="23"/>
  <c r="P1282" i="23"/>
  <c r="P1114" i="23"/>
  <c r="P1066" i="23"/>
  <c r="P610" i="23"/>
  <c r="P586" i="23"/>
  <c r="P227" i="23"/>
  <c r="P155" i="23"/>
  <c r="P5526" i="23"/>
  <c r="P5502" i="23"/>
  <c r="P5478" i="23"/>
  <c r="P5382" i="23"/>
  <c r="P5190" i="23"/>
  <c r="P5142" i="23"/>
  <c r="P5118" i="23"/>
  <c r="P5070" i="23"/>
  <c r="P5046" i="23"/>
  <c r="P5022" i="23"/>
  <c r="P4998" i="23"/>
  <c r="P4878" i="23"/>
  <c r="P4854" i="23"/>
  <c r="P4830" i="23"/>
  <c r="P4734" i="23"/>
  <c r="P4662" i="23"/>
  <c r="P4638" i="23"/>
  <c r="P4614" i="23"/>
  <c r="P4566" i="23"/>
  <c r="P4542" i="23"/>
  <c r="P4518" i="23"/>
  <c r="P4374" i="23"/>
  <c r="P4350" i="23"/>
  <c r="P4326" i="23"/>
  <c r="P4302" i="23"/>
  <c r="P4278" i="23"/>
  <c r="P4254" i="23"/>
  <c r="P4228" i="23"/>
  <c r="P3988" i="23"/>
  <c r="P3940" i="23"/>
  <c r="P3796" i="23"/>
  <c r="P3772" i="23"/>
  <c r="P3748" i="23"/>
  <c r="P3604" i="23"/>
  <c r="P3412" i="23"/>
  <c r="P3364" i="23"/>
  <c r="P3150" i="23"/>
  <c r="P3078" i="23"/>
  <c r="P2910" i="23"/>
  <c r="P1425" i="23"/>
  <c r="P897" i="23"/>
  <c r="P873" i="23"/>
  <c r="P729" i="23"/>
  <c r="P705" i="23"/>
  <c r="P681" i="23"/>
  <c r="P657" i="23"/>
  <c r="P489" i="23"/>
  <c r="P226" i="23"/>
  <c r="P178" i="23"/>
  <c r="O2734" i="23"/>
  <c r="N2734" i="23"/>
  <c r="I2734" i="23"/>
  <c r="O2731" i="23"/>
  <c r="N2731" i="23"/>
  <c r="I2731" i="23"/>
  <c r="O2713" i="23"/>
  <c r="N2713" i="23"/>
  <c r="I2713" i="23"/>
  <c r="O2729" i="23"/>
  <c r="N2729" i="23"/>
  <c r="I2729" i="23"/>
  <c r="O2726" i="23"/>
  <c r="N2726" i="23"/>
  <c r="I2726" i="23"/>
  <c r="O2723" i="23"/>
  <c r="N2723" i="23"/>
  <c r="I2723" i="23"/>
  <c r="O2720" i="23"/>
  <c r="N2720" i="23"/>
  <c r="I2720" i="23"/>
  <c r="O2717" i="23"/>
  <c r="N2717" i="23"/>
  <c r="I2717" i="23"/>
  <c r="O2711" i="23"/>
  <c r="N2711" i="23"/>
  <c r="I2711" i="23"/>
  <c r="O2708" i="23"/>
  <c r="N2708" i="23"/>
  <c r="I2708" i="23"/>
  <c r="O2705" i="23"/>
  <c r="N2705" i="23"/>
  <c r="I2705" i="23"/>
  <c r="I2735" i="23"/>
  <c r="I2732" i="23"/>
  <c r="I2714" i="23"/>
  <c r="I2728" i="23"/>
  <c r="I2725" i="23"/>
  <c r="I2722" i="23"/>
  <c r="I2719" i="23"/>
  <c r="I2716" i="23"/>
  <c r="I2710" i="23"/>
  <c r="I2707" i="23"/>
  <c r="I2704" i="23"/>
  <c r="I2733" i="23"/>
  <c r="I2730" i="23"/>
  <c r="I2712" i="23"/>
  <c r="I2727" i="23"/>
  <c r="I2724" i="23"/>
  <c r="I2721" i="23"/>
  <c r="I2718" i="23"/>
  <c r="I2715" i="23"/>
  <c r="I2709" i="23"/>
  <c r="I2706" i="23"/>
  <c r="I2703" i="23"/>
  <c r="O2735" i="23"/>
  <c r="N2735" i="23"/>
  <c r="O2732" i="23"/>
  <c r="N2732" i="23"/>
  <c r="O2714" i="23"/>
  <c r="N2714" i="23"/>
  <c r="O2728" i="23"/>
  <c r="N2728" i="23"/>
  <c r="O2725" i="23"/>
  <c r="N2725" i="23"/>
  <c r="O2722" i="23"/>
  <c r="N2722" i="23"/>
  <c r="O2719" i="23"/>
  <c r="N2719" i="23"/>
  <c r="O2716" i="23"/>
  <c r="N2716" i="23"/>
  <c r="O2710" i="23"/>
  <c r="N2710" i="23"/>
  <c r="O2707" i="23"/>
  <c r="N2707" i="23"/>
  <c r="O2704" i="23"/>
  <c r="N2704" i="23"/>
  <c r="O2733" i="23"/>
  <c r="N2733" i="23"/>
  <c r="O2730" i="23"/>
  <c r="N2730" i="23"/>
  <c r="O2712" i="23"/>
  <c r="N2712" i="23"/>
  <c r="O2727" i="23"/>
  <c r="N2727" i="23"/>
  <c r="O2724" i="23"/>
  <c r="N2724" i="23"/>
  <c r="O2721" i="23"/>
  <c r="N2721" i="23"/>
  <c r="O2718" i="23"/>
  <c r="N2718" i="23"/>
  <c r="O2715" i="23"/>
  <c r="N2715" i="23"/>
  <c r="O2709" i="23"/>
  <c r="N2709" i="23"/>
  <c r="O2706" i="23"/>
  <c r="N2706" i="23"/>
  <c r="O2703" i="23"/>
  <c r="N2703" i="23"/>
  <c r="AP657" i="4"/>
  <c r="AC657" i="4"/>
  <c r="AP656" i="4"/>
  <c r="AC656" i="4"/>
  <c r="AP655" i="4"/>
  <c r="AC655" i="4"/>
  <c r="AP654" i="4"/>
  <c r="AC654" i="4"/>
  <c r="AP653" i="4"/>
  <c r="AC653" i="4"/>
  <c r="AP652" i="4"/>
  <c r="AC652" i="4"/>
  <c r="AP651" i="4"/>
  <c r="AC651" i="4"/>
  <c r="AP650" i="4"/>
  <c r="AC650" i="4"/>
  <c r="AP649" i="4"/>
  <c r="AC649" i="4"/>
  <c r="AP648" i="4"/>
  <c r="AC648" i="4"/>
  <c r="AP647" i="4"/>
  <c r="AC647" i="4"/>
  <c r="O926" i="23"/>
  <c r="N926" i="23"/>
  <c r="I926" i="23"/>
  <c r="O927" i="23"/>
  <c r="N927" i="23"/>
  <c r="I927" i="23"/>
  <c r="O925" i="23"/>
  <c r="N925" i="23"/>
  <c r="I925" i="23"/>
  <c r="AP137" i="4" l="1"/>
  <c r="AC137" i="4"/>
  <c r="O2299" i="23"/>
  <c r="N2299" i="23"/>
  <c r="I2299" i="23"/>
  <c r="O2298" i="23"/>
  <c r="N2298" i="23"/>
  <c r="I2298" i="23"/>
  <c r="O2297" i="23"/>
  <c r="N2297" i="23"/>
  <c r="I2297" i="23"/>
  <c r="AP461" i="4"/>
  <c r="AC461" i="4"/>
  <c r="O4978" i="23"/>
  <c r="N4978" i="23"/>
  <c r="I4978" i="23"/>
  <c r="O4977" i="23"/>
  <c r="N4977" i="23"/>
  <c r="I4977" i="23"/>
  <c r="O4976" i="23"/>
  <c r="N4976" i="23"/>
  <c r="I4976" i="23"/>
  <c r="AP1339" i="4"/>
  <c r="AC1339" i="4"/>
  <c r="O2068" i="23"/>
  <c r="N2068" i="23"/>
  <c r="I2068" i="23"/>
  <c r="O2070" i="23"/>
  <c r="N2070" i="23"/>
  <c r="I2070" i="23"/>
  <c r="O2069" i="23"/>
  <c r="N2069" i="23"/>
  <c r="I2069" i="23"/>
  <c r="O2067" i="23"/>
  <c r="N2067" i="23"/>
  <c r="I2067" i="23"/>
  <c r="AP440" i="4"/>
  <c r="AC440" i="4"/>
  <c r="O3386" i="23"/>
  <c r="N3386" i="23"/>
  <c r="I3386" i="23"/>
  <c r="O3387" i="23"/>
  <c r="N3387" i="23"/>
  <c r="I3387" i="23"/>
  <c r="O3385" i="23"/>
  <c r="N3385" i="23"/>
  <c r="I3385" i="23"/>
  <c r="O3383" i="23"/>
  <c r="N3383" i="23"/>
  <c r="I3383" i="23"/>
  <c r="O3384" i="23"/>
  <c r="N3384" i="23"/>
  <c r="I3384" i="23"/>
  <c r="O3382" i="23"/>
  <c r="N3382" i="23"/>
  <c r="I3382" i="23"/>
  <c r="O3380" i="23"/>
  <c r="N3380" i="23"/>
  <c r="I3380" i="23"/>
  <c r="O3381" i="23"/>
  <c r="N3381" i="23"/>
  <c r="I3381" i="23"/>
  <c r="O3379" i="23"/>
  <c r="N3379" i="23"/>
  <c r="I3379" i="23"/>
  <c r="AP848" i="4"/>
  <c r="AC848" i="4"/>
  <c r="AP847" i="4"/>
  <c r="AC847" i="4"/>
  <c r="AP846" i="4"/>
  <c r="AC846" i="4"/>
  <c r="O3395" i="23"/>
  <c r="N3395" i="23"/>
  <c r="I3395" i="23"/>
  <c r="O3391" i="23"/>
  <c r="N3391" i="23"/>
  <c r="I3391" i="23"/>
  <c r="O3393" i="23"/>
  <c r="N3393" i="23"/>
  <c r="I3393" i="23"/>
  <c r="O3389" i="23"/>
  <c r="N3389" i="23"/>
  <c r="I3389" i="23"/>
  <c r="O3394" i="23"/>
  <c r="N3394" i="23"/>
  <c r="O3390" i="23"/>
  <c r="N3390" i="23"/>
  <c r="O3392" i="23"/>
  <c r="N3392" i="23"/>
  <c r="O3388" i="23"/>
  <c r="N3388" i="23"/>
  <c r="I3394" i="23"/>
  <c r="I3390" i="23"/>
  <c r="I3388" i="23"/>
  <c r="I3392" i="23"/>
  <c r="AP850" i="4"/>
  <c r="AC850" i="4"/>
  <c r="AP849" i="4"/>
  <c r="AC849" i="4"/>
  <c r="N125" i="23"/>
  <c r="I125" i="23"/>
  <c r="O314" i="23" l="1"/>
  <c r="N314" i="23"/>
  <c r="I314" i="23"/>
  <c r="O313" i="23"/>
  <c r="N313" i="23"/>
  <c r="I313" i="23"/>
  <c r="O310" i="23"/>
  <c r="N310" i="23"/>
  <c r="I310" i="23"/>
  <c r="O309" i="23"/>
  <c r="N309" i="23"/>
  <c r="I309" i="23"/>
  <c r="O306" i="23"/>
  <c r="N306" i="23"/>
  <c r="I306" i="23"/>
  <c r="O305" i="23"/>
  <c r="N305" i="23"/>
  <c r="I305" i="23"/>
  <c r="O302" i="23"/>
  <c r="N302" i="23"/>
  <c r="I302" i="23"/>
  <c r="O301" i="23"/>
  <c r="N301" i="23"/>
  <c r="I301" i="23"/>
  <c r="O300" i="23"/>
  <c r="N300" i="23"/>
  <c r="I300" i="23"/>
  <c r="O296" i="23"/>
  <c r="N296" i="23"/>
  <c r="I296" i="23"/>
  <c r="O295" i="23"/>
  <c r="N295" i="23"/>
  <c r="I295" i="23"/>
  <c r="O294" i="23"/>
  <c r="N294" i="23"/>
  <c r="I294" i="23"/>
  <c r="O290" i="23"/>
  <c r="N290" i="23"/>
  <c r="I290" i="23"/>
  <c r="O289" i="23"/>
  <c r="N289" i="23"/>
  <c r="I289" i="23"/>
  <c r="O286" i="23"/>
  <c r="N286" i="23"/>
  <c r="I286" i="23"/>
  <c r="O285" i="23"/>
  <c r="N285" i="23"/>
  <c r="I285" i="23"/>
  <c r="O282" i="23"/>
  <c r="N282" i="23"/>
  <c r="I282" i="23"/>
  <c r="O281" i="23"/>
  <c r="N281" i="23"/>
  <c r="I281" i="23"/>
  <c r="O2375" i="23"/>
  <c r="N2375" i="23"/>
  <c r="I2375" i="23"/>
  <c r="O2369" i="23"/>
  <c r="N2369" i="23"/>
  <c r="I2369" i="23"/>
  <c r="O1843" i="23"/>
  <c r="N1843" i="23"/>
  <c r="O1844" i="23"/>
  <c r="N1844" i="23"/>
  <c r="O1842" i="23"/>
  <c r="N1842" i="23"/>
  <c r="I1843" i="23"/>
  <c r="I1844" i="23"/>
  <c r="I1842" i="23"/>
  <c r="O1841" i="23"/>
  <c r="N1841" i="23"/>
  <c r="I1841" i="23"/>
  <c r="AP379" i="4"/>
  <c r="AC379" i="4"/>
  <c r="O2374" i="23"/>
  <c r="N2374" i="23"/>
  <c r="I2374" i="23"/>
  <c r="O2373" i="23"/>
  <c r="N2373" i="23"/>
  <c r="I2373" i="23"/>
  <c r="O2372" i="23"/>
  <c r="N2372" i="23"/>
  <c r="I2372" i="23"/>
  <c r="P1330" i="25"/>
  <c r="O1330" i="25"/>
  <c r="N1330" i="25"/>
  <c r="I1330" i="25"/>
  <c r="P1329" i="25"/>
  <c r="O1329" i="25"/>
  <c r="N1329" i="25"/>
  <c r="I1329" i="25"/>
  <c r="P1327" i="25"/>
  <c r="O1327" i="25"/>
  <c r="N1327" i="25"/>
  <c r="I1327" i="25"/>
  <c r="O5197" i="23"/>
  <c r="O5196" i="23"/>
  <c r="O5195" i="23"/>
  <c r="O5194" i="23"/>
  <c r="N5197" i="23"/>
  <c r="N5196" i="23"/>
  <c r="N5195" i="23"/>
  <c r="N5194" i="23"/>
  <c r="N5193" i="23"/>
  <c r="N5192" i="23"/>
  <c r="N5191" i="23"/>
  <c r="I5196" i="23"/>
  <c r="I5195" i="23"/>
  <c r="I5194" i="23"/>
  <c r="O5741" i="23" l="1"/>
  <c r="N5741" i="23"/>
  <c r="I5741" i="23"/>
  <c r="O5737" i="23"/>
  <c r="N5737" i="23"/>
  <c r="I5737" i="23"/>
  <c r="O5738" i="23"/>
  <c r="N5738" i="23"/>
  <c r="I5738" i="23"/>
  <c r="O5735" i="23"/>
  <c r="N5735" i="23"/>
  <c r="I5735" i="23"/>
  <c r="O5732" i="23"/>
  <c r="N5732" i="23"/>
  <c r="I5732" i="23"/>
  <c r="O5733" i="23"/>
  <c r="N5733" i="23"/>
  <c r="I5733" i="23"/>
  <c r="I5740" i="23"/>
  <c r="I5739" i="23"/>
  <c r="O4769" i="23"/>
  <c r="I4770" i="23"/>
  <c r="O4778" i="23"/>
  <c r="N4778" i="23"/>
  <c r="I4778" i="23"/>
  <c r="O4776" i="23"/>
  <c r="N4776" i="23"/>
  <c r="I4776" i="23"/>
  <c r="O4774" i="23"/>
  <c r="N4774" i="23"/>
  <c r="I4774" i="23"/>
  <c r="O4772" i="23"/>
  <c r="N4772" i="23"/>
  <c r="I4772" i="23"/>
  <c r="O4768" i="23"/>
  <c r="N4768" i="23"/>
  <c r="I4768" i="23"/>
  <c r="O4770" i="23"/>
  <c r="N4770" i="23"/>
  <c r="O4762" i="23"/>
  <c r="N4762" i="23"/>
  <c r="I4762" i="23"/>
  <c r="O4760" i="23"/>
  <c r="N4760" i="23"/>
  <c r="I4760" i="23"/>
  <c r="O4777" i="23"/>
  <c r="N4777" i="23"/>
  <c r="I4777" i="23"/>
  <c r="O4775" i="23"/>
  <c r="N4775" i="23"/>
  <c r="I4775" i="23"/>
  <c r="O4773" i="23"/>
  <c r="N4773" i="23"/>
  <c r="I4773" i="23"/>
  <c r="O4771" i="23"/>
  <c r="N4771" i="23"/>
  <c r="I4771" i="23"/>
  <c r="I4769" i="23"/>
  <c r="O4767" i="23"/>
  <c r="N4767" i="23"/>
  <c r="I4767" i="23"/>
  <c r="O4761" i="23"/>
  <c r="N4761" i="23"/>
  <c r="I4761" i="23"/>
  <c r="O4759" i="23"/>
  <c r="N4759" i="23"/>
  <c r="I4759" i="23"/>
  <c r="N4769" i="23" l="1"/>
  <c r="AP1271" i="4"/>
  <c r="AP1272" i="4"/>
  <c r="AP1273" i="4"/>
  <c r="AP1274" i="4"/>
  <c r="AP1270" i="4"/>
  <c r="AP1266" i="4"/>
  <c r="AP1269" i="4"/>
  <c r="AP1265" i="4"/>
  <c r="AC1271" i="4"/>
  <c r="AC1272" i="4"/>
  <c r="AC1273" i="4"/>
  <c r="AC1274" i="4"/>
  <c r="AC1270" i="4"/>
  <c r="AC1266" i="4"/>
  <c r="AC1269" i="4"/>
  <c r="AC1265" i="4"/>
  <c r="N6040" i="23" l="1"/>
  <c r="P865" i="25"/>
  <c r="O865" i="25"/>
  <c r="N865" i="25"/>
  <c r="I865" i="25"/>
  <c r="O153" i="23"/>
  <c r="N153" i="23"/>
  <c r="I153" i="23"/>
  <c r="C10" i="9" l="1"/>
  <c r="O3194" i="23" l="1"/>
  <c r="N3194" i="23"/>
  <c r="I3194" i="23"/>
  <c r="O3187" i="23"/>
  <c r="N3187" i="23"/>
  <c r="I3187" i="23"/>
  <c r="O5935" i="23"/>
  <c r="N5935" i="23"/>
  <c r="I5935" i="23"/>
  <c r="O5934" i="23"/>
  <c r="N5934" i="23"/>
  <c r="I5934" i="23"/>
  <c r="O5933" i="23"/>
  <c r="N5933" i="23"/>
  <c r="I5933" i="23"/>
  <c r="O5932" i="23"/>
  <c r="N5932" i="23"/>
  <c r="I5932" i="23"/>
  <c r="O5931" i="23"/>
  <c r="N5931" i="23"/>
  <c r="I5931" i="23"/>
  <c r="O5930" i="23"/>
  <c r="N5930" i="23"/>
  <c r="I5930" i="23"/>
  <c r="AP1618" i="4"/>
  <c r="AC1618" i="4"/>
  <c r="AP1617" i="4"/>
  <c r="AC1617" i="4"/>
  <c r="O4145" i="23" l="1"/>
  <c r="N4145" i="23"/>
  <c r="I4145" i="23"/>
  <c r="O4144" i="23"/>
  <c r="N4144" i="23"/>
  <c r="I4144" i="23"/>
  <c r="O4150" i="23"/>
  <c r="N4150" i="23"/>
  <c r="I4150" i="23"/>
  <c r="O4143" i="23"/>
  <c r="N4143" i="23"/>
  <c r="I4143" i="23"/>
  <c r="O4149" i="23"/>
  <c r="N4149" i="23"/>
  <c r="I4149" i="23"/>
  <c r="O4142" i="23"/>
  <c r="N4142" i="23"/>
  <c r="I4142" i="23"/>
  <c r="AP1643" i="4"/>
  <c r="AP1642" i="4"/>
  <c r="AP1641" i="4"/>
  <c r="AP1640" i="4"/>
  <c r="AP1639" i="4"/>
  <c r="AP1638" i="4"/>
  <c r="AP1637" i="4"/>
  <c r="AP1636" i="4"/>
  <c r="AP1635" i="4"/>
  <c r="AP1634" i="4"/>
  <c r="AP1633" i="4"/>
  <c r="AP1632" i="4"/>
  <c r="AP1631" i="4"/>
  <c r="AP1630" i="4"/>
  <c r="AP1629" i="4"/>
  <c r="AP1628" i="4"/>
  <c r="AP1627" i="4"/>
  <c r="AP1626" i="4"/>
  <c r="AP1625" i="4"/>
  <c r="AP1624" i="4"/>
  <c r="AP1623" i="4"/>
  <c r="AP1622" i="4"/>
  <c r="AP1621" i="4"/>
  <c r="AP1620" i="4"/>
  <c r="AP1619" i="4"/>
  <c r="AP1616" i="4"/>
  <c r="AP1615" i="4"/>
  <c r="AP1614" i="4"/>
  <c r="AP1613" i="4"/>
  <c r="AP1612" i="4"/>
  <c r="AP1611" i="4"/>
  <c r="AP1610" i="4"/>
  <c r="AP1609" i="4"/>
  <c r="AP1608" i="4"/>
  <c r="AP1607" i="4"/>
  <c r="AP1606" i="4"/>
  <c r="AP1605" i="4"/>
  <c r="AP1603" i="4"/>
  <c r="AP1602" i="4"/>
  <c r="AP1601" i="4"/>
  <c r="AP1600" i="4"/>
  <c r="AP1599" i="4"/>
  <c r="AP1598" i="4"/>
  <c r="AP1597" i="4"/>
  <c r="AP1596" i="4"/>
  <c r="AP1595" i="4"/>
  <c r="AP1594" i="4"/>
  <c r="AP1593" i="4"/>
  <c r="AP1592" i="4"/>
  <c r="AP1591" i="4"/>
  <c r="AP1590" i="4"/>
  <c r="AP1589" i="4"/>
  <c r="AP1588" i="4"/>
  <c r="AP1587" i="4"/>
  <c r="AP1586" i="4"/>
  <c r="AP1585" i="4"/>
  <c r="AP1584" i="4"/>
  <c r="AP1583" i="4"/>
  <c r="AP1582" i="4"/>
  <c r="AP1581" i="4"/>
  <c r="AP1580" i="4"/>
  <c r="AP1579" i="4"/>
  <c r="AP1578" i="4"/>
  <c r="AP1577" i="4"/>
  <c r="AP1576" i="4"/>
  <c r="AP1575" i="4"/>
  <c r="AP1574" i="4"/>
  <c r="AP1573" i="4"/>
  <c r="AP1572" i="4"/>
  <c r="AP1571" i="4"/>
  <c r="AP1570" i="4"/>
  <c r="AP1569" i="4"/>
  <c r="AP1568" i="4"/>
  <c r="AP1567" i="4"/>
  <c r="AP1566" i="4"/>
  <c r="AP1565" i="4"/>
  <c r="AP1564" i="4"/>
  <c r="AP1563" i="4"/>
  <c r="AP1562" i="4"/>
  <c r="AP1561" i="4"/>
  <c r="AP1560" i="4"/>
  <c r="AP1559" i="4"/>
  <c r="AP1558" i="4"/>
  <c r="AP1557" i="4"/>
  <c r="AP1556" i="4"/>
  <c r="AP1555" i="4"/>
  <c r="AP1554" i="4"/>
  <c r="AP1553" i="4"/>
  <c r="AP1552" i="4"/>
  <c r="AP1551" i="4"/>
  <c r="AP1550" i="4"/>
  <c r="AP1549" i="4"/>
  <c r="AP1548" i="4"/>
  <c r="AP1547" i="4"/>
  <c r="AP1546" i="4"/>
  <c r="AP1545" i="4"/>
  <c r="AP1544" i="4"/>
  <c r="AP1543" i="4"/>
  <c r="AP1542" i="4"/>
  <c r="AP1541" i="4"/>
  <c r="AP1540" i="4"/>
  <c r="AP1539" i="4"/>
  <c r="AP1538" i="4"/>
  <c r="AP1537" i="4"/>
  <c r="AP1536" i="4"/>
  <c r="AP1535" i="4"/>
  <c r="AP1534" i="4"/>
  <c r="AP1533" i="4"/>
  <c r="AP1532" i="4"/>
  <c r="AP1531" i="4"/>
  <c r="AP1530" i="4"/>
  <c r="AP1529" i="4"/>
  <c r="AP1528" i="4"/>
  <c r="AP1527" i="4"/>
  <c r="AP1526" i="4"/>
  <c r="AP1525" i="4"/>
  <c r="AP1524" i="4"/>
  <c r="AP1523" i="4"/>
  <c r="AP1522" i="4"/>
  <c r="AP1521" i="4"/>
  <c r="AP1520" i="4"/>
  <c r="AP1519" i="4"/>
  <c r="AP1518" i="4"/>
  <c r="AP1517" i="4"/>
  <c r="AP1516" i="4"/>
  <c r="AP1515" i="4"/>
  <c r="AP1514" i="4"/>
  <c r="AP1513" i="4"/>
  <c r="AP1512" i="4"/>
  <c r="AP1511" i="4"/>
  <c r="AP1510" i="4"/>
  <c r="AP1509" i="4"/>
  <c r="AP1508" i="4"/>
  <c r="AP1507" i="4"/>
  <c r="AP1506" i="4"/>
  <c r="AP1505" i="4"/>
  <c r="AP1504" i="4"/>
  <c r="AP1503" i="4"/>
  <c r="AP1502" i="4"/>
  <c r="AP1501" i="4"/>
  <c r="AP1500" i="4"/>
  <c r="AP1499" i="4"/>
  <c r="AP1498" i="4"/>
  <c r="AP1497" i="4"/>
  <c r="AP1496" i="4"/>
  <c r="AP1495" i="4"/>
  <c r="AP1494" i="4"/>
  <c r="AP1493" i="4"/>
  <c r="AP1492" i="4"/>
  <c r="AP1491" i="4"/>
  <c r="AP1490" i="4"/>
  <c r="AP1489" i="4"/>
  <c r="AP1488" i="4"/>
  <c r="AP1487" i="4"/>
  <c r="AP1486" i="4"/>
  <c r="AP1485" i="4"/>
  <c r="AP1484" i="4"/>
  <c r="AP1483" i="4"/>
  <c r="AP1482" i="4"/>
  <c r="AP1481" i="4"/>
  <c r="AP1480" i="4"/>
  <c r="AP1479" i="4"/>
  <c r="AP1478" i="4"/>
  <c r="AP1477" i="4"/>
  <c r="AP1476" i="4"/>
  <c r="AP1475" i="4"/>
  <c r="AP1474" i="4"/>
  <c r="AP1473" i="4"/>
  <c r="AP1472" i="4"/>
  <c r="AP1471" i="4"/>
  <c r="AP1470" i="4"/>
  <c r="AP1469" i="4"/>
  <c r="AP1468" i="4"/>
  <c r="AP1467" i="4"/>
  <c r="AP1466" i="4"/>
  <c r="AP1465" i="4"/>
  <c r="AP1464" i="4"/>
  <c r="AP1463" i="4"/>
  <c r="AP1462" i="4"/>
  <c r="AP1461" i="4"/>
  <c r="AP1460" i="4"/>
  <c r="AP1459" i="4"/>
  <c r="AP1458" i="4"/>
  <c r="AP1457" i="4"/>
  <c r="AP1456" i="4"/>
  <c r="AP1455" i="4"/>
  <c r="AP1454" i="4"/>
  <c r="AP1453" i="4"/>
  <c r="AP1452" i="4"/>
  <c r="AP1451" i="4"/>
  <c r="AP1450" i="4"/>
  <c r="AP1449" i="4"/>
  <c r="AP1448" i="4"/>
  <c r="AP1447" i="4"/>
  <c r="AP1446" i="4"/>
  <c r="AP1445" i="4"/>
  <c r="AP1444" i="4"/>
  <c r="AP1443" i="4"/>
  <c r="AP1442" i="4"/>
  <c r="AP1441" i="4"/>
  <c r="AP1440" i="4"/>
  <c r="AP1439" i="4"/>
  <c r="AP1438" i="4"/>
  <c r="AP1437" i="4"/>
  <c r="AP1436" i="4"/>
  <c r="AP1435" i="4"/>
  <c r="AP1434" i="4"/>
  <c r="AP1433" i="4"/>
  <c r="AP1432" i="4"/>
  <c r="AP1431" i="4"/>
  <c r="AP1430" i="4"/>
  <c r="AP1429" i="4"/>
  <c r="AP1428" i="4"/>
  <c r="AP1427" i="4"/>
  <c r="AP1426" i="4"/>
  <c r="AP1425" i="4"/>
  <c r="AP1424" i="4"/>
  <c r="AP1423" i="4"/>
  <c r="AP1422" i="4"/>
  <c r="AP1421" i="4"/>
  <c r="AP1420" i="4"/>
  <c r="AP1419" i="4"/>
  <c r="AP1418" i="4"/>
  <c r="AP1417" i="4"/>
  <c r="AP1416" i="4"/>
  <c r="AP1415" i="4"/>
  <c r="AP1414" i="4"/>
  <c r="AP1413" i="4"/>
  <c r="AP1412" i="4"/>
  <c r="AP1409" i="4"/>
  <c r="AP1408" i="4"/>
  <c r="AP1407" i="4"/>
  <c r="AP1406" i="4"/>
  <c r="AP1405" i="4"/>
  <c r="AP1404" i="4"/>
  <c r="AP1403" i="4"/>
  <c r="AP1402" i="4"/>
  <c r="AP1401" i="4"/>
  <c r="AP1400" i="4"/>
  <c r="AP1399" i="4"/>
  <c r="AP1398" i="4"/>
  <c r="AP1397" i="4"/>
  <c r="AP1396" i="4"/>
  <c r="AP1395" i="4"/>
  <c r="AP1394" i="4"/>
  <c r="AP1393" i="4"/>
  <c r="AP1392" i="4"/>
  <c r="AP1391" i="4"/>
  <c r="AP1390" i="4"/>
  <c r="AP1389" i="4"/>
  <c r="AP1388" i="4"/>
  <c r="AP1387" i="4"/>
  <c r="AP1386" i="4"/>
  <c r="AP1385" i="4"/>
  <c r="AP1384" i="4"/>
  <c r="AP1383" i="4"/>
  <c r="AP1382" i="4"/>
  <c r="AP1381" i="4"/>
  <c r="AP1380" i="4"/>
  <c r="AP1379" i="4"/>
  <c r="AP1378" i="4"/>
  <c r="AP1377" i="4"/>
  <c r="AP1376" i="4"/>
  <c r="AP1375" i="4"/>
  <c r="AP1374" i="4"/>
  <c r="AP1373" i="4"/>
  <c r="AP1372" i="4"/>
  <c r="AP1371" i="4"/>
  <c r="AP1370" i="4"/>
  <c r="AP1369" i="4"/>
  <c r="AP1368" i="4"/>
  <c r="AP1367" i="4"/>
  <c r="AP1366" i="4"/>
  <c r="AP1365" i="4"/>
  <c r="AP1364" i="4"/>
  <c r="AP1363" i="4"/>
  <c r="AP1362" i="4"/>
  <c r="AP1361" i="4"/>
  <c r="AP1360" i="4"/>
  <c r="AP1359" i="4"/>
  <c r="AP1358" i="4"/>
  <c r="AP1357" i="4"/>
  <c r="AP1356" i="4"/>
  <c r="AP1355" i="4"/>
  <c r="AP1354" i="4"/>
  <c r="AP1353" i="4"/>
  <c r="AP1352" i="4"/>
  <c r="AP1351" i="4"/>
  <c r="AP1350" i="4"/>
  <c r="AP1349" i="4"/>
  <c r="AP1348" i="4"/>
  <c r="AP1347" i="4"/>
  <c r="AP1346" i="4"/>
  <c r="AP1345" i="4"/>
  <c r="AP1344" i="4"/>
  <c r="AP1343" i="4"/>
  <c r="AP1342" i="4"/>
  <c r="AP1341" i="4"/>
  <c r="AP1340" i="4"/>
  <c r="AP1338" i="4"/>
  <c r="AP1337" i="4"/>
  <c r="AP1336" i="4"/>
  <c r="AP1335" i="4"/>
  <c r="AP1334" i="4"/>
  <c r="AP1333" i="4"/>
  <c r="AP1332" i="4"/>
  <c r="AP1331" i="4"/>
  <c r="AP1330" i="4"/>
  <c r="AP1329" i="4"/>
  <c r="AP1328" i="4"/>
  <c r="AP1327" i="4"/>
  <c r="AP1326" i="4"/>
  <c r="AP1325" i="4"/>
  <c r="AP1324" i="4"/>
  <c r="AP1323" i="4"/>
  <c r="AP1322" i="4"/>
  <c r="AP1321" i="4"/>
  <c r="AP1320" i="4"/>
  <c r="AP1319" i="4"/>
  <c r="AP1318" i="4"/>
  <c r="AP1317" i="4"/>
  <c r="AP1316" i="4"/>
  <c r="AP1315" i="4"/>
  <c r="AP1314" i="4"/>
  <c r="AP1313" i="4"/>
  <c r="AP1312" i="4"/>
  <c r="AP1311" i="4"/>
  <c r="AP1310" i="4"/>
  <c r="AP1309" i="4"/>
  <c r="AP1308" i="4"/>
  <c r="AP1307" i="4"/>
  <c r="AP1306" i="4"/>
  <c r="AP1305" i="4"/>
  <c r="AP1304" i="4"/>
  <c r="AP1303" i="4"/>
  <c r="AP1302" i="4"/>
  <c r="AP1301" i="4"/>
  <c r="AP1300" i="4"/>
  <c r="AP1299" i="4"/>
  <c r="AP1298" i="4"/>
  <c r="AP1297" i="4"/>
  <c r="AP1296" i="4"/>
  <c r="AP1295" i="4"/>
  <c r="AP1294" i="4"/>
  <c r="AP1293" i="4"/>
  <c r="AP1292" i="4"/>
  <c r="AP1291" i="4"/>
  <c r="AP1290" i="4"/>
  <c r="AP1289" i="4"/>
  <c r="AP1288" i="4"/>
  <c r="AP1287" i="4"/>
  <c r="AP1286" i="4"/>
  <c r="AP1285" i="4"/>
  <c r="AP1284" i="4"/>
  <c r="AP1283" i="4"/>
  <c r="AP1282" i="4"/>
  <c r="AP1281" i="4"/>
  <c r="AP1280" i="4"/>
  <c r="AP1279" i="4"/>
  <c r="AP1278" i="4"/>
  <c r="AP1277" i="4"/>
  <c r="AP1276" i="4"/>
  <c r="AP1275" i="4"/>
  <c r="AP1268" i="4"/>
  <c r="AP1267" i="4"/>
  <c r="AP1264" i="4"/>
  <c r="AP1263" i="4"/>
  <c r="AP1262" i="4"/>
  <c r="AP1261" i="4"/>
  <c r="AP1260" i="4"/>
  <c r="AP1259" i="4"/>
  <c r="AP1258" i="4"/>
  <c r="AP1257" i="4"/>
  <c r="AP1256" i="4"/>
  <c r="AP1255" i="4"/>
  <c r="AP1254" i="4"/>
  <c r="AP1253" i="4"/>
  <c r="AP1252" i="4"/>
  <c r="AP1251" i="4"/>
  <c r="AP1250" i="4"/>
  <c r="AP1249" i="4"/>
  <c r="AP1248" i="4"/>
  <c r="AP1247" i="4"/>
  <c r="AP1246" i="4"/>
  <c r="AP1245" i="4"/>
  <c r="AP1244" i="4"/>
  <c r="AP1243" i="4"/>
  <c r="AP1242" i="4"/>
  <c r="AP1241" i="4"/>
  <c r="AP1240" i="4"/>
  <c r="AP1239" i="4"/>
  <c r="AP1238" i="4"/>
  <c r="AP1237" i="4"/>
  <c r="AP1236" i="4"/>
  <c r="AP1235" i="4"/>
  <c r="AP1234" i="4"/>
  <c r="AP1233" i="4"/>
  <c r="AP1232" i="4"/>
  <c r="AP1231" i="4"/>
  <c r="AP1230" i="4"/>
  <c r="AP1229" i="4"/>
  <c r="AP1228" i="4"/>
  <c r="AP1227" i="4"/>
  <c r="AP1226" i="4"/>
  <c r="AP1225" i="4"/>
  <c r="AP1224" i="4"/>
  <c r="AP1223" i="4"/>
  <c r="AP1222" i="4"/>
  <c r="AP1221" i="4"/>
  <c r="AP1220" i="4"/>
  <c r="AP1219" i="4"/>
  <c r="AP1218" i="4"/>
  <c r="AP1217" i="4"/>
  <c r="AP1216" i="4"/>
  <c r="AP1215" i="4"/>
  <c r="AP1214" i="4"/>
  <c r="AP1213" i="4"/>
  <c r="AP1212" i="4"/>
  <c r="AP1211" i="4"/>
  <c r="AP1210" i="4"/>
  <c r="AP1209" i="4"/>
  <c r="AP1208" i="4"/>
  <c r="AP1207" i="4"/>
  <c r="AP1206" i="4"/>
  <c r="AP1205" i="4"/>
  <c r="AP1204" i="4"/>
  <c r="AP1203" i="4"/>
  <c r="AP1202" i="4"/>
  <c r="AP1201" i="4"/>
  <c r="AP1200" i="4"/>
  <c r="AP1199" i="4"/>
  <c r="AP1198" i="4"/>
  <c r="AP1197" i="4"/>
  <c r="AP1196" i="4"/>
  <c r="AP1195" i="4"/>
  <c r="AP1194" i="4"/>
  <c r="AP1193" i="4"/>
  <c r="AP1192" i="4"/>
  <c r="AP1191" i="4"/>
  <c r="AP1190" i="4"/>
  <c r="AP1189" i="4"/>
  <c r="AP1188" i="4"/>
  <c r="AP1187" i="4"/>
  <c r="AP1186" i="4"/>
  <c r="AP1185" i="4"/>
  <c r="AP1184" i="4"/>
  <c r="AP1183" i="4"/>
  <c r="AP1182" i="4"/>
  <c r="AP1181" i="4"/>
  <c r="AP1180" i="4"/>
  <c r="AP1179" i="4"/>
  <c r="AP1178" i="4"/>
  <c r="AP1177" i="4"/>
  <c r="AP1176" i="4"/>
  <c r="AP1175" i="4"/>
  <c r="AP1174" i="4"/>
  <c r="AP1173" i="4"/>
  <c r="AP1172" i="4"/>
  <c r="AP1171" i="4"/>
  <c r="AP1170" i="4"/>
  <c r="AP1169" i="4"/>
  <c r="AP1168" i="4"/>
  <c r="AP1167" i="4"/>
  <c r="AP1166" i="4"/>
  <c r="AP1165" i="4"/>
  <c r="AP1164" i="4"/>
  <c r="AP1163" i="4"/>
  <c r="AP1162" i="4"/>
  <c r="AP1161" i="4"/>
  <c r="AP1160" i="4"/>
  <c r="AP1159" i="4"/>
  <c r="AP1158" i="4"/>
  <c r="AP1157" i="4"/>
  <c r="AP1156" i="4"/>
  <c r="AP1155" i="4"/>
  <c r="AP1154" i="4"/>
  <c r="AP1153" i="4"/>
  <c r="AP1152" i="4"/>
  <c r="AP1151" i="4"/>
  <c r="AP1150" i="4"/>
  <c r="AP1149" i="4"/>
  <c r="AP1148" i="4"/>
  <c r="AP1147" i="4"/>
  <c r="AP1146" i="4"/>
  <c r="AP1145" i="4"/>
  <c r="AP1144" i="4"/>
  <c r="AP1143" i="4"/>
  <c r="AP1142" i="4"/>
  <c r="AP1141" i="4"/>
  <c r="AP1140" i="4"/>
  <c r="AP1139" i="4"/>
  <c r="AP1138" i="4"/>
  <c r="AP1137" i="4"/>
  <c r="AP1136" i="4"/>
  <c r="AP1135" i="4"/>
  <c r="AP1134" i="4"/>
  <c r="AP1133" i="4"/>
  <c r="AP1132" i="4"/>
  <c r="AP1131" i="4"/>
  <c r="AP1130" i="4"/>
  <c r="AP1129" i="4"/>
  <c r="AP1128" i="4"/>
  <c r="AP1127" i="4"/>
  <c r="AP1126" i="4"/>
  <c r="AP1125" i="4"/>
  <c r="AP1124" i="4"/>
  <c r="AP1123" i="4"/>
  <c r="AP1122" i="4"/>
  <c r="AP1121" i="4"/>
  <c r="AP1120" i="4"/>
  <c r="AP1119" i="4"/>
  <c r="AP1118" i="4"/>
  <c r="AP1117" i="4"/>
  <c r="AP1116" i="4"/>
  <c r="AP1115" i="4"/>
  <c r="AP1114" i="4"/>
  <c r="AP1113" i="4"/>
  <c r="AP1112" i="4"/>
  <c r="AP1111" i="4"/>
  <c r="AP1110" i="4"/>
  <c r="AP1109" i="4"/>
  <c r="AP1108" i="4"/>
  <c r="AP1107" i="4"/>
  <c r="AP1106" i="4"/>
  <c r="AP1105" i="4"/>
  <c r="AP1104" i="4"/>
  <c r="AP1103" i="4"/>
  <c r="AP1102" i="4"/>
  <c r="AP1101" i="4"/>
  <c r="AP1100" i="4"/>
  <c r="AP1099" i="4"/>
  <c r="AP1098" i="4"/>
  <c r="AP1097" i="4"/>
  <c r="AP1096" i="4"/>
  <c r="AP1095" i="4"/>
  <c r="AP1094" i="4"/>
  <c r="AP1093" i="4"/>
  <c r="AP1092" i="4"/>
  <c r="AP1091" i="4"/>
  <c r="AP1090" i="4"/>
  <c r="AP1089" i="4"/>
  <c r="AP1088" i="4"/>
  <c r="AP1087" i="4"/>
  <c r="AP1086" i="4"/>
  <c r="AP1085" i="4"/>
  <c r="AP1084" i="4"/>
  <c r="AP1083" i="4"/>
  <c r="AP1082" i="4"/>
  <c r="AP1081" i="4"/>
  <c r="AP1080" i="4"/>
  <c r="AP1079" i="4"/>
  <c r="AP1078" i="4"/>
  <c r="AP1077" i="4"/>
  <c r="AP1076" i="4"/>
  <c r="AP1075" i="4"/>
  <c r="AP1074" i="4"/>
  <c r="AP1073" i="4"/>
  <c r="AP1072" i="4"/>
  <c r="AP1071" i="4"/>
  <c r="AP1070" i="4"/>
  <c r="AP1069" i="4"/>
  <c r="AP1068" i="4"/>
  <c r="AP1067" i="4"/>
  <c r="AP1066" i="4"/>
  <c r="AP1065" i="4"/>
  <c r="AP1064" i="4"/>
  <c r="AP1063" i="4"/>
  <c r="AP1062" i="4"/>
  <c r="AP1061" i="4"/>
  <c r="AP1060" i="4"/>
  <c r="AP1059" i="4"/>
  <c r="AP1058" i="4"/>
  <c r="AP1057" i="4"/>
  <c r="AP1056" i="4"/>
  <c r="AP1055" i="4"/>
  <c r="AP1054" i="4"/>
  <c r="AP1053" i="4"/>
  <c r="AP1052" i="4"/>
  <c r="AP1051" i="4"/>
  <c r="AP1050" i="4"/>
  <c r="AP1049" i="4"/>
  <c r="AP1048" i="4"/>
  <c r="AP1047" i="4"/>
  <c r="AP1046" i="4"/>
  <c r="AP1045" i="4"/>
  <c r="AP1044" i="4"/>
  <c r="AP1043" i="4"/>
  <c r="AP1042" i="4"/>
  <c r="AP1041" i="4"/>
  <c r="AP1040" i="4"/>
  <c r="AP1039" i="4"/>
  <c r="AP1038" i="4"/>
  <c r="AP408" i="4"/>
  <c r="AP1036" i="4"/>
  <c r="AP1033" i="4"/>
  <c r="AP1035" i="4"/>
  <c r="AP1034" i="4"/>
  <c r="AP1032" i="4"/>
  <c r="AP1031" i="4"/>
  <c r="AP1030" i="4"/>
  <c r="AP1029" i="4"/>
  <c r="AP1028" i="4"/>
  <c r="AP1027" i="4"/>
  <c r="AP1026" i="4"/>
  <c r="AP1025" i="4"/>
  <c r="AP1024" i="4"/>
  <c r="AP1023" i="4"/>
  <c r="AP1022" i="4"/>
  <c r="AP1021" i="4"/>
  <c r="AP1020" i="4"/>
  <c r="AP1019" i="4"/>
  <c r="AP1018" i="4"/>
  <c r="AP1017" i="4"/>
  <c r="AP1016" i="4"/>
  <c r="AP1015" i="4"/>
  <c r="AP1014" i="4"/>
  <c r="AP1013" i="4"/>
  <c r="AP1012" i="4"/>
  <c r="AP1011" i="4"/>
  <c r="AP1010" i="4"/>
  <c r="AP1009" i="4"/>
  <c r="AP1008" i="4"/>
  <c r="AP1007" i="4"/>
  <c r="AP1006" i="4"/>
  <c r="AP1005" i="4"/>
  <c r="AP1004" i="4"/>
  <c r="AP1003" i="4"/>
  <c r="AP1002" i="4"/>
  <c r="AP1001" i="4"/>
  <c r="AP1000" i="4"/>
  <c r="AP999" i="4"/>
  <c r="AP998" i="4"/>
  <c r="AP997" i="4"/>
  <c r="AP996" i="4"/>
  <c r="AP995" i="4"/>
  <c r="AP994" i="4"/>
  <c r="AP993" i="4"/>
  <c r="AP992" i="4"/>
  <c r="AP991" i="4"/>
  <c r="AP990" i="4"/>
  <c r="AP989" i="4"/>
  <c r="AP988" i="4"/>
  <c r="AP987" i="4"/>
  <c r="AP986" i="4"/>
  <c r="AP985" i="4"/>
  <c r="AP984" i="4"/>
  <c r="AP983" i="4"/>
  <c r="AP982" i="4"/>
  <c r="AP981" i="4"/>
  <c r="AP980" i="4"/>
  <c r="AP979" i="4"/>
  <c r="AP978" i="4"/>
  <c r="AP977" i="4"/>
  <c r="AP976" i="4"/>
  <c r="AP975" i="4"/>
  <c r="AP974" i="4"/>
  <c r="AP973" i="4"/>
  <c r="AP972" i="4"/>
  <c r="AP971" i="4"/>
  <c r="AP970" i="4"/>
  <c r="AP969" i="4"/>
  <c r="AP968" i="4"/>
  <c r="AP967" i="4"/>
  <c r="AP966" i="4"/>
  <c r="AP965" i="4"/>
  <c r="AP964" i="4"/>
  <c r="AP963" i="4"/>
  <c r="AP962" i="4"/>
  <c r="AP961" i="4"/>
  <c r="AP960" i="4"/>
  <c r="AP959" i="4"/>
  <c r="AP958" i="4"/>
  <c r="AP957" i="4"/>
  <c r="AP956" i="4"/>
  <c r="AP955" i="4"/>
  <c r="AP954" i="4"/>
  <c r="AP953" i="4"/>
  <c r="AP952" i="4"/>
  <c r="AP951" i="4"/>
  <c r="AP950" i="4"/>
  <c r="AP949" i="4"/>
  <c r="AP948" i="4"/>
  <c r="AP947" i="4"/>
  <c r="AP946" i="4"/>
  <c r="AP945" i="4"/>
  <c r="AP944" i="4"/>
  <c r="AP943" i="4"/>
  <c r="AP942" i="4"/>
  <c r="AP941" i="4"/>
  <c r="AP940" i="4"/>
  <c r="AP939" i="4"/>
  <c r="AP938" i="4"/>
  <c r="AP937" i="4"/>
  <c r="AP936" i="4"/>
  <c r="AP935" i="4"/>
  <c r="AP934" i="4"/>
  <c r="AP933" i="4"/>
  <c r="AP932" i="4"/>
  <c r="AP931" i="4"/>
  <c r="AP930" i="4"/>
  <c r="AP929" i="4"/>
  <c r="AP928" i="4"/>
  <c r="AP927" i="4"/>
  <c r="AP926" i="4"/>
  <c r="AP925" i="4"/>
  <c r="AP924" i="4"/>
  <c r="AP923" i="4"/>
  <c r="AP922" i="4"/>
  <c r="AP921" i="4"/>
  <c r="AP920" i="4"/>
  <c r="AP919" i="4"/>
  <c r="AP918" i="4"/>
  <c r="AP917" i="4"/>
  <c r="AP916" i="4"/>
  <c r="AP915" i="4"/>
  <c r="AP914" i="4"/>
  <c r="AP913" i="4"/>
  <c r="AP912" i="4"/>
  <c r="AP911" i="4"/>
  <c r="AP910" i="4"/>
  <c r="AP909" i="4"/>
  <c r="AP908" i="4"/>
  <c r="AP907" i="4"/>
  <c r="AP906" i="4"/>
  <c r="AP905" i="4"/>
  <c r="AP904" i="4"/>
  <c r="AP903" i="4"/>
  <c r="AP902" i="4"/>
  <c r="AP901" i="4"/>
  <c r="AP900" i="4"/>
  <c r="AP899" i="4"/>
  <c r="AP898" i="4"/>
  <c r="AP897" i="4"/>
  <c r="AP896" i="4"/>
  <c r="AP895" i="4"/>
  <c r="AP894" i="4"/>
  <c r="AP893" i="4"/>
  <c r="AP892" i="4"/>
  <c r="AP891" i="4"/>
  <c r="AP890" i="4"/>
  <c r="AP889" i="4"/>
  <c r="AP888" i="4"/>
  <c r="AP887" i="4"/>
  <c r="AP886" i="4"/>
  <c r="AP885" i="4"/>
  <c r="AP884" i="4"/>
  <c r="AP883" i="4"/>
  <c r="AP882" i="4"/>
  <c r="AP881" i="4"/>
  <c r="AP880" i="4"/>
  <c r="AP879" i="4"/>
  <c r="AP878" i="4"/>
  <c r="AP877" i="4"/>
  <c r="AP876" i="4"/>
  <c r="AP875" i="4"/>
  <c r="AP874" i="4"/>
  <c r="AP873" i="4"/>
  <c r="AP872" i="4"/>
  <c r="AP871" i="4"/>
  <c r="AP870" i="4"/>
  <c r="AP869" i="4"/>
  <c r="AP868" i="4"/>
  <c r="AP867" i="4"/>
  <c r="AP866" i="4"/>
  <c r="AP865" i="4"/>
  <c r="AP864" i="4"/>
  <c r="AP863" i="4"/>
  <c r="AP862" i="4"/>
  <c r="AP861" i="4"/>
  <c r="AP860" i="4"/>
  <c r="AP859" i="4"/>
  <c r="AP858" i="4"/>
  <c r="AP857" i="4"/>
  <c r="AP856" i="4"/>
  <c r="AP855" i="4"/>
  <c r="AP854" i="4"/>
  <c r="AP853" i="4"/>
  <c r="AP852" i="4"/>
  <c r="AP851" i="4"/>
  <c r="AP845" i="4"/>
  <c r="AP844" i="4"/>
  <c r="AP843" i="4"/>
  <c r="AP842" i="4"/>
  <c r="AP841" i="4"/>
  <c r="AP840" i="4"/>
  <c r="AP839" i="4"/>
  <c r="AP838" i="4"/>
  <c r="AP837" i="4"/>
  <c r="AP836" i="4"/>
  <c r="AP835" i="4"/>
  <c r="AP834" i="4"/>
  <c r="AP833" i="4"/>
  <c r="AP832" i="4"/>
  <c r="AP831" i="4"/>
  <c r="AP830" i="4"/>
  <c r="AP829" i="4"/>
  <c r="AP828" i="4"/>
  <c r="AP827" i="4"/>
  <c r="AP826" i="4"/>
  <c r="AP825" i="4"/>
  <c r="AP824" i="4"/>
  <c r="AP823" i="4"/>
  <c r="AP822" i="4"/>
  <c r="AP821" i="4"/>
  <c r="AP820" i="4"/>
  <c r="AP819" i="4"/>
  <c r="AP818" i="4"/>
  <c r="AP817" i="4"/>
  <c r="AP816" i="4"/>
  <c r="AP815" i="4"/>
  <c r="AP814" i="4"/>
  <c r="AP813" i="4"/>
  <c r="AP812" i="4"/>
  <c r="AP1604" i="4"/>
  <c r="AP811" i="4"/>
  <c r="AP810" i="4"/>
  <c r="AP809" i="4"/>
  <c r="AP808" i="4"/>
  <c r="AP807" i="4"/>
  <c r="AP806" i="4"/>
  <c r="AP805" i="4"/>
  <c r="AP804" i="4"/>
  <c r="AP803" i="4"/>
  <c r="AP802" i="4"/>
  <c r="AP801" i="4"/>
  <c r="AP800" i="4"/>
  <c r="AP799" i="4"/>
  <c r="AP798" i="4"/>
  <c r="AP797" i="4"/>
  <c r="AP796" i="4"/>
  <c r="AP795" i="4"/>
  <c r="AP794" i="4"/>
  <c r="AP793" i="4"/>
  <c r="AP792" i="4"/>
  <c r="AP791" i="4"/>
  <c r="AP790" i="4"/>
  <c r="AP789" i="4"/>
  <c r="AP788" i="4"/>
  <c r="AP787" i="4"/>
  <c r="AP786" i="4"/>
  <c r="AP785" i="4"/>
  <c r="AP784" i="4"/>
  <c r="AP783" i="4"/>
  <c r="AP782" i="4"/>
  <c r="AP781" i="4"/>
  <c r="AP780" i="4"/>
  <c r="AP779" i="4"/>
  <c r="AP778" i="4"/>
  <c r="AP777" i="4"/>
  <c r="AP776" i="4"/>
  <c r="AP775" i="4"/>
  <c r="AP774" i="4"/>
  <c r="AP773" i="4"/>
  <c r="AP772" i="4"/>
  <c r="AP771" i="4"/>
  <c r="AP770" i="4"/>
  <c r="AP769" i="4"/>
  <c r="AP768" i="4"/>
  <c r="AP767" i="4"/>
  <c r="AP766" i="4"/>
  <c r="AP765" i="4"/>
  <c r="AP764" i="4"/>
  <c r="AP763" i="4"/>
  <c r="AP762" i="4"/>
  <c r="AP761" i="4"/>
  <c r="AP760" i="4"/>
  <c r="AP759" i="4"/>
  <c r="AP758" i="4"/>
  <c r="AP757" i="4"/>
  <c r="AP756" i="4"/>
  <c r="AP755" i="4"/>
  <c r="AP754" i="4"/>
  <c r="AP753" i="4"/>
  <c r="AP752" i="4"/>
  <c r="AP751" i="4"/>
  <c r="AP750" i="4"/>
  <c r="AP749" i="4"/>
  <c r="AP748" i="4"/>
  <c r="AP747" i="4"/>
  <c r="AP746" i="4"/>
  <c r="AP745" i="4"/>
  <c r="AP744" i="4"/>
  <c r="AP743" i="4"/>
  <c r="AP742" i="4"/>
  <c r="AP741" i="4"/>
  <c r="AP740" i="4"/>
  <c r="AP739" i="4"/>
  <c r="AP738" i="4"/>
  <c r="AP737" i="4"/>
  <c r="AP736" i="4"/>
  <c r="AP735" i="4"/>
  <c r="AP734" i="4"/>
  <c r="AP733" i="4"/>
  <c r="AP732" i="4"/>
  <c r="AP731" i="4"/>
  <c r="AP730" i="4"/>
  <c r="AP729" i="4"/>
  <c r="AP728" i="4"/>
  <c r="AP727" i="4"/>
  <c r="AP726" i="4"/>
  <c r="AP725" i="4"/>
  <c r="AP724" i="4"/>
  <c r="AP723" i="4"/>
  <c r="AP722" i="4"/>
  <c r="AP721" i="4"/>
  <c r="AP720" i="4"/>
  <c r="AP719" i="4"/>
  <c r="AP718" i="4"/>
  <c r="AP717" i="4"/>
  <c r="AP716" i="4"/>
  <c r="AP715" i="4"/>
  <c r="AP714" i="4"/>
  <c r="AP713" i="4"/>
  <c r="AP712" i="4"/>
  <c r="AP711" i="4"/>
  <c r="AP710" i="4"/>
  <c r="AP709" i="4"/>
  <c r="AP708" i="4"/>
  <c r="AP707" i="4"/>
  <c r="AP706" i="4"/>
  <c r="AP705" i="4"/>
  <c r="AP704" i="4"/>
  <c r="AP703" i="4"/>
  <c r="AP702" i="4"/>
  <c r="AP701" i="4"/>
  <c r="AP700" i="4"/>
  <c r="AP699" i="4"/>
  <c r="AP698" i="4"/>
  <c r="AP697" i="4"/>
  <c r="AP696" i="4"/>
  <c r="AP695" i="4"/>
  <c r="AP694" i="4"/>
  <c r="AP693" i="4"/>
  <c r="AP692" i="4"/>
  <c r="AP691" i="4"/>
  <c r="AP690" i="4"/>
  <c r="AP689" i="4"/>
  <c r="AP688" i="4"/>
  <c r="AP687" i="4"/>
  <c r="AP686" i="4"/>
  <c r="AP685" i="4"/>
  <c r="AP684" i="4"/>
  <c r="AP683" i="4"/>
  <c r="AP682" i="4"/>
  <c r="AP681" i="4"/>
  <c r="AP680" i="4"/>
  <c r="AP679" i="4"/>
  <c r="AP678" i="4"/>
  <c r="AP677" i="4"/>
  <c r="AP676" i="4"/>
  <c r="AP675" i="4"/>
  <c r="AP674" i="4"/>
  <c r="AP673" i="4"/>
  <c r="AP672" i="4"/>
  <c r="AP671" i="4"/>
  <c r="AP670" i="4"/>
  <c r="AP669" i="4"/>
  <c r="AP668" i="4"/>
  <c r="AP667" i="4"/>
  <c r="AP666" i="4"/>
  <c r="AP665" i="4"/>
  <c r="AP664" i="4"/>
  <c r="AP663" i="4"/>
  <c r="AP662" i="4"/>
  <c r="AP661" i="4"/>
  <c r="AP660" i="4"/>
  <c r="AP659" i="4"/>
  <c r="AP658" i="4"/>
  <c r="AP646" i="4"/>
  <c r="AP645" i="4"/>
  <c r="AP644" i="4"/>
  <c r="AP643" i="4"/>
  <c r="AP642" i="4"/>
  <c r="AP641" i="4"/>
  <c r="AP640" i="4"/>
  <c r="AP639" i="4"/>
  <c r="AP638" i="4"/>
  <c r="AP637" i="4"/>
  <c r="AP636" i="4"/>
  <c r="AP635" i="4"/>
  <c r="AP634" i="4"/>
  <c r="AP633" i="4"/>
  <c r="AP632" i="4"/>
  <c r="AP631" i="4"/>
  <c r="AP630" i="4"/>
  <c r="AP629" i="4"/>
  <c r="AP628" i="4"/>
  <c r="AP627" i="4"/>
  <c r="AP626" i="4"/>
  <c r="AP625" i="4"/>
  <c r="AP624" i="4"/>
  <c r="AP623" i="4"/>
  <c r="AP622" i="4"/>
  <c r="AP621" i="4"/>
  <c r="AP620" i="4"/>
  <c r="AP619" i="4"/>
  <c r="AP618" i="4"/>
  <c r="AP617" i="4"/>
  <c r="AP616" i="4"/>
  <c r="AP615" i="4"/>
  <c r="AP614" i="4"/>
  <c r="AP613" i="4"/>
  <c r="AP612" i="4"/>
  <c r="AP611" i="4"/>
  <c r="AP610" i="4"/>
  <c r="AP609" i="4"/>
  <c r="AP608" i="4"/>
  <c r="AP607" i="4"/>
  <c r="AP606" i="4"/>
  <c r="AP605" i="4"/>
  <c r="AP604" i="4"/>
  <c r="AP603" i="4"/>
  <c r="AP602" i="4"/>
  <c r="AP601" i="4"/>
  <c r="AP600" i="4"/>
  <c r="AP599" i="4"/>
  <c r="AP598" i="4"/>
  <c r="AP597" i="4"/>
  <c r="AP596" i="4"/>
  <c r="AP595" i="4"/>
  <c r="AP594" i="4"/>
  <c r="AP593" i="4"/>
  <c r="AP592" i="4"/>
  <c r="AP591" i="4"/>
  <c r="AP590" i="4"/>
  <c r="AP589" i="4"/>
  <c r="AP588" i="4"/>
  <c r="AP587" i="4"/>
  <c r="AP586" i="4"/>
  <c r="AP585" i="4"/>
  <c r="AP584" i="4"/>
  <c r="AP583" i="4"/>
  <c r="AP582" i="4"/>
  <c r="AP581" i="4"/>
  <c r="AP580" i="4"/>
  <c r="AP579" i="4"/>
  <c r="AP578" i="4"/>
  <c r="AP577" i="4"/>
  <c r="AP576" i="4"/>
  <c r="AP575" i="4"/>
  <c r="AP574" i="4"/>
  <c r="AP573" i="4"/>
  <c r="AP572" i="4"/>
  <c r="AP571" i="4"/>
  <c r="AP570" i="4"/>
  <c r="AP569" i="4"/>
  <c r="AP568" i="4"/>
  <c r="AP567" i="4"/>
  <c r="AP566" i="4"/>
  <c r="AP565" i="4"/>
  <c r="AP564" i="4"/>
  <c r="AP563" i="4"/>
  <c r="AP562" i="4"/>
  <c r="AP561" i="4"/>
  <c r="AP560" i="4"/>
  <c r="AP559" i="4"/>
  <c r="AP558" i="4"/>
  <c r="AP557" i="4"/>
  <c r="AP556" i="4"/>
  <c r="AP555" i="4"/>
  <c r="AP554" i="4"/>
  <c r="AP553" i="4"/>
  <c r="AP552" i="4"/>
  <c r="AP544" i="4"/>
  <c r="AP543" i="4"/>
  <c r="AP542" i="4"/>
  <c r="AP541" i="4"/>
  <c r="AP540" i="4"/>
  <c r="AP539" i="4"/>
  <c r="AP538" i="4"/>
  <c r="AP537" i="4"/>
  <c r="AP536" i="4"/>
  <c r="AP535" i="4"/>
  <c r="AP534" i="4"/>
  <c r="AP533" i="4"/>
  <c r="AP532" i="4"/>
  <c r="AP531" i="4"/>
  <c r="AP530" i="4"/>
  <c r="AP529" i="4"/>
  <c r="AP528" i="4"/>
  <c r="AP527" i="4"/>
  <c r="AP526" i="4"/>
  <c r="AP525" i="4"/>
  <c r="AP524" i="4"/>
  <c r="AP523" i="4"/>
  <c r="AP522" i="4"/>
  <c r="AP521" i="4"/>
  <c r="AP520" i="4"/>
  <c r="AP519" i="4"/>
  <c r="AP518" i="4"/>
  <c r="AP517" i="4"/>
  <c r="AP516" i="4"/>
  <c r="AP515" i="4"/>
  <c r="AP514" i="4"/>
  <c r="AP513" i="4"/>
  <c r="AP512" i="4"/>
  <c r="AP511" i="4"/>
  <c r="AP510" i="4"/>
  <c r="AP509" i="4"/>
  <c r="AP508" i="4"/>
  <c r="AP507" i="4"/>
  <c r="AP506" i="4"/>
  <c r="AP505" i="4"/>
  <c r="AP504" i="4"/>
  <c r="AP503" i="4"/>
  <c r="AP502" i="4"/>
  <c r="AP501" i="4"/>
  <c r="AP500" i="4"/>
  <c r="AP499" i="4"/>
  <c r="AP498" i="4"/>
  <c r="AP497" i="4"/>
  <c r="AP496" i="4"/>
  <c r="AP495" i="4"/>
  <c r="AP494" i="4"/>
  <c r="AP493" i="4"/>
  <c r="AP492" i="4"/>
  <c r="AP491" i="4"/>
  <c r="AP490" i="4"/>
  <c r="AP489" i="4"/>
  <c r="AP488" i="4"/>
  <c r="AP487" i="4"/>
  <c r="AP486" i="4"/>
  <c r="AP485" i="4"/>
  <c r="AP484" i="4"/>
  <c r="AP483" i="4"/>
  <c r="AP482" i="4"/>
  <c r="AP481" i="4"/>
  <c r="AP480" i="4"/>
  <c r="AP479" i="4"/>
  <c r="AP478" i="4"/>
  <c r="AP477" i="4"/>
  <c r="AP476" i="4"/>
  <c r="AP475" i="4"/>
  <c r="AP474" i="4"/>
  <c r="AP473" i="4"/>
  <c r="AP472" i="4"/>
  <c r="AP471" i="4"/>
  <c r="AP470" i="4"/>
  <c r="AP469" i="4"/>
  <c r="AP468" i="4"/>
  <c r="AP467" i="4"/>
  <c r="AP466" i="4"/>
  <c r="AP465" i="4"/>
  <c r="AP464" i="4"/>
  <c r="AP463" i="4"/>
  <c r="AP462" i="4"/>
  <c r="AP460" i="4"/>
  <c r="AP459" i="4"/>
  <c r="AP458" i="4"/>
  <c r="AP457" i="4"/>
  <c r="AP456" i="4"/>
  <c r="AP455" i="4"/>
  <c r="AP454" i="4"/>
  <c r="AP453" i="4"/>
  <c r="AP452" i="4"/>
  <c r="AP451" i="4"/>
  <c r="AP450" i="4"/>
  <c r="AP449" i="4"/>
  <c r="AP448" i="4"/>
  <c r="AP447" i="4"/>
  <c r="AP446" i="4"/>
  <c r="AP445" i="4"/>
  <c r="AP444" i="4"/>
  <c r="AP443" i="4"/>
  <c r="AP442" i="4"/>
  <c r="AP441" i="4"/>
  <c r="AP439" i="4"/>
  <c r="AP438" i="4"/>
  <c r="AP437" i="4"/>
  <c r="AP436" i="4"/>
  <c r="AP435" i="4"/>
  <c r="AP434" i="4"/>
  <c r="AP433" i="4"/>
  <c r="AP432" i="4"/>
  <c r="AP431" i="4"/>
  <c r="AP430" i="4"/>
  <c r="AP429" i="4"/>
  <c r="AP428" i="4"/>
  <c r="AP427" i="4"/>
  <c r="AP426" i="4"/>
  <c r="AP425" i="4"/>
  <c r="AP424" i="4"/>
  <c r="AP423" i="4"/>
  <c r="AP550" i="4"/>
  <c r="AP422" i="4"/>
  <c r="AP421" i="4"/>
  <c r="AP420" i="4"/>
  <c r="AP419" i="4"/>
  <c r="AP418" i="4"/>
  <c r="AP417" i="4"/>
  <c r="AP416" i="4"/>
  <c r="AP415" i="4"/>
  <c r="AP414" i="4"/>
  <c r="AP413" i="4"/>
  <c r="AP412" i="4"/>
  <c r="AP411" i="4"/>
  <c r="AP410" i="4"/>
  <c r="AP409" i="4"/>
  <c r="AP407" i="4"/>
  <c r="AP406" i="4"/>
  <c r="AP405" i="4"/>
  <c r="AP404" i="4"/>
  <c r="AP403" i="4"/>
  <c r="AP402" i="4"/>
  <c r="AP401" i="4"/>
  <c r="AP400" i="4"/>
  <c r="AP399" i="4"/>
  <c r="AP398" i="4"/>
  <c r="AP397" i="4"/>
  <c r="AP396" i="4"/>
  <c r="AP394" i="4"/>
  <c r="AP393" i="4"/>
  <c r="AP395" i="4"/>
  <c r="AP392" i="4"/>
  <c r="AP391" i="4"/>
  <c r="AP390" i="4"/>
  <c r="AP389" i="4"/>
  <c r="AP388" i="4"/>
  <c r="AP387" i="4"/>
  <c r="AP386" i="4"/>
  <c r="AP385" i="4"/>
  <c r="AP384" i="4"/>
  <c r="AP383" i="4"/>
  <c r="AP382" i="4"/>
  <c r="AP381" i="4"/>
  <c r="AP380" i="4"/>
  <c r="AP378" i="4"/>
  <c r="AP377" i="4"/>
  <c r="AP376" i="4"/>
  <c r="AP375" i="4"/>
  <c r="AP374" i="4"/>
  <c r="AP373" i="4"/>
  <c r="AP372" i="4"/>
  <c r="AP371" i="4"/>
  <c r="AP370" i="4"/>
  <c r="AP369" i="4"/>
  <c r="AP368" i="4"/>
  <c r="AP367" i="4"/>
  <c r="AP366" i="4"/>
  <c r="AP365" i="4"/>
  <c r="AP364" i="4"/>
  <c r="AP363" i="4"/>
  <c r="AP362" i="4"/>
  <c r="AP361" i="4"/>
  <c r="AP360" i="4"/>
  <c r="AP359" i="4"/>
  <c r="AP358" i="4"/>
  <c r="AP357" i="4"/>
  <c r="AP356" i="4"/>
  <c r="AP355" i="4"/>
  <c r="AP354" i="4"/>
  <c r="AP353" i="4"/>
  <c r="AP352" i="4"/>
  <c r="AP351" i="4"/>
  <c r="AP350" i="4"/>
  <c r="AP349" i="4"/>
  <c r="AP348" i="4"/>
  <c r="AP347" i="4"/>
  <c r="AP346" i="4"/>
  <c r="AP345" i="4"/>
  <c r="AP344" i="4"/>
  <c r="AP343" i="4"/>
  <c r="AP342" i="4"/>
  <c r="AP341" i="4"/>
  <c r="AP340" i="4"/>
  <c r="AP339" i="4"/>
  <c r="AP338" i="4"/>
  <c r="AP337" i="4"/>
  <c r="AP336" i="4"/>
  <c r="AP335" i="4"/>
  <c r="AP334" i="4"/>
  <c r="AP333" i="4"/>
  <c r="AP332" i="4"/>
  <c r="AP331" i="4"/>
  <c r="AP330" i="4"/>
  <c r="AP329" i="4"/>
  <c r="AP328" i="4"/>
  <c r="AP327" i="4"/>
  <c r="AP326" i="4"/>
  <c r="AP325" i="4"/>
  <c r="AP324" i="4"/>
  <c r="AP323" i="4"/>
  <c r="AP322" i="4"/>
  <c r="AP321" i="4"/>
  <c r="AP320" i="4"/>
  <c r="AP319" i="4"/>
  <c r="AP318" i="4"/>
  <c r="AP317" i="4"/>
  <c r="AP316" i="4"/>
  <c r="AP315" i="4"/>
  <c r="AP314" i="4"/>
  <c r="AP313" i="4"/>
  <c r="AP312" i="4"/>
  <c r="AP311" i="4"/>
  <c r="AP310" i="4"/>
  <c r="AP309" i="4"/>
  <c r="AP308" i="4"/>
  <c r="AP307" i="4"/>
  <c r="AP306" i="4"/>
  <c r="AP305" i="4"/>
  <c r="AP304" i="4"/>
  <c r="AP303" i="4"/>
  <c r="AP302" i="4"/>
  <c r="AP301" i="4"/>
  <c r="AP300" i="4"/>
  <c r="AP299" i="4"/>
  <c r="AP298" i="4"/>
  <c r="AP297" i="4"/>
  <c r="AP296" i="4"/>
  <c r="AP295" i="4"/>
  <c r="AP294" i="4"/>
  <c r="AP293" i="4"/>
  <c r="AP292" i="4"/>
  <c r="AP291" i="4"/>
  <c r="AP290" i="4"/>
  <c r="AP289" i="4"/>
  <c r="AP288" i="4"/>
  <c r="AP287" i="4"/>
  <c r="AP286" i="4"/>
  <c r="AP285" i="4"/>
  <c r="AP284" i="4"/>
  <c r="AP283" i="4"/>
  <c r="AP282" i="4"/>
  <c r="AP281" i="4"/>
  <c r="AP280" i="4"/>
  <c r="AP279" i="4"/>
  <c r="AP278" i="4"/>
  <c r="AP277" i="4"/>
  <c r="AP276" i="4"/>
  <c r="AP275" i="4"/>
  <c r="AP274" i="4"/>
  <c r="AP273" i="4"/>
  <c r="AP272" i="4"/>
  <c r="AP271" i="4"/>
  <c r="AP270" i="4"/>
  <c r="AP269" i="4"/>
  <c r="AP268" i="4"/>
  <c r="AP267" i="4"/>
  <c r="AP266" i="4"/>
  <c r="AP265" i="4"/>
  <c r="AP264" i="4"/>
  <c r="AP263" i="4"/>
  <c r="AP262" i="4"/>
  <c r="AP261" i="4"/>
  <c r="AP260" i="4"/>
  <c r="AP259" i="4"/>
  <c r="AP258" i="4"/>
  <c r="AP71" i="4"/>
  <c r="AP70" i="4"/>
  <c r="AP69" i="4"/>
  <c r="AP68" i="4"/>
  <c r="AP67" i="4"/>
  <c r="AP66" i="4"/>
  <c r="AP65" i="4"/>
  <c r="AP257" i="4"/>
  <c r="AP256" i="4"/>
  <c r="AP255" i="4"/>
  <c r="AP254" i="4"/>
  <c r="AP253" i="4"/>
  <c r="AP252" i="4"/>
  <c r="AP251" i="4"/>
  <c r="AP250" i="4"/>
  <c r="AP249" i="4"/>
  <c r="AP248" i="4"/>
  <c r="AP247" i="4"/>
  <c r="AP246" i="4"/>
  <c r="AP245" i="4"/>
  <c r="AP244" i="4"/>
  <c r="AP243" i="4"/>
  <c r="AP242" i="4"/>
  <c r="AP241" i="4"/>
  <c r="AP240" i="4"/>
  <c r="AP239" i="4"/>
  <c r="AP238" i="4"/>
  <c r="AP237" i="4"/>
  <c r="AP236" i="4"/>
  <c r="AP235" i="4"/>
  <c r="AP234" i="4"/>
  <c r="AP233" i="4"/>
  <c r="AP232" i="4"/>
  <c r="AP231" i="4"/>
  <c r="AP230" i="4"/>
  <c r="AP229" i="4"/>
  <c r="AP228" i="4"/>
  <c r="AP227" i="4"/>
  <c r="AP226" i="4"/>
  <c r="AP225" i="4"/>
  <c r="AP224" i="4"/>
  <c r="AP223" i="4"/>
  <c r="AP222" i="4"/>
  <c r="AP221" i="4"/>
  <c r="AP220" i="4"/>
  <c r="AP219" i="4"/>
  <c r="AP218" i="4"/>
  <c r="AP217" i="4"/>
  <c r="AP216" i="4"/>
  <c r="AP215" i="4"/>
  <c r="AP214" i="4"/>
  <c r="AP213" i="4"/>
  <c r="AP212" i="4"/>
  <c r="AP211" i="4"/>
  <c r="AP210" i="4"/>
  <c r="AP209" i="4"/>
  <c r="AP208" i="4"/>
  <c r="AP207" i="4"/>
  <c r="AP206" i="4"/>
  <c r="AP205" i="4"/>
  <c r="AP204" i="4"/>
  <c r="AP203" i="4"/>
  <c r="AP202" i="4"/>
  <c r="AP201" i="4"/>
  <c r="AP200" i="4"/>
  <c r="AP199" i="4"/>
  <c r="AP198" i="4"/>
  <c r="AP197" i="4"/>
  <c r="AP196" i="4"/>
  <c r="AP195" i="4"/>
  <c r="AP194" i="4"/>
  <c r="AP193" i="4"/>
  <c r="AP192" i="4"/>
  <c r="AP191" i="4"/>
  <c r="AP190" i="4"/>
  <c r="AP189" i="4"/>
  <c r="AP188" i="4"/>
  <c r="AP187" i="4"/>
  <c r="AP186" i="4"/>
  <c r="AP185" i="4"/>
  <c r="AP184" i="4"/>
  <c r="AP183" i="4"/>
  <c r="AP182" i="4"/>
  <c r="AP181" i="4"/>
  <c r="AP180" i="4"/>
  <c r="AP179" i="4"/>
  <c r="AP178" i="4"/>
  <c r="AP177" i="4"/>
  <c r="AP176" i="4"/>
  <c r="AP175" i="4"/>
  <c r="AP174" i="4"/>
  <c r="AP173" i="4"/>
  <c r="AP172" i="4"/>
  <c r="AP171" i="4"/>
  <c r="AP170" i="4"/>
  <c r="AP169" i="4"/>
  <c r="AP168" i="4"/>
  <c r="AP167" i="4"/>
  <c r="AP166" i="4"/>
  <c r="AP165" i="4"/>
  <c r="AP164" i="4"/>
  <c r="AP163" i="4"/>
  <c r="AP162" i="4"/>
  <c r="AP161" i="4"/>
  <c r="AP160" i="4"/>
  <c r="AP159" i="4"/>
  <c r="AP158" i="4"/>
  <c r="AP157" i="4"/>
  <c r="AP156" i="4"/>
  <c r="AP155" i="4"/>
  <c r="AP154" i="4"/>
  <c r="AP153" i="4"/>
  <c r="AP152" i="4"/>
  <c r="AP151" i="4"/>
  <c r="AP150" i="4"/>
  <c r="AP149" i="4"/>
  <c r="AP148" i="4"/>
  <c r="AP147" i="4"/>
  <c r="AP145" i="4"/>
  <c r="AP146" i="4"/>
  <c r="AP144" i="4"/>
  <c r="AP141" i="4"/>
  <c r="AP143" i="4"/>
  <c r="AP142" i="4"/>
  <c r="AP140" i="4"/>
  <c r="AP138" i="4"/>
  <c r="AP136" i="4"/>
  <c r="AP139" i="4"/>
  <c r="AP135" i="4"/>
  <c r="AP134" i="4"/>
  <c r="AP133" i="4"/>
  <c r="AP132" i="4"/>
  <c r="AP131" i="4"/>
  <c r="AP130" i="4"/>
  <c r="AP129" i="4"/>
  <c r="AP128" i="4"/>
  <c r="AP127" i="4"/>
  <c r="AP126" i="4"/>
  <c r="AP125" i="4"/>
  <c r="AP124" i="4"/>
  <c r="AP123" i="4"/>
  <c r="AP122" i="4"/>
  <c r="AP121" i="4"/>
  <c r="AP120" i="4"/>
  <c r="AP119" i="4"/>
  <c r="AP118" i="4"/>
  <c r="AP117" i="4"/>
  <c r="AP116" i="4"/>
  <c r="AP115" i="4"/>
  <c r="AP114" i="4"/>
  <c r="AP113" i="4"/>
  <c r="AP112" i="4"/>
  <c r="AP111" i="4"/>
  <c r="AP110" i="4"/>
  <c r="AP109" i="4"/>
  <c r="AP108" i="4"/>
  <c r="AP107" i="4"/>
  <c r="AP106" i="4"/>
  <c r="AP105" i="4"/>
  <c r="AP104" i="4"/>
  <c r="AP103" i="4"/>
  <c r="AP102" i="4"/>
  <c r="AP101" i="4"/>
  <c r="AP100" i="4"/>
  <c r="AP99" i="4"/>
  <c r="AP98" i="4"/>
  <c r="AP97" i="4"/>
  <c r="AP96" i="4"/>
  <c r="AP95" i="4"/>
  <c r="AP94" i="4"/>
  <c r="AP93" i="4"/>
  <c r="AP92" i="4"/>
  <c r="AP91" i="4"/>
  <c r="AP90" i="4"/>
  <c r="AP89" i="4"/>
  <c r="AP88" i="4"/>
  <c r="AP87" i="4"/>
  <c r="AP86" i="4"/>
  <c r="AP85" i="4"/>
  <c r="AP84" i="4"/>
  <c r="AP83" i="4"/>
  <c r="AP82" i="4"/>
  <c r="AP81" i="4"/>
  <c r="AP80" i="4"/>
  <c r="AP79" i="4"/>
  <c r="AP78" i="4"/>
  <c r="AP77" i="4"/>
  <c r="AP76" i="4"/>
  <c r="AP75" i="4"/>
  <c r="AP74" i="4"/>
  <c r="AP73" i="4"/>
  <c r="AP72" i="4"/>
  <c r="AP64" i="4"/>
  <c r="AP63" i="4"/>
  <c r="AP62" i="4"/>
  <c r="AP61" i="4"/>
  <c r="AP60" i="4"/>
  <c r="AP59" i="4"/>
  <c r="AP58" i="4"/>
  <c r="AP57" i="4"/>
  <c r="AP56" i="4"/>
  <c r="AP55" i="4"/>
  <c r="AP54" i="4"/>
  <c r="AP53" i="4"/>
  <c r="AP52" i="4"/>
  <c r="AP51" i="4"/>
  <c r="AP50" i="4"/>
  <c r="AP49" i="4"/>
  <c r="AP48" i="4"/>
  <c r="AP47" i="4"/>
  <c r="AP46" i="4"/>
  <c r="AP45" i="4"/>
  <c r="AP44" i="4"/>
  <c r="AP43" i="4"/>
  <c r="AP42" i="4"/>
  <c r="AP41" i="4"/>
  <c r="AP40" i="4"/>
  <c r="AP39" i="4"/>
  <c r="AP38" i="4"/>
  <c r="AP37" i="4"/>
  <c r="AP36" i="4"/>
  <c r="AP35" i="4"/>
  <c r="AP34" i="4"/>
  <c r="AP33" i="4"/>
  <c r="AP32" i="4"/>
  <c r="AP31" i="4"/>
  <c r="AP30" i="4"/>
  <c r="AP29" i="4"/>
  <c r="AP28" i="4"/>
  <c r="AP27" i="4"/>
  <c r="AP26" i="4"/>
  <c r="AP25" i="4"/>
  <c r="AP24" i="4"/>
  <c r="AP23" i="4"/>
  <c r="AP22" i="4"/>
  <c r="AP21" i="4"/>
  <c r="AP20" i="4"/>
  <c r="AP19" i="4"/>
  <c r="AP18" i="4"/>
  <c r="AP17" i="4"/>
  <c r="AP16" i="4"/>
  <c r="AP15" i="4"/>
  <c r="AP14" i="4"/>
  <c r="AP13" i="4"/>
  <c r="AP12" i="4"/>
  <c r="AP11" i="4"/>
  <c r="AP10" i="4"/>
  <c r="AP9" i="4"/>
  <c r="AP8" i="4"/>
  <c r="AP7" i="4"/>
  <c r="AP6" i="4"/>
  <c r="AP5" i="4"/>
  <c r="AP4" i="4"/>
  <c r="AP3" i="4"/>
  <c r="AP2" i="4"/>
  <c r="I2275" i="25" l="1"/>
  <c r="I2274" i="25"/>
  <c r="I2273" i="25"/>
  <c r="I2272" i="25"/>
  <c r="I2271" i="25"/>
  <c r="I2270" i="25"/>
  <c r="I2269" i="25"/>
  <c r="I2268" i="25"/>
  <c r="I2267" i="25"/>
  <c r="I2266" i="25"/>
  <c r="I2265" i="25"/>
  <c r="I2264" i="25"/>
  <c r="I2263" i="25"/>
  <c r="I2262" i="25"/>
  <c r="I2261" i="25"/>
  <c r="I2260" i="25"/>
  <c r="I2259" i="25"/>
  <c r="I2258" i="25"/>
  <c r="I2257" i="25"/>
  <c r="I2256" i="25"/>
  <c r="I2255" i="25"/>
  <c r="I2254" i="25"/>
  <c r="I2253" i="25"/>
  <c r="I2252" i="25"/>
  <c r="I2251" i="25"/>
  <c r="I2250" i="25"/>
  <c r="I2249" i="25"/>
  <c r="I2248" i="25"/>
  <c r="I2247" i="25"/>
  <c r="I2246" i="25"/>
  <c r="I2245" i="25"/>
  <c r="I2240" i="25"/>
  <c r="I2244" i="25"/>
  <c r="I2243" i="25"/>
  <c r="I2241" i="25"/>
  <c r="I2242" i="25"/>
  <c r="I2239" i="25"/>
  <c r="I2238" i="25"/>
  <c r="I2237" i="25"/>
  <c r="I2236" i="25"/>
  <c r="I2235" i="25"/>
  <c r="I2234" i="25"/>
  <c r="I2233" i="25"/>
  <c r="I2232" i="25"/>
  <c r="I2231" i="25"/>
  <c r="I2230" i="25"/>
  <c r="I2229" i="25"/>
  <c r="I2228" i="25"/>
  <c r="I2227" i="25"/>
  <c r="I2226" i="25"/>
  <c r="I2225" i="25"/>
  <c r="I2224" i="25"/>
  <c r="I2223" i="25"/>
  <c r="I2222" i="25"/>
  <c r="I2221" i="25"/>
  <c r="I2220" i="25"/>
  <c r="I2219" i="25"/>
  <c r="I2218" i="25"/>
  <c r="I2217" i="25"/>
  <c r="I2216" i="25"/>
  <c r="I2215" i="25"/>
  <c r="I2214" i="25"/>
  <c r="I2213" i="25"/>
  <c r="I2212" i="25"/>
  <c r="I2211" i="25"/>
  <c r="I2206" i="25"/>
  <c r="I2207" i="25"/>
  <c r="I2210" i="25"/>
  <c r="I2208" i="25"/>
  <c r="I2209" i="25"/>
  <c r="I2205" i="25"/>
  <c r="I2204" i="25"/>
  <c r="I2203" i="25"/>
  <c r="I2202" i="25"/>
  <c r="I2201" i="25"/>
  <c r="I2200" i="25"/>
  <c r="I2199" i="25"/>
  <c r="I2198" i="25"/>
  <c r="I2197" i="25"/>
  <c r="I2196" i="25"/>
  <c r="I2195" i="25"/>
  <c r="I2194" i="25"/>
  <c r="I2193" i="25"/>
  <c r="I2192" i="25"/>
  <c r="I2191" i="25"/>
  <c r="I2190" i="25"/>
  <c r="I2189" i="25"/>
  <c r="I2188" i="25"/>
  <c r="I2187" i="25"/>
  <c r="I2186" i="25"/>
  <c r="I2185" i="25"/>
  <c r="I2184" i="25"/>
  <c r="I2183" i="25"/>
  <c r="I2182" i="25"/>
  <c r="I2176" i="25"/>
  <c r="I2177" i="25"/>
  <c r="I2175" i="25"/>
  <c r="I2181" i="25"/>
  <c r="I2180" i="25"/>
  <c r="I2179" i="25"/>
  <c r="I2178" i="25"/>
  <c r="I2174" i="25"/>
  <c r="I2173" i="25"/>
  <c r="I2172" i="25"/>
  <c r="I2171" i="25"/>
  <c r="I2170" i="25"/>
  <c r="I2169" i="25"/>
  <c r="I2168" i="25"/>
  <c r="I2167" i="25"/>
  <c r="I2166" i="25"/>
  <c r="I2165" i="25"/>
  <c r="I2164" i="25"/>
  <c r="I2163" i="25"/>
  <c r="I2162" i="25"/>
  <c r="I2161" i="25"/>
  <c r="I2160" i="25"/>
  <c r="I2159" i="25"/>
  <c r="I2158" i="25"/>
  <c r="I2157" i="25"/>
  <c r="I2156" i="25"/>
  <c r="I2155" i="25"/>
  <c r="I2154" i="25"/>
  <c r="I2153" i="25"/>
  <c r="I2152" i="25"/>
  <c r="I2151" i="25"/>
  <c r="I2150" i="25"/>
  <c r="I2149" i="25"/>
  <c r="I2148" i="25"/>
  <c r="I2147" i="25"/>
  <c r="I2146" i="25"/>
  <c r="I2145" i="25"/>
  <c r="I2144" i="25"/>
  <c r="I2143" i="25"/>
  <c r="I2142" i="25"/>
  <c r="I2141" i="25"/>
  <c r="I2140" i="25"/>
  <c r="I2139" i="25"/>
  <c r="I2138" i="25"/>
  <c r="I2137" i="25"/>
  <c r="I2136" i="25"/>
  <c r="I2135" i="25"/>
  <c r="I2134" i="25"/>
  <c r="I2133" i="25"/>
  <c r="I2132" i="25"/>
  <c r="I2131" i="25"/>
  <c r="I2130" i="25"/>
  <c r="I2129" i="25"/>
  <c r="I2128" i="25"/>
  <c r="I2127" i="25"/>
  <c r="I2126" i="25"/>
  <c r="I2125" i="25"/>
  <c r="I2124" i="25"/>
  <c r="I2123" i="25"/>
  <c r="I2122" i="25"/>
  <c r="I2121" i="25"/>
  <c r="I2120" i="25"/>
  <c r="I2119" i="25"/>
  <c r="I2118" i="25"/>
  <c r="I2117" i="25"/>
  <c r="I2116" i="25"/>
  <c r="I2115" i="25"/>
  <c r="I2114" i="25"/>
  <c r="I2113" i="25"/>
  <c r="I2112" i="25"/>
  <c r="I2111" i="25"/>
  <c r="I2110" i="25"/>
  <c r="I2109" i="25"/>
  <c r="I2108" i="25"/>
  <c r="I2107" i="25"/>
  <c r="I2106" i="25"/>
  <c r="I2105" i="25"/>
  <c r="I2104" i="25"/>
  <c r="I2103" i="25"/>
  <c r="I2102" i="25"/>
  <c r="I2101" i="25"/>
  <c r="I2100" i="25"/>
  <c r="I2099" i="25"/>
  <c r="I2098" i="25"/>
  <c r="I2097" i="25"/>
  <c r="I2096" i="25"/>
  <c r="I2095" i="25"/>
  <c r="I2094" i="25"/>
  <c r="I2093" i="25"/>
  <c r="I2092" i="25"/>
  <c r="I2091" i="25"/>
  <c r="I2090" i="25"/>
  <c r="I2089" i="25"/>
  <c r="I2088" i="25"/>
  <c r="I2087" i="25"/>
  <c r="I2086" i="25"/>
  <c r="I2085" i="25"/>
  <c r="I2084" i="25"/>
  <c r="I2083" i="25"/>
  <c r="I2082" i="25"/>
  <c r="I2081" i="25"/>
  <c r="I2080" i="25"/>
  <c r="I2079" i="25"/>
  <c r="I2078" i="25"/>
  <c r="I2077" i="25"/>
  <c r="I2076" i="25"/>
  <c r="I2075" i="25"/>
  <c r="I2074" i="25"/>
  <c r="I2073" i="25"/>
  <c r="I2072" i="25"/>
  <c r="I2071" i="25"/>
  <c r="I2070" i="25"/>
  <c r="I2069" i="25"/>
  <c r="I2068" i="25"/>
  <c r="I2067" i="25"/>
  <c r="I2066" i="25"/>
  <c r="I2065" i="25"/>
  <c r="I2064" i="25"/>
  <c r="I2063" i="25"/>
  <c r="I2062" i="25"/>
  <c r="I2061" i="25"/>
  <c r="I2060" i="25"/>
  <c r="I2059" i="25"/>
  <c r="I2058" i="25"/>
  <c r="I2057" i="25"/>
  <c r="I2056" i="25"/>
  <c r="I2055" i="25"/>
  <c r="I2054" i="25"/>
  <c r="I2053" i="25"/>
  <c r="I2052" i="25"/>
  <c r="I2051" i="25"/>
  <c r="I2050" i="25"/>
  <c r="I2049" i="25"/>
  <c r="I2048" i="25"/>
  <c r="I2047" i="25"/>
  <c r="I2046" i="25"/>
  <c r="I2045" i="25"/>
  <c r="I2006" i="25"/>
  <c r="I2005" i="25"/>
  <c r="I2004" i="25"/>
  <c r="I2003" i="25"/>
  <c r="I2002" i="25"/>
  <c r="I1985" i="25"/>
  <c r="I1984" i="25"/>
  <c r="I1983" i="25"/>
  <c r="I1982" i="25"/>
  <c r="I1981" i="25"/>
  <c r="I1976" i="25"/>
  <c r="I1975" i="25"/>
  <c r="I1972" i="25"/>
  <c r="I1971" i="25"/>
  <c r="I1969" i="25"/>
  <c r="I1968" i="25"/>
  <c r="I2280" i="25"/>
  <c r="I2279" i="25"/>
  <c r="I2278" i="25"/>
  <c r="I2277" i="25"/>
  <c r="I2276" i="25"/>
  <c r="I1979" i="25"/>
  <c r="I1978" i="25"/>
  <c r="I1977" i="25"/>
  <c r="I1997" i="25"/>
  <c r="I1996" i="25"/>
  <c r="I1993" i="25"/>
  <c r="I1992" i="25"/>
  <c r="I1991" i="25"/>
  <c r="I1988" i="25"/>
  <c r="I1986" i="25"/>
  <c r="I1967" i="25"/>
  <c r="I1966" i="25"/>
  <c r="I1965" i="25"/>
  <c r="I1964" i="25"/>
  <c r="I1963" i="25"/>
  <c r="I1962" i="25"/>
  <c r="I1960" i="25"/>
  <c r="I1959" i="25"/>
  <c r="I1956" i="25"/>
  <c r="I1955" i="25"/>
  <c r="I2044" i="25"/>
  <c r="I2043" i="25"/>
  <c r="I2042" i="25"/>
  <c r="I2041" i="25"/>
  <c r="I2040" i="25"/>
  <c r="I2039" i="25"/>
  <c r="I2038" i="25"/>
  <c r="I2037" i="25"/>
  <c r="I2036" i="25"/>
  <c r="I2035" i="25"/>
  <c r="I2034" i="25"/>
  <c r="I2033" i="25"/>
  <c r="I2032" i="25"/>
  <c r="I2031" i="25"/>
  <c r="I2030" i="25"/>
  <c r="I2029" i="25"/>
  <c r="I2028" i="25"/>
  <c r="I2027" i="25"/>
  <c r="I2026" i="25"/>
  <c r="I2025" i="25"/>
  <c r="I2024" i="25"/>
  <c r="I2023" i="25"/>
  <c r="I2022" i="25"/>
  <c r="I2021" i="25"/>
  <c r="I2020" i="25"/>
  <c r="I2019" i="25"/>
  <c r="I2018" i="25"/>
  <c r="I2017" i="25"/>
  <c r="I2016" i="25"/>
  <c r="I2015" i="25"/>
  <c r="I2014" i="25"/>
  <c r="I2013" i="25"/>
  <c r="I2012" i="25"/>
  <c r="I2011" i="25"/>
  <c r="I2010" i="25"/>
  <c r="I2009" i="25"/>
  <c r="I2008" i="25"/>
  <c r="I2007" i="25"/>
  <c r="I1954" i="25"/>
  <c r="I1953" i="25"/>
  <c r="I1952" i="25"/>
  <c r="I1951" i="25"/>
  <c r="I1950" i="25"/>
  <c r="I1949" i="25"/>
  <c r="I1948" i="25"/>
  <c r="I1947" i="25"/>
  <c r="I1946" i="25"/>
  <c r="I1945" i="25"/>
  <c r="I1944" i="25"/>
  <c r="I1943" i="25"/>
  <c r="I1942" i="25"/>
  <c r="I1941" i="25"/>
  <c r="I1940" i="25"/>
  <c r="I1939" i="25"/>
  <c r="I1938" i="25"/>
  <c r="I1937" i="25"/>
  <c r="I1936" i="25"/>
  <c r="I1935" i="25"/>
  <c r="I1934" i="25"/>
  <c r="I1933" i="25"/>
  <c r="I1932" i="25"/>
  <c r="I1931" i="25"/>
  <c r="I1930" i="25"/>
  <c r="I1929" i="25"/>
  <c r="I1928" i="25"/>
  <c r="I1927" i="25"/>
  <c r="I1926" i="25"/>
  <c r="I1925" i="25"/>
  <c r="I1924" i="25"/>
  <c r="I1923" i="25"/>
  <c r="I1922" i="25"/>
  <c r="I1921" i="25"/>
  <c r="I1920" i="25"/>
  <c r="I1919" i="25"/>
  <c r="I1918" i="25"/>
  <c r="I1917" i="25"/>
  <c r="I1916" i="25"/>
  <c r="I1915" i="25"/>
  <c r="I1914" i="25"/>
  <c r="I1913" i="25"/>
  <c r="I1912" i="25"/>
  <c r="I1911" i="25"/>
  <c r="I1910" i="25"/>
  <c r="I1909" i="25"/>
  <c r="I1908" i="25"/>
  <c r="I1907" i="25"/>
  <c r="I1906" i="25"/>
  <c r="I1905" i="25"/>
  <c r="I1904" i="25"/>
  <c r="I1903" i="25"/>
  <c r="I1902" i="25"/>
  <c r="I1901" i="25"/>
  <c r="I1900" i="25"/>
  <c r="I1899" i="25"/>
  <c r="I1898" i="25"/>
  <c r="I1897" i="25"/>
  <c r="I1896" i="25"/>
  <c r="I1895" i="25"/>
  <c r="I1894" i="25"/>
  <c r="I1893" i="25"/>
  <c r="I1892" i="25"/>
  <c r="I1891" i="25"/>
  <c r="I1890" i="25"/>
  <c r="I1889" i="25"/>
  <c r="I1888" i="25"/>
  <c r="I1887" i="25"/>
  <c r="I1886" i="25"/>
  <c r="I1885" i="25"/>
  <c r="I1884" i="25"/>
  <c r="I1883" i="25"/>
  <c r="I1882" i="25"/>
  <c r="I1881" i="25"/>
  <c r="I1880" i="25"/>
  <c r="I1879" i="25"/>
  <c r="I1878" i="25"/>
  <c r="I1877" i="25"/>
  <c r="I1876" i="25"/>
  <c r="I1875" i="25"/>
  <c r="I1874" i="25"/>
  <c r="I1873" i="25"/>
  <c r="I1872" i="25"/>
  <c r="I1871" i="25"/>
  <c r="I1870" i="25"/>
  <c r="I1869" i="25"/>
  <c r="I1868" i="25"/>
  <c r="I1867" i="25"/>
  <c r="I1866" i="25"/>
  <c r="I1865" i="25"/>
  <c r="I1864" i="25"/>
  <c r="I1863" i="25"/>
  <c r="I1862" i="25"/>
  <c r="I1861" i="25"/>
  <c r="I1860" i="25"/>
  <c r="I1859" i="25"/>
  <c r="I1858" i="25"/>
  <c r="I1857" i="25"/>
  <c r="I1856" i="25"/>
  <c r="I1855" i="25"/>
  <c r="I1854" i="25"/>
  <c r="I1853" i="25"/>
  <c r="I1852" i="25"/>
  <c r="I1851" i="25"/>
  <c r="I1850" i="25"/>
  <c r="I1849" i="25"/>
  <c r="I1848" i="25"/>
  <c r="I1847" i="25"/>
  <c r="I1846" i="25"/>
  <c r="I1845" i="25"/>
  <c r="I1844" i="25"/>
  <c r="I1843" i="25"/>
  <c r="I1842" i="25"/>
  <c r="I1841" i="25"/>
  <c r="I1840" i="25"/>
  <c r="I1839" i="25"/>
  <c r="I1838" i="25"/>
  <c r="I1837" i="25"/>
  <c r="I1836" i="25"/>
  <c r="I1835" i="25"/>
  <c r="I1834" i="25"/>
  <c r="I1833" i="25"/>
  <c r="I1832" i="25"/>
  <c r="I1831" i="25"/>
  <c r="I1830" i="25"/>
  <c r="I1829" i="25"/>
  <c r="I1828" i="25"/>
  <c r="I1827" i="25"/>
  <c r="I1826" i="25"/>
  <c r="I1825" i="25"/>
  <c r="I1824" i="25"/>
  <c r="I1823" i="25"/>
  <c r="I1821" i="25"/>
  <c r="I1822" i="25"/>
  <c r="I1820" i="25"/>
  <c r="I1818" i="25"/>
  <c r="I1817" i="25"/>
  <c r="I1819" i="25"/>
  <c r="I1816" i="25"/>
  <c r="I1813" i="25"/>
  <c r="I1815" i="25"/>
  <c r="I1814" i="25"/>
  <c r="I1812" i="25"/>
  <c r="I1811" i="25"/>
  <c r="I1810" i="25"/>
  <c r="I1809" i="25"/>
  <c r="I1808" i="25"/>
  <c r="I1807" i="25"/>
  <c r="I1806" i="25"/>
  <c r="I1805" i="25"/>
  <c r="I1804" i="25"/>
  <c r="I1803" i="25"/>
  <c r="I1802" i="25"/>
  <c r="I1801" i="25"/>
  <c r="I1800" i="25"/>
  <c r="I1799" i="25"/>
  <c r="I1798" i="25"/>
  <c r="I1797" i="25"/>
  <c r="I1796" i="25"/>
  <c r="I1795" i="25"/>
  <c r="I1794" i="25"/>
  <c r="I1793" i="25"/>
  <c r="I1792" i="25"/>
  <c r="I1791" i="25"/>
  <c r="I1790" i="25"/>
  <c r="I1789" i="25"/>
  <c r="I1788" i="25"/>
  <c r="I1787" i="25"/>
  <c r="I1786" i="25"/>
  <c r="I1785" i="25"/>
  <c r="I1784" i="25"/>
  <c r="I1783" i="25"/>
  <c r="I1782" i="25"/>
  <c r="I1781" i="25"/>
  <c r="I1780" i="25"/>
  <c r="I1779" i="25"/>
  <c r="I1778" i="25"/>
  <c r="I1777" i="25"/>
  <c r="I1776" i="25"/>
  <c r="I1775" i="25"/>
  <c r="I1774" i="25"/>
  <c r="I1773" i="25"/>
  <c r="I1772" i="25"/>
  <c r="I1771" i="25"/>
  <c r="I1770" i="25"/>
  <c r="I1769" i="25"/>
  <c r="I1768" i="25"/>
  <c r="I1767" i="25"/>
  <c r="I1766" i="25"/>
  <c r="I1765" i="25"/>
  <c r="I1764" i="25"/>
  <c r="I1763" i="25"/>
  <c r="I1762" i="25"/>
  <c r="I1761" i="25"/>
  <c r="I1760" i="25"/>
  <c r="I1759" i="25"/>
  <c r="I1758" i="25"/>
  <c r="I1757" i="25"/>
  <c r="I1756" i="25"/>
  <c r="I1755" i="25"/>
  <c r="I1754" i="25"/>
  <c r="I1753" i="25"/>
  <c r="I1752" i="25"/>
  <c r="I1751" i="25"/>
  <c r="I1750" i="25"/>
  <c r="I1749" i="25"/>
  <c r="I1748" i="25"/>
  <c r="I1747" i="25"/>
  <c r="I1746" i="25"/>
  <c r="I1745" i="25"/>
  <c r="I1744" i="25"/>
  <c r="I1743" i="25"/>
  <c r="I1742" i="25"/>
  <c r="I1741" i="25"/>
  <c r="I1740" i="25"/>
  <c r="I1739" i="25"/>
  <c r="I1738" i="25"/>
  <c r="I1737" i="25"/>
  <c r="I1736" i="25"/>
  <c r="I1735" i="25"/>
  <c r="I1734" i="25"/>
  <c r="I1733" i="25"/>
  <c r="I1732" i="25"/>
  <c r="I1731" i="25"/>
  <c r="I1730" i="25"/>
  <c r="I1729" i="25"/>
  <c r="I1728" i="25"/>
  <c r="I1727" i="25"/>
  <c r="I1726" i="25"/>
  <c r="I1725" i="25"/>
  <c r="I1724" i="25"/>
  <c r="I1723" i="25"/>
  <c r="I1721" i="25"/>
  <c r="I1720" i="25"/>
  <c r="I1722" i="25"/>
  <c r="I1719" i="25"/>
  <c r="I1718" i="25"/>
  <c r="I1717" i="25"/>
  <c r="I1716" i="25"/>
  <c r="I1715" i="25"/>
  <c r="I1714" i="25"/>
  <c r="I1713" i="25"/>
  <c r="I1712" i="25"/>
  <c r="I1711" i="25"/>
  <c r="I1710" i="25"/>
  <c r="I1709" i="25"/>
  <c r="I1708" i="25"/>
  <c r="I1707" i="25"/>
  <c r="I1706" i="25"/>
  <c r="I1705" i="25"/>
  <c r="I1704" i="25"/>
  <c r="I1703" i="25"/>
  <c r="I1702" i="25"/>
  <c r="I1701" i="25"/>
  <c r="I1700" i="25"/>
  <c r="I1699" i="25"/>
  <c r="I1698" i="25"/>
  <c r="I1697" i="25"/>
  <c r="I1696" i="25"/>
  <c r="I1695" i="25"/>
  <c r="I1694" i="25"/>
  <c r="I1693" i="25"/>
  <c r="I1692" i="25"/>
  <c r="I1691" i="25"/>
  <c r="I1690" i="25"/>
  <c r="I1689" i="25"/>
  <c r="I1688" i="25"/>
  <c r="I1687" i="25"/>
  <c r="I1686" i="25"/>
  <c r="I1685" i="25"/>
  <c r="I1684" i="25"/>
  <c r="I1683" i="25"/>
  <c r="I1682" i="25"/>
  <c r="I1681" i="25"/>
  <c r="I1680" i="25"/>
  <c r="I1679" i="25"/>
  <c r="I1678" i="25"/>
  <c r="I1677" i="25"/>
  <c r="I1676" i="25"/>
  <c r="I1675" i="25"/>
  <c r="I1674" i="25"/>
  <c r="I1673" i="25"/>
  <c r="I1672" i="25"/>
  <c r="I1671" i="25"/>
  <c r="I1670" i="25"/>
  <c r="I1669" i="25"/>
  <c r="I1668" i="25"/>
  <c r="I1667" i="25"/>
  <c r="I1666" i="25"/>
  <c r="I1665" i="25"/>
  <c r="I1664" i="25"/>
  <c r="I1663" i="25"/>
  <c r="I1662" i="25"/>
  <c r="I1661" i="25"/>
  <c r="I1660" i="25"/>
  <c r="I1659" i="25"/>
  <c r="I1658" i="25"/>
  <c r="I1657" i="25"/>
  <c r="I1656" i="25"/>
  <c r="I1655" i="25"/>
  <c r="I1654" i="25"/>
  <c r="I1653" i="25"/>
  <c r="I1652" i="25"/>
  <c r="I1651" i="25"/>
  <c r="I1650" i="25"/>
  <c r="I1649" i="25"/>
  <c r="I1648" i="25"/>
  <c r="I1647" i="25"/>
  <c r="I1646" i="25"/>
  <c r="I1645" i="25"/>
  <c r="I1644" i="25"/>
  <c r="I1643" i="25"/>
  <c r="I1642" i="25"/>
  <c r="I1641" i="25"/>
  <c r="I1640" i="25"/>
  <c r="I1639" i="25"/>
  <c r="I1638" i="25"/>
  <c r="I1637" i="25"/>
  <c r="I1636" i="25"/>
  <c r="I1635" i="25"/>
  <c r="I1634" i="25"/>
  <c r="I1633" i="25"/>
  <c r="I1632" i="25"/>
  <c r="I1631" i="25"/>
  <c r="I1630" i="25"/>
  <c r="I1629" i="25"/>
  <c r="I1628" i="25"/>
  <c r="I1627" i="25"/>
  <c r="I1626" i="25"/>
  <c r="I1625" i="25"/>
  <c r="I1624" i="25"/>
  <c r="I1623" i="25"/>
  <c r="I1622" i="25"/>
  <c r="I1621" i="25"/>
  <c r="I1620" i="25"/>
  <c r="I1619" i="25"/>
  <c r="I1618" i="25"/>
  <c r="I1617" i="25"/>
  <c r="I1616" i="25"/>
  <c r="I1615" i="25"/>
  <c r="I1614" i="25"/>
  <c r="I1613" i="25"/>
  <c r="I1612" i="25"/>
  <c r="I1611" i="25"/>
  <c r="I1610" i="25"/>
  <c r="I1609" i="25"/>
  <c r="I1608" i="25"/>
  <c r="I1607" i="25"/>
  <c r="I1606" i="25"/>
  <c r="I1605" i="25"/>
  <c r="I1604" i="25"/>
  <c r="I1603" i="25"/>
  <c r="I1602" i="25"/>
  <c r="I1601" i="25"/>
  <c r="I1600" i="25"/>
  <c r="I1599" i="25"/>
  <c r="I1598" i="25"/>
  <c r="I1597" i="25"/>
  <c r="I1596" i="25"/>
  <c r="I1595" i="25"/>
  <c r="I1594" i="25"/>
  <c r="I1593" i="25"/>
  <c r="I1592" i="25"/>
  <c r="I1591" i="25"/>
  <c r="I1590" i="25"/>
  <c r="I1589" i="25"/>
  <c r="I1588" i="25"/>
  <c r="I1587" i="25"/>
  <c r="I1586" i="25"/>
  <c r="I1585" i="25"/>
  <c r="I1584" i="25"/>
  <c r="I1583" i="25"/>
  <c r="I1582" i="25"/>
  <c r="I1581" i="25"/>
  <c r="I1580" i="25"/>
  <c r="I1579" i="25"/>
  <c r="I1578" i="25"/>
  <c r="I1577" i="25"/>
  <c r="I1576" i="25"/>
  <c r="I1575" i="25"/>
  <c r="I1574" i="25"/>
  <c r="I1573" i="25"/>
  <c r="I1572" i="25"/>
  <c r="I1571" i="25"/>
  <c r="I1570" i="25"/>
  <c r="I1569" i="25"/>
  <c r="I1568" i="25"/>
  <c r="I1567" i="25"/>
  <c r="I1566" i="25"/>
  <c r="I1565" i="25"/>
  <c r="I1564" i="25"/>
  <c r="I1563" i="25"/>
  <c r="I1562" i="25"/>
  <c r="I1561" i="25"/>
  <c r="I1560" i="25"/>
  <c r="I1559" i="25"/>
  <c r="I1558" i="25"/>
  <c r="I1557" i="25"/>
  <c r="I1556" i="25"/>
  <c r="I1555" i="25"/>
  <c r="I1554" i="25"/>
  <c r="I1553" i="25"/>
  <c r="I1552" i="25"/>
  <c r="I1551" i="25"/>
  <c r="I1550" i="25"/>
  <c r="I1549" i="25"/>
  <c r="I1548" i="25"/>
  <c r="I1547" i="25"/>
  <c r="I1546" i="25"/>
  <c r="I1545" i="25"/>
  <c r="I1544" i="25"/>
  <c r="I1543" i="25"/>
  <c r="I1542" i="25"/>
  <c r="I1541" i="25"/>
  <c r="I1540" i="25"/>
  <c r="I1539" i="25"/>
  <c r="I1538" i="25"/>
  <c r="I1537" i="25"/>
  <c r="I1536" i="25"/>
  <c r="I1535" i="25"/>
  <c r="I1534" i="25"/>
  <c r="I1533" i="25"/>
  <c r="I1532" i="25"/>
  <c r="I1531" i="25"/>
  <c r="I1530" i="25"/>
  <c r="I1529" i="25"/>
  <c r="I1528" i="25"/>
  <c r="I1527" i="25"/>
  <c r="I1526" i="25"/>
  <c r="I1525" i="25"/>
  <c r="I1524" i="25"/>
  <c r="I1523" i="25"/>
  <c r="I1522" i="25"/>
  <c r="I1521" i="25"/>
  <c r="I1520" i="25"/>
  <c r="I1519" i="25"/>
  <c r="I1518" i="25"/>
  <c r="I1517" i="25"/>
  <c r="I1516" i="25"/>
  <c r="I1515" i="25"/>
  <c r="I1513" i="25"/>
  <c r="I1514" i="25"/>
  <c r="I1512" i="25"/>
  <c r="I1511" i="25"/>
  <c r="I1509" i="25"/>
  <c r="I1510" i="25"/>
  <c r="I1508" i="25"/>
  <c r="I1507" i="25"/>
  <c r="I1506" i="25"/>
  <c r="I1496" i="25"/>
  <c r="I1402" i="25"/>
  <c r="I1403" i="25"/>
  <c r="I1401" i="25"/>
  <c r="I1474" i="25"/>
  <c r="I1473" i="25"/>
  <c r="I1505" i="25"/>
  <c r="I1472" i="25"/>
  <c r="I1471" i="25"/>
  <c r="I1504" i="25"/>
  <c r="I1470" i="25"/>
  <c r="I1469" i="25"/>
  <c r="I1503" i="25"/>
  <c r="I1468" i="25"/>
  <c r="I1467" i="25"/>
  <c r="I1502" i="25"/>
  <c r="I1466" i="25"/>
  <c r="I1465" i="25"/>
  <c r="I1501" i="25"/>
  <c r="I1464" i="25"/>
  <c r="I1463" i="25"/>
  <c r="I1500" i="25"/>
  <c r="I1462" i="25"/>
  <c r="I1461" i="25"/>
  <c r="I1499" i="25"/>
  <c r="I1460" i="25"/>
  <c r="I1459" i="25"/>
  <c r="I1498" i="25"/>
  <c r="I1458" i="25"/>
  <c r="I1457" i="25"/>
  <c r="I1497" i="25"/>
  <c r="I1456" i="25"/>
  <c r="I1455" i="25"/>
  <c r="I1495" i="25"/>
  <c r="I1454" i="25"/>
  <c r="I1453" i="25"/>
  <c r="I1494" i="25"/>
  <c r="I1452" i="25"/>
  <c r="I1451" i="25"/>
  <c r="I1493" i="25"/>
  <c r="I1450" i="25"/>
  <c r="I1449" i="25"/>
  <c r="I1492" i="25"/>
  <c r="I1448" i="25"/>
  <c r="I1447" i="25"/>
  <c r="I1491" i="25"/>
  <c r="I1446" i="25"/>
  <c r="I1445" i="25"/>
  <c r="I1490" i="25"/>
  <c r="I1444" i="25"/>
  <c r="I1443" i="25"/>
  <c r="I1489" i="25"/>
  <c r="I1488" i="25"/>
  <c r="I1442" i="25"/>
  <c r="I1441" i="25"/>
  <c r="I1440" i="25"/>
  <c r="I1439" i="25"/>
  <c r="I1438" i="25"/>
  <c r="I1437" i="25"/>
  <c r="I1436" i="25"/>
  <c r="I1487" i="25"/>
  <c r="I1435" i="25"/>
  <c r="I1434" i="25"/>
  <c r="I1433" i="25"/>
  <c r="I1486" i="25"/>
  <c r="I1432" i="25"/>
  <c r="I1431" i="25"/>
  <c r="I1485" i="25"/>
  <c r="I1430" i="25"/>
  <c r="I1429" i="25"/>
  <c r="I1484" i="25"/>
  <c r="I1428" i="25"/>
  <c r="I1427" i="25"/>
  <c r="I1426" i="25"/>
  <c r="I1425" i="25"/>
  <c r="I1424" i="25"/>
  <c r="I1423" i="25"/>
  <c r="I1483" i="25"/>
  <c r="I1422" i="25"/>
  <c r="I1421" i="25"/>
  <c r="I1482" i="25"/>
  <c r="I1420" i="25"/>
  <c r="I1419" i="25"/>
  <c r="I1481" i="25"/>
  <c r="I1418" i="25"/>
  <c r="I1417" i="25"/>
  <c r="I1480" i="25"/>
  <c r="I1416" i="25"/>
  <c r="I1415" i="25"/>
  <c r="I1479" i="25"/>
  <c r="I1414" i="25"/>
  <c r="I1413" i="25"/>
  <c r="I1478" i="25"/>
  <c r="I1412" i="25"/>
  <c r="I1411" i="25"/>
  <c r="I1477" i="25"/>
  <c r="I1410" i="25"/>
  <c r="I1409" i="25"/>
  <c r="I1476" i="25"/>
  <c r="I1408" i="25"/>
  <c r="I1407" i="25"/>
  <c r="I1475" i="25"/>
  <c r="I1406" i="25"/>
  <c r="I1405" i="25"/>
  <c r="I1404" i="25"/>
  <c r="I1400" i="25"/>
  <c r="I1399" i="25"/>
  <c r="I1398" i="25"/>
  <c r="I1397" i="25"/>
  <c r="I1396" i="25"/>
  <c r="I1395" i="25"/>
  <c r="I1394" i="25"/>
  <c r="I1393" i="25"/>
  <c r="I1392" i="25"/>
  <c r="I1391" i="25"/>
  <c r="I1390" i="25"/>
  <c r="I1389" i="25"/>
  <c r="I1388" i="25"/>
  <c r="I1387" i="25"/>
  <c r="I1386" i="25"/>
  <c r="I1385" i="25"/>
  <c r="I1384" i="25"/>
  <c r="I1382" i="25"/>
  <c r="I1381" i="25"/>
  <c r="I1380" i="25"/>
  <c r="I1383" i="25"/>
  <c r="I1379" i="25"/>
  <c r="I1378" i="25"/>
  <c r="I1377" i="25"/>
  <c r="I1376" i="25"/>
  <c r="I1375" i="25"/>
  <c r="I1374" i="25"/>
  <c r="I1373" i="25"/>
  <c r="I1372" i="25"/>
  <c r="I1371" i="25"/>
  <c r="I1370" i="25"/>
  <c r="I1369" i="25"/>
  <c r="I1368" i="25"/>
  <c r="I1367" i="25"/>
  <c r="I1366" i="25"/>
  <c r="I1365" i="25"/>
  <c r="I1364" i="25"/>
  <c r="I1363" i="25"/>
  <c r="I1362" i="25"/>
  <c r="I1361" i="25"/>
  <c r="I1360" i="25"/>
  <c r="I1359" i="25"/>
  <c r="I1358" i="25"/>
  <c r="I1357" i="25"/>
  <c r="I1356" i="25"/>
  <c r="I1355" i="25"/>
  <c r="I1354" i="25"/>
  <c r="I1353" i="25"/>
  <c r="I1352" i="25"/>
  <c r="I1351" i="25"/>
  <c r="I1350" i="25"/>
  <c r="I1349" i="25"/>
  <c r="I1348" i="25"/>
  <c r="I1347" i="25"/>
  <c r="I1346" i="25"/>
  <c r="I1345" i="25"/>
  <c r="I1344" i="25"/>
  <c r="I1343" i="25"/>
  <c r="I1342" i="25"/>
  <c r="I1341" i="25"/>
  <c r="I1340" i="25"/>
  <c r="I1339" i="25"/>
  <c r="I1338" i="25"/>
  <c r="I1337" i="25"/>
  <c r="I1336" i="25"/>
  <c r="I1335" i="25"/>
  <c r="I1334" i="25"/>
  <c r="I1333" i="25"/>
  <c r="I1332" i="25"/>
  <c r="I1331" i="25"/>
  <c r="I1328" i="25"/>
  <c r="I1326" i="25"/>
  <c r="I1325" i="25"/>
  <c r="I1324" i="25"/>
  <c r="I1323" i="25"/>
  <c r="I1322" i="25"/>
  <c r="I1321" i="25"/>
  <c r="I1320" i="25"/>
  <c r="I1319" i="25"/>
  <c r="I1318" i="25"/>
  <c r="I1317" i="25"/>
  <c r="I1316" i="25"/>
  <c r="I1315" i="25"/>
  <c r="I1314" i="25"/>
  <c r="I1313" i="25"/>
  <c r="I1312" i="25"/>
  <c r="I1311" i="25"/>
  <c r="I1310" i="25"/>
  <c r="I1309" i="25"/>
  <c r="I1308" i="25"/>
  <c r="I1307" i="25"/>
  <c r="I1306" i="25"/>
  <c r="I1305" i="25"/>
  <c r="I1304" i="25"/>
  <c r="I1303" i="25"/>
  <c r="I1302" i="25"/>
  <c r="I1301" i="25"/>
  <c r="I1300" i="25"/>
  <c r="I1299" i="25"/>
  <c r="I1298" i="25"/>
  <c r="I1297" i="25"/>
  <c r="I1296" i="25"/>
  <c r="I1295" i="25"/>
  <c r="I1294" i="25"/>
  <c r="I1293" i="25"/>
  <c r="I1292" i="25"/>
  <c r="I1291" i="25"/>
  <c r="I1290" i="25"/>
  <c r="I1289" i="25"/>
  <c r="I1288" i="25"/>
  <c r="I1287" i="25"/>
  <c r="I1286" i="25"/>
  <c r="I1285" i="25"/>
  <c r="I1284" i="25"/>
  <c r="I1283" i="25"/>
  <c r="I1282" i="25"/>
  <c r="I1281" i="25"/>
  <c r="I1280" i="25"/>
  <c r="I1279" i="25"/>
  <c r="I1278" i="25"/>
  <c r="I1277" i="25"/>
  <c r="I1276" i="25"/>
  <c r="I1275" i="25"/>
  <c r="I1274" i="25"/>
  <c r="I1273" i="25"/>
  <c r="I1272" i="25"/>
  <c r="I1271" i="25"/>
  <c r="I1270" i="25"/>
  <c r="I1269" i="25"/>
  <c r="I1268" i="25"/>
  <c r="I1267" i="25"/>
  <c r="I1266" i="25"/>
  <c r="I1265" i="25"/>
  <c r="I1264" i="25"/>
  <c r="I1263" i="25"/>
  <c r="I1262" i="25"/>
  <c r="I1261" i="25"/>
  <c r="I1260" i="25"/>
  <c r="I1259" i="25"/>
  <c r="I1258" i="25"/>
  <c r="I1257" i="25"/>
  <c r="I1256" i="25"/>
  <c r="I1255" i="25"/>
  <c r="I1254" i="25"/>
  <c r="I1253" i="25"/>
  <c r="I1252" i="25"/>
  <c r="I1251" i="25"/>
  <c r="I1250" i="25"/>
  <c r="I1249" i="25"/>
  <c r="I1248" i="25"/>
  <c r="I1247" i="25"/>
  <c r="I1246" i="25"/>
  <c r="I1245" i="25"/>
  <c r="I1244" i="25"/>
  <c r="I1243" i="25"/>
  <c r="I1242" i="25"/>
  <c r="I1241" i="25"/>
  <c r="I1240" i="25"/>
  <c r="I1239" i="25"/>
  <c r="I1238" i="25"/>
  <c r="I1237" i="25"/>
  <c r="I1236" i="25"/>
  <c r="I1235" i="25"/>
  <c r="I1234" i="25"/>
  <c r="I1233" i="25"/>
  <c r="I1232" i="25"/>
  <c r="I1231" i="25"/>
  <c r="I1230" i="25"/>
  <c r="I1229" i="25"/>
  <c r="I1228" i="25"/>
  <c r="I1227" i="25"/>
  <c r="I1226" i="25"/>
  <c r="I1225" i="25"/>
  <c r="I1224" i="25"/>
  <c r="I1223" i="25"/>
  <c r="I1222" i="25"/>
  <c r="I1221" i="25"/>
  <c r="I1220" i="25"/>
  <c r="I1219" i="25"/>
  <c r="I1218" i="25"/>
  <c r="I1217" i="25"/>
  <c r="I1216" i="25"/>
  <c r="I1215" i="25"/>
  <c r="I1214" i="25"/>
  <c r="I1213" i="25"/>
  <c r="I1212" i="25"/>
  <c r="I1211" i="25"/>
  <c r="I1210" i="25"/>
  <c r="I1209" i="25"/>
  <c r="I1208" i="25"/>
  <c r="I1207" i="25"/>
  <c r="I1206" i="25"/>
  <c r="I1205" i="25"/>
  <c r="I1204" i="25"/>
  <c r="I1203" i="25"/>
  <c r="I1202" i="25"/>
  <c r="I1201" i="25"/>
  <c r="I1200" i="25"/>
  <c r="I1199" i="25"/>
  <c r="I1198" i="25"/>
  <c r="I1197" i="25"/>
  <c r="I1196" i="25"/>
  <c r="I1195" i="25"/>
  <c r="I1194" i="25"/>
  <c r="I1193" i="25"/>
  <c r="I1192" i="25"/>
  <c r="I1191" i="25"/>
  <c r="I1190" i="25"/>
  <c r="I1189" i="25"/>
  <c r="I1188" i="25"/>
  <c r="I1187" i="25"/>
  <c r="I1186" i="25"/>
  <c r="I1185" i="25"/>
  <c r="I1184" i="25"/>
  <c r="I1183" i="25"/>
  <c r="I1182" i="25"/>
  <c r="I1181" i="25"/>
  <c r="I1180" i="25"/>
  <c r="I1179" i="25"/>
  <c r="I1178" i="25"/>
  <c r="I1177" i="25"/>
  <c r="I1176" i="25"/>
  <c r="I1175" i="25"/>
  <c r="I1174" i="25"/>
  <c r="I1173" i="25"/>
  <c r="I1172" i="25"/>
  <c r="I1171" i="25"/>
  <c r="I1170" i="25"/>
  <c r="I1169" i="25"/>
  <c r="I1168" i="25"/>
  <c r="I1167" i="25"/>
  <c r="I1166" i="25"/>
  <c r="I1165" i="25"/>
  <c r="I1164" i="25"/>
  <c r="I1163" i="25"/>
  <c r="I1162" i="25"/>
  <c r="I1161" i="25"/>
  <c r="I1160" i="25"/>
  <c r="I1159" i="25"/>
  <c r="I1158" i="25"/>
  <c r="I1157" i="25"/>
  <c r="I1156" i="25"/>
  <c r="I1155" i="25"/>
  <c r="I1154" i="25"/>
  <c r="I1153" i="25"/>
  <c r="I1152" i="25"/>
  <c r="I1151" i="25"/>
  <c r="I1150" i="25"/>
  <c r="I1149" i="25"/>
  <c r="I1148" i="25"/>
  <c r="I1147" i="25"/>
  <c r="I1146" i="25"/>
  <c r="I1145" i="25"/>
  <c r="I1144" i="25"/>
  <c r="I1143" i="25"/>
  <c r="I1142" i="25"/>
  <c r="I1141" i="25"/>
  <c r="I1140" i="25"/>
  <c r="I1139" i="25"/>
  <c r="I1138" i="25"/>
  <c r="I1137" i="25"/>
  <c r="I1136" i="25"/>
  <c r="I1135" i="25"/>
  <c r="I1134" i="25"/>
  <c r="I1133" i="25"/>
  <c r="I1132" i="25"/>
  <c r="I1131" i="25"/>
  <c r="I1130" i="25"/>
  <c r="I1129" i="25"/>
  <c r="I1128" i="25"/>
  <c r="I1127" i="25"/>
  <c r="I1126" i="25"/>
  <c r="I1125" i="25"/>
  <c r="I1124" i="25"/>
  <c r="I1123" i="25"/>
  <c r="I1122" i="25"/>
  <c r="I1121" i="25"/>
  <c r="I1120" i="25"/>
  <c r="I1119" i="25"/>
  <c r="I1118" i="25"/>
  <c r="I1117" i="25"/>
  <c r="I1116" i="25"/>
  <c r="I1115" i="25"/>
  <c r="I1114" i="25"/>
  <c r="I1113" i="25"/>
  <c r="I1112" i="25"/>
  <c r="I1111" i="25"/>
  <c r="I1110" i="25"/>
  <c r="I1108" i="25"/>
  <c r="I1109" i="25"/>
  <c r="I1107" i="25"/>
  <c r="I1106" i="25"/>
  <c r="I1105" i="25"/>
  <c r="I1104" i="25"/>
  <c r="I1103" i="25"/>
  <c r="I1102" i="25"/>
  <c r="I1101" i="25"/>
  <c r="I1100" i="25"/>
  <c r="I1099" i="25"/>
  <c r="I1098" i="25"/>
  <c r="I1097" i="25"/>
  <c r="I1096" i="25"/>
  <c r="I1095" i="25"/>
  <c r="I1094" i="25"/>
  <c r="I1093" i="25"/>
  <c r="I1092" i="25"/>
  <c r="I1091" i="25"/>
  <c r="I1090" i="25"/>
  <c r="I1089" i="25"/>
  <c r="I1088" i="25"/>
  <c r="I1087" i="25"/>
  <c r="I1086" i="25"/>
  <c r="I1085" i="25"/>
  <c r="I1084" i="25"/>
  <c r="I1083" i="25"/>
  <c r="I1082" i="25"/>
  <c r="I1081" i="25"/>
  <c r="I1080" i="25"/>
  <c r="I1079" i="25"/>
  <c r="I1078" i="25"/>
  <c r="I1077" i="25"/>
  <c r="I1076" i="25"/>
  <c r="I1075" i="25"/>
  <c r="I1074" i="25"/>
  <c r="I1073" i="25"/>
  <c r="I1072" i="25"/>
  <c r="I1071" i="25"/>
  <c r="I1070" i="25"/>
  <c r="I1069" i="25"/>
  <c r="I1068" i="25"/>
  <c r="I1067" i="25"/>
  <c r="I1066" i="25"/>
  <c r="I1065" i="25"/>
  <c r="I1064" i="25"/>
  <c r="I1063" i="25"/>
  <c r="I1062" i="25"/>
  <c r="I1061" i="25"/>
  <c r="I1060" i="25"/>
  <c r="I1059" i="25"/>
  <c r="I1058" i="25"/>
  <c r="I1057" i="25"/>
  <c r="I1056" i="25"/>
  <c r="I1055" i="25"/>
  <c r="I1054" i="25"/>
  <c r="I1053" i="25"/>
  <c r="I1052" i="25"/>
  <c r="I1051" i="25"/>
  <c r="I1050" i="25"/>
  <c r="I1049" i="25"/>
  <c r="I1048" i="25"/>
  <c r="I1047" i="25"/>
  <c r="I1046" i="25"/>
  <c r="I1045" i="25"/>
  <c r="I1044" i="25"/>
  <c r="I1043" i="25"/>
  <c r="I1042" i="25"/>
  <c r="I1041" i="25"/>
  <c r="I1040" i="25"/>
  <c r="I1039" i="25"/>
  <c r="I1038" i="25"/>
  <c r="I1037" i="25"/>
  <c r="I1036" i="25"/>
  <c r="I1035" i="25"/>
  <c r="I1034" i="25"/>
  <c r="I1033" i="25"/>
  <c r="I1032" i="25"/>
  <c r="I1031" i="25"/>
  <c r="I1030" i="25"/>
  <c r="I1029" i="25"/>
  <c r="I1028" i="25"/>
  <c r="I1027" i="25"/>
  <c r="I1026" i="25"/>
  <c r="I1025" i="25"/>
  <c r="I1024" i="25"/>
  <c r="I1023" i="25"/>
  <c r="I1022" i="25"/>
  <c r="I1021" i="25"/>
  <c r="I1020" i="25"/>
  <c r="I1019" i="25"/>
  <c r="I1018" i="25"/>
  <c r="I1017" i="25"/>
  <c r="I1016" i="25"/>
  <c r="I1015" i="25"/>
  <c r="I1014" i="25"/>
  <c r="I1013" i="25"/>
  <c r="I1012" i="25"/>
  <c r="I1011" i="25"/>
  <c r="I1010" i="25"/>
  <c r="I1009" i="25"/>
  <c r="I1008" i="25"/>
  <c r="I1007" i="25"/>
  <c r="I1006" i="25"/>
  <c r="I1005" i="25"/>
  <c r="I1004" i="25"/>
  <c r="I1003" i="25"/>
  <c r="I1002" i="25"/>
  <c r="I1001" i="25"/>
  <c r="I1000" i="25"/>
  <c r="I999" i="25"/>
  <c r="I998" i="25"/>
  <c r="I997" i="25"/>
  <c r="I996" i="25"/>
  <c r="I995" i="25"/>
  <c r="I994" i="25"/>
  <c r="I993" i="25"/>
  <c r="I992" i="25"/>
  <c r="I991" i="25"/>
  <c r="I990" i="25"/>
  <c r="I989" i="25"/>
  <c r="I988" i="25"/>
  <c r="I987" i="25"/>
  <c r="I985" i="25"/>
  <c r="I986" i="25"/>
  <c r="I984" i="25"/>
  <c r="I983" i="25"/>
  <c r="I982" i="25"/>
  <c r="I980" i="25"/>
  <c r="I981" i="25"/>
  <c r="I979" i="25"/>
  <c r="I978" i="25"/>
  <c r="I977" i="25"/>
  <c r="I976" i="25"/>
  <c r="I975" i="25"/>
  <c r="I974" i="25"/>
  <c r="I973" i="25"/>
  <c r="I972" i="25"/>
  <c r="I971" i="25"/>
  <c r="I970" i="25"/>
  <c r="I969" i="25"/>
  <c r="I968" i="25"/>
  <c r="I967" i="25"/>
  <c r="I966" i="25"/>
  <c r="I965" i="25"/>
  <c r="I964" i="25"/>
  <c r="I963" i="25"/>
  <c r="I962" i="25"/>
  <c r="I961" i="25"/>
  <c r="I960" i="25"/>
  <c r="I959" i="25"/>
  <c r="I958" i="25"/>
  <c r="I957" i="25"/>
  <c r="I956" i="25"/>
  <c r="I955" i="25"/>
  <c r="I954" i="25"/>
  <c r="I953" i="25"/>
  <c r="I952" i="25"/>
  <c r="I951" i="25"/>
  <c r="I950" i="25"/>
  <c r="I949" i="25"/>
  <c r="I948" i="25"/>
  <c r="I947" i="25"/>
  <c r="I946" i="25"/>
  <c r="I945" i="25"/>
  <c r="I944" i="25"/>
  <c r="I943" i="25"/>
  <c r="I942" i="25"/>
  <c r="I941" i="25"/>
  <c r="I940" i="25"/>
  <c r="I939" i="25"/>
  <c r="I938" i="25"/>
  <c r="I937" i="25"/>
  <c r="I936" i="25"/>
  <c r="I935" i="25"/>
  <c r="I934" i="25"/>
  <c r="I933" i="25"/>
  <c r="I932" i="25"/>
  <c r="I931" i="25"/>
  <c r="I930" i="25"/>
  <c r="I929" i="25"/>
  <c r="I928" i="25"/>
  <c r="I927" i="25"/>
  <c r="I926" i="25"/>
  <c r="I925" i="25"/>
  <c r="I924" i="25"/>
  <c r="I923" i="25"/>
  <c r="I922" i="25"/>
  <c r="I921" i="25"/>
  <c r="I920" i="25"/>
  <c r="I919" i="25"/>
  <c r="I918" i="25"/>
  <c r="I917" i="25"/>
  <c r="I916" i="25"/>
  <c r="I915" i="25"/>
  <c r="I914" i="25"/>
  <c r="I913" i="25"/>
  <c r="I912" i="25"/>
  <c r="I911" i="25"/>
  <c r="I910" i="25"/>
  <c r="I909" i="25"/>
  <c r="I908" i="25"/>
  <c r="I907" i="25"/>
  <c r="I906" i="25"/>
  <c r="I905" i="25"/>
  <c r="I904" i="25"/>
  <c r="I903" i="25"/>
  <c r="I902" i="25"/>
  <c r="I901" i="25"/>
  <c r="I900" i="25"/>
  <c r="I899" i="25"/>
  <c r="I898" i="25"/>
  <c r="I897" i="25"/>
  <c r="I896" i="25"/>
  <c r="I895" i="25"/>
  <c r="I894" i="25"/>
  <c r="I893" i="25"/>
  <c r="I892" i="25"/>
  <c r="I891" i="25"/>
  <c r="I890" i="25"/>
  <c r="I889" i="25"/>
  <c r="I888" i="25"/>
  <c r="I887" i="25"/>
  <c r="I886" i="25"/>
  <c r="I885" i="25"/>
  <c r="I884" i="25"/>
  <c r="I883" i="25"/>
  <c r="I882" i="25"/>
  <c r="I881" i="25"/>
  <c r="I880" i="25"/>
  <c r="I879" i="25"/>
  <c r="I878" i="25"/>
  <c r="I877" i="25"/>
  <c r="I876" i="25"/>
  <c r="I875" i="25"/>
  <c r="I874" i="25"/>
  <c r="I873" i="25"/>
  <c r="I872" i="25"/>
  <c r="I871" i="25"/>
  <c r="I870" i="25"/>
  <c r="I869" i="25"/>
  <c r="I868" i="25"/>
  <c r="I867" i="25"/>
  <c r="I866" i="25"/>
  <c r="I864" i="25"/>
  <c r="I863" i="25"/>
  <c r="I862" i="25"/>
  <c r="I861" i="25"/>
  <c r="I860" i="25"/>
  <c r="I859" i="25"/>
  <c r="I858" i="25"/>
  <c r="I857" i="25"/>
  <c r="I856" i="25"/>
  <c r="I855" i="25"/>
  <c r="I854" i="25"/>
  <c r="I853" i="25"/>
  <c r="I852" i="25"/>
  <c r="I851" i="25"/>
  <c r="I850" i="25"/>
  <c r="I849" i="25"/>
  <c r="I848" i="25"/>
  <c r="I847" i="25"/>
  <c r="I846" i="25"/>
  <c r="I845" i="25"/>
  <c r="I844" i="25"/>
  <c r="I843" i="25"/>
  <c r="I842" i="25"/>
  <c r="I841" i="25"/>
  <c r="I840" i="25"/>
  <c r="I839" i="25"/>
  <c r="I838" i="25"/>
  <c r="I837" i="25"/>
  <c r="I836" i="25"/>
  <c r="I835" i="25"/>
  <c r="I834" i="25"/>
  <c r="I833" i="25"/>
  <c r="I832" i="25"/>
  <c r="I831" i="25"/>
  <c r="I830" i="25"/>
  <c r="I829" i="25"/>
  <c r="I828" i="25"/>
  <c r="I827" i="25"/>
  <c r="I826" i="25"/>
  <c r="I825" i="25"/>
  <c r="I824" i="25"/>
  <c r="I823" i="25"/>
  <c r="I822" i="25"/>
  <c r="I821" i="25"/>
  <c r="I820" i="25"/>
  <c r="I819" i="25"/>
  <c r="I818" i="25"/>
  <c r="I817" i="25"/>
  <c r="I816" i="25"/>
  <c r="I815" i="25"/>
  <c r="I814" i="25"/>
  <c r="I813" i="25"/>
  <c r="I812" i="25"/>
  <c r="I811" i="25"/>
  <c r="I810" i="25"/>
  <c r="I809" i="25"/>
  <c r="I808" i="25"/>
  <c r="I807" i="25"/>
  <c r="I806" i="25"/>
  <c r="I805" i="25"/>
  <c r="I804" i="25"/>
  <c r="I803" i="25"/>
  <c r="I802" i="25"/>
  <c r="I801" i="25"/>
  <c r="I800" i="25"/>
  <c r="I799" i="25"/>
  <c r="I798" i="25"/>
  <c r="I797" i="25"/>
  <c r="I796" i="25"/>
  <c r="I795" i="25"/>
  <c r="I794" i="25"/>
  <c r="I793" i="25"/>
  <c r="I792" i="25"/>
  <c r="I791" i="25"/>
  <c r="I790" i="25"/>
  <c r="I789" i="25"/>
  <c r="I788" i="25"/>
  <c r="I787" i="25"/>
  <c r="I786" i="25"/>
  <c r="I785" i="25"/>
  <c r="I784" i="25"/>
  <c r="I783" i="25"/>
  <c r="I782" i="25"/>
  <c r="I781" i="25"/>
  <c r="I780" i="25"/>
  <c r="I779" i="25"/>
  <c r="I778" i="25"/>
  <c r="I777" i="25"/>
  <c r="I776" i="25"/>
  <c r="I775" i="25"/>
  <c r="I774" i="25"/>
  <c r="I773" i="25"/>
  <c r="I772" i="25"/>
  <c r="I771" i="25"/>
  <c r="I770" i="25"/>
  <c r="I769" i="25"/>
  <c r="I768" i="25"/>
  <c r="I767" i="25"/>
  <c r="I766" i="25"/>
  <c r="I765" i="25"/>
  <c r="I764" i="25"/>
  <c r="I763" i="25"/>
  <c r="I762" i="25"/>
  <c r="I761" i="25"/>
  <c r="I760" i="25"/>
  <c r="I759" i="25"/>
  <c r="I758" i="25"/>
  <c r="I757" i="25"/>
  <c r="I756" i="25"/>
  <c r="I755" i="25"/>
  <c r="I754" i="25"/>
  <c r="I753" i="25"/>
  <c r="I752" i="25"/>
  <c r="I751" i="25"/>
  <c r="I750" i="25"/>
  <c r="I749" i="25"/>
  <c r="I748" i="25"/>
  <c r="I747" i="25"/>
  <c r="I746" i="25"/>
  <c r="I745" i="25"/>
  <c r="I744" i="25"/>
  <c r="I743" i="25"/>
  <c r="I742" i="25"/>
  <c r="I741" i="25"/>
  <c r="I740" i="25"/>
  <c r="I739" i="25"/>
  <c r="I738" i="25"/>
  <c r="I737" i="25"/>
  <c r="I736" i="25"/>
  <c r="I735" i="25"/>
  <c r="I734" i="25"/>
  <c r="I733" i="25"/>
  <c r="I732" i="25"/>
  <c r="I731" i="25"/>
  <c r="I730" i="25"/>
  <c r="I729" i="25"/>
  <c r="I728" i="25"/>
  <c r="I727" i="25"/>
  <c r="I726" i="25"/>
  <c r="I725" i="25"/>
  <c r="I724" i="25"/>
  <c r="I723" i="25"/>
  <c r="I722" i="25"/>
  <c r="I721" i="25"/>
  <c r="I720" i="25"/>
  <c r="I719" i="25"/>
  <c r="I718" i="25"/>
  <c r="I717" i="25"/>
  <c r="I716" i="25"/>
  <c r="I715" i="25"/>
  <c r="I714" i="25"/>
  <c r="I713" i="25"/>
  <c r="I712" i="25"/>
  <c r="I711" i="25"/>
  <c r="I710" i="25"/>
  <c r="I709" i="25"/>
  <c r="I708" i="25"/>
  <c r="I707" i="25"/>
  <c r="I706" i="25"/>
  <c r="I705" i="25"/>
  <c r="I704" i="25"/>
  <c r="I703" i="25"/>
  <c r="I702" i="25"/>
  <c r="I701" i="25"/>
  <c r="I700" i="25"/>
  <c r="I699" i="25"/>
  <c r="I698" i="25"/>
  <c r="I697" i="25"/>
  <c r="I696" i="25"/>
  <c r="I695" i="25"/>
  <c r="I694" i="25"/>
  <c r="I693" i="25"/>
  <c r="I692" i="25"/>
  <c r="I691" i="25"/>
  <c r="I690" i="25"/>
  <c r="I689" i="25"/>
  <c r="I688" i="25"/>
  <c r="I687" i="25"/>
  <c r="I686" i="25"/>
  <c r="I685" i="25"/>
  <c r="I684" i="25"/>
  <c r="I683" i="25"/>
  <c r="I682" i="25"/>
  <c r="I681" i="25"/>
  <c r="I680" i="25"/>
  <c r="I679" i="25"/>
  <c r="I678" i="25"/>
  <c r="I677" i="25"/>
  <c r="I676" i="25"/>
  <c r="I675" i="25"/>
  <c r="I674" i="25"/>
  <c r="I673" i="25"/>
  <c r="I672" i="25"/>
  <c r="I671" i="25"/>
  <c r="I670" i="25"/>
  <c r="I669" i="25"/>
  <c r="I668" i="25"/>
  <c r="I667" i="25"/>
  <c r="I666" i="25"/>
  <c r="I665" i="25"/>
  <c r="I664" i="25"/>
  <c r="I663" i="25"/>
  <c r="I662" i="25"/>
  <c r="I661" i="25"/>
  <c r="I660" i="25"/>
  <c r="I659" i="25"/>
  <c r="I658" i="25"/>
  <c r="I657" i="25"/>
  <c r="I656" i="25"/>
  <c r="I655" i="25"/>
  <c r="I654" i="25"/>
  <c r="I653" i="25"/>
  <c r="I652" i="25"/>
  <c r="I651" i="25"/>
  <c r="I650" i="25"/>
  <c r="I649" i="25"/>
  <c r="I648" i="25"/>
  <c r="I647" i="25"/>
  <c r="I646" i="25"/>
  <c r="I645" i="25"/>
  <c r="I644" i="25"/>
  <c r="I643" i="25"/>
  <c r="I642" i="25"/>
  <c r="I641" i="25"/>
  <c r="I640" i="25"/>
  <c r="I639" i="25"/>
  <c r="I638" i="25"/>
  <c r="I637" i="25"/>
  <c r="I636" i="25"/>
  <c r="I635" i="25"/>
  <c r="I634" i="25"/>
  <c r="I633" i="25"/>
  <c r="I632" i="25"/>
  <c r="I631" i="25"/>
  <c r="I630" i="25"/>
  <c r="I629" i="25"/>
  <c r="I628" i="25"/>
  <c r="I627" i="25"/>
  <c r="I626" i="25"/>
  <c r="I625" i="25"/>
  <c r="I624" i="25"/>
  <c r="I623" i="25"/>
  <c r="I622" i="25"/>
  <c r="I621" i="25"/>
  <c r="I620" i="25"/>
  <c r="I619" i="25"/>
  <c r="I618" i="25"/>
  <c r="I617" i="25"/>
  <c r="I616" i="25"/>
  <c r="I615" i="25"/>
  <c r="I614" i="25"/>
  <c r="I613" i="25"/>
  <c r="I612" i="25"/>
  <c r="I611" i="25"/>
  <c r="I610" i="25"/>
  <c r="I609" i="25"/>
  <c r="I608" i="25"/>
  <c r="I607" i="25"/>
  <c r="I606" i="25"/>
  <c r="I605" i="25"/>
  <c r="I604" i="25"/>
  <c r="I603" i="25"/>
  <c r="I602" i="25"/>
  <c r="I601" i="25"/>
  <c r="I600" i="25"/>
  <c r="I599" i="25"/>
  <c r="I598" i="25"/>
  <c r="I597" i="25"/>
  <c r="I596" i="25"/>
  <c r="I595" i="25"/>
  <c r="I594" i="25"/>
  <c r="I593" i="25"/>
  <c r="I592" i="25"/>
  <c r="I591" i="25"/>
  <c r="I590" i="25"/>
  <c r="I589" i="25"/>
  <c r="I588" i="25"/>
  <c r="I587" i="25"/>
  <c r="I586" i="25"/>
  <c r="I585" i="25"/>
  <c r="I584" i="25"/>
  <c r="I583" i="25"/>
  <c r="I582" i="25"/>
  <c r="I581" i="25"/>
  <c r="I580" i="25"/>
  <c r="I579" i="25"/>
  <c r="I578" i="25"/>
  <c r="I577" i="25"/>
  <c r="I576" i="25"/>
  <c r="I575" i="25"/>
  <c r="I574" i="25"/>
  <c r="I573" i="25"/>
  <c r="I572" i="25"/>
  <c r="I571" i="25"/>
  <c r="I570" i="25"/>
  <c r="I569" i="25"/>
  <c r="I568" i="25"/>
  <c r="I567" i="25"/>
  <c r="I566" i="25"/>
  <c r="I565" i="25"/>
  <c r="I564" i="25"/>
  <c r="I563" i="25"/>
  <c r="I562" i="25"/>
  <c r="I561" i="25"/>
  <c r="I560" i="25"/>
  <c r="I559" i="25"/>
  <c r="I558" i="25"/>
  <c r="I557" i="25"/>
  <c r="I556" i="25"/>
  <c r="I555" i="25"/>
  <c r="I554" i="25"/>
  <c r="I553" i="25"/>
  <c r="I552" i="25"/>
  <c r="I551" i="25"/>
  <c r="I550" i="25"/>
  <c r="I549" i="25"/>
  <c r="I548" i="25"/>
  <c r="I547" i="25"/>
  <c r="I546" i="25"/>
  <c r="I545" i="25"/>
  <c r="I544" i="25"/>
  <c r="I543" i="25"/>
  <c r="I542" i="25"/>
  <c r="I541" i="25"/>
  <c r="I540" i="25"/>
  <c r="I539" i="25"/>
  <c r="I538" i="25"/>
  <c r="I537" i="25"/>
  <c r="I536" i="25"/>
  <c r="I535" i="25"/>
  <c r="I534" i="25"/>
  <c r="I533" i="25"/>
  <c r="I532" i="25"/>
  <c r="I531" i="25"/>
  <c r="I530" i="25"/>
  <c r="I529" i="25"/>
  <c r="I528" i="25"/>
  <c r="I527" i="25"/>
  <c r="I526" i="25"/>
  <c r="I525" i="25"/>
  <c r="I524" i="25"/>
  <c r="I523" i="25"/>
  <c r="I522" i="25"/>
  <c r="I521" i="25"/>
  <c r="I520" i="25"/>
  <c r="I519" i="25"/>
  <c r="I518" i="25"/>
  <c r="I517" i="25"/>
  <c r="I516" i="25"/>
  <c r="I515" i="25"/>
  <c r="I514" i="25"/>
  <c r="I513" i="25"/>
  <c r="I512" i="25"/>
  <c r="I511" i="25"/>
  <c r="I510" i="25"/>
  <c r="I509" i="25"/>
  <c r="I508" i="25"/>
  <c r="I507" i="25"/>
  <c r="I506" i="25"/>
  <c r="I505" i="25"/>
  <c r="I504" i="25"/>
  <c r="I503" i="25"/>
  <c r="I502" i="25"/>
  <c r="I501" i="25"/>
  <c r="I500" i="25"/>
  <c r="I499" i="25"/>
  <c r="I498" i="25"/>
  <c r="I497" i="25"/>
  <c r="I496" i="25"/>
  <c r="I495" i="25"/>
  <c r="I494" i="25"/>
  <c r="I493" i="25"/>
  <c r="I492" i="25"/>
  <c r="I491" i="25"/>
  <c r="I490" i="25"/>
  <c r="I489" i="25"/>
  <c r="I488" i="25"/>
  <c r="I487" i="25"/>
  <c r="I486" i="25"/>
  <c r="I485" i="25"/>
  <c r="I484" i="25"/>
  <c r="I483" i="25"/>
  <c r="I482" i="25"/>
  <c r="I481" i="25"/>
  <c r="I480" i="25"/>
  <c r="I479" i="25"/>
  <c r="I478" i="25"/>
  <c r="I477" i="25"/>
  <c r="I476" i="25"/>
  <c r="I475" i="25"/>
  <c r="I474" i="25"/>
  <c r="I473" i="25"/>
  <c r="I472" i="25"/>
  <c r="I471" i="25"/>
  <c r="I470" i="25"/>
  <c r="I469" i="25"/>
  <c r="I468" i="25"/>
  <c r="I467" i="25"/>
  <c r="I466" i="25"/>
  <c r="I465" i="25"/>
  <c r="I464" i="25"/>
  <c r="I463" i="25"/>
  <c r="I462" i="25"/>
  <c r="I461" i="25"/>
  <c r="I460" i="25"/>
  <c r="I459" i="25"/>
  <c r="I458" i="25"/>
  <c r="I457" i="25"/>
  <c r="I456" i="25"/>
  <c r="I455" i="25"/>
  <c r="I454" i="25"/>
  <c r="I453" i="25"/>
  <c r="I452" i="25"/>
  <c r="I451" i="25"/>
  <c r="I450" i="25"/>
  <c r="I449" i="25"/>
  <c r="I448" i="25"/>
  <c r="I447" i="25"/>
  <c r="I446" i="25"/>
  <c r="I445" i="25"/>
  <c r="I444" i="25"/>
  <c r="I443" i="25"/>
  <c r="I442" i="25"/>
  <c r="I441" i="25"/>
  <c r="I440" i="25"/>
  <c r="I439" i="25"/>
  <c r="I438" i="25"/>
  <c r="I437" i="25"/>
  <c r="I436" i="25"/>
  <c r="I435" i="25"/>
  <c r="I434" i="25"/>
  <c r="I433" i="25"/>
  <c r="I432" i="25"/>
  <c r="I431" i="25"/>
  <c r="I430" i="25"/>
  <c r="I429" i="25"/>
  <c r="I428" i="25"/>
  <c r="I427" i="25"/>
  <c r="I426" i="25"/>
  <c r="I425" i="25"/>
  <c r="I424" i="25"/>
  <c r="I423" i="25"/>
  <c r="I422" i="25"/>
  <c r="I421" i="25"/>
  <c r="I420" i="25"/>
  <c r="I419" i="25"/>
  <c r="I418" i="25"/>
  <c r="I417" i="25"/>
  <c r="I416" i="25"/>
  <c r="I415" i="25"/>
  <c r="I414" i="25"/>
  <c r="I413" i="25"/>
  <c r="I412" i="25"/>
  <c r="I411" i="25"/>
  <c r="I410" i="25"/>
  <c r="I409" i="25"/>
  <c r="I408" i="25"/>
  <c r="I407" i="25"/>
  <c r="I406" i="25"/>
  <c r="I405" i="25"/>
  <c r="I404" i="25"/>
  <c r="I403" i="25"/>
  <c r="I402" i="25"/>
  <c r="I401" i="25"/>
  <c r="I400" i="25"/>
  <c r="I399" i="25"/>
  <c r="I398" i="25"/>
  <c r="I397" i="25"/>
  <c r="I396" i="25"/>
  <c r="I395" i="25"/>
  <c r="I394" i="25"/>
  <c r="I393" i="25"/>
  <c r="I392" i="25"/>
  <c r="I391" i="25"/>
  <c r="I390" i="25"/>
  <c r="I389" i="25"/>
  <c r="I388" i="25"/>
  <c r="I387" i="25"/>
  <c r="I386" i="25"/>
  <c r="I385" i="25"/>
  <c r="I384" i="25"/>
  <c r="I383" i="25"/>
  <c r="I382" i="25"/>
  <c r="I381" i="25"/>
  <c r="I380" i="25"/>
  <c r="I379" i="25"/>
  <c r="I378" i="25"/>
  <c r="I377" i="25"/>
  <c r="I376" i="25"/>
  <c r="I375" i="25"/>
  <c r="I374" i="25"/>
  <c r="I373" i="25"/>
  <c r="I372" i="25"/>
  <c r="I371" i="25"/>
  <c r="I370" i="25"/>
  <c r="I369" i="25"/>
  <c r="I368" i="25"/>
  <c r="I367" i="25"/>
  <c r="I366" i="25"/>
  <c r="I365" i="25"/>
  <c r="I364" i="25"/>
  <c r="I363" i="25"/>
  <c r="I362" i="25"/>
  <c r="I361" i="25"/>
  <c r="I360" i="25"/>
  <c r="I359" i="25"/>
  <c r="I358" i="25"/>
  <c r="I357" i="25"/>
  <c r="I356" i="25"/>
  <c r="I355" i="25"/>
  <c r="I354" i="25"/>
  <c r="I353" i="25"/>
  <c r="I352" i="25"/>
  <c r="I351" i="25"/>
  <c r="I350" i="25"/>
  <c r="I349" i="25"/>
  <c r="I348" i="25"/>
  <c r="I347" i="25"/>
  <c r="I346" i="25"/>
  <c r="I345" i="25"/>
  <c r="I344" i="25"/>
  <c r="I343" i="25"/>
  <c r="I342" i="25"/>
  <c r="I341" i="25"/>
  <c r="I340" i="25"/>
  <c r="I339" i="25"/>
  <c r="I338" i="25"/>
  <c r="I337" i="25"/>
  <c r="I336" i="25"/>
  <c r="I335" i="25"/>
  <c r="I334" i="25"/>
  <c r="I333" i="25"/>
  <c r="I332" i="25"/>
  <c r="I331" i="25"/>
  <c r="I330" i="25"/>
  <c r="I329" i="25"/>
  <c r="I328" i="25"/>
  <c r="I327" i="25"/>
  <c r="I326" i="25"/>
  <c r="I325" i="25"/>
  <c r="I324" i="25"/>
  <c r="I323" i="25"/>
  <c r="I322" i="25"/>
  <c r="I321" i="25"/>
  <c r="I320" i="25"/>
  <c r="I319" i="25"/>
  <c r="I318" i="25"/>
  <c r="I317" i="25"/>
  <c r="I316" i="25"/>
  <c r="I315" i="25"/>
  <c r="I314" i="25"/>
  <c r="I313" i="25"/>
  <c r="I312" i="25"/>
  <c r="I311" i="25"/>
  <c r="I310" i="25"/>
  <c r="I309" i="25"/>
  <c r="I308" i="25"/>
  <c r="I307" i="25"/>
  <c r="I306" i="25"/>
  <c r="I305" i="25"/>
  <c r="I304" i="25"/>
  <c r="I303" i="25"/>
  <c r="I302" i="25"/>
  <c r="I301" i="25"/>
  <c r="I300" i="25"/>
  <c r="I299" i="25"/>
  <c r="I298" i="25"/>
  <c r="I297" i="25"/>
  <c r="I296" i="25"/>
  <c r="I295" i="25"/>
  <c r="I294" i="25"/>
  <c r="I293" i="25"/>
  <c r="I292" i="25"/>
  <c r="I291" i="25"/>
  <c r="I290" i="25"/>
  <c r="I289" i="25"/>
  <c r="I288" i="25"/>
  <c r="I287" i="25"/>
  <c r="I286" i="25"/>
  <c r="I285" i="25"/>
  <c r="I284" i="25"/>
  <c r="I283" i="25"/>
  <c r="I282" i="25"/>
  <c r="I281" i="25"/>
  <c r="I280" i="25"/>
  <c r="I279" i="25"/>
  <c r="I278" i="25"/>
  <c r="I277" i="25"/>
  <c r="I276" i="25"/>
  <c r="I275" i="25"/>
  <c r="I274" i="25"/>
  <c r="I273" i="25"/>
  <c r="I272" i="25"/>
  <c r="I271" i="25"/>
  <c r="I270" i="25"/>
  <c r="I269" i="25"/>
  <c r="I268" i="25"/>
  <c r="I267" i="25"/>
  <c r="I266" i="25"/>
  <c r="I265" i="25"/>
  <c r="I264" i="25"/>
  <c r="I263" i="25"/>
  <c r="I262" i="25"/>
  <c r="I261" i="25"/>
  <c r="I260" i="25"/>
  <c r="I259" i="25"/>
  <c r="I258" i="25"/>
  <c r="I257" i="25"/>
  <c r="I256" i="25"/>
  <c r="I255" i="25"/>
  <c r="I254" i="25"/>
  <c r="I253" i="25"/>
  <c r="I252" i="25"/>
  <c r="I251" i="25"/>
  <c r="I250" i="25"/>
  <c r="I249" i="25"/>
  <c r="I248" i="25"/>
  <c r="I247" i="25"/>
  <c r="I246" i="25"/>
  <c r="I245" i="25"/>
  <c r="I244" i="25"/>
  <c r="I243" i="25"/>
  <c r="I242" i="25"/>
  <c r="I241" i="25"/>
  <c r="I240" i="25"/>
  <c r="I239" i="25"/>
  <c r="I238" i="25"/>
  <c r="I237" i="25"/>
  <c r="I236" i="25"/>
  <c r="I235" i="25"/>
  <c r="I234" i="25"/>
  <c r="I233" i="25"/>
  <c r="I232" i="25"/>
  <c r="I231" i="25"/>
  <c r="I230" i="25"/>
  <c r="I229" i="25"/>
  <c r="I228" i="25"/>
  <c r="I227" i="25"/>
  <c r="I226" i="25"/>
  <c r="I225" i="25"/>
  <c r="I224" i="25"/>
  <c r="I223" i="25"/>
  <c r="I222" i="25"/>
  <c r="I221" i="25"/>
  <c r="I220" i="25"/>
  <c r="I219" i="25"/>
  <c r="I218" i="25"/>
  <c r="I217" i="25"/>
  <c r="I216" i="25"/>
  <c r="I215" i="25"/>
  <c r="I214" i="25"/>
  <c r="I213" i="25"/>
  <c r="I212" i="25"/>
  <c r="I211" i="25"/>
  <c r="I210" i="25"/>
  <c r="I209" i="25"/>
  <c r="I208" i="25"/>
  <c r="I207" i="25"/>
  <c r="I206" i="25"/>
  <c r="I204" i="25"/>
  <c r="I205" i="25"/>
  <c r="I201" i="25"/>
  <c r="I200" i="25"/>
  <c r="I203" i="25"/>
  <c r="I202" i="25"/>
  <c r="I199" i="25"/>
  <c r="I198" i="25"/>
  <c r="I197" i="25"/>
  <c r="I196" i="25"/>
  <c r="I195" i="25"/>
  <c r="I194" i="25"/>
  <c r="I193" i="25"/>
  <c r="I192" i="25"/>
  <c r="I191" i="25"/>
  <c r="I190"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5"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I97" i="25"/>
  <c r="I96" i="25"/>
  <c r="I95" i="25"/>
  <c r="I94" i="25"/>
  <c r="I93" i="25"/>
  <c r="I92" i="25"/>
  <c r="I91" i="25"/>
  <c r="I90" i="25"/>
  <c r="I89" i="25"/>
  <c r="I88" i="25"/>
  <c r="I87" i="25"/>
  <c r="I86" i="25"/>
  <c r="I85" i="25"/>
  <c r="I84" i="25"/>
  <c r="I83" i="25"/>
  <c r="I82" i="25"/>
  <c r="I81" i="25"/>
  <c r="I80" i="25"/>
  <c r="I79" i="25"/>
  <c r="I78" i="25"/>
  <c r="I77" i="25"/>
  <c r="I76" i="25"/>
  <c r="I75" i="25"/>
  <c r="I74" i="25"/>
  <c r="I73" i="25"/>
  <c r="I72" i="25"/>
  <c r="I71" i="25"/>
  <c r="I70" i="25"/>
  <c r="I69" i="25"/>
  <c r="I68" i="25"/>
  <c r="I67" i="25"/>
  <c r="I66" i="25"/>
  <c r="I65" i="25"/>
  <c r="I64" i="25"/>
  <c r="I63" i="25"/>
  <c r="I62" i="25"/>
  <c r="I61" i="25"/>
  <c r="I60" i="25"/>
  <c r="I59" i="25"/>
  <c r="I58" i="25"/>
  <c r="I57" i="25"/>
  <c r="I56" i="25"/>
  <c r="I55" i="25"/>
  <c r="I54"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I5" i="25"/>
  <c r="I4" i="25"/>
  <c r="I3" i="25"/>
  <c r="P1382" i="25"/>
  <c r="O1382" i="25"/>
  <c r="N1382" i="25"/>
  <c r="P1381" i="25"/>
  <c r="O1381" i="25"/>
  <c r="N1381" i="25"/>
  <c r="P1380" i="25"/>
  <c r="O1380" i="25"/>
  <c r="N1380" i="25"/>
  <c r="P1383" i="25"/>
  <c r="O1383" i="25"/>
  <c r="N1383" i="25"/>
  <c r="P1379" i="25"/>
  <c r="O1379" i="25"/>
  <c r="N1379" i="25"/>
  <c r="P1378" i="25"/>
  <c r="O1378" i="25"/>
  <c r="N1378" i="25"/>
  <c r="P1641" i="25"/>
  <c r="O1641" i="25"/>
  <c r="N1641" i="25"/>
  <c r="P1640" i="25"/>
  <c r="O1640" i="25"/>
  <c r="N1640" i="25"/>
  <c r="P1639" i="25"/>
  <c r="O1639" i="25"/>
  <c r="N1639" i="25"/>
  <c r="P1638" i="25"/>
  <c r="O1638" i="25"/>
  <c r="N1638" i="25"/>
  <c r="P1637" i="25"/>
  <c r="O1637" i="25"/>
  <c r="N1637" i="25"/>
  <c r="P1569" i="25"/>
  <c r="O1569" i="25"/>
  <c r="N1569" i="25"/>
  <c r="P1568" i="25"/>
  <c r="O1568" i="25"/>
  <c r="N1568" i="25"/>
  <c r="P1567" i="25"/>
  <c r="O1567" i="25"/>
  <c r="N1567" i="25"/>
  <c r="P1566" i="25"/>
  <c r="O1566" i="25"/>
  <c r="N1566" i="25"/>
  <c r="P1565" i="25"/>
  <c r="O1565" i="25"/>
  <c r="N1565" i="25"/>
  <c r="P1564" i="25"/>
  <c r="O1564" i="25"/>
  <c r="N1564" i="25"/>
  <c r="P1527" i="25"/>
  <c r="O1527" i="25"/>
  <c r="N1527" i="25"/>
  <c r="P1526" i="25"/>
  <c r="O1526" i="25"/>
  <c r="N1526" i="25"/>
  <c r="P1525" i="25"/>
  <c r="O1525" i="25"/>
  <c r="N1525" i="25"/>
  <c r="P1524" i="25"/>
  <c r="O1524" i="25"/>
  <c r="N1524" i="25"/>
  <c r="P1523" i="25"/>
  <c r="O1523" i="25"/>
  <c r="N1523" i="25"/>
  <c r="P1522" i="25"/>
  <c r="O1522" i="25"/>
  <c r="N1522" i="25"/>
  <c r="P1507" i="25"/>
  <c r="O1507" i="25"/>
  <c r="N1507" i="25"/>
  <c r="P1506" i="25"/>
  <c r="O1506" i="25"/>
  <c r="N1506" i="25"/>
  <c r="P1496" i="25"/>
  <c r="O1496" i="25"/>
  <c r="N1496" i="25"/>
  <c r="P2018" i="25"/>
  <c r="O2018" i="25"/>
  <c r="N2018" i="25"/>
  <c r="P2275" i="25"/>
  <c r="O2275" i="25"/>
  <c r="N2275" i="25"/>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298" i="1"/>
  <c r="Y295" i="1"/>
  <c r="Y297" i="1"/>
  <c r="Y296" i="1"/>
  <c r="Y300" i="1"/>
  <c r="Y299"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Y2" i="1"/>
  <c r="Z235" i="1"/>
  <c r="X235" i="1"/>
  <c r="W235" i="1"/>
  <c r="V235" i="1"/>
  <c r="Z228" i="1"/>
  <c r="X228" i="1"/>
  <c r="W228" i="1"/>
  <c r="V228" i="1"/>
  <c r="Z222" i="1"/>
  <c r="X222" i="1"/>
  <c r="W222" i="1"/>
  <c r="V222"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298" i="1"/>
  <c r="Z295" i="1"/>
  <c r="Z297" i="1"/>
  <c r="Z296" i="1"/>
  <c r="Z300" i="1"/>
  <c r="Z299"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3" i="1"/>
  <c r="Z234" i="1"/>
  <c r="Z232" i="1"/>
  <c r="Z231" i="1"/>
  <c r="Z230" i="1"/>
  <c r="Z229" i="1"/>
  <c r="Z224" i="1"/>
  <c r="Z227" i="1"/>
  <c r="Z226" i="1"/>
  <c r="Z225" i="1"/>
  <c r="Z223" i="1"/>
  <c r="Z220" i="1"/>
  <c r="Z221" i="1"/>
  <c r="Z219" i="1"/>
  <c r="Z216" i="1"/>
  <c r="Z218" i="1"/>
  <c r="Z217" i="1"/>
  <c r="Z215" i="1"/>
  <c r="Z211" i="1"/>
  <c r="Z214" i="1"/>
  <c r="Z213" i="1"/>
  <c r="Z212"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Z10" i="1"/>
  <c r="Z9" i="1"/>
  <c r="Z8" i="1"/>
  <c r="Z7" i="1"/>
  <c r="Z6" i="1"/>
  <c r="Z5" i="1"/>
  <c r="Z4" i="1"/>
  <c r="Z3" i="1"/>
  <c r="Z2" i="1"/>
  <c r="X342" i="1"/>
  <c r="W342" i="1"/>
  <c r="V342" i="1"/>
  <c r="X341" i="1"/>
  <c r="W341" i="1"/>
  <c r="V341" i="1"/>
  <c r="X340" i="1"/>
  <c r="W340" i="1"/>
  <c r="V340" i="1"/>
  <c r="X339" i="1"/>
  <c r="W339" i="1"/>
  <c r="V339" i="1"/>
  <c r="X338" i="1"/>
  <c r="W338" i="1"/>
  <c r="V338" i="1"/>
  <c r="X337" i="1"/>
  <c r="W337" i="1"/>
  <c r="V337" i="1"/>
  <c r="X336" i="1"/>
  <c r="W336" i="1"/>
  <c r="V336" i="1"/>
  <c r="X335" i="1"/>
  <c r="W335" i="1"/>
  <c r="V335" i="1"/>
  <c r="X334" i="1"/>
  <c r="W334" i="1"/>
  <c r="V334" i="1"/>
  <c r="X333" i="1"/>
  <c r="W333" i="1"/>
  <c r="V333" i="1"/>
  <c r="X332" i="1"/>
  <c r="W332" i="1"/>
  <c r="V332" i="1"/>
  <c r="X331" i="1"/>
  <c r="W331" i="1"/>
  <c r="V331" i="1"/>
  <c r="X330" i="1"/>
  <c r="W330" i="1"/>
  <c r="V330" i="1"/>
  <c r="X329" i="1"/>
  <c r="W329" i="1"/>
  <c r="V329" i="1"/>
  <c r="X328" i="1"/>
  <c r="W328" i="1"/>
  <c r="V328" i="1"/>
  <c r="X327" i="1"/>
  <c r="W327" i="1"/>
  <c r="V327" i="1"/>
  <c r="X326" i="1"/>
  <c r="W326" i="1"/>
  <c r="V326" i="1"/>
  <c r="X325" i="1"/>
  <c r="W325" i="1"/>
  <c r="V325" i="1"/>
  <c r="X324" i="1"/>
  <c r="W324" i="1"/>
  <c r="V324" i="1"/>
  <c r="X323" i="1"/>
  <c r="W323" i="1"/>
  <c r="V323" i="1"/>
  <c r="X322" i="1"/>
  <c r="W322" i="1"/>
  <c r="V322" i="1"/>
  <c r="X321" i="1"/>
  <c r="W321" i="1"/>
  <c r="V321" i="1"/>
  <c r="X320" i="1"/>
  <c r="W320" i="1"/>
  <c r="V320" i="1"/>
  <c r="X319" i="1"/>
  <c r="W319" i="1"/>
  <c r="V319" i="1"/>
  <c r="X318" i="1"/>
  <c r="W318" i="1"/>
  <c r="V318" i="1"/>
  <c r="X317" i="1"/>
  <c r="W317" i="1"/>
  <c r="V317" i="1"/>
  <c r="X316" i="1"/>
  <c r="W316" i="1"/>
  <c r="V316" i="1"/>
  <c r="X315" i="1"/>
  <c r="W315" i="1"/>
  <c r="V315" i="1"/>
  <c r="X314" i="1"/>
  <c r="W314" i="1"/>
  <c r="V314" i="1"/>
  <c r="X313" i="1"/>
  <c r="W313" i="1"/>
  <c r="V313" i="1"/>
  <c r="X312" i="1"/>
  <c r="W312" i="1"/>
  <c r="V312" i="1"/>
  <c r="X311" i="1"/>
  <c r="W311" i="1"/>
  <c r="V311" i="1"/>
  <c r="X310" i="1"/>
  <c r="W310" i="1"/>
  <c r="V310" i="1"/>
  <c r="X309" i="1"/>
  <c r="W309" i="1"/>
  <c r="V309" i="1"/>
  <c r="X308" i="1"/>
  <c r="W308" i="1"/>
  <c r="V308" i="1"/>
  <c r="X307" i="1"/>
  <c r="W307" i="1"/>
  <c r="V307" i="1"/>
  <c r="X306" i="1"/>
  <c r="W306" i="1"/>
  <c r="V306" i="1"/>
  <c r="X305" i="1"/>
  <c r="W305" i="1"/>
  <c r="V305" i="1"/>
  <c r="X304" i="1"/>
  <c r="W304" i="1"/>
  <c r="V304" i="1"/>
  <c r="X303" i="1"/>
  <c r="W303" i="1"/>
  <c r="V303" i="1"/>
  <c r="X302" i="1"/>
  <c r="W302" i="1"/>
  <c r="V302" i="1"/>
  <c r="X298" i="1"/>
  <c r="W298" i="1"/>
  <c r="V298" i="1"/>
  <c r="X295" i="1"/>
  <c r="W295" i="1"/>
  <c r="V295" i="1"/>
  <c r="X297" i="1"/>
  <c r="W297" i="1"/>
  <c r="V297" i="1"/>
  <c r="X296" i="1"/>
  <c r="W296" i="1"/>
  <c r="V296" i="1"/>
  <c r="X300" i="1"/>
  <c r="W300" i="1"/>
  <c r="V300" i="1"/>
  <c r="X299" i="1"/>
  <c r="W299" i="1"/>
  <c r="V299" i="1"/>
  <c r="X294" i="1"/>
  <c r="W294" i="1"/>
  <c r="V294" i="1"/>
  <c r="X293" i="1"/>
  <c r="W293" i="1"/>
  <c r="V293" i="1"/>
  <c r="X292" i="1"/>
  <c r="W292" i="1"/>
  <c r="V292" i="1"/>
  <c r="X291" i="1"/>
  <c r="W291" i="1"/>
  <c r="V291" i="1"/>
  <c r="X290" i="1"/>
  <c r="W290" i="1"/>
  <c r="V290" i="1"/>
  <c r="X289" i="1"/>
  <c r="W289" i="1"/>
  <c r="V289" i="1"/>
  <c r="X288" i="1"/>
  <c r="W288" i="1"/>
  <c r="V288" i="1"/>
  <c r="X287" i="1"/>
  <c r="W287" i="1"/>
  <c r="V287" i="1"/>
  <c r="X286" i="1"/>
  <c r="W286" i="1"/>
  <c r="V286" i="1"/>
  <c r="X285" i="1"/>
  <c r="W285" i="1"/>
  <c r="V285" i="1"/>
  <c r="X284" i="1"/>
  <c r="W284" i="1"/>
  <c r="V284" i="1"/>
  <c r="X283" i="1"/>
  <c r="W283" i="1"/>
  <c r="V283" i="1"/>
  <c r="X282" i="1"/>
  <c r="W282" i="1"/>
  <c r="V282" i="1"/>
  <c r="X281" i="1"/>
  <c r="W281" i="1"/>
  <c r="V281" i="1"/>
  <c r="X280" i="1"/>
  <c r="W280" i="1"/>
  <c r="V280" i="1"/>
  <c r="X279" i="1"/>
  <c r="W279" i="1"/>
  <c r="V279" i="1"/>
  <c r="X278" i="1"/>
  <c r="W278" i="1"/>
  <c r="V278" i="1"/>
  <c r="X277" i="1"/>
  <c r="W277" i="1"/>
  <c r="V277" i="1"/>
  <c r="X276" i="1"/>
  <c r="W276" i="1"/>
  <c r="V276" i="1"/>
  <c r="X275" i="1"/>
  <c r="W275" i="1"/>
  <c r="V275" i="1"/>
  <c r="X274" i="1"/>
  <c r="W274" i="1"/>
  <c r="V274" i="1"/>
  <c r="X273" i="1"/>
  <c r="W273" i="1"/>
  <c r="V273" i="1"/>
  <c r="X272" i="1"/>
  <c r="W272" i="1"/>
  <c r="V272" i="1"/>
  <c r="X271" i="1"/>
  <c r="W271" i="1"/>
  <c r="V271" i="1"/>
  <c r="X270" i="1"/>
  <c r="W270" i="1"/>
  <c r="V270" i="1"/>
  <c r="X269" i="1"/>
  <c r="W269" i="1"/>
  <c r="V269" i="1"/>
  <c r="X268" i="1"/>
  <c r="W268" i="1"/>
  <c r="V268" i="1"/>
  <c r="X267" i="1"/>
  <c r="W267" i="1"/>
  <c r="V267" i="1"/>
  <c r="X266" i="1"/>
  <c r="W266" i="1"/>
  <c r="V266" i="1"/>
  <c r="X265" i="1"/>
  <c r="W265" i="1"/>
  <c r="V265" i="1"/>
  <c r="X264" i="1"/>
  <c r="W264" i="1"/>
  <c r="V264" i="1"/>
  <c r="X263" i="1"/>
  <c r="W263" i="1"/>
  <c r="V263" i="1"/>
  <c r="X262" i="1"/>
  <c r="W262" i="1"/>
  <c r="V262" i="1"/>
  <c r="X261" i="1"/>
  <c r="W261" i="1"/>
  <c r="V261" i="1"/>
  <c r="X260" i="1"/>
  <c r="W260" i="1"/>
  <c r="V260" i="1"/>
  <c r="X259" i="1"/>
  <c r="W259" i="1"/>
  <c r="V259" i="1"/>
  <c r="X258" i="1"/>
  <c r="W258" i="1"/>
  <c r="V258" i="1"/>
  <c r="X257" i="1"/>
  <c r="W257" i="1"/>
  <c r="V257" i="1"/>
  <c r="X256" i="1"/>
  <c r="W256" i="1"/>
  <c r="V256" i="1"/>
  <c r="X255" i="1"/>
  <c r="W255" i="1"/>
  <c r="V255" i="1"/>
  <c r="X254" i="1"/>
  <c r="W254" i="1"/>
  <c r="V254" i="1"/>
  <c r="X253" i="1"/>
  <c r="W253" i="1"/>
  <c r="V253" i="1"/>
  <c r="X252" i="1"/>
  <c r="W252" i="1"/>
  <c r="V252" i="1"/>
  <c r="X251" i="1"/>
  <c r="W251" i="1"/>
  <c r="V251" i="1"/>
  <c r="X250" i="1"/>
  <c r="W250" i="1"/>
  <c r="V250" i="1"/>
  <c r="X249" i="1"/>
  <c r="W249" i="1"/>
  <c r="V249" i="1"/>
  <c r="X248" i="1"/>
  <c r="W248" i="1"/>
  <c r="V248" i="1"/>
  <c r="X247" i="1"/>
  <c r="W247" i="1"/>
  <c r="V247" i="1"/>
  <c r="X246" i="1"/>
  <c r="W246" i="1"/>
  <c r="V246" i="1"/>
  <c r="X245" i="1"/>
  <c r="W245" i="1"/>
  <c r="V245" i="1"/>
  <c r="X244" i="1"/>
  <c r="W244" i="1"/>
  <c r="V244" i="1"/>
  <c r="X243" i="1"/>
  <c r="W243" i="1"/>
  <c r="V243" i="1"/>
  <c r="X242" i="1"/>
  <c r="W242" i="1"/>
  <c r="V242" i="1"/>
  <c r="X241" i="1"/>
  <c r="W241" i="1"/>
  <c r="V241" i="1"/>
  <c r="X240" i="1"/>
  <c r="W240" i="1"/>
  <c r="V240" i="1"/>
  <c r="X239" i="1"/>
  <c r="W239" i="1"/>
  <c r="V239" i="1"/>
  <c r="X238" i="1"/>
  <c r="W238" i="1"/>
  <c r="V238" i="1"/>
  <c r="X237" i="1"/>
  <c r="W237" i="1"/>
  <c r="V237" i="1"/>
  <c r="X236" i="1"/>
  <c r="W236" i="1"/>
  <c r="V236" i="1"/>
  <c r="X233" i="1"/>
  <c r="W233" i="1"/>
  <c r="V233" i="1"/>
  <c r="X234" i="1"/>
  <c r="W234" i="1"/>
  <c r="V234" i="1"/>
  <c r="X232" i="1"/>
  <c r="W232" i="1"/>
  <c r="V232" i="1"/>
  <c r="X231" i="1"/>
  <c r="W231" i="1"/>
  <c r="V231" i="1"/>
  <c r="X230" i="1"/>
  <c r="W230" i="1"/>
  <c r="V230" i="1"/>
  <c r="X229" i="1"/>
  <c r="W229" i="1"/>
  <c r="V229" i="1"/>
  <c r="X224" i="1"/>
  <c r="W224" i="1"/>
  <c r="V224" i="1"/>
  <c r="X227" i="1"/>
  <c r="W227" i="1"/>
  <c r="V227" i="1"/>
  <c r="X226" i="1"/>
  <c r="W226" i="1"/>
  <c r="V226" i="1"/>
  <c r="X225" i="1"/>
  <c r="W225" i="1"/>
  <c r="V225" i="1"/>
  <c r="X223" i="1"/>
  <c r="W223" i="1"/>
  <c r="V223" i="1"/>
  <c r="X220" i="1"/>
  <c r="W220" i="1"/>
  <c r="V220" i="1"/>
  <c r="X221" i="1"/>
  <c r="W221" i="1"/>
  <c r="V221" i="1"/>
  <c r="X219" i="1"/>
  <c r="W219" i="1"/>
  <c r="V219" i="1"/>
  <c r="X216" i="1"/>
  <c r="W216" i="1"/>
  <c r="V216" i="1"/>
  <c r="X218" i="1"/>
  <c r="W218" i="1"/>
  <c r="V218" i="1"/>
  <c r="X217" i="1"/>
  <c r="W217" i="1"/>
  <c r="V217" i="1"/>
  <c r="X215" i="1"/>
  <c r="W215" i="1"/>
  <c r="V215" i="1"/>
  <c r="X211" i="1"/>
  <c r="W211" i="1"/>
  <c r="V211" i="1"/>
  <c r="X214" i="1"/>
  <c r="W214" i="1"/>
  <c r="V214" i="1"/>
  <c r="X213" i="1"/>
  <c r="W213" i="1"/>
  <c r="V213" i="1"/>
  <c r="X212" i="1"/>
  <c r="W212" i="1"/>
  <c r="V212" i="1"/>
  <c r="X210" i="1"/>
  <c r="W210" i="1"/>
  <c r="V210" i="1"/>
  <c r="X209" i="1"/>
  <c r="W209" i="1"/>
  <c r="V209" i="1"/>
  <c r="X208" i="1"/>
  <c r="W208" i="1"/>
  <c r="V208" i="1"/>
  <c r="X207" i="1"/>
  <c r="W207" i="1"/>
  <c r="V207" i="1"/>
  <c r="X206" i="1"/>
  <c r="W206" i="1"/>
  <c r="V206" i="1"/>
  <c r="X205" i="1"/>
  <c r="W205" i="1"/>
  <c r="V205" i="1"/>
  <c r="X204" i="1"/>
  <c r="W204" i="1"/>
  <c r="V204" i="1"/>
  <c r="X203" i="1"/>
  <c r="W203" i="1"/>
  <c r="V203" i="1"/>
  <c r="X202" i="1"/>
  <c r="W202" i="1"/>
  <c r="V202" i="1"/>
  <c r="X201" i="1"/>
  <c r="W201" i="1"/>
  <c r="V201" i="1"/>
  <c r="X200" i="1"/>
  <c r="W200" i="1"/>
  <c r="V200" i="1"/>
  <c r="X199" i="1"/>
  <c r="W199" i="1"/>
  <c r="V199" i="1"/>
  <c r="X198" i="1"/>
  <c r="W198" i="1"/>
  <c r="V198" i="1"/>
  <c r="X197" i="1"/>
  <c r="W197" i="1"/>
  <c r="V197" i="1"/>
  <c r="X196" i="1"/>
  <c r="W196" i="1"/>
  <c r="V196" i="1"/>
  <c r="X195" i="1"/>
  <c r="W195" i="1"/>
  <c r="V195" i="1"/>
  <c r="X194" i="1"/>
  <c r="W194" i="1"/>
  <c r="V194" i="1"/>
  <c r="X193" i="1"/>
  <c r="W193" i="1"/>
  <c r="V193" i="1"/>
  <c r="X192" i="1"/>
  <c r="W192" i="1"/>
  <c r="V192" i="1"/>
  <c r="X191" i="1"/>
  <c r="W191" i="1"/>
  <c r="V191" i="1"/>
  <c r="X190" i="1"/>
  <c r="W190" i="1"/>
  <c r="V190" i="1"/>
  <c r="X189" i="1"/>
  <c r="W189" i="1"/>
  <c r="V189" i="1"/>
  <c r="X188" i="1"/>
  <c r="W188" i="1"/>
  <c r="V188" i="1"/>
  <c r="X187" i="1"/>
  <c r="W187" i="1"/>
  <c r="V187" i="1"/>
  <c r="X186" i="1"/>
  <c r="W186" i="1"/>
  <c r="V186" i="1"/>
  <c r="X185" i="1"/>
  <c r="W185" i="1"/>
  <c r="V185" i="1"/>
  <c r="X184" i="1"/>
  <c r="W184" i="1"/>
  <c r="V184" i="1"/>
  <c r="X183" i="1"/>
  <c r="W183" i="1"/>
  <c r="V183" i="1"/>
  <c r="X182" i="1"/>
  <c r="W182" i="1"/>
  <c r="V182" i="1"/>
  <c r="X181" i="1"/>
  <c r="W181" i="1"/>
  <c r="V181" i="1"/>
  <c r="X180" i="1"/>
  <c r="W180" i="1"/>
  <c r="V180" i="1"/>
  <c r="X179" i="1"/>
  <c r="W179" i="1"/>
  <c r="V179" i="1"/>
  <c r="X178" i="1"/>
  <c r="W178" i="1"/>
  <c r="V178" i="1"/>
  <c r="X177" i="1"/>
  <c r="W177" i="1"/>
  <c r="V177" i="1"/>
  <c r="X176" i="1"/>
  <c r="W176" i="1"/>
  <c r="V176" i="1"/>
  <c r="X175" i="1"/>
  <c r="W175" i="1"/>
  <c r="V175" i="1"/>
  <c r="X174" i="1"/>
  <c r="W174" i="1"/>
  <c r="V174" i="1"/>
  <c r="X173" i="1"/>
  <c r="W173" i="1"/>
  <c r="V173" i="1"/>
  <c r="X172" i="1"/>
  <c r="W172" i="1"/>
  <c r="V172" i="1"/>
  <c r="X171" i="1"/>
  <c r="W171" i="1"/>
  <c r="V171" i="1"/>
  <c r="X170" i="1"/>
  <c r="W170" i="1"/>
  <c r="V170" i="1"/>
  <c r="X169" i="1"/>
  <c r="W169" i="1"/>
  <c r="V169" i="1"/>
  <c r="X168" i="1"/>
  <c r="W168" i="1"/>
  <c r="V168" i="1"/>
  <c r="X167" i="1"/>
  <c r="W167" i="1"/>
  <c r="V167" i="1"/>
  <c r="X166" i="1"/>
  <c r="W166" i="1"/>
  <c r="V166" i="1"/>
  <c r="X165" i="1"/>
  <c r="W165" i="1"/>
  <c r="V165" i="1"/>
  <c r="X164" i="1"/>
  <c r="W164" i="1"/>
  <c r="V164" i="1"/>
  <c r="X163" i="1"/>
  <c r="W163" i="1"/>
  <c r="V163" i="1"/>
  <c r="X162" i="1"/>
  <c r="W162" i="1"/>
  <c r="V162" i="1"/>
  <c r="X161" i="1"/>
  <c r="W161" i="1"/>
  <c r="V161" i="1"/>
  <c r="X160" i="1"/>
  <c r="W160" i="1"/>
  <c r="V160" i="1"/>
  <c r="X159" i="1"/>
  <c r="W159" i="1"/>
  <c r="V159" i="1"/>
  <c r="X158" i="1"/>
  <c r="W158" i="1"/>
  <c r="V158" i="1"/>
  <c r="X157" i="1"/>
  <c r="W157" i="1"/>
  <c r="V157" i="1"/>
  <c r="X156" i="1"/>
  <c r="W156" i="1"/>
  <c r="V156" i="1"/>
  <c r="X155" i="1"/>
  <c r="W155" i="1"/>
  <c r="V155" i="1"/>
  <c r="X154" i="1"/>
  <c r="W154" i="1"/>
  <c r="V154" i="1"/>
  <c r="X153" i="1"/>
  <c r="W153" i="1"/>
  <c r="V153" i="1"/>
  <c r="X152" i="1"/>
  <c r="W152" i="1"/>
  <c r="V152" i="1"/>
  <c r="X151" i="1"/>
  <c r="W151" i="1"/>
  <c r="V151" i="1"/>
  <c r="X150" i="1"/>
  <c r="W150" i="1"/>
  <c r="V150" i="1"/>
  <c r="X149" i="1"/>
  <c r="W149" i="1"/>
  <c r="V149" i="1"/>
  <c r="X148" i="1"/>
  <c r="W148" i="1"/>
  <c r="V148" i="1"/>
  <c r="X147" i="1"/>
  <c r="W147" i="1"/>
  <c r="V147" i="1"/>
  <c r="X146" i="1"/>
  <c r="W146" i="1"/>
  <c r="V146" i="1"/>
  <c r="X145" i="1"/>
  <c r="W145" i="1"/>
  <c r="V145" i="1"/>
  <c r="X144" i="1"/>
  <c r="W144" i="1"/>
  <c r="V144" i="1"/>
  <c r="X143" i="1"/>
  <c r="W143" i="1"/>
  <c r="V143" i="1"/>
  <c r="X142" i="1"/>
  <c r="W142" i="1"/>
  <c r="V142" i="1"/>
  <c r="X141" i="1"/>
  <c r="W141" i="1"/>
  <c r="V141" i="1"/>
  <c r="X140" i="1"/>
  <c r="W140" i="1"/>
  <c r="V140" i="1"/>
  <c r="X139" i="1"/>
  <c r="W139" i="1"/>
  <c r="V139" i="1"/>
  <c r="X138" i="1"/>
  <c r="W138" i="1"/>
  <c r="V138" i="1"/>
  <c r="X137" i="1"/>
  <c r="W137" i="1"/>
  <c r="V137" i="1"/>
  <c r="X136" i="1"/>
  <c r="W136" i="1"/>
  <c r="V136" i="1"/>
  <c r="X135" i="1"/>
  <c r="W135" i="1"/>
  <c r="V135" i="1"/>
  <c r="X134" i="1"/>
  <c r="W134" i="1"/>
  <c r="V134" i="1"/>
  <c r="X133" i="1"/>
  <c r="W133" i="1"/>
  <c r="V133" i="1"/>
  <c r="X132" i="1"/>
  <c r="W132" i="1"/>
  <c r="V132" i="1"/>
  <c r="X131" i="1"/>
  <c r="W131" i="1"/>
  <c r="V131" i="1"/>
  <c r="X130" i="1"/>
  <c r="W130" i="1"/>
  <c r="V130" i="1"/>
  <c r="X129" i="1"/>
  <c r="W129" i="1"/>
  <c r="V129" i="1"/>
  <c r="X128" i="1"/>
  <c r="W128" i="1"/>
  <c r="V128" i="1"/>
  <c r="X127" i="1"/>
  <c r="W127" i="1"/>
  <c r="V127" i="1"/>
  <c r="X126" i="1"/>
  <c r="W126" i="1"/>
  <c r="V126" i="1"/>
  <c r="X125" i="1"/>
  <c r="W125" i="1"/>
  <c r="V125" i="1"/>
  <c r="X124" i="1"/>
  <c r="W124" i="1"/>
  <c r="V124" i="1"/>
  <c r="X123" i="1"/>
  <c r="W123" i="1"/>
  <c r="V123" i="1"/>
  <c r="X122" i="1"/>
  <c r="W122" i="1"/>
  <c r="V122" i="1"/>
  <c r="X121" i="1"/>
  <c r="W121" i="1"/>
  <c r="V121" i="1"/>
  <c r="X120" i="1"/>
  <c r="W120" i="1"/>
  <c r="V120" i="1"/>
  <c r="X119" i="1"/>
  <c r="W119" i="1"/>
  <c r="V119" i="1"/>
  <c r="X118" i="1"/>
  <c r="W118" i="1"/>
  <c r="V118" i="1"/>
  <c r="X117" i="1"/>
  <c r="W117" i="1"/>
  <c r="V117" i="1"/>
  <c r="X116" i="1"/>
  <c r="W116" i="1"/>
  <c r="V116" i="1"/>
  <c r="X115" i="1"/>
  <c r="W115" i="1"/>
  <c r="V115" i="1"/>
  <c r="X114" i="1"/>
  <c r="W114" i="1"/>
  <c r="V114" i="1"/>
  <c r="X113" i="1"/>
  <c r="W113" i="1"/>
  <c r="V113" i="1"/>
  <c r="X112" i="1"/>
  <c r="W112" i="1"/>
  <c r="V112" i="1"/>
  <c r="X111" i="1"/>
  <c r="W111" i="1"/>
  <c r="V111" i="1"/>
  <c r="X110" i="1"/>
  <c r="W110" i="1"/>
  <c r="V110" i="1"/>
  <c r="X109" i="1"/>
  <c r="W109" i="1"/>
  <c r="V109" i="1"/>
  <c r="X108" i="1"/>
  <c r="W108" i="1"/>
  <c r="V108" i="1"/>
  <c r="X107" i="1"/>
  <c r="W107" i="1"/>
  <c r="V107" i="1"/>
  <c r="X106" i="1"/>
  <c r="W106" i="1"/>
  <c r="V106" i="1"/>
  <c r="X105" i="1"/>
  <c r="W105" i="1"/>
  <c r="V105" i="1"/>
  <c r="X104" i="1"/>
  <c r="W104" i="1"/>
  <c r="V104" i="1"/>
  <c r="X103" i="1"/>
  <c r="W103" i="1"/>
  <c r="V103" i="1"/>
  <c r="X102" i="1"/>
  <c r="W102" i="1"/>
  <c r="V102" i="1"/>
  <c r="X101" i="1"/>
  <c r="W101" i="1"/>
  <c r="V101" i="1"/>
  <c r="X100" i="1"/>
  <c r="W100" i="1"/>
  <c r="V100" i="1"/>
  <c r="X99" i="1"/>
  <c r="W99" i="1"/>
  <c r="V99" i="1"/>
  <c r="X98" i="1"/>
  <c r="W98" i="1"/>
  <c r="V98" i="1"/>
  <c r="X97" i="1"/>
  <c r="W97" i="1"/>
  <c r="V97" i="1"/>
  <c r="X96" i="1"/>
  <c r="W96" i="1"/>
  <c r="V96" i="1"/>
  <c r="X95" i="1"/>
  <c r="W95" i="1"/>
  <c r="V95" i="1"/>
  <c r="X94" i="1"/>
  <c r="W94" i="1"/>
  <c r="V94" i="1"/>
  <c r="X93" i="1"/>
  <c r="W93" i="1"/>
  <c r="V93" i="1"/>
  <c r="X92" i="1"/>
  <c r="W92" i="1"/>
  <c r="V92" i="1"/>
  <c r="X91" i="1"/>
  <c r="W91" i="1"/>
  <c r="V91" i="1"/>
  <c r="X90" i="1"/>
  <c r="W90" i="1"/>
  <c r="V90" i="1"/>
  <c r="X89" i="1"/>
  <c r="W89" i="1"/>
  <c r="V89" i="1"/>
  <c r="X88" i="1"/>
  <c r="W88" i="1"/>
  <c r="V88" i="1"/>
  <c r="X87" i="1"/>
  <c r="W87" i="1"/>
  <c r="V87" i="1"/>
  <c r="X86" i="1"/>
  <c r="W86" i="1"/>
  <c r="V86" i="1"/>
  <c r="X85" i="1"/>
  <c r="W85" i="1"/>
  <c r="V85" i="1"/>
  <c r="X84" i="1"/>
  <c r="W84" i="1"/>
  <c r="V84" i="1"/>
  <c r="X83" i="1"/>
  <c r="W83" i="1"/>
  <c r="V83" i="1"/>
  <c r="X82" i="1"/>
  <c r="W82" i="1"/>
  <c r="V82" i="1"/>
  <c r="X81" i="1"/>
  <c r="W81" i="1"/>
  <c r="V81" i="1"/>
  <c r="X80" i="1"/>
  <c r="W80" i="1"/>
  <c r="V80" i="1"/>
  <c r="X79" i="1"/>
  <c r="W79" i="1"/>
  <c r="V79" i="1"/>
  <c r="X78" i="1"/>
  <c r="W78" i="1"/>
  <c r="V78" i="1"/>
  <c r="X77" i="1"/>
  <c r="W77" i="1"/>
  <c r="V77" i="1"/>
  <c r="X76" i="1"/>
  <c r="W76" i="1"/>
  <c r="V76" i="1"/>
  <c r="X75" i="1"/>
  <c r="W75" i="1"/>
  <c r="V75" i="1"/>
  <c r="X74" i="1"/>
  <c r="W74" i="1"/>
  <c r="V74" i="1"/>
  <c r="X73" i="1"/>
  <c r="W73" i="1"/>
  <c r="V73" i="1"/>
  <c r="X72" i="1"/>
  <c r="W72" i="1"/>
  <c r="V72" i="1"/>
  <c r="X71" i="1"/>
  <c r="W71" i="1"/>
  <c r="V71" i="1"/>
  <c r="X70" i="1"/>
  <c r="W70" i="1"/>
  <c r="V70" i="1"/>
  <c r="X69" i="1"/>
  <c r="W69" i="1"/>
  <c r="V69" i="1"/>
  <c r="X68" i="1"/>
  <c r="W68" i="1"/>
  <c r="V68" i="1"/>
  <c r="X67" i="1"/>
  <c r="W67" i="1"/>
  <c r="V67" i="1"/>
  <c r="X66" i="1"/>
  <c r="W66" i="1"/>
  <c r="V66" i="1"/>
  <c r="X65" i="1"/>
  <c r="W65" i="1"/>
  <c r="V65" i="1"/>
  <c r="X64" i="1"/>
  <c r="W64" i="1"/>
  <c r="V64" i="1"/>
  <c r="X63" i="1"/>
  <c r="W63" i="1"/>
  <c r="V63" i="1"/>
  <c r="X62" i="1"/>
  <c r="W62" i="1"/>
  <c r="V62" i="1"/>
  <c r="X61" i="1"/>
  <c r="W61" i="1"/>
  <c r="V61" i="1"/>
  <c r="X60" i="1"/>
  <c r="W60" i="1"/>
  <c r="V60" i="1"/>
  <c r="X59" i="1"/>
  <c r="W59" i="1"/>
  <c r="V59" i="1"/>
  <c r="X58" i="1"/>
  <c r="W58" i="1"/>
  <c r="V58" i="1"/>
  <c r="X57" i="1"/>
  <c r="W57" i="1"/>
  <c r="V57" i="1"/>
  <c r="X56" i="1"/>
  <c r="W56" i="1"/>
  <c r="V56" i="1"/>
  <c r="X55" i="1"/>
  <c r="W55" i="1"/>
  <c r="V55" i="1"/>
  <c r="X54" i="1"/>
  <c r="W54" i="1"/>
  <c r="V54" i="1"/>
  <c r="X53" i="1"/>
  <c r="W53" i="1"/>
  <c r="V53" i="1"/>
  <c r="X52" i="1"/>
  <c r="W52" i="1"/>
  <c r="V52" i="1"/>
  <c r="X51" i="1"/>
  <c r="W51" i="1"/>
  <c r="V51" i="1"/>
  <c r="X50" i="1"/>
  <c r="W50" i="1"/>
  <c r="V50" i="1"/>
  <c r="X49" i="1"/>
  <c r="W49" i="1"/>
  <c r="V49" i="1"/>
  <c r="X48" i="1"/>
  <c r="W48" i="1"/>
  <c r="V48" i="1"/>
  <c r="X47" i="1"/>
  <c r="W47" i="1"/>
  <c r="V47" i="1"/>
  <c r="X46" i="1"/>
  <c r="W46" i="1"/>
  <c r="V46" i="1"/>
  <c r="X45" i="1"/>
  <c r="W45" i="1"/>
  <c r="V45" i="1"/>
  <c r="X44" i="1"/>
  <c r="W44" i="1"/>
  <c r="V44" i="1"/>
  <c r="X43" i="1"/>
  <c r="W43" i="1"/>
  <c r="V43" i="1"/>
  <c r="X42" i="1"/>
  <c r="W42" i="1"/>
  <c r="V42" i="1"/>
  <c r="X41" i="1"/>
  <c r="W41" i="1"/>
  <c r="V41" i="1"/>
  <c r="X40" i="1"/>
  <c r="W40" i="1"/>
  <c r="V40" i="1"/>
  <c r="X39" i="1"/>
  <c r="W39" i="1"/>
  <c r="V39" i="1"/>
  <c r="X38" i="1"/>
  <c r="W38" i="1"/>
  <c r="V38" i="1"/>
  <c r="X37" i="1"/>
  <c r="W37" i="1"/>
  <c r="V37" i="1"/>
  <c r="X36" i="1"/>
  <c r="W36" i="1"/>
  <c r="V36" i="1"/>
  <c r="X35" i="1"/>
  <c r="W35" i="1"/>
  <c r="V35" i="1"/>
  <c r="X34" i="1"/>
  <c r="W34" i="1"/>
  <c r="V34" i="1"/>
  <c r="X33" i="1"/>
  <c r="W33" i="1"/>
  <c r="V33" i="1"/>
  <c r="X32" i="1"/>
  <c r="W32" i="1"/>
  <c r="V32" i="1"/>
  <c r="X31" i="1"/>
  <c r="W31" i="1"/>
  <c r="V31" i="1"/>
  <c r="X30" i="1"/>
  <c r="W30" i="1"/>
  <c r="V30" i="1"/>
  <c r="X29" i="1"/>
  <c r="W29" i="1"/>
  <c r="V29" i="1"/>
  <c r="X28" i="1"/>
  <c r="W28" i="1"/>
  <c r="V28" i="1"/>
  <c r="X27" i="1"/>
  <c r="W27" i="1"/>
  <c r="V27" i="1"/>
  <c r="X26" i="1"/>
  <c r="W26" i="1"/>
  <c r="V26" i="1"/>
  <c r="X25" i="1"/>
  <c r="W25" i="1"/>
  <c r="V25" i="1"/>
  <c r="X24" i="1"/>
  <c r="W24" i="1"/>
  <c r="V24" i="1"/>
  <c r="X23" i="1"/>
  <c r="W23" i="1"/>
  <c r="V23" i="1"/>
  <c r="X22" i="1"/>
  <c r="W22" i="1"/>
  <c r="V22" i="1"/>
  <c r="X21" i="1"/>
  <c r="W21" i="1"/>
  <c r="V21" i="1"/>
  <c r="X20" i="1"/>
  <c r="W20" i="1"/>
  <c r="V20" i="1"/>
  <c r="X19" i="1"/>
  <c r="W19" i="1"/>
  <c r="V19" i="1"/>
  <c r="X18" i="1"/>
  <c r="W18" i="1"/>
  <c r="V18" i="1"/>
  <c r="X17" i="1"/>
  <c r="W17" i="1"/>
  <c r="V17" i="1"/>
  <c r="X16" i="1"/>
  <c r="W16" i="1"/>
  <c r="V16" i="1"/>
  <c r="X15" i="1"/>
  <c r="W15" i="1"/>
  <c r="V15" i="1"/>
  <c r="X14" i="1"/>
  <c r="W14" i="1"/>
  <c r="V14" i="1"/>
  <c r="X13" i="1"/>
  <c r="W13" i="1"/>
  <c r="V13" i="1"/>
  <c r="X12" i="1"/>
  <c r="W12" i="1"/>
  <c r="V12" i="1"/>
  <c r="X11" i="1"/>
  <c r="W11" i="1"/>
  <c r="V11" i="1"/>
  <c r="X10" i="1"/>
  <c r="W10" i="1"/>
  <c r="V10" i="1"/>
  <c r="X9" i="1"/>
  <c r="W9" i="1"/>
  <c r="V9" i="1"/>
  <c r="X8" i="1"/>
  <c r="W8" i="1"/>
  <c r="V8" i="1"/>
  <c r="X7" i="1"/>
  <c r="W7" i="1"/>
  <c r="V7" i="1"/>
  <c r="X6" i="1"/>
  <c r="W6" i="1"/>
  <c r="V6" i="1"/>
  <c r="X5" i="1"/>
  <c r="W5" i="1"/>
  <c r="V5" i="1"/>
  <c r="X4" i="1"/>
  <c r="W4" i="1"/>
  <c r="V4" i="1"/>
  <c r="X3" i="1"/>
  <c r="W3" i="1"/>
  <c r="V3" i="1"/>
  <c r="X2" i="1"/>
  <c r="W2" i="1"/>
  <c r="V2" i="1"/>
  <c r="O416" i="23" l="1"/>
  <c r="N416" i="23"/>
  <c r="I416" i="23"/>
  <c r="O415" i="23"/>
  <c r="N415" i="23"/>
  <c r="I415" i="23"/>
  <c r="O414" i="23"/>
  <c r="N414" i="23"/>
  <c r="I414" i="23"/>
  <c r="O413" i="23"/>
  <c r="N413" i="23"/>
  <c r="I413" i="23"/>
  <c r="O412" i="23"/>
  <c r="N412" i="23"/>
  <c r="I412" i="23"/>
  <c r="O411" i="23"/>
  <c r="N411" i="23"/>
  <c r="I411" i="23"/>
  <c r="O410" i="23"/>
  <c r="N410" i="23"/>
  <c r="I410" i="23"/>
  <c r="O409" i="23"/>
  <c r="N409" i="23"/>
  <c r="I409" i="23"/>
  <c r="O408" i="23"/>
  <c r="N408" i="23"/>
  <c r="I408" i="23"/>
  <c r="O407" i="23"/>
  <c r="N407" i="23"/>
  <c r="I407" i="23"/>
  <c r="O406" i="23"/>
  <c r="N406" i="23"/>
  <c r="I406" i="23"/>
  <c r="O405" i="23"/>
  <c r="N405" i="23"/>
  <c r="I405" i="23"/>
  <c r="O404" i="23"/>
  <c r="N404" i="23"/>
  <c r="I404" i="23"/>
  <c r="O403" i="23"/>
  <c r="N403" i="23"/>
  <c r="I403" i="23"/>
  <c r="O402" i="23"/>
  <c r="N402" i="23"/>
  <c r="I402" i="23"/>
  <c r="O401" i="23"/>
  <c r="N401" i="23"/>
  <c r="I401" i="23"/>
  <c r="O400" i="23"/>
  <c r="N400" i="23"/>
  <c r="I400" i="23"/>
  <c r="O399" i="23"/>
  <c r="N399" i="23"/>
  <c r="I399" i="23"/>
  <c r="O398" i="23"/>
  <c r="N398" i="23"/>
  <c r="I398" i="23"/>
  <c r="O397" i="23"/>
  <c r="N397" i="23"/>
  <c r="I397" i="23"/>
  <c r="O396" i="23"/>
  <c r="N396" i="23"/>
  <c r="I396" i="23"/>
  <c r="O395" i="23"/>
  <c r="N395" i="23"/>
  <c r="I395" i="23"/>
  <c r="O394" i="23"/>
  <c r="N394" i="23"/>
  <c r="I394" i="23"/>
  <c r="O393" i="23"/>
  <c r="N393" i="23"/>
  <c r="I393" i="23"/>
  <c r="O392" i="23"/>
  <c r="N392" i="23"/>
  <c r="I392" i="23"/>
  <c r="O391" i="23"/>
  <c r="N391" i="23"/>
  <c r="I391" i="23"/>
  <c r="O390" i="23"/>
  <c r="N390" i="23"/>
  <c r="I390" i="23"/>
  <c r="O389" i="23"/>
  <c r="N389" i="23"/>
  <c r="I389" i="23"/>
  <c r="O388" i="23"/>
  <c r="N388" i="23"/>
  <c r="I388" i="23"/>
  <c r="O387" i="23"/>
  <c r="N387" i="23"/>
  <c r="I387" i="23"/>
  <c r="O386" i="23"/>
  <c r="N386" i="23"/>
  <c r="I386" i="23"/>
  <c r="O385" i="23"/>
  <c r="N385" i="23"/>
  <c r="I385" i="23"/>
  <c r="O384" i="23"/>
  <c r="N384" i="23"/>
  <c r="I384" i="23"/>
  <c r="O383" i="23"/>
  <c r="N383" i="23"/>
  <c r="I383" i="23"/>
  <c r="O382" i="23"/>
  <c r="N382" i="23"/>
  <c r="I382" i="23"/>
  <c r="O381" i="23"/>
  <c r="N381" i="23"/>
  <c r="I381" i="23"/>
  <c r="O380" i="23"/>
  <c r="N380" i="23"/>
  <c r="I380" i="23"/>
  <c r="O379" i="23"/>
  <c r="N379" i="23"/>
  <c r="I379" i="23"/>
  <c r="O378" i="23"/>
  <c r="N378" i="23"/>
  <c r="I378" i="23"/>
  <c r="O377" i="23"/>
  <c r="N377" i="23"/>
  <c r="I377" i="23"/>
  <c r="O376" i="23"/>
  <c r="N376" i="23"/>
  <c r="I376" i="23"/>
  <c r="O375" i="23"/>
  <c r="N375" i="23"/>
  <c r="I375" i="23"/>
  <c r="O374" i="23"/>
  <c r="N374" i="23"/>
  <c r="I374" i="23"/>
  <c r="O373" i="23"/>
  <c r="N373" i="23"/>
  <c r="I373" i="23"/>
  <c r="O372" i="23"/>
  <c r="N372" i="23"/>
  <c r="I372" i="23"/>
  <c r="O371" i="23"/>
  <c r="N371" i="23"/>
  <c r="I371" i="23"/>
  <c r="O370" i="23"/>
  <c r="N370" i="23"/>
  <c r="I370" i="23"/>
  <c r="O369" i="23"/>
  <c r="N369" i="23"/>
  <c r="I369" i="23"/>
  <c r="O368" i="23"/>
  <c r="N368" i="23"/>
  <c r="I368" i="23"/>
  <c r="O367" i="23"/>
  <c r="N367" i="23"/>
  <c r="I367" i="23"/>
  <c r="O366" i="23"/>
  <c r="N366" i="23"/>
  <c r="I366" i="23"/>
  <c r="O365" i="23"/>
  <c r="N365" i="23"/>
  <c r="I365" i="23"/>
  <c r="O364" i="23"/>
  <c r="N364" i="23"/>
  <c r="I364" i="23"/>
  <c r="O363" i="23"/>
  <c r="N363" i="23"/>
  <c r="I363" i="23"/>
  <c r="O362" i="23"/>
  <c r="N362" i="23"/>
  <c r="I362" i="23"/>
  <c r="O361" i="23"/>
  <c r="N361" i="23"/>
  <c r="I361" i="23"/>
  <c r="O360" i="23"/>
  <c r="N360" i="23"/>
  <c r="I360" i="23"/>
  <c r="O359" i="23"/>
  <c r="N359" i="23"/>
  <c r="I359" i="23"/>
  <c r="O358" i="23"/>
  <c r="N358" i="23"/>
  <c r="I358" i="23"/>
  <c r="O357" i="23"/>
  <c r="N357" i="23"/>
  <c r="I357" i="23"/>
  <c r="O356" i="23"/>
  <c r="N356" i="23"/>
  <c r="I356" i="23"/>
  <c r="O355" i="23"/>
  <c r="N355" i="23"/>
  <c r="I355" i="23"/>
  <c r="O354" i="23"/>
  <c r="N354" i="23"/>
  <c r="I354" i="23"/>
  <c r="O353" i="23"/>
  <c r="N353" i="23"/>
  <c r="I353" i="23"/>
  <c r="O352" i="23"/>
  <c r="N352" i="23"/>
  <c r="I352" i="23"/>
  <c r="O351" i="23"/>
  <c r="N351" i="23"/>
  <c r="I351" i="23"/>
  <c r="O350" i="23"/>
  <c r="N350" i="23"/>
  <c r="I350" i="23"/>
  <c r="O349" i="23"/>
  <c r="N349" i="23"/>
  <c r="I349" i="23"/>
  <c r="O348" i="23"/>
  <c r="N348" i="23"/>
  <c r="I348" i="23"/>
  <c r="O347" i="23"/>
  <c r="N347" i="23"/>
  <c r="I347" i="23"/>
  <c r="O346" i="23"/>
  <c r="N346" i="23"/>
  <c r="I346" i="23"/>
  <c r="O345" i="23"/>
  <c r="N345" i="23"/>
  <c r="I345" i="23"/>
  <c r="O344" i="23"/>
  <c r="N344" i="23"/>
  <c r="I344" i="23"/>
  <c r="O343" i="23"/>
  <c r="N343" i="23"/>
  <c r="I343" i="23"/>
  <c r="O342" i="23"/>
  <c r="N342" i="23"/>
  <c r="I342" i="23"/>
  <c r="O341" i="23"/>
  <c r="N341" i="23"/>
  <c r="I341" i="23"/>
  <c r="O340" i="23"/>
  <c r="N340" i="23"/>
  <c r="I340" i="23"/>
  <c r="O339" i="23"/>
  <c r="N339" i="23"/>
  <c r="I339" i="23"/>
  <c r="O337" i="23"/>
  <c r="N337" i="23"/>
  <c r="I337" i="23"/>
  <c r="O338" i="23"/>
  <c r="N338" i="23"/>
  <c r="I338" i="23"/>
  <c r="O336" i="23"/>
  <c r="N336" i="23"/>
  <c r="I336" i="23"/>
  <c r="O334" i="23"/>
  <c r="N334" i="23"/>
  <c r="I334" i="23"/>
  <c r="O335" i="23"/>
  <c r="N335" i="23"/>
  <c r="I335" i="23"/>
  <c r="O333" i="23"/>
  <c r="N333" i="23"/>
  <c r="I333" i="23"/>
  <c r="O331" i="23"/>
  <c r="N331" i="23"/>
  <c r="I331" i="23"/>
  <c r="O332" i="23"/>
  <c r="N332" i="23"/>
  <c r="I332" i="23"/>
  <c r="O330" i="23"/>
  <c r="N330" i="23"/>
  <c r="I330" i="23"/>
  <c r="O328" i="23"/>
  <c r="N328" i="23"/>
  <c r="I328" i="23"/>
  <c r="O329" i="23"/>
  <c r="N329" i="23"/>
  <c r="I329" i="23"/>
  <c r="O327" i="23"/>
  <c r="N327" i="23"/>
  <c r="I327" i="23"/>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O2131" i="23"/>
  <c r="N2131" i="23"/>
  <c r="I2131" i="23"/>
  <c r="O2132" i="23"/>
  <c r="N2132" i="23"/>
  <c r="I2132" i="23"/>
  <c r="O2130" i="23"/>
  <c r="N2130" i="23"/>
  <c r="I2130" i="23"/>
  <c r="O2129" i="23"/>
  <c r="N2129" i="23"/>
  <c r="I2129" i="23"/>
  <c r="O2128" i="23"/>
  <c r="N2128" i="23"/>
  <c r="I2128" i="23"/>
  <c r="AC447" i="4" l="1"/>
  <c r="O2329" i="23" l="1"/>
  <c r="N2329" i="23"/>
  <c r="I2329" i="23"/>
  <c r="O2330" i="23"/>
  <c r="N2330" i="23"/>
  <c r="I2330" i="23"/>
  <c r="O2331" i="23"/>
  <c r="N2331" i="23"/>
  <c r="I2331" i="23"/>
  <c r="O2328" i="23"/>
  <c r="N2328" i="23"/>
  <c r="I2328" i="23"/>
  <c r="O2327" i="23"/>
  <c r="N2327" i="23"/>
  <c r="I2327" i="23"/>
  <c r="AC465" i="4"/>
  <c r="O2316" i="23"/>
  <c r="N2316" i="23"/>
  <c r="I2316" i="23"/>
  <c r="O2317" i="23"/>
  <c r="N2317" i="23"/>
  <c r="I2317" i="23"/>
  <c r="O2315" i="23"/>
  <c r="N2315" i="23"/>
  <c r="I2315" i="23"/>
  <c r="O2314" i="23"/>
  <c r="N2314" i="23"/>
  <c r="I2314" i="23"/>
  <c r="O2312" i="23"/>
  <c r="N2312" i="23"/>
  <c r="I2312" i="23"/>
  <c r="AC550" i="4"/>
  <c r="O2339" i="23"/>
  <c r="N2339" i="23"/>
  <c r="I2339" i="23"/>
  <c r="O2338" i="23"/>
  <c r="N2338" i="23"/>
  <c r="I2338" i="23"/>
  <c r="O2336" i="23"/>
  <c r="N2336" i="23"/>
  <c r="I2336" i="23"/>
  <c r="O2340" i="23"/>
  <c r="N2340" i="23"/>
  <c r="I2340" i="23"/>
  <c r="O2337" i="23"/>
  <c r="N2337" i="23"/>
  <c r="I2337" i="23"/>
  <c r="O2335" i="23"/>
  <c r="N2335" i="23"/>
  <c r="I2335" i="23"/>
  <c r="AC414" i="4"/>
  <c r="O2229" i="23" l="1"/>
  <c r="N2229" i="23"/>
  <c r="I2229" i="23"/>
  <c r="O2230" i="23"/>
  <c r="N2230" i="23"/>
  <c r="I2230" i="23"/>
  <c r="O2232" i="23"/>
  <c r="N2232" i="23"/>
  <c r="I2232" i="23"/>
  <c r="O2231" i="23"/>
  <c r="N2231" i="23"/>
  <c r="I2231" i="23"/>
  <c r="O2233" i="23"/>
  <c r="N2233" i="23"/>
  <c r="I2233" i="23"/>
  <c r="O2228" i="23"/>
  <c r="N2228" i="23"/>
  <c r="I2228" i="23"/>
  <c r="O2227" i="23"/>
  <c r="N2227" i="23"/>
  <c r="I2227" i="23"/>
  <c r="O2226" i="23"/>
  <c r="N2226" i="23"/>
  <c r="I2226" i="23"/>
  <c r="AC564" i="4"/>
  <c r="O2320" i="23"/>
  <c r="N2320" i="23"/>
  <c r="I2320" i="23"/>
  <c r="O2319" i="23"/>
  <c r="N2319" i="23"/>
  <c r="I2319" i="23"/>
  <c r="O2318" i="23"/>
  <c r="N2318" i="23"/>
  <c r="I2318" i="23"/>
  <c r="AC462" i="4"/>
  <c r="O3188" i="23"/>
  <c r="N3188" i="23"/>
  <c r="I3188" i="23"/>
  <c r="O3193" i="23"/>
  <c r="N3193" i="23"/>
  <c r="I3193" i="23"/>
  <c r="O3186" i="23"/>
  <c r="N3186" i="23"/>
  <c r="I3186" i="23"/>
  <c r="O3192" i="23"/>
  <c r="N3192" i="23"/>
  <c r="I3192" i="23"/>
  <c r="O3191" i="23"/>
  <c r="N3191" i="23"/>
  <c r="I3191" i="23"/>
  <c r="O3190" i="23"/>
  <c r="N3190" i="23"/>
  <c r="I3190" i="23"/>
  <c r="O3189" i="23"/>
  <c r="N3189" i="23"/>
  <c r="I3189" i="23"/>
  <c r="AC788" i="4"/>
  <c r="AC787" i="4"/>
  <c r="O1872" i="23"/>
  <c r="N1872" i="23"/>
  <c r="O1874" i="23"/>
  <c r="N1874" i="23"/>
  <c r="I1872" i="23"/>
  <c r="I1874" i="23"/>
  <c r="O1928" i="23" l="1"/>
  <c r="N1928" i="23"/>
  <c r="I1928" i="23"/>
  <c r="N1927" i="23"/>
  <c r="O1931" i="23"/>
  <c r="N1931" i="23"/>
  <c r="I1931" i="23"/>
  <c r="O1929" i="23"/>
  <c r="N1929" i="23"/>
  <c r="I1929" i="23"/>
  <c r="O1930" i="23"/>
  <c r="N1930" i="23"/>
  <c r="I1930" i="23"/>
  <c r="I1927" i="23"/>
  <c r="AC410" i="4"/>
  <c r="O2794" i="23"/>
  <c r="N2794" i="23"/>
  <c r="I2794" i="23"/>
  <c r="I2795" i="23"/>
  <c r="I2793" i="23"/>
  <c r="I2792" i="23"/>
  <c r="O2795" i="23"/>
  <c r="N2795" i="23"/>
  <c r="O2793" i="23"/>
  <c r="N2793" i="23"/>
  <c r="O2792" i="23"/>
  <c r="N2792" i="23"/>
  <c r="AC665" i="4"/>
  <c r="O5657" i="23"/>
  <c r="N5657" i="23"/>
  <c r="I5657" i="23"/>
  <c r="O5656" i="23"/>
  <c r="N5656" i="23"/>
  <c r="I5656" i="23"/>
  <c r="O5661" i="23"/>
  <c r="N5661" i="23"/>
  <c r="I5661" i="23"/>
  <c r="O5660" i="23"/>
  <c r="N5660" i="23"/>
  <c r="I5660" i="23"/>
  <c r="AC1568" i="4"/>
  <c r="AC1567" i="4"/>
  <c r="O4807" i="23"/>
  <c r="N4807" i="23"/>
  <c r="I4807" i="23"/>
  <c r="O4806" i="23"/>
  <c r="N4806" i="23"/>
  <c r="I4806" i="23"/>
  <c r="O4805" i="23"/>
  <c r="N4805" i="23"/>
  <c r="I4805" i="23"/>
  <c r="O4804" i="23"/>
  <c r="N4804" i="23"/>
  <c r="I4804" i="23"/>
  <c r="AC1281" i="4"/>
  <c r="O2284" i="23"/>
  <c r="N2284" i="23"/>
  <c r="O2283" i="23"/>
  <c r="N2283" i="23"/>
  <c r="I2284" i="23"/>
  <c r="I2283" i="23"/>
  <c r="AC407" i="4"/>
  <c r="O2066" i="23"/>
  <c r="N2066" i="23"/>
  <c r="I2066" i="23"/>
  <c r="O2065" i="23"/>
  <c r="N2065" i="23"/>
  <c r="I2065" i="23"/>
  <c r="O1512" i="23"/>
  <c r="N1512" i="23"/>
  <c r="I1512" i="23"/>
  <c r="O1511" i="23"/>
  <c r="N1511" i="23"/>
  <c r="I1511" i="23"/>
  <c r="P876" i="25"/>
  <c r="O876" i="25"/>
  <c r="N876" i="25"/>
  <c r="AC395" i="4"/>
  <c r="O1927" i="23" l="1"/>
  <c r="N1474" i="25" l="1"/>
  <c r="N1473" i="25"/>
  <c r="N1505" i="25"/>
  <c r="N1472" i="25"/>
  <c r="N1471" i="25"/>
  <c r="N1504" i="25"/>
  <c r="N1570" i="25"/>
  <c r="N1624" i="25"/>
  <c r="N1623" i="25"/>
  <c r="N183" i="25"/>
  <c r="N182" i="25"/>
  <c r="N181" i="25"/>
  <c r="N180" i="25"/>
  <c r="N1470" i="25"/>
  <c r="N1469" i="25"/>
  <c r="N1503" i="25"/>
  <c r="N1786" i="25"/>
  <c r="N1676" i="25"/>
  <c r="N1254" i="25"/>
  <c r="N1545" i="25"/>
  <c r="N1544" i="25"/>
  <c r="N1543" i="25"/>
  <c r="N1622" i="25"/>
  <c r="N1675" i="25"/>
  <c r="N1088" i="25"/>
  <c r="N1087" i="25"/>
  <c r="N1621" i="25"/>
  <c r="N935" i="25"/>
  <c r="N1807" i="25"/>
  <c r="N1265" i="25"/>
  <c r="N1264" i="25"/>
  <c r="N1263" i="25"/>
  <c r="N1262" i="25"/>
  <c r="N1261" i="25"/>
  <c r="N1260" i="25"/>
  <c r="N1259" i="25"/>
  <c r="N1542" i="25"/>
  <c r="N1541" i="25"/>
  <c r="N1674" i="25"/>
  <c r="N1620" i="25"/>
  <c r="N1673" i="25"/>
  <c r="N1619" i="25"/>
  <c r="N2265" i="25"/>
  <c r="N2264" i="25"/>
  <c r="N2263" i="25"/>
  <c r="N2262" i="25"/>
  <c r="N2261" i="25"/>
  <c r="N2260" i="25"/>
  <c r="N2259" i="25"/>
  <c r="N2258" i="25"/>
  <c r="N2257" i="25"/>
  <c r="N2256" i="25"/>
  <c r="N1328" i="25"/>
  <c r="N1326" i="25"/>
  <c r="N1325" i="25"/>
  <c r="N1468" i="25"/>
  <c r="N1467" i="25"/>
  <c r="N1502" i="25"/>
  <c r="N1466" i="25"/>
  <c r="N1465" i="25"/>
  <c r="N1501" i="25"/>
  <c r="N1464" i="25"/>
  <c r="N1463" i="25"/>
  <c r="N1500" i="25"/>
  <c r="N1785" i="25"/>
  <c r="N216" i="25"/>
  <c r="N1672" i="25"/>
  <c r="N1618" i="25"/>
  <c r="N1617" i="25"/>
  <c r="N867" i="25"/>
  <c r="N1616" i="25"/>
  <c r="N1671" i="25"/>
  <c r="N1462" i="25"/>
  <c r="N1461" i="25"/>
  <c r="N1499" i="25"/>
  <c r="N1615" i="25"/>
  <c r="N1460" i="25"/>
  <c r="N1459" i="25"/>
  <c r="N1498" i="25"/>
  <c r="N1540" i="25"/>
  <c r="N1539" i="25"/>
  <c r="N1538" i="25"/>
  <c r="N418" i="25"/>
  <c r="N466" i="25"/>
  <c r="N1670" i="25"/>
  <c r="N2255" i="25"/>
  <c r="N934" i="25"/>
  <c r="N1458" i="25"/>
  <c r="N1457" i="25"/>
  <c r="N1497" i="25"/>
  <c r="N1008" i="25"/>
  <c r="N1644" i="25"/>
  <c r="N1643" i="25"/>
  <c r="N1642" i="25"/>
  <c r="N1456" i="25"/>
  <c r="N1455" i="25"/>
  <c r="N1495" i="25"/>
  <c r="N891" i="25"/>
  <c r="N890" i="25"/>
  <c r="N889" i="25"/>
  <c r="N1614" i="25"/>
  <c r="N254" i="25"/>
  <c r="N1669" i="25"/>
  <c r="N1537" i="25"/>
  <c r="N1536" i="25"/>
  <c r="N1535" i="25"/>
  <c r="N1668" i="25"/>
  <c r="N1534" i="25"/>
  <c r="N1454" i="25"/>
  <c r="N1453" i="25"/>
  <c r="N1494" i="25"/>
  <c r="N1452" i="25"/>
  <c r="N1451" i="25"/>
  <c r="N1493" i="25"/>
  <c r="N1450" i="25"/>
  <c r="N1449" i="25"/>
  <c r="N1492" i="25"/>
  <c r="N1448" i="25"/>
  <c r="N1447" i="25"/>
  <c r="N1491" i="25"/>
  <c r="N1446" i="25"/>
  <c r="N1445" i="25"/>
  <c r="N1490" i="25"/>
  <c r="N1667" i="25"/>
  <c r="N1444" i="25"/>
  <c r="N1443" i="25"/>
  <c r="N1489" i="25"/>
  <c r="N1488" i="25"/>
  <c r="N1442" i="25"/>
  <c r="N1441" i="25"/>
  <c r="N1440" i="25"/>
  <c r="N1439" i="25"/>
  <c r="N1438" i="25"/>
  <c r="N1111" i="25"/>
  <c r="N1437" i="25"/>
  <c r="N1436" i="25"/>
  <c r="N1487" i="25"/>
  <c r="N877" i="25"/>
  <c r="N1613" i="25"/>
  <c r="N1086" i="25"/>
  <c r="N1435" i="25"/>
  <c r="N1434" i="25"/>
  <c r="N1433" i="25"/>
  <c r="N1486" i="25"/>
  <c r="N1919" i="25"/>
  <c r="N1223" i="25"/>
  <c r="N67" i="25"/>
  <c r="N66" i="25"/>
  <c r="N65" i="25"/>
  <c r="N1432" i="25"/>
  <c r="N1431" i="25"/>
  <c r="N1485" i="25"/>
  <c r="N875" i="25"/>
  <c r="N874" i="25"/>
  <c r="N866" i="25"/>
  <c r="N1430" i="25"/>
  <c r="N1429" i="25"/>
  <c r="N1484" i="25"/>
  <c r="N1612" i="25"/>
  <c r="N1784" i="25"/>
  <c r="N1253" i="25"/>
  <c r="N1252" i="25"/>
  <c r="N1251" i="25"/>
  <c r="N1428" i="25"/>
  <c r="N1427" i="25"/>
  <c r="N1426" i="25"/>
  <c r="N253" i="25"/>
  <c r="N1666" i="25"/>
  <c r="N1425" i="25"/>
  <c r="N888" i="25"/>
  <c r="N1665" i="25"/>
  <c r="N1234" i="25"/>
  <c r="N1151" i="25"/>
  <c r="N1150" i="25"/>
  <c r="N1424" i="25"/>
  <c r="N1423" i="25"/>
  <c r="N1483" i="25"/>
  <c r="N1664" i="25"/>
  <c r="N1783" i="25"/>
  <c r="N1611" i="25"/>
  <c r="N1371" i="25"/>
  <c r="N1370" i="25"/>
  <c r="N1369" i="25"/>
  <c r="N1368" i="25"/>
  <c r="N1367" i="25"/>
  <c r="N1366" i="25"/>
  <c r="N1365" i="25"/>
  <c r="N1364" i="25"/>
  <c r="N1363" i="25"/>
  <c r="N1362" i="25"/>
  <c r="N1361" i="25"/>
  <c r="N1422" i="25"/>
  <c r="N1421" i="25"/>
  <c r="N1482" i="25"/>
  <c r="N1420" i="25"/>
  <c r="N1419" i="25"/>
  <c r="N1481" i="25"/>
  <c r="N1418" i="25"/>
  <c r="N1417" i="25"/>
  <c r="N1480" i="25"/>
  <c r="N1663" i="25"/>
  <c r="N1662" i="25"/>
  <c r="N1416" i="25"/>
  <c r="N1415" i="25"/>
  <c r="N1479" i="25"/>
  <c r="N1661" i="25"/>
  <c r="N1533" i="25"/>
  <c r="N1532" i="25"/>
  <c r="N1531" i="25"/>
  <c r="N1610" i="25"/>
  <c r="N1609" i="25"/>
  <c r="N1660" i="25"/>
  <c r="N252" i="25"/>
  <c r="N1659" i="25"/>
  <c r="N623" i="25"/>
  <c r="N494" i="25"/>
  <c r="N622" i="25"/>
  <c r="N412" i="25"/>
  <c r="N714" i="25"/>
  <c r="N493" i="25"/>
  <c r="N492" i="25"/>
  <c r="N491" i="25"/>
  <c r="N411" i="25"/>
  <c r="N776" i="25"/>
  <c r="N490" i="25"/>
  <c r="N621" i="25"/>
  <c r="N713" i="25"/>
  <c r="N775" i="25"/>
  <c r="N712" i="25"/>
  <c r="N620" i="25"/>
  <c r="N489" i="25"/>
  <c r="N603" i="25"/>
  <c r="N410" i="25"/>
  <c r="N750" i="25"/>
  <c r="N509" i="25"/>
  <c r="N774" i="25"/>
  <c r="N711" i="25"/>
  <c r="N773" i="25"/>
  <c r="N508" i="25"/>
  <c r="N710" i="25"/>
  <c r="N409" i="25"/>
  <c r="N619" i="25"/>
  <c r="N602" i="25"/>
  <c r="N531" i="25"/>
  <c r="N488" i="25"/>
  <c r="N618" i="25"/>
  <c r="N709" i="25"/>
  <c r="N772" i="25"/>
  <c r="N408" i="25"/>
  <c r="N487" i="25"/>
  <c r="N708" i="25"/>
  <c r="N707" i="25"/>
  <c r="N486" i="25"/>
  <c r="N706" i="25"/>
  <c r="N771" i="25"/>
  <c r="N485" i="25"/>
  <c r="N550" i="25"/>
  <c r="N770" i="25"/>
  <c r="N617" i="25"/>
  <c r="N749" i="25"/>
  <c r="N705" i="25"/>
  <c r="N704" i="25"/>
  <c r="N601" i="25"/>
  <c r="N448" i="25"/>
  <c r="N549" i="25"/>
  <c r="N548" i="25"/>
  <c r="N547" i="25"/>
  <c r="N703" i="25"/>
  <c r="N600" i="25"/>
  <c r="N507" i="25"/>
  <c r="N769" i="25"/>
  <c r="N506" i="25"/>
  <c r="N484" i="25"/>
  <c r="N768" i="25"/>
  <c r="N616" i="25"/>
  <c r="N702" i="25"/>
  <c r="N748" i="25"/>
  <c r="N615" i="25"/>
  <c r="N407" i="25"/>
  <c r="N747" i="25"/>
  <c r="N767" i="25"/>
  <c r="N546" i="25"/>
  <c r="N447" i="25"/>
  <c r="N505" i="25"/>
  <c r="N483" i="25"/>
  <c r="N504" i="25"/>
  <c r="N482" i="25"/>
  <c r="N406" i="25"/>
  <c r="N701" i="25"/>
  <c r="N599" i="25"/>
  <c r="N481" i="25"/>
  <c r="N614" i="25"/>
  <c r="N746" i="25"/>
  <c r="N446" i="25"/>
  <c r="N405" i="25"/>
  <c r="N404" i="25"/>
  <c r="N480" i="25"/>
  <c r="N403" i="25"/>
  <c r="N766" i="25"/>
  <c r="N402" i="25"/>
  <c r="N401" i="25"/>
  <c r="N479" i="25"/>
  <c r="N765" i="25"/>
  <c r="N613" i="25"/>
  <c r="N503" i="25"/>
  <c r="N764" i="25"/>
  <c r="N478" i="25"/>
  <c r="N700" i="25"/>
  <c r="N545" i="25"/>
  <c r="N477" i="25"/>
  <c r="N400" i="25"/>
  <c r="N763" i="25"/>
  <c r="N762" i="25"/>
  <c r="N761" i="25"/>
  <c r="N699" i="25"/>
  <c r="N760" i="25"/>
  <c r="N759" i="25"/>
  <c r="N476" i="25"/>
  <c r="N445" i="25"/>
  <c r="N598" i="25"/>
  <c r="N502" i="25"/>
  <c r="N698" i="25"/>
  <c r="N758" i="25"/>
  <c r="N399" i="25"/>
  <c r="N475" i="25"/>
  <c r="N444" i="25"/>
  <c r="N474" i="25"/>
  <c r="N757" i="25"/>
  <c r="N1414" i="25"/>
  <c r="N1413" i="25"/>
  <c r="N1478" i="25"/>
  <c r="N1608" i="25"/>
  <c r="N1607" i="25"/>
  <c r="N1736" i="25"/>
  <c r="N1735" i="25"/>
  <c r="N1734" i="25"/>
  <c r="N1733" i="25"/>
  <c r="N1658" i="25"/>
  <c r="N1101" i="25"/>
  <c r="N1412" i="25"/>
  <c r="N1411" i="25"/>
  <c r="N1477" i="25"/>
  <c r="N251" i="25"/>
  <c r="N1530" i="25"/>
  <c r="N1529" i="25"/>
  <c r="N1528" i="25"/>
  <c r="N1806" i="25"/>
  <c r="N1100" i="25"/>
  <c r="N1410" i="25"/>
  <c r="N1409" i="25"/>
  <c r="N1476" i="25"/>
  <c r="N1058" i="25"/>
  <c r="N156" i="25"/>
  <c r="N155" i="25"/>
  <c r="N154" i="25"/>
  <c r="N153" i="25"/>
  <c r="N1782" i="25"/>
  <c r="N1408" i="25"/>
  <c r="N1407" i="25"/>
  <c r="N1475" i="25"/>
  <c r="N1406" i="25"/>
  <c r="N1405" i="25"/>
  <c r="N1404" i="25"/>
  <c r="N1805" i="25"/>
  <c r="N1085" i="25"/>
  <c r="N1657" i="25"/>
  <c r="N2274" i="25"/>
  <c r="N2273" i="25"/>
  <c r="N2272" i="25"/>
  <c r="N2271" i="25"/>
  <c r="N2270" i="25"/>
  <c r="N2269" i="25"/>
  <c r="N2268" i="25"/>
  <c r="N2267" i="25"/>
  <c r="N2266" i="25"/>
  <c r="N2254" i="25"/>
  <c r="N2253" i="25"/>
  <c r="N2252" i="25"/>
  <c r="N2251" i="25"/>
  <c r="N2250" i="25"/>
  <c r="N2249" i="25"/>
  <c r="N2248" i="25"/>
  <c r="N2247" i="25"/>
  <c r="N2246" i="25"/>
  <c r="N2245" i="25"/>
  <c r="N2240" i="25"/>
  <c r="N2244" i="25"/>
  <c r="N2243" i="25"/>
  <c r="N2241" i="25"/>
  <c r="N2242" i="25"/>
  <c r="N2239" i="25"/>
  <c r="N2238" i="25"/>
  <c r="N2237" i="25"/>
  <c r="N2236" i="25"/>
  <c r="N2235" i="25"/>
  <c r="N2234" i="25"/>
  <c r="N2233" i="25"/>
  <c r="N2232" i="25"/>
  <c r="N2231" i="25"/>
  <c r="N2230" i="25"/>
  <c r="N2229" i="25"/>
  <c r="N2228" i="25"/>
  <c r="N2227" i="25"/>
  <c r="N2226" i="25"/>
  <c r="N2225" i="25"/>
  <c r="N2224" i="25"/>
  <c r="N2223" i="25"/>
  <c r="N2222" i="25"/>
  <c r="N2221" i="25"/>
  <c r="N2220" i="25"/>
  <c r="N2219" i="25"/>
  <c r="N2218" i="25"/>
  <c r="N2217" i="25"/>
  <c r="N2216" i="25"/>
  <c r="N2215" i="25"/>
  <c r="N2214" i="25"/>
  <c r="N2213" i="25"/>
  <c r="N2212" i="25"/>
  <c r="N2211" i="25"/>
  <c r="N2206" i="25"/>
  <c r="N2207" i="25"/>
  <c r="N2210" i="25"/>
  <c r="N2208" i="25"/>
  <c r="N2209" i="25"/>
  <c r="N2205" i="25"/>
  <c r="N2204" i="25"/>
  <c r="N2203" i="25"/>
  <c r="N2202" i="25"/>
  <c r="N2201" i="25"/>
  <c r="N2200" i="25"/>
  <c r="N2199" i="25"/>
  <c r="N2198" i="25"/>
  <c r="N2197" i="25"/>
  <c r="N2196" i="25"/>
  <c r="N2195" i="25"/>
  <c r="N2194" i="25"/>
  <c r="N2193" i="25"/>
  <c r="N2192" i="25"/>
  <c r="N2191" i="25"/>
  <c r="N2190" i="25"/>
  <c r="N2189" i="25"/>
  <c r="N2188" i="25"/>
  <c r="N2187" i="25"/>
  <c r="N2186" i="25"/>
  <c r="N2185" i="25"/>
  <c r="N2184" i="25"/>
  <c r="N2183" i="25"/>
  <c r="N2182" i="25"/>
  <c r="N2176" i="25"/>
  <c r="N2177" i="25"/>
  <c r="N2175" i="25"/>
  <c r="N2181" i="25"/>
  <c r="N2180" i="25"/>
  <c r="N2179" i="25"/>
  <c r="N2178" i="25"/>
  <c r="N2174" i="25"/>
  <c r="N2173" i="25"/>
  <c r="N2172" i="25"/>
  <c r="N2171" i="25"/>
  <c r="N2170" i="25"/>
  <c r="N2169" i="25"/>
  <c r="N2168" i="25"/>
  <c r="N2167" i="25"/>
  <c r="N2166" i="25"/>
  <c r="N2165" i="25"/>
  <c r="N2164" i="25"/>
  <c r="N2163" i="25"/>
  <c r="N2162" i="25"/>
  <c r="N2161" i="25"/>
  <c r="N2160" i="25"/>
  <c r="N2159" i="25"/>
  <c r="N2158" i="25"/>
  <c r="N2157" i="25"/>
  <c r="N2156" i="25"/>
  <c r="N2155" i="25"/>
  <c r="N2154" i="25"/>
  <c r="N2153" i="25"/>
  <c r="N2152" i="25"/>
  <c r="N2151" i="25"/>
  <c r="N2150" i="25"/>
  <c r="N2149" i="25"/>
  <c r="N2148" i="25"/>
  <c r="N2147" i="25"/>
  <c r="N2146" i="25"/>
  <c r="N2145" i="25"/>
  <c r="N2144" i="25"/>
  <c r="N2143" i="25"/>
  <c r="N2142" i="25"/>
  <c r="N2141" i="25"/>
  <c r="N2140" i="25"/>
  <c r="N2139" i="25"/>
  <c r="N2138" i="25"/>
  <c r="N2137" i="25"/>
  <c r="N2136" i="25"/>
  <c r="N2135" i="25"/>
  <c r="N2134" i="25"/>
  <c r="N2133" i="25"/>
  <c r="N2132" i="25"/>
  <c r="N2131" i="25"/>
  <c r="N2130" i="25"/>
  <c r="N2129" i="25"/>
  <c r="N2128" i="25"/>
  <c r="N2127" i="25"/>
  <c r="N2126" i="25"/>
  <c r="N2125" i="25"/>
  <c r="N2124" i="25"/>
  <c r="N2123" i="25"/>
  <c r="N2122" i="25"/>
  <c r="N2121" i="25"/>
  <c r="N2120" i="25"/>
  <c r="N2119" i="25"/>
  <c r="N2118" i="25"/>
  <c r="N2117" i="25"/>
  <c r="N2116" i="25"/>
  <c r="N2115" i="25"/>
  <c r="N2114" i="25"/>
  <c r="N2113" i="25"/>
  <c r="N2112" i="25"/>
  <c r="N2111" i="25"/>
  <c r="N2110" i="25"/>
  <c r="N2109" i="25"/>
  <c r="N2108" i="25"/>
  <c r="N2107" i="25"/>
  <c r="N2106" i="25"/>
  <c r="N2105" i="25"/>
  <c r="N2104" i="25"/>
  <c r="N2103" i="25"/>
  <c r="N2102" i="25"/>
  <c r="N2101" i="25"/>
  <c r="N2100" i="25"/>
  <c r="N2099" i="25"/>
  <c r="N2098" i="25"/>
  <c r="N2097" i="25"/>
  <c r="N2096" i="25"/>
  <c r="N2095" i="25"/>
  <c r="N2094" i="25"/>
  <c r="N2093" i="25"/>
  <c r="N2092" i="25"/>
  <c r="N2091" i="25"/>
  <c r="N2090" i="25"/>
  <c r="N2089" i="25"/>
  <c r="N2088" i="25"/>
  <c r="N2087" i="25"/>
  <c r="N2086" i="25"/>
  <c r="N2085" i="25"/>
  <c r="N2084" i="25"/>
  <c r="N2083" i="25"/>
  <c r="N2082" i="25"/>
  <c r="N2081" i="25"/>
  <c r="N2080" i="25"/>
  <c r="N2079" i="25"/>
  <c r="N2078" i="25"/>
  <c r="N2077" i="25"/>
  <c r="N2076" i="25"/>
  <c r="N2075" i="25"/>
  <c r="N2074" i="25"/>
  <c r="N2073" i="25"/>
  <c r="N2072" i="25"/>
  <c r="N2071" i="25"/>
  <c r="N2070" i="25"/>
  <c r="N2069" i="25"/>
  <c r="N2068" i="25"/>
  <c r="N2067" i="25"/>
  <c r="N2066" i="25"/>
  <c r="N2065" i="25"/>
  <c r="N2064" i="25"/>
  <c r="N2063" i="25"/>
  <c r="N2062" i="25"/>
  <c r="N2061" i="25"/>
  <c r="N2060" i="25"/>
  <c r="N2059" i="25"/>
  <c r="N2058" i="25"/>
  <c r="N2057" i="25"/>
  <c r="N2056" i="25"/>
  <c r="N2055" i="25"/>
  <c r="N2054" i="25"/>
  <c r="N2053" i="25"/>
  <c r="N2052" i="25"/>
  <c r="N2051" i="25"/>
  <c r="N2050" i="25"/>
  <c r="N2049" i="25"/>
  <c r="N2048" i="25"/>
  <c r="N2047" i="25"/>
  <c r="N2046" i="25"/>
  <c r="N2045" i="25"/>
  <c r="N2006" i="25"/>
  <c r="N2005" i="25"/>
  <c r="N2004" i="25"/>
  <c r="N2003" i="25"/>
  <c r="N2002" i="25"/>
  <c r="N1985" i="25"/>
  <c r="N1984" i="25"/>
  <c r="N1983" i="25"/>
  <c r="N1982" i="25"/>
  <c r="N1981" i="25"/>
  <c r="N1976" i="25"/>
  <c r="N1975" i="25"/>
  <c r="N1972" i="25"/>
  <c r="N1971" i="25"/>
  <c r="N1969" i="25"/>
  <c r="N1968" i="25"/>
  <c r="N2280" i="25"/>
  <c r="N2279" i="25"/>
  <c r="N2278" i="25"/>
  <c r="N2277" i="25"/>
  <c r="N2276" i="25"/>
  <c r="N1979" i="25"/>
  <c r="N1978" i="25"/>
  <c r="N1977" i="25"/>
  <c r="N1997" i="25"/>
  <c r="N1996" i="25"/>
  <c r="N1993" i="25"/>
  <c r="N1992" i="25"/>
  <c r="N1991" i="25"/>
  <c r="N1988" i="25"/>
  <c r="N1987" i="25"/>
  <c r="N1986" i="25"/>
  <c r="N1967" i="25"/>
  <c r="N1966" i="25"/>
  <c r="N1965" i="25"/>
  <c r="N1964" i="25"/>
  <c r="N1963" i="25"/>
  <c r="N1962" i="25"/>
  <c r="N1960" i="25"/>
  <c r="N1959" i="25"/>
  <c r="N1956" i="25"/>
  <c r="N1955" i="25"/>
  <c r="N2044" i="25"/>
  <c r="N2043" i="25"/>
  <c r="N2042" i="25"/>
  <c r="N2041" i="25"/>
  <c r="N2040" i="25"/>
  <c r="N2039" i="25"/>
  <c r="N2038" i="25"/>
  <c r="N2037" i="25"/>
  <c r="N2036" i="25"/>
  <c r="N2035" i="25"/>
  <c r="N2034" i="25"/>
  <c r="N2033" i="25"/>
  <c r="N2032" i="25"/>
  <c r="N2031" i="25"/>
  <c r="N2030" i="25"/>
  <c r="N2029" i="25"/>
  <c r="N2028" i="25"/>
  <c r="N2027" i="25"/>
  <c r="N2026" i="25"/>
  <c r="N2025" i="25"/>
  <c r="N2024" i="25"/>
  <c r="N2023" i="25"/>
  <c r="N2022" i="25"/>
  <c r="N2021" i="25"/>
  <c r="N2020" i="25"/>
  <c r="N2019" i="25"/>
  <c r="N2017" i="25"/>
  <c r="N2016" i="25"/>
  <c r="N2015" i="25"/>
  <c r="N2014" i="25"/>
  <c r="N2013" i="25"/>
  <c r="N2012" i="25"/>
  <c r="N2011" i="25"/>
  <c r="N2010" i="25"/>
  <c r="N2009" i="25"/>
  <c r="N2008" i="25"/>
  <c r="N2007" i="25"/>
  <c r="N1954" i="25"/>
  <c r="N1953" i="25"/>
  <c r="N1952" i="25"/>
  <c r="N1951" i="25"/>
  <c r="N1950" i="25"/>
  <c r="N1949" i="25"/>
  <c r="N1948" i="25"/>
  <c r="N1947" i="25"/>
  <c r="N1946" i="25"/>
  <c r="N1945" i="25"/>
  <c r="N1944" i="25"/>
  <c r="N1943" i="25"/>
  <c r="N1942" i="25"/>
  <c r="N1941" i="25"/>
  <c r="N1940" i="25"/>
  <c r="N1939" i="25"/>
  <c r="N1938" i="25"/>
  <c r="N1937" i="25"/>
  <c r="N1936" i="25"/>
  <c r="N1935" i="25"/>
  <c r="N1934" i="25"/>
  <c r="N1933" i="25"/>
  <c r="N1932" i="25"/>
  <c r="N1931" i="25"/>
  <c r="N1930" i="25"/>
  <c r="N1929" i="25"/>
  <c r="N1928" i="25"/>
  <c r="N1927" i="25"/>
  <c r="N1926" i="25"/>
  <c r="N1925" i="25"/>
  <c r="N1924" i="25"/>
  <c r="N1923" i="25"/>
  <c r="N1922" i="25"/>
  <c r="N1921" i="25"/>
  <c r="N1920" i="25"/>
  <c r="N1918" i="25"/>
  <c r="N1917" i="25"/>
  <c r="N1916" i="25"/>
  <c r="N1915" i="25"/>
  <c r="N1914" i="25"/>
  <c r="N1913" i="25"/>
  <c r="N1912" i="25"/>
  <c r="N1911" i="25"/>
  <c r="N1910" i="25"/>
  <c r="N1909" i="25"/>
  <c r="N1908" i="25"/>
  <c r="N1907" i="25"/>
  <c r="N1906" i="25"/>
  <c r="N1905" i="25"/>
  <c r="N1904" i="25"/>
  <c r="N1903" i="25"/>
  <c r="N1902" i="25"/>
  <c r="N1901" i="25"/>
  <c r="N1900" i="25"/>
  <c r="N1899" i="25"/>
  <c r="N1898" i="25"/>
  <c r="N1897" i="25"/>
  <c r="N1896" i="25"/>
  <c r="N1895" i="25"/>
  <c r="N1894" i="25"/>
  <c r="N1893" i="25"/>
  <c r="N1892" i="25"/>
  <c r="N1891" i="25"/>
  <c r="N1890" i="25"/>
  <c r="N1889" i="25"/>
  <c r="N1888" i="25"/>
  <c r="N1887" i="25"/>
  <c r="N1886" i="25"/>
  <c r="N1885" i="25"/>
  <c r="N1884" i="25"/>
  <c r="N1883" i="25"/>
  <c r="N1882" i="25"/>
  <c r="N1881" i="25"/>
  <c r="N1880" i="25"/>
  <c r="N1879" i="25"/>
  <c r="N1878" i="25"/>
  <c r="N1877" i="25"/>
  <c r="N1876" i="25"/>
  <c r="N1875" i="25"/>
  <c r="N1874" i="25"/>
  <c r="N1873" i="25"/>
  <c r="N1872" i="25"/>
  <c r="N1871" i="25"/>
  <c r="N1870" i="25"/>
  <c r="N1869" i="25"/>
  <c r="N1868" i="25"/>
  <c r="N1867" i="25"/>
  <c r="N1866" i="25"/>
  <c r="N1865" i="25"/>
  <c r="N1864" i="25"/>
  <c r="N1863" i="25"/>
  <c r="N1862" i="25"/>
  <c r="N1861" i="25"/>
  <c r="N1860" i="25"/>
  <c r="N1859" i="25"/>
  <c r="N1858" i="25"/>
  <c r="N1857" i="25"/>
  <c r="N1856" i="25"/>
  <c r="N1855" i="25"/>
  <c r="N1854" i="25"/>
  <c r="N1853" i="25"/>
  <c r="N1852" i="25"/>
  <c r="N1851" i="25"/>
  <c r="N1850" i="25"/>
  <c r="N1849" i="25"/>
  <c r="N1848" i="25"/>
  <c r="N1847" i="25"/>
  <c r="N1846" i="25"/>
  <c r="N1845" i="25"/>
  <c r="N1844" i="25"/>
  <c r="N1843" i="25"/>
  <c r="N1842" i="25"/>
  <c r="N1841" i="25"/>
  <c r="N1840" i="25"/>
  <c r="N1839" i="25"/>
  <c r="N1838" i="25"/>
  <c r="N1837" i="25"/>
  <c r="N1836" i="25"/>
  <c r="N1835" i="25"/>
  <c r="N1834" i="25"/>
  <c r="N1833" i="25"/>
  <c r="N1832" i="25"/>
  <c r="N1831" i="25"/>
  <c r="N1830" i="25"/>
  <c r="N1829" i="25"/>
  <c r="N1828" i="25"/>
  <c r="N1827" i="25"/>
  <c r="N1826" i="25"/>
  <c r="N1825" i="25"/>
  <c r="N1824" i="25"/>
  <c r="N1823" i="25"/>
  <c r="N1821" i="25"/>
  <c r="N1822" i="25"/>
  <c r="N1820" i="25"/>
  <c r="N1818" i="25"/>
  <c r="N1817" i="25"/>
  <c r="N1819" i="25"/>
  <c r="N1816" i="25"/>
  <c r="N1813" i="25"/>
  <c r="N1815" i="25"/>
  <c r="N1814" i="25"/>
  <c r="N1812" i="25"/>
  <c r="N1811" i="25"/>
  <c r="N1810" i="25"/>
  <c r="N1809" i="25"/>
  <c r="N1808" i="25"/>
  <c r="N1804" i="25"/>
  <c r="N1803" i="25"/>
  <c r="N1802" i="25"/>
  <c r="N1801" i="25"/>
  <c r="N1800" i="25"/>
  <c r="N1799" i="25"/>
  <c r="N1798" i="25"/>
  <c r="N1797" i="25"/>
  <c r="N1796" i="25"/>
  <c r="N1795" i="25"/>
  <c r="N1794" i="25"/>
  <c r="N1793" i="25"/>
  <c r="N1792" i="25"/>
  <c r="N1791" i="25"/>
  <c r="N1790" i="25"/>
  <c r="N1789" i="25"/>
  <c r="N1788" i="25"/>
  <c r="N1787" i="25"/>
  <c r="N1781" i="25"/>
  <c r="N1780" i="25"/>
  <c r="N1779" i="25"/>
  <c r="N1778" i="25"/>
  <c r="N1777" i="25"/>
  <c r="N1776" i="25"/>
  <c r="N1775" i="25"/>
  <c r="N1774" i="25"/>
  <c r="N1773" i="25"/>
  <c r="N1772" i="25"/>
  <c r="N1771" i="25"/>
  <c r="N1770" i="25"/>
  <c r="N1769" i="25"/>
  <c r="N1768" i="25"/>
  <c r="N1767" i="25"/>
  <c r="N1766" i="25"/>
  <c r="N1765" i="25"/>
  <c r="N1764" i="25"/>
  <c r="N1763" i="25"/>
  <c r="N1762" i="25"/>
  <c r="N1761" i="25"/>
  <c r="N1760" i="25"/>
  <c r="N1759" i="25"/>
  <c r="N1758" i="25"/>
  <c r="N1757" i="25"/>
  <c r="N1756" i="25"/>
  <c r="N1755" i="25"/>
  <c r="N1754" i="25"/>
  <c r="N1753" i="25"/>
  <c r="N1752" i="25"/>
  <c r="N1751" i="25"/>
  <c r="N1750" i="25"/>
  <c r="N1749" i="25"/>
  <c r="N1748" i="25"/>
  <c r="N1747" i="25"/>
  <c r="N1746" i="25"/>
  <c r="N1745" i="25"/>
  <c r="N1744" i="25"/>
  <c r="N1743" i="25"/>
  <c r="N1742" i="25"/>
  <c r="N1741" i="25"/>
  <c r="N1740" i="25"/>
  <c r="N1739" i="25"/>
  <c r="N1738" i="25"/>
  <c r="N1737" i="25"/>
  <c r="N1732" i="25"/>
  <c r="N1731" i="25"/>
  <c r="N1730" i="25"/>
  <c r="N1729" i="25"/>
  <c r="N1728" i="25"/>
  <c r="N1727" i="25"/>
  <c r="N1726" i="25"/>
  <c r="N1725" i="25"/>
  <c r="N1724" i="25"/>
  <c r="N1723" i="25"/>
  <c r="N1721" i="25"/>
  <c r="N1720" i="25"/>
  <c r="N1722" i="25"/>
  <c r="N1719" i="25"/>
  <c r="N1718" i="25"/>
  <c r="N1717" i="25"/>
  <c r="N1716" i="25"/>
  <c r="N1715" i="25"/>
  <c r="N1714" i="25"/>
  <c r="N1713" i="25"/>
  <c r="N1712" i="25"/>
  <c r="N1711" i="25"/>
  <c r="N1710" i="25"/>
  <c r="N1709" i="25"/>
  <c r="N1708" i="25"/>
  <c r="N1707" i="25"/>
  <c r="N1706" i="25"/>
  <c r="N1705" i="25"/>
  <c r="N1704" i="25"/>
  <c r="N1703" i="25"/>
  <c r="N1702" i="25"/>
  <c r="N1701" i="25"/>
  <c r="N1700" i="25"/>
  <c r="N1699" i="25"/>
  <c r="N1698" i="25"/>
  <c r="N1697" i="25"/>
  <c r="N1696" i="25"/>
  <c r="N1695" i="25"/>
  <c r="N1694" i="25"/>
  <c r="N1693" i="25"/>
  <c r="N1692" i="25"/>
  <c r="N1691" i="25"/>
  <c r="N1690" i="25"/>
  <c r="N1689" i="25"/>
  <c r="N1688" i="25"/>
  <c r="N1687" i="25"/>
  <c r="N1686" i="25"/>
  <c r="N1685" i="25"/>
  <c r="N1684" i="25"/>
  <c r="N1683" i="25"/>
  <c r="N1682" i="25"/>
  <c r="N1681" i="25"/>
  <c r="N1680" i="25"/>
  <c r="N1679" i="25"/>
  <c r="N1678" i="25"/>
  <c r="N1677" i="25"/>
  <c r="N1656" i="25"/>
  <c r="N1655" i="25"/>
  <c r="N1654" i="25"/>
  <c r="N1653" i="25"/>
  <c r="N1652" i="25"/>
  <c r="N1651" i="25"/>
  <c r="N1650" i="25"/>
  <c r="N1649" i="25"/>
  <c r="N1648" i="25"/>
  <c r="N1647" i="25"/>
  <c r="N1646" i="25"/>
  <c r="N1645" i="25"/>
  <c r="N1636" i="25"/>
  <c r="N1635" i="25"/>
  <c r="N1634" i="25"/>
  <c r="N1633" i="25"/>
  <c r="N1632" i="25"/>
  <c r="N1631" i="25"/>
  <c r="N1630" i="25"/>
  <c r="N1629" i="25"/>
  <c r="N1628" i="25"/>
  <c r="N1627" i="25"/>
  <c r="N1626" i="25"/>
  <c r="N1625" i="25"/>
  <c r="N1606" i="25"/>
  <c r="N1605" i="25"/>
  <c r="N1604" i="25"/>
  <c r="N1603" i="25"/>
  <c r="N1602" i="25"/>
  <c r="N1601" i="25"/>
  <c r="N1600" i="25"/>
  <c r="N1599" i="25"/>
  <c r="N1598" i="25"/>
  <c r="N1597" i="25"/>
  <c r="N1596" i="25"/>
  <c r="N1595" i="25"/>
  <c r="N1594" i="25"/>
  <c r="N1593" i="25"/>
  <c r="N1592" i="25"/>
  <c r="N1591" i="25"/>
  <c r="N1590" i="25"/>
  <c r="N1589" i="25"/>
  <c r="N1588" i="25"/>
  <c r="N1587" i="25"/>
  <c r="N1586" i="25"/>
  <c r="N1585" i="25"/>
  <c r="N1584" i="25"/>
  <c r="N1583" i="25"/>
  <c r="N1582" i="25"/>
  <c r="N1581" i="25"/>
  <c r="N1580" i="25"/>
  <c r="N1579" i="25"/>
  <c r="N1578" i="25"/>
  <c r="N1577" i="25"/>
  <c r="N1576" i="25"/>
  <c r="N1575" i="25"/>
  <c r="N1574" i="25"/>
  <c r="N1573" i="25"/>
  <c r="N1572" i="25"/>
  <c r="N1571" i="25"/>
  <c r="N1563" i="25"/>
  <c r="N1562" i="25"/>
  <c r="N1561" i="25"/>
  <c r="N1560" i="25"/>
  <c r="N1559" i="25"/>
  <c r="N1558" i="25"/>
  <c r="N1557" i="25"/>
  <c r="N1556" i="25"/>
  <c r="N1555" i="25"/>
  <c r="N1554" i="25"/>
  <c r="N1553" i="25"/>
  <c r="N1552" i="25"/>
  <c r="N1551" i="25"/>
  <c r="N1550" i="25"/>
  <c r="N1549" i="25"/>
  <c r="N1548" i="25"/>
  <c r="N1547" i="25"/>
  <c r="N1546" i="25"/>
  <c r="N1521" i="25"/>
  <c r="N1520" i="25"/>
  <c r="N1519" i="25"/>
  <c r="N1518" i="25"/>
  <c r="N1517" i="25"/>
  <c r="N1516" i="25"/>
  <c r="N1515" i="25"/>
  <c r="N1513" i="25"/>
  <c r="N1514" i="25"/>
  <c r="N1512" i="25"/>
  <c r="N1511" i="25"/>
  <c r="N1509" i="25"/>
  <c r="N1510" i="25"/>
  <c r="N1508" i="25"/>
  <c r="N1402" i="25"/>
  <c r="N1403" i="25"/>
  <c r="N1401" i="25"/>
  <c r="N1400" i="25"/>
  <c r="N1399" i="25"/>
  <c r="N1398" i="25"/>
  <c r="N1397" i="25"/>
  <c r="N1396" i="25"/>
  <c r="N1395" i="25"/>
  <c r="N1394" i="25"/>
  <c r="N1393" i="25"/>
  <c r="N1392" i="25"/>
  <c r="N1391" i="25"/>
  <c r="N1390" i="25"/>
  <c r="N1389" i="25"/>
  <c r="N1388" i="25"/>
  <c r="N1387" i="25"/>
  <c r="N1386" i="25"/>
  <c r="N1385" i="25"/>
  <c r="N1384" i="25"/>
  <c r="N1377" i="25"/>
  <c r="N1376" i="25"/>
  <c r="N1375" i="25"/>
  <c r="N1374" i="25"/>
  <c r="N1373" i="25"/>
  <c r="N1372" i="25"/>
  <c r="N1360" i="25"/>
  <c r="N1359" i="25"/>
  <c r="N1358" i="25"/>
  <c r="N1357" i="25"/>
  <c r="N1356" i="25"/>
  <c r="N1355" i="25"/>
  <c r="N1354" i="25"/>
  <c r="N1353" i="25"/>
  <c r="N1352" i="25"/>
  <c r="N1351" i="25"/>
  <c r="N1350" i="25"/>
  <c r="N1349" i="25"/>
  <c r="N1348" i="25"/>
  <c r="N1347" i="25"/>
  <c r="N1346" i="25"/>
  <c r="N1345" i="25"/>
  <c r="N1344" i="25"/>
  <c r="N1343" i="25"/>
  <c r="N1342" i="25"/>
  <c r="N1341" i="25"/>
  <c r="N1340" i="25"/>
  <c r="N1339" i="25"/>
  <c r="N1338" i="25"/>
  <c r="N1337" i="25"/>
  <c r="N1336" i="25"/>
  <c r="N1335" i="25"/>
  <c r="N1334" i="25"/>
  <c r="N1333" i="25"/>
  <c r="N1332" i="25"/>
  <c r="N1331" i="25"/>
  <c r="N1324" i="25"/>
  <c r="N1323" i="25"/>
  <c r="N1322" i="25"/>
  <c r="N1321" i="25"/>
  <c r="N1320" i="25"/>
  <c r="N1319" i="25"/>
  <c r="N1318" i="25"/>
  <c r="N1317" i="25"/>
  <c r="N1316" i="25"/>
  <c r="N1315" i="25"/>
  <c r="N1314" i="25"/>
  <c r="N1313" i="25"/>
  <c r="N1312" i="25"/>
  <c r="N1311" i="25"/>
  <c r="N1310" i="25"/>
  <c r="N1309" i="25"/>
  <c r="N1308" i="25"/>
  <c r="N1307" i="25"/>
  <c r="N1306" i="25"/>
  <c r="N1305" i="25"/>
  <c r="N1304" i="25"/>
  <c r="N1303" i="25"/>
  <c r="N1302" i="25"/>
  <c r="N1301" i="25"/>
  <c r="N1300" i="25"/>
  <c r="N1299" i="25"/>
  <c r="N1298" i="25"/>
  <c r="N1297" i="25"/>
  <c r="N1296" i="25"/>
  <c r="N1295" i="25"/>
  <c r="N1294" i="25"/>
  <c r="N1293" i="25"/>
  <c r="N1292" i="25"/>
  <c r="N1291" i="25"/>
  <c r="N1290" i="25"/>
  <c r="N1289" i="25"/>
  <c r="N1288" i="25"/>
  <c r="N1287" i="25"/>
  <c r="N1286" i="25"/>
  <c r="N1285" i="25"/>
  <c r="N1284" i="25"/>
  <c r="N1283" i="25"/>
  <c r="N1282" i="25"/>
  <c r="N1281" i="25"/>
  <c r="N1280" i="25"/>
  <c r="N1279" i="25"/>
  <c r="N1278" i="25"/>
  <c r="N1277" i="25"/>
  <c r="N1276" i="25"/>
  <c r="N1275" i="25"/>
  <c r="N1274" i="25"/>
  <c r="N1273" i="25"/>
  <c r="N1272" i="25"/>
  <c r="N1271" i="25"/>
  <c r="N1270" i="25"/>
  <c r="N1269" i="25"/>
  <c r="N1268" i="25"/>
  <c r="N1267" i="25"/>
  <c r="N1266" i="25"/>
  <c r="N1258" i="25"/>
  <c r="N1257" i="25"/>
  <c r="N1256" i="25"/>
  <c r="N1255" i="25"/>
  <c r="N1250" i="25"/>
  <c r="N1249" i="25"/>
  <c r="N1248" i="25"/>
  <c r="N1247" i="25"/>
  <c r="N1246" i="25"/>
  <c r="N1245" i="25"/>
  <c r="N1244" i="25"/>
  <c r="N1243" i="25"/>
  <c r="N1242" i="25"/>
  <c r="N1241" i="25"/>
  <c r="N1240" i="25"/>
  <c r="N1239" i="25"/>
  <c r="N1238" i="25"/>
  <c r="N1237" i="25"/>
  <c r="N1236" i="25"/>
  <c r="N1235" i="25"/>
  <c r="N1233" i="25"/>
  <c r="N1232" i="25"/>
  <c r="N1231" i="25"/>
  <c r="N1230" i="25"/>
  <c r="N1229" i="25"/>
  <c r="N1228" i="25"/>
  <c r="N1227" i="25"/>
  <c r="N1226" i="25"/>
  <c r="N1225" i="25"/>
  <c r="N1224" i="25"/>
  <c r="N1222" i="25"/>
  <c r="N1221" i="25"/>
  <c r="N1220" i="25"/>
  <c r="N1219" i="25"/>
  <c r="N1218" i="25"/>
  <c r="N1217" i="25"/>
  <c r="N1216" i="25"/>
  <c r="N1215" i="25"/>
  <c r="N1214" i="25"/>
  <c r="N1213" i="25"/>
  <c r="N1212" i="25"/>
  <c r="N1211" i="25"/>
  <c r="N1210" i="25"/>
  <c r="N1209" i="25"/>
  <c r="N1208" i="25"/>
  <c r="N1207" i="25"/>
  <c r="N1206" i="25"/>
  <c r="N1205" i="25"/>
  <c r="N1204" i="25"/>
  <c r="N1203" i="25"/>
  <c r="N1202" i="25"/>
  <c r="N1201" i="25"/>
  <c r="N1200" i="25"/>
  <c r="N1199" i="25"/>
  <c r="N1198" i="25"/>
  <c r="N1197" i="25"/>
  <c r="N1196" i="25"/>
  <c r="N1195" i="25"/>
  <c r="N1194" i="25"/>
  <c r="N1193" i="25"/>
  <c r="N1192" i="25"/>
  <c r="N1191" i="25"/>
  <c r="N1190" i="25"/>
  <c r="N1189" i="25"/>
  <c r="N1188" i="25"/>
  <c r="N1187" i="25"/>
  <c r="N1186" i="25"/>
  <c r="N1185" i="25"/>
  <c r="N1184" i="25"/>
  <c r="N1183" i="25"/>
  <c r="N1182" i="25"/>
  <c r="N1181" i="25"/>
  <c r="N1180" i="25"/>
  <c r="N1179" i="25"/>
  <c r="N1178" i="25"/>
  <c r="N1177" i="25"/>
  <c r="N1176" i="25"/>
  <c r="N1175" i="25"/>
  <c r="N1174" i="25"/>
  <c r="N1173" i="25"/>
  <c r="N1172" i="25"/>
  <c r="N1171" i="25"/>
  <c r="N1170" i="25"/>
  <c r="N1169" i="25"/>
  <c r="N1168" i="25"/>
  <c r="N1167" i="25"/>
  <c r="N1166" i="25"/>
  <c r="N1165" i="25"/>
  <c r="N1164" i="25"/>
  <c r="N1163" i="25"/>
  <c r="N1162" i="25"/>
  <c r="N1161" i="25"/>
  <c r="N1160" i="25"/>
  <c r="N1159" i="25"/>
  <c r="N1158" i="25"/>
  <c r="N1157" i="25"/>
  <c r="N1156" i="25"/>
  <c r="N1155" i="25"/>
  <c r="N1154" i="25"/>
  <c r="N1153" i="25"/>
  <c r="N1152" i="25"/>
  <c r="N1149" i="25"/>
  <c r="N1148" i="25"/>
  <c r="N1147" i="25"/>
  <c r="N1146" i="25"/>
  <c r="N1145" i="25"/>
  <c r="N1144" i="25"/>
  <c r="N1143" i="25"/>
  <c r="N1142" i="25"/>
  <c r="N1141" i="25"/>
  <c r="N1140" i="25"/>
  <c r="N1139" i="25"/>
  <c r="N1138" i="25"/>
  <c r="N1137" i="25"/>
  <c r="N1136" i="25"/>
  <c r="N1135" i="25"/>
  <c r="N1134" i="25"/>
  <c r="N1133" i="25"/>
  <c r="N1132" i="25"/>
  <c r="N1131" i="25"/>
  <c r="N1130" i="25"/>
  <c r="N1129" i="25"/>
  <c r="N1128" i="25"/>
  <c r="N1127" i="25"/>
  <c r="N1126" i="25"/>
  <c r="N1125" i="25"/>
  <c r="N1124" i="25"/>
  <c r="N1123" i="25"/>
  <c r="N1122" i="25"/>
  <c r="N1121" i="25"/>
  <c r="N1120" i="25"/>
  <c r="N1119" i="25"/>
  <c r="N1118" i="25"/>
  <c r="N1117" i="25"/>
  <c r="N1116" i="25"/>
  <c r="N1115" i="25"/>
  <c r="N1114" i="25"/>
  <c r="N1113" i="25"/>
  <c r="N1112" i="25"/>
  <c r="N1110" i="25"/>
  <c r="N1108" i="25"/>
  <c r="N1109" i="25"/>
  <c r="N1107" i="25"/>
  <c r="N1106" i="25"/>
  <c r="N1105" i="25"/>
  <c r="N1104" i="25"/>
  <c r="N1103" i="25"/>
  <c r="N1102" i="25"/>
  <c r="N1099" i="25"/>
  <c r="N1098" i="25"/>
  <c r="N1097" i="25"/>
  <c r="N1096" i="25"/>
  <c r="N1095" i="25"/>
  <c r="N1094" i="25"/>
  <c r="N1093" i="25"/>
  <c r="N1092" i="25"/>
  <c r="N1091" i="25"/>
  <c r="N1090" i="25"/>
  <c r="N1089" i="25"/>
  <c r="N1084" i="25"/>
  <c r="N1083" i="25"/>
  <c r="N1082" i="25"/>
  <c r="N1081" i="25"/>
  <c r="N1080" i="25"/>
  <c r="N1079" i="25"/>
  <c r="N1078" i="25"/>
  <c r="N1077" i="25"/>
  <c r="N1076" i="25"/>
  <c r="N1075" i="25"/>
  <c r="N1074" i="25"/>
  <c r="N1073" i="25"/>
  <c r="N1072" i="25"/>
  <c r="N1071" i="25"/>
  <c r="N1070" i="25"/>
  <c r="N1069" i="25"/>
  <c r="N1068" i="25"/>
  <c r="N1067" i="25"/>
  <c r="N1066" i="25"/>
  <c r="N1065" i="25"/>
  <c r="N1064" i="25"/>
  <c r="N1063" i="25"/>
  <c r="N1062" i="25"/>
  <c r="N1061" i="25"/>
  <c r="N1060" i="25"/>
  <c r="N1059" i="25"/>
  <c r="N1057" i="25"/>
  <c r="N1056" i="25"/>
  <c r="N1055" i="25"/>
  <c r="N1054" i="25"/>
  <c r="N1053" i="25"/>
  <c r="N1052" i="25"/>
  <c r="N1051" i="25"/>
  <c r="N1050" i="25"/>
  <c r="N1049" i="25"/>
  <c r="N1048" i="25"/>
  <c r="N1047" i="25"/>
  <c r="N1046" i="25"/>
  <c r="N1045" i="25"/>
  <c r="N1044" i="25"/>
  <c r="N1043" i="25"/>
  <c r="N1042" i="25"/>
  <c r="N1041" i="25"/>
  <c r="N1040" i="25"/>
  <c r="N1039" i="25"/>
  <c r="N1038" i="25"/>
  <c r="N1037" i="25"/>
  <c r="N1036" i="25"/>
  <c r="N1035" i="25"/>
  <c r="N1034" i="25"/>
  <c r="N1033" i="25"/>
  <c r="N1032" i="25"/>
  <c r="N1031" i="25"/>
  <c r="N1030" i="25"/>
  <c r="N1029" i="25"/>
  <c r="N1028" i="25"/>
  <c r="N1027" i="25"/>
  <c r="N1026" i="25"/>
  <c r="N1025" i="25"/>
  <c r="N1024" i="25"/>
  <c r="N1023" i="25"/>
  <c r="N1022" i="25"/>
  <c r="N1021" i="25"/>
  <c r="N1020" i="25"/>
  <c r="N1019" i="25"/>
  <c r="N1018" i="25"/>
  <c r="N1017" i="25"/>
  <c r="N1016" i="25"/>
  <c r="N1015" i="25"/>
  <c r="N1014" i="25"/>
  <c r="N1013" i="25"/>
  <c r="N1012" i="25"/>
  <c r="N1011" i="25"/>
  <c r="N1010" i="25"/>
  <c r="N1009" i="25"/>
  <c r="N1007" i="25"/>
  <c r="N1006" i="25"/>
  <c r="N1005" i="25"/>
  <c r="N1004" i="25"/>
  <c r="N1003" i="25"/>
  <c r="N1002" i="25"/>
  <c r="N1001" i="25"/>
  <c r="N1000" i="25"/>
  <c r="N999" i="25"/>
  <c r="N998" i="25"/>
  <c r="N997" i="25"/>
  <c r="N996" i="25"/>
  <c r="N995" i="25"/>
  <c r="N994" i="25"/>
  <c r="N993" i="25"/>
  <c r="N992" i="25"/>
  <c r="N991" i="25"/>
  <c r="N990" i="25"/>
  <c r="N989" i="25"/>
  <c r="N988" i="25"/>
  <c r="N987" i="25"/>
  <c r="N985" i="25"/>
  <c r="N986" i="25"/>
  <c r="N984" i="25"/>
  <c r="N983" i="25"/>
  <c r="N982" i="25"/>
  <c r="N980" i="25"/>
  <c r="N981" i="25"/>
  <c r="N979" i="25"/>
  <c r="N978" i="25"/>
  <c r="N977" i="25"/>
  <c r="N976" i="25"/>
  <c r="N975" i="25"/>
  <c r="N974" i="25"/>
  <c r="N973" i="25"/>
  <c r="N972" i="25"/>
  <c r="N971" i="25"/>
  <c r="N970" i="25"/>
  <c r="N969" i="25"/>
  <c r="N968" i="25"/>
  <c r="N967" i="25"/>
  <c r="N966" i="25"/>
  <c r="N965" i="25"/>
  <c r="N964" i="25"/>
  <c r="N963" i="25"/>
  <c r="N962" i="25"/>
  <c r="N961" i="25"/>
  <c r="N960" i="25"/>
  <c r="N959" i="25"/>
  <c r="N958" i="25"/>
  <c r="N957" i="25"/>
  <c r="N956" i="25"/>
  <c r="N955" i="25"/>
  <c r="N954" i="25"/>
  <c r="N953" i="25"/>
  <c r="N952" i="25"/>
  <c r="N951" i="25"/>
  <c r="N950" i="25"/>
  <c r="N949" i="25"/>
  <c r="N948" i="25"/>
  <c r="N947" i="25"/>
  <c r="N946" i="25"/>
  <c r="N945" i="25"/>
  <c r="N944" i="25"/>
  <c r="N943" i="25"/>
  <c r="N942" i="25"/>
  <c r="N941" i="25"/>
  <c r="N940" i="25"/>
  <c r="N939" i="25"/>
  <c r="N938" i="25"/>
  <c r="N937" i="25"/>
  <c r="N936" i="25"/>
  <c r="N933" i="25"/>
  <c r="N932" i="25"/>
  <c r="N931" i="25"/>
  <c r="N930" i="25"/>
  <c r="N929" i="25"/>
  <c r="N928" i="25"/>
  <c r="N927" i="25"/>
  <c r="N926" i="25"/>
  <c r="N925" i="25"/>
  <c r="N924" i="25"/>
  <c r="N923" i="25"/>
  <c r="N922" i="25"/>
  <c r="N921" i="25"/>
  <c r="N920" i="25"/>
  <c r="N919" i="25"/>
  <c r="N918" i="25"/>
  <c r="N917" i="25"/>
  <c r="N916" i="25"/>
  <c r="N915" i="25"/>
  <c r="N914" i="25"/>
  <c r="N913" i="25"/>
  <c r="N912" i="25"/>
  <c r="N911" i="25"/>
  <c r="N910" i="25"/>
  <c r="N909" i="25"/>
  <c r="N908" i="25"/>
  <c r="N907" i="25"/>
  <c r="N906" i="25"/>
  <c r="N905" i="25"/>
  <c r="N904" i="25"/>
  <c r="N903" i="25"/>
  <c r="N902" i="25"/>
  <c r="N901" i="25"/>
  <c r="N900" i="25"/>
  <c r="N899" i="25"/>
  <c r="N898" i="25"/>
  <c r="N897" i="25"/>
  <c r="N896" i="25"/>
  <c r="N895" i="25"/>
  <c r="N894" i="25"/>
  <c r="N893" i="25"/>
  <c r="N892" i="25"/>
  <c r="N887" i="25"/>
  <c r="N886" i="25"/>
  <c r="N885" i="25"/>
  <c r="N884" i="25"/>
  <c r="N883" i="25"/>
  <c r="N882" i="25"/>
  <c r="N881" i="25"/>
  <c r="N880" i="25"/>
  <c r="N879" i="25"/>
  <c r="N878" i="25"/>
  <c r="N873" i="25"/>
  <c r="N872" i="25"/>
  <c r="N871" i="25"/>
  <c r="N870" i="25"/>
  <c r="N869" i="25"/>
  <c r="N868" i="25"/>
  <c r="N864" i="25"/>
  <c r="N863" i="25"/>
  <c r="N862" i="25"/>
  <c r="N861" i="25"/>
  <c r="N860" i="25"/>
  <c r="N859" i="25"/>
  <c r="N858" i="25"/>
  <c r="N857" i="25"/>
  <c r="N856" i="25"/>
  <c r="N855" i="25"/>
  <c r="N854" i="25"/>
  <c r="N853" i="25"/>
  <c r="N852" i="25"/>
  <c r="N851" i="25"/>
  <c r="N850" i="25"/>
  <c r="N849" i="25"/>
  <c r="N848" i="25"/>
  <c r="N847" i="25"/>
  <c r="N846" i="25"/>
  <c r="N845" i="25"/>
  <c r="N844" i="25"/>
  <c r="N843" i="25"/>
  <c r="N842" i="25"/>
  <c r="N841" i="25"/>
  <c r="N840" i="25"/>
  <c r="N839" i="25"/>
  <c r="N838" i="25"/>
  <c r="N837" i="25"/>
  <c r="N836" i="25"/>
  <c r="N835" i="25"/>
  <c r="N834" i="25"/>
  <c r="N833" i="25"/>
  <c r="N832" i="25"/>
  <c r="N831" i="25"/>
  <c r="N830" i="25"/>
  <c r="N829" i="25"/>
  <c r="N828" i="25"/>
  <c r="N827" i="25"/>
  <c r="N826" i="25"/>
  <c r="N825" i="25"/>
  <c r="N824" i="25"/>
  <c r="N823" i="25"/>
  <c r="N822" i="25"/>
  <c r="N821" i="25"/>
  <c r="N820" i="25"/>
  <c r="N819" i="25"/>
  <c r="N818" i="25"/>
  <c r="N817" i="25"/>
  <c r="N816" i="25"/>
  <c r="N815" i="25"/>
  <c r="N814" i="25"/>
  <c r="N813" i="25"/>
  <c r="N812" i="25"/>
  <c r="N811" i="25"/>
  <c r="N810" i="25"/>
  <c r="N809" i="25"/>
  <c r="N808" i="25"/>
  <c r="N807" i="25"/>
  <c r="N806" i="25"/>
  <c r="N805" i="25"/>
  <c r="N804" i="25"/>
  <c r="N803" i="25"/>
  <c r="N802" i="25"/>
  <c r="N801" i="25"/>
  <c r="N800" i="25"/>
  <c r="N799" i="25"/>
  <c r="N798" i="25"/>
  <c r="N797" i="25"/>
  <c r="N796" i="25"/>
  <c r="N795" i="25"/>
  <c r="N794" i="25"/>
  <c r="N793" i="25"/>
  <c r="N792" i="25"/>
  <c r="N791" i="25"/>
  <c r="N790" i="25"/>
  <c r="N789" i="25"/>
  <c r="N788" i="25"/>
  <c r="N787" i="25"/>
  <c r="N786" i="25"/>
  <c r="N785" i="25"/>
  <c r="N784" i="25"/>
  <c r="N783" i="25"/>
  <c r="N782" i="25"/>
  <c r="N781" i="25"/>
  <c r="N780" i="25"/>
  <c r="N779" i="25"/>
  <c r="N778" i="25"/>
  <c r="N777" i="25"/>
  <c r="N756" i="25"/>
  <c r="N755" i="25"/>
  <c r="N754" i="25"/>
  <c r="N753" i="25"/>
  <c r="N752" i="25"/>
  <c r="N751" i="25"/>
  <c r="N745" i="25"/>
  <c r="N744" i="25"/>
  <c r="N743" i="25"/>
  <c r="N742" i="25"/>
  <c r="N741" i="25"/>
  <c r="N740" i="25"/>
  <c r="N739" i="25"/>
  <c r="N738" i="25"/>
  <c r="N737" i="25"/>
  <c r="N736" i="25"/>
  <c r="N735" i="25"/>
  <c r="N734" i="25"/>
  <c r="N733" i="25"/>
  <c r="N732" i="25"/>
  <c r="N731" i="25"/>
  <c r="N730" i="25"/>
  <c r="N729" i="25"/>
  <c r="N728" i="25"/>
  <c r="N727" i="25"/>
  <c r="N726" i="25"/>
  <c r="N725" i="25"/>
  <c r="N724" i="25"/>
  <c r="N723" i="25"/>
  <c r="N722" i="25"/>
  <c r="N721" i="25"/>
  <c r="N720" i="25"/>
  <c r="N719" i="25"/>
  <c r="N718" i="25"/>
  <c r="N717" i="25"/>
  <c r="N716" i="25"/>
  <c r="N715" i="25"/>
  <c r="N697" i="25"/>
  <c r="N696" i="25"/>
  <c r="N695" i="25"/>
  <c r="N694" i="25"/>
  <c r="N693" i="25"/>
  <c r="N692" i="25"/>
  <c r="N691" i="25"/>
  <c r="N690" i="25"/>
  <c r="N689" i="25"/>
  <c r="N688" i="25"/>
  <c r="N687" i="25"/>
  <c r="N686" i="25"/>
  <c r="N685" i="25"/>
  <c r="N684" i="25"/>
  <c r="N683" i="25"/>
  <c r="N682" i="25"/>
  <c r="N681" i="25"/>
  <c r="N680" i="25"/>
  <c r="N679" i="25"/>
  <c r="N678" i="25"/>
  <c r="N677" i="25"/>
  <c r="N676" i="25"/>
  <c r="N675" i="25"/>
  <c r="N674" i="25"/>
  <c r="N673" i="25"/>
  <c r="N672" i="25"/>
  <c r="N671" i="25"/>
  <c r="N670" i="25"/>
  <c r="N669" i="25"/>
  <c r="N668" i="25"/>
  <c r="N667" i="25"/>
  <c r="N666" i="25"/>
  <c r="N665" i="25"/>
  <c r="N664" i="25"/>
  <c r="N663" i="25"/>
  <c r="N662" i="25"/>
  <c r="N661" i="25"/>
  <c r="N660" i="25"/>
  <c r="N659" i="25"/>
  <c r="N658" i="25"/>
  <c r="N657" i="25"/>
  <c r="N656" i="25"/>
  <c r="N655" i="25"/>
  <c r="N654" i="25"/>
  <c r="N653" i="25"/>
  <c r="N652" i="25"/>
  <c r="N651" i="25"/>
  <c r="N650" i="25"/>
  <c r="N649" i="25"/>
  <c r="N648" i="25"/>
  <c r="N647" i="25"/>
  <c r="N646" i="25"/>
  <c r="N645" i="25"/>
  <c r="N644" i="25"/>
  <c r="N643" i="25"/>
  <c r="N642" i="25"/>
  <c r="N641" i="25"/>
  <c r="N640" i="25"/>
  <c r="N639" i="25"/>
  <c r="N638" i="25"/>
  <c r="N637" i="25"/>
  <c r="N636" i="25"/>
  <c r="N635" i="25"/>
  <c r="N634" i="25"/>
  <c r="N633" i="25"/>
  <c r="N632" i="25"/>
  <c r="N631" i="25"/>
  <c r="N630" i="25"/>
  <c r="N629" i="25"/>
  <c r="N628" i="25"/>
  <c r="N627" i="25"/>
  <c r="N626" i="25"/>
  <c r="N625" i="25"/>
  <c r="N624" i="25"/>
  <c r="N612" i="25"/>
  <c r="N611" i="25"/>
  <c r="N610" i="25"/>
  <c r="N609" i="25"/>
  <c r="N608" i="25"/>
  <c r="N607" i="25"/>
  <c r="N606" i="25"/>
  <c r="N605" i="25"/>
  <c r="N604" i="25"/>
  <c r="N597" i="25"/>
  <c r="N596" i="25"/>
  <c r="N595" i="25"/>
  <c r="N594" i="25"/>
  <c r="N593" i="25"/>
  <c r="N592" i="25"/>
  <c r="N591" i="25"/>
  <c r="N590" i="25"/>
  <c r="N589" i="25"/>
  <c r="N588" i="25"/>
  <c r="N587" i="25"/>
  <c r="N586" i="25"/>
  <c r="N585" i="25"/>
  <c r="N584" i="25"/>
  <c r="N583" i="25"/>
  <c r="N582" i="25"/>
  <c r="N581" i="25"/>
  <c r="N580" i="25"/>
  <c r="N579" i="25"/>
  <c r="N578" i="25"/>
  <c r="N577" i="25"/>
  <c r="N576" i="25"/>
  <c r="N575" i="25"/>
  <c r="N574" i="25"/>
  <c r="N573" i="25"/>
  <c r="N572" i="25"/>
  <c r="N571" i="25"/>
  <c r="N570" i="25"/>
  <c r="N569" i="25"/>
  <c r="N568" i="25"/>
  <c r="N567" i="25"/>
  <c r="N566" i="25"/>
  <c r="N565" i="25"/>
  <c r="N564" i="25"/>
  <c r="N563" i="25"/>
  <c r="N562" i="25"/>
  <c r="N561" i="25"/>
  <c r="N560" i="25"/>
  <c r="N559" i="25"/>
  <c r="N558" i="25"/>
  <c r="N557" i="25"/>
  <c r="N556" i="25"/>
  <c r="N555" i="25"/>
  <c r="N554" i="25"/>
  <c r="N553" i="25"/>
  <c r="N552" i="25"/>
  <c r="N551" i="25"/>
  <c r="N544" i="25"/>
  <c r="N543" i="25"/>
  <c r="N542" i="25"/>
  <c r="N541" i="25"/>
  <c r="N540" i="25"/>
  <c r="N539" i="25"/>
  <c r="N538" i="25"/>
  <c r="N537" i="25"/>
  <c r="N536" i="25"/>
  <c r="N535" i="25"/>
  <c r="N534" i="25"/>
  <c r="N533" i="25"/>
  <c r="N532" i="25"/>
  <c r="N530" i="25"/>
  <c r="N529" i="25"/>
  <c r="N528" i="25"/>
  <c r="N527" i="25"/>
  <c r="N526" i="25"/>
  <c r="N525" i="25"/>
  <c r="N524" i="25"/>
  <c r="N523" i="25"/>
  <c r="N522" i="25"/>
  <c r="N521" i="25"/>
  <c r="N520" i="25"/>
  <c r="N519" i="25"/>
  <c r="N518" i="25"/>
  <c r="N517" i="25"/>
  <c r="N516" i="25"/>
  <c r="N515" i="25"/>
  <c r="N514" i="25"/>
  <c r="N513" i="25"/>
  <c r="N512" i="25"/>
  <c r="N511" i="25"/>
  <c r="N510" i="25"/>
  <c r="N501" i="25"/>
  <c r="N500" i="25"/>
  <c r="N499" i="25"/>
  <c r="N498" i="25"/>
  <c r="N497" i="25"/>
  <c r="N496" i="25"/>
  <c r="N495" i="25"/>
  <c r="N473" i="25"/>
  <c r="N472" i="25"/>
  <c r="N471" i="25"/>
  <c r="N470" i="25"/>
  <c r="N469" i="25"/>
  <c r="N468" i="25"/>
  <c r="N467" i="25"/>
  <c r="N465" i="25"/>
  <c r="N464" i="25"/>
  <c r="N463" i="25"/>
  <c r="N462" i="25"/>
  <c r="N461" i="25"/>
  <c r="N460" i="25"/>
  <c r="N459" i="25"/>
  <c r="N458" i="25"/>
  <c r="N457" i="25"/>
  <c r="N456" i="25"/>
  <c r="N455" i="25"/>
  <c r="N454" i="25"/>
  <c r="N453" i="25"/>
  <c r="N452" i="25"/>
  <c r="N451" i="25"/>
  <c r="N450" i="25"/>
  <c r="N449" i="25"/>
  <c r="N443" i="25"/>
  <c r="N442" i="25"/>
  <c r="N441" i="25"/>
  <c r="N440" i="25"/>
  <c r="N439" i="25"/>
  <c r="N438" i="25"/>
  <c r="N437" i="25"/>
  <c r="N436" i="25"/>
  <c r="N435" i="25"/>
  <c r="N434" i="25"/>
  <c r="N433" i="25"/>
  <c r="N432" i="25"/>
  <c r="N431" i="25"/>
  <c r="N430" i="25"/>
  <c r="N429" i="25"/>
  <c r="N428" i="25"/>
  <c r="N427" i="25"/>
  <c r="N426" i="25"/>
  <c r="N425" i="25"/>
  <c r="N424" i="25"/>
  <c r="N423" i="25"/>
  <c r="N422" i="25"/>
  <c r="N421" i="25"/>
  <c r="N420" i="25"/>
  <c r="N419" i="25"/>
  <c r="N417" i="25"/>
  <c r="N416" i="25"/>
  <c r="N415" i="25"/>
  <c r="N414" i="25"/>
  <c r="N413" i="25"/>
  <c r="N398" i="25"/>
  <c r="N397" i="25"/>
  <c r="N396" i="25"/>
  <c r="N395" i="25"/>
  <c r="N394" i="25"/>
  <c r="N393" i="25"/>
  <c r="N392" i="25"/>
  <c r="N391" i="25"/>
  <c r="N390" i="25"/>
  <c r="N389" i="25"/>
  <c r="N388" i="25"/>
  <c r="N387" i="25"/>
  <c r="N386" i="25"/>
  <c r="N385" i="25"/>
  <c r="N384" i="25"/>
  <c r="N383" i="25"/>
  <c r="N382" i="25"/>
  <c r="N381" i="25"/>
  <c r="N380" i="25"/>
  <c r="N379" i="25"/>
  <c r="N378" i="25"/>
  <c r="N377" i="25"/>
  <c r="N376" i="25"/>
  <c r="N375" i="25"/>
  <c r="N374" i="25"/>
  <c r="N373" i="25"/>
  <c r="N372" i="25"/>
  <c r="N371" i="25"/>
  <c r="N370" i="25"/>
  <c r="N369" i="25"/>
  <c r="N368" i="25"/>
  <c r="N367" i="25"/>
  <c r="N366" i="25"/>
  <c r="N365" i="25"/>
  <c r="N364" i="25"/>
  <c r="N363" i="25"/>
  <c r="N362" i="25"/>
  <c r="N361" i="25"/>
  <c r="N360" i="25"/>
  <c r="N359" i="25"/>
  <c r="N358" i="25"/>
  <c r="N357" i="25"/>
  <c r="N356" i="25"/>
  <c r="N355" i="25"/>
  <c r="N354" i="25"/>
  <c r="N353" i="25"/>
  <c r="N352" i="25"/>
  <c r="N351" i="25"/>
  <c r="N350" i="25"/>
  <c r="N349" i="25"/>
  <c r="N348" i="25"/>
  <c r="N347" i="25"/>
  <c r="N346" i="25"/>
  <c r="N345" i="25"/>
  <c r="N344" i="25"/>
  <c r="N343" i="25"/>
  <c r="N342" i="25"/>
  <c r="N341" i="25"/>
  <c r="N340" i="25"/>
  <c r="N339" i="25"/>
  <c r="N338" i="25"/>
  <c r="N337" i="25"/>
  <c r="N336" i="25"/>
  <c r="N335" i="25"/>
  <c r="N334" i="25"/>
  <c r="N333" i="25"/>
  <c r="N332" i="25"/>
  <c r="N331" i="25"/>
  <c r="N330" i="25"/>
  <c r="N329" i="25"/>
  <c r="N328" i="25"/>
  <c r="N327" i="25"/>
  <c r="N326" i="25"/>
  <c r="N325" i="25"/>
  <c r="N324" i="25"/>
  <c r="N323" i="25"/>
  <c r="N322" i="25"/>
  <c r="N321" i="25"/>
  <c r="N320" i="25"/>
  <c r="N319" i="25"/>
  <c r="N318" i="25"/>
  <c r="N317" i="25"/>
  <c r="N316" i="25"/>
  <c r="N315" i="25"/>
  <c r="N314" i="25"/>
  <c r="N313" i="25"/>
  <c r="N312" i="25"/>
  <c r="N311" i="25"/>
  <c r="N310" i="25"/>
  <c r="N309" i="25"/>
  <c r="N308" i="25"/>
  <c r="N307" i="25"/>
  <c r="N306" i="25"/>
  <c r="N305" i="25"/>
  <c r="N304" i="25"/>
  <c r="N303" i="25"/>
  <c r="N302" i="25"/>
  <c r="N301" i="25"/>
  <c r="N300" i="25"/>
  <c r="N299" i="25"/>
  <c r="N298" i="25"/>
  <c r="N297" i="25"/>
  <c r="N296" i="25"/>
  <c r="N295" i="25"/>
  <c r="N294" i="25"/>
  <c r="N293" i="25"/>
  <c r="N292" i="25"/>
  <c r="N291" i="25"/>
  <c r="N290" i="25"/>
  <c r="N289" i="25"/>
  <c r="N288" i="25"/>
  <c r="N287" i="25"/>
  <c r="N286" i="25"/>
  <c r="N285" i="25"/>
  <c r="N284" i="25"/>
  <c r="N283" i="25"/>
  <c r="N282" i="25"/>
  <c r="N281" i="25"/>
  <c r="N280" i="25"/>
  <c r="N279" i="25"/>
  <c r="N278" i="25"/>
  <c r="N277" i="25"/>
  <c r="N276" i="25"/>
  <c r="N275" i="25"/>
  <c r="N274" i="25"/>
  <c r="N273" i="25"/>
  <c r="N272" i="25"/>
  <c r="N271" i="25"/>
  <c r="N270" i="25"/>
  <c r="N269" i="25"/>
  <c r="N268" i="25"/>
  <c r="N267" i="25"/>
  <c r="N266" i="25"/>
  <c r="N265" i="25"/>
  <c r="N264" i="25"/>
  <c r="N263" i="25"/>
  <c r="N262" i="25"/>
  <c r="N261" i="25"/>
  <c r="N260" i="25"/>
  <c r="N259" i="25"/>
  <c r="N258" i="25"/>
  <c r="N257" i="25"/>
  <c r="N256" i="25"/>
  <c r="N255" i="25"/>
  <c r="N250" i="25"/>
  <c r="N249" i="25"/>
  <c r="N248" i="25"/>
  <c r="N247" i="25"/>
  <c r="N246" i="25"/>
  <c r="N245" i="25"/>
  <c r="N244" i="25"/>
  <c r="N243" i="25"/>
  <c r="N242" i="25"/>
  <c r="N241" i="25"/>
  <c r="N240" i="25"/>
  <c r="N239" i="25"/>
  <c r="N238" i="25"/>
  <c r="N237" i="25"/>
  <c r="N236" i="25"/>
  <c r="N235" i="25"/>
  <c r="N234" i="25"/>
  <c r="N233" i="25"/>
  <c r="N232" i="25"/>
  <c r="N231" i="25"/>
  <c r="N230" i="25"/>
  <c r="N229" i="25"/>
  <c r="N228" i="25"/>
  <c r="N227" i="25"/>
  <c r="N226" i="25"/>
  <c r="N225" i="25"/>
  <c r="N224" i="25"/>
  <c r="N223" i="25"/>
  <c r="N222" i="25"/>
  <c r="N221" i="25"/>
  <c r="N220" i="25"/>
  <c r="N219" i="25"/>
  <c r="N218" i="25"/>
  <c r="N217" i="25"/>
  <c r="N215" i="25"/>
  <c r="N214" i="25"/>
  <c r="N213" i="25"/>
  <c r="N212" i="25"/>
  <c r="N211" i="25"/>
  <c r="N210" i="25"/>
  <c r="N209" i="25"/>
  <c r="N208" i="25"/>
  <c r="N207" i="25"/>
  <c r="N206" i="25"/>
  <c r="N204" i="25"/>
  <c r="N205" i="25"/>
  <c r="N201" i="25"/>
  <c r="N200" i="25"/>
  <c r="N203" i="25"/>
  <c r="N202" i="25"/>
  <c r="N199" i="25"/>
  <c r="N198" i="25"/>
  <c r="N197" i="25"/>
  <c r="N196" i="25"/>
  <c r="N195" i="25"/>
  <c r="N194" i="25"/>
  <c r="N193" i="25"/>
  <c r="N192" i="25"/>
  <c r="N191" i="25"/>
  <c r="N190" i="25"/>
  <c r="N189" i="25"/>
  <c r="N188" i="25"/>
  <c r="N187" i="25"/>
  <c r="N186" i="25"/>
  <c r="N185" i="25"/>
  <c r="N184" i="25"/>
  <c r="N179" i="25"/>
  <c r="N178" i="25"/>
  <c r="N177" i="25"/>
  <c r="N176" i="25"/>
  <c r="N175" i="25"/>
  <c r="N174" i="25"/>
  <c r="N173" i="25"/>
  <c r="N172" i="25"/>
  <c r="N171" i="25"/>
  <c r="N170" i="25"/>
  <c r="N169" i="25"/>
  <c r="N168" i="25"/>
  <c r="N167" i="25"/>
  <c r="N166" i="25"/>
  <c r="N165" i="25"/>
  <c r="N164" i="25"/>
  <c r="N163" i="25"/>
  <c r="N162" i="25"/>
  <c r="N161" i="25"/>
  <c r="N160" i="25"/>
  <c r="N159" i="25"/>
  <c r="N158" i="25"/>
  <c r="N157" i="25"/>
  <c r="N152" i="25"/>
  <c r="N151" i="25"/>
  <c r="N150" i="25"/>
  <c r="N149" i="25"/>
  <c r="N148" i="25"/>
  <c r="N147" i="25"/>
  <c r="N146" i="25"/>
  <c r="N145" i="25"/>
  <c r="N144" i="25"/>
  <c r="N143" i="25"/>
  <c r="N142" i="25"/>
  <c r="N141" i="25"/>
  <c r="N140" i="25"/>
  <c r="N139" i="25"/>
  <c r="N138" i="25"/>
  <c r="N137" i="25"/>
  <c r="N136" i="25"/>
  <c r="N135" i="25"/>
  <c r="N134" i="25"/>
  <c r="N133" i="25"/>
  <c r="N132" i="25"/>
  <c r="N131" i="25"/>
  <c r="N130" i="25"/>
  <c r="N129" i="25"/>
  <c r="N128" i="25"/>
  <c r="N127" i="25"/>
  <c r="N126" i="25"/>
  <c r="N125" i="25"/>
  <c r="N124" i="25"/>
  <c r="N123" i="25"/>
  <c r="N122" i="25"/>
  <c r="N121" i="25"/>
  <c r="N120" i="25"/>
  <c r="N119" i="25"/>
  <c r="N118" i="25"/>
  <c r="N117" i="25"/>
  <c r="N116" i="25"/>
  <c r="N115" i="25"/>
  <c r="N114" i="25"/>
  <c r="N113" i="25"/>
  <c r="N112" i="25"/>
  <c r="N111" i="25"/>
  <c r="N110" i="25"/>
  <c r="N109" i="25"/>
  <c r="N108" i="25"/>
  <c r="N107" i="25"/>
  <c r="N106" i="25"/>
  <c r="N105" i="25"/>
  <c r="N104" i="25"/>
  <c r="N103" i="25"/>
  <c r="N102" i="25"/>
  <c r="N101" i="25"/>
  <c r="N100" i="25"/>
  <c r="N99" i="25"/>
  <c r="N98" i="25"/>
  <c r="N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N35" i="25"/>
  <c r="N34" i="25"/>
  <c r="N33" i="25"/>
  <c r="N32" i="25"/>
  <c r="N31" i="25"/>
  <c r="N30" i="25"/>
  <c r="N29" i="25"/>
  <c r="N28" i="25"/>
  <c r="N27" i="25"/>
  <c r="N26" i="25"/>
  <c r="N25" i="25"/>
  <c r="N24" i="25"/>
  <c r="N23" i="25"/>
  <c r="N22" i="25"/>
  <c r="N21" i="25"/>
  <c r="N20" i="25"/>
  <c r="N19" i="25"/>
  <c r="N18" i="25"/>
  <c r="N17" i="25"/>
  <c r="N16" i="25"/>
  <c r="N15" i="25"/>
  <c r="N14" i="25"/>
  <c r="N13" i="25"/>
  <c r="N12" i="25"/>
  <c r="N11" i="25"/>
  <c r="N10" i="25"/>
  <c r="N9" i="25"/>
  <c r="N8" i="25"/>
  <c r="N7" i="25"/>
  <c r="N6" i="25"/>
  <c r="N5" i="25"/>
  <c r="N4" i="25"/>
  <c r="N3" i="25"/>
  <c r="N2" i="25"/>
  <c r="P1722" i="25" l="1"/>
  <c r="O1722" i="25"/>
  <c r="P1474" i="25" l="1"/>
  <c r="O1474" i="25"/>
  <c r="P1473" i="25"/>
  <c r="O1473" i="25"/>
  <c r="P1505" i="25"/>
  <c r="O1505" i="25"/>
  <c r="P1472" i="25"/>
  <c r="O1472" i="25"/>
  <c r="P1471" i="25"/>
  <c r="O1471" i="25"/>
  <c r="P1504" i="25"/>
  <c r="O1504" i="25"/>
  <c r="P1570" i="25"/>
  <c r="O1570" i="25"/>
  <c r="P1624" i="25"/>
  <c r="O1624" i="25"/>
  <c r="P1623" i="25"/>
  <c r="O1623" i="25"/>
  <c r="P183" i="25"/>
  <c r="O183" i="25"/>
  <c r="P182" i="25"/>
  <c r="O182" i="25"/>
  <c r="P181" i="25"/>
  <c r="O181" i="25"/>
  <c r="P180" i="25"/>
  <c r="O180" i="25"/>
  <c r="P1470" i="25"/>
  <c r="O1470" i="25"/>
  <c r="P1469" i="25"/>
  <c r="O1469" i="25"/>
  <c r="P1503" i="25"/>
  <c r="O1503" i="25"/>
  <c r="P1786" i="25"/>
  <c r="O1786" i="25"/>
  <c r="P1676" i="25"/>
  <c r="O1676" i="25"/>
  <c r="P1254" i="25"/>
  <c r="O1254" i="25"/>
  <c r="P1545" i="25"/>
  <c r="O1545" i="25"/>
  <c r="P1544" i="25"/>
  <c r="O1544" i="25"/>
  <c r="P1543" i="25"/>
  <c r="O1543" i="25"/>
  <c r="P1622" i="25"/>
  <c r="O1622" i="25"/>
  <c r="P1675" i="25"/>
  <c r="O1675" i="25"/>
  <c r="P1088" i="25"/>
  <c r="O1088" i="25"/>
  <c r="P1087" i="25"/>
  <c r="O1087" i="25"/>
  <c r="P1621" i="25"/>
  <c r="O1621" i="25"/>
  <c r="P935" i="25"/>
  <c r="O935" i="25"/>
  <c r="P1807" i="25"/>
  <c r="O1807" i="25"/>
  <c r="P1265" i="25"/>
  <c r="O1265" i="25"/>
  <c r="P1264" i="25"/>
  <c r="O1264" i="25"/>
  <c r="P1263" i="25"/>
  <c r="O1263" i="25"/>
  <c r="P1262" i="25"/>
  <c r="O1262" i="25"/>
  <c r="P1261" i="25"/>
  <c r="O1261" i="25"/>
  <c r="P1260" i="25"/>
  <c r="O1260" i="25"/>
  <c r="P1259" i="25"/>
  <c r="O1259" i="25"/>
  <c r="P1542" i="25"/>
  <c r="O1542" i="25"/>
  <c r="P1541" i="25"/>
  <c r="O1541" i="25"/>
  <c r="P1674" i="25"/>
  <c r="O1674" i="25"/>
  <c r="P1620" i="25"/>
  <c r="O1620" i="25"/>
  <c r="P1673" i="25"/>
  <c r="O1673" i="25"/>
  <c r="P1619" i="25"/>
  <c r="O1619" i="25"/>
  <c r="P2265" i="25"/>
  <c r="O2265" i="25"/>
  <c r="P2264" i="25"/>
  <c r="O2264" i="25"/>
  <c r="P2263" i="25"/>
  <c r="O2263" i="25"/>
  <c r="P2262" i="25"/>
  <c r="O2262" i="25"/>
  <c r="P2261" i="25"/>
  <c r="O2261" i="25"/>
  <c r="P2260" i="25"/>
  <c r="O2260" i="25"/>
  <c r="P2259" i="25"/>
  <c r="O2259" i="25"/>
  <c r="P2258" i="25"/>
  <c r="O2258" i="25"/>
  <c r="P2257" i="25"/>
  <c r="O2257" i="25"/>
  <c r="P2256" i="25"/>
  <c r="O2256" i="25"/>
  <c r="P1328" i="25"/>
  <c r="O1328" i="25"/>
  <c r="P1326" i="25"/>
  <c r="O1326" i="25"/>
  <c r="P1325" i="25"/>
  <c r="O1325" i="25"/>
  <c r="P1468" i="25"/>
  <c r="O1468" i="25"/>
  <c r="P1467" i="25"/>
  <c r="O1467" i="25"/>
  <c r="P1502" i="25"/>
  <c r="O1502" i="25"/>
  <c r="P1466" i="25"/>
  <c r="O1466" i="25"/>
  <c r="P1465" i="25"/>
  <c r="O1465" i="25"/>
  <c r="P1501" i="25"/>
  <c r="O1501" i="25"/>
  <c r="P1464" i="25"/>
  <c r="O1464" i="25"/>
  <c r="P1463" i="25"/>
  <c r="O1463" i="25"/>
  <c r="P1500" i="25"/>
  <c r="O1500" i="25"/>
  <c r="P1785" i="25"/>
  <c r="O1785" i="25"/>
  <c r="P216" i="25"/>
  <c r="O216" i="25"/>
  <c r="P1672" i="25"/>
  <c r="O1672" i="25"/>
  <c r="P1618" i="25"/>
  <c r="O1618" i="25"/>
  <c r="P1617" i="25"/>
  <c r="O1617" i="25"/>
  <c r="P867" i="25"/>
  <c r="O867" i="25"/>
  <c r="P1616" i="25"/>
  <c r="O1616" i="25"/>
  <c r="P1671" i="25"/>
  <c r="O1671" i="25"/>
  <c r="P1462" i="25"/>
  <c r="O1462" i="25"/>
  <c r="P1461" i="25"/>
  <c r="O1461" i="25"/>
  <c r="P1499" i="25"/>
  <c r="O1499" i="25"/>
  <c r="P1615" i="25"/>
  <c r="O1615" i="25"/>
  <c r="P1460" i="25"/>
  <c r="O1460" i="25"/>
  <c r="P1459" i="25"/>
  <c r="O1459" i="25"/>
  <c r="P1498" i="25"/>
  <c r="O1498" i="25"/>
  <c r="P1540" i="25"/>
  <c r="O1540" i="25"/>
  <c r="P1539" i="25"/>
  <c r="O1539" i="25"/>
  <c r="P1538" i="25"/>
  <c r="O1538" i="25"/>
  <c r="P418" i="25"/>
  <c r="O418" i="25"/>
  <c r="P466" i="25"/>
  <c r="O466" i="25"/>
  <c r="P1670" i="25"/>
  <c r="O1670" i="25"/>
  <c r="P2255" i="25"/>
  <c r="O2255" i="25"/>
  <c r="P934" i="25"/>
  <c r="O934" i="25"/>
  <c r="P1458" i="25"/>
  <c r="O1458" i="25"/>
  <c r="P1457" i="25"/>
  <c r="O1457" i="25"/>
  <c r="P1497" i="25"/>
  <c r="O1497" i="25"/>
  <c r="P1008" i="25"/>
  <c r="O1008" i="25"/>
  <c r="P1644" i="25"/>
  <c r="O1644" i="25"/>
  <c r="P1643" i="25"/>
  <c r="O1643" i="25"/>
  <c r="P1642" i="25"/>
  <c r="O1642" i="25"/>
  <c r="P1456" i="25"/>
  <c r="O1456" i="25"/>
  <c r="P1455" i="25"/>
  <c r="O1455" i="25"/>
  <c r="P1495" i="25"/>
  <c r="O1495" i="25"/>
  <c r="P891" i="25"/>
  <c r="O891" i="25"/>
  <c r="P890" i="25"/>
  <c r="O890" i="25"/>
  <c r="P889" i="25"/>
  <c r="O889" i="25"/>
  <c r="P1614" i="25"/>
  <c r="O1614" i="25"/>
  <c r="P254" i="25"/>
  <c r="O254" i="25"/>
  <c r="P1669" i="25"/>
  <c r="O1669" i="25"/>
  <c r="P1537" i="25"/>
  <c r="O1537" i="25"/>
  <c r="P1536" i="25"/>
  <c r="O1536" i="25"/>
  <c r="P1535" i="25"/>
  <c r="O1535" i="25"/>
  <c r="P1668" i="25"/>
  <c r="O1668" i="25"/>
  <c r="P1534" i="25"/>
  <c r="O1534" i="25"/>
  <c r="P1454" i="25"/>
  <c r="O1454" i="25"/>
  <c r="P1453" i="25"/>
  <c r="O1453" i="25"/>
  <c r="P1494" i="25"/>
  <c r="O1494" i="25"/>
  <c r="P1452" i="25"/>
  <c r="O1452" i="25"/>
  <c r="P1451" i="25"/>
  <c r="O1451" i="25"/>
  <c r="P1493" i="25"/>
  <c r="O1493" i="25"/>
  <c r="P1450" i="25"/>
  <c r="O1450" i="25"/>
  <c r="P1449" i="25"/>
  <c r="O1449" i="25"/>
  <c r="P1492" i="25"/>
  <c r="O1492" i="25"/>
  <c r="P1448" i="25"/>
  <c r="O1448" i="25"/>
  <c r="P1447" i="25"/>
  <c r="O1447" i="25"/>
  <c r="P1491" i="25"/>
  <c r="O1491" i="25"/>
  <c r="P1446" i="25"/>
  <c r="O1446" i="25"/>
  <c r="P1445" i="25"/>
  <c r="O1445" i="25"/>
  <c r="P1490" i="25"/>
  <c r="O1490" i="25"/>
  <c r="P1667" i="25"/>
  <c r="O1667" i="25"/>
  <c r="P1444" i="25"/>
  <c r="O1444" i="25"/>
  <c r="P1443" i="25"/>
  <c r="O1443" i="25"/>
  <c r="P1489" i="25"/>
  <c r="O1489" i="25"/>
  <c r="P1488" i="25"/>
  <c r="O1488" i="25"/>
  <c r="P1442" i="25"/>
  <c r="O1442" i="25"/>
  <c r="P1441" i="25"/>
  <c r="O1441" i="25"/>
  <c r="P1440" i="25"/>
  <c r="O1440" i="25"/>
  <c r="P1439" i="25"/>
  <c r="O1439" i="25"/>
  <c r="P1438" i="25"/>
  <c r="O1438" i="25"/>
  <c r="P1111" i="25"/>
  <c r="O1111" i="25"/>
  <c r="P1437" i="25"/>
  <c r="O1437" i="25"/>
  <c r="P1436" i="25"/>
  <c r="O1436" i="25"/>
  <c r="P1487" i="25"/>
  <c r="O1487" i="25"/>
  <c r="P877" i="25"/>
  <c r="O877" i="25"/>
  <c r="P1613" i="25"/>
  <c r="O1613" i="25"/>
  <c r="P1086" i="25"/>
  <c r="O1086" i="25"/>
  <c r="P1435" i="25"/>
  <c r="O1435" i="25"/>
  <c r="P1434" i="25"/>
  <c r="O1434" i="25"/>
  <c r="P1433" i="25"/>
  <c r="O1433" i="25"/>
  <c r="P1486" i="25"/>
  <c r="O1486" i="25"/>
  <c r="P1919" i="25"/>
  <c r="O1919" i="25"/>
  <c r="P1223" i="25"/>
  <c r="O1223" i="25"/>
  <c r="P67" i="25"/>
  <c r="O67" i="25"/>
  <c r="P66" i="25"/>
  <c r="O66" i="25"/>
  <c r="P65" i="25"/>
  <c r="O65" i="25"/>
  <c r="P1432" i="25"/>
  <c r="O1432" i="25"/>
  <c r="P1431" i="25"/>
  <c r="O1431" i="25"/>
  <c r="P1485" i="25"/>
  <c r="O1485" i="25"/>
  <c r="P875" i="25"/>
  <c r="O875" i="25"/>
  <c r="P874" i="25"/>
  <c r="O874" i="25"/>
  <c r="P866" i="25"/>
  <c r="O866" i="25"/>
  <c r="P1430" i="25"/>
  <c r="O1430" i="25"/>
  <c r="P1429" i="25"/>
  <c r="O1429" i="25"/>
  <c r="P1484" i="25"/>
  <c r="O1484" i="25"/>
  <c r="P1612" i="25"/>
  <c r="O1612" i="25"/>
  <c r="P1784" i="25"/>
  <c r="O1784" i="25"/>
  <c r="P1253" i="25"/>
  <c r="O1253" i="25"/>
  <c r="P1252" i="25"/>
  <c r="O1252" i="25"/>
  <c r="P1251" i="25"/>
  <c r="O1251" i="25"/>
  <c r="P1428" i="25"/>
  <c r="O1428" i="25"/>
  <c r="P1427" i="25"/>
  <c r="O1427" i="25"/>
  <c r="P1426" i="25"/>
  <c r="O1426" i="25"/>
  <c r="P253" i="25"/>
  <c r="O253" i="25"/>
  <c r="P1666" i="25"/>
  <c r="O1666" i="25"/>
  <c r="P1425" i="25"/>
  <c r="O1425" i="25"/>
  <c r="P888" i="25"/>
  <c r="O888" i="25"/>
  <c r="P1665" i="25"/>
  <c r="O1665" i="25"/>
  <c r="P1234" i="25"/>
  <c r="O1234" i="25"/>
  <c r="P1151" i="25"/>
  <c r="O1151" i="25"/>
  <c r="P1150" i="25"/>
  <c r="O1150" i="25"/>
  <c r="P1424" i="25"/>
  <c r="O1424" i="25"/>
  <c r="P1423" i="25"/>
  <c r="O1423" i="25"/>
  <c r="P1483" i="25"/>
  <c r="O1483" i="25"/>
  <c r="P1664" i="25"/>
  <c r="O1664" i="25"/>
  <c r="P1783" i="25"/>
  <c r="O1783" i="25"/>
  <c r="P1611" i="25"/>
  <c r="O1611" i="25"/>
  <c r="P1371" i="25"/>
  <c r="O1371" i="25"/>
  <c r="P1370" i="25"/>
  <c r="O1370" i="25"/>
  <c r="P1369" i="25"/>
  <c r="O1369" i="25"/>
  <c r="P1368" i="25"/>
  <c r="O1368" i="25"/>
  <c r="P1367" i="25"/>
  <c r="O1367" i="25"/>
  <c r="P1366" i="25"/>
  <c r="O1366" i="25"/>
  <c r="P1365" i="25"/>
  <c r="O1365" i="25"/>
  <c r="P1364" i="25"/>
  <c r="O1364" i="25"/>
  <c r="P1363" i="25"/>
  <c r="O1363" i="25"/>
  <c r="P1362" i="25"/>
  <c r="O1362" i="25"/>
  <c r="P1361" i="25"/>
  <c r="O1361" i="25"/>
  <c r="P1422" i="25"/>
  <c r="O1422" i="25"/>
  <c r="P1421" i="25"/>
  <c r="O1421" i="25"/>
  <c r="P1482" i="25"/>
  <c r="O1482" i="25"/>
  <c r="P1420" i="25"/>
  <c r="O1420" i="25"/>
  <c r="P1419" i="25"/>
  <c r="O1419" i="25"/>
  <c r="P1481" i="25"/>
  <c r="O1481" i="25"/>
  <c r="P1418" i="25"/>
  <c r="O1418" i="25"/>
  <c r="P1417" i="25"/>
  <c r="O1417" i="25"/>
  <c r="P1480" i="25"/>
  <c r="O1480" i="25"/>
  <c r="P1663" i="25"/>
  <c r="O1663" i="25"/>
  <c r="P1662" i="25"/>
  <c r="O1662" i="25"/>
  <c r="P1416" i="25"/>
  <c r="O1416" i="25"/>
  <c r="P1415" i="25"/>
  <c r="O1415" i="25"/>
  <c r="P1479" i="25"/>
  <c r="O1479" i="25"/>
  <c r="P1661" i="25"/>
  <c r="O1661" i="25"/>
  <c r="P1533" i="25"/>
  <c r="O1533" i="25"/>
  <c r="P1532" i="25"/>
  <c r="O1532" i="25"/>
  <c r="P1531" i="25"/>
  <c r="O1531" i="25"/>
  <c r="P1610" i="25"/>
  <c r="O1610" i="25"/>
  <c r="P1609" i="25"/>
  <c r="O1609" i="25"/>
  <c r="P1660" i="25"/>
  <c r="O1660" i="25"/>
  <c r="P252" i="25"/>
  <c r="O252" i="25"/>
  <c r="P1659" i="25"/>
  <c r="O1659" i="25"/>
  <c r="P623" i="25"/>
  <c r="O623" i="25"/>
  <c r="P494" i="25"/>
  <c r="O494" i="25"/>
  <c r="P622" i="25"/>
  <c r="O622" i="25"/>
  <c r="P412" i="25"/>
  <c r="O412" i="25"/>
  <c r="P714" i="25"/>
  <c r="O714" i="25"/>
  <c r="P493" i="25"/>
  <c r="O493" i="25"/>
  <c r="P492" i="25"/>
  <c r="O492" i="25"/>
  <c r="P491" i="25"/>
  <c r="O491" i="25"/>
  <c r="P411" i="25"/>
  <c r="O411" i="25"/>
  <c r="P776" i="25"/>
  <c r="O776" i="25"/>
  <c r="P490" i="25"/>
  <c r="O490" i="25"/>
  <c r="P621" i="25"/>
  <c r="O621" i="25"/>
  <c r="P713" i="25"/>
  <c r="O713" i="25"/>
  <c r="P775" i="25"/>
  <c r="O775" i="25"/>
  <c r="P712" i="25"/>
  <c r="O712" i="25"/>
  <c r="P620" i="25"/>
  <c r="O620" i="25"/>
  <c r="P489" i="25"/>
  <c r="O489" i="25"/>
  <c r="P603" i="25"/>
  <c r="O603" i="25"/>
  <c r="P410" i="25"/>
  <c r="O410" i="25"/>
  <c r="P750" i="25"/>
  <c r="O750" i="25"/>
  <c r="P509" i="25"/>
  <c r="O509" i="25"/>
  <c r="P774" i="25"/>
  <c r="O774" i="25"/>
  <c r="P711" i="25"/>
  <c r="O711" i="25"/>
  <c r="P773" i="25"/>
  <c r="O773" i="25"/>
  <c r="P508" i="25"/>
  <c r="O508" i="25"/>
  <c r="P710" i="25"/>
  <c r="O710" i="25"/>
  <c r="P409" i="25"/>
  <c r="O409" i="25"/>
  <c r="P619" i="25"/>
  <c r="O619" i="25"/>
  <c r="P602" i="25"/>
  <c r="O602" i="25"/>
  <c r="P531" i="25"/>
  <c r="O531" i="25"/>
  <c r="P488" i="25"/>
  <c r="O488" i="25"/>
  <c r="P618" i="25"/>
  <c r="O618" i="25"/>
  <c r="P709" i="25"/>
  <c r="O709" i="25"/>
  <c r="P772" i="25"/>
  <c r="O772" i="25"/>
  <c r="P408" i="25"/>
  <c r="O408" i="25"/>
  <c r="P487" i="25"/>
  <c r="O487" i="25"/>
  <c r="P708" i="25"/>
  <c r="O708" i="25"/>
  <c r="P707" i="25"/>
  <c r="O707" i="25"/>
  <c r="P486" i="25"/>
  <c r="O486" i="25"/>
  <c r="P706" i="25"/>
  <c r="O706" i="25"/>
  <c r="P771" i="25"/>
  <c r="O771" i="25"/>
  <c r="P485" i="25"/>
  <c r="O485" i="25"/>
  <c r="P550" i="25"/>
  <c r="O550" i="25"/>
  <c r="P770" i="25"/>
  <c r="O770" i="25"/>
  <c r="P617" i="25"/>
  <c r="O617" i="25"/>
  <c r="P749" i="25"/>
  <c r="O749" i="25"/>
  <c r="P705" i="25"/>
  <c r="O705" i="25"/>
  <c r="P704" i="25"/>
  <c r="O704" i="25"/>
  <c r="P601" i="25"/>
  <c r="O601" i="25"/>
  <c r="P448" i="25"/>
  <c r="O448" i="25"/>
  <c r="P549" i="25"/>
  <c r="O549" i="25"/>
  <c r="P548" i="25"/>
  <c r="O548" i="25"/>
  <c r="P547" i="25"/>
  <c r="O547" i="25"/>
  <c r="P703" i="25"/>
  <c r="O703" i="25"/>
  <c r="P600" i="25"/>
  <c r="O600" i="25"/>
  <c r="P507" i="25"/>
  <c r="O507" i="25"/>
  <c r="P769" i="25"/>
  <c r="O769" i="25"/>
  <c r="P506" i="25"/>
  <c r="O506" i="25"/>
  <c r="P484" i="25"/>
  <c r="O484" i="25"/>
  <c r="P768" i="25"/>
  <c r="O768" i="25"/>
  <c r="P616" i="25"/>
  <c r="O616" i="25"/>
  <c r="P702" i="25"/>
  <c r="O702" i="25"/>
  <c r="P748" i="25"/>
  <c r="O748" i="25"/>
  <c r="P615" i="25"/>
  <c r="O615" i="25"/>
  <c r="P407" i="25"/>
  <c r="O407" i="25"/>
  <c r="P747" i="25"/>
  <c r="O747" i="25"/>
  <c r="P767" i="25"/>
  <c r="O767" i="25"/>
  <c r="P546" i="25"/>
  <c r="O546" i="25"/>
  <c r="P447" i="25"/>
  <c r="O447" i="25"/>
  <c r="P505" i="25"/>
  <c r="O505" i="25"/>
  <c r="P483" i="25"/>
  <c r="O483" i="25"/>
  <c r="P504" i="25"/>
  <c r="O504" i="25"/>
  <c r="P482" i="25"/>
  <c r="O482" i="25"/>
  <c r="P406" i="25"/>
  <c r="O406" i="25"/>
  <c r="P701" i="25"/>
  <c r="O701" i="25"/>
  <c r="P599" i="25"/>
  <c r="O599" i="25"/>
  <c r="P481" i="25"/>
  <c r="O481" i="25"/>
  <c r="P614" i="25"/>
  <c r="O614" i="25"/>
  <c r="P746" i="25"/>
  <c r="O746" i="25"/>
  <c r="P446" i="25"/>
  <c r="O446" i="25"/>
  <c r="P405" i="25"/>
  <c r="O405" i="25"/>
  <c r="P404" i="25"/>
  <c r="O404" i="25"/>
  <c r="P480" i="25"/>
  <c r="O480" i="25"/>
  <c r="P403" i="25"/>
  <c r="O403" i="25"/>
  <c r="P766" i="25"/>
  <c r="O766" i="25"/>
  <c r="P402" i="25"/>
  <c r="O402" i="25"/>
  <c r="P401" i="25"/>
  <c r="O401" i="25"/>
  <c r="P479" i="25"/>
  <c r="O479" i="25"/>
  <c r="P765" i="25"/>
  <c r="O765" i="25"/>
  <c r="P613" i="25"/>
  <c r="O613" i="25"/>
  <c r="P503" i="25"/>
  <c r="O503" i="25"/>
  <c r="P764" i="25"/>
  <c r="O764" i="25"/>
  <c r="P478" i="25"/>
  <c r="O478" i="25"/>
  <c r="P700" i="25"/>
  <c r="O700" i="25"/>
  <c r="P545" i="25"/>
  <c r="O545" i="25"/>
  <c r="P477" i="25"/>
  <c r="O477" i="25"/>
  <c r="P400" i="25"/>
  <c r="O400" i="25"/>
  <c r="P763" i="25"/>
  <c r="O763" i="25"/>
  <c r="P762" i="25"/>
  <c r="O762" i="25"/>
  <c r="P761" i="25"/>
  <c r="O761" i="25"/>
  <c r="P699" i="25"/>
  <c r="O699" i="25"/>
  <c r="P760" i="25"/>
  <c r="O760" i="25"/>
  <c r="P759" i="25"/>
  <c r="O759" i="25"/>
  <c r="P476" i="25"/>
  <c r="O476" i="25"/>
  <c r="P445" i="25"/>
  <c r="O445" i="25"/>
  <c r="P598" i="25"/>
  <c r="O598" i="25"/>
  <c r="P502" i="25"/>
  <c r="O502" i="25"/>
  <c r="P698" i="25"/>
  <c r="O698" i="25"/>
  <c r="P758" i="25"/>
  <c r="O758" i="25"/>
  <c r="P399" i="25"/>
  <c r="O399" i="25"/>
  <c r="P475" i="25"/>
  <c r="O475" i="25"/>
  <c r="P444" i="25"/>
  <c r="O444" i="25"/>
  <c r="P474" i="25"/>
  <c r="O474" i="25"/>
  <c r="P757" i="25"/>
  <c r="O757" i="25"/>
  <c r="P1414" i="25"/>
  <c r="O1414" i="25"/>
  <c r="P1413" i="25"/>
  <c r="O1413" i="25"/>
  <c r="P1478" i="25"/>
  <c r="O1478" i="25"/>
  <c r="P1608" i="25"/>
  <c r="O1608" i="25"/>
  <c r="P1607" i="25"/>
  <c r="O1607" i="25"/>
  <c r="P1736" i="25"/>
  <c r="O1736" i="25"/>
  <c r="P1735" i="25"/>
  <c r="O1735" i="25"/>
  <c r="P1734" i="25"/>
  <c r="O1734" i="25"/>
  <c r="P1733" i="25"/>
  <c r="O1733" i="25"/>
  <c r="P1658" i="25"/>
  <c r="O1658" i="25"/>
  <c r="P1101" i="25"/>
  <c r="O1101" i="25"/>
  <c r="P1412" i="25"/>
  <c r="O1412" i="25"/>
  <c r="P1411" i="25"/>
  <c r="O1411" i="25"/>
  <c r="P1477" i="25"/>
  <c r="O1477" i="25"/>
  <c r="P251" i="25"/>
  <c r="O251" i="25"/>
  <c r="P1530" i="25"/>
  <c r="O1530" i="25"/>
  <c r="P1529" i="25"/>
  <c r="O1529" i="25"/>
  <c r="P1528" i="25"/>
  <c r="O1528" i="25"/>
  <c r="P1806" i="25"/>
  <c r="O1806" i="25"/>
  <c r="P1100" i="25"/>
  <c r="O1100" i="25"/>
  <c r="P1410" i="25"/>
  <c r="O1410" i="25"/>
  <c r="P1409" i="25"/>
  <c r="O1409" i="25"/>
  <c r="P1476" i="25"/>
  <c r="O1476" i="25"/>
  <c r="P1058" i="25"/>
  <c r="O1058" i="25"/>
  <c r="P156" i="25"/>
  <c r="O156" i="25"/>
  <c r="P155" i="25"/>
  <c r="O155" i="25"/>
  <c r="P154" i="25"/>
  <c r="O154" i="25"/>
  <c r="P153" i="25"/>
  <c r="O153" i="25"/>
  <c r="P1782" i="25"/>
  <c r="O1782" i="25"/>
  <c r="P1408" i="25"/>
  <c r="O1408" i="25"/>
  <c r="P1407" i="25"/>
  <c r="O1407" i="25"/>
  <c r="P1475" i="25"/>
  <c r="O1475" i="25"/>
  <c r="P1406" i="25"/>
  <c r="O1406" i="25"/>
  <c r="P1405" i="25"/>
  <c r="O1405" i="25"/>
  <c r="P1404" i="25"/>
  <c r="O1404" i="25"/>
  <c r="P1805" i="25"/>
  <c r="O1805" i="25"/>
  <c r="P1085" i="25"/>
  <c r="O1085" i="25"/>
  <c r="P1657" i="25"/>
  <c r="O1657" i="25"/>
  <c r="P2274" i="25"/>
  <c r="O2274" i="25"/>
  <c r="P2273" i="25"/>
  <c r="O2273" i="25"/>
  <c r="P2272" i="25"/>
  <c r="O2272" i="25"/>
  <c r="P2271" i="25"/>
  <c r="O2271" i="25"/>
  <c r="P2270" i="25"/>
  <c r="O2270" i="25"/>
  <c r="P2269" i="25"/>
  <c r="O2269" i="25"/>
  <c r="P2268" i="25"/>
  <c r="O2268" i="25"/>
  <c r="P2267" i="25"/>
  <c r="O2267" i="25"/>
  <c r="P2266" i="25"/>
  <c r="O2266" i="25"/>
  <c r="P2254" i="25"/>
  <c r="O2254" i="25"/>
  <c r="P2253" i="25"/>
  <c r="O2253" i="25"/>
  <c r="P2252" i="25"/>
  <c r="O2252" i="25"/>
  <c r="P2251" i="25"/>
  <c r="O2251" i="25"/>
  <c r="P2250" i="25"/>
  <c r="O2250" i="25"/>
  <c r="P2249" i="25"/>
  <c r="O2249" i="25"/>
  <c r="P2248" i="25"/>
  <c r="O2248" i="25"/>
  <c r="P2247" i="25"/>
  <c r="O2247" i="25"/>
  <c r="P2246" i="25"/>
  <c r="O2246" i="25"/>
  <c r="P2245" i="25"/>
  <c r="O2245" i="25"/>
  <c r="P2240" i="25"/>
  <c r="O2240" i="25"/>
  <c r="P2244" i="25"/>
  <c r="O2244" i="25"/>
  <c r="P2243" i="25"/>
  <c r="O2243" i="25"/>
  <c r="P2241" i="25"/>
  <c r="O2241" i="25"/>
  <c r="P2242" i="25"/>
  <c r="O2242" i="25"/>
  <c r="P2239" i="25"/>
  <c r="O2239" i="25"/>
  <c r="P2238" i="25"/>
  <c r="O2238" i="25"/>
  <c r="P2237" i="25"/>
  <c r="O2237" i="25"/>
  <c r="P2236" i="25"/>
  <c r="O2236" i="25"/>
  <c r="P2235" i="25"/>
  <c r="O2235" i="25"/>
  <c r="P2234" i="25"/>
  <c r="O2234" i="25"/>
  <c r="P2233" i="25"/>
  <c r="O2233" i="25"/>
  <c r="P2232" i="25"/>
  <c r="O2232" i="25"/>
  <c r="P2231" i="25"/>
  <c r="O2231" i="25"/>
  <c r="P2230" i="25"/>
  <c r="O2230" i="25"/>
  <c r="P2229" i="25"/>
  <c r="O2229" i="25"/>
  <c r="P2228" i="25"/>
  <c r="O2228" i="25"/>
  <c r="P2227" i="25"/>
  <c r="O2227" i="25"/>
  <c r="P2226" i="25"/>
  <c r="O2226" i="25"/>
  <c r="P2225" i="25"/>
  <c r="O2225" i="25"/>
  <c r="P2224" i="25"/>
  <c r="O2224" i="25"/>
  <c r="P2223" i="25"/>
  <c r="O2223" i="25"/>
  <c r="P2222" i="25"/>
  <c r="O2222" i="25"/>
  <c r="P2221" i="25"/>
  <c r="O2221" i="25"/>
  <c r="P2220" i="25"/>
  <c r="O2220" i="25"/>
  <c r="P2219" i="25"/>
  <c r="O2219" i="25"/>
  <c r="P2218" i="25"/>
  <c r="O2218" i="25"/>
  <c r="P2217" i="25"/>
  <c r="O2217" i="25"/>
  <c r="P2216" i="25"/>
  <c r="O2216" i="25"/>
  <c r="P2215" i="25"/>
  <c r="O2215" i="25"/>
  <c r="P2214" i="25"/>
  <c r="O2214" i="25"/>
  <c r="P2213" i="25"/>
  <c r="O2213" i="25"/>
  <c r="P2212" i="25"/>
  <c r="O2212" i="25"/>
  <c r="P2211" i="25"/>
  <c r="O2211" i="25"/>
  <c r="P2206" i="25"/>
  <c r="O2206" i="25"/>
  <c r="P2207" i="25"/>
  <c r="O2207" i="25"/>
  <c r="P2210" i="25"/>
  <c r="O2210" i="25"/>
  <c r="P2208" i="25"/>
  <c r="O2208" i="25"/>
  <c r="P2209" i="25"/>
  <c r="O2209" i="25"/>
  <c r="P2205" i="25"/>
  <c r="O2205" i="25"/>
  <c r="P2204" i="25"/>
  <c r="O2204" i="25"/>
  <c r="P2203" i="25"/>
  <c r="O2203" i="25"/>
  <c r="P2202" i="25"/>
  <c r="O2202" i="25"/>
  <c r="P2201" i="25"/>
  <c r="O2201" i="25"/>
  <c r="P2200" i="25"/>
  <c r="O2200" i="25"/>
  <c r="P2199" i="25"/>
  <c r="O2199" i="25"/>
  <c r="P2198" i="25"/>
  <c r="O2198" i="25"/>
  <c r="P2197" i="25"/>
  <c r="O2197" i="25"/>
  <c r="P2196" i="25"/>
  <c r="O2196" i="25"/>
  <c r="P2195" i="25"/>
  <c r="O2195" i="25"/>
  <c r="P2194" i="25"/>
  <c r="O2194" i="25"/>
  <c r="P2193" i="25"/>
  <c r="O2193" i="25"/>
  <c r="P2192" i="25"/>
  <c r="O2192" i="25"/>
  <c r="P2191" i="25"/>
  <c r="O2191" i="25"/>
  <c r="P2190" i="25"/>
  <c r="O2190" i="25"/>
  <c r="P2189" i="25"/>
  <c r="O2189" i="25"/>
  <c r="P2188" i="25"/>
  <c r="O2188" i="25"/>
  <c r="P2187" i="25"/>
  <c r="O2187" i="25"/>
  <c r="P2186" i="25"/>
  <c r="O2186" i="25"/>
  <c r="P2185" i="25"/>
  <c r="O2185" i="25"/>
  <c r="P2184" i="25"/>
  <c r="O2184" i="25"/>
  <c r="P2183" i="25"/>
  <c r="O2183" i="25"/>
  <c r="P2182" i="25"/>
  <c r="O2182" i="25"/>
  <c r="P2176" i="25"/>
  <c r="O2176" i="25"/>
  <c r="P2177" i="25"/>
  <c r="O2177" i="25"/>
  <c r="P2175" i="25"/>
  <c r="O2175" i="25"/>
  <c r="P2181" i="25"/>
  <c r="O2181" i="25"/>
  <c r="P2180" i="25"/>
  <c r="O2180" i="25"/>
  <c r="P2179" i="25"/>
  <c r="O2179" i="25"/>
  <c r="P2178" i="25"/>
  <c r="O2178" i="25"/>
  <c r="P2174" i="25"/>
  <c r="O2174" i="25"/>
  <c r="P2173" i="25"/>
  <c r="O2173" i="25"/>
  <c r="P2172" i="25"/>
  <c r="O2172" i="25"/>
  <c r="P2171" i="25"/>
  <c r="O2171" i="25"/>
  <c r="P2170" i="25"/>
  <c r="O2170" i="25"/>
  <c r="P2169" i="25"/>
  <c r="O2169" i="25"/>
  <c r="P2168" i="25"/>
  <c r="O2168" i="25"/>
  <c r="P2167" i="25"/>
  <c r="O2167" i="25"/>
  <c r="P2166" i="25"/>
  <c r="O2166" i="25"/>
  <c r="P2165" i="25"/>
  <c r="O2165" i="25"/>
  <c r="P2164" i="25"/>
  <c r="O2164" i="25"/>
  <c r="P2163" i="25"/>
  <c r="O2163" i="25"/>
  <c r="P2162" i="25"/>
  <c r="O2162" i="25"/>
  <c r="P2161" i="25"/>
  <c r="O2161" i="25"/>
  <c r="P2160" i="25"/>
  <c r="O2160" i="25"/>
  <c r="P2159" i="25"/>
  <c r="O2159" i="25"/>
  <c r="P2158" i="25"/>
  <c r="O2158" i="25"/>
  <c r="P2157" i="25"/>
  <c r="O2157" i="25"/>
  <c r="P2156" i="25"/>
  <c r="O2156" i="25"/>
  <c r="P2155" i="25"/>
  <c r="O2155" i="25"/>
  <c r="P2154" i="25"/>
  <c r="O2154" i="25"/>
  <c r="P2153" i="25"/>
  <c r="O2153" i="25"/>
  <c r="P2152" i="25"/>
  <c r="O2152" i="25"/>
  <c r="P2151" i="25"/>
  <c r="O2151" i="25"/>
  <c r="P2150" i="25"/>
  <c r="O2150" i="25"/>
  <c r="P2149" i="25"/>
  <c r="O2149" i="25"/>
  <c r="P2148" i="25"/>
  <c r="O2148" i="25"/>
  <c r="P2147" i="25"/>
  <c r="O2147" i="25"/>
  <c r="P2146" i="25"/>
  <c r="O2146" i="25"/>
  <c r="P2145" i="25"/>
  <c r="O2145" i="25"/>
  <c r="P2144" i="25"/>
  <c r="O2144" i="25"/>
  <c r="P2143" i="25"/>
  <c r="O2143" i="25"/>
  <c r="P2142" i="25"/>
  <c r="O2142" i="25"/>
  <c r="P2141" i="25"/>
  <c r="O2141" i="25"/>
  <c r="P2140" i="25"/>
  <c r="O2140" i="25"/>
  <c r="P2139" i="25"/>
  <c r="O2139" i="25"/>
  <c r="P2138" i="25"/>
  <c r="O2138" i="25"/>
  <c r="P2137" i="25"/>
  <c r="O2137" i="25"/>
  <c r="P2136" i="25"/>
  <c r="O2136" i="25"/>
  <c r="P2135" i="25"/>
  <c r="O2135" i="25"/>
  <c r="P2134" i="25"/>
  <c r="O2134" i="25"/>
  <c r="P2133" i="25"/>
  <c r="O2133" i="25"/>
  <c r="P2132" i="25"/>
  <c r="O2132" i="25"/>
  <c r="P2131" i="25"/>
  <c r="O2131" i="25"/>
  <c r="P2130" i="25"/>
  <c r="O2130" i="25"/>
  <c r="P2129" i="25"/>
  <c r="O2129" i="25"/>
  <c r="P2128" i="25"/>
  <c r="O2128" i="25"/>
  <c r="P2127" i="25"/>
  <c r="O2127" i="25"/>
  <c r="P2126" i="25"/>
  <c r="O2126" i="25"/>
  <c r="P2125" i="25"/>
  <c r="O2125" i="25"/>
  <c r="P2124" i="25"/>
  <c r="O2124" i="25"/>
  <c r="P2123" i="25"/>
  <c r="O2123" i="25"/>
  <c r="P2122" i="25"/>
  <c r="O2122" i="25"/>
  <c r="P2121" i="25"/>
  <c r="O2121" i="25"/>
  <c r="P2120" i="25"/>
  <c r="O2120" i="25"/>
  <c r="P2119" i="25"/>
  <c r="O2119" i="25"/>
  <c r="P2118" i="25"/>
  <c r="O2118" i="25"/>
  <c r="P2117" i="25"/>
  <c r="O2117" i="25"/>
  <c r="P2116" i="25"/>
  <c r="O2116" i="25"/>
  <c r="P2115" i="25"/>
  <c r="O2115" i="25"/>
  <c r="P2114" i="25"/>
  <c r="O2114" i="25"/>
  <c r="P2113" i="25"/>
  <c r="O2113" i="25"/>
  <c r="P2112" i="25"/>
  <c r="O2112" i="25"/>
  <c r="P2111" i="25"/>
  <c r="O2111" i="25"/>
  <c r="P2110" i="25"/>
  <c r="O2110" i="25"/>
  <c r="P2109" i="25"/>
  <c r="O2109" i="25"/>
  <c r="P2108" i="25"/>
  <c r="O2108" i="25"/>
  <c r="P2107" i="25"/>
  <c r="O2107" i="25"/>
  <c r="P2106" i="25"/>
  <c r="O2106" i="25"/>
  <c r="P2105" i="25"/>
  <c r="O2105" i="25"/>
  <c r="P2104" i="25"/>
  <c r="O2104" i="25"/>
  <c r="P2103" i="25"/>
  <c r="O2103" i="25"/>
  <c r="P2102" i="25"/>
  <c r="O2102" i="25"/>
  <c r="P2101" i="25"/>
  <c r="O2101" i="25"/>
  <c r="P2100" i="25"/>
  <c r="O2100" i="25"/>
  <c r="P2099" i="25"/>
  <c r="O2099" i="25"/>
  <c r="P2098" i="25"/>
  <c r="O2098" i="25"/>
  <c r="P2097" i="25"/>
  <c r="O2097" i="25"/>
  <c r="P2096" i="25"/>
  <c r="O2096" i="25"/>
  <c r="P2095" i="25"/>
  <c r="O2095" i="25"/>
  <c r="P2094" i="25"/>
  <c r="O2094" i="25"/>
  <c r="P2093" i="25"/>
  <c r="O2093" i="25"/>
  <c r="P2092" i="25"/>
  <c r="O2092" i="25"/>
  <c r="P2091" i="25"/>
  <c r="O2091" i="25"/>
  <c r="P2090" i="25"/>
  <c r="O2090" i="25"/>
  <c r="P2089" i="25"/>
  <c r="O2089" i="25"/>
  <c r="P2088" i="25"/>
  <c r="O2088" i="25"/>
  <c r="P2087" i="25"/>
  <c r="O2087" i="25"/>
  <c r="P2086" i="25"/>
  <c r="O2086" i="25"/>
  <c r="P2085" i="25"/>
  <c r="O2085" i="25"/>
  <c r="P2084" i="25"/>
  <c r="O2084" i="25"/>
  <c r="P2083" i="25"/>
  <c r="O2083" i="25"/>
  <c r="P2082" i="25"/>
  <c r="O2082" i="25"/>
  <c r="P2081" i="25"/>
  <c r="O2081" i="25"/>
  <c r="P2080" i="25"/>
  <c r="O2080" i="25"/>
  <c r="P2079" i="25"/>
  <c r="O2079" i="25"/>
  <c r="P2078" i="25"/>
  <c r="O2078" i="25"/>
  <c r="P2077" i="25"/>
  <c r="O2077" i="25"/>
  <c r="P2076" i="25"/>
  <c r="O2076" i="25"/>
  <c r="P2075" i="25"/>
  <c r="O2075" i="25"/>
  <c r="P2074" i="25"/>
  <c r="O2074" i="25"/>
  <c r="P2073" i="25"/>
  <c r="O2073" i="25"/>
  <c r="P2072" i="25"/>
  <c r="O2072" i="25"/>
  <c r="P2071" i="25"/>
  <c r="O2071" i="25"/>
  <c r="P2070" i="25"/>
  <c r="O2070" i="25"/>
  <c r="P2069" i="25"/>
  <c r="O2069" i="25"/>
  <c r="P2068" i="25"/>
  <c r="O2068" i="25"/>
  <c r="P2067" i="25"/>
  <c r="O2067" i="25"/>
  <c r="P2066" i="25"/>
  <c r="O2066" i="25"/>
  <c r="P2065" i="25"/>
  <c r="O2065" i="25"/>
  <c r="P2064" i="25"/>
  <c r="O2064" i="25"/>
  <c r="P2063" i="25"/>
  <c r="O2063" i="25"/>
  <c r="P2062" i="25"/>
  <c r="O2062" i="25"/>
  <c r="P2061" i="25"/>
  <c r="O2061" i="25"/>
  <c r="P2060" i="25"/>
  <c r="O2060" i="25"/>
  <c r="P2059" i="25"/>
  <c r="O2059" i="25"/>
  <c r="P2058" i="25"/>
  <c r="O2058" i="25"/>
  <c r="P2057" i="25"/>
  <c r="O2057" i="25"/>
  <c r="P2056" i="25"/>
  <c r="O2056" i="25"/>
  <c r="P2055" i="25"/>
  <c r="O2055" i="25"/>
  <c r="P2054" i="25"/>
  <c r="O2054" i="25"/>
  <c r="P2053" i="25"/>
  <c r="O2053" i="25"/>
  <c r="P2052" i="25"/>
  <c r="O2052" i="25"/>
  <c r="P2051" i="25"/>
  <c r="O2051" i="25"/>
  <c r="P2050" i="25"/>
  <c r="O2050" i="25"/>
  <c r="P2049" i="25"/>
  <c r="O2049" i="25"/>
  <c r="P2048" i="25"/>
  <c r="O2048" i="25"/>
  <c r="P2047" i="25"/>
  <c r="O2047" i="25"/>
  <c r="P2046" i="25"/>
  <c r="O2046" i="25"/>
  <c r="P2045" i="25"/>
  <c r="O2045" i="25"/>
  <c r="P2006" i="25"/>
  <c r="O2006" i="25"/>
  <c r="P2005" i="25"/>
  <c r="O2005" i="25"/>
  <c r="P2004" i="25"/>
  <c r="O2004" i="25"/>
  <c r="P2003" i="25"/>
  <c r="O2003" i="25"/>
  <c r="P2002" i="25"/>
  <c r="O2002" i="25"/>
  <c r="P1985" i="25"/>
  <c r="O1985" i="25"/>
  <c r="P1984" i="25"/>
  <c r="O1984" i="25"/>
  <c r="P1983" i="25"/>
  <c r="O1983" i="25"/>
  <c r="P1982" i="25"/>
  <c r="O1982" i="25"/>
  <c r="P1981" i="25"/>
  <c r="O1981" i="25"/>
  <c r="P1976" i="25"/>
  <c r="O1976" i="25"/>
  <c r="P1975" i="25"/>
  <c r="O1975" i="25"/>
  <c r="P1972" i="25"/>
  <c r="O1972" i="25"/>
  <c r="P1971" i="25"/>
  <c r="O1971" i="25"/>
  <c r="P1969" i="25"/>
  <c r="O1969" i="25"/>
  <c r="P1968" i="25"/>
  <c r="O1968" i="25"/>
  <c r="P2280" i="25"/>
  <c r="O2280" i="25"/>
  <c r="P2279" i="25"/>
  <c r="O2279" i="25"/>
  <c r="P2278" i="25"/>
  <c r="O2278" i="25"/>
  <c r="P2277" i="25"/>
  <c r="O2277" i="25"/>
  <c r="P2276" i="25"/>
  <c r="O2276" i="25"/>
  <c r="P1979" i="25"/>
  <c r="O1979" i="25"/>
  <c r="P1978" i="25"/>
  <c r="O1978" i="25"/>
  <c r="P1977" i="25"/>
  <c r="O1977" i="25"/>
  <c r="P1997" i="25"/>
  <c r="O1997" i="25"/>
  <c r="P1996" i="25"/>
  <c r="O1996" i="25"/>
  <c r="P1993" i="25"/>
  <c r="O1993" i="25"/>
  <c r="P1992" i="25"/>
  <c r="O1992" i="25"/>
  <c r="P1991" i="25"/>
  <c r="O1991" i="25"/>
  <c r="P1988" i="25"/>
  <c r="O1988" i="25"/>
  <c r="P1987" i="25"/>
  <c r="O1987" i="25"/>
  <c r="P1986" i="25"/>
  <c r="O1986" i="25"/>
  <c r="P1967" i="25"/>
  <c r="O1967" i="25"/>
  <c r="P1966" i="25"/>
  <c r="O1966" i="25"/>
  <c r="P1965" i="25"/>
  <c r="O1965" i="25"/>
  <c r="P1964" i="25"/>
  <c r="O1964" i="25"/>
  <c r="P1963" i="25"/>
  <c r="O1963" i="25"/>
  <c r="P1962" i="25"/>
  <c r="O1962" i="25"/>
  <c r="P1960" i="25"/>
  <c r="O1960" i="25"/>
  <c r="P1959" i="25"/>
  <c r="O1959" i="25"/>
  <c r="P1956" i="25"/>
  <c r="O1956" i="25"/>
  <c r="P1955" i="25"/>
  <c r="O1955" i="25"/>
  <c r="P2044" i="25"/>
  <c r="O2044" i="25"/>
  <c r="P2043" i="25"/>
  <c r="O2043" i="25"/>
  <c r="P2042" i="25"/>
  <c r="O2042" i="25"/>
  <c r="P2041" i="25"/>
  <c r="O2041" i="25"/>
  <c r="P2040" i="25"/>
  <c r="O2040" i="25"/>
  <c r="P2039" i="25"/>
  <c r="O2039" i="25"/>
  <c r="P2038" i="25"/>
  <c r="O2038" i="25"/>
  <c r="P2037" i="25"/>
  <c r="O2037" i="25"/>
  <c r="P2036" i="25"/>
  <c r="O2036" i="25"/>
  <c r="P2035" i="25"/>
  <c r="O2035" i="25"/>
  <c r="P2034" i="25"/>
  <c r="O2034" i="25"/>
  <c r="P2033" i="25"/>
  <c r="O2033" i="25"/>
  <c r="P2032" i="25"/>
  <c r="O2032" i="25"/>
  <c r="P2031" i="25"/>
  <c r="O2031" i="25"/>
  <c r="P2030" i="25"/>
  <c r="O2030" i="25"/>
  <c r="P2029" i="25"/>
  <c r="O2029" i="25"/>
  <c r="P2028" i="25"/>
  <c r="O2028" i="25"/>
  <c r="P2027" i="25"/>
  <c r="O2027" i="25"/>
  <c r="P2026" i="25"/>
  <c r="O2026" i="25"/>
  <c r="P2025" i="25"/>
  <c r="O2025" i="25"/>
  <c r="P2024" i="25"/>
  <c r="O2024" i="25"/>
  <c r="P2023" i="25"/>
  <c r="O2023" i="25"/>
  <c r="P2022" i="25"/>
  <c r="O2022" i="25"/>
  <c r="P2021" i="25"/>
  <c r="O2021" i="25"/>
  <c r="P2020" i="25"/>
  <c r="O2020" i="25"/>
  <c r="P2019" i="25"/>
  <c r="O2019" i="25"/>
  <c r="P2017" i="25"/>
  <c r="O2017" i="25"/>
  <c r="P2016" i="25"/>
  <c r="O2016" i="25"/>
  <c r="P2015" i="25"/>
  <c r="O2015" i="25"/>
  <c r="P2014" i="25"/>
  <c r="O2014" i="25"/>
  <c r="P2013" i="25"/>
  <c r="O2013" i="25"/>
  <c r="P2012" i="25"/>
  <c r="O2012" i="25"/>
  <c r="P2011" i="25"/>
  <c r="O2011" i="25"/>
  <c r="P2010" i="25"/>
  <c r="O2010" i="25"/>
  <c r="P2009" i="25"/>
  <c r="O2009" i="25"/>
  <c r="P2008" i="25"/>
  <c r="O2008" i="25"/>
  <c r="P2007" i="25"/>
  <c r="O2007" i="25"/>
  <c r="P1954" i="25"/>
  <c r="O1954" i="25"/>
  <c r="P1953" i="25"/>
  <c r="O1953" i="25"/>
  <c r="P1952" i="25"/>
  <c r="O1952" i="25"/>
  <c r="P1951" i="25"/>
  <c r="O1951" i="25"/>
  <c r="P1950" i="25"/>
  <c r="O1950" i="25"/>
  <c r="P1949" i="25"/>
  <c r="O1949" i="25"/>
  <c r="P1948" i="25"/>
  <c r="O1948" i="25"/>
  <c r="P1947" i="25"/>
  <c r="O1947" i="25"/>
  <c r="P1946" i="25"/>
  <c r="O1946" i="25"/>
  <c r="P1945" i="25"/>
  <c r="O1945" i="25"/>
  <c r="P1944" i="25"/>
  <c r="O1944" i="25"/>
  <c r="P1943" i="25"/>
  <c r="O1943" i="25"/>
  <c r="P1942" i="25"/>
  <c r="O1942" i="25"/>
  <c r="P1941" i="25"/>
  <c r="O1941" i="25"/>
  <c r="P1940" i="25"/>
  <c r="O1940" i="25"/>
  <c r="P1939" i="25"/>
  <c r="O1939" i="25"/>
  <c r="P1938" i="25"/>
  <c r="O1938" i="25"/>
  <c r="P1937" i="25"/>
  <c r="O1937" i="25"/>
  <c r="P1936" i="25"/>
  <c r="O1936" i="25"/>
  <c r="P1935" i="25"/>
  <c r="O1935" i="25"/>
  <c r="P1934" i="25"/>
  <c r="O1934" i="25"/>
  <c r="P1933" i="25"/>
  <c r="O1933" i="25"/>
  <c r="P1932" i="25"/>
  <c r="O1932" i="25"/>
  <c r="P1931" i="25"/>
  <c r="O1931" i="25"/>
  <c r="P1930" i="25"/>
  <c r="O1930" i="25"/>
  <c r="P1929" i="25"/>
  <c r="O1929" i="25"/>
  <c r="P1928" i="25"/>
  <c r="O1928" i="25"/>
  <c r="P1927" i="25"/>
  <c r="O1927" i="25"/>
  <c r="P1926" i="25"/>
  <c r="O1926" i="25"/>
  <c r="P1925" i="25"/>
  <c r="O1925" i="25"/>
  <c r="P1924" i="25"/>
  <c r="O1924" i="25"/>
  <c r="P1923" i="25"/>
  <c r="O1923" i="25"/>
  <c r="P1922" i="25"/>
  <c r="O1922" i="25"/>
  <c r="P1921" i="25"/>
  <c r="O1921" i="25"/>
  <c r="P1920" i="25"/>
  <c r="O1920" i="25"/>
  <c r="P1918" i="25"/>
  <c r="O1918" i="25"/>
  <c r="P1917" i="25"/>
  <c r="O1917" i="25"/>
  <c r="P1916" i="25"/>
  <c r="O1916" i="25"/>
  <c r="P1915" i="25"/>
  <c r="O1915" i="25"/>
  <c r="P1914" i="25"/>
  <c r="O1914" i="25"/>
  <c r="P1913" i="25"/>
  <c r="O1913" i="25"/>
  <c r="P1912" i="25"/>
  <c r="O1912" i="25"/>
  <c r="P1911" i="25"/>
  <c r="O1911" i="25"/>
  <c r="P1910" i="25"/>
  <c r="O1910" i="25"/>
  <c r="P1909" i="25"/>
  <c r="O1909" i="25"/>
  <c r="P1908" i="25"/>
  <c r="O1908" i="25"/>
  <c r="P1907" i="25"/>
  <c r="O1907" i="25"/>
  <c r="P1906" i="25"/>
  <c r="O1906" i="25"/>
  <c r="P1905" i="25"/>
  <c r="O1905" i="25"/>
  <c r="P1904" i="25"/>
  <c r="O1904" i="25"/>
  <c r="P1903" i="25"/>
  <c r="O1903" i="25"/>
  <c r="P1902" i="25"/>
  <c r="O1902" i="25"/>
  <c r="P1901" i="25"/>
  <c r="O1901" i="25"/>
  <c r="P1900" i="25"/>
  <c r="O1900" i="25"/>
  <c r="P1899" i="25"/>
  <c r="O1899" i="25"/>
  <c r="P1898" i="25"/>
  <c r="O1898" i="25"/>
  <c r="P1897" i="25"/>
  <c r="O1897" i="25"/>
  <c r="P1896" i="25"/>
  <c r="O1896" i="25"/>
  <c r="P1895" i="25"/>
  <c r="O1895" i="25"/>
  <c r="P1894" i="25"/>
  <c r="O1894" i="25"/>
  <c r="P1893" i="25"/>
  <c r="O1893" i="25"/>
  <c r="P1892" i="25"/>
  <c r="O1892" i="25"/>
  <c r="P1891" i="25"/>
  <c r="O1891" i="25"/>
  <c r="P1890" i="25"/>
  <c r="O1890" i="25"/>
  <c r="P1889" i="25"/>
  <c r="O1889" i="25"/>
  <c r="P1888" i="25"/>
  <c r="O1888" i="25"/>
  <c r="P1887" i="25"/>
  <c r="O1887" i="25"/>
  <c r="P1886" i="25"/>
  <c r="O1886" i="25"/>
  <c r="P1885" i="25"/>
  <c r="O1885" i="25"/>
  <c r="P1884" i="25"/>
  <c r="O1884" i="25"/>
  <c r="P1883" i="25"/>
  <c r="O1883" i="25"/>
  <c r="P1882" i="25"/>
  <c r="O1882" i="25"/>
  <c r="P1881" i="25"/>
  <c r="O1881" i="25"/>
  <c r="P1880" i="25"/>
  <c r="O1880" i="25"/>
  <c r="P1879" i="25"/>
  <c r="O1879" i="25"/>
  <c r="P1878" i="25"/>
  <c r="O1878" i="25"/>
  <c r="P1877" i="25"/>
  <c r="O1877" i="25"/>
  <c r="P1876" i="25"/>
  <c r="O1876" i="25"/>
  <c r="P1875" i="25"/>
  <c r="O1875" i="25"/>
  <c r="P1874" i="25"/>
  <c r="O1874" i="25"/>
  <c r="P1873" i="25"/>
  <c r="O1873" i="25"/>
  <c r="P1872" i="25"/>
  <c r="O1872" i="25"/>
  <c r="P1871" i="25"/>
  <c r="O1871" i="25"/>
  <c r="P1870" i="25"/>
  <c r="O1870" i="25"/>
  <c r="P1869" i="25"/>
  <c r="O1869" i="25"/>
  <c r="P1868" i="25"/>
  <c r="O1868" i="25"/>
  <c r="P1867" i="25"/>
  <c r="O1867" i="25"/>
  <c r="P1866" i="25"/>
  <c r="O1866" i="25"/>
  <c r="P1865" i="25"/>
  <c r="O1865" i="25"/>
  <c r="P1864" i="25"/>
  <c r="O1864" i="25"/>
  <c r="P1863" i="25"/>
  <c r="O1863" i="25"/>
  <c r="P1862" i="25"/>
  <c r="O1862" i="25"/>
  <c r="P1861" i="25"/>
  <c r="O1861" i="25"/>
  <c r="P1860" i="25"/>
  <c r="O1860" i="25"/>
  <c r="P1859" i="25"/>
  <c r="O1859" i="25"/>
  <c r="P1858" i="25"/>
  <c r="O1858" i="25"/>
  <c r="P1857" i="25"/>
  <c r="O1857" i="25"/>
  <c r="P1856" i="25"/>
  <c r="O1856" i="25"/>
  <c r="P1855" i="25"/>
  <c r="O1855" i="25"/>
  <c r="P1854" i="25"/>
  <c r="O1854" i="25"/>
  <c r="P1853" i="25"/>
  <c r="O1853" i="25"/>
  <c r="P1852" i="25"/>
  <c r="O1852" i="25"/>
  <c r="P1851" i="25"/>
  <c r="O1851" i="25"/>
  <c r="P1850" i="25"/>
  <c r="O1850" i="25"/>
  <c r="P1849" i="25"/>
  <c r="O1849" i="25"/>
  <c r="P1848" i="25"/>
  <c r="O1848" i="25"/>
  <c r="P1847" i="25"/>
  <c r="O1847" i="25"/>
  <c r="P1846" i="25"/>
  <c r="O1846" i="25"/>
  <c r="P1845" i="25"/>
  <c r="O1845" i="25"/>
  <c r="P1844" i="25"/>
  <c r="O1844" i="25"/>
  <c r="P1843" i="25"/>
  <c r="O1843" i="25"/>
  <c r="P1842" i="25"/>
  <c r="O1842" i="25"/>
  <c r="P1841" i="25"/>
  <c r="O1841" i="25"/>
  <c r="P1840" i="25"/>
  <c r="O1840" i="25"/>
  <c r="P1839" i="25"/>
  <c r="O1839" i="25"/>
  <c r="P1838" i="25"/>
  <c r="O1838" i="25"/>
  <c r="P1837" i="25"/>
  <c r="O1837" i="25"/>
  <c r="P1836" i="25"/>
  <c r="O1836" i="25"/>
  <c r="P1835" i="25"/>
  <c r="O1835" i="25"/>
  <c r="P1834" i="25"/>
  <c r="O1834" i="25"/>
  <c r="P1833" i="25"/>
  <c r="O1833" i="25"/>
  <c r="P1832" i="25"/>
  <c r="O1832" i="25"/>
  <c r="P1831" i="25"/>
  <c r="O1831" i="25"/>
  <c r="P1830" i="25"/>
  <c r="O1830" i="25"/>
  <c r="P1829" i="25"/>
  <c r="O1829" i="25"/>
  <c r="P1828" i="25"/>
  <c r="O1828" i="25"/>
  <c r="P1827" i="25"/>
  <c r="O1827" i="25"/>
  <c r="P1826" i="25"/>
  <c r="O1826" i="25"/>
  <c r="P1825" i="25"/>
  <c r="O1825" i="25"/>
  <c r="P1824" i="25"/>
  <c r="O1824" i="25"/>
  <c r="P1823" i="25"/>
  <c r="O1823" i="25"/>
  <c r="P1821" i="25"/>
  <c r="O1821" i="25"/>
  <c r="P1822" i="25"/>
  <c r="O1822" i="25"/>
  <c r="P1820" i="25"/>
  <c r="O1820" i="25"/>
  <c r="P1818" i="25"/>
  <c r="O1818" i="25"/>
  <c r="P1817" i="25"/>
  <c r="O1817" i="25"/>
  <c r="P1819" i="25"/>
  <c r="O1819" i="25"/>
  <c r="P1816" i="25"/>
  <c r="O1816" i="25"/>
  <c r="P1813" i="25"/>
  <c r="O1813" i="25"/>
  <c r="P1815" i="25"/>
  <c r="O1815" i="25"/>
  <c r="P1814" i="25"/>
  <c r="O1814" i="25"/>
  <c r="P1812" i="25"/>
  <c r="O1812" i="25"/>
  <c r="P1811" i="25"/>
  <c r="O1811" i="25"/>
  <c r="P1810" i="25"/>
  <c r="O1810" i="25"/>
  <c r="P1809" i="25"/>
  <c r="O1809" i="25"/>
  <c r="P1808" i="25"/>
  <c r="O1808" i="25"/>
  <c r="P1804" i="25"/>
  <c r="O1804" i="25"/>
  <c r="P1803" i="25"/>
  <c r="O1803" i="25"/>
  <c r="P1802" i="25"/>
  <c r="O1802" i="25"/>
  <c r="P1801" i="25"/>
  <c r="O1801" i="25"/>
  <c r="P1800" i="25"/>
  <c r="O1800" i="25"/>
  <c r="P1799" i="25"/>
  <c r="O1799" i="25"/>
  <c r="P1798" i="25"/>
  <c r="O1798" i="25"/>
  <c r="P1797" i="25"/>
  <c r="O1797" i="25"/>
  <c r="P1796" i="25"/>
  <c r="O1796" i="25"/>
  <c r="P1795" i="25"/>
  <c r="O1795" i="25"/>
  <c r="P1794" i="25"/>
  <c r="O1794" i="25"/>
  <c r="P1793" i="25"/>
  <c r="O1793" i="25"/>
  <c r="P1792" i="25"/>
  <c r="O1792" i="25"/>
  <c r="P1791" i="25"/>
  <c r="O1791" i="25"/>
  <c r="P1790" i="25"/>
  <c r="O1790" i="25"/>
  <c r="P1789" i="25"/>
  <c r="O1789" i="25"/>
  <c r="P1788" i="25"/>
  <c r="O1788" i="25"/>
  <c r="P1787" i="25"/>
  <c r="O1787" i="25"/>
  <c r="P1781" i="25"/>
  <c r="O1781" i="25"/>
  <c r="P1780" i="25"/>
  <c r="O1780" i="25"/>
  <c r="P1779" i="25"/>
  <c r="O1779" i="25"/>
  <c r="P1778" i="25"/>
  <c r="O1778" i="25"/>
  <c r="P1777" i="25"/>
  <c r="O1777" i="25"/>
  <c r="P1776" i="25"/>
  <c r="O1776" i="25"/>
  <c r="P1775" i="25"/>
  <c r="O1775" i="25"/>
  <c r="P1774" i="25"/>
  <c r="O1774" i="25"/>
  <c r="P1773" i="25"/>
  <c r="O1773" i="25"/>
  <c r="P1772" i="25"/>
  <c r="O1772" i="25"/>
  <c r="P1771" i="25"/>
  <c r="O1771" i="25"/>
  <c r="P1770" i="25"/>
  <c r="O1770" i="25"/>
  <c r="P1769" i="25"/>
  <c r="O1769" i="25"/>
  <c r="P1768" i="25"/>
  <c r="O1768" i="25"/>
  <c r="P1767" i="25"/>
  <c r="O1767" i="25"/>
  <c r="P1766" i="25"/>
  <c r="O1766" i="25"/>
  <c r="P1765" i="25"/>
  <c r="O1765" i="25"/>
  <c r="P1764" i="25"/>
  <c r="O1764" i="25"/>
  <c r="P1763" i="25"/>
  <c r="O1763" i="25"/>
  <c r="P1762" i="25"/>
  <c r="O1762" i="25"/>
  <c r="P1761" i="25"/>
  <c r="O1761" i="25"/>
  <c r="P1760" i="25"/>
  <c r="O1760" i="25"/>
  <c r="P1759" i="25"/>
  <c r="O1759" i="25"/>
  <c r="P1758" i="25"/>
  <c r="O1758" i="25"/>
  <c r="P1757" i="25"/>
  <c r="O1757" i="25"/>
  <c r="P1756" i="25"/>
  <c r="O1756" i="25"/>
  <c r="P1755" i="25"/>
  <c r="O1755" i="25"/>
  <c r="P1754" i="25"/>
  <c r="O1754" i="25"/>
  <c r="P1753" i="25"/>
  <c r="O1753" i="25"/>
  <c r="P1752" i="25"/>
  <c r="O1752" i="25"/>
  <c r="P1751" i="25"/>
  <c r="O1751" i="25"/>
  <c r="P1750" i="25"/>
  <c r="O1750" i="25"/>
  <c r="P1749" i="25"/>
  <c r="O1749" i="25"/>
  <c r="P1748" i="25"/>
  <c r="O1748" i="25"/>
  <c r="P1747" i="25"/>
  <c r="O1747" i="25"/>
  <c r="P1746" i="25"/>
  <c r="O1746" i="25"/>
  <c r="P1745" i="25"/>
  <c r="O1745" i="25"/>
  <c r="P1744" i="25"/>
  <c r="O1744" i="25"/>
  <c r="P1743" i="25"/>
  <c r="O1743" i="25"/>
  <c r="P1742" i="25"/>
  <c r="O1742" i="25"/>
  <c r="P1741" i="25"/>
  <c r="O1741" i="25"/>
  <c r="P1740" i="25"/>
  <c r="O1740" i="25"/>
  <c r="P1739" i="25"/>
  <c r="O1739" i="25"/>
  <c r="P1738" i="25"/>
  <c r="O1738" i="25"/>
  <c r="P1737" i="25"/>
  <c r="O1737" i="25"/>
  <c r="P1732" i="25"/>
  <c r="O1732" i="25"/>
  <c r="P1731" i="25"/>
  <c r="O1731" i="25"/>
  <c r="P1730" i="25"/>
  <c r="O1730" i="25"/>
  <c r="P1729" i="25"/>
  <c r="O1729" i="25"/>
  <c r="P1728" i="25"/>
  <c r="O1728" i="25"/>
  <c r="P1727" i="25"/>
  <c r="O1727" i="25"/>
  <c r="P1726" i="25"/>
  <c r="O1726" i="25"/>
  <c r="P1725" i="25"/>
  <c r="O1725" i="25"/>
  <c r="P1724" i="25"/>
  <c r="O1724" i="25"/>
  <c r="P1723" i="25"/>
  <c r="O1723" i="25"/>
  <c r="P1721" i="25"/>
  <c r="O1721" i="25"/>
  <c r="P1720" i="25"/>
  <c r="O1720" i="25"/>
  <c r="P1719" i="25"/>
  <c r="O1719" i="25"/>
  <c r="P1718" i="25"/>
  <c r="O1718" i="25"/>
  <c r="P1717" i="25"/>
  <c r="O1717" i="25"/>
  <c r="P1716" i="25"/>
  <c r="O1716" i="25"/>
  <c r="P1715" i="25"/>
  <c r="O1715" i="25"/>
  <c r="P1714" i="25"/>
  <c r="O1714" i="25"/>
  <c r="P1713" i="25"/>
  <c r="O1713" i="25"/>
  <c r="P1712" i="25"/>
  <c r="O1712" i="25"/>
  <c r="P1711" i="25"/>
  <c r="O1711" i="25"/>
  <c r="P1710" i="25"/>
  <c r="O1710" i="25"/>
  <c r="P1709" i="25"/>
  <c r="O1709" i="25"/>
  <c r="P1708" i="25"/>
  <c r="O1708" i="25"/>
  <c r="P1707" i="25"/>
  <c r="O1707" i="25"/>
  <c r="P1706" i="25"/>
  <c r="O1706" i="25"/>
  <c r="P1705" i="25"/>
  <c r="O1705" i="25"/>
  <c r="P1704" i="25"/>
  <c r="O1704" i="25"/>
  <c r="P1703" i="25"/>
  <c r="O1703" i="25"/>
  <c r="P1702" i="25"/>
  <c r="O1702" i="25"/>
  <c r="P1701" i="25"/>
  <c r="O1701" i="25"/>
  <c r="P1700" i="25"/>
  <c r="O1700" i="25"/>
  <c r="P1699" i="25"/>
  <c r="O1699" i="25"/>
  <c r="P1698" i="25"/>
  <c r="O1698" i="25"/>
  <c r="P1697" i="25"/>
  <c r="O1697" i="25"/>
  <c r="P1696" i="25"/>
  <c r="O1696" i="25"/>
  <c r="P1695" i="25"/>
  <c r="O1695" i="25"/>
  <c r="P1694" i="25"/>
  <c r="O1694" i="25"/>
  <c r="P1693" i="25"/>
  <c r="O1693" i="25"/>
  <c r="P1692" i="25"/>
  <c r="O1692" i="25"/>
  <c r="P1691" i="25"/>
  <c r="O1691" i="25"/>
  <c r="P1690" i="25"/>
  <c r="O1690" i="25"/>
  <c r="P1689" i="25"/>
  <c r="O1689" i="25"/>
  <c r="P1688" i="25"/>
  <c r="O1688" i="25"/>
  <c r="P1687" i="25"/>
  <c r="O1687" i="25"/>
  <c r="P1686" i="25"/>
  <c r="O1686" i="25"/>
  <c r="P1685" i="25"/>
  <c r="O1685" i="25"/>
  <c r="P1684" i="25"/>
  <c r="O1684" i="25"/>
  <c r="P1683" i="25"/>
  <c r="O1683" i="25"/>
  <c r="P1682" i="25"/>
  <c r="O1682" i="25"/>
  <c r="P1681" i="25"/>
  <c r="O1681" i="25"/>
  <c r="P1680" i="25"/>
  <c r="O1680" i="25"/>
  <c r="P1679" i="25"/>
  <c r="O1679" i="25"/>
  <c r="P1678" i="25"/>
  <c r="O1678" i="25"/>
  <c r="P1677" i="25"/>
  <c r="O1677" i="25"/>
  <c r="P1656" i="25"/>
  <c r="O1656" i="25"/>
  <c r="P1655" i="25"/>
  <c r="O1655" i="25"/>
  <c r="P1654" i="25"/>
  <c r="O1654" i="25"/>
  <c r="P1653" i="25"/>
  <c r="O1653" i="25"/>
  <c r="P1652" i="25"/>
  <c r="O1652" i="25"/>
  <c r="P1651" i="25"/>
  <c r="O1651" i="25"/>
  <c r="P1650" i="25"/>
  <c r="O1650" i="25"/>
  <c r="P1649" i="25"/>
  <c r="O1649" i="25"/>
  <c r="P1648" i="25"/>
  <c r="O1648" i="25"/>
  <c r="P1647" i="25"/>
  <c r="O1647" i="25"/>
  <c r="P1646" i="25"/>
  <c r="O1646" i="25"/>
  <c r="P1645" i="25"/>
  <c r="O1645" i="25"/>
  <c r="P1636" i="25"/>
  <c r="O1636" i="25"/>
  <c r="P1635" i="25"/>
  <c r="O1635" i="25"/>
  <c r="P1634" i="25"/>
  <c r="O1634" i="25"/>
  <c r="P1633" i="25"/>
  <c r="O1633" i="25"/>
  <c r="P1632" i="25"/>
  <c r="O1632" i="25"/>
  <c r="P1631" i="25"/>
  <c r="O1631" i="25"/>
  <c r="P1630" i="25"/>
  <c r="O1630" i="25"/>
  <c r="P1629" i="25"/>
  <c r="O1629" i="25"/>
  <c r="P1628" i="25"/>
  <c r="O1628" i="25"/>
  <c r="P1627" i="25"/>
  <c r="O1627" i="25"/>
  <c r="P1626" i="25"/>
  <c r="O1626" i="25"/>
  <c r="P1625" i="25"/>
  <c r="O1625" i="25"/>
  <c r="P1606" i="25"/>
  <c r="O1606" i="25"/>
  <c r="P1605" i="25"/>
  <c r="O1605" i="25"/>
  <c r="P1604" i="25"/>
  <c r="O1604" i="25"/>
  <c r="P1603" i="25"/>
  <c r="O1603" i="25"/>
  <c r="P1602" i="25"/>
  <c r="O1602" i="25"/>
  <c r="P1601" i="25"/>
  <c r="O1601" i="25"/>
  <c r="P1600" i="25"/>
  <c r="O1600" i="25"/>
  <c r="P1599" i="25"/>
  <c r="O1599" i="25"/>
  <c r="P1598" i="25"/>
  <c r="O1598" i="25"/>
  <c r="P1597" i="25"/>
  <c r="O1597" i="25"/>
  <c r="P1596" i="25"/>
  <c r="O1596" i="25"/>
  <c r="P1595" i="25"/>
  <c r="O1595" i="25"/>
  <c r="P1594" i="25"/>
  <c r="O1594" i="25"/>
  <c r="P1593" i="25"/>
  <c r="O1593" i="25"/>
  <c r="P1592" i="25"/>
  <c r="O1592" i="25"/>
  <c r="P1591" i="25"/>
  <c r="O1591" i="25"/>
  <c r="P1590" i="25"/>
  <c r="O1590" i="25"/>
  <c r="P1589" i="25"/>
  <c r="O1589" i="25"/>
  <c r="P1588" i="25"/>
  <c r="O1588" i="25"/>
  <c r="P1587" i="25"/>
  <c r="O1587" i="25"/>
  <c r="P1586" i="25"/>
  <c r="O1586" i="25"/>
  <c r="P1585" i="25"/>
  <c r="O1585" i="25"/>
  <c r="P1584" i="25"/>
  <c r="O1584" i="25"/>
  <c r="P1583" i="25"/>
  <c r="O1583" i="25"/>
  <c r="P1582" i="25"/>
  <c r="O1582" i="25"/>
  <c r="P1581" i="25"/>
  <c r="O1581" i="25"/>
  <c r="P1580" i="25"/>
  <c r="O1580" i="25"/>
  <c r="P1579" i="25"/>
  <c r="O1579" i="25"/>
  <c r="P1578" i="25"/>
  <c r="O1578" i="25"/>
  <c r="P1577" i="25"/>
  <c r="O1577" i="25"/>
  <c r="P1576" i="25"/>
  <c r="O1576" i="25"/>
  <c r="P1575" i="25"/>
  <c r="O1575" i="25"/>
  <c r="P1574" i="25"/>
  <c r="O1574" i="25"/>
  <c r="P1573" i="25"/>
  <c r="O1573" i="25"/>
  <c r="P1572" i="25"/>
  <c r="O1572" i="25"/>
  <c r="P1571" i="25"/>
  <c r="O1571" i="25"/>
  <c r="P1563" i="25"/>
  <c r="O1563" i="25"/>
  <c r="P1562" i="25"/>
  <c r="O1562" i="25"/>
  <c r="P1561" i="25"/>
  <c r="O1561" i="25"/>
  <c r="P1560" i="25"/>
  <c r="O1560" i="25"/>
  <c r="P1559" i="25"/>
  <c r="O1559" i="25"/>
  <c r="P1558" i="25"/>
  <c r="O1558" i="25"/>
  <c r="P1557" i="25"/>
  <c r="O1557" i="25"/>
  <c r="P1556" i="25"/>
  <c r="O1556" i="25"/>
  <c r="P1555" i="25"/>
  <c r="O1555" i="25"/>
  <c r="P1554" i="25"/>
  <c r="O1554" i="25"/>
  <c r="P1553" i="25"/>
  <c r="O1553" i="25"/>
  <c r="P1552" i="25"/>
  <c r="O1552" i="25"/>
  <c r="P1551" i="25"/>
  <c r="O1551" i="25"/>
  <c r="P1550" i="25"/>
  <c r="O1550" i="25"/>
  <c r="P1549" i="25"/>
  <c r="O1549" i="25"/>
  <c r="P1548" i="25"/>
  <c r="O1548" i="25"/>
  <c r="P1547" i="25"/>
  <c r="O1547" i="25"/>
  <c r="P1546" i="25"/>
  <c r="O1546" i="25"/>
  <c r="P1521" i="25"/>
  <c r="O1521" i="25"/>
  <c r="P1520" i="25"/>
  <c r="O1520" i="25"/>
  <c r="P1519" i="25"/>
  <c r="O1519" i="25"/>
  <c r="P1518" i="25"/>
  <c r="O1518" i="25"/>
  <c r="P1517" i="25"/>
  <c r="O1517" i="25"/>
  <c r="P1516" i="25"/>
  <c r="O1516" i="25"/>
  <c r="P1515" i="25"/>
  <c r="O1515" i="25"/>
  <c r="P1513" i="25"/>
  <c r="O1513" i="25"/>
  <c r="P1514" i="25"/>
  <c r="O1514" i="25"/>
  <c r="P1512" i="25"/>
  <c r="O1512" i="25"/>
  <c r="P1511" i="25"/>
  <c r="O1511" i="25"/>
  <c r="P1509" i="25"/>
  <c r="O1509" i="25"/>
  <c r="P1510" i="25"/>
  <c r="O1510" i="25"/>
  <c r="P1508" i="25"/>
  <c r="O1508" i="25"/>
  <c r="P1402" i="25"/>
  <c r="O1402" i="25"/>
  <c r="P1403" i="25"/>
  <c r="O1403" i="25"/>
  <c r="P1401" i="25"/>
  <c r="O1401" i="25"/>
  <c r="P1400" i="25"/>
  <c r="O1400" i="25"/>
  <c r="P1399" i="25"/>
  <c r="O1399" i="25"/>
  <c r="P1398" i="25"/>
  <c r="O1398" i="25"/>
  <c r="P1397" i="25"/>
  <c r="O1397" i="25"/>
  <c r="P1396" i="25"/>
  <c r="O1396" i="25"/>
  <c r="P1395" i="25"/>
  <c r="O1395" i="25"/>
  <c r="P1394" i="25"/>
  <c r="O1394" i="25"/>
  <c r="P1393" i="25"/>
  <c r="O1393" i="25"/>
  <c r="P1392" i="25"/>
  <c r="O1392" i="25"/>
  <c r="P1391" i="25"/>
  <c r="O1391" i="25"/>
  <c r="P1390" i="25"/>
  <c r="O1390" i="25"/>
  <c r="P1389" i="25"/>
  <c r="O1389" i="25"/>
  <c r="P1388" i="25"/>
  <c r="O1388" i="25"/>
  <c r="P1387" i="25"/>
  <c r="O1387" i="25"/>
  <c r="P1386" i="25"/>
  <c r="O1386" i="25"/>
  <c r="P1385" i="25"/>
  <c r="O1385" i="25"/>
  <c r="P1384" i="25"/>
  <c r="O1384" i="25"/>
  <c r="P1377" i="25"/>
  <c r="O1377" i="25"/>
  <c r="P1376" i="25"/>
  <c r="O1376" i="25"/>
  <c r="P1375" i="25"/>
  <c r="O1375" i="25"/>
  <c r="P1374" i="25"/>
  <c r="O1374" i="25"/>
  <c r="P1373" i="25"/>
  <c r="O1373" i="25"/>
  <c r="P1372" i="25"/>
  <c r="O1372" i="25"/>
  <c r="P1360" i="25"/>
  <c r="O1360" i="25"/>
  <c r="P1359" i="25"/>
  <c r="O1359" i="25"/>
  <c r="P1358" i="25"/>
  <c r="O1358" i="25"/>
  <c r="P1357" i="25"/>
  <c r="O1357" i="25"/>
  <c r="P1356" i="25"/>
  <c r="O1356" i="25"/>
  <c r="P1355" i="25"/>
  <c r="O1355" i="25"/>
  <c r="P1354" i="25"/>
  <c r="O1354" i="25"/>
  <c r="P1353" i="25"/>
  <c r="O1353" i="25"/>
  <c r="P1352" i="25"/>
  <c r="O1352" i="25"/>
  <c r="P1351" i="25"/>
  <c r="O1351" i="25"/>
  <c r="P1350" i="25"/>
  <c r="O1350" i="25"/>
  <c r="P1349" i="25"/>
  <c r="O1349" i="25"/>
  <c r="P1348" i="25"/>
  <c r="O1348" i="25"/>
  <c r="P1347" i="25"/>
  <c r="O1347" i="25"/>
  <c r="P1346" i="25"/>
  <c r="O1346" i="25"/>
  <c r="P1345" i="25"/>
  <c r="O1345" i="25"/>
  <c r="P1344" i="25"/>
  <c r="O1344" i="25"/>
  <c r="P1343" i="25"/>
  <c r="O1343" i="25"/>
  <c r="P1342" i="25"/>
  <c r="O1342" i="25"/>
  <c r="P1341" i="25"/>
  <c r="O1341" i="25"/>
  <c r="P1340" i="25"/>
  <c r="O1340" i="25"/>
  <c r="P1339" i="25"/>
  <c r="O1339" i="25"/>
  <c r="P1338" i="25"/>
  <c r="O1338" i="25"/>
  <c r="P1337" i="25"/>
  <c r="O1337" i="25"/>
  <c r="P1336" i="25"/>
  <c r="O1336" i="25"/>
  <c r="P1335" i="25"/>
  <c r="O1335" i="25"/>
  <c r="P1334" i="25"/>
  <c r="O1334" i="25"/>
  <c r="P1333" i="25"/>
  <c r="O1333" i="25"/>
  <c r="P1332" i="25"/>
  <c r="O1332" i="25"/>
  <c r="P1331" i="25"/>
  <c r="O1331" i="25"/>
  <c r="P1324" i="25"/>
  <c r="O1324" i="25"/>
  <c r="P1323" i="25"/>
  <c r="O1323" i="25"/>
  <c r="P1322" i="25"/>
  <c r="O1322" i="25"/>
  <c r="P1321" i="25"/>
  <c r="O1321" i="25"/>
  <c r="P1320" i="25"/>
  <c r="O1320" i="25"/>
  <c r="P1319" i="25"/>
  <c r="O1319" i="25"/>
  <c r="P1318" i="25"/>
  <c r="O1318" i="25"/>
  <c r="P1317" i="25"/>
  <c r="O1317" i="25"/>
  <c r="P1316" i="25"/>
  <c r="O1316" i="25"/>
  <c r="P1315" i="25"/>
  <c r="O1315" i="25"/>
  <c r="P1314" i="25"/>
  <c r="O1314" i="25"/>
  <c r="P1313" i="25"/>
  <c r="O1313" i="25"/>
  <c r="P1312" i="25"/>
  <c r="O1312" i="25"/>
  <c r="P1311" i="25"/>
  <c r="O1311" i="25"/>
  <c r="P1310" i="25"/>
  <c r="O1310" i="25"/>
  <c r="P1309" i="25"/>
  <c r="O1309" i="25"/>
  <c r="P1308" i="25"/>
  <c r="O1308" i="25"/>
  <c r="P1307" i="25"/>
  <c r="O1307" i="25"/>
  <c r="P1306" i="25"/>
  <c r="O1306" i="25"/>
  <c r="P1305" i="25"/>
  <c r="O1305" i="25"/>
  <c r="P1304" i="25"/>
  <c r="O1304" i="25"/>
  <c r="P1303" i="25"/>
  <c r="O1303" i="25"/>
  <c r="P1302" i="25"/>
  <c r="O1302" i="25"/>
  <c r="P1301" i="25"/>
  <c r="O1301" i="25"/>
  <c r="P1300" i="25"/>
  <c r="O1300" i="25"/>
  <c r="P1299" i="25"/>
  <c r="O1299" i="25"/>
  <c r="P1298" i="25"/>
  <c r="O1298" i="25"/>
  <c r="P1297" i="25"/>
  <c r="O1297" i="25"/>
  <c r="P1296" i="25"/>
  <c r="O1296" i="25"/>
  <c r="P1295" i="25"/>
  <c r="O1295" i="25"/>
  <c r="P1294" i="25"/>
  <c r="O1294" i="25"/>
  <c r="P1293" i="25"/>
  <c r="O1293" i="25"/>
  <c r="P1292" i="25"/>
  <c r="O1292" i="25"/>
  <c r="P1291" i="25"/>
  <c r="O1291" i="25"/>
  <c r="P1290" i="25"/>
  <c r="O1290" i="25"/>
  <c r="P1289" i="25"/>
  <c r="O1289" i="25"/>
  <c r="P1288" i="25"/>
  <c r="O1288" i="25"/>
  <c r="P1287" i="25"/>
  <c r="O1287" i="25"/>
  <c r="P1286" i="25"/>
  <c r="O1286" i="25"/>
  <c r="P1285" i="25"/>
  <c r="O1285" i="25"/>
  <c r="P1284" i="25"/>
  <c r="O1284" i="25"/>
  <c r="P1283" i="25"/>
  <c r="O1283" i="25"/>
  <c r="P1282" i="25"/>
  <c r="O1282" i="25"/>
  <c r="P1281" i="25"/>
  <c r="O1281" i="25"/>
  <c r="P1280" i="25"/>
  <c r="O1280" i="25"/>
  <c r="P1279" i="25"/>
  <c r="O1279" i="25"/>
  <c r="P1278" i="25"/>
  <c r="O1278" i="25"/>
  <c r="P1277" i="25"/>
  <c r="O1277" i="25"/>
  <c r="P1276" i="25"/>
  <c r="O1276" i="25"/>
  <c r="P1275" i="25"/>
  <c r="O1275" i="25"/>
  <c r="P1274" i="25"/>
  <c r="O1274" i="25"/>
  <c r="P1273" i="25"/>
  <c r="O1273" i="25"/>
  <c r="P1272" i="25"/>
  <c r="O1272" i="25"/>
  <c r="P1271" i="25"/>
  <c r="O1271" i="25"/>
  <c r="P1270" i="25"/>
  <c r="O1270" i="25"/>
  <c r="P1269" i="25"/>
  <c r="O1269" i="25"/>
  <c r="P1268" i="25"/>
  <c r="O1268" i="25"/>
  <c r="P1267" i="25"/>
  <c r="O1267" i="25"/>
  <c r="P1266" i="25"/>
  <c r="O1266" i="25"/>
  <c r="P1258" i="25"/>
  <c r="O1258" i="25"/>
  <c r="P1257" i="25"/>
  <c r="O1257" i="25"/>
  <c r="P1256" i="25"/>
  <c r="O1256" i="25"/>
  <c r="P1255" i="25"/>
  <c r="O1255" i="25"/>
  <c r="P1250" i="25"/>
  <c r="O1250" i="25"/>
  <c r="P1249" i="25"/>
  <c r="O1249" i="25"/>
  <c r="P1248" i="25"/>
  <c r="O1248" i="25"/>
  <c r="P1247" i="25"/>
  <c r="O1247" i="25"/>
  <c r="P1246" i="25"/>
  <c r="O1246" i="25"/>
  <c r="P1245" i="25"/>
  <c r="O1245" i="25"/>
  <c r="P1244" i="25"/>
  <c r="O1244" i="25"/>
  <c r="P1243" i="25"/>
  <c r="O1243" i="25"/>
  <c r="P1242" i="25"/>
  <c r="O1242" i="25"/>
  <c r="P1241" i="25"/>
  <c r="O1241" i="25"/>
  <c r="P1240" i="25"/>
  <c r="O1240" i="25"/>
  <c r="P1239" i="25"/>
  <c r="O1239" i="25"/>
  <c r="P1238" i="25"/>
  <c r="O1238" i="25"/>
  <c r="P1237" i="25"/>
  <c r="O1237" i="25"/>
  <c r="P1236" i="25"/>
  <c r="O1236" i="25"/>
  <c r="P1235" i="25"/>
  <c r="O1235" i="25"/>
  <c r="P1233" i="25"/>
  <c r="O1233" i="25"/>
  <c r="P1232" i="25"/>
  <c r="O1232" i="25"/>
  <c r="P1231" i="25"/>
  <c r="O1231" i="25"/>
  <c r="P1230" i="25"/>
  <c r="O1230" i="25"/>
  <c r="P1229" i="25"/>
  <c r="O1229" i="25"/>
  <c r="P1228" i="25"/>
  <c r="O1228" i="25"/>
  <c r="P1227" i="25"/>
  <c r="O1227" i="25"/>
  <c r="P1226" i="25"/>
  <c r="O1226" i="25"/>
  <c r="P1225" i="25"/>
  <c r="O1225" i="25"/>
  <c r="P1224" i="25"/>
  <c r="O1224" i="25"/>
  <c r="P1222" i="25"/>
  <c r="O1222" i="25"/>
  <c r="P1221" i="25"/>
  <c r="O1221" i="25"/>
  <c r="P1220" i="25"/>
  <c r="O1220" i="25"/>
  <c r="P1219" i="25"/>
  <c r="O1219" i="25"/>
  <c r="P1218" i="25"/>
  <c r="O1218" i="25"/>
  <c r="P1217" i="25"/>
  <c r="O1217" i="25"/>
  <c r="P1216" i="25"/>
  <c r="O1216" i="25"/>
  <c r="P1215" i="25"/>
  <c r="O1215" i="25"/>
  <c r="P1214" i="25"/>
  <c r="O1214" i="25"/>
  <c r="P1213" i="25"/>
  <c r="O1213" i="25"/>
  <c r="P1212" i="25"/>
  <c r="O1212" i="25"/>
  <c r="P1211" i="25"/>
  <c r="O1211" i="25"/>
  <c r="P1210" i="25"/>
  <c r="O1210" i="25"/>
  <c r="P1209" i="25"/>
  <c r="O1209" i="25"/>
  <c r="P1208" i="25"/>
  <c r="O1208" i="25"/>
  <c r="P1207" i="25"/>
  <c r="O1207" i="25"/>
  <c r="P1206" i="25"/>
  <c r="O1206" i="25"/>
  <c r="P1205" i="25"/>
  <c r="O1205" i="25"/>
  <c r="P1204" i="25"/>
  <c r="O1204" i="25"/>
  <c r="P1203" i="25"/>
  <c r="O1203" i="25"/>
  <c r="P1202" i="25"/>
  <c r="O1202" i="25"/>
  <c r="P1201" i="25"/>
  <c r="O1201" i="25"/>
  <c r="P1200" i="25"/>
  <c r="O1200" i="25"/>
  <c r="P1199" i="25"/>
  <c r="O1199" i="25"/>
  <c r="P1198" i="25"/>
  <c r="O1198" i="25"/>
  <c r="P1197" i="25"/>
  <c r="O1197" i="25"/>
  <c r="P1196" i="25"/>
  <c r="O1196" i="25"/>
  <c r="P1195" i="25"/>
  <c r="O1195" i="25"/>
  <c r="P1194" i="25"/>
  <c r="O1194" i="25"/>
  <c r="P1193" i="25"/>
  <c r="O1193" i="25"/>
  <c r="P1192" i="25"/>
  <c r="O1192" i="25"/>
  <c r="P1191" i="25"/>
  <c r="O1191" i="25"/>
  <c r="P1190" i="25"/>
  <c r="O1190" i="25"/>
  <c r="P1189" i="25"/>
  <c r="O1189" i="25"/>
  <c r="P1188" i="25"/>
  <c r="O1188" i="25"/>
  <c r="P1187" i="25"/>
  <c r="O1187" i="25"/>
  <c r="P1186" i="25"/>
  <c r="O1186" i="25"/>
  <c r="P1185" i="25"/>
  <c r="O1185" i="25"/>
  <c r="P1184" i="25"/>
  <c r="O1184" i="25"/>
  <c r="P1183" i="25"/>
  <c r="O1183" i="25"/>
  <c r="P1182" i="25"/>
  <c r="O1182" i="25"/>
  <c r="P1181" i="25"/>
  <c r="O1181" i="25"/>
  <c r="P1180" i="25"/>
  <c r="O1180" i="25"/>
  <c r="P1179" i="25"/>
  <c r="O1179" i="25"/>
  <c r="P1178" i="25"/>
  <c r="O1178" i="25"/>
  <c r="P1177" i="25"/>
  <c r="O1177" i="25"/>
  <c r="P1176" i="25"/>
  <c r="O1176" i="25"/>
  <c r="P1175" i="25"/>
  <c r="O1175" i="25"/>
  <c r="P1174" i="25"/>
  <c r="O1174" i="25"/>
  <c r="P1173" i="25"/>
  <c r="O1173" i="25"/>
  <c r="P1172" i="25"/>
  <c r="O1172" i="25"/>
  <c r="P1171" i="25"/>
  <c r="O1171" i="25"/>
  <c r="P1170" i="25"/>
  <c r="O1170" i="25"/>
  <c r="P1169" i="25"/>
  <c r="O1169" i="25"/>
  <c r="P1168" i="25"/>
  <c r="O1168" i="25"/>
  <c r="P1167" i="25"/>
  <c r="O1167" i="25"/>
  <c r="P1166" i="25"/>
  <c r="O1166" i="25"/>
  <c r="P1165" i="25"/>
  <c r="O1165" i="25"/>
  <c r="P1164" i="25"/>
  <c r="O1164" i="25"/>
  <c r="P1163" i="25"/>
  <c r="O1163" i="25"/>
  <c r="P1162" i="25"/>
  <c r="O1162" i="25"/>
  <c r="P1161" i="25"/>
  <c r="O1161" i="25"/>
  <c r="P1160" i="25"/>
  <c r="O1160" i="25"/>
  <c r="P1159" i="25"/>
  <c r="O1159" i="25"/>
  <c r="P1158" i="25"/>
  <c r="O1158" i="25"/>
  <c r="P1157" i="25"/>
  <c r="O1157" i="25"/>
  <c r="P1156" i="25"/>
  <c r="O1156" i="25"/>
  <c r="P1155" i="25"/>
  <c r="O1155" i="25"/>
  <c r="P1154" i="25"/>
  <c r="O1154" i="25"/>
  <c r="P1153" i="25"/>
  <c r="O1153" i="25"/>
  <c r="P1152" i="25"/>
  <c r="O1152" i="25"/>
  <c r="P1149" i="25"/>
  <c r="O1149" i="25"/>
  <c r="P1148" i="25"/>
  <c r="O1148" i="25"/>
  <c r="P1147" i="25"/>
  <c r="O1147" i="25"/>
  <c r="P1146" i="25"/>
  <c r="O1146" i="25"/>
  <c r="P1145" i="25"/>
  <c r="O1145" i="25"/>
  <c r="P1144" i="25"/>
  <c r="O1144" i="25"/>
  <c r="P1143" i="25"/>
  <c r="O1143" i="25"/>
  <c r="P1142" i="25"/>
  <c r="O1142" i="25"/>
  <c r="P1141" i="25"/>
  <c r="O1141" i="25"/>
  <c r="P1140" i="25"/>
  <c r="O1140" i="25"/>
  <c r="P1139" i="25"/>
  <c r="O1139" i="25"/>
  <c r="P1138" i="25"/>
  <c r="O1138" i="25"/>
  <c r="P1137" i="25"/>
  <c r="O1137" i="25"/>
  <c r="P1136" i="25"/>
  <c r="O1136" i="25"/>
  <c r="P1135" i="25"/>
  <c r="O1135" i="25"/>
  <c r="P1134" i="25"/>
  <c r="O1134" i="25"/>
  <c r="P1133" i="25"/>
  <c r="O1133" i="25"/>
  <c r="P1132" i="25"/>
  <c r="O1132" i="25"/>
  <c r="P1131" i="25"/>
  <c r="O1131" i="25"/>
  <c r="P1130" i="25"/>
  <c r="O1130" i="25"/>
  <c r="P1129" i="25"/>
  <c r="O1129" i="25"/>
  <c r="P1128" i="25"/>
  <c r="O1128" i="25"/>
  <c r="P1127" i="25"/>
  <c r="O1127" i="25"/>
  <c r="P1126" i="25"/>
  <c r="O1126" i="25"/>
  <c r="P1125" i="25"/>
  <c r="O1125" i="25"/>
  <c r="P1124" i="25"/>
  <c r="O1124" i="25"/>
  <c r="P1123" i="25"/>
  <c r="O1123" i="25"/>
  <c r="P1122" i="25"/>
  <c r="O1122" i="25"/>
  <c r="P1121" i="25"/>
  <c r="O1121" i="25"/>
  <c r="P1120" i="25"/>
  <c r="O1120" i="25"/>
  <c r="P1119" i="25"/>
  <c r="O1119" i="25"/>
  <c r="P1118" i="25"/>
  <c r="O1118" i="25"/>
  <c r="P1117" i="25"/>
  <c r="O1117" i="25"/>
  <c r="P1116" i="25"/>
  <c r="O1116" i="25"/>
  <c r="P1115" i="25"/>
  <c r="O1115" i="25"/>
  <c r="P1114" i="25"/>
  <c r="O1114" i="25"/>
  <c r="P1113" i="25"/>
  <c r="O1113" i="25"/>
  <c r="P1112" i="25"/>
  <c r="O1112" i="25"/>
  <c r="P1110" i="25"/>
  <c r="O1110" i="25"/>
  <c r="P1108" i="25"/>
  <c r="O1108" i="25"/>
  <c r="P1109" i="25"/>
  <c r="O1109" i="25"/>
  <c r="P1107" i="25"/>
  <c r="O1107" i="25"/>
  <c r="P1106" i="25"/>
  <c r="O1106" i="25"/>
  <c r="P1105" i="25"/>
  <c r="O1105" i="25"/>
  <c r="P1104" i="25"/>
  <c r="O1104" i="25"/>
  <c r="P1103" i="25"/>
  <c r="O1103" i="25"/>
  <c r="P1102" i="25"/>
  <c r="O1102" i="25"/>
  <c r="P1099" i="25"/>
  <c r="O1099" i="25"/>
  <c r="P1098" i="25"/>
  <c r="O1098" i="25"/>
  <c r="P1097" i="25"/>
  <c r="O1097" i="25"/>
  <c r="P1096" i="25"/>
  <c r="O1096" i="25"/>
  <c r="P1095" i="25"/>
  <c r="O1095" i="25"/>
  <c r="P1094" i="25"/>
  <c r="O1094" i="25"/>
  <c r="P1093" i="25"/>
  <c r="O1093" i="25"/>
  <c r="P1092" i="25"/>
  <c r="O1092" i="25"/>
  <c r="P1091" i="25"/>
  <c r="O1091" i="25"/>
  <c r="P1090" i="25"/>
  <c r="O1090" i="25"/>
  <c r="P1089" i="25"/>
  <c r="O1089" i="25"/>
  <c r="P1084" i="25"/>
  <c r="O1084" i="25"/>
  <c r="P1083" i="25"/>
  <c r="O1083" i="25"/>
  <c r="P1082" i="25"/>
  <c r="O1082" i="25"/>
  <c r="P1081" i="25"/>
  <c r="O1081" i="25"/>
  <c r="P1080" i="25"/>
  <c r="O1080" i="25"/>
  <c r="P1079" i="25"/>
  <c r="O1079" i="25"/>
  <c r="P1078" i="25"/>
  <c r="O1078" i="25"/>
  <c r="P1077" i="25"/>
  <c r="O1077" i="25"/>
  <c r="P1076" i="25"/>
  <c r="O1076" i="25"/>
  <c r="P1075" i="25"/>
  <c r="O1075" i="25"/>
  <c r="P1074" i="25"/>
  <c r="O1074" i="25"/>
  <c r="P1073" i="25"/>
  <c r="O1073" i="25"/>
  <c r="P1072" i="25"/>
  <c r="O1072" i="25"/>
  <c r="P1071" i="25"/>
  <c r="O1071" i="25"/>
  <c r="P1070" i="25"/>
  <c r="O1070" i="25"/>
  <c r="P1069" i="25"/>
  <c r="O1069" i="25"/>
  <c r="P1068" i="25"/>
  <c r="O1068" i="25"/>
  <c r="P1067" i="25"/>
  <c r="O1067" i="25"/>
  <c r="P1066" i="25"/>
  <c r="O1066" i="25"/>
  <c r="P1065" i="25"/>
  <c r="O1065" i="25"/>
  <c r="P1064" i="25"/>
  <c r="O1064" i="25"/>
  <c r="P1063" i="25"/>
  <c r="O1063" i="25"/>
  <c r="P1062" i="25"/>
  <c r="O1062" i="25"/>
  <c r="P1061" i="25"/>
  <c r="O1061" i="25"/>
  <c r="P1060" i="25"/>
  <c r="O1060" i="25"/>
  <c r="P1059" i="25"/>
  <c r="O1059" i="25"/>
  <c r="P1057" i="25"/>
  <c r="O1057" i="25"/>
  <c r="P1056" i="25"/>
  <c r="O1056" i="25"/>
  <c r="P1055" i="25"/>
  <c r="O1055" i="25"/>
  <c r="P1054" i="25"/>
  <c r="O1054" i="25"/>
  <c r="P1053" i="25"/>
  <c r="O1053" i="25"/>
  <c r="P1052" i="25"/>
  <c r="O1052" i="25"/>
  <c r="P1051" i="25"/>
  <c r="O1051" i="25"/>
  <c r="P1050" i="25"/>
  <c r="O1050" i="25"/>
  <c r="P1049" i="25"/>
  <c r="O1049" i="25"/>
  <c r="P1048" i="25"/>
  <c r="O1048" i="25"/>
  <c r="P1047" i="25"/>
  <c r="O1047" i="25"/>
  <c r="P1046" i="25"/>
  <c r="O1046" i="25"/>
  <c r="P1045" i="25"/>
  <c r="O1045" i="25"/>
  <c r="P1044" i="25"/>
  <c r="O1044" i="25"/>
  <c r="P1043" i="25"/>
  <c r="O1043" i="25"/>
  <c r="P1042" i="25"/>
  <c r="O1042" i="25"/>
  <c r="P1041" i="25"/>
  <c r="O1041" i="25"/>
  <c r="P1040" i="25"/>
  <c r="O1040" i="25"/>
  <c r="P1039" i="25"/>
  <c r="O1039" i="25"/>
  <c r="P1038" i="25"/>
  <c r="O1038" i="25"/>
  <c r="P1037" i="25"/>
  <c r="O1037" i="25"/>
  <c r="P1036" i="25"/>
  <c r="O1036" i="25"/>
  <c r="P1035" i="25"/>
  <c r="O1035" i="25"/>
  <c r="P1034" i="25"/>
  <c r="O1034" i="25"/>
  <c r="P1033" i="25"/>
  <c r="O1033" i="25"/>
  <c r="P1032" i="25"/>
  <c r="O1032" i="25"/>
  <c r="P1031" i="25"/>
  <c r="O1031" i="25"/>
  <c r="P1030" i="25"/>
  <c r="O1030" i="25"/>
  <c r="P1029" i="25"/>
  <c r="O1029" i="25"/>
  <c r="P1028" i="25"/>
  <c r="O1028" i="25"/>
  <c r="P1027" i="25"/>
  <c r="O1027" i="25"/>
  <c r="P1026" i="25"/>
  <c r="O1026" i="25"/>
  <c r="P1025" i="25"/>
  <c r="O1025" i="25"/>
  <c r="P1024" i="25"/>
  <c r="O1024" i="25"/>
  <c r="P1023" i="25"/>
  <c r="O1023" i="25"/>
  <c r="P1022" i="25"/>
  <c r="O1022" i="25"/>
  <c r="P1021" i="25"/>
  <c r="O1021" i="25"/>
  <c r="P1020" i="25"/>
  <c r="O1020" i="25"/>
  <c r="P1019" i="25"/>
  <c r="O1019" i="25"/>
  <c r="P1018" i="25"/>
  <c r="O1018" i="25"/>
  <c r="P1017" i="25"/>
  <c r="O1017" i="25"/>
  <c r="P1016" i="25"/>
  <c r="O1016" i="25"/>
  <c r="P1015" i="25"/>
  <c r="O1015" i="25"/>
  <c r="P1014" i="25"/>
  <c r="O1014" i="25"/>
  <c r="P1013" i="25"/>
  <c r="O1013" i="25"/>
  <c r="P1012" i="25"/>
  <c r="O1012" i="25"/>
  <c r="P1011" i="25"/>
  <c r="O1011" i="25"/>
  <c r="P1010" i="25"/>
  <c r="O1010" i="25"/>
  <c r="P1009" i="25"/>
  <c r="O1009" i="25"/>
  <c r="P1007" i="25"/>
  <c r="O1007" i="25"/>
  <c r="P1006" i="25"/>
  <c r="O1006" i="25"/>
  <c r="P1005" i="25"/>
  <c r="O1005" i="25"/>
  <c r="P1004" i="25"/>
  <c r="O1004" i="25"/>
  <c r="P1003" i="25"/>
  <c r="O1003" i="25"/>
  <c r="P1002" i="25"/>
  <c r="O1002" i="25"/>
  <c r="P1001" i="25"/>
  <c r="O1001" i="25"/>
  <c r="P1000" i="25"/>
  <c r="O1000" i="25"/>
  <c r="P999" i="25"/>
  <c r="O999" i="25"/>
  <c r="P998" i="25"/>
  <c r="O998" i="25"/>
  <c r="P997" i="25"/>
  <c r="O997" i="25"/>
  <c r="P996" i="25"/>
  <c r="O996" i="25"/>
  <c r="P995" i="25"/>
  <c r="O995" i="25"/>
  <c r="P994" i="25"/>
  <c r="O994" i="25"/>
  <c r="P993" i="25"/>
  <c r="O993" i="25"/>
  <c r="P992" i="25"/>
  <c r="O992" i="25"/>
  <c r="P991" i="25"/>
  <c r="O991" i="25"/>
  <c r="P990" i="25"/>
  <c r="O990" i="25"/>
  <c r="P989" i="25"/>
  <c r="O989" i="25"/>
  <c r="P988" i="25"/>
  <c r="O988" i="25"/>
  <c r="P987" i="25"/>
  <c r="O987" i="25"/>
  <c r="P985" i="25"/>
  <c r="O985" i="25"/>
  <c r="P986" i="25"/>
  <c r="O986" i="25"/>
  <c r="P984" i="25"/>
  <c r="O984" i="25"/>
  <c r="P983" i="25"/>
  <c r="O983" i="25"/>
  <c r="P982" i="25"/>
  <c r="O982" i="25"/>
  <c r="P980" i="25"/>
  <c r="O980" i="25"/>
  <c r="P981" i="25"/>
  <c r="O981" i="25"/>
  <c r="P979" i="25"/>
  <c r="O979" i="25"/>
  <c r="P978" i="25"/>
  <c r="O978" i="25"/>
  <c r="P977" i="25"/>
  <c r="O977" i="25"/>
  <c r="P976" i="25"/>
  <c r="O976" i="25"/>
  <c r="P975" i="25"/>
  <c r="O975" i="25"/>
  <c r="P974" i="25"/>
  <c r="O974" i="25"/>
  <c r="P973" i="25"/>
  <c r="O973" i="25"/>
  <c r="P972" i="25"/>
  <c r="O972" i="25"/>
  <c r="P971" i="25"/>
  <c r="O971" i="25"/>
  <c r="P970" i="25"/>
  <c r="O970" i="25"/>
  <c r="P969" i="25"/>
  <c r="O969" i="25"/>
  <c r="P968" i="25"/>
  <c r="O968" i="25"/>
  <c r="P967" i="25"/>
  <c r="O967" i="25"/>
  <c r="P966" i="25"/>
  <c r="O966" i="25"/>
  <c r="P965" i="25"/>
  <c r="O965" i="25"/>
  <c r="P964" i="25"/>
  <c r="O964" i="25"/>
  <c r="P963" i="25"/>
  <c r="O963" i="25"/>
  <c r="P962" i="25"/>
  <c r="O962" i="25"/>
  <c r="P961" i="25"/>
  <c r="O961" i="25"/>
  <c r="P960" i="25"/>
  <c r="O960" i="25"/>
  <c r="P959" i="25"/>
  <c r="O959" i="25"/>
  <c r="P958" i="25"/>
  <c r="O958" i="25"/>
  <c r="P957" i="25"/>
  <c r="O957" i="25"/>
  <c r="P956" i="25"/>
  <c r="O956" i="25"/>
  <c r="P955" i="25"/>
  <c r="O955" i="25"/>
  <c r="P954" i="25"/>
  <c r="O954" i="25"/>
  <c r="P953" i="25"/>
  <c r="O953" i="25"/>
  <c r="P952" i="25"/>
  <c r="O952" i="25"/>
  <c r="P951" i="25"/>
  <c r="O951" i="25"/>
  <c r="P950" i="25"/>
  <c r="O950" i="25"/>
  <c r="P949" i="25"/>
  <c r="O949" i="25"/>
  <c r="P948" i="25"/>
  <c r="O948" i="25"/>
  <c r="P947" i="25"/>
  <c r="O947" i="25"/>
  <c r="P946" i="25"/>
  <c r="O946" i="25"/>
  <c r="P945" i="25"/>
  <c r="O945" i="25"/>
  <c r="P944" i="25"/>
  <c r="O944" i="25"/>
  <c r="P943" i="25"/>
  <c r="O943" i="25"/>
  <c r="P942" i="25"/>
  <c r="O942" i="25"/>
  <c r="P941" i="25"/>
  <c r="O941" i="25"/>
  <c r="P940" i="25"/>
  <c r="O940" i="25"/>
  <c r="P939" i="25"/>
  <c r="O939" i="25"/>
  <c r="P938" i="25"/>
  <c r="O938" i="25"/>
  <c r="P937" i="25"/>
  <c r="O937" i="25"/>
  <c r="P936" i="25"/>
  <c r="O936" i="25"/>
  <c r="P933" i="25"/>
  <c r="O933" i="25"/>
  <c r="P932" i="25"/>
  <c r="O932" i="25"/>
  <c r="P931" i="25"/>
  <c r="O931" i="25"/>
  <c r="P930" i="25"/>
  <c r="O930" i="25"/>
  <c r="P929" i="25"/>
  <c r="O929" i="25"/>
  <c r="P928" i="25"/>
  <c r="O928" i="25"/>
  <c r="P927" i="25"/>
  <c r="O927" i="25"/>
  <c r="P926" i="25"/>
  <c r="O926" i="25"/>
  <c r="P925" i="25"/>
  <c r="O925" i="25"/>
  <c r="P924" i="25"/>
  <c r="O924" i="25"/>
  <c r="P923" i="25"/>
  <c r="O923" i="25"/>
  <c r="P922" i="25"/>
  <c r="O922" i="25"/>
  <c r="P921" i="25"/>
  <c r="O921" i="25"/>
  <c r="P920" i="25"/>
  <c r="O920" i="25"/>
  <c r="P919" i="25"/>
  <c r="O919" i="25"/>
  <c r="P918" i="25"/>
  <c r="O918" i="25"/>
  <c r="P917" i="25"/>
  <c r="O917" i="25"/>
  <c r="P916" i="25"/>
  <c r="O916" i="25"/>
  <c r="P915" i="25"/>
  <c r="O915" i="25"/>
  <c r="P914" i="25"/>
  <c r="O914" i="25"/>
  <c r="P913" i="25"/>
  <c r="O913" i="25"/>
  <c r="P912" i="25"/>
  <c r="O912" i="25"/>
  <c r="P911" i="25"/>
  <c r="O911" i="25"/>
  <c r="P910" i="25"/>
  <c r="O910" i="25"/>
  <c r="P909" i="25"/>
  <c r="O909" i="25"/>
  <c r="P908" i="25"/>
  <c r="O908" i="25"/>
  <c r="P907" i="25"/>
  <c r="O907" i="25"/>
  <c r="P906" i="25"/>
  <c r="O906" i="25"/>
  <c r="P905" i="25"/>
  <c r="O905" i="25"/>
  <c r="P904" i="25"/>
  <c r="O904" i="25"/>
  <c r="P903" i="25"/>
  <c r="O903" i="25"/>
  <c r="P902" i="25"/>
  <c r="O902" i="25"/>
  <c r="P901" i="25"/>
  <c r="O901" i="25"/>
  <c r="P900" i="25"/>
  <c r="O900" i="25"/>
  <c r="P899" i="25"/>
  <c r="O899" i="25"/>
  <c r="P898" i="25"/>
  <c r="O898" i="25"/>
  <c r="P897" i="25"/>
  <c r="O897" i="25"/>
  <c r="P896" i="25"/>
  <c r="O896" i="25"/>
  <c r="P895" i="25"/>
  <c r="O895" i="25"/>
  <c r="P894" i="25"/>
  <c r="O894" i="25"/>
  <c r="P893" i="25"/>
  <c r="O893" i="25"/>
  <c r="P892" i="25"/>
  <c r="O892" i="25"/>
  <c r="P887" i="25"/>
  <c r="O887" i="25"/>
  <c r="P886" i="25"/>
  <c r="O886" i="25"/>
  <c r="P885" i="25"/>
  <c r="O885" i="25"/>
  <c r="P884" i="25"/>
  <c r="O884" i="25"/>
  <c r="P883" i="25"/>
  <c r="O883" i="25"/>
  <c r="P882" i="25"/>
  <c r="O882" i="25"/>
  <c r="P881" i="25"/>
  <c r="O881" i="25"/>
  <c r="P880" i="25"/>
  <c r="O880" i="25"/>
  <c r="P879" i="25"/>
  <c r="O879" i="25"/>
  <c r="P878" i="25"/>
  <c r="O878" i="25"/>
  <c r="P873" i="25"/>
  <c r="O873" i="25"/>
  <c r="P872" i="25"/>
  <c r="O872" i="25"/>
  <c r="P871" i="25"/>
  <c r="O871" i="25"/>
  <c r="P870" i="25"/>
  <c r="O870" i="25"/>
  <c r="P869" i="25"/>
  <c r="O869" i="25"/>
  <c r="P868" i="25"/>
  <c r="O868" i="25"/>
  <c r="P864" i="25"/>
  <c r="O864" i="25"/>
  <c r="P863" i="25"/>
  <c r="O863" i="25"/>
  <c r="P862" i="25"/>
  <c r="O862" i="25"/>
  <c r="P861" i="25"/>
  <c r="O861" i="25"/>
  <c r="P860" i="25"/>
  <c r="O860" i="25"/>
  <c r="P859" i="25"/>
  <c r="O859" i="25"/>
  <c r="P858" i="25"/>
  <c r="O858" i="25"/>
  <c r="P857" i="25"/>
  <c r="O857" i="25"/>
  <c r="P856" i="25"/>
  <c r="O856" i="25"/>
  <c r="P855" i="25"/>
  <c r="O855" i="25"/>
  <c r="P854" i="25"/>
  <c r="O854" i="25"/>
  <c r="P853" i="25"/>
  <c r="O853" i="25"/>
  <c r="P852" i="25"/>
  <c r="O852" i="25"/>
  <c r="P851" i="25"/>
  <c r="O851" i="25"/>
  <c r="P850" i="25"/>
  <c r="O850" i="25"/>
  <c r="P849" i="25"/>
  <c r="O849" i="25"/>
  <c r="P848" i="25"/>
  <c r="O848" i="25"/>
  <c r="P847" i="25"/>
  <c r="O847" i="25"/>
  <c r="P846" i="25"/>
  <c r="O846" i="25"/>
  <c r="P845" i="25"/>
  <c r="O845" i="25"/>
  <c r="P844" i="25"/>
  <c r="O844" i="25"/>
  <c r="P843" i="25"/>
  <c r="O843" i="25"/>
  <c r="P842" i="25"/>
  <c r="O842" i="25"/>
  <c r="P841" i="25"/>
  <c r="O841" i="25"/>
  <c r="P840" i="25"/>
  <c r="O840" i="25"/>
  <c r="P839" i="25"/>
  <c r="O839" i="25"/>
  <c r="P838" i="25"/>
  <c r="O838" i="25"/>
  <c r="P837" i="25"/>
  <c r="O837" i="25"/>
  <c r="P836" i="25"/>
  <c r="O836" i="25"/>
  <c r="P835" i="25"/>
  <c r="O835" i="25"/>
  <c r="P834" i="25"/>
  <c r="O834" i="25"/>
  <c r="P833" i="25"/>
  <c r="O833" i="25"/>
  <c r="P832" i="25"/>
  <c r="O832" i="25"/>
  <c r="P831" i="25"/>
  <c r="O831" i="25"/>
  <c r="P830" i="25"/>
  <c r="O830" i="25"/>
  <c r="P829" i="25"/>
  <c r="O829" i="25"/>
  <c r="P828" i="25"/>
  <c r="O828" i="25"/>
  <c r="P827" i="25"/>
  <c r="O827" i="25"/>
  <c r="P826" i="25"/>
  <c r="O826" i="25"/>
  <c r="P825" i="25"/>
  <c r="O825" i="25"/>
  <c r="P824" i="25"/>
  <c r="O824" i="25"/>
  <c r="P823" i="25"/>
  <c r="O823" i="25"/>
  <c r="P822" i="25"/>
  <c r="O822" i="25"/>
  <c r="P821" i="25"/>
  <c r="O821" i="25"/>
  <c r="P820" i="25"/>
  <c r="O820" i="25"/>
  <c r="P819" i="25"/>
  <c r="O819" i="25"/>
  <c r="P818" i="25"/>
  <c r="O818" i="25"/>
  <c r="P817" i="25"/>
  <c r="O817" i="25"/>
  <c r="P816" i="25"/>
  <c r="O816" i="25"/>
  <c r="P815" i="25"/>
  <c r="O815" i="25"/>
  <c r="P814" i="25"/>
  <c r="O814" i="25"/>
  <c r="P813" i="25"/>
  <c r="O813" i="25"/>
  <c r="P812" i="25"/>
  <c r="O812" i="25"/>
  <c r="P811" i="25"/>
  <c r="O811" i="25"/>
  <c r="P810" i="25"/>
  <c r="O810" i="25"/>
  <c r="P809" i="25"/>
  <c r="O809" i="25"/>
  <c r="P808" i="25"/>
  <c r="O808" i="25"/>
  <c r="P807" i="25"/>
  <c r="O807" i="25"/>
  <c r="P806" i="25"/>
  <c r="O806" i="25"/>
  <c r="P805" i="25"/>
  <c r="O805" i="25"/>
  <c r="P804" i="25"/>
  <c r="O804" i="25"/>
  <c r="P803" i="25"/>
  <c r="O803" i="25"/>
  <c r="P802" i="25"/>
  <c r="O802" i="25"/>
  <c r="P801" i="25"/>
  <c r="O801" i="25"/>
  <c r="P800" i="25"/>
  <c r="O800" i="25"/>
  <c r="P799" i="25"/>
  <c r="O799" i="25"/>
  <c r="P798" i="25"/>
  <c r="O798" i="25"/>
  <c r="P797" i="25"/>
  <c r="O797" i="25"/>
  <c r="P796" i="25"/>
  <c r="O796" i="25"/>
  <c r="P795" i="25"/>
  <c r="O795" i="25"/>
  <c r="P794" i="25"/>
  <c r="O794" i="25"/>
  <c r="P793" i="25"/>
  <c r="O793" i="25"/>
  <c r="P792" i="25"/>
  <c r="O792" i="25"/>
  <c r="P791" i="25"/>
  <c r="O791" i="25"/>
  <c r="P790" i="25"/>
  <c r="O790" i="25"/>
  <c r="P789" i="25"/>
  <c r="O789" i="25"/>
  <c r="P788" i="25"/>
  <c r="O788" i="25"/>
  <c r="P787" i="25"/>
  <c r="O787" i="25"/>
  <c r="P786" i="25"/>
  <c r="O786" i="25"/>
  <c r="P785" i="25"/>
  <c r="O785" i="25"/>
  <c r="P784" i="25"/>
  <c r="O784" i="25"/>
  <c r="P783" i="25"/>
  <c r="O783" i="25"/>
  <c r="P782" i="25"/>
  <c r="O782" i="25"/>
  <c r="P781" i="25"/>
  <c r="O781" i="25"/>
  <c r="P780" i="25"/>
  <c r="O780" i="25"/>
  <c r="P779" i="25"/>
  <c r="O779" i="25"/>
  <c r="P778" i="25"/>
  <c r="O778" i="25"/>
  <c r="P777" i="25"/>
  <c r="O777" i="25"/>
  <c r="P756" i="25"/>
  <c r="O756" i="25"/>
  <c r="P755" i="25"/>
  <c r="O755" i="25"/>
  <c r="P754" i="25"/>
  <c r="O754" i="25"/>
  <c r="P753" i="25"/>
  <c r="O753" i="25"/>
  <c r="P752" i="25"/>
  <c r="O752" i="25"/>
  <c r="P751" i="25"/>
  <c r="O751" i="25"/>
  <c r="P745" i="25"/>
  <c r="O745" i="25"/>
  <c r="P744" i="25"/>
  <c r="O744" i="25"/>
  <c r="P743" i="25"/>
  <c r="O743" i="25"/>
  <c r="P742" i="25"/>
  <c r="O742" i="25"/>
  <c r="P741" i="25"/>
  <c r="O741" i="25"/>
  <c r="P740" i="25"/>
  <c r="O740" i="25"/>
  <c r="P739" i="25"/>
  <c r="O739" i="25"/>
  <c r="P738" i="25"/>
  <c r="O738" i="25"/>
  <c r="P737" i="25"/>
  <c r="O737" i="25"/>
  <c r="P736" i="25"/>
  <c r="O736" i="25"/>
  <c r="P735" i="25"/>
  <c r="O735" i="25"/>
  <c r="P734" i="25"/>
  <c r="O734" i="25"/>
  <c r="P733" i="25"/>
  <c r="O733" i="25"/>
  <c r="P732" i="25"/>
  <c r="O732" i="25"/>
  <c r="P731" i="25"/>
  <c r="O731" i="25"/>
  <c r="P730" i="25"/>
  <c r="O730" i="25"/>
  <c r="P729" i="25"/>
  <c r="O729" i="25"/>
  <c r="P728" i="25"/>
  <c r="O728" i="25"/>
  <c r="P727" i="25"/>
  <c r="O727" i="25"/>
  <c r="P726" i="25"/>
  <c r="O726" i="25"/>
  <c r="P725" i="25"/>
  <c r="O725" i="25"/>
  <c r="P724" i="25"/>
  <c r="O724" i="25"/>
  <c r="P723" i="25"/>
  <c r="O723" i="25"/>
  <c r="P722" i="25"/>
  <c r="O722" i="25"/>
  <c r="P721" i="25"/>
  <c r="O721" i="25"/>
  <c r="P720" i="25"/>
  <c r="O720" i="25"/>
  <c r="P719" i="25"/>
  <c r="O719" i="25"/>
  <c r="P718" i="25"/>
  <c r="O718" i="25"/>
  <c r="P717" i="25"/>
  <c r="O717" i="25"/>
  <c r="P716" i="25"/>
  <c r="O716" i="25"/>
  <c r="P715" i="25"/>
  <c r="O715" i="25"/>
  <c r="P697" i="25"/>
  <c r="O697" i="25"/>
  <c r="P696" i="25"/>
  <c r="O696" i="25"/>
  <c r="P695" i="25"/>
  <c r="O695" i="25"/>
  <c r="P694" i="25"/>
  <c r="O694" i="25"/>
  <c r="P693" i="25"/>
  <c r="O693" i="25"/>
  <c r="P692" i="25"/>
  <c r="O692" i="25"/>
  <c r="P691" i="25"/>
  <c r="O691" i="25"/>
  <c r="P690" i="25"/>
  <c r="O690" i="25"/>
  <c r="P689" i="25"/>
  <c r="O689" i="25"/>
  <c r="P688" i="25"/>
  <c r="O688" i="25"/>
  <c r="P687" i="25"/>
  <c r="O687" i="25"/>
  <c r="P686" i="25"/>
  <c r="O686" i="25"/>
  <c r="P685" i="25"/>
  <c r="O685" i="25"/>
  <c r="P684" i="25"/>
  <c r="O684" i="25"/>
  <c r="P683" i="25"/>
  <c r="O683" i="25"/>
  <c r="P682" i="25"/>
  <c r="O682" i="25"/>
  <c r="P681" i="25"/>
  <c r="O681" i="25"/>
  <c r="P680" i="25"/>
  <c r="O680" i="25"/>
  <c r="P679" i="25"/>
  <c r="O679" i="25"/>
  <c r="P678" i="25"/>
  <c r="O678" i="25"/>
  <c r="P677" i="25"/>
  <c r="O677" i="25"/>
  <c r="P676" i="25"/>
  <c r="O676" i="25"/>
  <c r="P675" i="25"/>
  <c r="O675" i="25"/>
  <c r="P674" i="25"/>
  <c r="O674" i="25"/>
  <c r="P673" i="25"/>
  <c r="O673" i="25"/>
  <c r="P672" i="25"/>
  <c r="O672" i="25"/>
  <c r="P671" i="25"/>
  <c r="O671" i="25"/>
  <c r="P670" i="25"/>
  <c r="O670" i="25"/>
  <c r="P669" i="25"/>
  <c r="O669" i="25"/>
  <c r="P668" i="25"/>
  <c r="O668" i="25"/>
  <c r="P667" i="25"/>
  <c r="O667" i="25"/>
  <c r="P666" i="25"/>
  <c r="O666" i="25"/>
  <c r="P665" i="25"/>
  <c r="O665" i="25"/>
  <c r="P664" i="25"/>
  <c r="O664" i="25"/>
  <c r="P663" i="25"/>
  <c r="O663" i="25"/>
  <c r="P662" i="25"/>
  <c r="O662" i="25"/>
  <c r="P661" i="25"/>
  <c r="O661" i="25"/>
  <c r="P660" i="25"/>
  <c r="O660" i="25"/>
  <c r="P659" i="25"/>
  <c r="O659" i="25"/>
  <c r="P658" i="25"/>
  <c r="O658" i="25"/>
  <c r="P657" i="25"/>
  <c r="O657" i="25"/>
  <c r="P656" i="25"/>
  <c r="O656" i="25"/>
  <c r="P655" i="25"/>
  <c r="O655" i="25"/>
  <c r="P654" i="25"/>
  <c r="O654" i="25"/>
  <c r="P653" i="25"/>
  <c r="O653" i="25"/>
  <c r="P652" i="25"/>
  <c r="O652" i="25"/>
  <c r="P651" i="25"/>
  <c r="O651" i="25"/>
  <c r="P650" i="25"/>
  <c r="O650" i="25"/>
  <c r="P649" i="25"/>
  <c r="O649" i="25"/>
  <c r="P648" i="25"/>
  <c r="O648" i="25"/>
  <c r="P647" i="25"/>
  <c r="O647" i="25"/>
  <c r="P646" i="25"/>
  <c r="O646" i="25"/>
  <c r="P645" i="25"/>
  <c r="O645" i="25"/>
  <c r="P644" i="25"/>
  <c r="O644" i="25"/>
  <c r="P643" i="25"/>
  <c r="O643" i="25"/>
  <c r="P642" i="25"/>
  <c r="O642" i="25"/>
  <c r="P641" i="25"/>
  <c r="O641" i="25"/>
  <c r="P640" i="25"/>
  <c r="O640" i="25"/>
  <c r="P639" i="25"/>
  <c r="O639" i="25"/>
  <c r="P638" i="25"/>
  <c r="O638" i="25"/>
  <c r="P637" i="25"/>
  <c r="O637" i="25"/>
  <c r="P636" i="25"/>
  <c r="O636" i="25"/>
  <c r="P635" i="25"/>
  <c r="O635" i="25"/>
  <c r="P634" i="25"/>
  <c r="O634" i="25"/>
  <c r="P633" i="25"/>
  <c r="O633" i="25"/>
  <c r="P632" i="25"/>
  <c r="O632" i="25"/>
  <c r="P631" i="25"/>
  <c r="O631" i="25"/>
  <c r="P630" i="25"/>
  <c r="O630" i="25"/>
  <c r="P629" i="25"/>
  <c r="O629" i="25"/>
  <c r="P628" i="25"/>
  <c r="O628" i="25"/>
  <c r="P627" i="25"/>
  <c r="O627" i="25"/>
  <c r="P626" i="25"/>
  <c r="O626" i="25"/>
  <c r="P625" i="25"/>
  <c r="O625" i="25"/>
  <c r="P624" i="25"/>
  <c r="O624" i="25"/>
  <c r="P612" i="25"/>
  <c r="O612" i="25"/>
  <c r="P611" i="25"/>
  <c r="O611" i="25"/>
  <c r="P610" i="25"/>
  <c r="O610" i="25"/>
  <c r="P609" i="25"/>
  <c r="O609" i="25"/>
  <c r="P608" i="25"/>
  <c r="O608" i="25"/>
  <c r="P607" i="25"/>
  <c r="O607" i="25"/>
  <c r="P606" i="25"/>
  <c r="O606" i="25"/>
  <c r="P605" i="25"/>
  <c r="O605" i="25"/>
  <c r="P604" i="25"/>
  <c r="O604" i="25"/>
  <c r="P597" i="25"/>
  <c r="O597" i="25"/>
  <c r="P596" i="25"/>
  <c r="O596" i="25"/>
  <c r="P595" i="25"/>
  <c r="O595" i="25"/>
  <c r="P594" i="25"/>
  <c r="O594" i="25"/>
  <c r="P593" i="25"/>
  <c r="O593" i="25"/>
  <c r="P592" i="25"/>
  <c r="O592" i="25"/>
  <c r="P591" i="25"/>
  <c r="O591" i="25"/>
  <c r="P590" i="25"/>
  <c r="O590" i="25"/>
  <c r="P589" i="25"/>
  <c r="O589" i="25"/>
  <c r="P588" i="25"/>
  <c r="O588" i="25"/>
  <c r="P587" i="25"/>
  <c r="O587" i="25"/>
  <c r="P586" i="25"/>
  <c r="O586" i="25"/>
  <c r="P585" i="25"/>
  <c r="O585" i="25"/>
  <c r="P584" i="25"/>
  <c r="O584" i="25"/>
  <c r="P583" i="25"/>
  <c r="O583" i="25"/>
  <c r="P582" i="25"/>
  <c r="O582" i="25"/>
  <c r="P581" i="25"/>
  <c r="O581" i="25"/>
  <c r="P580" i="25"/>
  <c r="O580" i="25"/>
  <c r="P579" i="25"/>
  <c r="O579" i="25"/>
  <c r="P578" i="25"/>
  <c r="O578" i="25"/>
  <c r="P577" i="25"/>
  <c r="O577" i="25"/>
  <c r="P576" i="25"/>
  <c r="O576" i="25"/>
  <c r="P575" i="25"/>
  <c r="O575" i="25"/>
  <c r="P574" i="25"/>
  <c r="O574" i="25"/>
  <c r="P573" i="25"/>
  <c r="O573" i="25"/>
  <c r="P572" i="25"/>
  <c r="O572" i="25"/>
  <c r="P571" i="25"/>
  <c r="O571" i="25"/>
  <c r="P570" i="25"/>
  <c r="O570" i="25"/>
  <c r="P569" i="25"/>
  <c r="O569" i="25"/>
  <c r="P568" i="25"/>
  <c r="O568" i="25"/>
  <c r="P567" i="25"/>
  <c r="O567" i="25"/>
  <c r="P566" i="25"/>
  <c r="O566" i="25"/>
  <c r="P565" i="25"/>
  <c r="O565" i="25"/>
  <c r="P564" i="25"/>
  <c r="O564" i="25"/>
  <c r="P563" i="25"/>
  <c r="O563" i="25"/>
  <c r="P562" i="25"/>
  <c r="O562" i="25"/>
  <c r="P561" i="25"/>
  <c r="O561" i="25"/>
  <c r="P560" i="25"/>
  <c r="O560" i="25"/>
  <c r="P559" i="25"/>
  <c r="O559" i="25"/>
  <c r="P558" i="25"/>
  <c r="O558" i="25"/>
  <c r="P557" i="25"/>
  <c r="O557" i="25"/>
  <c r="P556" i="25"/>
  <c r="O556" i="25"/>
  <c r="P555" i="25"/>
  <c r="O555" i="25"/>
  <c r="P554" i="25"/>
  <c r="O554" i="25"/>
  <c r="P553" i="25"/>
  <c r="O553" i="25"/>
  <c r="P552" i="25"/>
  <c r="O552" i="25"/>
  <c r="P551" i="25"/>
  <c r="O551" i="25"/>
  <c r="P544" i="25"/>
  <c r="O544" i="25"/>
  <c r="P543" i="25"/>
  <c r="O543" i="25"/>
  <c r="P533" i="25"/>
  <c r="O533" i="25"/>
  <c r="P542" i="25"/>
  <c r="O542" i="25"/>
  <c r="P541" i="25"/>
  <c r="O541" i="25"/>
  <c r="P540" i="25"/>
  <c r="O540" i="25"/>
  <c r="P539" i="25"/>
  <c r="O539" i="25"/>
  <c r="P538" i="25"/>
  <c r="O538" i="25"/>
  <c r="P537" i="25"/>
  <c r="O537" i="25"/>
  <c r="P536" i="25"/>
  <c r="O536" i="25"/>
  <c r="P535" i="25"/>
  <c r="O535" i="25"/>
  <c r="P534" i="25"/>
  <c r="O534" i="25"/>
  <c r="P532" i="25"/>
  <c r="O532" i="25"/>
  <c r="P530" i="25"/>
  <c r="O530" i="25"/>
  <c r="P529" i="25"/>
  <c r="O529" i="25"/>
  <c r="P528" i="25"/>
  <c r="O528" i="25"/>
  <c r="P527" i="25"/>
  <c r="O527" i="25"/>
  <c r="P526" i="25"/>
  <c r="O526" i="25"/>
  <c r="P525" i="25"/>
  <c r="O525" i="25"/>
  <c r="P524" i="25"/>
  <c r="O524" i="25"/>
  <c r="P523" i="25"/>
  <c r="O523" i="25"/>
  <c r="P522" i="25"/>
  <c r="O522" i="25"/>
  <c r="P521" i="25"/>
  <c r="O521" i="25"/>
  <c r="P520" i="25"/>
  <c r="O520" i="25"/>
  <c r="P519" i="25"/>
  <c r="O519" i="25"/>
  <c r="P518" i="25"/>
  <c r="O518" i="25"/>
  <c r="P517" i="25"/>
  <c r="O517" i="25"/>
  <c r="P516" i="25"/>
  <c r="O516" i="25"/>
  <c r="P515" i="25"/>
  <c r="O515" i="25"/>
  <c r="P514" i="25"/>
  <c r="O514" i="25"/>
  <c r="P513" i="25"/>
  <c r="O513" i="25"/>
  <c r="P512" i="25"/>
  <c r="O512" i="25"/>
  <c r="P511" i="25"/>
  <c r="O511" i="25"/>
  <c r="P510" i="25"/>
  <c r="O510" i="25"/>
  <c r="P501" i="25"/>
  <c r="O501" i="25"/>
  <c r="P500" i="25"/>
  <c r="O500" i="25"/>
  <c r="P499" i="25"/>
  <c r="O499" i="25"/>
  <c r="P498" i="25"/>
  <c r="O498" i="25"/>
  <c r="P497" i="25"/>
  <c r="O497" i="25"/>
  <c r="P496" i="25"/>
  <c r="O496" i="25"/>
  <c r="P495" i="25"/>
  <c r="O495" i="25"/>
  <c r="P473" i="25"/>
  <c r="O473" i="25"/>
  <c r="P472" i="25"/>
  <c r="O472" i="25"/>
  <c r="P471" i="25"/>
  <c r="O471" i="25"/>
  <c r="P470" i="25"/>
  <c r="O470" i="25"/>
  <c r="P469" i="25"/>
  <c r="O469" i="25"/>
  <c r="P468" i="25"/>
  <c r="O468" i="25"/>
  <c r="P467" i="25"/>
  <c r="O467" i="25"/>
  <c r="P465" i="25"/>
  <c r="O465" i="25"/>
  <c r="P464" i="25"/>
  <c r="O464" i="25"/>
  <c r="P463" i="25"/>
  <c r="O463" i="25"/>
  <c r="P462" i="25"/>
  <c r="O462" i="25"/>
  <c r="P461" i="25"/>
  <c r="O461" i="25"/>
  <c r="P460" i="25"/>
  <c r="O460" i="25"/>
  <c r="P459" i="25"/>
  <c r="O459" i="25"/>
  <c r="P458" i="25"/>
  <c r="O458" i="25"/>
  <c r="P457" i="25"/>
  <c r="O457" i="25"/>
  <c r="P456" i="25"/>
  <c r="O456" i="25"/>
  <c r="P455" i="25"/>
  <c r="O455" i="25"/>
  <c r="P454" i="25"/>
  <c r="O454" i="25"/>
  <c r="P453" i="25"/>
  <c r="O453" i="25"/>
  <c r="P452" i="25"/>
  <c r="O452" i="25"/>
  <c r="P451" i="25"/>
  <c r="O451" i="25"/>
  <c r="P450" i="25"/>
  <c r="O450" i="25"/>
  <c r="P449" i="25"/>
  <c r="O449" i="25"/>
  <c r="P443" i="25"/>
  <c r="O443" i="25"/>
  <c r="P442" i="25"/>
  <c r="O442" i="25"/>
  <c r="P441" i="25"/>
  <c r="O441" i="25"/>
  <c r="P440" i="25"/>
  <c r="O440" i="25"/>
  <c r="P439" i="25"/>
  <c r="O439" i="25"/>
  <c r="P438" i="25"/>
  <c r="O438" i="25"/>
  <c r="P437" i="25"/>
  <c r="O437" i="25"/>
  <c r="P436" i="25"/>
  <c r="O436" i="25"/>
  <c r="P435" i="25"/>
  <c r="O435" i="25"/>
  <c r="P434" i="25"/>
  <c r="O434" i="25"/>
  <c r="P433" i="25"/>
  <c r="O433" i="25"/>
  <c r="P432" i="25"/>
  <c r="O432" i="25"/>
  <c r="P431" i="25"/>
  <c r="O431" i="25"/>
  <c r="P430" i="25"/>
  <c r="O430" i="25"/>
  <c r="P429" i="25"/>
  <c r="O429" i="25"/>
  <c r="P428" i="25"/>
  <c r="O428" i="25"/>
  <c r="P427" i="25"/>
  <c r="O427" i="25"/>
  <c r="P426" i="25"/>
  <c r="O426" i="25"/>
  <c r="P425" i="25"/>
  <c r="O425" i="25"/>
  <c r="P424" i="25"/>
  <c r="O424" i="25"/>
  <c r="P423" i="25"/>
  <c r="O423" i="25"/>
  <c r="P422" i="25"/>
  <c r="O422" i="25"/>
  <c r="P421" i="25"/>
  <c r="O421" i="25"/>
  <c r="P420" i="25"/>
  <c r="O420" i="25"/>
  <c r="P419" i="25"/>
  <c r="O419" i="25"/>
  <c r="P417" i="25"/>
  <c r="O417" i="25"/>
  <c r="P416" i="25"/>
  <c r="O416" i="25"/>
  <c r="P415" i="25"/>
  <c r="O415" i="25"/>
  <c r="P414" i="25"/>
  <c r="O414" i="25"/>
  <c r="P413" i="25"/>
  <c r="O413" i="25"/>
  <c r="P398" i="25"/>
  <c r="O398" i="25"/>
  <c r="P397" i="25"/>
  <c r="O397" i="25"/>
  <c r="P396" i="25"/>
  <c r="O396" i="25"/>
  <c r="P395" i="25"/>
  <c r="O395" i="25"/>
  <c r="P394" i="25"/>
  <c r="O394" i="25"/>
  <c r="P393" i="25"/>
  <c r="O393" i="25"/>
  <c r="P392" i="25"/>
  <c r="O392" i="25"/>
  <c r="P391" i="25"/>
  <c r="O391" i="25"/>
  <c r="P390" i="25"/>
  <c r="O390" i="25"/>
  <c r="P389" i="25"/>
  <c r="O389" i="25"/>
  <c r="P388" i="25"/>
  <c r="O388" i="25"/>
  <c r="P387" i="25"/>
  <c r="O387" i="25"/>
  <c r="P386" i="25"/>
  <c r="O386" i="25"/>
  <c r="P385" i="25"/>
  <c r="O385" i="25"/>
  <c r="P384" i="25"/>
  <c r="O384" i="25"/>
  <c r="P383" i="25"/>
  <c r="O383" i="25"/>
  <c r="P382" i="25"/>
  <c r="O382" i="25"/>
  <c r="P381" i="25"/>
  <c r="O381" i="25"/>
  <c r="P380" i="25"/>
  <c r="O380" i="25"/>
  <c r="P379" i="25"/>
  <c r="O379" i="25"/>
  <c r="P378" i="25"/>
  <c r="O378" i="25"/>
  <c r="P377" i="25"/>
  <c r="O377" i="25"/>
  <c r="P376" i="25"/>
  <c r="O376" i="25"/>
  <c r="P375" i="25"/>
  <c r="O375" i="25"/>
  <c r="P374" i="25"/>
  <c r="O374" i="25"/>
  <c r="P373" i="25"/>
  <c r="O373" i="25"/>
  <c r="P372" i="25"/>
  <c r="O372" i="25"/>
  <c r="P371" i="25"/>
  <c r="O371" i="25"/>
  <c r="P370" i="25"/>
  <c r="O370" i="25"/>
  <c r="P369" i="25"/>
  <c r="O369" i="25"/>
  <c r="P368" i="25"/>
  <c r="O368" i="25"/>
  <c r="P367" i="25"/>
  <c r="O367" i="25"/>
  <c r="P366" i="25"/>
  <c r="O366" i="25"/>
  <c r="P365" i="25"/>
  <c r="O365" i="25"/>
  <c r="P364" i="25"/>
  <c r="O364" i="25"/>
  <c r="P363" i="25"/>
  <c r="O363" i="25"/>
  <c r="P362" i="25"/>
  <c r="O362" i="25"/>
  <c r="P361" i="25"/>
  <c r="O361" i="25"/>
  <c r="P360" i="25"/>
  <c r="O360" i="25"/>
  <c r="P359" i="25"/>
  <c r="O359" i="25"/>
  <c r="P358" i="25"/>
  <c r="O358" i="25"/>
  <c r="P357" i="25"/>
  <c r="O357" i="25"/>
  <c r="P356" i="25"/>
  <c r="O356" i="25"/>
  <c r="P355" i="25"/>
  <c r="O355" i="25"/>
  <c r="P354" i="25"/>
  <c r="O354" i="25"/>
  <c r="P353" i="25"/>
  <c r="O353" i="25"/>
  <c r="P352" i="25"/>
  <c r="O352" i="25"/>
  <c r="P351" i="25"/>
  <c r="O351" i="25"/>
  <c r="P350" i="25"/>
  <c r="O350" i="25"/>
  <c r="P349" i="25"/>
  <c r="O349" i="25"/>
  <c r="P348" i="25"/>
  <c r="O348" i="25"/>
  <c r="P347" i="25"/>
  <c r="O347" i="25"/>
  <c r="P346" i="25"/>
  <c r="O346" i="25"/>
  <c r="P345" i="25"/>
  <c r="O345" i="25"/>
  <c r="P344" i="25"/>
  <c r="O344" i="25"/>
  <c r="P343" i="25"/>
  <c r="O343" i="25"/>
  <c r="P342" i="25"/>
  <c r="O342" i="25"/>
  <c r="P341" i="25"/>
  <c r="O341" i="25"/>
  <c r="P340" i="25"/>
  <c r="O340" i="25"/>
  <c r="P339" i="25"/>
  <c r="O339" i="25"/>
  <c r="P338" i="25"/>
  <c r="O338" i="25"/>
  <c r="P337" i="25"/>
  <c r="O337" i="25"/>
  <c r="P336" i="25"/>
  <c r="O336" i="25"/>
  <c r="P335" i="25"/>
  <c r="O335" i="25"/>
  <c r="P334" i="25"/>
  <c r="O334" i="25"/>
  <c r="P333" i="25"/>
  <c r="O333" i="25"/>
  <c r="P332" i="25"/>
  <c r="O332" i="25"/>
  <c r="P331" i="25"/>
  <c r="O331" i="25"/>
  <c r="P330" i="25"/>
  <c r="O330" i="25"/>
  <c r="P329" i="25"/>
  <c r="O329" i="25"/>
  <c r="P328" i="25"/>
  <c r="O328" i="25"/>
  <c r="P327" i="25"/>
  <c r="O327" i="25"/>
  <c r="P326" i="25"/>
  <c r="O326" i="25"/>
  <c r="P325" i="25"/>
  <c r="O325" i="25"/>
  <c r="P324" i="25"/>
  <c r="O324" i="25"/>
  <c r="P323" i="25"/>
  <c r="O323" i="25"/>
  <c r="P322" i="25"/>
  <c r="O322" i="25"/>
  <c r="P321" i="25"/>
  <c r="O321" i="25"/>
  <c r="P320" i="25"/>
  <c r="O320" i="25"/>
  <c r="P319" i="25"/>
  <c r="O319" i="25"/>
  <c r="P318" i="25"/>
  <c r="O318" i="25"/>
  <c r="P317" i="25"/>
  <c r="O317" i="25"/>
  <c r="P316" i="25"/>
  <c r="O316" i="25"/>
  <c r="P315" i="25"/>
  <c r="O315" i="25"/>
  <c r="P314" i="25"/>
  <c r="O314" i="25"/>
  <c r="P313" i="25"/>
  <c r="O313" i="25"/>
  <c r="P312" i="25"/>
  <c r="O312" i="25"/>
  <c r="P311" i="25"/>
  <c r="O311" i="25"/>
  <c r="P310" i="25"/>
  <c r="O310" i="25"/>
  <c r="P309" i="25"/>
  <c r="O309" i="25"/>
  <c r="P308" i="25"/>
  <c r="O308" i="25"/>
  <c r="P307" i="25"/>
  <c r="O307" i="25"/>
  <c r="P306" i="25"/>
  <c r="O306" i="25"/>
  <c r="P305" i="25"/>
  <c r="O305" i="25"/>
  <c r="P304" i="25"/>
  <c r="O304" i="25"/>
  <c r="P303" i="25"/>
  <c r="O303" i="25"/>
  <c r="P302" i="25"/>
  <c r="O302" i="25"/>
  <c r="P301" i="25"/>
  <c r="O301" i="25"/>
  <c r="P300" i="25"/>
  <c r="O300" i="25"/>
  <c r="P299" i="25"/>
  <c r="O299" i="25"/>
  <c r="P298" i="25"/>
  <c r="O298" i="25"/>
  <c r="P297" i="25"/>
  <c r="O297" i="25"/>
  <c r="P296" i="25"/>
  <c r="O296" i="25"/>
  <c r="P295" i="25"/>
  <c r="O295" i="25"/>
  <c r="P294" i="25"/>
  <c r="O294" i="25"/>
  <c r="P293" i="25"/>
  <c r="O293" i="25"/>
  <c r="P292" i="25"/>
  <c r="O292" i="25"/>
  <c r="P291" i="25"/>
  <c r="O291" i="25"/>
  <c r="P290" i="25"/>
  <c r="O290" i="25"/>
  <c r="P289" i="25"/>
  <c r="O289" i="25"/>
  <c r="P288" i="25"/>
  <c r="O288" i="25"/>
  <c r="P287" i="25"/>
  <c r="O287" i="25"/>
  <c r="P286" i="25"/>
  <c r="O286" i="25"/>
  <c r="P285" i="25"/>
  <c r="O285" i="25"/>
  <c r="P284" i="25"/>
  <c r="O284" i="25"/>
  <c r="P283" i="25"/>
  <c r="O283" i="25"/>
  <c r="P282" i="25"/>
  <c r="O282" i="25"/>
  <c r="P281" i="25"/>
  <c r="O281" i="25"/>
  <c r="P280" i="25"/>
  <c r="O280" i="25"/>
  <c r="P279" i="25"/>
  <c r="O279" i="25"/>
  <c r="P278" i="25"/>
  <c r="O278" i="25"/>
  <c r="P277" i="25"/>
  <c r="O277" i="25"/>
  <c r="P276" i="25"/>
  <c r="O276" i="25"/>
  <c r="P275" i="25"/>
  <c r="O275" i="25"/>
  <c r="P274" i="25"/>
  <c r="O274" i="25"/>
  <c r="P273" i="25"/>
  <c r="O273" i="25"/>
  <c r="P272" i="25"/>
  <c r="O272" i="25"/>
  <c r="P271" i="25"/>
  <c r="O271" i="25"/>
  <c r="P270" i="25"/>
  <c r="O270" i="25"/>
  <c r="P269" i="25"/>
  <c r="O269" i="25"/>
  <c r="P268" i="25"/>
  <c r="O268" i="25"/>
  <c r="P267" i="25"/>
  <c r="O267" i="25"/>
  <c r="P266" i="25"/>
  <c r="O266" i="25"/>
  <c r="P265" i="25"/>
  <c r="O265" i="25"/>
  <c r="P264" i="25"/>
  <c r="O264" i="25"/>
  <c r="P263" i="25"/>
  <c r="O263" i="25"/>
  <c r="P262" i="25"/>
  <c r="O262" i="25"/>
  <c r="P261" i="25"/>
  <c r="O261" i="25"/>
  <c r="P260" i="25"/>
  <c r="O260" i="25"/>
  <c r="P259" i="25"/>
  <c r="O259" i="25"/>
  <c r="P258" i="25"/>
  <c r="O258" i="25"/>
  <c r="P257" i="25"/>
  <c r="O257" i="25"/>
  <c r="P256" i="25"/>
  <c r="O256" i="25"/>
  <c r="P255" i="25"/>
  <c r="O255" i="25"/>
  <c r="P250" i="25"/>
  <c r="O250" i="25"/>
  <c r="P249" i="25"/>
  <c r="O249" i="25"/>
  <c r="P248" i="25"/>
  <c r="O248" i="25"/>
  <c r="P247" i="25"/>
  <c r="O247" i="25"/>
  <c r="P246" i="25"/>
  <c r="O246" i="25"/>
  <c r="P245" i="25"/>
  <c r="O245" i="25"/>
  <c r="P244" i="25"/>
  <c r="O244" i="25"/>
  <c r="P243" i="25"/>
  <c r="O243" i="25"/>
  <c r="P242" i="25"/>
  <c r="O242" i="25"/>
  <c r="P241" i="25"/>
  <c r="O241" i="25"/>
  <c r="P240" i="25"/>
  <c r="O240" i="25"/>
  <c r="P239" i="25"/>
  <c r="O239" i="25"/>
  <c r="P238" i="25"/>
  <c r="O238" i="25"/>
  <c r="P237" i="25"/>
  <c r="O237" i="25"/>
  <c r="P236" i="25"/>
  <c r="O236" i="25"/>
  <c r="P235" i="25"/>
  <c r="O235" i="25"/>
  <c r="P234" i="25"/>
  <c r="O234" i="25"/>
  <c r="P233" i="25"/>
  <c r="O233" i="25"/>
  <c r="P232" i="25"/>
  <c r="O232" i="25"/>
  <c r="P231" i="25"/>
  <c r="O231" i="25"/>
  <c r="P230" i="25"/>
  <c r="O230" i="25"/>
  <c r="P229" i="25"/>
  <c r="O229" i="25"/>
  <c r="P228" i="25"/>
  <c r="O228" i="25"/>
  <c r="P227" i="25"/>
  <c r="O227" i="25"/>
  <c r="P226" i="25"/>
  <c r="O226" i="25"/>
  <c r="P225" i="25"/>
  <c r="O225" i="25"/>
  <c r="P224" i="25"/>
  <c r="O224" i="25"/>
  <c r="P223" i="25"/>
  <c r="O223" i="25"/>
  <c r="P222" i="25"/>
  <c r="O222" i="25"/>
  <c r="P221" i="25"/>
  <c r="O221" i="25"/>
  <c r="P220" i="25"/>
  <c r="O220" i="25"/>
  <c r="P219" i="25"/>
  <c r="O219" i="25"/>
  <c r="P218" i="25"/>
  <c r="O218" i="25"/>
  <c r="P217" i="25"/>
  <c r="O217" i="25"/>
  <c r="P215" i="25"/>
  <c r="O215" i="25"/>
  <c r="P214" i="25"/>
  <c r="O214" i="25"/>
  <c r="P213" i="25"/>
  <c r="O213" i="25"/>
  <c r="P212" i="25"/>
  <c r="O212" i="25"/>
  <c r="P211" i="25"/>
  <c r="O211" i="25"/>
  <c r="P210" i="25"/>
  <c r="O210" i="25"/>
  <c r="P209" i="25"/>
  <c r="O209" i="25"/>
  <c r="P208" i="25"/>
  <c r="O208" i="25"/>
  <c r="P207" i="25"/>
  <c r="O207" i="25"/>
  <c r="P206" i="25"/>
  <c r="O206" i="25"/>
  <c r="P204" i="25"/>
  <c r="O204" i="25"/>
  <c r="P205" i="25"/>
  <c r="O205" i="25"/>
  <c r="P201" i="25"/>
  <c r="O201" i="25"/>
  <c r="P200" i="25"/>
  <c r="O200" i="25"/>
  <c r="P203" i="25"/>
  <c r="O203" i="25"/>
  <c r="P202" i="25"/>
  <c r="O202" i="25"/>
  <c r="P199" i="25"/>
  <c r="O199" i="25"/>
  <c r="P198" i="25"/>
  <c r="O198" i="25"/>
  <c r="P197" i="25"/>
  <c r="O197" i="25"/>
  <c r="P196" i="25"/>
  <c r="O196" i="25"/>
  <c r="P195" i="25"/>
  <c r="O195" i="25"/>
  <c r="P194" i="25"/>
  <c r="O194" i="25"/>
  <c r="P193" i="25"/>
  <c r="O193" i="25"/>
  <c r="P192" i="25"/>
  <c r="O192" i="25"/>
  <c r="P191" i="25"/>
  <c r="O191" i="25"/>
  <c r="P190" i="25"/>
  <c r="O190" i="25"/>
  <c r="P189" i="25"/>
  <c r="O189" i="25"/>
  <c r="P188" i="25"/>
  <c r="O188" i="25"/>
  <c r="P187" i="25"/>
  <c r="O187" i="25"/>
  <c r="P186" i="25"/>
  <c r="O186" i="25"/>
  <c r="P185" i="25"/>
  <c r="O185" i="25"/>
  <c r="P184" i="25"/>
  <c r="O184" i="25"/>
  <c r="P179" i="25"/>
  <c r="O179" i="25"/>
  <c r="P178" i="25"/>
  <c r="O178" i="25"/>
  <c r="P177" i="25"/>
  <c r="O177" i="25"/>
  <c r="P176" i="25"/>
  <c r="O176" i="25"/>
  <c r="P175" i="25"/>
  <c r="O175" i="25"/>
  <c r="P174" i="25"/>
  <c r="O174" i="25"/>
  <c r="P173" i="25"/>
  <c r="O173" i="25"/>
  <c r="P172" i="25"/>
  <c r="O172" i="25"/>
  <c r="P171" i="25"/>
  <c r="O171" i="25"/>
  <c r="P170" i="25"/>
  <c r="O170" i="25"/>
  <c r="P169" i="25"/>
  <c r="O169" i="25"/>
  <c r="P168" i="25"/>
  <c r="O168" i="25"/>
  <c r="P167" i="25"/>
  <c r="O167" i="25"/>
  <c r="P166" i="25"/>
  <c r="O166" i="25"/>
  <c r="P165" i="25"/>
  <c r="O165" i="25"/>
  <c r="P164" i="25"/>
  <c r="O164" i="25"/>
  <c r="P163" i="25"/>
  <c r="O163" i="25"/>
  <c r="P162" i="25"/>
  <c r="O162" i="25"/>
  <c r="P161" i="25"/>
  <c r="O161" i="25"/>
  <c r="P160" i="25"/>
  <c r="O160" i="25"/>
  <c r="P159" i="25"/>
  <c r="O159" i="25"/>
  <c r="P158" i="25"/>
  <c r="O158" i="25"/>
  <c r="P157" i="25"/>
  <c r="O157" i="25"/>
  <c r="P152" i="25"/>
  <c r="O152" i="25"/>
  <c r="P151" i="25"/>
  <c r="O151" i="25"/>
  <c r="P150" i="25"/>
  <c r="O150" i="25"/>
  <c r="P149" i="25"/>
  <c r="O149" i="25"/>
  <c r="P148" i="25"/>
  <c r="O148" i="25"/>
  <c r="P147" i="25"/>
  <c r="O147" i="25"/>
  <c r="P146" i="25"/>
  <c r="O146" i="25"/>
  <c r="P145" i="25"/>
  <c r="O145" i="25"/>
  <c r="P144" i="25"/>
  <c r="O144" i="25"/>
  <c r="P143" i="25"/>
  <c r="O143" i="25"/>
  <c r="P142" i="25"/>
  <c r="O142" i="25"/>
  <c r="P141" i="25"/>
  <c r="O141" i="25"/>
  <c r="P140" i="25"/>
  <c r="O140" i="25"/>
  <c r="P139" i="25"/>
  <c r="O139" i="25"/>
  <c r="P138" i="25"/>
  <c r="O138" i="25"/>
  <c r="P137" i="25"/>
  <c r="O137" i="25"/>
  <c r="P136" i="25"/>
  <c r="O136" i="25"/>
  <c r="P135" i="25"/>
  <c r="O135" i="25"/>
  <c r="P134" i="25"/>
  <c r="O134" i="25"/>
  <c r="P133" i="25"/>
  <c r="O133" i="25"/>
  <c r="P132" i="25"/>
  <c r="O132" i="25"/>
  <c r="P131" i="25"/>
  <c r="O131" i="25"/>
  <c r="P130" i="25"/>
  <c r="O130" i="25"/>
  <c r="P129" i="25"/>
  <c r="O129" i="25"/>
  <c r="P128" i="25"/>
  <c r="O128" i="25"/>
  <c r="P127" i="25"/>
  <c r="O127" i="25"/>
  <c r="P126" i="25"/>
  <c r="O126" i="25"/>
  <c r="P125" i="25"/>
  <c r="O125" i="25"/>
  <c r="P124" i="25"/>
  <c r="O124" i="25"/>
  <c r="P123" i="25"/>
  <c r="O123" i="25"/>
  <c r="P122" i="25"/>
  <c r="O122" i="25"/>
  <c r="P121" i="25"/>
  <c r="O121" i="25"/>
  <c r="P120" i="25"/>
  <c r="O120" i="25"/>
  <c r="P119" i="25"/>
  <c r="O119" i="25"/>
  <c r="P118" i="25"/>
  <c r="O118" i="25"/>
  <c r="P117" i="25"/>
  <c r="O117" i="25"/>
  <c r="P116" i="25"/>
  <c r="O116" i="25"/>
  <c r="P115" i="25"/>
  <c r="O115" i="25"/>
  <c r="P114" i="25"/>
  <c r="O114" i="25"/>
  <c r="P113" i="25"/>
  <c r="O113" i="25"/>
  <c r="P112" i="25"/>
  <c r="O112" i="25"/>
  <c r="P111" i="25"/>
  <c r="O111" i="25"/>
  <c r="P110" i="25"/>
  <c r="O110" i="25"/>
  <c r="P109" i="25"/>
  <c r="O109" i="25"/>
  <c r="P108" i="25"/>
  <c r="O108" i="25"/>
  <c r="P107" i="25"/>
  <c r="O107" i="25"/>
  <c r="P106" i="25"/>
  <c r="O106" i="25"/>
  <c r="P105" i="25"/>
  <c r="O105" i="25"/>
  <c r="P104" i="25"/>
  <c r="O104" i="25"/>
  <c r="P103" i="25"/>
  <c r="O103" i="25"/>
  <c r="P102" i="25"/>
  <c r="O102" i="25"/>
  <c r="P101" i="25"/>
  <c r="O101" i="25"/>
  <c r="P100" i="25"/>
  <c r="O100" i="25"/>
  <c r="P99" i="25"/>
  <c r="O99" i="25"/>
  <c r="P98" i="25"/>
  <c r="O98" i="25"/>
  <c r="P97" i="25"/>
  <c r="O97" i="25"/>
  <c r="P96" i="25"/>
  <c r="O96" i="25"/>
  <c r="P95" i="25"/>
  <c r="O95" i="25"/>
  <c r="P94" i="25"/>
  <c r="O94" i="25"/>
  <c r="P93" i="25"/>
  <c r="O93" i="25"/>
  <c r="P92" i="25"/>
  <c r="O92" i="25"/>
  <c r="P91" i="25"/>
  <c r="O91" i="25"/>
  <c r="P90" i="25"/>
  <c r="O90" i="25"/>
  <c r="P89" i="25"/>
  <c r="O89" i="25"/>
  <c r="P88" i="25"/>
  <c r="O88" i="25"/>
  <c r="P87" i="25"/>
  <c r="O87" i="25"/>
  <c r="P86" i="25"/>
  <c r="O86" i="25"/>
  <c r="P85" i="25"/>
  <c r="O85" i="25"/>
  <c r="P84" i="25"/>
  <c r="O84" i="25"/>
  <c r="P83" i="25"/>
  <c r="O83" i="25"/>
  <c r="P82" i="25"/>
  <c r="O82" i="25"/>
  <c r="P81" i="25"/>
  <c r="O81" i="25"/>
  <c r="P80" i="25"/>
  <c r="O80" i="25"/>
  <c r="P79" i="25"/>
  <c r="O79" i="25"/>
  <c r="P78" i="25"/>
  <c r="O78" i="25"/>
  <c r="P77" i="25"/>
  <c r="O77" i="25"/>
  <c r="P76" i="25"/>
  <c r="O76" i="25"/>
  <c r="P75" i="25"/>
  <c r="O75" i="25"/>
  <c r="P74" i="25"/>
  <c r="O74" i="25"/>
  <c r="P73" i="25"/>
  <c r="O73" i="25"/>
  <c r="P72" i="25"/>
  <c r="O72" i="25"/>
  <c r="P71" i="25"/>
  <c r="O71" i="25"/>
  <c r="P70" i="25"/>
  <c r="O70" i="25"/>
  <c r="P69" i="25"/>
  <c r="O69" i="25"/>
  <c r="P68" i="25"/>
  <c r="O68" i="25"/>
  <c r="P64" i="25"/>
  <c r="O64" i="25"/>
  <c r="P63" i="25"/>
  <c r="O63" i="25"/>
  <c r="P62" i="25"/>
  <c r="O62" i="25"/>
  <c r="P61" i="25"/>
  <c r="O61" i="25"/>
  <c r="P60" i="25"/>
  <c r="O60" i="25"/>
  <c r="P59" i="25"/>
  <c r="O59" i="25"/>
  <c r="P58" i="25"/>
  <c r="O58" i="25"/>
  <c r="P57" i="25"/>
  <c r="O57" i="25"/>
  <c r="P56" i="25"/>
  <c r="O56" i="25"/>
  <c r="P55" i="25"/>
  <c r="O55" i="25"/>
  <c r="P54" i="25"/>
  <c r="O54" i="25"/>
  <c r="P53" i="25"/>
  <c r="O53" i="25"/>
  <c r="P52" i="25"/>
  <c r="O52" i="25"/>
  <c r="P51" i="25"/>
  <c r="O51" i="25"/>
  <c r="P50" i="25"/>
  <c r="O50" i="25"/>
  <c r="P49" i="25"/>
  <c r="O49" i="25"/>
  <c r="P48" i="25"/>
  <c r="O48" i="25"/>
  <c r="P47" i="25"/>
  <c r="O47" i="25"/>
  <c r="P46" i="25"/>
  <c r="O46" i="25"/>
  <c r="P45" i="25"/>
  <c r="O45" i="25"/>
  <c r="P44" i="25"/>
  <c r="O44" i="25"/>
  <c r="P43" i="25"/>
  <c r="O43" i="25"/>
  <c r="P42" i="25"/>
  <c r="O42" i="25"/>
  <c r="P41" i="25"/>
  <c r="O41" i="25"/>
  <c r="P40" i="25"/>
  <c r="O40" i="25"/>
  <c r="P39" i="25"/>
  <c r="O39" i="25"/>
  <c r="P38" i="25"/>
  <c r="O38" i="25"/>
  <c r="P37" i="25"/>
  <c r="O37" i="25"/>
  <c r="P36" i="25"/>
  <c r="O36" i="25"/>
  <c r="P35" i="25"/>
  <c r="O35" i="25"/>
  <c r="P34" i="25"/>
  <c r="O34" i="25"/>
  <c r="P33" i="25"/>
  <c r="O33" i="25"/>
  <c r="P32" i="25"/>
  <c r="O32" i="25"/>
  <c r="P31" i="25"/>
  <c r="O31" i="25"/>
  <c r="P30" i="25"/>
  <c r="O30" i="25"/>
  <c r="P29" i="25"/>
  <c r="O29" i="25"/>
  <c r="P28" i="25"/>
  <c r="O28" i="25"/>
  <c r="P27" i="25"/>
  <c r="O27" i="25"/>
  <c r="P26" i="25"/>
  <c r="O26" i="25"/>
  <c r="P25" i="25"/>
  <c r="O25" i="25"/>
  <c r="P24" i="25"/>
  <c r="O24" i="25"/>
  <c r="P23" i="25"/>
  <c r="O23" i="25"/>
  <c r="P22" i="25"/>
  <c r="O22" i="25"/>
  <c r="P21" i="25"/>
  <c r="O21" i="25"/>
  <c r="P20" i="25"/>
  <c r="O20" i="25"/>
  <c r="P19" i="25"/>
  <c r="O19" i="25"/>
  <c r="P18" i="25"/>
  <c r="O18" i="25"/>
  <c r="P17" i="25"/>
  <c r="O17" i="25"/>
  <c r="P16" i="25"/>
  <c r="O16" i="25"/>
  <c r="P15" i="25"/>
  <c r="O15" i="25"/>
  <c r="P14" i="25"/>
  <c r="O14" i="25"/>
  <c r="P13" i="25"/>
  <c r="O13" i="25"/>
  <c r="P12" i="25"/>
  <c r="O12" i="25"/>
  <c r="P11" i="25"/>
  <c r="O11" i="25"/>
  <c r="P10" i="25"/>
  <c r="O10" i="25"/>
  <c r="P9" i="25"/>
  <c r="O9" i="25"/>
  <c r="P8" i="25"/>
  <c r="O8" i="25"/>
  <c r="P7" i="25"/>
  <c r="O7" i="25"/>
  <c r="P6" i="25"/>
  <c r="O6" i="25"/>
  <c r="P5" i="25"/>
  <c r="O5" i="25"/>
  <c r="P4" i="25"/>
  <c r="O4" i="25"/>
  <c r="P3" i="25"/>
  <c r="O3" i="25"/>
  <c r="P2" i="25"/>
  <c r="O2" i="25"/>
  <c r="I2" i="25"/>
  <c r="O6056" i="23"/>
  <c r="N6056" i="23"/>
  <c r="I6056" i="23"/>
  <c r="O6055" i="23"/>
  <c r="N6055" i="23"/>
  <c r="I6055" i="23"/>
  <c r="O6054" i="23"/>
  <c r="N6054" i="23"/>
  <c r="I6054" i="23"/>
  <c r="O6053" i="23"/>
  <c r="N6053" i="23"/>
  <c r="I6053" i="23"/>
  <c r="O6052" i="23"/>
  <c r="N6052" i="23"/>
  <c r="I6052" i="23"/>
  <c r="O6051" i="23"/>
  <c r="N6051" i="23"/>
  <c r="I6051" i="23"/>
  <c r="O6050" i="23"/>
  <c r="N6050" i="23"/>
  <c r="I6050" i="23"/>
  <c r="O6049" i="23"/>
  <c r="N6049" i="23"/>
  <c r="I6049" i="23"/>
  <c r="O6048" i="23"/>
  <c r="N6048" i="23"/>
  <c r="I6048" i="23"/>
  <c r="O6047" i="23"/>
  <c r="N6047" i="23"/>
  <c r="I6047" i="23"/>
  <c r="O6046" i="23"/>
  <c r="N6046" i="23"/>
  <c r="I6046" i="23"/>
  <c r="O6045" i="23"/>
  <c r="N6045" i="23"/>
  <c r="I6045" i="23"/>
  <c r="O6044" i="23"/>
  <c r="N6044" i="23"/>
  <c r="I6044" i="23"/>
  <c r="O6043" i="23"/>
  <c r="N6043" i="23"/>
  <c r="I6043" i="23"/>
  <c r="O6042" i="23"/>
  <c r="N6042" i="23"/>
  <c r="I6042" i="23"/>
  <c r="O6041" i="23"/>
  <c r="N6041" i="23"/>
  <c r="I6041" i="23"/>
  <c r="O6040" i="23"/>
  <c r="I6040" i="23"/>
  <c r="O6039" i="23"/>
  <c r="N6039" i="23"/>
  <c r="I6039" i="23"/>
  <c r="O6038" i="23"/>
  <c r="N6038" i="23"/>
  <c r="I6038" i="23"/>
  <c r="O6037" i="23"/>
  <c r="N6037" i="23"/>
  <c r="I6037" i="23"/>
  <c r="O6036" i="23"/>
  <c r="N6036" i="23"/>
  <c r="I6036" i="23"/>
  <c r="O6035" i="23"/>
  <c r="N6035" i="23"/>
  <c r="I6035" i="23"/>
  <c r="O6034" i="23"/>
  <c r="N6034" i="23"/>
  <c r="I6034" i="23"/>
  <c r="O6033" i="23"/>
  <c r="N6033" i="23"/>
  <c r="I6033" i="23"/>
  <c r="O6032" i="23"/>
  <c r="N6032" i="23"/>
  <c r="I6032" i="23"/>
  <c r="O6031" i="23"/>
  <c r="N6031" i="23"/>
  <c r="I6031" i="23"/>
  <c r="O6030" i="23"/>
  <c r="N6030" i="23"/>
  <c r="I6030" i="23"/>
  <c r="O6029" i="23"/>
  <c r="N6029" i="23"/>
  <c r="I6029" i="23"/>
  <c r="O6028" i="23"/>
  <c r="N6028" i="23"/>
  <c r="I6028" i="23"/>
  <c r="O6027" i="23"/>
  <c r="N6027" i="23"/>
  <c r="I6027" i="23"/>
  <c r="O6026" i="23"/>
  <c r="N6026" i="23"/>
  <c r="I6026" i="23"/>
  <c r="O6025" i="23"/>
  <c r="N6025" i="23"/>
  <c r="I6025" i="23"/>
  <c r="O6023" i="23"/>
  <c r="N6023" i="23"/>
  <c r="I6023" i="23"/>
  <c r="O6024" i="23"/>
  <c r="N6024" i="23"/>
  <c r="I6024" i="23"/>
  <c r="O6022" i="23"/>
  <c r="N6022" i="23"/>
  <c r="I6022" i="23"/>
  <c r="O6021" i="23"/>
  <c r="N6021" i="23"/>
  <c r="I6021" i="23"/>
  <c r="O6020" i="23"/>
  <c r="N6020" i="23"/>
  <c r="I6020" i="23"/>
  <c r="O6018" i="23"/>
  <c r="N6018" i="23"/>
  <c r="I6018" i="23"/>
  <c r="O6019" i="23"/>
  <c r="N6019" i="23"/>
  <c r="I6019" i="23"/>
  <c r="O6017" i="23"/>
  <c r="N6017" i="23"/>
  <c r="I6017" i="23"/>
  <c r="O6016" i="23"/>
  <c r="N6016" i="23"/>
  <c r="I6016" i="23"/>
  <c r="O6015" i="23"/>
  <c r="N6015" i="23"/>
  <c r="I6015" i="23"/>
  <c r="O6014" i="23"/>
  <c r="N6014" i="23"/>
  <c r="I6014" i="23"/>
  <c r="O6013" i="23"/>
  <c r="N6013" i="23"/>
  <c r="I6013" i="23"/>
  <c r="O6012" i="23"/>
  <c r="N6012" i="23"/>
  <c r="I6012" i="23"/>
  <c r="O6011" i="23"/>
  <c r="N6011" i="23"/>
  <c r="I6011" i="23"/>
  <c r="O6010" i="23"/>
  <c r="N6010" i="23"/>
  <c r="I6010" i="23"/>
  <c r="O6009" i="23"/>
  <c r="N6009" i="23"/>
  <c r="I6009" i="23"/>
  <c r="O6008" i="23"/>
  <c r="N6008" i="23"/>
  <c r="I6008" i="23"/>
  <c r="O6007" i="23"/>
  <c r="N6007" i="23"/>
  <c r="I6007" i="23"/>
  <c r="O6006" i="23"/>
  <c r="N6006" i="23"/>
  <c r="I6006" i="23"/>
  <c r="O6005" i="23"/>
  <c r="N6005" i="23"/>
  <c r="I6005" i="23"/>
  <c r="O6004" i="23"/>
  <c r="N6004" i="23"/>
  <c r="I6004" i="23"/>
  <c r="O6003" i="23"/>
  <c r="N6003" i="23"/>
  <c r="I6003" i="23"/>
  <c r="O6002" i="23"/>
  <c r="N6002" i="23"/>
  <c r="I6002" i="23"/>
  <c r="O6001" i="23"/>
  <c r="N6001" i="23"/>
  <c r="I6001" i="23"/>
  <c r="O6000" i="23"/>
  <c r="N6000" i="23"/>
  <c r="I6000" i="23"/>
  <c r="O5999" i="23"/>
  <c r="N5999" i="23"/>
  <c r="I5999" i="23"/>
  <c r="O5998" i="23"/>
  <c r="N5998" i="23"/>
  <c r="I5998" i="23"/>
  <c r="O5997" i="23"/>
  <c r="N5997" i="23"/>
  <c r="I5997" i="23"/>
  <c r="O5996" i="23"/>
  <c r="N5996" i="23"/>
  <c r="I5996" i="23"/>
  <c r="O5995" i="23"/>
  <c r="N5995" i="23"/>
  <c r="I5995" i="23"/>
  <c r="O5994" i="23"/>
  <c r="N5994" i="23"/>
  <c r="I5994" i="23"/>
  <c r="O5993" i="23"/>
  <c r="N5993" i="23"/>
  <c r="I5993" i="23"/>
  <c r="O5992" i="23"/>
  <c r="N5992" i="23"/>
  <c r="I5992" i="23"/>
  <c r="O5991" i="23"/>
  <c r="N5991" i="23"/>
  <c r="I5991" i="23"/>
  <c r="O5990" i="23"/>
  <c r="N5990" i="23"/>
  <c r="I5990" i="23"/>
  <c r="O5989" i="23"/>
  <c r="N5989" i="23"/>
  <c r="I5989" i="23"/>
  <c r="O5988" i="23"/>
  <c r="N5988" i="23"/>
  <c r="I5988" i="23"/>
  <c r="O5987" i="23"/>
  <c r="N5987" i="23"/>
  <c r="I5987" i="23"/>
  <c r="O5986" i="23"/>
  <c r="N5986" i="23"/>
  <c r="I5986" i="23"/>
  <c r="O5985" i="23"/>
  <c r="N5985" i="23"/>
  <c r="I5985" i="23"/>
  <c r="O5984" i="23"/>
  <c r="N5984" i="23"/>
  <c r="I5984" i="23"/>
  <c r="O5983" i="23"/>
  <c r="N5983" i="23"/>
  <c r="I5983" i="23"/>
  <c r="O5982" i="23"/>
  <c r="N5982" i="23"/>
  <c r="I5982" i="23"/>
  <c r="O5981" i="23"/>
  <c r="N5981" i="23"/>
  <c r="I5981" i="23"/>
  <c r="O5980" i="23"/>
  <c r="N5980" i="23"/>
  <c r="I5980" i="23"/>
  <c r="O5979" i="23"/>
  <c r="N5979" i="23"/>
  <c r="I5979" i="23"/>
  <c r="O5978" i="23"/>
  <c r="N5978" i="23"/>
  <c r="I5978" i="23"/>
  <c r="O5977" i="23"/>
  <c r="N5977" i="23"/>
  <c r="I5977" i="23"/>
  <c r="O5976" i="23"/>
  <c r="N5976" i="23"/>
  <c r="I5976" i="23"/>
  <c r="O5975" i="23"/>
  <c r="N5975" i="23"/>
  <c r="I5975" i="23"/>
  <c r="O5973" i="23"/>
  <c r="N5973" i="23"/>
  <c r="I5973" i="23"/>
  <c r="O5974" i="23"/>
  <c r="N5974" i="23"/>
  <c r="I5974" i="23"/>
  <c r="O5972" i="23"/>
  <c r="N5972" i="23"/>
  <c r="I5972" i="23"/>
  <c r="O5971" i="23"/>
  <c r="N5971" i="23"/>
  <c r="I5971" i="23"/>
  <c r="O5968" i="23"/>
  <c r="N5968" i="23"/>
  <c r="I5968" i="23"/>
  <c r="O5967" i="23"/>
  <c r="N5967" i="23"/>
  <c r="I5967" i="23"/>
  <c r="O5969" i="23"/>
  <c r="N5969" i="23"/>
  <c r="I5969" i="23"/>
  <c r="O5970" i="23"/>
  <c r="N5970" i="23"/>
  <c r="I5970" i="23"/>
  <c r="O5966" i="23"/>
  <c r="N5966" i="23"/>
  <c r="I5966" i="23"/>
  <c r="O5964" i="23"/>
  <c r="N5964" i="23"/>
  <c r="I5964" i="23"/>
  <c r="O5963" i="23"/>
  <c r="N5963" i="23"/>
  <c r="I5963" i="23"/>
  <c r="O5965" i="23"/>
  <c r="N5965" i="23"/>
  <c r="I5965" i="23"/>
  <c r="O5962" i="23"/>
  <c r="N5962" i="23"/>
  <c r="I5962" i="23"/>
  <c r="O5960" i="23"/>
  <c r="N5960" i="23"/>
  <c r="I5960" i="23"/>
  <c r="O5959" i="23"/>
  <c r="N5959" i="23"/>
  <c r="I5959" i="23"/>
  <c r="O5961" i="23"/>
  <c r="N5961" i="23"/>
  <c r="I5961" i="23"/>
  <c r="O5958" i="23"/>
  <c r="N5958" i="23"/>
  <c r="I5958" i="23"/>
  <c r="O5956" i="23"/>
  <c r="N5956" i="23"/>
  <c r="I5956" i="23"/>
  <c r="O5955" i="23"/>
  <c r="N5955" i="23"/>
  <c r="I5955" i="23"/>
  <c r="O5957" i="23"/>
  <c r="N5957" i="23"/>
  <c r="I5957" i="23"/>
  <c r="O5954" i="23"/>
  <c r="N5954" i="23"/>
  <c r="I5954" i="23"/>
  <c r="O5953" i="23"/>
  <c r="N5953" i="23"/>
  <c r="I5953" i="23"/>
  <c r="O5952" i="23"/>
  <c r="N5952" i="23"/>
  <c r="I5952" i="23"/>
  <c r="O5951" i="23"/>
  <c r="N5951" i="23"/>
  <c r="I5951" i="23"/>
  <c r="O5950" i="23"/>
  <c r="N5950" i="23"/>
  <c r="I5950" i="23"/>
  <c r="O5949" i="23"/>
  <c r="N5949" i="23"/>
  <c r="I5949" i="23"/>
  <c r="O5948" i="23"/>
  <c r="N5948" i="23"/>
  <c r="I5948" i="23"/>
  <c r="O5947" i="23"/>
  <c r="N5947" i="23"/>
  <c r="I5947" i="23"/>
  <c r="O5946" i="23"/>
  <c r="N5946" i="23"/>
  <c r="I5946" i="23"/>
  <c r="O5945" i="23"/>
  <c r="N5945" i="23"/>
  <c r="I5945" i="23"/>
  <c r="O5944" i="23"/>
  <c r="N5944" i="23"/>
  <c r="I5944" i="23"/>
  <c r="O5943" i="23"/>
  <c r="N5943" i="23"/>
  <c r="I5943" i="23"/>
  <c r="O5942" i="23"/>
  <c r="N5942" i="23"/>
  <c r="I5942" i="23"/>
  <c r="O5941" i="23"/>
  <c r="N5941" i="23"/>
  <c r="I5941" i="23"/>
  <c r="O5940" i="23"/>
  <c r="N5940" i="23"/>
  <c r="I5940" i="23"/>
  <c r="O5939" i="23"/>
  <c r="N5939" i="23"/>
  <c r="I5939" i="23"/>
  <c r="O5938" i="23"/>
  <c r="N5938" i="23"/>
  <c r="I5938" i="23"/>
  <c r="O5937" i="23"/>
  <c r="N5937" i="23"/>
  <c r="I5937" i="23"/>
  <c r="O5936" i="23"/>
  <c r="N5936" i="23"/>
  <c r="I5936" i="23"/>
  <c r="O5929" i="23"/>
  <c r="N5929" i="23"/>
  <c r="I5929" i="23"/>
  <c r="O5928" i="23"/>
  <c r="N5928" i="23"/>
  <c r="I5928" i="23"/>
  <c r="O5927" i="23"/>
  <c r="N5927" i="23"/>
  <c r="I5927" i="23"/>
  <c r="O5926" i="23"/>
  <c r="N5926" i="23"/>
  <c r="I5926" i="23"/>
  <c r="O5925" i="23"/>
  <c r="N5925" i="23"/>
  <c r="I5925" i="23"/>
  <c r="O5923" i="23"/>
  <c r="N5923" i="23"/>
  <c r="I5923" i="23"/>
  <c r="O5924" i="23"/>
  <c r="N5924" i="23"/>
  <c r="I5924" i="23"/>
  <c r="O5922" i="23"/>
  <c r="N5922" i="23"/>
  <c r="I5922" i="23"/>
  <c r="O5921" i="23"/>
  <c r="N5921" i="23"/>
  <c r="I5921" i="23"/>
  <c r="O5920" i="23"/>
  <c r="N5920" i="23"/>
  <c r="I5920" i="23"/>
  <c r="O5919" i="23"/>
  <c r="N5919" i="23"/>
  <c r="I5919" i="23"/>
  <c r="O5918" i="23"/>
  <c r="N5918" i="23"/>
  <c r="I5918" i="23"/>
  <c r="O5917" i="23"/>
  <c r="N5917" i="23"/>
  <c r="I5917" i="23"/>
  <c r="O5916" i="23"/>
  <c r="N5916" i="23"/>
  <c r="I5916" i="23"/>
  <c r="O5915" i="23"/>
  <c r="N5915" i="23"/>
  <c r="I5915" i="23"/>
  <c r="O5914" i="23"/>
  <c r="N5914" i="23"/>
  <c r="I5914" i="23"/>
  <c r="O5913" i="23"/>
  <c r="N5913" i="23"/>
  <c r="I5913" i="23"/>
  <c r="O5912" i="23"/>
  <c r="N5912" i="23"/>
  <c r="I5912" i="23"/>
  <c r="O5911" i="23"/>
  <c r="N5911" i="23"/>
  <c r="I5911" i="23"/>
  <c r="O5910" i="23"/>
  <c r="N5910" i="23"/>
  <c r="I5910" i="23"/>
  <c r="O5909" i="23"/>
  <c r="N5909" i="23"/>
  <c r="I5909" i="23"/>
  <c r="O5908" i="23"/>
  <c r="N5908" i="23"/>
  <c r="I5908" i="23"/>
  <c r="O5907" i="23"/>
  <c r="N5907" i="23"/>
  <c r="I5907" i="23"/>
  <c r="O5906" i="23"/>
  <c r="N5906" i="23"/>
  <c r="I5906" i="23"/>
  <c r="O5905" i="23"/>
  <c r="N5905" i="23"/>
  <c r="I5905" i="23"/>
  <c r="O5904" i="23"/>
  <c r="N5904" i="23"/>
  <c r="I5904" i="23"/>
  <c r="O5903" i="23"/>
  <c r="N5903" i="23"/>
  <c r="I5903" i="23"/>
  <c r="O5902" i="23"/>
  <c r="N5902" i="23"/>
  <c r="I5902" i="23"/>
  <c r="O5901" i="23"/>
  <c r="N5901" i="23"/>
  <c r="I5901" i="23"/>
  <c r="O5900" i="23"/>
  <c r="N5900" i="23"/>
  <c r="I5900" i="23"/>
  <c r="O5899" i="23"/>
  <c r="N5899" i="23"/>
  <c r="I5899" i="23"/>
  <c r="O5898" i="23"/>
  <c r="N5898" i="23"/>
  <c r="I5898" i="23"/>
  <c r="O5897" i="23"/>
  <c r="N5897" i="23"/>
  <c r="I5897" i="23"/>
  <c r="O5896" i="23"/>
  <c r="N5896" i="23"/>
  <c r="I5896" i="23"/>
  <c r="O5895" i="23"/>
  <c r="N5895" i="23"/>
  <c r="I5895" i="23"/>
  <c r="O5894" i="23"/>
  <c r="N5894" i="23"/>
  <c r="I5894" i="23"/>
  <c r="O5893" i="23"/>
  <c r="N5893" i="23"/>
  <c r="I5893" i="23"/>
  <c r="O5892" i="23"/>
  <c r="N5892" i="23"/>
  <c r="I5892" i="23"/>
  <c r="O5891" i="23"/>
  <c r="N5891" i="23"/>
  <c r="I5891" i="23"/>
  <c r="O5889" i="23"/>
  <c r="N5889" i="23"/>
  <c r="I5889" i="23"/>
  <c r="O5890" i="23"/>
  <c r="N5890" i="23"/>
  <c r="I5890" i="23"/>
  <c r="O5888" i="23"/>
  <c r="N5888" i="23"/>
  <c r="I5888" i="23"/>
  <c r="O5887" i="23"/>
  <c r="N5887" i="23"/>
  <c r="I5887" i="23"/>
  <c r="O5886" i="23"/>
  <c r="N5886" i="23"/>
  <c r="O5885" i="23"/>
  <c r="N5885" i="23"/>
  <c r="I5885" i="23"/>
  <c r="O5884" i="23"/>
  <c r="N5884" i="23"/>
  <c r="O5883" i="23"/>
  <c r="N5883" i="23"/>
  <c r="I5883" i="23"/>
  <c r="O5882" i="23"/>
  <c r="N5882" i="23"/>
  <c r="O5881" i="23"/>
  <c r="N5881" i="23"/>
  <c r="I5881" i="23"/>
  <c r="O5880" i="23"/>
  <c r="N5880" i="23"/>
  <c r="I5880" i="23"/>
  <c r="O5879" i="23"/>
  <c r="N5879" i="23"/>
  <c r="I5879" i="23"/>
  <c r="O5878" i="23"/>
  <c r="N5878" i="23"/>
  <c r="I5878" i="23"/>
  <c r="O5877" i="23"/>
  <c r="N5877" i="23"/>
  <c r="I5877" i="23"/>
  <c r="O5876" i="23"/>
  <c r="N5876" i="23"/>
  <c r="I5876" i="23"/>
  <c r="O5875" i="23"/>
  <c r="N5875" i="23"/>
  <c r="I5875" i="23"/>
  <c r="O5874" i="23"/>
  <c r="N5874" i="23"/>
  <c r="I5874" i="23"/>
  <c r="O5873" i="23"/>
  <c r="N5873" i="23"/>
  <c r="I5873" i="23"/>
  <c r="O5872" i="23"/>
  <c r="N5872" i="23"/>
  <c r="I5872" i="23"/>
  <c r="O5871" i="23"/>
  <c r="N5871" i="23"/>
  <c r="I5871" i="23"/>
  <c r="O5870" i="23"/>
  <c r="N5870" i="23"/>
  <c r="I5870" i="23"/>
  <c r="O5869" i="23"/>
  <c r="N5869" i="23"/>
  <c r="I5869" i="23"/>
  <c r="O5867" i="23"/>
  <c r="N5867" i="23"/>
  <c r="I5867" i="23"/>
  <c r="O5868" i="23"/>
  <c r="N5868" i="23"/>
  <c r="I5868" i="23"/>
  <c r="O5865" i="23"/>
  <c r="N5865" i="23"/>
  <c r="I5865" i="23"/>
  <c r="O5866" i="23"/>
  <c r="N5866" i="23"/>
  <c r="I5866" i="23"/>
  <c r="O5863" i="23"/>
  <c r="N5863" i="23"/>
  <c r="I5863" i="23"/>
  <c r="O5864" i="23"/>
  <c r="N5864" i="23"/>
  <c r="I5864" i="23"/>
  <c r="O5862" i="23"/>
  <c r="N5862" i="23"/>
  <c r="I5862" i="23"/>
  <c r="O5857" i="23"/>
  <c r="N5857" i="23"/>
  <c r="I5857" i="23"/>
  <c r="O5856" i="23"/>
  <c r="N5856" i="23"/>
  <c r="I5856" i="23"/>
  <c r="O101" i="23"/>
  <c r="N101" i="23"/>
  <c r="I101" i="23"/>
  <c r="O5855" i="23"/>
  <c r="N5855" i="23"/>
  <c r="I5855" i="23"/>
  <c r="O5854" i="23"/>
  <c r="N5854" i="23"/>
  <c r="I5854" i="23"/>
  <c r="O5853" i="23"/>
  <c r="N5853" i="23"/>
  <c r="I5853" i="23"/>
  <c r="O5852" i="23"/>
  <c r="N5852" i="23"/>
  <c r="I5852" i="23"/>
  <c r="O5851" i="23"/>
  <c r="N5851" i="23"/>
  <c r="I5851" i="23"/>
  <c r="O5850" i="23"/>
  <c r="N5850" i="23"/>
  <c r="I5850" i="23"/>
  <c r="O5849" i="23"/>
  <c r="N5849" i="23"/>
  <c r="I5849" i="23"/>
  <c r="O5848" i="23"/>
  <c r="N5848" i="23"/>
  <c r="I5848" i="23"/>
  <c r="O5847" i="23"/>
  <c r="N5847" i="23"/>
  <c r="I5847" i="23"/>
  <c r="O5845" i="23"/>
  <c r="N5845" i="23"/>
  <c r="I5845" i="23"/>
  <c r="O5846" i="23"/>
  <c r="N5846" i="23"/>
  <c r="I5846" i="23"/>
  <c r="O5844" i="23"/>
  <c r="N5844" i="23"/>
  <c r="I5844" i="23"/>
  <c r="O5843" i="23"/>
  <c r="N5843" i="23"/>
  <c r="I5843" i="23"/>
  <c r="O5842" i="23"/>
  <c r="N5842" i="23"/>
  <c r="I5842" i="23"/>
  <c r="O5841" i="23"/>
  <c r="N5841" i="23"/>
  <c r="I5841" i="23"/>
  <c r="O5840" i="23"/>
  <c r="N5840" i="23"/>
  <c r="I5840" i="23"/>
  <c r="O5839" i="23"/>
  <c r="N5839" i="23"/>
  <c r="I5839" i="23"/>
  <c r="O5838" i="23"/>
  <c r="N5838" i="23"/>
  <c r="I5838" i="23"/>
  <c r="O5837" i="23"/>
  <c r="N5837" i="23"/>
  <c r="I5837" i="23"/>
  <c r="O5836" i="23"/>
  <c r="N5836" i="23"/>
  <c r="I5836" i="23"/>
  <c r="O5835" i="23"/>
  <c r="N5835" i="23"/>
  <c r="I5835" i="23"/>
  <c r="O5834" i="23"/>
  <c r="N5834" i="23"/>
  <c r="I5834" i="23"/>
  <c r="O5833" i="23"/>
  <c r="N5833" i="23"/>
  <c r="I5833" i="23"/>
  <c r="O5832" i="23"/>
  <c r="N5832" i="23"/>
  <c r="I5832" i="23"/>
  <c r="O5831" i="23"/>
  <c r="N5831" i="23"/>
  <c r="I5831" i="23"/>
  <c r="O5830" i="23"/>
  <c r="N5830" i="23"/>
  <c r="I5830" i="23"/>
  <c r="O5829" i="23"/>
  <c r="N5829" i="23"/>
  <c r="I5829" i="23"/>
  <c r="O5828" i="23"/>
  <c r="N5828" i="23"/>
  <c r="I5828" i="23"/>
  <c r="O5827" i="23"/>
  <c r="N5827" i="23"/>
  <c r="I5827" i="23"/>
  <c r="O5826" i="23"/>
  <c r="N5826" i="23"/>
  <c r="I5826" i="23"/>
  <c r="O5825" i="23"/>
  <c r="N5825" i="23"/>
  <c r="I5825" i="23"/>
  <c r="O5824" i="23"/>
  <c r="N5824" i="23"/>
  <c r="I5824" i="23"/>
  <c r="O5823" i="23"/>
  <c r="N5823" i="23"/>
  <c r="I5823" i="23"/>
  <c r="O5822" i="23"/>
  <c r="N5822" i="23"/>
  <c r="I5822" i="23"/>
  <c r="O5821" i="23"/>
  <c r="N5821" i="23"/>
  <c r="I5821" i="23"/>
  <c r="O5820" i="23"/>
  <c r="N5820" i="23"/>
  <c r="I5820" i="23"/>
  <c r="O5819" i="23"/>
  <c r="N5819" i="23"/>
  <c r="I5819" i="23"/>
  <c r="O5818" i="23"/>
  <c r="N5818" i="23"/>
  <c r="I5818" i="23"/>
  <c r="O5817" i="23"/>
  <c r="N5817" i="23"/>
  <c r="I5817" i="23"/>
  <c r="O5816" i="23"/>
  <c r="N5816" i="23"/>
  <c r="I5816" i="23"/>
  <c r="O5815" i="23"/>
  <c r="N5815" i="23"/>
  <c r="I5815" i="23"/>
  <c r="O5814" i="23"/>
  <c r="N5814" i="23"/>
  <c r="I5814" i="23"/>
  <c r="O5813" i="23"/>
  <c r="N5813" i="23"/>
  <c r="I5813" i="23"/>
  <c r="O5812" i="23"/>
  <c r="N5812" i="23"/>
  <c r="I5812" i="23"/>
  <c r="O5811" i="23"/>
  <c r="N5811" i="23"/>
  <c r="I5811" i="23"/>
  <c r="O5810" i="23"/>
  <c r="N5810" i="23"/>
  <c r="I5810" i="23"/>
  <c r="O5809" i="23"/>
  <c r="N5809" i="23"/>
  <c r="I5809" i="23"/>
  <c r="O5808" i="23"/>
  <c r="N5808" i="23"/>
  <c r="I5808" i="23"/>
  <c r="O5807" i="23"/>
  <c r="N5807" i="23"/>
  <c r="I5807" i="23"/>
  <c r="O5806" i="23"/>
  <c r="N5806" i="23"/>
  <c r="I5806" i="23"/>
  <c r="O5804" i="23"/>
  <c r="N5804" i="23"/>
  <c r="I5804" i="23"/>
  <c r="O5805" i="23"/>
  <c r="N5805" i="23"/>
  <c r="I5805" i="23"/>
  <c r="O5803" i="23"/>
  <c r="N5803" i="23"/>
  <c r="I5803" i="23"/>
  <c r="O5802" i="23"/>
  <c r="N5802" i="23"/>
  <c r="I5802" i="23"/>
  <c r="O5801" i="23"/>
  <c r="N5801" i="23"/>
  <c r="I5801" i="23"/>
  <c r="O5800" i="23"/>
  <c r="N5800" i="23"/>
  <c r="I5800" i="23"/>
  <c r="O5799" i="23"/>
  <c r="N5799" i="23"/>
  <c r="I5799" i="23"/>
  <c r="O5798" i="23"/>
  <c r="N5798" i="23"/>
  <c r="I5798" i="23"/>
  <c r="O5797" i="23"/>
  <c r="N5797" i="23"/>
  <c r="I5797" i="23"/>
  <c r="O5796" i="23"/>
  <c r="N5796" i="23"/>
  <c r="I5796" i="23"/>
  <c r="O5795" i="23"/>
  <c r="N5795" i="23"/>
  <c r="I5795" i="23"/>
  <c r="O5794" i="23"/>
  <c r="N5794" i="23"/>
  <c r="I5794" i="23"/>
  <c r="O5793" i="23"/>
  <c r="N5793" i="23"/>
  <c r="I5793" i="23"/>
  <c r="O5792" i="23"/>
  <c r="N5792" i="23"/>
  <c r="I5792" i="23"/>
  <c r="O5791" i="23"/>
  <c r="N5791" i="23"/>
  <c r="I5791" i="23"/>
  <c r="O5790" i="23"/>
  <c r="N5790" i="23"/>
  <c r="I5790" i="23"/>
  <c r="O5789" i="23"/>
  <c r="N5789" i="23"/>
  <c r="I5789" i="23"/>
  <c r="O5788" i="23"/>
  <c r="N5788" i="23"/>
  <c r="I5788" i="23"/>
  <c r="O5787" i="23"/>
  <c r="N5787" i="23"/>
  <c r="I5787" i="23"/>
  <c r="O5786" i="23"/>
  <c r="N5786" i="23"/>
  <c r="I5786" i="23"/>
  <c r="O5785" i="23"/>
  <c r="N5785" i="23"/>
  <c r="I5785" i="23"/>
  <c r="O5784" i="23"/>
  <c r="N5784" i="23"/>
  <c r="I5784" i="23"/>
  <c r="O5783" i="23"/>
  <c r="N5783" i="23"/>
  <c r="I5783" i="23"/>
  <c r="O5782" i="23"/>
  <c r="N5782" i="23"/>
  <c r="I5782" i="23"/>
  <c r="O5781" i="23"/>
  <c r="N5781" i="23"/>
  <c r="I5781" i="23"/>
  <c r="O5780" i="23"/>
  <c r="N5780" i="23"/>
  <c r="I5780" i="23"/>
  <c r="O5779" i="23"/>
  <c r="N5779" i="23"/>
  <c r="I5779" i="23"/>
  <c r="O5778" i="23"/>
  <c r="N5778" i="23"/>
  <c r="I5778" i="23"/>
  <c r="O5777" i="23"/>
  <c r="N5777" i="23"/>
  <c r="I5777" i="23"/>
  <c r="O5776" i="23"/>
  <c r="N5776" i="23"/>
  <c r="I5776" i="23"/>
  <c r="O5775" i="23"/>
  <c r="N5775" i="23"/>
  <c r="I5775" i="23"/>
  <c r="O5774" i="23"/>
  <c r="N5774" i="23"/>
  <c r="I5774" i="23"/>
  <c r="O5773" i="23"/>
  <c r="N5773" i="23"/>
  <c r="I5773" i="23"/>
  <c r="O5772" i="23"/>
  <c r="N5772" i="23"/>
  <c r="I5772" i="23"/>
  <c r="O5771" i="23"/>
  <c r="N5771" i="23"/>
  <c r="I5771" i="23"/>
  <c r="O5770" i="23"/>
  <c r="N5770" i="23"/>
  <c r="I5770" i="23"/>
  <c r="O5769" i="23"/>
  <c r="N5769" i="23"/>
  <c r="I5769" i="23"/>
  <c r="O5768" i="23"/>
  <c r="N5768" i="23"/>
  <c r="I5768" i="23"/>
  <c r="O5767" i="23"/>
  <c r="N5767" i="23"/>
  <c r="I5767" i="23"/>
  <c r="O5766" i="23"/>
  <c r="N5766" i="23"/>
  <c r="I5766" i="23"/>
  <c r="O5765" i="23"/>
  <c r="N5765" i="23"/>
  <c r="I5765" i="23"/>
  <c r="O5764" i="23"/>
  <c r="N5764" i="23"/>
  <c r="I5764" i="23"/>
  <c r="O5763" i="23"/>
  <c r="N5763" i="23"/>
  <c r="I5763" i="23"/>
  <c r="O5762" i="23"/>
  <c r="N5762" i="23"/>
  <c r="I5762" i="23"/>
  <c r="O5761" i="23"/>
  <c r="N5761" i="23"/>
  <c r="I5761" i="23"/>
  <c r="O5760" i="23"/>
  <c r="N5760" i="23"/>
  <c r="I5760" i="23"/>
  <c r="O5759" i="23"/>
  <c r="N5759" i="23"/>
  <c r="I5759" i="23"/>
  <c r="O5758" i="23"/>
  <c r="N5758" i="23"/>
  <c r="I5758" i="23"/>
  <c r="O5757" i="23"/>
  <c r="N5757" i="23"/>
  <c r="I5757" i="23"/>
  <c r="O5756" i="23"/>
  <c r="N5756" i="23"/>
  <c r="I5756" i="23"/>
  <c r="O5755" i="23"/>
  <c r="N5755" i="23"/>
  <c r="I5755" i="23"/>
  <c r="O5754" i="23"/>
  <c r="N5754" i="23"/>
  <c r="I5754" i="23"/>
  <c r="O5753" i="23"/>
  <c r="N5753" i="23"/>
  <c r="I5753" i="23"/>
  <c r="O5752" i="23"/>
  <c r="N5752" i="23"/>
  <c r="I5752" i="23"/>
  <c r="O5751" i="23"/>
  <c r="N5751" i="23"/>
  <c r="I5751" i="23"/>
  <c r="O5750" i="23"/>
  <c r="N5750" i="23"/>
  <c r="I5750" i="23"/>
  <c r="O5749" i="23"/>
  <c r="N5749" i="23"/>
  <c r="I5749" i="23"/>
  <c r="O5748" i="23"/>
  <c r="N5748" i="23"/>
  <c r="I5748" i="23"/>
  <c r="O5747" i="23"/>
  <c r="N5747" i="23"/>
  <c r="I5747" i="23"/>
  <c r="O5746" i="23"/>
  <c r="N5746" i="23"/>
  <c r="I5746" i="23"/>
  <c r="O5745" i="23"/>
  <c r="N5745" i="23"/>
  <c r="I5745" i="23"/>
  <c r="O5744" i="23"/>
  <c r="N5744" i="23"/>
  <c r="I5744" i="23"/>
  <c r="O5743" i="23"/>
  <c r="N5743" i="23"/>
  <c r="I5743" i="23"/>
  <c r="O5742" i="23"/>
  <c r="N5742" i="23"/>
  <c r="I5742" i="23"/>
  <c r="O5740" i="23"/>
  <c r="N5740" i="23"/>
  <c r="O5739" i="23"/>
  <c r="N5739" i="23"/>
  <c r="O5736" i="23"/>
  <c r="N5736" i="23"/>
  <c r="I5736" i="23"/>
  <c r="O5734" i="23"/>
  <c r="N5734" i="23"/>
  <c r="I5734" i="23"/>
  <c r="O5729" i="23"/>
  <c r="N5729" i="23"/>
  <c r="I5729" i="23"/>
  <c r="O5731" i="23"/>
  <c r="N5731" i="23"/>
  <c r="I5731" i="23"/>
  <c r="O5730" i="23"/>
  <c r="N5730" i="23"/>
  <c r="I5730" i="23"/>
  <c r="O5728" i="23"/>
  <c r="N5728" i="23"/>
  <c r="I5728" i="23"/>
  <c r="O5727" i="23"/>
  <c r="N5727" i="23"/>
  <c r="I5727" i="23"/>
  <c r="O5725" i="23"/>
  <c r="N5725" i="23"/>
  <c r="I5725" i="23"/>
  <c r="O5724" i="23"/>
  <c r="N5724" i="23"/>
  <c r="I5724" i="23"/>
  <c r="O5723" i="23"/>
  <c r="N5723" i="23"/>
  <c r="I5723" i="23"/>
  <c r="O5726" i="23"/>
  <c r="N5726" i="23"/>
  <c r="I5726" i="23"/>
  <c r="O5722" i="23"/>
  <c r="N5722" i="23"/>
  <c r="I5722" i="23"/>
  <c r="O5721" i="23"/>
  <c r="N5721" i="23"/>
  <c r="I5721" i="23"/>
  <c r="O5720" i="23"/>
  <c r="N5720" i="23"/>
  <c r="I5720" i="23"/>
  <c r="O5719" i="23"/>
  <c r="N5719" i="23"/>
  <c r="I5719" i="23"/>
  <c r="O5718" i="23"/>
  <c r="N5718" i="23"/>
  <c r="I5718" i="23"/>
  <c r="O5717" i="23"/>
  <c r="N5717" i="23"/>
  <c r="I5717" i="23"/>
  <c r="O5716" i="23"/>
  <c r="N5716" i="23"/>
  <c r="I5716" i="23"/>
  <c r="O5715" i="23"/>
  <c r="N5715" i="23"/>
  <c r="I5715" i="23"/>
  <c r="O5714" i="23"/>
  <c r="N5714" i="23"/>
  <c r="I5714" i="23"/>
  <c r="O5713" i="23"/>
  <c r="N5713" i="23"/>
  <c r="I5713" i="23"/>
  <c r="O5712" i="23"/>
  <c r="N5712" i="23"/>
  <c r="I5712" i="23"/>
  <c r="O5711" i="23"/>
  <c r="N5711" i="23"/>
  <c r="I5711" i="23"/>
  <c r="O5710" i="23"/>
  <c r="N5710" i="23"/>
  <c r="I5710" i="23"/>
  <c r="O5709" i="23"/>
  <c r="N5709" i="23"/>
  <c r="I5709" i="23"/>
  <c r="O5708" i="23"/>
  <c r="N5708" i="23"/>
  <c r="I5708" i="23"/>
  <c r="O5707" i="23"/>
  <c r="N5707" i="23"/>
  <c r="I5707" i="23"/>
  <c r="O5706" i="23"/>
  <c r="N5706" i="23"/>
  <c r="I5706" i="23"/>
  <c r="O5705" i="23"/>
  <c r="N5705" i="23"/>
  <c r="I5705" i="23"/>
  <c r="O5704" i="23"/>
  <c r="N5704" i="23"/>
  <c r="I5704" i="23"/>
  <c r="O5703" i="23"/>
  <c r="N5703" i="23"/>
  <c r="I5703" i="23"/>
  <c r="O5702" i="23"/>
  <c r="N5702" i="23"/>
  <c r="I5702" i="23"/>
  <c r="O5701" i="23"/>
  <c r="N5701" i="23"/>
  <c r="I5701" i="23"/>
  <c r="O5700" i="23"/>
  <c r="N5700" i="23"/>
  <c r="I5700" i="23"/>
  <c r="O5699" i="23"/>
  <c r="N5699" i="23"/>
  <c r="I5699" i="23"/>
  <c r="O5698" i="23"/>
  <c r="N5698" i="23"/>
  <c r="I5698" i="23"/>
  <c r="O5697" i="23"/>
  <c r="N5697" i="23"/>
  <c r="I5697" i="23"/>
  <c r="O5696" i="23"/>
  <c r="N5696" i="23"/>
  <c r="I5696" i="23"/>
  <c r="O5695" i="23"/>
  <c r="N5695" i="23"/>
  <c r="I5695" i="23"/>
  <c r="O5694" i="23"/>
  <c r="N5694" i="23"/>
  <c r="I5694" i="23"/>
  <c r="O5693" i="23"/>
  <c r="N5693" i="23"/>
  <c r="I5693" i="23"/>
  <c r="O5692" i="23"/>
  <c r="N5692" i="23"/>
  <c r="I5692" i="23"/>
  <c r="O5690" i="23"/>
  <c r="N5690" i="23"/>
  <c r="I5690" i="23"/>
  <c r="O5691" i="23"/>
  <c r="N5691" i="23"/>
  <c r="I5691" i="23"/>
  <c r="O5689" i="23"/>
  <c r="N5689" i="23"/>
  <c r="I5689" i="23"/>
  <c r="O5687" i="23"/>
  <c r="N5687" i="23"/>
  <c r="I5687" i="23"/>
  <c r="O5688" i="23"/>
  <c r="N5688" i="23"/>
  <c r="I5688" i="23"/>
  <c r="O5686" i="23"/>
  <c r="N5686" i="23"/>
  <c r="I5686" i="23"/>
  <c r="O5685" i="23"/>
  <c r="N5685" i="23"/>
  <c r="I5685" i="23"/>
  <c r="O5684" i="23"/>
  <c r="N5684" i="23"/>
  <c r="I5684" i="23"/>
  <c r="O5683" i="23"/>
  <c r="N5683" i="23"/>
  <c r="I5683" i="23"/>
  <c r="O5682" i="23"/>
  <c r="N5682" i="23"/>
  <c r="I5682" i="23"/>
  <c r="O5681" i="23"/>
  <c r="N5681" i="23"/>
  <c r="I5681" i="23"/>
  <c r="O5680" i="23"/>
  <c r="N5680" i="23"/>
  <c r="I5680" i="23"/>
  <c r="O5679" i="23"/>
  <c r="N5679" i="23"/>
  <c r="I5679" i="23"/>
  <c r="O5678" i="23"/>
  <c r="N5678" i="23"/>
  <c r="I5678" i="23"/>
  <c r="O5677" i="23"/>
  <c r="N5677" i="23"/>
  <c r="I5677" i="23"/>
  <c r="O5676" i="23"/>
  <c r="N5676" i="23"/>
  <c r="I5676" i="23"/>
  <c r="O5675" i="23"/>
  <c r="N5675" i="23"/>
  <c r="I5675" i="23"/>
  <c r="O5674" i="23"/>
  <c r="N5674" i="23"/>
  <c r="I5674" i="23"/>
  <c r="O5673" i="23"/>
  <c r="N5673" i="23"/>
  <c r="I5673" i="23"/>
  <c r="O5672" i="23"/>
  <c r="N5672" i="23"/>
  <c r="I5672" i="23"/>
  <c r="O5671" i="23"/>
  <c r="N5671" i="23"/>
  <c r="I5671" i="23"/>
  <c r="O5670" i="23"/>
  <c r="N5670" i="23"/>
  <c r="I5670" i="23"/>
  <c r="O5669" i="23"/>
  <c r="N5669" i="23"/>
  <c r="I5669" i="23"/>
  <c r="O5668" i="23"/>
  <c r="N5668" i="23"/>
  <c r="I5668" i="23"/>
  <c r="O5667" i="23"/>
  <c r="N5667" i="23"/>
  <c r="I5667" i="23"/>
  <c r="O5666" i="23"/>
  <c r="N5666" i="23"/>
  <c r="I5666" i="23"/>
  <c r="O5665" i="23"/>
  <c r="N5665" i="23"/>
  <c r="I5665" i="23"/>
  <c r="O5664" i="23"/>
  <c r="N5664" i="23"/>
  <c r="I5664" i="23"/>
  <c r="O5663" i="23"/>
  <c r="N5663" i="23"/>
  <c r="I5663" i="23"/>
  <c r="O5662" i="23"/>
  <c r="N5662" i="23"/>
  <c r="I5662" i="23"/>
  <c r="O5659" i="23"/>
  <c r="N5659" i="23"/>
  <c r="I5659" i="23"/>
  <c r="O5658" i="23"/>
  <c r="N5658" i="23"/>
  <c r="I5658" i="23"/>
  <c r="O5655" i="23"/>
  <c r="N5655" i="23"/>
  <c r="I5655" i="23"/>
  <c r="O5654" i="23"/>
  <c r="N5654" i="23"/>
  <c r="I5654" i="23"/>
  <c r="O5653" i="23"/>
  <c r="N5653" i="23"/>
  <c r="I5653" i="23"/>
  <c r="O5652" i="23"/>
  <c r="N5652" i="23"/>
  <c r="I5652" i="23"/>
  <c r="O5651" i="23"/>
  <c r="N5651" i="23"/>
  <c r="I5651" i="23"/>
  <c r="O5650" i="23"/>
  <c r="N5650" i="23"/>
  <c r="I5650" i="23"/>
  <c r="O5648" i="23"/>
  <c r="N5648" i="23"/>
  <c r="I5648" i="23"/>
  <c r="O5649" i="23"/>
  <c r="N5649" i="23"/>
  <c r="I5649" i="23"/>
  <c r="O5647" i="23"/>
  <c r="N5647" i="23"/>
  <c r="I5647" i="23"/>
  <c r="O5645" i="23"/>
  <c r="N5645" i="23"/>
  <c r="I5645" i="23"/>
  <c r="O5646" i="23"/>
  <c r="N5646" i="23"/>
  <c r="I5646" i="23"/>
  <c r="O5644" i="23"/>
  <c r="N5644" i="23"/>
  <c r="I5644" i="23"/>
  <c r="O5642" i="23"/>
  <c r="N5642" i="23"/>
  <c r="I5642" i="23"/>
  <c r="O5643" i="23"/>
  <c r="N5643" i="23"/>
  <c r="I5643" i="23"/>
  <c r="O5641" i="23"/>
  <c r="N5641" i="23"/>
  <c r="I5641" i="23"/>
  <c r="O5639" i="23"/>
  <c r="N5639" i="23"/>
  <c r="I5639" i="23"/>
  <c r="O5640" i="23"/>
  <c r="N5640" i="23"/>
  <c r="I5640" i="23"/>
  <c r="O5638" i="23"/>
  <c r="N5638" i="23"/>
  <c r="I5638" i="23"/>
  <c r="O5636" i="23"/>
  <c r="N5636" i="23"/>
  <c r="I5636" i="23"/>
  <c r="O5637" i="23"/>
  <c r="N5637" i="23"/>
  <c r="I5637" i="23"/>
  <c r="O5635" i="23"/>
  <c r="N5635" i="23"/>
  <c r="I5635" i="23"/>
  <c r="O5633" i="23"/>
  <c r="N5633" i="23"/>
  <c r="I5633" i="23"/>
  <c r="O5634" i="23"/>
  <c r="N5634" i="23"/>
  <c r="I5634" i="23"/>
  <c r="O5632" i="23"/>
  <c r="N5632" i="23"/>
  <c r="I5632" i="23"/>
  <c r="O5630" i="23"/>
  <c r="N5630" i="23"/>
  <c r="I5630" i="23"/>
  <c r="O5631" i="23"/>
  <c r="N5631" i="23"/>
  <c r="I5631" i="23"/>
  <c r="O5629" i="23"/>
  <c r="N5629" i="23"/>
  <c r="I5629" i="23"/>
  <c r="O5627" i="23"/>
  <c r="N5627" i="23"/>
  <c r="I5627" i="23"/>
  <c r="O5628" i="23"/>
  <c r="N5628" i="23"/>
  <c r="I5628" i="23"/>
  <c r="O5626" i="23"/>
  <c r="N5626" i="23"/>
  <c r="I5626" i="23"/>
  <c r="O5624" i="23"/>
  <c r="N5624" i="23"/>
  <c r="I5624" i="23"/>
  <c r="O5625" i="23"/>
  <c r="N5625" i="23"/>
  <c r="I5625" i="23"/>
  <c r="O5623" i="23"/>
  <c r="N5623" i="23"/>
  <c r="I5623" i="23"/>
  <c r="O5621" i="23"/>
  <c r="N5621" i="23"/>
  <c r="I5621" i="23"/>
  <c r="O5622" i="23"/>
  <c r="N5622" i="23"/>
  <c r="I5622" i="23"/>
  <c r="O5620" i="23"/>
  <c r="N5620" i="23"/>
  <c r="I5620" i="23"/>
  <c r="O5618" i="23"/>
  <c r="N5618" i="23"/>
  <c r="I5618" i="23"/>
  <c r="O5619" i="23"/>
  <c r="N5619" i="23"/>
  <c r="I5619" i="23"/>
  <c r="O5617" i="23"/>
  <c r="N5617" i="23"/>
  <c r="I5617" i="23"/>
  <c r="O5615" i="23"/>
  <c r="N5615" i="23"/>
  <c r="I5615" i="23"/>
  <c r="O5616" i="23"/>
  <c r="N5616" i="23"/>
  <c r="I5616" i="23"/>
  <c r="O5614" i="23"/>
  <c r="N5614" i="23"/>
  <c r="I5614" i="23"/>
  <c r="O5612" i="23"/>
  <c r="N5612" i="23"/>
  <c r="I5612" i="23"/>
  <c r="O5613" i="23"/>
  <c r="N5613" i="23"/>
  <c r="I5613" i="23"/>
  <c r="O5611" i="23"/>
  <c r="N5611" i="23"/>
  <c r="I5611" i="23"/>
  <c r="O5608" i="23"/>
  <c r="N5608" i="23"/>
  <c r="I5608" i="23"/>
  <c r="O5610" i="23"/>
  <c r="N5610" i="23"/>
  <c r="I5610" i="23"/>
  <c r="O5609" i="23"/>
  <c r="N5609" i="23"/>
  <c r="I5609" i="23"/>
  <c r="O5607" i="23"/>
  <c r="N5607" i="23"/>
  <c r="I5607" i="23"/>
  <c r="O5602" i="23"/>
  <c r="N5602" i="23"/>
  <c r="I5602" i="23"/>
  <c r="O5604" i="23"/>
  <c r="N5604" i="23"/>
  <c r="I5604" i="23"/>
  <c r="O5603" i="23"/>
  <c r="N5603" i="23"/>
  <c r="I5603" i="23"/>
  <c r="O5605" i="23"/>
  <c r="N5605" i="23"/>
  <c r="I5605" i="23"/>
  <c r="O5606" i="23"/>
  <c r="N5606" i="23"/>
  <c r="I5606" i="23"/>
  <c r="O5601" i="23"/>
  <c r="N5601" i="23"/>
  <c r="I5601" i="23"/>
  <c r="O5598" i="23"/>
  <c r="N5598" i="23"/>
  <c r="I5598" i="23"/>
  <c r="O5599" i="23"/>
  <c r="N5599" i="23"/>
  <c r="I5599" i="23"/>
  <c r="O5600" i="23"/>
  <c r="N5600" i="23"/>
  <c r="I5600" i="23"/>
  <c r="O5597" i="23"/>
  <c r="N5597" i="23"/>
  <c r="I5597" i="23"/>
  <c r="O5596" i="23"/>
  <c r="N5596" i="23"/>
  <c r="I5596" i="23"/>
  <c r="O5595" i="23"/>
  <c r="N5595" i="23"/>
  <c r="I5595" i="23"/>
  <c r="O5593" i="23"/>
  <c r="N5593" i="23"/>
  <c r="I5593" i="23"/>
  <c r="O5594" i="23"/>
  <c r="N5594" i="23"/>
  <c r="I5594" i="23"/>
  <c r="O5592" i="23"/>
  <c r="N5592" i="23"/>
  <c r="I5592" i="23"/>
  <c r="O5591" i="23"/>
  <c r="N5591" i="23"/>
  <c r="I5591" i="23"/>
  <c r="O5589" i="23"/>
  <c r="N5589" i="23"/>
  <c r="I5589" i="23"/>
  <c r="O5590" i="23"/>
  <c r="N5590" i="23"/>
  <c r="I5590" i="23"/>
  <c r="O5588" i="23"/>
  <c r="N5588" i="23"/>
  <c r="I5588" i="23"/>
  <c r="O5587" i="23"/>
  <c r="N5587" i="23"/>
  <c r="I5587" i="23"/>
  <c r="O5586" i="23"/>
  <c r="N5586" i="23"/>
  <c r="I5586" i="23"/>
  <c r="O5585" i="23"/>
  <c r="N5585" i="23"/>
  <c r="I5585" i="23"/>
  <c r="O5584" i="23"/>
  <c r="N5584" i="23"/>
  <c r="I5584" i="23"/>
  <c r="O5583" i="23"/>
  <c r="N5583" i="23"/>
  <c r="I5583" i="23"/>
  <c r="O5582" i="23"/>
  <c r="N5582" i="23"/>
  <c r="I5582" i="23"/>
  <c r="O5581" i="23"/>
  <c r="N5581" i="23"/>
  <c r="I5581" i="23"/>
  <c r="O5580" i="23"/>
  <c r="N5580" i="23"/>
  <c r="I5580" i="23"/>
  <c r="O5578" i="23"/>
  <c r="N5578" i="23"/>
  <c r="I5578" i="23"/>
  <c r="O5577" i="23"/>
  <c r="N5577" i="23"/>
  <c r="I5577" i="23"/>
  <c r="O5576" i="23"/>
  <c r="N5576" i="23"/>
  <c r="I5576" i="23"/>
  <c r="O5575" i="23"/>
  <c r="N5575" i="23"/>
  <c r="I5575" i="23"/>
  <c r="O5574" i="23"/>
  <c r="N5574" i="23"/>
  <c r="I5574" i="23"/>
  <c r="O5573" i="23"/>
  <c r="N5573" i="23"/>
  <c r="I5573" i="23"/>
  <c r="O5572" i="23"/>
  <c r="N5572" i="23"/>
  <c r="I5572" i="23"/>
  <c r="O5570" i="23"/>
  <c r="N5570" i="23"/>
  <c r="I5570" i="23"/>
  <c r="O5569" i="23"/>
  <c r="N5569" i="23"/>
  <c r="I5569" i="23"/>
  <c r="O5579" i="23"/>
  <c r="N5579" i="23"/>
  <c r="I5579" i="23"/>
  <c r="O5571" i="23"/>
  <c r="N5571" i="23"/>
  <c r="I5571" i="23"/>
  <c r="O5568" i="23"/>
  <c r="N5568" i="23"/>
  <c r="I5568" i="23"/>
  <c r="O5567" i="23"/>
  <c r="N5567" i="23"/>
  <c r="I5567" i="23"/>
  <c r="O5566" i="23"/>
  <c r="N5566" i="23"/>
  <c r="I5566" i="23"/>
  <c r="O5565" i="23"/>
  <c r="N5565" i="23"/>
  <c r="I5565" i="23"/>
  <c r="O5564" i="23"/>
  <c r="N5564" i="23"/>
  <c r="I5564" i="23"/>
  <c r="O5563" i="23"/>
  <c r="N5563" i="23"/>
  <c r="I5563" i="23"/>
  <c r="O5562" i="23"/>
  <c r="N5562" i="23"/>
  <c r="I5562" i="23"/>
  <c r="O5561" i="23"/>
  <c r="N5561" i="23"/>
  <c r="I5561" i="23"/>
  <c r="O5560" i="23"/>
  <c r="N5560" i="23"/>
  <c r="I5560" i="23"/>
  <c r="O5559" i="23"/>
  <c r="N5559" i="23"/>
  <c r="I5559" i="23"/>
  <c r="O5558" i="23"/>
  <c r="N5558" i="23"/>
  <c r="I5558" i="23"/>
  <c r="O5557" i="23"/>
  <c r="N5557" i="23"/>
  <c r="I5557" i="23"/>
  <c r="O5556" i="23"/>
  <c r="N5556" i="23"/>
  <c r="I5556" i="23"/>
  <c r="O5555" i="23"/>
  <c r="N5555" i="23"/>
  <c r="I5555" i="23"/>
  <c r="O5554" i="23"/>
  <c r="N5554" i="23"/>
  <c r="I5554" i="23"/>
  <c r="O5553" i="23"/>
  <c r="N5553" i="23"/>
  <c r="I5553" i="23"/>
  <c r="O5552" i="23"/>
  <c r="N5552" i="23"/>
  <c r="I5552" i="23"/>
  <c r="O5551" i="23"/>
  <c r="N5551" i="23"/>
  <c r="I5551" i="23"/>
  <c r="O5550" i="23"/>
  <c r="N5550" i="23"/>
  <c r="I5550" i="23"/>
  <c r="O5549" i="23"/>
  <c r="N5549" i="23"/>
  <c r="I5549" i="23"/>
  <c r="O5548" i="23"/>
  <c r="N5548" i="23"/>
  <c r="I5548" i="23"/>
  <c r="O5547" i="23"/>
  <c r="N5547" i="23"/>
  <c r="I5547" i="23"/>
  <c r="O5546" i="23"/>
  <c r="N5546" i="23"/>
  <c r="I5546" i="23"/>
  <c r="O5545" i="23"/>
  <c r="N5545" i="23"/>
  <c r="I5545" i="23"/>
  <c r="O5544" i="23"/>
  <c r="N5544" i="23"/>
  <c r="I5544" i="23"/>
  <c r="O5543" i="23"/>
  <c r="N5543" i="23"/>
  <c r="I5543" i="23"/>
  <c r="O5542" i="23"/>
  <c r="N5542" i="23"/>
  <c r="I5542" i="23"/>
  <c r="O5541" i="23"/>
  <c r="N5541" i="23"/>
  <c r="I5541" i="23"/>
  <c r="O5540" i="23"/>
  <c r="N5540" i="23"/>
  <c r="I5540" i="23"/>
  <c r="O5539" i="23"/>
  <c r="N5539" i="23"/>
  <c r="I5539" i="23"/>
  <c r="O5538" i="23"/>
  <c r="N5538" i="23"/>
  <c r="I5538" i="23"/>
  <c r="O5537" i="23"/>
  <c r="N5537" i="23"/>
  <c r="I5537" i="23"/>
  <c r="O5536" i="23"/>
  <c r="N5536" i="23"/>
  <c r="I5536" i="23"/>
  <c r="O5535" i="23"/>
  <c r="N5535" i="23"/>
  <c r="I5535" i="23"/>
  <c r="O5534" i="23"/>
  <c r="N5534" i="23"/>
  <c r="I5534" i="23"/>
  <c r="O5533" i="23"/>
  <c r="N5533" i="23"/>
  <c r="I5533" i="23"/>
  <c r="O5532" i="23"/>
  <c r="N5532" i="23"/>
  <c r="I5532" i="23"/>
  <c r="O5531" i="23"/>
  <c r="N5531" i="23"/>
  <c r="I5531" i="23"/>
  <c r="O5530" i="23"/>
  <c r="N5530" i="23"/>
  <c r="I5530" i="23"/>
  <c r="O5529" i="23"/>
  <c r="N5529" i="23"/>
  <c r="I5529" i="23"/>
  <c r="O5528" i="23"/>
  <c r="N5528" i="23"/>
  <c r="I5528" i="23"/>
  <c r="O5527" i="23"/>
  <c r="N5527" i="23"/>
  <c r="I5527" i="23"/>
  <c r="O5526" i="23"/>
  <c r="N5526" i="23"/>
  <c r="I5526" i="23"/>
  <c r="O5525" i="23"/>
  <c r="N5525" i="23"/>
  <c r="I5525" i="23"/>
  <c r="O5524" i="23"/>
  <c r="N5524" i="23"/>
  <c r="I5524" i="23"/>
  <c r="O5520" i="23"/>
  <c r="N5520" i="23"/>
  <c r="I5520" i="23"/>
  <c r="O5523" i="23"/>
  <c r="N5523" i="23"/>
  <c r="I5523" i="23"/>
  <c r="O5522" i="23"/>
  <c r="N5522" i="23"/>
  <c r="I5522" i="23"/>
  <c r="O5521" i="23"/>
  <c r="N5521" i="23"/>
  <c r="I5521" i="23"/>
  <c r="O5519" i="23"/>
  <c r="N5519" i="23"/>
  <c r="I5519" i="23"/>
  <c r="O5518" i="23"/>
  <c r="N5518" i="23"/>
  <c r="I5518" i="23"/>
  <c r="O5517" i="23"/>
  <c r="N5517" i="23"/>
  <c r="I5517" i="23"/>
  <c r="O5516" i="23"/>
  <c r="N5516" i="23"/>
  <c r="I5516" i="23"/>
  <c r="O5515" i="23"/>
  <c r="N5515" i="23"/>
  <c r="I5515" i="23"/>
  <c r="O5513" i="23"/>
  <c r="N5513" i="23"/>
  <c r="I5513" i="23"/>
  <c r="O5514" i="23"/>
  <c r="N5514" i="23"/>
  <c r="I5514" i="23"/>
  <c r="O5512" i="23"/>
  <c r="N5512" i="23"/>
  <c r="I5512" i="23"/>
  <c r="O5511" i="23"/>
  <c r="N5511" i="23"/>
  <c r="I5511" i="23"/>
  <c r="O5510" i="23"/>
  <c r="N5510" i="23"/>
  <c r="I5510" i="23"/>
  <c r="O5509" i="23"/>
  <c r="N5509" i="23"/>
  <c r="I5509" i="23"/>
  <c r="O5508" i="23"/>
  <c r="N5508" i="23"/>
  <c r="I5508" i="23"/>
  <c r="O5507" i="23"/>
  <c r="N5507" i="23"/>
  <c r="I5507" i="23"/>
  <c r="O5506" i="23"/>
  <c r="N5506" i="23"/>
  <c r="I5506" i="23"/>
  <c r="O5505" i="23"/>
  <c r="N5505" i="23"/>
  <c r="I5505" i="23"/>
  <c r="O5504" i="23"/>
  <c r="N5504" i="23"/>
  <c r="I5504" i="23"/>
  <c r="O5503" i="23"/>
  <c r="N5503" i="23"/>
  <c r="I5503" i="23"/>
  <c r="O5502" i="23"/>
  <c r="N5502" i="23"/>
  <c r="I5502" i="23"/>
  <c r="O5501" i="23"/>
  <c r="N5501" i="23"/>
  <c r="I5501" i="23"/>
  <c r="O5500" i="23"/>
  <c r="N5500" i="23"/>
  <c r="I5500" i="23"/>
  <c r="O5499" i="23"/>
  <c r="N5499" i="23"/>
  <c r="I5499" i="23"/>
  <c r="O5498" i="23"/>
  <c r="N5498" i="23"/>
  <c r="I5498" i="23"/>
  <c r="O5497" i="23"/>
  <c r="N5497" i="23"/>
  <c r="I5497" i="23"/>
  <c r="O5496" i="23"/>
  <c r="N5496" i="23"/>
  <c r="I5496" i="23"/>
  <c r="O5495" i="23"/>
  <c r="N5495" i="23"/>
  <c r="I5495" i="23"/>
  <c r="O5494" i="23"/>
  <c r="N5494" i="23"/>
  <c r="I5494" i="23"/>
  <c r="O5493" i="23"/>
  <c r="N5493" i="23"/>
  <c r="I5493" i="23"/>
  <c r="O5492" i="23"/>
  <c r="N5492" i="23"/>
  <c r="I5492" i="23"/>
  <c r="O5491" i="23"/>
  <c r="N5491" i="23"/>
  <c r="I5491" i="23"/>
  <c r="O5490" i="23"/>
  <c r="N5490" i="23"/>
  <c r="I5490" i="23"/>
  <c r="O5489" i="23"/>
  <c r="N5489" i="23"/>
  <c r="I5489" i="23"/>
  <c r="O5488" i="23"/>
  <c r="N5488" i="23"/>
  <c r="I5488" i="23"/>
  <c r="O5487" i="23"/>
  <c r="N5487" i="23"/>
  <c r="I5487" i="23"/>
  <c r="O5486" i="23"/>
  <c r="N5486" i="23"/>
  <c r="I5486" i="23"/>
  <c r="O5485" i="23"/>
  <c r="N5485" i="23"/>
  <c r="I5485" i="23"/>
  <c r="O5484" i="23"/>
  <c r="N5484" i="23"/>
  <c r="I5484" i="23"/>
  <c r="O5483" i="23"/>
  <c r="N5483" i="23"/>
  <c r="I5483" i="23"/>
  <c r="O5482" i="23"/>
  <c r="N5482" i="23"/>
  <c r="I5482" i="23"/>
  <c r="O5481" i="23"/>
  <c r="N5481" i="23"/>
  <c r="I5481" i="23"/>
  <c r="O5480" i="23"/>
  <c r="N5480" i="23"/>
  <c r="I5480" i="23"/>
  <c r="O5479" i="23"/>
  <c r="N5479" i="23"/>
  <c r="I5479" i="23"/>
  <c r="O5478" i="23"/>
  <c r="N5478" i="23"/>
  <c r="I5478" i="23"/>
  <c r="O5477" i="23"/>
  <c r="N5477" i="23"/>
  <c r="I5477" i="23"/>
  <c r="O5476" i="23"/>
  <c r="N5476" i="23"/>
  <c r="I5476" i="23"/>
  <c r="O5475" i="23"/>
  <c r="N5475" i="23"/>
  <c r="I5475" i="23"/>
  <c r="O5474" i="23"/>
  <c r="N5474" i="23"/>
  <c r="I5474" i="23"/>
  <c r="O5473" i="23"/>
  <c r="N5473" i="23"/>
  <c r="I5473" i="23"/>
  <c r="O5472" i="23"/>
  <c r="N5472" i="23"/>
  <c r="I5472" i="23"/>
  <c r="O5471" i="23"/>
  <c r="N5471" i="23"/>
  <c r="I5471" i="23"/>
  <c r="O5470" i="23"/>
  <c r="N5470" i="23"/>
  <c r="I5470" i="23"/>
  <c r="O5469" i="23"/>
  <c r="N5469" i="23"/>
  <c r="I5469" i="23"/>
  <c r="O5468" i="23"/>
  <c r="N5468" i="23"/>
  <c r="I5468" i="23"/>
  <c r="O5467" i="23"/>
  <c r="N5467" i="23"/>
  <c r="I5467" i="23"/>
  <c r="O5466" i="23"/>
  <c r="N5466" i="23"/>
  <c r="I5466" i="23"/>
  <c r="O5465" i="23"/>
  <c r="N5465" i="23"/>
  <c r="I5465" i="23"/>
  <c r="O5464" i="23"/>
  <c r="N5464" i="23"/>
  <c r="I5464" i="23"/>
  <c r="O5463" i="23"/>
  <c r="N5463" i="23"/>
  <c r="I5463" i="23"/>
  <c r="O5462" i="23"/>
  <c r="N5462" i="23"/>
  <c r="I5462" i="23"/>
  <c r="O5456" i="23"/>
  <c r="N5456" i="23"/>
  <c r="I5456" i="23"/>
  <c r="O5457" i="23"/>
  <c r="N5457" i="23"/>
  <c r="I5457" i="23"/>
  <c r="O5460" i="23"/>
  <c r="N5460" i="23"/>
  <c r="I5460" i="23"/>
  <c r="O5461" i="23"/>
  <c r="N5461" i="23"/>
  <c r="I5461" i="23"/>
  <c r="O5458" i="23"/>
  <c r="N5458" i="23"/>
  <c r="I5458" i="23"/>
  <c r="O5459" i="23"/>
  <c r="N5459" i="23"/>
  <c r="I5459" i="23"/>
  <c r="O5455" i="23"/>
  <c r="N5455" i="23"/>
  <c r="I5455" i="23"/>
  <c r="O5454" i="23"/>
  <c r="N5454" i="23"/>
  <c r="I5454" i="23"/>
  <c r="O5453" i="23"/>
  <c r="N5453" i="23"/>
  <c r="I5453" i="23"/>
  <c r="O5452" i="23"/>
  <c r="N5452" i="23"/>
  <c r="I5452" i="23"/>
  <c r="O5451" i="23"/>
  <c r="N5451" i="23"/>
  <c r="I5451" i="23"/>
  <c r="O5450" i="23"/>
  <c r="N5450" i="23"/>
  <c r="I5450" i="23"/>
  <c r="O5447" i="23"/>
  <c r="N5447" i="23"/>
  <c r="I5447" i="23"/>
  <c r="O5449" i="23"/>
  <c r="N5449" i="23"/>
  <c r="I5449" i="23"/>
  <c r="O5448" i="23"/>
  <c r="N5448" i="23"/>
  <c r="I5448" i="23"/>
  <c r="O5446" i="23"/>
  <c r="N5446" i="23"/>
  <c r="I5446" i="23"/>
  <c r="O5445" i="23"/>
  <c r="N5445" i="23"/>
  <c r="I5445" i="23"/>
  <c r="O5444" i="23"/>
  <c r="N5444" i="23"/>
  <c r="I5444" i="23"/>
  <c r="O5443" i="23"/>
  <c r="N5443" i="23"/>
  <c r="I5443" i="23"/>
  <c r="O5442" i="23"/>
  <c r="N5442" i="23"/>
  <c r="I5442" i="23"/>
  <c r="O5441" i="23"/>
  <c r="N5441" i="23"/>
  <c r="I5441" i="23"/>
  <c r="O5440" i="23"/>
  <c r="N5440" i="23"/>
  <c r="I5440" i="23"/>
  <c r="O5439" i="23"/>
  <c r="N5439" i="23"/>
  <c r="I5439" i="23"/>
  <c r="O5438" i="23"/>
  <c r="N5438" i="23"/>
  <c r="I5438" i="23"/>
  <c r="O5437" i="23"/>
  <c r="N5437" i="23"/>
  <c r="I5437" i="23"/>
  <c r="O5435" i="23"/>
  <c r="N5435" i="23"/>
  <c r="I5435" i="23"/>
  <c r="O5436" i="23"/>
  <c r="N5436" i="23"/>
  <c r="I5436" i="23"/>
  <c r="O5434" i="23"/>
  <c r="N5434" i="23"/>
  <c r="I5434" i="23"/>
  <c r="O5433" i="23"/>
  <c r="N5433" i="23"/>
  <c r="I5433" i="23"/>
  <c r="O5432" i="23"/>
  <c r="N5432" i="23"/>
  <c r="I5432" i="23"/>
  <c r="O5431" i="23"/>
  <c r="N5431" i="23"/>
  <c r="I5431" i="23"/>
  <c r="O5430" i="23"/>
  <c r="N5430" i="23"/>
  <c r="I5430" i="23"/>
  <c r="O5427" i="23"/>
  <c r="N5427" i="23"/>
  <c r="I5427" i="23"/>
  <c r="O5429" i="23"/>
  <c r="N5429" i="23"/>
  <c r="I5429" i="23"/>
  <c r="O5426" i="23"/>
  <c r="N5426" i="23"/>
  <c r="I5426" i="23"/>
  <c r="O5428" i="23"/>
  <c r="N5428" i="23"/>
  <c r="I5428" i="23"/>
  <c r="O5425" i="23"/>
  <c r="N5425" i="23"/>
  <c r="I5425" i="23"/>
  <c r="O5424" i="23"/>
  <c r="N5424" i="23"/>
  <c r="I5424" i="23"/>
  <c r="O5421" i="23"/>
  <c r="N5421" i="23"/>
  <c r="I5421" i="23"/>
  <c r="O5419" i="23"/>
  <c r="N5419" i="23"/>
  <c r="I5419" i="23"/>
  <c r="O5423" i="23"/>
  <c r="N5423" i="23"/>
  <c r="I5423" i="23"/>
  <c r="O5422" i="23"/>
  <c r="N5422" i="23"/>
  <c r="I5422" i="23"/>
  <c r="O5420" i="23"/>
  <c r="N5420" i="23"/>
  <c r="I5420" i="23"/>
  <c r="O5418" i="23"/>
  <c r="N5418" i="23"/>
  <c r="I5418" i="23"/>
  <c r="O5417" i="23"/>
  <c r="N5417" i="23"/>
  <c r="I5417" i="23"/>
  <c r="O5416" i="23"/>
  <c r="N5416" i="23"/>
  <c r="I5416" i="23"/>
  <c r="O5415" i="23"/>
  <c r="N5415" i="23"/>
  <c r="I5415" i="23"/>
  <c r="O5414" i="23"/>
  <c r="N5414" i="23"/>
  <c r="I5414" i="23"/>
  <c r="O5413" i="23"/>
  <c r="N5413" i="23"/>
  <c r="I5413" i="23"/>
  <c r="O5410" i="23"/>
  <c r="N5410" i="23"/>
  <c r="I5410" i="23"/>
  <c r="O5409" i="23"/>
  <c r="N5409" i="23"/>
  <c r="I5409" i="23"/>
  <c r="O5411" i="23"/>
  <c r="N5411" i="23"/>
  <c r="I5411" i="23"/>
  <c r="O5412" i="23"/>
  <c r="N5412" i="23"/>
  <c r="I5412" i="23"/>
  <c r="O5408" i="23"/>
  <c r="N5408" i="23"/>
  <c r="I5408" i="23"/>
  <c r="O5407" i="23"/>
  <c r="N5407" i="23"/>
  <c r="I5407" i="23"/>
  <c r="O5406" i="23"/>
  <c r="N5406" i="23"/>
  <c r="I5406" i="23"/>
  <c r="O5405" i="23"/>
  <c r="N5405" i="23"/>
  <c r="I5405" i="23"/>
  <c r="O5404" i="23"/>
  <c r="N5404" i="23"/>
  <c r="I5404" i="23"/>
  <c r="O5403" i="23"/>
  <c r="N5403" i="23"/>
  <c r="I5403" i="23"/>
  <c r="O5402" i="23"/>
  <c r="N5402" i="23"/>
  <c r="I5402" i="23"/>
  <c r="O5401" i="23"/>
  <c r="N5401" i="23"/>
  <c r="I5401" i="23"/>
  <c r="O5400" i="23"/>
  <c r="N5400" i="23"/>
  <c r="I5400" i="23"/>
  <c r="O5399" i="23"/>
  <c r="N5399" i="23"/>
  <c r="I5399" i="23"/>
  <c r="O5398" i="23"/>
  <c r="N5398" i="23"/>
  <c r="I5398" i="23"/>
  <c r="O5397" i="23"/>
  <c r="N5397" i="23"/>
  <c r="I5397" i="23"/>
  <c r="O5396" i="23"/>
  <c r="N5396" i="23"/>
  <c r="I5396" i="23"/>
  <c r="O5395" i="23"/>
  <c r="N5395" i="23"/>
  <c r="I5395" i="23"/>
  <c r="O5394" i="23"/>
  <c r="N5394" i="23"/>
  <c r="I5394" i="23"/>
  <c r="O5393" i="23"/>
  <c r="N5393" i="23"/>
  <c r="I5393" i="23"/>
  <c r="O5392" i="23"/>
  <c r="N5392" i="23"/>
  <c r="I5392" i="23"/>
  <c r="O5391" i="23"/>
  <c r="N5391" i="23"/>
  <c r="I5391" i="23"/>
  <c r="O5389" i="23"/>
  <c r="N5389" i="23"/>
  <c r="I5389" i="23"/>
  <c r="O5390" i="23"/>
  <c r="N5390" i="23"/>
  <c r="I5390" i="23"/>
  <c r="O5388" i="23"/>
  <c r="N5388" i="23"/>
  <c r="I5388" i="23"/>
  <c r="O5387" i="23"/>
  <c r="N5387" i="23"/>
  <c r="I5387" i="23"/>
  <c r="O5384" i="23"/>
  <c r="N5384" i="23"/>
  <c r="I5384" i="23"/>
  <c r="O5383" i="23"/>
  <c r="N5383" i="23"/>
  <c r="I5383" i="23"/>
  <c r="O5386" i="23"/>
  <c r="N5386" i="23"/>
  <c r="I5386" i="23"/>
  <c r="O5385" i="23"/>
  <c r="N5385" i="23"/>
  <c r="I5385" i="23"/>
  <c r="O5382" i="23"/>
  <c r="N5382" i="23"/>
  <c r="I5382" i="23"/>
  <c r="O5381" i="23"/>
  <c r="N5381" i="23"/>
  <c r="I5381" i="23"/>
  <c r="O5380" i="23"/>
  <c r="N5380" i="23"/>
  <c r="I5380" i="23"/>
  <c r="O5379" i="23"/>
  <c r="N5379" i="23"/>
  <c r="I5379" i="23"/>
  <c r="O5378" i="23"/>
  <c r="N5378" i="23"/>
  <c r="I5378" i="23"/>
  <c r="O5377" i="23"/>
  <c r="N5377" i="23"/>
  <c r="I5377" i="23"/>
  <c r="O5376" i="23"/>
  <c r="N5376" i="23"/>
  <c r="I5376" i="23"/>
  <c r="O5375" i="23"/>
  <c r="N5375" i="23"/>
  <c r="I5375" i="23"/>
  <c r="O5374" i="23"/>
  <c r="N5374" i="23"/>
  <c r="I5374" i="23"/>
  <c r="O5373" i="23"/>
  <c r="N5373" i="23"/>
  <c r="I5373" i="23"/>
  <c r="O5372" i="23"/>
  <c r="N5372" i="23"/>
  <c r="I5372" i="23"/>
  <c r="O5371" i="23"/>
  <c r="N5371" i="23"/>
  <c r="I5371" i="23"/>
  <c r="O5370" i="23"/>
  <c r="N5370" i="23"/>
  <c r="I5370" i="23"/>
  <c r="O5369" i="23"/>
  <c r="N5369" i="23"/>
  <c r="I5369" i="23"/>
  <c r="O5368" i="23"/>
  <c r="N5368" i="23"/>
  <c r="I5368" i="23"/>
  <c r="O5367" i="23"/>
  <c r="N5367" i="23"/>
  <c r="I5367" i="23"/>
  <c r="O5366" i="23"/>
  <c r="N5366" i="23"/>
  <c r="I5366" i="23"/>
  <c r="O5365" i="23"/>
  <c r="N5365" i="23"/>
  <c r="I5365" i="23"/>
  <c r="O5364" i="23"/>
  <c r="N5364" i="23"/>
  <c r="I5364" i="23"/>
  <c r="O5363" i="23"/>
  <c r="N5363" i="23"/>
  <c r="I5363" i="23"/>
  <c r="O5362" i="23"/>
  <c r="N5362" i="23"/>
  <c r="I5362" i="23"/>
  <c r="O5361" i="23"/>
  <c r="N5361" i="23"/>
  <c r="I5361" i="23"/>
  <c r="O5360" i="23"/>
  <c r="N5360" i="23"/>
  <c r="I5360" i="23"/>
  <c r="O5359" i="23"/>
  <c r="N5359" i="23"/>
  <c r="I5359" i="23"/>
  <c r="O5358" i="23"/>
  <c r="N5358" i="23"/>
  <c r="I5358" i="23"/>
  <c r="O5357" i="23"/>
  <c r="N5357" i="23"/>
  <c r="I5357" i="23"/>
  <c r="O5356" i="23"/>
  <c r="N5356" i="23"/>
  <c r="I5356" i="23"/>
  <c r="O5355" i="23"/>
  <c r="N5355" i="23"/>
  <c r="I5355" i="23"/>
  <c r="O5354" i="23"/>
  <c r="N5354" i="23"/>
  <c r="I5354" i="23"/>
  <c r="O5353" i="23"/>
  <c r="N5353" i="23"/>
  <c r="I5353" i="23"/>
  <c r="O5352" i="23"/>
  <c r="N5352" i="23"/>
  <c r="I5352" i="23"/>
  <c r="O5351" i="23"/>
  <c r="N5351" i="23"/>
  <c r="I5351" i="23"/>
  <c r="O5348" i="23"/>
  <c r="N5348" i="23"/>
  <c r="I5348" i="23"/>
  <c r="O5350" i="23"/>
  <c r="N5350" i="23"/>
  <c r="I5350" i="23"/>
  <c r="O5349" i="23"/>
  <c r="N5349" i="23"/>
  <c r="I5349" i="23"/>
  <c r="O5347" i="23"/>
  <c r="N5347" i="23"/>
  <c r="I5347" i="23"/>
  <c r="O5344" i="23"/>
  <c r="N5344" i="23"/>
  <c r="I5344" i="23"/>
  <c r="O5346" i="23"/>
  <c r="N5346" i="23"/>
  <c r="I5346" i="23"/>
  <c r="O5345" i="23"/>
  <c r="N5345" i="23"/>
  <c r="I5345" i="23"/>
  <c r="O5343" i="23"/>
  <c r="N5343" i="23"/>
  <c r="I5343" i="23"/>
  <c r="O5340" i="23"/>
  <c r="N5340" i="23"/>
  <c r="I5340" i="23"/>
  <c r="O5342" i="23"/>
  <c r="N5342" i="23"/>
  <c r="I5342" i="23"/>
  <c r="O5339" i="23"/>
  <c r="N5339" i="23"/>
  <c r="I5339" i="23"/>
  <c r="O5341" i="23"/>
  <c r="N5341" i="23"/>
  <c r="I5341" i="23"/>
  <c r="O5338" i="23"/>
  <c r="N5338" i="23"/>
  <c r="I5338" i="23"/>
  <c r="O5337" i="23"/>
  <c r="N5337" i="23"/>
  <c r="I5337" i="23"/>
  <c r="O5336" i="23"/>
  <c r="N5336" i="23"/>
  <c r="I5336" i="23"/>
  <c r="O5335" i="23"/>
  <c r="N5335" i="23"/>
  <c r="I5335" i="23"/>
  <c r="O5334" i="23"/>
  <c r="N5334" i="23"/>
  <c r="I5334" i="23"/>
  <c r="O5332" i="23"/>
  <c r="N5332" i="23"/>
  <c r="I5332" i="23"/>
  <c r="O5331" i="23"/>
  <c r="N5331" i="23"/>
  <c r="I5331" i="23"/>
  <c r="O5333" i="23"/>
  <c r="N5333" i="23"/>
  <c r="I5333" i="23"/>
  <c r="O5330" i="23"/>
  <c r="N5330" i="23"/>
  <c r="I5330" i="23"/>
  <c r="O5329" i="23"/>
  <c r="N5329" i="23"/>
  <c r="I5329" i="23"/>
  <c r="O5328" i="23"/>
  <c r="N5328" i="23"/>
  <c r="I5328" i="23"/>
  <c r="O5327" i="23"/>
  <c r="N5327" i="23"/>
  <c r="I5327" i="23"/>
  <c r="O5326" i="23"/>
  <c r="N5326" i="23"/>
  <c r="I5326" i="23"/>
  <c r="O5324" i="23"/>
  <c r="N5324" i="23"/>
  <c r="I5324" i="23"/>
  <c r="O5320" i="23"/>
  <c r="N5320" i="23"/>
  <c r="I5320" i="23"/>
  <c r="O5321" i="23"/>
  <c r="N5321" i="23"/>
  <c r="I5321" i="23"/>
  <c r="O5322" i="23"/>
  <c r="N5322" i="23"/>
  <c r="I5322" i="23"/>
  <c r="O5325" i="23"/>
  <c r="N5325" i="23"/>
  <c r="I5325" i="23"/>
  <c r="O5323" i="23"/>
  <c r="N5323" i="23"/>
  <c r="I5323" i="23"/>
  <c r="O5318" i="23"/>
  <c r="N5318" i="23"/>
  <c r="I5318" i="23"/>
  <c r="O5317" i="23"/>
  <c r="N5317" i="23"/>
  <c r="I5317" i="23"/>
  <c r="O5319" i="23"/>
  <c r="N5319" i="23"/>
  <c r="I5319" i="23"/>
  <c r="O5316" i="23"/>
  <c r="N5316" i="23"/>
  <c r="I5316" i="23"/>
  <c r="O5315" i="23"/>
  <c r="N5315" i="23"/>
  <c r="I5315" i="23"/>
  <c r="O5314" i="23"/>
  <c r="N5314" i="23"/>
  <c r="I5314" i="23"/>
  <c r="O5313" i="23"/>
  <c r="N5313" i="23"/>
  <c r="I5313" i="23"/>
  <c r="O5312" i="23"/>
  <c r="N5312" i="23"/>
  <c r="I5312" i="23"/>
  <c r="O5311" i="23"/>
  <c r="N5311" i="23"/>
  <c r="I5311" i="23"/>
  <c r="O5310" i="23"/>
  <c r="N5310" i="23"/>
  <c r="I5310" i="23"/>
  <c r="O5309" i="23"/>
  <c r="N5309" i="23"/>
  <c r="I5309" i="23"/>
  <c r="O5308" i="23"/>
  <c r="N5308" i="23"/>
  <c r="I5308" i="23"/>
  <c r="O5307" i="23"/>
  <c r="N5307" i="23"/>
  <c r="I5307" i="23"/>
  <c r="O5306" i="23"/>
  <c r="N5306" i="23"/>
  <c r="I5306" i="23"/>
  <c r="O5305" i="23"/>
  <c r="N5305" i="23"/>
  <c r="I5305" i="23"/>
  <c r="O5304" i="23"/>
  <c r="N5304" i="23"/>
  <c r="I5304" i="23"/>
  <c r="O5303" i="23"/>
  <c r="N5303" i="23"/>
  <c r="I5303" i="23"/>
  <c r="O5300" i="23"/>
  <c r="N5300" i="23"/>
  <c r="I5300" i="23"/>
  <c r="O5302" i="23"/>
  <c r="N5302" i="23"/>
  <c r="I5302" i="23"/>
  <c r="O5299" i="23"/>
  <c r="N5299" i="23"/>
  <c r="I5299" i="23"/>
  <c r="O5301" i="23"/>
  <c r="N5301" i="23"/>
  <c r="I5301" i="23"/>
  <c r="O5298" i="23"/>
  <c r="N5298" i="23"/>
  <c r="I5298" i="23"/>
  <c r="O5297" i="23"/>
  <c r="N5297" i="23"/>
  <c r="I5297" i="23"/>
  <c r="O5295" i="23"/>
  <c r="N5295" i="23"/>
  <c r="I5295" i="23"/>
  <c r="O5296" i="23"/>
  <c r="N5296" i="23"/>
  <c r="I5296" i="23"/>
  <c r="O5294" i="23"/>
  <c r="N5294" i="23"/>
  <c r="I5294" i="23"/>
  <c r="O5293" i="23"/>
  <c r="N5293" i="23"/>
  <c r="I5293" i="23"/>
  <c r="O5292" i="23"/>
  <c r="N5292" i="23"/>
  <c r="I5292" i="23"/>
  <c r="O5291" i="23"/>
  <c r="N5291" i="23"/>
  <c r="I5291" i="23"/>
  <c r="O5290" i="23"/>
  <c r="N5290" i="23"/>
  <c r="I5290" i="23"/>
  <c r="O5289" i="23"/>
  <c r="N5289" i="23"/>
  <c r="I5289" i="23"/>
  <c r="O5288" i="23"/>
  <c r="N5288" i="23"/>
  <c r="I5288" i="23"/>
  <c r="O5283" i="23"/>
  <c r="N5283" i="23"/>
  <c r="I5283" i="23"/>
  <c r="O5286" i="23"/>
  <c r="N5286" i="23"/>
  <c r="I5286" i="23"/>
  <c r="O5284" i="23"/>
  <c r="N5284" i="23"/>
  <c r="I5284" i="23"/>
  <c r="O5287" i="23"/>
  <c r="N5287" i="23"/>
  <c r="I5287" i="23"/>
  <c r="O5285" i="23"/>
  <c r="N5285" i="23"/>
  <c r="I5285" i="23"/>
  <c r="O5282" i="23"/>
  <c r="N5282" i="23"/>
  <c r="I5282" i="23"/>
  <c r="O5281" i="23"/>
  <c r="N5281" i="23"/>
  <c r="I5281" i="23"/>
  <c r="O5279" i="23"/>
  <c r="N5279" i="23"/>
  <c r="I5279" i="23"/>
  <c r="O5280" i="23"/>
  <c r="N5280" i="23"/>
  <c r="I5280" i="23"/>
  <c r="O5278" i="23"/>
  <c r="N5278" i="23"/>
  <c r="I5278" i="23"/>
  <c r="O5277" i="23"/>
  <c r="N5277" i="23"/>
  <c r="I5277" i="23"/>
  <c r="O5276" i="23"/>
  <c r="N5276" i="23"/>
  <c r="I5276" i="23"/>
  <c r="O5275" i="23"/>
  <c r="N5275" i="23"/>
  <c r="I5275" i="23"/>
  <c r="O5274" i="23"/>
  <c r="N5274" i="23"/>
  <c r="I5274" i="23"/>
  <c r="O5273" i="23"/>
  <c r="N5273" i="23"/>
  <c r="I5273" i="23"/>
  <c r="O5272" i="23"/>
  <c r="N5272" i="23"/>
  <c r="I5272" i="23"/>
  <c r="O5271" i="23"/>
  <c r="N5271" i="23"/>
  <c r="I5271" i="23"/>
  <c r="O5270" i="23"/>
  <c r="N5270" i="23"/>
  <c r="I5270" i="23"/>
  <c r="O5269" i="23"/>
  <c r="N5269" i="23"/>
  <c r="I5269" i="23"/>
  <c r="O5268" i="23"/>
  <c r="N5268" i="23"/>
  <c r="I5268" i="23"/>
  <c r="O5267" i="23"/>
  <c r="N5267" i="23"/>
  <c r="I5267" i="23"/>
  <c r="O5266" i="23"/>
  <c r="N5266" i="23"/>
  <c r="I5266" i="23"/>
  <c r="O5265" i="23"/>
  <c r="N5265" i="23"/>
  <c r="I5265" i="23"/>
  <c r="O5264" i="23"/>
  <c r="N5264" i="23"/>
  <c r="I5264" i="23"/>
  <c r="O5263" i="23"/>
  <c r="N5263" i="23"/>
  <c r="I5263" i="23"/>
  <c r="O5261" i="23"/>
  <c r="N5261" i="23"/>
  <c r="I5261" i="23"/>
  <c r="O5262" i="23"/>
  <c r="N5262" i="23"/>
  <c r="I5262" i="23"/>
  <c r="O5260" i="23"/>
  <c r="N5260" i="23"/>
  <c r="I5260" i="23"/>
  <c r="O5258" i="23"/>
  <c r="N5258" i="23"/>
  <c r="I5258" i="23"/>
  <c r="O5259" i="23"/>
  <c r="N5259" i="23"/>
  <c r="I5259" i="23"/>
  <c r="O5257" i="23"/>
  <c r="N5257" i="23"/>
  <c r="I5257" i="23"/>
  <c r="O5255" i="23"/>
  <c r="N5255" i="23"/>
  <c r="I5255" i="23"/>
  <c r="O5256" i="23"/>
  <c r="N5256" i="23"/>
  <c r="I5256" i="23"/>
  <c r="O5254" i="23"/>
  <c r="N5254" i="23"/>
  <c r="I5254" i="23"/>
  <c r="O5250" i="23"/>
  <c r="N5250" i="23"/>
  <c r="I5250" i="23"/>
  <c r="O5253" i="23"/>
  <c r="N5253" i="23"/>
  <c r="I5253" i="23"/>
  <c r="O5251" i="23"/>
  <c r="N5251" i="23"/>
  <c r="I5251" i="23"/>
  <c r="O5252" i="23"/>
  <c r="N5252" i="23"/>
  <c r="I5252" i="23"/>
  <c r="O5249" i="23"/>
  <c r="N5249" i="23"/>
  <c r="I5249" i="23"/>
  <c r="O5245" i="23"/>
  <c r="N5245" i="23"/>
  <c r="I5245" i="23"/>
  <c r="O5248" i="23"/>
  <c r="N5248" i="23"/>
  <c r="I5248" i="23"/>
  <c r="O5246" i="23"/>
  <c r="N5246" i="23"/>
  <c r="I5246" i="23"/>
  <c r="O5247" i="23"/>
  <c r="N5247" i="23"/>
  <c r="I5247" i="23"/>
  <c r="O5244" i="23"/>
  <c r="N5244" i="23"/>
  <c r="I5244" i="23"/>
  <c r="O5242" i="23"/>
  <c r="N5242" i="23"/>
  <c r="I5242" i="23"/>
  <c r="O5243" i="23"/>
  <c r="N5243" i="23"/>
  <c r="I5243" i="23"/>
  <c r="O5241" i="23"/>
  <c r="N5241" i="23"/>
  <c r="I5241" i="23"/>
  <c r="O5240" i="23"/>
  <c r="N5240" i="23"/>
  <c r="I5240" i="23"/>
  <c r="O5239" i="23"/>
  <c r="N5239" i="23"/>
  <c r="I5239" i="23"/>
  <c r="O5238" i="23"/>
  <c r="N5238" i="23"/>
  <c r="I5238" i="23"/>
  <c r="O5237" i="23"/>
  <c r="N5237" i="23"/>
  <c r="I5237" i="23"/>
  <c r="O5236" i="23"/>
  <c r="N5236" i="23"/>
  <c r="I5236" i="23"/>
  <c r="O5235" i="23"/>
  <c r="N5235" i="23"/>
  <c r="I5235" i="23"/>
  <c r="O5234" i="23"/>
  <c r="N5234" i="23"/>
  <c r="I5234" i="23"/>
  <c r="O5233" i="23"/>
  <c r="N5233" i="23"/>
  <c r="I5233" i="23"/>
  <c r="O5232" i="23"/>
  <c r="N5232" i="23"/>
  <c r="I5232" i="23"/>
  <c r="O5231" i="23"/>
  <c r="N5231" i="23"/>
  <c r="I5231" i="23"/>
  <c r="O5230" i="23"/>
  <c r="N5230" i="23"/>
  <c r="I5230" i="23"/>
  <c r="O5229" i="23"/>
  <c r="N5229" i="23"/>
  <c r="I5229" i="23"/>
  <c r="O5228" i="23"/>
  <c r="N5228" i="23"/>
  <c r="I5228" i="23"/>
  <c r="O5227" i="23"/>
  <c r="N5227" i="23"/>
  <c r="I5227" i="23"/>
  <c r="O5226" i="23"/>
  <c r="N5226" i="23"/>
  <c r="I5226" i="23"/>
  <c r="O5225" i="23"/>
  <c r="N5225" i="23"/>
  <c r="I5225" i="23"/>
  <c r="O5224" i="23"/>
  <c r="N5224" i="23"/>
  <c r="I5224" i="23"/>
  <c r="O5223" i="23"/>
  <c r="N5223" i="23"/>
  <c r="I5223" i="23"/>
  <c r="O5222" i="23"/>
  <c r="N5222" i="23"/>
  <c r="I5222" i="23"/>
  <c r="O5221" i="23"/>
  <c r="N5221" i="23"/>
  <c r="I5221" i="23"/>
  <c r="O5220" i="23"/>
  <c r="N5220" i="23"/>
  <c r="I5220" i="23"/>
  <c r="O5219" i="23"/>
  <c r="N5219" i="23"/>
  <c r="I5219" i="23"/>
  <c r="O5218" i="23"/>
  <c r="N5218" i="23"/>
  <c r="I5218" i="23"/>
  <c r="O5217" i="23"/>
  <c r="N5217" i="23"/>
  <c r="I5217" i="23"/>
  <c r="O5216" i="23"/>
  <c r="N5216" i="23"/>
  <c r="I5216" i="23"/>
  <c r="O5215" i="23"/>
  <c r="N5215" i="23"/>
  <c r="I5215" i="23"/>
  <c r="O5214" i="23"/>
  <c r="N5214" i="23"/>
  <c r="I5214" i="23"/>
  <c r="O5213" i="23"/>
  <c r="N5213" i="23"/>
  <c r="I5213" i="23"/>
  <c r="O5212" i="23"/>
  <c r="N5212" i="23"/>
  <c r="I5212" i="23"/>
  <c r="O5211" i="23"/>
  <c r="N5211" i="23"/>
  <c r="I5211" i="23"/>
  <c r="O5210" i="23"/>
  <c r="N5210" i="23"/>
  <c r="I5210" i="23"/>
  <c r="O5209" i="23"/>
  <c r="N5209" i="23"/>
  <c r="I5209" i="23"/>
  <c r="O5208" i="23"/>
  <c r="N5208" i="23"/>
  <c r="I5208" i="23"/>
  <c r="O5207" i="23"/>
  <c r="N5207" i="23"/>
  <c r="I5207" i="23"/>
  <c r="O5206" i="23"/>
  <c r="N5206" i="23"/>
  <c r="I5206" i="23"/>
  <c r="O5205" i="23"/>
  <c r="N5205" i="23"/>
  <c r="I5205" i="23"/>
  <c r="O5204" i="23"/>
  <c r="N5204" i="23"/>
  <c r="I5204" i="23"/>
  <c r="O5203" i="23"/>
  <c r="N5203" i="23"/>
  <c r="I5203" i="23"/>
  <c r="O5202" i="23"/>
  <c r="N5202" i="23"/>
  <c r="I5202" i="23"/>
  <c r="O5201" i="23"/>
  <c r="N5201" i="23"/>
  <c r="I5201" i="23"/>
  <c r="O5200" i="23"/>
  <c r="N5200" i="23"/>
  <c r="I5200" i="23"/>
  <c r="O5199" i="23"/>
  <c r="N5199" i="23"/>
  <c r="I5199" i="23"/>
  <c r="O5198" i="23"/>
  <c r="N5198" i="23"/>
  <c r="I5198" i="23"/>
  <c r="I5197" i="23"/>
  <c r="O5193" i="23"/>
  <c r="I5193" i="23"/>
  <c r="O5192" i="23"/>
  <c r="I5192" i="23"/>
  <c r="O5191" i="23"/>
  <c r="I5191" i="23"/>
  <c r="O5190" i="23"/>
  <c r="N5190" i="23"/>
  <c r="I5190" i="23"/>
  <c r="O5189" i="23"/>
  <c r="N5189" i="23"/>
  <c r="I5189" i="23"/>
  <c r="O5188" i="23"/>
  <c r="N5188" i="23"/>
  <c r="I5188" i="23"/>
  <c r="O5187" i="23"/>
  <c r="N5187" i="23"/>
  <c r="I5187" i="23"/>
  <c r="O5186" i="23"/>
  <c r="N5186" i="23"/>
  <c r="I5186" i="23"/>
  <c r="O5185" i="23"/>
  <c r="N5185" i="23"/>
  <c r="I5185" i="23"/>
  <c r="O5184" i="23"/>
  <c r="N5184" i="23"/>
  <c r="I5184" i="23"/>
  <c r="O5183" i="23"/>
  <c r="N5183" i="23"/>
  <c r="I5183" i="23"/>
  <c r="O5182" i="23"/>
  <c r="N5182" i="23"/>
  <c r="I5182" i="23"/>
  <c r="O5181" i="23"/>
  <c r="N5181" i="23"/>
  <c r="I5181" i="23"/>
  <c r="O5180" i="23"/>
  <c r="N5180" i="23"/>
  <c r="I5180" i="23"/>
  <c r="O5179" i="23"/>
  <c r="N5179" i="23"/>
  <c r="I5179" i="23"/>
  <c r="O5178" i="23"/>
  <c r="N5178" i="23"/>
  <c r="I5178" i="23"/>
  <c r="O5177" i="23"/>
  <c r="N5177" i="23"/>
  <c r="I5177" i="23"/>
  <c r="O5176" i="23"/>
  <c r="N5176" i="23"/>
  <c r="I5176" i="23"/>
  <c r="O5174" i="23"/>
  <c r="N5174" i="23"/>
  <c r="I5174" i="23"/>
  <c r="O5175" i="23"/>
  <c r="N5175" i="23"/>
  <c r="I5175" i="23"/>
  <c r="O5173" i="23"/>
  <c r="N5173" i="23"/>
  <c r="I5173" i="23"/>
  <c r="O5171" i="23"/>
  <c r="N5171" i="23"/>
  <c r="I5171" i="23"/>
  <c r="O5170" i="23"/>
  <c r="N5170" i="23"/>
  <c r="I5170" i="23"/>
  <c r="O5172" i="23"/>
  <c r="N5172" i="23"/>
  <c r="I5172" i="23"/>
  <c r="O5169" i="23"/>
  <c r="N5169" i="23"/>
  <c r="I5169" i="23"/>
  <c r="O5168" i="23"/>
  <c r="N5168" i="23"/>
  <c r="I5168" i="23"/>
  <c r="O5167" i="23"/>
  <c r="N5167" i="23"/>
  <c r="I5167" i="23"/>
  <c r="O5166" i="23"/>
  <c r="N5166" i="23"/>
  <c r="I5166" i="23"/>
  <c r="O5165" i="23"/>
  <c r="N5165" i="23"/>
  <c r="I5165" i="23"/>
  <c r="O5164" i="23"/>
  <c r="N5164" i="23"/>
  <c r="I5164" i="23"/>
  <c r="O5163" i="23"/>
  <c r="N5163" i="23"/>
  <c r="I5163" i="23"/>
  <c r="O5161" i="23"/>
  <c r="N5161" i="23"/>
  <c r="I5161" i="23"/>
  <c r="O5162" i="23"/>
  <c r="N5162" i="23"/>
  <c r="I5162" i="23"/>
  <c r="O5160" i="23"/>
  <c r="N5160" i="23"/>
  <c r="I5160" i="23"/>
  <c r="O5159" i="23"/>
  <c r="N5159" i="23"/>
  <c r="I5159" i="23"/>
  <c r="O5157" i="23"/>
  <c r="N5157" i="23"/>
  <c r="I5157" i="23"/>
  <c r="O5158" i="23"/>
  <c r="N5158" i="23"/>
  <c r="I5158" i="23"/>
  <c r="O5156" i="23"/>
  <c r="N5156" i="23"/>
  <c r="I5156" i="23"/>
  <c r="O5155" i="23"/>
  <c r="N5155" i="23"/>
  <c r="I5155" i="23"/>
  <c r="O5154" i="23"/>
  <c r="N5154" i="23"/>
  <c r="I5154" i="23"/>
  <c r="O5153" i="23"/>
  <c r="N5153" i="23"/>
  <c r="I5153" i="23"/>
  <c r="O5152" i="23"/>
  <c r="N5152" i="23"/>
  <c r="I5152" i="23"/>
  <c r="O5151" i="23"/>
  <c r="N5151" i="23"/>
  <c r="I5151" i="23"/>
  <c r="O5150" i="23"/>
  <c r="N5150" i="23"/>
  <c r="I5150" i="23"/>
  <c r="O5149" i="23"/>
  <c r="N5149" i="23"/>
  <c r="I5149" i="23"/>
  <c r="O5148" i="23"/>
  <c r="N5148" i="23"/>
  <c r="I5148" i="23"/>
  <c r="O5147" i="23"/>
  <c r="N5147" i="23"/>
  <c r="I5147" i="23"/>
  <c r="O5146" i="23"/>
  <c r="N5146" i="23"/>
  <c r="I5146" i="23"/>
  <c r="O5145" i="23"/>
  <c r="N5145" i="23"/>
  <c r="I5145" i="23"/>
  <c r="O5144" i="23"/>
  <c r="N5144" i="23"/>
  <c r="I5144" i="23"/>
  <c r="O5143" i="23"/>
  <c r="N5143" i="23"/>
  <c r="I5143" i="23"/>
  <c r="O5142" i="23"/>
  <c r="N5142" i="23"/>
  <c r="I5142" i="23"/>
  <c r="O5141" i="23"/>
  <c r="N5141" i="23"/>
  <c r="I5141" i="23"/>
  <c r="O5140" i="23"/>
  <c r="N5140" i="23"/>
  <c r="I5140" i="23"/>
  <c r="O5139" i="23"/>
  <c r="N5139" i="23"/>
  <c r="I5139" i="23"/>
  <c r="O5138" i="23"/>
  <c r="N5138" i="23"/>
  <c r="I5138" i="23"/>
  <c r="O5137" i="23"/>
  <c r="N5137" i="23"/>
  <c r="I5137" i="23"/>
  <c r="O5136" i="23"/>
  <c r="N5136" i="23"/>
  <c r="I5136" i="23"/>
  <c r="O5135" i="23"/>
  <c r="N5135" i="23"/>
  <c r="I5135" i="23"/>
  <c r="O5134" i="23"/>
  <c r="N5134" i="23"/>
  <c r="I5134" i="23"/>
  <c r="O5133" i="23"/>
  <c r="N5133" i="23"/>
  <c r="I5133" i="23"/>
  <c r="O5132" i="23"/>
  <c r="N5132" i="23"/>
  <c r="I5132" i="23"/>
  <c r="O5131" i="23"/>
  <c r="N5131" i="23"/>
  <c r="I5131" i="23"/>
  <c r="O5130" i="23"/>
  <c r="N5130" i="23"/>
  <c r="I5130" i="23"/>
  <c r="O5129" i="23"/>
  <c r="N5129" i="23"/>
  <c r="I5129" i="23"/>
  <c r="O5128" i="23"/>
  <c r="N5128" i="23"/>
  <c r="I5128" i="23"/>
  <c r="O5127" i="23"/>
  <c r="N5127" i="23"/>
  <c r="I5127" i="23"/>
  <c r="O5126" i="23"/>
  <c r="N5126" i="23"/>
  <c r="I5126" i="23"/>
  <c r="O5125" i="23"/>
  <c r="N5125" i="23"/>
  <c r="I5125" i="23"/>
  <c r="O5123" i="23"/>
  <c r="N5123" i="23"/>
  <c r="I5123" i="23"/>
  <c r="O5124" i="23"/>
  <c r="N5124" i="23"/>
  <c r="I5124" i="23"/>
  <c r="O5122" i="23"/>
  <c r="N5122" i="23"/>
  <c r="I5122" i="23"/>
  <c r="O5119" i="23"/>
  <c r="N5119" i="23"/>
  <c r="I5119" i="23"/>
  <c r="O5121" i="23"/>
  <c r="N5121" i="23"/>
  <c r="I5121" i="23"/>
  <c r="O5120" i="23"/>
  <c r="N5120" i="23"/>
  <c r="I5120" i="23"/>
  <c r="O5118" i="23"/>
  <c r="N5118" i="23"/>
  <c r="I5118" i="23"/>
  <c r="O5117" i="23"/>
  <c r="N5117" i="23"/>
  <c r="I5117" i="23"/>
  <c r="O5116" i="23"/>
  <c r="N5116" i="23"/>
  <c r="I5116" i="23"/>
  <c r="O5115" i="23"/>
  <c r="N5115" i="23"/>
  <c r="I5115" i="23"/>
  <c r="O5114" i="23"/>
  <c r="N5114" i="23"/>
  <c r="I5114" i="23"/>
  <c r="O5113" i="23"/>
  <c r="N5113" i="23"/>
  <c r="I5113" i="23"/>
  <c r="O5112" i="23"/>
  <c r="N5112" i="23"/>
  <c r="I5112" i="23"/>
  <c r="O5111" i="23"/>
  <c r="N5111" i="23"/>
  <c r="I5111" i="23"/>
  <c r="O5110" i="23"/>
  <c r="N5110" i="23"/>
  <c r="I5110" i="23"/>
  <c r="O5109" i="23"/>
  <c r="N5109" i="23"/>
  <c r="I5109" i="23"/>
  <c r="O5108" i="23"/>
  <c r="N5108" i="23"/>
  <c r="I5108" i="23"/>
  <c r="O5107" i="23"/>
  <c r="N5107" i="23"/>
  <c r="I5107" i="23"/>
  <c r="O5106" i="23"/>
  <c r="N5106" i="23"/>
  <c r="I5106" i="23"/>
  <c r="O5105" i="23"/>
  <c r="N5105" i="23"/>
  <c r="I5105" i="23"/>
  <c r="O5104" i="23"/>
  <c r="N5104" i="23"/>
  <c r="I5104" i="23"/>
  <c r="O5103" i="23"/>
  <c r="N5103" i="23"/>
  <c r="I5103" i="23"/>
  <c r="O5102" i="23"/>
  <c r="N5102" i="23"/>
  <c r="I5102" i="23"/>
  <c r="O5101" i="23"/>
  <c r="N5101" i="23"/>
  <c r="I5101" i="23"/>
  <c r="O5100" i="23"/>
  <c r="N5100" i="23"/>
  <c r="I5100" i="23"/>
  <c r="O5099" i="23"/>
  <c r="N5099" i="23"/>
  <c r="I5099" i="23"/>
  <c r="O5098" i="23"/>
  <c r="N5098" i="23"/>
  <c r="I5098" i="23"/>
  <c r="O5097" i="23"/>
  <c r="N5097" i="23"/>
  <c r="I5097" i="23"/>
  <c r="O5096" i="23"/>
  <c r="N5096" i="23"/>
  <c r="I5096" i="23"/>
  <c r="O5095" i="23"/>
  <c r="N5095" i="23"/>
  <c r="I5095" i="23"/>
  <c r="O5094" i="23"/>
  <c r="N5094" i="23"/>
  <c r="I5094" i="23"/>
  <c r="O5093" i="23"/>
  <c r="N5093" i="23"/>
  <c r="I5093" i="23"/>
  <c r="O5092" i="23"/>
  <c r="N5092" i="23"/>
  <c r="I5092" i="23"/>
  <c r="O5091" i="23"/>
  <c r="N5091" i="23"/>
  <c r="I5091" i="23"/>
  <c r="O5090" i="23"/>
  <c r="N5090" i="23"/>
  <c r="I5090" i="23"/>
  <c r="O5089" i="23"/>
  <c r="N5089" i="23"/>
  <c r="I5089" i="23"/>
  <c r="O5088" i="23"/>
  <c r="N5088" i="23"/>
  <c r="I5088" i="23"/>
  <c r="O5087" i="23"/>
  <c r="N5087" i="23"/>
  <c r="I5087" i="23"/>
  <c r="O5086" i="23"/>
  <c r="N5086" i="23"/>
  <c r="I5086" i="23"/>
  <c r="O5085" i="23"/>
  <c r="N5085" i="23"/>
  <c r="I5085" i="23"/>
  <c r="O5084" i="23"/>
  <c r="N5084" i="23"/>
  <c r="I5084" i="23"/>
  <c r="O5083" i="23"/>
  <c r="N5083" i="23"/>
  <c r="I5083" i="23"/>
  <c r="O5082" i="23"/>
  <c r="N5082" i="23"/>
  <c r="I5082" i="23"/>
  <c r="O5081" i="23"/>
  <c r="N5081" i="23"/>
  <c r="I5081" i="23"/>
  <c r="O5080" i="23"/>
  <c r="N5080" i="23"/>
  <c r="I5080" i="23"/>
  <c r="O5079" i="23"/>
  <c r="N5079" i="23"/>
  <c r="I5079" i="23"/>
  <c r="O5078" i="23"/>
  <c r="N5078" i="23"/>
  <c r="I5078" i="23"/>
  <c r="O5077" i="23"/>
  <c r="N5077" i="23"/>
  <c r="I5077" i="23"/>
  <c r="O5076" i="23"/>
  <c r="N5076" i="23"/>
  <c r="I5076" i="23"/>
  <c r="O5075" i="23"/>
  <c r="N5075" i="23"/>
  <c r="I5075" i="23"/>
  <c r="O5074" i="23"/>
  <c r="N5074" i="23"/>
  <c r="I5074" i="23"/>
  <c r="O5073" i="23"/>
  <c r="N5073" i="23"/>
  <c r="I5073" i="23"/>
  <c r="O5072" i="23"/>
  <c r="N5072" i="23"/>
  <c r="I5072" i="23"/>
  <c r="O5071" i="23"/>
  <c r="N5071" i="23"/>
  <c r="I5071" i="23"/>
  <c r="O5070" i="23"/>
  <c r="N5070" i="23"/>
  <c r="I5070" i="23"/>
  <c r="O5069" i="23"/>
  <c r="N5069" i="23"/>
  <c r="I5069" i="23"/>
  <c r="O5068" i="23"/>
  <c r="N5068" i="23"/>
  <c r="I5068" i="23"/>
  <c r="O5067" i="23"/>
  <c r="N5067" i="23"/>
  <c r="I5067" i="23"/>
  <c r="O5066" i="23"/>
  <c r="N5066" i="23"/>
  <c r="I5066" i="23"/>
  <c r="O5065" i="23"/>
  <c r="N5065" i="23"/>
  <c r="I5065" i="23"/>
  <c r="O5064" i="23"/>
  <c r="N5064" i="23"/>
  <c r="I5064" i="23"/>
  <c r="O5063" i="23"/>
  <c r="N5063" i="23"/>
  <c r="I5063" i="23"/>
  <c r="O5062" i="23"/>
  <c r="N5062" i="23"/>
  <c r="I5062" i="23"/>
  <c r="O5061" i="23"/>
  <c r="N5061" i="23"/>
  <c r="I5061" i="23"/>
  <c r="O5060" i="23"/>
  <c r="N5060" i="23"/>
  <c r="I5060" i="23"/>
  <c r="O5059" i="23"/>
  <c r="N5059" i="23"/>
  <c r="I5059" i="23"/>
  <c r="O5058" i="23"/>
  <c r="N5058" i="23"/>
  <c r="I5058" i="23"/>
  <c r="O5057" i="23"/>
  <c r="N5057" i="23"/>
  <c r="I5057" i="23"/>
  <c r="O5056" i="23"/>
  <c r="N5056" i="23"/>
  <c r="I5056" i="23"/>
  <c r="O5055" i="23"/>
  <c r="N5055" i="23"/>
  <c r="I5055" i="23"/>
  <c r="O5054" i="23"/>
  <c r="N5054" i="23"/>
  <c r="I5054" i="23"/>
  <c r="O5053" i="23"/>
  <c r="N5053" i="23"/>
  <c r="I5053" i="23"/>
  <c r="O5052" i="23"/>
  <c r="N5052" i="23"/>
  <c r="I5052" i="23"/>
  <c r="O5051" i="23"/>
  <c r="N5051" i="23"/>
  <c r="I5051" i="23"/>
  <c r="O5050" i="23"/>
  <c r="N5050" i="23"/>
  <c r="I5050" i="23"/>
  <c r="O5049" i="23"/>
  <c r="N5049" i="23"/>
  <c r="I5049" i="23"/>
  <c r="O5048" i="23"/>
  <c r="N5048" i="23"/>
  <c r="I5048" i="23"/>
  <c r="O5047" i="23"/>
  <c r="N5047" i="23"/>
  <c r="I5047" i="23"/>
  <c r="O5046" i="23"/>
  <c r="N5046" i="23"/>
  <c r="I5046" i="23"/>
  <c r="O5045" i="23"/>
  <c r="N5045" i="23"/>
  <c r="I5045" i="23"/>
  <c r="O5044" i="23"/>
  <c r="N5044" i="23"/>
  <c r="I5044" i="23"/>
  <c r="O5043" i="23"/>
  <c r="N5043" i="23"/>
  <c r="I5043" i="23"/>
  <c r="O5042" i="23"/>
  <c r="N5042" i="23"/>
  <c r="I5042" i="23"/>
  <c r="O5041" i="23"/>
  <c r="N5041" i="23"/>
  <c r="I5041" i="23"/>
  <c r="O5040" i="23"/>
  <c r="N5040" i="23"/>
  <c r="I5040" i="23"/>
  <c r="O5039" i="23"/>
  <c r="N5039" i="23"/>
  <c r="I5039" i="23"/>
  <c r="O5038" i="23"/>
  <c r="N5038" i="23"/>
  <c r="I5038" i="23"/>
  <c r="O5037" i="23"/>
  <c r="N5037" i="23"/>
  <c r="I5037" i="23"/>
  <c r="O5036" i="23"/>
  <c r="N5036" i="23"/>
  <c r="I5036" i="23"/>
  <c r="O5035" i="23"/>
  <c r="N5035" i="23"/>
  <c r="I5035" i="23"/>
  <c r="O5034" i="23"/>
  <c r="N5034" i="23"/>
  <c r="I5034" i="23"/>
  <c r="O5033" i="23"/>
  <c r="N5033" i="23"/>
  <c r="I5033" i="23"/>
  <c r="O5032" i="23"/>
  <c r="N5032" i="23"/>
  <c r="I5032" i="23"/>
  <c r="O5031" i="23"/>
  <c r="N5031" i="23"/>
  <c r="I5031" i="23"/>
  <c r="O5030" i="23"/>
  <c r="N5030" i="23"/>
  <c r="I5030" i="23"/>
  <c r="O5029" i="23"/>
  <c r="N5029" i="23"/>
  <c r="I5029" i="23"/>
  <c r="O5028" i="23"/>
  <c r="N5028" i="23"/>
  <c r="I5028" i="23"/>
  <c r="O5027" i="23"/>
  <c r="N5027" i="23"/>
  <c r="I5027" i="23"/>
  <c r="O5026" i="23"/>
  <c r="N5026" i="23"/>
  <c r="I5026" i="23"/>
  <c r="O5024" i="23"/>
  <c r="N5024" i="23"/>
  <c r="I5024" i="23"/>
  <c r="O5023" i="23"/>
  <c r="N5023" i="23"/>
  <c r="I5023" i="23"/>
  <c r="O5022" i="23"/>
  <c r="N5022" i="23"/>
  <c r="I5022" i="23"/>
  <c r="O5021" i="23"/>
  <c r="N5021" i="23"/>
  <c r="I5021" i="23"/>
  <c r="O5020" i="23"/>
  <c r="N5020" i="23"/>
  <c r="I5020" i="23"/>
  <c r="O5019" i="23"/>
  <c r="N5019" i="23"/>
  <c r="I5019" i="23"/>
  <c r="O5018" i="23"/>
  <c r="N5018" i="23"/>
  <c r="I5018" i="23"/>
  <c r="O5017" i="23"/>
  <c r="N5017" i="23"/>
  <c r="I5017" i="23"/>
  <c r="O5016" i="23"/>
  <c r="N5016" i="23"/>
  <c r="I5016" i="23"/>
  <c r="O5015" i="23"/>
  <c r="N5015" i="23"/>
  <c r="I5015" i="23"/>
  <c r="O5014" i="23"/>
  <c r="N5014" i="23"/>
  <c r="I5014" i="23"/>
  <c r="O5013" i="23"/>
  <c r="N5013" i="23"/>
  <c r="I5013" i="23"/>
  <c r="O5012" i="23"/>
  <c r="N5012" i="23"/>
  <c r="I5012" i="23"/>
  <c r="O5011" i="23"/>
  <c r="N5011" i="23"/>
  <c r="I5011" i="23"/>
  <c r="O5010" i="23"/>
  <c r="N5010" i="23"/>
  <c r="I5010" i="23"/>
  <c r="O5009" i="23"/>
  <c r="N5009" i="23"/>
  <c r="I5009" i="23"/>
  <c r="O5008" i="23"/>
  <c r="N5008" i="23"/>
  <c r="I5008" i="23"/>
  <c r="O5007" i="23"/>
  <c r="N5007" i="23"/>
  <c r="I5007" i="23"/>
  <c r="O5006" i="23"/>
  <c r="N5006" i="23"/>
  <c r="I5006" i="23"/>
  <c r="O5005" i="23"/>
  <c r="N5005" i="23"/>
  <c r="I5005" i="23"/>
  <c r="O5004" i="23"/>
  <c r="N5004" i="23"/>
  <c r="I5004" i="23"/>
  <c r="O5003" i="23"/>
  <c r="N5003" i="23"/>
  <c r="I5003" i="23"/>
  <c r="O5002" i="23"/>
  <c r="N5002" i="23"/>
  <c r="I5002" i="23"/>
  <c r="O5001" i="23"/>
  <c r="N5001" i="23"/>
  <c r="I5001" i="23"/>
  <c r="O5000" i="23"/>
  <c r="N5000" i="23"/>
  <c r="I5000" i="23"/>
  <c r="O4999" i="23"/>
  <c r="N4999" i="23"/>
  <c r="I4999" i="23"/>
  <c r="O4998" i="23"/>
  <c r="N4998" i="23"/>
  <c r="I4998" i="23"/>
  <c r="O4997" i="23"/>
  <c r="N4997" i="23"/>
  <c r="I4997" i="23"/>
  <c r="O4996" i="23"/>
  <c r="N4996" i="23"/>
  <c r="I4996" i="23"/>
  <c r="O4995" i="23"/>
  <c r="N4995" i="23"/>
  <c r="I4995" i="23"/>
  <c r="O4994" i="23"/>
  <c r="N4994" i="23"/>
  <c r="I4994" i="23"/>
  <c r="O4993" i="23"/>
  <c r="N4993" i="23"/>
  <c r="I4993" i="23"/>
  <c r="O4992" i="23"/>
  <c r="N4992" i="23"/>
  <c r="I4992" i="23"/>
  <c r="O4991" i="23"/>
  <c r="N4991" i="23"/>
  <c r="I4991" i="23"/>
  <c r="O4990" i="23"/>
  <c r="N4990" i="23"/>
  <c r="I4990" i="23"/>
  <c r="O4989" i="23"/>
  <c r="N4989" i="23"/>
  <c r="I4989" i="23"/>
  <c r="O4988" i="23"/>
  <c r="N4988" i="23"/>
  <c r="I4988" i="23"/>
  <c r="O4987" i="23"/>
  <c r="N4987" i="23"/>
  <c r="I4987" i="23"/>
  <c r="O4985" i="23"/>
  <c r="N4985" i="23"/>
  <c r="I4985" i="23"/>
  <c r="O4986" i="23"/>
  <c r="N4986" i="23"/>
  <c r="I4986" i="23"/>
  <c r="O4984" i="23"/>
  <c r="N4984" i="23"/>
  <c r="I4984" i="23"/>
  <c r="O4983" i="23"/>
  <c r="N4983" i="23"/>
  <c r="I4983" i="23"/>
  <c r="O4982" i="23"/>
  <c r="N4982" i="23"/>
  <c r="I4982" i="23"/>
  <c r="O4981" i="23"/>
  <c r="N4981" i="23"/>
  <c r="I4981" i="23"/>
  <c r="O4980" i="23"/>
  <c r="N4980" i="23"/>
  <c r="I4980" i="23"/>
  <c r="O4979" i="23"/>
  <c r="N4979" i="23"/>
  <c r="I4979" i="23"/>
  <c r="O4975" i="23"/>
  <c r="N4975" i="23"/>
  <c r="I4975" i="23"/>
  <c r="O4974" i="23"/>
  <c r="N4974" i="23"/>
  <c r="I4974" i="23"/>
  <c r="O4973" i="23"/>
  <c r="N4973" i="23"/>
  <c r="I4973" i="23"/>
  <c r="O4972" i="23"/>
  <c r="N4972" i="23"/>
  <c r="I4972" i="23"/>
  <c r="O4971" i="23"/>
  <c r="N4971" i="23"/>
  <c r="I4971" i="23"/>
  <c r="O4970" i="23"/>
  <c r="N4970" i="23"/>
  <c r="I4970" i="23"/>
  <c r="O4969" i="23"/>
  <c r="N4969" i="23"/>
  <c r="I4969" i="23"/>
  <c r="O4968" i="23"/>
  <c r="N4968" i="23"/>
  <c r="I4968" i="23"/>
  <c r="O4967" i="23"/>
  <c r="N4967" i="23"/>
  <c r="I4967" i="23"/>
  <c r="O4966" i="23"/>
  <c r="N4966" i="23"/>
  <c r="I4966" i="23"/>
  <c r="O4965" i="23"/>
  <c r="N4965" i="23"/>
  <c r="I4965" i="23"/>
  <c r="O4964" i="23"/>
  <c r="N4964" i="23"/>
  <c r="I4964" i="23"/>
  <c r="O4963" i="23"/>
  <c r="N4963" i="23"/>
  <c r="I4963" i="23"/>
  <c r="O4962" i="23"/>
  <c r="N4962" i="23"/>
  <c r="I4962" i="23"/>
  <c r="O4961" i="23"/>
  <c r="N4961" i="23"/>
  <c r="I4961" i="23"/>
  <c r="O4960" i="23"/>
  <c r="N4960" i="23"/>
  <c r="I4960" i="23"/>
  <c r="O4959" i="23"/>
  <c r="N4959" i="23"/>
  <c r="I4959" i="23"/>
  <c r="O4958" i="23"/>
  <c r="N4958" i="23"/>
  <c r="I4958" i="23"/>
  <c r="O4957" i="23"/>
  <c r="N4957" i="23"/>
  <c r="I4957" i="23"/>
  <c r="O4956" i="23"/>
  <c r="N4956" i="23"/>
  <c r="I4956" i="23"/>
  <c r="O4955" i="23"/>
  <c r="N4955" i="23"/>
  <c r="I4955" i="23"/>
  <c r="O4954" i="23"/>
  <c r="N4954" i="23"/>
  <c r="I4954" i="23"/>
  <c r="O4953" i="23"/>
  <c r="N4953" i="23"/>
  <c r="I4953" i="23"/>
  <c r="O4952" i="23"/>
  <c r="N4952" i="23"/>
  <c r="I4952" i="23"/>
  <c r="O4951" i="23"/>
  <c r="N4951" i="23"/>
  <c r="I4951" i="23"/>
  <c r="O4950" i="23"/>
  <c r="N4950" i="23"/>
  <c r="I4950" i="23"/>
  <c r="O4949" i="23"/>
  <c r="N4949" i="23"/>
  <c r="I4949" i="23"/>
  <c r="O4948" i="23"/>
  <c r="N4948" i="23"/>
  <c r="I4948" i="23"/>
  <c r="O4947" i="23"/>
  <c r="N4947" i="23"/>
  <c r="I4947" i="23"/>
  <c r="O4946" i="23"/>
  <c r="N4946" i="23"/>
  <c r="I4946" i="23"/>
  <c r="O4945" i="23"/>
  <c r="N4945" i="23"/>
  <c r="I4945" i="23"/>
  <c r="O4944" i="23"/>
  <c r="N4944" i="23"/>
  <c r="I4944" i="23"/>
  <c r="O4943" i="23"/>
  <c r="N4943" i="23"/>
  <c r="I4943" i="23"/>
  <c r="O4942" i="23"/>
  <c r="N4942" i="23"/>
  <c r="I4942" i="23"/>
  <c r="O4941" i="23"/>
  <c r="N4941" i="23"/>
  <c r="I4941" i="23"/>
  <c r="O4940" i="23"/>
  <c r="N4940" i="23"/>
  <c r="I4940" i="23"/>
  <c r="O4938" i="23"/>
  <c r="N4938" i="23"/>
  <c r="I4938" i="23"/>
  <c r="O4939" i="23"/>
  <c r="N4939" i="23"/>
  <c r="I4939" i="23"/>
  <c r="O4937" i="23"/>
  <c r="N4937" i="23"/>
  <c r="I4937" i="23"/>
  <c r="O4936" i="23"/>
  <c r="N4936" i="23"/>
  <c r="I4936" i="23"/>
  <c r="O4934" i="23"/>
  <c r="N4934" i="23"/>
  <c r="I4934" i="23"/>
  <c r="O4935" i="23"/>
  <c r="N4935" i="23"/>
  <c r="I4935" i="23"/>
  <c r="O4933" i="23"/>
  <c r="N4933" i="23"/>
  <c r="I4933" i="23"/>
  <c r="O4932" i="23"/>
  <c r="N4932" i="23"/>
  <c r="I4932" i="23"/>
  <c r="O4930" i="23"/>
  <c r="N4930" i="23"/>
  <c r="I4930" i="23"/>
  <c r="O4931" i="23"/>
  <c r="N4931" i="23"/>
  <c r="I4931" i="23"/>
  <c r="O4929" i="23"/>
  <c r="N4929" i="23"/>
  <c r="I4929" i="23"/>
  <c r="O4928" i="23"/>
  <c r="N4928" i="23"/>
  <c r="I4928" i="23"/>
  <c r="O4927" i="23"/>
  <c r="N4927" i="23"/>
  <c r="I4927" i="23"/>
  <c r="O4926" i="23"/>
  <c r="N4926" i="23"/>
  <c r="I4926" i="23"/>
  <c r="O4925" i="23"/>
  <c r="N4925" i="23"/>
  <c r="I4925" i="23"/>
  <c r="O4924" i="23"/>
  <c r="N4924" i="23"/>
  <c r="I4924" i="23"/>
  <c r="O4923" i="23"/>
  <c r="N4923" i="23"/>
  <c r="I4923" i="23"/>
  <c r="O4922" i="23"/>
  <c r="N4922" i="23"/>
  <c r="I4922" i="23"/>
  <c r="O4921" i="23"/>
  <c r="N4921" i="23"/>
  <c r="I4921" i="23"/>
  <c r="O4920" i="23"/>
  <c r="N4920" i="23"/>
  <c r="I4920" i="23"/>
  <c r="O4919" i="23"/>
  <c r="N4919" i="23"/>
  <c r="I4919" i="23"/>
  <c r="O4918" i="23"/>
  <c r="N4918" i="23"/>
  <c r="I4918" i="23"/>
  <c r="O4917" i="23"/>
  <c r="N4917" i="23"/>
  <c r="I4917" i="23"/>
  <c r="O4916" i="23"/>
  <c r="N4916" i="23"/>
  <c r="I4916" i="23"/>
  <c r="O4915" i="23"/>
  <c r="N4915" i="23"/>
  <c r="I4915" i="23"/>
  <c r="O4914" i="23"/>
  <c r="N4914" i="23"/>
  <c r="I4914" i="23"/>
  <c r="O4913" i="23"/>
  <c r="N4913" i="23"/>
  <c r="I4913" i="23"/>
  <c r="O4912" i="23"/>
  <c r="N4912" i="23"/>
  <c r="I4912" i="23"/>
  <c r="O4911" i="23"/>
  <c r="N4911" i="23"/>
  <c r="I4911" i="23"/>
  <c r="O4910" i="23"/>
  <c r="N4910" i="23"/>
  <c r="I4910" i="23"/>
  <c r="O4909" i="23"/>
  <c r="N4909" i="23"/>
  <c r="I4909" i="23"/>
  <c r="O4908" i="23"/>
  <c r="N4908" i="23"/>
  <c r="I4908" i="23"/>
  <c r="O4907" i="23"/>
  <c r="N4907" i="23"/>
  <c r="I4907" i="23"/>
  <c r="O4906" i="23"/>
  <c r="N4906" i="23"/>
  <c r="I4906" i="23"/>
  <c r="O4905" i="23"/>
  <c r="N4905" i="23"/>
  <c r="I4905" i="23"/>
  <c r="O4904" i="23"/>
  <c r="N4904" i="23"/>
  <c r="I4904" i="23"/>
  <c r="O4903" i="23"/>
  <c r="N4903" i="23"/>
  <c r="I4903" i="23"/>
  <c r="O4902" i="23"/>
  <c r="N4902" i="23"/>
  <c r="I4902" i="23"/>
  <c r="O4901" i="23"/>
  <c r="N4901" i="23"/>
  <c r="I4901" i="23"/>
  <c r="O4900" i="23"/>
  <c r="N4900" i="23"/>
  <c r="I4900" i="23"/>
  <c r="O4899" i="23"/>
  <c r="N4899" i="23"/>
  <c r="I4899" i="23"/>
  <c r="O4898" i="23"/>
  <c r="N4898" i="23"/>
  <c r="I4898" i="23"/>
  <c r="O4897" i="23"/>
  <c r="N4897" i="23"/>
  <c r="I4897" i="23"/>
  <c r="O4896" i="23"/>
  <c r="N4896" i="23"/>
  <c r="I4896" i="23"/>
  <c r="O4895" i="23"/>
  <c r="N4895" i="23"/>
  <c r="I4895" i="23"/>
  <c r="O4894" i="23"/>
  <c r="N4894" i="23"/>
  <c r="I4894" i="23"/>
  <c r="O4893" i="23"/>
  <c r="N4893" i="23"/>
  <c r="I4893" i="23"/>
  <c r="O4892" i="23"/>
  <c r="N4892" i="23"/>
  <c r="I4892" i="23"/>
  <c r="O4891" i="23"/>
  <c r="N4891" i="23"/>
  <c r="I4891" i="23"/>
  <c r="O4890" i="23"/>
  <c r="N4890" i="23"/>
  <c r="I4890" i="23"/>
  <c r="O4889" i="23"/>
  <c r="N4889" i="23"/>
  <c r="I4889" i="23"/>
  <c r="O4886" i="23"/>
  <c r="N4886" i="23"/>
  <c r="I4886" i="23"/>
  <c r="O4888" i="23"/>
  <c r="N4888" i="23"/>
  <c r="I4888" i="23"/>
  <c r="O4887" i="23"/>
  <c r="N4887" i="23"/>
  <c r="I4887" i="23"/>
  <c r="O4885" i="23"/>
  <c r="N4885" i="23"/>
  <c r="I4885" i="23"/>
  <c r="O4882" i="23"/>
  <c r="N4882" i="23"/>
  <c r="I4882" i="23"/>
  <c r="O4884" i="23"/>
  <c r="N4884" i="23"/>
  <c r="I4884" i="23"/>
  <c r="O4883" i="23"/>
  <c r="N4883" i="23"/>
  <c r="I4883" i="23"/>
  <c r="O4881" i="23"/>
  <c r="N4881" i="23"/>
  <c r="I4881" i="23"/>
  <c r="O4880" i="23"/>
  <c r="N4880" i="23"/>
  <c r="I4880" i="23"/>
  <c r="O4879" i="23"/>
  <c r="N4879" i="23"/>
  <c r="I4879" i="23"/>
  <c r="O4878" i="23"/>
  <c r="N4878" i="23"/>
  <c r="I4878" i="23"/>
  <c r="O4875" i="23"/>
  <c r="N4875" i="23"/>
  <c r="I4875" i="23"/>
  <c r="O4877" i="23"/>
  <c r="N4877" i="23"/>
  <c r="I4877" i="23"/>
  <c r="O4876" i="23"/>
  <c r="N4876" i="23"/>
  <c r="I4876" i="23"/>
  <c r="O4874" i="23"/>
  <c r="N4874" i="23"/>
  <c r="I4874" i="23"/>
  <c r="O4871" i="23"/>
  <c r="N4871" i="23"/>
  <c r="I4871" i="23"/>
  <c r="O4872" i="23"/>
  <c r="N4872" i="23"/>
  <c r="I4872" i="23"/>
  <c r="O4873" i="23"/>
  <c r="N4873" i="23"/>
  <c r="I4873" i="23"/>
  <c r="O4870" i="23"/>
  <c r="N4870" i="23"/>
  <c r="I4870" i="23"/>
  <c r="O4867" i="23"/>
  <c r="N4867" i="23"/>
  <c r="I4867" i="23"/>
  <c r="O4869" i="23"/>
  <c r="N4869" i="23"/>
  <c r="I4869" i="23"/>
  <c r="O4868" i="23"/>
  <c r="N4868" i="23"/>
  <c r="I4868" i="23"/>
  <c r="O4866" i="23"/>
  <c r="N4866" i="23"/>
  <c r="I4866" i="23"/>
  <c r="O4863" i="23"/>
  <c r="N4863" i="23"/>
  <c r="I4863" i="23"/>
  <c r="O4865" i="23"/>
  <c r="N4865" i="23"/>
  <c r="I4865" i="23"/>
  <c r="O4864" i="23"/>
  <c r="N4864" i="23"/>
  <c r="I4864" i="23"/>
  <c r="O4862" i="23"/>
  <c r="N4862" i="23"/>
  <c r="I4862" i="23"/>
  <c r="O4859" i="23"/>
  <c r="N4859" i="23"/>
  <c r="I4859" i="23"/>
  <c r="O4861" i="23"/>
  <c r="N4861" i="23"/>
  <c r="I4861" i="23"/>
  <c r="O4860" i="23"/>
  <c r="N4860" i="23"/>
  <c r="I4860" i="23"/>
  <c r="O4858" i="23"/>
  <c r="N4858" i="23"/>
  <c r="I4858" i="23"/>
  <c r="O4855" i="23"/>
  <c r="N4855" i="23"/>
  <c r="I4855" i="23"/>
  <c r="O4856" i="23"/>
  <c r="N4856" i="23"/>
  <c r="I4856" i="23"/>
  <c r="O4857" i="23"/>
  <c r="N4857" i="23"/>
  <c r="I4857" i="23"/>
  <c r="O4854" i="23"/>
  <c r="N4854" i="23"/>
  <c r="I4854" i="23"/>
  <c r="O4853" i="23"/>
  <c r="N4853" i="23"/>
  <c r="I4853" i="23"/>
  <c r="O4851" i="23"/>
  <c r="N4851" i="23"/>
  <c r="I4851" i="23"/>
  <c r="O4852" i="23"/>
  <c r="N4852" i="23"/>
  <c r="I4852" i="23"/>
  <c r="O4849" i="23"/>
  <c r="N4849" i="23"/>
  <c r="I4849" i="23"/>
  <c r="O4850" i="23"/>
  <c r="N4850" i="23"/>
  <c r="I4850" i="23"/>
  <c r="O4848" i="23"/>
  <c r="N4848" i="23"/>
  <c r="I4848" i="23"/>
  <c r="O4847" i="23"/>
  <c r="N4847" i="23"/>
  <c r="I4847" i="23"/>
  <c r="O4846" i="23"/>
  <c r="N4846" i="23"/>
  <c r="I4846" i="23"/>
  <c r="O4845" i="23"/>
  <c r="N4845" i="23"/>
  <c r="I4845" i="23"/>
  <c r="O4844" i="23"/>
  <c r="N4844" i="23"/>
  <c r="I4844" i="23"/>
  <c r="O4843" i="23"/>
  <c r="N4843" i="23"/>
  <c r="I4843" i="23"/>
  <c r="O4842" i="23"/>
  <c r="N4842" i="23"/>
  <c r="I4842" i="23"/>
  <c r="O4841" i="23"/>
  <c r="N4841" i="23"/>
  <c r="I4841" i="23"/>
  <c r="O4840" i="23"/>
  <c r="N4840" i="23"/>
  <c r="I4840" i="23"/>
  <c r="O4839" i="23"/>
  <c r="N4839" i="23"/>
  <c r="I4839" i="23"/>
  <c r="O4838" i="23"/>
  <c r="N4838" i="23"/>
  <c r="I4838" i="23"/>
  <c r="O4837" i="23"/>
  <c r="N4837" i="23"/>
  <c r="I4837" i="23"/>
  <c r="O4836" i="23"/>
  <c r="N4836" i="23"/>
  <c r="I4836" i="23"/>
  <c r="O4835" i="23"/>
  <c r="N4835" i="23"/>
  <c r="I4835" i="23"/>
  <c r="O4834" i="23"/>
  <c r="N4834" i="23"/>
  <c r="I4834" i="23"/>
  <c r="O4833" i="23"/>
  <c r="N4833" i="23"/>
  <c r="I4833" i="23"/>
  <c r="O4832" i="23"/>
  <c r="N4832" i="23"/>
  <c r="I4832" i="23"/>
  <c r="O4831" i="23"/>
  <c r="N4831" i="23"/>
  <c r="I4831" i="23"/>
  <c r="O4830" i="23"/>
  <c r="N4830" i="23"/>
  <c r="I4830" i="23"/>
  <c r="O4829" i="23"/>
  <c r="N4829" i="23"/>
  <c r="I4829" i="23"/>
  <c r="O4828" i="23"/>
  <c r="N4828" i="23"/>
  <c r="I4828" i="23"/>
  <c r="O4827" i="23"/>
  <c r="N4827" i="23"/>
  <c r="I4827" i="23"/>
  <c r="O4826" i="23"/>
  <c r="N4826" i="23"/>
  <c r="I4826" i="23"/>
  <c r="O4825" i="23"/>
  <c r="N4825" i="23"/>
  <c r="I4825" i="23"/>
  <c r="O4824" i="23"/>
  <c r="N4824" i="23"/>
  <c r="I4824" i="23"/>
  <c r="O4822" i="23"/>
  <c r="N4822" i="23"/>
  <c r="I4822" i="23"/>
  <c r="O4821" i="23"/>
  <c r="N4821" i="23"/>
  <c r="I4821" i="23"/>
  <c r="O4823" i="23"/>
  <c r="N4823" i="23"/>
  <c r="I4823" i="23"/>
  <c r="O4820" i="23"/>
  <c r="N4820" i="23"/>
  <c r="I4820" i="23"/>
  <c r="O4819" i="23"/>
  <c r="N4819" i="23"/>
  <c r="I4819" i="23"/>
  <c r="O4818" i="23"/>
  <c r="N4818" i="23"/>
  <c r="I4818" i="23"/>
  <c r="O4817" i="23"/>
  <c r="N4817" i="23"/>
  <c r="I4817" i="23"/>
  <c r="O4816" i="23"/>
  <c r="N4816" i="23"/>
  <c r="I4816" i="23"/>
  <c r="O4814" i="23"/>
  <c r="N4814" i="23"/>
  <c r="I4814" i="23"/>
  <c r="O4815" i="23"/>
  <c r="N4815" i="23"/>
  <c r="I4815" i="23"/>
  <c r="O4813" i="23"/>
  <c r="N4813" i="23"/>
  <c r="I4813" i="23"/>
  <c r="O4812" i="23"/>
  <c r="N4812" i="23"/>
  <c r="I4812" i="23"/>
  <c r="O4810" i="23"/>
  <c r="N4810" i="23"/>
  <c r="I4810" i="23"/>
  <c r="O4811" i="23"/>
  <c r="N4811" i="23"/>
  <c r="I4811" i="23"/>
  <c r="O4809" i="23"/>
  <c r="N4809" i="23"/>
  <c r="I4809" i="23"/>
  <c r="O4808" i="23"/>
  <c r="N4808" i="23"/>
  <c r="I4808" i="23"/>
  <c r="O4802" i="23"/>
  <c r="N4802" i="23"/>
  <c r="I4802" i="23"/>
  <c r="O4803" i="23"/>
  <c r="N4803" i="23"/>
  <c r="I4803" i="23"/>
  <c r="O4801" i="23"/>
  <c r="N4801" i="23"/>
  <c r="I4801" i="23"/>
  <c r="O4800" i="23"/>
  <c r="N4800" i="23"/>
  <c r="I4800" i="23"/>
  <c r="O4798" i="23"/>
  <c r="N4798" i="23"/>
  <c r="I4798" i="23"/>
  <c r="O4797" i="23"/>
  <c r="N4797" i="23"/>
  <c r="I4797" i="23"/>
  <c r="O4799" i="23"/>
  <c r="N4799" i="23"/>
  <c r="I4799" i="23"/>
  <c r="O4796" i="23"/>
  <c r="N4796" i="23"/>
  <c r="I4796" i="23"/>
  <c r="O4795" i="23"/>
  <c r="N4795" i="23"/>
  <c r="I4795" i="23"/>
  <c r="O4793" i="23"/>
  <c r="N4793" i="23"/>
  <c r="I4793" i="23"/>
  <c r="O4794" i="23"/>
  <c r="N4794" i="23"/>
  <c r="I4794" i="23"/>
  <c r="O4792" i="23"/>
  <c r="N4792" i="23"/>
  <c r="I4792" i="23"/>
  <c r="O4791" i="23"/>
  <c r="N4791" i="23"/>
  <c r="I4791" i="23"/>
  <c r="O4790" i="23"/>
  <c r="N4790" i="23"/>
  <c r="I4790" i="23"/>
  <c r="O4789" i="23"/>
  <c r="N4789" i="23"/>
  <c r="I4789" i="23"/>
  <c r="O4788" i="23"/>
  <c r="N4788" i="23"/>
  <c r="I4788" i="23"/>
  <c r="O4787" i="23"/>
  <c r="N4787" i="23"/>
  <c r="I4787" i="23"/>
  <c r="O4786" i="23"/>
  <c r="N4786" i="23"/>
  <c r="I4786" i="23"/>
  <c r="O4785" i="23"/>
  <c r="N4785" i="23"/>
  <c r="I4785" i="23"/>
  <c r="O4784" i="23"/>
  <c r="N4784" i="23"/>
  <c r="I4784" i="23"/>
  <c r="O4783" i="23"/>
  <c r="N4783" i="23"/>
  <c r="I4783" i="23"/>
  <c r="O4782" i="23"/>
  <c r="N4782" i="23"/>
  <c r="I4782" i="23"/>
  <c r="O4781" i="23"/>
  <c r="N4781" i="23"/>
  <c r="I4781" i="23"/>
  <c r="O4780" i="23"/>
  <c r="N4780" i="23"/>
  <c r="I4780" i="23"/>
  <c r="O4779" i="23"/>
  <c r="N4779" i="23"/>
  <c r="I4779" i="23"/>
  <c r="O4766" i="23"/>
  <c r="N4766" i="23"/>
  <c r="I4766" i="23"/>
  <c r="O4765" i="23"/>
  <c r="N4765" i="23"/>
  <c r="I4765" i="23"/>
  <c r="O4764" i="23"/>
  <c r="N4764" i="23"/>
  <c r="I4764" i="23"/>
  <c r="O4763" i="23"/>
  <c r="N4763" i="23"/>
  <c r="I4763" i="23"/>
  <c r="O4758" i="23"/>
  <c r="N4758" i="23"/>
  <c r="I4758" i="23"/>
  <c r="O4757" i="23"/>
  <c r="N4757" i="23"/>
  <c r="I4757" i="23"/>
  <c r="O4755" i="23"/>
  <c r="N4755" i="23"/>
  <c r="I4755" i="23"/>
  <c r="O4756" i="23"/>
  <c r="N4756" i="23"/>
  <c r="I4756" i="23"/>
  <c r="O4754" i="23"/>
  <c r="N4754" i="23"/>
  <c r="I4754" i="23"/>
  <c r="O4753" i="23"/>
  <c r="N4753" i="23"/>
  <c r="I4753" i="23"/>
  <c r="O4752" i="23"/>
  <c r="N4752" i="23"/>
  <c r="I4752" i="23"/>
  <c r="O4751" i="23"/>
  <c r="N4751" i="23"/>
  <c r="I4751" i="23"/>
  <c r="O4750" i="23"/>
  <c r="N4750" i="23"/>
  <c r="I4750" i="23"/>
  <c r="O4749" i="23"/>
  <c r="N4749" i="23"/>
  <c r="I4749" i="23"/>
  <c r="O4748" i="23"/>
  <c r="N4748" i="23"/>
  <c r="I4748" i="23"/>
  <c r="O4747" i="23"/>
  <c r="N4747" i="23"/>
  <c r="I4747" i="23"/>
  <c r="O4746" i="23"/>
  <c r="N4746" i="23"/>
  <c r="I4746" i="23"/>
  <c r="O4745" i="23"/>
  <c r="N4745" i="23"/>
  <c r="I4745" i="23"/>
  <c r="O4744" i="23"/>
  <c r="N4744" i="23"/>
  <c r="I4744" i="23"/>
  <c r="O4743" i="23"/>
  <c r="N4743" i="23"/>
  <c r="I4743" i="23"/>
  <c r="O4742" i="23"/>
  <c r="N4742" i="23"/>
  <c r="I4742" i="23"/>
  <c r="O4741" i="23"/>
  <c r="N4741" i="23"/>
  <c r="I4741" i="23"/>
  <c r="O4740" i="23"/>
  <c r="N4740" i="23"/>
  <c r="I4740" i="23"/>
  <c r="O4739" i="23"/>
  <c r="N4739" i="23"/>
  <c r="I4739" i="23"/>
  <c r="O4738" i="23"/>
  <c r="N4738" i="23"/>
  <c r="I4738" i="23"/>
  <c r="O4737" i="23"/>
  <c r="N4737" i="23"/>
  <c r="I4737" i="23"/>
  <c r="O4736" i="23"/>
  <c r="N4736" i="23"/>
  <c r="I4736" i="23"/>
  <c r="O4735" i="23"/>
  <c r="N4735" i="23"/>
  <c r="I4735" i="23"/>
  <c r="O4734" i="23"/>
  <c r="N4734" i="23"/>
  <c r="I4734" i="23"/>
  <c r="O4732" i="23"/>
  <c r="N4732" i="23"/>
  <c r="I4732" i="23"/>
  <c r="O4733" i="23"/>
  <c r="N4733" i="23"/>
  <c r="I4733" i="23"/>
  <c r="O4731" i="23"/>
  <c r="N4731" i="23"/>
  <c r="I4731" i="23"/>
  <c r="O4729" i="23"/>
  <c r="N4729" i="23"/>
  <c r="I4729" i="23"/>
  <c r="O4730" i="23"/>
  <c r="N4730" i="23"/>
  <c r="I4730" i="23"/>
  <c r="O4728" i="23"/>
  <c r="N4728" i="23"/>
  <c r="I4728" i="23"/>
  <c r="O4727" i="23"/>
  <c r="N4727" i="23"/>
  <c r="I4727" i="23"/>
  <c r="O4726" i="23"/>
  <c r="N4726" i="23"/>
  <c r="I4726" i="23"/>
  <c r="O4725" i="23"/>
  <c r="N4725" i="23"/>
  <c r="I4725" i="23"/>
  <c r="O4724" i="23"/>
  <c r="N4724" i="23"/>
  <c r="I4724" i="23"/>
  <c r="O4723" i="23"/>
  <c r="N4723" i="23"/>
  <c r="I4723" i="23"/>
  <c r="O4722" i="23"/>
  <c r="N4722" i="23"/>
  <c r="I4722" i="23"/>
  <c r="O4721" i="23"/>
  <c r="N4721" i="23"/>
  <c r="I4721" i="23"/>
  <c r="O4720" i="23"/>
  <c r="N4720" i="23"/>
  <c r="I4720" i="23"/>
  <c r="O4719" i="23"/>
  <c r="N4719" i="23"/>
  <c r="I4719" i="23"/>
  <c r="O4718" i="23"/>
  <c r="N4718" i="23"/>
  <c r="I4718" i="23"/>
  <c r="O4717" i="23"/>
  <c r="N4717" i="23"/>
  <c r="I4717" i="23"/>
  <c r="O4715" i="23"/>
  <c r="N4715" i="23"/>
  <c r="I4715" i="23"/>
  <c r="O4716" i="23"/>
  <c r="N4716" i="23"/>
  <c r="I4716" i="23"/>
  <c r="O4714" i="23"/>
  <c r="N4714" i="23"/>
  <c r="I4714" i="23"/>
  <c r="O154" i="23"/>
  <c r="N154" i="23"/>
  <c r="I154" i="23"/>
  <c r="O4713" i="23"/>
  <c r="N4713" i="23"/>
  <c r="I4713" i="23"/>
  <c r="O4712" i="23"/>
  <c r="N4712" i="23"/>
  <c r="I4712" i="23"/>
  <c r="O4711" i="23"/>
  <c r="N4711" i="23"/>
  <c r="I4711" i="23"/>
  <c r="O4710" i="23"/>
  <c r="N4710" i="23"/>
  <c r="I4710" i="23"/>
  <c r="O4709" i="23"/>
  <c r="N4709" i="23"/>
  <c r="I4709" i="23"/>
  <c r="O4708" i="23"/>
  <c r="N4708" i="23"/>
  <c r="I4708" i="23"/>
  <c r="O4707" i="23"/>
  <c r="N4707" i="23"/>
  <c r="I4707" i="23"/>
  <c r="O4706" i="23"/>
  <c r="N4706" i="23"/>
  <c r="I4706" i="23"/>
  <c r="O4705" i="23"/>
  <c r="N4705" i="23"/>
  <c r="I4705" i="23"/>
  <c r="O4704" i="23"/>
  <c r="N4704" i="23"/>
  <c r="I4704" i="23"/>
  <c r="O4703" i="23"/>
  <c r="N4703" i="23"/>
  <c r="I4703" i="23"/>
  <c r="O4702" i="23"/>
  <c r="N4702" i="23"/>
  <c r="I4702" i="23"/>
  <c r="O4701" i="23"/>
  <c r="N4701" i="23"/>
  <c r="I4701" i="23"/>
  <c r="O4700" i="23"/>
  <c r="N4700" i="23"/>
  <c r="I4700" i="23"/>
  <c r="O4699" i="23"/>
  <c r="N4699" i="23"/>
  <c r="I4699" i="23"/>
  <c r="O4698" i="23"/>
  <c r="N4698" i="23"/>
  <c r="I4698" i="23"/>
  <c r="O4697" i="23"/>
  <c r="N4697" i="23"/>
  <c r="I4697" i="23"/>
  <c r="O4696" i="23"/>
  <c r="N4696" i="23"/>
  <c r="I4696" i="23"/>
  <c r="O4695" i="23"/>
  <c r="N4695" i="23"/>
  <c r="I4695" i="23"/>
  <c r="O4694" i="23"/>
  <c r="N4694" i="23"/>
  <c r="I4694" i="23"/>
  <c r="O4693" i="23"/>
  <c r="N4693" i="23"/>
  <c r="I4693" i="23"/>
  <c r="O4692" i="23"/>
  <c r="N4692" i="23"/>
  <c r="I4692" i="23"/>
  <c r="O4691" i="23"/>
  <c r="N4691" i="23"/>
  <c r="I4691" i="23"/>
  <c r="O4690" i="23"/>
  <c r="N4690" i="23"/>
  <c r="I4690" i="23"/>
  <c r="O4689" i="23"/>
  <c r="N4689" i="23"/>
  <c r="I4689" i="23"/>
  <c r="O4688" i="23"/>
  <c r="N4688" i="23"/>
  <c r="I4688" i="23"/>
  <c r="O4687" i="23"/>
  <c r="N4687" i="23"/>
  <c r="I4687" i="23"/>
  <c r="O4686" i="23"/>
  <c r="N4686" i="23"/>
  <c r="I4686" i="23"/>
  <c r="O4685" i="23"/>
  <c r="N4685" i="23"/>
  <c r="I4685" i="23"/>
  <c r="O4682" i="23"/>
  <c r="N4682" i="23"/>
  <c r="I4682" i="23"/>
  <c r="O4684" i="23"/>
  <c r="N4684" i="23"/>
  <c r="I4684" i="23"/>
  <c r="O4681" i="23"/>
  <c r="N4681" i="23"/>
  <c r="I4681" i="23"/>
  <c r="O4683" i="23"/>
  <c r="N4683" i="23"/>
  <c r="I4683" i="23"/>
  <c r="O4680" i="23"/>
  <c r="N4680" i="23"/>
  <c r="I4680" i="23"/>
  <c r="O4679" i="23"/>
  <c r="N4679" i="23"/>
  <c r="I4679" i="23"/>
  <c r="O4678" i="23"/>
  <c r="N4678" i="23"/>
  <c r="I4678" i="23"/>
  <c r="O4677" i="23"/>
  <c r="N4677" i="23"/>
  <c r="I4677" i="23"/>
  <c r="O4676" i="23"/>
  <c r="N4676" i="23"/>
  <c r="I4676" i="23"/>
  <c r="O4675" i="23"/>
  <c r="N4675" i="23"/>
  <c r="I4675" i="23"/>
  <c r="O4674" i="23"/>
  <c r="N4674" i="23"/>
  <c r="I4674" i="23"/>
  <c r="O4673" i="23"/>
  <c r="N4673" i="23"/>
  <c r="I4673" i="23"/>
  <c r="O4672" i="23"/>
  <c r="N4672" i="23"/>
  <c r="I4672" i="23"/>
  <c r="O4671" i="23"/>
  <c r="N4671" i="23"/>
  <c r="I4671" i="23"/>
  <c r="O4670" i="23"/>
  <c r="N4670" i="23"/>
  <c r="I4670" i="23"/>
  <c r="O4668" i="23"/>
  <c r="N4668" i="23"/>
  <c r="I4668" i="23"/>
  <c r="O4669" i="23"/>
  <c r="N4669" i="23"/>
  <c r="I4669" i="23"/>
  <c r="O4667" i="23"/>
  <c r="N4667" i="23"/>
  <c r="I4667" i="23"/>
  <c r="O4665" i="23"/>
  <c r="N4665" i="23"/>
  <c r="I4665" i="23"/>
  <c r="O4666" i="23"/>
  <c r="N4666" i="23"/>
  <c r="I4666" i="23"/>
  <c r="O4664" i="23"/>
  <c r="N4664" i="23"/>
  <c r="I4664" i="23"/>
  <c r="O4663" i="23"/>
  <c r="N4663" i="23"/>
  <c r="I4663" i="23"/>
  <c r="O4662" i="23"/>
  <c r="N4662" i="23"/>
  <c r="I4662" i="23"/>
  <c r="O4661" i="23"/>
  <c r="N4661" i="23"/>
  <c r="I4661" i="23"/>
  <c r="O4660" i="23"/>
  <c r="N4660" i="23"/>
  <c r="I4660" i="23"/>
  <c r="O4659" i="23"/>
  <c r="N4659" i="23"/>
  <c r="I4659" i="23"/>
  <c r="O4658" i="23"/>
  <c r="N4658" i="23"/>
  <c r="I4658" i="23"/>
  <c r="O4657" i="23"/>
  <c r="N4657" i="23"/>
  <c r="I4657" i="23"/>
  <c r="O4656" i="23"/>
  <c r="N4656" i="23"/>
  <c r="I4656" i="23"/>
  <c r="O4655" i="23"/>
  <c r="N4655" i="23"/>
  <c r="I4655" i="23"/>
  <c r="O4654" i="23"/>
  <c r="N4654" i="23"/>
  <c r="I4654" i="23"/>
  <c r="O4651" i="23"/>
  <c r="N4651" i="23"/>
  <c r="I4651" i="23"/>
  <c r="O4652" i="23"/>
  <c r="N4652" i="23"/>
  <c r="I4652" i="23"/>
  <c r="O4653" i="23"/>
  <c r="N4653" i="23"/>
  <c r="I4653" i="23"/>
  <c r="O4650" i="23"/>
  <c r="N4650" i="23"/>
  <c r="I4650" i="23"/>
  <c r="O4648" i="23"/>
  <c r="N4648" i="23"/>
  <c r="I4648" i="23"/>
  <c r="O4649" i="23"/>
  <c r="N4649" i="23"/>
  <c r="I4649" i="23"/>
  <c r="O4647" i="23"/>
  <c r="N4647" i="23"/>
  <c r="I4647" i="23"/>
  <c r="O4645" i="23"/>
  <c r="N4645" i="23"/>
  <c r="I4645" i="23"/>
  <c r="O4646" i="23"/>
  <c r="N4646" i="23"/>
  <c r="I4646" i="23"/>
  <c r="O4644" i="23"/>
  <c r="N4644" i="23"/>
  <c r="I4644" i="23"/>
  <c r="O4639" i="23"/>
  <c r="N4639" i="23"/>
  <c r="I4639" i="23"/>
  <c r="O4643" i="23"/>
  <c r="N4643" i="23"/>
  <c r="I4643" i="23"/>
  <c r="O4642" i="23"/>
  <c r="N4642" i="23"/>
  <c r="I4642" i="23"/>
  <c r="O4641" i="23"/>
  <c r="N4641" i="23"/>
  <c r="I4641" i="23"/>
  <c r="O4640" i="23"/>
  <c r="N4640" i="23"/>
  <c r="I4640" i="23"/>
  <c r="O4638" i="23"/>
  <c r="N4638" i="23"/>
  <c r="I4638" i="23"/>
  <c r="O4635" i="23"/>
  <c r="N4635" i="23"/>
  <c r="I4635" i="23"/>
  <c r="O4637" i="23"/>
  <c r="N4637" i="23"/>
  <c r="I4637" i="23"/>
  <c r="O4636" i="23"/>
  <c r="N4636" i="23"/>
  <c r="I4636" i="23"/>
  <c r="O4634" i="23"/>
  <c r="N4634" i="23"/>
  <c r="I4634" i="23"/>
  <c r="O4633" i="23"/>
  <c r="N4633" i="23"/>
  <c r="I4633" i="23"/>
  <c r="O4632" i="23"/>
  <c r="N4632" i="23"/>
  <c r="I4632" i="23"/>
  <c r="O4631" i="23"/>
  <c r="N4631" i="23"/>
  <c r="I4631" i="23"/>
  <c r="O4630" i="23"/>
  <c r="N4630" i="23"/>
  <c r="I4630" i="23"/>
  <c r="O4627" i="23"/>
  <c r="N4627" i="23"/>
  <c r="I4627" i="23"/>
  <c r="O4629" i="23"/>
  <c r="N4629" i="23"/>
  <c r="I4629" i="23"/>
  <c r="O4628" i="23"/>
  <c r="N4628" i="23"/>
  <c r="I4628" i="23"/>
  <c r="O4626" i="23"/>
  <c r="N4626" i="23"/>
  <c r="I4626" i="23"/>
  <c r="O4625" i="23"/>
  <c r="N4625" i="23"/>
  <c r="I4625" i="23"/>
  <c r="O4624" i="23"/>
  <c r="N4624" i="23"/>
  <c r="I4624" i="23"/>
  <c r="O4623" i="23"/>
  <c r="N4623" i="23"/>
  <c r="I4623" i="23"/>
  <c r="O4622" i="23"/>
  <c r="N4622" i="23"/>
  <c r="I4622" i="23"/>
  <c r="O4621" i="23"/>
  <c r="N4621" i="23"/>
  <c r="I4621" i="23"/>
  <c r="O4620" i="23"/>
  <c r="N4620" i="23"/>
  <c r="I4620" i="23"/>
  <c r="O4619" i="23"/>
  <c r="N4619" i="23"/>
  <c r="I4619" i="23"/>
  <c r="O4618" i="23"/>
  <c r="N4618" i="23"/>
  <c r="I4618" i="23"/>
  <c r="O4617" i="23"/>
  <c r="N4617" i="23"/>
  <c r="I4617" i="23"/>
  <c r="O4616" i="23"/>
  <c r="N4616" i="23"/>
  <c r="I4616" i="23"/>
  <c r="O4615" i="23"/>
  <c r="N4615" i="23"/>
  <c r="I4615" i="23"/>
  <c r="O4614" i="23"/>
  <c r="N4614" i="23"/>
  <c r="I4614" i="23"/>
  <c r="O4613" i="23"/>
  <c r="N4613" i="23"/>
  <c r="I4613" i="23"/>
  <c r="O4612" i="23"/>
  <c r="N4612" i="23"/>
  <c r="I4612" i="23"/>
  <c r="O4611" i="23"/>
  <c r="N4611" i="23"/>
  <c r="I4611" i="23"/>
  <c r="O4610" i="23"/>
  <c r="N4610" i="23"/>
  <c r="I4610" i="23"/>
  <c r="O4609" i="23"/>
  <c r="N4609" i="23"/>
  <c r="I4609" i="23"/>
  <c r="O4608" i="23"/>
  <c r="N4608" i="23"/>
  <c r="I4608" i="23"/>
  <c r="O4607" i="23"/>
  <c r="N4607" i="23"/>
  <c r="I4607" i="23"/>
  <c r="O4606" i="23"/>
  <c r="N4606" i="23"/>
  <c r="I4606" i="23"/>
  <c r="O4605" i="23"/>
  <c r="N4605" i="23"/>
  <c r="I4605" i="23"/>
  <c r="O4604" i="23"/>
  <c r="N4604" i="23"/>
  <c r="I4604" i="23"/>
  <c r="O4603" i="23"/>
  <c r="N4603" i="23"/>
  <c r="I4603" i="23"/>
  <c r="O4602" i="23"/>
  <c r="N4602" i="23"/>
  <c r="I4602" i="23"/>
  <c r="O4601" i="23"/>
  <c r="N4601" i="23"/>
  <c r="I4601" i="23"/>
  <c r="O4600" i="23"/>
  <c r="N4600" i="23"/>
  <c r="I4600" i="23"/>
  <c r="O4599" i="23"/>
  <c r="N4599" i="23"/>
  <c r="I4599" i="23"/>
  <c r="O4598" i="23"/>
  <c r="N4598" i="23"/>
  <c r="I4598" i="23"/>
  <c r="O4597" i="23"/>
  <c r="N4597" i="23"/>
  <c r="I4597" i="23"/>
  <c r="O4596" i="23"/>
  <c r="N4596" i="23"/>
  <c r="I4596" i="23"/>
  <c r="O4595" i="23"/>
  <c r="N4595" i="23"/>
  <c r="I4595" i="23"/>
  <c r="O4594" i="23"/>
  <c r="N4594" i="23"/>
  <c r="I4594" i="23"/>
  <c r="O4592" i="23"/>
  <c r="N4592" i="23"/>
  <c r="I4592" i="23"/>
  <c r="O4593" i="23"/>
  <c r="N4593" i="23"/>
  <c r="I4593" i="23"/>
  <c r="O4591" i="23"/>
  <c r="N4591" i="23"/>
  <c r="I4591" i="23"/>
  <c r="O4590" i="23"/>
  <c r="N4590" i="23"/>
  <c r="I4590" i="23"/>
  <c r="O4589" i="23"/>
  <c r="N4589" i="23"/>
  <c r="I4589" i="23"/>
  <c r="O4586" i="23"/>
  <c r="N4586" i="23"/>
  <c r="I4586" i="23"/>
  <c r="O4588" i="23"/>
  <c r="N4588" i="23"/>
  <c r="I4588" i="23"/>
  <c r="O4587" i="23"/>
  <c r="N4587" i="23"/>
  <c r="I4587" i="23"/>
  <c r="O4585" i="23"/>
  <c r="N4585" i="23"/>
  <c r="I4585" i="23"/>
  <c r="O4584" i="23"/>
  <c r="N4584" i="23"/>
  <c r="I4584" i="23"/>
  <c r="O4583" i="23"/>
  <c r="N4583" i="23"/>
  <c r="I4583" i="23"/>
  <c r="O4579" i="23"/>
  <c r="N4579" i="23"/>
  <c r="I4579" i="23"/>
  <c r="O4580" i="23"/>
  <c r="N4580" i="23"/>
  <c r="I4580" i="23"/>
  <c r="O4582" i="23"/>
  <c r="N4582" i="23"/>
  <c r="I4582" i="23"/>
  <c r="O4581" i="23"/>
  <c r="N4581" i="23"/>
  <c r="I4581" i="23"/>
  <c r="O4578" i="23"/>
  <c r="N4578" i="23"/>
  <c r="I4578" i="23"/>
  <c r="O4577" i="23"/>
  <c r="N4577" i="23"/>
  <c r="I4577" i="23"/>
  <c r="O4576" i="23"/>
  <c r="N4576" i="23"/>
  <c r="I4576" i="23"/>
  <c r="O4574" i="23"/>
  <c r="N4574" i="23"/>
  <c r="I4574" i="23"/>
  <c r="O4575" i="23"/>
  <c r="N4575" i="23"/>
  <c r="I4575" i="23"/>
  <c r="O4573" i="23"/>
  <c r="N4573" i="23"/>
  <c r="I4573" i="23"/>
  <c r="O4571" i="23"/>
  <c r="N4571" i="23"/>
  <c r="I4571" i="23"/>
  <c r="O4572" i="23"/>
  <c r="N4572" i="23"/>
  <c r="I4572" i="23"/>
  <c r="O4570" i="23"/>
  <c r="N4570" i="23"/>
  <c r="I4570" i="23"/>
  <c r="O4569" i="23"/>
  <c r="N4569" i="23"/>
  <c r="I4569" i="23"/>
  <c r="O4568" i="23"/>
  <c r="N4568" i="23"/>
  <c r="I4568" i="23"/>
  <c r="O4567" i="23"/>
  <c r="N4567" i="23"/>
  <c r="I4567" i="23"/>
  <c r="O4566" i="23"/>
  <c r="N4566" i="23"/>
  <c r="I4566" i="23"/>
  <c r="O4565" i="23"/>
  <c r="N4565" i="23"/>
  <c r="I4565" i="23"/>
  <c r="O4564" i="23"/>
  <c r="N4564" i="23"/>
  <c r="I4564" i="23"/>
  <c r="O4563" i="23"/>
  <c r="N4563" i="23"/>
  <c r="I4563" i="23"/>
  <c r="O4562" i="23"/>
  <c r="N4562" i="23"/>
  <c r="I4562" i="23"/>
  <c r="O4561" i="23"/>
  <c r="N4561" i="23"/>
  <c r="I4561" i="23"/>
  <c r="O4560" i="23"/>
  <c r="N4560" i="23"/>
  <c r="I4560" i="23"/>
  <c r="O4559" i="23"/>
  <c r="N4559" i="23"/>
  <c r="I4559" i="23"/>
  <c r="O4558" i="23"/>
  <c r="N4558" i="23"/>
  <c r="I4558" i="23"/>
  <c r="O4557" i="23"/>
  <c r="N4557" i="23"/>
  <c r="I4557" i="23"/>
  <c r="O4556" i="23"/>
  <c r="N4556" i="23"/>
  <c r="I4556" i="23"/>
  <c r="O4555" i="23"/>
  <c r="N4555" i="23"/>
  <c r="I4555" i="23"/>
  <c r="O4554" i="23"/>
  <c r="N4554" i="23"/>
  <c r="I4554" i="23"/>
  <c r="O4553" i="23"/>
  <c r="N4553" i="23"/>
  <c r="I4553" i="23"/>
  <c r="O4552" i="23"/>
  <c r="N4552" i="23"/>
  <c r="I4552" i="23"/>
  <c r="O4551" i="23"/>
  <c r="N4551" i="23"/>
  <c r="I4551" i="23"/>
  <c r="O4550" i="23"/>
  <c r="N4550" i="23"/>
  <c r="I4550" i="23"/>
  <c r="O4549" i="23"/>
  <c r="N4549" i="23"/>
  <c r="I4549" i="23"/>
  <c r="O4548" i="23"/>
  <c r="N4548" i="23"/>
  <c r="I4548" i="23"/>
  <c r="O4547" i="23"/>
  <c r="N4547" i="23"/>
  <c r="I4547" i="23"/>
  <c r="O4546" i="23"/>
  <c r="N4546" i="23"/>
  <c r="I4546" i="23"/>
  <c r="O4545" i="23"/>
  <c r="N4545" i="23"/>
  <c r="I4545" i="23"/>
  <c r="O4544" i="23"/>
  <c r="N4544" i="23"/>
  <c r="I4544" i="23"/>
  <c r="O4543" i="23"/>
  <c r="N4543" i="23"/>
  <c r="I4543" i="23"/>
  <c r="O4542" i="23"/>
  <c r="N4542" i="23"/>
  <c r="I4542" i="23"/>
  <c r="O4541" i="23"/>
  <c r="N4541" i="23"/>
  <c r="I4541" i="23"/>
  <c r="O4540" i="23"/>
  <c r="N4540" i="23"/>
  <c r="I4540" i="23"/>
  <c r="O4539" i="23"/>
  <c r="N4539" i="23"/>
  <c r="I4539" i="23"/>
  <c r="O4538" i="23"/>
  <c r="N4538" i="23"/>
  <c r="I4538" i="23"/>
  <c r="O4537" i="23"/>
  <c r="N4537" i="23"/>
  <c r="I4537" i="23"/>
  <c r="O4536" i="23"/>
  <c r="N4536" i="23"/>
  <c r="I4536" i="23"/>
  <c r="O4535" i="23"/>
  <c r="N4535" i="23"/>
  <c r="I4535" i="23"/>
  <c r="O4534" i="23"/>
  <c r="N4534" i="23"/>
  <c r="I4534" i="23"/>
  <c r="O4533" i="23"/>
  <c r="N4533" i="23"/>
  <c r="I4533" i="23"/>
  <c r="O4532" i="23"/>
  <c r="N4532" i="23"/>
  <c r="I4532" i="23"/>
  <c r="O4531" i="23"/>
  <c r="N4531" i="23"/>
  <c r="I4531" i="23"/>
  <c r="O4530" i="23"/>
  <c r="N4530" i="23"/>
  <c r="I4530" i="23"/>
  <c r="O4529" i="23"/>
  <c r="N4529" i="23"/>
  <c r="I4529" i="23"/>
  <c r="O4528" i="23"/>
  <c r="N4528" i="23"/>
  <c r="I4528" i="23"/>
  <c r="O4527" i="23"/>
  <c r="N4527" i="23"/>
  <c r="I4527" i="23"/>
  <c r="O4526" i="23"/>
  <c r="N4526" i="23"/>
  <c r="I4526" i="23"/>
  <c r="O4525" i="23"/>
  <c r="N4525" i="23"/>
  <c r="I4525" i="23"/>
  <c r="O4524" i="23"/>
  <c r="N4524" i="23"/>
  <c r="I4524" i="23"/>
  <c r="O4523" i="23"/>
  <c r="N4523" i="23"/>
  <c r="I4523" i="23"/>
  <c r="O4522" i="23"/>
  <c r="N4522" i="23"/>
  <c r="I4522" i="23"/>
  <c r="O4521" i="23"/>
  <c r="N4521" i="23"/>
  <c r="I4521" i="23"/>
  <c r="O4520" i="23"/>
  <c r="N4520" i="23"/>
  <c r="I4520" i="23"/>
  <c r="O4519" i="23"/>
  <c r="N4519" i="23"/>
  <c r="I4519" i="23"/>
  <c r="O4518" i="23"/>
  <c r="N4518" i="23"/>
  <c r="I4518" i="23"/>
  <c r="O4517" i="23"/>
  <c r="N4517" i="23"/>
  <c r="I4517" i="23"/>
  <c r="O4516" i="23"/>
  <c r="N4516" i="23"/>
  <c r="I4516" i="23"/>
  <c r="O4515" i="23"/>
  <c r="N4515" i="23"/>
  <c r="I4515" i="23"/>
  <c r="O4514" i="23"/>
  <c r="N4514" i="23"/>
  <c r="I4514" i="23"/>
  <c r="O4513" i="23"/>
  <c r="N4513" i="23"/>
  <c r="I4513" i="23"/>
  <c r="O4512" i="23"/>
  <c r="N4512" i="23"/>
  <c r="I4512" i="23"/>
  <c r="O4511" i="23"/>
  <c r="N4511" i="23"/>
  <c r="I4511" i="23"/>
  <c r="O4510" i="23"/>
  <c r="N4510" i="23"/>
  <c r="I4510" i="23"/>
  <c r="O4509" i="23"/>
  <c r="N4509" i="23"/>
  <c r="I4509" i="23"/>
  <c r="O4508" i="23"/>
  <c r="N4508" i="23"/>
  <c r="I4508" i="23"/>
  <c r="O4507" i="23"/>
  <c r="N4507" i="23"/>
  <c r="I4507" i="23"/>
  <c r="O4506" i="23"/>
  <c r="N4506" i="23"/>
  <c r="I4506" i="23"/>
  <c r="O4505" i="23"/>
  <c r="N4505" i="23"/>
  <c r="I4505" i="23"/>
  <c r="O4504" i="23"/>
  <c r="N4504" i="23"/>
  <c r="I4504" i="23"/>
  <c r="O4503" i="23"/>
  <c r="N4503" i="23"/>
  <c r="I4503" i="23"/>
  <c r="O4502" i="23"/>
  <c r="N4502" i="23"/>
  <c r="I4502" i="23"/>
  <c r="O4501" i="23"/>
  <c r="N4501" i="23"/>
  <c r="I4501" i="23"/>
  <c r="O4500" i="23"/>
  <c r="N4500" i="23"/>
  <c r="I4500" i="23"/>
  <c r="O4499" i="23"/>
  <c r="N4499" i="23"/>
  <c r="I4499" i="23"/>
  <c r="O4498" i="23"/>
  <c r="N4498" i="23"/>
  <c r="I4498" i="23"/>
  <c r="O4497" i="23"/>
  <c r="N4497" i="23"/>
  <c r="I4497" i="23"/>
  <c r="O4496" i="23"/>
  <c r="N4496" i="23"/>
  <c r="I4496" i="23"/>
  <c r="O4495" i="23"/>
  <c r="N4495" i="23"/>
  <c r="I4495" i="23"/>
  <c r="O4494" i="23"/>
  <c r="N4494" i="23"/>
  <c r="I4494" i="23"/>
  <c r="O4493" i="23"/>
  <c r="N4493" i="23"/>
  <c r="I4493" i="23"/>
  <c r="O4492" i="23"/>
  <c r="N4492" i="23"/>
  <c r="I4492" i="23"/>
  <c r="O4491" i="23"/>
  <c r="N4491" i="23"/>
  <c r="I4491" i="23"/>
  <c r="O4490" i="23"/>
  <c r="N4490" i="23"/>
  <c r="I4490" i="23"/>
  <c r="O4489" i="23"/>
  <c r="N4489" i="23"/>
  <c r="I4489" i="23"/>
  <c r="O4488" i="23"/>
  <c r="N4488" i="23"/>
  <c r="I4488" i="23"/>
  <c r="O4487" i="23"/>
  <c r="N4487" i="23"/>
  <c r="I4487" i="23"/>
  <c r="O4486" i="23"/>
  <c r="N4486" i="23"/>
  <c r="I4486" i="23"/>
  <c r="O4485" i="23"/>
  <c r="N4485" i="23"/>
  <c r="I4485" i="23"/>
  <c r="O4484" i="23"/>
  <c r="N4484" i="23"/>
  <c r="I4484" i="23"/>
  <c r="O4483" i="23"/>
  <c r="N4483" i="23"/>
  <c r="I4483" i="23"/>
  <c r="O4482" i="23"/>
  <c r="N4482" i="23"/>
  <c r="I4482" i="23"/>
  <c r="O4481" i="23"/>
  <c r="N4481" i="23"/>
  <c r="I4481" i="23"/>
  <c r="O4480" i="23"/>
  <c r="N4480" i="23"/>
  <c r="I4480" i="23"/>
  <c r="O4479" i="23"/>
  <c r="N4479" i="23"/>
  <c r="I4479" i="23"/>
  <c r="O4478" i="23"/>
  <c r="N4478" i="23"/>
  <c r="I4478" i="23"/>
  <c r="O4477" i="23"/>
  <c r="N4477" i="23"/>
  <c r="I4477" i="23"/>
  <c r="O4476" i="23"/>
  <c r="N4476" i="23"/>
  <c r="I4476" i="23"/>
  <c r="O4475" i="23"/>
  <c r="N4475" i="23"/>
  <c r="I4475" i="23"/>
  <c r="O4474" i="23"/>
  <c r="N4474" i="23"/>
  <c r="I4474" i="23"/>
  <c r="O4473" i="23"/>
  <c r="N4473" i="23"/>
  <c r="I4473" i="23"/>
  <c r="O4472" i="23"/>
  <c r="N4472" i="23"/>
  <c r="I4472" i="23"/>
  <c r="O4471" i="23"/>
  <c r="N4471" i="23"/>
  <c r="I4471" i="23"/>
  <c r="O4470" i="23"/>
  <c r="N4470" i="23"/>
  <c r="I4470" i="23"/>
  <c r="O4469" i="23"/>
  <c r="N4469" i="23"/>
  <c r="I4469" i="23"/>
  <c r="O4468" i="23"/>
  <c r="N4468" i="23"/>
  <c r="I4468" i="23"/>
  <c r="O4467" i="23"/>
  <c r="N4467" i="23"/>
  <c r="I4467" i="23"/>
  <c r="O4466" i="23"/>
  <c r="N4466" i="23"/>
  <c r="I4466" i="23"/>
  <c r="O4465" i="23"/>
  <c r="N4465" i="23"/>
  <c r="I4465" i="23"/>
  <c r="O4464" i="23"/>
  <c r="N4464" i="23"/>
  <c r="I4464" i="23"/>
  <c r="O4463" i="23"/>
  <c r="N4463" i="23"/>
  <c r="I4463" i="23"/>
  <c r="O4462" i="23"/>
  <c r="N4462" i="23"/>
  <c r="I4462" i="23"/>
  <c r="O4461" i="23"/>
  <c r="N4461" i="23"/>
  <c r="O4460" i="23"/>
  <c r="N4460" i="23"/>
  <c r="I4460" i="23"/>
  <c r="O4459" i="23"/>
  <c r="N4459" i="23"/>
  <c r="O4458" i="23"/>
  <c r="N4458" i="23"/>
  <c r="I4458" i="23"/>
  <c r="O4457" i="23"/>
  <c r="N4457" i="23"/>
  <c r="O4456" i="23"/>
  <c r="N4456" i="23"/>
  <c r="I4456" i="23"/>
  <c r="O4455" i="23"/>
  <c r="N4455" i="23"/>
  <c r="O4454" i="23"/>
  <c r="N4454" i="23"/>
  <c r="I4454" i="23"/>
  <c r="O4453" i="23"/>
  <c r="N4453" i="23"/>
  <c r="O4452" i="23"/>
  <c r="N4452" i="23"/>
  <c r="I4452" i="23"/>
  <c r="O4451" i="23"/>
  <c r="N4451" i="23"/>
  <c r="I4451" i="23"/>
  <c r="O4450" i="23"/>
  <c r="N4450" i="23"/>
  <c r="I4450" i="23"/>
  <c r="O4449" i="23"/>
  <c r="N4449" i="23"/>
  <c r="I4449" i="23"/>
  <c r="O4448" i="23"/>
  <c r="N4448" i="23"/>
  <c r="I4448" i="23"/>
  <c r="O4447" i="23"/>
  <c r="N4447" i="23"/>
  <c r="I4447" i="23"/>
  <c r="O4446" i="23"/>
  <c r="N4446" i="23"/>
  <c r="I4446" i="23"/>
  <c r="O4445" i="23"/>
  <c r="N4445" i="23"/>
  <c r="I4445" i="23"/>
  <c r="O4444" i="23"/>
  <c r="N4444" i="23"/>
  <c r="I4444" i="23"/>
  <c r="O4443" i="23"/>
  <c r="N4443" i="23"/>
  <c r="I4443" i="23"/>
  <c r="O4442" i="23"/>
  <c r="N4442" i="23"/>
  <c r="I4442" i="23"/>
  <c r="O4441" i="23"/>
  <c r="N4441" i="23"/>
  <c r="I4441" i="23"/>
  <c r="O4440" i="23"/>
  <c r="N4440" i="23"/>
  <c r="I4440" i="23"/>
  <c r="O4439" i="23"/>
  <c r="N4439" i="23"/>
  <c r="I4439" i="23"/>
  <c r="O4438" i="23"/>
  <c r="N4438" i="23"/>
  <c r="I4438" i="23"/>
  <c r="O4437" i="23"/>
  <c r="N4437" i="23"/>
  <c r="I4437" i="23"/>
  <c r="O4436" i="23"/>
  <c r="N4436" i="23"/>
  <c r="I4436" i="23"/>
  <c r="O4435" i="23"/>
  <c r="N4435" i="23"/>
  <c r="I4435" i="23"/>
  <c r="O4434" i="23"/>
  <c r="N4434" i="23"/>
  <c r="I4434" i="23"/>
  <c r="O4433" i="23"/>
  <c r="N4433" i="23"/>
  <c r="I4433" i="23"/>
  <c r="O4432" i="23"/>
  <c r="N4432" i="23"/>
  <c r="I4432" i="23"/>
  <c r="O4431" i="23"/>
  <c r="N4431" i="23"/>
  <c r="I4431" i="23"/>
  <c r="O4430" i="23"/>
  <c r="N4430" i="23"/>
  <c r="I4430" i="23"/>
  <c r="O4429" i="23"/>
  <c r="N4429" i="23"/>
  <c r="I4429" i="23"/>
  <c r="O4428" i="23"/>
  <c r="N4428" i="23"/>
  <c r="I4428" i="23"/>
  <c r="O4427" i="23"/>
  <c r="N4427" i="23"/>
  <c r="I4427" i="23"/>
  <c r="O4426" i="23"/>
  <c r="N4426" i="23"/>
  <c r="I4426" i="23"/>
  <c r="O4425" i="23"/>
  <c r="N4425" i="23"/>
  <c r="I4425" i="23"/>
  <c r="O4424" i="23"/>
  <c r="N4424" i="23"/>
  <c r="I4424" i="23"/>
  <c r="O4423" i="23"/>
  <c r="N4423" i="23"/>
  <c r="I4423" i="23"/>
  <c r="O4422" i="23"/>
  <c r="N4422" i="23"/>
  <c r="I4422" i="23"/>
  <c r="O4421" i="23"/>
  <c r="N4421" i="23"/>
  <c r="I4421" i="23"/>
  <c r="O4420" i="23"/>
  <c r="N4420" i="23"/>
  <c r="I4420" i="23"/>
  <c r="O4419" i="23"/>
  <c r="N4419" i="23"/>
  <c r="I4419" i="23"/>
  <c r="O4418" i="23"/>
  <c r="N4418" i="23"/>
  <c r="I4418" i="23"/>
  <c r="O4417" i="23"/>
  <c r="N4417" i="23"/>
  <c r="I4417" i="23"/>
  <c r="O4416" i="23"/>
  <c r="N4416" i="23"/>
  <c r="I4416" i="23"/>
  <c r="O4415" i="23"/>
  <c r="N4415" i="23"/>
  <c r="I4415" i="23"/>
  <c r="O4414" i="23"/>
  <c r="N4414" i="23"/>
  <c r="I4414" i="23"/>
  <c r="O4413" i="23"/>
  <c r="N4413" i="23"/>
  <c r="I4413" i="23"/>
  <c r="O4412" i="23"/>
  <c r="N4412" i="23"/>
  <c r="I4412" i="23"/>
  <c r="O4411" i="23"/>
  <c r="N4411" i="23"/>
  <c r="I4411" i="23"/>
  <c r="O4410" i="23"/>
  <c r="N4410" i="23"/>
  <c r="I4410" i="23"/>
  <c r="O4409" i="23"/>
  <c r="N4409" i="23"/>
  <c r="I4409" i="23"/>
  <c r="O4408" i="23"/>
  <c r="N4408" i="23"/>
  <c r="I4408" i="23"/>
  <c r="O4407" i="23"/>
  <c r="N4407" i="23"/>
  <c r="I4407" i="23"/>
  <c r="O4406" i="23"/>
  <c r="N4406" i="23"/>
  <c r="I4406" i="23"/>
  <c r="O4405" i="23"/>
  <c r="N4405" i="23"/>
  <c r="I4405" i="23"/>
  <c r="O4404" i="23"/>
  <c r="N4404" i="23"/>
  <c r="I4404" i="23"/>
  <c r="O4403" i="23"/>
  <c r="N4403" i="23"/>
  <c r="I4403" i="23"/>
  <c r="O4401" i="23"/>
  <c r="N4401" i="23"/>
  <c r="I4401" i="23"/>
  <c r="O4402" i="23"/>
  <c r="N4402" i="23"/>
  <c r="I4402" i="23"/>
  <c r="O4400" i="23"/>
  <c r="N4400" i="23"/>
  <c r="I4400" i="23"/>
  <c r="O4398" i="23"/>
  <c r="N4398" i="23"/>
  <c r="I4398" i="23"/>
  <c r="O4399" i="23"/>
  <c r="N4399" i="23"/>
  <c r="I4399" i="23"/>
  <c r="O4397" i="23"/>
  <c r="N4397" i="23"/>
  <c r="I4397" i="23"/>
  <c r="O4395" i="23"/>
  <c r="N4395" i="23"/>
  <c r="I4395" i="23"/>
  <c r="O4396" i="23"/>
  <c r="N4396" i="23"/>
  <c r="I4396" i="23"/>
  <c r="O4394" i="23"/>
  <c r="N4394" i="23"/>
  <c r="I4394" i="23"/>
  <c r="O4392" i="23"/>
  <c r="N4392" i="23"/>
  <c r="I4392" i="23"/>
  <c r="O4393" i="23"/>
  <c r="N4393" i="23"/>
  <c r="I4393" i="23"/>
  <c r="O4391" i="23"/>
  <c r="N4391" i="23"/>
  <c r="I4391" i="23"/>
  <c r="O4390" i="23"/>
  <c r="N4390" i="23"/>
  <c r="I4390" i="23"/>
  <c r="O4389" i="23"/>
  <c r="N4389" i="23"/>
  <c r="I4389" i="23"/>
  <c r="O4387" i="23"/>
  <c r="N4387" i="23"/>
  <c r="I4387" i="23"/>
  <c r="O4388" i="23"/>
  <c r="N4388" i="23"/>
  <c r="I4388" i="23"/>
  <c r="O4386" i="23"/>
  <c r="N4386" i="23"/>
  <c r="I4386" i="23"/>
  <c r="O4384" i="23"/>
  <c r="N4384" i="23"/>
  <c r="I4384" i="23"/>
  <c r="O4385" i="23"/>
  <c r="N4385" i="23"/>
  <c r="I4385" i="23"/>
  <c r="O4383" i="23"/>
  <c r="N4383" i="23"/>
  <c r="I4383" i="23"/>
  <c r="O4381" i="23"/>
  <c r="N4381" i="23"/>
  <c r="I4381" i="23"/>
  <c r="O4382" i="23"/>
  <c r="N4382" i="23"/>
  <c r="I4382" i="23"/>
  <c r="O4380" i="23"/>
  <c r="N4380" i="23"/>
  <c r="I4380" i="23"/>
  <c r="O4379" i="23"/>
  <c r="N4379" i="23"/>
  <c r="I4379" i="23"/>
  <c r="O4378" i="23"/>
  <c r="N4378" i="23"/>
  <c r="I4378" i="23"/>
  <c r="O4377" i="23"/>
  <c r="N4377" i="23"/>
  <c r="I4377" i="23"/>
  <c r="O4376" i="23"/>
  <c r="N4376" i="23"/>
  <c r="I4376" i="23"/>
  <c r="O4375" i="23"/>
  <c r="N4375" i="23"/>
  <c r="I4375" i="23"/>
  <c r="O4374" i="23"/>
  <c r="N4374" i="23"/>
  <c r="I4374" i="23"/>
  <c r="O4373" i="23"/>
  <c r="N4373" i="23"/>
  <c r="I4373" i="23"/>
  <c r="O4372" i="23"/>
  <c r="N4372" i="23"/>
  <c r="I4372" i="23"/>
  <c r="O4371" i="23"/>
  <c r="N4371" i="23"/>
  <c r="I4371" i="23"/>
  <c r="O4370" i="23"/>
  <c r="N4370" i="23"/>
  <c r="I4370" i="23"/>
  <c r="O4369" i="23"/>
  <c r="N4369" i="23"/>
  <c r="I4369" i="23"/>
  <c r="O4368" i="23"/>
  <c r="N4368" i="23"/>
  <c r="I4368" i="23"/>
  <c r="O4367" i="23"/>
  <c r="N4367" i="23"/>
  <c r="I4367" i="23"/>
  <c r="O4366" i="23"/>
  <c r="N4366" i="23"/>
  <c r="I4366" i="23"/>
  <c r="O4365" i="23"/>
  <c r="N4365" i="23"/>
  <c r="I4365" i="23"/>
  <c r="O4364" i="23"/>
  <c r="N4364" i="23"/>
  <c r="I4364" i="23"/>
  <c r="O4363" i="23"/>
  <c r="N4363" i="23"/>
  <c r="I4363" i="23"/>
  <c r="O4362" i="23"/>
  <c r="N4362" i="23"/>
  <c r="I4362" i="23"/>
  <c r="O4361" i="23"/>
  <c r="N4361" i="23"/>
  <c r="I4361" i="23"/>
  <c r="O4360" i="23"/>
  <c r="N4360" i="23"/>
  <c r="I4360" i="23"/>
  <c r="O4359" i="23"/>
  <c r="N4359" i="23"/>
  <c r="I4359" i="23"/>
  <c r="O4358" i="23"/>
  <c r="N4358" i="23"/>
  <c r="I4358" i="23"/>
  <c r="O4357" i="23"/>
  <c r="N4357" i="23"/>
  <c r="I4357" i="23"/>
  <c r="O4356" i="23"/>
  <c r="N4356" i="23"/>
  <c r="I4356" i="23"/>
  <c r="O4355" i="23"/>
  <c r="N4355" i="23"/>
  <c r="I4355" i="23"/>
  <c r="O4354" i="23"/>
  <c r="N4354" i="23"/>
  <c r="I4354" i="23"/>
  <c r="O4353" i="23"/>
  <c r="N4353" i="23"/>
  <c r="I4353" i="23"/>
  <c r="O4352" i="23"/>
  <c r="N4352" i="23"/>
  <c r="I4352" i="23"/>
  <c r="O4351" i="23"/>
  <c r="N4351" i="23"/>
  <c r="I4351" i="23"/>
  <c r="O4350" i="23"/>
  <c r="N4350" i="23"/>
  <c r="I4350" i="23"/>
  <c r="O4349" i="23"/>
  <c r="N4349" i="23"/>
  <c r="I4349" i="23"/>
  <c r="O4348" i="23"/>
  <c r="N4348" i="23"/>
  <c r="I4348" i="23"/>
  <c r="O4347" i="23"/>
  <c r="N4347" i="23"/>
  <c r="I4347" i="23"/>
  <c r="O4346" i="23"/>
  <c r="N4346" i="23"/>
  <c r="I4346" i="23"/>
  <c r="O4345" i="23"/>
  <c r="N4345" i="23"/>
  <c r="I4345" i="23"/>
  <c r="O4344" i="23"/>
  <c r="N4344" i="23"/>
  <c r="I4344" i="23"/>
  <c r="O4343" i="23"/>
  <c r="N4343" i="23"/>
  <c r="I4343" i="23"/>
  <c r="O4342" i="23"/>
  <c r="N4342" i="23"/>
  <c r="I4342" i="23"/>
  <c r="O4341" i="23"/>
  <c r="N4341" i="23"/>
  <c r="I4341" i="23"/>
  <c r="O4340" i="23"/>
  <c r="N4340" i="23"/>
  <c r="I4340" i="23"/>
  <c r="O4339" i="23"/>
  <c r="N4339" i="23"/>
  <c r="I4339" i="23"/>
  <c r="O4338" i="23"/>
  <c r="N4338" i="23"/>
  <c r="I4338" i="23"/>
  <c r="O4337" i="23"/>
  <c r="N4337" i="23"/>
  <c r="I4337" i="23"/>
  <c r="O4336" i="23"/>
  <c r="N4336" i="23"/>
  <c r="I4336" i="23"/>
  <c r="O4335" i="23"/>
  <c r="N4335" i="23"/>
  <c r="I4335" i="23"/>
  <c r="O4334" i="23"/>
  <c r="N4334" i="23"/>
  <c r="I4334" i="23"/>
  <c r="O4333" i="23"/>
  <c r="N4333" i="23"/>
  <c r="I4333" i="23"/>
  <c r="O4332" i="23"/>
  <c r="N4332" i="23"/>
  <c r="I4332" i="23"/>
  <c r="O4331" i="23"/>
  <c r="N4331" i="23"/>
  <c r="I4331" i="23"/>
  <c r="O4330" i="23"/>
  <c r="N4330" i="23"/>
  <c r="I4330" i="23"/>
  <c r="O4329" i="23"/>
  <c r="N4329" i="23"/>
  <c r="I4329" i="23"/>
  <c r="O4327" i="23"/>
  <c r="N4327" i="23"/>
  <c r="I4327" i="23"/>
  <c r="O4328" i="23"/>
  <c r="N4328" i="23"/>
  <c r="I4328" i="23"/>
  <c r="O4326" i="23"/>
  <c r="N4326" i="23"/>
  <c r="I4326" i="23"/>
  <c r="O4325" i="23"/>
  <c r="N4325" i="23"/>
  <c r="I4325" i="23"/>
  <c r="O4323" i="23"/>
  <c r="N4323" i="23"/>
  <c r="I4323" i="23"/>
  <c r="O4324" i="23"/>
  <c r="N4324" i="23"/>
  <c r="I4324" i="23"/>
  <c r="O4322" i="23"/>
  <c r="N4322" i="23"/>
  <c r="I4322" i="23"/>
  <c r="O4321" i="23"/>
  <c r="N4321" i="23"/>
  <c r="I4321" i="23"/>
  <c r="O4320" i="23"/>
  <c r="N4320" i="23"/>
  <c r="I4320" i="23"/>
  <c r="O4319" i="23"/>
  <c r="N4319" i="23"/>
  <c r="I4319" i="23"/>
  <c r="O4318" i="23"/>
  <c r="N4318" i="23"/>
  <c r="I4318" i="23"/>
  <c r="O4317" i="23"/>
  <c r="N4317" i="23"/>
  <c r="I4317" i="23"/>
  <c r="O4316" i="23"/>
  <c r="N4316" i="23"/>
  <c r="I4316" i="23"/>
  <c r="O4315" i="23"/>
  <c r="N4315" i="23"/>
  <c r="I4315" i="23"/>
  <c r="O4314" i="23"/>
  <c r="N4314" i="23"/>
  <c r="I4314" i="23"/>
  <c r="O4313" i="23"/>
  <c r="N4313" i="23"/>
  <c r="I4313" i="23"/>
  <c r="O4312" i="23"/>
  <c r="N4312" i="23"/>
  <c r="I4312" i="23"/>
  <c r="O4311" i="23"/>
  <c r="N4311" i="23"/>
  <c r="I4311" i="23"/>
  <c r="O4310" i="23"/>
  <c r="N4310" i="23"/>
  <c r="I4310" i="23"/>
  <c r="O4309" i="23"/>
  <c r="N4309" i="23"/>
  <c r="I4309" i="23"/>
  <c r="O4308" i="23"/>
  <c r="N4308" i="23"/>
  <c r="I4308" i="23"/>
  <c r="O4307" i="23"/>
  <c r="N4307" i="23"/>
  <c r="I4307" i="23"/>
  <c r="O4306" i="23"/>
  <c r="N4306" i="23"/>
  <c r="I4306" i="23"/>
  <c r="O4305" i="23"/>
  <c r="N4305" i="23"/>
  <c r="I4305" i="23"/>
  <c r="O4304" i="23"/>
  <c r="N4304" i="23"/>
  <c r="I4304" i="23"/>
  <c r="O4303" i="23"/>
  <c r="N4303" i="23"/>
  <c r="I4303" i="23"/>
  <c r="O4302" i="23"/>
  <c r="N4302" i="23"/>
  <c r="I4302" i="23"/>
  <c r="O4301" i="23"/>
  <c r="N4301" i="23"/>
  <c r="I4301" i="23"/>
  <c r="O4300" i="23"/>
  <c r="N4300" i="23"/>
  <c r="I4300" i="23"/>
  <c r="O4299" i="23"/>
  <c r="N4299" i="23"/>
  <c r="I4299" i="23"/>
  <c r="O4298" i="23"/>
  <c r="N4298" i="23"/>
  <c r="I4298" i="23"/>
  <c r="O4297" i="23"/>
  <c r="N4297" i="23"/>
  <c r="I4297" i="23"/>
  <c r="O4296" i="23"/>
  <c r="N4296" i="23"/>
  <c r="I4296" i="23"/>
  <c r="O4295" i="23"/>
  <c r="N4295" i="23"/>
  <c r="I4295" i="23"/>
  <c r="O4294" i="23"/>
  <c r="N4294" i="23"/>
  <c r="I4294" i="23"/>
  <c r="O4293" i="23"/>
  <c r="N4293" i="23"/>
  <c r="I4293" i="23"/>
  <c r="O4292" i="23"/>
  <c r="N4292" i="23"/>
  <c r="I4292" i="23"/>
  <c r="O4291" i="23"/>
  <c r="N4291" i="23"/>
  <c r="I4291" i="23"/>
  <c r="O4290" i="23"/>
  <c r="N4290" i="23"/>
  <c r="I4290" i="23"/>
  <c r="O4289" i="23"/>
  <c r="N4289" i="23"/>
  <c r="I4289" i="23"/>
  <c r="O4288" i="23"/>
  <c r="N4288" i="23"/>
  <c r="I4288" i="23"/>
  <c r="O4287" i="23"/>
  <c r="N4287" i="23"/>
  <c r="I4287" i="23"/>
  <c r="O4286" i="23"/>
  <c r="N4286" i="23"/>
  <c r="I4286" i="23"/>
  <c r="O4285" i="23"/>
  <c r="N4285" i="23"/>
  <c r="I4285" i="23"/>
  <c r="O4284" i="23"/>
  <c r="N4284" i="23"/>
  <c r="I4284" i="23"/>
  <c r="O4283" i="23"/>
  <c r="N4283" i="23"/>
  <c r="I4283" i="23"/>
  <c r="O4282" i="23"/>
  <c r="N4282" i="23"/>
  <c r="I4282" i="23"/>
  <c r="O4281" i="23"/>
  <c r="N4281" i="23"/>
  <c r="I4281" i="23"/>
  <c r="O4280" i="23"/>
  <c r="N4280" i="23"/>
  <c r="I4280" i="23"/>
  <c r="O4279" i="23"/>
  <c r="N4279" i="23"/>
  <c r="I4279" i="23"/>
  <c r="O4278" i="23"/>
  <c r="N4278" i="23"/>
  <c r="I4278" i="23"/>
  <c r="O4277" i="23"/>
  <c r="N4277" i="23"/>
  <c r="I4277" i="23"/>
  <c r="O4276" i="23"/>
  <c r="N4276" i="23"/>
  <c r="I4276" i="23"/>
  <c r="O4275" i="23"/>
  <c r="N4275" i="23"/>
  <c r="I4275" i="23"/>
  <c r="O4274" i="23"/>
  <c r="N4274" i="23"/>
  <c r="I4274" i="23"/>
  <c r="O4273" i="23"/>
  <c r="N4273" i="23"/>
  <c r="I4273" i="23"/>
  <c r="O4272" i="23"/>
  <c r="N4272" i="23"/>
  <c r="I4272" i="23"/>
  <c r="O4271" i="23"/>
  <c r="N4271" i="23"/>
  <c r="I4271" i="23"/>
  <c r="O4270" i="23"/>
  <c r="N4270" i="23"/>
  <c r="I4270" i="23"/>
  <c r="O4269" i="23"/>
  <c r="N4269" i="23"/>
  <c r="I4269" i="23"/>
  <c r="O4268" i="23"/>
  <c r="N4268" i="23"/>
  <c r="I4268" i="23"/>
  <c r="O4267" i="23"/>
  <c r="N4267" i="23"/>
  <c r="I4267" i="23"/>
  <c r="O4266" i="23"/>
  <c r="N4266" i="23"/>
  <c r="I4266" i="23"/>
  <c r="O4265" i="23"/>
  <c r="N4265" i="23"/>
  <c r="I4265" i="23"/>
  <c r="O4264" i="23"/>
  <c r="N4264" i="23"/>
  <c r="I4264" i="23"/>
  <c r="O4263" i="23"/>
  <c r="N4263" i="23"/>
  <c r="I4263" i="23"/>
  <c r="O4262" i="23"/>
  <c r="N4262" i="23"/>
  <c r="I4262" i="23"/>
  <c r="O4261" i="23"/>
  <c r="N4261" i="23"/>
  <c r="I4261" i="23"/>
  <c r="O4260" i="23"/>
  <c r="N4260" i="23"/>
  <c r="I4260" i="23"/>
  <c r="O4259" i="23"/>
  <c r="N4259" i="23"/>
  <c r="I4259" i="23"/>
  <c r="O4258" i="23"/>
  <c r="N4258" i="23"/>
  <c r="I4258" i="23"/>
  <c r="O4257" i="23"/>
  <c r="N4257" i="23"/>
  <c r="I4257" i="23"/>
  <c r="O4256" i="23"/>
  <c r="N4256" i="23"/>
  <c r="I4256" i="23"/>
  <c r="O4255" i="23"/>
  <c r="N4255" i="23"/>
  <c r="I4255" i="23"/>
  <c r="O4254" i="23"/>
  <c r="N4254" i="23"/>
  <c r="I4254" i="23"/>
  <c r="O4253" i="23"/>
  <c r="N4253" i="23"/>
  <c r="I4253" i="23"/>
  <c r="O4252" i="23"/>
  <c r="N4252" i="23"/>
  <c r="I4252" i="23"/>
  <c r="O4251" i="23"/>
  <c r="N4251" i="23"/>
  <c r="I4251" i="23"/>
  <c r="O4250" i="23"/>
  <c r="N4250" i="23"/>
  <c r="I4250" i="23"/>
  <c r="O4249" i="23"/>
  <c r="N4249" i="23"/>
  <c r="I4249" i="23"/>
  <c r="O4248" i="23"/>
  <c r="N4248" i="23"/>
  <c r="I4248" i="23"/>
  <c r="O4245" i="23"/>
  <c r="N4245" i="23"/>
  <c r="I4245" i="23"/>
  <c r="O4244" i="23"/>
  <c r="N4244" i="23"/>
  <c r="I4244" i="23"/>
  <c r="O4243" i="23"/>
  <c r="N4243" i="23"/>
  <c r="I4243" i="23"/>
  <c r="O4242" i="23"/>
  <c r="N4242" i="23"/>
  <c r="I4242" i="23"/>
  <c r="O4241" i="23"/>
  <c r="N4241" i="23"/>
  <c r="I4241" i="23"/>
  <c r="O4240" i="23"/>
  <c r="N4240" i="23"/>
  <c r="I4240" i="23"/>
  <c r="O4239" i="23"/>
  <c r="N4239" i="23"/>
  <c r="I4239" i="23"/>
  <c r="O4238" i="23"/>
  <c r="N4238" i="23"/>
  <c r="I4238" i="23"/>
  <c r="O4237" i="23"/>
  <c r="N4237" i="23"/>
  <c r="I4237" i="23"/>
  <c r="O4236" i="23"/>
  <c r="N4236" i="23"/>
  <c r="I4236" i="23"/>
  <c r="O4235" i="23"/>
  <c r="N4235" i="23"/>
  <c r="I4235" i="23"/>
  <c r="O4234" i="23"/>
  <c r="N4234" i="23"/>
  <c r="I4234" i="23"/>
  <c r="O4233" i="23"/>
  <c r="N4233" i="23"/>
  <c r="I4233" i="23"/>
  <c r="O4232" i="23"/>
  <c r="N4232" i="23"/>
  <c r="I4232" i="23"/>
  <c r="O4231" i="23"/>
  <c r="N4231" i="23"/>
  <c r="I4231" i="23"/>
  <c r="O4230" i="23"/>
  <c r="N4230" i="23"/>
  <c r="I4230" i="23"/>
  <c r="O4229" i="23"/>
  <c r="N4229" i="23"/>
  <c r="I4229" i="23"/>
  <c r="O4228" i="23"/>
  <c r="N4228" i="23"/>
  <c r="I4228" i="23"/>
  <c r="O4227" i="23"/>
  <c r="N4227" i="23"/>
  <c r="I4227" i="23"/>
  <c r="O4226" i="23"/>
  <c r="N4226" i="23"/>
  <c r="I4226" i="23"/>
  <c r="O4225" i="23"/>
  <c r="N4225" i="23"/>
  <c r="I4225" i="23"/>
  <c r="O4224" i="23"/>
  <c r="N4224" i="23"/>
  <c r="I4224" i="23"/>
  <c r="O4223" i="23"/>
  <c r="N4223" i="23"/>
  <c r="I4223" i="23"/>
  <c r="O4222" i="23"/>
  <c r="N4222" i="23"/>
  <c r="I4222" i="23"/>
  <c r="O4221" i="23"/>
  <c r="N4221" i="23"/>
  <c r="I4221" i="23"/>
  <c r="O4220" i="23"/>
  <c r="N4220" i="23"/>
  <c r="I4220" i="23"/>
  <c r="O4219" i="23"/>
  <c r="N4219" i="23"/>
  <c r="I4219" i="23"/>
  <c r="O4218" i="23"/>
  <c r="N4218" i="23"/>
  <c r="I4218" i="23"/>
  <c r="O4217" i="23"/>
  <c r="N4217" i="23"/>
  <c r="I4217" i="23"/>
  <c r="O4216" i="23"/>
  <c r="N4216" i="23"/>
  <c r="I4216" i="23"/>
  <c r="O4215" i="23"/>
  <c r="N4215" i="23"/>
  <c r="I4215" i="23"/>
  <c r="O4214" i="23"/>
  <c r="N4214" i="23"/>
  <c r="I4214" i="23"/>
  <c r="O4213" i="23"/>
  <c r="N4213" i="23"/>
  <c r="I4213" i="23"/>
  <c r="O4212" i="23"/>
  <c r="N4212" i="23"/>
  <c r="I4212" i="23"/>
  <c r="O4211" i="23"/>
  <c r="N4211" i="23"/>
  <c r="I4211" i="23"/>
  <c r="O4210" i="23"/>
  <c r="N4210" i="23"/>
  <c r="I4210" i="23"/>
  <c r="O4209" i="23"/>
  <c r="N4209" i="23"/>
  <c r="I4209" i="23"/>
  <c r="O4208" i="23"/>
  <c r="N4208" i="23"/>
  <c r="I4208" i="23"/>
  <c r="O4205" i="23"/>
  <c r="N4205" i="23"/>
  <c r="I4205" i="23"/>
  <c r="O4207" i="23"/>
  <c r="N4207" i="23"/>
  <c r="I4207" i="23"/>
  <c r="O4206" i="23"/>
  <c r="N4206" i="23"/>
  <c r="I4206" i="23"/>
  <c r="O4204" i="23"/>
  <c r="N4204" i="23"/>
  <c r="I4204" i="23"/>
  <c r="O4203" i="23"/>
  <c r="N4203" i="23"/>
  <c r="I4203" i="23"/>
  <c r="O4202" i="23"/>
  <c r="N4202" i="23"/>
  <c r="I4202" i="23"/>
  <c r="O4201" i="23"/>
  <c r="N4201" i="23"/>
  <c r="I4201" i="23"/>
  <c r="O4200" i="23"/>
  <c r="N4200" i="23"/>
  <c r="I4200" i="23"/>
  <c r="O4199" i="23"/>
  <c r="N4199" i="23"/>
  <c r="I4199" i="23"/>
  <c r="O4198" i="23"/>
  <c r="N4198" i="23"/>
  <c r="I4198" i="23"/>
  <c r="O4197" i="23"/>
  <c r="N4197" i="23"/>
  <c r="I4197" i="23"/>
  <c r="O4196" i="23"/>
  <c r="N4196" i="23"/>
  <c r="I4196" i="23"/>
  <c r="O4195" i="23"/>
  <c r="N4195" i="23"/>
  <c r="I4195" i="23"/>
  <c r="O4194" i="23"/>
  <c r="N4194" i="23"/>
  <c r="I4194" i="23"/>
  <c r="O4193" i="23"/>
  <c r="N4193" i="23"/>
  <c r="I4193" i="23"/>
  <c r="O4192" i="23"/>
  <c r="N4192" i="23"/>
  <c r="I4192" i="23"/>
  <c r="O4191" i="23"/>
  <c r="N4191" i="23"/>
  <c r="I4191" i="23"/>
  <c r="O4190" i="23"/>
  <c r="N4190" i="23"/>
  <c r="I4190" i="23"/>
  <c r="O4189" i="23"/>
  <c r="N4189" i="23"/>
  <c r="I4189" i="23"/>
  <c r="O4188" i="23"/>
  <c r="N4188" i="23"/>
  <c r="I4188" i="23"/>
  <c r="O4187" i="23"/>
  <c r="N4187" i="23"/>
  <c r="I4187" i="23"/>
  <c r="O4186" i="23"/>
  <c r="N4186" i="23"/>
  <c r="I4186" i="23"/>
  <c r="O4185" i="23"/>
  <c r="N4185" i="23"/>
  <c r="I4185" i="23"/>
  <c r="O4184" i="23"/>
  <c r="N4184" i="23"/>
  <c r="I4184" i="23"/>
  <c r="O4183" i="23"/>
  <c r="N4183" i="23"/>
  <c r="I4183" i="23"/>
  <c r="O4182" i="23"/>
  <c r="N4182" i="23"/>
  <c r="I4182" i="23"/>
  <c r="O4181" i="23"/>
  <c r="N4181" i="23"/>
  <c r="I4181" i="23"/>
  <c r="O4180" i="23"/>
  <c r="N4180" i="23"/>
  <c r="I4180" i="23"/>
  <c r="O4179" i="23"/>
  <c r="N4179" i="23"/>
  <c r="I4179" i="23"/>
  <c r="O4178" i="23"/>
  <c r="N4178" i="23"/>
  <c r="I4178" i="23"/>
  <c r="O4177" i="23"/>
  <c r="N4177" i="23"/>
  <c r="I4177" i="23"/>
  <c r="O4176" i="23"/>
  <c r="N4176" i="23"/>
  <c r="I4176" i="23"/>
  <c r="O4175" i="23"/>
  <c r="N4175" i="23"/>
  <c r="I4175" i="23"/>
  <c r="O4174" i="23"/>
  <c r="N4174" i="23"/>
  <c r="I4174" i="23"/>
  <c r="O4173" i="23"/>
  <c r="N4173" i="23"/>
  <c r="I4173" i="23"/>
  <c r="O4172" i="23"/>
  <c r="N4172" i="23"/>
  <c r="I4172" i="23"/>
  <c r="O4170" i="23"/>
  <c r="N4170" i="23"/>
  <c r="I4170" i="23"/>
  <c r="O4171" i="23"/>
  <c r="N4171" i="23"/>
  <c r="I4171" i="23"/>
  <c r="O4169" i="23"/>
  <c r="N4169" i="23"/>
  <c r="I4169" i="23"/>
  <c r="O4167" i="23"/>
  <c r="N4167" i="23"/>
  <c r="I4167" i="23"/>
  <c r="O4168" i="23"/>
  <c r="N4168" i="23"/>
  <c r="I4168" i="23"/>
  <c r="O4166" i="23"/>
  <c r="N4166" i="23"/>
  <c r="I4166" i="23"/>
  <c r="O4164" i="23"/>
  <c r="N4164" i="23"/>
  <c r="I4164" i="23"/>
  <c r="O4165" i="23"/>
  <c r="N4165" i="23"/>
  <c r="I4165" i="23"/>
  <c r="O4163" i="23"/>
  <c r="N4163" i="23"/>
  <c r="I4163" i="23"/>
  <c r="O4162" i="23"/>
  <c r="N4162" i="23"/>
  <c r="I4162" i="23"/>
  <c r="O4161" i="23"/>
  <c r="N4161" i="23"/>
  <c r="I4161" i="23"/>
  <c r="O4160" i="23"/>
  <c r="N4160" i="23"/>
  <c r="I4160" i="23"/>
  <c r="O4159" i="23"/>
  <c r="N4159" i="23"/>
  <c r="I4159" i="23"/>
  <c r="O4158" i="23"/>
  <c r="N4158" i="23"/>
  <c r="I4158" i="23"/>
  <c r="O4157" i="23"/>
  <c r="N4157" i="23"/>
  <c r="I4157" i="23"/>
  <c r="O4156" i="23"/>
  <c r="N4156" i="23"/>
  <c r="I4156" i="23"/>
  <c r="O4155" i="23"/>
  <c r="N4155" i="23"/>
  <c r="I4155" i="23"/>
  <c r="O4154" i="23"/>
  <c r="N4154" i="23"/>
  <c r="I4154" i="23"/>
  <c r="O4153" i="23"/>
  <c r="N4153" i="23"/>
  <c r="I4153" i="23"/>
  <c r="O4152" i="23"/>
  <c r="N4152" i="23"/>
  <c r="I4152" i="23"/>
  <c r="O4151" i="23"/>
  <c r="N4151" i="23"/>
  <c r="I4151" i="23"/>
  <c r="O4140" i="23"/>
  <c r="N4140" i="23"/>
  <c r="I4140" i="23"/>
  <c r="O4139" i="23"/>
  <c r="N4139" i="23"/>
  <c r="I4139" i="23"/>
  <c r="O4148" i="23"/>
  <c r="N4148" i="23"/>
  <c r="I4148" i="23"/>
  <c r="O4147" i="23"/>
  <c r="N4147" i="23"/>
  <c r="I4147" i="23"/>
  <c r="O4146" i="23"/>
  <c r="N4146" i="23"/>
  <c r="I4146" i="23"/>
  <c r="O4141" i="23"/>
  <c r="N4141" i="23"/>
  <c r="I4141" i="23"/>
  <c r="O4138" i="23"/>
  <c r="N4138" i="23"/>
  <c r="I4138" i="23"/>
  <c r="O4137" i="23"/>
  <c r="N4137" i="23"/>
  <c r="I4137" i="23"/>
  <c r="O4136" i="23"/>
  <c r="N4136" i="23"/>
  <c r="I4136" i="23"/>
  <c r="O4135" i="23"/>
  <c r="N4135" i="23"/>
  <c r="I4135" i="23"/>
  <c r="O4134" i="23"/>
  <c r="N4134" i="23"/>
  <c r="I4134" i="23"/>
  <c r="O4133" i="23"/>
  <c r="N4133" i="23"/>
  <c r="I4133" i="23"/>
  <c r="O4132" i="23"/>
  <c r="N4132" i="23"/>
  <c r="I4132" i="23"/>
  <c r="O4131" i="23"/>
  <c r="N4131" i="23"/>
  <c r="I4131" i="23"/>
  <c r="O4130" i="23"/>
  <c r="N4130" i="23"/>
  <c r="I4130" i="23"/>
  <c r="O4129" i="23"/>
  <c r="N4129" i="23"/>
  <c r="I4129" i="23"/>
  <c r="O4128" i="23"/>
  <c r="N4128" i="23"/>
  <c r="I4128" i="23"/>
  <c r="O4127" i="23"/>
  <c r="N4127" i="23"/>
  <c r="I4127" i="23"/>
  <c r="O4126" i="23"/>
  <c r="N4126" i="23"/>
  <c r="I4126" i="23"/>
  <c r="O4125" i="23"/>
  <c r="N4125" i="23"/>
  <c r="I4125" i="23"/>
  <c r="O4124" i="23"/>
  <c r="N4124" i="23"/>
  <c r="I4124" i="23"/>
  <c r="O4123" i="23"/>
  <c r="N4123" i="23"/>
  <c r="I4123" i="23"/>
  <c r="O4122" i="23"/>
  <c r="N4122" i="23"/>
  <c r="I4122" i="23"/>
  <c r="O4121" i="23"/>
  <c r="N4121" i="23"/>
  <c r="I4121" i="23"/>
  <c r="O4120" i="23"/>
  <c r="N4120" i="23"/>
  <c r="I4120" i="23"/>
  <c r="O4119" i="23"/>
  <c r="N4119" i="23"/>
  <c r="I4119" i="23"/>
  <c r="O4118" i="23"/>
  <c r="N4118" i="23"/>
  <c r="I4118" i="23"/>
  <c r="O4117" i="23"/>
  <c r="N4117" i="23"/>
  <c r="I4117" i="23"/>
  <c r="O4116" i="23"/>
  <c r="N4116" i="23"/>
  <c r="I4116" i="23"/>
  <c r="O4115" i="23"/>
  <c r="N4115" i="23"/>
  <c r="I4115" i="23"/>
  <c r="O4114" i="23"/>
  <c r="N4114" i="23"/>
  <c r="I4114" i="23"/>
  <c r="O4113" i="23"/>
  <c r="N4113" i="23"/>
  <c r="I4113" i="23"/>
  <c r="O4112" i="23"/>
  <c r="N4112" i="23"/>
  <c r="I4112" i="23"/>
  <c r="O4111" i="23"/>
  <c r="N4111" i="23"/>
  <c r="I4111" i="23"/>
  <c r="O4110" i="23"/>
  <c r="N4110" i="23"/>
  <c r="I4110" i="23"/>
  <c r="O4109" i="23"/>
  <c r="N4109" i="23"/>
  <c r="I4109" i="23"/>
  <c r="O4108" i="23"/>
  <c r="N4108" i="23"/>
  <c r="I4108" i="23"/>
  <c r="O4107" i="23"/>
  <c r="N4107" i="23"/>
  <c r="I4107" i="23"/>
  <c r="O4106" i="23"/>
  <c r="N4106" i="23"/>
  <c r="I4106" i="23"/>
  <c r="O4105" i="23"/>
  <c r="N4105" i="23"/>
  <c r="I4105" i="23"/>
  <c r="O4103" i="23"/>
  <c r="N4103" i="23"/>
  <c r="I4103" i="23"/>
  <c r="O4104" i="23"/>
  <c r="N4104" i="23"/>
  <c r="I4104" i="23"/>
  <c r="O4102" i="23"/>
  <c r="N4102" i="23"/>
  <c r="I4102" i="23"/>
  <c r="O4101" i="23"/>
  <c r="N4101" i="23"/>
  <c r="I4101" i="23"/>
  <c r="O4100" i="23"/>
  <c r="N4100" i="23"/>
  <c r="I4100" i="23"/>
  <c r="O4099" i="23"/>
  <c r="N4099" i="23"/>
  <c r="I4099" i="23"/>
  <c r="O4098" i="23"/>
  <c r="N4098" i="23"/>
  <c r="I4098" i="23"/>
  <c r="O4097" i="23"/>
  <c r="N4097" i="23"/>
  <c r="I4097" i="23"/>
  <c r="O4096" i="23"/>
  <c r="N4096" i="23"/>
  <c r="I4096" i="23"/>
  <c r="O4095" i="23"/>
  <c r="N4095" i="23"/>
  <c r="I4095" i="23"/>
  <c r="O4094" i="23"/>
  <c r="N4094" i="23"/>
  <c r="I4094" i="23"/>
  <c r="O4093" i="23"/>
  <c r="N4093" i="23"/>
  <c r="I4093" i="23"/>
  <c r="O4092" i="23"/>
  <c r="N4092" i="23"/>
  <c r="I4092" i="23"/>
  <c r="O4091" i="23"/>
  <c r="N4091" i="23"/>
  <c r="I4091" i="23"/>
  <c r="O4090" i="23"/>
  <c r="N4090" i="23"/>
  <c r="I4090" i="23"/>
  <c r="O4089" i="23"/>
  <c r="N4089" i="23"/>
  <c r="I4089" i="23"/>
  <c r="O4088" i="23"/>
  <c r="N4088" i="23"/>
  <c r="I4088" i="23"/>
  <c r="O4087" i="23"/>
  <c r="N4087" i="23"/>
  <c r="I4087" i="23"/>
  <c r="O4086" i="23"/>
  <c r="N4086" i="23"/>
  <c r="I4086" i="23"/>
  <c r="O4085" i="23"/>
  <c r="N4085" i="23"/>
  <c r="I4085" i="23"/>
  <c r="O4084" i="23"/>
  <c r="N4084" i="23"/>
  <c r="I4084" i="23"/>
  <c r="O4083" i="23"/>
  <c r="N4083" i="23"/>
  <c r="I4083" i="23"/>
  <c r="O4082" i="23"/>
  <c r="N4082" i="23"/>
  <c r="I4082" i="23"/>
  <c r="O4081" i="23"/>
  <c r="N4081" i="23"/>
  <c r="I4081" i="23"/>
  <c r="O4079" i="23"/>
  <c r="N4079" i="23"/>
  <c r="I4079" i="23"/>
  <c r="O4077" i="23"/>
  <c r="N4077" i="23"/>
  <c r="I4077" i="23"/>
  <c r="O4075" i="23"/>
  <c r="N4075" i="23"/>
  <c r="I4075" i="23"/>
  <c r="O4076" i="23"/>
  <c r="N4076" i="23"/>
  <c r="I4076" i="23"/>
  <c r="O4074" i="23"/>
  <c r="N4074" i="23"/>
  <c r="I4074" i="23"/>
  <c r="O4072" i="23"/>
  <c r="N4072" i="23"/>
  <c r="I4072" i="23"/>
  <c r="O4071" i="23"/>
  <c r="N4071" i="23"/>
  <c r="I4071" i="23"/>
  <c r="O4069" i="23"/>
  <c r="N4069" i="23"/>
  <c r="I4069" i="23"/>
  <c r="O4068" i="23"/>
  <c r="N4068" i="23"/>
  <c r="I4068" i="23"/>
  <c r="O4066" i="23"/>
  <c r="N4066" i="23"/>
  <c r="I4066" i="23"/>
  <c r="O4067" i="23"/>
  <c r="N4067" i="23"/>
  <c r="I4067" i="23"/>
  <c r="O4065" i="23"/>
  <c r="N4065" i="23"/>
  <c r="I4065" i="23"/>
  <c r="O4064" i="23"/>
  <c r="N4064" i="23"/>
  <c r="I4064" i="23"/>
  <c r="O4062" i="23"/>
  <c r="N4062" i="23"/>
  <c r="I4062" i="23"/>
  <c r="O4061" i="23"/>
  <c r="N4061" i="23"/>
  <c r="I4061" i="23"/>
  <c r="O4059" i="23"/>
  <c r="N4059" i="23"/>
  <c r="I4059" i="23"/>
  <c r="O4058" i="23"/>
  <c r="N4058" i="23"/>
  <c r="I4058" i="23"/>
  <c r="O4057" i="23"/>
  <c r="N4057" i="23"/>
  <c r="I4057" i="23"/>
  <c r="O4056" i="23"/>
  <c r="N4056" i="23"/>
  <c r="I4056" i="23"/>
  <c r="O4055" i="23"/>
  <c r="N4055" i="23"/>
  <c r="I4055" i="23"/>
  <c r="O4054" i="23"/>
  <c r="N4054" i="23"/>
  <c r="I4054" i="23"/>
  <c r="O4052" i="23"/>
  <c r="N4052" i="23"/>
  <c r="I4052" i="23"/>
  <c r="O4051" i="23"/>
  <c r="N4051" i="23"/>
  <c r="I4051" i="23"/>
  <c r="O4050" i="23"/>
  <c r="N4050" i="23"/>
  <c r="I4050" i="23"/>
  <c r="O4048" i="23"/>
  <c r="N4048" i="23"/>
  <c r="I4048" i="23"/>
  <c r="O4047" i="23"/>
  <c r="N4047" i="23"/>
  <c r="I4047" i="23"/>
  <c r="O4046" i="23"/>
  <c r="N4046" i="23"/>
  <c r="I4046" i="23"/>
  <c r="O4045" i="23"/>
  <c r="N4045" i="23"/>
  <c r="I4045" i="23"/>
  <c r="O4044" i="23"/>
  <c r="N4044" i="23"/>
  <c r="I4044" i="23"/>
  <c r="O4043" i="23"/>
  <c r="N4043" i="23"/>
  <c r="I4043" i="23"/>
  <c r="O4042" i="23"/>
  <c r="N4042" i="23"/>
  <c r="I4042" i="23"/>
  <c r="O4041" i="23"/>
  <c r="N4041" i="23"/>
  <c r="I4041" i="23"/>
  <c r="O4040" i="23"/>
  <c r="N4040" i="23"/>
  <c r="I4040" i="23"/>
  <c r="O4039" i="23"/>
  <c r="N4039" i="23"/>
  <c r="I4039" i="23"/>
  <c r="O4038" i="23"/>
  <c r="N4038" i="23"/>
  <c r="I4038" i="23"/>
  <c r="O4037" i="23"/>
  <c r="N4037" i="23"/>
  <c r="I4037" i="23"/>
  <c r="O4036" i="23"/>
  <c r="N4036" i="23"/>
  <c r="I4036" i="23"/>
  <c r="O4035" i="23"/>
  <c r="N4035" i="23"/>
  <c r="I4035" i="23"/>
  <c r="O4034" i="23"/>
  <c r="N4034" i="23"/>
  <c r="I4034" i="23"/>
  <c r="O4033" i="23"/>
  <c r="N4033" i="23"/>
  <c r="I4033" i="23"/>
  <c r="O4032" i="23"/>
  <c r="N4032" i="23"/>
  <c r="I4032" i="23"/>
  <c r="O4031" i="23"/>
  <c r="N4031" i="23"/>
  <c r="I4031" i="23"/>
  <c r="O4030" i="23"/>
  <c r="N4030" i="23"/>
  <c r="I4030" i="23"/>
  <c r="O4029" i="23"/>
  <c r="N4029" i="23"/>
  <c r="I4029" i="23"/>
  <c r="O4028" i="23"/>
  <c r="N4028" i="23"/>
  <c r="I4028" i="23"/>
  <c r="O4027" i="23"/>
  <c r="N4027" i="23"/>
  <c r="I4027" i="23"/>
  <c r="O4026" i="23"/>
  <c r="N4026" i="23"/>
  <c r="I4026" i="23"/>
  <c r="O4025" i="23"/>
  <c r="N4025" i="23"/>
  <c r="I4025" i="23"/>
  <c r="O4024" i="23"/>
  <c r="N4024" i="23"/>
  <c r="I4024" i="23"/>
  <c r="O4023" i="23"/>
  <c r="N4023" i="23"/>
  <c r="I4023" i="23"/>
  <c r="O4022" i="23"/>
  <c r="N4022" i="23"/>
  <c r="I4022" i="23"/>
  <c r="O4021" i="23"/>
  <c r="N4021" i="23"/>
  <c r="I4021" i="23"/>
  <c r="O4020" i="23"/>
  <c r="N4020" i="23"/>
  <c r="I4020" i="23"/>
  <c r="O4019" i="23"/>
  <c r="N4019" i="23"/>
  <c r="I4019" i="23"/>
  <c r="O4018" i="23"/>
  <c r="N4018" i="23"/>
  <c r="I4018" i="23"/>
  <c r="O4017" i="23"/>
  <c r="N4017" i="23"/>
  <c r="I4017" i="23"/>
  <c r="O4016" i="23"/>
  <c r="N4016" i="23"/>
  <c r="I4016" i="23"/>
  <c r="O4014" i="23"/>
  <c r="N4014" i="23"/>
  <c r="I4014" i="23"/>
  <c r="O4012" i="23"/>
  <c r="N4012" i="23"/>
  <c r="I4012" i="23"/>
  <c r="O4015" i="23"/>
  <c r="N4015" i="23"/>
  <c r="I4015" i="23"/>
  <c r="O4011" i="23"/>
  <c r="N4011" i="23"/>
  <c r="I4011" i="23"/>
  <c r="O4013" i="23"/>
  <c r="N4013" i="23"/>
  <c r="I4013" i="23"/>
  <c r="O4010" i="23"/>
  <c r="N4010" i="23"/>
  <c r="I4010" i="23"/>
  <c r="O4008" i="23"/>
  <c r="N4008" i="23"/>
  <c r="I4008" i="23"/>
  <c r="O4009" i="23"/>
  <c r="N4009" i="23"/>
  <c r="I4009" i="23"/>
  <c r="O4007" i="23"/>
  <c r="N4007" i="23"/>
  <c r="I4007" i="23"/>
  <c r="O4006" i="23"/>
  <c r="N4006" i="23"/>
  <c r="I4006" i="23"/>
  <c r="O4005" i="23"/>
  <c r="N4005" i="23"/>
  <c r="I4005" i="23"/>
  <c r="O4004" i="23"/>
  <c r="N4004" i="23"/>
  <c r="I4004" i="23"/>
  <c r="O4003" i="23"/>
  <c r="N4003" i="23"/>
  <c r="I4003" i="23"/>
  <c r="O4002" i="23"/>
  <c r="N4002" i="23"/>
  <c r="I4002" i="23"/>
  <c r="O4001" i="23"/>
  <c r="N4001" i="23"/>
  <c r="I4001" i="23"/>
  <c r="O4000" i="23"/>
  <c r="N4000" i="23"/>
  <c r="I4000" i="23"/>
  <c r="O3999" i="23"/>
  <c r="N3999" i="23"/>
  <c r="I3999" i="23"/>
  <c r="O3998" i="23"/>
  <c r="N3998" i="23"/>
  <c r="I3998" i="23"/>
  <c r="O3996" i="23"/>
  <c r="N3996" i="23"/>
  <c r="I3996" i="23"/>
  <c r="O3997" i="23"/>
  <c r="N3997" i="23"/>
  <c r="I3997" i="23"/>
  <c r="O3995" i="23"/>
  <c r="N3995" i="23"/>
  <c r="I3995" i="23"/>
  <c r="O3994" i="23"/>
  <c r="N3994" i="23"/>
  <c r="I3994" i="23"/>
  <c r="O3993" i="23"/>
  <c r="N3993" i="23"/>
  <c r="I3993" i="23"/>
  <c r="O3992" i="23"/>
  <c r="N3992" i="23"/>
  <c r="I3992" i="23"/>
  <c r="O3991" i="23"/>
  <c r="N3991" i="23"/>
  <c r="I3991" i="23"/>
  <c r="O3990" i="23"/>
  <c r="N3990" i="23"/>
  <c r="I3990" i="23"/>
  <c r="O3989" i="23"/>
  <c r="N3989" i="23"/>
  <c r="I3989" i="23"/>
  <c r="O3988" i="23"/>
  <c r="N3988" i="23"/>
  <c r="I3988" i="23"/>
  <c r="O3987" i="23"/>
  <c r="N3987" i="23"/>
  <c r="I3987" i="23"/>
  <c r="O3986" i="23"/>
  <c r="N3986" i="23"/>
  <c r="I3986" i="23"/>
  <c r="O3985" i="23"/>
  <c r="N3985" i="23"/>
  <c r="I3985" i="23"/>
  <c r="O3984" i="23"/>
  <c r="N3984" i="23"/>
  <c r="I3984" i="23"/>
  <c r="O3983" i="23"/>
  <c r="N3983" i="23"/>
  <c r="I3983" i="23"/>
  <c r="O3982" i="23"/>
  <c r="N3982" i="23"/>
  <c r="I3982" i="23"/>
  <c r="O3981" i="23"/>
  <c r="N3981" i="23"/>
  <c r="I3981" i="23"/>
  <c r="O3980" i="23"/>
  <c r="N3980" i="23"/>
  <c r="I3980" i="23"/>
  <c r="O3979" i="23"/>
  <c r="N3979" i="23"/>
  <c r="I3979" i="23"/>
  <c r="O3978" i="23"/>
  <c r="N3978" i="23"/>
  <c r="I3978" i="23"/>
  <c r="O3977" i="23"/>
  <c r="N3977" i="23"/>
  <c r="I3977" i="23"/>
  <c r="O3976" i="23"/>
  <c r="N3976" i="23"/>
  <c r="I3976" i="23"/>
  <c r="O3975" i="23"/>
  <c r="N3975" i="23"/>
  <c r="I3975" i="23"/>
  <c r="O3974" i="23"/>
  <c r="N3974" i="23"/>
  <c r="I3974" i="23"/>
  <c r="O3973" i="23"/>
  <c r="N3973" i="23"/>
  <c r="I3973" i="23"/>
  <c r="O3972" i="23"/>
  <c r="N3972" i="23"/>
  <c r="I3972" i="23"/>
  <c r="O3970" i="23"/>
  <c r="N3970" i="23"/>
  <c r="I3970" i="23"/>
  <c r="O3971" i="23"/>
  <c r="N3971" i="23"/>
  <c r="I3971" i="23"/>
  <c r="O3969" i="23"/>
  <c r="N3969" i="23"/>
  <c r="I3969" i="23"/>
  <c r="O3967" i="23"/>
  <c r="N3967" i="23"/>
  <c r="I3967" i="23"/>
  <c r="O3968" i="23"/>
  <c r="N3968" i="23"/>
  <c r="I3968" i="23"/>
  <c r="O3966" i="23"/>
  <c r="N3966" i="23"/>
  <c r="I3966" i="23"/>
  <c r="O3964" i="23"/>
  <c r="N3964" i="23"/>
  <c r="I3964" i="23"/>
  <c r="O3965" i="23"/>
  <c r="N3965" i="23"/>
  <c r="I3965" i="23"/>
  <c r="O3963" i="23"/>
  <c r="N3963" i="23"/>
  <c r="I3963" i="23"/>
  <c r="O3961" i="23"/>
  <c r="N3961" i="23"/>
  <c r="I3961" i="23"/>
  <c r="O3962" i="23"/>
  <c r="N3962" i="23"/>
  <c r="I3962" i="23"/>
  <c r="O3960" i="23"/>
  <c r="N3960" i="23"/>
  <c r="I3960" i="23"/>
  <c r="O3959" i="23"/>
  <c r="N3959" i="23"/>
  <c r="I3959" i="23"/>
  <c r="O3958" i="23"/>
  <c r="N3958" i="23"/>
  <c r="I3958" i="23"/>
  <c r="O3957" i="23"/>
  <c r="N3957" i="23"/>
  <c r="I3957" i="23"/>
  <c r="O3956" i="23"/>
  <c r="N3956" i="23"/>
  <c r="I3956" i="23"/>
  <c r="O3955" i="23"/>
  <c r="N3955" i="23"/>
  <c r="I3955" i="23"/>
  <c r="O3954" i="23"/>
  <c r="N3954" i="23"/>
  <c r="I3954" i="23"/>
  <c r="O3953" i="23"/>
  <c r="N3953" i="23"/>
  <c r="I3953" i="23"/>
  <c r="O3952" i="23"/>
  <c r="N3952" i="23"/>
  <c r="I3952" i="23"/>
  <c r="O3947" i="23"/>
  <c r="N3947" i="23"/>
  <c r="I3947" i="23"/>
  <c r="O3951" i="23"/>
  <c r="N3951" i="23"/>
  <c r="I3951" i="23"/>
  <c r="O3949" i="23"/>
  <c r="N3949" i="23"/>
  <c r="I3949" i="23"/>
  <c r="O3950" i="23"/>
  <c r="N3950" i="23"/>
  <c r="I3950" i="23"/>
  <c r="O3948" i="23"/>
  <c r="N3948" i="23"/>
  <c r="I3948" i="23"/>
  <c r="O3946" i="23"/>
  <c r="N3946" i="23"/>
  <c r="I3946" i="23"/>
  <c r="O3943" i="23"/>
  <c r="N3943" i="23"/>
  <c r="I3943" i="23"/>
  <c r="O3941" i="23"/>
  <c r="N3941" i="23"/>
  <c r="I3941" i="23"/>
  <c r="O3945" i="23"/>
  <c r="N3945" i="23"/>
  <c r="I3945" i="23"/>
  <c r="O3942" i="23"/>
  <c r="N3942" i="23"/>
  <c r="I3942" i="23"/>
  <c r="O3944" i="23"/>
  <c r="N3944" i="23"/>
  <c r="I3944" i="23"/>
  <c r="O3940" i="23"/>
  <c r="N3940" i="23"/>
  <c r="I3940" i="23"/>
  <c r="O3937" i="23"/>
  <c r="N3937" i="23"/>
  <c r="I3937" i="23"/>
  <c r="O3936" i="23"/>
  <c r="N3936" i="23"/>
  <c r="I3936" i="23"/>
  <c r="O3939" i="23"/>
  <c r="N3939" i="23"/>
  <c r="I3939" i="23"/>
  <c r="O3935" i="23"/>
  <c r="N3935" i="23"/>
  <c r="I3935" i="23"/>
  <c r="O3938" i="23"/>
  <c r="N3938" i="23"/>
  <c r="I3938" i="23"/>
  <c r="O3934" i="23"/>
  <c r="N3934" i="23"/>
  <c r="I3934" i="23"/>
  <c r="O3931" i="23"/>
  <c r="N3931" i="23"/>
  <c r="I3931" i="23"/>
  <c r="O3930" i="23"/>
  <c r="N3930" i="23"/>
  <c r="I3930" i="23"/>
  <c r="O3933" i="23"/>
  <c r="N3933" i="23"/>
  <c r="I3933" i="23"/>
  <c r="O3929" i="23"/>
  <c r="N3929" i="23"/>
  <c r="I3929" i="23"/>
  <c r="O3932" i="23"/>
  <c r="N3932" i="23"/>
  <c r="I3932" i="23"/>
  <c r="O3928" i="23"/>
  <c r="N3928" i="23"/>
  <c r="I3928" i="23"/>
  <c r="O3927" i="23"/>
  <c r="N3927" i="23"/>
  <c r="I3927" i="23"/>
  <c r="O3926" i="23"/>
  <c r="N3926" i="23"/>
  <c r="I3926" i="23"/>
  <c r="O3925" i="23"/>
  <c r="N3925" i="23"/>
  <c r="I3925" i="23"/>
  <c r="O3924" i="23"/>
  <c r="N3924" i="23"/>
  <c r="I3924" i="23"/>
  <c r="O3923" i="23"/>
  <c r="N3923" i="23"/>
  <c r="I3923" i="23"/>
  <c r="O3922" i="23"/>
  <c r="N3922" i="23"/>
  <c r="I3922" i="23"/>
  <c r="O3921" i="23"/>
  <c r="N3921" i="23"/>
  <c r="I3921" i="23"/>
  <c r="O3920" i="23"/>
  <c r="N3920" i="23"/>
  <c r="I3920" i="23"/>
  <c r="O3919" i="23"/>
  <c r="N3919" i="23"/>
  <c r="I3919" i="23"/>
  <c r="O3918" i="23"/>
  <c r="N3918" i="23"/>
  <c r="I3918" i="23"/>
  <c r="O3917" i="23"/>
  <c r="N3917" i="23"/>
  <c r="I3917" i="23"/>
  <c r="O3915" i="23"/>
  <c r="N3915" i="23"/>
  <c r="I3915" i="23"/>
  <c r="O3916" i="23"/>
  <c r="N3916" i="23"/>
  <c r="I3916" i="23"/>
  <c r="O3914" i="23"/>
  <c r="N3914" i="23"/>
  <c r="I3914" i="23"/>
  <c r="O3913" i="23"/>
  <c r="N3913" i="23"/>
  <c r="I3913" i="23"/>
  <c r="O3912" i="23"/>
  <c r="N3912" i="23"/>
  <c r="I3912" i="23"/>
  <c r="O3907" i="23"/>
  <c r="N3907" i="23"/>
  <c r="I3907" i="23"/>
  <c r="O3909" i="23"/>
  <c r="N3909" i="23"/>
  <c r="I3909" i="23"/>
  <c r="O3911" i="23"/>
  <c r="N3911" i="23"/>
  <c r="I3911" i="23"/>
  <c r="O3908" i="23"/>
  <c r="N3908" i="23"/>
  <c r="I3908" i="23"/>
  <c r="O3910" i="23"/>
  <c r="N3910" i="23"/>
  <c r="I3910" i="23"/>
  <c r="O3906" i="23"/>
  <c r="N3906" i="23"/>
  <c r="I3906" i="23"/>
  <c r="O3905" i="23"/>
  <c r="N3905" i="23"/>
  <c r="I3905" i="23"/>
  <c r="O3901" i="23"/>
  <c r="N3901" i="23"/>
  <c r="I3901" i="23"/>
  <c r="O3904" i="23"/>
  <c r="N3904" i="23"/>
  <c r="I3904" i="23"/>
  <c r="O3902" i="23"/>
  <c r="N3902" i="23"/>
  <c r="I3902" i="23"/>
  <c r="O3899" i="23"/>
  <c r="N3899" i="23"/>
  <c r="I3899" i="23"/>
  <c r="O3903" i="23"/>
  <c r="N3903" i="23"/>
  <c r="I3903" i="23"/>
  <c r="O3900" i="23"/>
  <c r="N3900" i="23"/>
  <c r="I3900" i="23"/>
  <c r="O3898" i="23"/>
  <c r="N3898" i="23"/>
  <c r="I3898" i="23"/>
  <c r="O3896" i="23"/>
  <c r="N3896" i="23"/>
  <c r="I3896" i="23"/>
  <c r="O3897" i="23"/>
  <c r="N3897" i="23"/>
  <c r="I3897" i="23"/>
  <c r="O3893" i="23"/>
  <c r="N3893" i="23"/>
  <c r="I3893" i="23"/>
  <c r="O3894" i="23"/>
  <c r="N3894" i="23"/>
  <c r="I3894" i="23"/>
  <c r="O3892" i="23"/>
  <c r="N3892" i="23"/>
  <c r="I3892" i="23"/>
  <c r="O3895" i="23"/>
  <c r="N3895" i="23"/>
  <c r="I3895" i="23"/>
  <c r="O3891" i="23"/>
  <c r="N3891" i="23"/>
  <c r="I3891" i="23"/>
  <c r="O3889" i="23"/>
  <c r="N3889" i="23"/>
  <c r="I3889" i="23"/>
  <c r="O3890" i="23"/>
  <c r="N3890" i="23"/>
  <c r="I3890" i="23"/>
  <c r="O3885" i="23"/>
  <c r="N3885" i="23"/>
  <c r="I3885" i="23"/>
  <c r="O3887" i="23"/>
  <c r="N3887" i="23"/>
  <c r="I3887" i="23"/>
  <c r="O3886" i="23"/>
  <c r="N3886" i="23"/>
  <c r="I3886" i="23"/>
  <c r="O3888" i="23"/>
  <c r="N3888" i="23"/>
  <c r="I3888" i="23"/>
  <c r="O3884" i="23"/>
  <c r="N3884" i="23"/>
  <c r="I3884" i="23"/>
  <c r="O3883" i="23"/>
  <c r="N3883" i="23"/>
  <c r="I3883" i="23"/>
  <c r="O3882" i="23"/>
  <c r="N3882" i="23"/>
  <c r="I3882" i="23"/>
  <c r="O3876" i="23"/>
  <c r="N3876" i="23"/>
  <c r="I3876" i="23"/>
  <c r="O3877" i="23"/>
  <c r="N3877" i="23"/>
  <c r="I3877" i="23"/>
  <c r="O3879" i="23"/>
  <c r="N3879" i="23"/>
  <c r="I3879" i="23"/>
  <c r="O3881" i="23"/>
  <c r="N3881" i="23"/>
  <c r="I3881" i="23"/>
  <c r="O3875" i="23"/>
  <c r="N3875" i="23"/>
  <c r="I3875" i="23"/>
  <c r="O3880" i="23"/>
  <c r="N3880" i="23"/>
  <c r="I3880" i="23"/>
  <c r="O3878" i="23"/>
  <c r="N3878" i="23"/>
  <c r="I3878" i="23"/>
  <c r="O3874" i="23"/>
  <c r="N3874" i="23"/>
  <c r="I3874" i="23"/>
  <c r="O3868" i="23"/>
  <c r="N3868" i="23"/>
  <c r="I3868" i="23"/>
  <c r="O3869" i="23"/>
  <c r="N3869" i="23"/>
  <c r="I3869" i="23"/>
  <c r="O3873" i="23"/>
  <c r="N3873" i="23"/>
  <c r="I3873" i="23"/>
  <c r="O3870" i="23"/>
  <c r="N3870" i="23"/>
  <c r="I3870" i="23"/>
  <c r="O3867" i="23"/>
  <c r="N3867" i="23"/>
  <c r="I3867" i="23"/>
  <c r="O3871" i="23"/>
  <c r="N3871" i="23"/>
  <c r="I3871" i="23"/>
  <c r="O3872" i="23"/>
  <c r="N3872" i="23"/>
  <c r="I3872" i="23"/>
  <c r="O3866" i="23"/>
  <c r="N3866" i="23"/>
  <c r="I3866" i="23"/>
  <c r="O3860" i="23"/>
  <c r="N3860" i="23"/>
  <c r="I3860" i="23"/>
  <c r="O3861" i="23"/>
  <c r="N3861" i="23"/>
  <c r="I3861" i="23"/>
  <c r="O3865" i="23"/>
  <c r="N3865" i="23"/>
  <c r="I3865" i="23"/>
  <c r="O3863" i="23"/>
  <c r="N3863" i="23"/>
  <c r="I3863" i="23"/>
  <c r="O3859" i="23"/>
  <c r="N3859" i="23"/>
  <c r="I3859" i="23"/>
  <c r="O3862" i="23"/>
  <c r="N3862" i="23"/>
  <c r="I3862" i="23"/>
  <c r="O3864" i="23"/>
  <c r="N3864" i="23"/>
  <c r="I3864" i="23"/>
  <c r="O3858" i="23"/>
  <c r="N3858" i="23"/>
  <c r="I3858" i="23"/>
  <c r="O3854" i="23"/>
  <c r="N3854" i="23"/>
  <c r="I3854" i="23"/>
  <c r="O3855" i="23"/>
  <c r="N3855" i="23"/>
  <c r="I3855" i="23"/>
  <c r="O3857" i="23"/>
  <c r="N3857" i="23"/>
  <c r="I3857" i="23"/>
  <c r="O3851" i="23"/>
  <c r="N3851" i="23"/>
  <c r="I3851" i="23"/>
  <c r="O3853" i="23"/>
  <c r="N3853" i="23"/>
  <c r="I3853" i="23"/>
  <c r="O3852" i="23"/>
  <c r="N3852" i="23"/>
  <c r="I3852" i="23"/>
  <c r="O3856" i="23"/>
  <c r="N3856" i="23"/>
  <c r="I3856" i="23"/>
  <c r="O3850" i="23"/>
  <c r="N3850" i="23"/>
  <c r="I3850" i="23"/>
  <c r="O3848" i="23"/>
  <c r="N3848" i="23"/>
  <c r="I3848" i="23"/>
  <c r="O3849" i="23"/>
  <c r="N3849" i="23"/>
  <c r="I3849" i="23"/>
  <c r="O3847" i="23"/>
  <c r="N3847" i="23"/>
  <c r="I3847" i="23"/>
  <c r="O3844" i="23"/>
  <c r="N3844" i="23"/>
  <c r="I3844" i="23"/>
  <c r="O3846" i="23"/>
  <c r="N3846" i="23"/>
  <c r="I3846" i="23"/>
  <c r="O3843" i="23"/>
  <c r="N3843" i="23"/>
  <c r="I3843" i="23"/>
  <c r="O3845" i="23"/>
  <c r="N3845" i="23"/>
  <c r="I3845" i="23"/>
  <c r="O3842" i="23"/>
  <c r="N3842" i="23"/>
  <c r="I3842" i="23"/>
  <c r="O3841" i="23"/>
  <c r="N3841" i="23"/>
  <c r="I3841" i="23"/>
  <c r="O3840" i="23"/>
  <c r="N3840" i="23"/>
  <c r="I3840" i="23"/>
  <c r="O3838" i="23"/>
  <c r="N3838" i="23"/>
  <c r="I3838" i="23"/>
  <c r="O3837" i="23"/>
  <c r="N3837" i="23"/>
  <c r="I3837" i="23"/>
  <c r="O3839" i="23"/>
  <c r="N3839" i="23"/>
  <c r="I3839" i="23"/>
  <c r="O3836" i="23"/>
  <c r="N3836" i="23"/>
  <c r="I3836" i="23"/>
  <c r="O3835" i="23"/>
  <c r="N3835" i="23"/>
  <c r="I3835" i="23"/>
  <c r="O3834" i="23"/>
  <c r="N3834" i="23"/>
  <c r="I3834" i="23"/>
  <c r="O3833" i="23"/>
  <c r="N3833" i="23"/>
  <c r="I3833" i="23"/>
  <c r="O3831" i="23"/>
  <c r="N3831" i="23"/>
  <c r="I3831" i="23"/>
  <c r="O3832" i="23"/>
  <c r="N3832" i="23"/>
  <c r="I3832" i="23"/>
  <c r="O3830" i="23"/>
  <c r="N3830" i="23"/>
  <c r="I3830" i="23"/>
  <c r="O3829" i="23"/>
  <c r="N3829" i="23"/>
  <c r="I3829" i="23"/>
  <c r="O3828" i="23"/>
  <c r="N3828" i="23"/>
  <c r="I3828" i="23"/>
  <c r="O3824" i="23"/>
  <c r="N3824" i="23"/>
  <c r="I3824" i="23"/>
  <c r="O3827" i="23"/>
  <c r="N3827" i="23"/>
  <c r="I3827" i="23"/>
  <c r="O3825" i="23"/>
  <c r="N3825" i="23"/>
  <c r="I3825" i="23"/>
  <c r="O3826" i="23"/>
  <c r="N3826" i="23"/>
  <c r="I3826" i="23"/>
  <c r="O3823" i="23"/>
  <c r="N3823" i="23"/>
  <c r="I3823" i="23"/>
  <c r="O3822" i="23"/>
  <c r="N3822" i="23"/>
  <c r="I3822" i="23"/>
  <c r="O3821" i="23"/>
  <c r="N3821" i="23"/>
  <c r="I3821" i="23"/>
  <c r="O3820" i="23"/>
  <c r="N3820" i="23"/>
  <c r="I3820" i="23"/>
  <c r="O3819" i="23"/>
  <c r="N3819" i="23"/>
  <c r="I3819" i="23"/>
  <c r="O3818" i="23"/>
  <c r="N3818" i="23"/>
  <c r="I3818" i="23"/>
  <c r="O3817" i="23"/>
  <c r="N3817" i="23"/>
  <c r="I3817" i="23"/>
  <c r="O3816" i="23"/>
  <c r="N3816" i="23"/>
  <c r="I3816" i="23"/>
  <c r="O3815" i="23"/>
  <c r="N3815" i="23"/>
  <c r="I3815" i="23"/>
  <c r="O3814" i="23"/>
  <c r="N3814" i="23"/>
  <c r="I3814" i="23"/>
  <c r="O3813" i="23"/>
  <c r="N3813" i="23"/>
  <c r="I3813" i="23"/>
  <c r="O3812" i="23"/>
  <c r="N3812" i="23"/>
  <c r="I3812" i="23"/>
  <c r="O3811" i="23"/>
  <c r="N3811" i="23"/>
  <c r="I3811" i="23"/>
  <c r="O3810" i="23"/>
  <c r="N3810" i="23"/>
  <c r="I3810" i="23"/>
  <c r="O3809" i="23"/>
  <c r="N3809" i="23"/>
  <c r="I3809" i="23"/>
  <c r="O3808" i="23"/>
  <c r="N3808" i="23"/>
  <c r="I3808" i="23"/>
  <c r="O3807" i="23"/>
  <c r="N3807" i="23"/>
  <c r="I3807" i="23"/>
  <c r="O3806" i="23"/>
  <c r="N3806" i="23"/>
  <c r="I3806" i="23"/>
  <c r="O3805" i="23"/>
  <c r="N3805" i="23"/>
  <c r="I3805" i="23"/>
  <c r="O3804" i="23"/>
  <c r="N3804" i="23"/>
  <c r="I3804" i="23"/>
  <c r="O3803" i="23"/>
  <c r="N3803" i="23"/>
  <c r="I3803" i="23"/>
  <c r="O3802" i="23"/>
  <c r="N3802" i="23"/>
  <c r="I3802" i="23"/>
  <c r="O3801" i="23"/>
  <c r="N3801" i="23"/>
  <c r="I3801" i="23"/>
  <c r="O3799" i="23"/>
  <c r="N3799" i="23"/>
  <c r="I3799" i="23"/>
  <c r="O3800" i="23"/>
  <c r="N3800" i="23"/>
  <c r="I3800" i="23"/>
  <c r="O3798" i="23"/>
  <c r="N3798" i="23"/>
  <c r="I3798" i="23"/>
  <c r="O3797" i="23"/>
  <c r="N3797" i="23"/>
  <c r="I3797" i="23"/>
  <c r="O3796" i="23"/>
  <c r="N3796" i="23"/>
  <c r="I3796" i="23"/>
  <c r="O3795" i="23"/>
  <c r="N3795" i="23"/>
  <c r="I3795" i="23"/>
  <c r="O3794" i="23"/>
  <c r="N3794" i="23"/>
  <c r="I3794" i="23"/>
  <c r="O3793" i="23"/>
  <c r="N3793" i="23"/>
  <c r="I3793" i="23"/>
  <c r="O3792" i="23"/>
  <c r="N3792" i="23"/>
  <c r="I3792" i="23"/>
  <c r="O3791" i="23"/>
  <c r="N3791" i="23"/>
  <c r="I3791" i="23"/>
  <c r="O3790" i="23"/>
  <c r="N3790" i="23"/>
  <c r="I3790" i="23"/>
  <c r="O3789" i="23"/>
  <c r="N3789" i="23"/>
  <c r="I3789" i="23"/>
  <c r="O3788" i="23"/>
  <c r="N3788" i="23"/>
  <c r="I3788" i="23"/>
  <c r="O3787" i="23"/>
  <c r="N3787" i="23"/>
  <c r="I3787" i="23"/>
  <c r="O3786" i="23"/>
  <c r="N3786" i="23"/>
  <c r="I3786" i="23"/>
  <c r="O3785" i="23"/>
  <c r="N3785" i="23"/>
  <c r="I3785" i="23"/>
  <c r="O3784" i="23"/>
  <c r="N3784" i="23"/>
  <c r="I3784" i="23"/>
  <c r="O3783" i="23"/>
  <c r="N3783" i="23"/>
  <c r="I3783" i="23"/>
  <c r="O3782" i="23"/>
  <c r="N3782" i="23"/>
  <c r="I3782" i="23"/>
  <c r="O3781" i="23"/>
  <c r="N3781" i="23"/>
  <c r="I3781" i="23"/>
  <c r="O3780" i="23"/>
  <c r="N3780" i="23"/>
  <c r="I3780" i="23"/>
  <c r="O3779" i="23"/>
  <c r="N3779" i="23"/>
  <c r="I3779" i="23"/>
  <c r="O3778" i="23"/>
  <c r="N3778" i="23"/>
  <c r="I3778" i="23"/>
  <c r="O3777" i="23"/>
  <c r="N3777" i="23"/>
  <c r="I3777" i="23"/>
  <c r="O3776" i="23"/>
  <c r="N3776" i="23"/>
  <c r="I3776" i="23"/>
  <c r="O3775" i="23"/>
  <c r="N3775" i="23"/>
  <c r="I3775" i="23"/>
  <c r="O3774" i="23"/>
  <c r="N3774" i="23"/>
  <c r="I3774" i="23"/>
  <c r="O3773" i="23"/>
  <c r="N3773" i="23"/>
  <c r="I3773" i="23"/>
  <c r="O3772" i="23"/>
  <c r="N3772" i="23"/>
  <c r="I3772" i="23"/>
  <c r="O3771" i="23"/>
  <c r="N3771" i="23"/>
  <c r="I3771" i="23"/>
  <c r="O3770" i="23"/>
  <c r="N3770" i="23"/>
  <c r="I3770" i="23"/>
  <c r="O3768" i="23"/>
  <c r="N3768" i="23"/>
  <c r="I3768" i="23"/>
  <c r="O3769" i="23"/>
  <c r="N3769" i="23"/>
  <c r="I3769" i="23"/>
  <c r="O3767" i="23"/>
  <c r="N3767" i="23"/>
  <c r="I3767" i="23"/>
  <c r="O3766" i="23"/>
  <c r="N3766" i="23"/>
  <c r="I3766" i="23"/>
  <c r="O3765" i="23"/>
  <c r="N3765" i="23"/>
  <c r="I3765" i="23"/>
  <c r="O3764" i="23"/>
  <c r="N3764" i="23"/>
  <c r="I3764" i="23"/>
  <c r="O3763" i="23"/>
  <c r="N3763" i="23"/>
  <c r="I3763" i="23"/>
  <c r="O3762" i="23"/>
  <c r="N3762" i="23"/>
  <c r="I3762" i="23"/>
  <c r="O3761" i="23"/>
  <c r="N3761" i="23"/>
  <c r="I3761" i="23"/>
  <c r="O3760" i="23"/>
  <c r="N3760" i="23"/>
  <c r="I3760" i="23"/>
  <c r="O3759" i="23"/>
  <c r="N3759" i="23"/>
  <c r="I3759" i="23"/>
  <c r="O3757" i="23"/>
  <c r="N3757" i="23"/>
  <c r="I3757" i="23"/>
  <c r="O3758" i="23"/>
  <c r="N3758" i="23"/>
  <c r="I3758" i="23"/>
  <c r="O3756" i="23"/>
  <c r="N3756" i="23"/>
  <c r="I3756" i="23"/>
  <c r="O3755" i="23"/>
  <c r="N3755" i="23"/>
  <c r="I3755" i="23"/>
  <c r="O3754" i="23"/>
  <c r="N3754" i="23"/>
  <c r="I3754" i="23"/>
  <c r="O3753" i="23"/>
  <c r="N3753" i="23"/>
  <c r="I3753" i="23"/>
  <c r="O3752" i="23"/>
  <c r="N3752" i="23"/>
  <c r="I3752" i="23"/>
  <c r="O3751" i="23"/>
  <c r="N3751" i="23"/>
  <c r="I3751" i="23"/>
  <c r="O3750" i="23"/>
  <c r="N3750" i="23"/>
  <c r="I3750" i="23"/>
  <c r="O3749" i="23"/>
  <c r="N3749" i="23"/>
  <c r="I3749" i="23"/>
  <c r="O3748" i="23"/>
  <c r="N3748" i="23"/>
  <c r="I3748" i="23"/>
  <c r="O3747" i="23"/>
  <c r="N3747" i="23"/>
  <c r="I3747" i="23"/>
  <c r="O3746" i="23"/>
  <c r="N3746" i="23"/>
  <c r="I3746" i="23"/>
  <c r="O3745" i="23"/>
  <c r="N3745" i="23"/>
  <c r="I3745" i="23"/>
  <c r="O3744" i="23"/>
  <c r="N3744" i="23"/>
  <c r="I3744" i="23"/>
  <c r="O3743" i="23"/>
  <c r="N3743" i="23"/>
  <c r="I3743" i="23"/>
  <c r="O3742" i="23"/>
  <c r="N3742" i="23"/>
  <c r="I3742" i="23"/>
  <c r="O3741" i="23"/>
  <c r="N3741" i="23"/>
  <c r="I3741" i="23"/>
  <c r="O3740" i="23"/>
  <c r="N3740" i="23"/>
  <c r="I3740" i="23"/>
  <c r="O3739" i="23"/>
  <c r="N3739" i="23"/>
  <c r="I3739" i="23"/>
  <c r="O3738" i="23"/>
  <c r="N3738" i="23"/>
  <c r="I3738" i="23"/>
  <c r="O3737" i="23"/>
  <c r="N3737" i="23"/>
  <c r="I3737" i="23"/>
  <c r="O3736" i="23"/>
  <c r="N3736" i="23"/>
  <c r="I3736" i="23"/>
  <c r="O3735" i="23"/>
  <c r="N3735" i="23"/>
  <c r="I3735" i="23"/>
  <c r="O3734" i="23"/>
  <c r="N3734" i="23"/>
  <c r="I3734" i="23"/>
  <c r="O3733" i="23"/>
  <c r="N3733" i="23"/>
  <c r="I3733" i="23"/>
  <c r="O3732" i="23"/>
  <c r="N3732" i="23"/>
  <c r="I3732" i="23"/>
  <c r="O3731" i="23"/>
  <c r="N3731" i="23"/>
  <c r="I3731" i="23"/>
  <c r="O3730" i="23"/>
  <c r="N3730" i="23"/>
  <c r="I3730" i="23"/>
  <c r="O3729" i="23"/>
  <c r="N3729" i="23"/>
  <c r="I3729" i="23"/>
  <c r="O3728" i="23"/>
  <c r="N3728" i="23"/>
  <c r="I3728" i="23"/>
  <c r="O3727" i="23"/>
  <c r="N3727" i="23"/>
  <c r="I3727" i="23"/>
  <c r="O3726" i="23"/>
  <c r="N3726" i="23"/>
  <c r="I3726" i="23"/>
  <c r="O3725" i="23"/>
  <c r="N3725" i="23"/>
  <c r="I3725" i="23"/>
  <c r="O3724" i="23"/>
  <c r="N3724" i="23"/>
  <c r="I3724" i="23"/>
  <c r="O3723" i="23"/>
  <c r="N3723" i="23"/>
  <c r="I3723" i="23"/>
  <c r="O3722" i="23"/>
  <c r="N3722" i="23"/>
  <c r="I3722" i="23"/>
  <c r="O3721" i="23"/>
  <c r="N3721" i="23"/>
  <c r="I3721" i="23"/>
  <c r="O3720" i="23"/>
  <c r="N3720" i="23"/>
  <c r="I3720" i="23"/>
  <c r="O3719" i="23"/>
  <c r="N3719" i="23"/>
  <c r="I3719" i="23"/>
  <c r="O3718" i="23"/>
  <c r="N3718" i="23"/>
  <c r="I3718" i="23"/>
  <c r="O3717" i="23"/>
  <c r="N3717" i="23"/>
  <c r="I3717" i="23"/>
  <c r="O3716" i="23"/>
  <c r="N3716" i="23"/>
  <c r="I3716" i="23"/>
  <c r="O3715" i="23"/>
  <c r="N3715" i="23"/>
  <c r="I3715" i="23"/>
  <c r="O3714" i="23"/>
  <c r="N3714" i="23"/>
  <c r="I3714" i="23"/>
  <c r="O3713" i="23"/>
  <c r="N3713" i="23"/>
  <c r="I3713" i="23"/>
  <c r="O3712" i="23"/>
  <c r="N3712" i="23"/>
  <c r="I3712" i="23"/>
  <c r="O3711" i="23"/>
  <c r="N3711" i="23"/>
  <c r="I3711" i="23"/>
  <c r="O3710" i="23"/>
  <c r="N3710" i="23"/>
  <c r="I3710" i="23"/>
  <c r="O3709" i="23"/>
  <c r="N3709" i="23"/>
  <c r="I3709" i="23"/>
  <c r="O3708" i="23"/>
  <c r="N3708" i="23"/>
  <c r="I3708" i="23"/>
  <c r="O3707" i="23"/>
  <c r="N3707" i="23"/>
  <c r="I3707" i="23"/>
  <c r="O3706" i="23"/>
  <c r="N3706" i="23"/>
  <c r="I3706" i="23"/>
  <c r="O3705" i="23"/>
  <c r="N3705" i="23"/>
  <c r="I3705" i="23"/>
  <c r="O3704" i="23"/>
  <c r="N3704" i="23"/>
  <c r="I3704" i="23"/>
  <c r="O3703" i="23"/>
  <c r="N3703" i="23"/>
  <c r="I3703" i="23"/>
  <c r="O3702" i="23"/>
  <c r="N3702" i="23"/>
  <c r="I3702" i="23"/>
  <c r="O3700" i="23"/>
  <c r="N3700" i="23"/>
  <c r="I3700" i="23"/>
  <c r="O3699" i="23"/>
  <c r="N3699" i="23"/>
  <c r="I3699" i="23"/>
  <c r="O3697" i="23"/>
  <c r="N3697" i="23"/>
  <c r="I3697" i="23"/>
  <c r="O3701" i="23"/>
  <c r="N3701" i="23"/>
  <c r="I3701" i="23"/>
  <c r="O3696" i="23"/>
  <c r="N3696" i="23"/>
  <c r="I3696" i="23"/>
  <c r="O3698" i="23"/>
  <c r="N3698" i="23"/>
  <c r="I3698" i="23"/>
  <c r="O3695" i="23"/>
  <c r="N3695" i="23"/>
  <c r="I3695" i="23"/>
  <c r="O3694" i="23"/>
  <c r="N3694" i="23"/>
  <c r="I3694" i="23"/>
  <c r="O3692" i="23"/>
  <c r="N3692" i="23"/>
  <c r="I3692" i="23"/>
  <c r="O3691" i="23"/>
  <c r="N3691" i="23"/>
  <c r="I3691" i="23"/>
  <c r="O3693" i="23"/>
  <c r="N3693" i="23"/>
  <c r="I3693" i="23"/>
  <c r="O3689" i="23"/>
  <c r="N3689" i="23"/>
  <c r="I3689" i="23"/>
  <c r="O3688" i="23"/>
  <c r="N3688" i="23"/>
  <c r="I3688" i="23"/>
  <c r="O3690" i="23"/>
  <c r="N3690" i="23"/>
  <c r="I3690" i="23"/>
  <c r="O3687" i="23"/>
  <c r="N3687" i="23"/>
  <c r="I3687" i="23"/>
  <c r="O3686" i="23"/>
  <c r="N3686" i="23"/>
  <c r="I3686" i="23"/>
  <c r="O3684" i="23"/>
  <c r="N3684" i="23"/>
  <c r="I3684" i="23"/>
  <c r="O3685" i="23"/>
  <c r="N3685" i="23"/>
  <c r="I3685" i="23"/>
  <c r="O3682" i="23"/>
  <c r="N3682" i="23"/>
  <c r="I3682" i="23"/>
  <c r="O3681" i="23"/>
  <c r="N3681" i="23"/>
  <c r="I3681" i="23"/>
  <c r="O3683" i="23"/>
  <c r="N3683" i="23"/>
  <c r="I3683" i="23"/>
  <c r="O3680" i="23"/>
  <c r="N3680" i="23"/>
  <c r="I3680" i="23"/>
  <c r="O3679" i="23"/>
  <c r="N3679" i="23"/>
  <c r="I3679" i="23"/>
  <c r="O3677" i="23"/>
  <c r="N3677" i="23"/>
  <c r="I3677" i="23"/>
  <c r="O3676" i="23"/>
  <c r="N3676" i="23"/>
  <c r="I3676" i="23"/>
  <c r="O3678" i="23"/>
  <c r="N3678" i="23"/>
  <c r="I3678" i="23"/>
  <c r="O3674" i="23"/>
  <c r="N3674" i="23"/>
  <c r="I3674" i="23"/>
  <c r="O3673" i="23"/>
  <c r="N3673" i="23"/>
  <c r="I3673" i="23"/>
  <c r="O3675" i="23"/>
  <c r="N3675" i="23"/>
  <c r="I3675" i="23"/>
  <c r="O3672" i="23"/>
  <c r="N3672" i="23"/>
  <c r="I3672" i="23"/>
  <c r="O3671" i="23"/>
  <c r="N3671" i="23"/>
  <c r="I3671" i="23"/>
  <c r="O3670" i="23"/>
  <c r="N3670" i="23"/>
  <c r="I3670" i="23"/>
  <c r="O3669" i="23"/>
  <c r="N3669" i="23"/>
  <c r="I3669" i="23"/>
  <c r="O3667" i="23"/>
  <c r="N3667" i="23"/>
  <c r="I3667" i="23"/>
  <c r="O3668" i="23"/>
  <c r="N3668" i="23"/>
  <c r="I3668" i="23"/>
  <c r="O3666" i="23"/>
  <c r="N3666" i="23"/>
  <c r="I3666" i="23"/>
  <c r="O3664" i="23"/>
  <c r="N3664" i="23"/>
  <c r="I3664" i="23"/>
  <c r="O3665" i="23"/>
  <c r="N3665" i="23"/>
  <c r="I3665" i="23"/>
  <c r="O3663" i="23"/>
  <c r="N3663" i="23"/>
  <c r="I3663" i="23"/>
  <c r="O3661" i="23"/>
  <c r="N3661" i="23"/>
  <c r="I3661" i="23"/>
  <c r="O3662" i="23"/>
  <c r="N3662" i="23"/>
  <c r="I3662" i="23"/>
  <c r="O3660" i="23"/>
  <c r="N3660" i="23"/>
  <c r="I3660" i="23"/>
  <c r="O3658" i="23"/>
  <c r="N3658" i="23"/>
  <c r="I3658" i="23"/>
  <c r="O3659" i="23"/>
  <c r="N3659" i="23"/>
  <c r="I3659" i="23"/>
  <c r="O3657" i="23"/>
  <c r="N3657" i="23"/>
  <c r="I3657" i="23"/>
  <c r="O3653" i="23"/>
  <c r="N3653" i="23"/>
  <c r="I3653" i="23"/>
  <c r="O3654" i="23"/>
  <c r="N3654" i="23"/>
  <c r="I3654" i="23"/>
  <c r="O3656" i="23"/>
  <c r="N3656" i="23"/>
  <c r="I3656" i="23"/>
  <c r="O3655" i="23"/>
  <c r="N3655" i="23"/>
  <c r="I3655" i="23"/>
  <c r="O3652" i="23"/>
  <c r="N3652" i="23"/>
  <c r="I3652" i="23"/>
  <c r="O3651" i="23"/>
  <c r="N3651" i="23"/>
  <c r="I3651" i="23"/>
  <c r="O3650" i="23"/>
  <c r="N3650" i="23"/>
  <c r="I3650" i="23"/>
  <c r="O3649" i="23"/>
  <c r="N3649" i="23"/>
  <c r="I3649" i="23"/>
  <c r="O3648" i="23"/>
  <c r="N3648" i="23"/>
  <c r="I3648" i="23"/>
  <c r="O3647" i="23"/>
  <c r="N3647" i="23"/>
  <c r="I3647" i="23"/>
  <c r="O3643" i="23"/>
  <c r="N3643" i="23"/>
  <c r="I3643" i="23"/>
  <c r="O3644" i="23"/>
  <c r="N3644" i="23"/>
  <c r="I3644" i="23"/>
  <c r="O3646" i="23"/>
  <c r="N3646" i="23"/>
  <c r="I3646" i="23"/>
  <c r="O3645" i="23"/>
  <c r="N3645" i="23"/>
  <c r="I3645" i="23"/>
  <c r="O3642" i="23"/>
  <c r="N3642" i="23"/>
  <c r="I3642" i="23"/>
  <c r="O3641" i="23"/>
  <c r="N3641" i="23"/>
  <c r="I3641" i="23"/>
  <c r="O3637" i="23"/>
  <c r="N3637" i="23"/>
  <c r="I3637" i="23"/>
  <c r="O3638" i="23"/>
  <c r="N3638" i="23"/>
  <c r="I3638" i="23"/>
  <c r="O3640" i="23"/>
  <c r="N3640" i="23"/>
  <c r="I3640" i="23"/>
  <c r="O3639" i="23"/>
  <c r="N3639" i="23"/>
  <c r="I3639" i="23"/>
  <c r="O3636" i="23"/>
  <c r="N3636" i="23"/>
  <c r="I3636" i="23"/>
  <c r="O3635" i="23"/>
  <c r="N3635" i="23"/>
  <c r="I3635" i="23"/>
  <c r="O3631" i="23"/>
  <c r="N3631" i="23"/>
  <c r="I3631" i="23"/>
  <c r="O3632" i="23"/>
  <c r="N3632" i="23"/>
  <c r="I3632" i="23"/>
  <c r="O3634" i="23"/>
  <c r="N3634" i="23"/>
  <c r="I3634" i="23"/>
  <c r="O3633" i="23"/>
  <c r="N3633" i="23"/>
  <c r="I3633" i="23"/>
  <c r="O3630" i="23"/>
  <c r="N3630" i="23"/>
  <c r="I3630" i="23"/>
  <c r="O3629" i="23"/>
  <c r="N3629" i="23"/>
  <c r="I3629" i="23"/>
  <c r="O3625" i="23"/>
  <c r="N3625" i="23"/>
  <c r="I3625" i="23"/>
  <c r="O3626" i="23"/>
  <c r="N3626" i="23"/>
  <c r="I3626" i="23"/>
  <c r="O3628" i="23"/>
  <c r="N3628" i="23"/>
  <c r="I3628" i="23"/>
  <c r="O3627" i="23"/>
  <c r="N3627" i="23"/>
  <c r="I3627" i="23"/>
  <c r="O3624" i="23"/>
  <c r="N3624" i="23"/>
  <c r="I3624" i="23"/>
  <c r="O3623" i="23"/>
  <c r="N3623" i="23"/>
  <c r="I3623" i="23"/>
  <c r="O3622" i="23"/>
  <c r="N3622" i="23"/>
  <c r="I3622" i="23"/>
  <c r="O3621" i="23"/>
  <c r="N3621" i="23"/>
  <c r="I3621" i="23"/>
  <c r="O3620" i="23"/>
  <c r="N3620" i="23"/>
  <c r="I3620" i="23"/>
  <c r="O3619" i="23"/>
  <c r="N3619" i="23"/>
  <c r="I3619" i="23"/>
  <c r="O3618" i="23"/>
  <c r="N3618" i="23"/>
  <c r="I3618" i="23"/>
  <c r="O3617" i="23"/>
  <c r="N3617" i="23"/>
  <c r="I3617" i="23"/>
  <c r="O3616" i="23"/>
  <c r="N3616" i="23"/>
  <c r="I3616" i="23"/>
  <c r="O3615" i="23"/>
  <c r="N3615" i="23"/>
  <c r="I3615" i="23"/>
  <c r="O3614" i="23"/>
  <c r="N3614" i="23"/>
  <c r="I3614" i="23"/>
  <c r="O3613" i="23"/>
  <c r="N3613" i="23"/>
  <c r="I3613" i="23"/>
  <c r="O3612" i="23"/>
  <c r="N3612" i="23"/>
  <c r="I3612" i="23"/>
  <c r="O3611" i="23"/>
  <c r="N3611" i="23"/>
  <c r="I3611" i="23"/>
  <c r="O3610" i="23"/>
  <c r="N3610" i="23"/>
  <c r="I3610" i="23"/>
  <c r="O3609" i="23"/>
  <c r="N3609" i="23"/>
  <c r="I3609" i="23"/>
  <c r="O3608" i="23"/>
  <c r="N3608" i="23"/>
  <c r="I3608" i="23"/>
  <c r="O3607" i="23"/>
  <c r="N3607" i="23"/>
  <c r="I3607" i="23"/>
  <c r="O3606" i="23"/>
  <c r="N3606" i="23"/>
  <c r="I3606" i="23"/>
  <c r="O3605" i="23"/>
  <c r="N3605" i="23"/>
  <c r="I3605" i="23"/>
  <c r="O3604" i="23"/>
  <c r="N3604" i="23"/>
  <c r="I3604" i="23"/>
  <c r="O3603" i="23"/>
  <c r="N3603" i="23"/>
  <c r="I3603" i="23"/>
  <c r="O3602" i="23"/>
  <c r="N3602" i="23"/>
  <c r="I3602" i="23"/>
  <c r="O3601" i="23"/>
  <c r="N3601" i="23"/>
  <c r="I3601" i="23"/>
  <c r="O3600" i="23"/>
  <c r="N3600" i="23"/>
  <c r="I3600" i="23"/>
  <c r="O3599" i="23"/>
  <c r="N3599" i="23"/>
  <c r="I3599" i="23"/>
  <c r="O3598" i="23"/>
  <c r="N3598" i="23"/>
  <c r="I3598" i="23"/>
  <c r="O3597" i="23"/>
  <c r="N3597" i="23"/>
  <c r="I3597" i="23"/>
  <c r="O3596" i="23"/>
  <c r="N3596" i="23"/>
  <c r="I3596" i="23"/>
  <c r="O3595" i="23"/>
  <c r="N3595" i="23"/>
  <c r="I3595" i="23"/>
  <c r="O3594" i="23"/>
  <c r="N3594" i="23"/>
  <c r="I3594" i="23"/>
  <c r="O3593" i="23"/>
  <c r="N3593" i="23"/>
  <c r="I3593" i="23"/>
  <c r="O3592" i="23"/>
  <c r="N3592" i="23"/>
  <c r="I3592" i="23"/>
  <c r="O3591" i="23"/>
  <c r="N3591" i="23"/>
  <c r="I3591" i="23"/>
  <c r="O3588" i="23"/>
  <c r="N3588" i="23"/>
  <c r="I3588" i="23"/>
  <c r="O3589" i="23"/>
  <c r="N3589" i="23"/>
  <c r="I3589" i="23"/>
  <c r="O3590" i="23"/>
  <c r="N3590" i="23"/>
  <c r="I3590" i="23"/>
  <c r="O3587" i="23"/>
  <c r="N3587" i="23"/>
  <c r="I3587" i="23"/>
  <c r="O3584" i="23"/>
  <c r="N3584" i="23"/>
  <c r="I3584" i="23"/>
  <c r="O3586" i="23"/>
  <c r="N3586" i="23"/>
  <c r="I3586" i="23"/>
  <c r="O3585" i="23"/>
  <c r="N3585" i="23"/>
  <c r="I3585" i="23"/>
  <c r="O3583" i="23"/>
  <c r="N3583" i="23"/>
  <c r="I3583" i="23"/>
  <c r="O3580" i="23"/>
  <c r="N3580" i="23"/>
  <c r="I3580" i="23"/>
  <c r="O3582" i="23"/>
  <c r="N3582" i="23"/>
  <c r="I3582" i="23"/>
  <c r="O3581" i="23"/>
  <c r="N3581" i="23"/>
  <c r="I3581" i="23"/>
  <c r="O3579" i="23"/>
  <c r="N3579" i="23"/>
  <c r="I3579" i="23"/>
  <c r="O3578" i="23"/>
  <c r="N3578" i="23"/>
  <c r="I3578" i="23"/>
  <c r="O3577" i="23"/>
  <c r="N3577" i="23"/>
  <c r="I3577" i="23"/>
  <c r="O3576" i="23"/>
  <c r="N3576" i="23"/>
  <c r="I3576" i="23"/>
  <c r="O3575" i="23"/>
  <c r="N3575" i="23"/>
  <c r="I3575" i="23"/>
  <c r="O3573" i="23"/>
  <c r="N3573" i="23"/>
  <c r="I3573" i="23"/>
  <c r="O3574" i="23"/>
  <c r="N3574" i="23"/>
  <c r="I3574" i="23"/>
  <c r="O3572" i="23"/>
  <c r="N3572" i="23"/>
  <c r="I3572" i="23"/>
  <c r="O3571" i="23"/>
  <c r="N3571" i="23"/>
  <c r="I3571" i="23"/>
  <c r="O3570" i="23"/>
  <c r="N3570" i="23"/>
  <c r="I3570" i="23"/>
  <c r="O3569" i="23"/>
  <c r="N3569" i="23"/>
  <c r="I3569" i="23"/>
  <c r="O3568" i="23"/>
  <c r="N3568" i="23"/>
  <c r="I3568" i="23"/>
  <c r="O3567" i="23"/>
  <c r="N3567" i="23"/>
  <c r="I3567" i="23"/>
  <c r="O3566" i="23"/>
  <c r="N3566" i="23"/>
  <c r="I3566" i="23"/>
  <c r="O3565" i="23"/>
  <c r="N3565" i="23"/>
  <c r="I3565" i="23"/>
  <c r="O3562" i="23"/>
  <c r="N3562" i="23"/>
  <c r="I3562" i="23"/>
  <c r="O3563" i="23"/>
  <c r="N3563" i="23"/>
  <c r="I3563" i="23"/>
  <c r="O3564" i="23"/>
  <c r="N3564" i="23"/>
  <c r="I3564" i="23"/>
  <c r="O3561" i="23"/>
  <c r="N3561" i="23"/>
  <c r="I3561" i="23"/>
  <c r="O3560" i="23"/>
  <c r="N3560" i="23"/>
  <c r="I3560" i="23"/>
  <c r="O3559" i="23"/>
  <c r="N3559" i="23"/>
  <c r="I3559" i="23"/>
  <c r="O3558" i="23"/>
  <c r="N3558" i="23"/>
  <c r="I3558" i="23"/>
  <c r="O3557" i="23"/>
  <c r="N3557" i="23"/>
  <c r="I3557" i="23"/>
  <c r="O3556" i="23"/>
  <c r="N3556" i="23"/>
  <c r="I3556" i="23"/>
  <c r="O3555" i="23"/>
  <c r="N3555" i="23"/>
  <c r="I3555" i="23"/>
  <c r="O3554" i="23"/>
  <c r="N3554" i="23"/>
  <c r="I3554" i="23"/>
  <c r="O3553" i="23"/>
  <c r="N3553" i="23"/>
  <c r="I3553" i="23"/>
  <c r="O3552" i="23"/>
  <c r="N3552" i="23"/>
  <c r="I3552" i="23"/>
  <c r="O3551" i="23"/>
  <c r="N3551" i="23"/>
  <c r="I3551" i="23"/>
  <c r="O3550" i="23"/>
  <c r="N3550" i="23"/>
  <c r="I3550" i="23"/>
  <c r="O3549" i="23"/>
  <c r="N3549" i="23"/>
  <c r="I3549" i="23"/>
  <c r="O3548" i="23"/>
  <c r="N3548" i="23"/>
  <c r="I3548" i="23"/>
  <c r="O3547" i="23"/>
  <c r="N3547" i="23"/>
  <c r="I3547" i="23"/>
  <c r="O3546" i="23"/>
  <c r="N3546" i="23"/>
  <c r="I3546" i="23"/>
  <c r="O3545" i="23"/>
  <c r="N3545" i="23"/>
  <c r="I3545" i="23"/>
  <c r="O3544" i="23"/>
  <c r="N3544" i="23"/>
  <c r="I3544" i="23"/>
  <c r="O3543" i="23"/>
  <c r="N3543" i="23"/>
  <c r="I3543" i="23"/>
  <c r="O3542" i="23"/>
  <c r="N3542" i="23"/>
  <c r="I3542" i="23"/>
  <c r="O3541" i="23"/>
  <c r="N3541" i="23"/>
  <c r="I3541" i="23"/>
  <c r="O3540" i="23"/>
  <c r="N3540" i="23"/>
  <c r="I3540" i="23"/>
  <c r="O3539" i="23"/>
  <c r="N3539" i="23"/>
  <c r="I3539" i="23"/>
  <c r="O3538" i="23"/>
  <c r="N3538" i="23"/>
  <c r="I3538" i="23"/>
  <c r="O3537" i="23"/>
  <c r="N3537" i="23"/>
  <c r="I3537" i="23"/>
  <c r="O3536" i="23"/>
  <c r="N3536" i="23"/>
  <c r="I3536" i="23"/>
  <c r="O3535" i="23"/>
  <c r="N3535" i="23"/>
  <c r="I3535" i="23"/>
  <c r="O3534" i="23"/>
  <c r="N3534" i="23"/>
  <c r="I3534" i="23"/>
  <c r="O3533" i="23"/>
  <c r="N3533" i="23"/>
  <c r="I3533" i="23"/>
  <c r="O3532" i="23"/>
  <c r="N3532" i="23"/>
  <c r="I3532" i="23"/>
  <c r="O3531" i="23"/>
  <c r="N3531" i="23"/>
  <c r="I3531" i="23"/>
  <c r="O3530" i="23"/>
  <c r="N3530" i="23"/>
  <c r="I3530" i="23"/>
  <c r="O3529" i="23"/>
  <c r="N3529" i="23"/>
  <c r="I3529" i="23"/>
  <c r="O3527" i="23"/>
  <c r="N3527" i="23"/>
  <c r="I3527" i="23"/>
  <c r="O3528" i="23"/>
  <c r="N3528" i="23"/>
  <c r="I3528" i="23"/>
  <c r="O3526" i="23"/>
  <c r="N3526" i="23"/>
  <c r="I3526" i="23"/>
  <c r="O3525" i="23"/>
  <c r="N3525" i="23"/>
  <c r="I3525" i="23"/>
  <c r="O3523" i="23"/>
  <c r="N3523" i="23"/>
  <c r="I3523" i="23"/>
  <c r="O3524" i="23"/>
  <c r="N3524" i="23"/>
  <c r="I3524" i="23"/>
  <c r="O3522" i="23"/>
  <c r="N3522" i="23"/>
  <c r="I3522" i="23"/>
  <c r="O3521" i="23"/>
  <c r="N3521" i="23"/>
  <c r="I3521" i="23"/>
  <c r="O3519" i="23"/>
  <c r="N3519" i="23"/>
  <c r="I3519" i="23"/>
  <c r="O3520" i="23"/>
  <c r="N3520" i="23"/>
  <c r="I3520" i="23"/>
  <c r="O3518" i="23"/>
  <c r="N3518" i="23"/>
  <c r="I3518" i="23"/>
  <c r="O3517" i="23"/>
  <c r="N3517" i="23"/>
  <c r="I3517" i="23"/>
  <c r="O3516" i="23"/>
  <c r="N3516" i="23"/>
  <c r="I3516" i="23"/>
  <c r="O3515" i="23"/>
  <c r="N3515" i="23"/>
  <c r="I3515" i="23"/>
  <c r="O3514" i="23"/>
  <c r="N3514" i="23"/>
  <c r="I3514" i="23"/>
  <c r="O3513" i="23"/>
  <c r="N3513" i="23"/>
  <c r="I3513" i="23"/>
  <c r="O3512" i="23"/>
  <c r="N3512" i="23"/>
  <c r="I3512" i="23"/>
  <c r="O3511" i="23"/>
  <c r="N3511" i="23"/>
  <c r="I3511" i="23"/>
  <c r="O3510" i="23"/>
  <c r="N3510" i="23"/>
  <c r="I3510" i="23"/>
  <c r="O3509" i="23"/>
  <c r="N3509" i="23"/>
  <c r="I3509" i="23"/>
  <c r="O3508" i="23"/>
  <c r="N3508" i="23"/>
  <c r="I3508" i="23"/>
  <c r="O3507" i="23"/>
  <c r="N3507" i="23"/>
  <c r="I3507" i="23"/>
  <c r="O3506" i="23"/>
  <c r="N3506" i="23"/>
  <c r="I3506" i="23"/>
  <c r="O3505" i="23"/>
  <c r="N3505" i="23"/>
  <c r="I3505" i="23"/>
  <c r="O3504" i="23"/>
  <c r="N3504" i="23"/>
  <c r="I3504" i="23"/>
  <c r="O3503" i="23"/>
  <c r="N3503" i="23"/>
  <c r="I3503" i="23"/>
  <c r="O3502" i="23"/>
  <c r="N3502" i="23"/>
  <c r="I3502" i="23"/>
  <c r="O3501" i="23"/>
  <c r="N3501" i="23"/>
  <c r="I3501" i="23"/>
  <c r="O3500" i="23"/>
  <c r="N3500" i="23"/>
  <c r="I3500" i="23"/>
  <c r="O3499" i="23"/>
  <c r="N3499" i="23"/>
  <c r="I3499" i="23"/>
  <c r="O3498" i="23"/>
  <c r="N3498" i="23"/>
  <c r="I3498" i="23"/>
  <c r="O3497" i="23"/>
  <c r="N3497" i="23"/>
  <c r="I3497" i="23"/>
  <c r="O3496" i="23"/>
  <c r="N3496" i="23"/>
  <c r="I3496" i="23"/>
  <c r="O3495" i="23"/>
  <c r="N3495" i="23"/>
  <c r="I3495" i="23"/>
  <c r="O3494" i="23"/>
  <c r="N3494" i="23"/>
  <c r="I3494" i="23"/>
  <c r="O3493" i="23"/>
  <c r="N3493" i="23"/>
  <c r="I3493" i="23"/>
  <c r="O3492" i="23"/>
  <c r="N3492" i="23"/>
  <c r="I3492" i="23"/>
  <c r="O3491" i="23"/>
  <c r="N3491" i="23"/>
  <c r="I3491" i="23"/>
  <c r="O3490" i="23"/>
  <c r="N3490" i="23"/>
  <c r="I3490" i="23"/>
  <c r="O3489" i="23"/>
  <c r="N3489" i="23"/>
  <c r="I3489" i="23"/>
  <c r="O3488" i="23"/>
  <c r="N3488" i="23"/>
  <c r="I3488" i="23"/>
  <c r="O3487" i="23"/>
  <c r="N3487" i="23"/>
  <c r="I3487" i="23"/>
  <c r="O3486" i="23"/>
  <c r="N3486" i="23"/>
  <c r="I3486" i="23"/>
  <c r="O3485" i="23"/>
  <c r="N3485" i="23"/>
  <c r="I3485" i="23"/>
  <c r="O3484" i="23"/>
  <c r="N3484" i="23"/>
  <c r="I3484" i="23"/>
  <c r="O3483" i="23"/>
  <c r="N3483" i="23"/>
  <c r="I3483" i="23"/>
  <c r="O3482" i="23"/>
  <c r="N3482" i="23"/>
  <c r="I3482" i="23"/>
  <c r="O3481" i="23"/>
  <c r="N3481" i="23"/>
  <c r="I3481" i="23"/>
  <c r="O3480" i="23"/>
  <c r="N3480" i="23"/>
  <c r="I3480" i="23"/>
  <c r="O3479" i="23"/>
  <c r="N3479" i="23"/>
  <c r="I3479" i="23"/>
  <c r="O3478" i="23"/>
  <c r="N3478" i="23"/>
  <c r="I3478" i="23"/>
  <c r="O3477" i="23"/>
  <c r="N3477" i="23"/>
  <c r="I3477" i="23"/>
  <c r="O3476" i="23"/>
  <c r="N3476" i="23"/>
  <c r="I3476" i="23"/>
  <c r="O3475" i="23"/>
  <c r="N3475" i="23"/>
  <c r="I3475" i="23"/>
  <c r="O3474" i="23"/>
  <c r="N3474" i="23"/>
  <c r="I3474" i="23"/>
  <c r="O3473" i="23"/>
  <c r="N3473" i="23"/>
  <c r="I3473" i="23"/>
  <c r="O3472" i="23"/>
  <c r="N3472" i="23"/>
  <c r="I3472" i="23"/>
  <c r="O3471" i="23"/>
  <c r="N3471" i="23"/>
  <c r="I3471" i="23"/>
  <c r="O3470" i="23"/>
  <c r="N3470" i="23"/>
  <c r="I3470" i="23"/>
  <c r="O3469" i="23"/>
  <c r="N3469" i="23"/>
  <c r="I3469" i="23"/>
  <c r="O3468" i="23"/>
  <c r="N3468" i="23"/>
  <c r="I3468" i="23"/>
  <c r="O3467" i="23"/>
  <c r="N3467" i="23"/>
  <c r="I3467" i="23"/>
  <c r="O3466" i="23"/>
  <c r="N3466" i="23"/>
  <c r="I3466" i="23"/>
  <c r="O3465" i="23"/>
  <c r="N3465" i="23"/>
  <c r="I3465" i="23"/>
  <c r="O3464" i="23"/>
  <c r="N3464" i="23"/>
  <c r="I3464" i="23"/>
  <c r="O3463" i="23"/>
  <c r="N3463" i="23"/>
  <c r="I3463" i="23"/>
  <c r="O3462" i="23"/>
  <c r="N3462" i="23"/>
  <c r="I3462" i="23"/>
  <c r="O3461" i="23"/>
  <c r="N3461" i="23"/>
  <c r="I3461" i="23"/>
  <c r="O3460" i="23"/>
  <c r="N3460" i="23"/>
  <c r="I3460" i="23"/>
  <c r="O3459" i="23"/>
  <c r="N3459" i="23"/>
  <c r="I3459" i="23"/>
  <c r="O3458" i="23"/>
  <c r="N3458" i="23"/>
  <c r="I3458" i="23"/>
  <c r="O3457" i="23"/>
  <c r="N3457" i="23"/>
  <c r="I3457" i="23"/>
  <c r="O3456" i="23"/>
  <c r="N3456" i="23"/>
  <c r="I3456" i="23"/>
  <c r="O3455" i="23"/>
  <c r="N3455" i="23"/>
  <c r="I3455" i="23"/>
  <c r="O3454" i="23"/>
  <c r="N3454" i="23"/>
  <c r="I3454" i="23"/>
  <c r="O3453" i="23"/>
  <c r="N3453" i="23"/>
  <c r="I3453" i="23"/>
  <c r="O3452" i="23"/>
  <c r="N3452" i="23"/>
  <c r="I3452" i="23"/>
  <c r="O3451" i="23"/>
  <c r="N3451" i="23"/>
  <c r="I3451" i="23"/>
  <c r="O3450" i="23"/>
  <c r="N3450" i="23"/>
  <c r="I3450" i="23"/>
  <c r="O3449" i="23"/>
  <c r="N3449" i="23"/>
  <c r="I3449" i="23"/>
  <c r="O3448" i="23"/>
  <c r="N3448" i="23"/>
  <c r="I3448" i="23"/>
  <c r="O3447" i="23"/>
  <c r="N3447" i="23"/>
  <c r="I3447" i="23"/>
  <c r="O3446" i="23"/>
  <c r="N3446" i="23"/>
  <c r="I3446" i="23"/>
  <c r="O3445" i="23"/>
  <c r="N3445" i="23"/>
  <c r="I3445" i="23"/>
  <c r="O3444" i="23"/>
  <c r="N3444" i="23"/>
  <c r="I3444" i="23"/>
  <c r="O3443" i="23"/>
  <c r="N3443" i="23"/>
  <c r="I3443" i="23"/>
  <c r="O3442" i="23"/>
  <c r="N3442" i="23"/>
  <c r="I3442" i="23"/>
  <c r="O3441" i="23"/>
  <c r="N3441" i="23"/>
  <c r="I3441" i="23"/>
  <c r="O3440" i="23"/>
  <c r="N3440" i="23"/>
  <c r="I3440" i="23"/>
  <c r="O3439" i="23"/>
  <c r="N3439" i="23"/>
  <c r="I3439" i="23"/>
  <c r="O3438" i="23"/>
  <c r="N3438" i="23"/>
  <c r="I3438" i="23"/>
  <c r="O3437" i="23"/>
  <c r="N3437" i="23"/>
  <c r="I3437" i="23"/>
  <c r="O3436" i="23"/>
  <c r="N3436" i="23"/>
  <c r="I3436" i="23"/>
  <c r="O3435" i="23"/>
  <c r="N3435" i="23"/>
  <c r="I3435" i="23"/>
  <c r="O3434" i="23"/>
  <c r="N3434" i="23"/>
  <c r="I3434" i="23"/>
  <c r="O3433" i="23"/>
  <c r="N3433" i="23"/>
  <c r="I3433" i="23"/>
  <c r="O3432" i="23"/>
  <c r="N3432" i="23"/>
  <c r="I3432" i="23"/>
  <c r="O3431" i="23"/>
  <c r="N3431" i="23"/>
  <c r="I3431" i="23"/>
  <c r="O3430" i="23"/>
  <c r="N3430" i="23"/>
  <c r="I3430" i="23"/>
  <c r="O3429" i="23"/>
  <c r="N3429" i="23"/>
  <c r="I3429" i="23"/>
  <c r="O3428" i="23"/>
  <c r="N3428" i="23"/>
  <c r="I3428" i="23"/>
  <c r="O5025" i="23"/>
  <c r="N5025" i="23"/>
  <c r="I5025" i="23"/>
  <c r="O3427" i="23"/>
  <c r="N3427" i="23"/>
  <c r="I3427" i="23"/>
  <c r="O3426" i="23"/>
  <c r="N3426" i="23"/>
  <c r="I3426" i="23"/>
  <c r="O3425" i="23"/>
  <c r="N3425" i="23"/>
  <c r="I3425" i="23"/>
  <c r="O3424" i="23"/>
  <c r="N3424" i="23"/>
  <c r="I3424" i="23"/>
  <c r="O3423" i="23"/>
  <c r="N3423" i="23"/>
  <c r="I3423" i="23"/>
  <c r="O3422" i="23"/>
  <c r="N3422" i="23"/>
  <c r="I3422" i="23"/>
  <c r="O3421" i="23"/>
  <c r="N3421" i="23"/>
  <c r="I3421" i="23"/>
  <c r="O3420" i="23"/>
  <c r="N3420" i="23"/>
  <c r="I3420" i="23"/>
  <c r="O3419" i="23"/>
  <c r="N3419" i="23"/>
  <c r="I3419" i="23"/>
  <c r="O3418" i="23"/>
  <c r="N3418" i="23"/>
  <c r="I3418" i="23"/>
  <c r="O3417" i="23"/>
  <c r="N3417" i="23"/>
  <c r="I3417" i="23"/>
  <c r="O3416" i="23"/>
  <c r="N3416" i="23"/>
  <c r="I3416" i="23"/>
  <c r="O3415" i="23"/>
  <c r="N3415" i="23"/>
  <c r="I3415" i="23"/>
  <c r="O3414" i="23"/>
  <c r="N3414" i="23"/>
  <c r="I3414" i="23"/>
  <c r="O3413" i="23"/>
  <c r="N3413" i="23"/>
  <c r="O3412" i="23"/>
  <c r="N3412" i="23"/>
  <c r="O3411" i="23"/>
  <c r="N3411" i="23"/>
  <c r="I3411" i="23"/>
  <c r="O3410" i="23"/>
  <c r="N3410" i="23"/>
  <c r="I3410" i="23"/>
  <c r="O3409" i="23"/>
  <c r="N3409" i="23"/>
  <c r="I3409" i="23"/>
  <c r="O3408" i="23"/>
  <c r="N3408" i="23"/>
  <c r="I3408" i="23"/>
  <c r="O3407" i="23"/>
  <c r="N3407" i="23"/>
  <c r="I3407" i="23"/>
  <c r="O3406" i="23"/>
  <c r="N3406" i="23"/>
  <c r="I3406" i="23"/>
  <c r="O3405" i="23"/>
  <c r="N3405" i="23"/>
  <c r="I3405" i="23"/>
  <c r="O3404" i="23"/>
  <c r="N3404" i="23"/>
  <c r="I3404" i="23"/>
  <c r="O3403" i="23"/>
  <c r="N3403" i="23"/>
  <c r="I3403" i="23"/>
  <c r="O3402" i="23"/>
  <c r="N3402" i="23"/>
  <c r="I3402" i="23"/>
  <c r="O3401" i="23"/>
  <c r="N3401" i="23"/>
  <c r="I3401" i="23"/>
  <c r="O3400" i="23"/>
  <c r="N3400" i="23"/>
  <c r="I3400" i="23"/>
  <c r="O3399" i="23"/>
  <c r="N3399" i="23"/>
  <c r="I3399" i="23"/>
  <c r="O3398" i="23"/>
  <c r="N3398" i="23"/>
  <c r="I3398" i="23"/>
  <c r="O3397" i="23"/>
  <c r="N3397" i="23"/>
  <c r="I3397" i="23"/>
  <c r="O3396" i="23"/>
  <c r="N3396" i="23"/>
  <c r="I3396" i="23"/>
  <c r="O3378" i="23"/>
  <c r="N3378" i="23"/>
  <c r="I3378" i="23"/>
  <c r="O3377" i="23"/>
  <c r="N3377" i="23"/>
  <c r="I3377" i="23"/>
  <c r="O3376" i="23"/>
  <c r="N3376" i="23"/>
  <c r="I3376" i="23"/>
  <c r="O3375" i="23"/>
  <c r="N3375" i="23"/>
  <c r="I3375" i="23"/>
  <c r="O3374" i="23"/>
  <c r="N3374" i="23"/>
  <c r="I3374" i="23"/>
  <c r="O3373" i="23"/>
  <c r="N3373" i="23"/>
  <c r="I3373" i="23"/>
  <c r="O3372" i="23"/>
  <c r="N3372" i="23"/>
  <c r="I3372" i="23"/>
  <c r="O3371" i="23"/>
  <c r="N3371" i="23"/>
  <c r="I3371" i="23"/>
  <c r="O3370" i="23"/>
  <c r="N3370" i="23"/>
  <c r="I3370" i="23"/>
  <c r="O3369" i="23"/>
  <c r="N3369" i="23"/>
  <c r="I3369" i="23"/>
  <c r="O3366" i="23"/>
  <c r="N3366" i="23"/>
  <c r="I3366" i="23"/>
  <c r="O3365" i="23"/>
  <c r="N3365" i="23"/>
  <c r="I3365" i="23"/>
  <c r="O3368" i="23"/>
  <c r="N3368" i="23"/>
  <c r="I3368" i="23"/>
  <c r="O3367" i="23"/>
  <c r="N3367" i="23"/>
  <c r="I3367" i="23"/>
  <c r="O3364" i="23"/>
  <c r="N3364" i="23"/>
  <c r="I3364" i="23"/>
  <c r="O3363" i="23"/>
  <c r="N3363" i="23"/>
  <c r="I3363" i="23"/>
  <c r="O3362" i="23"/>
  <c r="N3362" i="23"/>
  <c r="I3362" i="23"/>
  <c r="O3361" i="23"/>
  <c r="N3361" i="23"/>
  <c r="I3361" i="23"/>
  <c r="O3360" i="23"/>
  <c r="N3360" i="23"/>
  <c r="I3360" i="23"/>
  <c r="O3359" i="23"/>
  <c r="N3359" i="23"/>
  <c r="I3359" i="23"/>
  <c r="O3358" i="23"/>
  <c r="N3358" i="23"/>
  <c r="I3358" i="23"/>
  <c r="O3357" i="23"/>
  <c r="N3357" i="23"/>
  <c r="I3357" i="23"/>
  <c r="O3356" i="23"/>
  <c r="N3356" i="23"/>
  <c r="I3356" i="23"/>
  <c r="O3355" i="23"/>
  <c r="N3355" i="23"/>
  <c r="I3355" i="23"/>
  <c r="O3354" i="23"/>
  <c r="N3354" i="23"/>
  <c r="I3354" i="23"/>
  <c r="O3353" i="23"/>
  <c r="N3353" i="23"/>
  <c r="I3353" i="23"/>
  <c r="O3352" i="23"/>
  <c r="N3352" i="23"/>
  <c r="I3352" i="23"/>
  <c r="O3351" i="23"/>
  <c r="N3351" i="23"/>
  <c r="I3351" i="23"/>
  <c r="O3350" i="23"/>
  <c r="N3350" i="23"/>
  <c r="I3350" i="23"/>
  <c r="O3349" i="23"/>
  <c r="N3349" i="23"/>
  <c r="I3349" i="23"/>
  <c r="O3348" i="23"/>
  <c r="N3348" i="23"/>
  <c r="I3348" i="23"/>
  <c r="O3346" i="23"/>
  <c r="N3346" i="23"/>
  <c r="I3346" i="23"/>
  <c r="O3347" i="23"/>
  <c r="N3347" i="23"/>
  <c r="I3347" i="23"/>
  <c r="O3345" i="23"/>
  <c r="N3345" i="23"/>
  <c r="I3345" i="23"/>
  <c r="O3344" i="23"/>
  <c r="N3344" i="23"/>
  <c r="I3344" i="23"/>
  <c r="O3343" i="23"/>
  <c r="N3343" i="23"/>
  <c r="I3343" i="23"/>
  <c r="O3340" i="23"/>
  <c r="N3340" i="23"/>
  <c r="I3340" i="23"/>
  <c r="O3341" i="23"/>
  <c r="N3341" i="23"/>
  <c r="I3341" i="23"/>
  <c r="O3342" i="23"/>
  <c r="N3342" i="23"/>
  <c r="I3342" i="23"/>
  <c r="O3339" i="23"/>
  <c r="N3339" i="23"/>
  <c r="I3339" i="23"/>
  <c r="O3338" i="23"/>
  <c r="N3338" i="23"/>
  <c r="I3338" i="23"/>
  <c r="O3337" i="23"/>
  <c r="N3337" i="23"/>
  <c r="I3337" i="23"/>
  <c r="O3336" i="23"/>
  <c r="N3336" i="23"/>
  <c r="I3336" i="23"/>
  <c r="O3335" i="23"/>
  <c r="N3335" i="23"/>
  <c r="I3335" i="23"/>
  <c r="O3334" i="23"/>
  <c r="N3334" i="23"/>
  <c r="I3334" i="23"/>
  <c r="O3333" i="23"/>
  <c r="N3333" i="23"/>
  <c r="I3333" i="23"/>
  <c r="O3332" i="23"/>
  <c r="N3332" i="23"/>
  <c r="I3332" i="23"/>
  <c r="O3331" i="23"/>
  <c r="N3331" i="23"/>
  <c r="I3331" i="23"/>
  <c r="O3329" i="23"/>
  <c r="N3329" i="23"/>
  <c r="I3329" i="23"/>
  <c r="O3330" i="23"/>
  <c r="N3330" i="23"/>
  <c r="I3330" i="23"/>
  <c r="O3328" i="23"/>
  <c r="N3328" i="23"/>
  <c r="I3328" i="23"/>
  <c r="O3327" i="23"/>
  <c r="N3327" i="23"/>
  <c r="I3327" i="23"/>
  <c r="O3326" i="23"/>
  <c r="N3326" i="23"/>
  <c r="I3326" i="23"/>
  <c r="O3325" i="23"/>
  <c r="N3325" i="23"/>
  <c r="I3325" i="23"/>
  <c r="O3324" i="23"/>
  <c r="N3324" i="23"/>
  <c r="I3324" i="23"/>
  <c r="O3323" i="23"/>
  <c r="N3323" i="23"/>
  <c r="I3323" i="23"/>
  <c r="O3322" i="23"/>
  <c r="N3322" i="23"/>
  <c r="I3322" i="23"/>
  <c r="O3321" i="23"/>
  <c r="N3321" i="23"/>
  <c r="I3321" i="23"/>
  <c r="O3320" i="23"/>
  <c r="N3320" i="23"/>
  <c r="I3320" i="23"/>
  <c r="O3319" i="23"/>
  <c r="N3319" i="23"/>
  <c r="I3319" i="23"/>
  <c r="O3317" i="23"/>
  <c r="N3317" i="23"/>
  <c r="I3317" i="23"/>
  <c r="O3318" i="23"/>
  <c r="N3318" i="23"/>
  <c r="I3318" i="23"/>
  <c r="O3316" i="23"/>
  <c r="N3316" i="23"/>
  <c r="I3316" i="23"/>
  <c r="O3314" i="23"/>
  <c r="N3314" i="23"/>
  <c r="I3314" i="23"/>
  <c r="O3315" i="23"/>
  <c r="N3315" i="23"/>
  <c r="I3315" i="23"/>
  <c r="O3313" i="23"/>
  <c r="N3313" i="23"/>
  <c r="I3313" i="23"/>
  <c r="O3311" i="23"/>
  <c r="N3311" i="23"/>
  <c r="I3311" i="23"/>
  <c r="O3312" i="23"/>
  <c r="N3312" i="23"/>
  <c r="I3312" i="23"/>
  <c r="O3310" i="23"/>
  <c r="N3310" i="23"/>
  <c r="I3310" i="23"/>
  <c r="O3309" i="23"/>
  <c r="N3309" i="23"/>
  <c r="I3309" i="23"/>
  <c r="O3308" i="23"/>
  <c r="N3308" i="23"/>
  <c r="I3308" i="23"/>
  <c r="O3307" i="23"/>
  <c r="N3307" i="23"/>
  <c r="I3307" i="23"/>
  <c r="O3306" i="23"/>
  <c r="N3306" i="23"/>
  <c r="I3306" i="23"/>
  <c r="O3304" i="23"/>
  <c r="N3304" i="23"/>
  <c r="I3304" i="23"/>
  <c r="O3305" i="23"/>
  <c r="N3305" i="23"/>
  <c r="I3305" i="23"/>
  <c r="O3303" i="23"/>
  <c r="N3303" i="23"/>
  <c r="I3303" i="23"/>
  <c r="O3302" i="23"/>
  <c r="N3302" i="23"/>
  <c r="I3302" i="23"/>
  <c r="O3301" i="23"/>
  <c r="N3301" i="23"/>
  <c r="I3301" i="23"/>
  <c r="O3299" i="23"/>
  <c r="N3299" i="23"/>
  <c r="I3299" i="23"/>
  <c r="O3300" i="23"/>
  <c r="N3300" i="23"/>
  <c r="I3300" i="23"/>
  <c r="O3298" i="23"/>
  <c r="N3298" i="23"/>
  <c r="I3298" i="23"/>
  <c r="O3296" i="23"/>
  <c r="N3296" i="23"/>
  <c r="I3296" i="23"/>
  <c r="O3297" i="23"/>
  <c r="N3297" i="23"/>
  <c r="I3297" i="23"/>
  <c r="O3295" i="23"/>
  <c r="N3295" i="23"/>
  <c r="I3295" i="23"/>
  <c r="O3293" i="23"/>
  <c r="N3293" i="23"/>
  <c r="I3293" i="23"/>
  <c r="O3294" i="23"/>
  <c r="N3294" i="23"/>
  <c r="I3294" i="23"/>
  <c r="O3292" i="23"/>
  <c r="N3292" i="23"/>
  <c r="I3292" i="23"/>
  <c r="O3291" i="23"/>
  <c r="N3291" i="23"/>
  <c r="I3291" i="23"/>
  <c r="O3290" i="23"/>
  <c r="N3290" i="23"/>
  <c r="I3290" i="23"/>
  <c r="O3288" i="23"/>
  <c r="N3288" i="23"/>
  <c r="I3288" i="23"/>
  <c r="O3289" i="23"/>
  <c r="N3289" i="23"/>
  <c r="I3289" i="23"/>
  <c r="O3287" i="23"/>
  <c r="N3287" i="23"/>
  <c r="I3287" i="23"/>
  <c r="O3286" i="23"/>
  <c r="N3286" i="23"/>
  <c r="I3286" i="23"/>
  <c r="O3285" i="23"/>
  <c r="N3285" i="23"/>
  <c r="I3285" i="23"/>
  <c r="O3284" i="23"/>
  <c r="N3284" i="23"/>
  <c r="I3284" i="23"/>
  <c r="O3283" i="23"/>
  <c r="N3283" i="23"/>
  <c r="I3283" i="23"/>
  <c r="O3281" i="23"/>
  <c r="N3281" i="23"/>
  <c r="I3281" i="23"/>
  <c r="O3282" i="23"/>
  <c r="N3282" i="23"/>
  <c r="I3282" i="23"/>
  <c r="O3280" i="23"/>
  <c r="N3280" i="23"/>
  <c r="I3280" i="23"/>
  <c r="O3279" i="23"/>
  <c r="N3279" i="23"/>
  <c r="I3279" i="23"/>
  <c r="O3278" i="23"/>
  <c r="N3278" i="23"/>
  <c r="I3278" i="23"/>
  <c r="O3277" i="23"/>
  <c r="N3277" i="23"/>
  <c r="I3277" i="23"/>
  <c r="O3276" i="23"/>
  <c r="N3276" i="23"/>
  <c r="I3276" i="23"/>
  <c r="O3275" i="23"/>
  <c r="N3275" i="23"/>
  <c r="I3275" i="23"/>
  <c r="O3274" i="23"/>
  <c r="N3274" i="23"/>
  <c r="I3274" i="23"/>
  <c r="O3273" i="23"/>
  <c r="N3273" i="23"/>
  <c r="I3273" i="23"/>
  <c r="O3272" i="23"/>
  <c r="N3272" i="23"/>
  <c r="I3272" i="23"/>
  <c r="O3271" i="23"/>
  <c r="N3271" i="23"/>
  <c r="I3271" i="23"/>
  <c r="O3270" i="23"/>
  <c r="N3270" i="23"/>
  <c r="I3270" i="23"/>
  <c r="O3269" i="23"/>
  <c r="N3269" i="23"/>
  <c r="I3269" i="23"/>
  <c r="O3267" i="23"/>
  <c r="N3267" i="23"/>
  <c r="I3267" i="23"/>
  <c r="O3268" i="23"/>
  <c r="N3268" i="23"/>
  <c r="I3268" i="23"/>
  <c r="O3266" i="23"/>
  <c r="N3266" i="23"/>
  <c r="I3266" i="23"/>
  <c r="O3265" i="23"/>
  <c r="N3265" i="23"/>
  <c r="I3265" i="23"/>
  <c r="O3264" i="23"/>
  <c r="N3264" i="23"/>
  <c r="I3264" i="23"/>
  <c r="O3263" i="23"/>
  <c r="N3263" i="23"/>
  <c r="I3263" i="23"/>
  <c r="O3261" i="23"/>
  <c r="N3261" i="23"/>
  <c r="I3261" i="23"/>
  <c r="O3262" i="23"/>
  <c r="N3262" i="23"/>
  <c r="I3262" i="23"/>
  <c r="O3260" i="23"/>
  <c r="N3260" i="23"/>
  <c r="I3260" i="23"/>
  <c r="O3259" i="23"/>
  <c r="N3259" i="23"/>
  <c r="I3259" i="23"/>
  <c r="O3258" i="23"/>
  <c r="N3258" i="23"/>
  <c r="I3258" i="23"/>
  <c r="O3256" i="23"/>
  <c r="N3256" i="23"/>
  <c r="I3256" i="23"/>
  <c r="O3257" i="23"/>
  <c r="N3257" i="23"/>
  <c r="I3257" i="23"/>
  <c r="O3255" i="23"/>
  <c r="N3255" i="23"/>
  <c r="I3255" i="23"/>
  <c r="O3253" i="23"/>
  <c r="N3253" i="23"/>
  <c r="I3253" i="23"/>
  <c r="O3254" i="23"/>
  <c r="N3254" i="23"/>
  <c r="I3254" i="23"/>
  <c r="O3252" i="23"/>
  <c r="N3252" i="23"/>
  <c r="I3252" i="23"/>
  <c r="O3250" i="23"/>
  <c r="N3250" i="23"/>
  <c r="I3250" i="23"/>
  <c r="O3251" i="23"/>
  <c r="N3251" i="23"/>
  <c r="I3251" i="23"/>
  <c r="O3249" i="23"/>
  <c r="N3249" i="23"/>
  <c r="I3249" i="23"/>
  <c r="O3247" i="23"/>
  <c r="N3247" i="23"/>
  <c r="I3247" i="23"/>
  <c r="O3248" i="23"/>
  <c r="N3248" i="23"/>
  <c r="I3248" i="23"/>
  <c r="O3246" i="23"/>
  <c r="N3246" i="23"/>
  <c r="I3246" i="23"/>
  <c r="O3244" i="23"/>
  <c r="N3244" i="23"/>
  <c r="I3244" i="23"/>
  <c r="O3245" i="23"/>
  <c r="N3245" i="23"/>
  <c r="I3245" i="23"/>
  <c r="O3243" i="23"/>
  <c r="N3243" i="23"/>
  <c r="I3243" i="23"/>
  <c r="O3242" i="23"/>
  <c r="N3242" i="23"/>
  <c r="I3242" i="23"/>
  <c r="O3241" i="23"/>
  <c r="N3241" i="23"/>
  <c r="I3241" i="23"/>
  <c r="O3240" i="23"/>
  <c r="N3240" i="23"/>
  <c r="I3240" i="23"/>
  <c r="O3239" i="23"/>
  <c r="N3239" i="23"/>
  <c r="I3239" i="23"/>
  <c r="O3238" i="23"/>
  <c r="N3238" i="23"/>
  <c r="I3238" i="23"/>
  <c r="O3237" i="23"/>
  <c r="N3237" i="23"/>
  <c r="I3237" i="23"/>
  <c r="O3236" i="23"/>
  <c r="N3236" i="23"/>
  <c r="I3236" i="23"/>
  <c r="O3235" i="23"/>
  <c r="N3235" i="23"/>
  <c r="I3235" i="23"/>
  <c r="O3234" i="23"/>
  <c r="N3234" i="23"/>
  <c r="I3234" i="23"/>
  <c r="O3233" i="23"/>
  <c r="N3233" i="23"/>
  <c r="I3233" i="23"/>
  <c r="O3232" i="23"/>
  <c r="N3232" i="23"/>
  <c r="I3232" i="23"/>
  <c r="O3231" i="23"/>
  <c r="N3231" i="23"/>
  <c r="I3231" i="23"/>
  <c r="O3230" i="23"/>
  <c r="N3230" i="23"/>
  <c r="I3230" i="23"/>
  <c r="O3229" i="23"/>
  <c r="N3229" i="23"/>
  <c r="I3229" i="23"/>
  <c r="O3228" i="23"/>
  <c r="N3228" i="23"/>
  <c r="I3228" i="23"/>
  <c r="O3227" i="23"/>
  <c r="N3227" i="23"/>
  <c r="I3227" i="23"/>
  <c r="O3226" i="23"/>
  <c r="N3226" i="23"/>
  <c r="I3226" i="23"/>
  <c r="O3225" i="23"/>
  <c r="N3225" i="23"/>
  <c r="I3225" i="23"/>
  <c r="O3224" i="23"/>
  <c r="N3224" i="23"/>
  <c r="I3224" i="23"/>
  <c r="O3223" i="23"/>
  <c r="N3223" i="23"/>
  <c r="I3223" i="23"/>
  <c r="O3222" i="23"/>
  <c r="N3222" i="23"/>
  <c r="I3222" i="23"/>
  <c r="O3221" i="23"/>
  <c r="N3221" i="23"/>
  <c r="I3221" i="23"/>
  <c r="O3220" i="23"/>
  <c r="N3220" i="23"/>
  <c r="I3220" i="23"/>
  <c r="O3219" i="23"/>
  <c r="N3219" i="23"/>
  <c r="I3219" i="23"/>
  <c r="O3218" i="23"/>
  <c r="N3218" i="23"/>
  <c r="I3218" i="23"/>
  <c r="O3217" i="23"/>
  <c r="N3217" i="23"/>
  <c r="I3217" i="23"/>
  <c r="O3216" i="23"/>
  <c r="N3216" i="23"/>
  <c r="I3216" i="23"/>
  <c r="O3215" i="23"/>
  <c r="N3215" i="23"/>
  <c r="I3215" i="23"/>
  <c r="O3214" i="23"/>
  <c r="N3214" i="23"/>
  <c r="I3214" i="23"/>
  <c r="O3213" i="23"/>
  <c r="N3213" i="23"/>
  <c r="I3213" i="23"/>
  <c r="O3212" i="23"/>
  <c r="N3212" i="23"/>
  <c r="I3212" i="23"/>
  <c r="O3211" i="23"/>
  <c r="N3211" i="23"/>
  <c r="I3211" i="23"/>
  <c r="O3210" i="23"/>
  <c r="N3210" i="23"/>
  <c r="I3210" i="23"/>
  <c r="O3209" i="23"/>
  <c r="N3209" i="23"/>
  <c r="I3209" i="23"/>
  <c r="O3208" i="23"/>
  <c r="N3208" i="23"/>
  <c r="I3208" i="23"/>
  <c r="O3207" i="23"/>
  <c r="N3207" i="23"/>
  <c r="I3207" i="23"/>
  <c r="O3206" i="23"/>
  <c r="N3206" i="23"/>
  <c r="I3206" i="23"/>
  <c r="O3205" i="23"/>
  <c r="N3205" i="23"/>
  <c r="I3205" i="23"/>
  <c r="O3204" i="23"/>
  <c r="N3204" i="23"/>
  <c r="I3204" i="23"/>
  <c r="O3203" i="23"/>
  <c r="N3203" i="23"/>
  <c r="I3203" i="23"/>
  <c r="O3202" i="23"/>
  <c r="N3202" i="23"/>
  <c r="I3202" i="23"/>
  <c r="O3201" i="23"/>
  <c r="N3201" i="23"/>
  <c r="I3201" i="23"/>
  <c r="O3200" i="23"/>
  <c r="N3200" i="23"/>
  <c r="I3200" i="23"/>
  <c r="O3199" i="23"/>
  <c r="N3199" i="23"/>
  <c r="I3199" i="23"/>
  <c r="O3198" i="23"/>
  <c r="N3198" i="23"/>
  <c r="I3198" i="23"/>
  <c r="O3197" i="23"/>
  <c r="N3197" i="23"/>
  <c r="I3197" i="23"/>
  <c r="O3196" i="23"/>
  <c r="N3196" i="23"/>
  <c r="I3196" i="23"/>
  <c r="O3195" i="23"/>
  <c r="N3195" i="23"/>
  <c r="I3195" i="23"/>
  <c r="O3185" i="23"/>
  <c r="N3185" i="23"/>
  <c r="I3185" i="23"/>
  <c r="O3184" i="23"/>
  <c r="N3184" i="23"/>
  <c r="I3184" i="23"/>
  <c r="O3183" i="23"/>
  <c r="N3183" i="23"/>
  <c r="I3183" i="23"/>
  <c r="O3182" i="23"/>
  <c r="N3182" i="23"/>
  <c r="I3182" i="23"/>
  <c r="O3181" i="23"/>
  <c r="N3181" i="23"/>
  <c r="I3181" i="23"/>
  <c r="O3180" i="23"/>
  <c r="N3180" i="23"/>
  <c r="I3180" i="23"/>
  <c r="O3179" i="23"/>
  <c r="N3179" i="23"/>
  <c r="I3179" i="23"/>
  <c r="O3178" i="23"/>
  <c r="N3178" i="23"/>
  <c r="I3178" i="23"/>
  <c r="O3177" i="23"/>
  <c r="N3177" i="23"/>
  <c r="I3177" i="23"/>
  <c r="O3176" i="23"/>
  <c r="N3176" i="23"/>
  <c r="I3176" i="23"/>
  <c r="O3175" i="23"/>
  <c r="N3175" i="23"/>
  <c r="I3175" i="23"/>
  <c r="O3174" i="23"/>
  <c r="N3174" i="23"/>
  <c r="I3174" i="23"/>
  <c r="O3173" i="23"/>
  <c r="N3173" i="23"/>
  <c r="I3173" i="23"/>
  <c r="O3172" i="23"/>
  <c r="N3172" i="23"/>
  <c r="I3172" i="23"/>
  <c r="O3171" i="23"/>
  <c r="N3171" i="23"/>
  <c r="I3171" i="23"/>
  <c r="O3170" i="23"/>
  <c r="N3170" i="23"/>
  <c r="I3170" i="23"/>
  <c r="O3167" i="23"/>
  <c r="N3167" i="23"/>
  <c r="I3167" i="23"/>
  <c r="O3165" i="23"/>
  <c r="N3165" i="23"/>
  <c r="I3165" i="23"/>
  <c r="O3168" i="23"/>
  <c r="N3168" i="23"/>
  <c r="I3168" i="23"/>
  <c r="O3166" i="23"/>
  <c r="N3166" i="23"/>
  <c r="I3166" i="23"/>
  <c r="O3169" i="23"/>
  <c r="N3169" i="23"/>
  <c r="I3169" i="23"/>
  <c r="O3164" i="23"/>
  <c r="N3164" i="23"/>
  <c r="I3164" i="23"/>
  <c r="O3163" i="23"/>
  <c r="N3163" i="23"/>
  <c r="I3163" i="23"/>
  <c r="O3162" i="23"/>
  <c r="N3162" i="23"/>
  <c r="I3162" i="23"/>
  <c r="O3161" i="23"/>
  <c r="N3161" i="23"/>
  <c r="I3161" i="23"/>
  <c r="O3160" i="23"/>
  <c r="N3160" i="23"/>
  <c r="I3160" i="23"/>
  <c r="O3159" i="23"/>
  <c r="N3159" i="23"/>
  <c r="I3159" i="23"/>
  <c r="O3158" i="23"/>
  <c r="N3158" i="23"/>
  <c r="I3158" i="23"/>
  <c r="O3157" i="23"/>
  <c r="N3157" i="23"/>
  <c r="I3157" i="23"/>
  <c r="O3156" i="23"/>
  <c r="N3156" i="23"/>
  <c r="I3156" i="23"/>
  <c r="O3155" i="23"/>
  <c r="N3155" i="23"/>
  <c r="I3155" i="23"/>
  <c r="O3154" i="23"/>
  <c r="N3154" i="23"/>
  <c r="I3154" i="23"/>
  <c r="O3153" i="23"/>
  <c r="N3153" i="23"/>
  <c r="I3153" i="23"/>
  <c r="O3152" i="23"/>
  <c r="N3152" i="23"/>
  <c r="I3152" i="23"/>
  <c r="O3151" i="23"/>
  <c r="N3151" i="23"/>
  <c r="I3151" i="23"/>
  <c r="O3150" i="23"/>
  <c r="N3150" i="23"/>
  <c r="I3150" i="23"/>
  <c r="O3149" i="23"/>
  <c r="N3149" i="23"/>
  <c r="I3149" i="23"/>
  <c r="O3148" i="23"/>
  <c r="N3148" i="23"/>
  <c r="I3148" i="23"/>
  <c r="O3147" i="23"/>
  <c r="N3147" i="23"/>
  <c r="I3147" i="23"/>
  <c r="O3146" i="23"/>
  <c r="N3146" i="23"/>
  <c r="I3146" i="23"/>
  <c r="O3145" i="23"/>
  <c r="N3145" i="23"/>
  <c r="I3145" i="23"/>
  <c r="O3144" i="23"/>
  <c r="N3144" i="23"/>
  <c r="I3144" i="23"/>
  <c r="O3143" i="23"/>
  <c r="N3143" i="23"/>
  <c r="I3143" i="23"/>
  <c r="O3142" i="23"/>
  <c r="N3142" i="23"/>
  <c r="I3142" i="23"/>
  <c r="O3141" i="23"/>
  <c r="N3141" i="23"/>
  <c r="I3141" i="23"/>
  <c r="O3140" i="23"/>
  <c r="N3140" i="23"/>
  <c r="I3140" i="23"/>
  <c r="O3139" i="23"/>
  <c r="N3139" i="23"/>
  <c r="I3139" i="23"/>
  <c r="O3138" i="23"/>
  <c r="N3138" i="23"/>
  <c r="I3138" i="23"/>
  <c r="O3137" i="23"/>
  <c r="N3137" i="23"/>
  <c r="O3136" i="23"/>
  <c r="N3136" i="23"/>
  <c r="I3136" i="23"/>
  <c r="O3135" i="23"/>
  <c r="N3135" i="23"/>
  <c r="I3135" i="23"/>
  <c r="O3134" i="23"/>
  <c r="N3134" i="23"/>
  <c r="O3133" i="23"/>
  <c r="N3133" i="23"/>
  <c r="I3133" i="23"/>
  <c r="O3131" i="23"/>
  <c r="N3131" i="23"/>
  <c r="I3131" i="23"/>
  <c r="O3132" i="23"/>
  <c r="N3132" i="23"/>
  <c r="I3132" i="23"/>
  <c r="O3130" i="23"/>
  <c r="N3130" i="23"/>
  <c r="I3130" i="23"/>
  <c r="O3129" i="23"/>
  <c r="N3129" i="23"/>
  <c r="I3129" i="23"/>
  <c r="O3128" i="23"/>
  <c r="N3128" i="23"/>
  <c r="I3128" i="23"/>
  <c r="O3126" i="23"/>
  <c r="N3126" i="23"/>
  <c r="I3126" i="23"/>
  <c r="O3127" i="23"/>
  <c r="N3127" i="23"/>
  <c r="I3127" i="23"/>
  <c r="O3125" i="23"/>
  <c r="N3125" i="23"/>
  <c r="I3125" i="23"/>
  <c r="O3124" i="23"/>
  <c r="N3124" i="23"/>
  <c r="I3124" i="23"/>
  <c r="O3123" i="23"/>
  <c r="N3123" i="23"/>
  <c r="I3123" i="23"/>
  <c r="O3122" i="23"/>
  <c r="N3122" i="23"/>
  <c r="I3122" i="23"/>
  <c r="O3120" i="23"/>
  <c r="N3120" i="23"/>
  <c r="I3120" i="23"/>
  <c r="O3121" i="23"/>
  <c r="N3121" i="23"/>
  <c r="I3121" i="23"/>
  <c r="O3119" i="23"/>
  <c r="N3119" i="23"/>
  <c r="I3119" i="23"/>
  <c r="O3118" i="23"/>
  <c r="N3118" i="23"/>
  <c r="I3118" i="23"/>
  <c r="O3117" i="23"/>
  <c r="N3117" i="23"/>
  <c r="I3117" i="23"/>
  <c r="O3116" i="23"/>
  <c r="N3116" i="23"/>
  <c r="I3116" i="23"/>
  <c r="O3115" i="23"/>
  <c r="N3115" i="23"/>
  <c r="I3115" i="23"/>
  <c r="O3114" i="23"/>
  <c r="N3114" i="23"/>
  <c r="I3114" i="23"/>
  <c r="O3113" i="23"/>
  <c r="N3113" i="23"/>
  <c r="I3113" i="23"/>
  <c r="O3112" i="23"/>
  <c r="N3112" i="23"/>
  <c r="I3112" i="23"/>
  <c r="O3111" i="23"/>
  <c r="N3111" i="23"/>
  <c r="I3111" i="23"/>
  <c r="O3110" i="23"/>
  <c r="N3110" i="23"/>
  <c r="I3110" i="23"/>
  <c r="O3109" i="23"/>
  <c r="N3109" i="23"/>
  <c r="I3109" i="23"/>
  <c r="O3108" i="23"/>
  <c r="N3108" i="23"/>
  <c r="I3108" i="23"/>
  <c r="O3107" i="23"/>
  <c r="N3107" i="23"/>
  <c r="I3107" i="23"/>
  <c r="O3106" i="23"/>
  <c r="N3106" i="23"/>
  <c r="I3106" i="23"/>
  <c r="O3105" i="23"/>
  <c r="N3105" i="23"/>
  <c r="I3105" i="23"/>
  <c r="O3104" i="23"/>
  <c r="N3104" i="23"/>
  <c r="I3104" i="23"/>
  <c r="O3103" i="23"/>
  <c r="N3103" i="23"/>
  <c r="I3103" i="23"/>
  <c r="O3102" i="23"/>
  <c r="N3102" i="23"/>
  <c r="I3102" i="23"/>
  <c r="O3101" i="23"/>
  <c r="N3101" i="23"/>
  <c r="I3101" i="23"/>
  <c r="O3100" i="23"/>
  <c r="N3100" i="23"/>
  <c r="I3100" i="23"/>
  <c r="O3099" i="23"/>
  <c r="N3099" i="23"/>
  <c r="I3099" i="23"/>
  <c r="O3098" i="23"/>
  <c r="N3098" i="23"/>
  <c r="I3098" i="23"/>
  <c r="O3097" i="23"/>
  <c r="N3097" i="23"/>
  <c r="I3097" i="23"/>
  <c r="O3096" i="23"/>
  <c r="N3096" i="23"/>
  <c r="I3096" i="23"/>
  <c r="O3094" i="23"/>
  <c r="N3094" i="23"/>
  <c r="I3094" i="23"/>
  <c r="O3092" i="23"/>
  <c r="N3092" i="23"/>
  <c r="I3092" i="23"/>
  <c r="O3093" i="23"/>
  <c r="N3093" i="23"/>
  <c r="I3093" i="23"/>
  <c r="O3091" i="23"/>
  <c r="N3091" i="23"/>
  <c r="I3091" i="23"/>
  <c r="O3095" i="23"/>
  <c r="N3095" i="23"/>
  <c r="I3095" i="23"/>
  <c r="O3090" i="23"/>
  <c r="N3090" i="23"/>
  <c r="I3090" i="23"/>
  <c r="O3088" i="23"/>
  <c r="N3088" i="23"/>
  <c r="I3088" i="23"/>
  <c r="O3086" i="23"/>
  <c r="N3086" i="23"/>
  <c r="I3086" i="23"/>
  <c r="O3087" i="23"/>
  <c r="N3087" i="23"/>
  <c r="I3087" i="23"/>
  <c r="O3089" i="23"/>
  <c r="N3089" i="23"/>
  <c r="I3089" i="23"/>
  <c r="O3085" i="23"/>
  <c r="N3085" i="23"/>
  <c r="I3085" i="23"/>
  <c r="O3084" i="23"/>
  <c r="N3084" i="23"/>
  <c r="I3084" i="23"/>
  <c r="O3083" i="23"/>
  <c r="N3083" i="23"/>
  <c r="I3083" i="23"/>
  <c r="O3081" i="23"/>
  <c r="N3081" i="23"/>
  <c r="I3081" i="23"/>
  <c r="O3082" i="23"/>
  <c r="N3082" i="23"/>
  <c r="I3082" i="23"/>
  <c r="O3080" i="23"/>
  <c r="N3080" i="23"/>
  <c r="I3080" i="23"/>
  <c r="O3079" i="23"/>
  <c r="N3079" i="23"/>
  <c r="I3079" i="23"/>
  <c r="O3078" i="23"/>
  <c r="N3078" i="23"/>
  <c r="I3078" i="23"/>
  <c r="O3077" i="23"/>
  <c r="N3077" i="23"/>
  <c r="I3077" i="23"/>
  <c r="O3076" i="23"/>
  <c r="N3076" i="23"/>
  <c r="I3076" i="23"/>
  <c r="O3075" i="23"/>
  <c r="N3075" i="23"/>
  <c r="I3075" i="23"/>
  <c r="O3074" i="23"/>
  <c r="N3074" i="23"/>
  <c r="I3074" i="23"/>
  <c r="O3073" i="23"/>
  <c r="N3073" i="23"/>
  <c r="I3073" i="23"/>
  <c r="O3072" i="23"/>
  <c r="N3072" i="23"/>
  <c r="I3072" i="23"/>
  <c r="O3071" i="23"/>
  <c r="N3071" i="23"/>
  <c r="I3071" i="23"/>
  <c r="O3070" i="23"/>
  <c r="N3070" i="23"/>
  <c r="I3070" i="23"/>
  <c r="O3069" i="23"/>
  <c r="N3069" i="23"/>
  <c r="I3069" i="23"/>
  <c r="O3068" i="23"/>
  <c r="N3068" i="23"/>
  <c r="I3068" i="23"/>
  <c r="O3067" i="23"/>
  <c r="N3067" i="23"/>
  <c r="I3067" i="23"/>
  <c r="O3066" i="23"/>
  <c r="N3066" i="23"/>
  <c r="I3066" i="23"/>
  <c r="O3065" i="23"/>
  <c r="N3065" i="23"/>
  <c r="I3065" i="23"/>
  <c r="O3064" i="23"/>
  <c r="N3064" i="23"/>
  <c r="I3064" i="23"/>
  <c r="O3063" i="23"/>
  <c r="N3063" i="23"/>
  <c r="I3063" i="23"/>
  <c r="O3062" i="23"/>
  <c r="N3062" i="23"/>
  <c r="I3062" i="23"/>
  <c r="O3061" i="23"/>
  <c r="N3061" i="23"/>
  <c r="I3061" i="23"/>
  <c r="O3060" i="23"/>
  <c r="N3060" i="23"/>
  <c r="I3060" i="23"/>
  <c r="O3059" i="23"/>
  <c r="N3059" i="23"/>
  <c r="I3059" i="23"/>
  <c r="O3058" i="23"/>
  <c r="N3058" i="23"/>
  <c r="I3058" i="23"/>
  <c r="O3057" i="23"/>
  <c r="N3057" i="23"/>
  <c r="I3057" i="23"/>
  <c r="O3056" i="23"/>
  <c r="N3056" i="23"/>
  <c r="I3056" i="23"/>
  <c r="O3055" i="23"/>
  <c r="N3055" i="23"/>
  <c r="I3055" i="23"/>
  <c r="O3054" i="23"/>
  <c r="N3054" i="23"/>
  <c r="I3054" i="23"/>
  <c r="O3053" i="23"/>
  <c r="N3053" i="23"/>
  <c r="I3053" i="23"/>
  <c r="O3052" i="23"/>
  <c r="N3052" i="23"/>
  <c r="I3052" i="23"/>
  <c r="O3051" i="23"/>
  <c r="N3051" i="23"/>
  <c r="I3051" i="23"/>
  <c r="O3050" i="23"/>
  <c r="N3050" i="23"/>
  <c r="I3050" i="23"/>
  <c r="O3049" i="23"/>
  <c r="N3049" i="23"/>
  <c r="I3049" i="23"/>
  <c r="O3048" i="23"/>
  <c r="N3048" i="23"/>
  <c r="I3048" i="23"/>
  <c r="O3047" i="23"/>
  <c r="N3047" i="23"/>
  <c r="I3047" i="23"/>
  <c r="O3046" i="23"/>
  <c r="N3046" i="23"/>
  <c r="I3046" i="23"/>
  <c r="O3045" i="23"/>
  <c r="N3045" i="23"/>
  <c r="I3045" i="23"/>
  <c r="O3044" i="23"/>
  <c r="N3044" i="23"/>
  <c r="I3044" i="23"/>
  <c r="O3043" i="23"/>
  <c r="N3043" i="23"/>
  <c r="I3043" i="23"/>
  <c r="O3042" i="23"/>
  <c r="N3042" i="23"/>
  <c r="I3042" i="23"/>
  <c r="O3041" i="23"/>
  <c r="N3041" i="23"/>
  <c r="I3041" i="23"/>
  <c r="O3040" i="23"/>
  <c r="N3040" i="23"/>
  <c r="I3040" i="23"/>
  <c r="O3039" i="23"/>
  <c r="N3039" i="23"/>
  <c r="I3039" i="23"/>
  <c r="O3038" i="23"/>
  <c r="N3038" i="23"/>
  <c r="I3038" i="23"/>
  <c r="O3037" i="23"/>
  <c r="N3037" i="23"/>
  <c r="I3037" i="23"/>
  <c r="O3036" i="23"/>
  <c r="N3036" i="23"/>
  <c r="I3036" i="23"/>
  <c r="O3035" i="23"/>
  <c r="N3035" i="23"/>
  <c r="I3035" i="23"/>
  <c r="O3034" i="23"/>
  <c r="N3034" i="23"/>
  <c r="I3034" i="23"/>
  <c r="O3033" i="23"/>
  <c r="N3033" i="23"/>
  <c r="I3033" i="23"/>
  <c r="O3032" i="23"/>
  <c r="N3032" i="23"/>
  <c r="I3032" i="23"/>
  <c r="O3031" i="23"/>
  <c r="N3031" i="23"/>
  <c r="I3031" i="23"/>
  <c r="O3030" i="23"/>
  <c r="N3030" i="23"/>
  <c r="I3030" i="23"/>
  <c r="O3029" i="23"/>
  <c r="N3029" i="23"/>
  <c r="I3029" i="23"/>
  <c r="O3028" i="23"/>
  <c r="N3028" i="23"/>
  <c r="I3028" i="23"/>
  <c r="O3027" i="23"/>
  <c r="N3027" i="23"/>
  <c r="I3027" i="23"/>
  <c r="O3026" i="23"/>
  <c r="N3026" i="23"/>
  <c r="I3026" i="23"/>
  <c r="O3025" i="23"/>
  <c r="N3025" i="23"/>
  <c r="I3025" i="23"/>
  <c r="O3024" i="23"/>
  <c r="N3024" i="23"/>
  <c r="I3024" i="23"/>
  <c r="O3023" i="23"/>
  <c r="N3023" i="23"/>
  <c r="I3023" i="23"/>
  <c r="O3022" i="23"/>
  <c r="N3022" i="23"/>
  <c r="I3022" i="23"/>
  <c r="O3021" i="23"/>
  <c r="N3021" i="23"/>
  <c r="I3021" i="23"/>
  <c r="O3020" i="23"/>
  <c r="N3020" i="23"/>
  <c r="I3020" i="23"/>
  <c r="O3019" i="23"/>
  <c r="N3019" i="23"/>
  <c r="I3019" i="23"/>
  <c r="O3018" i="23"/>
  <c r="N3018" i="23"/>
  <c r="I3018" i="23"/>
  <c r="O3017" i="23"/>
  <c r="N3017" i="23"/>
  <c r="I3017" i="23"/>
  <c r="O3016" i="23"/>
  <c r="N3016" i="23"/>
  <c r="I3016" i="23"/>
  <c r="O3014" i="23"/>
  <c r="N3014" i="23"/>
  <c r="I3014" i="23"/>
  <c r="O3015" i="23"/>
  <c r="N3015" i="23"/>
  <c r="I3015" i="23"/>
  <c r="O3013" i="23"/>
  <c r="N3013" i="23"/>
  <c r="I3013" i="23"/>
  <c r="O3012" i="23"/>
  <c r="N3012" i="23"/>
  <c r="I3012" i="23"/>
  <c r="O3011" i="23"/>
  <c r="N3011" i="23"/>
  <c r="I3011" i="23"/>
  <c r="O3010" i="23"/>
  <c r="N3010" i="23"/>
  <c r="I3010" i="23"/>
  <c r="O3009" i="23"/>
  <c r="N3009" i="23"/>
  <c r="I3009" i="23"/>
  <c r="O3008" i="23"/>
  <c r="N3008" i="23"/>
  <c r="I3008" i="23"/>
  <c r="O3007" i="23"/>
  <c r="N3007" i="23"/>
  <c r="I3007" i="23"/>
  <c r="O3006" i="23"/>
  <c r="N3006" i="23"/>
  <c r="I3006" i="23"/>
  <c r="O3005" i="23"/>
  <c r="N3005" i="23"/>
  <c r="I3005" i="23"/>
  <c r="O3004" i="23"/>
  <c r="N3004" i="23"/>
  <c r="I3004" i="23"/>
  <c r="O3003" i="23"/>
  <c r="N3003" i="23"/>
  <c r="I3003" i="23"/>
  <c r="O3002" i="23"/>
  <c r="N3002" i="23"/>
  <c r="I3002" i="23"/>
  <c r="O3001" i="23"/>
  <c r="N3001" i="23"/>
  <c r="I3001" i="23"/>
  <c r="O3000" i="23"/>
  <c r="N3000" i="23"/>
  <c r="I3000" i="23"/>
  <c r="O2999" i="23"/>
  <c r="N2999" i="23"/>
  <c r="I2999" i="23"/>
  <c r="O2998" i="23"/>
  <c r="N2998" i="23"/>
  <c r="I2998" i="23"/>
  <c r="O2997" i="23"/>
  <c r="N2997" i="23"/>
  <c r="I2997" i="23"/>
  <c r="O2996" i="23"/>
  <c r="N2996" i="23"/>
  <c r="I2996" i="23"/>
  <c r="O2995" i="23"/>
  <c r="N2995" i="23"/>
  <c r="I2995" i="23"/>
  <c r="O2994" i="23"/>
  <c r="N2994" i="23"/>
  <c r="I2994" i="23"/>
  <c r="O2993" i="23"/>
  <c r="N2993" i="23"/>
  <c r="I2993" i="23"/>
  <c r="O2992" i="23"/>
  <c r="N2992" i="23"/>
  <c r="I2992" i="23"/>
  <c r="O2991" i="23"/>
  <c r="N2991" i="23"/>
  <c r="I2991" i="23"/>
  <c r="O2990" i="23"/>
  <c r="N2990" i="23"/>
  <c r="I2990" i="23"/>
  <c r="O2989" i="23"/>
  <c r="N2989" i="23"/>
  <c r="I2989" i="23"/>
  <c r="O2988" i="23"/>
  <c r="N2988" i="23"/>
  <c r="I2988" i="23"/>
  <c r="O2987" i="23"/>
  <c r="N2987" i="23"/>
  <c r="I2987" i="23"/>
  <c r="O2986" i="23"/>
  <c r="N2986" i="23"/>
  <c r="I2986" i="23"/>
  <c r="O2985" i="23"/>
  <c r="N2985" i="23"/>
  <c r="I2985" i="23"/>
  <c r="O2984" i="23"/>
  <c r="N2984" i="23"/>
  <c r="I2984" i="23"/>
  <c r="O2983" i="23"/>
  <c r="N2983" i="23"/>
  <c r="I2983" i="23"/>
  <c r="O2982" i="23"/>
  <c r="N2982" i="23"/>
  <c r="I2982" i="23"/>
  <c r="O2981" i="23"/>
  <c r="N2981" i="23"/>
  <c r="I2981" i="23"/>
  <c r="O2980" i="23"/>
  <c r="N2980" i="23"/>
  <c r="I2980" i="23"/>
  <c r="O2979" i="23"/>
  <c r="N2979" i="23"/>
  <c r="I2979" i="23"/>
  <c r="O2978" i="23"/>
  <c r="N2978" i="23"/>
  <c r="I2978" i="23"/>
  <c r="O2977" i="23"/>
  <c r="N2977" i="23"/>
  <c r="I2977" i="23"/>
  <c r="O2976" i="23"/>
  <c r="N2976" i="23"/>
  <c r="I2976" i="23"/>
  <c r="O2975" i="23"/>
  <c r="N2975" i="23"/>
  <c r="I2975" i="23"/>
  <c r="O2974" i="23"/>
  <c r="N2974" i="23"/>
  <c r="I2974" i="23"/>
  <c r="O2973" i="23"/>
  <c r="N2973" i="23"/>
  <c r="I2973" i="23"/>
  <c r="O2972" i="23"/>
  <c r="N2972" i="23"/>
  <c r="I2972" i="23"/>
  <c r="O2971" i="23"/>
  <c r="N2971" i="23"/>
  <c r="I2971" i="23"/>
  <c r="O2970" i="23"/>
  <c r="N2970" i="23"/>
  <c r="I2970" i="23"/>
  <c r="O2969" i="23"/>
  <c r="N2969" i="23"/>
  <c r="I2969" i="23"/>
  <c r="O2968" i="23"/>
  <c r="N2968" i="23"/>
  <c r="I2968" i="23"/>
  <c r="O2967" i="23"/>
  <c r="N2967" i="23"/>
  <c r="I2967" i="23"/>
  <c r="O2966" i="23"/>
  <c r="N2966" i="23"/>
  <c r="I2966" i="23"/>
  <c r="O2965" i="23"/>
  <c r="N2965" i="23"/>
  <c r="I2965" i="23"/>
  <c r="O2964" i="23"/>
  <c r="N2964" i="23"/>
  <c r="I2964" i="23"/>
  <c r="O2963" i="23"/>
  <c r="N2963" i="23"/>
  <c r="I2963" i="23"/>
  <c r="O2962" i="23"/>
  <c r="N2962" i="23"/>
  <c r="I2962" i="23"/>
  <c r="O2961" i="23"/>
  <c r="N2961" i="23"/>
  <c r="I2961" i="23"/>
  <c r="O2960" i="23"/>
  <c r="N2960" i="23"/>
  <c r="I2960" i="23"/>
  <c r="O2959" i="23"/>
  <c r="N2959" i="23"/>
  <c r="I2959" i="23"/>
  <c r="O2957" i="23"/>
  <c r="N2957" i="23"/>
  <c r="I2957" i="23"/>
  <c r="O2958" i="23"/>
  <c r="N2958" i="23"/>
  <c r="I2958" i="23"/>
  <c r="O2956" i="23"/>
  <c r="N2956" i="23"/>
  <c r="I2956" i="23"/>
  <c r="O2955" i="23"/>
  <c r="N2955" i="23"/>
  <c r="I2955" i="23"/>
  <c r="O2953" i="23"/>
  <c r="N2953" i="23"/>
  <c r="I2953" i="23"/>
  <c r="O2954" i="23"/>
  <c r="N2954" i="23"/>
  <c r="I2954" i="23"/>
  <c r="O2952" i="23"/>
  <c r="N2952" i="23"/>
  <c r="I2952" i="23"/>
  <c r="O2950" i="23"/>
  <c r="N2950" i="23"/>
  <c r="I2950" i="23"/>
  <c r="O2951" i="23"/>
  <c r="N2951" i="23"/>
  <c r="I2951" i="23"/>
  <c r="O2949" i="23"/>
  <c r="N2949" i="23"/>
  <c r="I2949" i="23"/>
  <c r="O2947" i="23"/>
  <c r="N2947" i="23"/>
  <c r="I2947" i="23"/>
  <c r="O2948" i="23"/>
  <c r="N2948" i="23"/>
  <c r="I2948" i="23"/>
  <c r="O2946" i="23"/>
  <c r="N2946" i="23"/>
  <c r="I2946" i="23"/>
  <c r="O2944" i="23"/>
  <c r="N2944" i="23"/>
  <c r="I2944" i="23"/>
  <c r="O2945" i="23"/>
  <c r="N2945" i="23"/>
  <c r="I2945" i="23"/>
  <c r="O2943" i="23"/>
  <c r="N2943" i="23"/>
  <c r="I2943" i="23"/>
  <c r="O2941" i="23"/>
  <c r="N2941" i="23"/>
  <c r="I2941" i="23"/>
  <c r="O2942" i="23"/>
  <c r="N2942" i="23"/>
  <c r="I2942" i="23"/>
  <c r="O2940" i="23"/>
  <c r="N2940" i="23"/>
  <c r="I2940" i="23"/>
  <c r="O2938" i="23"/>
  <c r="N2938" i="23"/>
  <c r="I2938" i="23"/>
  <c r="O2939" i="23"/>
  <c r="N2939" i="23"/>
  <c r="I2939" i="23"/>
  <c r="O2937" i="23"/>
  <c r="N2937" i="23"/>
  <c r="I2937" i="23"/>
  <c r="O2935" i="23"/>
  <c r="N2935" i="23"/>
  <c r="I2935" i="23"/>
  <c r="O2936" i="23"/>
  <c r="N2936" i="23"/>
  <c r="I2936" i="23"/>
  <c r="O2934" i="23"/>
  <c r="N2934" i="23"/>
  <c r="I2934" i="23"/>
  <c r="O2932" i="23"/>
  <c r="N2932" i="23"/>
  <c r="I2932" i="23"/>
  <c r="O2933" i="23"/>
  <c r="N2933" i="23"/>
  <c r="I2933" i="23"/>
  <c r="O2931" i="23"/>
  <c r="N2931" i="23"/>
  <c r="I2931" i="23"/>
  <c r="O2929" i="23"/>
  <c r="N2929" i="23"/>
  <c r="I2929" i="23"/>
  <c r="O2930" i="23"/>
  <c r="N2930" i="23"/>
  <c r="I2930" i="23"/>
  <c r="O2928" i="23"/>
  <c r="N2928" i="23"/>
  <c r="I2928" i="23"/>
  <c r="O2927" i="23"/>
  <c r="N2927" i="23"/>
  <c r="I2927" i="23"/>
  <c r="O2926" i="23"/>
  <c r="N2926" i="23"/>
  <c r="I2926" i="23"/>
  <c r="O2925" i="23"/>
  <c r="N2925" i="23"/>
  <c r="I2925" i="23"/>
  <c r="O2924" i="23"/>
  <c r="N2924" i="23"/>
  <c r="I2924" i="23"/>
  <c r="O2923" i="23"/>
  <c r="N2923" i="23"/>
  <c r="I2923" i="23"/>
  <c r="O2922" i="23"/>
  <c r="N2922" i="23"/>
  <c r="I2922" i="23"/>
  <c r="O2921" i="23"/>
  <c r="N2921" i="23"/>
  <c r="I2921" i="23"/>
  <c r="O2920" i="23"/>
  <c r="N2920" i="23"/>
  <c r="I2920" i="23"/>
  <c r="O2919" i="23"/>
  <c r="N2919" i="23"/>
  <c r="I2919" i="23"/>
  <c r="O2918" i="23"/>
  <c r="N2918" i="23"/>
  <c r="I2918" i="23"/>
  <c r="O2917" i="23"/>
  <c r="N2917" i="23"/>
  <c r="I2917" i="23"/>
  <c r="O2916" i="23"/>
  <c r="N2916" i="23"/>
  <c r="I2916" i="23"/>
  <c r="O2915" i="23"/>
  <c r="N2915" i="23"/>
  <c r="I2915" i="23"/>
  <c r="O2913" i="23"/>
  <c r="N2913" i="23"/>
  <c r="I2913" i="23"/>
  <c r="O2914" i="23"/>
  <c r="N2914" i="23"/>
  <c r="I2914" i="23"/>
  <c r="O2912" i="23"/>
  <c r="N2912" i="23"/>
  <c r="I2912" i="23"/>
  <c r="O2911" i="23"/>
  <c r="N2911" i="23"/>
  <c r="I2911" i="23"/>
  <c r="O2910" i="23"/>
  <c r="N2910" i="23"/>
  <c r="I2910" i="23"/>
  <c r="O2907" i="23"/>
  <c r="N2907" i="23"/>
  <c r="I2907" i="23"/>
  <c r="O2909" i="23"/>
  <c r="N2909" i="23"/>
  <c r="I2909" i="23"/>
  <c r="O2908" i="23"/>
  <c r="N2908" i="23"/>
  <c r="I2908" i="23"/>
  <c r="O2906" i="23"/>
  <c r="N2906" i="23"/>
  <c r="I2906" i="23"/>
  <c r="O2905" i="23"/>
  <c r="N2905" i="23"/>
  <c r="I2905" i="23"/>
  <c r="O2904" i="23"/>
  <c r="N2904" i="23"/>
  <c r="I2904" i="23"/>
  <c r="O2903" i="23"/>
  <c r="N2903" i="23"/>
  <c r="I2903" i="23"/>
  <c r="O2901" i="23"/>
  <c r="N2901" i="23"/>
  <c r="I2901" i="23"/>
  <c r="O2902" i="23"/>
  <c r="N2902" i="23"/>
  <c r="I2902" i="23"/>
  <c r="O2900" i="23"/>
  <c r="N2900" i="23"/>
  <c r="I2900" i="23"/>
  <c r="O2899" i="23"/>
  <c r="N2899" i="23"/>
  <c r="I2899" i="23"/>
  <c r="O2898" i="23"/>
  <c r="N2898" i="23"/>
  <c r="I2898" i="23"/>
  <c r="O2897" i="23"/>
  <c r="N2897" i="23"/>
  <c r="I2897" i="23"/>
  <c r="O2896" i="23"/>
  <c r="N2896" i="23"/>
  <c r="I2896" i="23"/>
  <c r="O2895" i="23"/>
  <c r="N2895" i="23"/>
  <c r="I2895" i="23"/>
  <c r="O2894" i="23"/>
  <c r="N2894" i="23"/>
  <c r="I2894" i="23"/>
  <c r="O2893" i="23"/>
  <c r="N2893" i="23"/>
  <c r="I2893" i="23"/>
  <c r="O2892" i="23"/>
  <c r="N2892" i="23"/>
  <c r="I2892" i="23"/>
  <c r="O2891" i="23"/>
  <c r="N2891" i="23"/>
  <c r="I2891" i="23"/>
  <c r="O2890" i="23"/>
  <c r="N2890" i="23"/>
  <c r="I2890" i="23"/>
  <c r="O2888" i="23"/>
  <c r="N2888" i="23"/>
  <c r="I2888" i="23"/>
  <c r="O2889" i="23"/>
  <c r="N2889" i="23"/>
  <c r="I2889" i="23"/>
  <c r="O2887" i="23"/>
  <c r="N2887" i="23"/>
  <c r="I2887" i="23"/>
  <c r="O2886" i="23"/>
  <c r="N2886" i="23"/>
  <c r="I2886" i="23"/>
  <c r="O2885" i="23"/>
  <c r="N2885" i="23"/>
  <c r="I2885" i="23"/>
  <c r="O2884" i="23"/>
  <c r="N2884" i="23"/>
  <c r="I2884" i="23"/>
  <c r="O2883" i="23"/>
  <c r="N2883" i="23"/>
  <c r="I2883" i="23"/>
  <c r="O2882" i="23"/>
  <c r="N2882" i="23"/>
  <c r="I2882" i="23"/>
  <c r="O2881" i="23"/>
  <c r="N2881" i="23"/>
  <c r="I2881" i="23"/>
  <c r="O2880" i="23"/>
  <c r="N2880" i="23"/>
  <c r="I2880" i="23"/>
  <c r="O2879" i="23"/>
  <c r="N2879" i="23"/>
  <c r="I2879" i="23"/>
  <c r="O2878" i="23"/>
  <c r="N2878" i="23"/>
  <c r="I2878" i="23"/>
  <c r="O2877" i="23"/>
  <c r="N2877" i="23"/>
  <c r="I2877" i="23"/>
  <c r="O2876" i="23"/>
  <c r="N2876" i="23"/>
  <c r="I2876" i="23"/>
  <c r="O2875" i="23"/>
  <c r="N2875" i="23"/>
  <c r="I2875" i="23"/>
  <c r="O2874" i="23"/>
  <c r="N2874" i="23"/>
  <c r="I2874" i="23"/>
  <c r="O2873" i="23"/>
  <c r="N2873" i="23"/>
  <c r="I2873" i="23"/>
  <c r="O2872" i="23"/>
  <c r="N2872" i="23"/>
  <c r="I2872" i="23"/>
  <c r="O2871" i="23"/>
  <c r="N2871" i="23"/>
  <c r="I2871" i="23"/>
  <c r="O2870" i="23"/>
  <c r="N2870" i="23"/>
  <c r="I2870" i="23"/>
  <c r="O2869" i="23"/>
  <c r="N2869" i="23"/>
  <c r="I2869" i="23"/>
  <c r="O2868" i="23"/>
  <c r="N2868" i="23"/>
  <c r="I2868" i="23"/>
  <c r="O2867" i="23"/>
  <c r="N2867" i="23"/>
  <c r="I2867" i="23"/>
  <c r="O2866" i="23"/>
  <c r="N2866" i="23"/>
  <c r="I2866" i="23"/>
  <c r="O2865" i="23"/>
  <c r="N2865" i="23"/>
  <c r="I2865" i="23"/>
  <c r="O2864" i="23"/>
  <c r="N2864" i="23"/>
  <c r="I2864" i="23"/>
  <c r="O2863" i="23"/>
  <c r="N2863" i="23"/>
  <c r="I2863" i="23"/>
  <c r="O2862" i="23"/>
  <c r="N2862" i="23"/>
  <c r="I2862" i="23"/>
  <c r="O2861" i="23"/>
  <c r="N2861" i="23"/>
  <c r="I2861" i="23"/>
  <c r="O2860" i="23"/>
  <c r="N2860" i="23"/>
  <c r="I2860" i="23"/>
  <c r="O2859" i="23"/>
  <c r="N2859" i="23"/>
  <c r="I2859" i="23"/>
  <c r="O2858" i="23"/>
  <c r="N2858" i="23"/>
  <c r="I2858" i="23"/>
  <c r="O2857" i="23"/>
  <c r="N2857" i="23"/>
  <c r="I2857" i="23"/>
  <c r="O2856" i="23"/>
  <c r="N2856" i="23"/>
  <c r="I2856" i="23"/>
  <c r="O2855" i="23"/>
  <c r="N2855" i="23"/>
  <c r="I2855" i="23"/>
  <c r="O2854" i="23"/>
  <c r="N2854" i="23"/>
  <c r="I2854" i="23"/>
  <c r="O2853" i="23"/>
  <c r="N2853" i="23"/>
  <c r="I2853" i="23"/>
  <c r="O2852" i="23"/>
  <c r="N2852" i="23"/>
  <c r="I2852" i="23"/>
  <c r="O2851" i="23"/>
  <c r="N2851" i="23"/>
  <c r="I2851" i="23"/>
  <c r="O2850" i="23"/>
  <c r="N2850" i="23"/>
  <c r="I2850" i="23"/>
  <c r="O2849" i="23"/>
  <c r="N2849" i="23"/>
  <c r="I2849" i="23"/>
  <c r="O2848" i="23"/>
  <c r="N2848" i="23"/>
  <c r="I2848" i="23"/>
  <c r="O2847" i="23"/>
  <c r="N2847" i="23"/>
  <c r="I2847" i="23"/>
  <c r="O2846" i="23"/>
  <c r="N2846" i="23"/>
  <c r="I2846" i="23"/>
  <c r="O2845" i="23"/>
  <c r="N2845" i="23"/>
  <c r="I2845" i="23"/>
  <c r="O2844" i="23"/>
  <c r="N2844" i="23"/>
  <c r="I2844" i="23"/>
  <c r="O2843" i="23"/>
  <c r="N2843" i="23"/>
  <c r="I2843" i="23"/>
  <c r="O2842" i="23"/>
  <c r="N2842" i="23"/>
  <c r="I2842" i="23"/>
  <c r="O2841" i="23"/>
  <c r="N2841" i="23"/>
  <c r="I2841" i="23"/>
  <c r="O2840" i="23"/>
  <c r="N2840" i="23"/>
  <c r="I2840" i="23"/>
  <c r="O2839" i="23"/>
  <c r="N2839" i="23"/>
  <c r="I2839" i="23"/>
  <c r="O2838" i="23"/>
  <c r="N2838" i="23"/>
  <c r="I2838" i="23"/>
  <c r="O2837" i="23"/>
  <c r="N2837" i="23"/>
  <c r="I2837" i="23"/>
  <c r="O2836" i="23"/>
  <c r="N2836" i="23"/>
  <c r="I2836" i="23"/>
  <c r="O2835" i="23"/>
  <c r="N2835" i="23"/>
  <c r="I2835" i="23"/>
  <c r="O2834" i="23"/>
  <c r="N2834" i="23"/>
  <c r="I2834" i="23"/>
  <c r="O2833" i="23"/>
  <c r="N2833" i="23"/>
  <c r="I2833" i="23"/>
  <c r="O2832" i="23"/>
  <c r="N2832" i="23"/>
  <c r="I2832" i="23"/>
  <c r="O2831" i="23"/>
  <c r="N2831" i="23"/>
  <c r="I2831" i="23"/>
  <c r="O2829" i="23"/>
  <c r="N2829" i="23"/>
  <c r="I2829" i="23"/>
  <c r="O2830" i="23"/>
  <c r="N2830" i="23"/>
  <c r="I2830" i="23"/>
  <c r="O2828" i="23"/>
  <c r="N2828" i="23"/>
  <c r="I2828" i="23"/>
  <c r="O2827" i="23"/>
  <c r="N2827" i="23"/>
  <c r="I2827" i="23"/>
  <c r="O2826" i="23"/>
  <c r="N2826" i="23"/>
  <c r="I2826" i="23"/>
  <c r="O2824" i="23"/>
  <c r="N2824" i="23"/>
  <c r="I2824" i="23"/>
  <c r="O2825" i="23"/>
  <c r="N2825" i="23"/>
  <c r="I2825" i="23"/>
  <c r="O2823" i="23"/>
  <c r="N2823" i="23"/>
  <c r="I2823" i="23"/>
  <c r="O2821" i="23"/>
  <c r="N2821" i="23"/>
  <c r="I2821" i="23"/>
  <c r="O2822" i="23"/>
  <c r="N2822" i="23"/>
  <c r="I2822" i="23"/>
  <c r="O2820" i="23"/>
  <c r="N2820" i="23"/>
  <c r="I2820" i="23"/>
  <c r="O2818" i="23"/>
  <c r="N2818" i="23"/>
  <c r="I2818" i="23"/>
  <c r="O2819" i="23"/>
  <c r="N2819" i="23"/>
  <c r="I2819" i="23"/>
  <c r="O2817" i="23"/>
  <c r="N2817" i="23"/>
  <c r="I2817" i="23"/>
  <c r="O2814" i="23"/>
  <c r="N2814" i="23"/>
  <c r="I2814" i="23"/>
  <c r="O2815" i="23"/>
  <c r="N2815" i="23"/>
  <c r="I2815" i="23"/>
  <c r="O2816" i="23"/>
  <c r="N2816" i="23"/>
  <c r="I2816" i="23"/>
  <c r="O2813" i="23"/>
  <c r="N2813" i="23"/>
  <c r="I2813" i="23"/>
  <c r="O2811" i="23"/>
  <c r="N2811" i="23"/>
  <c r="I2811" i="23"/>
  <c r="O2812" i="23"/>
  <c r="N2812" i="23"/>
  <c r="I2812" i="23"/>
  <c r="O2810" i="23"/>
  <c r="N2810" i="23"/>
  <c r="I2810" i="23"/>
  <c r="O2809" i="23"/>
  <c r="N2809" i="23"/>
  <c r="I2809" i="23"/>
  <c r="O2808" i="23"/>
  <c r="N2808" i="23"/>
  <c r="I2808" i="23"/>
  <c r="O2807" i="23"/>
  <c r="N2807" i="23"/>
  <c r="I2807" i="23"/>
  <c r="O2806" i="23"/>
  <c r="N2806" i="23"/>
  <c r="I2806" i="23"/>
  <c r="O2805" i="23"/>
  <c r="N2805" i="23"/>
  <c r="I2805" i="23"/>
  <c r="O2803" i="23"/>
  <c r="N2803" i="23"/>
  <c r="I2803" i="23"/>
  <c r="O2804" i="23"/>
  <c r="N2804" i="23"/>
  <c r="I2804" i="23"/>
  <c r="O2802" i="23"/>
  <c r="N2802" i="23"/>
  <c r="I2802" i="23"/>
  <c r="O2800" i="23"/>
  <c r="N2800" i="23"/>
  <c r="I2800" i="23"/>
  <c r="O2801" i="23"/>
  <c r="N2801" i="23"/>
  <c r="I2801" i="23"/>
  <c r="O2799" i="23"/>
  <c r="N2799" i="23"/>
  <c r="I2799" i="23"/>
  <c r="O2797" i="23"/>
  <c r="N2797" i="23"/>
  <c r="I2797" i="23"/>
  <c r="O2798" i="23"/>
  <c r="N2798" i="23"/>
  <c r="I2798" i="23"/>
  <c r="O2796" i="23"/>
  <c r="N2796" i="23"/>
  <c r="I2796" i="23"/>
  <c r="O2790" i="23"/>
  <c r="N2790" i="23"/>
  <c r="I2790" i="23"/>
  <c r="O2791" i="23"/>
  <c r="N2791" i="23"/>
  <c r="I2791" i="23"/>
  <c r="O2789" i="23"/>
  <c r="N2789" i="23"/>
  <c r="I2789" i="23"/>
  <c r="O2787" i="23"/>
  <c r="N2787" i="23"/>
  <c r="I2787" i="23"/>
  <c r="O2788" i="23"/>
  <c r="N2788" i="23"/>
  <c r="I2788" i="23"/>
  <c r="O2786" i="23"/>
  <c r="N2786" i="23"/>
  <c r="I2786" i="23"/>
  <c r="O2784" i="23"/>
  <c r="N2784" i="23"/>
  <c r="I2784" i="23"/>
  <c r="O2785" i="23"/>
  <c r="N2785" i="23"/>
  <c r="I2785" i="23"/>
  <c r="O2783" i="23"/>
  <c r="N2783" i="23"/>
  <c r="I2783" i="23"/>
  <c r="O2781" i="23"/>
  <c r="N2781" i="23"/>
  <c r="I2781" i="23"/>
  <c r="O2782" i="23"/>
  <c r="N2782" i="23"/>
  <c r="I2782" i="23"/>
  <c r="O2780" i="23"/>
  <c r="N2780" i="23"/>
  <c r="I2780" i="23"/>
  <c r="O2779" i="23"/>
  <c r="N2779" i="23"/>
  <c r="I2779" i="23"/>
  <c r="O2777" i="23"/>
  <c r="N2777" i="23"/>
  <c r="I2777" i="23"/>
  <c r="O2778" i="23"/>
  <c r="N2778" i="23"/>
  <c r="I2778" i="23"/>
  <c r="O2776" i="23"/>
  <c r="N2776" i="23"/>
  <c r="I2776" i="23"/>
  <c r="O2774" i="23"/>
  <c r="N2774" i="23"/>
  <c r="I2774" i="23"/>
  <c r="O2775" i="23"/>
  <c r="N2775" i="23"/>
  <c r="I2775" i="23"/>
  <c r="O2773" i="23"/>
  <c r="N2773" i="23"/>
  <c r="I2773" i="23"/>
  <c r="O2771" i="23"/>
  <c r="N2771" i="23"/>
  <c r="I2771" i="23"/>
  <c r="O2772" i="23"/>
  <c r="N2772" i="23"/>
  <c r="I2772" i="23"/>
  <c r="O2770" i="23"/>
  <c r="N2770" i="23"/>
  <c r="I2770" i="23"/>
  <c r="O2768" i="23"/>
  <c r="N2768" i="23"/>
  <c r="I2768" i="23"/>
  <c r="O2769" i="23"/>
  <c r="N2769" i="23"/>
  <c r="I2769" i="23"/>
  <c r="O2767" i="23"/>
  <c r="N2767" i="23"/>
  <c r="I2767" i="23"/>
  <c r="O2766" i="23"/>
  <c r="N2766" i="23"/>
  <c r="I2766" i="23"/>
  <c r="O2765" i="23"/>
  <c r="N2765" i="23"/>
  <c r="I2765" i="23"/>
  <c r="O2764" i="23"/>
  <c r="N2764" i="23"/>
  <c r="I2764" i="23"/>
  <c r="O2763" i="23"/>
  <c r="N2763" i="23"/>
  <c r="I2763" i="23"/>
  <c r="O2762" i="23"/>
  <c r="N2762" i="23"/>
  <c r="I2762" i="23"/>
  <c r="O2760" i="23"/>
  <c r="N2760" i="23"/>
  <c r="I2760" i="23"/>
  <c r="O2761" i="23"/>
  <c r="N2761" i="23"/>
  <c r="I2761" i="23"/>
  <c r="O2759" i="23"/>
  <c r="N2759" i="23"/>
  <c r="I2759" i="23"/>
  <c r="O2757" i="23"/>
  <c r="N2757" i="23"/>
  <c r="I2757" i="23"/>
  <c r="O2758" i="23"/>
  <c r="N2758" i="23"/>
  <c r="I2758" i="23"/>
  <c r="O2756" i="23"/>
  <c r="N2756" i="23"/>
  <c r="I2756" i="23"/>
  <c r="O2754" i="23"/>
  <c r="N2754" i="23"/>
  <c r="I2754" i="23"/>
  <c r="O2755" i="23"/>
  <c r="N2755" i="23"/>
  <c r="I2755" i="23"/>
  <c r="O2753" i="23"/>
  <c r="N2753" i="23"/>
  <c r="I2753" i="23"/>
  <c r="O2751" i="23"/>
  <c r="N2751" i="23"/>
  <c r="I2751" i="23"/>
  <c r="O2752" i="23"/>
  <c r="N2752" i="23"/>
  <c r="I2752" i="23"/>
  <c r="O2750" i="23"/>
  <c r="N2750" i="23"/>
  <c r="I2750" i="23"/>
  <c r="O2748" i="23"/>
  <c r="N2748" i="23"/>
  <c r="I2748" i="23"/>
  <c r="O2749" i="23"/>
  <c r="N2749" i="23"/>
  <c r="I2749" i="23"/>
  <c r="O2747" i="23"/>
  <c r="N2747" i="23"/>
  <c r="I2747" i="23"/>
  <c r="O2746" i="23"/>
  <c r="N2746" i="23"/>
  <c r="I2746" i="23"/>
  <c r="O2745" i="23"/>
  <c r="N2745" i="23"/>
  <c r="I2745" i="23"/>
  <c r="O2743" i="23"/>
  <c r="N2743" i="23"/>
  <c r="I2743" i="23"/>
  <c r="O2744" i="23"/>
  <c r="N2744" i="23"/>
  <c r="I2744" i="23"/>
  <c r="O2742" i="23"/>
  <c r="N2742" i="23"/>
  <c r="I2742" i="23"/>
  <c r="O2740" i="23"/>
  <c r="N2740" i="23"/>
  <c r="I2740" i="23"/>
  <c r="O2741" i="23"/>
  <c r="N2741" i="23"/>
  <c r="I2741" i="23"/>
  <c r="O2739" i="23"/>
  <c r="N2739" i="23"/>
  <c r="I2739" i="23"/>
  <c r="O2737" i="23"/>
  <c r="N2737" i="23"/>
  <c r="I2737" i="23"/>
  <c r="O2738" i="23"/>
  <c r="N2738" i="23"/>
  <c r="I2738" i="23"/>
  <c r="O2736" i="23"/>
  <c r="N2736" i="23"/>
  <c r="I2736" i="23"/>
  <c r="O2701" i="23"/>
  <c r="N2701" i="23"/>
  <c r="I2701" i="23"/>
  <c r="O2702" i="23"/>
  <c r="N2702" i="23"/>
  <c r="I2702" i="23"/>
  <c r="O2700" i="23"/>
  <c r="N2700" i="23"/>
  <c r="I2700" i="23"/>
  <c r="O2698" i="23"/>
  <c r="N2698" i="23"/>
  <c r="I2698" i="23"/>
  <c r="O2699" i="23"/>
  <c r="N2699" i="23"/>
  <c r="I2699" i="23"/>
  <c r="O2697" i="23"/>
  <c r="N2697" i="23"/>
  <c r="I2697" i="23"/>
  <c r="O2695" i="23"/>
  <c r="N2695" i="23"/>
  <c r="I2695" i="23"/>
  <c r="O2696" i="23"/>
  <c r="N2696" i="23"/>
  <c r="I2696" i="23"/>
  <c r="O2694" i="23"/>
  <c r="N2694" i="23"/>
  <c r="I2694" i="23"/>
  <c r="O2692" i="23"/>
  <c r="N2692" i="23"/>
  <c r="I2692" i="23"/>
  <c r="O2693" i="23"/>
  <c r="N2693" i="23"/>
  <c r="I2693" i="23"/>
  <c r="O2691" i="23"/>
  <c r="N2691" i="23"/>
  <c r="I2691" i="23"/>
  <c r="O2689" i="23"/>
  <c r="N2689" i="23"/>
  <c r="I2689" i="23"/>
  <c r="O2690" i="23"/>
  <c r="N2690" i="23"/>
  <c r="I2690" i="23"/>
  <c r="O2688" i="23"/>
  <c r="N2688" i="23"/>
  <c r="I2688" i="23"/>
  <c r="O2686" i="23"/>
  <c r="N2686" i="23"/>
  <c r="I2686" i="23"/>
  <c r="O2687" i="23"/>
  <c r="N2687" i="23"/>
  <c r="I2687" i="23"/>
  <c r="O2685" i="23"/>
  <c r="N2685" i="23"/>
  <c r="I2685" i="23"/>
  <c r="O2684" i="23"/>
  <c r="N2684" i="23"/>
  <c r="I2684" i="23"/>
  <c r="O2683" i="23"/>
  <c r="N2683" i="23"/>
  <c r="I2683" i="23"/>
  <c r="O2681" i="23"/>
  <c r="N2681" i="23"/>
  <c r="I2681" i="23"/>
  <c r="O2682" i="23"/>
  <c r="N2682" i="23"/>
  <c r="I2682" i="23"/>
  <c r="O2680" i="23"/>
  <c r="N2680" i="23"/>
  <c r="I2680" i="23"/>
  <c r="O2678" i="23"/>
  <c r="N2678" i="23"/>
  <c r="I2678" i="23"/>
  <c r="O2679" i="23"/>
  <c r="N2679" i="23"/>
  <c r="I2679" i="23"/>
  <c r="O2677" i="23"/>
  <c r="N2677" i="23"/>
  <c r="I2677" i="23"/>
  <c r="O2676" i="23"/>
  <c r="N2676" i="23"/>
  <c r="I2676" i="23"/>
  <c r="O2675" i="23"/>
  <c r="N2675" i="23"/>
  <c r="I2675" i="23"/>
  <c r="O2674" i="23"/>
  <c r="N2674" i="23"/>
  <c r="I2674" i="23"/>
  <c r="O2673" i="23"/>
  <c r="N2673" i="23"/>
  <c r="I2673" i="23"/>
  <c r="O2672" i="23"/>
  <c r="N2672" i="23"/>
  <c r="I2672" i="23"/>
  <c r="O2671" i="23"/>
  <c r="N2671" i="23"/>
  <c r="I2671" i="23"/>
  <c r="O2670" i="23"/>
  <c r="N2670" i="23"/>
  <c r="I2670" i="23"/>
  <c r="O2669" i="23"/>
  <c r="N2669" i="23"/>
  <c r="I2669" i="23"/>
  <c r="O2668" i="23"/>
  <c r="N2668" i="23"/>
  <c r="I2668" i="23"/>
  <c r="O2666" i="23"/>
  <c r="N2666" i="23"/>
  <c r="I2666" i="23"/>
  <c r="O2667" i="23"/>
  <c r="N2667" i="23"/>
  <c r="I2667" i="23"/>
  <c r="O2665" i="23"/>
  <c r="N2665" i="23"/>
  <c r="I2665" i="23"/>
  <c r="O2664" i="23"/>
  <c r="N2664" i="23"/>
  <c r="I2664" i="23"/>
  <c r="O2663" i="23"/>
  <c r="N2663" i="23"/>
  <c r="I2663" i="23"/>
  <c r="O2662" i="23"/>
  <c r="N2662" i="23"/>
  <c r="I2662" i="23"/>
  <c r="O2661" i="23"/>
  <c r="N2661" i="23"/>
  <c r="I2661" i="23"/>
  <c r="O2659" i="23"/>
  <c r="N2659" i="23"/>
  <c r="I2659" i="23"/>
  <c r="O2660" i="23"/>
  <c r="N2660" i="23"/>
  <c r="I2660" i="23"/>
  <c r="O2658" i="23"/>
  <c r="N2658" i="23"/>
  <c r="I2658" i="23"/>
  <c r="O2657" i="23"/>
  <c r="N2657" i="23"/>
  <c r="I2657" i="23"/>
  <c r="O2655" i="23"/>
  <c r="N2655" i="23"/>
  <c r="I2655" i="23"/>
  <c r="O2656" i="23"/>
  <c r="N2656" i="23"/>
  <c r="I2656" i="23"/>
  <c r="O2654" i="23"/>
  <c r="N2654" i="23"/>
  <c r="I2654" i="23"/>
  <c r="O2652" i="23"/>
  <c r="N2652" i="23"/>
  <c r="I2652" i="23"/>
  <c r="O2653" i="23"/>
  <c r="N2653" i="23"/>
  <c r="I2653" i="23"/>
  <c r="O2651" i="23"/>
  <c r="N2651" i="23"/>
  <c r="I2651" i="23"/>
  <c r="O2650" i="23"/>
  <c r="N2650" i="23"/>
  <c r="I2650" i="23"/>
  <c r="O2649" i="23"/>
  <c r="N2649" i="23"/>
  <c r="I2649" i="23"/>
  <c r="O2648" i="23"/>
  <c r="N2648" i="23"/>
  <c r="I2648" i="23"/>
  <c r="O2647" i="23"/>
  <c r="N2647" i="23"/>
  <c r="I2647" i="23"/>
  <c r="O2646" i="23"/>
  <c r="N2646" i="23"/>
  <c r="I2646" i="23"/>
  <c r="O2645" i="23"/>
  <c r="N2645" i="23"/>
  <c r="I2645" i="23"/>
  <c r="O2644" i="23"/>
  <c r="N2644" i="23"/>
  <c r="I2644" i="23"/>
  <c r="O2643" i="23"/>
  <c r="N2643" i="23"/>
  <c r="I2643" i="23"/>
  <c r="O2642" i="23"/>
  <c r="N2642" i="23"/>
  <c r="I2642" i="23"/>
  <c r="O2641" i="23"/>
  <c r="N2641" i="23"/>
  <c r="I2641" i="23"/>
  <c r="O2640" i="23"/>
  <c r="N2640" i="23"/>
  <c r="I2640" i="23"/>
  <c r="O2639" i="23"/>
  <c r="N2639" i="23"/>
  <c r="I2639" i="23"/>
  <c r="O2637" i="23"/>
  <c r="N2637" i="23"/>
  <c r="I2637" i="23"/>
  <c r="O2638" i="23"/>
  <c r="N2638" i="23"/>
  <c r="I2638" i="23"/>
  <c r="O2636" i="23"/>
  <c r="N2636" i="23"/>
  <c r="I2636" i="23"/>
  <c r="O2634" i="23"/>
  <c r="N2634" i="23"/>
  <c r="I2634" i="23"/>
  <c r="O2635" i="23"/>
  <c r="N2635" i="23"/>
  <c r="I2635" i="23"/>
  <c r="O2633" i="23"/>
  <c r="N2633" i="23"/>
  <c r="I2633" i="23"/>
  <c r="O2632" i="23"/>
  <c r="N2632" i="23"/>
  <c r="I2632" i="23"/>
  <c r="O2631" i="23"/>
  <c r="N2631" i="23"/>
  <c r="I2631" i="23"/>
  <c r="O2630" i="23"/>
  <c r="N2630" i="23"/>
  <c r="I2630" i="23"/>
  <c r="O2629" i="23"/>
  <c r="N2629" i="23"/>
  <c r="I2629" i="23"/>
  <c r="O2628" i="23"/>
  <c r="N2628" i="23"/>
  <c r="I2628" i="23"/>
  <c r="O2627" i="23"/>
  <c r="N2627" i="23"/>
  <c r="I2627" i="23"/>
  <c r="O2626" i="23"/>
  <c r="N2626" i="23"/>
  <c r="I2626" i="23"/>
  <c r="O2625" i="23"/>
  <c r="N2625" i="23"/>
  <c r="I2625" i="23"/>
  <c r="O2624" i="23"/>
  <c r="N2624" i="23"/>
  <c r="I2624" i="23"/>
  <c r="O2623" i="23"/>
  <c r="N2623" i="23"/>
  <c r="I2623" i="23"/>
  <c r="O2622" i="23"/>
  <c r="N2622" i="23"/>
  <c r="I2622" i="23"/>
  <c r="O2621" i="23"/>
  <c r="N2621" i="23"/>
  <c r="I2621" i="23"/>
  <c r="O2620" i="23"/>
  <c r="N2620" i="23"/>
  <c r="I2620" i="23"/>
  <c r="O2619" i="23"/>
  <c r="N2619" i="23"/>
  <c r="I2619" i="23"/>
  <c r="O2618" i="23"/>
  <c r="N2618" i="23"/>
  <c r="I2618" i="23"/>
  <c r="O2617" i="23"/>
  <c r="N2617" i="23"/>
  <c r="I2617" i="23"/>
  <c r="O2615" i="23"/>
  <c r="N2615" i="23"/>
  <c r="I2615" i="23"/>
  <c r="O2616" i="23"/>
  <c r="N2616" i="23"/>
  <c r="I2616" i="23"/>
  <c r="O2614" i="23"/>
  <c r="N2614" i="23"/>
  <c r="I2614" i="23"/>
  <c r="O2613" i="23"/>
  <c r="N2613" i="23"/>
  <c r="I2613" i="23"/>
  <c r="O2611" i="23"/>
  <c r="N2611" i="23"/>
  <c r="I2611" i="23"/>
  <c r="O2612" i="23"/>
  <c r="N2612" i="23"/>
  <c r="I2612" i="23"/>
  <c r="O2610" i="23"/>
  <c r="N2610" i="23"/>
  <c r="I2610" i="23"/>
  <c r="O2608" i="23"/>
  <c r="N2608" i="23"/>
  <c r="I2608" i="23"/>
  <c r="O2609" i="23"/>
  <c r="N2609" i="23"/>
  <c r="I2609" i="23"/>
  <c r="O2607" i="23"/>
  <c r="N2607" i="23"/>
  <c r="I2607" i="23"/>
  <c r="O2606" i="23"/>
  <c r="N2606" i="23"/>
  <c r="I2606" i="23"/>
  <c r="O2605" i="23"/>
  <c r="N2605" i="23"/>
  <c r="I2605" i="23"/>
  <c r="O2604" i="23"/>
  <c r="N2604" i="23"/>
  <c r="I2604" i="23"/>
  <c r="O2603" i="23"/>
  <c r="N2603" i="23"/>
  <c r="I2603" i="23"/>
  <c r="O2602" i="23"/>
  <c r="N2602" i="23"/>
  <c r="I2602" i="23"/>
  <c r="O2601" i="23"/>
  <c r="N2601" i="23"/>
  <c r="I2601" i="23"/>
  <c r="O2600" i="23"/>
  <c r="N2600" i="23"/>
  <c r="I2600" i="23"/>
  <c r="O2599" i="23"/>
  <c r="N2599" i="23"/>
  <c r="I2599" i="23"/>
  <c r="O2598" i="23"/>
  <c r="N2598" i="23"/>
  <c r="I2598" i="23"/>
  <c r="O2596" i="23"/>
  <c r="N2596" i="23"/>
  <c r="I2596" i="23"/>
  <c r="O2597" i="23"/>
  <c r="N2597" i="23"/>
  <c r="I2597" i="23"/>
  <c r="O2595" i="23"/>
  <c r="N2595" i="23"/>
  <c r="I2595" i="23"/>
  <c r="O2593" i="23"/>
  <c r="N2593" i="23"/>
  <c r="I2593" i="23"/>
  <c r="O2594" i="23"/>
  <c r="N2594" i="23"/>
  <c r="I2594" i="23"/>
  <c r="O2592" i="23"/>
  <c r="N2592" i="23"/>
  <c r="I2592" i="23"/>
  <c r="O2590" i="23"/>
  <c r="N2590" i="23"/>
  <c r="I2590" i="23"/>
  <c r="O2591" i="23"/>
  <c r="N2591" i="23"/>
  <c r="I2591" i="23"/>
  <c r="O2589" i="23"/>
  <c r="N2589" i="23"/>
  <c r="I2589" i="23"/>
  <c r="O2587" i="23"/>
  <c r="N2587" i="23"/>
  <c r="I2587" i="23"/>
  <c r="O2588" i="23"/>
  <c r="N2588" i="23"/>
  <c r="I2588" i="23"/>
  <c r="O2586" i="23"/>
  <c r="N2586" i="23"/>
  <c r="I2586" i="23"/>
  <c r="O2584" i="23"/>
  <c r="N2584" i="23"/>
  <c r="I2584" i="23"/>
  <c r="O2585" i="23"/>
  <c r="N2585" i="23"/>
  <c r="I2585" i="23"/>
  <c r="O2583" i="23"/>
  <c r="N2583" i="23"/>
  <c r="I2583" i="23"/>
  <c r="O2581" i="23"/>
  <c r="N2581" i="23"/>
  <c r="I2581" i="23"/>
  <c r="O2582" i="23"/>
  <c r="N2582" i="23"/>
  <c r="I2582" i="23"/>
  <c r="O2580" i="23"/>
  <c r="N2580" i="23"/>
  <c r="I2580" i="23"/>
  <c r="O2579" i="23"/>
  <c r="N2579" i="23"/>
  <c r="I2579" i="23"/>
  <c r="O2578" i="23"/>
  <c r="N2578" i="23"/>
  <c r="I2578" i="23"/>
  <c r="O2577" i="23"/>
  <c r="N2577" i="23"/>
  <c r="I2577" i="23"/>
  <c r="O2576" i="23"/>
  <c r="N2576" i="23"/>
  <c r="I2576" i="23"/>
  <c r="O2575" i="23"/>
  <c r="N2575" i="23"/>
  <c r="I2575" i="23"/>
  <c r="O2573" i="23"/>
  <c r="N2573" i="23"/>
  <c r="I2573" i="23"/>
  <c r="O2574" i="23"/>
  <c r="N2574" i="23"/>
  <c r="I2574" i="23"/>
  <c r="O2572" i="23"/>
  <c r="N2572" i="23"/>
  <c r="I2572" i="23"/>
  <c r="O2570" i="23"/>
  <c r="N2570" i="23"/>
  <c r="I2570" i="23"/>
  <c r="O2569" i="23"/>
  <c r="N2569" i="23"/>
  <c r="I2569" i="23"/>
  <c r="O2571" i="23"/>
  <c r="N2571" i="23"/>
  <c r="I2571" i="23"/>
  <c r="O2568" i="23"/>
  <c r="N2568" i="23"/>
  <c r="I2568" i="23"/>
  <c r="O2567" i="23"/>
  <c r="N2567" i="23"/>
  <c r="I2567" i="23"/>
  <c r="O2566" i="23"/>
  <c r="N2566" i="23"/>
  <c r="I2566" i="23"/>
  <c r="O2563" i="23"/>
  <c r="N2563" i="23"/>
  <c r="I2563" i="23"/>
  <c r="O2565" i="23"/>
  <c r="N2565" i="23"/>
  <c r="I2565" i="23"/>
  <c r="O2564" i="23"/>
  <c r="N2564" i="23"/>
  <c r="I2564" i="23"/>
  <c r="O2562" i="23"/>
  <c r="N2562" i="23"/>
  <c r="I2562" i="23"/>
  <c r="O2561" i="23"/>
  <c r="N2561" i="23"/>
  <c r="I2561" i="23"/>
  <c r="O2559" i="23"/>
  <c r="N2559" i="23"/>
  <c r="I2559" i="23"/>
  <c r="O2560" i="23"/>
  <c r="N2560" i="23"/>
  <c r="I2560" i="23"/>
  <c r="O2558" i="23"/>
  <c r="N2558" i="23"/>
  <c r="I2558" i="23"/>
  <c r="O2557" i="23"/>
  <c r="N2557" i="23"/>
  <c r="I2557" i="23"/>
  <c r="O2556" i="23"/>
  <c r="N2556" i="23"/>
  <c r="I2556" i="23"/>
  <c r="O2555" i="23"/>
  <c r="N2555" i="23"/>
  <c r="I2555" i="23"/>
  <c r="O2554" i="23"/>
  <c r="N2554" i="23"/>
  <c r="I2554" i="23"/>
  <c r="O2553" i="23"/>
  <c r="N2553" i="23"/>
  <c r="I2553" i="23"/>
  <c r="O2552" i="23"/>
  <c r="N2552" i="23"/>
  <c r="I2552" i="23"/>
  <c r="O2551" i="23"/>
  <c r="N2551" i="23"/>
  <c r="I2551" i="23"/>
  <c r="O2549" i="23"/>
  <c r="N2549" i="23"/>
  <c r="I2549" i="23"/>
  <c r="O2550" i="23"/>
  <c r="N2550" i="23"/>
  <c r="I2550" i="23"/>
  <c r="O2548" i="23"/>
  <c r="N2548" i="23"/>
  <c r="I2548" i="23"/>
  <c r="O2547" i="23"/>
  <c r="N2547" i="23"/>
  <c r="I2547" i="23"/>
  <c r="O2545" i="23"/>
  <c r="N2545" i="23"/>
  <c r="I2545" i="23"/>
  <c r="O2546" i="23"/>
  <c r="N2546" i="23"/>
  <c r="I2546" i="23"/>
  <c r="O2544" i="23"/>
  <c r="N2544" i="23"/>
  <c r="I2544" i="23"/>
  <c r="O2543" i="23"/>
  <c r="N2543" i="23"/>
  <c r="I2543" i="23"/>
  <c r="O2542" i="23"/>
  <c r="N2542" i="23"/>
  <c r="I2542" i="23"/>
  <c r="O2541" i="23"/>
  <c r="N2541" i="23"/>
  <c r="I2541" i="23"/>
  <c r="O2540" i="23"/>
  <c r="N2540" i="23"/>
  <c r="I2540" i="23"/>
  <c r="O2539" i="23"/>
  <c r="N2539" i="23"/>
  <c r="I2539" i="23"/>
  <c r="O2537" i="23"/>
  <c r="N2537" i="23"/>
  <c r="I2537" i="23"/>
  <c r="O2538" i="23"/>
  <c r="N2538" i="23"/>
  <c r="I2538" i="23"/>
  <c r="O2536" i="23"/>
  <c r="N2536" i="23"/>
  <c r="I2536" i="23"/>
  <c r="O2535" i="23"/>
  <c r="N2535" i="23"/>
  <c r="I2535" i="23"/>
  <c r="O2534" i="23"/>
  <c r="N2534" i="23"/>
  <c r="I2534" i="23"/>
  <c r="O2533" i="23"/>
  <c r="N2533" i="23"/>
  <c r="I2533" i="23"/>
  <c r="O2531" i="23"/>
  <c r="N2531" i="23"/>
  <c r="I2531" i="23"/>
  <c r="O2532" i="23"/>
  <c r="N2532" i="23"/>
  <c r="I2532" i="23"/>
  <c r="O2530" i="23"/>
  <c r="N2530" i="23"/>
  <c r="I2530" i="23"/>
  <c r="O2529" i="23"/>
  <c r="N2529" i="23"/>
  <c r="I2529" i="23"/>
  <c r="O2528" i="23"/>
  <c r="N2528" i="23"/>
  <c r="I2528" i="23"/>
  <c r="O2527" i="23"/>
  <c r="N2527" i="23"/>
  <c r="I2527" i="23"/>
  <c r="O2525" i="23"/>
  <c r="N2525" i="23"/>
  <c r="I2525" i="23"/>
  <c r="O2526" i="23"/>
  <c r="N2526" i="23"/>
  <c r="I2526" i="23"/>
  <c r="O2524" i="23"/>
  <c r="N2524" i="23"/>
  <c r="I2524" i="23"/>
  <c r="O2522" i="23"/>
  <c r="N2522" i="23"/>
  <c r="I2522" i="23"/>
  <c r="O2523" i="23"/>
  <c r="N2523" i="23"/>
  <c r="I2523" i="23"/>
  <c r="O2521" i="23"/>
  <c r="N2521" i="23"/>
  <c r="I2521" i="23"/>
  <c r="O2520" i="23"/>
  <c r="N2520" i="23"/>
  <c r="I2520" i="23"/>
  <c r="O2519" i="23"/>
  <c r="N2519" i="23"/>
  <c r="I2519" i="23"/>
  <c r="O2518" i="23"/>
  <c r="N2518" i="23"/>
  <c r="I2518" i="23"/>
  <c r="O2516" i="23"/>
  <c r="N2516" i="23"/>
  <c r="I2516" i="23"/>
  <c r="O2517" i="23"/>
  <c r="N2517" i="23"/>
  <c r="I2517" i="23"/>
  <c r="O2515" i="23"/>
  <c r="N2515" i="23"/>
  <c r="I2515" i="23"/>
  <c r="O2514" i="23"/>
  <c r="N2514" i="23"/>
  <c r="I2514" i="23"/>
  <c r="O2512" i="23"/>
  <c r="N2512" i="23"/>
  <c r="I2512" i="23"/>
  <c r="O2513" i="23"/>
  <c r="N2513" i="23"/>
  <c r="I2513" i="23"/>
  <c r="O2511" i="23"/>
  <c r="N2511" i="23"/>
  <c r="I2511" i="23"/>
  <c r="O2510" i="23"/>
  <c r="N2510" i="23"/>
  <c r="I2510" i="23"/>
  <c r="O2509" i="23"/>
  <c r="N2509" i="23"/>
  <c r="I2509" i="23"/>
  <c r="O2508" i="23"/>
  <c r="N2508" i="23"/>
  <c r="I2508" i="23"/>
  <c r="O2507" i="23"/>
  <c r="N2507" i="23"/>
  <c r="I2507" i="23"/>
  <c r="O2506" i="23"/>
  <c r="N2506" i="23"/>
  <c r="I2506" i="23"/>
  <c r="O2505" i="23"/>
  <c r="N2505" i="23"/>
  <c r="I2505" i="23"/>
  <c r="O2504" i="23"/>
  <c r="N2504" i="23"/>
  <c r="I2504" i="23"/>
  <c r="O2503" i="23"/>
  <c r="N2503" i="23"/>
  <c r="I2503" i="23"/>
  <c r="O2501" i="23"/>
  <c r="N2501" i="23"/>
  <c r="I2501" i="23"/>
  <c r="O2502" i="23"/>
  <c r="N2502" i="23"/>
  <c r="I2502" i="23"/>
  <c r="O2500" i="23"/>
  <c r="N2500" i="23"/>
  <c r="I2500" i="23"/>
  <c r="O2498" i="23"/>
  <c r="N2498" i="23"/>
  <c r="I2498" i="23"/>
  <c r="O2499" i="23"/>
  <c r="N2499" i="23"/>
  <c r="I2499" i="23"/>
  <c r="O2497" i="23"/>
  <c r="N2497" i="23"/>
  <c r="I2497" i="23"/>
  <c r="O2495" i="23"/>
  <c r="N2495" i="23"/>
  <c r="I2495" i="23"/>
  <c r="O2496" i="23"/>
  <c r="N2496" i="23"/>
  <c r="I2496" i="23"/>
  <c r="O2494" i="23"/>
  <c r="N2494" i="23"/>
  <c r="I2494" i="23"/>
  <c r="O2492" i="23"/>
  <c r="N2492" i="23"/>
  <c r="I2492" i="23"/>
  <c r="O2493" i="23"/>
  <c r="N2493" i="23"/>
  <c r="I2493" i="23"/>
  <c r="O2491" i="23"/>
  <c r="N2491" i="23"/>
  <c r="I2491" i="23"/>
  <c r="O2489" i="23"/>
  <c r="N2489" i="23"/>
  <c r="I2489" i="23"/>
  <c r="O2490" i="23"/>
  <c r="N2490" i="23"/>
  <c r="I2490" i="23"/>
  <c r="O2488" i="23"/>
  <c r="N2488" i="23"/>
  <c r="I2488" i="23"/>
  <c r="O2487" i="23"/>
  <c r="N2487" i="23"/>
  <c r="I2487" i="23"/>
  <c r="O2486" i="23"/>
  <c r="N2486" i="23"/>
  <c r="I2486" i="23"/>
  <c r="O2485" i="23"/>
  <c r="N2485" i="23"/>
  <c r="I2485" i="23"/>
  <c r="O2484" i="23"/>
  <c r="N2484" i="23"/>
  <c r="I2484" i="23"/>
  <c r="O2482" i="23"/>
  <c r="N2482" i="23"/>
  <c r="I2482" i="23"/>
  <c r="O2483" i="23"/>
  <c r="N2483" i="23"/>
  <c r="I2483" i="23"/>
  <c r="O2481" i="23"/>
  <c r="N2481" i="23"/>
  <c r="I2481" i="23"/>
  <c r="O2479" i="23"/>
  <c r="N2479" i="23"/>
  <c r="I2479" i="23"/>
  <c r="O2480" i="23"/>
  <c r="N2480" i="23"/>
  <c r="I2480" i="23"/>
  <c r="O2478" i="23"/>
  <c r="N2478" i="23"/>
  <c r="I2478" i="23"/>
  <c r="O2476" i="23"/>
  <c r="N2476" i="23"/>
  <c r="I2476" i="23"/>
  <c r="O2477" i="23"/>
  <c r="N2477" i="23"/>
  <c r="I2477" i="23"/>
  <c r="O2475" i="23"/>
  <c r="N2475" i="23"/>
  <c r="I2475" i="23"/>
  <c r="O2474" i="23"/>
  <c r="N2474" i="23"/>
  <c r="I2474" i="23"/>
  <c r="O2473" i="23"/>
  <c r="N2473" i="23"/>
  <c r="I2473" i="23"/>
  <c r="O2471" i="23"/>
  <c r="N2471" i="23"/>
  <c r="I2471" i="23"/>
  <c r="O2472" i="23"/>
  <c r="N2472" i="23"/>
  <c r="I2472" i="23"/>
  <c r="O2470" i="23"/>
  <c r="N2470" i="23"/>
  <c r="I2470" i="23"/>
  <c r="O2468" i="23"/>
  <c r="N2468" i="23"/>
  <c r="I2468" i="23"/>
  <c r="O2469" i="23"/>
  <c r="N2469" i="23"/>
  <c r="I2469" i="23"/>
  <c r="O2467" i="23"/>
  <c r="N2467" i="23"/>
  <c r="I2467" i="23"/>
  <c r="O2465" i="23"/>
  <c r="N2465" i="23"/>
  <c r="I2465" i="23"/>
  <c r="O2466" i="23"/>
  <c r="N2466" i="23"/>
  <c r="I2466" i="23"/>
  <c r="O2464" i="23"/>
  <c r="N2464" i="23"/>
  <c r="I2464" i="23"/>
  <c r="O2463" i="23"/>
  <c r="N2463" i="23"/>
  <c r="I2463" i="23"/>
  <c r="O2462" i="23"/>
  <c r="N2462" i="23"/>
  <c r="I2462" i="23"/>
  <c r="O2461" i="23"/>
  <c r="N2461" i="23"/>
  <c r="I2461" i="23"/>
  <c r="O2460" i="23"/>
  <c r="N2460" i="23"/>
  <c r="I2460" i="23"/>
  <c r="O2459" i="23"/>
  <c r="N2459" i="23"/>
  <c r="I2459" i="23"/>
  <c r="O2458" i="23"/>
  <c r="N2458" i="23"/>
  <c r="I2458" i="23"/>
  <c r="O2457" i="23"/>
  <c r="N2457" i="23"/>
  <c r="I2457" i="23"/>
  <c r="O2456" i="23"/>
  <c r="N2456" i="23"/>
  <c r="I2456" i="23"/>
  <c r="O2455" i="23"/>
  <c r="N2455" i="23"/>
  <c r="I2455" i="23"/>
  <c r="O2454" i="23"/>
  <c r="N2454" i="23"/>
  <c r="I2454" i="23"/>
  <c r="O2453" i="23"/>
  <c r="N2453" i="23"/>
  <c r="I2453" i="23"/>
  <c r="O2452" i="23"/>
  <c r="N2452" i="23"/>
  <c r="I2452" i="23"/>
  <c r="O2451" i="23"/>
  <c r="N2451" i="23"/>
  <c r="I2451" i="23"/>
  <c r="O2450" i="23"/>
  <c r="N2450" i="23"/>
  <c r="I2450" i="23"/>
  <c r="O2449" i="23"/>
  <c r="N2449" i="23"/>
  <c r="I2449" i="23"/>
  <c r="O2448" i="23"/>
  <c r="N2448" i="23"/>
  <c r="I2448" i="23"/>
  <c r="O2447" i="23"/>
  <c r="N2447" i="23"/>
  <c r="I2447" i="23"/>
  <c r="O2446" i="23"/>
  <c r="N2446" i="23"/>
  <c r="I2446" i="23"/>
  <c r="O2445" i="23"/>
  <c r="N2445" i="23"/>
  <c r="I2445" i="23"/>
  <c r="O2444" i="23"/>
  <c r="N2444" i="23"/>
  <c r="I2444" i="23"/>
  <c r="O2443" i="23"/>
  <c r="N2443" i="23"/>
  <c r="I2443" i="23"/>
  <c r="O2442" i="23"/>
  <c r="N2442" i="23"/>
  <c r="I2442" i="23"/>
  <c r="O2441" i="23"/>
  <c r="N2441" i="23"/>
  <c r="I2441" i="23"/>
  <c r="O2440" i="23"/>
  <c r="N2440" i="23"/>
  <c r="I2440" i="23"/>
  <c r="O2439" i="23"/>
  <c r="N2439" i="23"/>
  <c r="I2439" i="23"/>
  <c r="O2437" i="23"/>
  <c r="N2437" i="23"/>
  <c r="I2437" i="23"/>
  <c r="O2438" i="23"/>
  <c r="N2438" i="23"/>
  <c r="I2438" i="23"/>
  <c r="O2436" i="23"/>
  <c r="N2436" i="23"/>
  <c r="I2436" i="23"/>
  <c r="O2435" i="23"/>
  <c r="N2435" i="23"/>
  <c r="I2435" i="23"/>
  <c r="O2434" i="23"/>
  <c r="N2434" i="23"/>
  <c r="I2434" i="23"/>
  <c r="O2433" i="23"/>
  <c r="N2433" i="23"/>
  <c r="I2433" i="23"/>
  <c r="O2432" i="23"/>
  <c r="N2432" i="23"/>
  <c r="I2432" i="23"/>
  <c r="O2431" i="23"/>
  <c r="N2431" i="23"/>
  <c r="I2431" i="23"/>
  <c r="O2430" i="23"/>
  <c r="N2430" i="23"/>
  <c r="I2430" i="23"/>
  <c r="O2429" i="23"/>
  <c r="N2429" i="23"/>
  <c r="I2429" i="23"/>
  <c r="O2428" i="23"/>
  <c r="N2428" i="23"/>
  <c r="I2428" i="23"/>
  <c r="O2427" i="23"/>
  <c r="N2427" i="23"/>
  <c r="I2427" i="23"/>
  <c r="O2426" i="23"/>
  <c r="N2426" i="23"/>
  <c r="I2426" i="23"/>
  <c r="O2425" i="23"/>
  <c r="N2425" i="23"/>
  <c r="I2425" i="23"/>
  <c r="O2424" i="23"/>
  <c r="N2424" i="23"/>
  <c r="I2424" i="23"/>
  <c r="O2423" i="23"/>
  <c r="N2423" i="23"/>
  <c r="I2423" i="23"/>
  <c r="O2422" i="23"/>
  <c r="N2422" i="23"/>
  <c r="I2422" i="23"/>
  <c r="O2421" i="23"/>
  <c r="N2421" i="23"/>
  <c r="I2421" i="23"/>
  <c r="O2420" i="23"/>
  <c r="N2420" i="23"/>
  <c r="I2420" i="23"/>
  <c r="O2419" i="23"/>
  <c r="N2419" i="23"/>
  <c r="I2419" i="23"/>
  <c r="O2418" i="23"/>
  <c r="N2418" i="23"/>
  <c r="I2418" i="23"/>
  <c r="O2417" i="23"/>
  <c r="N2417" i="23"/>
  <c r="I2417" i="23"/>
  <c r="O2416" i="23"/>
  <c r="N2416" i="23"/>
  <c r="I2416" i="23"/>
  <c r="O2415" i="23"/>
  <c r="N2415" i="23"/>
  <c r="I2415" i="23"/>
  <c r="O2414" i="23"/>
  <c r="N2414" i="23"/>
  <c r="I2414" i="23"/>
  <c r="O2413" i="23"/>
  <c r="N2413" i="23"/>
  <c r="I2413" i="23"/>
  <c r="O2412" i="23"/>
  <c r="N2412" i="23"/>
  <c r="I2412" i="23"/>
  <c r="O2313" i="23"/>
  <c r="N2313" i="23"/>
  <c r="I2313" i="23"/>
  <c r="O2410" i="23"/>
  <c r="N2410" i="23"/>
  <c r="I2410" i="23"/>
  <c r="O2411" i="23"/>
  <c r="N2411" i="23"/>
  <c r="I2411" i="23"/>
  <c r="O2409" i="23"/>
  <c r="N2409" i="23"/>
  <c r="I2409" i="23"/>
  <c r="O2408" i="23"/>
  <c r="N2408" i="23"/>
  <c r="I2408" i="23"/>
  <c r="O2407" i="23"/>
  <c r="N2407" i="23"/>
  <c r="I2407" i="23"/>
  <c r="O2406" i="23"/>
  <c r="N2406" i="23"/>
  <c r="I2406" i="23"/>
  <c r="O2405" i="23"/>
  <c r="N2405" i="23"/>
  <c r="I2405" i="23"/>
  <c r="O2404" i="23"/>
  <c r="N2404" i="23"/>
  <c r="I2404" i="23"/>
  <c r="O2403" i="23"/>
  <c r="N2403" i="23"/>
  <c r="I2403" i="23"/>
  <c r="O2402" i="23"/>
  <c r="N2402" i="23"/>
  <c r="I2402" i="23"/>
  <c r="O2401" i="23"/>
  <c r="N2401" i="23"/>
  <c r="I2401" i="23"/>
  <c r="O2400" i="23"/>
  <c r="N2400" i="23"/>
  <c r="I2400" i="23"/>
  <c r="O2399" i="23"/>
  <c r="N2399" i="23"/>
  <c r="I2399" i="23"/>
  <c r="O2398" i="23"/>
  <c r="N2398" i="23"/>
  <c r="I2398" i="23"/>
  <c r="O2397" i="23"/>
  <c r="N2397" i="23"/>
  <c r="I2397" i="23"/>
  <c r="O2396" i="23"/>
  <c r="N2396" i="23"/>
  <c r="I2396" i="23"/>
  <c r="O2395" i="23"/>
  <c r="N2395" i="23"/>
  <c r="I2395" i="23"/>
  <c r="O2394" i="23"/>
  <c r="N2394" i="23"/>
  <c r="I2394" i="23"/>
  <c r="O2393" i="23"/>
  <c r="N2393" i="23"/>
  <c r="I2393" i="23"/>
  <c r="O2392" i="23"/>
  <c r="N2392" i="23"/>
  <c r="I2392" i="23"/>
  <c r="O2391" i="23"/>
  <c r="N2391" i="23"/>
  <c r="I2391" i="23"/>
  <c r="O2390" i="23"/>
  <c r="N2390" i="23"/>
  <c r="I2390" i="23"/>
  <c r="O2387" i="23"/>
  <c r="N2387" i="23"/>
  <c r="I2387" i="23"/>
  <c r="O2386" i="23"/>
  <c r="N2386" i="23"/>
  <c r="I2386" i="23"/>
  <c r="O2385" i="23"/>
  <c r="N2385" i="23"/>
  <c r="I2385" i="23"/>
  <c r="O2384" i="23"/>
  <c r="N2384" i="23"/>
  <c r="I2384" i="23"/>
  <c r="O2383" i="23"/>
  <c r="N2383" i="23"/>
  <c r="I2383" i="23"/>
  <c r="O2381" i="23"/>
  <c r="N2381" i="23"/>
  <c r="I2381" i="23"/>
  <c r="O2382" i="23"/>
  <c r="N2382" i="23"/>
  <c r="I2382" i="23"/>
  <c r="O2380" i="23"/>
  <c r="N2380" i="23"/>
  <c r="I2380" i="23"/>
  <c r="O2379" i="23"/>
  <c r="N2379" i="23"/>
  <c r="I2379" i="23"/>
  <c r="O2378" i="23"/>
  <c r="N2378" i="23"/>
  <c r="I2378" i="23"/>
  <c r="O2377" i="23"/>
  <c r="N2377" i="23"/>
  <c r="I2377" i="23"/>
  <c r="O2376" i="23"/>
  <c r="N2376" i="23"/>
  <c r="I2376" i="23"/>
  <c r="O2367" i="23"/>
  <c r="N2367" i="23"/>
  <c r="I2367" i="23"/>
  <c r="O2366" i="23"/>
  <c r="N2366" i="23"/>
  <c r="I2366" i="23"/>
  <c r="O2365" i="23"/>
  <c r="N2365" i="23"/>
  <c r="I2365" i="23"/>
  <c r="O2364" i="23"/>
  <c r="N2364" i="23"/>
  <c r="I2364" i="23"/>
  <c r="O2363" i="23"/>
  <c r="N2363" i="23"/>
  <c r="I2363" i="23"/>
  <c r="O2362" i="23"/>
  <c r="N2362" i="23"/>
  <c r="I2362" i="23"/>
  <c r="O2360" i="23"/>
  <c r="N2360" i="23"/>
  <c r="I2360" i="23"/>
  <c r="O2361" i="23"/>
  <c r="N2361" i="23"/>
  <c r="I2361" i="23"/>
  <c r="O2359" i="23"/>
  <c r="N2359" i="23"/>
  <c r="I2359" i="23"/>
  <c r="O2358" i="23"/>
  <c r="N2358" i="23"/>
  <c r="I2358" i="23"/>
  <c r="O2357" i="23"/>
  <c r="N2357" i="23"/>
  <c r="I2357" i="23"/>
  <c r="O2356" i="23"/>
  <c r="N2356" i="23"/>
  <c r="I2356" i="23"/>
  <c r="O2355" i="23"/>
  <c r="N2355" i="23"/>
  <c r="I2355" i="23"/>
  <c r="O2354" i="23"/>
  <c r="N2354" i="23"/>
  <c r="I2354" i="23"/>
  <c r="O2353" i="23"/>
  <c r="N2353" i="23"/>
  <c r="I2353" i="23"/>
  <c r="O2351" i="23"/>
  <c r="N2351" i="23"/>
  <c r="I2351" i="23"/>
  <c r="O2352" i="23"/>
  <c r="N2352" i="23"/>
  <c r="I2352" i="23"/>
  <c r="O2350" i="23"/>
  <c r="N2350" i="23"/>
  <c r="I2350" i="23"/>
  <c r="O2349" i="23"/>
  <c r="N2349" i="23"/>
  <c r="I2349" i="23"/>
  <c r="O2347" i="23"/>
  <c r="N2347" i="23"/>
  <c r="I2347" i="23"/>
  <c r="O2346" i="23"/>
  <c r="N2346" i="23"/>
  <c r="I2346" i="23"/>
  <c r="O2345" i="23"/>
  <c r="N2345" i="23"/>
  <c r="I2345" i="23"/>
  <c r="O2348" i="23"/>
  <c r="N2348" i="23"/>
  <c r="I2348" i="23"/>
  <c r="O2344" i="23"/>
  <c r="N2344" i="23"/>
  <c r="I2344" i="23"/>
  <c r="O2343" i="23"/>
  <c r="N2343" i="23"/>
  <c r="I2343" i="23"/>
  <c r="O2342" i="23"/>
  <c r="N2342" i="23"/>
  <c r="I2342" i="23"/>
  <c r="O2341" i="23"/>
  <c r="N2341" i="23"/>
  <c r="I2341" i="23"/>
  <c r="O2334" i="23"/>
  <c r="N2334" i="23"/>
  <c r="I2334" i="23"/>
  <c r="O2333" i="23"/>
  <c r="N2333" i="23"/>
  <c r="I2333" i="23"/>
  <c r="O2332" i="23"/>
  <c r="N2332" i="23"/>
  <c r="I2332" i="23"/>
  <c r="O2326" i="23"/>
  <c r="N2326" i="23"/>
  <c r="I2326" i="23"/>
  <c r="O2325" i="23"/>
  <c r="N2325" i="23"/>
  <c r="I2325" i="23"/>
  <c r="O2324" i="23"/>
  <c r="N2324" i="23"/>
  <c r="I2324" i="23"/>
  <c r="O2323" i="23"/>
  <c r="N2323" i="23"/>
  <c r="I2323" i="23"/>
  <c r="O2322" i="23"/>
  <c r="N2322" i="23"/>
  <c r="I2322" i="23"/>
  <c r="O2321" i="23"/>
  <c r="N2321" i="23"/>
  <c r="I2321" i="23"/>
  <c r="O2311" i="23"/>
  <c r="N2311" i="23"/>
  <c r="I2311" i="23"/>
  <c r="O2310" i="23"/>
  <c r="N2310" i="23"/>
  <c r="I2310" i="23"/>
  <c r="O2309" i="23"/>
  <c r="N2309" i="23"/>
  <c r="I2309" i="23"/>
  <c r="O2308" i="23"/>
  <c r="N2308" i="23"/>
  <c r="I2308" i="23"/>
  <c r="O2307" i="23"/>
  <c r="N2307" i="23"/>
  <c r="I2307" i="23"/>
  <c r="O2306" i="23"/>
  <c r="N2306" i="23"/>
  <c r="I2306" i="23"/>
  <c r="O2305" i="23"/>
  <c r="N2305" i="23"/>
  <c r="I2305" i="23"/>
  <c r="O2301" i="23"/>
  <c r="N2301" i="23"/>
  <c r="I2301" i="23"/>
  <c r="O2303" i="23"/>
  <c r="N2303" i="23"/>
  <c r="I2303" i="23"/>
  <c r="O2302" i="23"/>
  <c r="N2302" i="23"/>
  <c r="I2302" i="23"/>
  <c r="O2304" i="23"/>
  <c r="N2304" i="23"/>
  <c r="I2304" i="23"/>
  <c r="O2300" i="23"/>
  <c r="N2300" i="23"/>
  <c r="I2300" i="23"/>
  <c r="O2296" i="23"/>
  <c r="N2296" i="23"/>
  <c r="I2296" i="23"/>
  <c r="O2295" i="23"/>
  <c r="N2295" i="23"/>
  <c r="I2295" i="23"/>
  <c r="O2294" i="23"/>
  <c r="N2294" i="23"/>
  <c r="I2294" i="23"/>
  <c r="O2293" i="23"/>
  <c r="N2293" i="23"/>
  <c r="I2293" i="23"/>
  <c r="O2292" i="23"/>
  <c r="N2292" i="23"/>
  <c r="I2292" i="23"/>
  <c r="O2289" i="23"/>
  <c r="N2289" i="23"/>
  <c r="I2289" i="23"/>
  <c r="O2288" i="23"/>
  <c r="N2288" i="23"/>
  <c r="I2288" i="23"/>
  <c r="O2287" i="23"/>
  <c r="N2287" i="23"/>
  <c r="I2287" i="23"/>
  <c r="O2286" i="23"/>
  <c r="N2286" i="23"/>
  <c r="I2286" i="23"/>
  <c r="O2285" i="23"/>
  <c r="N2285" i="23"/>
  <c r="I2285" i="23"/>
  <c r="O2282" i="23"/>
  <c r="N2282" i="23"/>
  <c r="I2282" i="23"/>
  <c r="O2281" i="23"/>
  <c r="N2281" i="23"/>
  <c r="I2281" i="23"/>
  <c r="O2280" i="23"/>
  <c r="N2280" i="23"/>
  <c r="I2280" i="23"/>
  <c r="O2279" i="23"/>
  <c r="N2279" i="23"/>
  <c r="I2279" i="23"/>
  <c r="O2278" i="23"/>
  <c r="N2278" i="23"/>
  <c r="I2278" i="23"/>
  <c r="O2277" i="23"/>
  <c r="N2277" i="23"/>
  <c r="I2277" i="23"/>
  <c r="O2276" i="23"/>
  <c r="N2276" i="23"/>
  <c r="I2276" i="23"/>
  <c r="O2275" i="23"/>
  <c r="N2275" i="23"/>
  <c r="I2275" i="23"/>
  <c r="O2274" i="23"/>
  <c r="N2274" i="23"/>
  <c r="I2274" i="23"/>
  <c r="O2273" i="23"/>
  <c r="N2273" i="23"/>
  <c r="I2273" i="23"/>
  <c r="O2272" i="23"/>
  <c r="N2272" i="23"/>
  <c r="I2272" i="23"/>
  <c r="O2271" i="23"/>
  <c r="N2271" i="23"/>
  <c r="I2271" i="23"/>
  <c r="O2270" i="23"/>
  <c r="N2270" i="23"/>
  <c r="I2270" i="23"/>
  <c r="O2269" i="23"/>
  <c r="N2269" i="23"/>
  <c r="I2269" i="23"/>
  <c r="O2268" i="23"/>
  <c r="N2268" i="23"/>
  <c r="I2268" i="23"/>
  <c r="O2266" i="23"/>
  <c r="N2266" i="23"/>
  <c r="I2266" i="23"/>
  <c r="O2267" i="23"/>
  <c r="N2267" i="23"/>
  <c r="I2267" i="23"/>
  <c r="O2265" i="23"/>
  <c r="N2265" i="23"/>
  <c r="I2265" i="23"/>
  <c r="O2264" i="23"/>
  <c r="N2264" i="23"/>
  <c r="I2264" i="23"/>
  <c r="O2263" i="23"/>
  <c r="N2263" i="23"/>
  <c r="I2263" i="23"/>
  <c r="O2262" i="23"/>
  <c r="N2262" i="23"/>
  <c r="I2262" i="23"/>
  <c r="O2260" i="23"/>
  <c r="N2260" i="23"/>
  <c r="I2260" i="23"/>
  <c r="O2261" i="23"/>
  <c r="N2261" i="23"/>
  <c r="I2261" i="23"/>
  <c r="O2259" i="23"/>
  <c r="N2259" i="23"/>
  <c r="I2259" i="23"/>
  <c r="O2258" i="23"/>
  <c r="N2258" i="23"/>
  <c r="I2258" i="23"/>
  <c r="O2257" i="23"/>
  <c r="N2257" i="23"/>
  <c r="I2257" i="23"/>
  <c r="O2256" i="23"/>
  <c r="N2256" i="23"/>
  <c r="I2256" i="23"/>
  <c r="O2255" i="23"/>
  <c r="N2255" i="23"/>
  <c r="I2255" i="23"/>
  <c r="O2254" i="23"/>
  <c r="N2254" i="23"/>
  <c r="I2254" i="23"/>
  <c r="O2253" i="23"/>
  <c r="N2253" i="23"/>
  <c r="I2253" i="23"/>
  <c r="O2252" i="23"/>
  <c r="N2252" i="23"/>
  <c r="I2252" i="23"/>
  <c r="O2251" i="23"/>
  <c r="N2251" i="23"/>
  <c r="I2251" i="23"/>
  <c r="O2250" i="23"/>
  <c r="N2250" i="23"/>
  <c r="I2250" i="23"/>
  <c r="O2248" i="23"/>
  <c r="N2248" i="23"/>
  <c r="I2248" i="23"/>
  <c r="O2249" i="23"/>
  <c r="N2249" i="23"/>
  <c r="I2249" i="23"/>
  <c r="O2247" i="23"/>
  <c r="N2247" i="23"/>
  <c r="I2247" i="23"/>
  <c r="O2246" i="23"/>
  <c r="N2246" i="23"/>
  <c r="I2246" i="23"/>
  <c r="O2244" i="23"/>
  <c r="N2244" i="23"/>
  <c r="I2244" i="23"/>
  <c r="O2245" i="23"/>
  <c r="N2245" i="23"/>
  <c r="I2245" i="23"/>
  <c r="O2243" i="23"/>
  <c r="N2243" i="23"/>
  <c r="I2243" i="23"/>
  <c r="O2242" i="23"/>
  <c r="N2242" i="23"/>
  <c r="I2242" i="23"/>
  <c r="O2241" i="23"/>
  <c r="N2241" i="23"/>
  <c r="I2241" i="23"/>
  <c r="O2240" i="23"/>
  <c r="N2240" i="23"/>
  <c r="I2240" i="23"/>
  <c r="O2239" i="23"/>
  <c r="N2239" i="23"/>
  <c r="I2239" i="23"/>
  <c r="O2238" i="23"/>
  <c r="N2238" i="23"/>
  <c r="I2238" i="23"/>
  <c r="O2237" i="23"/>
  <c r="N2237" i="23"/>
  <c r="I2237" i="23"/>
  <c r="O2236" i="23"/>
  <c r="N2236" i="23"/>
  <c r="I2236" i="23"/>
  <c r="O2235" i="23"/>
  <c r="N2235" i="23"/>
  <c r="I2235" i="23"/>
  <c r="O2234" i="23"/>
  <c r="N2234" i="23"/>
  <c r="I2234" i="23"/>
  <c r="O2225" i="23"/>
  <c r="N2225" i="23"/>
  <c r="I2225" i="23"/>
  <c r="O2224" i="23"/>
  <c r="N2224" i="23"/>
  <c r="I2224" i="23"/>
  <c r="O2223" i="23"/>
  <c r="N2223" i="23"/>
  <c r="I2223" i="23"/>
  <c r="O2222" i="23"/>
  <c r="N2222" i="23"/>
  <c r="I2222" i="23"/>
  <c r="O2221" i="23"/>
  <c r="N2221" i="23"/>
  <c r="I2221" i="23"/>
  <c r="O2220" i="23"/>
  <c r="N2220" i="23"/>
  <c r="I2220" i="23"/>
  <c r="O2219" i="23"/>
  <c r="N2219" i="23"/>
  <c r="I2219" i="23"/>
  <c r="O2218" i="23"/>
  <c r="N2218" i="23"/>
  <c r="I2218" i="23"/>
  <c r="O2217" i="23"/>
  <c r="N2217" i="23"/>
  <c r="I2217" i="23"/>
  <c r="O2216" i="23"/>
  <c r="N2216" i="23"/>
  <c r="I2216" i="23"/>
  <c r="O2215" i="23"/>
  <c r="N2215" i="23"/>
  <c r="I2215" i="23"/>
  <c r="O2214" i="23"/>
  <c r="N2214" i="23"/>
  <c r="I2214" i="23"/>
  <c r="O2213" i="23"/>
  <c r="N2213" i="23"/>
  <c r="I2213" i="23"/>
  <c r="O2212" i="23"/>
  <c r="N2212" i="23"/>
  <c r="I2212" i="23"/>
  <c r="O2211" i="23"/>
  <c r="N2211" i="23"/>
  <c r="I2211" i="23"/>
  <c r="O2210" i="23"/>
  <c r="N2210" i="23"/>
  <c r="I2210" i="23"/>
  <c r="O2209" i="23"/>
  <c r="N2209" i="23"/>
  <c r="I2209" i="23"/>
  <c r="O2208" i="23"/>
  <c r="N2208" i="23"/>
  <c r="I2208" i="23"/>
  <c r="O2207" i="23"/>
  <c r="N2207" i="23"/>
  <c r="I2207" i="23"/>
  <c r="O2206" i="23"/>
  <c r="N2206" i="23"/>
  <c r="I2206" i="23"/>
  <c r="O2205" i="23"/>
  <c r="N2205" i="23"/>
  <c r="I2205" i="23"/>
  <c r="O2204" i="23"/>
  <c r="N2204" i="23"/>
  <c r="I2204" i="23"/>
  <c r="O2203" i="23"/>
  <c r="N2203" i="23"/>
  <c r="I2203" i="23"/>
  <c r="O2202" i="23"/>
  <c r="N2202" i="23"/>
  <c r="I2202" i="23"/>
  <c r="O2201" i="23"/>
  <c r="N2201" i="23"/>
  <c r="I2201" i="23"/>
  <c r="O2200" i="23"/>
  <c r="N2200" i="23"/>
  <c r="I2200" i="23"/>
  <c r="O2199" i="23"/>
  <c r="N2199" i="23"/>
  <c r="I2199" i="23"/>
  <c r="O2198" i="23"/>
  <c r="N2198" i="23"/>
  <c r="I2198" i="23"/>
  <c r="O2197" i="23"/>
  <c r="N2197" i="23"/>
  <c r="I2197" i="23"/>
  <c r="O2196" i="23"/>
  <c r="N2196" i="23"/>
  <c r="I2196" i="23"/>
  <c r="O2195" i="23"/>
  <c r="N2195" i="23"/>
  <c r="I2195" i="23"/>
  <c r="O2194" i="23"/>
  <c r="N2194" i="23"/>
  <c r="I2194" i="23"/>
  <c r="O2193" i="23"/>
  <c r="N2193" i="23"/>
  <c r="I2193" i="23"/>
  <c r="O2192" i="23"/>
  <c r="N2192" i="23"/>
  <c r="I2192" i="23"/>
  <c r="O2191" i="23"/>
  <c r="N2191" i="23"/>
  <c r="I2191" i="23"/>
  <c r="O2190" i="23"/>
  <c r="N2190" i="23"/>
  <c r="I2190" i="23"/>
  <c r="O2189" i="23"/>
  <c r="N2189" i="23"/>
  <c r="I2189" i="23"/>
  <c r="O2188" i="23"/>
  <c r="N2188" i="23"/>
  <c r="I2188" i="23"/>
  <c r="O2187" i="23"/>
  <c r="N2187" i="23"/>
  <c r="I2187" i="23"/>
  <c r="O2186" i="23"/>
  <c r="N2186" i="23"/>
  <c r="I2186" i="23"/>
  <c r="O2185" i="23"/>
  <c r="N2185" i="23"/>
  <c r="I2185" i="23"/>
  <c r="O2184" i="23"/>
  <c r="N2184" i="23"/>
  <c r="I2184" i="23"/>
  <c r="O2183" i="23"/>
  <c r="N2183" i="23"/>
  <c r="I2183" i="23"/>
  <c r="O2182" i="23"/>
  <c r="N2182" i="23"/>
  <c r="I2182" i="23"/>
  <c r="O2181" i="23"/>
  <c r="N2181" i="23"/>
  <c r="I2181" i="23"/>
  <c r="O2180" i="23"/>
  <c r="N2180" i="23"/>
  <c r="I2180" i="23"/>
  <c r="O2179" i="23"/>
  <c r="N2179" i="23"/>
  <c r="I2179" i="23"/>
  <c r="O2178" i="23"/>
  <c r="N2178" i="23"/>
  <c r="I2178" i="23"/>
  <c r="O2177" i="23"/>
  <c r="N2177" i="23"/>
  <c r="I2177" i="23"/>
  <c r="O2176" i="23"/>
  <c r="N2176" i="23"/>
  <c r="I2176" i="23"/>
  <c r="O2175" i="23"/>
  <c r="N2175" i="23"/>
  <c r="I2175" i="23"/>
  <c r="O2174" i="23"/>
  <c r="N2174" i="23"/>
  <c r="I2174" i="23"/>
  <c r="O2173" i="23"/>
  <c r="N2173" i="23"/>
  <c r="I2173" i="23"/>
  <c r="O2172" i="23"/>
  <c r="N2172" i="23"/>
  <c r="I2172" i="23"/>
  <c r="O2171" i="23"/>
  <c r="N2171" i="23"/>
  <c r="I2171" i="23"/>
  <c r="O2170" i="23"/>
  <c r="N2170" i="23"/>
  <c r="I2170" i="23"/>
  <c r="O2169" i="23"/>
  <c r="N2169" i="23"/>
  <c r="I2169" i="23"/>
  <c r="O2168" i="23"/>
  <c r="N2168" i="23"/>
  <c r="I2168" i="23"/>
  <c r="O2167" i="23"/>
  <c r="N2167" i="23"/>
  <c r="I2167" i="23"/>
  <c r="O2166" i="23"/>
  <c r="N2166" i="23"/>
  <c r="I2166" i="23"/>
  <c r="O2165" i="23"/>
  <c r="N2165" i="23"/>
  <c r="I2165" i="23"/>
  <c r="O2164" i="23"/>
  <c r="N2164" i="23"/>
  <c r="I2164" i="23"/>
  <c r="O2163" i="23"/>
  <c r="N2163" i="23"/>
  <c r="I2163" i="23"/>
  <c r="O2162" i="23"/>
  <c r="N2162" i="23"/>
  <c r="I2162" i="23"/>
  <c r="O2161" i="23"/>
  <c r="N2161" i="23"/>
  <c r="I2161" i="23"/>
  <c r="O2160" i="23"/>
  <c r="N2160" i="23"/>
  <c r="I2160" i="23"/>
  <c r="O2159" i="23"/>
  <c r="N2159" i="23"/>
  <c r="I2159" i="23"/>
  <c r="O2158" i="23"/>
  <c r="N2158" i="23"/>
  <c r="I2158" i="23"/>
  <c r="O2157" i="23"/>
  <c r="N2157" i="23"/>
  <c r="I2157" i="23"/>
  <c r="O2156" i="23"/>
  <c r="N2156" i="23"/>
  <c r="I2156" i="23"/>
  <c r="O2155" i="23"/>
  <c r="N2155" i="23"/>
  <c r="I2155" i="23"/>
  <c r="O2154" i="23"/>
  <c r="N2154" i="23"/>
  <c r="I2154" i="23"/>
  <c r="O2153" i="23"/>
  <c r="N2153" i="23"/>
  <c r="I2153" i="23"/>
  <c r="O2152" i="23"/>
  <c r="N2152" i="23"/>
  <c r="I2152" i="23"/>
  <c r="O2151" i="23"/>
  <c r="N2151" i="23"/>
  <c r="I2151" i="23"/>
  <c r="O2150" i="23"/>
  <c r="N2150" i="23"/>
  <c r="I2150" i="23"/>
  <c r="O2149" i="23"/>
  <c r="N2149" i="23"/>
  <c r="I2149" i="23"/>
  <c r="O2148" i="23"/>
  <c r="N2148" i="23"/>
  <c r="I2148" i="23"/>
  <c r="O2147" i="23"/>
  <c r="N2147" i="23"/>
  <c r="I2147" i="23"/>
  <c r="O2146" i="23"/>
  <c r="N2146" i="23"/>
  <c r="I2146" i="23"/>
  <c r="O2145" i="23"/>
  <c r="N2145" i="23"/>
  <c r="I2145" i="23"/>
  <c r="O2144" i="23"/>
  <c r="N2144" i="23"/>
  <c r="I2144" i="23"/>
  <c r="O2143" i="23"/>
  <c r="N2143" i="23"/>
  <c r="I2143" i="23"/>
  <c r="O2142" i="23"/>
  <c r="N2142" i="23"/>
  <c r="I2142" i="23"/>
  <c r="O2141" i="23"/>
  <c r="N2141" i="23"/>
  <c r="I2141" i="23"/>
  <c r="O2140" i="23"/>
  <c r="N2140" i="23"/>
  <c r="I2140" i="23"/>
  <c r="O2139" i="23"/>
  <c r="N2139" i="23"/>
  <c r="I2139" i="23"/>
  <c r="O2138" i="23"/>
  <c r="N2138" i="23"/>
  <c r="I2138" i="23"/>
  <c r="O2137" i="23"/>
  <c r="N2137" i="23"/>
  <c r="I2137" i="23"/>
  <c r="O2136" i="23"/>
  <c r="N2136" i="23"/>
  <c r="I2136" i="23"/>
  <c r="O2135" i="23"/>
  <c r="N2135" i="23"/>
  <c r="I2135" i="23"/>
  <c r="O2134" i="23"/>
  <c r="N2134" i="23"/>
  <c r="I2134" i="23"/>
  <c r="O2133" i="23"/>
  <c r="N2133" i="23"/>
  <c r="I2133" i="23"/>
  <c r="O2127" i="23"/>
  <c r="N2127" i="23"/>
  <c r="I2127" i="23"/>
  <c r="O2126" i="23"/>
  <c r="N2126" i="23"/>
  <c r="I2126" i="23"/>
  <c r="O2125" i="23"/>
  <c r="N2125" i="23"/>
  <c r="I2125" i="23"/>
  <c r="O2124" i="23"/>
  <c r="N2124" i="23"/>
  <c r="I2124" i="23"/>
  <c r="O2122" i="23"/>
  <c r="N2122" i="23"/>
  <c r="I2122" i="23"/>
  <c r="O2123" i="23"/>
  <c r="N2123" i="23"/>
  <c r="I2123" i="23"/>
  <c r="O2121" i="23"/>
  <c r="N2121" i="23"/>
  <c r="I2121" i="23"/>
  <c r="O2120" i="23"/>
  <c r="N2120" i="23"/>
  <c r="I2120" i="23"/>
  <c r="O2119" i="23"/>
  <c r="N2119" i="23"/>
  <c r="I2119" i="23"/>
  <c r="O2118" i="23"/>
  <c r="N2118" i="23"/>
  <c r="I2118" i="23"/>
  <c r="O2117" i="23"/>
  <c r="N2117" i="23"/>
  <c r="I2117" i="23"/>
  <c r="O2116" i="23"/>
  <c r="N2116" i="23"/>
  <c r="I2116" i="23"/>
  <c r="O2115" i="23"/>
  <c r="N2115" i="23"/>
  <c r="I2115" i="23"/>
  <c r="O2114" i="23"/>
  <c r="N2114" i="23"/>
  <c r="I2114" i="23"/>
  <c r="O2113" i="23"/>
  <c r="N2113" i="23"/>
  <c r="I2113" i="23"/>
  <c r="O2112" i="23"/>
  <c r="N2112" i="23"/>
  <c r="I2112" i="23"/>
  <c r="O2111" i="23"/>
  <c r="N2111" i="23"/>
  <c r="I2111" i="23"/>
  <c r="O2371" i="23"/>
  <c r="N2371" i="23"/>
  <c r="I2371" i="23"/>
  <c r="O2370" i="23"/>
  <c r="N2370" i="23"/>
  <c r="I2370" i="23"/>
  <c r="O2368" i="23"/>
  <c r="N2368" i="23"/>
  <c r="I2368" i="23"/>
  <c r="O2110" i="23"/>
  <c r="N2110" i="23"/>
  <c r="I2110" i="23"/>
  <c r="O2109" i="23"/>
  <c r="N2109" i="23"/>
  <c r="I2109" i="23"/>
  <c r="O2108" i="23"/>
  <c r="N2108" i="23"/>
  <c r="I2108" i="23"/>
  <c r="O2107" i="23"/>
  <c r="N2107" i="23"/>
  <c r="I2107" i="23"/>
  <c r="O2106" i="23"/>
  <c r="N2106" i="23"/>
  <c r="I2106" i="23"/>
  <c r="O2105" i="23"/>
  <c r="N2105" i="23"/>
  <c r="I2105" i="23"/>
  <c r="O2104" i="23"/>
  <c r="N2104" i="23"/>
  <c r="I2104" i="23"/>
  <c r="O2103" i="23"/>
  <c r="N2103" i="23"/>
  <c r="I2103" i="23"/>
  <c r="O2102" i="23"/>
  <c r="N2102" i="23"/>
  <c r="I2102" i="23"/>
  <c r="O2101" i="23"/>
  <c r="N2101" i="23"/>
  <c r="I2101" i="23"/>
  <c r="O2100" i="23"/>
  <c r="N2100" i="23"/>
  <c r="I2100" i="23"/>
  <c r="O2099" i="23"/>
  <c r="N2099" i="23"/>
  <c r="I2099" i="23"/>
  <c r="O2098" i="23"/>
  <c r="N2098" i="23"/>
  <c r="I2098" i="23"/>
  <c r="O2097" i="23"/>
  <c r="N2097" i="23"/>
  <c r="I2097" i="23"/>
  <c r="O2096" i="23"/>
  <c r="N2096" i="23"/>
  <c r="I2096" i="23"/>
  <c r="O2095" i="23"/>
  <c r="N2095" i="23"/>
  <c r="I2095" i="23"/>
  <c r="O2094" i="23"/>
  <c r="N2094" i="23"/>
  <c r="I2094" i="23"/>
  <c r="O2093" i="23"/>
  <c r="N2093" i="23"/>
  <c r="I2093" i="23"/>
  <c r="O2092" i="23"/>
  <c r="N2092" i="23"/>
  <c r="I2092" i="23"/>
  <c r="O2091" i="23"/>
  <c r="N2091" i="23"/>
  <c r="I2091" i="23"/>
  <c r="O2090" i="23"/>
  <c r="N2090" i="23"/>
  <c r="I2090" i="23"/>
  <c r="O2089" i="23"/>
  <c r="N2089" i="23"/>
  <c r="I2089" i="23"/>
  <c r="O2088" i="23"/>
  <c r="N2088" i="23"/>
  <c r="I2088" i="23"/>
  <c r="O2087" i="23"/>
  <c r="N2087" i="23"/>
  <c r="I2087" i="23"/>
  <c r="O2086" i="23"/>
  <c r="N2086" i="23"/>
  <c r="I2086" i="23"/>
  <c r="O2085" i="23"/>
  <c r="N2085" i="23"/>
  <c r="I2085" i="23"/>
  <c r="O2082" i="23"/>
  <c r="N2082" i="23"/>
  <c r="I2082" i="23"/>
  <c r="O2084" i="23"/>
  <c r="N2084" i="23"/>
  <c r="I2084" i="23"/>
  <c r="O2083" i="23"/>
  <c r="N2083" i="23"/>
  <c r="I2083" i="23"/>
  <c r="O2081" i="23"/>
  <c r="N2081" i="23"/>
  <c r="I2081" i="23"/>
  <c r="O2080" i="23"/>
  <c r="N2080" i="23"/>
  <c r="I2080" i="23"/>
  <c r="O2079" i="23"/>
  <c r="N2079" i="23"/>
  <c r="I2079" i="23"/>
  <c r="O2078" i="23"/>
  <c r="N2078" i="23"/>
  <c r="I2078" i="23"/>
  <c r="O2077" i="23"/>
  <c r="N2077" i="23"/>
  <c r="I2077" i="23"/>
  <c r="O2076" i="23"/>
  <c r="N2076" i="23"/>
  <c r="I2076" i="23"/>
  <c r="O2075" i="23"/>
  <c r="N2075" i="23"/>
  <c r="I2075" i="23"/>
  <c r="O2072" i="23"/>
  <c r="N2072" i="23"/>
  <c r="I2072" i="23"/>
  <c r="O2074" i="23"/>
  <c r="N2074" i="23"/>
  <c r="I2074" i="23"/>
  <c r="O2073" i="23"/>
  <c r="N2073" i="23"/>
  <c r="I2073" i="23"/>
  <c r="O2071" i="23"/>
  <c r="N2071" i="23"/>
  <c r="I2071" i="23"/>
  <c r="O2064" i="23"/>
  <c r="N2064" i="23"/>
  <c r="I2064" i="23"/>
  <c r="O2063" i="23"/>
  <c r="N2063" i="23"/>
  <c r="I2063" i="23"/>
  <c r="O2062" i="23"/>
  <c r="N2062" i="23"/>
  <c r="I2062" i="23"/>
  <c r="O2061" i="23"/>
  <c r="N2061" i="23"/>
  <c r="I2061" i="23"/>
  <c r="O2060" i="23"/>
  <c r="N2060" i="23"/>
  <c r="I2060" i="23"/>
  <c r="O2059" i="23"/>
  <c r="N2059" i="23"/>
  <c r="I2059" i="23"/>
  <c r="O2058" i="23"/>
  <c r="N2058" i="23"/>
  <c r="I2058" i="23"/>
  <c r="O2057" i="23"/>
  <c r="N2057" i="23"/>
  <c r="I2057" i="23"/>
  <c r="O2056" i="23"/>
  <c r="N2056" i="23"/>
  <c r="I2056" i="23"/>
  <c r="O2055" i="23"/>
  <c r="N2055" i="23"/>
  <c r="I2055" i="23"/>
  <c r="O2054" i="23"/>
  <c r="N2054" i="23"/>
  <c r="I2054" i="23"/>
  <c r="O2053" i="23"/>
  <c r="N2053" i="23"/>
  <c r="I2053" i="23"/>
  <c r="O2052" i="23"/>
  <c r="N2052" i="23"/>
  <c r="I2052" i="23"/>
  <c r="O2051" i="23"/>
  <c r="N2051" i="23"/>
  <c r="I2051" i="23"/>
  <c r="O2050" i="23"/>
  <c r="N2050" i="23"/>
  <c r="I2050" i="23"/>
  <c r="O2049" i="23"/>
  <c r="N2049" i="23"/>
  <c r="I2049" i="23"/>
  <c r="O2048" i="23"/>
  <c r="N2048" i="23"/>
  <c r="I2048" i="23"/>
  <c r="O2047" i="23"/>
  <c r="N2047" i="23"/>
  <c r="I2047" i="23"/>
  <c r="O2046" i="23"/>
  <c r="N2046" i="23"/>
  <c r="I2046" i="23"/>
  <c r="O2045" i="23"/>
  <c r="N2045" i="23"/>
  <c r="I2045" i="23"/>
  <c r="O2044" i="23"/>
  <c r="N2044" i="23"/>
  <c r="I2044" i="23"/>
  <c r="O2043" i="23"/>
  <c r="N2043" i="23"/>
  <c r="I2043" i="23"/>
  <c r="O2042" i="23"/>
  <c r="N2042" i="23"/>
  <c r="I2042" i="23"/>
  <c r="O2041" i="23"/>
  <c r="N2041" i="23"/>
  <c r="I2041" i="23"/>
  <c r="O2040" i="23"/>
  <c r="N2040" i="23"/>
  <c r="I2040" i="23"/>
  <c r="O2039" i="23"/>
  <c r="N2039" i="23"/>
  <c r="I2039" i="23"/>
  <c r="O2038" i="23"/>
  <c r="N2038" i="23"/>
  <c r="I2038" i="23"/>
  <c r="O2037" i="23"/>
  <c r="N2037" i="23"/>
  <c r="I2037" i="23"/>
  <c r="O2036" i="23"/>
  <c r="N2036" i="23"/>
  <c r="I2036" i="23"/>
  <c r="O2035" i="23"/>
  <c r="N2035" i="23"/>
  <c r="I2035" i="23"/>
  <c r="O2034" i="23"/>
  <c r="N2034" i="23"/>
  <c r="I2034" i="23"/>
  <c r="O2033" i="23"/>
  <c r="N2033" i="23"/>
  <c r="I2033" i="23"/>
  <c r="O2032" i="23"/>
  <c r="N2032" i="23"/>
  <c r="I2032" i="23"/>
  <c r="O2031" i="23"/>
  <c r="N2031" i="23"/>
  <c r="I2031" i="23"/>
  <c r="O2030" i="23"/>
  <c r="N2030" i="23"/>
  <c r="I2030" i="23"/>
  <c r="O2029" i="23"/>
  <c r="N2029" i="23"/>
  <c r="I2029" i="23"/>
  <c r="O2028" i="23"/>
  <c r="N2028" i="23"/>
  <c r="I2028" i="23"/>
  <c r="O2027" i="23"/>
  <c r="N2027" i="23"/>
  <c r="I2027" i="23"/>
  <c r="O2026" i="23"/>
  <c r="N2026" i="23"/>
  <c r="I2026" i="23"/>
  <c r="O2025" i="23"/>
  <c r="N2025" i="23"/>
  <c r="I2025" i="23"/>
  <c r="O2024" i="23"/>
  <c r="N2024" i="23"/>
  <c r="I2024" i="23"/>
  <c r="O2023" i="23"/>
  <c r="N2023" i="23"/>
  <c r="I2023" i="23"/>
  <c r="O2022" i="23"/>
  <c r="N2022" i="23"/>
  <c r="I2022" i="23"/>
  <c r="O2021" i="23"/>
  <c r="N2021" i="23"/>
  <c r="I2021" i="23"/>
  <c r="O2020" i="23"/>
  <c r="N2020" i="23"/>
  <c r="I2020" i="23"/>
  <c r="O2019" i="23"/>
  <c r="N2019" i="23"/>
  <c r="I2019" i="23"/>
  <c r="O2018" i="23"/>
  <c r="N2018" i="23"/>
  <c r="I2018" i="23"/>
  <c r="O2017" i="23"/>
  <c r="N2017" i="23"/>
  <c r="I2017" i="23"/>
  <c r="O2016" i="23"/>
  <c r="N2016" i="23"/>
  <c r="I2016" i="23"/>
  <c r="O2015" i="23"/>
  <c r="N2015" i="23"/>
  <c r="I2015" i="23"/>
  <c r="O2014" i="23"/>
  <c r="N2014" i="23"/>
  <c r="I2014" i="23"/>
  <c r="O2013" i="23"/>
  <c r="N2013" i="23"/>
  <c r="I2013" i="23"/>
  <c r="O2012" i="23"/>
  <c r="N2012" i="23"/>
  <c r="I2012" i="23"/>
  <c r="O2011" i="23"/>
  <c r="N2011" i="23"/>
  <c r="I2011" i="23"/>
  <c r="O2010" i="23"/>
  <c r="N2010" i="23"/>
  <c r="I2010" i="23"/>
  <c r="O2009" i="23"/>
  <c r="N2009" i="23"/>
  <c r="I2009" i="23"/>
  <c r="O2008" i="23"/>
  <c r="N2008" i="23"/>
  <c r="I2008" i="23"/>
  <c r="O2007" i="23"/>
  <c r="N2007" i="23"/>
  <c r="I2007" i="23"/>
  <c r="O2006" i="23"/>
  <c r="N2006" i="23"/>
  <c r="I2006" i="23"/>
  <c r="O1993" i="23"/>
  <c r="N1993" i="23"/>
  <c r="I1993" i="23"/>
  <c r="O1992" i="23"/>
  <c r="N1992" i="23"/>
  <c r="I1992" i="23"/>
  <c r="O1991" i="23"/>
  <c r="N1991" i="23"/>
  <c r="I1991" i="23"/>
  <c r="O1990" i="23"/>
  <c r="N1990" i="23"/>
  <c r="I1990" i="23"/>
  <c r="O1989" i="23"/>
  <c r="N1989" i="23"/>
  <c r="I1989" i="23"/>
  <c r="O1988" i="23"/>
  <c r="N1988" i="23"/>
  <c r="I1988" i="23"/>
  <c r="O1987" i="23"/>
  <c r="N1987" i="23"/>
  <c r="I1987" i="23"/>
  <c r="O1986" i="23"/>
  <c r="N1986" i="23"/>
  <c r="I1986" i="23"/>
  <c r="O1985" i="23"/>
  <c r="N1985" i="23"/>
  <c r="I1985" i="23"/>
  <c r="O1984" i="23"/>
  <c r="N1984" i="23"/>
  <c r="I1984" i="23"/>
  <c r="O1983" i="23"/>
  <c r="N1983" i="23"/>
  <c r="I1983" i="23"/>
  <c r="O1982" i="23"/>
  <c r="N1982" i="23"/>
  <c r="I1982" i="23"/>
  <c r="O1981" i="23"/>
  <c r="N1981" i="23"/>
  <c r="I1981" i="23"/>
  <c r="O1980" i="23"/>
  <c r="N1980" i="23"/>
  <c r="I1980" i="23"/>
  <c r="O1979" i="23"/>
  <c r="N1979" i="23"/>
  <c r="I1979" i="23"/>
  <c r="O1978" i="23"/>
  <c r="N1978" i="23"/>
  <c r="I1978" i="23"/>
  <c r="O1977" i="23"/>
  <c r="N1977" i="23"/>
  <c r="I1977" i="23"/>
  <c r="O1976" i="23"/>
  <c r="N1976" i="23"/>
  <c r="I1976" i="23"/>
  <c r="O1975" i="23"/>
  <c r="N1975" i="23"/>
  <c r="I1975" i="23"/>
  <c r="O1974" i="23"/>
  <c r="N1974" i="23"/>
  <c r="I1974" i="23"/>
  <c r="O1973" i="23"/>
  <c r="N1973" i="23"/>
  <c r="I1973" i="23"/>
  <c r="O1972" i="23"/>
  <c r="N1972" i="23"/>
  <c r="I1972" i="23"/>
  <c r="O1971" i="23"/>
  <c r="N1971" i="23"/>
  <c r="I1971" i="23"/>
  <c r="O1970" i="23"/>
  <c r="N1970" i="23"/>
  <c r="I1970" i="23"/>
  <c r="O1969" i="23"/>
  <c r="N1969" i="23"/>
  <c r="I1969" i="23"/>
  <c r="O1968" i="23"/>
  <c r="N1968" i="23"/>
  <c r="I1968" i="23"/>
  <c r="O1967" i="23"/>
  <c r="N1967" i="23"/>
  <c r="I1967" i="23"/>
  <c r="O1966" i="23"/>
  <c r="N1966" i="23"/>
  <c r="I1966" i="23"/>
  <c r="O1965" i="23"/>
  <c r="N1965" i="23"/>
  <c r="I1965" i="23"/>
  <c r="O1964" i="23"/>
  <c r="N1964" i="23"/>
  <c r="I1964" i="23"/>
  <c r="O1963" i="23"/>
  <c r="N1963" i="23"/>
  <c r="I1963" i="23"/>
  <c r="O1962" i="23"/>
  <c r="N1962" i="23"/>
  <c r="I1962" i="23"/>
  <c r="O1961" i="23"/>
  <c r="N1961" i="23"/>
  <c r="I1961" i="23"/>
  <c r="O1960" i="23"/>
  <c r="N1960" i="23"/>
  <c r="I1960" i="23"/>
  <c r="O1959" i="23"/>
  <c r="N1959" i="23"/>
  <c r="I1959" i="23"/>
  <c r="O1958" i="23"/>
  <c r="N1958" i="23"/>
  <c r="I1958" i="23"/>
  <c r="O1957" i="23"/>
  <c r="N1957" i="23"/>
  <c r="I1957" i="23"/>
  <c r="O1956" i="23"/>
  <c r="N1956" i="23"/>
  <c r="I1956" i="23"/>
  <c r="O1955" i="23"/>
  <c r="N1955" i="23"/>
  <c r="I1955" i="23"/>
  <c r="O1954" i="23"/>
  <c r="N1954" i="23"/>
  <c r="I1954" i="23"/>
  <c r="O1953" i="23"/>
  <c r="N1953" i="23"/>
  <c r="I1953" i="23"/>
  <c r="O1952" i="23"/>
  <c r="N1952" i="23"/>
  <c r="I1952" i="23"/>
  <c r="O1951" i="23"/>
  <c r="N1951" i="23"/>
  <c r="I1951" i="23"/>
  <c r="O1950" i="23"/>
  <c r="N1950" i="23"/>
  <c r="I1950" i="23"/>
  <c r="O1949" i="23"/>
  <c r="N1949" i="23"/>
  <c r="I1949" i="23"/>
  <c r="O1948" i="23"/>
  <c r="N1948" i="23"/>
  <c r="I1948" i="23"/>
  <c r="O1947" i="23"/>
  <c r="N1947" i="23"/>
  <c r="I1947" i="23"/>
  <c r="O1946" i="23"/>
  <c r="N1946" i="23"/>
  <c r="I1946" i="23"/>
  <c r="O1945" i="23"/>
  <c r="N1945" i="23"/>
  <c r="I1945" i="23"/>
  <c r="O1944" i="23"/>
  <c r="N1944" i="23"/>
  <c r="I1944" i="23"/>
  <c r="O1943" i="23"/>
  <c r="N1943" i="23"/>
  <c r="I1943" i="23"/>
  <c r="O1942" i="23"/>
  <c r="N1942" i="23"/>
  <c r="I1942" i="23"/>
  <c r="O1941" i="23"/>
  <c r="N1941" i="23"/>
  <c r="I1941" i="23"/>
  <c r="O1940" i="23"/>
  <c r="N1940" i="23"/>
  <c r="I1940" i="23"/>
  <c r="O1939" i="23"/>
  <c r="N1939" i="23"/>
  <c r="I1939" i="23"/>
  <c r="O1938" i="23"/>
  <c r="N1938" i="23"/>
  <c r="I1938" i="23"/>
  <c r="O1937" i="23"/>
  <c r="N1937" i="23"/>
  <c r="I1937" i="23"/>
  <c r="O1936" i="23"/>
  <c r="N1936" i="23"/>
  <c r="I1936" i="23"/>
  <c r="O1935" i="23"/>
  <c r="N1935" i="23"/>
  <c r="I1935" i="23"/>
  <c r="O1934" i="23"/>
  <c r="N1934" i="23"/>
  <c r="I1934" i="23"/>
  <c r="O1933" i="23"/>
  <c r="N1933" i="23"/>
  <c r="I1933" i="23"/>
  <c r="O1932" i="23"/>
  <c r="N1932" i="23"/>
  <c r="I1932" i="23"/>
  <c r="O1926" i="23"/>
  <c r="N1926" i="23"/>
  <c r="I1926" i="23"/>
  <c r="O1925" i="23"/>
  <c r="N1925" i="23"/>
  <c r="I1925" i="23"/>
  <c r="O1924" i="23"/>
  <c r="N1924" i="23"/>
  <c r="I1924" i="23"/>
  <c r="O1923" i="23"/>
  <c r="N1923" i="23"/>
  <c r="I1923" i="23"/>
  <c r="O1922" i="23"/>
  <c r="N1922" i="23"/>
  <c r="I1922" i="23"/>
  <c r="O1921" i="23"/>
  <c r="N1921" i="23"/>
  <c r="I1921" i="23"/>
  <c r="O1920" i="23"/>
  <c r="N1920" i="23"/>
  <c r="I1920" i="23"/>
  <c r="O1919" i="23"/>
  <c r="N1919" i="23"/>
  <c r="I1919" i="23"/>
  <c r="O1918" i="23"/>
  <c r="N1918" i="23"/>
  <c r="I1918" i="23"/>
  <c r="O1917" i="23"/>
  <c r="N1917" i="23"/>
  <c r="I1917" i="23"/>
  <c r="O1916" i="23"/>
  <c r="N1916" i="23"/>
  <c r="I1916" i="23"/>
  <c r="O1915" i="23"/>
  <c r="N1915" i="23"/>
  <c r="I1915" i="23"/>
  <c r="O1914" i="23"/>
  <c r="N1914" i="23"/>
  <c r="I1914" i="23"/>
  <c r="O1913" i="23"/>
  <c r="N1913" i="23"/>
  <c r="I1913" i="23"/>
  <c r="O1912" i="23"/>
  <c r="N1912" i="23"/>
  <c r="I1912" i="23"/>
  <c r="O1911" i="23"/>
  <c r="N1911" i="23"/>
  <c r="I1911" i="23"/>
  <c r="O1910" i="23"/>
  <c r="N1910" i="23"/>
  <c r="I1910" i="23"/>
  <c r="O1909" i="23"/>
  <c r="N1909" i="23"/>
  <c r="I1909" i="23"/>
  <c r="O1908" i="23"/>
  <c r="N1908" i="23"/>
  <c r="I1908" i="23"/>
  <c r="O1907" i="23"/>
  <c r="N1907" i="23"/>
  <c r="I1907" i="23"/>
  <c r="O1906" i="23"/>
  <c r="N1906" i="23"/>
  <c r="I1906" i="23"/>
  <c r="O1905" i="23"/>
  <c r="N1905" i="23"/>
  <c r="I1905" i="23"/>
  <c r="O1904" i="23"/>
  <c r="N1904" i="23"/>
  <c r="I1904" i="23"/>
  <c r="O1903" i="23"/>
  <c r="N1903" i="23"/>
  <c r="I1903" i="23"/>
  <c r="O1902" i="23"/>
  <c r="N1902" i="23"/>
  <c r="I1902" i="23"/>
  <c r="O1901" i="23"/>
  <c r="N1901" i="23"/>
  <c r="I1901" i="23"/>
  <c r="O1900" i="23"/>
  <c r="N1900" i="23"/>
  <c r="I1900" i="23"/>
  <c r="O1899" i="23"/>
  <c r="N1899" i="23"/>
  <c r="I1899" i="23"/>
  <c r="O1898" i="23"/>
  <c r="N1898" i="23"/>
  <c r="I1898" i="23"/>
  <c r="O1897" i="23"/>
  <c r="N1897" i="23"/>
  <c r="I1897" i="23"/>
  <c r="O1896" i="23"/>
  <c r="N1896" i="23"/>
  <c r="I1896" i="23"/>
  <c r="O1895" i="23"/>
  <c r="N1895" i="23"/>
  <c r="I1895" i="23"/>
  <c r="O1894" i="23"/>
  <c r="N1894" i="23"/>
  <c r="I1894" i="23"/>
  <c r="O1893" i="23"/>
  <c r="N1893" i="23"/>
  <c r="I1893" i="23"/>
  <c r="O1892" i="23"/>
  <c r="N1892" i="23"/>
  <c r="I1892" i="23"/>
  <c r="O1891" i="23"/>
  <c r="N1891" i="23"/>
  <c r="I1891" i="23"/>
  <c r="O1890" i="23"/>
  <c r="N1890" i="23"/>
  <c r="I1890" i="23"/>
  <c r="O1888" i="23"/>
  <c r="N1888" i="23"/>
  <c r="I1888" i="23"/>
  <c r="O1889" i="23"/>
  <c r="N1889" i="23"/>
  <c r="I1889" i="23"/>
  <c r="O1887" i="23"/>
  <c r="N1887" i="23"/>
  <c r="I1887" i="23"/>
  <c r="O1886" i="23"/>
  <c r="N1886" i="23"/>
  <c r="I1886" i="23"/>
  <c r="O1885" i="23"/>
  <c r="N1885" i="23"/>
  <c r="I1885" i="23"/>
  <c r="O1884" i="23"/>
  <c r="N1884" i="23"/>
  <c r="I1884" i="23"/>
  <c r="O1883" i="23"/>
  <c r="N1883" i="23"/>
  <c r="I1883" i="23"/>
  <c r="O1882" i="23"/>
  <c r="N1882" i="23"/>
  <c r="I1882" i="23"/>
  <c r="O1881" i="23"/>
  <c r="N1881" i="23"/>
  <c r="I1881" i="23"/>
  <c r="O1880" i="23"/>
  <c r="N1880" i="23"/>
  <c r="I1880" i="23"/>
  <c r="O1879" i="23"/>
  <c r="N1879" i="23"/>
  <c r="I1879" i="23"/>
  <c r="O1878" i="23"/>
  <c r="N1878" i="23"/>
  <c r="I1878" i="23"/>
  <c r="O1877" i="23"/>
  <c r="N1877" i="23"/>
  <c r="I1877" i="23"/>
  <c r="O1876" i="23"/>
  <c r="N1876" i="23"/>
  <c r="I1876" i="23"/>
  <c r="O1875" i="23"/>
  <c r="N1875" i="23"/>
  <c r="I1875" i="23"/>
  <c r="O1873" i="23"/>
  <c r="N1873" i="23"/>
  <c r="I1873" i="23"/>
  <c r="O1871" i="23"/>
  <c r="N1871" i="23"/>
  <c r="I1871" i="23"/>
  <c r="O1870" i="23"/>
  <c r="N1870" i="23"/>
  <c r="I1870" i="23"/>
  <c r="O1869" i="23"/>
  <c r="N1869" i="23"/>
  <c r="I1869" i="23"/>
  <c r="O1867" i="23"/>
  <c r="N1867" i="23"/>
  <c r="I1867" i="23"/>
  <c r="O1868" i="23"/>
  <c r="N1868" i="23"/>
  <c r="I1868" i="23"/>
  <c r="O1866" i="23"/>
  <c r="N1866" i="23"/>
  <c r="I1866" i="23"/>
  <c r="O1865" i="23"/>
  <c r="N1865" i="23"/>
  <c r="I1865" i="23"/>
  <c r="O1864" i="23"/>
  <c r="N1864" i="23"/>
  <c r="I1864" i="23"/>
  <c r="O1863" i="23"/>
  <c r="N1863" i="23"/>
  <c r="I1863" i="23"/>
  <c r="O1862" i="23"/>
  <c r="N1862" i="23"/>
  <c r="I1862" i="23"/>
  <c r="O1861" i="23"/>
  <c r="N1861" i="23"/>
  <c r="I1861" i="23"/>
  <c r="O1860" i="23"/>
  <c r="N1860" i="23"/>
  <c r="I1860" i="23"/>
  <c r="O1859" i="23"/>
  <c r="N1859" i="23"/>
  <c r="I1859" i="23"/>
  <c r="O1858" i="23"/>
  <c r="N1858" i="23"/>
  <c r="I1858" i="23"/>
  <c r="O1857" i="23"/>
  <c r="N1857" i="23"/>
  <c r="I1857" i="23"/>
  <c r="O1856" i="23"/>
  <c r="N1856" i="23"/>
  <c r="I1856" i="23"/>
  <c r="O1855" i="23"/>
  <c r="N1855" i="23"/>
  <c r="I1855" i="23"/>
  <c r="O1854" i="23"/>
  <c r="N1854" i="23"/>
  <c r="I1854" i="23"/>
  <c r="O1853" i="23"/>
  <c r="N1853" i="23"/>
  <c r="I1853" i="23"/>
  <c r="O1852" i="23"/>
  <c r="N1852" i="23"/>
  <c r="I1852" i="23"/>
  <c r="O1851" i="23"/>
  <c r="N1851" i="23"/>
  <c r="I1851" i="23"/>
  <c r="O1850" i="23"/>
  <c r="N1850" i="23"/>
  <c r="I1850" i="23"/>
  <c r="O1849" i="23"/>
  <c r="N1849" i="23"/>
  <c r="I1849" i="23"/>
  <c r="O1848" i="23"/>
  <c r="N1848" i="23"/>
  <c r="I1848" i="23"/>
  <c r="O1847" i="23"/>
  <c r="N1847" i="23"/>
  <c r="I1847" i="23"/>
  <c r="O1846" i="23"/>
  <c r="N1846" i="23"/>
  <c r="I1846" i="23"/>
  <c r="O1845" i="23"/>
  <c r="N1845" i="23"/>
  <c r="I1845" i="23"/>
  <c r="O1840" i="23"/>
  <c r="N1840" i="23"/>
  <c r="I1840" i="23"/>
  <c r="O1839" i="23"/>
  <c r="N1839" i="23"/>
  <c r="I1839" i="23"/>
  <c r="O1838" i="23"/>
  <c r="N1838" i="23"/>
  <c r="I1838" i="23"/>
  <c r="O1837" i="23"/>
  <c r="N1837" i="23"/>
  <c r="I1837" i="23"/>
  <c r="O1835" i="23"/>
  <c r="N1835" i="23"/>
  <c r="I1835" i="23"/>
  <c r="O1836" i="23"/>
  <c r="N1836" i="23"/>
  <c r="I1836" i="23"/>
  <c r="O1834" i="23"/>
  <c r="N1834" i="23"/>
  <c r="I1834" i="23"/>
  <c r="O1833" i="23"/>
  <c r="N1833" i="23"/>
  <c r="I1833" i="23"/>
  <c r="O1832" i="23"/>
  <c r="N1832" i="23"/>
  <c r="I1832" i="23"/>
  <c r="O1831" i="23"/>
  <c r="N1831" i="23"/>
  <c r="I1831" i="23"/>
  <c r="O1830" i="23"/>
  <c r="N1830" i="23"/>
  <c r="I1830" i="23"/>
  <c r="O1829" i="23"/>
  <c r="N1829" i="23"/>
  <c r="I1829" i="23"/>
  <c r="O1827" i="23"/>
  <c r="N1827" i="23"/>
  <c r="I1827" i="23"/>
  <c r="O1826" i="23"/>
  <c r="N1826" i="23"/>
  <c r="I1826" i="23"/>
  <c r="O1828" i="23"/>
  <c r="N1828" i="23"/>
  <c r="I1828" i="23"/>
  <c r="O1825" i="23"/>
  <c r="N1825" i="23"/>
  <c r="I1825" i="23"/>
  <c r="O1824" i="23"/>
  <c r="N1824" i="23"/>
  <c r="I1824" i="23"/>
  <c r="O1823" i="23"/>
  <c r="N1823" i="23"/>
  <c r="I1823" i="23"/>
  <c r="O1822" i="23"/>
  <c r="N1822" i="23"/>
  <c r="I1822" i="23"/>
  <c r="O1821" i="23"/>
  <c r="N1821" i="23"/>
  <c r="I1821" i="23"/>
  <c r="O1820" i="23"/>
  <c r="N1820" i="23"/>
  <c r="I1820" i="23"/>
  <c r="O1819" i="23"/>
  <c r="N1819" i="23"/>
  <c r="I1819" i="23"/>
  <c r="O1818" i="23"/>
  <c r="N1818" i="23"/>
  <c r="I1818" i="23"/>
  <c r="O1816" i="23"/>
  <c r="N1816" i="23"/>
  <c r="I1816" i="23"/>
  <c r="O1817" i="23"/>
  <c r="N1817" i="23"/>
  <c r="I1817" i="23"/>
  <c r="O1815" i="23"/>
  <c r="N1815" i="23"/>
  <c r="I1815" i="23"/>
  <c r="O1814" i="23"/>
  <c r="N1814" i="23"/>
  <c r="I1814" i="23"/>
  <c r="O1813" i="23"/>
  <c r="N1813" i="23"/>
  <c r="I1813" i="23"/>
  <c r="O1811" i="23"/>
  <c r="N1811" i="23"/>
  <c r="I1811" i="23"/>
  <c r="O1810" i="23"/>
  <c r="N1810" i="23"/>
  <c r="I1810" i="23"/>
  <c r="O1812" i="23"/>
  <c r="N1812" i="23"/>
  <c r="I1812" i="23"/>
  <c r="O1809" i="23"/>
  <c r="N1809" i="23"/>
  <c r="I1809" i="23"/>
  <c r="O1808" i="23"/>
  <c r="N1808" i="23"/>
  <c r="I1808" i="23"/>
  <c r="O1807" i="23"/>
  <c r="N1807" i="23"/>
  <c r="I1807" i="23"/>
  <c r="O1806" i="23"/>
  <c r="N1806" i="23"/>
  <c r="I1806" i="23"/>
  <c r="O1805" i="23"/>
  <c r="N1805" i="23"/>
  <c r="I1805" i="23"/>
  <c r="O1804" i="23"/>
  <c r="N1804" i="23"/>
  <c r="I1804" i="23"/>
  <c r="O1803" i="23"/>
  <c r="N1803" i="23"/>
  <c r="I1803" i="23"/>
  <c r="O1802" i="23"/>
  <c r="N1802" i="23"/>
  <c r="I1802" i="23"/>
  <c r="O1801" i="23"/>
  <c r="N1801" i="23"/>
  <c r="I1801" i="23"/>
  <c r="O1800" i="23"/>
  <c r="N1800" i="23"/>
  <c r="I1800" i="23"/>
  <c r="O1799" i="23"/>
  <c r="N1799" i="23"/>
  <c r="I1799" i="23"/>
  <c r="O1798" i="23"/>
  <c r="N1798" i="23"/>
  <c r="I1798" i="23"/>
  <c r="O1797" i="23"/>
  <c r="N1797" i="23"/>
  <c r="I1797" i="23"/>
  <c r="O1796" i="23"/>
  <c r="N1796" i="23"/>
  <c r="I1796" i="23"/>
  <c r="O1795" i="23"/>
  <c r="N1795" i="23"/>
  <c r="I1795" i="23"/>
  <c r="O1794" i="23"/>
  <c r="N1794" i="23"/>
  <c r="I1794" i="23"/>
  <c r="O1793" i="23"/>
  <c r="N1793" i="23"/>
  <c r="I1793" i="23"/>
  <c r="O1792" i="23"/>
  <c r="N1792" i="23"/>
  <c r="I1792" i="23"/>
  <c r="O1791" i="23"/>
  <c r="N1791" i="23"/>
  <c r="I1791" i="23"/>
  <c r="O1790" i="23"/>
  <c r="N1790" i="23"/>
  <c r="I1790" i="23"/>
  <c r="O1789" i="23"/>
  <c r="N1789" i="23"/>
  <c r="I1789" i="23"/>
  <c r="O1788" i="23"/>
  <c r="N1788" i="23"/>
  <c r="I1788" i="23"/>
  <c r="O1787" i="23"/>
  <c r="N1787" i="23"/>
  <c r="I1787" i="23"/>
  <c r="O1786" i="23"/>
  <c r="N1786" i="23"/>
  <c r="I1786" i="23"/>
  <c r="O1785" i="23"/>
  <c r="N1785" i="23"/>
  <c r="I1785" i="23"/>
  <c r="O1784" i="23"/>
  <c r="N1784" i="23"/>
  <c r="I1784" i="23"/>
  <c r="O1783" i="23"/>
  <c r="N1783" i="23"/>
  <c r="I1783" i="23"/>
  <c r="O1782" i="23"/>
  <c r="N1782" i="23"/>
  <c r="I1782" i="23"/>
  <c r="O1781" i="23"/>
  <c r="N1781" i="23"/>
  <c r="I1781" i="23"/>
  <c r="O1780" i="23"/>
  <c r="N1780" i="23"/>
  <c r="I1780" i="23"/>
  <c r="O1779" i="23"/>
  <c r="N1779" i="23"/>
  <c r="I1779" i="23"/>
  <c r="O1778" i="23"/>
  <c r="N1778" i="23"/>
  <c r="I1778" i="23"/>
  <c r="O1777" i="23"/>
  <c r="N1777" i="23"/>
  <c r="I1777" i="23"/>
  <c r="O1776" i="23"/>
  <c r="N1776" i="23"/>
  <c r="I1776" i="23"/>
  <c r="O1775" i="23"/>
  <c r="N1775" i="23"/>
  <c r="I1775" i="23"/>
  <c r="O1774" i="23"/>
  <c r="N1774" i="23"/>
  <c r="I1774" i="23"/>
  <c r="O1773" i="23"/>
  <c r="N1773" i="23"/>
  <c r="I1773" i="23"/>
  <c r="O1772" i="23"/>
  <c r="N1772" i="23"/>
  <c r="I1772" i="23"/>
  <c r="O1771" i="23"/>
  <c r="N1771" i="23"/>
  <c r="I1771" i="23"/>
  <c r="O1770" i="23"/>
  <c r="N1770" i="23"/>
  <c r="I1770" i="23"/>
  <c r="O1769" i="23"/>
  <c r="N1769" i="23"/>
  <c r="I1769" i="23"/>
  <c r="O1768" i="23"/>
  <c r="N1768" i="23"/>
  <c r="I1768" i="23"/>
  <c r="O1767" i="23"/>
  <c r="N1767" i="23"/>
  <c r="I1767" i="23"/>
  <c r="O1766" i="23"/>
  <c r="N1766" i="23"/>
  <c r="I1766" i="23"/>
  <c r="O1765" i="23"/>
  <c r="N1765" i="23"/>
  <c r="I1765" i="23"/>
  <c r="O1764" i="23"/>
  <c r="N1764" i="23"/>
  <c r="I1764" i="23"/>
  <c r="O1763" i="23"/>
  <c r="N1763" i="23"/>
  <c r="I1763" i="23"/>
  <c r="O1762" i="23"/>
  <c r="N1762" i="23"/>
  <c r="I1762" i="23"/>
  <c r="O1761" i="23"/>
  <c r="N1761" i="23"/>
  <c r="I1761" i="23"/>
  <c r="O1760" i="23"/>
  <c r="N1760" i="23"/>
  <c r="I1760" i="23"/>
  <c r="O1759" i="23"/>
  <c r="N1759" i="23"/>
  <c r="I1759" i="23"/>
  <c r="O1758" i="23"/>
  <c r="N1758" i="23"/>
  <c r="I1758" i="23"/>
  <c r="O1757" i="23"/>
  <c r="N1757" i="23"/>
  <c r="I1757" i="23"/>
  <c r="O1756" i="23"/>
  <c r="N1756" i="23"/>
  <c r="I1756" i="23"/>
  <c r="O1755" i="23"/>
  <c r="N1755" i="23"/>
  <c r="I1755" i="23"/>
  <c r="O1754" i="23"/>
  <c r="N1754" i="23"/>
  <c r="I1754" i="23"/>
  <c r="O1753" i="23"/>
  <c r="N1753" i="23"/>
  <c r="I1753" i="23"/>
  <c r="O1752" i="23"/>
  <c r="N1752" i="23"/>
  <c r="I1752" i="23"/>
  <c r="O1751" i="23"/>
  <c r="N1751" i="23"/>
  <c r="I1751" i="23"/>
  <c r="O1750" i="23"/>
  <c r="N1750" i="23"/>
  <c r="I1750" i="23"/>
  <c r="O1749" i="23"/>
  <c r="N1749" i="23"/>
  <c r="I1749" i="23"/>
  <c r="O1746" i="23"/>
  <c r="N1746" i="23"/>
  <c r="I1746" i="23"/>
  <c r="O1747" i="23"/>
  <c r="N1747" i="23"/>
  <c r="I1747" i="23"/>
  <c r="O1748" i="23"/>
  <c r="N1748" i="23"/>
  <c r="I1748" i="23"/>
  <c r="O1745" i="23"/>
  <c r="N1745" i="23"/>
  <c r="I1745" i="23"/>
  <c r="O1744" i="23"/>
  <c r="N1744" i="23"/>
  <c r="I1744" i="23"/>
  <c r="O1743" i="23"/>
  <c r="N1743" i="23"/>
  <c r="I1743" i="23"/>
  <c r="O1742" i="23"/>
  <c r="N1742" i="23"/>
  <c r="I1742" i="23"/>
  <c r="O1741" i="23"/>
  <c r="N1741" i="23"/>
  <c r="I1741" i="23"/>
  <c r="O1738" i="23"/>
  <c r="N1738" i="23"/>
  <c r="I1738" i="23"/>
  <c r="O1740" i="23"/>
  <c r="N1740" i="23"/>
  <c r="I1740" i="23"/>
  <c r="O1739" i="23"/>
  <c r="N1739" i="23"/>
  <c r="I1739" i="23"/>
  <c r="O1737" i="23"/>
  <c r="N1737" i="23"/>
  <c r="I1737" i="23"/>
  <c r="O1736" i="23"/>
  <c r="N1736" i="23"/>
  <c r="I1736" i="23"/>
  <c r="O1735" i="23"/>
  <c r="N1735" i="23"/>
  <c r="I1735" i="23"/>
  <c r="O1734" i="23"/>
  <c r="N1734" i="23"/>
  <c r="I1734" i="23"/>
  <c r="O1733" i="23"/>
  <c r="N1733" i="23"/>
  <c r="I1733" i="23"/>
  <c r="O1731" i="23"/>
  <c r="N1731" i="23"/>
  <c r="I1731" i="23"/>
  <c r="O1732" i="23"/>
  <c r="N1732" i="23"/>
  <c r="I1732" i="23"/>
  <c r="O1730" i="23"/>
  <c r="N1730" i="23"/>
  <c r="I1730" i="23"/>
  <c r="O1729" i="23"/>
  <c r="N1729" i="23"/>
  <c r="I1729" i="23"/>
  <c r="O1728" i="23"/>
  <c r="N1728" i="23"/>
  <c r="I1728" i="23"/>
  <c r="O1727" i="23"/>
  <c r="N1727" i="23"/>
  <c r="I1727" i="23"/>
  <c r="O1726" i="23"/>
  <c r="N1726" i="23"/>
  <c r="I1726" i="23"/>
  <c r="O1725" i="23"/>
  <c r="N1725" i="23"/>
  <c r="I1725" i="23"/>
  <c r="O1724" i="23"/>
  <c r="N1724" i="23"/>
  <c r="I1724" i="23"/>
  <c r="O1723" i="23"/>
  <c r="N1723" i="23"/>
  <c r="I1723" i="23"/>
  <c r="O1722" i="23"/>
  <c r="N1722" i="23"/>
  <c r="I1722" i="23"/>
  <c r="O1720" i="23"/>
  <c r="N1720" i="23"/>
  <c r="I1720" i="23"/>
  <c r="O1721" i="23"/>
  <c r="N1721" i="23"/>
  <c r="I1721" i="23"/>
  <c r="O1719" i="23"/>
  <c r="N1719" i="23"/>
  <c r="I1719" i="23"/>
  <c r="O1718" i="23"/>
  <c r="N1718" i="23"/>
  <c r="I1718" i="23"/>
  <c r="O1717" i="23"/>
  <c r="N1717" i="23"/>
  <c r="I1717" i="23"/>
  <c r="O1716" i="23"/>
  <c r="N1716" i="23"/>
  <c r="I1716" i="23"/>
  <c r="O1715" i="23"/>
  <c r="N1715" i="23"/>
  <c r="I1715" i="23"/>
  <c r="O1714" i="23"/>
  <c r="N1714" i="23"/>
  <c r="I1714" i="23"/>
  <c r="O1713" i="23"/>
  <c r="N1713" i="23"/>
  <c r="I1713" i="23"/>
  <c r="O1712" i="23"/>
  <c r="N1712" i="23"/>
  <c r="I1712" i="23"/>
  <c r="O1711" i="23"/>
  <c r="N1711" i="23"/>
  <c r="I1711" i="23"/>
  <c r="O1710" i="23"/>
  <c r="N1710" i="23"/>
  <c r="I1710" i="23"/>
  <c r="O1709" i="23"/>
  <c r="N1709" i="23"/>
  <c r="I1709" i="23"/>
  <c r="O1706" i="23"/>
  <c r="N1706" i="23"/>
  <c r="I1706" i="23"/>
  <c r="O1708" i="23"/>
  <c r="N1708" i="23"/>
  <c r="I1708" i="23"/>
  <c r="O1707" i="23"/>
  <c r="N1707" i="23"/>
  <c r="I1707" i="23"/>
  <c r="O1705" i="23"/>
  <c r="N1705" i="23"/>
  <c r="I1705" i="23"/>
  <c r="O1704" i="23"/>
  <c r="N1704" i="23"/>
  <c r="I1704" i="23"/>
  <c r="O1703" i="23"/>
  <c r="N1703" i="23"/>
  <c r="I1703" i="23"/>
  <c r="O1702" i="23"/>
  <c r="N1702" i="23"/>
  <c r="I1702" i="23"/>
  <c r="O1701" i="23"/>
  <c r="N1701" i="23"/>
  <c r="I1701" i="23"/>
  <c r="O1700" i="23"/>
  <c r="N1700" i="23"/>
  <c r="I1700" i="23"/>
  <c r="O1699" i="23"/>
  <c r="N1699" i="23"/>
  <c r="I1699" i="23"/>
  <c r="O1698" i="23"/>
  <c r="N1698" i="23"/>
  <c r="I1698" i="23"/>
  <c r="O1697" i="23"/>
  <c r="N1697" i="23"/>
  <c r="I1697" i="23"/>
  <c r="O1696" i="23"/>
  <c r="N1696" i="23"/>
  <c r="I1696" i="23"/>
  <c r="O1695" i="23"/>
  <c r="N1695" i="23"/>
  <c r="I1695" i="23"/>
  <c r="O1694" i="23"/>
  <c r="N1694" i="23"/>
  <c r="I1694" i="23"/>
  <c r="O1693" i="23"/>
  <c r="N1693" i="23"/>
  <c r="I1693" i="23"/>
  <c r="O1692" i="23"/>
  <c r="N1692" i="23"/>
  <c r="I1692" i="23"/>
  <c r="O1691" i="23"/>
  <c r="N1691" i="23"/>
  <c r="I1691" i="23"/>
  <c r="O1690" i="23"/>
  <c r="N1690" i="23"/>
  <c r="I1690" i="23"/>
  <c r="O1689" i="23"/>
  <c r="N1689" i="23"/>
  <c r="I1689" i="23"/>
  <c r="O1688" i="23"/>
  <c r="N1688" i="23"/>
  <c r="I1688" i="23"/>
  <c r="O1686" i="23"/>
  <c r="N1686" i="23"/>
  <c r="I1686" i="23"/>
  <c r="O1687" i="23"/>
  <c r="N1687" i="23"/>
  <c r="I1687" i="23"/>
  <c r="O1685" i="23"/>
  <c r="N1685" i="23"/>
  <c r="I1685" i="23"/>
  <c r="O1684" i="23"/>
  <c r="N1684" i="23"/>
  <c r="I1684" i="23"/>
  <c r="O1683" i="23"/>
  <c r="N1683" i="23"/>
  <c r="I1683" i="23"/>
  <c r="O1682" i="23"/>
  <c r="N1682" i="23"/>
  <c r="I1682" i="23"/>
  <c r="O1681" i="23"/>
  <c r="N1681" i="23"/>
  <c r="I1681" i="23"/>
  <c r="O1680" i="23"/>
  <c r="N1680" i="23"/>
  <c r="I1680" i="23"/>
  <c r="O1679" i="23"/>
  <c r="N1679" i="23"/>
  <c r="I1679" i="23"/>
  <c r="O1678" i="23"/>
  <c r="N1678" i="23"/>
  <c r="I1678" i="23"/>
  <c r="O1677" i="23"/>
  <c r="N1677" i="23"/>
  <c r="I1677" i="23"/>
  <c r="O1676" i="23"/>
  <c r="N1676" i="23"/>
  <c r="I1676" i="23"/>
  <c r="O1675" i="23"/>
  <c r="N1675" i="23"/>
  <c r="I1675" i="23"/>
  <c r="O1674" i="23"/>
  <c r="N1674" i="23"/>
  <c r="I1674" i="23"/>
  <c r="O1673" i="23"/>
  <c r="N1673" i="23"/>
  <c r="I1673" i="23"/>
  <c r="O1672" i="23"/>
  <c r="N1672" i="23"/>
  <c r="I1672" i="23"/>
  <c r="O1671" i="23"/>
  <c r="N1671" i="23"/>
  <c r="I1671" i="23"/>
  <c r="O1670" i="23"/>
  <c r="N1670" i="23"/>
  <c r="I1670" i="23"/>
  <c r="O1669" i="23"/>
  <c r="N1669" i="23"/>
  <c r="I1669" i="23"/>
  <c r="O1668" i="23"/>
  <c r="N1668" i="23"/>
  <c r="I1668" i="23"/>
  <c r="O1667" i="23"/>
  <c r="N1667" i="23"/>
  <c r="I1667" i="23"/>
  <c r="O1666" i="23"/>
  <c r="N1666" i="23"/>
  <c r="I1666" i="23"/>
  <c r="O1665" i="23"/>
  <c r="N1665" i="23"/>
  <c r="I1665" i="23"/>
  <c r="O1664" i="23"/>
  <c r="N1664" i="23"/>
  <c r="I1664" i="23"/>
  <c r="O1663" i="23"/>
  <c r="N1663" i="23"/>
  <c r="I1663" i="23"/>
  <c r="O1662" i="23"/>
  <c r="N1662" i="23"/>
  <c r="I1662" i="23"/>
  <c r="O1661" i="23"/>
  <c r="N1661" i="23"/>
  <c r="I1661" i="23"/>
  <c r="O1660" i="23"/>
  <c r="N1660" i="23"/>
  <c r="I1660" i="23"/>
  <c r="O1659" i="23"/>
  <c r="N1659" i="23"/>
  <c r="I1659" i="23"/>
  <c r="O1658" i="23"/>
  <c r="N1658" i="23"/>
  <c r="I1658" i="23"/>
  <c r="O1657" i="23"/>
  <c r="N1657" i="23"/>
  <c r="I1657" i="23"/>
  <c r="O1656" i="23"/>
  <c r="N1656" i="23"/>
  <c r="I1656" i="23"/>
  <c r="O1655" i="23"/>
  <c r="N1655" i="23"/>
  <c r="I1655" i="23"/>
  <c r="O1654" i="23"/>
  <c r="N1654" i="23"/>
  <c r="I1654" i="23"/>
  <c r="O1653" i="23"/>
  <c r="N1653" i="23"/>
  <c r="I1653" i="23"/>
  <c r="O1652" i="23"/>
  <c r="N1652" i="23"/>
  <c r="I1652" i="23"/>
  <c r="O1651" i="23"/>
  <c r="N1651" i="23"/>
  <c r="I1651" i="23"/>
  <c r="O1650" i="23"/>
  <c r="N1650" i="23"/>
  <c r="I1650" i="23"/>
  <c r="O1649" i="23"/>
  <c r="N1649" i="23"/>
  <c r="I1649" i="23"/>
  <c r="O1648" i="23"/>
  <c r="N1648" i="23"/>
  <c r="I1648" i="23"/>
  <c r="O1647" i="23"/>
  <c r="N1647" i="23"/>
  <c r="I1647" i="23"/>
  <c r="O1646" i="23"/>
  <c r="N1646" i="23"/>
  <c r="I1646" i="23"/>
  <c r="O1645" i="23"/>
  <c r="N1645" i="23"/>
  <c r="I1645" i="23"/>
  <c r="O1644" i="23"/>
  <c r="N1644" i="23"/>
  <c r="I1644" i="23"/>
  <c r="O1642" i="23"/>
  <c r="N1642" i="23"/>
  <c r="I1642" i="23"/>
  <c r="O1643" i="23"/>
  <c r="N1643" i="23"/>
  <c r="I1643" i="23"/>
  <c r="O1641" i="23"/>
  <c r="N1641" i="23"/>
  <c r="I1641" i="23"/>
  <c r="O1640" i="23"/>
  <c r="N1640" i="23"/>
  <c r="I1640" i="23"/>
  <c r="O1639" i="23"/>
  <c r="N1639" i="23"/>
  <c r="I1639" i="23"/>
  <c r="O1638" i="23"/>
  <c r="N1638" i="23"/>
  <c r="I1638" i="23"/>
  <c r="O1637" i="23"/>
  <c r="N1637" i="23"/>
  <c r="I1637" i="23"/>
  <c r="O1636" i="23"/>
  <c r="N1636" i="23"/>
  <c r="I1636" i="23"/>
  <c r="O1635" i="23"/>
  <c r="N1635" i="23"/>
  <c r="I1635" i="23"/>
  <c r="O1634" i="23"/>
  <c r="N1634" i="23"/>
  <c r="I1634" i="23"/>
  <c r="O1633" i="23"/>
  <c r="N1633" i="23"/>
  <c r="I1633" i="23"/>
  <c r="O1632" i="23"/>
  <c r="N1632" i="23"/>
  <c r="I1632" i="23"/>
  <c r="O1630" i="23"/>
  <c r="N1630" i="23"/>
  <c r="I1630" i="23"/>
  <c r="O1631" i="23"/>
  <c r="N1631" i="23"/>
  <c r="I1631" i="23"/>
  <c r="O1629" i="23"/>
  <c r="N1629" i="23"/>
  <c r="I1629" i="23"/>
  <c r="O1628" i="23"/>
  <c r="N1628" i="23"/>
  <c r="I1628" i="23"/>
  <c r="O1627" i="23"/>
  <c r="N1627" i="23"/>
  <c r="I1627" i="23"/>
  <c r="O1626" i="23"/>
  <c r="N1626" i="23"/>
  <c r="I1626" i="23"/>
  <c r="O1625" i="23"/>
  <c r="N1625" i="23"/>
  <c r="I1625" i="23"/>
  <c r="O1624" i="23"/>
  <c r="N1624" i="23"/>
  <c r="I1624" i="23"/>
  <c r="O1623" i="23"/>
  <c r="N1623" i="23"/>
  <c r="I1623" i="23"/>
  <c r="O1622" i="23"/>
  <c r="N1622" i="23"/>
  <c r="I1622" i="23"/>
  <c r="O1621" i="23"/>
  <c r="N1621" i="23"/>
  <c r="I1621" i="23"/>
  <c r="O1620" i="23"/>
  <c r="N1620" i="23"/>
  <c r="I1620" i="23"/>
  <c r="O1619" i="23"/>
  <c r="N1619" i="23"/>
  <c r="I1619" i="23"/>
  <c r="O1618" i="23"/>
  <c r="N1618" i="23"/>
  <c r="I1618" i="23"/>
  <c r="O1617" i="23"/>
  <c r="N1617" i="23"/>
  <c r="I1617" i="23"/>
  <c r="O1616" i="23"/>
  <c r="N1616" i="23"/>
  <c r="I1616" i="23"/>
  <c r="O1615" i="23"/>
  <c r="N1615" i="23"/>
  <c r="I1615" i="23"/>
  <c r="O1612" i="23"/>
  <c r="N1612" i="23"/>
  <c r="I1612" i="23"/>
  <c r="O1613" i="23"/>
  <c r="N1613" i="23"/>
  <c r="I1613" i="23"/>
  <c r="O1614" i="23"/>
  <c r="N1614" i="23"/>
  <c r="I1614" i="23"/>
  <c r="O1611" i="23"/>
  <c r="N1611" i="23"/>
  <c r="I1611" i="23"/>
  <c r="O1610" i="23"/>
  <c r="N1610" i="23"/>
  <c r="I1610" i="23"/>
  <c r="O1609" i="23"/>
  <c r="N1609" i="23"/>
  <c r="I1609" i="23"/>
  <c r="O1608" i="23"/>
  <c r="N1608" i="23"/>
  <c r="I1608" i="23"/>
  <c r="O1607" i="23"/>
  <c r="N1607" i="23"/>
  <c r="I1607" i="23"/>
  <c r="O1606" i="23"/>
  <c r="N1606" i="23"/>
  <c r="I1606" i="23"/>
  <c r="O1605" i="23"/>
  <c r="N1605" i="23"/>
  <c r="I1605" i="23"/>
  <c r="O1604" i="23"/>
  <c r="N1604" i="23"/>
  <c r="I1604" i="23"/>
  <c r="O1602" i="23"/>
  <c r="N1602" i="23"/>
  <c r="I1602" i="23"/>
  <c r="O1603" i="23"/>
  <c r="N1603" i="23"/>
  <c r="I1603" i="23"/>
  <c r="O1601" i="23"/>
  <c r="N1601" i="23"/>
  <c r="I1601" i="23"/>
  <c r="O1600" i="23"/>
  <c r="N1600" i="23"/>
  <c r="I1600" i="23"/>
  <c r="O1599" i="23"/>
  <c r="N1599" i="23"/>
  <c r="I1599" i="23"/>
  <c r="O1598" i="23"/>
  <c r="N1598" i="23"/>
  <c r="I1598" i="23"/>
  <c r="O1597" i="23"/>
  <c r="N1597" i="23"/>
  <c r="I1597" i="23"/>
  <c r="O1596" i="23"/>
  <c r="N1596" i="23"/>
  <c r="I1596" i="23"/>
  <c r="O1595" i="23"/>
  <c r="N1595" i="23"/>
  <c r="I1595" i="23"/>
  <c r="O1593" i="23"/>
  <c r="N1593" i="23"/>
  <c r="I1593" i="23"/>
  <c r="O1594" i="23"/>
  <c r="N1594" i="23"/>
  <c r="I1594" i="23"/>
  <c r="O1592" i="23"/>
  <c r="N1592" i="23"/>
  <c r="I1592" i="23"/>
  <c r="O1590" i="23"/>
  <c r="N1590" i="23"/>
  <c r="I1590" i="23"/>
  <c r="O1591" i="23"/>
  <c r="N1591" i="23"/>
  <c r="I1591" i="23"/>
  <c r="O1589" i="23"/>
  <c r="N1589" i="23"/>
  <c r="I1589" i="23"/>
  <c r="O1588" i="23"/>
  <c r="N1588" i="23"/>
  <c r="I1588" i="23"/>
  <c r="O1587" i="23"/>
  <c r="N1587" i="23"/>
  <c r="I1587" i="23"/>
  <c r="O1586" i="23"/>
  <c r="N1586" i="23"/>
  <c r="I1586" i="23"/>
  <c r="O1585" i="23"/>
  <c r="N1585" i="23"/>
  <c r="I1585" i="23"/>
  <c r="O1584" i="23"/>
  <c r="N1584" i="23"/>
  <c r="I1584" i="23"/>
  <c r="O1583" i="23"/>
  <c r="N1583" i="23"/>
  <c r="I1583" i="23"/>
  <c r="O1582" i="23"/>
  <c r="N1582" i="23"/>
  <c r="I1582" i="23"/>
  <c r="O1581" i="23"/>
  <c r="N1581" i="23"/>
  <c r="I1581" i="23"/>
  <c r="O1580" i="23"/>
  <c r="N1580" i="23"/>
  <c r="I1580" i="23"/>
  <c r="O1579" i="23"/>
  <c r="N1579" i="23"/>
  <c r="I1579" i="23"/>
  <c r="O1578" i="23"/>
  <c r="N1578" i="23"/>
  <c r="I1578" i="23"/>
  <c r="O1577" i="23"/>
  <c r="N1577" i="23"/>
  <c r="I1577" i="23"/>
  <c r="O1576" i="23"/>
  <c r="N1576" i="23"/>
  <c r="I1576" i="23"/>
  <c r="O1575" i="23"/>
  <c r="N1575" i="23"/>
  <c r="I1575" i="23"/>
  <c r="O1574" i="23"/>
  <c r="N1574" i="23"/>
  <c r="I1574" i="23"/>
  <c r="O1573" i="23"/>
  <c r="N1573" i="23"/>
  <c r="I1573" i="23"/>
  <c r="O1572" i="23"/>
  <c r="N1572" i="23"/>
  <c r="I1572" i="23"/>
  <c r="O1571" i="23"/>
  <c r="N1571" i="23"/>
  <c r="I1571" i="23"/>
  <c r="O1570" i="23"/>
  <c r="N1570" i="23"/>
  <c r="I1570" i="23"/>
  <c r="O1569" i="23"/>
  <c r="N1569" i="23"/>
  <c r="I1569" i="23"/>
  <c r="O1568" i="23"/>
  <c r="N1568" i="23"/>
  <c r="I1568" i="23"/>
  <c r="O1567" i="23"/>
  <c r="N1567" i="23"/>
  <c r="I1567" i="23"/>
  <c r="O1566" i="23"/>
  <c r="N1566" i="23"/>
  <c r="I1566" i="23"/>
  <c r="O1565" i="23"/>
  <c r="N1565" i="23"/>
  <c r="I1565" i="23"/>
  <c r="O1564" i="23"/>
  <c r="N1564" i="23"/>
  <c r="I1564" i="23"/>
  <c r="O1563" i="23"/>
  <c r="N1563" i="23"/>
  <c r="I1563" i="23"/>
  <c r="O1562" i="23"/>
  <c r="N1562" i="23"/>
  <c r="I1562" i="23"/>
  <c r="O1561" i="23"/>
  <c r="N1561" i="23"/>
  <c r="I1561" i="23"/>
  <c r="O1560" i="23"/>
  <c r="N1560" i="23"/>
  <c r="I1560" i="23"/>
  <c r="O1559" i="23"/>
  <c r="N1559" i="23"/>
  <c r="I1559" i="23"/>
  <c r="O1558" i="23"/>
  <c r="N1558" i="23"/>
  <c r="I1558" i="23"/>
  <c r="O1557" i="23"/>
  <c r="N1557" i="23"/>
  <c r="I1557" i="23"/>
  <c r="O1556" i="23"/>
  <c r="N1556" i="23"/>
  <c r="I1556" i="23"/>
  <c r="O1555" i="23"/>
  <c r="N1555" i="23"/>
  <c r="I1555" i="23"/>
  <c r="O1554" i="23"/>
  <c r="N1554" i="23"/>
  <c r="I1554" i="23"/>
  <c r="O1553" i="23"/>
  <c r="N1553" i="23"/>
  <c r="I1553" i="23"/>
  <c r="O1552" i="23"/>
  <c r="N1552" i="23"/>
  <c r="I1552" i="23"/>
  <c r="O1551" i="23"/>
  <c r="N1551" i="23"/>
  <c r="I1551" i="23"/>
  <c r="O1550" i="23"/>
  <c r="N1550" i="23"/>
  <c r="I1550" i="23"/>
  <c r="O1549" i="23"/>
  <c r="N1549" i="23"/>
  <c r="I1549" i="23"/>
  <c r="O1548" i="23"/>
  <c r="N1548" i="23"/>
  <c r="I1548" i="23"/>
  <c r="O1547" i="23"/>
  <c r="N1547" i="23"/>
  <c r="I1547" i="23"/>
  <c r="O1546" i="23"/>
  <c r="N1546" i="23"/>
  <c r="I1546" i="23"/>
  <c r="O1545" i="23"/>
  <c r="N1545" i="23"/>
  <c r="I1545" i="23"/>
  <c r="O1544" i="23"/>
  <c r="N1544" i="23"/>
  <c r="I1544" i="23"/>
  <c r="O1543" i="23"/>
  <c r="N1543" i="23"/>
  <c r="I1543" i="23"/>
  <c r="O1542" i="23"/>
  <c r="N1542" i="23"/>
  <c r="I1542" i="23"/>
  <c r="O1541" i="23"/>
  <c r="N1541" i="23"/>
  <c r="I1541" i="23"/>
  <c r="O1540" i="23"/>
  <c r="N1540" i="23"/>
  <c r="I1540" i="23"/>
  <c r="O1539" i="23"/>
  <c r="N1539" i="23"/>
  <c r="I1539" i="23"/>
  <c r="O1538" i="23"/>
  <c r="N1538" i="23"/>
  <c r="I1538" i="23"/>
  <c r="O1537" i="23"/>
  <c r="N1537" i="23"/>
  <c r="I1537" i="23"/>
  <c r="O1536" i="23"/>
  <c r="N1536" i="23"/>
  <c r="I1536" i="23"/>
  <c r="O1535" i="23"/>
  <c r="N1535" i="23"/>
  <c r="I1535" i="23"/>
  <c r="O1534" i="23"/>
  <c r="N1534" i="23"/>
  <c r="I1534" i="23"/>
  <c r="O1533" i="23"/>
  <c r="N1533" i="23"/>
  <c r="I1533" i="23"/>
  <c r="O1532" i="23"/>
  <c r="N1532" i="23"/>
  <c r="I1532" i="23"/>
  <c r="O1531" i="23"/>
  <c r="N1531" i="23"/>
  <c r="I1531" i="23"/>
  <c r="O1530" i="23"/>
  <c r="N1530" i="23"/>
  <c r="I1530" i="23"/>
  <c r="O1529" i="23"/>
  <c r="N1529" i="23"/>
  <c r="I1529" i="23"/>
  <c r="O1528" i="23"/>
  <c r="N1528" i="23"/>
  <c r="I1528" i="23"/>
  <c r="O1524" i="23"/>
  <c r="N1524" i="23"/>
  <c r="I1524" i="23"/>
  <c r="O1523" i="23"/>
  <c r="N1523" i="23"/>
  <c r="I1523" i="23"/>
  <c r="O1520" i="23"/>
  <c r="N1520" i="23"/>
  <c r="I1520" i="23"/>
  <c r="O1521" i="23"/>
  <c r="N1521" i="23"/>
  <c r="I1521" i="23"/>
  <c r="O1522" i="23"/>
  <c r="N1522" i="23"/>
  <c r="I1522" i="23"/>
  <c r="O1519" i="23"/>
  <c r="N1519" i="23"/>
  <c r="I1519" i="23"/>
  <c r="O1518" i="23"/>
  <c r="N1518" i="23"/>
  <c r="I1518" i="23"/>
  <c r="O1517" i="23"/>
  <c r="N1517" i="23"/>
  <c r="I1517" i="23"/>
  <c r="O1514" i="23"/>
  <c r="N1514" i="23"/>
  <c r="I1514" i="23"/>
  <c r="O1516" i="23"/>
  <c r="N1516" i="23"/>
  <c r="I1516" i="23"/>
  <c r="O1515" i="23"/>
  <c r="N1515" i="23"/>
  <c r="I1515" i="23"/>
  <c r="O1513" i="23"/>
  <c r="N1513" i="23"/>
  <c r="I1513" i="23"/>
  <c r="O1510" i="23"/>
  <c r="N1510" i="23"/>
  <c r="I1510" i="23"/>
  <c r="O1509" i="23"/>
  <c r="N1509" i="23"/>
  <c r="I1509" i="23"/>
  <c r="O1508" i="23"/>
  <c r="N1508" i="23"/>
  <c r="I1508" i="23"/>
  <c r="O1507" i="23"/>
  <c r="N1507" i="23"/>
  <c r="I1507" i="23"/>
  <c r="O1506" i="23"/>
  <c r="N1506" i="23"/>
  <c r="I1506" i="23"/>
  <c r="O1505" i="23"/>
  <c r="N1505" i="23"/>
  <c r="I1505" i="23"/>
  <c r="O1504" i="23"/>
  <c r="N1504" i="23"/>
  <c r="I1504" i="23"/>
  <c r="O1503" i="23"/>
  <c r="N1503" i="23"/>
  <c r="I1503" i="23"/>
  <c r="O1502" i="23"/>
  <c r="N1502" i="23"/>
  <c r="I1502" i="23"/>
  <c r="O1501" i="23"/>
  <c r="N1501" i="23"/>
  <c r="I1501" i="23"/>
  <c r="O1500" i="23"/>
  <c r="N1500" i="23"/>
  <c r="I1500" i="23"/>
  <c r="O1499" i="23"/>
  <c r="N1499" i="23"/>
  <c r="I1499" i="23"/>
  <c r="O1498" i="23"/>
  <c r="N1498" i="23"/>
  <c r="I1498" i="23"/>
  <c r="O1497" i="23"/>
  <c r="N1497" i="23"/>
  <c r="I1497" i="23"/>
  <c r="O1496" i="23"/>
  <c r="N1496" i="23"/>
  <c r="I1496" i="23"/>
  <c r="O1495" i="23"/>
  <c r="N1495" i="23"/>
  <c r="I1495" i="23"/>
  <c r="O1494" i="23"/>
  <c r="N1494" i="23"/>
  <c r="I1494" i="23"/>
  <c r="O1490" i="23"/>
  <c r="N1490" i="23"/>
  <c r="I1490" i="23"/>
  <c r="O1491" i="23"/>
  <c r="N1491" i="23"/>
  <c r="I1491" i="23"/>
  <c r="O1489" i="23"/>
  <c r="N1489" i="23"/>
  <c r="I1489" i="23"/>
  <c r="O1487" i="23"/>
  <c r="N1487" i="23"/>
  <c r="I1487" i="23"/>
  <c r="O1488" i="23"/>
  <c r="N1488" i="23"/>
  <c r="I1488" i="23"/>
  <c r="O1486" i="23"/>
  <c r="N1486" i="23"/>
  <c r="I1486" i="23"/>
  <c r="O1484" i="23"/>
  <c r="N1484" i="23"/>
  <c r="I1484" i="23"/>
  <c r="O1485" i="23"/>
  <c r="N1485" i="23"/>
  <c r="I1485" i="23"/>
  <c r="O1483" i="23"/>
  <c r="N1483" i="23"/>
  <c r="I1483" i="23"/>
  <c r="O1481" i="23"/>
  <c r="N1481" i="23"/>
  <c r="I1481" i="23"/>
  <c r="O1482" i="23"/>
  <c r="N1482" i="23"/>
  <c r="I1482" i="23"/>
  <c r="O1480" i="23"/>
  <c r="N1480" i="23"/>
  <c r="I1480" i="23"/>
  <c r="O1478" i="23"/>
  <c r="N1478" i="23"/>
  <c r="I1478" i="23"/>
  <c r="O1479" i="23"/>
  <c r="N1479" i="23"/>
  <c r="I1479" i="23"/>
  <c r="O1477" i="23"/>
  <c r="N1477" i="23"/>
  <c r="I1477" i="23"/>
  <c r="O1476" i="23"/>
  <c r="N1476" i="23"/>
  <c r="I1476" i="23"/>
  <c r="O1475" i="23"/>
  <c r="N1475" i="23"/>
  <c r="I1475" i="23"/>
  <c r="O1474" i="23"/>
  <c r="N1474" i="23"/>
  <c r="I1474" i="23"/>
  <c r="O1472" i="23"/>
  <c r="N1472" i="23"/>
  <c r="I1472" i="23"/>
  <c r="O1473" i="23"/>
  <c r="N1473" i="23"/>
  <c r="I1473" i="23"/>
  <c r="O1471" i="23"/>
  <c r="N1471" i="23"/>
  <c r="I1471" i="23"/>
  <c r="O1469" i="23"/>
  <c r="N1469" i="23"/>
  <c r="I1469" i="23"/>
  <c r="O1470" i="23"/>
  <c r="N1470" i="23"/>
  <c r="I1470" i="23"/>
  <c r="O1468" i="23"/>
  <c r="N1468" i="23"/>
  <c r="I1468" i="23"/>
  <c r="O1466" i="23"/>
  <c r="N1466" i="23"/>
  <c r="I1466" i="23"/>
  <c r="O1467" i="23"/>
  <c r="N1467" i="23"/>
  <c r="I1467" i="23"/>
  <c r="O1465" i="23"/>
  <c r="N1465" i="23"/>
  <c r="I1465" i="23"/>
  <c r="O1464" i="23"/>
  <c r="N1464" i="23"/>
  <c r="I1464" i="23"/>
  <c r="O1463" i="23"/>
  <c r="N1463" i="23"/>
  <c r="I1463" i="23"/>
  <c r="O1462" i="23"/>
  <c r="N1462" i="23"/>
  <c r="I1462" i="23"/>
  <c r="O1460" i="23"/>
  <c r="N1460" i="23"/>
  <c r="I1460" i="23"/>
  <c r="O1461" i="23"/>
  <c r="N1461" i="23"/>
  <c r="I1461" i="23"/>
  <c r="O1459" i="23"/>
  <c r="N1459" i="23"/>
  <c r="I1459" i="23"/>
  <c r="O1457" i="23"/>
  <c r="N1457" i="23"/>
  <c r="I1457" i="23"/>
  <c r="O1458" i="23"/>
  <c r="N1458" i="23"/>
  <c r="I1458" i="23"/>
  <c r="O1456" i="23"/>
  <c r="N1456" i="23"/>
  <c r="I1456" i="23"/>
  <c r="O1454" i="23"/>
  <c r="N1454" i="23"/>
  <c r="I1454" i="23"/>
  <c r="O1455" i="23"/>
  <c r="N1455" i="23"/>
  <c r="I1455" i="23"/>
  <c r="O1453" i="23"/>
  <c r="N1453" i="23"/>
  <c r="I1453" i="23"/>
  <c r="O1452" i="23"/>
  <c r="N1452" i="23"/>
  <c r="I1452" i="23"/>
  <c r="O1451" i="23"/>
  <c r="N1451" i="23"/>
  <c r="I1451" i="23"/>
  <c r="O1450" i="23"/>
  <c r="N1450" i="23"/>
  <c r="I1450" i="23"/>
  <c r="O1448" i="23"/>
  <c r="N1448" i="23"/>
  <c r="I1448" i="23"/>
  <c r="O1449" i="23"/>
  <c r="N1449" i="23"/>
  <c r="I1449" i="23"/>
  <c r="O1447" i="23"/>
  <c r="N1447" i="23"/>
  <c r="I1447" i="23"/>
  <c r="O1446" i="23"/>
  <c r="N1446" i="23"/>
  <c r="I1446" i="23"/>
  <c r="O1445" i="23"/>
  <c r="N1445" i="23"/>
  <c r="I1445" i="23"/>
  <c r="O1444" i="23"/>
  <c r="N1444" i="23"/>
  <c r="I1444" i="23"/>
  <c r="O1443" i="23"/>
  <c r="N1443" i="23"/>
  <c r="I1443" i="23"/>
  <c r="O1442" i="23"/>
  <c r="N1442" i="23"/>
  <c r="I1442" i="23"/>
  <c r="O1441" i="23"/>
  <c r="N1441" i="23"/>
  <c r="I1441" i="23"/>
  <c r="O1440" i="23"/>
  <c r="N1440" i="23"/>
  <c r="I1440" i="23"/>
  <c r="O1439" i="23"/>
  <c r="N1439" i="23"/>
  <c r="I1439" i="23"/>
  <c r="O1438" i="23"/>
  <c r="N1438" i="23"/>
  <c r="I1438" i="23"/>
  <c r="O1437" i="23"/>
  <c r="N1437" i="23"/>
  <c r="I1437" i="23"/>
  <c r="O1436" i="23"/>
  <c r="N1436" i="23"/>
  <c r="I1436" i="23"/>
  <c r="O1435" i="23"/>
  <c r="N1435" i="23"/>
  <c r="I1435" i="23"/>
  <c r="O1434" i="23"/>
  <c r="N1434" i="23"/>
  <c r="I1434" i="23"/>
  <c r="O1433" i="23"/>
  <c r="N1433" i="23"/>
  <c r="I1433" i="23"/>
  <c r="O1432" i="23"/>
  <c r="N1432" i="23"/>
  <c r="I1432" i="23"/>
  <c r="O1431" i="23"/>
  <c r="N1431" i="23"/>
  <c r="I1431" i="23"/>
  <c r="O1430" i="23"/>
  <c r="N1430" i="23"/>
  <c r="I1430" i="23"/>
  <c r="O1417" i="23"/>
  <c r="N1417" i="23"/>
  <c r="I1417" i="23"/>
  <c r="O1416" i="23"/>
  <c r="N1416" i="23"/>
  <c r="I1416" i="23"/>
  <c r="O312" i="23"/>
  <c r="N312" i="23"/>
  <c r="I312" i="23"/>
  <c r="O311" i="23"/>
  <c r="N311" i="23"/>
  <c r="I311" i="23"/>
  <c r="O308" i="23"/>
  <c r="N308" i="23"/>
  <c r="I308" i="23"/>
  <c r="O307" i="23"/>
  <c r="N307" i="23"/>
  <c r="I307" i="23"/>
  <c r="O304" i="23"/>
  <c r="N304" i="23"/>
  <c r="I304" i="23"/>
  <c r="O303" i="23"/>
  <c r="N303" i="23"/>
  <c r="I303" i="23"/>
  <c r="O299" i="23"/>
  <c r="N299" i="23"/>
  <c r="I299" i="23"/>
  <c r="O298" i="23"/>
  <c r="N298" i="23"/>
  <c r="I298" i="23"/>
  <c r="O297" i="23"/>
  <c r="N297" i="23"/>
  <c r="I297" i="23"/>
  <c r="O293" i="23"/>
  <c r="N293" i="23"/>
  <c r="I293" i="23"/>
  <c r="O292" i="23"/>
  <c r="N292" i="23"/>
  <c r="I292" i="23"/>
  <c r="O291" i="23"/>
  <c r="N291" i="23"/>
  <c r="I291" i="23"/>
  <c r="O288" i="23"/>
  <c r="N288" i="23"/>
  <c r="I288" i="23"/>
  <c r="O287" i="23"/>
  <c r="N287" i="23"/>
  <c r="I287" i="23"/>
  <c r="O284" i="23"/>
  <c r="N284" i="23"/>
  <c r="I284" i="23"/>
  <c r="O283" i="23"/>
  <c r="N283" i="23"/>
  <c r="I283" i="23"/>
  <c r="O280" i="23"/>
  <c r="N280" i="23"/>
  <c r="I280" i="23"/>
  <c r="O1429" i="23"/>
  <c r="N1429" i="23"/>
  <c r="I1429" i="23"/>
  <c r="O1428" i="23"/>
  <c r="N1428" i="23"/>
  <c r="I1428" i="23"/>
  <c r="O1426" i="23"/>
  <c r="N1426" i="23"/>
  <c r="I1426" i="23"/>
  <c r="O1427" i="23"/>
  <c r="N1427" i="23"/>
  <c r="I1427" i="23"/>
  <c r="O1425" i="23"/>
  <c r="N1425" i="23"/>
  <c r="I1425" i="23"/>
  <c r="O1424" i="23"/>
  <c r="N1424" i="23"/>
  <c r="I1424" i="23"/>
  <c r="O1423" i="23"/>
  <c r="N1423" i="23"/>
  <c r="I1423" i="23"/>
  <c r="O1422" i="23"/>
  <c r="N1422" i="23"/>
  <c r="I1422" i="23"/>
  <c r="O1421" i="23"/>
  <c r="N1421" i="23"/>
  <c r="I1421" i="23"/>
  <c r="O1420" i="23"/>
  <c r="N1420" i="23"/>
  <c r="I1420" i="23"/>
  <c r="O1419" i="23"/>
  <c r="N1419" i="23"/>
  <c r="I1419" i="23"/>
  <c r="O1418" i="23"/>
  <c r="N1418" i="23"/>
  <c r="I1418" i="23"/>
  <c r="O1415" i="23"/>
  <c r="N1415" i="23"/>
  <c r="I1415" i="23"/>
  <c r="O1414" i="23"/>
  <c r="N1414" i="23"/>
  <c r="I1414" i="23"/>
  <c r="O1413" i="23"/>
  <c r="N1413" i="23"/>
  <c r="I1413" i="23"/>
  <c r="O1412" i="23"/>
  <c r="N1412" i="23"/>
  <c r="I1412" i="23"/>
  <c r="O1411" i="23"/>
  <c r="N1411" i="23"/>
  <c r="I1411" i="23"/>
  <c r="O1410" i="23"/>
  <c r="N1410" i="23"/>
  <c r="I1410" i="23"/>
  <c r="O1409" i="23"/>
  <c r="N1409" i="23"/>
  <c r="I1409" i="23"/>
  <c r="O1408" i="23"/>
  <c r="N1408" i="23"/>
  <c r="I1408" i="23"/>
  <c r="O1407" i="23"/>
  <c r="N1407" i="23"/>
  <c r="I1407" i="23"/>
  <c r="O1406" i="23"/>
  <c r="N1406" i="23"/>
  <c r="I1406" i="23"/>
  <c r="O1405" i="23"/>
  <c r="N1405" i="23"/>
  <c r="I1405" i="23"/>
  <c r="O1404" i="23"/>
  <c r="N1404" i="23"/>
  <c r="I1404" i="23"/>
  <c r="O1403" i="23"/>
  <c r="N1403" i="23"/>
  <c r="I1403" i="23"/>
  <c r="O1402" i="23"/>
  <c r="N1402" i="23"/>
  <c r="I1402" i="23"/>
  <c r="O1401" i="23"/>
  <c r="N1401" i="23"/>
  <c r="I1401" i="23"/>
  <c r="O1400" i="23"/>
  <c r="N1400" i="23"/>
  <c r="I1400" i="23"/>
  <c r="O1399" i="23"/>
  <c r="N1399" i="23"/>
  <c r="I1399" i="23"/>
  <c r="O1398" i="23"/>
  <c r="N1398" i="23"/>
  <c r="I1398" i="23"/>
  <c r="O1397" i="23"/>
  <c r="N1397" i="23"/>
  <c r="I1397" i="23"/>
  <c r="O1396" i="23"/>
  <c r="N1396" i="23"/>
  <c r="I1396" i="23"/>
  <c r="O1395" i="23"/>
  <c r="N1395" i="23"/>
  <c r="I1395" i="23"/>
  <c r="O1394" i="23"/>
  <c r="N1394" i="23"/>
  <c r="I1394" i="23"/>
  <c r="O1393" i="23"/>
  <c r="N1393" i="23"/>
  <c r="I1393" i="23"/>
  <c r="O1392" i="23"/>
  <c r="N1392" i="23"/>
  <c r="I1392" i="23"/>
  <c r="O1391" i="23"/>
  <c r="N1391" i="23"/>
  <c r="I1391" i="23"/>
  <c r="O1390" i="23"/>
  <c r="N1390" i="23"/>
  <c r="I1390" i="23"/>
  <c r="O1389" i="23"/>
  <c r="N1389" i="23"/>
  <c r="I1389" i="23"/>
  <c r="O1388" i="23"/>
  <c r="N1388" i="23"/>
  <c r="I1388" i="23"/>
  <c r="O1387" i="23"/>
  <c r="N1387" i="23"/>
  <c r="I1387" i="23"/>
  <c r="O1386" i="23"/>
  <c r="N1386" i="23"/>
  <c r="I1386" i="23"/>
  <c r="O1385" i="23"/>
  <c r="N1385" i="23"/>
  <c r="I1385" i="23"/>
  <c r="O1384" i="23"/>
  <c r="N1384" i="23"/>
  <c r="I1384" i="23"/>
  <c r="O1383" i="23"/>
  <c r="N1383" i="23"/>
  <c r="I1383" i="23"/>
  <c r="O1382" i="23"/>
  <c r="N1382" i="23"/>
  <c r="I1382" i="23"/>
  <c r="O1381" i="23"/>
  <c r="N1381" i="23"/>
  <c r="I1381" i="23"/>
  <c r="O1380" i="23"/>
  <c r="N1380" i="23"/>
  <c r="I1380" i="23"/>
  <c r="O1379" i="23"/>
  <c r="N1379" i="23"/>
  <c r="I1379" i="23"/>
  <c r="O1378" i="23"/>
  <c r="N1378" i="23"/>
  <c r="I1378" i="23"/>
  <c r="O1377" i="23"/>
  <c r="N1377" i="23"/>
  <c r="I1377" i="23"/>
  <c r="O1376" i="23"/>
  <c r="N1376" i="23"/>
  <c r="I1376" i="23"/>
  <c r="O1375" i="23"/>
  <c r="N1375" i="23"/>
  <c r="I1375" i="23"/>
  <c r="O1374" i="23"/>
  <c r="N1374" i="23"/>
  <c r="I1374" i="23"/>
  <c r="O1373" i="23"/>
  <c r="N1373" i="23"/>
  <c r="I1373" i="23"/>
  <c r="O1372" i="23"/>
  <c r="N1372" i="23"/>
  <c r="I1372" i="23"/>
  <c r="O1371" i="23"/>
  <c r="N1371" i="23"/>
  <c r="I1371" i="23"/>
  <c r="O1370" i="23"/>
  <c r="N1370" i="23"/>
  <c r="I1370" i="23"/>
  <c r="O1369" i="23"/>
  <c r="N1369" i="23"/>
  <c r="I1369" i="23"/>
  <c r="O1368" i="23"/>
  <c r="N1368" i="23"/>
  <c r="I1368" i="23"/>
  <c r="O1367" i="23"/>
  <c r="N1367" i="23"/>
  <c r="I1367" i="23"/>
  <c r="O1366" i="23"/>
  <c r="N1366" i="23"/>
  <c r="I1366" i="23"/>
  <c r="O1365" i="23"/>
  <c r="N1365" i="23"/>
  <c r="I1365" i="23"/>
  <c r="O1364" i="23"/>
  <c r="N1364" i="23"/>
  <c r="I1364" i="23"/>
  <c r="O1363" i="23"/>
  <c r="N1363" i="23"/>
  <c r="I1363" i="23"/>
  <c r="O1362" i="23"/>
  <c r="N1362" i="23"/>
  <c r="I1362" i="23"/>
  <c r="O1361" i="23"/>
  <c r="N1361" i="23"/>
  <c r="I1361" i="23"/>
  <c r="O1360" i="23"/>
  <c r="N1360" i="23"/>
  <c r="I1360" i="23"/>
  <c r="O1359" i="23"/>
  <c r="N1359" i="23"/>
  <c r="I1359" i="23"/>
  <c r="O1358" i="23"/>
  <c r="N1358" i="23"/>
  <c r="I1358" i="23"/>
  <c r="O1357" i="23"/>
  <c r="N1357" i="23"/>
  <c r="I1357" i="23"/>
  <c r="O1356" i="23"/>
  <c r="N1356" i="23"/>
  <c r="I1356" i="23"/>
  <c r="O1355" i="23"/>
  <c r="N1355" i="23"/>
  <c r="I1355" i="23"/>
  <c r="O1354" i="23"/>
  <c r="N1354" i="23"/>
  <c r="I1354" i="23"/>
  <c r="O1353" i="23"/>
  <c r="N1353" i="23"/>
  <c r="I1353" i="23"/>
  <c r="O1352" i="23"/>
  <c r="N1352" i="23"/>
  <c r="I1352" i="23"/>
  <c r="O1351" i="23"/>
  <c r="N1351" i="23"/>
  <c r="I1351" i="23"/>
  <c r="O1350" i="23"/>
  <c r="N1350" i="23"/>
  <c r="I1350" i="23"/>
  <c r="O1349" i="23"/>
  <c r="N1349" i="23"/>
  <c r="I1349" i="23"/>
  <c r="O1348" i="23"/>
  <c r="N1348" i="23"/>
  <c r="I1348" i="23"/>
  <c r="O1347" i="23"/>
  <c r="N1347" i="23"/>
  <c r="I1347" i="23"/>
  <c r="O1346" i="23"/>
  <c r="N1346" i="23"/>
  <c r="O1345" i="23"/>
  <c r="N1345" i="23"/>
  <c r="O1344" i="23"/>
  <c r="N1344" i="23"/>
  <c r="O1343" i="23"/>
  <c r="N1343" i="23"/>
  <c r="I1343" i="23"/>
  <c r="O1342" i="23"/>
  <c r="N1342" i="23"/>
  <c r="I1342" i="23"/>
  <c r="O1341" i="23"/>
  <c r="N1341" i="23"/>
  <c r="I1341" i="23"/>
  <c r="O1340" i="23"/>
  <c r="N1340" i="23"/>
  <c r="I1340" i="23"/>
  <c r="O1339" i="23"/>
  <c r="N1339" i="23"/>
  <c r="I1339" i="23"/>
  <c r="O1338" i="23"/>
  <c r="N1338" i="23"/>
  <c r="I1338" i="23"/>
  <c r="O1337" i="23"/>
  <c r="N1337" i="23"/>
  <c r="I1337" i="23"/>
  <c r="O1336" i="23"/>
  <c r="N1336" i="23"/>
  <c r="I1336" i="23"/>
  <c r="O1335" i="23"/>
  <c r="N1335" i="23"/>
  <c r="I1335" i="23"/>
  <c r="O1334" i="23"/>
  <c r="N1334" i="23"/>
  <c r="I1334" i="23"/>
  <c r="O1333" i="23"/>
  <c r="N1333" i="23"/>
  <c r="I1333" i="23"/>
  <c r="O1332" i="23"/>
  <c r="N1332" i="23"/>
  <c r="I1332" i="23"/>
  <c r="O1331" i="23"/>
  <c r="N1331" i="23"/>
  <c r="I1331" i="23"/>
  <c r="O1330" i="23"/>
  <c r="N1330" i="23"/>
  <c r="I1330" i="23"/>
  <c r="O1329" i="23"/>
  <c r="N1329" i="23"/>
  <c r="I1329" i="23"/>
  <c r="O1328" i="23"/>
  <c r="N1328" i="23"/>
  <c r="I1328" i="23"/>
  <c r="O1327" i="23"/>
  <c r="N1327" i="23"/>
  <c r="I1327" i="23"/>
  <c r="O1326" i="23"/>
  <c r="N1326" i="23"/>
  <c r="I1326" i="23"/>
  <c r="O1325" i="23"/>
  <c r="N1325" i="23"/>
  <c r="I1325" i="23"/>
  <c r="O1324" i="23"/>
  <c r="N1324" i="23"/>
  <c r="I1324" i="23"/>
  <c r="O1323" i="23"/>
  <c r="N1323" i="23"/>
  <c r="I1323" i="23"/>
  <c r="O1322" i="23"/>
  <c r="N1322" i="23"/>
  <c r="I1322" i="23"/>
  <c r="O1321" i="23"/>
  <c r="N1321" i="23"/>
  <c r="I1321" i="23"/>
  <c r="O1320" i="23"/>
  <c r="N1320" i="23"/>
  <c r="I1320" i="23"/>
  <c r="O1319" i="23"/>
  <c r="N1319" i="23"/>
  <c r="I1319" i="23"/>
  <c r="O1318" i="23"/>
  <c r="N1318" i="23"/>
  <c r="I1318" i="23"/>
  <c r="O1317" i="23"/>
  <c r="N1317" i="23"/>
  <c r="I1317" i="23"/>
  <c r="O1316" i="23"/>
  <c r="N1316" i="23"/>
  <c r="I1316" i="23"/>
  <c r="O1315" i="23"/>
  <c r="N1315" i="23"/>
  <c r="I1315" i="23"/>
  <c r="O1314" i="23"/>
  <c r="N1314" i="23"/>
  <c r="I1314" i="23"/>
  <c r="O1313" i="23"/>
  <c r="N1313" i="23"/>
  <c r="I1313" i="23"/>
  <c r="O1312" i="23"/>
  <c r="N1312" i="23"/>
  <c r="I1312" i="23"/>
  <c r="O1311" i="23"/>
  <c r="N1311" i="23"/>
  <c r="I1311" i="23"/>
  <c r="O1310" i="23"/>
  <c r="N1310" i="23"/>
  <c r="I1310" i="23"/>
  <c r="O1309" i="23"/>
  <c r="N1309" i="23"/>
  <c r="I1309" i="23"/>
  <c r="O1308" i="23"/>
  <c r="N1308" i="23"/>
  <c r="I1308" i="23"/>
  <c r="O1307" i="23"/>
  <c r="N1307" i="23"/>
  <c r="I1307" i="23"/>
  <c r="O1306" i="23"/>
  <c r="N1306" i="23"/>
  <c r="I1306" i="23"/>
  <c r="O1304" i="23"/>
  <c r="N1304" i="23"/>
  <c r="I1304" i="23"/>
  <c r="O1303" i="23"/>
  <c r="N1303" i="23"/>
  <c r="I1303" i="23"/>
  <c r="O1305" i="23"/>
  <c r="N1305" i="23"/>
  <c r="I1305" i="23"/>
  <c r="O1302" i="23"/>
  <c r="N1302" i="23"/>
  <c r="I1302" i="23"/>
  <c r="O1301" i="23"/>
  <c r="N1301" i="23"/>
  <c r="I1301" i="23"/>
  <c r="O1300" i="23"/>
  <c r="N1300" i="23"/>
  <c r="I1300" i="23"/>
  <c r="O1299" i="23"/>
  <c r="N1299" i="23"/>
  <c r="I1299" i="23"/>
  <c r="O1298" i="23"/>
  <c r="N1298" i="23"/>
  <c r="I1298" i="23"/>
  <c r="O1297" i="23"/>
  <c r="N1297" i="23"/>
  <c r="I1297" i="23"/>
  <c r="O1296" i="23"/>
  <c r="N1296" i="23"/>
  <c r="I1296" i="23"/>
  <c r="O1295" i="23"/>
  <c r="N1295" i="23"/>
  <c r="I1295" i="23"/>
  <c r="O1294" i="23"/>
  <c r="N1294" i="23"/>
  <c r="I1294" i="23"/>
  <c r="O1293" i="23"/>
  <c r="N1293" i="23"/>
  <c r="I1293" i="23"/>
  <c r="O1292" i="23"/>
  <c r="N1292" i="23"/>
  <c r="I1292" i="23"/>
  <c r="O1291" i="23"/>
  <c r="N1291" i="23"/>
  <c r="I1291" i="23"/>
  <c r="O1290" i="23"/>
  <c r="N1290" i="23"/>
  <c r="I1290" i="23"/>
  <c r="O1287" i="23"/>
  <c r="N1287" i="23"/>
  <c r="I1287" i="23"/>
  <c r="O1288" i="23"/>
  <c r="N1288" i="23"/>
  <c r="I1288" i="23"/>
  <c r="O1289" i="23"/>
  <c r="N1289" i="23"/>
  <c r="I1289" i="23"/>
  <c r="O1286" i="23"/>
  <c r="N1286" i="23"/>
  <c r="I1286" i="23"/>
  <c r="O1285" i="23"/>
  <c r="N1285" i="23"/>
  <c r="I1285" i="23"/>
  <c r="O1284" i="23"/>
  <c r="N1284" i="23"/>
  <c r="I1284" i="23"/>
  <c r="O1283" i="23"/>
  <c r="N1283" i="23"/>
  <c r="I1283" i="23"/>
  <c r="O1282" i="23"/>
  <c r="N1282" i="23"/>
  <c r="I1282" i="23"/>
  <c r="O1281" i="23"/>
  <c r="N1281" i="23"/>
  <c r="I1281" i="23"/>
  <c r="O1279" i="23"/>
  <c r="N1279" i="23"/>
  <c r="I1279" i="23"/>
  <c r="O1278" i="23"/>
  <c r="N1278" i="23"/>
  <c r="I1278" i="23"/>
  <c r="O1280" i="23"/>
  <c r="N1280" i="23"/>
  <c r="I1280" i="23"/>
  <c r="O1277" i="23"/>
  <c r="N1277" i="23"/>
  <c r="I1277" i="23"/>
  <c r="O1276" i="23"/>
  <c r="N1276" i="23"/>
  <c r="I1276" i="23"/>
  <c r="O1275" i="23"/>
  <c r="N1275" i="23"/>
  <c r="I1275" i="23"/>
  <c r="O1274" i="23"/>
  <c r="N1274" i="23"/>
  <c r="I1274" i="23"/>
  <c r="O1273" i="23"/>
  <c r="N1273" i="23"/>
  <c r="I1273" i="23"/>
  <c r="O1272" i="23"/>
  <c r="N1272" i="23"/>
  <c r="I1272" i="23"/>
  <c r="O1271" i="23"/>
  <c r="N1271" i="23"/>
  <c r="I1271" i="23"/>
  <c r="O1270" i="23"/>
  <c r="N1270" i="23"/>
  <c r="I1270" i="23"/>
  <c r="O1269" i="23"/>
  <c r="N1269" i="23"/>
  <c r="I1269" i="23"/>
  <c r="O1268" i="23"/>
  <c r="N1268" i="23"/>
  <c r="I1268" i="23"/>
  <c r="O1267" i="23"/>
  <c r="N1267" i="23"/>
  <c r="I1267" i="23"/>
  <c r="O1266" i="23"/>
  <c r="N1266" i="23"/>
  <c r="I1266" i="23"/>
  <c r="O1265" i="23"/>
  <c r="N1265" i="23"/>
  <c r="I1265" i="23"/>
  <c r="O1264" i="23"/>
  <c r="N1264" i="23"/>
  <c r="I1264" i="23"/>
  <c r="O1263" i="23"/>
  <c r="N1263" i="23"/>
  <c r="I1263" i="23"/>
  <c r="O1262" i="23"/>
  <c r="N1262" i="23"/>
  <c r="I1262" i="23"/>
  <c r="O1261" i="23"/>
  <c r="N1261" i="23"/>
  <c r="I1261" i="23"/>
  <c r="O1259" i="23"/>
  <c r="N1259" i="23"/>
  <c r="I1259" i="23"/>
  <c r="O1257" i="23"/>
  <c r="N1257" i="23"/>
  <c r="I1257" i="23"/>
  <c r="O1260" i="23"/>
  <c r="N1260" i="23"/>
  <c r="I1260" i="23"/>
  <c r="O1258" i="23"/>
  <c r="N1258" i="23"/>
  <c r="I1258" i="23"/>
  <c r="O1256" i="23"/>
  <c r="N1256" i="23"/>
  <c r="I1256" i="23"/>
  <c r="O1255" i="23"/>
  <c r="N1255" i="23"/>
  <c r="I1255" i="23"/>
  <c r="O1252" i="23"/>
  <c r="N1252" i="23"/>
  <c r="I1252" i="23"/>
  <c r="O1253" i="23"/>
  <c r="N1253" i="23"/>
  <c r="I1253" i="23"/>
  <c r="O1254" i="23"/>
  <c r="N1254" i="23"/>
  <c r="I1254" i="23"/>
  <c r="O1251" i="23"/>
  <c r="N1251" i="23"/>
  <c r="I1251" i="23"/>
  <c r="O1250" i="23"/>
  <c r="N1250" i="23"/>
  <c r="I1250" i="23"/>
  <c r="O1249" i="23"/>
  <c r="N1249" i="23"/>
  <c r="I1249" i="23"/>
  <c r="O1248" i="23"/>
  <c r="N1248" i="23"/>
  <c r="I1248" i="23"/>
  <c r="O1247" i="23"/>
  <c r="N1247" i="23"/>
  <c r="I1247" i="23"/>
  <c r="O1246" i="23"/>
  <c r="N1246" i="23"/>
  <c r="I1246" i="23"/>
  <c r="O1244" i="23"/>
  <c r="N1244" i="23"/>
  <c r="I1244" i="23"/>
  <c r="O1245" i="23"/>
  <c r="N1245" i="23"/>
  <c r="I1245" i="23"/>
  <c r="O1243" i="23"/>
  <c r="N1243" i="23"/>
  <c r="I1243" i="23"/>
  <c r="O1242" i="23"/>
  <c r="N1242" i="23"/>
  <c r="I1242" i="23"/>
  <c r="O1241" i="23"/>
  <c r="N1241" i="23"/>
  <c r="I1241" i="23"/>
  <c r="O1240" i="23"/>
  <c r="N1240" i="23"/>
  <c r="I1240" i="23"/>
  <c r="O1239" i="23"/>
  <c r="N1239" i="23"/>
  <c r="I1239" i="23"/>
  <c r="O1238" i="23"/>
  <c r="N1238" i="23"/>
  <c r="I1238" i="23"/>
  <c r="O1236" i="23"/>
  <c r="N1236" i="23"/>
  <c r="I1236" i="23"/>
  <c r="O1234" i="23"/>
  <c r="N1234" i="23"/>
  <c r="I1234" i="23"/>
  <c r="O1237" i="23"/>
  <c r="N1237" i="23"/>
  <c r="I1237" i="23"/>
  <c r="O1235" i="23"/>
  <c r="N1235" i="23"/>
  <c r="I1235" i="23"/>
  <c r="O1233" i="23"/>
  <c r="N1233" i="23"/>
  <c r="I1233" i="23"/>
  <c r="O1232" i="23"/>
  <c r="N1232" i="23"/>
  <c r="I1232" i="23"/>
  <c r="O1229" i="23"/>
  <c r="N1229" i="23"/>
  <c r="I1229" i="23"/>
  <c r="O1231" i="23"/>
  <c r="N1231" i="23"/>
  <c r="I1231" i="23"/>
  <c r="O1230" i="23"/>
  <c r="N1230" i="23"/>
  <c r="I1230" i="23"/>
  <c r="O1228" i="23"/>
  <c r="N1228" i="23"/>
  <c r="I1228" i="23"/>
  <c r="O1227" i="23"/>
  <c r="N1227" i="23"/>
  <c r="I1227" i="23"/>
  <c r="O1225" i="23"/>
  <c r="N1225" i="23"/>
  <c r="I1225" i="23"/>
  <c r="O1226" i="23"/>
  <c r="N1226" i="23"/>
  <c r="I1226" i="23"/>
  <c r="O1224" i="23"/>
  <c r="N1224" i="23"/>
  <c r="I1224" i="23"/>
  <c r="O1221" i="23"/>
  <c r="N1221" i="23"/>
  <c r="I1221" i="23"/>
  <c r="O1223" i="23"/>
  <c r="N1223" i="23"/>
  <c r="I1223" i="23"/>
  <c r="O1220" i="23"/>
  <c r="N1220" i="23"/>
  <c r="I1220" i="23"/>
  <c r="O1222" i="23"/>
  <c r="N1222" i="23"/>
  <c r="I1222" i="23"/>
  <c r="O1219" i="23"/>
  <c r="N1219" i="23"/>
  <c r="I1219" i="23"/>
  <c r="O1217" i="23"/>
  <c r="N1217" i="23"/>
  <c r="I1217" i="23"/>
  <c r="O1218" i="23"/>
  <c r="N1218" i="23"/>
  <c r="I1218" i="23"/>
  <c r="O1216" i="23"/>
  <c r="N1216" i="23"/>
  <c r="I1216" i="23"/>
  <c r="O1215" i="23"/>
  <c r="N1215" i="23"/>
  <c r="I1215" i="23"/>
  <c r="O1212" i="23"/>
  <c r="N1212" i="23"/>
  <c r="I1212" i="23"/>
  <c r="O1214" i="23"/>
  <c r="N1214" i="23"/>
  <c r="I1214" i="23"/>
  <c r="O1213" i="23"/>
  <c r="N1213" i="23"/>
  <c r="I1213" i="23"/>
  <c r="O1211" i="23"/>
  <c r="N1211" i="23"/>
  <c r="I1211" i="23"/>
  <c r="O1210" i="23"/>
  <c r="N1210" i="23"/>
  <c r="I1210" i="23"/>
  <c r="O1209" i="23"/>
  <c r="N1209" i="23"/>
  <c r="I1209" i="23"/>
  <c r="O1206" i="23"/>
  <c r="N1206" i="23"/>
  <c r="I1206" i="23"/>
  <c r="O1207" i="23"/>
  <c r="N1207" i="23"/>
  <c r="I1207" i="23"/>
  <c r="O1208" i="23"/>
  <c r="N1208" i="23"/>
  <c r="I1208" i="23"/>
  <c r="O1205" i="23"/>
  <c r="N1205" i="23"/>
  <c r="I1205" i="23"/>
  <c r="O1204" i="23"/>
  <c r="N1204" i="23"/>
  <c r="I1204" i="23"/>
  <c r="O1203" i="23"/>
  <c r="N1203" i="23"/>
  <c r="I1203" i="23"/>
  <c r="O1202" i="23"/>
  <c r="N1202" i="23"/>
  <c r="I1202" i="23"/>
  <c r="O1201" i="23"/>
  <c r="N1201" i="23"/>
  <c r="I1201" i="23"/>
  <c r="O1198" i="23"/>
  <c r="N1198" i="23"/>
  <c r="I1198" i="23"/>
  <c r="O1200" i="23"/>
  <c r="N1200" i="23"/>
  <c r="I1200" i="23"/>
  <c r="O1199" i="23"/>
  <c r="N1199" i="23"/>
  <c r="I1199" i="23"/>
  <c r="O1197" i="23"/>
  <c r="N1197" i="23"/>
  <c r="I1197" i="23"/>
  <c r="O1195" i="23"/>
  <c r="N1195" i="23"/>
  <c r="I1195" i="23"/>
  <c r="O1196" i="23"/>
  <c r="N1196" i="23"/>
  <c r="I1196" i="23"/>
  <c r="O1194" i="23"/>
  <c r="N1194" i="23"/>
  <c r="I1194" i="23"/>
  <c r="O1193" i="23"/>
  <c r="N1193" i="23"/>
  <c r="I1193" i="23"/>
  <c r="O1191" i="23"/>
  <c r="N1191" i="23"/>
  <c r="I1191" i="23"/>
  <c r="O1192" i="23"/>
  <c r="N1192" i="23"/>
  <c r="I1192" i="23"/>
  <c r="O1190" i="23"/>
  <c r="N1190" i="23"/>
  <c r="I1190" i="23"/>
  <c r="O1187" i="23"/>
  <c r="N1187" i="23"/>
  <c r="I1187" i="23"/>
  <c r="O1189" i="23"/>
  <c r="N1189" i="23"/>
  <c r="I1189" i="23"/>
  <c r="O1186" i="23"/>
  <c r="N1186" i="23"/>
  <c r="I1186" i="23"/>
  <c r="O1188" i="23"/>
  <c r="N1188" i="23"/>
  <c r="I1188" i="23"/>
  <c r="O1185" i="23"/>
  <c r="N1185" i="23"/>
  <c r="I1185" i="23"/>
  <c r="O1183" i="23"/>
  <c r="N1183" i="23"/>
  <c r="I1183" i="23"/>
  <c r="O1184" i="23"/>
  <c r="N1184" i="23"/>
  <c r="I1184" i="23"/>
  <c r="O1181" i="23"/>
  <c r="N1181" i="23"/>
  <c r="I1181" i="23"/>
  <c r="O1182" i="23"/>
  <c r="N1182" i="23"/>
  <c r="I1182" i="23"/>
  <c r="O1180" i="23"/>
  <c r="N1180" i="23"/>
  <c r="I1180" i="23"/>
  <c r="O1176" i="23"/>
  <c r="N1176" i="23"/>
  <c r="I1176" i="23"/>
  <c r="O1178" i="23"/>
  <c r="N1178" i="23"/>
  <c r="I1178" i="23"/>
  <c r="O1179" i="23"/>
  <c r="N1179" i="23"/>
  <c r="I1179" i="23"/>
  <c r="O1177" i="23"/>
  <c r="N1177" i="23"/>
  <c r="I1177" i="23"/>
  <c r="O1175" i="23"/>
  <c r="N1175" i="23"/>
  <c r="I1175" i="23"/>
  <c r="O1172" i="23"/>
  <c r="N1172" i="23"/>
  <c r="I1172" i="23"/>
  <c r="O1174" i="23"/>
  <c r="N1174" i="23"/>
  <c r="I1174" i="23"/>
  <c r="O1173" i="23"/>
  <c r="N1173" i="23"/>
  <c r="I1173" i="23"/>
  <c r="O1171" i="23"/>
  <c r="N1171" i="23"/>
  <c r="I1171" i="23"/>
  <c r="O1169" i="23"/>
  <c r="N1169" i="23"/>
  <c r="I1169" i="23"/>
  <c r="O1170" i="23"/>
  <c r="N1170" i="23"/>
  <c r="I1170" i="23"/>
  <c r="O1168" i="23"/>
  <c r="N1168" i="23"/>
  <c r="I1168" i="23"/>
  <c r="O1167" i="23"/>
  <c r="N1167" i="23"/>
  <c r="I1167" i="23"/>
  <c r="O1166" i="23"/>
  <c r="N1166" i="23"/>
  <c r="I1166" i="23"/>
  <c r="O1165" i="23"/>
  <c r="N1165" i="23"/>
  <c r="I1165" i="23"/>
  <c r="O1163" i="23"/>
  <c r="N1163" i="23"/>
  <c r="I1163" i="23"/>
  <c r="O1161" i="23"/>
  <c r="N1161" i="23"/>
  <c r="I1161" i="23"/>
  <c r="O1164" i="23"/>
  <c r="N1164" i="23"/>
  <c r="I1164" i="23"/>
  <c r="O1162" i="23"/>
  <c r="N1162" i="23"/>
  <c r="I1162" i="23"/>
  <c r="O1160" i="23"/>
  <c r="N1160" i="23"/>
  <c r="I1160" i="23"/>
  <c r="O1159" i="23"/>
  <c r="N1159" i="23"/>
  <c r="I1159" i="23"/>
  <c r="O1158" i="23"/>
  <c r="N1158" i="23"/>
  <c r="I1158" i="23"/>
  <c r="O1157" i="23"/>
  <c r="N1157" i="23"/>
  <c r="I1157" i="23"/>
  <c r="O1156" i="23"/>
  <c r="N1156" i="23"/>
  <c r="I1156" i="23"/>
  <c r="O1155" i="23"/>
  <c r="N1155" i="23"/>
  <c r="I1155" i="23"/>
  <c r="O1154" i="23"/>
  <c r="N1154" i="23"/>
  <c r="I1154" i="23"/>
  <c r="O1153" i="23"/>
  <c r="N1153" i="23"/>
  <c r="I1153" i="23"/>
  <c r="O1152" i="23"/>
  <c r="N1152" i="23"/>
  <c r="I1152" i="23"/>
  <c r="O1151" i="23"/>
  <c r="N1151" i="23"/>
  <c r="I1151" i="23"/>
  <c r="O1150" i="23"/>
  <c r="N1150" i="23"/>
  <c r="I1150" i="23"/>
  <c r="O1149" i="23"/>
  <c r="N1149" i="23"/>
  <c r="I1149" i="23"/>
  <c r="O1148" i="23"/>
  <c r="N1148" i="23"/>
  <c r="I1148" i="23"/>
  <c r="O1147" i="23"/>
  <c r="N1147" i="23"/>
  <c r="I1147" i="23"/>
  <c r="O1144" i="23"/>
  <c r="N1144" i="23"/>
  <c r="I1144" i="23"/>
  <c r="O1146" i="23"/>
  <c r="N1146" i="23"/>
  <c r="I1146" i="23"/>
  <c r="O1145" i="23"/>
  <c r="N1145" i="23"/>
  <c r="I1145" i="23"/>
  <c r="O1143" i="23"/>
  <c r="N1143" i="23"/>
  <c r="I1143" i="23"/>
  <c r="O1141" i="23"/>
  <c r="N1141" i="23"/>
  <c r="I1141" i="23"/>
  <c r="O1142" i="23"/>
  <c r="N1142" i="23"/>
  <c r="I1142" i="23"/>
  <c r="O1140" i="23"/>
  <c r="N1140" i="23"/>
  <c r="I1140" i="23"/>
  <c r="O1139" i="23"/>
  <c r="N1139" i="23"/>
  <c r="I1139" i="23"/>
  <c r="O1138" i="23"/>
  <c r="N1138" i="23"/>
  <c r="I1138" i="23"/>
  <c r="O1137" i="23"/>
  <c r="N1137" i="23"/>
  <c r="I1137" i="23"/>
  <c r="O1135" i="23"/>
  <c r="N1135" i="23"/>
  <c r="I1135" i="23"/>
  <c r="O1136" i="23"/>
  <c r="N1136" i="23"/>
  <c r="I1136" i="23"/>
  <c r="O1134" i="23"/>
  <c r="N1134" i="23"/>
  <c r="I1134" i="23"/>
  <c r="O1133" i="23"/>
  <c r="N1133" i="23"/>
  <c r="I1133" i="23"/>
  <c r="O1132" i="23"/>
  <c r="N1132" i="23"/>
  <c r="I1132" i="23"/>
  <c r="O1131" i="23"/>
  <c r="N1131" i="23"/>
  <c r="I1131" i="23"/>
  <c r="O1130" i="23"/>
  <c r="N1130" i="23"/>
  <c r="I1130" i="23"/>
  <c r="O1129" i="23"/>
  <c r="N1129" i="23"/>
  <c r="I1129" i="23"/>
  <c r="O1128" i="23"/>
  <c r="N1128" i="23"/>
  <c r="I1128" i="23"/>
  <c r="O1127" i="23"/>
  <c r="N1127" i="23"/>
  <c r="I1127" i="23"/>
  <c r="O1126" i="23"/>
  <c r="N1126" i="23"/>
  <c r="I1126" i="23"/>
  <c r="O1125" i="23"/>
  <c r="N1125" i="23"/>
  <c r="I1125" i="23"/>
  <c r="O1124" i="23"/>
  <c r="N1124" i="23"/>
  <c r="I1124" i="23"/>
  <c r="O1123" i="23"/>
  <c r="N1123" i="23"/>
  <c r="I1123" i="23"/>
  <c r="O1122" i="23"/>
  <c r="N1122" i="23"/>
  <c r="I1122" i="23"/>
  <c r="O1121" i="23"/>
  <c r="N1121" i="23"/>
  <c r="I1121" i="23"/>
  <c r="O1120" i="23"/>
  <c r="N1120" i="23"/>
  <c r="I1120" i="23"/>
  <c r="O1119" i="23"/>
  <c r="N1119" i="23"/>
  <c r="I1119" i="23"/>
  <c r="O1118" i="23"/>
  <c r="N1118" i="23"/>
  <c r="I1118" i="23"/>
  <c r="O1117" i="23"/>
  <c r="N1117" i="23"/>
  <c r="I1117" i="23"/>
  <c r="O1116" i="23"/>
  <c r="N1116" i="23"/>
  <c r="I1116" i="23"/>
  <c r="O1115" i="23"/>
  <c r="N1115" i="23"/>
  <c r="I1115" i="23"/>
  <c r="O1114" i="23"/>
  <c r="N1114" i="23"/>
  <c r="I1114" i="23"/>
  <c r="O1113" i="23"/>
  <c r="N1113" i="23"/>
  <c r="I1113" i="23"/>
  <c r="O1112" i="23"/>
  <c r="N1112" i="23"/>
  <c r="I1112" i="23"/>
  <c r="O1111" i="23"/>
  <c r="N1111" i="23"/>
  <c r="I1111" i="23"/>
  <c r="O1110" i="23"/>
  <c r="N1110" i="23"/>
  <c r="I1110" i="23"/>
  <c r="O1109" i="23"/>
  <c r="N1109" i="23"/>
  <c r="I1109" i="23"/>
  <c r="O1108" i="23"/>
  <c r="N1108" i="23"/>
  <c r="I1108" i="23"/>
  <c r="O1107" i="23"/>
  <c r="N1107" i="23"/>
  <c r="I1107" i="23"/>
  <c r="O1106" i="23"/>
  <c r="N1106" i="23"/>
  <c r="I1106" i="23"/>
  <c r="O1105" i="23"/>
  <c r="N1105" i="23"/>
  <c r="I1105" i="23"/>
  <c r="O1104" i="23"/>
  <c r="N1104" i="23"/>
  <c r="I1104" i="23"/>
  <c r="O1103" i="23"/>
  <c r="N1103" i="23"/>
  <c r="I1103" i="23"/>
  <c r="O1102" i="23"/>
  <c r="N1102" i="23"/>
  <c r="I1102" i="23"/>
  <c r="O1101" i="23"/>
  <c r="N1101" i="23"/>
  <c r="I1101" i="23"/>
  <c r="O1100" i="23"/>
  <c r="N1100" i="23"/>
  <c r="I1100" i="23"/>
  <c r="O1099" i="23"/>
  <c r="N1099" i="23"/>
  <c r="I1099" i="23"/>
  <c r="O1098" i="23"/>
  <c r="N1098" i="23"/>
  <c r="I1098" i="23"/>
  <c r="O1097" i="23"/>
  <c r="N1097" i="23"/>
  <c r="I1097" i="23"/>
  <c r="O1096" i="23"/>
  <c r="N1096" i="23"/>
  <c r="I1096" i="23"/>
  <c r="O1095" i="23"/>
  <c r="N1095" i="23"/>
  <c r="I1095" i="23"/>
  <c r="O1094" i="23"/>
  <c r="N1094" i="23"/>
  <c r="I1094" i="23"/>
  <c r="O1093" i="23"/>
  <c r="N1093" i="23"/>
  <c r="I1093" i="23"/>
  <c r="O1092" i="23"/>
  <c r="N1092" i="23"/>
  <c r="I1092" i="23"/>
  <c r="O1091" i="23"/>
  <c r="N1091" i="23"/>
  <c r="I1091" i="23"/>
  <c r="O1090" i="23"/>
  <c r="N1090" i="23"/>
  <c r="I1090" i="23"/>
  <c r="O1089" i="23"/>
  <c r="N1089" i="23"/>
  <c r="I1089" i="23"/>
  <c r="O1088" i="23"/>
  <c r="N1088" i="23"/>
  <c r="I1088" i="23"/>
  <c r="O1087" i="23"/>
  <c r="N1087" i="23"/>
  <c r="I1087" i="23"/>
  <c r="O1086" i="23"/>
  <c r="N1086" i="23"/>
  <c r="I1086" i="23"/>
  <c r="O1085" i="23"/>
  <c r="N1085" i="23"/>
  <c r="I1085" i="23"/>
  <c r="O1084" i="23"/>
  <c r="N1084" i="23"/>
  <c r="I1084" i="23"/>
  <c r="O1083" i="23"/>
  <c r="N1083" i="23"/>
  <c r="I1083" i="23"/>
  <c r="O1082" i="23"/>
  <c r="N1082" i="23"/>
  <c r="I1082" i="23"/>
  <c r="O1081" i="23"/>
  <c r="N1081" i="23"/>
  <c r="I1081" i="23"/>
  <c r="O1080" i="23"/>
  <c r="N1080" i="23"/>
  <c r="I1080" i="23"/>
  <c r="O1079" i="23"/>
  <c r="N1079" i="23"/>
  <c r="I1079" i="23"/>
  <c r="O1078" i="23"/>
  <c r="N1078" i="23"/>
  <c r="I1078" i="23"/>
  <c r="O1077" i="23"/>
  <c r="N1077" i="23"/>
  <c r="I1077" i="23"/>
  <c r="O1076" i="23"/>
  <c r="N1076" i="23"/>
  <c r="I1076" i="23"/>
  <c r="O1075" i="23"/>
  <c r="N1075" i="23"/>
  <c r="I1075" i="23"/>
  <c r="O1074" i="23"/>
  <c r="N1074" i="23"/>
  <c r="I1074" i="23"/>
  <c r="O1073" i="23"/>
  <c r="N1073" i="23"/>
  <c r="I1073" i="23"/>
  <c r="O1072" i="23"/>
  <c r="N1072" i="23"/>
  <c r="I1072" i="23"/>
  <c r="O1071" i="23"/>
  <c r="N1071" i="23"/>
  <c r="I1071" i="23"/>
  <c r="O1070" i="23"/>
  <c r="N1070" i="23"/>
  <c r="I1070" i="23"/>
  <c r="O1069" i="23"/>
  <c r="N1069" i="23"/>
  <c r="I1069" i="23"/>
  <c r="O1068" i="23"/>
  <c r="N1068" i="23"/>
  <c r="I1068" i="23"/>
  <c r="O1067" i="23"/>
  <c r="N1067" i="23"/>
  <c r="I1067" i="23"/>
  <c r="O1066" i="23"/>
  <c r="N1066" i="23"/>
  <c r="I1066" i="23"/>
  <c r="O1065" i="23"/>
  <c r="N1065" i="23"/>
  <c r="I1065" i="23"/>
  <c r="O1064" i="23"/>
  <c r="N1064" i="23"/>
  <c r="I1064" i="23"/>
  <c r="O1063" i="23"/>
  <c r="N1063" i="23"/>
  <c r="I1063" i="23"/>
  <c r="O1062" i="23"/>
  <c r="N1062" i="23"/>
  <c r="I1062" i="23"/>
  <c r="O1061" i="23"/>
  <c r="N1061" i="23"/>
  <c r="I1061" i="23"/>
  <c r="O1059" i="23"/>
  <c r="N1059" i="23"/>
  <c r="I1059" i="23"/>
  <c r="O1060" i="23"/>
  <c r="N1060" i="23"/>
  <c r="I1060" i="23"/>
  <c r="O1058" i="23"/>
  <c r="N1058" i="23"/>
  <c r="I1058" i="23"/>
  <c r="O1057" i="23"/>
  <c r="N1057" i="23"/>
  <c r="I1057" i="23"/>
  <c r="O1056" i="23"/>
  <c r="N1056" i="23"/>
  <c r="I1056" i="23"/>
  <c r="O1055" i="23"/>
  <c r="N1055" i="23"/>
  <c r="I1055" i="23"/>
  <c r="O1054" i="23"/>
  <c r="N1054" i="23"/>
  <c r="I1054" i="23"/>
  <c r="O1053" i="23"/>
  <c r="N1053" i="23"/>
  <c r="I1053" i="23"/>
  <c r="O1052" i="23"/>
  <c r="N1052" i="23"/>
  <c r="I1052" i="23"/>
  <c r="O1051" i="23"/>
  <c r="N1051" i="23"/>
  <c r="I1051" i="23"/>
  <c r="O1050" i="23"/>
  <c r="N1050" i="23"/>
  <c r="I1050" i="23"/>
  <c r="O1049" i="23"/>
  <c r="N1049" i="23"/>
  <c r="I1049" i="23"/>
  <c r="O1048" i="23"/>
  <c r="N1048" i="23"/>
  <c r="I1048" i="23"/>
  <c r="O1047" i="23"/>
  <c r="N1047" i="23"/>
  <c r="I1047" i="23"/>
  <c r="O1046" i="23"/>
  <c r="N1046" i="23"/>
  <c r="I1046" i="23"/>
  <c r="O1045" i="23"/>
  <c r="N1045" i="23"/>
  <c r="I1045" i="23"/>
  <c r="O1044" i="23"/>
  <c r="N1044" i="23"/>
  <c r="I1044" i="23"/>
  <c r="O1043" i="23"/>
  <c r="N1043" i="23"/>
  <c r="I1043" i="23"/>
  <c r="O1042" i="23"/>
  <c r="N1042" i="23"/>
  <c r="I1042" i="23"/>
  <c r="O1041" i="23"/>
  <c r="N1041" i="23"/>
  <c r="I1041" i="23"/>
  <c r="O1040" i="23"/>
  <c r="N1040" i="23"/>
  <c r="I1040" i="23"/>
  <c r="O1039" i="23"/>
  <c r="N1039" i="23"/>
  <c r="I1039" i="23"/>
  <c r="O1038" i="23"/>
  <c r="N1038" i="23"/>
  <c r="I1038" i="23"/>
  <c r="O1037" i="23"/>
  <c r="N1037" i="23"/>
  <c r="I1037" i="23"/>
  <c r="O1036" i="23"/>
  <c r="N1036" i="23"/>
  <c r="I1036" i="23"/>
  <c r="O1035" i="23"/>
  <c r="N1035" i="23"/>
  <c r="I1035" i="23"/>
  <c r="O1034" i="23"/>
  <c r="N1034" i="23"/>
  <c r="I1034" i="23"/>
  <c r="O1033" i="23"/>
  <c r="N1033" i="23"/>
  <c r="I1033" i="23"/>
  <c r="O1032" i="23"/>
  <c r="N1032" i="23"/>
  <c r="I1032" i="23"/>
  <c r="O1031" i="23"/>
  <c r="N1031" i="23"/>
  <c r="I1031" i="23"/>
  <c r="O1030" i="23"/>
  <c r="N1030" i="23"/>
  <c r="I1030" i="23"/>
  <c r="O1029" i="23"/>
  <c r="N1029" i="23"/>
  <c r="I1029" i="23"/>
  <c r="O1028" i="23"/>
  <c r="N1028" i="23"/>
  <c r="I1028" i="23"/>
  <c r="O1027" i="23"/>
  <c r="N1027" i="23"/>
  <c r="I1027" i="23"/>
  <c r="O1026" i="23"/>
  <c r="N1026" i="23"/>
  <c r="I1026" i="23"/>
  <c r="O1025" i="23"/>
  <c r="N1025" i="23"/>
  <c r="I1025" i="23"/>
  <c r="O1024" i="23"/>
  <c r="N1024" i="23"/>
  <c r="I1024" i="23"/>
  <c r="O1023" i="23"/>
  <c r="N1023" i="23"/>
  <c r="I1023" i="23"/>
  <c r="O1022" i="23"/>
  <c r="N1022" i="23"/>
  <c r="I1022" i="23"/>
  <c r="O1021" i="23"/>
  <c r="N1021" i="23"/>
  <c r="I1021" i="23"/>
  <c r="O1020" i="23"/>
  <c r="N1020" i="23"/>
  <c r="I1020" i="23"/>
  <c r="O1019" i="23"/>
  <c r="N1019" i="23"/>
  <c r="I1019" i="23"/>
  <c r="O1018" i="23"/>
  <c r="N1018" i="23"/>
  <c r="I1018" i="23"/>
  <c r="O1017" i="23"/>
  <c r="N1017" i="23"/>
  <c r="I1017" i="23"/>
  <c r="O1016" i="23"/>
  <c r="N1016" i="23"/>
  <c r="I1016" i="23"/>
  <c r="O1015" i="23"/>
  <c r="N1015" i="23"/>
  <c r="I1015" i="23"/>
  <c r="O1014" i="23"/>
  <c r="N1014" i="23"/>
  <c r="I1014" i="23"/>
  <c r="O1013" i="23"/>
  <c r="N1013" i="23"/>
  <c r="I1013" i="23"/>
  <c r="O1012" i="23"/>
  <c r="N1012" i="23"/>
  <c r="I1012" i="23"/>
  <c r="O1011" i="23"/>
  <c r="N1011" i="23"/>
  <c r="I1011" i="23"/>
  <c r="O1010" i="23"/>
  <c r="N1010" i="23"/>
  <c r="I1010" i="23"/>
  <c r="O1009" i="23"/>
  <c r="N1009" i="23"/>
  <c r="I1009" i="23"/>
  <c r="O1008" i="23"/>
  <c r="N1008" i="23"/>
  <c r="I1008" i="23"/>
  <c r="O1007" i="23"/>
  <c r="N1007" i="23"/>
  <c r="I1007" i="23"/>
  <c r="O1006" i="23"/>
  <c r="N1006" i="23"/>
  <c r="I1006" i="23"/>
  <c r="O1005" i="23"/>
  <c r="N1005" i="23"/>
  <c r="I1005" i="23"/>
  <c r="O1004" i="23"/>
  <c r="N1004" i="23"/>
  <c r="I1004" i="23"/>
  <c r="O1003" i="23"/>
  <c r="N1003" i="23"/>
  <c r="I1003" i="23"/>
  <c r="O1002" i="23"/>
  <c r="N1002" i="23"/>
  <c r="I1002" i="23"/>
  <c r="O1001" i="23"/>
  <c r="N1001" i="23"/>
  <c r="I1001" i="23"/>
  <c r="O1000" i="23"/>
  <c r="N1000" i="23"/>
  <c r="I1000" i="23"/>
  <c r="O999" i="23"/>
  <c r="N999" i="23"/>
  <c r="I999" i="23"/>
  <c r="O998" i="23"/>
  <c r="N998" i="23"/>
  <c r="I998" i="23"/>
  <c r="O997" i="23"/>
  <c r="N997" i="23"/>
  <c r="I997" i="23"/>
  <c r="O996" i="23"/>
  <c r="N996" i="23"/>
  <c r="I996" i="23"/>
  <c r="O995" i="23"/>
  <c r="N995" i="23"/>
  <c r="I995" i="23"/>
  <c r="O994" i="23"/>
  <c r="N994" i="23"/>
  <c r="I994" i="23"/>
  <c r="O993" i="23"/>
  <c r="N993" i="23"/>
  <c r="I993" i="23"/>
  <c r="O992" i="23"/>
  <c r="N992" i="23"/>
  <c r="I992" i="23"/>
  <c r="O991" i="23"/>
  <c r="N991" i="23"/>
  <c r="I991" i="23"/>
  <c r="O990" i="23"/>
  <c r="N990" i="23"/>
  <c r="I990" i="23"/>
  <c r="O989" i="23"/>
  <c r="N989" i="23"/>
  <c r="I989" i="23"/>
  <c r="O988" i="23"/>
  <c r="N988" i="23"/>
  <c r="I988" i="23"/>
  <c r="O987" i="23"/>
  <c r="N987" i="23"/>
  <c r="I987" i="23"/>
  <c r="O986" i="23"/>
  <c r="N986" i="23"/>
  <c r="I986" i="23"/>
  <c r="O985" i="23"/>
  <c r="N985" i="23"/>
  <c r="I985" i="23"/>
  <c r="O984" i="23"/>
  <c r="N984" i="23"/>
  <c r="I984" i="23"/>
  <c r="O983" i="23"/>
  <c r="N983" i="23"/>
  <c r="I983" i="23"/>
  <c r="O982" i="23"/>
  <c r="N982" i="23"/>
  <c r="I982" i="23"/>
  <c r="O981" i="23"/>
  <c r="N981" i="23"/>
  <c r="I981" i="23"/>
  <c r="O980" i="23"/>
  <c r="N980" i="23"/>
  <c r="I980" i="23"/>
  <c r="O979" i="23"/>
  <c r="N979" i="23"/>
  <c r="I979" i="23"/>
  <c r="O978" i="23"/>
  <c r="N978" i="23"/>
  <c r="I978" i="23"/>
  <c r="O977" i="23"/>
  <c r="N977" i="23"/>
  <c r="I977" i="23"/>
  <c r="O976" i="23"/>
  <c r="N976" i="23"/>
  <c r="I976" i="23"/>
  <c r="O975" i="23"/>
  <c r="N975" i="23"/>
  <c r="I975" i="23"/>
  <c r="O974" i="23"/>
  <c r="N974" i="23"/>
  <c r="I974" i="23"/>
  <c r="O973" i="23"/>
  <c r="N973" i="23"/>
  <c r="I973" i="23"/>
  <c r="O972" i="23"/>
  <c r="N972" i="23"/>
  <c r="I972" i="23"/>
  <c r="O971" i="23"/>
  <c r="N971" i="23"/>
  <c r="I971" i="23"/>
  <c r="O970" i="23"/>
  <c r="N970" i="23"/>
  <c r="I970" i="23"/>
  <c r="O969" i="23"/>
  <c r="N969" i="23"/>
  <c r="I969" i="23"/>
  <c r="O968" i="23"/>
  <c r="N968" i="23"/>
  <c r="I968" i="23"/>
  <c r="O967" i="23"/>
  <c r="N967" i="23"/>
  <c r="I967" i="23"/>
  <c r="O966" i="23"/>
  <c r="N966" i="23"/>
  <c r="I966" i="23"/>
  <c r="O965" i="23"/>
  <c r="N965" i="23"/>
  <c r="I965" i="23"/>
  <c r="O964" i="23"/>
  <c r="N964" i="23"/>
  <c r="I964" i="23"/>
  <c r="O963" i="23"/>
  <c r="N963" i="23"/>
  <c r="I963" i="23"/>
  <c r="O962" i="23"/>
  <c r="N962" i="23"/>
  <c r="I962" i="23"/>
  <c r="O961" i="23"/>
  <c r="N961" i="23"/>
  <c r="I961" i="23"/>
  <c r="O957" i="23"/>
  <c r="N957" i="23"/>
  <c r="I957" i="23"/>
  <c r="O959" i="23"/>
  <c r="N959" i="23"/>
  <c r="I959" i="23"/>
  <c r="O958" i="23"/>
  <c r="N958" i="23"/>
  <c r="I958" i="23"/>
  <c r="O960" i="23"/>
  <c r="N960" i="23"/>
  <c r="I960" i="23"/>
  <c r="O956" i="23"/>
  <c r="N956" i="23"/>
  <c r="I956" i="23"/>
  <c r="O955" i="23"/>
  <c r="N955" i="23"/>
  <c r="I955" i="23"/>
  <c r="O954" i="23"/>
  <c r="N954" i="23"/>
  <c r="I954" i="23"/>
  <c r="O953" i="23"/>
  <c r="N953" i="23"/>
  <c r="I953" i="23"/>
  <c r="O952" i="23"/>
  <c r="N952" i="23"/>
  <c r="I952" i="23"/>
  <c r="O951" i="23"/>
  <c r="N951" i="23"/>
  <c r="I951" i="23"/>
  <c r="O950" i="23"/>
  <c r="N950" i="23"/>
  <c r="I950" i="23"/>
  <c r="O949" i="23"/>
  <c r="N949" i="23"/>
  <c r="I949" i="23"/>
  <c r="O948" i="23"/>
  <c r="N948" i="23"/>
  <c r="I948" i="23"/>
  <c r="O946" i="23"/>
  <c r="N946" i="23"/>
  <c r="I946" i="23"/>
  <c r="O947" i="23"/>
  <c r="N947" i="23"/>
  <c r="I947" i="23"/>
  <c r="O945" i="23"/>
  <c r="N945" i="23"/>
  <c r="I945" i="23"/>
  <c r="O944" i="23"/>
  <c r="N944" i="23"/>
  <c r="I944" i="23"/>
  <c r="O943" i="23"/>
  <c r="N943" i="23"/>
  <c r="I943" i="23"/>
  <c r="O942" i="23"/>
  <c r="N942" i="23"/>
  <c r="I942" i="23"/>
  <c r="O941" i="23"/>
  <c r="N941" i="23"/>
  <c r="I941" i="23"/>
  <c r="O940" i="23"/>
  <c r="N940" i="23"/>
  <c r="I940" i="23"/>
  <c r="O937" i="23"/>
  <c r="N937" i="23"/>
  <c r="I937" i="23"/>
  <c r="O936" i="23"/>
  <c r="N936" i="23"/>
  <c r="I936" i="23"/>
  <c r="O938" i="23"/>
  <c r="N938" i="23"/>
  <c r="I938" i="23"/>
  <c r="O939" i="23"/>
  <c r="N939" i="23"/>
  <c r="I939" i="23"/>
  <c r="O935" i="23"/>
  <c r="N935" i="23"/>
  <c r="I935" i="23"/>
  <c r="O934" i="23"/>
  <c r="N934" i="23"/>
  <c r="I934" i="23"/>
  <c r="O932" i="23"/>
  <c r="N932" i="23"/>
  <c r="I932" i="23"/>
  <c r="O933" i="23"/>
  <c r="N933" i="23"/>
  <c r="I933" i="23"/>
  <c r="O931" i="23"/>
  <c r="N931" i="23"/>
  <c r="I931" i="23"/>
  <c r="O929" i="23"/>
  <c r="N929" i="23"/>
  <c r="I929" i="23"/>
  <c r="O930" i="23"/>
  <c r="N930" i="23"/>
  <c r="I930" i="23"/>
  <c r="O928" i="23"/>
  <c r="N928" i="23"/>
  <c r="I928" i="23"/>
  <c r="O924" i="23"/>
  <c r="N924" i="23"/>
  <c r="I924" i="23"/>
  <c r="O923" i="23"/>
  <c r="N923" i="23"/>
  <c r="I923" i="23"/>
  <c r="O922" i="23"/>
  <c r="N922" i="23"/>
  <c r="I922" i="23"/>
  <c r="O921" i="23"/>
  <c r="N921" i="23"/>
  <c r="I921" i="23"/>
  <c r="O920" i="23"/>
  <c r="N920" i="23"/>
  <c r="I920" i="23"/>
  <c r="O919" i="23"/>
  <c r="N919" i="23"/>
  <c r="I919" i="23"/>
  <c r="O917" i="23"/>
  <c r="N917" i="23"/>
  <c r="I917" i="23"/>
  <c r="O918" i="23"/>
  <c r="N918" i="23"/>
  <c r="I918" i="23"/>
  <c r="O916" i="23"/>
  <c r="N916" i="23"/>
  <c r="I916" i="23"/>
  <c r="O915" i="23"/>
  <c r="N915" i="23"/>
  <c r="I915" i="23"/>
  <c r="O914" i="23"/>
  <c r="N914" i="23"/>
  <c r="I914" i="23"/>
  <c r="O913" i="23"/>
  <c r="N913" i="23"/>
  <c r="I913" i="23"/>
  <c r="O912" i="23"/>
  <c r="N912" i="23"/>
  <c r="I912" i="23"/>
  <c r="O911" i="23"/>
  <c r="N911" i="23"/>
  <c r="I911" i="23"/>
  <c r="O910" i="23"/>
  <c r="N910" i="23"/>
  <c r="O909" i="23"/>
  <c r="N909" i="23"/>
  <c r="O908" i="23"/>
  <c r="N908" i="23"/>
  <c r="I908" i="23"/>
  <c r="O907" i="23"/>
  <c r="N907" i="23"/>
  <c r="I907" i="23"/>
  <c r="O906" i="23"/>
  <c r="N906" i="23"/>
  <c r="I906" i="23"/>
  <c r="O905" i="23"/>
  <c r="N905" i="23"/>
  <c r="I905" i="23"/>
  <c r="O901" i="23"/>
  <c r="N901" i="23"/>
  <c r="I901" i="23"/>
  <c r="O904" i="23"/>
  <c r="N904" i="23"/>
  <c r="I904" i="23"/>
  <c r="O903" i="23"/>
  <c r="N903" i="23"/>
  <c r="I903" i="23"/>
  <c r="O902" i="23"/>
  <c r="N902" i="23"/>
  <c r="I902" i="23"/>
  <c r="O900" i="23"/>
  <c r="N900" i="23"/>
  <c r="I900" i="23"/>
  <c r="O899" i="23"/>
  <c r="N899" i="23"/>
  <c r="I899" i="23"/>
  <c r="O898" i="23"/>
  <c r="N898" i="23"/>
  <c r="I898" i="23"/>
  <c r="O897" i="23"/>
  <c r="N897" i="23"/>
  <c r="I897" i="23"/>
  <c r="O895" i="23"/>
  <c r="N895" i="23"/>
  <c r="I895" i="23"/>
  <c r="O896" i="23"/>
  <c r="N896" i="23"/>
  <c r="I896" i="23"/>
  <c r="O894" i="23"/>
  <c r="N894" i="23"/>
  <c r="I894" i="23"/>
  <c r="O893" i="23"/>
  <c r="N893" i="23"/>
  <c r="I893" i="23"/>
  <c r="O892" i="23"/>
  <c r="N892" i="23"/>
  <c r="I892" i="23"/>
  <c r="O891" i="23"/>
  <c r="N891" i="23"/>
  <c r="I891" i="23"/>
  <c r="O890" i="23"/>
  <c r="N890" i="23"/>
  <c r="I890" i="23"/>
  <c r="O889" i="23"/>
  <c r="N889" i="23"/>
  <c r="I889" i="23"/>
  <c r="O888" i="23"/>
  <c r="N888" i="23"/>
  <c r="I888" i="23"/>
  <c r="O887" i="23"/>
  <c r="N887" i="23"/>
  <c r="I887" i="23"/>
  <c r="O886" i="23"/>
  <c r="N886" i="23"/>
  <c r="I886" i="23"/>
  <c r="O885" i="23"/>
  <c r="N885" i="23"/>
  <c r="I885" i="23"/>
  <c r="O883" i="23"/>
  <c r="N883" i="23"/>
  <c r="I883" i="23"/>
  <c r="O884" i="23"/>
  <c r="N884" i="23"/>
  <c r="I884" i="23"/>
  <c r="O882" i="23"/>
  <c r="N882" i="23"/>
  <c r="I882" i="23"/>
  <c r="O880" i="23"/>
  <c r="N880" i="23"/>
  <c r="I880" i="23"/>
  <c r="O881" i="23"/>
  <c r="N881" i="23"/>
  <c r="I881" i="23"/>
  <c r="O879" i="23"/>
  <c r="N879" i="23"/>
  <c r="I879" i="23"/>
  <c r="O878" i="23"/>
  <c r="N878" i="23"/>
  <c r="I878" i="23"/>
  <c r="O877" i="23"/>
  <c r="N877" i="23"/>
  <c r="I877" i="23"/>
  <c r="O876" i="23"/>
  <c r="N876" i="23"/>
  <c r="I876" i="23"/>
  <c r="O875" i="23"/>
  <c r="N875" i="23"/>
  <c r="I875" i="23"/>
  <c r="O874" i="23"/>
  <c r="N874" i="23"/>
  <c r="I874" i="23"/>
  <c r="O873" i="23"/>
  <c r="N873" i="23"/>
  <c r="I873" i="23"/>
  <c r="O872" i="23"/>
  <c r="N872" i="23"/>
  <c r="I872" i="23"/>
  <c r="O871" i="23"/>
  <c r="N871" i="23"/>
  <c r="I871" i="23"/>
  <c r="O869" i="23"/>
  <c r="N869" i="23"/>
  <c r="I869" i="23"/>
  <c r="O868" i="23"/>
  <c r="N868" i="23"/>
  <c r="I868" i="23"/>
  <c r="O870" i="23"/>
  <c r="N870" i="23"/>
  <c r="I870" i="23"/>
  <c r="O867" i="23"/>
  <c r="N867" i="23"/>
  <c r="I867" i="23"/>
  <c r="O866" i="23"/>
  <c r="N866" i="23"/>
  <c r="I866" i="23"/>
  <c r="O865" i="23"/>
  <c r="N865" i="23"/>
  <c r="I865" i="23"/>
  <c r="O864" i="23"/>
  <c r="N864" i="23"/>
  <c r="I864" i="23"/>
  <c r="O863" i="23"/>
  <c r="N863" i="23"/>
  <c r="I863" i="23"/>
  <c r="O862" i="23"/>
  <c r="N862" i="23"/>
  <c r="I862" i="23"/>
  <c r="O861" i="23"/>
  <c r="N861" i="23"/>
  <c r="I861" i="23"/>
  <c r="O860" i="23"/>
  <c r="N860" i="23"/>
  <c r="I860" i="23"/>
  <c r="O859" i="23"/>
  <c r="N859" i="23"/>
  <c r="I859" i="23"/>
  <c r="O858" i="23"/>
  <c r="N858" i="23"/>
  <c r="I858" i="23"/>
  <c r="O855" i="23"/>
  <c r="N855" i="23"/>
  <c r="I855" i="23"/>
  <c r="O857" i="23"/>
  <c r="N857" i="23"/>
  <c r="I857" i="23"/>
  <c r="O856" i="23"/>
  <c r="N856" i="23"/>
  <c r="I856" i="23"/>
  <c r="O854" i="23"/>
  <c r="N854" i="23"/>
  <c r="I854" i="23"/>
  <c r="O853" i="23"/>
  <c r="N853" i="23"/>
  <c r="I853" i="23"/>
  <c r="O852" i="23"/>
  <c r="N852" i="23"/>
  <c r="I852" i="23"/>
  <c r="O851" i="23"/>
  <c r="N851" i="23"/>
  <c r="I851" i="23"/>
  <c r="O850" i="23"/>
  <c r="N850" i="23"/>
  <c r="I850" i="23"/>
  <c r="O849" i="23"/>
  <c r="N849" i="23"/>
  <c r="I849" i="23"/>
  <c r="O848" i="23"/>
  <c r="N848" i="23"/>
  <c r="I848" i="23"/>
  <c r="O847" i="23"/>
  <c r="N847" i="23"/>
  <c r="I847" i="23"/>
  <c r="O846" i="23"/>
  <c r="N846" i="23"/>
  <c r="I846" i="23"/>
  <c r="O845" i="23"/>
  <c r="N845" i="23"/>
  <c r="I845" i="23"/>
  <c r="O844" i="23"/>
  <c r="N844" i="23"/>
  <c r="I844" i="23"/>
  <c r="O843" i="23"/>
  <c r="N843" i="23"/>
  <c r="I843" i="23"/>
  <c r="O842" i="23"/>
  <c r="N842" i="23"/>
  <c r="I842" i="23"/>
  <c r="O841" i="23"/>
  <c r="N841" i="23"/>
  <c r="I841" i="23"/>
  <c r="O840" i="23"/>
  <c r="N840" i="23"/>
  <c r="I840" i="23"/>
  <c r="O839" i="23"/>
  <c r="N839" i="23"/>
  <c r="I839" i="23"/>
  <c r="O838" i="23"/>
  <c r="N838" i="23"/>
  <c r="I838" i="23"/>
  <c r="O837" i="23"/>
  <c r="N837" i="23"/>
  <c r="I837" i="23"/>
  <c r="O836" i="23"/>
  <c r="N836" i="23"/>
  <c r="I836" i="23"/>
  <c r="O835" i="23"/>
  <c r="N835" i="23"/>
  <c r="I835" i="23"/>
  <c r="O834" i="23"/>
  <c r="N834" i="23"/>
  <c r="I834" i="23"/>
  <c r="O833" i="23"/>
  <c r="N833" i="23"/>
  <c r="I833" i="23"/>
  <c r="O832" i="23"/>
  <c r="N832" i="23"/>
  <c r="I832" i="23"/>
  <c r="O831" i="23"/>
  <c r="N831" i="23"/>
  <c r="I831" i="23"/>
  <c r="O830" i="23"/>
  <c r="N830" i="23"/>
  <c r="I830" i="23"/>
  <c r="O829" i="23"/>
  <c r="N829" i="23"/>
  <c r="I829" i="23"/>
  <c r="O828" i="23"/>
  <c r="N828" i="23"/>
  <c r="I828" i="23"/>
  <c r="O827" i="23"/>
  <c r="N827" i="23"/>
  <c r="I827" i="23"/>
  <c r="O826" i="23"/>
  <c r="N826" i="23"/>
  <c r="I826" i="23"/>
  <c r="O825" i="23"/>
  <c r="N825" i="23"/>
  <c r="I825" i="23"/>
  <c r="O824" i="23"/>
  <c r="N824" i="23"/>
  <c r="I824" i="23"/>
  <c r="O823" i="23"/>
  <c r="N823" i="23"/>
  <c r="I823" i="23"/>
  <c r="O822" i="23"/>
  <c r="N822" i="23"/>
  <c r="I822" i="23"/>
  <c r="O821" i="23"/>
  <c r="N821" i="23"/>
  <c r="I821" i="23"/>
  <c r="O820" i="23"/>
  <c r="N820" i="23"/>
  <c r="I820" i="23"/>
  <c r="O819" i="23"/>
  <c r="N819" i="23"/>
  <c r="I819" i="23"/>
  <c r="O818" i="23"/>
  <c r="N818" i="23"/>
  <c r="I818" i="23"/>
  <c r="O817" i="23"/>
  <c r="N817" i="23"/>
  <c r="I817" i="23"/>
  <c r="O816" i="23"/>
  <c r="N816" i="23"/>
  <c r="I816" i="23"/>
  <c r="O815" i="23"/>
  <c r="N815" i="23"/>
  <c r="I815" i="23"/>
  <c r="O814" i="23"/>
  <c r="N814" i="23"/>
  <c r="I814" i="23"/>
  <c r="O813" i="23"/>
  <c r="N813" i="23"/>
  <c r="I813" i="23"/>
  <c r="O812" i="23"/>
  <c r="N812" i="23"/>
  <c r="I812" i="23"/>
  <c r="O811" i="23"/>
  <c r="N811" i="23"/>
  <c r="I811" i="23"/>
  <c r="O810" i="23"/>
  <c r="N810" i="23"/>
  <c r="I810" i="23"/>
  <c r="O809" i="23"/>
  <c r="N809" i="23"/>
  <c r="I809" i="23"/>
  <c r="O808" i="23"/>
  <c r="N808" i="23"/>
  <c r="I808" i="23"/>
  <c r="O807" i="23"/>
  <c r="N807" i="23"/>
  <c r="I807" i="23"/>
  <c r="O806" i="23"/>
  <c r="N806" i="23"/>
  <c r="I806" i="23"/>
  <c r="O805" i="23"/>
  <c r="N805" i="23"/>
  <c r="I805" i="23"/>
  <c r="O803" i="23"/>
  <c r="N803" i="23"/>
  <c r="I803" i="23"/>
  <c r="O804" i="23"/>
  <c r="N804" i="23"/>
  <c r="I804" i="23"/>
  <c r="O802" i="23"/>
  <c r="N802" i="23"/>
  <c r="I802" i="23"/>
  <c r="O801" i="23"/>
  <c r="N801" i="23"/>
  <c r="I801" i="23"/>
  <c r="O800" i="23"/>
  <c r="N800" i="23"/>
  <c r="I800" i="23"/>
  <c r="O799" i="23"/>
  <c r="N799" i="23"/>
  <c r="I799" i="23"/>
  <c r="O798" i="23"/>
  <c r="N798" i="23"/>
  <c r="I798" i="23"/>
  <c r="O797" i="23"/>
  <c r="N797" i="23"/>
  <c r="I797" i="23"/>
  <c r="O796" i="23"/>
  <c r="N796" i="23"/>
  <c r="I796" i="23"/>
  <c r="O795" i="23"/>
  <c r="N795" i="23"/>
  <c r="I795" i="23"/>
  <c r="O794" i="23"/>
  <c r="N794" i="23"/>
  <c r="I794" i="23"/>
  <c r="O793" i="23"/>
  <c r="N793" i="23"/>
  <c r="I793" i="23"/>
  <c r="O792" i="23"/>
  <c r="N792" i="23"/>
  <c r="I792" i="23"/>
  <c r="O791" i="23"/>
  <c r="N791" i="23"/>
  <c r="I791" i="23"/>
  <c r="O790" i="23"/>
  <c r="N790" i="23"/>
  <c r="I790" i="23"/>
  <c r="O789" i="23"/>
  <c r="N789" i="23"/>
  <c r="I789" i="23"/>
  <c r="O788" i="23"/>
  <c r="N788" i="23"/>
  <c r="I788" i="23"/>
  <c r="O787" i="23"/>
  <c r="N787" i="23"/>
  <c r="I787" i="23"/>
  <c r="O786" i="23"/>
  <c r="N786" i="23"/>
  <c r="I786" i="23"/>
  <c r="O785" i="23"/>
  <c r="N785" i="23"/>
  <c r="I785" i="23"/>
  <c r="O784" i="23"/>
  <c r="N784" i="23"/>
  <c r="I784" i="23"/>
  <c r="O783" i="23"/>
  <c r="N783" i="23"/>
  <c r="I783" i="23"/>
  <c r="O782" i="23"/>
  <c r="N782" i="23"/>
  <c r="I782" i="23"/>
  <c r="O781" i="23"/>
  <c r="N781" i="23"/>
  <c r="I781" i="23"/>
  <c r="O780" i="23"/>
  <c r="N780" i="23"/>
  <c r="I780" i="23"/>
  <c r="O779" i="23"/>
  <c r="N779" i="23"/>
  <c r="I779" i="23"/>
  <c r="O778" i="23"/>
  <c r="N778" i="23"/>
  <c r="I778" i="23"/>
  <c r="O777" i="23"/>
  <c r="N777" i="23"/>
  <c r="I777" i="23"/>
  <c r="O776" i="23"/>
  <c r="N776" i="23"/>
  <c r="I776" i="23"/>
  <c r="O775" i="23"/>
  <c r="N775" i="23"/>
  <c r="I775" i="23"/>
  <c r="O774" i="23"/>
  <c r="N774" i="23"/>
  <c r="I774" i="23"/>
  <c r="O773" i="23"/>
  <c r="N773" i="23"/>
  <c r="I773" i="23"/>
  <c r="O772" i="23"/>
  <c r="N772" i="23"/>
  <c r="I772" i="23"/>
  <c r="O771" i="23"/>
  <c r="N771" i="23"/>
  <c r="I771" i="23"/>
  <c r="O770" i="23"/>
  <c r="N770" i="23"/>
  <c r="I770" i="23"/>
  <c r="O769" i="23"/>
  <c r="N769" i="23"/>
  <c r="I769" i="23"/>
  <c r="O766" i="23"/>
  <c r="N766" i="23"/>
  <c r="I766" i="23"/>
  <c r="O765" i="23"/>
  <c r="N765" i="23"/>
  <c r="I765" i="23"/>
  <c r="O764" i="23"/>
  <c r="N764" i="23"/>
  <c r="I764" i="23"/>
  <c r="O763" i="23"/>
  <c r="N763" i="23"/>
  <c r="I763" i="23"/>
  <c r="O762" i="23"/>
  <c r="N762" i="23"/>
  <c r="I762" i="23"/>
  <c r="O761" i="23"/>
  <c r="N761" i="23"/>
  <c r="I761" i="23"/>
  <c r="O760" i="23"/>
  <c r="N760" i="23"/>
  <c r="I760" i="23"/>
  <c r="O759" i="23"/>
  <c r="N759" i="23"/>
  <c r="I759" i="23"/>
  <c r="O768" i="23"/>
  <c r="N768" i="23"/>
  <c r="I768" i="23"/>
  <c r="O767" i="23"/>
  <c r="N767" i="23"/>
  <c r="I767" i="23"/>
  <c r="O758" i="23"/>
  <c r="N758" i="23"/>
  <c r="I758" i="23"/>
  <c r="O756" i="23"/>
  <c r="N756" i="23"/>
  <c r="I756" i="23"/>
  <c r="O757" i="23"/>
  <c r="N757" i="23"/>
  <c r="I757" i="23"/>
  <c r="O755" i="23"/>
  <c r="N755" i="23"/>
  <c r="I755" i="23"/>
  <c r="O754" i="23"/>
  <c r="N754" i="23"/>
  <c r="I754" i="23"/>
  <c r="O753" i="23"/>
  <c r="N753" i="23"/>
  <c r="I753" i="23"/>
  <c r="O752" i="23"/>
  <c r="N752" i="23"/>
  <c r="I752" i="23"/>
  <c r="O751" i="23"/>
  <c r="N751" i="23"/>
  <c r="I751" i="23"/>
  <c r="O750" i="23"/>
  <c r="N750" i="23"/>
  <c r="I750" i="23"/>
  <c r="O749" i="23"/>
  <c r="N749" i="23"/>
  <c r="I749" i="23"/>
  <c r="O748" i="23"/>
  <c r="N748" i="23"/>
  <c r="I748" i="23"/>
  <c r="O747" i="23"/>
  <c r="N747" i="23"/>
  <c r="I747" i="23"/>
  <c r="O746" i="23"/>
  <c r="N746" i="23"/>
  <c r="I746" i="23"/>
  <c r="O745" i="23"/>
  <c r="N745" i="23"/>
  <c r="I745" i="23"/>
  <c r="O742" i="23"/>
  <c r="N742" i="23"/>
  <c r="I742" i="23"/>
  <c r="O744" i="23"/>
  <c r="N744" i="23"/>
  <c r="I744" i="23"/>
  <c r="O743" i="23"/>
  <c r="N743" i="23"/>
  <c r="I743" i="23"/>
  <c r="O741" i="23"/>
  <c r="N741" i="23"/>
  <c r="I741" i="23"/>
  <c r="O740" i="23"/>
  <c r="N740" i="23"/>
  <c r="I740" i="23"/>
  <c r="O739" i="23"/>
  <c r="N739" i="23"/>
  <c r="I739" i="23"/>
  <c r="O738" i="23"/>
  <c r="N738" i="23"/>
  <c r="I738" i="23"/>
  <c r="O737" i="23"/>
  <c r="N737" i="23"/>
  <c r="I737" i="23"/>
  <c r="O736" i="23"/>
  <c r="N736" i="23"/>
  <c r="I736" i="23"/>
  <c r="O735" i="23"/>
  <c r="N735" i="23"/>
  <c r="I735" i="23"/>
  <c r="O734" i="23"/>
  <c r="N734" i="23"/>
  <c r="I734" i="23"/>
  <c r="O733" i="23"/>
  <c r="N733" i="23"/>
  <c r="I733" i="23"/>
  <c r="O732" i="23"/>
  <c r="N732" i="23"/>
  <c r="I732" i="23"/>
  <c r="O731" i="23"/>
  <c r="N731" i="23"/>
  <c r="I731" i="23"/>
  <c r="O730" i="23"/>
  <c r="N730" i="23"/>
  <c r="I730" i="23"/>
  <c r="O729" i="23"/>
  <c r="N729" i="23"/>
  <c r="I729" i="23"/>
  <c r="O728" i="23"/>
  <c r="N728" i="23"/>
  <c r="I728" i="23"/>
  <c r="O727" i="23"/>
  <c r="N727" i="23"/>
  <c r="I727" i="23"/>
  <c r="O726" i="23"/>
  <c r="N726" i="23"/>
  <c r="I726" i="23"/>
  <c r="O725" i="23"/>
  <c r="N725" i="23"/>
  <c r="I725" i="23"/>
  <c r="O724" i="23"/>
  <c r="N724" i="23"/>
  <c r="I724" i="23"/>
  <c r="O723" i="23"/>
  <c r="N723" i="23"/>
  <c r="I723" i="23"/>
  <c r="O722" i="23"/>
  <c r="N722" i="23"/>
  <c r="I722" i="23"/>
  <c r="O720" i="23"/>
  <c r="N720" i="23"/>
  <c r="I720" i="23"/>
  <c r="O719" i="23"/>
  <c r="N719" i="23"/>
  <c r="I719" i="23"/>
  <c r="O721" i="23"/>
  <c r="N721" i="23"/>
  <c r="I721" i="23"/>
  <c r="O718" i="23"/>
  <c r="N718" i="23"/>
  <c r="I718" i="23"/>
  <c r="O717" i="23"/>
  <c r="N717" i="23"/>
  <c r="I717" i="23"/>
  <c r="O716" i="23"/>
  <c r="N716" i="23"/>
  <c r="I716" i="23"/>
  <c r="O715" i="23"/>
  <c r="N715" i="23"/>
  <c r="I715" i="23"/>
  <c r="O714" i="23"/>
  <c r="N714" i="23"/>
  <c r="I714" i="23"/>
  <c r="O713" i="23"/>
  <c r="N713" i="23"/>
  <c r="I713" i="23"/>
  <c r="O712" i="23"/>
  <c r="N712" i="23"/>
  <c r="I712" i="23"/>
  <c r="O711" i="23"/>
  <c r="N711" i="23"/>
  <c r="I711" i="23"/>
  <c r="O710" i="23"/>
  <c r="N710" i="23"/>
  <c r="I710" i="23"/>
  <c r="O709" i="23"/>
  <c r="N709" i="23"/>
  <c r="I709" i="23"/>
  <c r="O708" i="23"/>
  <c r="N708" i="23"/>
  <c r="I708" i="23"/>
  <c r="O707" i="23"/>
  <c r="N707" i="23"/>
  <c r="I707" i="23"/>
  <c r="O706" i="23"/>
  <c r="N706" i="23"/>
  <c r="I706" i="23"/>
  <c r="O705" i="23"/>
  <c r="N705" i="23"/>
  <c r="I705" i="23"/>
  <c r="O704" i="23"/>
  <c r="N704" i="23"/>
  <c r="I704" i="23"/>
  <c r="O703" i="23"/>
  <c r="N703" i="23"/>
  <c r="I703" i="23"/>
  <c r="O702" i="23"/>
  <c r="N702" i="23"/>
  <c r="I702" i="23"/>
  <c r="O701" i="23"/>
  <c r="N701" i="23"/>
  <c r="I701" i="23"/>
  <c r="O700" i="23"/>
  <c r="N700" i="23"/>
  <c r="I700" i="23"/>
  <c r="O699" i="23"/>
  <c r="N699" i="23"/>
  <c r="I699" i="23"/>
  <c r="O698" i="23"/>
  <c r="N698" i="23"/>
  <c r="I698" i="23"/>
  <c r="O697" i="23"/>
  <c r="N697" i="23"/>
  <c r="I697" i="23"/>
  <c r="O696" i="23"/>
  <c r="N696" i="23"/>
  <c r="I696" i="23"/>
  <c r="O695" i="23"/>
  <c r="N695" i="23"/>
  <c r="I695" i="23"/>
  <c r="O694" i="23"/>
  <c r="N694" i="23"/>
  <c r="I694" i="23"/>
  <c r="O693" i="23"/>
  <c r="N693" i="23"/>
  <c r="I693" i="23"/>
  <c r="O692" i="23"/>
  <c r="N692" i="23"/>
  <c r="I692" i="23"/>
  <c r="O691" i="23"/>
  <c r="N691" i="23"/>
  <c r="I691" i="23"/>
  <c r="O690" i="23"/>
  <c r="N690" i="23"/>
  <c r="I690" i="23"/>
  <c r="O689" i="23"/>
  <c r="N689" i="23"/>
  <c r="I689" i="23"/>
  <c r="O688" i="23"/>
  <c r="N688" i="23"/>
  <c r="I688" i="23"/>
  <c r="O687" i="23"/>
  <c r="N687" i="23"/>
  <c r="I687" i="23"/>
  <c r="O686" i="23"/>
  <c r="N686" i="23"/>
  <c r="I686" i="23"/>
  <c r="O685" i="23"/>
  <c r="N685" i="23"/>
  <c r="I685" i="23"/>
  <c r="O684" i="23"/>
  <c r="N684" i="23"/>
  <c r="I684" i="23"/>
  <c r="O683" i="23"/>
  <c r="N683" i="23"/>
  <c r="I683" i="23"/>
  <c r="O682" i="23"/>
  <c r="N682" i="23"/>
  <c r="I682" i="23"/>
  <c r="O681" i="23"/>
  <c r="N681" i="23"/>
  <c r="I681" i="23"/>
  <c r="O680" i="23"/>
  <c r="N680" i="23"/>
  <c r="I680" i="23"/>
  <c r="O679" i="23"/>
  <c r="N679" i="23"/>
  <c r="I679" i="23"/>
  <c r="O678" i="23"/>
  <c r="N678" i="23"/>
  <c r="I678" i="23"/>
  <c r="O677" i="23"/>
  <c r="N677" i="23"/>
  <c r="I677" i="23"/>
  <c r="O676" i="23"/>
  <c r="N676" i="23"/>
  <c r="I676" i="23"/>
  <c r="O675" i="23"/>
  <c r="N675" i="23"/>
  <c r="I675" i="23"/>
  <c r="O673" i="23"/>
  <c r="N673" i="23"/>
  <c r="I673" i="23"/>
  <c r="O674" i="23"/>
  <c r="N674" i="23"/>
  <c r="I674" i="23"/>
  <c r="O672" i="23"/>
  <c r="N672" i="23"/>
  <c r="I672" i="23"/>
  <c r="O671" i="23"/>
  <c r="N671" i="23"/>
  <c r="I671" i="23"/>
  <c r="O670" i="23"/>
  <c r="N670" i="23"/>
  <c r="I670" i="23"/>
  <c r="O669" i="23"/>
  <c r="N669" i="23"/>
  <c r="I669" i="23"/>
  <c r="O668" i="23"/>
  <c r="N668" i="23"/>
  <c r="I668" i="23"/>
  <c r="O667" i="23"/>
  <c r="N667" i="23"/>
  <c r="I667" i="23"/>
  <c r="O666" i="23"/>
  <c r="N666" i="23"/>
  <c r="I666" i="23"/>
  <c r="O665" i="23"/>
  <c r="N665" i="23"/>
  <c r="I665" i="23"/>
  <c r="O664" i="23"/>
  <c r="N664" i="23"/>
  <c r="I664" i="23"/>
  <c r="O663" i="23"/>
  <c r="N663" i="23"/>
  <c r="I663" i="23"/>
  <c r="O662" i="23"/>
  <c r="N662" i="23"/>
  <c r="I662" i="23"/>
  <c r="O661" i="23"/>
  <c r="N661" i="23"/>
  <c r="I661" i="23"/>
  <c r="O660" i="23"/>
  <c r="N660" i="23"/>
  <c r="I660" i="23"/>
  <c r="O659" i="23"/>
  <c r="N659" i="23"/>
  <c r="I659" i="23"/>
  <c r="O658" i="23"/>
  <c r="N658" i="23"/>
  <c r="I658" i="23"/>
  <c r="O657" i="23"/>
  <c r="N657" i="23"/>
  <c r="I657" i="23"/>
  <c r="O656" i="23"/>
  <c r="N656" i="23"/>
  <c r="I656" i="23"/>
  <c r="O655" i="23"/>
  <c r="N655" i="23"/>
  <c r="I655" i="23"/>
  <c r="O654" i="23"/>
  <c r="N654" i="23"/>
  <c r="I654" i="23"/>
  <c r="O653" i="23"/>
  <c r="N653" i="23"/>
  <c r="I653" i="23"/>
  <c r="O652" i="23"/>
  <c r="N652" i="23"/>
  <c r="I652" i="23"/>
  <c r="O651" i="23"/>
  <c r="N651" i="23"/>
  <c r="I651" i="23"/>
  <c r="O650" i="23"/>
  <c r="N650" i="23"/>
  <c r="I650" i="23"/>
  <c r="O649" i="23"/>
  <c r="N649" i="23"/>
  <c r="I649" i="23"/>
  <c r="O648" i="23"/>
  <c r="N648" i="23"/>
  <c r="I648" i="23"/>
  <c r="O647" i="23"/>
  <c r="N647" i="23"/>
  <c r="I647" i="23"/>
  <c r="O646" i="23"/>
  <c r="N646" i="23"/>
  <c r="I646" i="23"/>
  <c r="O645" i="23"/>
  <c r="N645" i="23"/>
  <c r="I645" i="23"/>
  <c r="O644" i="23"/>
  <c r="N644" i="23"/>
  <c r="I644" i="23"/>
  <c r="O643" i="23"/>
  <c r="N643" i="23"/>
  <c r="I643" i="23"/>
  <c r="O642" i="23"/>
  <c r="N642" i="23"/>
  <c r="I642" i="23"/>
  <c r="O641" i="23"/>
  <c r="N641" i="23"/>
  <c r="I641" i="23"/>
  <c r="O640" i="23"/>
  <c r="N640" i="23"/>
  <c r="I640" i="23"/>
  <c r="O639" i="23"/>
  <c r="N639" i="23"/>
  <c r="I639" i="23"/>
  <c r="O638" i="23"/>
  <c r="N638" i="23"/>
  <c r="I638" i="23"/>
  <c r="O637" i="23"/>
  <c r="N637" i="23"/>
  <c r="I637" i="23"/>
  <c r="O636" i="23"/>
  <c r="N636" i="23"/>
  <c r="I636" i="23"/>
  <c r="O634" i="23"/>
  <c r="N634" i="23"/>
  <c r="I634" i="23"/>
  <c r="O632" i="23"/>
  <c r="N632" i="23"/>
  <c r="I632" i="23"/>
  <c r="O631" i="23"/>
  <c r="N631" i="23"/>
  <c r="I631" i="23"/>
  <c r="O630" i="23"/>
  <c r="N630" i="23"/>
  <c r="I630" i="23"/>
  <c r="O629" i="23"/>
  <c r="N629" i="23"/>
  <c r="I629" i="23"/>
  <c r="O628" i="23"/>
  <c r="N628" i="23"/>
  <c r="I628" i="23"/>
  <c r="O635" i="23"/>
  <c r="N635" i="23"/>
  <c r="I635" i="23"/>
  <c r="O633" i="23"/>
  <c r="N633" i="23"/>
  <c r="I633" i="23"/>
  <c r="O627" i="23"/>
  <c r="N627" i="23"/>
  <c r="I627" i="23"/>
  <c r="O626" i="23"/>
  <c r="N626" i="23"/>
  <c r="I626" i="23"/>
  <c r="O625" i="23"/>
  <c r="N625" i="23"/>
  <c r="I625" i="23"/>
  <c r="O624" i="23"/>
  <c r="N624" i="23"/>
  <c r="I624" i="23"/>
  <c r="O623" i="23"/>
  <c r="N623" i="23"/>
  <c r="I623" i="23"/>
  <c r="O622" i="23"/>
  <c r="N622" i="23"/>
  <c r="I622" i="23"/>
  <c r="O621" i="23"/>
  <c r="N621" i="23"/>
  <c r="I621" i="23"/>
  <c r="O620" i="23"/>
  <c r="N620" i="23"/>
  <c r="I620" i="23"/>
  <c r="O619" i="23"/>
  <c r="N619" i="23"/>
  <c r="I619" i="23"/>
  <c r="O618" i="23"/>
  <c r="N618" i="23"/>
  <c r="I618" i="23"/>
  <c r="O617" i="23"/>
  <c r="N617" i="23"/>
  <c r="I617" i="23"/>
  <c r="O616" i="23"/>
  <c r="N616" i="23"/>
  <c r="I616" i="23"/>
  <c r="O614" i="23"/>
  <c r="N614" i="23"/>
  <c r="I614" i="23"/>
  <c r="O615" i="23"/>
  <c r="N615" i="23"/>
  <c r="I615" i="23"/>
  <c r="O613" i="23"/>
  <c r="N613" i="23"/>
  <c r="I613" i="23"/>
  <c r="O612" i="23"/>
  <c r="N612" i="23"/>
  <c r="I612" i="23"/>
  <c r="O611" i="23"/>
  <c r="N611" i="23"/>
  <c r="I611" i="23"/>
  <c r="O610" i="23"/>
  <c r="N610" i="23"/>
  <c r="I610" i="23"/>
  <c r="O609" i="23"/>
  <c r="N609" i="23"/>
  <c r="I609" i="23"/>
  <c r="O607" i="23"/>
  <c r="N607" i="23"/>
  <c r="I607" i="23"/>
  <c r="O606" i="23"/>
  <c r="N606" i="23"/>
  <c r="I606" i="23"/>
  <c r="O605" i="23"/>
  <c r="N605" i="23"/>
  <c r="I605" i="23"/>
  <c r="O608" i="23"/>
  <c r="N608" i="23"/>
  <c r="I608" i="23"/>
  <c r="O604" i="23"/>
  <c r="N604" i="23"/>
  <c r="I604" i="23"/>
  <c r="O603" i="23"/>
  <c r="N603" i="23"/>
  <c r="I603" i="23"/>
  <c r="O602" i="23"/>
  <c r="N602" i="23"/>
  <c r="I602" i="23"/>
  <c r="O601" i="23"/>
  <c r="N601" i="23"/>
  <c r="I601" i="23"/>
  <c r="O600" i="23"/>
  <c r="N600" i="23"/>
  <c r="I600" i="23"/>
  <c r="O599" i="23"/>
  <c r="N599" i="23"/>
  <c r="I599" i="23"/>
  <c r="O598" i="23"/>
  <c r="N598" i="23"/>
  <c r="I598" i="23"/>
  <c r="O597" i="23"/>
  <c r="N597" i="23"/>
  <c r="I597" i="23"/>
  <c r="O596" i="23"/>
  <c r="N596" i="23"/>
  <c r="I596" i="23"/>
  <c r="O595" i="23"/>
  <c r="N595" i="23"/>
  <c r="I595" i="23"/>
  <c r="O594" i="23"/>
  <c r="N594" i="23"/>
  <c r="I594" i="23"/>
  <c r="O593" i="23"/>
  <c r="N593" i="23"/>
  <c r="I593" i="23"/>
  <c r="O592" i="23"/>
  <c r="N592" i="23"/>
  <c r="I592" i="23"/>
  <c r="O591" i="23"/>
  <c r="N591" i="23"/>
  <c r="I591" i="23"/>
  <c r="O590" i="23"/>
  <c r="N590" i="23"/>
  <c r="I590" i="23"/>
  <c r="O589" i="23"/>
  <c r="N589" i="23"/>
  <c r="I589" i="23"/>
  <c r="O588" i="23"/>
  <c r="N588" i="23"/>
  <c r="I588" i="23"/>
  <c r="O587" i="23"/>
  <c r="N587" i="23"/>
  <c r="I587" i="23"/>
  <c r="O586" i="23"/>
  <c r="N586" i="23"/>
  <c r="I586" i="23"/>
  <c r="O585" i="23"/>
  <c r="N585" i="23"/>
  <c r="I585" i="23"/>
  <c r="O584" i="23"/>
  <c r="N584" i="23"/>
  <c r="I584" i="23"/>
  <c r="O583" i="23"/>
  <c r="N583" i="23"/>
  <c r="I583" i="23"/>
  <c r="O582" i="23"/>
  <c r="N582" i="23"/>
  <c r="I582" i="23"/>
  <c r="O581" i="23"/>
  <c r="N581" i="23"/>
  <c r="I581" i="23"/>
  <c r="O580" i="23"/>
  <c r="N580" i="23"/>
  <c r="I580" i="23"/>
  <c r="O579" i="23"/>
  <c r="N579" i="23"/>
  <c r="I579" i="23"/>
  <c r="O578" i="23"/>
  <c r="N578" i="23"/>
  <c r="I578" i="23"/>
  <c r="O577" i="23"/>
  <c r="N577" i="23"/>
  <c r="I577" i="23"/>
  <c r="O576" i="23"/>
  <c r="N576" i="23"/>
  <c r="I576" i="23"/>
  <c r="O575" i="23"/>
  <c r="N575" i="23"/>
  <c r="I575" i="23"/>
  <c r="O573" i="23"/>
  <c r="N573" i="23"/>
  <c r="I573" i="23"/>
  <c r="O574" i="23"/>
  <c r="N574" i="23"/>
  <c r="I574" i="23"/>
  <c r="O572" i="23"/>
  <c r="N572" i="23"/>
  <c r="I572" i="23"/>
  <c r="O571" i="23"/>
  <c r="N571" i="23"/>
  <c r="I571" i="23"/>
  <c r="O570" i="23"/>
  <c r="N570" i="23"/>
  <c r="I570" i="23"/>
  <c r="O569" i="23"/>
  <c r="N569" i="23"/>
  <c r="I569" i="23"/>
  <c r="O568" i="23"/>
  <c r="N568" i="23"/>
  <c r="I568" i="23"/>
  <c r="O567" i="23"/>
  <c r="N567" i="23"/>
  <c r="I567" i="23"/>
  <c r="O566" i="23"/>
  <c r="N566" i="23"/>
  <c r="I566" i="23"/>
  <c r="O565" i="23"/>
  <c r="N565" i="23"/>
  <c r="I565" i="23"/>
  <c r="O564" i="23"/>
  <c r="N564" i="23"/>
  <c r="I564" i="23"/>
  <c r="O563" i="23"/>
  <c r="N563" i="23"/>
  <c r="I563" i="23"/>
  <c r="O562" i="23"/>
  <c r="N562" i="23"/>
  <c r="I562" i="23"/>
  <c r="O561" i="23"/>
  <c r="N561" i="23"/>
  <c r="I561" i="23"/>
  <c r="O560" i="23"/>
  <c r="N560" i="23"/>
  <c r="I560" i="23"/>
  <c r="O559" i="23"/>
  <c r="N559" i="23"/>
  <c r="I559" i="23"/>
  <c r="O558" i="23"/>
  <c r="N558" i="23"/>
  <c r="I558" i="23"/>
  <c r="O557" i="23"/>
  <c r="N557" i="23"/>
  <c r="I557" i="23"/>
  <c r="O556" i="23"/>
  <c r="N556" i="23"/>
  <c r="I556" i="23"/>
  <c r="O555" i="23"/>
  <c r="N555" i="23"/>
  <c r="I555" i="23"/>
  <c r="O554" i="23"/>
  <c r="N554" i="23"/>
  <c r="I554" i="23"/>
  <c r="O553" i="23"/>
  <c r="N553" i="23"/>
  <c r="I553" i="23"/>
  <c r="O552" i="23"/>
  <c r="N552" i="23"/>
  <c r="I552" i="23"/>
  <c r="O551" i="23"/>
  <c r="N551" i="23"/>
  <c r="I551" i="23"/>
  <c r="O550" i="23"/>
  <c r="N550" i="23"/>
  <c r="I550" i="23"/>
  <c r="O549" i="23"/>
  <c r="N549" i="23"/>
  <c r="I549" i="23"/>
  <c r="O548" i="23"/>
  <c r="N548" i="23"/>
  <c r="I548" i="23"/>
  <c r="O547" i="23"/>
  <c r="N547" i="23"/>
  <c r="I547" i="23"/>
  <c r="O546" i="23"/>
  <c r="N546" i="23"/>
  <c r="I546" i="23"/>
  <c r="O545" i="23"/>
  <c r="N545" i="23"/>
  <c r="I545" i="23"/>
  <c r="O544" i="23"/>
  <c r="N544" i="23"/>
  <c r="I544" i="23"/>
  <c r="O543" i="23"/>
  <c r="N543" i="23"/>
  <c r="I543" i="23"/>
  <c r="O542" i="23"/>
  <c r="N542" i="23"/>
  <c r="I542" i="23"/>
  <c r="O541" i="23"/>
  <c r="N541" i="23"/>
  <c r="I541" i="23"/>
  <c r="O540" i="23"/>
  <c r="N540" i="23"/>
  <c r="I540" i="23"/>
  <c r="O539" i="23"/>
  <c r="N539" i="23"/>
  <c r="I539" i="23"/>
  <c r="O538" i="23"/>
  <c r="N538" i="23"/>
  <c r="I538" i="23"/>
  <c r="O537" i="23"/>
  <c r="N537" i="23"/>
  <c r="I537" i="23"/>
  <c r="O536" i="23"/>
  <c r="N536" i="23"/>
  <c r="I536" i="23"/>
  <c r="O535" i="23"/>
  <c r="N535" i="23"/>
  <c r="I535" i="23"/>
  <c r="O534" i="23"/>
  <c r="N534" i="23"/>
  <c r="I534" i="23"/>
  <c r="O533" i="23"/>
  <c r="N533" i="23"/>
  <c r="I533" i="23"/>
  <c r="O532" i="23"/>
  <c r="N532" i="23"/>
  <c r="I532" i="23"/>
  <c r="O531" i="23"/>
  <c r="N531" i="23"/>
  <c r="I531" i="23"/>
  <c r="O530" i="23"/>
  <c r="N530" i="23"/>
  <c r="I530" i="23"/>
  <c r="O529" i="23"/>
  <c r="N529" i="23"/>
  <c r="I529" i="23"/>
  <c r="O528" i="23"/>
  <c r="N528" i="23"/>
  <c r="I528" i="23"/>
  <c r="O527" i="23"/>
  <c r="N527" i="23"/>
  <c r="I527" i="23"/>
  <c r="O525" i="23"/>
  <c r="N525" i="23"/>
  <c r="I525" i="23"/>
  <c r="O526" i="23"/>
  <c r="N526" i="23"/>
  <c r="I526" i="23"/>
  <c r="O524" i="23"/>
  <c r="N524" i="23"/>
  <c r="I524" i="23"/>
  <c r="O523" i="23"/>
  <c r="N523" i="23"/>
  <c r="I523" i="23"/>
  <c r="O522" i="23"/>
  <c r="N522" i="23"/>
  <c r="I522" i="23"/>
  <c r="O521" i="23"/>
  <c r="N521" i="23"/>
  <c r="I521" i="23"/>
  <c r="O519" i="23"/>
  <c r="N519" i="23"/>
  <c r="I519" i="23"/>
  <c r="O520" i="23"/>
  <c r="N520" i="23"/>
  <c r="I520" i="23"/>
  <c r="O518" i="23"/>
  <c r="N518" i="23"/>
  <c r="I518" i="23"/>
  <c r="O517" i="23"/>
  <c r="N517" i="23"/>
  <c r="I517" i="23"/>
  <c r="O516" i="23"/>
  <c r="N516" i="23"/>
  <c r="I516" i="23"/>
  <c r="O515" i="23"/>
  <c r="N515" i="23"/>
  <c r="I515" i="23"/>
  <c r="O514" i="23"/>
  <c r="N514" i="23"/>
  <c r="I514" i="23"/>
  <c r="O513" i="23"/>
  <c r="N513" i="23"/>
  <c r="I513" i="23"/>
  <c r="O512" i="23"/>
  <c r="N512" i="23"/>
  <c r="I512" i="23"/>
  <c r="O511" i="23"/>
  <c r="N511" i="23"/>
  <c r="I511" i="23"/>
  <c r="O509" i="23"/>
  <c r="N509" i="23"/>
  <c r="I509" i="23"/>
  <c r="O508" i="23"/>
  <c r="N508" i="23"/>
  <c r="I508" i="23"/>
  <c r="O507" i="23"/>
  <c r="N507" i="23"/>
  <c r="I507" i="23"/>
  <c r="O510" i="23"/>
  <c r="N510" i="23"/>
  <c r="I510" i="23"/>
  <c r="O506" i="23"/>
  <c r="N506" i="23"/>
  <c r="I506" i="23"/>
  <c r="O505" i="23"/>
  <c r="N505" i="23"/>
  <c r="I505" i="23"/>
  <c r="O504" i="23"/>
  <c r="N504" i="23"/>
  <c r="I504" i="23"/>
  <c r="O503" i="23"/>
  <c r="N503" i="23"/>
  <c r="I503" i="23"/>
  <c r="O502" i="23"/>
  <c r="N502" i="23"/>
  <c r="I502" i="23"/>
  <c r="O501" i="23"/>
  <c r="N501" i="23"/>
  <c r="I501" i="23"/>
  <c r="O500" i="23"/>
  <c r="N500" i="23"/>
  <c r="I500" i="23"/>
  <c r="O499" i="23"/>
  <c r="N499" i="23"/>
  <c r="I499" i="23"/>
  <c r="O498" i="23"/>
  <c r="N498" i="23"/>
  <c r="I498" i="23"/>
  <c r="O497" i="23"/>
  <c r="N497" i="23"/>
  <c r="I497" i="23"/>
  <c r="O496" i="23"/>
  <c r="N496" i="23"/>
  <c r="I496" i="23"/>
  <c r="O495" i="23"/>
  <c r="N495" i="23"/>
  <c r="I495" i="23"/>
  <c r="O494" i="23"/>
  <c r="N494" i="23"/>
  <c r="I494" i="23"/>
  <c r="O493" i="23"/>
  <c r="N493" i="23"/>
  <c r="I493" i="23"/>
  <c r="O492" i="23"/>
  <c r="N492" i="23"/>
  <c r="I492" i="23"/>
  <c r="O491" i="23"/>
  <c r="N491" i="23"/>
  <c r="I491" i="23"/>
  <c r="O490" i="23"/>
  <c r="N490" i="23"/>
  <c r="I490" i="23"/>
  <c r="O489" i="23"/>
  <c r="N489" i="23"/>
  <c r="I489" i="23"/>
  <c r="O488" i="23"/>
  <c r="N488" i="23"/>
  <c r="I488" i="23"/>
  <c r="O487" i="23"/>
  <c r="N487" i="23"/>
  <c r="I487" i="23"/>
  <c r="O486" i="23"/>
  <c r="N486" i="23"/>
  <c r="I486" i="23"/>
  <c r="O483" i="23"/>
  <c r="N483" i="23"/>
  <c r="I483" i="23"/>
  <c r="O482" i="23"/>
  <c r="N482" i="23"/>
  <c r="I482" i="23"/>
  <c r="O481" i="23"/>
  <c r="N481" i="23"/>
  <c r="I481" i="23"/>
  <c r="O485" i="23"/>
  <c r="N485" i="23"/>
  <c r="I485" i="23"/>
  <c r="O484" i="23"/>
  <c r="N484" i="23"/>
  <c r="I484" i="23"/>
  <c r="O480" i="23"/>
  <c r="N480" i="23"/>
  <c r="I480" i="23"/>
  <c r="O479" i="23"/>
  <c r="N479" i="23"/>
  <c r="I479" i="23"/>
  <c r="O478" i="23"/>
  <c r="N478" i="23"/>
  <c r="I478" i="23"/>
  <c r="O477" i="23"/>
  <c r="N477" i="23"/>
  <c r="I477" i="23"/>
  <c r="O476" i="23"/>
  <c r="N476" i="23"/>
  <c r="I476" i="23"/>
  <c r="O475" i="23"/>
  <c r="N475" i="23"/>
  <c r="I475" i="23"/>
  <c r="O474" i="23"/>
  <c r="N474" i="23"/>
  <c r="I474" i="23"/>
  <c r="O473" i="23"/>
  <c r="N473" i="23"/>
  <c r="I473" i="23"/>
  <c r="O472" i="23"/>
  <c r="N472" i="23"/>
  <c r="I472" i="23"/>
  <c r="O471" i="23"/>
  <c r="N471" i="23"/>
  <c r="I471" i="23"/>
  <c r="O470" i="23"/>
  <c r="N470" i="23"/>
  <c r="I470" i="23"/>
  <c r="O469" i="23"/>
  <c r="N469" i="23"/>
  <c r="I469" i="23"/>
  <c r="O468" i="23"/>
  <c r="N468" i="23"/>
  <c r="I468" i="23"/>
  <c r="O467" i="23"/>
  <c r="N467" i="23"/>
  <c r="I467" i="23"/>
  <c r="O466" i="23"/>
  <c r="N466" i="23"/>
  <c r="I466" i="23"/>
  <c r="O465" i="23"/>
  <c r="N465" i="23"/>
  <c r="I465" i="23"/>
  <c r="O464" i="23"/>
  <c r="N464" i="23"/>
  <c r="I464" i="23"/>
  <c r="O463" i="23"/>
  <c r="N463" i="23"/>
  <c r="I463" i="23"/>
  <c r="O462" i="23"/>
  <c r="N462" i="23"/>
  <c r="I462" i="23"/>
  <c r="O461" i="23"/>
  <c r="N461" i="23"/>
  <c r="I461" i="23"/>
  <c r="O460" i="23"/>
  <c r="N460" i="23"/>
  <c r="I460" i="23"/>
  <c r="O459" i="23"/>
  <c r="N459" i="23"/>
  <c r="I459" i="23"/>
  <c r="O458" i="23"/>
  <c r="N458" i="23"/>
  <c r="I458" i="23"/>
  <c r="O457" i="23"/>
  <c r="N457" i="23"/>
  <c r="I457" i="23"/>
  <c r="O456" i="23"/>
  <c r="N456" i="23"/>
  <c r="I456" i="23"/>
  <c r="O455" i="23"/>
  <c r="N455" i="23"/>
  <c r="I455" i="23"/>
  <c r="O454" i="23"/>
  <c r="N454" i="23"/>
  <c r="I454" i="23"/>
  <c r="O453" i="23"/>
  <c r="N453" i="23"/>
  <c r="I453" i="23"/>
  <c r="O452" i="23"/>
  <c r="N452" i="23"/>
  <c r="I452" i="23"/>
  <c r="O451" i="23"/>
  <c r="N451" i="23"/>
  <c r="I451" i="23"/>
  <c r="O450" i="23"/>
  <c r="N450" i="23"/>
  <c r="I450" i="23"/>
  <c r="O449" i="23"/>
  <c r="N449" i="23"/>
  <c r="I449" i="23"/>
  <c r="O448" i="23"/>
  <c r="N448" i="23"/>
  <c r="I448" i="23"/>
  <c r="O447" i="23"/>
  <c r="N447" i="23"/>
  <c r="I447" i="23"/>
  <c r="O446" i="23"/>
  <c r="N446" i="23"/>
  <c r="I446" i="23"/>
  <c r="O445" i="23"/>
  <c r="N445" i="23"/>
  <c r="I445" i="23"/>
  <c r="O444" i="23"/>
  <c r="N444" i="23"/>
  <c r="I444" i="23"/>
  <c r="O443" i="23"/>
  <c r="N443" i="23"/>
  <c r="I443" i="23"/>
  <c r="O442" i="23"/>
  <c r="N442" i="23"/>
  <c r="I442" i="23"/>
  <c r="O441" i="23"/>
  <c r="N441" i="23"/>
  <c r="I441" i="23"/>
  <c r="O440" i="23"/>
  <c r="N440" i="23"/>
  <c r="I440" i="23"/>
  <c r="O439" i="23"/>
  <c r="N439" i="23"/>
  <c r="I439" i="23"/>
  <c r="O438" i="23"/>
  <c r="N438" i="23"/>
  <c r="I438" i="23"/>
  <c r="O437" i="23"/>
  <c r="N437" i="23"/>
  <c r="I437" i="23"/>
  <c r="O436" i="23"/>
  <c r="N436" i="23"/>
  <c r="I436" i="23"/>
  <c r="O435" i="23"/>
  <c r="N435" i="23"/>
  <c r="I435" i="23"/>
  <c r="O434" i="23"/>
  <c r="N434" i="23"/>
  <c r="I434" i="23"/>
  <c r="O433" i="23"/>
  <c r="N433" i="23"/>
  <c r="I433" i="23"/>
  <c r="O432" i="23"/>
  <c r="N432" i="23"/>
  <c r="I432" i="23"/>
  <c r="O431" i="23"/>
  <c r="N431" i="23"/>
  <c r="I431" i="23"/>
  <c r="O430" i="23"/>
  <c r="N430" i="23"/>
  <c r="I430" i="23"/>
  <c r="O429" i="23"/>
  <c r="N429" i="23"/>
  <c r="I429" i="23"/>
  <c r="O428" i="23"/>
  <c r="N428" i="23"/>
  <c r="I428" i="23"/>
  <c r="O427" i="23"/>
  <c r="N427" i="23"/>
  <c r="I427" i="23"/>
  <c r="O426" i="23"/>
  <c r="N426" i="23"/>
  <c r="I426" i="23"/>
  <c r="O425" i="23"/>
  <c r="N425" i="23"/>
  <c r="I425" i="23"/>
  <c r="O424" i="23"/>
  <c r="N424" i="23"/>
  <c r="I424" i="23"/>
  <c r="O423" i="23"/>
  <c r="N423" i="23"/>
  <c r="I423" i="23"/>
  <c r="O422" i="23"/>
  <c r="N422" i="23"/>
  <c r="I422" i="23"/>
  <c r="O421" i="23"/>
  <c r="N421" i="23"/>
  <c r="I421" i="23"/>
  <c r="O420" i="23"/>
  <c r="N420" i="23"/>
  <c r="I420" i="23"/>
  <c r="O419" i="23"/>
  <c r="N419" i="23"/>
  <c r="I419" i="23"/>
  <c r="O418" i="23"/>
  <c r="N418" i="23"/>
  <c r="I418" i="23"/>
  <c r="O417" i="23"/>
  <c r="N417" i="23"/>
  <c r="I417" i="23"/>
  <c r="O323" i="23"/>
  <c r="N323" i="23"/>
  <c r="I323" i="23"/>
  <c r="O324" i="23"/>
  <c r="N324" i="23"/>
  <c r="I324" i="23"/>
  <c r="O325" i="23"/>
  <c r="N325" i="23"/>
  <c r="I325" i="23"/>
  <c r="O326" i="23"/>
  <c r="N326" i="23"/>
  <c r="I326" i="23"/>
  <c r="O322" i="23"/>
  <c r="N322" i="23"/>
  <c r="I322" i="23"/>
  <c r="O321" i="23"/>
  <c r="N321" i="23"/>
  <c r="I321" i="23"/>
  <c r="O320" i="23"/>
  <c r="N320" i="23"/>
  <c r="I320" i="23"/>
  <c r="O318" i="23"/>
  <c r="N318" i="23"/>
  <c r="I318" i="23"/>
  <c r="O319" i="23"/>
  <c r="N319" i="23"/>
  <c r="I319" i="23"/>
  <c r="O317" i="23"/>
  <c r="N317" i="23"/>
  <c r="I317" i="23"/>
  <c r="O316" i="23"/>
  <c r="N316" i="23"/>
  <c r="I316" i="23"/>
  <c r="O315" i="23"/>
  <c r="N315" i="23"/>
  <c r="I315" i="23"/>
  <c r="O279" i="23"/>
  <c r="N279" i="23"/>
  <c r="I279" i="23"/>
  <c r="O278" i="23"/>
  <c r="N278" i="23"/>
  <c r="I278" i="23"/>
  <c r="O277" i="23"/>
  <c r="N277" i="23"/>
  <c r="I277" i="23"/>
  <c r="O276" i="23"/>
  <c r="N276" i="23"/>
  <c r="I276" i="23"/>
  <c r="O275" i="23"/>
  <c r="N275" i="23"/>
  <c r="I275" i="23"/>
  <c r="O274" i="23"/>
  <c r="N274" i="23"/>
  <c r="I274" i="23"/>
  <c r="O273" i="23"/>
  <c r="N273" i="23"/>
  <c r="I273" i="23"/>
  <c r="O272" i="23"/>
  <c r="N272" i="23"/>
  <c r="I272" i="23"/>
  <c r="O271" i="23"/>
  <c r="N271" i="23"/>
  <c r="I271" i="23"/>
  <c r="O270" i="23"/>
  <c r="N270" i="23"/>
  <c r="I270" i="23"/>
  <c r="O269" i="23"/>
  <c r="N269" i="23"/>
  <c r="I269" i="23"/>
  <c r="O268" i="23"/>
  <c r="N268" i="23"/>
  <c r="I268" i="23"/>
  <c r="O267" i="23"/>
  <c r="N267" i="23"/>
  <c r="I267" i="23"/>
  <c r="O266" i="23"/>
  <c r="N266" i="23"/>
  <c r="I266" i="23"/>
  <c r="O265" i="23"/>
  <c r="N265" i="23"/>
  <c r="I265" i="23"/>
  <c r="O263" i="23"/>
  <c r="N263" i="23"/>
  <c r="I263" i="23"/>
  <c r="O264" i="23"/>
  <c r="N264" i="23"/>
  <c r="I264" i="23"/>
  <c r="O262" i="23"/>
  <c r="N262" i="23"/>
  <c r="I262" i="23"/>
  <c r="O261" i="23"/>
  <c r="N261" i="23"/>
  <c r="I261" i="23"/>
  <c r="O260" i="23"/>
  <c r="N260" i="23"/>
  <c r="I260" i="23"/>
  <c r="O259" i="23"/>
  <c r="N259" i="23"/>
  <c r="I259" i="23"/>
  <c r="O258" i="23"/>
  <c r="N258" i="23"/>
  <c r="I258" i="23"/>
  <c r="O257" i="23"/>
  <c r="N257" i="23"/>
  <c r="I257" i="23"/>
  <c r="O256" i="23"/>
  <c r="N256" i="23"/>
  <c r="I256" i="23"/>
  <c r="O255" i="23"/>
  <c r="N255" i="23"/>
  <c r="I255" i="23"/>
  <c r="O254" i="23"/>
  <c r="N254" i="23"/>
  <c r="I254" i="23"/>
  <c r="O253" i="23"/>
  <c r="N253" i="23"/>
  <c r="I253" i="23"/>
  <c r="O252" i="23"/>
  <c r="N252" i="23"/>
  <c r="I252" i="23"/>
  <c r="O251" i="23"/>
  <c r="N251" i="23"/>
  <c r="I251" i="23"/>
  <c r="O250" i="23"/>
  <c r="N250" i="23"/>
  <c r="I250" i="23"/>
  <c r="O249" i="23"/>
  <c r="N249" i="23"/>
  <c r="I249" i="23"/>
  <c r="O248" i="23"/>
  <c r="N248" i="23"/>
  <c r="I248" i="23"/>
  <c r="O247" i="23"/>
  <c r="N247" i="23"/>
  <c r="I247" i="23"/>
  <c r="O246" i="23"/>
  <c r="N246" i="23"/>
  <c r="O245" i="23"/>
  <c r="N245" i="23"/>
  <c r="O244" i="23"/>
  <c r="N244" i="23"/>
  <c r="I244" i="23"/>
  <c r="O243" i="23"/>
  <c r="N243" i="23"/>
  <c r="I243" i="23"/>
  <c r="O242" i="23"/>
  <c r="N242" i="23"/>
  <c r="I242" i="23"/>
  <c r="O241" i="23"/>
  <c r="N241" i="23"/>
  <c r="I241" i="23"/>
  <c r="O240" i="23"/>
  <c r="N240" i="23"/>
  <c r="I240" i="23"/>
  <c r="O239" i="23"/>
  <c r="N239" i="23"/>
  <c r="I239" i="23"/>
  <c r="O238" i="23"/>
  <c r="N238" i="23"/>
  <c r="I238" i="23"/>
  <c r="O237" i="23"/>
  <c r="N237" i="23"/>
  <c r="I237" i="23"/>
  <c r="O236" i="23"/>
  <c r="N236" i="23"/>
  <c r="I236" i="23"/>
  <c r="O235" i="23"/>
  <c r="N235" i="23"/>
  <c r="I235" i="23"/>
  <c r="O234" i="23"/>
  <c r="N234" i="23"/>
  <c r="I234" i="23"/>
  <c r="O233" i="23"/>
  <c r="N233" i="23"/>
  <c r="I233" i="23"/>
  <c r="O232" i="23"/>
  <c r="N232" i="23"/>
  <c r="I232" i="23"/>
  <c r="O231" i="23"/>
  <c r="N231" i="23"/>
  <c r="I231" i="23"/>
  <c r="O230" i="23"/>
  <c r="N230" i="23"/>
  <c r="I230" i="23"/>
  <c r="O229" i="23"/>
  <c r="N229" i="23"/>
  <c r="I229" i="23"/>
  <c r="O228" i="23"/>
  <c r="N228" i="23"/>
  <c r="I228" i="23"/>
  <c r="O227" i="23"/>
  <c r="N227" i="23"/>
  <c r="I227" i="23"/>
  <c r="O226" i="23"/>
  <c r="N226" i="23"/>
  <c r="I226" i="23"/>
  <c r="O225" i="23"/>
  <c r="N225" i="23"/>
  <c r="I225" i="23"/>
  <c r="O224" i="23"/>
  <c r="N224" i="23"/>
  <c r="I224" i="23"/>
  <c r="O223" i="23"/>
  <c r="N223" i="23"/>
  <c r="I223" i="23"/>
  <c r="O222" i="23"/>
  <c r="N222" i="23"/>
  <c r="I222" i="23"/>
  <c r="O221" i="23"/>
  <c r="N221" i="23"/>
  <c r="I221" i="23"/>
  <c r="O220" i="23"/>
  <c r="N220" i="23"/>
  <c r="I220" i="23"/>
  <c r="O219" i="23"/>
  <c r="N219" i="23"/>
  <c r="I219" i="23"/>
  <c r="O218" i="23"/>
  <c r="N218" i="23"/>
  <c r="I218" i="23"/>
  <c r="O217" i="23"/>
  <c r="N217" i="23"/>
  <c r="I217" i="23"/>
  <c r="O216" i="23"/>
  <c r="N216" i="23"/>
  <c r="I216" i="23"/>
  <c r="O215" i="23"/>
  <c r="N215" i="23"/>
  <c r="I215" i="23"/>
  <c r="O214" i="23"/>
  <c r="N214" i="23"/>
  <c r="I214" i="23"/>
  <c r="O213" i="23"/>
  <c r="N213" i="23"/>
  <c r="I213" i="23"/>
  <c r="O212" i="23"/>
  <c r="N212" i="23"/>
  <c r="I212" i="23"/>
  <c r="O211" i="23"/>
  <c r="N211" i="23"/>
  <c r="I211" i="23"/>
  <c r="O210" i="23"/>
  <c r="N210" i="23"/>
  <c r="I210" i="23"/>
  <c r="O209" i="23"/>
  <c r="N209" i="23"/>
  <c r="I209" i="23"/>
  <c r="O208" i="23"/>
  <c r="N208" i="23"/>
  <c r="I208" i="23"/>
  <c r="O207" i="23"/>
  <c r="N207" i="23"/>
  <c r="I207" i="23"/>
  <c r="O206" i="23"/>
  <c r="N206" i="23"/>
  <c r="I206" i="23"/>
  <c r="O204" i="23"/>
  <c r="N204" i="23"/>
  <c r="I204" i="23"/>
  <c r="O205" i="23"/>
  <c r="N205" i="23"/>
  <c r="I205" i="23"/>
  <c r="O203" i="23"/>
  <c r="N203" i="23"/>
  <c r="I203" i="23"/>
  <c r="O201" i="23"/>
  <c r="N201" i="23"/>
  <c r="I201" i="23"/>
  <c r="O202" i="23"/>
  <c r="N202" i="23"/>
  <c r="I202" i="23"/>
  <c r="O200" i="23"/>
  <c r="N200" i="23"/>
  <c r="I200" i="23"/>
  <c r="N199" i="23"/>
  <c r="I199" i="23"/>
  <c r="O198" i="23"/>
  <c r="N198" i="23"/>
  <c r="I198" i="23"/>
  <c r="O197" i="23"/>
  <c r="N197" i="23"/>
  <c r="I197" i="23"/>
  <c r="O196" i="23"/>
  <c r="N196" i="23"/>
  <c r="I196" i="23"/>
  <c r="O195" i="23"/>
  <c r="N195" i="23"/>
  <c r="I195" i="23"/>
  <c r="O194" i="23"/>
  <c r="N194" i="23"/>
  <c r="I194" i="23"/>
  <c r="O193" i="23"/>
  <c r="N193" i="23"/>
  <c r="I193" i="23"/>
  <c r="O192" i="23"/>
  <c r="N192" i="23"/>
  <c r="I192" i="23"/>
  <c r="O191" i="23"/>
  <c r="N191" i="23"/>
  <c r="I191" i="23"/>
  <c r="O190" i="23"/>
  <c r="N190" i="23"/>
  <c r="I190" i="23"/>
  <c r="O189" i="23"/>
  <c r="N189" i="23"/>
  <c r="I189" i="23"/>
  <c r="O188" i="23"/>
  <c r="N188" i="23"/>
  <c r="I188" i="23"/>
  <c r="O187" i="23"/>
  <c r="N187" i="23"/>
  <c r="I187" i="23"/>
  <c r="O186" i="23"/>
  <c r="N186" i="23"/>
  <c r="I186" i="23"/>
  <c r="O185" i="23"/>
  <c r="N185" i="23"/>
  <c r="I185" i="23"/>
  <c r="O184" i="23"/>
  <c r="N184" i="23"/>
  <c r="I184" i="23"/>
  <c r="O183" i="23"/>
  <c r="N183" i="23"/>
  <c r="I183" i="23"/>
  <c r="O182" i="23"/>
  <c r="N182" i="23"/>
  <c r="I182" i="23"/>
  <c r="O181" i="23"/>
  <c r="N181" i="23"/>
  <c r="I181" i="23"/>
  <c r="O180" i="23"/>
  <c r="N180" i="23"/>
  <c r="I180" i="23"/>
  <c r="O179" i="23"/>
  <c r="N179" i="23"/>
  <c r="I179" i="23"/>
  <c r="O178" i="23"/>
  <c r="N178" i="23"/>
  <c r="I178" i="23"/>
  <c r="O177" i="23"/>
  <c r="N177" i="23"/>
  <c r="I177" i="23"/>
  <c r="O176" i="23"/>
  <c r="N176" i="23"/>
  <c r="I176" i="23"/>
  <c r="O175" i="23"/>
  <c r="N175" i="23"/>
  <c r="I175" i="23"/>
  <c r="O174" i="23"/>
  <c r="N174" i="23"/>
  <c r="I174" i="23"/>
  <c r="O173" i="23"/>
  <c r="N173" i="23"/>
  <c r="I173" i="23"/>
  <c r="O172" i="23"/>
  <c r="N172" i="23"/>
  <c r="I172" i="23"/>
  <c r="O171" i="23"/>
  <c r="N171" i="23"/>
  <c r="I171" i="23"/>
  <c r="O170" i="23"/>
  <c r="N170" i="23"/>
  <c r="I170" i="23"/>
  <c r="O169" i="23"/>
  <c r="N169" i="23"/>
  <c r="I169" i="23"/>
  <c r="O168" i="23"/>
  <c r="N168" i="23"/>
  <c r="I168" i="23"/>
  <c r="O167" i="23"/>
  <c r="N167" i="23"/>
  <c r="I167" i="23"/>
  <c r="O166" i="23"/>
  <c r="N166" i="23"/>
  <c r="I166" i="23"/>
  <c r="O165" i="23"/>
  <c r="N165" i="23"/>
  <c r="I165" i="23"/>
  <c r="O164" i="23"/>
  <c r="N164" i="23"/>
  <c r="I164" i="23"/>
  <c r="O163" i="23"/>
  <c r="N163" i="23"/>
  <c r="I163" i="23"/>
  <c r="O162" i="23"/>
  <c r="N162" i="23"/>
  <c r="I162" i="23"/>
  <c r="O161" i="23"/>
  <c r="N161" i="23"/>
  <c r="I161" i="23"/>
  <c r="O160" i="23"/>
  <c r="N160" i="23"/>
  <c r="I160" i="23"/>
  <c r="O159" i="23"/>
  <c r="N159" i="23"/>
  <c r="I159" i="23"/>
  <c r="O158" i="23"/>
  <c r="N158" i="23"/>
  <c r="I158" i="23"/>
  <c r="O157" i="23"/>
  <c r="N157" i="23"/>
  <c r="I157" i="23"/>
  <c r="O156" i="23"/>
  <c r="N156" i="23"/>
  <c r="I156" i="23"/>
  <c r="O155" i="23"/>
  <c r="N155" i="23"/>
  <c r="I155" i="23"/>
  <c r="O152" i="23"/>
  <c r="N152" i="23"/>
  <c r="I152" i="23"/>
  <c r="O151" i="23"/>
  <c r="N151" i="23"/>
  <c r="I151" i="23"/>
  <c r="O150" i="23"/>
  <c r="N150" i="23"/>
  <c r="I150" i="23"/>
  <c r="O149" i="23"/>
  <c r="N149" i="23"/>
  <c r="I149" i="23"/>
  <c r="O148" i="23"/>
  <c r="N148" i="23"/>
  <c r="I148" i="23"/>
  <c r="O147" i="23"/>
  <c r="N147" i="23"/>
  <c r="I147" i="23"/>
  <c r="O146" i="23"/>
  <c r="N146" i="23"/>
  <c r="I146" i="23"/>
  <c r="O145" i="23"/>
  <c r="N145" i="23"/>
  <c r="I145" i="23"/>
  <c r="O144" i="23"/>
  <c r="N144" i="23"/>
  <c r="I144" i="23"/>
  <c r="O143" i="23"/>
  <c r="N143" i="23"/>
  <c r="I143" i="23"/>
  <c r="O142" i="23"/>
  <c r="N142" i="23"/>
  <c r="I142" i="23"/>
  <c r="O141" i="23"/>
  <c r="N141" i="23"/>
  <c r="I141" i="23"/>
  <c r="O140" i="23"/>
  <c r="N140" i="23"/>
  <c r="I140" i="23"/>
  <c r="O139" i="23"/>
  <c r="N139" i="23"/>
  <c r="I139" i="23"/>
  <c r="O138" i="23"/>
  <c r="N138" i="23"/>
  <c r="I138" i="23"/>
  <c r="O137" i="23"/>
  <c r="N137" i="23"/>
  <c r="I137" i="23"/>
  <c r="O136" i="23"/>
  <c r="N136" i="23"/>
  <c r="I136" i="23"/>
  <c r="O135" i="23"/>
  <c r="N135" i="23"/>
  <c r="I135" i="23"/>
  <c r="O134" i="23"/>
  <c r="N134" i="23"/>
  <c r="I134" i="23"/>
  <c r="O133" i="23"/>
  <c r="N133" i="23"/>
  <c r="I133" i="23"/>
  <c r="O132" i="23"/>
  <c r="N132" i="23"/>
  <c r="I132" i="23"/>
  <c r="O131" i="23"/>
  <c r="N131" i="23"/>
  <c r="I131" i="23"/>
  <c r="O130" i="23"/>
  <c r="N130" i="23"/>
  <c r="I130" i="23"/>
  <c r="O129" i="23"/>
  <c r="N129" i="23"/>
  <c r="I129" i="23"/>
  <c r="O128" i="23"/>
  <c r="N128" i="23"/>
  <c r="I128" i="23"/>
  <c r="N127" i="23"/>
  <c r="I127" i="23"/>
  <c r="O126" i="23"/>
  <c r="N126" i="23"/>
  <c r="I126" i="23"/>
  <c r="N124" i="23"/>
  <c r="I124" i="23"/>
  <c r="O123" i="23"/>
  <c r="N123" i="23"/>
  <c r="I123" i="23"/>
  <c r="O122" i="23"/>
  <c r="N122" i="23"/>
  <c r="I122" i="23"/>
  <c r="O121" i="23"/>
  <c r="N121" i="23"/>
  <c r="I121" i="23"/>
  <c r="O120" i="23"/>
  <c r="N120" i="23"/>
  <c r="I120" i="23"/>
  <c r="O119" i="23"/>
  <c r="N119" i="23"/>
  <c r="I119" i="23"/>
  <c r="O118" i="23"/>
  <c r="N118" i="23"/>
  <c r="I118" i="23"/>
  <c r="O117" i="23"/>
  <c r="N117" i="23"/>
  <c r="I117" i="23"/>
  <c r="O116" i="23"/>
  <c r="N116" i="23"/>
  <c r="I116" i="23"/>
  <c r="O115" i="23"/>
  <c r="N115" i="23"/>
  <c r="I115" i="23"/>
  <c r="O114" i="23"/>
  <c r="N114" i="23"/>
  <c r="I114" i="23"/>
  <c r="O113" i="23"/>
  <c r="N113" i="23"/>
  <c r="I113" i="23"/>
  <c r="O112" i="23"/>
  <c r="N112" i="23"/>
  <c r="I112" i="23"/>
  <c r="O111" i="23"/>
  <c r="N111" i="23"/>
  <c r="I111" i="23"/>
  <c r="O110" i="23"/>
  <c r="N110" i="23"/>
  <c r="I110" i="23"/>
  <c r="O109" i="23"/>
  <c r="N109" i="23"/>
  <c r="I109" i="23"/>
  <c r="O108" i="23"/>
  <c r="N108" i="23"/>
  <c r="I108" i="23"/>
  <c r="O107" i="23"/>
  <c r="N107" i="23"/>
  <c r="I107" i="23"/>
  <c r="O106" i="23"/>
  <c r="N106" i="23"/>
  <c r="I106" i="23"/>
  <c r="O105" i="23"/>
  <c r="N105" i="23"/>
  <c r="I105" i="23"/>
  <c r="O104" i="23"/>
  <c r="N104" i="23"/>
  <c r="I104" i="23"/>
  <c r="O103" i="23"/>
  <c r="N103" i="23"/>
  <c r="I103" i="23"/>
  <c r="O102" i="23"/>
  <c r="N102" i="23"/>
  <c r="I102" i="23"/>
  <c r="O100" i="23"/>
  <c r="N100" i="23"/>
  <c r="I100" i="23"/>
  <c r="O98" i="23"/>
  <c r="N98" i="23"/>
  <c r="I98" i="23"/>
  <c r="O93" i="23"/>
  <c r="N93" i="23"/>
  <c r="I93" i="23"/>
  <c r="O95" i="23"/>
  <c r="N95" i="23"/>
  <c r="I95" i="23"/>
  <c r="O97" i="23"/>
  <c r="N97" i="23"/>
  <c r="I97" i="23"/>
  <c r="O96" i="23"/>
  <c r="N96" i="23"/>
  <c r="I96" i="23"/>
  <c r="O94" i="23"/>
  <c r="N94" i="23"/>
  <c r="I94" i="23"/>
  <c r="O92" i="23"/>
  <c r="N92" i="23"/>
  <c r="I92" i="23"/>
  <c r="O88" i="23"/>
  <c r="N88" i="23"/>
  <c r="I88" i="23"/>
  <c r="O90" i="23"/>
  <c r="N90" i="23"/>
  <c r="I90" i="23"/>
  <c r="O91" i="23"/>
  <c r="N91" i="23"/>
  <c r="I91" i="23"/>
  <c r="O89" i="23"/>
  <c r="N89" i="23"/>
  <c r="I89" i="23"/>
  <c r="O87" i="23"/>
  <c r="N87" i="23"/>
  <c r="I87" i="23"/>
  <c r="O83" i="23"/>
  <c r="N83" i="23"/>
  <c r="I83" i="23"/>
  <c r="O86" i="23"/>
  <c r="N86" i="23"/>
  <c r="I86" i="23"/>
  <c r="O85" i="23"/>
  <c r="N85" i="23"/>
  <c r="I85" i="23"/>
  <c r="O84" i="23"/>
  <c r="N84" i="23"/>
  <c r="I84" i="23"/>
  <c r="O82" i="23"/>
  <c r="N82" i="23"/>
  <c r="I82" i="23"/>
  <c r="O81" i="23"/>
  <c r="N81" i="23"/>
  <c r="I81" i="23"/>
  <c r="O80" i="23"/>
  <c r="N80" i="23"/>
  <c r="I80" i="23"/>
  <c r="O79" i="23"/>
  <c r="N79" i="23"/>
  <c r="I79" i="23"/>
  <c r="O78" i="23"/>
  <c r="N78" i="23"/>
  <c r="I78" i="23"/>
  <c r="O77" i="23"/>
  <c r="N77" i="23"/>
  <c r="I77" i="23"/>
  <c r="O76" i="23"/>
  <c r="N76" i="23"/>
  <c r="I76" i="23"/>
  <c r="O75" i="23"/>
  <c r="N75" i="23"/>
  <c r="I75" i="23"/>
  <c r="O72" i="23"/>
  <c r="N72" i="23"/>
  <c r="I72" i="23"/>
  <c r="O73" i="23"/>
  <c r="N73" i="23"/>
  <c r="I73" i="23"/>
  <c r="O71" i="23"/>
  <c r="N71" i="23"/>
  <c r="I71" i="23"/>
  <c r="O74" i="23"/>
  <c r="N74" i="23"/>
  <c r="I74" i="23"/>
  <c r="O70" i="23"/>
  <c r="N70" i="23"/>
  <c r="I70" i="23"/>
  <c r="O69" i="23"/>
  <c r="N69" i="23"/>
  <c r="I69" i="23"/>
  <c r="O66" i="23"/>
  <c r="N66" i="23"/>
  <c r="I66" i="23"/>
  <c r="O63" i="23"/>
  <c r="N63" i="23"/>
  <c r="I63" i="23"/>
  <c r="O68" i="23"/>
  <c r="N68" i="23"/>
  <c r="I68" i="23"/>
  <c r="O67" i="23"/>
  <c r="N67" i="23"/>
  <c r="I67" i="23"/>
  <c r="O65" i="23"/>
  <c r="N65" i="23"/>
  <c r="I65" i="23"/>
  <c r="O64" i="23"/>
  <c r="N64" i="23"/>
  <c r="I64" i="23"/>
  <c r="O62" i="23"/>
  <c r="N62" i="23"/>
  <c r="I62" i="23"/>
  <c r="O56" i="23"/>
  <c r="N56" i="23"/>
  <c r="I56" i="23"/>
  <c r="O61" i="23"/>
  <c r="N61" i="23"/>
  <c r="I61" i="23"/>
  <c r="O60" i="23"/>
  <c r="N60" i="23"/>
  <c r="I60" i="23"/>
  <c r="O58" i="23"/>
  <c r="N58" i="23"/>
  <c r="I58" i="23"/>
  <c r="O59" i="23"/>
  <c r="N59" i="23"/>
  <c r="I59" i="23"/>
  <c r="O57" i="23"/>
  <c r="N57" i="23"/>
  <c r="I57" i="23"/>
  <c r="O55" i="23"/>
  <c r="N55" i="23"/>
  <c r="I55" i="23"/>
  <c r="O54" i="23"/>
  <c r="N54" i="23"/>
  <c r="I54" i="23"/>
  <c r="O53" i="23"/>
  <c r="N53" i="23"/>
  <c r="I53" i="23"/>
  <c r="O52" i="23"/>
  <c r="N52" i="23"/>
  <c r="I52" i="23"/>
  <c r="O51" i="23"/>
  <c r="N51" i="23"/>
  <c r="I51" i="23"/>
  <c r="O50" i="23"/>
  <c r="N50" i="23"/>
  <c r="I50" i="23"/>
  <c r="O49" i="23"/>
  <c r="N49" i="23"/>
  <c r="I49" i="23"/>
  <c r="O48" i="23"/>
  <c r="N48" i="23"/>
  <c r="I48" i="23"/>
  <c r="O99" i="23"/>
  <c r="N99" i="23"/>
  <c r="I99" i="23"/>
  <c r="O47" i="23"/>
  <c r="N47" i="23"/>
  <c r="I47" i="23"/>
  <c r="O46" i="23"/>
  <c r="N46" i="23"/>
  <c r="I46" i="23"/>
  <c r="O44" i="23"/>
  <c r="N44" i="23"/>
  <c r="I44" i="23"/>
  <c r="O43" i="23"/>
  <c r="N43" i="23"/>
  <c r="I43" i="23"/>
  <c r="O45" i="23"/>
  <c r="N45" i="23"/>
  <c r="I45" i="23"/>
  <c r="O42" i="23"/>
  <c r="N42" i="23"/>
  <c r="I42" i="23"/>
  <c r="O41" i="23"/>
  <c r="N41" i="23"/>
  <c r="I41" i="23"/>
  <c r="O39" i="23"/>
  <c r="N39" i="23"/>
  <c r="I39" i="23"/>
  <c r="O40" i="23"/>
  <c r="N40" i="23"/>
  <c r="I40" i="23"/>
  <c r="O38" i="23"/>
  <c r="N38" i="23"/>
  <c r="I38" i="23"/>
  <c r="O37" i="23"/>
  <c r="N37" i="23"/>
  <c r="I37" i="23"/>
  <c r="O36" i="23"/>
  <c r="N36" i="23"/>
  <c r="I36" i="23"/>
  <c r="O35" i="23"/>
  <c r="N35" i="23"/>
  <c r="I35" i="23"/>
  <c r="O34" i="23"/>
  <c r="N34" i="23"/>
  <c r="I34" i="23"/>
  <c r="O32" i="23"/>
  <c r="N32" i="23"/>
  <c r="I32" i="23"/>
  <c r="O31" i="23"/>
  <c r="N31" i="23"/>
  <c r="I31" i="23"/>
  <c r="O33" i="23"/>
  <c r="N33" i="23"/>
  <c r="I33" i="23"/>
  <c r="O30" i="23"/>
  <c r="N30" i="23"/>
  <c r="I30" i="23"/>
  <c r="O29" i="23"/>
  <c r="N29" i="23"/>
  <c r="I29" i="23"/>
  <c r="O28" i="23"/>
  <c r="N28" i="23"/>
  <c r="I28" i="23"/>
  <c r="O25" i="23"/>
  <c r="N25" i="23"/>
  <c r="I25" i="23"/>
  <c r="O27" i="23"/>
  <c r="N27" i="23"/>
  <c r="I27" i="23"/>
  <c r="O26" i="23"/>
  <c r="N26" i="23"/>
  <c r="I26" i="23"/>
  <c r="O24" i="23"/>
  <c r="N24" i="23"/>
  <c r="I24" i="23"/>
  <c r="O23" i="23"/>
  <c r="N23" i="23"/>
  <c r="I23" i="23"/>
  <c r="O22" i="23"/>
  <c r="N22" i="23"/>
  <c r="I22" i="23"/>
  <c r="O21" i="23"/>
  <c r="N21" i="23"/>
  <c r="I21" i="23"/>
  <c r="O20" i="23"/>
  <c r="N20" i="23"/>
  <c r="I20" i="23"/>
  <c r="O19" i="23"/>
  <c r="N19" i="23"/>
  <c r="I19" i="23"/>
  <c r="O18" i="23"/>
  <c r="N18" i="23"/>
  <c r="I18" i="23"/>
  <c r="O16" i="23"/>
  <c r="N16" i="23"/>
  <c r="I16" i="23"/>
  <c r="O17" i="23"/>
  <c r="N17" i="23"/>
  <c r="I17" i="23"/>
  <c r="O15" i="23"/>
  <c r="N15" i="23"/>
  <c r="I15" i="23"/>
  <c r="O13" i="23"/>
  <c r="N13" i="23"/>
  <c r="I13" i="23"/>
  <c r="O14" i="23"/>
  <c r="N14" i="23"/>
  <c r="I14" i="23"/>
  <c r="O12" i="23"/>
  <c r="N12" i="23"/>
  <c r="I12" i="23"/>
  <c r="O11" i="23"/>
  <c r="N11" i="23"/>
  <c r="I11" i="23"/>
  <c r="O10" i="23"/>
  <c r="N10" i="23"/>
  <c r="I10" i="23"/>
  <c r="O9" i="23"/>
  <c r="N9" i="23"/>
  <c r="I9" i="23"/>
  <c r="O8" i="23"/>
  <c r="N8" i="23"/>
  <c r="I8" i="23"/>
  <c r="O7" i="23"/>
  <c r="N7" i="23"/>
  <c r="I7" i="23"/>
  <c r="O6" i="23"/>
  <c r="N6" i="23"/>
  <c r="I6" i="23"/>
  <c r="O5" i="23"/>
  <c r="N5" i="23"/>
  <c r="I5" i="23"/>
  <c r="O4" i="23"/>
  <c r="N4" i="23"/>
  <c r="I4" i="23"/>
  <c r="O3" i="23"/>
  <c r="N3" i="23"/>
  <c r="I3" i="23"/>
  <c r="O2" i="23"/>
  <c r="N2" i="23"/>
  <c r="I2" i="23"/>
  <c r="AC776" i="4" l="1"/>
  <c r="AC1603" i="4" l="1"/>
  <c r="AC253" i="4"/>
  <c r="AC25" i="4"/>
  <c r="AC16" i="4"/>
  <c r="AC916" i="4"/>
  <c r="AC915" i="4"/>
  <c r="AC442" i="4"/>
  <c r="AC441" i="4"/>
  <c r="AC135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 i="4" l="1"/>
  <c r="AB2" i="4"/>
  <c r="AC3" i="4"/>
  <c r="AC4" i="4"/>
  <c r="AC5" i="4"/>
  <c r="AC6" i="4"/>
  <c r="AC7" i="4"/>
  <c r="AC8" i="4"/>
  <c r="AC9" i="4"/>
  <c r="AC10" i="4"/>
  <c r="AC11" i="4"/>
  <c r="AC12" i="4"/>
  <c r="AC13" i="4"/>
  <c r="AC14" i="4"/>
  <c r="AC15" i="4"/>
  <c r="AC20" i="4"/>
  <c r="AC23" i="4"/>
  <c r="AC26" i="4"/>
  <c r="AC17" i="4"/>
  <c r="AC18" i="4"/>
  <c r="AC21" i="4"/>
  <c r="AC22"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72" i="4"/>
  <c r="AC73" i="4"/>
  <c r="AC116" i="4"/>
  <c r="AC117" i="4"/>
  <c r="AC118" i="4"/>
  <c r="AC119" i="4"/>
  <c r="AC120" i="4"/>
  <c r="AC121" i="4"/>
  <c r="AC122" i="4"/>
  <c r="AC123" i="4"/>
  <c r="AC124" i="4"/>
  <c r="AC125" i="4"/>
  <c r="AC126" i="4"/>
  <c r="AC127" i="4"/>
  <c r="AC128" i="4"/>
  <c r="AC129" i="4"/>
  <c r="AC130" i="4"/>
  <c r="AC131" i="4"/>
  <c r="AC132" i="4"/>
  <c r="AC133" i="4"/>
  <c r="AC134" i="4"/>
  <c r="AC135" i="4"/>
  <c r="AC139" i="4"/>
  <c r="AC136" i="4"/>
  <c r="AC138" i="4"/>
  <c r="AC140" i="4"/>
  <c r="AC142" i="4"/>
  <c r="AC143" i="4"/>
  <c r="AC141" i="4"/>
  <c r="AC144" i="4"/>
  <c r="AC146" i="4"/>
  <c r="AC145"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38" i="4"/>
  <c r="AC239" i="4"/>
  <c r="AC240" i="4"/>
  <c r="AC241" i="4"/>
  <c r="AC242" i="4"/>
  <c r="AC243" i="4"/>
  <c r="AC244" i="4"/>
  <c r="AC245" i="4"/>
  <c r="AC246" i="4"/>
  <c r="AC247" i="4"/>
  <c r="AC248" i="4"/>
  <c r="AC249" i="4"/>
  <c r="AC250" i="4"/>
  <c r="AC251" i="4"/>
  <c r="AC252" i="4"/>
  <c r="AC254" i="4"/>
  <c r="AC255" i="4"/>
  <c r="AC256" i="4"/>
  <c r="AC257" i="4"/>
  <c r="AC65" i="4"/>
  <c r="AC66" i="4"/>
  <c r="AC67" i="4"/>
  <c r="AC68" i="4"/>
  <c r="AC69" i="4"/>
  <c r="AC70" i="4"/>
  <c r="AC71"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4" i="4"/>
  <c r="AC295" i="4"/>
  <c r="AC296" i="4"/>
  <c r="AC297" i="4"/>
  <c r="AC298" i="4"/>
  <c r="AC299" i="4"/>
  <c r="AC300" i="4"/>
  <c r="AC301" i="4"/>
  <c r="AC302" i="4"/>
  <c r="AC303" i="4"/>
  <c r="AC304" i="4"/>
  <c r="AC305" i="4"/>
  <c r="AC306" i="4"/>
  <c r="AC307" i="4"/>
  <c r="AC308" i="4"/>
  <c r="AC309" i="4"/>
  <c r="AC310" i="4"/>
  <c r="AC311" i="4"/>
  <c r="AC293"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80" i="4"/>
  <c r="AC381" i="4"/>
  <c r="AC382" i="4"/>
  <c r="AC383" i="4"/>
  <c r="AC384" i="4"/>
  <c r="AC385" i="4"/>
  <c r="AC386" i="4"/>
  <c r="AC387" i="4"/>
  <c r="AC388" i="4"/>
  <c r="AC389" i="4"/>
  <c r="AC390" i="4"/>
  <c r="AC391" i="4"/>
  <c r="AC392" i="4"/>
  <c r="AC393" i="4"/>
  <c r="AC394" i="4"/>
  <c r="AC397" i="4"/>
  <c r="AC398" i="4"/>
  <c r="AC399" i="4"/>
  <c r="AC400" i="4"/>
  <c r="AC401" i="4"/>
  <c r="AC402" i="4"/>
  <c r="AC403" i="4"/>
  <c r="AC404" i="4"/>
  <c r="AC405" i="4"/>
  <c r="AC406" i="4"/>
  <c r="AC408" i="4"/>
  <c r="AC409" i="4"/>
  <c r="AC411" i="4"/>
  <c r="AC412" i="4"/>
  <c r="AC413" i="4"/>
  <c r="AC415" i="4"/>
  <c r="AC416" i="4"/>
  <c r="AC417" i="4"/>
  <c r="AC418" i="4"/>
  <c r="AC419" i="4"/>
  <c r="AC420" i="4"/>
  <c r="AC421" i="4"/>
  <c r="AC422" i="4"/>
  <c r="AC423" i="4"/>
  <c r="AC424" i="4"/>
  <c r="AC426" i="4"/>
  <c r="AC427" i="4"/>
  <c r="AC428" i="4"/>
  <c r="AC429" i="4"/>
  <c r="AC430" i="4"/>
  <c r="AC431" i="4"/>
  <c r="AC432" i="4"/>
  <c r="AC433" i="4"/>
  <c r="AC434" i="4"/>
  <c r="AC435" i="4"/>
  <c r="AC436" i="4"/>
  <c r="AC437" i="4"/>
  <c r="AC438" i="4"/>
  <c r="AC439" i="4"/>
  <c r="AC443" i="4"/>
  <c r="AC444" i="4"/>
  <c r="AC466" i="4"/>
  <c r="AC445" i="4"/>
  <c r="AC446" i="4"/>
  <c r="AC448" i="4"/>
  <c r="AC449" i="4"/>
  <c r="AC450" i="4"/>
  <c r="AC451" i="4"/>
  <c r="AC452" i="4"/>
  <c r="AC453" i="4"/>
  <c r="AC454" i="4"/>
  <c r="AC455" i="4"/>
  <c r="AC456" i="4"/>
  <c r="AC457" i="4"/>
  <c r="AC458" i="4"/>
  <c r="AC459" i="4"/>
  <c r="AC464" i="4"/>
  <c r="AC460" i="4"/>
  <c r="AC463"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41" i="4"/>
  <c r="AC534" i="4"/>
  <c r="AC535" i="4"/>
  <c r="AC536" i="4"/>
  <c r="AC537" i="4"/>
  <c r="AC538" i="4"/>
  <c r="AC539" i="4"/>
  <c r="AC540" i="4"/>
  <c r="AC542" i="4"/>
  <c r="AC543" i="4"/>
  <c r="AC544" i="4"/>
  <c r="AC552" i="4"/>
  <c r="AC553" i="4"/>
  <c r="AC554" i="4"/>
  <c r="AC555" i="4"/>
  <c r="AC556" i="4"/>
  <c r="AC557" i="4"/>
  <c r="AC558" i="4"/>
  <c r="AC559" i="4"/>
  <c r="AC560" i="4"/>
  <c r="AC561" i="4"/>
  <c r="AC562" i="4"/>
  <c r="AC563" i="4"/>
  <c r="AC565" i="4"/>
  <c r="AC566" i="4"/>
  <c r="AC567" i="4"/>
  <c r="AC568" i="4"/>
  <c r="AC569" i="4"/>
  <c r="AC570" i="4"/>
  <c r="AC571" i="4"/>
  <c r="AC572" i="4"/>
  <c r="AC573" i="4"/>
  <c r="AC574" i="4"/>
  <c r="AC575" i="4"/>
  <c r="AC576" i="4"/>
  <c r="AC577" i="4"/>
  <c r="AC578" i="4"/>
  <c r="AC579" i="4"/>
  <c r="AC580" i="4"/>
  <c r="AC581" i="4"/>
  <c r="AC582" i="4"/>
  <c r="AC583" i="4"/>
  <c r="AC584" i="4"/>
  <c r="AC585" i="4"/>
  <c r="AC586" i="4"/>
  <c r="AC587" i="4"/>
  <c r="AC588" i="4"/>
  <c r="AC589" i="4"/>
  <c r="AC590" i="4"/>
  <c r="AC591" i="4"/>
  <c r="AC592" i="4"/>
  <c r="AC593" i="4"/>
  <c r="AC594" i="4"/>
  <c r="AC595" i="4"/>
  <c r="AC596" i="4"/>
  <c r="AC597" i="4"/>
  <c r="AC598" i="4"/>
  <c r="AC599" i="4"/>
  <c r="AC600" i="4"/>
  <c r="AC601" i="4"/>
  <c r="AC602" i="4"/>
  <c r="AC603" i="4"/>
  <c r="AC604" i="4"/>
  <c r="AC605" i="4"/>
  <c r="AC606" i="4"/>
  <c r="AC607" i="4"/>
  <c r="AC608" i="4"/>
  <c r="AC609" i="4"/>
  <c r="AC610" i="4"/>
  <c r="AC611" i="4"/>
  <c r="AC612" i="4"/>
  <c r="AC613" i="4"/>
  <c r="AC614" i="4"/>
  <c r="AC615" i="4"/>
  <c r="AC616" i="4"/>
  <c r="AC617" i="4"/>
  <c r="AC618" i="4"/>
  <c r="AC619" i="4"/>
  <c r="AC620" i="4"/>
  <c r="AC621"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58" i="4"/>
  <c r="AC659" i="4"/>
  <c r="AC660" i="4"/>
  <c r="AC661" i="4"/>
  <c r="AC662" i="4"/>
  <c r="AC663" i="4"/>
  <c r="AC664" i="4"/>
  <c r="AC666" i="4"/>
  <c r="AC667" i="4"/>
  <c r="AC668" i="4"/>
  <c r="AC669" i="4"/>
  <c r="AC670" i="4"/>
  <c r="AC671" i="4"/>
  <c r="AC672" i="4"/>
  <c r="AC673" i="4"/>
  <c r="AC674" i="4"/>
  <c r="AC675" i="4"/>
  <c r="AC676" i="4"/>
  <c r="AC677" i="4"/>
  <c r="AC678" i="4"/>
  <c r="AC679" i="4"/>
  <c r="AC680" i="4"/>
  <c r="AC681" i="4"/>
  <c r="AC682" i="4"/>
  <c r="AC683" i="4"/>
  <c r="AC684" i="4"/>
  <c r="AC685" i="4"/>
  <c r="AC686" i="4"/>
  <c r="AC687" i="4"/>
  <c r="AC688" i="4"/>
  <c r="AC689" i="4"/>
  <c r="AC690" i="4"/>
  <c r="AC691" i="4"/>
  <c r="AC692" i="4"/>
  <c r="AC693" i="4"/>
  <c r="AC694" i="4"/>
  <c r="AC695" i="4"/>
  <c r="AC696" i="4"/>
  <c r="AC697" i="4"/>
  <c r="AC698" i="4"/>
  <c r="AC699" i="4"/>
  <c r="AC700" i="4"/>
  <c r="AC701" i="4"/>
  <c r="AC702" i="4"/>
  <c r="AC703" i="4"/>
  <c r="AC704" i="4"/>
  <c r="AC705" i="4"/>
  <c r="AC706" i="4"/>
  <c r="AC707" i="4"/>
  <c r="AC708" i="4"/>
  <c r="AC709" i="4"/>
  <c r="AC710" i="4"/>
  <c r="AC711" i="4"/>
  <c r="AC712" i="4"/>
  <c r="AC713" i="4"/>
  <c r="AC714" i="4"/>
  <c r="AC715" i="4"/>
  <c r="AC716" i="4"/>
  <c r="AC717" i="4"/>
  <c r="AC718" i="4"/>
  <c r="AC719" i="4"/>
  <c r="AC720" i="4"/>
  <c r="AC721" i="4"/>
  <c r="AC722" i="4"/>
  <c r="AC723" i="4"/>
  <c r="AC724" i="4"/>
  <c r="AC725" i="4"/>
  <c r="AC726" i="4"/>
  <c r="AC727" i="4"/>
  <c r="AC728" i="4"/>
  <c r="AC729" i="4"/>
  <c r="AC730" i="4"/>
  <c r="AC731" i="4"/>
  <c r="AC732" i="4"/>
  <c r="AC733" i="4"/>
  <c r="AC734" i="4"/>
  <c r="AC735" i="4"/>
  <c r="AC736" i="4"/>
  <c r="AC737" i="4"/>
  <c r="AC738" i="4"/>
  <c r="AC739" i="4"/>
  <c r="AC740" i="4"/>
  <c r="AC741" i="4"/>
  <c r="AC742" i="4"/>
  <c r="AC743" i="4"/>
  <c r="AC744" i="4"/>
  <c r="AC745" i="4"/>
  <c r="AC746" i="4"/>
  <c r="AC747" i="4"/>
  <c r="AC748" i="4"/>
  <c r="AC749" i="4"/>
  <c r="AC750" i="4"/>
  <c r="AC751" i="4"/>
  <c r="AC752" i="4"/>
  <c r="AC753" i="4"/>
  <c r="AC754" i="4"/>
  <c r="AC755" i="4"/>
  <c r="AC756" i="4"/>
  <c r="AC757" i="4"/>
  <c r="AC758" i="4"/>
  <c r="AC759" i="4"/>
  <c r="AC760" i="4"/>
  <c r="AC761" i="4"/>
  <c r="AC762" i="4"/>
  <c r="AC763" i="4"/>
  <c r="AC764" i="4"/>
  <c r="AC765" i="4"/>
  <c r="AC766" i="4"/>
  <c r="AC767" i="4"/>
  <c r="AC768" i="4"/>
  <c r="AC769" i="4"/>
  <c r="AC770" i="4"/>
  <c r="AC771" i="4"/>
  <c r="AC772" i="4"/>
  <c r="AC773" i="4"/>
  <c r="AC774" i="4"/>
  <c r="AC775" i="4"/>
  <c r="AC777" i="4"/>
  <c r="AC778" i="4"/>
  <c r="AC779" i="4"/>
  <c r="AC780" i="4"/>
  <c r="AC781" i="4"/>
  <c r="AC782" i="4"/>
  <c r="AC783" i="4"/>
  <c r="AC784" i="4"/>
  <c r="AC785" i="4"/>
  <c r="AC786" i="4"/>
  <c r="AC19" i="4"/>
  <c r="AC24" i="4"/>
  <c r="AC789" i="4"/>
  <c r="AC790" i="4"/>
  <c r="AC791" i="4"/>
  <c r="AC792" i="4"/>
  <c r="AC793" i="4"/>
  <c r="AC794" i="4"/>
  <c r="AC795" i="4"/>
  <c r="AC796" i="4"/>
  <c r="AC797" i="4"/>
  <c r="AC798" i="4"/>
  <c r="AC799" i="4"/>
  <c r="AC800" i="4"/>
  <c r="AC801" i="4"/>
  <c r="AC802" i="4"/>
  <c r="AC803" i="4"/>
  <c r="AC804" i="4"/>
  <c r="AC805" i="4"/>
  <c r="AC806" i="4"/>
  <c r="AC807" i="4"/>
  <c r="AC808" i="4"/>
  <c r="AC809" i="4"/>
  <c r="AC810" i="4"/>
  <c r="AC811" i="4"/>
  <c r="AC812" i="4"/>
  <c r="AC813" i="4"/>
  <c r="AC814" i="4"/>
  <c r="AC815" i="4"/>
  <c r="AC816" i="4"/>
  <c r="AC817" i="4"/>
  <c r="AC818" i="4"/>
  <c r="AC819" i="4"/>
  <c r="AC820" i="4"/>
  <c r="AC821" i="4"/>
  <c r="AC822" i="4"/>
  <c r="AC823" i="4"/>
  <c r="AC824" i="4"/>
  <c r="AC825" i="4"/>
  <c r="AC826" i="4"/>
  <c r="AC827" i="4"/>
  <c r="AC828" i="4"/>
  <c r="AC829" i="4"/>
  <c r="AC830" i="4"/>
  <c r="AC831" i="4"/>
  <c r="AC832" i="4"/>
  <c r="AC833" i="4"/>
  <c r="AC834" i="4"/>
  <c r="AC835" i="4"/>
  <c r="AC836" i="4"/>
  <c r="AC837" i="4"/>
  <c r="AC838" i="4"/>
  <c r="AC839" i="4"/>
  <c r="AC840" i="4"/>
  <c r="AC841" i="4"/>
  <c r="AC842" i="4"/>
  <c r="AC843" i="4"/>
  <c r="AC844" i="4"/>
  <c r="AC845" i="4"/>
  <c r="AC851" i="4"/>
  <c r="AC852" i="4"/>
  <c r="AC853" i="4"/>
  <c r="AC854" i="4"/>
  <c r="AC855" i="4"/>
  <c r="AC856" i="4"/>
  <c r="AC857" i="4"/>
  <c r="AC858" i="4"/>
  <c r="AC859" i="4"/>
  <c r="AC860" i="4"/>
  <c r="AC861" i="4"/>
  <c r="AC862" i="4"/>
  <c r="AC863" i="4"/>
  <c r="AC864" i="4"/>
  <c r="AC865" i="4"/>
  <c r="AC866" i="4"/>
  <c r="AC867" i="4"/>
  <c r="AC868" i="4"/>
  <c r="AC869" i="4"/>
  <c r="AC870" i="4"/>
  <c r="AC871" i="4"/>
  <c r="AC872" i="4"/>
  <c r="AC873" i="4"/>
  <c r="AC874" i="4"/>
  <c r="AC875" i="4"/>
  <c r="AC876" i="4"/>
  <c r="AC877" i="4"/>
  <c r="AC878" i="4"/>
  <c r="AC879" i="4"/>
  <c r="AC880" i="4"/>
  <c r="AC881" i="4"/>
  <c r="AC882" i="4"/>
  <c r="AC883" i="4"/>
  <c r="AC884" i="4"/>
  <c r="AC885" i="4"/>
  <c r="AC886" i="4"/>
  <c r="AC887" i="4"/>
  <c r="AC888" i="4"/>
  <c r="AC889" i="4"/>
  <c r="AC890" i="4"/>
  <c r="AC891" i="4"/>
  <c r="AC892" i="4"/>
  <c r="AC893" i="4"/>
  <c r="AC894" i="4"/>
  <c r="AC895" i="4"/>
  <c r="AC896" i="4"/>
  <c r="AC897" i="4"/>
  <c r="AC898" i="4"/>
  <c r="AC899" i="4"/>
  <c r="AC900" i="4"/>
  <c r="AC901" i="4"/>
  <c r="AC902" i="4"/>
  <c r="AC903" i="4"/>
  <c r="AC904" i="4"/>
  <c r="AC905" i="4"/>
  <c r="AC906" i="4"/>
  <c r="AC907" i="4"/>
  <c r="AC908" i="4"/>
  <c r="AC909" i="4"/>
  <c r="AC910" i="4"/>
  <c r="AC911" i="4"/>
  <c r="AC912" i="4"/>
  <c r="AC913" i="4"/>
  <c r="AC914" i="4"/>
  <c r="AC917" i="4"/>
  <c r="AC918" i="4"/>
  <c r="AC919" i="4"/>
  <c r="AC920" i="4"/>
  <c r="AC921" i="4"/>
  <c r="AC922" i="4"/>
  <c r="AC923" i="4"/>
  <c r="AC924" i="4"/>
  <c r="AC925" i="4"/>
  <c r="AC926" i="4"/>
  <c r="AC927" i="4"/>
  <c r="AC928" i="4"/>
  <c r="AC929" i="4"/>
  <c r="AC930" i="4"/>
  <c r="AC931" i="4"/>
  <c r="AC932" i="4"/>
  <c r="AC933" i="4"/>
  <c r="AC934" i="4"/>
  <c r="AC935" i="4"/>
  <c r="AC936" i="4"/>
  <c r="AC937" i="4"/>
  <c r="AC938" i="4"/>
  <c r="AC939" i="4"/>
  <c r="AC940" i="4"/>
  <c r="AC941" i="4"/>
  <c r="AC942" i="4"/>
  <c r="AC943" i="4"/>
  <c r="AC944" i="4"/>
  <c r="AC945" i="4"/>
  <c r="AC946" i="4"/>
  <c r="AC947" i="4"/>
  <c r="AC948" i="4"/>
  <c r="AC949" i="4"/>
  <c r="AC950" i="4"/>
  <c r="AC951" i="4"/>
  <c r="AC952" i="4"/>
  <c r="AC953" i="4"/>
  <c r="AC954" i="4"/>
  <c r="AC955" i="4"/>
  <c r="AC956" i="4"/>
  <c r="AC957" i="4"/>
  <c r="AC958" i="4"/>
  <c r="AC959" i="4"/>
  <c r="AC960" i="4"/>
  <c r="AC961" i="4"/>
  <c r="AC962" i="4"/>
  <c r="AC963" i="4"/>
  <c r="AC964" i="4"/>
  <c r="AC965" i="4"/>
  <c r="AC966" i="4"/>
  <c r="AC967" i="4"/>
  <c r="AC968" i="4"/>
  <c r="AC969" i="4"/>
  <c r="AC970" i="4"/>
  <c r="AC971" i="4"/>
  <c r="AC972" i="4"/>
  <c r="AC973" i="4"/>
  <c r="AC974" i="4"/>
  <c r="AC975" i="4"/>
  <c r="AC976" i="4"/>
  <c r="AC977" i="4"/>
  <c r="AC978" i="4"/>
  <c r="AC979" i="4"/>
  <c r="AC980" i="4"/>
  <c r="AC981" i="4"/>
  <c r="AC982" i="4"/>
  <c r="AC983" i="4"/>
  <c r="AC984" i="4"/>
  <c r="AC985" i="4"/>
  <c r="AC986" i="4"/>
  <c r="AC987" i="4"/>
  <c r="AC988" i="4"/>
  <c r="AC989" i="4"/>
  <c r="AC990" i="4"/>
  <c r="AC991" i="4"/>
  <c r="AC992" i="4"/>
  <c r="AC993" i="4"/>
  <c r="AC994" i="4"/>
  <c r="AC995" i="4"/>
  <c r="AC996" i="4"/>
  <c r="AC997" i="4"/>
  <c r="AC998" i="4"/>
  <c r="AC999" i="4"/>
  <c r="AC1000" i="4"/>
  <c r="AC1001" i="4"/>
  <c r="AC1002" i="4"/>
  <c r="AC1003" i="4"/>
  <c r="AC1004" i="4"/>
  <c r="AC1005" i="4"/>
  <c r="AC1006" i="4"/>
  <c r="AC1007" i="4"/>
  <c r="AC1008" i="4"/>
  <c r="AC1009" i="4"/>
  <c r="AC1010" i="4"/>
  <c r="AC1011" i="4"/>
  <c r="AC1012" i="4"/>
  <c r="AC1013" i="4"/>
  <c r="AC1014" i="4"/>
  <c r="AC1015" i="4"/>
  <c r="AC1016" i="4"/>
  <c r="AC1017" i="4"/>
  <c r="AC1018" i="4"/>
  <c r="AC1019" i="4"/>
  <c r="AC1020" i="4"/>
  <c r="AC1021" i="4"/>
  <c r="AC1022" i="4"/>
  <c r="AC1023" i="4"/>
  <c r="AC1024" i="4"/>
  <c r="AC1025" i="4"/>
  <c r="AC1026" i="4"/>
  <c r="AC1027" i="4"/>
  <c r="AC1028" i="4"/>
  <c r="AC1029" i="4"/>
  <c r="AC1030" i="4"/>
  <c r="AC1031" i="4"/>
  <c r="AC1032" i="4"/>
  <c r="AC1034" i="4"/>
  <c r="AC1035" i="4"/>
  <c r="AC1033" i="4"/>
  <c r="AC1036" i="4"/>
  <c r="AC396" i="4"/>
  <c r="AC1038" i="4"/>
  <c r="AC1039" i="4"/>
  <c r="AC1040" i="4"/>
  <c r="AC1041" i="4"/>
  <c r="AC1042" i="4"/>
  <c r="AC1043" i="4"/>
  <c r="AC1044" i="4"/>
  <c r="AC1045" i="4"/>
  <c r="AC1046" i="4"/>
  <c r="AC1047" i="4"/>
  <c r="AC1048" i="4"/>
  <c r="AC1049" i="4"/>
  <c r="AC1050" i="4"/>
  <c r="AC1051" i="4"/>
  <c r="AC1052" i="4"/>
  <c r="AC1053" i="4"/>
  <c r="AC1054" i="4"/>
  <c r="AC1055" i="4"/>
  <c r="AC1056" i="4"/>
  <c r="AC1057" i="4"/>
  <c r="AC1058" i="4"/>
  <c r="AC1059" i="4"/>
  <c r="AC1060" i="4"/>
  <c r="AC1061" i="4"/>
  <c r="AC1062" i="4"/>
  <c r="AC1063" i="4"/>
  <c r="AC1064" i="4"/>
  <c r="AC1065" i="4"/>
  <c r="AC1066" i="4"/>
  <c r="AC1067" i="4"/>
  <c r="AC1068" i="4"/>
  <c r="AC1069" i="4"/>
  <c r="AC1070" i="4"/>
  <c r="AC1071" i="4"/>
  <c r="AC1072" i="4"/>
  <c r="AC1073" i="4"/>
  <c r="AC1074" i="4"/>
  <c r="AC1075" i="4"/>
  <c r="AC1076" i="4"/>
  <c r="AC1077" i="4"/>
  <c r="AC1078" i="4"/>
  <c r="AC1079" i="4"/>
  <c r="AC1080" i="4"/>
  <c r="AC1081" i="4"/>
  <c r="AC1082" i="4"/>
  <c r="AC1083" i="4"/>
  <c r="AC1084" i="4"/>
  <c r="AC1085" i="4"/>
  <c r="AC1086" i="4"/>
  <c r="AC1087" i="4"/>
  <c r="AC1088" i="4"/>
  <c r="AC1089" i="4"/>
  <c r="AC1090" i="4"/>
  <c r="AC1091" i="4"/>
  <c r="AC1092" i="4"/>
  <c r="AC1093" i="4"/>
  <c r="AC1094" i="4"/>
  <c r="AC1095" i="4"/>
  <c r="AC1096" i="4"/>
  <c r="AC1097" i="4"/>
  <c r="AC1098" i="4"/>
  <c r="AC1099" i="4"/>
  <c r="AC1100" i="4"/>
  <c r="AC1101" i="4"/>
  <c r="AC1102" i="4"/>
  <c r="AC1103" i="4"/>
  <c r="AC1104" i="4"/>
  <c r="AC1105" i="4"/>
  <c r="AC1106" i="4"/>
  <c r="AC1107" i="4"/>
  <c r="AC1108" i="4"/>
  <c r="AC1109" i="4"/>
  <c r="AC1110" i="4"/>
  <c r="AC1111" i="4"/>
  <c r="AC1112" i="4"/>
  <c r="AC1113" i="4"/>
  <c r="AC1114" i="4"/>
  <c r="AC1115" i="4"/>
  <c r="AC1116" i="4"/>
  <c r="AC1117" i="4"/>
  <c r="AC1118" i="4"/>
  <c r="AC1119" i="4"/>
  <c r="AC1120" i="4"/>
  <c r="AC1121" i="4"/>
  <c r="AC1122" i="4"/>
  <c r="AC1123" i="4"/>
  <c r="AC1124" i="4"/>
  <c r="AC1125" i="4"/>
  <c r="AC1126" i="4"/>
  <c r="AC1127" i="4"/>
  <c r="AC1128" i="4"/>
  <c r="AC1129" i="4"/>
  <c r="AC1130" i="4"/>
  <c r="AC1131" i="4"/>
  <c r="AC1132" i="4"/>
  <c r="AC1133" i="4"/>
  <c r="AC1134" i="4"/>
  <c r="AC1135" i="4"/>
  <c r="AC1136" i="4"/>
  <c r="AC1137" i="4"/>
  <c r="AC1138" i="4"/>
  <c r="AC1139" i="4"/>
  <c r="AC1140" i="4"/>
  <c r="AC1141" i="4"/>
  <c r="AC1142" i="4"/>
  <c r="AC1143" i="4"/>
  <c r="AC1144" i="4"/>
  <c r="AC1145" i="4"/>
  <c r="AC1146" i="4"/>
  <c r="AC1147" i="4"/>
  <c r="AC1148" i="4"/>
  <c r="AC1149" i="4"/>
  <c r="AC1150" i="4"/>
  <c r="AC1151" i="4"/>
  <c r="AC1152" i="4"/>
  <c r="AC1153" i="4"/>
  <c r="AC1154" i="4"/>
  <c r="AC1155" i="4"/>
  <c r="AC1156" i="4"/>
  <c r="AC1157" i="4"/>
  <c r="AC1158" i="4"/>
  <c r="AC1159" i="4"/>
  <c r="AC1160" i="4"/>
  <c r="AC1161" i="4"/>
  <c r="AC1162" i="4"/>
  <c r="AC1163" i="4"/>
  <c r="AC1164" i="4"/>
  <c r="AC1165" i="4"/>
  <c r="AC1166" i="4"/>
  <c r="AC1167" i="4"/>
  <c r="AC1168" i="4"/>
  <c r="AC1169" i="4"/>
  <c r="AC1170" i="4"/>
  <c r="AC1171" i="4"/>
  <c r="AC1172" i="4"/>
  <c r="AC1173" i="4"/>
  <c r="AC1174" i="4"/>
  <c r="AC1175" i="4"/>
  <c r="AC1176" i="4"/>
  <c r="AC1177" i="4"/>
  <c r="AC1178" i="4"/>
  <c r="AC1179" i="4"/>
  <c r="AC1180" i="4"/>
  <c r="AC1181" i="4"/>
  <c r="AC1182" i="4"/>
  <c r="AC1183" i="4"/>
  <c r="AC1184" i="4"/>
  <c r="AC1185" i="4"/>
  <c r="AC1186" i="4"/>
  <c r="AC1187" i="4"/>
  <c r="AC1188" i="4"/>
  <c r="AC1189" i="4"/>
  <c r="AC1190" i="4"/>
  <c r="AC1191" i="4"/>
  <c r="AC1192" i="4"/>
  <c r="AC1193" i="4"/>
  <c r="AC1194" i="4"/>
  <c r="AC1195" i="4"/>
  <c r="AC1196" i="4"/>
  <c r="AC1197" i="4"/>
  <c r="AC1198" i="4"/>
  <c r="AC1199" i="4"/>
  <c r="AC1200" i="4"/>
  <c r="AC1201" i="4"/>
  <c r="AC1202" i="4"/>
  <c r="AC1203" i="4"/>
  <c r="AC1204" i="4"/>
  <c r="AC1205" i="4"/>
  <c r="AC1206" i="4"/>
  <c r="AC1207" i="4"/>
  <c r="AC1208" i="4"/>
  <c r="AC1209" i="4"/>
  <c r="AC1210" i="4"/>
  <c r="AC1211" i="4"/>
  <c r="AC1212" i="4"/>
  <c r="AC1213" i="4"/>
  <c r="AC1214" i="4"/>
  <c r="AC1215" i="4"/>
  <c r="AC1216" i="4"/>
  <c r="AC1217" i="4"/>
  <c r="AC1218" i="4"/>
  <c r="AC1219" i="4"/>
  <c r="AC1220" i="4"/>
  <c r="AC1221" i="4"/>
  <c r="AC1222" i="4"/>
  <c r="AC1223" i="4"/>
  <c r="AC1224" i="4"/>
  <c r="AC1225" i="4"/>
  <c r="AC1226" i="4"/>
  <c r="AC1227" i="4"/>
  <c r="AC1228" i="4"/>
  <c r="AC1229" i="4"/>
  <c r="AC1230" i="4"/>
  <c r="AC1231" i="4"/>
  <c r="AC1232" i="4"/>
  <c r="AC1233" i="4"/>
  <c r="AC1234" i="4"/>
  <c r="AC1235" i="4"/>
  <c r="AC1236" i="4"/>
  <c r="AC1237" i="4"/>
  <c r="AC1238" i="4"/>
  <c r="AC1239" i="4"/>
  <c r="AC1240" i="4"/>
  <c r="AC1241" i="4"/>
  <c r="AC1242" i="4"/>
  <c r="AC1243" i="4"/>
  <c r="AC1244" i="4"/>
  <c r="AC1245" i="4"/>
  <c r="AC1246" i="4"/>
  <c r="AC1247" i="4"/>
  <c r="AC1248" i="4"/>
  <c r="AC1249" i="4"/>
  <c r="AC1250" i="4"/>
  <c r="AC1251" i="4"/>
  <c r="AC1252" i="4"/>
  <c r="AC1253" i="4"/>
  <c r="AC1254" i="4"/>
  <c r="AC1255" i="4"/>
  <c r="AC1256" i="4"/>
  <c r="AC1257" i="4"/>
  <c r="AC1258" i="4"/>
  <c r="AC1259" i="4"/>
  <c r="AC1260" i="4"/>
  <c r="AC1261" i="4"/>
  <c r="AC1262" i="4"/>
  <c r="AC1263" i="4"/>
  <c r="AC1264" i="4"/>
  <c r="AC1267" i="4"/>
  <c r="AC1268" i="4"/>
  <c r="AC1275" i="4"/>
  <c r="AC1276" i="4"/>
  <c r="AC1277" i="4"/>
  <c r="AC1278" i="4"/>
  <c r="AC1279" i="4"/>
  <c r="AC1280" i="4"/>
  <c r="AC1282" i="4"/>
  <c r="AC1283" i="4"/>
  <c r="AC1284" i="4"/>
  <c r="AC1285" i="4"/>
  <c r="AC1286" i="4"/>
  <c r="AC1287" i="4"/>
  <c r="AC1288" i="4"/>
  <c r="AC1289" i="4"/>
  <c r="AC1290" i="4"/>
  <c r="AC1291" i="4"/>
  <c r="AC1292" i="4"/>
  <c r="AC1293" i="4"/>
  <c r="AC1294" i="4"/>
  <c r="AC1295" i="4"/>
  <c r="AC1296" i="4"/>
  <c r="AC1297" i="4"/>
  <c r="AC1298" i="4"/>
  <c r="AC1299" i="4"/>
  <c r="AC1300" i="4"/>
  <c r="AC1301" i="4"/>
  <c r="AC1302" i="4"/>
  <c r="AC1303" i="4"/>
  <c r="AC1304" i="4"/>
  <c r="AC1305" i="4"/>
  <c r="AC1306" i="4"/>
  <c r="AC1307" i="4"/>
  <c r="AC1308" i="4"/>
  <c r="AC1309" i="4"/>
  <c r="AC1310" i="4"/>
  <c r="AC1311" i="4"/>
  <c r="AC1312" i="4"/>
  <c r="AC1313" i="4"/>
  <c r="AC1314" i="4"/>
  <c r="AC1315" i="4"/>
  <c r="AC1316" i="4"/>
  <c r="AC1317" i="4"/>
  <c r="AC1318" i="4"/>
  <c r="AC1319" i="4"/>
  <c r="AC1320" i="4"/>
  <c r="AC1321" i="4"/>
  <c r="AC1322" i="4"/>
  <c r="AC1323" i="4"/>
  <c r="AC1324" i="4"/>
  <c r="AC1325" i="4"/>
  <c r="AC1326" i="4"/>
  <c r="AC1327" i="4"/>
  <c r="AC1328" i="4"/>
  <c r="AC1329" i="4"/>
  <c r="AC1330" i="4"/>
  <c r="AC1331" i="4"/>
  <c r="AC1332" i="4"/>
  <c r="AC1333" i="4"/>
  <c r="AC1334" i="4"/>
  <c r="AC1335" i="4"/>
  <c r="AC1336" i="4"/>
  <c r="AC1337" i="4"/>
  <c r="AC1338" i="4"/>
  <c r="AC1340" i="4"/>
  <c r="AC1341" i="4"/>
  <c r="AC1342" i="4"/>
  <c r="AC1343" i="4"/>
  <c r="AC1344" i="4"/>
  <c r="AC1345" i="4"/>
  <c r="AC1346" i="4"/>
  <c r="AC1347" i="4"/>
  <c r="AC1348" i="4"/>
  <c r="AC1349" i="4"/>
  <c r="AC1350" i="4"/>
  <c r="AC1351" i="4"/>
  <c r="AC1352" i="4"/>
  <c r="AC1353" i="4"/>
  <c r="AC1354" i="4"/>
  <c r="AC1355" i="4"/>
  <c r="AC1356" i="4"/>
  <c r="AC1357" i="4"/>
  <c r="AC1359" i="4"/>
  <c r="AC1360" i="4"/>
  <c r="AC1361" i="4"/>
  <c r="AC1362" i="4"/>
  <c r="AC1363" i="4"/>
  <c r="AC1364" i="4"/>
  <c r="AC1365" i="4"/>
  <c r="AC1366" i="4"/>
  <c r="AC1367" i="4"/>
  <c r="AC1368" i="4"/>
  <c r="AC1369" i="4"/>
  <c r="AC1370" i="4"/>
  <c r="AC1371" i="4"/>
  <c r="AC1372" i="4"/>
  <c r="AC1373" i="4"/>
  <c r="AC1374" i="4"/>
  <c r="AC1375" i="4"/>
  <c r="AC1376" i="4"/>
  <c r="AC1377" i="4"/>
  <c r="AC1378" i="4"/>
  <c r="AC1379" i="4"/>
  <c r="AC1380" i="4"/>
  <c r="AC1381" i="4"/>
  <c r="AC1382" i="4"/>
  <c r="AC1383" i="4"/>
  <c r="AC1384" i="4"/>
  <c r="AC1385" i="4"/>
  <c r="AC1386" i="4"/>
  <c r="AC1387" i="4"/>
  <c r="AC1388" i="4"/>
  <c r="AC1389" i="4"/>
  <c r="AC1390" i="4"/>
  <c r="AC1391" i="4"/>
  <c r="AC1392" i="4"/>
  <c r="AC1393" i="4"/>
  <c r="AC1394" i="4"/>
  <c r="AC1395" i="4"/>
  <c r="AC1396" i="4"/>
  <c r="AC1397" i="4"/>
  <c r="AC1398" i="4"/>
  <c r="AC1399" i="4"/>
  <c r="AC1400" i="4"/>
  <c r="AC1401" i="4"/>
  <c r="AC1402" i="4"/>
  <c r="AC1403" i="4"/>
  <c r="AC1404" i="4"/>
  <c r="AC1405" i="4"/>
  <c r="AC1406" i="4"/>
  <c r="AC1407" i="4"/>
  <c r="AC1408" i="4"/>
  <c r="AC1409" i="4"/>
  <c r="AC1412" i="4"/>
  <c r="AC1413" i="4"/>
  <c r="AC1414" i="4"/>
  <c r="AC1415" i="4"/>
  <c r="AC1416" i="4"/>
  <c r="AC1417" i="4"/>
  <c r="AC1418" i="4"/>
  <c r="AC1419" i="4"/>
  <c r="AC1420" i="4"/>
  <c r="AC1421" i="4"/>
  <c r="AC1422" i="4"/>
  <c r="AC1423" i="4"/>
  <c r="AC1424" i="4"/>
  <c r="AC1425" i="4"/>
  <c r="AC1426" i="4"/>
  <c r="AC1427" i="4"/>
  <c r="AC1428" i="4"/>
  <c r="AC1429" i="4"/>
  <c r="AC1430" i="4"/>
  <c r="AC1431" i="4"/>
  <c r="AC1432" i="4"/>
  <c r="AC1433" i="4"/>
  <c r="AC1434" i="4"/>
  <c r="AC1435" i="4"/>
  <c r="AC1436" i="4"/>
  <c r="AC1437" i="4"/>
  <c r="AC1438" i="4"/>
  <c r="AC1439" i="4"/>
  <c r="AC1440" i="4"/>
  <c r="AC1441" i="4"/>
  <c r="AC1442" i="4"/>
  <c r="AC1443" i="4"/>
  <c r="AC1444" i="4"/>
  <c r="AC1445" i="4"/>
  <c r="AC1446" i="4"/>
  <c r="AC1447" i="4"/>
  <c r="AC1448" i="4"/>
  <c r="AC1449" i="4"/>
  <c r="AC1450" i="4"/>
  <c r="AC1451" i="4"/>
  <c r="AC1452" i="4"/>
  <c r="AC1453" i="4"/>
  <c r="AC1454" i="4"/>
  <c r="AC1455" i="4"/>
  <c r="AC1456" i="4"/>
  <c r="AC1457" i="4"/>
  <c r="AC1458" i="4"/>
  <c r="AC1459" i="4"/>
  <c r="AC1460" i="4"/>
  <c r="AC1461" i="4"/>
  <c r="AC1462" i="4"/>
  <c r="AC1463" i="4"/>
  <c r="AC1464" i="4"/>
  <c r="AC1465" i="4"/>
  <c r="AC1466" i="4"/>
  <c r="AC1467" i="4"/>
  <c r="AC1468" i="4"/>
  <c r="AC1469" i="4"/>
  <c r="AC1470" i="4"/>
  <c r="AC1471" i="4"/>
  <c r="AC1472" i="4"/>
  <c r="AC1473" i="4"/>
  <c r="AC1474" i="4"/>
  <c r="AC1475" i="4"/>
  <c r="AC1476" i="4"/>
  <c r="AC1477" i="4"/>
  <c r="AC1478" i="4"/>
  <c r="AC1479" i="4"/>
  <c r="AC1480" i="4"/>
  <c r="AC1481" i="4"/>
  <c r="AC1482" i="4"/>
  <c r="AC1483" i="4"/>
  <c r="AC1484" i="4"/>
  <c r="AC1485" i="4"/>
  <c r="AC1486" i="4"/>
  <c r="AC1487" i="4"/>
  <c r="AC1488" i="4"/>
  <c r="AC1489" i="4"/>
  <c r="AC1490" i="4"/>
  <c r="AC1491" i="4"/>
  <c r="AC1492" i="4"/>
  <c r="AC1493" i="4"/>
  <c r="AC1494" i="4"/>
  <c r="AC1495" i="4"/>
  <c r="AC1496" i="4"/>
  <c r="AC1497" i="4"/>
  <c r="AC1498" i="4"/>
  <c r="AC1499" i="4"/>
  <c r="AC1500" i="4"/>
  <c r="AC1501" i="4"/>
  <c r="AC1502" i="4"/>
  <c r="AC1503" i="4"/>
  <c r="AC1504" i="4"/>
  <c r="AC1505" i="4"/>
  <c r="AC1506" i="4"/>
  <c r="AC1507" i="4"/>
  <c r="AC1508" i="4"/>
  <c r="AC1509" i="4"/>
  <c r="AC1510" i="4"/>
  <c r="AC1511" i="4"/>
  <c r="AC1512" i="4"/>
  <c r="AC1513" i="4"/>
  <c r="AC1514" i="4"/>
  <c r="AC1515" i="4"/>
  <c r="AC1516" i="4"/>
  <c r="AC1517" i="4"/>
  <c r="AC1518" i="4"/>
  <c r="AC1519" i="4"/>
  <c r="AC1520" i="4"/>
  <c r="AC1521" i="4"/>
  <c r="AC1522" i="4"/>
  <c r="AC1523" i="4"/>
  <c r="AC1524" i="4"/>
  <c r="AC1525" i="4"/>
  <c r="AC1526" i="4"/>
  <c r="AC1527" i="4"/>
  <c r="AC1528" i="4"/>
  <c r="AC1529" i="4"/>
  <c r="AC1530" i="4"/>
  <c r="AC1531" i="4"/>
  <c r="AC1532" i="4"/>
  <c r="AC1533" i="4"/>
  <c r="AC1534" i="4"/>
  <c r="AC1535" i="4"/>
  <c r="AC1536" i="4"/>
  <c r="AC1537" i="4"/>
  <c r="AC1538" i="4"/>
  <c r="AC1539" i="4"/>
  <c r="AC1540" i="4"/>
  <c r="AC1541" i="4"/>
  <c r="AC1542" i="4"/>
  <c r="AC1543" i="4"/>
  <c r="AC1544" i="4"/>
  <c r="AC1545" i="4"/>
  <c r="AC1546" i="4"/>
  <c r="AC1547" i="4"/>
  <c r="AC1548" i="4"/>
  <c r="AC1549" i="4"/>
  <c r="AC1550" i="4"/>
  <c r="AC1551" i="4"/>
  <c r="AC1552" i="4"/>
  <c r="AC1553" i="4"/>
  <c r="AC1554" i="4"/>
  <c r="AC1555" i="4"/>
  <c r="AC1556" i="4"/>
  <c r="AC1557" i="4"/>
  <c r="AC1558" i="4"/>
  <c r="AC1559" i="4"/>
  <c r="AC1560" i="4"/>
  <c r="AC1561" i="4"/>
  <c r="AC1562" i="4"/>
  <c r="AC1563" i="4"/>
  <c r="AC1564" i="4"/>
  <c r="AC1565" i="4"/>
  <c r="AC1566" i="4"/>
  <c r="AC1569" i="4"/>
  <c r="AC1570" i="4"/>
  <c r="AC1571" i="4"/>
  <c r="AC1572" i="4"/>
  <c r="AC1573" i="4"/>
  <c r="AC1574" i="4"/>
  <c r="AC1575" i="4"/>
  <c r="AC1576" i="4"/>
  <c r="AC1577" i="4"/>
  <c r="AC1578" i="4"/>
  <c r="AC1579" i="4"/>
  <c r="AC1580" i="4"/>
  <c r="AC1581" i="4"/>
  <c r="AC1582" i="4"/>
  <c r="AC1583" i="4"/>
  <c r="AC1584" i="4"/>
  <c r="AC1585" i="4"/>
  <c r="AC1586" i="4"/>
  <c r="AC1587" i="4"/>
  <c r="AC1588" i="4"/>
  <c r="AC1589" i="4"/>
  <c r="AC1590" i="4"/>
  <c r="AC1591" i="4"/>
  <c r="AC1592" i="4"/>
  <c r="AC1593" i="4"/>
  <c r="AC1594" i="4"/>
  <c r="AC1595" i="4"/>
  <c r="AC1596" i="4"/>
  <c r="AC1597" i="4"/>
  <c r="AC1598" i="4"/>
  <c r="AC1599" i="4"/>
  <c r="AC1600" i="4"/>
  <c r="AC1601" i="4"/>
  <c r="AC1602" i="4"/>
  <c r="AC1605" i="4"/>
  <c r="AC1606" i="4"/>
  <c r="AC1607" i="4"/>
  <c r="AC1608" i="4"/>
  <c r="AC1609" i="4"/>
  <c r="AC1610" i="4"/>
  <c r="AC1611" i="4"/>
  <c r="AC1612" i="4"/>
  <c r="AC1613" i="4"/>
  <c r="AC1614" i="4"/>
  <c r="AC1615" i="4"/>
  <c r="AC1616" i="4"/>
  <c r="AC1619" i="4"/>
  <c r="AC1620" i="4"/>
  <c r="AC1621" i="4"/>
  <c r="AC1622" i="4"/>
  <c r="AC1623" i="4"/>
  <c r="AC1624" i="4"/>
  <c r="AC1625" i="4"/>
  <c r="AC1626" i="4"/>
  <c r="AC1627" i="4"/>
  <c r="AC1628" i="4"/>
  <c r="AC1629" i="4"/>
  <c r="AC1630" i="4"/>
  <c r="AC1631" i="4"/>
  <c r="AC1632" i="4"/>
  <c r="AC1633" i="4"/>
  <c r="AC1634" i="4"/>
  <c r="AC1635" i="4"/>
  <c r="AC1636" i="4"/>
  <c r="AC1637" i="4"/>
  <c r="AC1638" i="4"/>
  <c r="AC1639" i="4"/>
  <c r="AC1640" i="4"/>
  <c r="AC1641" i="4"/>
  <c r="AC1642" i="4"/>
  <c r="AC1643" i="4"/>
  <c r="C13" i="9" l="1"/>
  <c r="C12" i="9"/>
  <c r="C11" i="9"/>
  <c r="C9" i="9"/>
  <c r="C8" i="9"/>
  <c r="C7" i="9"/>
  <c r="C6" i="9"/>
  <c r="C5" i="9"/>
</calcChain>
</file>

<file path=xl/comments1.xml><?xml version="1.0" encoding="utf-8"?>
<comments xmlns="http://schemas.openxmlformats.org/spreadsheetml/2006/main">
  <authors>
    <author>Maarten Derkzen</author>
  </authors>
  <commentList>
    <comment ref="E1" authorId="0" shapeId="0">
      <text>
        <r>
          <rPr>
            <b/>
            <sz val="9"/>
            <color indexed="81"/>
            <rFont val="Tahoma"/>
            <charset val="1"/>
          </rPr>
          <t>Maarten Derkzen:</t>
        </r>
        <r>
          <rPr>
            <sz val="9"/>
            <color indexed="81"/>
            <rFont val="Tahoma"/>
            <charset val="1"/>
          </rPr>
          <t xml:space="preserve">
Moet per KAR-NAAM (kolom A) identiek zijn)</t>
        </r>
      </text>
    </comment>
    <comment ref="G1" authorId="0" shapeId="0">
      <text>
        <r>
          <rPr>
            <b/>
            <sz val="9"/>
            <color indexed="81"/>
            <rFont val="Tahoma"/>
            <charset val="1"/>
          </rPr>
          <t>Maarten Derkzen:</t>
        </r>
        <r>
          <rPr>
            <sz val="9"/>
            <color indexed="81"/>
            <rFont val="Tahoma"/>
            <charset val="1"/>
          </rPr>
          <t xml:space="preserve">
Moet gevuld zijn, uniek bij nummer kolom E</t>
        </r>
      </text>
    </comment>
    <comment ref="H1" authorId="0" shapeId="0">
      <text>
        <r>
          <rPr>
            <b/>
            <sz val="9"/>
            <color indexed="81"/>
            <rFont val="Tahoma"/>
            <charset val="1"/>
          </rPr>
          <t>Maarten Derkzen:</t>
        </r>
        <r>
          <rPr>
            <sz val="9"/>
            <color indexed="81"/>
            <rFont val="Tahoma"/>
            <charset val="1"/>
          </rPr>
          <t xml:space="preserve">
Moet gevuld zijn, uniek bij nummer kolom E</t>
        </r>
      </text>
    </comment>
    <comment ref="I1" authorId="0" shapeId="0">
      <text>
        <r>
          <rPr>
            <b/>
            <sz val="9"/>
            <color indexed="81"/>
            <rFont val="Tahoma"/>
            <charset val="1"/>
          </rPr>
          <t>Maarten Derkzen:</t>
        </r>
        <r>
          <rPr>
            <sz val="9"/>
            <color indexed="81"/>
            <rFont val="Tahoma"/>
            <charset val="1"/>
          </rPr>
          <t xml:space="preserve">
Moet gevuld zijn, uniek bij nummer kolom E</t>
        </r>
      </text>
    </comment>
    <comment ref="J1" authorId="0" shapeId="0">
      <text>
        <r>
          <rPr>
            <b/>
            <sz val="9"/>
            <color indexed="81"/>
            <rFont val="Tahoma"/>
            <charset val="1"/>
          </rPr>
          <t>Maarten Derkzen:</t>
        </r>
        <r>
          <rPr>
            <sz val="9"/>
            <color indexed="81"/>
            <rFont val="Tahoma"/>
            <charset val="1"/>
          </rPr>
          <t xml:space="preserve">
Moet indien gevuld is, uniek bij nummer kolom E</t>
        </r>
      </text>
    </comment>
    <comment ref="K1" authorId="0" shapeId="0">
      <text>
        <r>
          <rPr>
            <b/>
            <sz val="9"/>
            <color indexed="81"/>
            <rFont val="Tahoma"/>
            <charset val="1"/>
          </rPr>
          <t>Maarten Derkzen:</t>
        </r>
        <r>
          <rPr>
            <sz val="9"/>
            <color indexed="81"/>
            <rFont val="Tahoma"/>
            <charset val="1"/>
          </rPr>
          <t xml:space="preserve">
Moet indien gevuld is, uniek bij nummer kolom E</t>
        </r>
      </text>
    </comment>
    <comment ref="L1" authorId="0" shapeId="0">
      <text>
        <r>
          <rPr>
            <b/>
            <sz val="9"/>
            <color indexed="81"/>
            <rFont val="Tahoma"/>
            <charset val="1"/>
          </rPr>
          <t>Maarten Derkzen:</t>
        </r>
        <r>
          <rPr>
            <sz val="9"/>
            <color indexed="81"/>
            <rFont val="Tahoma"/>
            <charset val="1"/>
          </rPr>
          <t xml:space="preserve">
Moet indien gevuld is, uniek bij nummer kolom E</t>
        </r>
      </text>
    </comment>
    <comment ref="AI1" authorId="0" shapeId="0">
      <text>
        <r>
          <rPr>
            <b/>
            <sz val="9"/>
            <color indexed="81"/>
            <rFont val="Tahoma"/>
            <family val="2"/>
          </rPr>
          <t>Maarten Derkzen:</t>
        </r>
        <r>
          <rPr>
            <sz val="9"/>
            <color indexed="81"/>
            <rFont val="Tahoma"/>
            <family val="2"/>
          </rPr>
          <t xml:space="preserve">
Of de KAR naam getoont moet worden in de pagertekst</t>
        </r>
      </text>
    </comment>
    <comment ref="AJ1" authorId="0" shapeId="0">
      <text>
        <r>
          <rPr>
            <b/>
            <sz val="9"/>
            <color indexed="81"/>
            <rFont val="Tahoma"/>
            <family val="2"/>
          </rPr>
          <t>Maarten Derkzen:</t>
        </r>
        <r>
          <rPr>
            <sz val="9"/>
            <color indexed="81"/>
            <rFont val="Tahoma"/>
            <family val="2"/>
          </rPr>
          <t xml:space="preserve">
Of de KAR waarden getoont moeten worden (o.b.v. of bij de waarde zelf is aangeven of die getoont moet worden)</t>
        </r>
      </text>
    </comment>
    <comment ref="AK1" authorId="0" shapeId="0">
      <text>
        <r>
          <rPr>
            <b/>
            <sz val="9"/>
            <color indexed="81"/>
            <rFont val="Tahoma"/>
            <family val="2"/>
          </rPr>
          <t>Maarten Derkzen:</t>
        </r>
        <r>
          <rPr>
            <sz val="9"/>
            <color indexed="81"/>
            <rFont val="Tahoma"/>
            <family val="2"/>
          </rPr>
          <t xml:space="preserve">
Per waarde of deze getoont moet worden of niet</t>
        </r>
      </text>
    </comment>
  </commentList>
</comments>
</file>

<file path=xl/sharedStrings.xml><?xml version="1.0" encoding="utf-8"?>
<sst xmlns="http://schemas.openxmlformats.org/spreadsheetml/2006/main" count="86401" uniqueCount="12910">
  <si>
    <t>MELDINGCLASSNIVO1</t>
  </si>
  <si>
    <t>MELDINGCLASSNIVO2</t>
  </si>
  <si>
    <t>MELDINGCLASSNIVO3</t>
  </si>
  <si>
    <t>MAAT_KLASSE</t>
  </si>
  <si>
    <t>BPSSYSTEEM</t>
  </si>
  <si>
    <t>MELDING_CL_ID</t>
  </si>
  <si>
    <t>AFKORTING</t>
  </si>
  <si>
    <t>PRESENTATIETEKST</t>
  </si>
  <si>
    <t>DEFAULT_PRIO_POL</t>
  </si>
  <si>
    <t>DEFAULT_PRIO_CPA</t>
  </si>
  <si>
    <t>DEFAULT_PRIO_BRW</t>
  </si>
  <si>
    <t>DEFINITIE</t>
  </si>
  <si>
    <t>TOELICHTING</t>
  </si>
  <si>
    <t>Veiligheid en openbare orde</t>
  </si>
  <si>
    <t>Gevangenis</t>
  </si>
  <si>
    <t>F1</t>
  </si>
  <si>
    <t>vogv</t>
  </si>
  <si>
    <t>V &amp; O orde gevangenis</t>
  </si>
  <si>
    <t>Een gebouw om gedetineerden in bewaring te stellen of in hechtenis te nemen.</t>
  </si>
  <si>
    <t>Deze vallen in Nederland onder de Dienst Justitiele Inrichtingen.</t>
  </si>
  <si>
    <t>Alarm</t>
  </si>
  <si>
    <t>Weeralarm</t>
  </si>
  <si>
    <t>E2</t>
  </si>
  <si>
    <t>alma</t>
  </si>
  <si>
    <t>Alarmen/waarschuwingen afgegeven door meteorologische diensten i.v.m. dreigend gevaarlijk/extreem weer.</t>
  </si>
  <si>
    <t>Het KNMI geeft verschillende waarschuwingen uit: een waarschuwing voor gevaarlijk weer, een waarschuwing voor extreem weer en een Weeralarm. Een waarschuwing voor gevaarlijk weer wordt maximaal 48 uur tevoren uitgegeven, een waarschuwing voor extreem weer maximaal 24 uur tevoren. Een waarschuwing voor extreem weer wordt uitgegeven als de kans dat het extreme weer optreedt 60 procent is of meer. Het Weeralarm wordt uitgegeven vanaf 12 uur voor het verschijnsel met een zekerheid van minstens 90 procent kan optreden. De KNMI waarschuwingen worden minstens elke drie uur geactualiseerd en wanneer daar aanleiding toe is nog vaker.</t>
  </si>
  <si>
    <t>Dienstverlening</t>
  </si>
  <si>
    <t>-</t>
  </si>
  <si>
    <t>dv</t>
  </si>
  <si>
    <t>Het verlenen van hulp en diensten aan derden en aan de eigen dienst. Niet betreffende de directe inzet voor een incident of besteld vervoer tenzij het grootschalige bijstand buiten de regio/ werkingsgebied meldkamer betreft.</t>
  </si>
  <si>
    <t>Bij de brandweer valt inzet buiten het werkingsgebied van de meldkamer volgens KVT hier niet onder maar wel de inzet van voorbereide pelotons/compagnie.</t>
  </si>
  <si>
    <t>al</t>
  </si>
  <si>
    <t>Alle soorten alarmen van detectiesystemen die rechtstreeks op de meldkamer binnenkomen, en meldingen door derden over het afgaan van alarmen van detectiesystemen.</t>
  </si>
  <si>
    <t>Aangezien proefalarmen geen binnenkomende alarmen zijn vallen die niet onder deze MC. Het zijn geen incidenten/meldingen en zijn daarom niet opgenomen in de set.</t>
  </si>
  <si>
    <t>Bezitsaantasting</t>
  </si>
  <si>
    <t>Vernieling</t>
  </si>
  <si>
    <t>C</t>
  </si>
  <si>
    <t>bzvn</t>
  </si>
  <si>
    <t>Het opzettelijk en wederrechtelijk vernielen, beschadigen, onbruikbaar of wegmaken van enig goed dat aan een ander toebehoort.</t>
  </si>
  <si>
    <t>Hoewel het moedwillig in brand steken van zaken als bijvoorbeeld straatmeubilair zeker als een vorm van vernieling gezien kan worden, is als een inzet van de brandweer gewenst is, het wenselijk dit als brand te classificeren.</t>
  </si>
  <si>
    <t>Brandweer</t>
  </si>
  <si>
    <t>Bijstand</t>
  </si>
  <si>
    <t>E5</t>
  </si>
  <si>
    <t>dvbwbs</t>
  </si>
  <si>
    <t>Brandweer bijstand</t>
  </si>
  <si>
    <t>Bijstand aanvraag/-inzet van de brandweer voor (grootschalige) inzet buiten het werkgebied van de alarmcentrale.</t>
  </si>
  <si>
    <t>Voor bijstand Brw. naar gebied buiten werkgebied AC.</t>
  </si>
  <si>
    <t>Dieren</t>
  </si>
  <si>
    <t>Op hoogte</t>
  </si>
  <si>
    <t>E8</t>
  </si>
  <si>
    <t>dvdiho</t>
  </si>
  <si>
    <t>Dier op hoogte</t>
  </si>
  <si>
    <t>Hulpverlening aan een dier dat zich op een plek hoog boven de grond bevindt waarvan redelijkerwijs niet verwacht mag worden dat het dier zelf weer de normale leefomgeving kan bereiken.</t>
  </si>
  <si>
    <t>De diersoort bepaald op diverse plaatsen in het land wel/niet/soort inzet van de brandweer.</t>
  </si>
  <si>
    <t>Stroperij</t>
  </si>
  <si>
    <t>Goederen</t>
  </si>
  <si>
    <t>bzspgd</t>
  </si>
  <si>
    <t>Stroperij goederen</t>
  </si>
  <si>
    <t>Zonder geweld of dreiging daartoe, het geheel of ten dele, aan een ander toebehorende klei, bagger, veldvruchten etc. wegnemen met het oogmerk van toe-eigening.</t>
  </si>
  <si>
    <t>Het wederrechtelijk, dus zonder jachtakte en of benodigde vergunningen of ontheffingen, doden, verwonden, vangen, bemachtigen of met het oog daarop opsporen van dieren wordt vaak in de volksmond als wildstroperij aangemerkt. Dergelijk handelen is sinds 1 april 2002 opgenomen in de Flora- en faunawet.</t>
  </si>
  <si>
    <t>Geplande actie</t>
  </si>
  <si>
    <t>dvbwga</t>
  </si>
  <si>
    <t>Brandweer geplande actie</t>
  </si>
  <si>
    <t>Acties van de brandweer die, op zich, niet op onverwacht voordoende incidenten gebaseerd zijn maar van te voren gepland zijn. Onder andere bij oefeningen en stand-by staan bij evenementen.</t>
  </si>
  <si>
    <t>Bijvoorbeeld stand- by bij activiteiten.</t>
  </si>
  <si>
    <t>Verkeer</t>
  </si>
  <si>
    <t>Spoorvervoer</t>
  </si>
  <si>
    <t>Verstoring treindienst</t>
  </si>
  <si>
    <t>L3</t>
  </si>
  <si>
    <t>vkspvt</t>
  </si>
  <si>
    <t>Trein Incident Management onderscheid 4 gradaties van in toenemende mate ernstiger wordende verstoringen van de treindienst: TIS 1.1 t/m TIS 1.4 Zolang het geen ontsporing zonder slachtoffers, verstoring door slecht weer of door de overheid opgelegde verstoring treindienst is b.v. voor het ruimen van WO2 bom kunnen deze meldingen hieronder geplaatst worden.</t>
  </si>
  <si>
    <t>Uitzonderlijke omstandigheden daargelaten is geen inzet van de overheidshulpdiensten nodig. Inzet van de overheidshulpdiensten kan nodig zijn als een trein op een overweg blijft staan, langdurig met zeer koud of warm weer met passagiers ergens op de baan moet blijven staan e.d.</t>
  </si>
  <si>
    <t>Afstemverzoek</t>
  </si>
  <si>
    <t>dvbwav</t>
  </si>
  <si>
    <t>Brandweer afstemverzoek</t>
  </si>
  <si>
    <t>Verzoek van de alarmcentrale aan contactpersoon van de brandweer in een bepaald gebied, om contact op te nemen met de meldkamer voor overleg hoe om te gaan met een niet spoedeisende, mogelijk nog nader te classificeren zaak.</t>
  </si>
  <si>
    <t>De meldingclassificatie is afstem verzoek want daar gaat het feitelijk om. In de apart in te stellen alarmeringstekst kan dit desgewenst vertaald worden naar Direct contact meldkamer of iets dergelijks.</t>
  </si>
  <si>
    <t>Dier</t>
  </si>
  <si>
    <t>bzspdi</t>
  </si>
  <si>
    <t>Stroperij dier</t>
  </si>
  <si>
    <t>Zonder geweld of dreiging daartoe, het geheel of ten dele, aan een ander toebehorende dier(en) wegnemen met het oogmerk van toe-eigening.</t>
  </si>
  <si>
    <t>Verdachte situatie</t>
  </si>
  <si>
    <t>Lijkvinding</t>
  </si>
  <si>
    <t>Het aantreffen van een lijk waarvan de identiteit niet direct kan worden vastgesteld en de doodsoorzaak vraagt om nader onderzoek.</t>
  </si>
  <si>
    <t>Leefmilieu</t>
  </si>
  <si>
    <t>Overlast van/door</t>
  </si>
  <si>
    <t>Persoon</t>
  </si>
  <si>
    <t>E3</t>
  </si>
  <si>
    <t>lmolps</t>
  </si>
  <si>
    <t>Overlast persoon</t>
  </si>
  <si>
    <t>Het veroorzaken van overlast door een individueel persoon.</t>
  </si>
  <si>
    <t>Pakket/Voorwerp</t>
  </si>
  <si>
    <t>vovspv</t>
  </si>
  <si>
    <t>Verdacht pakket/voorwerp</t>
  </si>
  <si>
    <t>Het aantreffen van een verdacht pakket of voorwerp.</t>
  </si>
  <si>
    <t>Diefstal</t>
  </si>
  <si>
    <t>A</t>
  </si>
  <si>
    <t>bzdsgd</t>
  </si>
  <si>
    <t>Diefstal goederen</t>
  </si>
  <si>
    <t>Diefstal van goederen.</t>
  </si>
  <si>
    <t>Politie</t>
  </si>
  <si>
    <t>Begeleiden</t>
  </si>
  <si>
    <t>D71</t>
  </si>
  <si>
    <t>dvpobg</t>
  </si>
  <si>
    <t>Politie begeleiden</t>
  </si>
  <si>
    <t>Inzet van de politie bij de begeleiding van personen  en goederen.</t>
  </si>
  <si>
    <t>PAC alarm</t>
  </si>
  <si>
    <t>alpa</t>
  </si>
  <si>
    <t>Alarmmeldingen die via de PAC op de meldkamer binnenkomen.</t>
  </si>
  <si>
    <t>KMAR</t>
  </si>
  <si>
    <t>dvkmbs</t>
  </si>
  <si>
    <t>KMAR bijstand</t>
  </si>
  <si>
    <t>Bijstand aanvraag/-inzet van de KMAR.</t>
  </si>
  <si>
    <t>Geweld</t>
  </si>
  <si>
    <t>F5</t>
  </si>
  <si>
    <t>vogw</t>
  </si>
  <si>
    <t>Het opzettelijk, door middel van het toepassen van geweld, toebrengen van pijn of letsel aan personen.</t>
  </si>
  <si>
    <t>CBRN-e dreiging</t>
  </si>
  <si>
    <t>vogwcb</t>
  </si>
  <si>
    <t>De dreiging van chemische, biologische, radioactieve, nucleaire stoffen/wapens waarbij pijn of letsel kan ontstaan.</t>
  </si>
  <si>
    <t>D</t>
  </si>
  <si>
    <t>lmolvk</t>
  </si>
  <si>
    <t>Overlast verkeer</t>
  </si>
  <si>
    <t>Overlast veroorzaakt door weg-, water-, spoor- en luchtverkeer.</t>
  </si>
  <si>
    <t>Gebouw</t>
  </si>
  <si>
    <t>bzvngb</t>
  </si>
  <si>
    <t>Vernieling gebouw</t>
  </si>
  <si>
    <t>Zie vernieling.</t>
  </si>
  <si>
    <t>Ontsnapping</t>
  </si>
  <si>
    <t>vogvos</t>
  </si>
  <si>
    <t>Het zonder toestemming verlaten van de gevangenis.</t>
  </si>
  <si>
    <t>Aantreffen van</t>
  </si>
  <si>
    <t>dvpoav</t>
  </si>
  <si>
    <t>De inzet van de politie in het kader van het aantreffen van personen of goederen.</t>
  </si>
  <si>
    <t>Fraude</t>
  </si>
  <si>
    <t>F62</t>
  </si>
  <si>
    <t>bzdsfd</t>
  </si>
  <si>
    <t>Het misleiden, bedriegen of schenden van vertrouwen met als doel een oneerlijk of onrechtvaardig voordeel danwel winst te verkrijgen.</t>
  </si>
  <si>
    <t>Geluid</t>
  </si>
  <si>
    <t>M06</t>
  </si>
  <si>
    <t>lmolgl</t>
  </si>
  <si>
    <t>Overlast geluid</t>
  </si>
  <si>
    <t>Overlast veroorzaakt door geluid in de woonomgeving.</t>
  </si>
  <si>
    <t>lmoldi</t>
  </si>
  <si>
    <t>Overlast dier</t>
  </si>
  <si>
    <t>Overlast veroorzaakt door dieren, waaronder blaffende honden en bijenzwermen.</t>
  </si>
  <si>
    <t>Graffiti</t>
  </si>
  <si>
    <t>bzvngf</t>
  </si>
  <si>
    <t>Zie vernieling. Immers, het herstellen van de schade brengt zodanige kosten met zich mee dat van beschadiging mag worden uitgegaan.</t>
  </si>
  <si>
    <t>E55</t>
  </si>
  <si>
    <t>dvpobs</t>
  </si>
  <si>
    <t>Politie bijstand</t>
  </si>
  <si>
    <t>Bijstand aanvraag/-inzet van de politie voor (grootschalige) inzet buiten het werkgebied van de alarmcentrale.</t>
  </si>
  <si>
    <t>bzvngd</t>
  </si>
  <si>
    <t>Vernieling goederen</t>
  </si>
  <si>
    <t>Oefening</t>
  </si>
  <si>
    <t>dvpooe</t>
  </si>
  <si>
    <t>Politie oefening</t>
  </si>
  <si>
    <t>Het verwerken van een fictief incident, voor trainingsdoeleinden.</t>
  </si>
  <si>
    <t>dvpo</t>
  </si>
  <si>
    <t>Dienstverlening politie</t>
  </si>
  <si>
    <t>Het verlenen van hulp en leveren van diensten door de politie aan derden en de eigen dienst. Niet zijnde directe inzet voor een incident tenzij het grootschalige bijstand buiten de regio/werkingsgebied betreft.</t>
  </si>
  <si>
    <t>Oplichting</t>
  </si>
  <si>
    <t>F600</t>
  </si>
  <si>
    <t>bzdsol</t>
  </si>
  <si>
    <t>Iemand bewegen tot afgifte van enig goed door middel van het aanwenden van bedrieglijke middelen of door het toepassen van listige kunstgrepen.</t>
  </si>
  <si>
    <t>Wegverkeer</t>
  </si>
  <si>
    <t>Verkeersstremming</t>
  </si>
  <si>
    <t>D74</t>
  </si>
  <si>
    <t>vkwest</t>
  </si>
  <si>
    <t>De rijbaan is geheel of gedeeltelijk gestremd door een voorwerp of voertuig waardoor het verkeer niet of slechts gedeeltelijk door kan gaan.</t>
  </si>
  <si>
    <t>Voertuig</t>
  </si>
  <si>
    <t>A7</t>
  </si>
  <si>
    <t>bzdsvo</t>
  </si>
  <si>
    <t>Diefstal voertuig</t>
  </si>
  <si>
    <t>Diefstal van een voertuig</t>
  </si>
  <si>
    <t>Beveiliging luchtvaart</t>
  </si>
  <si>
    <t>vobb</t>
  </si>
  <si>
    <t>Incidenten met betrekking tot vliegvelden en vliegtuigen van de burgerluchtvaart.</t>
  </si>
  <si>
    <t>Defect straatmeubilair</t>
  </si>
  <si>
    <t>vkweds</t>
  </si>
  <si>
    <t>Hulpmiddelen langs de weg bijv. verkeersborden, lichtmasten, wegbebording, schrikhekken die defect of beschadigd zijn.</t>
  </si>
  <si>
    <t>Vaartuig</t>
  </si>
  <si>
    <t>A75</t>
  </si>
  <si>
    <t>bzdsva</t>
  </si>
  <si>
    <t>Diefstal vaartuig</t>
  </si>
  <si>
    <t>Zie diefstal.</t>
  </si>
  <si>
    <t>Multi</t>
  </si>
  <si>
    <t>dvmu</t>
  </si>
  <si>
    <t>Dienstverlening multi</t>
  </si>
  <si>
    <t>Het verlenen van hulp en leveren van diensten door meerdere disciplines aan derden en de eigen dienst.</t>
  </si>
  <si>
    <t>Ambulancezorg</t>
  </si>
  <si>
    <t>Dienst aan derden</t>
  </si>
  <si>
    <t>dvabdd</t>
  </si>
  <si>
    <t>Ambuzorg dienst aan derd</t>
  </si>
  <si>
    <t>Het verlenen van diensten aan derden door de ambulancedienst</t>
  </si>
  <si>
    <t>Beveil. waardetransport</t>
  </si>
  <si>
    <t>dvkmwd</t>
  </si>
  <si>
    <t>KMAR bev. waardetransp.</t>
  </si>
  <si>
    <t>Inzet van de KMAR bij het beveiligen van een waardetransport.</t>
  </si>
  <si>
    <t>Kaping</t>
  </si>
  <si>
    <t>vogwkp</t>
  </si>
  <si>
    <t>Het met geweld of dreiging met geweld het commando overnemen van een voertuig, vaartuig, of luchtvaartuig.</t>
  </si>
  <si>
    <t>C20</t>
  </si>
  <si>
    <t>bzvnsp</t>
  </si>
  <si>
    <t>Vernieling spoorvervoer</t>
  </si>
  <si>
    <t>Dier in problemen</t>
  </si>
  <si>
    <t>dvdipb</t>
  </si>
  <si>
    <t>Hulpverlening aan een dier in problemen, niet specifiek benoemd.</t>
  </si>
  <si>
    <t>dvaboe</t>
  </si>
  <si>
    <t>Ambulancezorg oefening</t>
  </si>
  <si>
    <t>vkwe</t>
  </si>
  <si>
    <t>Betreft alle wegvervoermiddelen.</t>
  </si>
  <si>
    <t>dvdi</t>
  </si>
  <si>
    <t>Dienstverlening dieren</t>
  </si>
  <si>
    <t>Hulpverlening in verband met dieren.</t>
  </si>
  <si>
    <t>vo</t>
  </si>
  <si>
    <t>Veiligheid en openb. orde</t>
  </si>
  <si>
    <t>Aantasting van de lichamelijke integriteit van persoon of dreiging met maatschappelijke gevolgen.</t>
  </si>
  <si>
    <t>Joyriding</t>
  </si>
  <si>
    <t>D50</t>
  </si>
  <si>
    <t>vkwejr</t>
  </si>
  <si>
    <t>Het zonder toestemming van de eigenaar met een motorvoertuig over de voor het openbaar verkeer openstaande weg rijden.</t>
  </si>
  <si>
    <t>Ontucht minderjarigen</t>
  </si>
  <si>
    <t>F52</t>
  </si>
  <si>
    <t>vozdom</t>
  </si>
  <si>
    <t>Het plegen van ontucht (seksuele handelingen) met een minderjarig persoon. Onder ontucht wordt hier ook verstaan het betasten van intieme delen.</t>
  </si>
  <si>
    <t>dvmuoe</t>
  </si>
  <si>
    <t>Multi oefening</t>
  </si>
  <si>
    <t>VWS</t>
  </si>
  <si>
    <t>dvabvw</t>
  </si>
  <si>
    <t>Voorwaardescheppend</t>
  </si>
  <si>
    <t>Explosief/Munitie</t>
  </si>
  <si>
    <t>voex</t>
  </si>
  <si>
    <t>Explosief/munitie</t>
  </si>
  <si>
    <t>Het aantreffen van een explosief of munitie, niet zijnde het gebruik hiervan.</t>
  </si>
  <si>
    <t>Steekproef security</t>
  </si>
  <si>
    <t>vobbss</t>
  </si>
  <si>
    <t>Vanuit beveiligingsoverweging steekproefsgewijs extra controle uitvoeren.</t>
  </si>
  <si>
    <t>dvkmga</t>
  </si>
  <si>
    <t>KMAR geplande actie</t>
  </si>
  <si>
    <t>Acties van de KMAR die, op zich, niet op onverwacht voordoende incidenten gebaseerd zijn maar van te voren gepland zijn. Onder andere bij oefeningen en stand-by staan bij evenementen.</t>
  </si>
  <si>
    <t>E0</t>
  </si>
  <si>
    <t>dvpoga</t>
  </si>
  <si>
    <t>Politie geplande actie</t>
  </si>
  <si>
    <t>Acties van de politie die, op zich, niet op onverwacht voordoende incidenten gebaseerd zijn maar van te voren gepland zijn. Onder andere bij oefeningen en stand-by staan bij evenementen.</t>
  </si>
  <si>
    <t>Inbraak</t>
  </si>
  <si>
    <t>Woning</t>
  </si>
  <si>
    <t>A20</t>
  </si>
  <si>
    <t>bzibwn</t>
  </si>
  <si>
    <t>Inbraak woning</t>
  </si>
  <si>
    <t>Door middel van braak zich wederrechtelijk toegang verschaffen tot een woning, met het oogmerk om diefstal te plegen.</t>
  </si>
  <si>
    <t>Overvalalarm</t>
  </si>
  <si>
    <t>alpaov</t>
  </si>
  <si>
    <t>Overvalalarm PAC</t>
  </si>
  <si>
    <t>(Drukknop) overvalmeldingen via de PAC aan de meldkamer doorgegeven, van systemen voor het doorgeven van een overvalmelding.</t>
  </si>
  <si>
    <t>Jeugd</t>
  </si>
  <si>
    <t>E35</t>
  </si>
  <si>
    <t>lmolje</t>
  </si>
  <si>
    <t>Overlast jeugd</t>
  </si>
  <si>
    <t>Het veroorzaken van overlast door jeugdige personen, waaronder zogenaamde hangjongeren.</t>
  </si>
  <si>
    <t>Aan instanties</t>
  </si>
  <si>
    <t>dvpoai</t>
  </si>
  <si>
    <t>Politie dienst aan inst.</t>
  </si>
  <si>
    <t>Het verlenen van hulp en leveren van diensten door de politie aan instanties.</t>
  </si>
  <si>
    <t>dvkm</t>
  </si>
  <si>
    <t>Dienstverlening KMAR</t>
  </si>
  <si>
    <t>Inzet van de KMAR.</t>
  </si>
  <si>
    <t>Conflict</t>
  </si>
  <si>
    <t>Conflictbemiddeling</t>
  </si>
  <si>
    <t>E1</t>
  </si>
  <si>
    <t>lmcfbm</t>
  </si>
  <si>
    <t>Een conflict tussen twee (samenwonende) personen.</t>
  </si>
  <si>
    <t>Gijzeling</t>
  </si>
  <si>
    <t>vogwgz</t>
  </si>
  <si>
    <t>Personen met geweld of bedreiging met geweld tegen hun wil vasthouden.</t>
  </si>
  <si>
    <t>Luchtvaart</t>
  </si>
  <si>
    <t>L2</t>
  </si>
  <si>
    <t>vklu</t>
  </si>
  <si>
    <t>Verkeer Luchtvaart</t>
  </si>
  <si>
    <t>Betreft alle luchtvaartvervoermiddelen.</t>
  </si>
  <si>
    <t>bzvnva</t>
  </si>
  <si>
    <t>Vernieling vaartuig</t>
  </si>
  <si>
    <t>Vuurwerkopslag</t>
  </si>
  <si>
    <t>M135</t>
  </si>
  <si>
    <t>voexvw</t>
  </si>
  <si>
    <t>Het aantreffen van (illegaal) vuurwerk.</t>
  </si>
  <si>
    <t>Luchtvaartuig</t>
  </si>
  <si>
    <t>bzdslu</t>
  </si>
  <si>
    <t>Diefstal luchtvaartuig</t>
  </si>
  <si>
    <t>Diefstal van een luchtvaartuig.</t>
  </si>
  <si>
    <t>Overval</t>
  </si>
  <si>
    <t>B7</t>
  </si>
  <si>
    <t>bzovwn</t>
  </si>
  <si>
    <t>Overval woning</t>
  </si>
  <si>
    <t>Een geplande overval op een particulier persoon vaak binnenshuis</t>
  </si>
  <si>
    <t>Hulpverlener</t>
  </si>
  <si>
    <t>lmcfhv</t>
  </si>
  <si>
    <t>Conflict hulpverlener</t>
  </si>
  <si>
    <t>Een conflict tussen een burger en een hulpverlener van een particuliere- of overheidsinstelling.</t>
  </si>
  <si>
    <t>Autom. brand</t>
  </si>
  <si>
    <t>Brandmelding PAC</t>
  </si>
  <si>
    <t>alabbm</t>
  </si>
  <si>
    <t xml:space="preserve">PAC brandmelding </t>
  </si>
  <si>
    <t>Binnenkomende brandmeldingen via de PAC van op PAC aangesloten automatische branddetectiesystemen.</t>
  </si>
  <si>
    <t>bzvnvo</t>
  </si>
  <si>
    <t>Vernieling voertuig</t>
  </si>
  <si>
    <t>bzds</t>
  </si>
  <si>
    <t>Het wegnemen of toe-eigenen van enig goed dat geheel of gedeeltelijk aan een ander toebehoort.</t>
  </si>
  <si>
    <t>Drugszaak</t>
  </si>
  <si>
    <t>Wietplantage</t>
  </si>
  <si>
    <t>F4</t>
  </si>
  <si>
    <t>vodzwp</t>
  </si>
  <si>
    <t>Het aantreffen van hennep- en wietplantages.</t>
  </si>
  <si>
    <t>Voertuig/Vaartuig</t>
  </si>
  <si>
    <t>bzovvv</t>
  </si>
  <si>
    <t>Overval voertuig/vaartuig</t>
  </si>
  <si>
    <t>Een geplande overval op een voer- of vaartuig.</t>
  </si>
  <si>
    <t>bzov</t>
  </si>
  <si>
    <t>Het dwingen tot afgifte van enig goed door middel van geweld of het dreigen met geweld met voorbedachte rade.</t>
  </si>
  <si>
    <t>Zakkenrollerij</t>
  </si>
  <si>
    <t>A40</t>
  </si>
  <si>
    <t>bzdszk</t>
  </si>
  <si>
    <t>Diefstal door een zakkenroller</t>
  </si>
  <si>
    <t>dvab</t>
  </si>
  <si>
    <t>Dienstverlening ambuzorg</t>
  </si>
  <si>
    <t>Het verlenen van hulp en leveren van diensten door de ambulancedienst aan derden en de eigen dienst. Niet zijnde directe inzet tenzij het grootschalige bijstand buiten de regio/werkingsgebied betreft.</t>
  </si>
  <si>
    <t>lmcf</t>
  </si>
  <si>
    <t>Een situatie waarin twee of meer mensen tegengestelde opvattingen hebben.</t>
  </si>
  <si>
    <t>Parkeerprobleem</t>
  </si>
  <si>
    <t>D73</t>
  </si>
  <si>
    <t>vkwepk</t>
  </si>
  <si>
    <t>Er doen zich problemen voor door of met het parkeren van een voertuig.</t>
  </si>
  <si>
    <t>lm</t>
  </si>
  <si>
    <t>Aantasting van de leefomgeving (hinder) of dreiging daartoe, zonder directe of indirecte invloed op de gezondheid van mensen.</t>
  </si>
  <si>
    <t>Persoonsalarm</t>
  </si>
  <si>
    <t>alpaps</t>
  </si>
  <si>
    <t>Persoonsalarm PAC</t>
  </si>
  <si>
    <t>Melding via de PAC van een persoonsgebonden noodoproepsysteem met de indicatie dat hulp van de OOV dienst nodig is.</t>
  </si>
  <si>
    <t>vovsvv</t>
  </si>
  <si>
    <t>Verdacht voer-/vaartuig</t>
  </si>
  <si>
    <t xml:space="preserve">Het aantreffen van een verdacht voertuig </t>
  </si>
  <si>
    <t>dvbwdd</t>
  </si>
  <si>
    <t>Brandweer dienst aan derd</t>
  </si>
  <si>
    <t>Het verlenen van diensten aan derden door de Brandweer</t>
  </si>
  <si>
    <t>Onder invloed</t>
  </si>
  <si>
    <t>vkluoi</t>
  </si>
  <si>
    <t>Luchtvaart onder invloed</t>
  </si>
  <si>
    <t>Een luchtvaartuig besturen terwijl de gezagvoerder onder invloed van alcoholische drank of drugs verkeert.</t>
  </si>
  <si>
    <t>Heling</t>
  </si>
  <si>
    <t>bzdshl</t>
  </si>
  <si>
    <t>Heling is het afnemen, verkopen of verhandelen van hetgeen iemand anders gestolen heeft.</t>
  </si>
  <si>
    <t>A1</t>
  </si>
  <si>
    <t>bziblu</t>
  </si>
  <si>
    <t>Inbraak luchtvaartuig</t>
  </si>
  <si>
    <t>Door middel van braak zich wederrechtelijk toegang verschaffen tot een luchtvaartuig, met het oogmerk om diefstal te plegen.</t>
  </si>
  <si>
    <t>RAC alarm</t>
  </si>
  <si>
    <t>alraov</t>
  </si>
  <si>
    <t>Overvalalarm RAC</t>
  </si>
  <si>
    <t>(Drukknop) overvalmeldingen aan de meldkamer doorgegeven via de RAC, van systemen voor het doorgeven van een overvalmelding.</t>
  </si>
  <si>
    <t>alra</t>
  </si>
  <si>
    <t>Inbraakmeldingen die via de RAC binnenkomen.</t>
  </si>
  <si>
    <t>Scheepvaart</t>
  </si>
  <si>
    <t>ASO-vaargedrag</t>
  </si>
  <si>
    <t>L1</t>
  </si>
  <si>
    <t>vkshav</t>
  </si>
  <si>
    <t>Gedrag op het water waar anderen hinder van ondervinden.</t>
  </si>
  <si>
    <t>Toezichtsalarm</t>
  </si>
  <si>
    <t>bzib</t>
  </si>
  <si>
    <t>Door middel van braak zich wederrechtelijk toegang verschaffen, met het oogmerk om diefstal te plegen.</t>
  </si>
  <si>
    <t>Bijz. Verk zaken</t>
  </si>
  <si>
    <t>vkwebz</t>
  </si>
  <si>
    <t>Bijzondere verkeerszaken</t>
  </si>
  <si>
    <t>Bijzondere verkeerszaken bijv. extreem vervoer</t>
  </si>
  <si>
    <t>Burenruzie</t>
  </si>
  <si>
    <t>E12</t>
  </si>
  <si>
    <t>lmcfbu</t>
  </si>
  <si>
    <t>Een conflict tussen buren.</t>
  </si>
  <si>
    <t>Verkeersgeleiding</t>
  </si>
  <si>
    <t>vkwegl</t>
  </si>
  <si>
    <t>Bestuurders krijgen een aanwijzing door middel van matrix- borden om een bepaalde snelheid te rijden of van een bepaalde rijstrook gebruik te maken.</t>
  </si>
  <si>
    <t>Startverbod vliegtuig</t>
  </si>
  <si>
    <t>vobbsv</t>
  </si>
  <si>
    <t>Een of meerdere vliegtuigen is verboden op te starten.</t>
  </si>
  <si>
    <t>Beroving</t>
  </si>
  <si>
    <t>bzdsbr</t>
  </si>
  <si>
    <t>Met geweld of dreiging daartoe een persoon of goederen beroven in de openbare ruimte, niet zijnde een waardetransport.</t>
  </si>
  <si>
    <t>Defect meubilair</t>
  </si>
  <si>
    <t>vkspdm</t>
  </si>
  <si>
    <t>Defect meubilair spoor</t>
  </si>
  <si>
    <t>Hulpmiddelen langs het spoor bijv. spoorwegbomen, seinpalen, seinborden die defect zijn.</t>
  </si>
  <si>
    <t>Loslopende dieren</t>
  </si>
  <si>
    <t>vkspld</t>
  </si>
  <si>
    <t>Loslopende dieren spoor</t>
  </si>
  <si>
    <t>Vechtpartij</t>
  </si>
  <si>
    <t>vogwve</t>
  </si>
  <si>
    <t>Door toepassing van lijfelijk geweld een geschil trachten te slechten.</t>
  </si>
  <si>
    <t>Gladheid</t>
  </si>
  <si>
    <t>vkwegh</t>
  </si>
  <si>
    <t>Gladheid wegen</t>
  </si>
  <si>
    <t>Wegdek dat door atmosferische invloed glad is geworden of dreigt te worden.</t>
  </si>
  <si>
    <t>bz</t>
  </si>
  <si>
    <t>Aantasting van andermans bezit of een poging daartoe.</t>
  </si>
  <si>
    <t>Oproer</t>
  </si>
  <si>
    <t>vogvor</t>
  </si>
  <si>
    <t>Gevangenisoproer</t>
  </si>
  <si>
    <t>Een melding van verzet, onrust door meerdere personen in een gevangenis.</t>
  </si>
  <si>
    <t>Hoog water alarm</t>
  </si>
  <si>
    <t>alhw</t>
  </si>
  <si>
    <t>Hoogwateralarm</t>
  </si>
  <si>
    <t>Alarmen/waarschuwingen afgegeven door Rijkswaterstaat/waterschappen i.v.m. dreigend bijzonder hoogwater.</t>
  </si>
  <si>
    <t>alab</t>
  </si>
  <si>
    <t>Autom. brandmelding</t>
  </si>
  <si>
    <t>Alarmen van aangesloten OMS die direct op de meldkamer binnenkomen en automatische brandmeldingen door PAC aan de meldkamer doorgegeven.</t>
  </si>
  <si>
    <t>Inbraakalarm</t>
  </si>
  <si>
    <t>alraib</t>
  </si>
  <si>
    <t>Inbraakalarm RAC</t>
  </si>
  <si>
    <t>Inbraakmeldingen die via de RAC binnenkomen van de op RAC aangesloten inbraakdetectie systemen.</t>
  </si>
  <si>
    <t>bzibvo</t>
  </si>
  <si>
    <t>Inbraak voertuig</t>
  </si>
  <si>
    <t>Door middel van braak zich wederrechtelijk toegang verschaffen tot een voertuig, met het oogmerk om diefstal te plegen.</t>
  </si>
  <si>
    <t>Aantref. explosieven</t>
  </si>
  <si>
    <t>H33</t>
  </si>
  <si>
    <t>voexat</t>
  </si>
  <si>
    <t>Aantreffen explosieven</t>
  </si>
  <si>
    <t>Het aantreffen van explosieven.</t>
  </si>
  <si>
    <t>vovsgb</t>
  </si>
  <si>
    <t>Verdachte situatie gebouw</t>
  </si>
  <si>
    <t>Een ongewone situatie in en om een gebouw die om nader onderzoek vraagt</t>
  </si>
  <si>
    <t>vkspoi</t>
  </si>
  <si>
    <t>Onder invloed spoor</t>
  </si>
  <si>
    <t>Een persoon bevindt zich onbevoegd op het spoor.</t>
  </si>
  <si>
    <t>Onbeheerde bagage</t>
  </si>
  <si>
    <t>vobbbg</t>
  </si>
  <si>
    <t>Aantreffen van bagage zonder dat een eigenaar waarneembaar is.</t>
  </si>
  <si>
    <t>Schietpartij</t>
  </si>
  <si>
    <t>vogwsi</t>
  </si>
  <si>
    <t>Een vuurgevecht door middel van vuurwapens tussen of gericht tegen personen.</t>
  </si>
  <si>
    <t>ASO-rijgedrag</t>
  </si>
  <si>
    <t>vkwear</t>
  </si>
  <si>
    <t>Gedrag op de weg waar anderen hinder van ondervinden.</t>
  </si>
  <si>
    <t>vodz</t>
  </si>
  <si>
    <t>Alle meldingen met betrekking tot het bezit en gebruik van drugs.</t>
  </si>
  <si>
    <t>vksp</t>
  </si>
  <si>
    <t>Verkeer Spoorvervoer</t>
  </si>
  <si>
    <t>Incidenten die het vervoer op of om het spoor aangaan.</t>
  </si>
  <si>
    <t>vovsps</t>
  </si>
  <si>
    <t>Verdacht persoon</t>
  </si>
  <si>
    <t>Het aantreffen van een persoon die verdacht is of verdacht gedraagt</t>
  </si>
  <si>
    <t>alpaib</t>
  </si>
  <si>
    <t>Inbraakalarm PAC</t>
  </si>
  <si>
    <t>Inbraakmeldingen die via de PAC binnenkomen van de op PAC aangesloten inbraak detectiesystemen.</t>
  </si>
  <si>
    <t>vovs</t>
  </si>
  <si>
    <t>Een ongewone situatie die om nader onderzoek vraagt</t>
  </si>
  <si>
    <t>A11</t>
  </si>
  <si>
    <t>bzibva</t>
  </si>
  <si>
    <t>Inbraak vaartuig</t>
  </si>
  <si>
    <t>Door middel van braak zich wederrechtelijk toegang verschaffen tot een vaartuig, met het oogmerk om diefstal te plegen.</t>
  </si>
  <si>
    <t>Afgevallen lading</t>
  </si>
  <si>
    <t>vkweal</t>
  </si>
  <si>
    <t>Wegverkeer afgev. lading</t>
  </si>
  <si>
    <t>Lading dat van een voertuig is gevallen.</t>
  </si>
  <si>
    <t>bzdsdi</t>
  </si>
  <si>
    <t>Diefstal dier</t>
  </si>
  <si>
    <t>Diefstal van een dier.</t>
  </si>
  <si>
    <t>Laag vliegen</t>
  </si>
  <si>
    <t>vklulv</t>
  </si>
  <si>
    <t>Het lager vliegen dan de voorgeschreven minimale hoogte.</t>
  </si>
  <si>
    <t>Autom. brand OMS</t>
  </si>
  <si>
    <t>alabab</t>
  </si>
  <si>
    <t>OMS brandmelding</t>
  </si>
  <si>
    <t>Melding via OMS van inwerkingtreding van een automatische brandmelder</t>
  </si>
  <si>
    <t>Vuurwerk</t>
  </si>
  <si>
    <t>lmolvw</t>
  </si>
  <si>
    <t>Overlast vuurwerk</t>
  </si>
  <si>
    <t>Overlast ten gevolge van het afsteken van vuurwerk.</t>
  </si>
  <si>
    <t>dvkmbg</t>
  </si>
  <si>
    <t>KMAR begeleiden</t>
  </si>
  <si>
    <t>Inzet van de KMAR bij de begeleiding van personen  en goederen.</t>
  </si>
  <si>
    <t>bzibsp</t>
  </si>
  <si>
    <t>Inbraak spoorvervoer</t>
  </si>
  <si>
    <t>Door middel van braak zich wederrechtelijk toegang verschaffen tot een railvoertuig, met het oogmerk om diefstal te plegen.</t>
  </si>
  <si>
    <t>Stremming</t>
  </si>
  <si>
    <t>vkshsm</t>
  </si>
  <si>
    <t>Scheepvaart stremming</t>
  </si>
  <si>
    <t>Gedeeltelijke of gehele stremming van de vaarweg niet zijnde een ongeval</t>
  </si>
  <si>
    <t>vksh</t>
  </si>
  <si>
    <t>Verkeer scheepvaart</t>
  </si>
  <si>
    <t>Incidenten die het vervoer op het water aangaan.</t>
  </si>
  <si>
    <t>Autom. systeemmelding</t>
  </si>
  <si>
    <t>alas</t>
  </si>
  <si>
    <t>Alle binnenkomende meldingen via de OMS waarvoor, op basis van de aard van de melding, geen repressieve brandweer inzet nodig is. Het betreft in hoofdzaak storings-, onderhouds-, test en buiten werking stelling meldingen van OMS systemen.</t>
  </si>
  <si>
    <t>Persoon o/b spoor</t>
  </si>
  <si>
    <t>vkspps</t>
  </si>
  <si>
    <t>Persoon op/bij spoor</t>
  </si>
  <si>
    <t>Een persoon bevindt zich onbevoegd op of bij het spoor of spoorbed.</t>
  </si>
  <si>
    <t>vk</t>
  </si>
  <si>
    <t>Een verkeersgebeurtenis niet zijnde een ongeval.</t>
  </si>
  <si>
    <t>Spookrijder</t>
  </si>
  <si>
    <t>D70</t>
  </si>
  <si>
    <t>vkwesr</t>
  </si>
  <si>
    <t>Een bestuurder van een motorvoertuig rijdt tegen de rijrichting van het overige verkeer in.</t>
  </si>
  <si>
    <t>Bommelding</t>
  </si>
  <si>
    <t>E21</t>
  </si>
  <si>
    <t>voexbm</t>
  </si>
  <si>
    <t>Een melding waarbij gedreigd wordt tot het gebruik van een explosief.</t>
  </si>
  <si>
    <t>dvbwoe</t>
  </si>
  <si>
    <t>Brandweeroefening</t>
  </si>
  <si>
    <t>Dealen</t>
  </si>
  <si>
    <t>vodzdl</t>
  </si>
  <si>
    <t>Het (illegaal) handelen in drugs.</t>
  </si>
  <si>
    <t>Aanmeerproblemen</t>
  </si>
  <si>
    <t>vkshap</t>
  </si>
  <si>
    <t>Er doen zich problemen voor bij het afmeren aan een steiger of kade of bij het ankeren.</t>
  </si>
  <si>
    <t>Runway incursion</t>
  </si>
  <si>
    <t>vkluri</t>
  </si>
  <si>
    <t>Er is sprake van een runway incursion wanneer een vliegtuig, een voertuig of een persoon zich ten onrechte op de start- en of landingsbaan bevindt of binnen de beschermende zone daarvan.</t>
  </si>
  <si>
    <t>Munitie</t>
  </si>
  <si>
    <t>voexmu</t>
  </si>
  <si>
    <t>Het aantreffen van vuurwapens en/of munitie.</t>
  </si>
  <si>
    <t>Onbevoegd varen</t>
  </si>
  <si>
    <t>vkshov</t>
  </si>
  <si>
    <t>Het besturen van een vaartuig zonder in het bezit te zijn van de vereiste documenten.</t>
  </si>
  <si>
    <t>Hinderl. waterbeweging</t>
  </si>
  <si>
    <t>vkshhw</t>
  </si>
  <si>
    <t>Hinderlijke waterbeweging</t>
  </si>
  <si>
    <t>Een vaartuig veroorzaakt een golfbeweging die hinder of schade veroorzaakt.</t>
  </si>
  <si>
    <t>E81</t>
  </si>
  <si>
    <t>vkwedi</t>
  </si>
  <si>
    <t>Loslopende dieren op weg</t>
  </si>
  <si>
    <t>Dieren die zonder een geleider op of langs de rijbaan van een weg lopen.</t>
  </si>
  <si>
    <t>Onbevoegde landing</t>
  </si>
  <si>
    <t>vkluol</t>
  </si>
  <si>
    <t>Zonder daarvoor voorafgegane toestemming op een luchtvaartterrein of ander terrein landen.</t>
  </si>
  <si>
    <t>Vluchtafhandeling</t>
  </si>
  <si>
    <t>vobbva</t>
  </si>
  <si>
    <t>Beveiliging incheck, bagage, passagiers, platform etcetera.</t>
  </si>
  <si>
    <t>Ontvoering</t>
  </si>
  <si>
    <t>vogwon</t>
  </si>
  <si>
    <t>Iemand tegen diens wil onttrekken uit zijn/haar vertrouwde omgeving en wederrechtelijk verplaatsen/wegvoeren.</t>
  </si>
  <si>
    <t>bzovlu</t>
  </si>
  <si>
    <t>Overval luchtvaartuig</t>
  </si>
  <si>
    <t>Een geplande overval op of in luchtvaartuig niet zijnde een kaping.</t>
  </si>
  <si>
    <t>Steekpartij</t>
  </si>
  <si>
    <t>vogwst</t>
  </si>
  <si>
    <t>Het gebruiken van steekwapens gericht tegen personen.</t>
  </si>
  <si>
    <t>Bedrijf/Instelling</t>
  </si>
  <si>
    <t>bzovbi</t>
  </si>
  <si>
    <t>Overval bedrijf/inst.</t>
  </si>
  <si>
    <t>Een geplande overval op een bedrijf of instelling</t>
  </si>
  <si>
    <t>vkshal</t>
  </si>
  <si>
    <t>Scheepvaart afgev. lading</t>
  </si>
  <si>
    <t>Lading dat van een schip is gevallen.</t>
  </si>
  <si>
    <t>L8</t>
  </si>
  <si>
    <t>vkshoi</t>
  </si>
  <si>
    <t>Scheepvaart onder invloed</t>
  </si>
  <si>
    <t>Een vaartuig onder invloed van alcoholische drank of drugs besturen.</t>
  </si>
  <si>
    <t>Verduistering</t>
  </si>
  <si>
    <t>A80</t>
  </si>
  <si>
    <t>bzdsvd</t>
  </si>
  <si>
    <t>Het opzettelijk en wederrechtelijk toe-eigenen van enig goed dat geheel, of ten dele, aan een ander toebehoort en dat men anders dan door een misdrijf in het bezit gekregen heeft.</t>
  </si>
  <si>
    <t>Aantast. Openb orde</t>
  </si>
  <si>
    <t>voat</t>
  </si>
  <si>
    <t>Aantasting openbare orde</t>
  </si>
  <si>
    <t>Verstoring van de openbare orde</t>
  </si>
  <si>
    <t>dvkmdd</t>
  </si>
  <si>
    <t>KMAR dienst aan derden</t>
  </si>
  <si>
    <t>Het verlenen van diensten aan derden door de KMAR</t>
  </si>
  <si>
    <t>Bedreiging</t>
  </si>
  <si>
    <t>F530</t>
  </si>
  <si>
    <t>vogwbd</t>
  </si>
  <si>
    <t>Het verbaal bedreigen van personen met het toebrengen van schade, pijn of letsel zonder dit daadwerkelijk al te hebben uitgevoerd.</t>
  </si>
  <si>
    <t>Negeren rood sein</t>
  </si>
  <si>
    <t>vksprs</t>
  </si>
  <si>
    <t>Een treinmachinist geeft geen gevolg aan een rood stopteken.</t>
  </si>
  <si>
    <t>D2</t>
  </si>
  <si>
    <t>vkweoi</t>
  </si>
  <si>
    <t>Wegverkeer onder invloed</t>
  </si>
  <si>
    <t>Een voertuig besturen terwijl de bestuurder onder invloed van alcoholische drank of drugs verkeert.</t>
  </si>
  <si>
    <t>alraps</t>
  </si>
  <si>
    <t>Persoonsalarm RAC</t>
  </si>
  <si>
    <t>Melding die rechtstreeks op de meldkamer binnenkomt van een speciaal voor het doorgeven van noodoproepen bedoeld, op de persoon, draagbaar middel. Dit is geen C2000-verbindingsmiddel.</t>
  </si>
  <si>
    <t>Winkeldiefstal</t>
  </si>
  <si>
    <t>A50</t>
  </si>
  <si>
    <t>bzdswk</t>
  </si>
  <si>
    <t>Diefstal uit een winkel</t>
  </si>
  <si>
    <t>Security incident</t>
  </si>
  <si>
    <t>vobbsi</t>
  </si>
  <si>
    <t>Incident waarvoor 'security' protocollen gelden.</t>
  </si>
  <si>
    <t>dvbw</t>
  </si>
  <si>
    <t>Dienstverlening brandweer</t>
  </si>
  <si>
    <t>Het verlenen van hulp en leveren van diensten door de brandweer aan derden en de eigen dienst. Niet zijnde directe inzet voor een incident tenzij het grootschalige bijstand buiten de regio/werkingsgebied betreft.</t>
  </si>
  <si>
    <t>Mishandeling</t>
  </si>
  <si>
    <t>F55</t>
  </si>
  <si>
    <t>vogwmh</t>
  </si>
  <si>
    <t>Het opzettelijk toebrengen van pijn of letsel aan een ander.</t>
  </si>
  <si>
    <t>Zieke/Dode dieren</t>
  </si>
  <si>
    <t>M051</t>
  </si>
  <si>
    <t>lmdizd</t>
  </si>
  <si>
    <t>Zieke/dode dieren</t>
  </si>
  <si>
    <t>Aantreffen van zieke en/of dode dieren.</t>
  </si>
  <si>
    <t>Waardetransport</t>
  </si>
  <si>
    <t>bzovwd</t>
  </si>
  <si>
    <t>Overval waardetransport</t>
  </si>
  <si>
    <t>Het met geweld of bedreiging met geweld wegnemen of afpersen van enig goed, gepleegd tegen personen in een afgeschermde ruimte of op een gepland dan wel georganiseerd waardetransport of poging daartoe.</t>
  </si>
  <si>
    <t>bzvnlu</t>
  </si>
  <si>
    <t>Vernieling luchtvaartuig</t>
  </si>
  <si>
    <t>F520</t>
  </si>
  <si>
    <t>bzsp</t>
  </si>
  <si>
    <t>Zonder geweld of dreiging daartoe, het geheel of ten dele, aan een ander toebehorende klei, bagger, veldvruchten, dieren etc. wegnemen met het oogmerk van toe-eigening.</t>
  </si>
  <si>
    <t>dvpodd</t>
  </si>
  <si>
    <t>Politie dienst aan derden</t>
  </si>
  <si>
    <t>Het verlenen van diensten aan derden door de politie.</t>
  </si>
  <si>
    <t>A2</t>
  </si>
  <si>
    <t>bzibbi</t>
  </si>
  <si>
    <t>Inbraak bedrijf/Inst.</t>
  </si>
  <si>
    <t>Door middel van braak zich wederrechtelijk toegang verschaffen tot een bedrijf of instelling, met het oogmerk om diefstal te plegen.</t>
  </si>
  <si>
    <t>dvabbs</t>
  </si>
  <si>
    <t>Ambulancezorg bijstand</t>
  </si>
  <si>
    <t>Bijstand aanvraag/-inzet van de ambulancedienst voor (grootschalige) inzet buiten het werkgebied van de meldkamer</t>
  </si>
  <si>
    <t>Vermissing</t>
  </si>
  <si>
    <t>dvpovm</t>
  </si>
  <si>
    <t>Aardschok</t>
  </si>
  <si>
    <t>lmas</t>
  </si>
  <si>
    <t>F526</t>
  </si>
  <si>
    <t>Digitaal</t>
  </si>
  <si>
    <t>Cybercrime</t>
  </si>
  <si>
    <t>Achtervolging</t>
  </si>
  <si>
    <t>vkweav</t>
  </si>
  <si>
    <t>Sensing</t>
  </si>
  <si>
    <t>Opsporingsmiddel</t>
  </si>
  <si>
    <t>Kinderpornografie</t>
  </si>
  <si>
    <t>F5291</t>
  </si>
  <si>
    <t>Noodoproep</t>
  </si>
  <si>
    <t>vono</t>
  </si>
  <si>
    <t>Eigen initiatief</t>
  </si>
  <si>
    <t>dvpoei</t>
  </si>
  <si>
    <t>Politie eigen initiatief</t>
  </si>
  <si>
    <t>Water/weer problemen</t>
  </si>
  <si>
    <t>Warmte/Droogte</t>
  </si>
  <si>
    <t>E</t>
  </si>
  <si>
    <t>lmwwwd</t>
  </si>
  <si>
    <t>Warmte/droogte problemen</t>
  </si>
  <si>
    <t>Denk aan koelen bruggen, veestallen en dergelijke.</t>
  </si>
  <si>
    <t>lmdi</t>
  </si>
  <si>
    <t>Leefmilieu dieren</t>
  </si>
  <si>
    <t>Agressieve dieren</t>
  </si>
  <si>
    <t>lmdiag</t>
  </si>
  <si>
    <t>Aanranding</t>
  </si>
  <si>
    <t>F522</t>
  </si>
  <si>
    <t>Gladheid/Sneeuw</t>
  </si>
  <si>
    <t>lmwwgl</t>
  </si>
  <si>
    <t>Gladheid/sneeuw problemen</t>
  </si>
  <si>
    <t>Verontreiniging</t>
  </si>
  <si>
    <t>Object</t>
  </si>
  <si>
    <t>M</t>
  </si>
  <si>
    <t>lmvoob</t>
  </si>
  <si>
    <t>Verontreiniging object</t>
  </si>
  <si>
    <t>lmww</t>
  </si>
  <si>
    <t>Water/weer probleem</t>
  </si>
  <si>
    <t>Dierenkwelling</t>
  </si>
  <si>
    <t>lmdikw</t>
  </si>
  <si>
    <t>Controle Wet ID</t>
  </si>
  <si>
    <t>dvpoci</t>
  </si>
  <si>
    <t>Controle wet ID</t>
  </si>
  <si>
    <t>lmvo</t>
  </si>
  <si>
    <t>Onbevoegd vliegen</t>
  </si>
  <si>
    <t>ANPR-hit</t>
  </si>
  <si>
    <t>Hoogwater</t>
  </si>
  <si>
    <t>Stormschade</t>
  </si>
  <si>
    <t>lmwwst</t>
  </si>
  <si>
    <t>Wateroverlast</t>
  </si>
  <si>
    <t>lmwwol</t>
  </si>
  <si>
    <t>Grooming</t>
  </si>
  <si>
    <t>lmol</t>
  </si>
  <si>
    <t>Overlast</t>
  </si>
  <si>
    <t>Explosie</t>
  </si>
  <si>
    <t>voexex</t>
  </si>
  <si>
    <t>Uitval nutsvoorziening</t>
  </si>
  <si>
    <t>lmun</t>
  </si>
  <si>
    <t>dvabga</t>
  </si>
  <si>
    <t>Ambuzorg geplande actie</t>
  </si>
  <si>
    <t>Lucht</t>
  </si>
  <si>
    <t>lmvolu</t>
  </si>
  <si>
    <t>Luchtverontreiniging</t>
  </si>
  <si>
    <t>Gezondheid</t>
  </si>
  <si>
    <t>Suicidaal persoon</t>
  </si>
  <si>
    <t>Verkrachting</t>
  </si>
  <si>
    <t>F521</t>
  </si>
  <si>
    <t>Overbrengen</t>
  </si>
  <si>
    <t>dvpoob</t>
  </si>
  <si>
    <t>Politie overbrengen</t>
  </si>
  <si>
    <t>dvmuga</t>
  </si>
  <si>
    <t>Multi geplande actie</t>
  </si>
  <si>
    <t>Prostitutie</t>
  </si>
  <si>
    <t>Dienst door derden</t>
  </si>
  <si>
    <t>Spoorvervoer stremming</t>
  </si>
  <si>
    <t>Digitale criminaliteit</t>
  </si>
  <si>
    <t>Terrorisme</t>
  </si>
  <si>
    <t>vogwte</t>
  </si>
  <si>
    <t>dvkav</t>
  </si>
  <si>
    <t>KMAR afstemverzoek</t>
  </si>
  <si>
    <t>Opnamestop</t>
  </si>
  <si>
    <t>dvabos</t>
  </si>
  <si>
    <t>Ambulancezorg opnamestop</t>
  </si>
  <si>
    <t>dvabav</t>
  </si>
  <si>
    <t>dvmuav</t>
  </si>
  <si>
    <t>Multi afstemverzoek</t>
  </si>
  <si>
    <t>dvplav</t>
  </si>
  <si>
    <t>Politie afstemverzoek</t>
  </si>
  <si>
    <t>Brand</t>
  </si>
  <si>
    <t>E31</t>
  </si>
  <si>
    <t>brsh</t>
  </si>
  <si>
    <t>Brand scheepvaart</t>
  </si>
  <si>
    <t>Brandmelding van/in vaartuig met uitzondering van drijvende objecten die in verband met de primaire functie zelden verplaatst worden zoals een woonboot, gevangenisboot, hotelschip en dergelijke.</t>
  </si>
  <si>
    <t>Ook al ligt een (plezier) jacht aan de wal, dan is het nog niet overal altijd via de weg bereikbaar en moet er dus makkelijk voor de inzet boot te kiezen zijn.</t>
  </si>
  <si>
    <t>Overstroming/Dijkdoorbraak</t>
  </si>
  <si>
    <t>lmwwos</t>
  </si>
  <si>
    <t>Overstroming/dijkdoorbr.</t>
  </si>
  <si>
    <t>Dam-/kade-/dijk-/duin-doorbraak/overstroming.</t>
  </si>
  <si>
    <t>Ongeval</t>
  </si>
  <si>
    <t>Crash</t>
  </si>
  <si>
    <t>L5</t>
  </si>
  <si>
    <t>ogluco</t>
  </si>
  <si>
    <t>Crash luchtvaart</t>
  </si>
  <si>
    <t>De lokale incident aanduidingen zoals VOS, VOR e.d. kunnen hieraan en aan de bij behorende POB categorie gekoppeld worden via parsertermen en indien gewenst ook nog een specifieke karakteristiek met de lokale benamingen.</t>
  </si>
  <si>
    <t>Water</t>
  </si>
  <si>
    <t>Persoon in drijfzand</t>
  </si>
  <si>
    <t>E30</t>
  </si>
  <si>
    <t>ogwtpd</t>
  </si>
  <si>
    <t>Een persoon in nood die zich in drijfzand begeeft.</t>
  </si>
  <si>
    <t>Poging zelfdoding</t>
  </si>
  <si>
    <t>E14</t>
  </si>
  <si>
    <t>gzpz</t>
  </si>
  <si>
    <t>Er is een melding voor een van de disciplines van poging tot zelfdoding.</t>
  </si>
  <si>
    <t>oglu</t>
  </si>
  <si>
    <t>Luchtvaartongeval</t>
  </si>
  <si>
    <t>Een onvoorziene gebeurtenis waarbij een vliegtuig is betrokken.</t>
  </si>
  <si>
    <t>Drukknopmelding OMS</t>
  </si>
  <si>
    <t>alabdk</t>
  </si>
  <si>
    <t xml:space="preserve">OMS drukknopmelding </t>
  </si>
  <si>
    <t>Melding via het OMS van een aangesloten handmelder in controle-/portiersruimtes van risicovolle objecten. Bediening mag uitsluitend door kundige medewerkers worden verricht. Dit zijn dan ook meldingen waaraan de hoogste urgentie moet worden gegeven voor afhandeling melding.</t>
  </si>
  <si>
    <t>Specifiek</t>
  </si>
  <si>
    <t>Nacontrole</t>
  </si>
  <si>
    <t>brsfnc</t>
  </si>
  <si>
    <t>Nacontrole brand</t>
  </si>
  <si>
    <t>Melding van mensen die zelf een brandje geblust hebben maar er niet 100 procent zeker van zijn dat het uit is, of die na blikseminslag zonder direct waarneembare brandverschijnselen aangeven er niet zeker van te zijn of die echt geen brand veroorzaakt heeft en de brandweer verzoeken een nacontrole te doen, of er echt geen brand meer is.</t>
  </si>
  <si>
    <t>02 Bijeenkomst</t>
  </si>
  <si>
    <t>brgb02</t>
  </si>
  <si>
    <t>Brand bijeenkomst</t>
  </si>
  <si>
    <t>Gebruiksfunctie voor het samenkomen van mensen voor kunst, cultuur, godsdienst, communicatie, kinderopvang, verstrekken van consumpties voor het gebruik ter plaatse en aanschouwen sport</t>
  </si>
  <si>
    <t>Nummering gebaseerd op BAG/Bouwwerkbesluit nummering.</t>
  </si>
  <si>
    <t>Luid/optisch alarm</t>
  </si>
  <si>
    <t>allovv</t>
  </si>
  <si>
    <t>Luid/opt. voer-/vaartuig</t>
  </si>
  <si>
    <t>Melding van een persoon aan de meldkamer dat uit/in of aan een voer-/vaartuig een luid/optisch (b.v. inbraak-, brand-, (co)gas) alarm hoor-/zichtbaar is waarop vanuit/door de beheerder/gebruiker van het betreffende object niet gereageerd lijkt te worden.</t>
  </si>
  <si>
    <t>brsf</t>
  </si>
  <si>
    <t>Brand specifiek</t>
  </si>
  <si>
    <t>Classificatie voor brandmeldingen waarbij naar verwachting geen, of geen omvangrijke, brandweerinzet (meer) nodig is. En het type object, in principe, niet bepalend is voor de inzet.</t>
  </si>
  <si>
    <t>Natuur</t>
  </si>
  <si>
    <t>Veen</t>
  </si>
  <si>
    <t>brntve</t>
  </si>
  <si>
    <t>Veenbrand</t>
  </si>
  <si>
    <t>Brandmelding van begroeiing en of veenbodem in gebied dat op gebruiksdoeleinden-/ natuur kaart/ in GMS als veengebied wordt aangemerkt.</t>
  </si>
  <si>
    <t>Riet</t>
  </si>
  <si>
    <t>brntri</t>
  </si>
  <si>
    <t>Rietbrand</t>
  </si>
  <si>
    <t>Brandmelding van begroeiing in een gebied wat op gebruiksdoeleinden-/natuurkaart/in GMS als rietvelden wordt aangemerkt. Het gaat hier om grotere oppervlaktes en dus niet om een strook riet langs een sloot of waterweg. In die laatste gevallen gaat het om een buitenbrand berm/ruigte of bosschage.</t>
  </si>
  <si>
    <t>Het branden van een rietveld is opgenomen in verband met de vaak moeizame bereikbaarheid.</t>
  </si>
  <si>
    <t>Letsel</t>
  </si>
  <si>
    <t>L4</t>
  </si>
  <si>
    <t>ogwtls</t>
  </si>
  <si>
    <t>Ongeval water letsel</t>
  </si>
  <si>
    <t>Een ongeval te water waarbij enig menselijk letsel is ontstaan.</t>
  </si>
  <si>
    <t>06 Kantoor</t>
  </si>
  <si>
    <t>brgb06</t>
  </si>
  <si>
    <t>Brand kantoor</t>
  </si>
  <si>
    <t>Gebruiksfunctie voor administratie</t>
  </si>
  <si>
    <t>10 Winkel</t>
  </si>
  <si>
    <t>brgb10</t>
  </si>
  <si>
    <t>Brand winkel</t>
  </si>
  <si>
    <t>Gebruiksfunctie voor het verhandelen van materialen, goederen of diensten. Bij de voorbeelden staan ook: benzinestation, (auto)showroom, kaartverkoopkantoor, praktijkruimte dierenarts, kapsalon/pedicure, zonnestudie en bordeel.</t>
  </si>
  <si>
    <t>allo</t>
  </si>
  <si>
    <t>Melding door een persoon aan de meldkamer dat ergens een luid/optisch (bijvoorbeeld inbraak-, brand-, (co)gas alarm) hoor- of zichtbaar is, en waarop door de beheerder /gebruiker van het betreffende object niet gereageerd lijkt te worden.</t>
  </si>
  <si>
    <t>Buiten</t>
  </si>
  <si>
    <t>Berm/Ruigte/Bosschage</t>
  </si>
  <si>
    <t>brbtbb</t>
  </si>
  <si>
    <t>Berm-/bosschagebrand</t>
  </si>
  <si>
    <t>Brandmelding van begroeiing op een terrein dat op gebruiks-/natuurkaart en of in GMS NIET als bos heide veen of riet gebied aan te merken is.</t>
  </si>
  <si>
    <t>Demonstratie</t>
  </si>
  <si>
    <t>F00</t>
  </si>
  <si>
    <t>voatdm</t>
  </si>
  <si>
    <t>Een spontane of aangekondigde betoging op de openbare weg door een of meerdere personen.</t>
  </si>
  <si>
    <t>Handmelder OMS</t>
  </si>
  <si>
    <t>alabhm</t>
  </si>
  <si>
    <t xml:space="preserve">OMS handmelder </t>
  </si>
  <si>
    <t>Brandmeldingen op de meldkamer die direct binnenkomen via de aangesloten OMS, en automatische brandmeldingen via de PAC aan de meldkamer doorgegeven.</t>
  </si>
  <si>
    <t>Heide</t>
  </si>
  <si>
    <t>brnthe</t>
  </si>
  <si>
    <t>Heidebrand</t>
  </si>
  <si>
    <t>Brandmelding van begroeiing in een gebied wat op gebruiksdoeleinden-/natuurkaart/in GMS als heidegebied wordt aangemerkt.</t>
  </si>
  <si>
    <t>L6</t>
  </si>
  <si>
    <t>ogsp</t>
  </si>
  <si>
    <t>Ongeval spoorvervoer</t>
  </si>
  <si>
    <t>Een ongeval op het spoor.</t>
  </si>
  <si>
    <t>Akker/Weide</t>
  </si>
  <si>
    <t>E32</t>
  </si>
  <si>
    <t>brntak</t>
  </si>
  <si>
    <t>Akkerbrand</t>
  </si>
  <si>
    <t>Oppervlaktewater</t>
  </si>
  <si>
    <t>M141</t>
  </si>
  <si>
    <t>lmvoow</t>
  </si>
  <si>
    <t>Verontreiniging opp.water</t>
  </si>
  <si>
    <t>Schip/watersp. in problemen</t>
  </si>
  <si>
    <t>ogwtpr</t>
  </si>
  <si>
    <t>Schip/watersp. in probl.</t>
  </si>
  <si>
    <t>Een vaartuig waarover de bemanning de controle heeft verloren of welke in gevaar verkeert. Dit wordt bepaald op basis van direct contact met opvarenden, of door waarneming van de toestand van het vaartuig door derden.</t>
  </si>
  <si>
    <t>Volgens de wet en Waterrand omvat de term schip ook kleine bootjes zoals kano?s, surfers en boarders . Op nadrukkelijk verzoek van Waterrand vertegenwoordigers wordt ter in de MC naast Schip Watersp. Toegevoegd in de MC ter verduidelijking dat kano?s, surfers e.d. hier ook onder vallen.</t>
  </si>
  <si>
    <t>08 Onderwijs</t>
  </si>
  <si>
    <t>brgb08</t>
  </si>
  <si>
    <t>Brand onderwijs</t>
  </si>
  <si>
    <t>Gebruiksfunctie voor het geven van onderwijs</t>
  </si>
  <si>
    <t>07 Logies</t>
  </si>
  <si>
    <t>brgb07</t>
  </si>
  <si>
    <t>Brand logies</t>
  </si>
  <si>
    <t>Gebruiksfunctie voor het bieden van recreatief verblijf of tijdelijk onderdak aan mensen Bij de voorbeelden staan ook: vakantiehuisje, een trekkershut en stacaravan! Deze voorbeelden hebben wel logiesfunctie maar zijn geen logiesgebouw. De WOZ vertaal tabel plaatst ze bij de woningen.</t>
  </si>
  <si>
    <t>09 Sport</t>
  </si>
  <si>
    <t>brgb09</t>
  </si>
  <si>
    <t>Brand sport</t>
  </si>
  <si>
    <t>Gebruiksfunctie voor het beoefenen van sport (Dus niet die voor het aanschouwen van sport. Die vallen onder bijeenkomst gebouw)</t>
  </si>
  <si>
    <t>Evenementen</t>
  </si>
  <si>
    <t>voatev</t>
  </si>
  <si>
    <t>Een spontane of aangekondigde gebeurtenis op de openbare weg door eenn of meerdere personen.</t>
  </si>
  <si>
    <t>Bodem</t>
  </si>
  <si>
    <t>lmvobd</t>
  </si>
  <si>
    <t>Bodemverontreiniging</t>
  </si>
  <si>
    <t>ogspls</t>
  </si>
  <si>
    <t>Ongeval spoor letsel</t>
  </si>
  <si>
    <t>Een ongeval op het spoor met (ander) voertuig of voorwerp waarbij enig menselijk letsel is ontstaan.</t>
  </si>
  <si>
    <t>Belangrijk om zo snel mogelijk te achterhalen of er alleen dodelijke slachtoffers zijn of ook gewonden/beknelden. Bij een goederentrein moet nagegaan worden of er ook een brand of lekkage van gevaarlijke stoffen optreedt.</t>
  </si>
  <si>
    <t>05 Industrie</t>
  </si>
  <si>
    <t>Brand industrie</t>
  </si>
  <si>
    <t>Persoon te water</t>
  </si>
  <si>
    <t>ogwtpw</t>
  </si>
  <si>
    <t>Een persoon in nood die te water is geraakt en niet in het bezit is van een drijfmiddel (drenkeling).</t>
  </si>
  <si>
    <t>Noodsignaal</t>
  </si>
  <si>
    <t>ogwtns</t>
  </si>
  <si>
    <t>Water noodsignaal</t>
  </si>
  <si>
    <t>Een (melding) waarneming signaal dat wordt uitgezonden/gegeven om aan te geven dat een vaartuig in nood verkeert en waarbij geen direct mondeling contact is met de opvarende op het vaartuig, en door de waarnemer ook niet vast te stellen is dat er zich daadwerkelijk een vaartuig in nood verkeert.</t>
  </si>
  <si>
    <t>Denk hierbij aan een (vage) vuurpijl melding zonder ander noodsignaal.</t>
  </si>
  <si>
    <t>og</t>
  </si>
  <si>
    <t>Een onvoorziene gebeurtenis met urgentie waarbij op enige wijze schade is veroorzaakt (ontstaan) aan mensen of goederen waarbij het niet primair om brand of een explosie gaat. Alleen onder luchtvaartongevallen worden ook alle branden van luchtvaartuigen gerekend.</t>
  </si>
  <si>
    <t>Bijgebouw</t>
  </si>
  <si>
    <t>brbg</t>
  </si>
  <si>
    <t>Brand bijgebouw</t>
  </si>
  <si>
    <t>De BAG definieert als een bijgebouw: Een bijgebouw is een al dan niet vrijstaand pand dat dienstbaar is aan een hoofdgebouw en bevat geen verblijfsobjecten. Een pand zonder verblijfsobjecten heeft geen adres.</t>
  </si>
  <si>
    <t>Stank/Hinder. Lucht</t>
  </si>
  <si>
    <t>M21</t>
  </si>
  <si>
    <t>lmst</t>
  </si>
  <si>
    <t>Overlast van stinkende stoffen, bijvoorbeeld door chemisch stoffen of het uitrijden van mest.</t>
  </si>
  <si>
    <t>Reanimatie</t>
  </si>
  <si>
    <t>gzra</t>
  </si>
  <si>
    <t>Tunnelalarm</t>
  </si>
  <si>
    <t>altu</t>
  </si>
  <si>
    <t>Automatische alarmmelding via vanuit tunnel zonder indicatie dat het een brandmelding betreft.</t>
  </si>
  <si>
    <t>Er zijn automatische tunnel alarmen die geen aanduiding geven dat er brand is maar slechts dat er een trein stil staat terwijl dat daar niet de bedoeling is.</t>
  </si>
  <si>
    <t>Herbez./Kazern.</t>
  </si>
  <si>
    <t>dvbwhb</t>
  </si>
  <si>
    <t>Brandweer Herbez./Kazern.</t>
  </si>
  <si>
    <t>Acties van de brandweer om een kazerne die zelf geen eenheden meer kan leveren, in verband met de inzet, bij een incident of anderszins bezet te krijgen voor de noodzaakelijk geachte dekking in een bepaald gebied.</t>
  </si>
  <si>
    <t>Hier gaat het om herbezetting die niet altijd koppelbaar is aan een specifiek bestaand incident.</t>
  </si>
  <si>
    <t>In put/bassin/kelder</t>
  </si>
  <si>
    <t>dvdipu</t>
  </si>
  <si>
    <t>Dier in put/bassin/kelder</t>
  </si>
  <si>
    <t>Hulpverlening aan een dier dat zich bevindt in een opslagruimte voor vloeistof/mest of andere stof waarin het kan zinken.</t>
  </si>
  <si>
    <t>Drugslab</t>
  </si>
  <si>
    <t>vodzlb</t>
  </si>
  <si>
    <t>Het aantreffen van een drugslaboratorium.</t>
  </si>
  <si>
    <t>Samenscholing</t>
  </si>
  <si>
    <t>voatsm</t>
  </si>
  <si>
    <t>Samen zijn van een groep personen dat als hinderlijk wordt ervaren.</t>
  </si>
  <si>
    <t>Wegvervoer</t>
  </si>
  <si>
    <t>Voertuig te water</t>
  </si>
  <si>
    <t>D1</t>
  </si>
  <si>
    <t>ogwewt</t>
  </si>
  <si>
    <t>Een ongeval waarbij een voertuig (wegvervoer) te water is geraakt.</t>
  </si>
  <si>
    <t>Liftopsluiting</t>
  </si>
  <si>
    <t>dvbwlo</t>
  </si>
  <si>
    <t>Melding van/inzet voor mensen die vast in een lift zitten waarbij inzet van de brandweer wenselijk geacht wordt in verband met lange wachttijd op de liftmonteur.</t>
  </si>
  <si>
    <t>allogb</t>
  </si>
  <si>
    <t>Luid/optisch gebouw</t>
  </si>
  <si>
    <t>Melding door een persoon aan de meldkamer dat uit/ in of aan een gebouw een luid/optisch (bijvoorbeeld inbraak-, brand-, (co)gas) alarm hoor- of zichtbaar is waarop door de beheerder/gebruiker van het betreffende object niet gereageerd lijkt te worden.</t>
  </si>
  <si>
    <t>Overig</t>
  </si>
  <si>
    <t>CO-melder</t>
  </si>
  <si>
    <t>alloco</t>
  </si>
  <si>
    <t>brnt</t>
  </si>
  <si>
    <t>Natuurbrand</t>
  </si>
  <si>
    <t>Brandmelding van begroeiing in een gebied wat op gebruiksdoeleinden-/natuurkaart/in GMS als natuur/bos/duin/heide/veen of riet gebied wordt aangemerkt.</t>
  </si>
  <si>
    <t>Materieel</t>
  </si>
  <si>
    <t>ogwtmt</t>
  </si>
  <si>
    <t>Ongeval water materieel</t>
  </si>
  <si>
    <t>Een ongeval te water waarbij slechts van materiele schade sprake is.</t>
  </si>
  <si>
    <t>Nablussen</t>
  </si>
  <si>
    <t>brsfnb</t>
  </si>
  <si>
    <t>Meldingen dat er op locatie waar, niet al te lang daarvoor een brand is geblust, het opnieuw begint te branden. Dit is echter niet zodanig dat een inzet met spoed nodig geacht wordt.</t>
  </si>
  <si>
    <t>Vervuild wegdek</t>
  </si>
  <si>
    <t>vkwevw</t>
  </si>
  <si>
    <t>Wegdekvervuiling door gelekte vloeistof, afvallende lading of loslatende modder van banden.</t>
  </si>
  <si>
    <t>Noodsituatie</t>
  </si>
  <si>
    <t>ogluns</t>
  </si>
  <si>
    <t>Noodsituatie luchtvaart</t>
  </si>
  <si>
    <t>Rookmelder</t>
  </si>
  <si>
    <t>allorm</t>
  </si>
  <si>
    <t>Luid/optisch rookmelder</t>
  </si>
  <si>
    <t>Melding door een persoon aan de meldkamer zonder dat diegene toegang heeft tot het object, maar voldoende kennis heeft van het object, om te bepalen dat in het object een rookmelder hoorbaar is. Verder zijn er geen indicaties dat er brand is, maar waarop vanuit/door de beheerder/gebruiker van het betreffende object niet gereageerd lijkt te worden.</t>
  </si>
  <si>
    <t>05 Agrarisch</t>
  </si>
  <si>
    <t>brgb05</t>
  </si>
  <si>
    <t>Brand agrarisch</t>
  </si>
  <si>
    <t>Gebruiksfunctie voor het bedrijfsmatig bewerken of opslaan van materialen en goeden, of voor agrarische doeleinden.</t>
  </si>
  <si>
    <t>Conformiteit Wet BAG, soort industrie is in de karakteristiek met waarden toegevoegd.</t>
  </si>
  <si>
    <t>Brandgerucht</t>
  </si>
  <si>
    <t>brsfbg</t>
  </si>
  <si>
    <t>Meldingen waarbij het zeer twijfelachtig is of er een te blussen brand is. Dit omdat de melder alleen een brandlucht waarneemt of alleen rook of vuurverschijnselen op afstand meldt, waarbij de melder niet kan aangeven wat er dan mogelijk in brand staat.</t>
  </si>
  <si>
    <t>Uitval meldkamer</t>
  </si>
  <si>
    <t>dvmumk</t>
  </si>
  <si>
    <t>De melding aan de disciplines dat de meldkamer beperkt of niet functioneert.</t>
  </si>
  <si>
    <t>brsp</t>
  </si>
  <si>
    <t>Brand spoorvervoer</t>
  </si>
  <si>
    <t>Brandmelding van/in spoorvervoermiddel maar niet in een tunnel of in een station. Indien vervoermiddel in tunnel en/of onderstations overkapping dan wel direct tegen stationsgebouw, dan gebouwbrand betreffende tunnel en/of stationsobject.</t>
  </si>
  <si>
    <t>Indien het een TIS 24 stationbrand of TIS 24 tunnel betreft dan IB betreffend object.</t>
  </si>
  <si>
    <t>gz</t>
  </si>
  <si>
    <t>Gezondheidsproblemen die niet gerelateerd zijn aan brand of een ongeval (of andere MC).</t>
  </si>
  <si>
    <t>brgb</t>
  </si>
  <si>
    <t>Brand gebouw</t>
  </si>
  <si>
    <t>D11</t>
  </si>
  <si>
    <t>ogwels</t>
  </si>
  <si>
    <t>Ongeval weg letsel</t>
  </si>
  <si>
    <t>Een ongeval waarbij een voertuig (wegvervoer) is betrokken waarbij enig lichamelijk letsel is ontstaan.</t>
  </si>
  <si>
    <t>brbt</t>
  </si>
  <si>
    <t>Buitenbrand</t>
  </si>
  <si>
    <t>Alle buiten brandmeldingen, maar geen industrie/natuur/vervoer/scenario of gebouwen.</t>
  </si>
  <si>
    <t>Autom. Gev stof</t>
  </si>
  <si>
    <t>algs</t>
  </si>
  <si>
    <t>Autom. gev. stofmelding</t>
  </si>
  <si>
    <t>Automatische meldingen van ontsnapping van een gevaarlijke stof via direct op de meldkamer aangesloten OMS en door PAC aan de meldkamer doorgegeven.</t>
  </si>
  <si>
    <t>Lek/zinken woonboot</t>
  </si>
  <si>
    <t>ogwtzi</t>
  </si>
  <si>
    <t>brlu</t>
  </si>
  <si>
    <t>Brand luchtvaart</t>
  </si>
  <si>
    <t>Voorzorg</t>
  </si>
  <si>
    <t>ogluvz</t>
  </si>
  <si>
    <t>Luchtvaart voorzorg</t>
  </si>
  <si>
    <t>Een melding uit voorzorg (pan pan call) met als doel vroegtijdig maatregelen te kunnen treffen of hulpverlening op te starten. Er wordt nog geen ernstig incident verwacht en de luchthaven moet het incident in principe met eigen potentieel af kunnen handelen.</t>
  </si>
  <si>
    <t>De lokale incident aanduidingen zoals VOS, VOR e.d. kunnen hieraan en aan de bij behorende POB categorie gekoppeld worden via parsertermen en indien gewenst ook nog een specifieke karakteristiek met de lokale benamingen. Op kleinere vliegvelden kan het zijn dat men er toch voor kiest om bij de grote POB klassen vast overheidshulpdiensten op te roepen i.v.m. langere aanrijdtijden.</t>
  </si>
  <si>
    <t>br</t>
  </si>
  <si>
    <t>Incident waarbij het primair om brand gaat/ging of waarbij een explosie heeft plaatsgevonden met brand als overheersend effect tot gevolg.</t>
  </si>
  <si>
    <t>Afval/Rommel</t>
  </si>
  <si>
    <t>brbtar</t>
  </si>
  <si>
    <t>Afvalbrand</t>
  </si>
  <si>
    <t xml:space="preserve">Brandmelding van afval/rommel. Geen grote als industrieel aangemerkte objecten met opslag van afval. Rommel betreft die goederen die geen of weinig waarde hebben, buiten staande/opgeslagen gebruiksgoederen. </t>
  </si>
  <si>
    <t>Overname meldkamer</t>
  </si>
  <si>
    <t>dvmuom</t>
  </si>
  <si>
    <t>Het overnemen van een meldkamer door een andere meldkamer.</t>
  </si>
  <si>
    <t>Overig LVO</t>
  </si>
  <si>
    <t>ogluki</t>
  </si>
  <si>
    <t>Luchtvaart ongeval overig</t>
  </si>
  <si>
    <t>Buitensluiting</t>
  </si>
  <si>
    <t>dvmubt</t>
  </si>
  <si>
    <t>Duin</t>
  </si>
  <si>
    <t>brntdu</t>
  </si>
  <si>
    <t>Duinbrand</t>
  </si>
  <si>
    <t>Brandmelding van begroeiing in een gebied wat op gebruiksdoeleinden-/natuurkaart/in GMS als duingebied wordt aangemerkt.</t>
  </si>
  <si>
    <t>D10</t>
  </si>
  <si>
    <t>ogwemt</t>
  </si>
  <si>
    <t>Ongeval weg materieel</t>
  </si>
  <si>
    <t>Een ongeval waarbij een voertuig (wegvervoer) is betrokken en waarbij slechts sprake is van materiele schade.</t>
  </si>
  <si>
    <t>Industrie</t>
  </si>
  <si>
    <t>brbtid</t>
  </si>
  <si>
    <t>Buitenbrand industrie</t>
  </si>
  <si>
    <t>Brandmelding van industrieel aangemerkt terrein.</t>
  </si>
  <si>
    <t>ogwe</t>
  </si>
  <si>
    <t>Ongeval wegvervoer</t>
  </si>
  <si>
    <t>Een ongeval op de weg.</t>
  </si>
  <si>
    <t>brwe</t>
  </si>
  <si>
    <t>Brand wegvervoer</t>
  </si>
  <si>
    <t>Brandmelding van/in wegvervoermiddel en (land/wegen)bouwmachine op de weg of in het vrije veld. Indien de brand in de tunnel/onder viaduct of in/direct tegen gebouw is, dan voor gebouwbrand, en zo mogelijk betreffend object(type) kiezen.</t>
  </si>
  <si>
    <t>Onbevoegd betreden</t>
  </si>
  <si>
    <t>voatob</t>
  </si>
  <si>
    <t>Zonder toestemming van de eigenaar betreden van een terrein of gebouw.</t>
  </si>
  <si>
    <t>03 Cel</t>
  </si>
  <si>
    <t>brgb03</t>
  </si>
  <si>
    <t>Brand cel</t>
  </si>
  <si>
    <t>Gebruiksfunctie voor dwangverblijf van mensen. Cellengebouw: gebouw of gedeelte van gebouw waarin twee of meer celfuncties liggen, die zijn aangewezen op een of meer gemeenschappelijke verkeersroutes</t>
  </si>
  <si>
    <t>Gev. stof OMS</t>
  </si>
  <si>
    <t>algsom</t>
  </si>
  <si>
    <t>OMS gevaarlijke stof</t>
  </si>
  <si>
    <t>Melding via OMS van detectie van een gevaarlijke stof.</t>
  </si>
  <si>
    <t>Te water</t>
  </si>
  <si>
    <t>dvdiwa</t>
  </si>
  <si>
    <t>Dier te water</t>
  </si>
  <si>
    <t>Hulpverlening aan een dier dat te water is geraakt en waarvan naar alle redelijkheid niet verwacht kan worden dat het zelfstandig weer uit het water kan komen.</t>
  </si>
  <si>
    <t>ogspmt</t>
  </si>
  <si>
    <t>Ongeval spoor materieel</t>
  </si>
  <si>
    <t>Een ongeval op het spoor met (ander) voertuig of voorwerp waarbij slechts sprake is van materiele schade.</t>
  </si>
  <si>
    <t>Bos</t>
  </si>
  <si>
    <t>brntbo</t>
  </si>
  <si>
    <t>Bosbrand</t>
  </si>
  <si>
    <t>Brandmelding van begroeiing in een gebied wat op gebruiksdoeleinden-/natuurkaart/in GMS als bosgebied wordt aangemerkt.</t>
  </si>
  <si>
    <t>Het is vaak lastig vast te stellen of het nu specifiek dennenbos betreft. In gebieden waar het risico op grote bosbranden bestaat wordt voor die betreffende gebieden vaak gewerkt met de droogte risicofactor voor de bepaling van de omvang basisinzet. Omdat deze factor ook bij andere branden in deze gebieden een rol kan spelen is deze aan brand gekoppeld en niet alleen aan een bosbrand.</t>
  </si>
  <si>
    <t>11 Overige</t>
  </si>
  <si>
    <t>brgb11</t>
  </si>
  <si>
    <t>Brand overige gebouwen</t>
  </si>
  <si>
    <t>Gebruiksfunctie van een deel van een gebouw, voor activiteiten waarbij het verblijven van mensen een ondergeschikte rol speelt en die niet valt onder de eerste tien meer specifiek benoemde gebruiksfuncties Met de subgroepen: voor personenvervoer, stallen motorvoertuigen, opslaan afval. Bij de voorbeelden staan: Parkeergarage, bergruimte of garage bij woning, wachtlokaal passagiers op station, telefooncel, transformatorgebouw, sanitairgebouw op camping, observatiehut in bos.</t>
  </si>
  <si>
    <t>Br beheerssysteem</t>
  </si>
  <si>
    <t>alabbb</t>
  </si>
  <si>
    <t>OMS Br beheerssysteem</t>
  </si>
  <si>
    <t>Melding via OMS van inwerkingtreding van een automatische blusinstallatie</t>
  </si>
  <si>
    <t>04 Gezondheidszorg</t>
  </si>
  <si>
    <t>brgb04</t>
  </si>
  <si>
    <t>Brand gezondheidszorg</t>
  </si>
  <si>
    <t>Gebruiksfunctie voor medisch onderzoek, verpleging, verzorging of behandeling</t>
  </si>
  <si>
    <t>Uitval systeem</t>
  </si>
  <si>
    <t>dvmuc2</t>
  </si>
  <si>
    <t>De melding aan de disciplines dat C2000 is uitgevallen.</t>
  </si>
  <si>
    <t>Gev. stof PAC</t>
  </si>
  <si>
    <t>algspa</t>
  </si>
  <si>
    <t>PAC gevaarlijke stof</t>
  </si>
  <si>
    <t>Binnenkomende meldingen via PAC van op PAC aangesloten automatische Gevaarlijke Stof detectiesystemen.</t>
  </si>
  <si>
    <t>Container</t>
  </si>
  <si>
    <t>brbtct</t>
  </si>
  <si>
    <t>Containerbrand</t>
  </si>
  <si>
    <t>Brandmelding van, in principe alleen voor opslag van afval of goederen bedoelde, containers/bakken. De containers zijn bedoeld om menselijke activiteiten daarin te laten plaatsvinden (toilet-, douche-, schaftcontainers en dergelijke), en vallen onder gebouwen of kleine opstal.</t>
  </si>
  <si>
    <t>ogwt</t>
  </si>
  <si>
    <t>Ongeval water</t>
  </si>
  <si>
    <t>Een ongeval te water.</t>
  </si>
  <si>
    <t>01 Woning/Woongebouw</t>
  </si>
  <si>
    <t>brgb01</t>
  </si>
  <si>
    <t>Brand woning</t>
  </si>
  <si>
    <t>Gebruiksfunctie voor het wonen. Woongebouw: gebouw of gedeelte van gebouw waarin twee of meer woonfuncties zijn ondergebracht, die zijn aangewezen op een of meer gemeenschappelijke verkeersroutes.</t>
  </si>
  <si>
    <t>Nummering gebaseerd op BAG/Bouwwerkbesluit nummering</t>
  </si>
  <si>
    <t>Onwel/Ziekte</t>
  </si>
  <si>
    <t>gzoz</t>
  </si>
  <si>
    <t>Onwel/ziekte</t>
  </si>
  <si>
    <t>In of op ijs</t>
  </si>
  <si>
    <t>dvdiij</t>
  </si>
  <si>
    <t>Dier in of op ijs</t>
  </si>
  <si>
    <t>Hulpverlening aan een dier dat door het ijs is gezakt of dreigt te zakken of is vastgevroren en waarvan naar redelijkheid niet verwacht kan worden dat het zelfstandig uit het water/van het ijs kan komen.</t>
  </si>
  <si>
    <t>Huis/lok. vredebreuk</t>
  </si>
  <si>
    <t>voatvb</t>
  </si>
  <si>
    <t>Huis-/lokaalvredebreuk</t>
  </si>
  <si>
    <t>Het wederrechtelijk binnendringen van een woning of lokaliteit.</t>
  </si>
  <si>
    <t>Alert</t>
  </si>
  <si>
    <t>alseal</t>
  </si>
  <si>
    <t xml:space="preserve">Alert is een hit vanuit een van de bij de marechaussee gebruikte sensing systemen ten behoeve van de grensbewaking van de lucht, land of zeegrenzen. </t>
  </si>
  <si>
    <t>Afgebroken inzet</t>
  </si>
  <si>
    <t>dvabai</t>
  </si>
  <si>
    <t>Een gestartte versnelde inzet waarbij na triage duidelijk is dat er geen inzet benodigd is.</t>
  </si>
  <si>
    <t>Bijzondere Wetten</t>
  </si>
  <si>
    <t>Veiligheidscontrole WWM</t>
  </si>
  <si>
    <t>vovhc</t>
  </si>
  <si>
    <t>Veiligheidscontrole Wet Wapens en Munitie</t>
  </si>
  <si>
    <t>Militaire Zaken</t>
  </si>
  <si>
    <t>vomi</t>
  </si>
  <si>
    <t xml:space="preserve">Meldingen met betrekking tot het militair tucht of strafrecht, welke niet onder een andere MC’s kunnen vallen, of andere zaken met betrekking tot de Nederlandse Krijgsmacht. </t>
  </si>
  <si>
    <t>MTV Controle</t>
  </si>
  <si>
    <t>vomtv</t>
  </si>
  <si>
    <t xml:space="preserve">Controle aan de Schengen binnengrens van het Koninkrijk. (NL-DU en NL-BE) </t>
  </si>
  <si>
    <t>Testmelding</t>
  </si>
  <si>
    <t>dvmutm</t>
  </si>
  <si>
    <t>Multi testmelding</t>
  </si>
  <si>
    <t>Het verwerken van een testmelding, voor doeleinden om berichtaflevering/aansturing te testen</t>
  </si>
  <si>
    <t>Stalking</t>
  </si>
  <si>
    <t>vostk</t>
  </si>
  <si>
    <t>Iemand opzettelijk en structureel lastigvallen, waardoor die persoon zich in zijn of haar vrijheid en veiligheid voelt aangetast.</t>
  </si>
  <si>
    <t>Overtreding avondklok</t>
  </si>
  <si>
    <t>vooak</t>
  </si>
  <si>
    <t>Zonder toestemming zich in de openbaarheid begeven gedurende de periode dat een avondklok van toepassing is</t>
  </si>
  <si>
    <t>dvpltm</t>
  </si>
  <si>
    <t>Politie testmelding</t>
  </si>
  <si>
    <t>vobzw</t>
  </si>
  <si>
    <t>GB Controle</t>
  </si>
  <si>
    <t>vogbc</t>
  </si>
  <si>
    <t>Controle aan de Nederlandse grens</t>
  </si>
  <si>
    <t>dvbwtm</t>
  </si>
  <si>
    <t>Brandweer testmelding</t>
  </si>
  <si>
    <t>dvkmtm</t>
  </si>
  <si>
    <t>KMAR testmelding</t>
  </si>
  <si>
    <t>Hulpvraag</t>
  </si>
  <si>
    <t>hvr</t>
  </si>
  <si>
    <t>Hulpaanvragen die bij de meldkamer binnenkomen</t>
  </si>
  <si>
    <t>Vreemdelingenzaak</t>
  </si>
  <si>
    <t>vovzk</t>
  </si>
  <si>
    <t>Overige vreemdelingenzaken, niet zijnde GB of MTV</t>
  </si>
  <si>
    <t>Signalering</t>
  </si>
  <si>
    <t>dvkmsn</t>
  </si>
  <si>
    <t>KMAR signalering</t>
  </si>
  <si>
    <t>Signalering uit een opsporingssysteem, niet zijnde via sensing.</t>
  </si>
  <si>
    <t>bzibbg</t>
  </si>
  <si>
    <t>Inbraak bijgebouw</t>
  </si>
  <si>
    <t>hvaz</t>
  </si>
  <si>
    <t>Hulpvraag ambuzorg</t>
  </si>
  <si>
    <t>Hulpaanvragen die bij de ambulanzezorg binnenkomen</t>
  </si>
  <si>
    <t>Directe inzet</t>
  </si>
  <si>
    <t>hvazdi</t>
  </si>
  <si>
    <t>Versnelde inzet</t>
  </si>
  <si>
    <t>hvazvi</t>
  </si>
  <si>
    <t>alsetz</t>
  </si>
  <si>
    <t>dvabtm</t>
  </si>
  <si>
    <t>Ambulancezorg testmelding</t>
  </si>
  <si>
    <t>Beveiliging</t>
  </si>
  <si>
    <t>vobev</t>
  </si>
  <si>
    <t>Pagertekst BRW</t>
  </si>
  <si>
    <t>Primaire parser</t>
  </si>
  <si>
    <t>-alarm</t>
  </si>
  <si>
    <t>-autom brandmelding</t>
  </si>
  <si>
    <t>-oms brandmelding</t>
  </si>
  <si>
    <t>-oms br beheerssysteem</t>
  </si>
  <si>
    <t>-pac brandmelding</t>
  </si>
  <si>
    <t>-oms drukknopmelding</t>
  </si>
  <si>
    <t>-oms handmelder</t>
  </si>
  <si>
    <t>-autom gev stofmelding</t>
  </si>
  <si>
    <t>OMS gev. stof</t>
  </si>
  <si>
    <t>-oms gevaarlijke stof</t>
  </si>
  <si>
    <t>PAC gev. stof</t>
  </si>
  <si>
    <t>-pac gevaarlijke stof</t>
  </si>
  <si>
    <t>Autom. syst.melding</t>
  </si>
  <si>
    <t>-autom systeemmelding</t>
  </si>
  <si>
    <t>-hoogwateralarm</t>
  </si>
  <si>
    <t>-luid-optisch alarm</t>
  </si>
  <si>
    <t>-co-melder</t>
  </si>
  <si>
    <t>-luid-optisch gebouw</t>
  </si>
  <si>
    <t>-luid-optisch rookmelder</t>
  </si>
  <si>
    <t>-luid-opt voer-vaartuig</t>
  </si>
  <si>
    <t>-pac alarm</t>
  </si>
  <si>
    <t>-inbraakalarm pac</t>
  </si>
  <si>
    <t>-overvalalarm pac</t>
  </si>
  <si>
    <t>-persoonsalarm pac</t>
  </si>
  <si>
    <t>-rac alarm</t>
  </si>
  <si>
    <t>-inbraakalarm rac</t>
  </si>
  <si>
    <t>-overvalalarm rac</t>
  </si>
  <si>
    <t>-persoonsalarm rac</t>
  </si>
  <si>
    <t>-sensing</t>
  </si>
  <si>
    <t>Ass. KMAR</t>
  </si>
  <si>
    <t>-alert</t>
  </si>
  <si>
    <t>-anpr-hit</t>
  </si>
  <si>
    <t>-opsporingsmiddel</t>
  </si>
  <si>
    <t>-toezichtsalarm</t>
  </si>
  <si>
    <t>-tunnelalarm</t>
  </si>
  <si>
    <t>-weeralarm</t>
  </si>
  <si>
    <t>-bezitsaantasting</t>
  </si>
  <si>
    <t>-diefstal</t>
  </si>
  <si>
    <t>-beroving</t>
  </si>
  <si>
    <t>-diefstal dier</t>
  </si>
  <si>
    <t>-fraude</t>
  </si>
  <si>
    <t>-diefstal goederen</t>
  </si>
  <si>
    <t>-heling</t>
  </si>
  <si>
    <t>-diefstal luchtvaartuig</t>
  </si>
  <si>
    <t>-oplichting</t>
  </si>
  <si>
    <t>-diefstal vaartuig</t>
  </si>
  <si>
    <t>-verduistering</t>
  </si>
  <si>
    <t>-diefstal voertuig</t>
  </si>
  <si>
    <t>-winkeldiefstal</t>
  </si>
  <si>
    <t>-zakkenrollerij</t>
  </si>
  <si>
    <t>-inbraak</t>
  </si>
  <si>
    <t>-inbraak bedrijf-inst</t>
  </si>
  <si>
    <t>-inbraak bijgebouw</t>
  </si>
  <si>
    <t>-inbraak luchtvaartuig</t>
  </si>
  <si>
    <t>-inbraak spoorvervoer</t>
  </si>
  <si>
    <t>-inbraak vaartuig</t>
  </si>
  <si>
    <t>-inbraak voertuig</t>
  </si>
  <si>
    <t>-inbraak woning</t>
  </si>
  <si>
    <t>-overval</t>
  </si>
  <si>
    <t>-overval bedrijf-inst</t>
  </si>
  <si>
    <t>-overval luchtvaartuig</t>
  </si>
  <si>
    <t>-overval voertuig-vaartuig</t>
  </si>
  <si>
    <t>-overval waardetransport</t>
  </si>
  <si>
    <t>-overval woning</t>
  </si>
  <si>
    <t>-stroperij</t>
  </si>
  <si>
    <t>-stroperij dier</t>
  </si>
  <si>
    <t>-stroperij goederen</t>
  </si>
  <si>
    <t>-vernieling</t>
  </si>
  <si>
    <t>-vernieling gebouw</t>
  </si>
  <si>
    <t>-vernieling goederen</t>
  </si>
  <si>
    <t>-graffiti</t>
  </si>
  <si>
    <t>-vernieling luchtvaartuig</t>
  </si>
  <si>
    <t>-vernieling spoorvervoer</t>
  </si>
  <si>
    <t>-vernieling vaartuig</t>
  </si>
  <si>
    <t>-vernieling voertuig</t>
  </si>
  <si>
    <t>-brand</t>
  </si>
  <si>
    <t>BR bijgebouw</t>
  </si>
  <si>
    <t>-brand bijgebouw</t>
  </si>
  <si>
    <t>BR buiten</t>
  </si>
  <si>
    <t>-buitenbrand</t>
  </si>
  <si>
    <t>BR afval</t>
  </si>
  <si>
    <t>-afvalbrand</t>
  </si>
  <si>
    <t>-berm-bosschagebrand</t>
  </si>
  <si>
    <t>BR container</t>
  </si>
  <si>
    <t>-containerbrand</t>
  </si>
  <si>
    <t>BR buiten industrie</t>
  </si>
  <si>
    <t>-buitenbrand industrie</t>
  </si>
  <si>
    <t>BR gebouw</t>
  </si>
  <si>
    <t>-brand gebouw</t>
  </si>
  <si>
    <t>BR woning</t>
  </si>
  <si>
    <t>-brand woning</t>
  </si>
  <si>
    <t>BR bijeenkomst</t>
  </si>
  <si>
    <t>-brand bijeenkomst</t>
  </si>
  <si>
    <t>BR cel</t>
  </si>
  <si>
    <t>-brand cel</t>
  </si>
  <si>
    <t>BR gezondheidszorg</t>
  </si>
  <si>
    <t>-brand gezondheidszorg</t>
  </si>
  <si>
    <t>BR agrarisch</t>
  </si>
  <si>
    <t>-brand agrarisch</t>
  </si>
  <si>
    <t>BR industrie</t>
  </si>
  <si>
    <t>-brand industrie</t>
  </si>
  <si>
    <t>BR kantoor</t>
  </si>
  <si>
    <t>-brand kantoor</t>
  </si>
  <si>
    <t>BR logies</t>
  </si>
  <si>
    <t>-brand logies</t>
  </si>
  <si>
    <t>BR onderwijs</t>
  </si>
  <si>
    <t>-brand onderwijs</t>
  </si>
  <si>
    <t>BR sport</t>
  </si>
  <si>
    <t>-brand sport</t>
  </si>
  <si>
    <t>BR winkel</t>
  </si>
  <si>
    <t>-brand winkel</t>
  </si>
  <si>
    <t>-brand overige gebouwen</t>
  </si>
  <si>
    <t>BR luchtvaart</t>
  </si>
  <si>
    <t>-brand luchtvaart</t>
  </si>
  <si>
    <t>BR natuur</t>
  </si>
  <si>
    <t>-natuurbrand</t>
  </si>
  <si>
    <t>BR akker</t>
  </si>
  <si>
    <t>-akkerbrand</t>
  </si>
  <si>
    <t>BR bos</t>
  </si>
  <si>
    <t>-bosbrand</t>
  </si>
  <si>
    <t>BR duin</t>
  </si>
  <si>
    <t>-duinbrand</t>
  </si>
  <si>
    <t>BR heide</t>
  </si>
  <si>
    <t>-heidebrand</t>
  </si>
  <si>
    <t>BR riet</t>
  </si>
  <si>
    <t>-rietbrand</t>
  </si>
  <si>
    <t>BR veen</t>
  </si>
  <si>
    <t>-veenbrand</t>
  </si>
  <si>
    <t>BR scheepvaart</t>
  </si>
  <si>
    <t>-brand scheepvaart</t>
  </si>
  <si>
    <t>-brand specifiek</t>
  </si>
  <si>
    <t>-brandgerucht</t>
  </si>
  <si>
    <t>-nablussen</t>
  </si>
  <si>
    <t>-nacontrole brand</t>
  </si>
  <si>
    <t>BR spoorvervoer</t>
  </si>
  <si>
    <t>-brand spoorvervoer</t>
  </si>
  <si>
    <t>BR wegvervoer</t>
  </si>
  <si>
    <t>-brand wegvervoer</t>
  </si>
  <si>
    <t>-dienstverlening</t>
  </si>
  <si>
    <t>Ass. Ambu</t>
  </si>
  <si>
    <t>-dienstverlening ambuzorg</t>
  </si>
  <si>
    <t>-ambulancezorg afgebr inzet</t>
  </si>
  <si>
    <t>-ambulancezorg afstemverzoek</t>
  </si>
  <si>
    <t>-ambulancezorg bijstand</t>
  </si>
  <si>
    <t>-ambuzorg dienst aan derd</t>
  </si>
  <si>
    <t>-ambuzorg geplande actie</t>
  </si>
  <si>
    <t>-ambulancezorg oefening</t>
  </si>
  <si>
    <t>-ambulancezorg opnamestop</t>
  </si>
  <si>
    <t>-ambulancezorg testmelding</t>
  </si>
  <si>
    <t>-vws</t>
  </si>
  <si>
    <t>-dienstverlening brandweer</t>
  </si>
  <si>
    <t>-brandweer afstemverzoek</t>
  </si>
  <si>
    <t>-brandweer bijstand</t>
  </si>
  <si>
    <t>-brandweer dienst aan derd</t>
  </si>
  <si>
    <t>-brandweer geplande actie</t>
  </si>
  <si>
    <t>-brandweer herbez-kazern</t>
  </si>
  <si>
    <t>-liftopsluiting</t>
  </si>
  <si>
    <t>-brandweeroefening</t>
  </si>
  <si>
    <t>-brandweer testmelding</t>
  </si>
  <si>
    <t>-dienst door derden</t>
  </si>
  <si>
    <t>-dienstverlening dieren</t>
  </si>
  <si>
    <t>-dier in problemen</t>
  </si>
  <si>
    <t>-dier in of op ijs</t>
  </si>
  <si>
    <t>Dier in put/kelder</t>
  </si>
  <si>
    <t>-dier in put-bassin-kelder</t>
  </si>
  <si>
    <t>-dier op hoogte</t>
  </si>
  <si>
    <t>-dier te water</t>
  </si>
  <si>
    <t>-dienstverlening kmar</t>
  </si>
  <si>
    <t>-kmar afstemverzoek</t>
  </si>
  <si>
    <t>-kmar begeleiden</t>
  </si>
  <si>
    <t>-kmar bev waardetransp</t>
  </si>
  <si>
    <t>-kmar bijstand</t>
  </si>
  <si>
    <t>-kmar dienst aan derden</t>
  </si>
  <si>
    <t>-kmar geplande actie</t>
  </si>
  <si>
    <t>-kmar signalering</t>
  </si>
  <si>
    <t>-kmar testmelding</t>
  </si>
  <si>
    <t>-dienstverlening multi</t>
  </si>
  <si>
    <t>-multi afstemverzoek</t>
  </si>
  <si>
    <t>-buitensluiting</t>
  </si>
  <si>
    <t>-multi geplande actie</t>
  </si>
  <si>
    <t>-multi oefening</t>
  </si>
  <si>
    <t>-overname meldkamer</t>
  </si>
  <si>
    <t>-multi testmelding</t>
  </si>
  <si>
    <t>-uitval meldkamer</t>
  </si>
  <si>
    <t>-uitval systeem</t>
  </si>
  <si>
    <t>-dienstverlening politie</t>
  </si>
  <si>
    <t>-politie dienst aan inst</t>
  </si>
  <si>
    <t>-aantreffen van</t>
  </si>
  <si>
    <t>-politie afstemverzoek</t>
  </si>
  <si>
    <t>-politie begeleiden</t>
  </si>
  <si>
    <t>-politie bijstand</t>
  </si>
  <si>
    <t>-controle wet ID</t>
  </si>
  <si>
    <t>-politie dienst aan derden</t>
  </si>
  <si>
    <t>-politie eigen initiatief</t>
  </si>
  <si>
    <t>-politie geplande actie</t>
  </si>
  <si>
    <t>-politie oefening</t>
  </si>
  <si>
    <t>-politie overbrengen</t>
  </si>
  <si>
    <t>-politie testmelding</t>
  </si>
  <si>
    <t>-vermissing</t>
  </si>
  <si>
    <t>-gezondheid</t>
  </si>
  <si>
    <t>-onwel-ziekte</t>
  </si>
  <si>
    <t>-poging zelfdoding</t>
  </si>
  <si>
    <t>-reanimatie</t>
  </si>
  <si>
    <t>-suicidaal persoon</t>
  </si>
  <si>
    <t>-hulpvraag</t>
  </si>
  <si>
    <t>-hulpvraag ambuzorg</t>
  </si>
  <si>
    <t>-directe inzet</t>
  </si>
  <si>
    <t>-versnelde inzet</t>
  </si>
  <si>
    <t>-leefmilieu</t>
  </si>
  <si>
    <t>-aardschok</t>
  </si>
  <si>
    <t>-conflict</t>
  </si>
  <si>
    <t>-burenruzie</t>
  </si>
  <si>
    <t>-conflictbemiddeling</t>
  </si>
  <si>
    <t>-conflict hulpverlener</t>
  </si>
  <si>
    <t>-leefmilieu dieren</t>
  </si>
  <si>
    <t>-agressieve dieren</t>
  </si>
  <si>
    <t>-dierenkwelling</t>
  </si>
  <si>
    <t>-zieke-dode dieren</t>
  </si>
  <si>
    <t>-overlast</t>
  </si>
  <si>
    <t>-overlast dier</t>
  </si>
  <si>
    <t>-overlast geluid</t>
  </si>
  <si>
    <t>-overlast jeugd</t>
  </si>
  <si>
    <t>-overlast persoon</t>
  </si>
  <si>
    <t>-overlast verkeer</t>
  </si>
  <si>
    <t>-overlast vuurwerk</t>
  </si>
  <si>
    <t xml:space="preserve">Stank/hind. lucht </t>
  </si>
  <si>
    <t>-stank-hinderlijke lucht</t>
  </si>
  <si>
    <t>Uitval nutsvoorz.</t>
  </si>
  <si>
    <t>-uitval nutsvoorziening</t>
  </si>
  <si>
    <t>-verontreiniging</t>
  </si>
  <si>
    <t>-bodemverontreiniging</t>
  </si>
  <si>
    <t>-luchtverontreiniging</t>
  </si>
  <si>
    <t>-verontreiniging object</t>
  </si>
  <si>
    <t>Verontr. opp.water</t>
  </si>
  <si>
    <t>-verontreiniging opp water</t>
  </si>
  <si>
    <t>-water-weer probleem</t>
  </si>
  <si>
    <t>-gladheid-sneeuw problemen</t>
  </si>
  <si>
    <t>-hoogwater</t>
  </si>
  <si>
    <t>Overstr./dijkdoorbr.</t>
  </si>
  <si>
    <t>-overstroming-dijkdoorbr</t>
  </si>
  <si>
    <t>-stormschade</t>
  </si>
  <si>
    <t>-warmte-droogte problemen</t>
  </si>
  <si>
    <t>-wateroverlast</t>
  </si>
  <si>
    <t>HV</t>
  </si>
  <si>
    <t>-ongeval</t>
  </si>
  <si>
    <t>LVO</t>
  </si>
  <si>
    <t>-luchtvaartongeval</t>
  </si>
  <si>
    <t>LVO crash</t>
  </si>
  <si>
    <t>-crash luchtvaart</t>
  </si>
  <si>
    <t>LVO noodsituatie</t>
  </si>
  <si>
    <t>-noodsituatie luchtvaart</t>
  </si>
  <si>
    <t>LVO overig</t>
  </si>
  <si>
    <t>-luchtvaart ongeval overig</t>
  </si>
  <si>
    <t>LVO voorzorg</t>
  </si>
  <si>
    <t>-luchtvaart voorzorg</t>
  </si>
  <si>
    <t>-ongeval overig</t>
  </si>
  <si>
    <t>-ongeval overig letsel</t>
  </si>
  <si>
    <t>-ongeval overig materieel</t>
  </si>
  <si>
    <t>-ongeval spoorvervoer</t>
  </si>
  <si>
    <t>-ongeval spoor letsel</t>
  </si>
  <si>
    <t>-ongeval spoor materieel</t>
  </si>
  <si>
    <t>-ongeval water</t>
  </si>
  <si>
    <t>-lek-zinken woonboot</t>
  </si>
  <si>
    <t>-ongeval water letsel</t>
  </si>
  <si>
    <t>-ongeval water materieel</t>
  </si>
  <si>
    <t>-water noodsignaal</t>
  </si>
  <si>
    <t>-persoon in drijfzand</t>
  </si>
  <si>
    <t>-persoon te water</t>
  </si>
  <si>
    <t>-schip-watersp in probl</t>
  </si>
  <si>
    <t>-ongeval wegvervoer</t>
  </si>
  <si>
    <t>-ongeval weg letsel</t>
  </si>
  <si>
    <t>-ongeval weg materieel</t>
  </si>
  <si>
    <t>-voertuig te water</t>
  </si>
  <si>
    <t>-veiligheid en openb orde</t>
  </si>
  <si>
    <t>-aantasting openbare orde</t>
  </si>
  <si>
    <t>-demonstratie</t>
  </si>
  <si>
    <t>-evenementen</t>
  </si>
  <si>
    <t>-huis-lokaalvredebreuk</t>
  </si>
  <si>
    <t>-onbevoegd betreden</t>
  </si>
  <si>
    <t>-overtreden avondklok</t>
  </si>
  <si>
    <t>-samenscholing</t>
  </si>
  <si>
    <t>-stalking</t>
  </si>
  <si>
    <t>-beveiliging</t>
  </si>
  <si>
    <t>-beveiliging luchtvaart</t>
  </si>
  <si>
    <t>-onbeheerde bagage</t>
  </si>
  <si>
    <t>-security incident</t>
  </si>
  <si>
    <t>-startverbod vliegtuig</t>
  </si>
  <si>
    <t>-steekproef security</t>
  </si>
  <si>
    <t>-vluchtafhandeling</t>
  </si>
  <si>
    <t>-bijzondere wetten</t>
  </si>
  <si>
    <t>-gb controle</t>
  </si>
  <si>
    <t>-militaire zaken</t>
  </si>
  <si>
    <t>-mtv controle</t>
  </si>
  <si>
    <t>-veiligheidscontrole wwm</t>
  </si>
  <si>
    <t>-vreemdelingenzaak</t>
  </si>
  <si>
    <t>-digitaal</t>
  </si>
  <si>
    <t>-cybercrime</t>
  </si>
  <si>
    <t>-digitale criminaliteit</t>
  </si>
  <si>
    <t>-drugszaak</t>
  </si>
  <si>
    <t>-dealen</t>
  </si>
  <si>
    <t>-drugslab</t>
  </si>
  <si>
    <t>-wietplantage</t>
  </si>
  <si>
    <t>-aantreffen explosieven</t>
  </si>
  <si>
    <t>-bommelding</t>
  </si>
  <si>
    <t>-explosie voo</t>
  </si>
  <si>
    <t>-munitie</t>
  </si>
  <si>
    <t>-vuurwerkopslag</t>
  </si>
  <si>
    <t>-v &amp; o orde gevangenis</t>
  </si>
  <si>
    <t>-gevangenis ontsnapping</t>
  </si>
  <si>
    <t>-gevangenisoproer</t>
  </si>
  <si>
    <t>-geweld</t>
  </si>
  <si>
    <t>-bedreiging</t>
  </si>
  <si>
    <t>-cbrn-e dreiging</t>
  </si>
  <si>
    <t>-gijzeling</t>
  </si>
  <si>
    <t>-kaping</t>
  </si>
  <si>
    <t>-mishandeling</t>
  </si>
  <si>
    <t>-ontvoering</t>
  </si>
  <si>
    <t>-schietpartij</t>
  </si>
  <si>
    <t>-steekpartij</t>
  </si>
  <si>
    <t>-terrorisme</t>
  </si>
  <si>
    <t>-vechtpartij</t>
  </si>
  <si>
    <t>-noodoproep</t>
  </si>
  <si>
    <t>-verdachte situatie</t>
  </si>
  <si>
    <t>-verdachte situatie gebouw</t>
  </si>
  <si>
    <t>-lijkvinding</t>
  </si>
  <si>
    <t>-verdacht pakket-voorwerp</t>
  </si>
  <si>
    <t>-verdacht persoon</t>
  </si>
  <si>
    <t>-verdacht voer-vaartuig</t>
  </si>
  <si>
    <t>-zedenzaak</t>
  </si>
  <si>
    <t>-aanranding</t>
  </si>
  <si>
    <t>-grooming</t>
  </si>
  <si>
    <t>-incest</t>
  </si>
  <si>
    <t>-kinderpornografie</t>
  </si>
  <si>
    <t>-ontucht minderjarigen</t>
  </si>
  <si>
    <t>-openbare schennis</t>
  </si>
  <si>
    <t>-prostitutie</t>
  </si>
  <si>
    <t>-verkrachting</t>
  </si>
  <si>
    <t>DV verkeer</t>
  </si>
  <si>
    <t>-verkeer</t>
  </si>
  <si>
    <t>DV luchtvaart</t>
  </si>
  <si>
    <t>-verkeer luchtvaart</t>
  </si>
  <si>
    <t>-laag vliegen</t>
  </si>
  <si>
    <t>-onbevoegd vliegen</t>
  </si>
  <si>
    <t>-onbevoegde landing</t>
  </si>
  <si>
    <t>-luchtvaart onder invloed</t>
  </si>
  <si>
    <t>-runway incursion</t>
  </si>
  <si>
    <t>DV scheepvaart</t>
  </si>
  <si>
    <t>-verkeer scheepvaart</t>
  </si>
  <si>
    <t>-aanmeerproblemen</t>
  </si>
  <si>
    <t>-scheepvaart afgev lading</t>
  </si>
  <si>
    <t>-aso-vaargedrag</t>
  </si>
  <si>
    <t>-hinderlijke waterbeweging</t>
  </si>
  <si>
    <t>-onbevoegd varen</t>
  </si>
  <si>
    <t>-scheepvaart onder invloed</t>
  </si>
  <si>
    <t>-scheepvaart stremming</t>
  </si>
  <si>
    <t>DV spoorvervoer</t>
  </si>
  <si>
    <t>-verkeer spoorvervoer</t>
  </si>
  <si>
    <t>-defect meubilair spoor</t>
  </si>
  <si>
    <t>-loslopende dieren spoor</t>
  </si>
  <si>
    <t>-negeren rood sein</t>
  </si>
  <si>
    <t>-onder invloed spoor</t>
  </si>
  <si>
    <t>-persoon op-bij spoor</t>
  </si>
  <si>
    <t>-spoorvervoer stremming</t>
  </si>
  <si>
    <t>-verstoring treindienst</t>
  </si>
  <si>
    <t>DV wegvervoer</t>
  </si>
  <si>
    <t>-wegverkeer</t>
  </si>
  <si>
    <t>-achtervolging</t>
  </si>
  <si>
    <t>-wegverkeer afgev lading</t>
  </si>
  <si>
    <t>-aso-rijgedrag</t>
  </si>
  <si>
    <t>-bijzondere verkeerszaken</t>
  </si>
  <si>
    <t>-defect straatmeubilair</t>
  </si>
  <si>
    <t>-gladheid wegen</t>
  </si>
  <si>
    <t>-joyriding</t>
  </si>
  <si>
    <t>-loslopende dieren op weg</t>
  </si>
  <si>
    <t>-wegverkeer onder invloed</t>
  </si>
  <si>
    <t>-parkeerprobleem</t>
  </si>
  <si>
    <t>-spookrijder</t>
  </si>
  <si>
    <t>-verkeersgeleiding</t>
  </si>
  <si>
    <t>-verkeersstremming</t>
  </si>
  <si>
    <t>-vervuild wegdek</t>
  </si>
  <si>
    <t>Een gedetineerde of TBS-er krijgt een GPS band waardoor hij voordurend onder toezicht is. Als de betrokkene de naleving van bijzondere voorwaarde niet opvolgt, volgt er een melding naar de MKP.</t>
  </si>
  <si>
    <t>Brandmeldingen van/in gebouwen die niet vallen onder industriegebouwen of speciale scenario's. Een gebouw is elk vast of verplaatsbare, maar niet mobiel overdekte constructie, waarbinnen zich bij normaal gebruik of onderhoud mensen kunnen bevinden.</t>
  </si>
  <si>
    <t>Brand in een op de grond staand luchtvaartuig, waarbij geen passagiers zijn betrokken / aanwezig zijn. (Bijv. een op een platform staand vliegtuig dat in de brand vliegt tijdens beladen of tanken)</t>
  </si>
  <si>
    <t>Brand van op akker/weide perceel aanwezige landbouwgewassen ook gras. Al dan niet gemaaid of op wiers liggend maar geen hooi/stro bulten of ander landbouwgewas (tussen) opslag op het veld waar het geoogst is.</t>
  </si>
  <si>
    <t>Verzoek van de alarmcentrale aan contactpersoon van de ambulancedienst in een bepaald gebied, om contact op te nemen met de meldkamer voor overleg hoe om te gaan met een niet spoedeisende, mogelijk nog nader te classificeren zaak.</t>
  </si>
  <si>
    <t>Indien een ziekenhuis een opnamestop afkondigt.</t>
  </si>
  <si>
    <t>Verzoek van de alarmcentrale aan contactpersoon van de KMAR in een bepaald gebied, om contact op te nemen met de meldkamer voor overleg hoe om te gaan met een niet spoedeisende, mogelijk nog nader te classificeren zaak.</t>
  </si>
  <si>
    <t>Verzoek van de alarmcentrale aan contactpersoon van de politie in een bepaald gebied, om contact op te nemen met de meldkamer voor overleg hoe om te gaan met een niet spoedeisende, mogelijk nog nader te classificeren zaak.</t>
  </si>
  <si>
    <t>Piloot doet May Day Call. Hierbij is sprake van een ernstige situatie waarbij direct levensgevaar voor de aanwezigen is of kan ontstaan en waarbij direct assistentie is vereist. Het luchtvaartuig wil voorrang op alle luchtvaartbewegingen om te landen.</t>
  </si>
  <si>
    <t>Onder de luchtvaart ongevallen vallende overige incidenten met luchtvaartuig, wat de luchthaven in eerste instantie zelf af kan met de luchthavenbrandweer. (Dit zijn geen crashes, runway incursion, voorzorgslandingen, etc.)</t>
  </si>
  <si>
    <t>Beveiligingswerkzaamheden uitgevoerd door 1 of meerdere eenheden van de politie en/of KMAR.</t>
  </si>
  <si>
    <t>Op de meldkamer geeft de politie aan of een incident als terrorisme geclassificeerd moet worden. Het betreffen acties met oogmerk om de bevolking of een deel van de bevolking van een land vrees aan te jagen, dan wel een overheid of internationale organisatie te dwingen iets te doen, niet te doen of te dulden, dan wel de fundamentele politieke, constitutionele, economische of sociale structuren van een land of een internationale organisatie ernstig te ontwrichten of te vernietigen. (bron: AIVD) Deze definitie die het gevolg is van het Europese standpunt van de Raad van de Europese Unie inzake terrorismebestrijding, zoals deze materieel gelijk is beschreven in de bepaling in de (ontwerp-)WTM, artikel 83a WvSr: wet- en regelgeving Art. 83a WvSr en 140 WvSr hiërarchische verhouding</t>
  </si>
  <si>
    <t>Zonder daarvoor voorafgegane toestemming vliegen met een luchtvaartuig.</t>
  </si>
  <si>
    <t>Opmerkingen</t>
  </si>
  <si>
    <t>Wijz.</t>
  </si>
  <si>
    <t>Disc. POL</t>
  </si>
  <si>
    <t>Disc. BRW</t>
  </si>
  <si>
    <t>Disc. CPA</t>
  </si>
  <si>
    <t>x</t>
  </si>
  <si>
    <t/>
  </si>
  <si>
    <t>Voor het maken van de juiste bestanden voor de referentieomgeving:</t>
  </si>
  <si>
    <t>TABBLAD Meldingsclassificaties</t>
  </si>
  <si>
    <t>- opslaan als .csv bestand</t>
  </si>
  <si>
    <t>Legenda</t>
  </si>
  <si>
    <t>Toegevoegd</t>
  </si>
  <si>
    <t>Gewijzigd</t>
  </si>
  <si>
    <t>Verwijderd</t>
  </si>
  <si>
    <t>Aanpassen schrijfwijze (zie toelichting tabblad)</t>
  </si>
  <si>
    <t>* Basis prio inzet brw</t>
  </si>
  <si>
    <t>NTBP = nader te bepalen op basis aanvullende info en/of vraag</t>
  </si>
  <si>
    <t>NAAM</t>
  </si>
  <si>
    <t>TYPE</t>
  </si>
  <si>
    <t>VOLGNR</t>
  </si>
  <si>
    <t>WAARDE</t>
  </si>
  <si>
    <t>VRAAG_KAR_ID</t>
  </si>
  <si>
    <t>WAARDE_KAR_ID</t>
  </si>
  <si>
    <t>VRAAG_AFK_IN_OVZ_POL</t>
  </si>
  <si>
    <t>VRAAG_AFK_IN_OVZ_BRW</t>
  </si>
  <si>
    <t>VRAAG_AFK_IN_OVZ_CPA</t>
  </si>
  <si>
    <t>VOLGORDE_IN_OVZ_POL</t>
  </si>
  <si>
    <t>VOLGORDE_IN_OVZ_BRW</t>
  </si>
  <si>
    <t>VOLGORDE_IN_OVZ_CPA</t>
  </si>
  <si>
    <t>WAARDE_AFK_IN_OVZ_POL</t>
  </si>
  <si>
    <t>WAARDE_AFK_IN_OVZ_BRW</t>
  </si>
  <si>
    <t>WAARDE_AFK_IN_OVZ_CPA</t>
  </si>
  <si>
    <t>PRIO_ALRMTXT_POL</t>
  </si>
  <si>
    <t>PRIO_ALRMTXT_BRW</t>
  </si>
  <si>
    <t>PRIO_ALRMTXT_CPA</t>
  </si>
  <si>
    <t>TAB_NAAM</t>
  </si>
  <si>
    <t>TAB_VOLGNUMMER</t>
  </si>
  <si>
    <t>DEFINITIE_TOELICHTING_VRAAG</t>
  </si>
  <si>
    <t>DEFINITIE_TOELICHTING_WAARDE</t>
  </si>
  <si>
    <t>CRITERIUM_KAR</t>
  </si>
  <si>
    <t>OMSCHRIJVING_KAR</t>
  </si>
  <si>
    <t>CRITERIUM_WAARDE</t>
  </si>
  <si>
    <t>OMSCHRIJVING_WAARDE</t>
  </si>
  <si>
    <t>Basis prio inzet brw*</t>
  </si>
  <si>
    <t>Plaats in alarmtekst BRW</t>
  </si>
  <si>
    <t>Eenmalig alarmeren BRW</t>
  </si>
  <si>
    <t>Tonen in alarmtekst BRW</t>
  </si>
  <si>
    <t>Tonen waarden in alarmtekst BRW</t>
  </si>
  <si>
    <t>Tonen Waarde per waarde BRW</t>
  </si>
  <si>
    <t>Afwijk. tekst KAR</t>
  </si>
  <si>
    <t>Afwijk. tekst waarde</t>
  </si>
  <si>
    <t>1e Alarm</t>
  </si>
  <si>
    <t>Getal</t>
  </si>
  <si>
    <t>-1e alarm</t>
  </si>
  <si>
    <t>Na MC</t>
  </si>
  <si>
    <t>Nee</t>
  </si>
  <si>
    <t>Aant.Vracht/tankw.GS</t>
  </si>
  <si>
    <t>vtgs</t>
  </si>
  <si>
    <t>GS</t>
  </si>
  <si>
    <t>-aantal vracht-tankw gs</t>
  </si>
  <si>
    <t>Aantal aanhoudingen</t>
  </si>
  <si>
    <t>aanh</t>
  </si>
  <si>
    <t>Pol</t>
  </si>
  <si>
    <t>-aantal aanhoudingen</t>
  </si>
  <si>
    <t>Aantal daders</t>
  </si>
  <si>
    <t>ddrs</t>
  </si>
  <si>
    <t>-aantal daders</t>
  </si>
  <si>
    <t>Aantal dieren</t>
  </si>
  <si>
    <t>dier</t>
  </si>
  <si>
    <t>Betr.</t>
  </si>
  <si>
    <t>-aantal dieren</t>
  </si>
  <si>
    <t>Aantal doden</t>
  </si>
  <si>
    <t>dd</t>
  </si>
  <si>
    <t>Vastgesteld door de arts of hoofd van de romp gescheiden.</t>
  </si>
  <si>
    <t>-aantal doden</t>
  </si>
  <si>
    <t>Aantal gewonden</t>
  </si>
  <si>
    <t>gew</t>
  </si>
  <si>
    <t>Er is sprake van enig lichamelijk letsel.</t>
  </si>
  <si>
    <t>-aantal gewonden</t>
  </si>
  <si>
    <t>Aantal in object</t>
  </si>
  <si>
    <t>iobj</t>
  </si>
  <si>
    <t>-aantal in object</t>
  </si>
  <si>
    <t>Aantal niet Zelfredz</t>
  </si>
  <si>
    <t>nzrz</t>
  </si>
  <si>
    <t>-aantal niet zelfredz</t>
  </si>
  <si>
    <t>Aantal personen</t>
  </si>
  <si>
    <t>pers</t>
  </si>
  <si>
    <t>-aantal personen</t>
  </si>
  <si>
    <t>Aantal te water</t>
  </si>
  <si>
    <t>tewt</t>
  </si>
  <si>
    <t>Aantal mensen dat te water is geraakt waarbij het vermoeden is dat ze er niet zelfstandig uit kunnen komen.</t>
  </si>
  <si>
    <t>-aantal te water</t>
  </si>
  <si>
    <t>Aantal vermisten</t>
  </si>
  <si>
    <t>verm</t>
  </si>
  <si>
    <t xml:space="preserve">Aantal betrokkenen dat vermist wordt. </t>
  </si>
  <si>
    <t>-aantal vermisten</t>
  </si>
  <si>
    <t>Aantal voertuigen li</t>
  </si>
  <si>
    <t>votgl</t>
  </si>
  <si>
    <t>-aantal voertuigen li</t>
  </si>
  <si>
    <t>Aantal voertuigen zw</t>
  </si>
  <si>
    <t>votgz</t>
  </si>
  <si>
    <t>-aantal voertuigen zw</t>
  </si>
  <si>
    <t>Meervoudige opsom</t>
  </si>
  <si>
    <t>Gaslucht</t>
  </si>
  <si>
    <t>atgs</t>
  </si>
  <si>
    <t>gaslu</t>
  </si>
  <si>
    <t>-aantreffen gaslucht</t>
  </si>
  <si>
    <t>Ja</t>
  </si>
  <si>
    <t>Koolmonoxide</t>
  </si>
  <si>
    <t>atgsco</t>
  </si>
  <si>
    <t>-aantreffen koolmonoxide</t>
  </si>
  <si>
    <t>Vreemde lucht</t>
  </si>
  <si>
    <t>-aantreffen vreemde lucht</t>
  </si>
  <si>
    <t>-aantreffen wietplantage</t>
  </si>
  <si>
    <t>-aantreffen drugslab</t>
  </si>
  <si>
    <t>Explosieven/Munitie</t>
  </si>
  <si>
    <t>atgsem</t>
  </si>
  <si>
    <t>-aantreffen explosief-munitie</t>
  </si>
  <si>
    <t>Gedumpt afval</t>
  </si>
  <si>
    <t>atgsav</t>
  </si>
  <si>
    <t>-aantreffen gedumpt afval</t>
  </si>
  <si>
    <t>-aantreffen milieu gev stof</t>
  </si>
  <si>
    <t>Enkelvoudige opsom</t>
  </si>
  <si>
    <t>Regionaal</t>
  </si>
  <si>
    <t>atv</t>
  </si>
  <si>
    <t>atvreg</t>
  </si>
  <si>
    <t>Veil.</t>
  </si>
  <si>
    <t>-achtervolging regionaal</t>
  </si>
  <si>
    <t>Regio-overschrijdend</t>
  </si>
  <si>
    <t>-achtervolging regio-overschr</t>
  </si>
  <si>
    <t>Grens-overschrijdend</t>
  </si>
  <si>
    <t>-achtervolging grens-overschr</t>
  </si>
  <si>
    <t>Ademhaling</t>
  </si>
  <si>
    <t>Aanwezig</t>
  </si>
  <si>
    <t>adem</t>
  </si>
  <si>
    <t>adaan</t>
  </si>
  <si>
    <t>Med.</t>
  </si>
  <si>
    <t>-ademhaling aanwezig</t>
  </si>
  <si>
    <t>Afwezig</t>
  </si>
  <si>
    <t>adafw</t>
  </si>
  <si>
    <t>-ademhaling afwezig</t>
  </si>
  <si>
    <t>Diepe</t>
  </si>
  <si>
    <t>addiep</t>
  </si>
  <si>
    <t>-ademhaling diepe</t>
  </si>
  <si>
    <t>Hoorbaar benauwd</t>
  </si>
  <si>
    <t>adbnw</t>
  </si>
  <si>
    <t>-ademhaling hoorbaar benauwd</t>
  </si>
  <si>
    <t>Oppervlakkig</t>
  </si>
  <si>
    <t>adopp</t>
  </si>
  <si>
    <t>-ademhaling oppervlakkig</t>
  </si>
  <si>
    <t>Reutelend</t>
  </si>
  <si>
    <t>adreu</t>
  </si>
  <si>
    <t>-ademhaling reutelend</t>
  </si>
  <si>
    <t>Snel</t>
  </si>
  <si>
    <t>adsnl</t>
  </si>
  <si>
    <t>-ademhaling snel</t>
  </si>
  <si>
    <t>Snel met tussenpose</t>
  </si>
  <si>
    <t>adtus</t>
  </si>
  <si>
    <t>-ademhaling snel tussenpose</t>
  </si>
  <si>
    <t>Snurkend</t>
  </si>
  <si>
    <t>adsnk</t>
  </si>
  <si>
    <t>-ademhaling snurkend</t>
  </si>
  <si>
    <t>Weet niet</t>
  </si>
  <si>
    <t>adonb</t>
  </si>
  <si>
    <t>-ademhaling weet niet</t>
  </si>
  <si>
    <t>Afkruisen</t>
  </si>
  <si>
    <t>Rijstrook 1</t>
  </si>
  <si>
    <t>afkr</t>
  </si>
  <si>
    <t>kruis1</t>
  </si>
  <si>
    <t>Verk.</t>
  </si>
  <si>
    <t>-afkruisen rijstrook 1</t>
  </si>
  <si>
    <t>Rijstrook 2</t>
  </si>
  <si>
    <t>kruis2</t>
  </si>
  <si>
    <t>-afkruisen rijstrook 2</t>
  </si>
  <si>
    <t>Rijstrook 3</t>
  </si>
  <si>
    <t>kruis3</t>
  </si>
  <si>
    <t>-afkruisen rijstrook 3</t>
  </si>
  <si>
    <t>Rijstrook 4</t>
  </si>
  <si>
    <t>kruis4</t>
  </si>
  <si>
    <t>-afkruisen rijstrook 4</t>
  </si>
  <si>
    <t>Rijstrook 5</t>
  </si>
  <si>
    <t>kruis5</t>
  </si>
  <si>
    <t>-afkruisen rijstrook 5</t>
  </si>
  <si>
    <t>Rijstrook 6</t>
  </si>
  <si>
    <t>kruis6</t>
  </si>
  <si>
    <t>-afkruisen rijstrook 6</t>
  </si>
  <si>
    <t>Rijstrook 7</t>
  </si>
  <si>
    <t>kruis7</t>
  </si>
  <si>
    <t>-afkruisen rijstrook 7</t>
  </si>
  <si>
    <t>Ja/Nee</t>
  </si>
  <si>
    <t>afstem</t>
  </si>
  <si>
    <t>-afstemverzoek ja</t>
  </si>
  <si>
    <t>Voor MC</t>
  </si>
  <si>
    <t>-afstemverzoek nee</t>
  </si>
  <si>
    <t>Alarm oorzaak</t>
  </si>
  <si>
    <t>Afwijkend gebruik</t>
  </si>
  <si>
    <t>aloz</t>
  </si>
  <si>
    <t>alozag</t>
  </si>
  <si>
    <t>Afwijkend gebruik staat voor verkeerd gebruik van ruimte of verkeerde bediening heeft de installatie doen afgaan.</t>
  </si>
  <si>
    <t>-alarm oorzaak afwijkend gebr</t>
  </si>
  <si>
    <t>alozb</t>
  </si>
  <si>
    <t xml:space="preserve"> is daadwerkelijk brand van enige omvang (geweest) die de installatie heeft doen afgaan.</t>
  </si>
  <si>
    <t>-alarm oorzaak brand</t>
  </si>
  <si>
    <t>Incident gev. Stof</t>
  </si>
  <si>
    <t>alozgs</t>
  </si>
  <si>
    <t>Er is daadwerkelijk incident gevaarlijke stoffen geweest  van enige omvang (geweest) die de installatie heeft doen afgaan.</t>
  </si>
  <si>
    <t>-alarm oorzaak incident gs</t>
  </si>
  <si>
    <t>Niet te achterhalen</t>
  </si>
  <si>
    <t>alozna</t>
  </si>
  <si>
    <t>De oorzaak van het afgaan van het alarm was op het moment van invullen van deze karakteristiek nog niet gevonden.</t>
  </si>
  <si>
    <t>-alarm oorzaak niet te achterh</t>
  </si>
  <si>
    <t>Ontwerpfout</t>
  </si>
  <si>
    <t>alozof</t>
  </si>
  <si>
    <t>Ontwerpfout staat voor normaal gebruik van het object heeft de BMI geactiveerd. De conclusie kan getrokken worden dat die verkeerd ontworpen is.</t>
  </si>
  <si>
    <t>-alarm oorzaak ontwerpfout</t>
  </si>
  <si>
    <t>Alarmeringsfase</t>
  </si>
  <si>
    <t>afase</t>
  </si>
  <si>
    <t>afase1</t>
  </si>
  <si>
    <t>-alarmeringsfase 1</t>
  </si>
  <si>
    <t>afase2</t>
  </si>
  <si>
    <t>-alarmeringsfase 2</t>
  </si>
  <si>
    <t>Ambu in nood</t>
  </si>
  <si>
    <t>anood</t>
  </si>
  <si>
    <t>anoodj</t>
  </si>
  <si>
    <t>-ambu in nood ja</t>
  </si>
  <si>
    <t>anoodn</t>
  </si>
  <si>
    <t>-ambu in nood nee</t>
  </si>
  <si>
    <t>Asbest</t>
  </si>
  <si>
    <t>-asbest ja</t>
  </si>
  <si>
    <t>Beknel/Bedel/Insluit</t>
  </si>
  <si>
    <t>bbi</t>
  </si>
  <si>
    <t>Bericht alle Eenh</t>
  </si>
  <si>
    <t>bae</t>
  </si>
  <si>
    <t>baej</t>
  </si>
  <si>
    <t>-bericht alle eenh ja</t>
  </si>
  <si>
    <t>baen</t>
  </si>
  <si>
    <t>-bericht alle eenh nee</t>
  </si>
  <si>
    <t>Beschadig Strooml</t>
  </si>
  <si>
    <t>bsstr</t>
  </si>
  <si>
    <t>bsstrj</t>
  </si>
  <si>
    <t>-beschadig strooml ja</t>
  </si>
  <si>
    <t>bsstrn</t>
  </si>
  <si>
    <t>-beschadig strooml nee</t>
  </si>
  <si>
    <t>Betreft</t>
  </si>
  <si>
    <t>Vrije tekst</t>
  </si>
  <si>
    <t>betr</t>
  </si>
  <si>
    <t>-betreft</t>
  </si>
  <si>
    <t>Bewustzijn</t>
  </si>
  <si>
    <t>Aanspreekbaar</t>
  </si>
  <si>
    <t>bewust</t>
  </si>
  <si>
    <t>aanspr</t>
  </si>
  <si>
    <t>-bewustzijn aanspreekbaar</t>
  </si>
  <si>
    <t>Niet aanspreekbaar</t>
  </si>
  <si>
    <t>bnasb</t>
  </si>
  <si>
    <t>-bewustzijn niet aanspreekbaar</t>
  </si>
  <si>
    <t>Binnen/buiten</t>
  </si>
  <si>
    <t>Binnen</t>
  </si>
  <si>
    <t>bibu</t>
  </si>
  <si>
    <t>binnen</t>
  </si>
  <si>
    <t>Loc.</t>
  </si>
  <si>
    <t>-binnen</t>
  </si>
  <si>
    <t>buiten</t>
  </si>
  <si>
    <t>-buiten</t>
  </si>
  <si>
    <t>Blikseminslag</t>
  </si>
  <si>
    <t>blks</t>
  </si>
  <si>
    <t>blksj</t>
  </si>
  <si>
    <t>-blikseminslag ja</t>
  </si>
  <si>
    <t>blksn</t>
  </si>
  <si>
    <t>-blikseminslag nee</t>
  </si>
  <si>
    <t>Bloeding</t>
  </si>
  <si>
    <t>Geen</t>
  </si>
  <si>
    <t>bloed</t>
  </si>
  <si>
    <t>blgn</t>
  </si>
  <si>
    <t>-bloeding geen</t>
  </si>
  <si>
    <t>Veel</t>
  </si>
  <si>
    <t>blvl</t>
  </si>
  <si>
    <t>-bloeding veel</t>
  </si>
  <si>
    <t>Weinig</t>
  </si>
  <si>
    <t>blwn</t>
  </si>
  <si>
    <t>-bloeding weinig</t>
  </si>
  <si>
    <t>Botbreuk</t>
  </si>
  <si>
    <t>bbrk</t>
  </si>
  <si>
    <t>bbgn</t>
  </si>
  <si>
    <t>-botbreuk geen</t>
  </si>
  <si>
    <t>Gecompliceerd</t>
  </si>
  <si>
    <t>bbcom</t>
  </si>
  <si>
    <t>-botbreuk gecompliceerd</t>
  </si>
  <si>
    <t>Niet gecompliceerd</t>
  </si>
  <si>
    <t>bbng</t>
  </si>
  <si>
    <t>-botbreuk niet gecompliceerd</t>
  </si>
  <si>
    <t>Met Zichtb Verwond</t>
  </si>
  <si>
    <t>bbmzv</t>
  </si>
  <si>
    <t>-botbreuk met zichtb verwond</t>
  </si>
  <si>
    <t>Zon. Zichtb Verwond</t>
  </si>
  <si>
    <t>bbzzv</t>
  </si>
  <si>
    <t>-botbreuk zon zichtb verwond</t>
  </si>
  <si>
    <t>Braken</t>
  </si>
  <si>
    <t>braken</t>
  </si>
  <si>
    <t>braknj</t>
  </si>
  <si>
    <t>-braken ja</t>
  </si>
  <si>
    <t>braknn</t>
  </si>
  <si>
    <t>-braken nee</t>
  </si>
  <si>
    <t>Brancherichtl Ovschr</t>
  </si>
  <si>
    <t>brrlos</t>
  </si>
  <si>
    <t>brrloj</t>
  </si>
  <si>
    <t>-brancherichtl ovschr ja</t>
  </si>
  <si>
    <t>brrlon</t>
  </si>
  <si>
    <t>-brancherichtl ovschr nee</t>
  </si>
  <si>
    <t>Brw in nood</t>
  </si>
  <si>
    <t>Brandweer algemeen</t>
  </si>
  <si>
    <t>bnood</t>
  </si>
  <si>
    <t>Inwerkingtreden noodprocedure in verband met in nood verkerende collega van een van de hulpverleningsdiensten.</t>
  </si>
  <si>
    <t>Voor de Brw. worden twee situaties onderscheiden: een voor problemen bij de inzet van duikers van de Brw. en een voor de overige situaties.</t>
  </si>
  <si>
    <t>-brandweer in nood</t>
  </si>
  <si>
    <t>Brandweer duikinzet</t>
  </si>
  <si>
    <t>-duiker in nood</t>
  </si>
  <si>
    <t>WO</t>
  </si>
  <si>
    <t>BRV</t>
  </si>
  <si>
    <t>-brv in nood</t>
  </si>
  <si>
    <t>IBGS</t>
  </si>
  <si>
    <t>-ibgs in nood</t>
  </si>
  <si>
    <t>Burgeralarmering</t>
  </si>
  <si>
    <t>Amberalert</t>
  </si>
  <si>
    <t>burgal</t>
  </si>
  <si>
    <t>baamb</t>
  </si>
  <si>
    <t>Burgers worden gewaarschuwd of gealarmeerd.</t>
  </si>
  <si>
    <t>Alarmering voor vermiste kinderen.</t>
  </si>
  <si>
    <t>-burgeralarm amberalert</t>
  </si>
  <si>
    <t>AED</t>
  </si>
  <si>
    <t>baaed</t>
  </si>
  <si>
    <t>Alarmering van burgers die bevoegd zijn AED toe te passen.</t>
  </si>
  <si>
    <t>-burgeralarm aed</t>
  </si>
  <si>
    <t>AED geen inzet</t>
  </si>
  <si>
    <t>baagi</t>
  </si>
  <si>
    <t>-burgeralarm aed geen inzet</t>
  </si>
  <si>
    <t>Burgernet</t>
  </si>
  <si>
    <t>babrg</t>
  </si>
  <si>
    <t>Alarmering van burgers die zich hebben aangemeld voor Burgernet</t>
  </si>
  <si>
    <t>-burgeralarm burgernet</t>
  </si>
  <si>
    <t>NL alert</t>
  </si>
  <si>
    <t>banla</t>
  </si>
  <si>
    <t>Burgers in een bepaald gebied worden gealarmeerd op hun mobiele telefoon.</t>
  </si>
  <si>
    <t>-burgeralarm nl alert</t>
  </si>
  <si>
    <t>Sociale media</t>
  </si>
  <si>
    <t>basoc</t>
  </si>
  <si>
    <t>Burgers worden gewaarschuwd met sociale media.</t>
  </si>
  <si>
    <t>-burgeralarm sociale media</t>
  </si>
  <si>
    <t>Facebook</t>
  </si>
  <si>
    <t>fb</t>
  </si>
  <si>
    <t>-burgeralarm facebook</t>
  </si>
  <si>
    <t>Twitter</t>
  </si>
  <si>
    <t>twitt</t>
  </si>
  <si>
    <t>-burgeralarm twitter</t>
  </si>
  <si>
    <t>WhatsApp</t>
  </si>
  <si>
    <t>whatsa</t>
  </si>
  <si>
    <t>-burgeralarm whatsapp</t>
  </si>
  <si>
    <t>WAS</t>
  </si>
  <si>
    <t>bawas</t>
  </si>
  <si>
    <t>-burgeralarm was</t>
  </si>
  <si>
    <t>Burgernet actie ID</t>
  </si>
  <si>
    <t>bnid</t>
  </si>
  <si>
    <t>-burgernet actie id</t>
  </si>
  <si>
    <t>Cat. Br/GS PAC Meld</t>
  </si>
  <si>
    <t>C1 Tech. Geverif</t>
  </si>
  <si>
    <t>cbgp</t>
  </si>
  <si>
    <t>cbgptg</t>
  </si>
  <si>
    <t>-cat br-gs c1 tech geverif</t>
  </si>
  <si>
    <t>C2 Handbrandmelder</t>
  </si>
  <si>
    <t>cbgphm</t>
  </si>
  <si>
    <t>-cat br-gs c2 handbrandmelder</t>
  </si>
  <si>
    <t>C3 2de melder</t>
  </si>
  <si>
    <t>cbgp2m</t>
  </si>
  <si>
    <t>-cat br-gs c3 2de melder</t>
  </si>
  <si>
    <t>C4 1e meld Bu Werkt</t>
  </si>
  <si>
    <t>cbgpbu</t>
  </si>
  <si>
    <t>-cat br-gs c4 1e meld bu werkt</t>
  </si>
  <si>
    <t>C5 1e meld Bi Werkt</t>
  </si>
  <si>
    <t>cbgpbi</t>
  </si>
  <si>
    <t>-cat br-gs c5 1e meld bi werkt</t>
  </si>
  <si>
    <t>C6 Onbetrouwbaar</t>
  </si>
  <si>
    <t>cbgpob</t>
  </si>
  <si>
    <t>-cat br-gs c6 onbetrouwbaar</t>
  </si>
  <si>
    <t>CBRN-e</t>
  </si>
  <si>
    <t>cbrne</t>
  </si>
  <si>
    <t>cbrnej</t>
  </si>
  <si>
    <t>-cbrne ja</t>
  </si>
  <si>
    <t>cbrnen</t>
  </si>
  <si>
    <t>-cbrne nee</t>
  </si>
  <si>
    <t>Compl. Uitsch</t>
  </si>
  <si>
    <t>CLU aangevraagd</t>
  </si>
  <si>
    <t>cluag</t>
  </si>
  <si>
    <t>-compl uitsch clu aangevr</t>
  </si>
  <si>
    <t>CLU uitgevoerd</t>
  </si>
  <si>
    <t>cluug</t>
  </si>
  <si>
    <t>-compl uitsch clu uitgev</t>
  </si>
  <si>
    <t>CLU test: uit</t>
  </si>
  <si>
    <t>clutu</t>
  </si>
  <si>
    <t>-compl uitsch clu tst uit</t>
  </si>
  <si>
    <t>CLU test: aan</t>
  </si>
  <si>
    <t>cluta</t>
  </si>
  <si>
    <t>-compl uitsch clu tst aan</t>
  </si>
  <si>
    <t>CLU einde</t>
  </si>
  <si>
    <t>clued</t>
  </si>
  <si>
    <t>-compl uitsch clu einde</t>
  </si>
  <si>
    <t>Contra bellen</t>
  </si>
  <si>
    <t>Wordt uitgevoerd</t>
  </si>
  <si>
    <t>cbel</t>
  </si>
  <si>
    <t>cbwui</t>
  </si>
  <si>
    <t>-contrabellen wordt uitgevoerd</t>
  </si>
  <si>
    <t>Is uitgevoerd</t>
  </si>
  <si>
    <t>cbiui</t>
  </si>
  <si>
    <t>-contrabellen is uitgevoerd</t>
  </si>
  <si>
    <t>Mislukt geen contact</t>
  </si>
  <si>
    <t>cbmgc</t>
  </si>
  <si>
    <t>Het is niet gelukt om telefonisch contact te leggen.</t>
  </si>
  <si>
    <t>-contrabellen mislukt contact</t>
  </si>
  <si>
    <t>Mislukt geen info</t>
  </si>
  <si>
    <t>cbmgi</t>
  </si>
  <si>
    <t>Er is wel telefonisch contact gelegd maar degene waarmee contact gelegd werd kon niks vertellen over of er nu wel of niet een incident is wat een melding veroorzaakt heeft.</t>
  </si>
  <si>
    <t>-contrabellen mislukt info</t>
  </si>
  <si>
    <t>Contra Tel.nummer</t>
  </si>
  <si>
    <t>ctnr</t>
  </si>
  <si>
    <t>-contra tel nummer</t>
  </si>
  <si>
    <t>Delaycode ambu</t>
  </si>
  <si>
    <t>On hold</t>
  </si>
  <si>
    <t>damb</t>
  </si>
  <si>
    <t>daonh</t>
  </si>
  <si>
    <t>Ambu</t>
  </si>
  <si>
    <t>-delay a on hold</t>
  </si>
  <si>
    <t>Geen Ambu eenheid</t>
  </si>
  <si>
    <t>dageh</t>
  </si>
  <si>
    <t>-delay a geen ambu eenheid</t>
  </si>
  <si>
    <t>Verificatie melding</t>
  </si>
  <si>
    <t>daver</t>
  </si>
  <si>
    <t>-delay a verificatie melding</t>
  </si>
  <si>
    <t>Onduidelijke locatie</t>
  </si>
  <si>
    <t>daoloc</t>
  </si>
  <si>
    <t>-delay a onduidelijke locatie</t>
  </si>
  <si>
    <t>Van andere Discipl</t>
  </si>
  <si>
    <t>daad</t>
  </si>
  <si>
    <t>-delay a van andere discipl</t>
  </si>
  <si>
    <t>Communicatieprobleem</t>
  </si>
  <si>
    <t>dacom</t>
  </si>
  <si>
    <t>-delay a communicatieprobleem</t>
  </si>
  <si>
    <t>Capaciteitsprobl. MK</t>
  </si>
  <si>
    <t>damka</t>
  </si>
  <si>
    <t>-delay a capaciteitsprobl mk</t>
  </si>
  <si>
    <t>Personeel</t>
  </si>
  <si>
    <t>dapers</t>
  </si>
  <si>
    <t>-delay ambu personeel</t>
  </si>
  <si>
    <t>Onderhoud/Reparatie</t>
  </si>
  <si>
    <t>daond</t>
  </si>
  <si>
    <t>-delay a onderhoud-reparatie</t>
  </si>
  <si>
    <t>Roosterfout</t>
  </si>
  <si>
    <t>darst</t>
  </si>
  <si>
    <t>-delay a roosterfout</t>
  </si>
  <si>
    <t>Overloopmelding</t>
  </si>
  <si>
    <t>daovl</t>
  </si>
  <si>
    <t>-delay a overloopmelding</t>
  </si>
  <si>
    <t>Geen HAP eenheid</t>
  </si>
  <si>
    <t>daghap</t>
  </si>
  <si>
    <t>-delay a geen hap eenheid</t>
  </si>
  <si>
    <t>Systeemstoring</t>
  </si>
  <si>
    <t>dasys</t>
  </si>
  <si>
    <t>-delay a systeemstoring</t>
  </si>
  <si>
    <t>Delaycode brw</t>
  </si>
  <si>
    <t>Onderbez. niet Uitg</t>
  </si>
  <si>
    <t>I-brw</t>
  </si>
  <si>
    <t>-delay b onderbez niet uitg</t>
  </si>
  <si>
    <t>Onderbez. uitgerukt</t>
  </si>
  <si>
    <t>-delay b onderbez uitgerukt</t>
  </si>
  <si>
    <t>Geen eenheid</t>
  </si>
  <si>
    <t>-delay b geen eenheid</t>
  </si>
  <si>
    <t>-delay b verificatie melding</t>
  </si>
  <si>
    <t>-delay b onduidelijke locatie</t>
  </si>
  <si>
    <t>-delay b van andere discipl</t>
  </si>
  <si>
    <t>-delay b communicatieprobleem</t>
  </si>
  <si>
    <t>-delay b capaciteitsprobl mk</t>
  </si>
  <si>
    <t>-delay b overloopmelding</t>
  </si>
  <si>
    <t>-delay b systeemstoring</t>
  </si>
  <si>
    <t>Delaycode pol</t>
  </si>
  <si>
    <t>dpol</t>
  </si>
  <si>
    <t>dpge</t>
  </si>
  <si>
    <t>-delay p geen eenheid</t>
  </si>
  <si>
    <t>dpvm</t>
  </si>
  <si>
    <t>-delay p verificatie melding</t>
  </si>
  <si>
    <t>dpoloc</t>
  </si>
  <si>
    <t>-delay p onduidelijke locatie</t>
  </si>
  <si>
    <t>dpad</t>
  </si>
  <si>
    <t>-delay p van andere discipl</t>
  </si>
  <si>
    <t>dpcp</t>
  </si>
  <si>
    <t>-delay p communicatieprobleem</t>
  </si>
  <si>
    <t>dpcmk</t>
  </si>
  <si>
    <t>-delay p capaciteitsprobl mk</t>
  </si>
  <si>
    <t>dpom</t>
  </si>
  <si>
    <t>-delay p overloopmelding</t>
  </si>
  <si>
    <t>dpsys</t>
  </si>
  <si>
    <t>-delay p systeemstoring</t>
  </si>
  <si>
    <t>Directe inzet Ambu</t>
  </si>
  <si>
    <t>dia</t>
  </si>
  <si>
    <t>diaj</t>
  </si>
  <si>
    <t>-directe inzet ambu ja</t>
  </si>
  <si>
    <t>dian</t>
  </si>
  <si>
    <t>-directe inzet ambu nee</t>
  </si>
  <si>
    <t>eCall</t>
  </si>
  <si>
    <t>Automatisch</t>
  </si>
  <si>
    <t>ecall</t>
  </si>
  <si>
    <t>-ecall automatisch</t>
  </si>
  <si>
    <t>Handmatig</t>
  </si>
  <si>
    <t>-ecall handmatig</t>
  </si>
  <si>
    <t>Etage</t>
  </si>
  <si>
    <t>etage</t>
  </si>
  <si>
    <t>-etage</t>
  </si>
  <si>
    <t>explo</t>
  </si>
  <si>
    <t>explj</t>
  </si>
  <si>
    <t>-explosie ja</t>
  </si>
  <si>
    <t>expln</t>
  </si>
  <si>
    <t>-explosie nee</t>
  </si>
  <si>
    <t>Gebr geweldsmiddel</t>
  </si>
  <si>
    <t>Bereden</t>
  </si>
  <si>
    <t>ggwld</t>
  </si>
  <si>
    <t>gwber</t>
  </si>
  <si>
    <t>-gebr middel bereden</t>
  </si>
  <si>
    <t>Boeien</t>
  </si>
  <si>
    <t>gwboei</t>
  </si>
  <si>
    <t>-gebr middel boeien</t>
  </si>
  <si>
    <t>CS-Traangas</t>
  </si>
  <si>
    <t>gwtraa</t>
  </si>
  <si>
    <t>-gebr middel cs-traangas</t>
  </si>
  <si>
    <t>Diensthond</t>
  </si>
  <si>
    <t>gwdiho</t>
  </si>
  <si>
    <t>-gebr middel diensthond</t>
  </si>
  <si>
    <t>Elektr wapenstok</t>
  </si>
  <si>
    <t>gwelw</t>
  </si>
  <si>
    <t>-gebr middel elektr wapenstok</t>
  </si>
  <si>
    <t>Fysiek geweld</t>
  </si>
  <si>
    <t>gwfg</t>
  </si>
  <si>
    <t>-gebr middel fysiek geweld</t>
  </si>
  <si>
    <t>Pepperspray</t>
  </si>
  <si>
    <t>gwpep</t>
  </si>
  <si>
    <t>-gebr middel pepperspray</t>
  </si>
  <si>
    <t>Spijkermat</t>
  </si>
  <si>
    <t>gwspij</t>
  </si>
  <si>
    <t>-gebr middel spijkermat</t>
  </si>
  <si>
    <t>Stroomstootwapen</t>
  </si>
  <si>
    <t>gwssw</t>
  </si>
  <si>
    <t>-gebr middel stroomstootwapen</t>
  </si>
  <si>
    <t>Vuurwapen</t>
  </si>
  <si>
    <t>gwvwp</t>
  </si>
  <si>
    <t>-gebr middel vuurwapen</t>
  </si>
  <si>
    <t>Waterwerper</t>
  </si>
  <si>
    <t>gwwsk</t>
  </si>
  <si>
    <t>-gebr middel waterwerper</t>
  </si>
  <si>
    <t>Wapenstok kort</t>
  </si>
  <si>
    <t>gwwsl</t>
  </si>
  <si>
    <t>-gebr middel wapenstok kort</t>
  </si>
  <si>
    <t>Wapenstok lang</t>
  </si>
  <si>
    <t>gwwwp</t>
  </si>
  <si>
    <t>-gebr middel wapenstok lang</t>
  </si>
  <si>
    <t>Gesignaleerd</t>
  </si>
  <si>
    <t>-gesignaleerd ja</t>
  </si>
  <si>
    <t>-gesignaleerd nee</t>
  </si>
  <si>
    <t>Gev.stof naam</t>
  </si>
  <si>
    <t>gstof</t>
  </si>
  <si>
    <t>Benzine</t>
  </si>
  <si>
    <t>Diesel</t>
  </si>
  <si>
    <t>Kerosine</t>
  </si>
  <si>
    <t>LPG</t>
  </si>
  <si>
    <t>Mest</t>
  </si>
  <si>
    <t>Waterstof</t>
  </si>
  <si>
    <t>Gevaar buiten inr.</t>
  </si>
  <si>
    <t>gvbij</t>
  </si>
  <si>
    <t>-gevaar buiten inr ja</t>
  </si>
  <si>
    <t>gvbin</t>
  </si>
  <si>
    <t>-gevaar buiten inr nee</t>
  </si>
  <si>
    <t>Gevaar hulpverleners</t>
  </si>
  <si>
    <t>gvhulp</t>
  </si>
  <si>
    <t>gvhlpj</t>
  </si>
  <si>
    <t>-gevaar hulpverleners ja</t>
  </si>
  <si>
    <t>gvhlpn</t>
  </si>
  <si>
    <t>-gevaar hulpverleners nee</t>
  </si>
  <si>
    <t>Audio</t>
  </si>
  <si>
    <t>-geverifieerd audio</t>
  </si>
  <si>
    <t>Geen contact</t>
  </si>
  <si>
    <t>-geverifieerd geen contact</t>
  </si>
  <si>
    <t>In persoon</t>
  </si>
  <si>
    <t>-geverifieerd in persoon</t>
  </si>
  <si>
    <t>Meerdere zones</t>
  </si>
  <si>
    <t>-geverifieerd meerdere zones</t>
  </si>
  <si>
    <t>-geverifieerd nee</t>
  </si>
  <si>
    <t>Technisch</t>
  </si>
  <si>
    <t>-geverifieerd technisch</t>
  </si>
  <si>
    <t>Video</t>
  </si>
  <si>
    <t>-geverifieerd video</t>
  </si>
  <si>
    <t>Gewonde / Zieken</t>
  </si>
  <si>
    <t>-gewonde-zieken 1</t>
  </si>
  <si>
    <t>Meerdere</t>
  </si>
  <si>
    <t>-gewonde-zieken meerdere</t>
  </si>
  <si>
    <t>GRIP</t>
  </si>
  <si>
    <t>grip</t>
  </si>
  <si>
    <t>grip0</t>
  </si>
  <si>
    <t>Multidisciplinaire opschaling KAR waarmee het GRIP niveau wordt aangegeven.</t>
  </si>
  <si>
    <t>GRIP staat voor Gecoordineerde Regionale Incident Procedure.</t>
  </si>
  <si>
    <t>Dag dagelijkse situatie. Coordinatie in het veld tussen de operationele diensten op basis van motorkapoverleg tussen hoogst leidinggevenden ter plaatse.</t>
  </si>
  <si>
    <t>GRIP 0 wordt vooral gebruikt als indicatie dat na een hoger GRIP niveau weer afgeschaald wordt naar de dagelijkse situatie.</t>
  </si>
  <si>
    <t>-grip 0</t>
  </si>
  <si>
    <t>grip1</t>
  </si>
  <si>
    <t>-grip 1</t>
  </si>
  <si>
    <t>GRIP 1</t>
  </si>
  <si>
    <t>grip2</t>
  </si>
  <si>
    <t>-grip 2</t>
  </si>
  <si>
    <t>GRIP 2</t>
  </si>
  <si>
    <t>grip3</t>
  </si>
  <si>
    <t>-grip 3</t>
  </si>
  <si>
    <t>GRIP 3</t>
  </si>
  <si>
    <t>grip4</t>
  </si>
  <si>
    <t>-grip 4</t>
  </si>
  <si>
    <t>GRIP 4</t>
  </si>
  <si>
    <t>grip5</t>
  </si>
  <si>
    <t>-grip 5</t>
  </si>
  <si>
    <t>GRIP 5</t>
  </si>
  <si>
    <t>2 zonder CoPI</t>
  </si>
  <si>
    <t>-grip 2 zonder copi</t>
  </si>
  <si>
    <t>3 zonder CoPI</t>
  </si>
  <si>
    <t>-grip 3 zonder copi</t>
  </si>
  <si>
    <t>4 zonder CoPI</t>
  </si>
  <si>
    <t>-grip 4 zonder copi</t>
  </si>
  <si>
    <t>1 stil alarm</t>
  </si>
  <si>
    <t>-grip 1 stil alarm</t>
  </si>
  <si>
    <t>2 stil alarm</t>
  </si>
  <si>
    <t>-grip 2 stil alarm</t>
  </si>
  <si>
    <t>3 stil alarm</t>
  </si>
  <si>
    <t>-grip 3 stil alarm</t>
  </si>
  <si>
    <t>4 stil alarm</t>
  </si>
  <si>
    <t>-grip 4 stil alarm</t>
  </si>
  <si>
    <t>5 stil alarm</t>
  </si>
  <si>
    <t>-grip 5 stil alarm</t>
  </si>
  <si>
    <t>2 stil Al Zon CoPI</t>
  </si>
  <si>
    <t>-grip 2 stil al zon copi</t>
  </si>
  <si>
    <t>3 stil Al Zon CoPI</t>
  </si>
  <si>
    <t>-grip 3 stil al zon copi</t>
  </si>
  <si>
    <t>4 stil Al Zon CoPI</t>
  </si>
  <si>
    <t>-grip 4 stil al zon copi</t>
  </si>
  <si>
    <t>Heterdaad</t>
  </si>
  <si>
    <t>htd</t>
  </si>
  <si>
    <t>htdj</t>
  </si>
  <si>
    <t>Is er sprake van een heterdaad situatie?</t>
  </si>
  <si>
    <t>-heterdaad ja</t>
  </si>
  <si>
    <t>htdn</t>
  </si>
  <si>
    <t>-heterdaad nee</t>
  </si>
  <si>
    <t>Hoog energetisch</t>
  </si>
  <si>
    <t>het</t>
  </si>
  <si>
    <t>hetj</t>
  </si>
  <si>
    <t>-hoog energetisch ja</t>
  </si>
  <si>
    <t>hetn</t>
  </si>
  <si>
    <t>-hoog energetisch nee</t>
  </si>
  <si>
    <t>Hoogwater alarm</t>
  </si>
  <si>
    <t>Niveau 1 code geel</t>
  </si>
  <si>
    <t>hgwa</t>
  </si>
  <si>
    <t>-hoogwater alarm 1 code geel</t>
  </si>
  <si>
    <t>Niveau 2 code oranje</t>
  </si>
  <si>
    <t>hgwora</t>
  </si>
  <si>
    <t>-hoogwater alarm 2 code oranje</t>
  </si>
  <si>
    <t>Niveau 3 code rood</t>
  </si>
  <si>
    <t>hgwroo</t>
  </si>
  <si>
    <t>-hoogwater alarm 3 code rood</t>
  </si>
  <si>
    <t>Hulpverlener gewond</t>
  </si>
  <si>
    <t>hvlgw</t>
  </si>
  <si>
    <t>hvlgwa</t>
  </si>
  <si>
    <t>-hulpverlener gewond ambu</t>
  </si>
  <si>
    <t>hvlgwb</t>
  </si>
  <si>
    <t>-hulpverlener gewond brandweer</t>
  </si>
  <si>
    <t>hvlgwp</t>
  </si>
  <si>
    <t>-hulpverlener gewond politie</t>
  </si>
  <si>
    <t>Incident meester</t>
  </si>
  <si>
    <t>incm</t>
  </si>
  <si>
    <t>incmj</t>
  </si>
  <si>
    <t>-incident meester ja</t>
  </si>
  <si>
    <t>incmn</t>
  </si>
  <si>
    <t>-incident meester nee</t>
  </si>
  <si>
    <t>Incidentmanagement</t>
  </si>
  <si>
    <t>Personenautos</t>
  </si>
  <si>
    <t>imgt</t>
  </si>
  <si>
    <t>impers</t>
  </si>
  <si>
    <t>-incidentman personenautos</t>
  </si>
  <si>
    <t>Vrachtautos</t>
  </si>
  <si>
    <t>imva</t>
  </si>
  <si>
    <t>Een bedrijf/instelling die ingezet kan worden bij een incident.</t>
  </si>
  <si>
    <t>-incidentman vrachtautos</t>
  </si>
  <si>
    <t>Algemeen</t>
  </si>
  <si>
    <t>-incidentman algemeen</t>
  </si>
  <si>
    <t>Instantie</t>
  </si>
  <si>
    <t>AID</t>
  </si>
  <si>
    <t>inst</t>
  </si>
  <si>
    <t>insaid</t>
  </si>
  <si>
    <t>-instantie AID</t>
  </si>
  <si>
    <t>Bouw &amp; Woningtoez</t>
  </si>
  <si>
    <t>insbwt</t>
  </si>
  <si>
    <t>-instantie bouw-woningtoez</t>
  </si>
  <si>
    <t>Brugwachter</t>
  </si>
  <si>
    <t>insbgw</t>
  </si>
  <si>
    <t>-instantie brugwachter</t>
  </si>
  <si>
    <t>Busmaatschappij</t>
  </si>
  <si>
    <t>insbus</t>
  </si>
  <si>
    <t>-instantie busmaatschappij</t>
  </si>
  <si>
    <t>Cameratoezicht</t>
  </si>
  <si>
    <t>insct</t>
  </si>
  <si>
    <t>-instantie cameratoezicht</t>
  </si>
  <si>
    <t>CMV</t>
  </si>
  <si>
    <t>inscmv</t>
  </si>
  <si>
    <t>-instantie cmv</t>
  </si>
  <si>
    <t>DARES</t>
  </si>
  <si>
    <t>insdrs</t>
  </si>
  <si>
    <t>-instantie dares</t>
  </si>
  <si>
    <t>Dierenambulance</t>
  </si>
  <si>
    <t>insdab</t>
  </si>
  <si>
    <t>-instantie dierenambulance</t>
  </si>
  <si>
    <t>Dierenarts</t>
  </si>
  <si>
    <t>insda</t>
  </si>
  <si>
    <t>-instantie dierenarts</t>
  </si>
  <si>
    <t>Douane</t>
  </si>
  <si>
    <t>insdo</t>
  </si>
  <si>
    <t>-instantie douane</t>
  </si>
  <si>
    <t>Electriciteitsbedr.</t>
  </si>
  <si>
    <t>insel</t>
  </si>
  <si>
    <t>-instantie electriciteitsbedr</t>
  </si>
  <si>
    <t>EOD</t>
  </si>
  <si>
    <t>eod</t>
  </si>
  <si>
    <t>-instantie eod</t>
  </si>
  <si>
    <t>Gasbedrijf</t>
  </si>
  <si>
    <t>insga</t>
  </si>
  <si>
    <t>-instantie gasbedrijf</t>
  </si>
  <si>
    <t>Gemeente</t>
  </si>
  <si>
    <t>insgm</t>
  </si>
  <si>
    <t>-instantie gemeente</t>
  </si>
  <si>
    <t>Gemeentewerken</t>
  </si>
  <si>
    <t>insgw</t>
  </si>
  <si>
    <t>-instantie gemeentewerken</t>
  </si>
  <si>
    <t>Gladheidsdienst</t>
  </si>
  <si>
    <t>insgld</t>
  </si>
  <si>
    <t>-instantie gladheidsdienst</t>
  </si>
  <si>
    <t>Glasbedrijf</t>
  </si>
  <si>
    <t>insgl</t>
  </si>
  <si>
    <t>-instantie glasbedrijf</t>
  </si>
  <si>
    <t>Handhaving</t>
  </si>
  <si>
    <t>inshh</t>
  </si>
  <si>
    <t>-instantie handhaving</t>
  </si>
  <si>
    <t>Havenmeester</t>
  </si>
  <si>
    <t>inshm</t>
  </si>
  <si>
    <t>-instantie havenmeester</t>
  </si>
  <si>
    <t>-instantie inspectie szw</t>
  </si>
  <si>
    <t>Jachtopzichter</t>
  </si>
  <si>
    <t>insjo</t>
  </si>
  <si>
    <t>-instantie jachtopzichter</t>
  </si>
  <si>
    <t>LCM</t>
  </si>
  <si>
    <t>inslcm</t>
  </si>
  <si>
    <t>-instantie lcm</t>
  </si>
  <si>
    <t>Loonbedrijf</t>
  </si>
  <si>
    <t>inslbd</t>
  </si>
  <si>
    <t>-instantie loonbedrijf</t>
  </si>
  <si>
    <t>Meldkamer NS</t>
  </si>
  <si>
    <t>insmns</t>
  </si>
  <si>
    <t>-instantie meldkamer ns</t>
  </si>
  <si>
    <t>Metromaatschappij</t>
  </si>
  <si>
    <t>insmet</t>
  </si>
  <si>
    <t>-instantie metromaatschappij</t>
  </si>
  <si>
    <t>Natuurbeheer</t>
  </si>
  <si>
    <t>insnb</t>
  </si>
  <si>
    <t>-instantie natuurbeheer</t>
  </si>
  <si>
    <t>NRK</t>
  </si>
  <si>
    <t>innrk</t>
  </si>
  <si>
    <t>-instantie nrk</t>
  </si>
  <si>
    <t>NRK BES</t>
  </si>
  <si>
    <t>innrkb</t>
  </si>
  <si>
    <t>-instantie nrk bes</t>
  </si>
  <si>
    <t>NVWA</t>
  </si>
  <si>
    <t>insnvw</t>
  </si>
  <si>
    <t>-instantie nvwa</t>
  </si>
  <si>
    <t>Omgevingsdienst</t>
  </si>
  <si>
    <t>insog</t>
  </si>
  <si>
    <t>-instantie omgevingsdienst</t>
  </si>
  <si>
    <t>Openbare verlichting</t>
  </si>
  <si>
    <t>insovl</t>
  </si>
  <si>
    <t>-instantie openb verlichting</t>
  </si>
  <si>
    <t>Pechhulp</t>
  </si>
  <si>
    <t>insph</t>
  </si>
  <si>
    <t>-instantie pechhulp</t>
  </si>
  <si>
    <t>Politieberger</t>
  </si>
  <si>
    <t>inspb</t>
  </si>
  <si>
    <t>-instantie politieberger</t>
  </si>
  <si>
    <t>Postmortale Zorg</t>
  </si>
  <si>
    <t>inspz</t>
  </si>
  <si>
    <t>-instantie postmortale zorg</t>
  </si>
  <si>
    <t>ProRail</t>
  </si>
  <si>
    <t>inspr</t>
  </si>
  <si>
    <t>-instantie prorail</t>
  </si>
  <si>
    <t>Provincie</t>
  </si>
  <si>
    <t>inspv</t>
  </si>
  <si>
    <t>-instantie provincie</t>
  </si>
  <si>
    <t>RIVM</t>
  </si>
  <si>
    <t>insri</t>
  </si>
  <si>
    <t>-instantie rivm</t>
  </si>
  <si>
    <t>Salvage</t>
  </si>
  <si>
    <t>inssv</t>
  </si>
  <si>
    <t>-instantie salvage</t>
  </si>
  <si>
    <t>Slachtofferhulp</t>
  </si>
  <si>
    <t>insslh</t>
  </si>
  <si>
    <t>-instantie slachtofferhulp</t>
  </si>
  <si>
    <t>Sleutelhouder</t>
  </si>
  <si>
    <t>-instantie sleutelhouder</t>
  </si>
  <si>
    <t>Sloopbedrijf</t>
  </si>
  <si>
    <t>-instantie sloop bedrijf</t>
  </si>
  <si>
    <t>Slotbedrijf</t>
  </si>
  <si>
    <t>inssb</t>
  </si>
  <si>
    <t>-instantie slotbedrijf</t>
  </si>
  <si>
    <t>Spoormaatschappij</t>
  </si>
  <si>
    <t>insspr</t>
  </si>
  <si>
    <t>-instantie spoormaatschappij</t>
  </si>
  <si>
    <t>Stadstoezicht</t>
  </si>
  <si>
    <t>-instantie stadstoezicht</t>
  </si>
  <si>
    <t>Trammaatschappij</t>
  </si>
  <si>
    <t>instrm</t>
  </si>
  <si>
    <t>-instantie trammaatschappij</t>
  </si>
  <si>
    <t>VBV</t>
  </si>
  <si>
    <t>insvbv</t>
  </si>
  <si>
    <t>-instantie vbv</t>
  </si>
  <si>
    <t>VCNL</t>
  </si>
  <si>
    <t>insvcl</t>
  </si>
  <si>
    <t>-instantie vcnl</t>
  </si>
  <si>
    <t>Veerboot / Veerpont</t>
  </si>
  <si>
    <t>insvb</t>
  </si>
  <si>
    <t>-instantie veerboot-veerpont</t>
  </si>
  <si>
    <t>Verkeerscentrale RWS</t>
  </si>
  <si>
    <t>insrw</t>
  </si>
  <si>
    <t>-instantie verkeerscentr rws</t>
  </si>
  <si>
    <t>Verkeerslichten</t>
  </si>
  <si>
    <t>insvkl</t>
  </si>
  <si>
    <t>-instantie verkeerslichten</t>
  </si>
  <si>
    <t>Verlofhouder</t>
  </si>
  <si>
    <t>insvlh</t>
  </si>
  <si>
    <t>-instantie verlofhouder</t>
  </si>
  <si>
    <t>Waterbedrijf</t>
  </si>
  <si>
    <t>inswt</t>
  </si>
  <si>
    <t>-instantie waterbedrijf</t>
  </si>
  <si>
    <t>Waterschap</t>
  </si>
  <si>
    <t>insws</t>
  </si>
  <si>
    <t>-instantie waterschap</t>
  </si>
  <si>
    <t>Woningbouw</t>
  </si>
  <si>
    <t>inswb</t>
  </si>
  <si>
    <t>-instantie woningbouw</t>
  </si>
  <si>
    <t>Intern MK</t>
  </si>
  <si>
    <t>intern</t>
  </si>
  <si>
    <t>intrnj</t>
  </si>
  <si>
    <t>-intern mk ja</t>
  </si>
  <si>
    <t>intrnn</t>
  </si>
  <si>
    <t>-intern mk nee</t>
  </si>
  <si>
    <t>Intrekken alarm Brw</t>
  </si>
  <si>
    <t>inalb</t>
  </si>
  <si>
    <t>inalbj</t>
  </si>
  <si>
    <t>I-Brw</t>
  </si>
  <si>
    <t>-intrekken alarm brw ja</t>
  </si>
  <si>
    <t>Intrekken Alarm Brw</t>
  </si>
  <si>
    <t>inalbn</t>
  </si>
  <si>
    <t>-intrekken alarm brw nee</t>
  </si>
  <si>
    <t>Inzet Ambu</t>
  </si>
  <si>
    <t>Achterwacht MKA</t>
  </si>
  <si>
    <t>iambu</t>
  </si>
  <si>
    <t>iaamka</t>
  </si>
  <si>
    <t>-inzet ambu achterwacht mka</t>
  </si>
  <si>
    <t>Achterwacht RAV</t>
  </si>
  <si>
    <t>iaarav</t>
  </si>
  <si>
    <t>-inzet ambu achterwacht rav</t>
  </si>
  <si>
    <t>iaaed</t>
  </si>
  <si>
    <t>-inzet ambu aed</t>
  </si>
  <si>
    <t>iaamb</t>
  </si>
  <si>
    <t>-inzet ambu ambu</t>
  </si>
  <si>
    <t>Amheli</t>
  </si>
  <si>
    <t>iaheli</t>
  </si>
  <si>
    <t>-inzet ambu amheli</t>
  </si>
  <si>
    <t>B-rit Ambu</t>
  </si>
  <si>
    <t>iaba</t>
  </si>
  <si>
    <t>-inzet ambu b-rit ambu</t>
  </si>
  <si>
    <t>B-rit bewaakt</t>
  </si>
  <si>
    <t>iabb</t>
  </si>
  <si>
    <t>-inzet ambu b-rit bewaakt</t>
  </si>
  <si>
    <t>B-rit zorg</t>
  </si>
  <si>
    <t>iabz</t>
  </si>
  <si>
    <t>-inzet ambu b-rit zorg</t>
  </si>
  <si>
    <t>GGZ</t>
  </si>
  <si>
    <t>iaggz</t>
  </si>
  <si>
    <t>-inzet ambu ggz</t>
  </si>
  <si>
    <t>HAP</t>
  </si>
  <si>
    <t>iahap</t>
  </si>
  <si>
    <t>-inzet ambu hap</t>
  </si>
  <si>
    <t>HART</t>
  </si>
  <si>
    <t>iaht</t>
  </si>
  <si>
    <t>-inzet ambu hart</t>
  </si>
  <si>
    <t>High Care</t>
  </si>
  <si>
    <t>iahica</t>
  </si>
  <si>
    <t>-inzet ambu high care</t>
  </si>
  <si>
    <t>Huisarts</t>
  </si>
  <si>
    <t>iaha</t>
  </si>
  <si>
    <t>-inzet ambu huisarts</t>
  </si>
  <si>
    <t>Intensive Care</t>
  </si>
  <si>
    <t>iaitca</t>
  </si>
  <si>
    <t>-inzet ambu intensive care</t>
  </si>
  <si>
    <t>KMHG</t>
  </si>
  <si>
    <t>iakmhg</t>
  </si>
  <si>
    <t>-inzet ambu kmhg</t>
  </si>
  <si>
    <t>Leiding HART</t>
  </si>
  <si>
    <t>ialht</t>
  </si>
  <si>
    <t>-inzet ambu leiding hart</t>
  </si>
  <si>
    <t>Low Care</t>
  </si>
  <si>
    <t>ialoca</t>
  </si>
  <si>
    <t>-inzet ambu low care</t>
  </si>
  <si>
    <t>Medium Care</t>
  </si>
  <si>
    <t>iameca</t>
  </si>
  <si>
    <t>-inzet ambu medium care</t>
  </si>
  <si>
    <t>MICU</t>
  </si>
  <si>
    <t>iamicu</t>
  </si>
  <si>
    <t>-inzet ambu micu</t>
  </si>
  <si>
    <t>MMA</t>
  </si>
  <si>
    <t>iamma</t>
  </si>
  <si>
    <t>-inzet ambu mma</t>
  </si>
  <si>
    <t>MMT</t>
  </si>
  <si>
    <t>iammt</t>
  </si>
  <si>
    <t>-inzet ambu mmt</t>
  </si>
  <si>
    <t>NICU</t>
  </si>
  <si>
    <t>ianicu</t>
  </si>
  <si>
    <t>-inzet ambu nicu</t>
  </si>
  <si>
    <t>PAA-VSA</t>
  </si>
  <si>
    <t>iapavs</t>
  </si>
  <si>
    <t>Gecombineerde functie Physician Assistant en Verpleegkundig Specialist Ambulancezorg</t>
  </si>
  <si>
    <t>-inzet ambu paa-vsa</t>
  </si>
  <si>
    <t>PICU</t>
  </si>
  <si>
    <t>iapicu</t>
  </si>
  <si>
    <t>-inzet ambu picu</t>
  </si>
  <si>
    <t>Piket ICT RAV</t>
  </si>
  <si>
    <t>ictrav</t>
  </si>
  <si>
    <t>-inzet ambu piket ict rav</t>
  </si>
  <si>
    <t>Psycholance</t>
  </si>
  <si>
    <t>iapsy</t>
  </si>
  <si>
    <t>-inzet ambu psycholance</t>
  </si>
  <si>
    <t>Rapid</t>
  </si>
  <si>
    <t>iarap</t>
  </si>
  <si>
    <t>-inzet ambu rapid</t>
  </si>
  <si>
    <t>Rolstoeltaxi</t>
  </si>
  <si>
    <t>iarsta</t>
  </si>
  <si>
    <t>-inzet ambu rolstoeltaxi</t>
  </si>
  <si>
    <t>TCOA</t>
  </si>
  <si>
    <t>-inzet ambu tcoa</t>
  </si>
  <si>
    <t>Verloskundige</t>
  </si>
  <si>
    <t>iavlk</t>
  </si>
  <si>
    <t>-inzet ambu verloskundige</t>
  </si>
  <si>
    <t>Verpleegkundig spec</t>
  </si>
  <si>
    <t>iavs</t>
  </si>
  <si>
    <t>-inzet ambu verpleegk spec</t>
  </si>
  <si>
    <t>ZorgAmbu</t>
  </si>
  <si>
    <t>iazorg</t>
  </si>
  <si>
    <t>-inzet ambu zorgambu</t>
  </si>
  <si>
    <t>Inzet Brw Alg</t>
  </si>
  <si>
    <t>iba</t>
  </si>
  <si>
    <t>ibaed</t>
  </si>
  <si>
    <t xml:space="preserve">KAR waarmee een bepaalde inzet van de brandweer gevraagd kan worden zonder dat in eerste instantie sprake is van een voor de brandweer bestemde meldingsclassificatie. De inzet wordt gemaximeerd. </t>
  </si>
  <si>
    <t>KAR o.a. bedoeld om Brw inzet te sturen bij MC gezondheid als de meldkamer om AED,  tilassistentie, afhijsen met RV of afhijsteam vraagt. B.v. ook voor bij politie MC veiligheid en openbare orde als meldkamer om TS stand-by vraagt bij Brw.</t>
  </si>
  <si>
    <t>Inzet op verzoek CPA/MKA van(klein)snel inzetbaar brandweer team met AED.</t>
  </si>
  <si>
    <t>In diverse regio's/plaatsen kan de brandweer (kleine) snel inzetbare teams ter beschikking stellen met een AED daar waar een ambu vaak pas na langere tijd ter plaatse kan zijn.</t>
  </si>
  <si>
    <t>-inzet brw aed</t>
  </si>
  <si>
    <t>Inzet AED</t>
  </si>
  <si>
    <t>Afhijsen</t>
  </si>
  <si>
    <t>ibafh</t>
  </si>
  <si>
    <t xml:space="preserve">KAR waarmee bij in eerste instantie niet voor de brandweer bestemde meldingsclassificatie een bepaalde inzet van de brandweer gevraagd kan worden. </t>
  </si>
  <si>
    <t>KAR o.a. bedoeld om Brw inzet te sturen bij MC gezondheid als de meldkamer ambulance om AED,  tilassistentie, afhijsen met RV of afhijsteam vraagt. B.v. ook voor bij politie MC veiligheid  en openbare orde als meldkamer politie om TS stand-by vraagt bij Brw.</t>
  </si>
  <si>
    <t>-inzet brw afhijsen</t>
  </si>
  <si>
    <t>-inzet brw afhijsen tuilijnen</t>
  </si>
  <si>
    <t>Aflossing</t>
  </si>
  <si>
    <t>ibafl</t>
  </si>
  <si>
    <t>-inzet brw aflossing</t>
  </si>
  <si>
    <t>Bedrijfsbrandweer</t>
  </si>
  <si>
    <t>ibbbw</t>
  </si>
  <si>
    <t>-inzet brw bedrijfsbrandweer</t>
  </si>
  <si>
    <t>Inzet bedrijfsbrw</t>
  </si>
  <si>
    <t>Bergen slachtoffer</t>
  </si>
  <si>
    <t>ibbs</t>
  </si>
  <si>
    <t>Inzet Brw eenheden anders dan duikers ter assistentie bij het bergen van een stoffelijk overschot. Meestal op verzoek van de andere disciplines of derden.</t>
  </si>
  <si>
    <t>-inzet brw bergen slachtoffer</t>
  </si>
  <si>
    <t>Complexe gebouwen</t>
  </si>
  <si>
    <t>ibcg</t>
  </si>
  <si>
    <t>-inzet brw complexe gebouwen</t>
  </si>
  <si>
    <t>Daklijnenset</t>
  </si>
  <si>
    <t>ibdl</t>
  </si>
  <si>
    <t>-inzet brw daklijnenset</t>
  </si>
  <si>
    <t>Deur openen</t>
  </si>
  <si>
    <t>ibdo</t>
  </si>
  <si>
    <t>-inzet brw deur openen</t>
  </si>
  <si>
    <t>First Responder</t>
  </si>
  <si>
    <t>ibfr</t>
  </si>
  <si>
    <t>-inzet brw first responder</t>
  </si>
  <si>
    <t>Inzet First Res.</t>
  </si>
  <si>
    <t>Herbezetting</t>
  </si>
  <si>
    <t>ibhbz</t>
  </si>
  <si>
    <t>-inzet brw herbezetting</t>
  </si>
  <si>
    <t>Herbezetting duikers</t>
  </si>
  <si>
    <t>ibhbzd</t>
  </si>
  <si>
    <t>-inzet brw herbezetting duiker</t>
  </si>
  <si>
    <t>Herbez. duikers</t>
  </si>
  <si>
    <t>Inzet Geinfec Geb</t>
  </si>
  <si>
    <t>ibgg</t>
  </si>
  <si>
    <t>-inzet brw inzet geinfec geb</t>
  </si>
  <si>
    <t>Inzet op gr hoogte</t>
  </si>
  <si>
    <t>iboh</t>
  </si>
  <si>
    <t>-inzet brw inzet op gr hoogte</t>
  </si>
  <si>
    <t>Inzet op gr. hoogte</t>
  </si>
  <si>
    <t>Kazerneren</t>
  </si>
  <si>
    <t>ibkaz</t>
  </si>
  <si>
    <t>-inzet brw kazerneren</t>
  </si>
  <si>
    <t>Medische Assistentie</t>
  </si>
  <si>
    <t>ibma</t>
  </si>
  <si>
    <t>-inzet brw med assistentie</t>
  </si>
  <si>
    <t>Inzet Med. Ass.</t>
  </si>
  <si>
    <t>-inzet brw nee</t>
  </si>
  <si>
    <t>Opst. Lokaal Afhand</t>
  </si>
  <si>
    <t>ibla</t>
  </si>
  <si>
    <t>-inzet brw opst lokaal afhand</t>
  </si>
  <si>
    <t>Opst. lokaal afh.</t>
  </si>
  <si>
    <t>ibrt</t>
  </si>
  <si>
    <t>-inzet brw patientverv ruw ter</t>
  </si>
  <si>
    <t>Postalarm</t>
  </si>
  <si>
    <t>ibpa</t>
  </si>
  <si>
    <t>-inzet brw postalarm</t>
  </si>
  <si>
    <t>Quick Response Team</t>
  </si>
  <si>
    <t>ibqrt</t>
  </si>
  <si>
    <t>Special team voor de inzet bij (dreigend) extreem geweld)</t>
  </si>
  <si>
    <t>-inzet brw quick response team</t>
  </si>
  <si>
    <t>QRT</t>
  </si>
  <si>
    <t>Reinigen wegdek</t>
  </si>
  <si>
    <t>ibrwd</t>
  </si>
  <si>
    <t xml:space="preserve">KAR waarmee bij in eerste instantie niet voor de brandweer bestemde meldingsclassificatie een bepaalde inzet van de brandweer gevraagd kan worden. De inzet wordt gemaximeerd. </t>
  </si>
  <si>
    <t>-inzet brw reinigen wegdek</t>
  </si>
  <si>
    <t>ibtil</t>
  </si>
  <si>
    <t>-inzet brw til assistentie</t>
  </si>
  <si>
    <t>Inzet Brw Alg EH</t>
  </si>
  <si>
    <t>AL</t>
  </si>
  <si>
    <t>-inzet brw al</t>
  </si>
  <si>
    <t>HW</t>
  </si>
  <si>
    <t>-inzet brw hw</t>
  </si>
  <si>
    <t>RV</t>
  </si>
  <si>
    <t>KAR waarmee bij in eerste instantie niet voor de brandweer bestemde meldingsclassificatie een bepaalde inzet van de brandweer gevraagd kan worden.</t>
  </si>
  <si>
    <t>-inzet brw rv</t>
  </si>
  <si>
    <t>SI</t>
  </si>
  <si>
    <t>-inzet brw si</t>
  </si>
  <si>
    <t>TS</t>
  </si>
  <si>
    <t>-inzet brw ts</t>
  </si>
  <si>
    <t>TS-4</t>
  </si>
  <si>
    <t>-inzet brw ts-4</t>
  </si>
  <si>
    <t>TS-6</t>
  </si>
  <si>
    <t>-inzet brw ts-6</t>
  </si>
  <si>
    <t>TST</t>
  </si>
  <si>
    <t>-inzet brw tst</t>
  </si>
  <si>
    <t>TS4=TS6</t>
  </si>
  <si>
    <t>-inzet brw ts4=ts6</t>
  </si>
  <si>
    <t>Inzet Brw CO&amp;VB</t>
  </si>
  <si>
    <t>COH / MCU</t>
  </si>
  <si>
    <t>-inzet brw coh-mcu</t>
  </si>
  <si>
    <t>COH-Brandweer</t>
  </si>
  <si>
    <t>-inzet brw coh-brandweer</t>
  </si>
  <si>
    <t>-inzet brw land actie cent brw</t>
  </si>
  <si>
    <t>VC</t>
  </si>
  <si>
    <t>-inzet brw vc</t>
  </si>
  <si>
    <t>VD-MOB Opstel C2000</t>
  </si>
  <si>
    <t>-inzet brw vd-mob opstel c2000</t>
  </si>
  <si>
    <t>nee</t>
  </si>
  <si>
    <t>VKL-DR / VK Drone</t>
  </si>
  <si>
    <t>-inzet brw vkl-dr-vk drone</t>
  </si>
  <si>
    <t>Inzet Brw functie</t>
  </si>
  <si>
    <t>Adv. Gev.stof</t>
  </si>
  <si>
    <t>ibfunc</t>
  </si>
  <si>
    <t>-inzet brw adv gevstof</t>
  </si>
  <si>
    <t>AGS</t>
  </si>
  <si>
    <t>Adv. Gev.stof ROT</t>
  </si>
  <si>
    <t>-inzet brw adv gevstof rot</t>
  </si>
  <si>
    <t>AGS-ROT</t>
  </si>
  <si>
    <t>Alg. Cdt Brandweer</t>
  </si>
  <si>
    <t>-inzet brw alg cdt brandweer</t>
  </si>
  <si>
    <t>AC-B</t>
  </si>
  <si>
    <t>Bevelv. van Dienst</t>
  </si>
  <si>
    <t>-inzet brw bevelv van dienst</t>
  </si>
  <si>
    <t>BVD</t>
  </si>
  <si>
    <t>Commandant v. Dienst</t>
  </si>
  <si>
    <t>-inzet brw commandant v dienst</t>
  </si>
  <si>
    <t>CVD-B</t>
  </si>
  <si>
    <t>Compagnies Cdt</t>
  </si>
  <si>
    <t>-inzet brw compagnies cdt</t>
  </si>
  <si>
    <t>CC-B</t>
  </si>
  <si>
    <t>Controleur preventie</t>
  </si>
  <si>
    <t>-inzet brw controleur prev</t>
  </si>
  <si>
    <t>Coord. Lok Afhandel</t>
  </si>
  <si>
    <t>-inzet brw coord lok afhandel</t>
  </si>
  <si>
    <t>Coord. Lok. Afh.</t>
  </si>
  <si>
    <t>Coord. TCO</t>
  </si>
  <si>
    <t>-inzet brw coord tco</t>
  </si>
  <si>
    <t>CUGS</t>
  </si>
  <si>
    <t>Coord. Verkenning eh</t>
  </si>
  <si>
    <t>-inzet brw coord verkenning eh</t>
  </si>
  <si>
    <t>CVE</t>
  </si>
  <si>
    <t>Duikadviseur</t>
  </si>
  <si>
    <t>-inzet brw duikadviseur</t>
  </si>
  <si>
    <t>Funct. Logistiek</t>
  </si>
  <si>
    <t>-inzet brw funct logistiek</t>
  </si>
  <si>
    <t>Gezagvoerder drone</t>
  </si>
  <si>
    <t>-inzet brw gezagvoerder drone</t>
  </si>
  <si>
    <t>Hfd Off. v. Dienst</t>
  </si>
  <si>
    <t>-inzet brw hfd off v dienst</t>
  </si>
  <si>
    <t>HOVD-B</t>
  </si>
  <si>
    <t>Hfd Off. v. Dst grp</t>
  </si>
  <si>
    <t>-inzet brw hfd off v dst grp</t>
  </si>
  <si>
    <t>HOVD-B groep</t>
  </si>
  <si>
    <t>Voorlichter Brw</t>
  </si>
  <si>
    <t>-inzet brw voorlichter brw</t>
  </si>
  <si>
    <t>Kazernecoordinator</t>
  </si>
  <si>
    <t>-inzet brw kazernecoordinator</t>
  </si>
  <si>
    <t>Landelijk Adv. NB</t>
  </si>
  <si>
    <t>-inzet brw landelijk adv nb</t>
  </si>
  <si>
    <t>Landelijk adv. NB</t>
  </si>
  <si>
    <t>Off. van Dienst</t>
  </si>
  <si>
    <t>-inzet brw off van dienst</t>
  </si>
  <si>
    <t>OVD-B</t>
  </si>
  <si>
    <t>Off. van Dienst grp</t>
  </si>
  <si>
    <t>-inzet brw off van dienst grp</t>
  </si>
  <si>
    <t>OVD-B groep</t>
  </si>
  <si>
    <t>PC Grootsch. Ontsm.</t>
  </si>
  <si>
    <t>-inzet brw pc grootsch ontsm</t>
  </si>
  <si>
    <t>PC-GO</t>
  </si>
  <si>
    <t>PC Grootsch.water</t>
  </si>
  <si>
    <t>-inzet brw pc grootschwater</t>
  </si>
  <si>
    <t>PC-GW</t>
  </si>
  <si>
    <t>PC Grootsch.water NB</t>
  </si>
  <si>
    <t>-inzet brw pc grootschwater nb</t>
  </si>
  <si>
    <t>PC-GWNB</t>
  </si>
  <si>
    <t>PC IBGS</t>
  </si>
  <si>
    <t>-inzet brw pc ibgs</t>
  </si>
  <si>
    <t>PC-IBGS</t>
  </si>
  <si>
    <t>PC Logistiek</t>
  </si>
  <si>
    <t>-inzet brw pc logistiek</t>
  </si>
  <si>
    <t>PC-L</t>
  </si>
  <si>
    <t>PC Natuurbrand</t>
  </si>
  <si>
    <t>-inzet brw pc natuurbrand</t>
  </si>
  <si>
    <t>PC-NB</t>
  </si>
  <si>
    <t>PC Redding en THV</t>
  </si>
  <si>
    <t>-inzet brw pc redding en THV</t>
  </si>
  <si>
    <t>PC-R</t>
  </si>
  <si>
    <t>PC Scheepsbrand</t>
  </si>
  <si>
    <t>-inzet brw pc scheepsbrand</t>
  </si>
  <si>
    <t>PC-SBB</t>
  </si>
  <si>
    <t>PC Spec. Blussing</t>
  </si>
  <si>
    <t>-inzet brw pc spec blussing</t>
  </si>
  <si>
    <t>PC-SPB</t>
  </si>
  <si>
    <t>Pelotons Cdt</t>
  </si>
  <si>
    <t>-inzet brw pelotons cdt</t>
  </si>
  <si>
    <t>PC-B</t>
  </si>
  <si>
    <t>Teamleider STH</t>
  </si>
  <si>
    <t>-inzet brw teamleider sth</t>
  </si>
  <si>
    <t>Regionaal adv. NB</t>
  </si>
  <si>
    <t>-inzet brw regionaal adv nb</t>
  </si>
  <si>
    <t>Teamleider QR</t>
  </si>
  <si>
    <t>-inzet brw teamleider qr</t>
  </si>
  <si>
    <t>Inzet Brw HV EH</t>
  </si>
  <si>
    <t>-inzet brw hv</t>
  </si>
  <si>
    <t>HV-KR</t>
  </si>
  <si>
    <t>-inzet brw hv-kr</t>
  </si>
  <si>
    <t>IJsslee</t>
  </si>
  <si>
    <t>-inzet brw ijsslee</t>
  </si>
  <si>
    <t>-inzet brw ramp terrein verl</t>
  </si>
  <si>
    <t>Reddingskussen</t>
  </si>
  <si>
    <t>-inzet brw reddingskussen</t>
  </si>
  <si>
    <t>Redteam Hoogte</t>
  </si>
  <si>
    <t>-inzet brw redteam hoogte</t>
  </si>
  <si>
    <t>Veetakel Inst.</t>
  </si>
  <si>
    <t>-inzet brw veetakel inst</t>
  </si>
  <si>
    <t>Veetakel</t>
  </si>
  <si>
    <t>Verlichting</t>
  </si>
  <si>
    <t>-inzet brw verlichting</t>
  </si>
  <si>
    <t>-inzet brw vht 25kv</t>
  </si>
  <si>
    <t>VHT Laagspanning</t>
  </si>
  <si>
    <t>-inzet brw vht laagspanning</t>
  </si>
  <si>
    <t>Laagspan. tester</t>
  </si>
  <si>
    <t>Inzet Brw IBGS</t>
  </si>
  <si>
    <t>Basis Ontsm.eh.</t>
  </si>
  <si>
    <t>-inzet brw basis ontsm eh</t>
  </si>
  <si>
    <t>BOE</t>
  </si>
  <si>
    <t>Chemiepakteam</t>
  </si>
  <si>
    <t>-inzet brw chemiepakteam</t>
  </si>
  <si>
    <t>Chemiepakken</t>
  </si>
  <si>
    <t>Gaspakteam</t>
  </si>
  <si>
    <t>-inzet brw gaspakteam</t>
  </si>
  <si>
    <t>Gev.stof eenheid</t>
  </si>
  <si>
    <t>-inzet brw gevstof eenheid</t>
  </si>
  <si>
    <t>Gev.stof spec. eh.</t>
  </si>
  <si>
    <t>-inzet brw gevstof spec eh</t>
  </si>
  <si>
    <t>Gierpakteam</t>
  </si>
  <si>
    <t>-inzet brw gierpakteam</t>
  </si>
  <si>
    <t>Grootsch. Ontsm. eh</t>
  </si>
  <si>
    <t>-inzet brw grootsch ontsm eh</t>
  </si>
  <si>
    <t>GOE</t>
  </si>
  <si>
    <t>Meting</t>
  </si>
  <si>
    <t>ibmet</t>
  </si>
  <si>
    <t>-inzet brw meting</t>
  </si>
  <si>
    <t>Milieuvoertuig</t>
  </si>
  <si>
    <t>-inzet brw milieuvoertuig</t>
  </si>
  <si>
    <t>Olieschermen</t>
  </si>
  <si>
    <t>-inzet brw olieschermen</t>
  </si>
  <si>
    <t>Opstart verk. org.</t>
  </si>
  <si>
    <t>-inzet brw opstart verk org</t>
  </si>
  <si>
    <t>Opstart VK Org</t>
  </si>
  <si>
    <t>Inzet Brw Log &amp; OnS</t>
  </si>
  <si>
    <t>Adembescherming</t>
  </si>
  <si>
    <t>-inzet brw adembescherming</t>
  </si>
  <si>
    <t>Arbeidshygiene</t>
  </si>
  <si>
    <t>-inzet brw arbeidshygiene</t>
  </si>
  <si>
    <t>Begr. Bijs. Team</t>
  </si>
  <si>
    <t>-inzet brw begr bijs team</t>
  </si>
  <si>
    <t>Brandstoftank</t>
  </si>
  <si>
    <t>-inzet brw brandstoftank</t>
  </si>
  <si>
    <t>Brandstof</t>
  </si>
  <si>
    <t>HA</t>
  </si>
  <si>
    <t>-inzet brw ha</t>
  </si>
  <si>
    <t>HAT</t>
  </si>
  <si>
    <t>-inzet brw hat</t>
  </si>
  <si>
    <t>Koelstoel</t>
  </si>
  <si>
    <t>-inzet brw koelstoel</t>
  </si>
  <si>
    <t>Onderst.Team Brw</t>
  </si>
  <si>
    <t>-inzet brw onderstteam brw</t>
  </si>
  <si>
    <t>Slang Opneemapparaat</t>
  </si>
  <si>
    <t>-inzet brw slang opneemapp</t>
  </si>
  <si>
    <t>Slangen Opnemer</t>
  </si>
  <si>
    <t>Stroom Aggregaat</t>
  </si>
  <si>
    <t>-inzet brw stroom aggregaat</t>
  </si>
  <si>
    <t>Team Brandonderzoek</t>
  </si>
  <si>
    <t>-inzet brw team brandonderzoek</t>
  </si>
  <si>
    <t>TBO</t>
  </si>
  <si>
    <t>Team Coll.Opvang Brw</t>
  </si>
  <si>
    <t>ibtcob</t>
  </si>
  <si>
    <t>-inzet brw team coll opvang</t>
  </si>
  <si>
    <t>TCO-B</t>
  </si>
  <si>
    <t>TD</t>
  </si>
  <si>
    <t>Tent</t>
  </si>
  <si>
    <t>Tent als afscherming over slachtoffers of voertuigen om af te schermen en/of droog te kunnen werken</t>
  </si>
  <si>
    <t>-inzet brw tent</t>
  </si>
  <si>
    <t>Verzorging</t>
  </si>
  <si>
    <t>-inzet brw verzorging</t>
  </si>
  <si>
    <t>Verzorging kantine</t>
  </si>
  <si>
    <t>-inzet brw verzorging kantine</t>
  </si>
  <si>
    <t>Verzorging WC</t>
  </si>
  <si>
    <t>-inzet brw verzorging wc</t>
  </si>
  <si>
    <t>Zichtscherm</t>
  </si>
  <si>
    <t>-inzet brw zichtscherm</t>
  </si>
  <si>
    <t>Inzet Brw NBB</t>
  </si>
  <si>
    <t>Blusheli</t>
  </si>
  <si>
    <t>-inzet brw blusheli</t>
  </si>
  <si>
    <t>Bronpomp/buispomp</t>
  </si>
  <si>
    <t>-inzet brw bronpomp-buispomp</t>
  </si>
  <si>
    <t>Bron-/buispomp</t>
  </si>
  <si>
    <t>Hand Crew NB</t>
  </si>
  <si>
    <t>-inzet brw hand crew nb</t>
  </si>
  <si>
    <t>Hand Crew</t>
  </si>
  <si>
    <t>Luchtsurv. start</t>
  </si>
  <si>
    <t>-inzet brw luchtsurv start</t>
  </si>
  <si>
    <t>Luchtsurv. stop</t>
  </si>
  <si>
    <t>-inzet brw luchtsurv stop</t>
  </si>
  <si>
    <t>NBT</t>
  </si>
  <si>
    <t>-inzet brw nbt</t>
  </si>
  <si>
    <t>TST-NB</t>
  </si>
  <si>
    <t>-inzet brw tst-nb</t>
  </si>
  <si>
    <t>VK-NB</t>
  </si>
  <si>
    <t>-inzet brw vk-nb</t>
  </si>
  <si>
    <t>Waterbassin</t>
  </si>
  <si>
    <t>-inzet brw waterbassin</t>
  </si>
  <si>
    <t>Watertank NB</t>
  </si>
  <si>
    <t>-inzet brw watertank nb</t>
  </si>
  <si>
    <t>Inzet Brw op Wat/WO</t>
  </si>
  <si>
    <t>Bergen object WO</t>
  </si>
  <si>
    <t>Inzet Brw duikers ter assistentie bij het bergen van een object uit het water. Meestal op verzoek van de andere disciplines of derden.</t>
  </si>
  <si>
    <t>-inzet brw bergen object wo</t>
  </si>
  <si>
    <t>Bergen slachtoff WO</t>
  </si>
  <si>
    <t>Inzet Brw duikers ter assistentie bij het bergen van een stoffelijk overschot uit het water. Meestal op verzoek van de andere disciplines of derden.</t>
  </si>
  <si>
    <t>-inzet brw bergen slachtoff wo</t>
  </si>
  <si>
    <t>-inzet brw brv</t>
  </si>
  <si>
    <t>BRV Blusboot</t>
  </si>
  <si>
    <t>-inzet brw brv blusboot</t>
  </si>
  <si>
    <t>BRV Groot water</t>
  </si>
  <si>
    <t>Brandweervaartuig dat op groot water mag varen als rivieren, IJsselmeer, etc.</t>
  </si>
  <si>
    <t>-inzet brw brv groot water</t>
  </si>
  <si>
    <t>BRV Patient vervoer</t>
  </si>
  <si>
    <t>-inzet brw brv patient vervoer</t>
  </si>
  <si>
    <t>MIRG Vooralarm</t>
  </si>
  <si>
    <t>mirgv</t>
  </si>
  <si>
    <t>-inzet brw mirg vooralarm</t>
  </si>
  <si>
    <t>MIRG Transport</t>
  </si>
  <si>
    <t>mirgt</t>
  </si>
  <si>
    <t>-inzet brw mirg transport</t>
  </si>
  <si>
    <t>MIRG Einde</t>
  </si>
  <si>
    <t>mirge</t>
  </si>
  <si>
    <t>-inzet brw mirg einde</t>
  </si>
  <si>
    <t>Oppervlakte redteam</t>
  </si>
  <si>
    <t>-inzet brw oppervlakte redteam</t>
  </si>
  <si>
    <t>ScheepsBr.Best. eh.</t>
  </si>
  <si>
    <t>-inzet brw scheepsbr best eh</t>
  </si>
  <si>
    <t>-inzet brw wo</t>
  </si>
  <si>
    <t>WOV</t>
  </si>
  <si>
    <t>-inzet brw wov</t>
  </si>
  <si>
    <t>Inzet Brw Spec Blus</t>
  </si>
  <si>
    <t>AS Industr.brand</t>
  </si>
  <si>
    <t>-inzet brw as industr brand</t>
  </si>
  <si>
    <t>Bijzondere blusmidd.</t>
  </si>
  <si>
    <t>-inzet brw bijzondere blusmidd</t>
  </si>
  <si>
    <t>Blusrobot</t>
  </si>
  <si>
    <t>-inzet brw blusrobot</t>
  </si>
  <si>
    <t>CrashTender</t>
  </si>
  <si>
    <t>-inzet brw crashtender</t>
  </si>
  <si>
    <t>Drukluchtschuim</t>
  </si>
  <si>
    <t>-inzet brw drukluchtschuim</t>
  </si>
  <si>
    <t>-inzet brw koud-snij-hd lans</t>
  </si>
  <si>
    <t>PB / PBH</t>
  </si>
  <si>
    <t>-inzet brw pb-pbh</t>
  </si>
  <si>
    <t>PBA</t>
  </si>
  <si>
    <t>-inzet brw pba</t>
  </si>
  <si>
    <t>Rietdakteam</t>
  </si>
  <si>
    <t>-inzet brw rietdakteam</t>
  </si>
  <si>
    <t>SB / SBH</t>
  </si>
  <si>
    <t>-inzet brw sb-sbh</t>
  </si>
  <si>
    <t>SBA</t>
  </si>
  <si>
    <t>-inzet brw sba</t>
  </si>
  <si>
    <t>Schuimvormend mid.</t>
  </si>
  <si>
    <t>-inzet brw schuimvormend mid</t>
  </si>
  <si>
    <t>Schuimvorm. mid</t>
  </si>
  <si>
    <t>TS Industr.brand</t>
  </si>
  <si>
    <t>-inzet brw ts industr brand</t>
  </si>
  <si>
    <t>Ventilator</t>
  </si>
  <si>
    <t>-inzet brw ventilator</t>
  </si>
  <si>
    <t>Waterkanon</t>
  </si>
  <si>
    <t>-inzet brw waterkanon</t>
  </si>
  <si>
    <t>Waterscherm</t>
  </si>
  <si>
    <t>-inzet brw waterscherm</t>
  </si>
  <si>
    <t>Inzet Brw water win</t>
  </si>
  <si>
    <t>GW 1500</t>
  </si>
  <si>
    <t>gw15</t>
  </si>
  <si>
    <t>-inzet brw gw 1500</t>
  </si>
  <si>
    <t>GW 3000</t>
  </si>
  <si>
    <t>gw30</t>
  </si>
  <si>
    <t>-inzet brw gw 3000</t>
  </si>
  <si>
    <t>GW M1500</t>
  </si>
  <si>
    <t>gwm15</t>
  </si>
  <si>
    <t>-inzet brw gw m1500</t>
  </si>
  <si>
    <t>GW Z3000</t>
  </si>
  <si>
    <t>gwz30</t>
  </si>
  <si>
    <t>-inzet brw gw z3000</t>
  </si>
  <si>
    <t>GW G1500</t>
  </si>
  <si>
    <t>gwg15</t>
  </si>
  <si>
    <t>-inzet brw gw g1500</t>
  </si>
  <si>
    <t>GW Z1500</t>
  </si>
  <si>
    <t>gwz15</t>
  </si>
  <si>
    <t>-inzet brw gw z1500</t>
  </si>
  <si>
    <t>GW G3000</t>
  </si>
  <si>
    <t>gwg30</t>
  </si>
  <si>
    <t>-inzet brw gw g3000</t>
  </si>
  <si>
    <t>KW 200</t>
  </si>
  <si>
    <t>kw200</t>
  </si>
  <si>
    <t>-inzet brw kw 200</t>
  </si>
  <si>
    <t>KW 500</t>
  </si>
  <si>
    <t>kw500</t>
  </si>
  <si>
    <t>-inzet brw kw 500</t>
  </si>
  <si>
    <t>DP</t>
  </si>
  <si>
    <t>gwdp</t>
  </si>
  <si>
    <t>Dompelpomp (DP, DPA of DHP)</t>
  </si>
  <si>
    <t>-inzet brw dp</t>
  </si>
  <si>
    <t>MSA</t>
  </si>
  <si>
    <t>-inzet brw msa</t>
  </si>
  <si>
    <t>MSA-G</t>
  </si>
  <si>
    <t>-inzet brw msa-g</t>
  </si>
  <si>
    <t>SL</t>
  </si>
  <si>
    <t>gwsl</t>
  </si>
  <si>
    <t>Slangenvoertuig (SL, SLA of SLH)</t>
  </si>
  <si>
    <t>-inzet brw sl</t>
  </si>
  <si>
    <t>Watertank</t>
  </si>
  <si>
    <t>-inzet brw watertank</t>
  </si>
  <si>
    <t>SLH-3KM</t>
  </si>
  <si>
    <t>-inzet brw slh-3km</t>
  </si>
  <si>
    <t>WTS1000</t>
  </si>
  <si>
    <t>wt1000</t>
  </si>
  <si>
    <t>-inzet brw wts1000</t>
  </si>
  <si>
    <t>WTS2500</t>
  </si>
  <si>
    <t>wt2500</t>
  </si>
  <si>
    <t>-inzet brw wts2500</t>
  </si>
  <si>
    <t>WTS4000</t>
  </si>
  <si>
    <t>wt4000</t>
  </si>
  <si>
    <t>-inzet brw wts4000</t>
  </si>
  <si>
    <t>Inzet GGB</t>
  </si>
  <si>
    <t>GGB</t>
  </si>
  <si>
    <t>-inzet ggb ggb</t>
  </si>
  <si>
    <t>GGB Container</t>
  </si>
  <si>
    <t>-inzet ggb ggb container</t>
  </si>
  <si>
    <t>Noodhulp Rode Kruis</t>
  </si>
  <si>
    <t>-inzet ggb noodhulp rode kruis</t>
  </si>
  <si>
    <t>Inzet GGD</t>
  </si>
  <si>
    <t>Forensische arts</t>
  </si>
  <si>
    <t>ggd</t>
  </si>
  <si>
    <t>artsf</t>
  </si>
  <si>
    <t>-inzet ggd forensische arts</t>
  </si>
  <si>
    <t>Arts infectieziekten</t>
  </si>
  <si>
    <t>artsi</t>
  </si>
  <si>
    <t>-inzet ggd arts infectieziekte</t>
  </si>
  <si>
    <t>Calamiteitenteam</t>
  </si>
  <si>
    <t>ggdct</t>
  </si>
  <si>
    <t>-inzet ggd calamiteitenteam</t>
  </si>
  <si>
    <t>Crisiscoordinator</t>
  </si>
  <si>
    <t>ggdcc</t>
  </si>
  <si>
    <t>-inzet ggd crisiscoordinator</t>
  </si>
  <si>
    <t>Crisisdienst GGD</t>
  </si>
  <si>
    <t>ggdcd</t>
  </si>
  <si>
    <t>-inzet ggd crisisdienst ggd</t>
  </si>
  <si>
    <t>Procesleider GOR</t>
  </si>
  <si>
    <t>ggdgor</t>
  </si>
  <si>
    <t>-inzet ggd procesleider gor</t>
  </si>
  <si>
    <t>Procesleider IZB</t>
  </si>
  <si>
    <t>ggdizb</t>
  </si>
  <si>
    <t>-inzet ggd procesleider izb</t>
  </si>
  <si>
    <t>Procesleider jeugd</t>
  </si>
  <si>
    <t>ggdjgd</t>
  </si>
  <si>
    <t>-inzet ggd procesleider jeugd</t>
  </si>
  <si>
    <t>Procesleider MMK</t>
  </si>
  <si>
    <t>ggdmmk</t>
  </si>
  <si>
    <t>-inzet ggd procesleider mmk</t>
  </si>
  <si>
    <t>Procesleider PSH</t>
  </si>
  <si>
    <t>ggdpsh</t>
  </si>
  <si>
    <t>-inzet ggd procesleider psh</t>
  </si>
  <si>
    <t>Microbioloog</t>
  </si>
  <si>
    <t>ggdmic</t>
  </si>
  <si>
    <t>-inzet ggd microbioloog</t>
  </si>
  <si>
    <t>Vpl infectie ziekte</t>
  </si>
  <si>
    <t>ggdviz</t>
  </si>
  <si>
    <t>-inzet ggd vpl infectie ziekte</t>
  </si>
  <si>
    <t>Com. Adviseur GGD</t>
  </si>
  <si>
    <t>-inzet ggd com adviseur ggd</t>
  </si>
  <si>
    <t>Informatie Coord.</t>
  </si>
  <si>
    <t>-inzet ggd informatie coord</t>
  </si>
  <si>
    <t>Inzet GGZ</t>
  </si>
  <si>
    <t>Crisisdienst GGZ</t>
  </si>
  <si>
    <t>ggz</t>
  </si>
  <si>
    <t>ggzcd</t>
  </si>
  <si>
    <t>-inzet ggz crisisdienst ggz</t>
  </si>
  <si>
    <t>Inzet GHOR functie</t>
  </si>
  <si>
    <t>OVDG</t>
  </si>
  <si>
    <t>ovdg</t>
  </si>
  <si>
    <t>-inzet ghor ovdg</t>
  </si>
  <si>
    <t>HOVDG</t>
  </si>
  <si>
    <t>hovdg</t>
  </si>
  <si>
    <t>-inzet ghor hovdg</t>
  </si>
  <si>
    <t>Dir PG</t>
  </si>
  <si>
    <t>dirpg</t>
  </si>
  <si>
    <t>-inzet ghor dir pg</t>
  </si>
  <si>
    <t>TV transport</t>
  </si>
  <si>
    <t>tvt</t>
  </si>
  <si>
    <t>-inzet ghor tv transport</t>
  </si>
  <si>
    <t>PSHOR</t>
  </si>
  <si>
    <t>pshor</t>
  </si>
  <si>
    <t>-inzet ghor pshor</t>
  </si>
  <si>
    <t>GAGS</t>
  </si>
  <si>
    <t>gags</t>
  </si>
  <si>
    <t>-inzet ghor gags</t>
  </si>
  <si>
    <t>AC GZ</t>
  </si>
  <si>
    <t>acgz</t>
  </si>
  <si>
    <t>-inzet ghor ac gz</t>
  </si>
  <si>
    <t>HIN GZ</t>
  </si>
  <si>
    <t>hingz</t>
  </si>
  <si>
    <t>-inzet ghor hin gz</t>
  </si>
  <si>
    <t>HON GZ</t>
  </si>
  <si>
    <t>hongz</t>
  </si>
  <si>
    <t>-inzet ghor hon gz</t>
  </si>
  <si>
    <t>Piket GHOR</t>
  </si>
  <si>
    <t>pghor</t>
  </si>
  <si>
    <t>-inzet ghor piket ghor</t>
  </si>
  <si>
    <t>Inzet GMK</t>
  </si>
  <si>
    <t>GMK CaCo</t>
  </si>
  <si>
    <t>CaCo</t>
  </si>
  <si>
    <t>-inzet gmk gmk caco</t>
  </si>
  <si>
    <t>GMK Hoofd meldkamer</t>
  </si>
  <si>
    <t>-inzet gmk gmk hoofd meldkamer</t>
  </si>
  <si>
    <t>GMK Lokaalbeheer</t>
  </si>
  <si>
    <t>-inzet gmk gmk lokaalbeheer</t>
  </si>
  <si>
    <t>MKA CTL-A</t>
  </si>
  <si>
    <t>clta</t>
  </si>
  <si>
    <t>-inzet gmk mka clt-a</t>
  </si>
  <si>
    <t>MKB C-MKB</t>
  </si>
  <si>
    <t>-inzet gmk mkb c-mkb</t>
  </si>
  <si>
    <t>Coord. MKB</t>
  </si>
  <si>
    <t>MKB CTL-B</t>
  </si>
  <si>
    <t>-inzet gmk mkb ctl-b</t>
  </si>
  <si>
    <t>MKB CTL-BG</t>
  </si>
  <si>
    <t>-inzet gmk mkb ctl-bg</t>
  </si>
  <si>
    <t>MKB CTL-VE</t>
  </si>
  <si>
    <t>-inzet gmk mkb ctl-ve</t>
  </si>
  <si>
    <t>Centr. VK Org</t>
  </si>
  <si>
    <t>MKB HMK-B</t>
  </si>
  <si>
    <t>-inzet gmk mkb hmk-b</t>
  </si>
  <si>
    <t>Hoofd MKB</t>
  </si>
  <si>
    <t>MKB TOA</t>
  </si>
  <si>
    <t>-inzet gmk mkb toa</t>
  </si>
  <si>
    <t>MKP generalist</t>
  </si>
  <si>
    <t>-inzet gmk mkp generalist</t>
  </si>
  <si>
    <t>MKP OpCo</t>
  </si>
  <si>
    <t>-inzet gmk mkp opco</t>
  </si>
  <si>
    <t>MKP OVD-OC</t>
  </si>
  <si>
    <t>-inzet gmk mkp ovd-oc</t>
  </si>
  <si>
    <t>MKP sectorhoofd</t>
  </si>
  <si>
    <t>-inzet gmk mkp sectorhoofd</t>
  </si>
  <si>
    <t>MKP teamchef</t>
  </si>
  <si>
    <t>-inzet gmk mkp teamchef</t>
  </si>
  <si>
    <t>Inzet MO functie</t>
  </si>
  <si>
    <t>Burgemeester</t>
  </si>
  <si>
    <t>imof</t>
  </si>
  <si>
    <t>bgm</t>
  </si>
  <si>
    <t>-inzet mo burgemeester</t>
  </si>
  <si>
    <t>OVD-Bevolkingszorg</t>
  </si>
  <si>
    <t>ovdbz</t>
  </si>
  <si>
    <t>-inzet mo ovd-bevolkingszorg</t>
  </si>
  <si>
    <t>OVD-BZ</t>
  </si>
  <si>
    <t>OVD-Water</t>
  </si>
  <si>
    <t>ovdwa</t>
  </si>
  <si>
    <t>-inzet mo ovd-water</t>
  </si>
  <si>
    <t>L-CoPI</t>
  </si>
  <si>
    <t>lcopi</t>
  </si>
  <si>
    <t>-inzet mo l-copi</t>
  </si>
  <si>
    <t>IM-CoPI</t>
  </si>
  <si>
    <t>imcopi</t>
  </si>
  <si>
    <t>-inzet mo im-copi</t>
  </si>
  <si>
    <t>GIM-CoPI</t>
  </si>
  <si>
    <t>gimcop</t>
  </si>
  <si>
    <t>-inzet mo gim-copi</t>
  </si>
  <si>
    <t>ROL</t>
  </si>
  <si>
    <t>rol</t>
  </si>
  <si>
    <t>-inzet mo rol</t>
  </si>
  <si>
    <t>IM-ROT</t>
  </si>
  <si>
    <t>imrot</t>
  </si>
  <si>
    <t>-inzet mo im-rot</t>
  </si>
  <si>
    <t>GIM-ROT</t>
  </si>
  <si>
    <t>gimot</t>
  </si>
  <si>
    <t>-inzet mo gim-rot</t>
  </si>
  <si>
    <t>AC-Bevolkingszorg</t>
  </si>
  <si>
    <t>acbz</t>
  </si>
  <si>
    <t>-inzet mo ac-bevolkingszorg</t>
  </si>
  <si>
    <t>AC-BZ</t>
  </si>
  <si>
    <t>AC-Crisis Communica</t>
  </si>
  <si>
    <t>acc</t>
  </si>
  <si>
    <t>-inzet mo ac-crisis communica</t>
  </si>
  <si>
    <t>AC-CC</t>
  </si>
  <si>
    <t>AC-Ondersteuning</t>
  </si>
  <si>
    <t>aco</t>
  </si>
  <si>
    <t>-inzet mo ac-ondersteuning</t>
  </si>
  <si>
    <t>AC-ON</t>
  </si>
  <si>
    <t>Sectie Bevolkingsz</t>
  </si>
  <si>
    <t>sbz</t>
  </si>
  <si>
    <t>-inzet mo sectie bevolkingsz</t>
  </si>
  <si>
    <t>Sectie Brandweer</t>
  </si>
  <si>
    <t>sb</t>
  </si>
  <si>
    <t>-inzet mo sectie brandweer</t>
  </si>
  <si>
    <t>Sectie Crisis Comm</t>
  </si>
  <si>
    <t>sc</t>
  </si>
  <si>
    <t>-inzet mo sectie crisis comm</t>
  </si>
  <si>
    <t>Sectie Geneeskundig</t>
  </si>
  <si>
    <t>sg</t>
  </si>
  <si>
    <t>-inzet mo sectie geneeskundig</t>
  </si>
  <si>
    <t>Sectie IM</t>
  </si>
  <si>
    <t>sim</t>
  </si>
  <si>
    <t>-inzet mo sectie im</t>
  </si>
  <si>
    <t>Sectie Ondersteuning</t>
  </si>
  <si>
    <t>son</t>
  </si>
  <si>
    <t>-inzet mo sectie ondersteuning</t>
  </si>
  <si>
    <t>Sectie Politie</t>
  </si>
  <si>
    <t>sp</t>
  </si>
  <si>
    <t>-inzet mo sectie politie</t>
  </si>
  <si>
    <t>Kern-ROT</t>
  </si>
  <si>
    <t>krot</t>
  </si>
  <si>
    <t>-inzet mo kern-rot</t>
  </si>
  <si>
    <t>Kern-ROT stil alarm</t>
  </si>
  <si>
    <t>krots</t>
  </si>
  <si>
    <t>-inzet mo kern-rot stil alarm</t>
  </si>
  <si>
    <t>ROT</t>
  </si>
  <si>
    <t>rot</t>
  </si>
  <si>
    <t>-inzet mo rot</t>
  </si>
  <si>
    <t>ROT stil alarm</t>
  </si>
  <si>
    <t>rots</t>
  </si>
  <si>
    <t>-inzet mo rot stil alarm</t>
  </si>
  <si>
    <t>GBT</t>
  </si>
  <si>
    <t>gbt</t>
  </si>
  <si>
    <t>-inzet mo gbt</t>
  </si>
  <si>
    <t>GBT-stil alarm</t>
  </si>
  <si>
    <t>gbts</t>
  </si>
  <si>
    <t>-inzet mo gbt-stil alarm</t>
  </si>
  <si>
    <t>RBT</t>
  </si>
  <si>
    <t>rbt</t>
  </si>
  <si>
    <t>-inzet mo rbt</t>
  </si>
  <si>
    <t>RBT stil alarm</t>
  </si>
  <si>
    <t>rbts</t>
  </si>
  <si>
    <t>-inzet mo rbt stil alarm</t>
  </si>
  <si>
    <t>Coord.team waddeneil</t>
  </si>
  <si>
    <t>cowa</t>
  </si>
  <si>
    <t>-inzet mo coord team waddeneil</t>
  </si>
  <si>
    <t>Coord.team op water</t>
  </si>
  <si>
    <t>cotw</t>
  </si>
  <si>
    <t>-inzet mo coord team op water</t>
  </si>
  <si>
    <t>Coord. Team op water</t>
  </si>
  <si>
    <t>HIN-BZ</t>
  </si>
  <si>
    <t>-inzet mo hin-bz</t>
  </si>
  <si>
    <t>HON-BZ</t>
  </si>
  <si>
    <t>-inzet mo hon-bz</t>
  </si>
  <si>
    <t>Reg mil opr adv</t>
  </si>
  <si>
    <t>-inzet mo reg mil opr adv</t>
  </si>
  <si>
    <t>Mil. Operationeel adv.</t>
  </si>
  <si>
    <t>Voorzitter VR</t>
  </si>
  <si>
    <t>-inzet mo voorzitter vr</t>
  </si>
  <si>
    <t>Inzet Pol algemeen</t>
  </si>
  <si>
    <t>Aanrijdingselecteur</t>
  </si>
  <si>
    <t>ipa</t>
  </si>
  <si>
    <t>aansel</t>
  </si>
  <si>
    <t>-inzet pol aanrijdingselecteur</t>
  </si>
  <si>
    <t>aedpol</t>
  </si>
  <si>
    <t>-inzet pol aed</t>
  </si>
  <si>
    <t>Arrestantenvervoer</t>
  </si>
  <si>
    <t>arrvrv</t>
  </si>
  <si>
    <t>-inzet pol arrestantenvervoer</t>
  </si>
  <si>
    <t>Bewaken &amp; Beveiligen</t>
  </si>
  <si>
    <t>bb</t>
  </si>
  <si>
    <t>-inzet pol bewaken-beveiligen</t>
  </si>
  <si>
    <t>camera</t>
  </si>
  <si>
    <t>-inzet pol cameratoezicht</t>
  </si>
  <si>
    <t>Dienst logistiek</t>
  </si>
  <si>
    <t>logist</t>
  </si>
  <si>
    <t>-inzet pol dienst logistiek</t>
  </si>
  <si>
    <t>Executietaken</t>
  </si>
  <si>
    <t>exec</t>
  </si>
  <si>
    <t>-inzet pol executietaken</t>
  </si>
  <si>
    <t>Hennepteam</t>
  </si>
  <si>
    <t>hennep</t>
  </si>
  <si>
    <t>-inzet pol hennepteam</t>
  </si>
  <si>
    <t>HOVD</t>
  </si>
  <si>
    <t>hovd-p</t>
  </si>
  <si>
    <t>-inzet pol hovd</t>
  </si>
  <si>
    <t>HOVJ</t>
  </si>
  <si>
    <t>hovj</t>
  </si>
  <si>
    <t>-inzet pol hovj</t>
  </si>
  <si>
    <t>HOVJ-huisverbod</t>
  </si>
  <si>
    <t>hovjh</t>
  </si>
  <si>
    <t>-inzet pol hovj-huisverbod</t>
  </si>
  <si>
    <t>IBT</t>
  </si>
  <si>
    <t>ibt</t>
  </si>
  <si>
    <t>-inzet pol ibt</t>
  </si>
  <si>
    <t>Leiding Reg eenheid</t>
  </si>
  <si>
    <t>lre</t>
  </si>
  <si>
    <t>-inzet pol leiding reg eenheid</t>
  </si>
  <si>
    <t>ME</t>
  </si>
  <si>
    <t>me</t>
  </si>
  <si>
    <t>-inzet pol me</t>
  </si>
  <si>
    <t>Onderhandelaar</t>
  </si>
  <si>
    <t>onderh</t>
  </si>
  <si>
    <t>-inzet pol onderhandelaar</t>
  </si>
  <si>
    <t>OpCo</t>
  </si>
  <si>
    <t>opco</t>
  </si>
  <si>
    <t>-inzet pol opco</t>
  </si>
  <si>
    <t>OVD-I</t>
  </si>
  <si>
    <t>ovd-i</t>
  </si>
  <si>
    <t>-inzet pol ovd-i</t>
  </si>
  <si>
    <t>OVD-OC</t>
  </si>
  <si>
    <t>ovd-oc</t>
  </si>
  <si>
    <t>-inzet pol ovd-oc</t>
  </si>
  <si>
    <t>OVD-P</t>
  </si>
  <si>
    <t>ovd-p</t>
  </si>
  <si>
    <t>-inzet pol ovd-p</t>
  </si>
  <si>
    <t>OVD-V</t>
  </si>
  <si>
    <t>ovd-v</t>
  </si>
  <si>
    <t>-inzet pol ovd-v</t>
  </si>
  <si>
    <t>OVJ</t>
  </si>
  <si>
    <t>ovj</t>
  </si>
  <si>
    <t>-inzet pol ovj</t>
  </si>
  <si>
    <t>OVP</t>
  </si>
  <si>
    <t>ovp</t>
  </si>
  <si>
    <t>-inzet pol ovp</t>
  </si>
  <si>
    <t>PD-unit</t>
  </si>
  <si>
    <t>pdunit</t>
  </si>
  <si>
    <t>-inzet pol pd-unit</t>
  </si>
  <si>
    <t>Persvoorlichting</t>
  </si>
  <si>
    <t>pvl</t>
  </si>
  <si>
    <t>-inzet pol persvoorlichting</t>
  </si>
  <si>
    <t>RCCB</t>
  </si>
  <si>
    <t>rccb</t>
  </si>
  <si>
    <t>-inzet pol rccb</t>
  </si>
  <si>
    <t>RSC</t>
  </si>
  <si>
    <t>rsc</t>
  </si>
  <si>
    <t>-inzet pol rsc</t>
  </si>
  <si>
    <t>Surveillancehond</t>
  </si>
  <si>
    <t>survh</t>
  </si>
  <si>
    <t>-inzet pol surveillancehond</t>
  </si>
  <si>
    <t>TCI</t>
  </si>
  <si>
    <t>tci</t>
  </si>
  <si>
    <t>-inzet pol tci</t>
  </si>
  <si>
    <t>TCO</t>
  </si>
  <si>
    <t>tcop</t>
  </si>
  <si>
    <t>-inzet pol tco</t>
  </si>
  <si>
    <t>Team paraatheid</t>
  </si>
  <si>
    <t>tph</t>
  </si>
  <si>
    <t>-inzet pol team paraatheid</t>
  </si>
  <si>
    <t>TOOI</t>
  </si>
  <si>
    <t>tooi</t>
  </si>
  <si>
    <t>-inzet pol tooi</t>
  </si>
  <si>
    <t>TVS</t>
  </si>
  <si>
    <t>tvs</t>
  </si>
  <si>
    <t>-inzet pol tvs</t>
  </si>
  <si>
    <t>Vaartuig groot</t>
  </si>
  <si>
    <t>vaarg</t>
  </si>
  <si>
    <t>-inzet pol vaartuig groot</t>
  </si>
  <si>
    <t>Vaartuig klein</t>
  </si>
  <si>
    <t>vaark</t>
  </si>
  <si>
    <t>-inzet pol vaartuig klein</t>
  </si>
  <si>
    <t>Verkeerstechn. Begel</t>
  </si>
  <si>
    <t>vkbeg</t>
  </si>
  <si>
    <t>-inzet pol verkeerstechn begel</t>
  </si>
  <si>
    <t>Verlichtingsunit</t>
  </si>
  <si>
    <t>vlu</t>
  </si>
  <si>
    <t>-inzet pol verlichtingsunit</t>
  </si>
  <si>
    <t>Vervoer Beslaghuis</t>
  </si>
  <si>
    <t>beslag</t>
  </si>
  <si>
    <t>-inzet pol vervoer beslaghuis</t>
  </si>
  <si>
    <t>VIK</t>
  </si>
  <si>
    <t>vik</t>
  </si>
  <si>
    <t>-inzet pol vik</t>
  </si>
  <si>
    <t>Voertuig berger</t>
  </si>
  <si>
    <t>vtbg</t>
  </si>
  <si>
    <t>-inzet pol voertuig berger</t>
  </si>
  <si>
    <t>Voetbaleenheid</t>
  </si>
  <si>
    <t>vbe</t>
  </si>
  <si>
    <t>-inzet pol voetbaleenheid</t>
  </si>
  <si>
    <t>VTT</t>
  </si>
  <si>
    <t>vtt</t>
  </si>
  <si>
    <t>-inzet pol vtt</t>
  </si>
  <si>
    <t>Waterscooter</t>
  </si>
  <si>
    <t>waters</t>
  </si>
  <si>
    <t>-inzet pol waterscooter</t>
  </si>
  <si>
    <t>WWM</t>
  </si>
  <si>
    <t>wwm</t>
  </si>
  <si>
    <t>-inzet pol wwm</t>
  </si>
  <si>
    <t>Zeehavenpolitie</t>
  </si>
  <si>
    <t>zhp</t>
  </si>
  <si>
    <t>-inzet pol zhp</t>
  </si>
  <si>
    <t>Inzet Pol functie</t>
  </si>
  <si>
    <t>AC</t>
  </si>
  <si>
    <t>ipfunc</t>
  </si>
  <si>
    <t>acp</t>
  </si>
  <si>
    <t>-inzet pol ac</t>
  </si>
  <si>
    <t>Districtschef</t>
  </si>
  <si>
    <t>dc</t>
  </si>
  <si>
    <t>-inzet pol districtschef</t>
  </si>
  <si>
    <t>Korpschef</t>
  </si>
  <si>
    <t>kc</t>
  </si>
  <si>
    <t>-inzet pol korpschef</t>
  </si>
  <si>
    <t>Politiechef</t>
  </si>
  <si>
    <t>pc</t>
  </si>
  <si>
    <t>-inzet pol politiechef</t>
  </si>
  <si>
    <t>Sectorhoofd DROC</t>
  </si>
  <si>
    <t>sdroc</t>
  </si>
  <si>
    <t>-inzet pol sectorhoofd droc</t>
  </si>
  <si>
    <t>Teamchef</t>
  </si>
  <si>
    <t>tcp</t>
  </si>
  <si>
    <t>-inzet pol teamchef</t>
  </si>
  <si>
    <t>Inzet Pol landelijk</t>
  </si>
  <si>
    <t>AOT</t>
  </si>
  <si>
    <t>ipl</t>
  </si>
  <si>
    <t>aot</t>
  </si>
  <si>
    <t>-inzet pol aot</t>
  </si>
  <si>
    <t>Beredenen</t>
  </si>
  <si>
    <t>bered</t>
  </si>
  <si>
    <t>-inzet pol beredenen</t>
  </si>
  <si>
    <t>DKDB</t>
  </si>
  <si>
    <t>-inzet pol landelijk dkdb</t>
  </si>
  <si>
    <t>DSI QRF</t>
  </si>
  <si>
    <t>dsi</t>
  </si>
  <si>
    <t>-inzet pol dsi qrf</t>
  </si>
  <si>
    <t>DSI RRT</t>
  </si>
  <si>
    <t>-inzet pol dsi rrt</t>
  </si>
  <si>
    <t>DSI UIM</t>
  </si>
  <si>
    <t>-inzet pol dsi uim</t>
  </si>
  <si>
    <t>ExpTeam Visu - Recon</t>
  </si>
  <si>
    <t>etvr</t>
  </si>
  <si>
    <t>-inzet pol expteam visu-recon</t>
  </si>
  <si>
    <t>FAST</t>
  </si>
  <si>
    <t>fast</t>
  </si>
  <si>
    <t>-inzet pol fast</t>
  </si>
  <si>
    <t>Heli</t>
  </si>
  <si>
    <t>pheli</t>
  </si>
  <si>
    <t>-inzet pol heli</t>
  </si>
  <si>
    <t>LFO</t>
  </si>
  <si>
    <t>lfo</t>
  </si>
  <si>
    <t>-inzet pol lfo</t>
  </si>
  <si>
    <t>LOCC</t>
  </si>
  <si>
    <t>locc</t>
  </si>
  <si>
    <t>-inzet pol locc</t>
  </si>
  <si>
    <t>LTFO</t>
  </si>
  <si>
    <t>ltfo</t>
  </si>
  <si>
    <t>-inzet pol ltfo</t>
  </si>
  <si>
    <t>LTOZ</t>
  </si>
  <si>
    <t>ltoz</t>
  </si>
  <si>
    <t>-inzet pol ltoz</t>
  </si>
  <si>
    <t>Luchtvaarttoezicht</t>
  </si>
  <si>
    <t>lvt</t>
  </si>
  <si>
    <t>-inzet pol luchtvaarttoezicht</t>
  </si>
  <si>
    <t>OG-AE</t>
  </si>
  <si>
    <t>ogae</t>
  </si>
  <si>
    <t>-inzet pol og-ae</t>
  </si>
  <si>
    <t>OT</t>
  </si>
  <si>
    <t>ot</t>
  </si>
  <si>
    <t>-inzet pol ot</t>
  </si>
  <si>
    <t>Reddingshond</t>
  </si>
  <si>
    <t>redho</t>
  </si>
  <si>
    <t>-inzet pol reddingshond</t>
  </si>
  <si>
    <t>Rijksrecherche</t>
  </si>
  <si>
    <t>rijksr</t>
  </si>
  <si>
    <t>-inzet pol rijksrecherche</t>
  </si>
  <si>
    <t>Speurhond</t>
  </si>
  <si>
    <t>speurh</t>
  </si>
  <si>
    <t>-inzet pol speurhond</t>
  </si>
  <si>
    <t>Team Transport</t>
  </si>
  <si>
    <t>tt</t>
  </si>
  <si>
    <t>-inzet pol team transport</t>
  </si>
  <si>
    <t>Inzet Pol recherche</t>
  </si>
  <si>
    <t>AVIM</t>
  </si>
  <si>
    <t>ipr</t>
  </si>
  <si>
    <t>avim</t>
  </si>
  <si>
    <t>-inzet pol recherche avim</t>
  </si>
  <si>
    <t>Digitale expertise</t>
  </si>
  <si>
    <t>iprde</t>
  </si>
  <si>
    <t>-inzet pol digitale expertise</t>
  </si>
  <si>
    <t>DR</t>
  </si>
  <si>
    <t>dr</t>
  </si>
  <si>
    <t>-inzet pol dr</t>
  </si>
  <si>
    <t>DRR</t>
  </si>
  <si>
    <t>drr</t>
  </si>
  <si>
    <t>-inzet pol drr</t>
  </si>
  <si>
    <t>Familierechercheur</t>
  </si>
  <si>
    <t>famrec</t>
  </si>
  <si>
    <t>-inzet pol familieur</t>
  </si>
  <si>
    <t>FO</t>
  </si>
  <si>
    <t>fo</t>
  </si>
  <si>
    <t>-inzet pol fo</t>
  </si>
  <si>
    <t>Inlichtingendienst</t>
  </si>
  <si>
    <t>-inzet pol inlichtingendienst</t>
  </si>
  <si>
    <t>Interceptie</t>
  </si>
  <si>
    <t>interc</t>
  </si>
  <si>
    <t>-inzet pol interceptie</t>
  </si>
  <si>
    <t>IRC</t>
  </si>
  <si>
    <t>irc</t>
  </si>
  <si>
    <t>-inzet pol irc</t>
  </si>
  <si>
    <t>LPD</t>
  </si>
  <si>
    <t>lpd</t>
  </si>
  <si>
    <t>-inzet pol lpd</t>
  </si>
  <si>
    <t>Narcotica</t>
  </si>
  <si>
    <t>narco</t>
  </si>
  <si>
    <t>-inzet pol narcotica</t>
  </si>
  <si>
    <t>OVD-R</t>
  </si>
  <si>
    <t>ovd-r</t>
  </si>
  <si>
    <t>-inzet pol ovd-r</t>
  </si>
  <si>
    <t>Tactische opsporing</t>
  </si>
  <si>
    <t>tact</t>
  </si>
  <si>
    <t>-inzet pol tactische ops</t>
  </si>
  <si>
    <t>Team Bedr politici</t>
  </si>
  <si>
    <t>tbp</t>
  </si>
  <si>
    <t>-inzet pol team bedr politici</t>
  </si>
  <si>
    <t>Team Bijz opsporing</t>
  </si>
  <si>
    <t>tbz</t>
  </si>
  <si>
    <t>-inzet pol team bijz ops</t>
  </si>
  <si>
    <t>Team overvallen</t>
  </si>
  <si>
    <t>to</t>
  </si>
  <si>
    <t>-inzet pol team overvallen</t>
  </si>
  <si>
    <t>TEV</t>
  </si>
  <si>
    <t>tev</t>
  </si>
  <si>
    <t>-inzet pol tev</t>
  </si>
  <si>
    <t>TGO</t>
  </si>
  <si>
    <t>tgo</t>
  </si>
  <si>
    <t>-inzet pol tgo</t>
  </si>
  <si>
    <t>VAT</t>
  </si>
  <si>
    <t>vat</t>
  </si>
  <si>
    <t>-inzet pol vat</t>
  </si>
  <si>
    <t>VOA</t>
  </si>
  <si>
    <t>voa</t>
  </si>
  <si>
    <t>-inzet pol voa</t>
  </si>
  <si>
    <t>VVC</t>
  </si>
  <si>
    <t>vvc</t>
  </si>
  <si>
    <t>-inzet pol vvc</t>
  </si>
  <si>
    <t>Zeden</t>
  </si>
  <si>
    <t>zeden</t>
  </si>
  <si>
    <t>-inzet pol zeden</t>
  </si>
  <si>
    <t>Inzet Pol SGBO</t>
  </si>
  <si>
    <t>SGBO opstarten</t>
  </si>
  <si>
    <t>ips</t>
  </si>
  <si>
    <t>sgbo</t>
  </si>
  <si>
    <t>-inzet pol sgbo opstarten</t>
  </si>
  <si>
    <t>HBB</t>
  </si>
  <si>
    <t>hbb</t>
  </si>
  <si>
    <t>-inzet pol sgbo hbb</t>
  </si>
  <si>
    <t>HHN</t>
  </si>
  <si>
    <t>hhn</t>
  </si>
  <si>
    <t>-inzet pol sgbo hhn</t>
  </si>
  <si>
    <t>HIN</t>
  </si>
  <si>
    <t>hinp</t>
  </si>
  <si>
    <t>-inzet pol sgbo hin</t>
  </si>
  <si>
    <t>HINT</t>
  </si>
  <si>
    <t>hint</t>
  </si>
  <si>
    <t>-inzet pol sgbo hint</t>
  </si>
  <si>
    <t>HMOB</t>
  </si>
  <si>
    <t>hmob</t>
  </si>
  <si>
    <t>-inzet pol sgbo hmob</t>
  </si>
  <si>
    <t>HOHA</t>
  </si>
  <si>
    <t>hoha</t>
  </si>
  <si>
    <t>-inzet pol sgbo hoha</t>
  </si>
  <si>
    <t>HON</t>
  </si>
  <si>
    <t>honp</t>
  </si>
  <si>
    <t>-inzet pol sgbo hon</t>
  </si>
  <si>
    <t>HOPEX</t>
  </si>
  <si>
    <t>hopex</t>
  </si>
  <si>
    <t>-inzet pol sgbo hopex</t>
  </si>
  <si>
    <t>HOPS</t>
  </si>
  <si>
    <t>hops</t>
  </si>
  <si>
    <t>-inzet pol sgbo hops</t>
  </si>
  <si>
    <t>Inzet SAR</t>
  </si>
  <si>
    <t>KWC</t>
  </si>
  <si>
    <t>isar</t>
  </si>
  <si>
    <t>sar</t>
  </si>
  <si>
    <t>-inzet sar kwc</t>
  </si>
  <si>
    <t>Lifeguards KNRM</t>
  </si>
  <si>
    <t>-inzet sar lifeguards knrm</t>
  </si>
  <si>
    <t>-inzet sar first responder</t>
  </si>
  <si>
    <t>RedBrig. Strandw</t>
  </si>
  <si>
    <t>-inzet sar redbrig strandw</t>
  </si>
  <si>
    <t>Reddingsbrigade</t>
  </si>
  <si>
    <t>-inzet sar reddingsbrigade</t>
  </si>
  <si>
    <t>Reddingboot KNRM</t>
  </si>
  <si>
    <t>-inzet sar reddingboot knrm</t>
  </si>
  <si>
    <t>RedBoot. PatientVerv</t>
  </si>
  <si>
    <t>sarpv</t>
  </si>
  <si>
    <t>-inzet sar redboot patientverv</t>
  </si>
  <si>
    <t>Schipper van Dienst</t>
  </si>
  <si>
    <t>-inzet sar schipper van dienst</t>
  </si>
  <si>
    <t>Strandtransport</t>
  </si>
  <si>
    <t>-inzet sar strandtransport</t>
  </si>
  <si>
    <t>Kust HV truck KNRM</t>
  </si>
  <si>
    <t>sarkhv</t>
  </si>
  <si>
    <t>-inzet sar kust hv truck knrm</t>
  </si>
  <si>
    <t>SAR heli</t>
  </si>
  <si>
    <t>-inzet sar sar heli</t>
  </si>
  <si>
    <t>HVH-SAM/SAMIJ bak</t>
  </si>
  <si>
    <t>-inzet sar hvh-sam-samij bak</t>
  </si>
  <si>
    <t>SAMIJ Regeling</t>
  </si>
  <si>
    <t>samij</t>
  </si>
  <si>
    <t>-inzet sar samij regeling</t>
  </si>
  <si>
    <t>Nautische arts</t>
  </si>
  <si>
    <t>sarna</t>
  </si>
  <si>
    <t>-inzet sar nautische arts</t>
  </si>
  <si>
    <t>Justitiele Voorw</t>
  </si>
  <si>
    <t>jusvw</t>
  </si>
  <si>
    <t>justvw</t>
  </si>
  <si>
    <t>bijv. Enkelband dragend, gebiedsverbod</t>
  </si>
  <si>
    <t>-justitiele voorw</t>
  </si>
  <si>
    <t>Kenteken</t>
  </si>
  <si>
    <t>kentk</t>
  </si>
  <si>
    <t>ktk</t>
  </si>
  <si>
    <t>-kenteken</t>
  </si>
  <si>
    <t>Kleur patient</t>
  </si>
  <si>
    <t>Blauw</t>
  </si>
  <si>
    <t>kpat</t>
  </si>
  <si>
    <t>kpblw</t>
  </si>
  <si>
    <t>-kleur patient blauw</t>
  </si>
  <si>
    <t>Bleek</t>
  </si>
  <si>
    <t>kpblk</t>
  </si>
  <si>
    <t>-kleur patient bleek</t>
  </si>
  <si>
    <t>Grauw</t>
  </si>
  <si>
    <t>kpgrw</t>
  </si>
  <si>
    <t>-kleur patient grauw</t>
  </si>
  <si>
    <t>Normaal</t>
  </si>
  <si>
    <t>kpnrm</t>
  </si>
  <si>
    <t>-kleur patient normaal</t>
  </si>
  <si>
    <t>Rood</t>
  </si>
  <si>
    <t>kproo</t>
  </si>
  <si>
    <t>-kleur patient rood</t>
  </si>
  <si>
    <t>Kraken</t>
  </si>
  <si>
    <t>kraken</t>
  </si>
  <si>
    <t>kraknj</t>
  </si>
  <si>
    <t>-kraken ja</t>
  </si>
  <si>
    <t>kraknn</t>
  </si>
  <si>
    <t>-kraken nee</t>
  </si>
  <si>
    <t>LCM-Nummer</t>
  </si>
  <si>
    <t>lcm</t>
  </si>
  <si>
    <t>-lcm-nummer</t>
  </si>
  <si>
    <t>Leeftijd</t>
  </si>
  <si>
    <t>lftd</t>
  </si>
  <si>
    <t>-leeftijd</t>
  </si>
  <si>
    <t>gaslek</t>
  </si>
  <si>
    <t>-lek gs gas verwarm-aandrijf</t>
  </si>
  <si>
    <t>-lek gs gas overige</t>
  </si>
  <si>
    <t>-lek gs gedumpt afval</t>
  </si>
  <si>
    <t>-lek gs drugslab</t>
  </si>
  <si>
    <t>-lek gs radioactief</t>
  </si>
  <si>
    <t>-lek gs milieu gev stof</t>
  </si>
  <si>
    <t>-lek gs stof onbekend</t>
  </si>
  <si>
    <t>Live View</t>
  </si>
  <si>
    <t>lview</t>
  </si>
  <si>
    <t>lviewj</t>
  </si>
  <si>
    <t>-live view ja</t>
  </si>
  <si>
    <t>lviewn</t>
  </si>
  <si>
    <t>-live view nee</t>
  </si>
  <si>
    <t>Loc. in vaartuig</t>
  </si>
  <si>
    <t>Accommodatie</t>
  </si>
  <si>
    <t>lva</t>
  </si>
  <si>
    <t>lvaac</t>
  </si>
  <si>
    <t>-loc in vaartuig accommodatie</t>
  </si>
  <si>
    <t>Lading</t>
  </si>
  <si>
    <t>lvald</t>
  </si>
  <si>
    <t>-loc in vaartuig lading</t>
  </si>
  <si>
    <t>Machinekamer</t>
  </si>
  <si>
    <t>lvamk</t>
  </si>
  <si>
    <t>-loc in vaartuig machinekamer</t>
  </si>
  <si>
    <t>Locatie ongeval</t>
  </si>
  <si>
    <t>Bedrijf</t>
  </si>
  <si>
    <t>logv</t>
  </si>
  <si>
    <t>lobdr</t>
  </si>
  <si>
    <t>-locatie ongeval bedrijf</t>
  </si>
  <si>
    <t>Huis</t>
  </si>
  <si>
    <t>lohs</t>
  </si>
  <si>
    <t>-locatie ongeval huis</t>
  </si>
  <si>
    <t>Sport</t>
  </si>
  <si>
    <t>lospt</t>
  </si>
  <si>
    <t>-locatie ongeval sport</t>
  </si>
  <si>
    <t>Lokaal afhandelen</t>
  </si>
  <si>
    <t>lokaal</t>
  </si>
  <si>
    <t>lokaaj</t>
  </si>
  <si>
    <t>-lokaal afhandelen ja</t>
  </si>
  <si>
    <t>lokaan</t>
  </si>
  <si>
    <t>-lokaal afhandelen nee</t>
  </si>
  <si>
    <t>Lokmiddel</t>
  </si>
  <si>
    <t>lokmid</t>
  </si>
  <si>
    <t>lokmdj</t>
  </si>
  <si>
    <t>-lokmiddel ja</t>
  </si>
  <si>
    <t>lokmdn</t>
  </si>
  <si>
    <t>-lokmiddel nee</t>
  </si>
  <si>
    <t>LVO categorie</t>
  </si>
  <si>
    <t>Zeer klein</t>
  </si>
  <si>
    <t>lvc</t>
  </si>
  <si>
    <t>lvczk</t>
  </si>
  <si>
    <t>O-Brw</t>
  </si>
  <si>
    <t>Aantal personen in luchtvaartuig is 1 t/m 3</t>
  </si>
  <si>
    <t>-lvo categorie zeer klein</t>
  </si>
  <si>
    <t>LVO cat.</t>
  </si>
  <si>
    <t>Zeer kl</t>
  </si>
  <si>
    <t>Klein</t>
  </si>
  <si>
    <t>lvckl</t>
  </si>
  <si>
    <t>Aantal personen in luchtvaartuig is 4 t/m 6 of Gewicht lager &lt; 6 ton</t>
  </si>
  <si>
    <t>Bij staan POB's voor Persons On Board ofwel personen in het toestel.</t>
  </si>
  <si>
    <t>De grenzen tussen de categorieen zijn niet hard. Per luchthaven kunnen die enigszins op de specifieke situatie afgestemd worden.  Een vliegveld dat altijd voldoende hulpverleningspotentieel alarmeert voor een bepaalde categorie kan er voor kiezen de onder</t>
  </si>
  <si>
    <t>Betreft vliegtuig met tussen de +/- 1 tot +/- 6 personen aanboord.</t>
  </si>
  <si>
    <t>-lvo categorie klein</t>
  </si>
  <si>
    <t>Middel</t>
  </si>
  <si>
    <t>lvcmd</t>
  </si>
  <si>
    <t>Aantal personen in luchtvaartuig is 7 t/m 50 of Gewicht tussen de 6 – 22 ton</t>
  </si>
  <si>
    <t>Betreft vliegtuig met tussen de +/- 6 tot +/- 50 personen aanboord.</t>
  </si>
  <si>
    <t>Een vliegveld dat veel vliegtuigen ontvangt met tot b.v. 55 POB's kan er voor kiezen de 55 POB onder de middel categorie te laten vallen.</t>
  </si>
  <si>
    <t>-lvo categorie middel</t>
  </si>
  <si>
    <t>Groot</t>
  </si>
  <si>
    <t>lvcgr</t>
  </si>
  <si>
    <t>Aantal personen in luchtvaartuig is 51 t/m 250 of Gewicht &gt; 22 ton</t>
  </si>
  <si>
    <t>Betreft vliegtuig met tussen de +/- 50 tot +/- 250 personen aanboord.</t>
  </si>
  <si>
    <t>-lvo categorie groot</t>
  </si>
  <si>
    <t>Zeer groot</t>
  </si>
  <si>
    <t>lvczg</t>
  </si>
  <si>
    <t>Aantal personen in luchtvaartuig is 250 en meer</t>
  </si>
  <si>
    <t>Betreft vliegtuig met meer dan +/- 250 personen aanboord.</t>
  </si>
  <si>
    <t>Een vliegveld dat sporadisch vliegtuigen ontvangt met tot meer dan 250 POB's kan er voor kiezen de basis inzet onder de categorie groot te laten vallen.</t>
  </si>
  <si>
    <t>-lvo categorie zeer groot</t>
  </si>
  <si>
    <t>Zeer gr</t>
  </si>
  <si>
    <t>Medisch hulpmiddel</t>
  </si>
  <si>
    <t>Brancard</t>
  </si>
  <si>
    <t>mhm</t>
  </si>
  <si>
    <t>branc</t>
  </si>
  <si>
    <t>-hulpmiddel brancard</t>
  </si>
  <si>
    <t>Monitor</t>
  </si>
  <si>
    <t>monit</t>
  </si>
  <si>
    <t>-hulpmiddel monitor</t>
  </si>
  <si>
    <t>Zuurstofcilinder</t>
  </si>
  <si>
    <t>zucil</t>
  </si>
  <si>
    <t>-hulpmiddel zuurstofcilinder</t>
  </si>
  <si>
    <t>Perfusorpomp</t>
  </si>
  <si>
    <t>perfpo</t>
  </si>
  <si>
    <t>-hulpmiddel perfusorpomp</t>
  </si>
  <si>
    <t>Maxi cosi</t>
  </si>
  <si>
    <t>maxcos</t>
  </si>
  <si>
    <t>-hulpmiddel maxi cosi</t>
  </si>
  <si>
    <t>Couveuse</t>
  </si>
  <si>
    <t>couv</t>
  </si>
  <si>
    <t>-hulpmiddel couveuse</t>
  </si>
  <si>
    <t>-meetploeg-ve gs</t>
  </si>
  <si>
    <t>Meldcode</t>
  </si>
  <si>
    <t>&lt;regionaal invullen&gt;</t>
  </si>
  <si>
    <t>mldc</t>
  </si>
  <si>
    <t>Meldercontact</t>
  </si>
  <si>
    <t>Buiten tijd</t>
  </si>
  <si>
    <t>mc</t>
  </si>
  <si>
    <t>mcbt</t>
  </si>
  <si>
    <t>-meldercont buiten tijd</t>
  </si>
  <si>
    <t>Geen gehoor</t>
  </si>
  <si>
    <t>mcgg</t>
  </si>
  <si>
    <t>-meldercont geen gehoor</t>
  </si>
  <si>
    <t>Geen telefoon</t>
  </si>
  <si>
    <t>mcgt</t>
  </si>
  <si>
    <t>-meldercont geen telefoon</t>
  </si>
  <si>
    <t>Niet bellen</t>
  </si>
  <si>
    <t>mcnb</t>
  </si>
  <si>
    <t>-meldercont niet bellen</t>
  </si>
  <si>
    <t>Niet gebeld</t>
  </si>
  <si>
    <t>mcgb</t>
  </si>
  <si>
    <t>-meldercont niet gebeld</t>
  </si>
  <si>
    <t>Teruggebeld</t>
  </si>
  <si>
    <t>mctg</t>
  </si>
  <si>
    <t>-meldercont teruggebeld</t>
  </si>
  <si>
    <t>Wil niet</t>
  </si>
  <si>
    <t>mcwn</t>
  </si>
  <si>
    <t>-meldercont wil niet</t>
  </si>
  <si>
    <t>Vervallen</t>
  </si>
  <si>
    <t>mcvv</t>
  </si>
  <si>
    <t>-meldercont vervallen</t>
  </si>
  <si>
    <t>PCC</t>
  </si>
  <si>
    <t>mcpcc</t>
  </si>
  <si>
    <t>-meldercont pcc</t>
  </si>
  <si>
    <t>Niet terugbellen</t>
  </si>
  <si>
    <t>mcntb</t>
  </si>
  <si>
    <t>-meldercont niet terugbellen</t>
  </si>
  <si>
    <t>+30 min teruggebeld</t>
  </si>
  <si>
    <t>mc30tg</t>
  </si>
  <si>
    <t>-meldercont +30 min gebeld</t>
  </si>
  <si>
    <t>+60 min teruggebeld</t>
  </si>
  <si>
    <t>mc60tg</t>
  </si>
  <si>
    <t>-meldercont +60 min gebeld</t>
  </si>
  <si>
    <t>Geen inzet nodig</t>
  </si>
  <si>
    <t>mcgin</t>
  </si>
  <si>
    <t>-meldercont geen inzet nodig</t>
  </si>
  <si>
    <t>+30 min geen contact</t>
  </si>
  <si>
    <t>mc30gc</t>
  </si>
  <si>
    <t>-meldercont +30 min geen cont</t>
  </si>
  <si>
    <t>+60 min geen contact</t>
  </si>
  <si>
    <t>mc60gc</t>
  </si>
  <si>
    <t>-meldercont +60 min geen cont</t>
  </si>
  <si>
    <t>Doorverwezen</t>
  </si>
  <si>
    <t>mcdvw</t>
  </si>
  <si>
    <t>-meldercont doorverwezen</t>
  </si>
  <si>
    <t>Doorgezet BT</t>
  </si>
  <si>
    <t>mcdbt</t>
  </si>
  <si>
    <t>-meldercont doorgezet bt</t>
  </si>
  <si>
    <t>+120 min doorgezet</t>
  </si>
  <si>
    <t>mc120d</t>
  </si>
  <si>
    <t>-meldercont +120 min doorgezet</t>
  </si>
  <si>
    <t>Terugbellen 30 min</t>
  </si>
  <si>
    <t>mct30m</t>
  </si>
  <si>
    <t>-meldercont terugbellen 30 min</t>
  </si>
  <si>
    <t>Terugbellen 60 min</t>
  </si>
  <si>
    <t>mct60m</t>
  </si>
  <si>
    <t>-meldercont terugbellen 60 min</t>
  </si>
  <si>
    <t>Met brand</t>
  </si>
  <si>
    <t>metbr</t>
  </si>
  <si>
    <t>metbrj</t>
  </si>
  <si>
    <t>Kar. om bij b.v. een incident wat primair als ongeval aangeduid wordt, aan te geven dat er ook brand is.</t>
  </si>
  <si>
    <t>-met brand ja</t>
  </si>
  <si>
    <t>metbrn</t>
  </si>
  <si>
    <t>-met brand nee</t>
  </si>
  <si>
    <t>Met gevaarlijke stof</t>
  </si>
  <si>
    <t>metgs</t>
  </si>
  <si>
    <t>metgsj</t>
  </si>
  <si>
    <t>Als bij een incident wat niet primair een incident is met gevaarlijke stoffen er wel gevaarlijke stoffen worden aangetroffen die (mogelijk) van invloed kunnen zijn/worden op het effect en de bestrijding van het incident.</t>
  </si>
  <si>
    <t>Als u tot een inzet voor gevaarlijke stoffen wenst te komen dient u een keuze te maken uit de waarde bij de Lekkage/aantreffen en/of Ops OGS karakteristieken. Deze kar is meer bedoeld ter attentie. Als het tot een daadwerkelijke inzet komt voor gev. stoffen is de kar. met OGS meer van toepassing.</t>
  </si>
  <si>
    <t>-met gevaarlijke stof ja</t>
  </si>
  <si>
    <t>Met gev. stof</t>
  </si>
  <si>
    <t>metgsn</t>
  </si>
  <si>
    <t>-met gevaarlijke stof nee</t>
  </si>
  <si>
    <t>Met ongeval</t>
  </si>
  <si>
    <t>metong</t>
  </si>
  <si>
    <t>metonj</t>
  </si>
  <si>
    <t>Kar. om bij b.v. een incident wat primair als brand aangeduid wordt, aan te geven dat het ook een ongeval betreft.</t>
  </si>
  <si>
    <t>-met ongeval ja</t>
  </si>
  <si>
    <t>Met THV</t>
  </si>
  <si>
    <t>metonn</t>
  </si>
  <si>
    <t>-met ongeval nee</t>
  </si>
  <si>
    <t>Met WO</t>
  </si>
  <si>
    <t>metwo</t>
  </si>
  <si>
    <t>metwoj</t>
  </si>
  <si>
    <t>Kar. om bij b.v. een incident wat primair als brand aangeduid wordt, aan te geven dat het ook een Water Ongevel betreft.</t>
  </si>
  <si>
    <t>-met wo ja</t>
  </si>
  <si>
    <t>metwon</t>
  </si>
  <si>
    <t>-met wo nee</t>
  </si>
  <si>
    <t>Meteogegevens</t>
  </si>
  <si>
    <t>mtgeg</t>
  </si>
  <si>
    <t>-meteogegevens</t>
  </si>
  <si>
    <t>Militair betrokken</t>
  </si>
  <si>
    <t>milbt</t>
  </si>
  <si>
    <t>milbtj</t>
  </si>
  <si>
    <t>Kar. met name bedoelt voor KMAR/Defensie om aan te geven dat bij een incident een militair(vervoermiddel)betrokken is.</t>
  </si>
  <si>
    <t>-militair betrokken ja</t>
  </si>
  <si>
    <t>milbtn</t>
  </si>
  <si>
    <t>-militair betrokken nee</t>
  </si>
  <si>
    <t>MoIP intern afgehand</t>
  </si>
  <si>
    <t>minaf</t>
  </si>
  <si>
    <t>minafj</t>
  </si>
  <si>
    <t>-moip intern afgehand ja</t>
  </si>
  <si>
    <t>minafn</t>
  </si>
  <si>
    <t>-moip intern afgehand nee</t>
  </si>
  <si>
    <t>NB uitbreid. risico</t>
  </si>
  <si>
    <t>Laag</t>
  </si>
  <si>
    <t>nbur</t>
  </si>
  <si>
    <t>nburl</t>
  </si>
  <si>
    <t>KAR waarde die risico op snelle uitbreiding van branden in begroeiing aangeeft bij toenemende droogte.</t>
  </si>
  <si>
    <t>Deze KAR is in bepaalde gebieden in sterke mate bepalend voor de omvang van Brw. inzet bij met name natuurbranden en wordt soms gebruikt bij alle buiten- en vervoer branden in deze gebieden.</t>
  </si>
  <si>
    <t>-nb uitbreid risico laag</t>
  </si>
  <si>
    <t>Uitbr.</t>
  </si>
  <si>
    <t>nburn</t>
  </si>
  <si>
    <t>-nb uitbreid risico normaal</t>
  </si>
  <si>
    <t>Hoog</t>
  </si>
  <si>
    <t>nburh</t>
  </si>
  <si>
    <t>-nb uitbreid risico hoog</t>
  </si>
  <si>
    <t>Zeer hoog</t>
  </si>
  <si>
    <t>nburzh</t>
  </si>
  <si>
    <t>-nb uitbreid risico zeer hoog</t>
  </si>
  <si>
    <t>NMR</t>
  </si>
  <si>
    <t>nmr</t>
  </si>
  <si>
    <t>nmrj</t>
  </si>
  <si>
    <t>Nationale Meetnet Radioactiviteit Melding</t>
  </si>
  <si>
    <t>-nmr ja</t>
  </si>
  <si>
    <t>NMR alarm</t>
  </si>
  <si>
    <t>nmrn</t>
  </si>
  <si>
    <t>-nmr nee</t>
  </si>
  <si>
    <t>OMS/PAC oorzaak</t>
  </si>
  <si>
    <t>Om oorzaken vals alarm aan te duiden</t>
  </si>
  <si>
    <t>-oms-pac brand</t>
  </si>
  <si>
    <t>Brand reeds geblust</t>
  </si>
  <si>
    <t>-oms-pac brand reeds geblust</t>
  </si>
  <si>
    <t>-oms/pac afwijkend gebruik</t>
  </si>
  <si>
    <t>-oms/pac ontwerpfout</t>
  </si>
  <si>
    <t>-oms-pac niet te achterhalen</t>
  </si>
  <si>
    <t>Brandstichting</t>
  </si>
  <si>
    <t>-oms-pac brandstichting</t>
  </si>
  <si>
    <t>Roken</t>
  </si>
  <si>
    <t>-oms-pac roken</t>
  </si>
  <si>
    <t>Bakken/Braden e.d.</t>
  </si>
  <si>
    <t>-oms-pac bakken-braden ed</t>
  </si>
  <si>
    <t>Flamberen</t>
  </si>
  <si>
    <t>-oms-pac flamberen</t>
  </si>
  <si>
    <t>Uitlaatgassen</t>
  </si>
  <si>
    <t>-oms-pac uitlaatgassen</t>
  </si>
  <si>
    <t>Las-/Slijpwerkz.</t>
  </si>
  <si>
    <t>-oms-pac las-slijpwerkz</t>
  </si>
  <si>
    <t>Soldeerwerkzaamheden</t>
  </si>
  <si>
    <t>-oms-pac soldeerwerkz</t>
  </si>
  <si>
    <t>Aerosolen uit Prod</t>
  </si>
  <si>
    <t>-oms-pac aerosolen uit prod</t>
  </si>
  <si>
    <t>Opzettelijk Geactiv</t>
  </si>
  <si>
    <t>-oms-pac opzettelijk geactiv</t>
  </si>
  <si>
    <t>Bedieningsfout</t>
  </si>
  <si>
    <t>-oms-pac bedieningsfout bmi</t>
  </si>
  <si>
    <t>Stoom/Douche/Koken</t>
  </si>
  <si>
    <t>-oms-pac stoom-douche-koken</t>
  </si>
  <si>
    <t>Vervuilde melder</t>
  </si>
  <si>
    <t>-oms-pac vervuilde melder</t>
  </si>
  <si>
    <t>Opwervelend stof</t>
  </si>
  <si>
    <t>-oms-pac opwervelend stof</t>
  </si>
  <si>
    <t>Lijmwerkzaamheden</t>
  </si>
  <si>
    <t>-oms-pac lijmwerkz</t>
  </si>
  <si>
    <t>Beschadiging</t>
  </si>
  <si>
    <t>-oms-pac beschadiging</t>
  </si>
  <si>
    <t>Atmosferische Invl</t>
  </si>
  <si>
    <t>-oms-pac atmosferische invl</t>
  </si>
  <si>
    <t>Systeemstoring/EMC</t>
  </si>
  <si>
    <t>-oms-pac systeemstoring-emc</t>
  </si>
  <si>
    <t>Werkzaamheden</t>
  </si>
  <si>
    <t>-oms-pac werkz</t>
  </si>
  <si>
    <t>OMS-Infrastructuur</t>
  </si>
  <si>
    <t>-oms-pac oms-infrastructuur</t>
  </si>
  <si>
    <t>Overige/Anders</t>
  </si>
  <si>
    <t>-oms-pac overige-anders</t>
  </si>
  <si>
    <t>OMS/PAC Toel</t>
  </si>
  <si>
    <t>-oms-pac toel</t>
  </si>
  <si>
    <t>Omstandigh. pijn</t>
  </si>
  <si>
    <t>Bij beweging</t>
  </si>
  <si>
    <t>opijn</t>
  </si>
  <si>
    <t>opbew</t>
  </si>
  <si>
    <t>-omstandigh pijn bij beweging</t>
  </si>
  <si>
    <t>Spontaan</t>
  </si>
  <si>
    <t>opspn</t>
  </si>
  <si>
    <t>-omstandigh pijn spontaan</t>
  </si>
  <si>
    <t>Onder invloed van</t>
  </si>
  <si>
    <t>Alcohol</t>
  </si>
  <si>
    <t>oiv</t>
  </si>
  <si>
    <t>oialc</t>
  </si>
  <si>
    <t>-onder invloed van alcohol</t>
  </si>
  <si>
    <t>Drugs</t>
  </si>
  <si>
    <t>oidgs</t>
  </si>
  <si>
    <t>-onder invloed van drugs</t>
  </si>
  <si>
    <t>Medicijnen</t>
  </si>
  <si>
    <t>oimed</t>
  </si>
  <si>
    <t>-onder invloed van medicijnen</t>
  </si>
  <si>
    <t>Onbekend</t>
  </si>
  <si>
    <t>oiob</t>
  </si>
  <si>
    <t>-onder invloed van onbekend</t>
  </si>
  <si>
    <t>Onderdeel agr. bedr.</t>
  </si>
  <si>
    <t>-onderd agr bedr brandstof</t>
  </si>
  <si>
    <t>-onderd agr bedr chemicalien</t>
  </si>
  <si>
    <t>Gier-/Drijfmestopsl</t>
  </si>
  <si>
    <t>-onderd agr bedr gier-mest</t>
  </si>
  <si>
    <t>Kas</t>
  </si>
  <si>
    <t>-onderd agr bedr kas</t>
  </si>
  <si>
    <t>Koelcel</t>
  </si>
  <si>
    <t>-onderd agr bedr koelcel</t>
  </si>
  <si>
    <t>-onderd agr bedr kunstmest</t>
  </si>
  <si>
    <t>-onderd agr bedr machine</t>
  </si>
  <si>
    <t>-onderd agr bedr prod bewerk</t>
  </si>
  <si>
    <t>-onderd agr bedr prod opslag</t>
  </si>
  <si>
    <t>Stal</t>
  </si>
  <si>
    <t>-onderd agr bedr stal</t>
  </si>
  <si>
    <t>Voeropslag</t>
  </si>
  <si>
    <t>-onderd agr bedr voeropslag</t>
  </si>
  <si>
    <t>Onderdeel gebouw</t>
  </si>
  <si>
    <t>Balkon</t>
  </si>
  <si>
    <t>ogeb</t>
  </si>
  <si>
    <t>-onderdeel gebouw balkon</t>
  </si>
  <si>
    <t>Berging/Garage</t>
  </si>
  <si>
    <t>ogbrg</t>
  </si>
  <si>
    <t>-onderd geb berging-garage</t>
  </si>
  <si>
    <t>Dak</t>
  </si>
  <si>
    <t>ogdak</t>
  </si>
  <si>
    <t>-onderd geb dak</t>
  </si>
  <si>
    <t>oghsr</t>
  </si>
  <si>
    <t>-onderd geb hoogspanningruimte</t>
  </si>
  <si>
    <t>Hoogsp.ruimte</t>
  </si>
  <si>
    <t>Kelder/Souterrain</t>
  </si>
  <si>
    <t>ogkld</t>
  </si>
  <si>
    <t>-onderd geb kelder-souterrain</t>
  </si>
  <si>
    <t>Keuken</t>
  </si>
  <si>
    <t>ogkkn</t>
  </si>
  <si>
    <t>-onderd geb keuken</t>
  </si>
  <si>
    <t>Laboratorium</t>
  </si>
  <si>
    <t>oglab</t>
  </si>
  <si>
    <t>-onderd geb laboratorium</t>
  </si>
  <si>
    <t>Meterkast</t>
  </si>
  <si>
    <t>-onderdeel gebouw meterkast</t>
  </si>
  <si>
    <t>Parkeergarage</t>
  </si>
  <si>
    <t>ogprk</t>
  </si>
  <si>
    <t>-onderd geb parkeergarage</t>
  </si>
  <si>
    <t>Rietendak</t>
  </si>
  <si>
    <t>ogrtd</t>
  </si>
  <si>
    <t>-onderd geb rietendak</t>
  </si>
  <si>
    <t>Schoorsteen</t>
  </si>
  <si>
    <t>ogsch</t>
  </si>
  <si>
    <t>-onderd geb schoorsteen</t>
  </si>
  <si>
    <t>Trappenhuis</t>
  </si>
  <si>
    <t>-onderdeel gebouw trappenhuis</t>
  </si>
  <si>
    <t>Zolder</t>
  </si>
  <si>
    <t>ogzld</t>
  </si>
  <si>
    <t>-onderd geb zolder</t>
  </si>
  <si>
    <t>Ondergronds</t>
  </si>
  <si>
    <t>ondgro</t>
  </si>
  <si>
    <t>ondgrj</t>
  </si>
  <si>
    <t>-ondergronds ja</t>
  </si>
  <si>
    <t>ondgrn</t>
  </si>
  <si>
    <t>-ondergronds nee</t>
  </si>
  <si>
    <t>Openlijk geweld</t>
  </si>
  <si>
    <t>opgew</t>
  </si>
  <si>
    <t>opgewj</t>
  </si>
  <si>
    <t>-openlijk geweld ja</t>
  </si>
  <si>
    <t>opgewn</t>
  </si>
  <si>
    <t>-openlijk geweld nee</t>
  </si>
  <si>
    <t>Ops Ambu</t>
  </si>
  <si>
    <t>Code 5</t>
  </si>
  <si>
    <t>oambu</t>
  </si>
  <si>
    <t>code5</t>
  </si>
  <si>
    <t>-ops ambu code 5</t>
  </si>
  <si>
    <t>Code 10</t>
  </si>
  <si>
    <t>code10</t>
  </si>
  <si>
    <t>-ops ambu code 10</t>
  </si>
  <si>
    <t>Code 20</t>
  </si>
  <si>
    <t>code20</t>
  </si>
  <si>
    <t>-ops ambu code 20</t>
  </si>
  <si>
    <t>Code 30</t>
  </si>
  <si>
    <t>code30</t>
  </si>
  <si>
    <t>-ops ambu code 30</t>
  </si>
  <si>
    <t>Code 40</t>
  </si>
  <si>
    <t>code40</t>
  </si>
  <si>
    <t>-ops ambu code 40</t>
  </si>
  <si>
    <t>Code 50</t>
  </si>
  <si>
    <t>code50</t>
  </si>
  <si>
    <t>-ops ambu code 50</t>
  </si>
  <si>
    <t>Ops Bijstand GBO</t>
  </si>
  <si>
    <t>Intern MK gebied</t>
  </si>
  <si>
    <t>gbo</t>
  </si>
  <si>
    <t>gboint</t>
  </si>
  <si>
    <t>-ops bijstand gbo intern mk</t>
  </si>
  <si>
    <t>Vragen</t>
  </si>
  <si>
    <t>gbovrg</t>
  </si>
  <si>
    <t>-ops bijstand gbo vragen</t>
  </si>
  <si>
    <t>Verlenen</t>
  </si>
  <si>
    <t>gbovln</t>
  </si>
  <si>
    <t>-ops bijstand gbo verlenen</t>
  </si>
  <si>
    <t>Ops Br</t>
  </si>
  <si>
    <t>obr</t>
  </si>
  <si>
    <t>brkl</t>
  </si>
  <si>
    <t>Standaard brandbestrijding opschaling brandweer.</t>
  </si>
  <si>
    <t>De IOOV heeft meermaals aangegeven dat ongeacht de basis aard voor het incident voor brand en voor hulpverlening opgeschaald moet kunnen worden. Daarom zijn de opschaling van brand en hulpverlening in twee aparte KAR's neergezet.</t>
  </si>
  <si>
    <t>-ops br klein</t>
  </si>
  <si>
    <t>Kleine BR</t>
  </si>
  <si>
    <t>brmd</t>
  </si>
  <si>
    <t>-ops br middel</t>
  </si>
  <si>
    <t>Middel BR</t>
  </si>
  <si>
    <t>brgr</t>
  </si>
  <si>
    <t>-ops br groot</t>
  </si>
  <si>
    <t>Grote BR</t>
  </si>
  <si>
    <t>brzg</t>
  </si>
  <si>
    <t>-ops br zeer groot</t>
  </si>
  <si>
    <t>Zeer gr. BR</t>
  </si>
  <si>
    <t>Ops GBO Basis Pel</t>
  </si>
  <si>
    <t>1 Pel. Basis</t>
  </si>
  <si>
    <t>gbobp</t>
  </si>
  <si>
    <t>-ops gbo basis pel 1 pel basis</t>
  </si>
  <si>
    <t>2 Pel. Basis</t>
  </si>
  <si>
    <t>-ops gbo basis pel 2 pel basis</t>
  </si>
  <si>
    <t>3 Pel. Basis</t>
  </si>
  <si>
    <t>-ops gbo basis pel 3 pel basis</t>
  </si>
  <si>
    <t>4 Pel. Basis</t>
  </si>
  <si>
    <t>-ops gbo basis pel 4 pel basis</t>
  </si>
  <si>
    <t>Ops GBO GW</t>
  </si>
  <si>
    <t>1 Pel. GW G3000</t>
  </si>
  <si>
    <t>gbogw</t>
  </si>
  <si>
    <t>-ops gbo gw 1 pel gw g3000</t>
  </si>
  <si>
    <t>Pel. GW G3000 1</t>
  </si>
  <si>
    <t>2 Pel. GW G3000</t>
  </si>
  <si>
    <t>-ops gbo gw 2 pel gw g3000</t>
  </si>
  <si>
    <t>Pel. GW G3000 2</t>
  </si>
  <si>
    <t>Ops GBO HV</t>
  </si>
  <si>
    <t>1 Pel. Redding &amp; THV</t>
  </si>
  <si>
    <t>gbohv</t>
  </si>
  <si>
    <t>-ops gbo hv 1 pel redding-thv</t>
  </si>
  <si>
    <t>Pel. Red. &amp; THV 1</t>
  </si>
  <si>
    <t>2 Pel. Redding &amp; THV</t>
  </si>
  <si>
    <t>-ops gbo hv 2 pel redding-thv</t>
  </si>
  <si>
    <t>Pel. Red. &amp; THV 2</t>
  </si>
  <si>
    <t>3 Pel. Redding &amp; THV</t>
  </si>
  <si>
    <t>-ops gbo hv 3 pel redding-thv</t>
  </si>
  <si>
    <t>Pel. Red. &amp; THV 3</t>
  </si>
  <si>
    <t>4 Pel. Redding &amp; THV</t>
  </si>
  <si>
    <t>-ops gbo hv 4 pel redding-thv</t>
  </si>
  <si>
    <t>Pel. Red. &amp; THV 4</t>
  </si>
  <si>
    <t>STH</t>
  </si>
  <si>
    <t>sth</t>
  </si>
  <si>
    <t>-ops gbo hv sth</t>
  </si>
  <si>
    <t>SHH-ST / Stut-stemp.</t>
  </si>
  <si>
    <t>-ops gbo hv shh-st-stut-stemp</t>
  </si>
  <si>
    <t>SHH-ST</t>
  </si>
  <si>
    <t>USAR binnenland</t>
  </si>
  <si>
    <t>usarbi</t>
  </si>
  <si>
    <t>-ops gbo hv usar binnenland</t>
  </si>
  <si>
    <t>USAR</t>
  </si>
  <si>
    <t>USAR buitenland</t>
  </si>
  <si>
    <t>usarbu</t>
  </si>
  <si>
    <t>-ops gbo hv usar buitenland</t>
  </si>
  <si>
    <t>Ops GBO IBGS</t>
  </si>
  <si>
    <t>1 Pel. IBGS</t>
  </si>
  <si>
    <t>gbogs</t>
  </si>
  <si>
    <t>ogib1p</t>
  </si>
  <si>
    <t>-ops gbo ibgs 1 pel ibgs</t>
  </si>
  <si>
    <t>Pel. IBGS 1</t>
  </si>
  <si>
    <t>2 Pel. IBGS</t>
  </si>
  <si>
    <t>ogib2p</t>
  </si>
  <si>
    <t>-ops gbo ibgs 2 pel ibgs</t>
  </si>
  <si>
    <t>Pel. IBGS 2</t>
  </si>
  <si>
    <t>3 Pel. IBGS</t>
  </si>
  <si>
    <t>ogib3p</t>
  </si>
  <si>
    <t>-ops gbo ibgs 3 pel ibgs</t>
  </si>
  <si>
    <t>Pel. IBGS 3</t>
  </si>
  <si>
    <t>4 Pel. IBGS</t>
  </si>
  <si>
    <t>ogib4p</t>
  </si>
  <si>
    <t>-ops gbo ibgs 4 pel ibgs</t>
  </si>
  <si>
    <t>Pel. IBGS 4</t>
  </si>
  <si>
    <t>ogib1s</t>
  </si>
  <si>
    <t>-ops gbo ibgs 1 spec pel ibgs</t>
  </si>
  <si>
    <t>Spec. Pel. IBGS 1</t>
  </si>
  <si>
    <t>ogib2s</t>
  </si>
  <si>
    <t>-ops gbo ibgs 2 spec pel ibgs</t>
  </si>
  <si>
    <t>Spec. Pel. IBGS 2</t>
  </si>
  <si>
    <t>Ops GBO IV</t>
  </si>
  <si>
    <t>1 Pel. IV</t>
  </si>
  <si>
    <t>gbogiv</t>
  </si>
  <si>
    <t>ogiv1p</t>
  </si>
  <si>
    <t>-ops gbo iv 1 pel iv</t>
  </si>
  <si>
    <t>Peloton IV</t>
  </si>
  <si>
    <t>Ops GBO Log en OnS</t>
  </si>
  <si>
    <t>1 Pel. Log &amp; Ons</t>
  </si>
  <si>
    <t>gbolo</t>
  </si>
  <si>
    <t>-ops gbo log en ons 1 pel</t>
  </si>
  <si>
    <t>Pel. Log. 1</t>
  </si>
  <si>
    <t>2 Pel. Log &amp; Ons</t>
  </si>
  <si>
    <t>-ops gbo log en ons 2 pel</t>
  </si>
  <si>
    <t>Pel. Log. 2</t>
  </si>
  <si>
    <t>Ops GBO NBBS</t>
  </si>
  <si>
    <t>1 Pel. NatBr Bestr</t>
  </si>
  <si>
    <t>gbonb</t>
  </si>
  <si>
    <t>Pel. NBB 1</t>
  </si>
  <si>
    <t>2 Pel. NatBr Bestr</t>
  </si>
  <si>
    <t>Pel. NBB 2</t>
  </si>
  <si>
    <t>3 Pel. NatBr Bestr</t>
  </si>
  <si>
    <t>Pel. NBB 3</t>
  </si>
  <si>
    <t>4 Pel. NatBr Bestr</t>
  </si>
  <si>
    <t>Pel. NBB 4</t>
  </si>
  <si>
    <t>5 Pel. NatBr Bestr</t>
  </si>
  <si>
    <t>Pel. NBB 5</t>
  </si>
  <si>
    <t>6 Pel. NatBr Bestr</t>
  </si>
  <si>
    <t>Pel. NBB 6</t>
  </si>
  <si>
    <t>1 Pel GW NatBr Bestr</t>
  </si>
  <si>
    <t>Pel. GW NBB 1</t>
  </si>
  <si>
    <t>2 Pel GW NatBr Bestr</t>
  </si>
  <si>
    <t>Pel. GW NBB 2</t>
  </si>
  <si>
    <t>1 Pel DF NatBr Bestr</t>
  </si>
  <si>
    <t>Ops GBO SBB</t>
  </si>
  <si>
    <t>1 Pel. SBB</t>
  </si>
  <si>
    <t>-ops gbo sbb 1 pel sbb</t>
  </si>
  <si>
    <t>Pel. SBB 1</t>
  </si>
  <si>
    <t>2 Pel. SBB</t>
  </si>
  <si>
    <t>-ops gbo sbb 2 pel sbb</t>
  </si>
  <si>
    <t>Pel. SBB 2</t>
  </si>
  <si>
    <t>3 Pel. SBB</t>
  </si>
  <si>
    <t>-ops gbo sbb 3 pel sbb</t>
  </si>
  <si>
    <t>Pel. SBB 3</t>
  </si>
  <si>
    <t>4 Pel. SBB</t>
  </si>
  <si>
    <t>-ops gbo sbb 4 pel sbb</t>
  </si>
  <si>
    <t>Pel. SBB 4</t>
  </si>
  <si>
    <t>Ops GBO Spec.Bl.</t>
  </si>
  <si>
    <t>1 Pel. Schuim</t>
  </si>
  <si>
    <t>gbosb</t>
  </si>
  <si>
    <t>ogs1ps</t>
  </si>
  <si>
    <t>-ops gbo specbl 1 pel schuim</t>
  </si>
  <si>
    <t>Pel. Schuim 1</t>
  </si>
  <si>
    <t>2 Pel. Schuim</t>
  </si>
  <si>
    <t>ogs2ps</t>
  </si>
  <si>
    <t>-ops gbo specbl 2 pel schuim</t>
  </si>
  <si>
    <t>Pel. Schuim 2</t>
  </si>
  <si>
    <t>1 Pel. Tank brand</t>
  </si>
  <si>
    <t>Spec. peloton t.b.v. brandbestrijding brand tanksilo</t>
  </si>
  <si>
    <t>-ops gbo specbl 1 pel tank br</t>
  </si>
  <si>
    <t>Pel. Tank brand 1</t>
  </si>
  <si>
    <t>2 Pel. Tank brand</t>
  </si>
  <si>
    <t>-ops gbo specbl 2 pel tank br</t>
  </si>
  <si>
    <t>Pel. Tank brand 2</t>
  </si>
  <si>
    <t>1 Pel. Tankput brand</t>
  </si>
  <si>
    <t>Spec. peloton t.b.v. brandbestrijding brand tankput</t>
  </si>
  <si>
    <t>-ops gbo specbl 1 pel tankput</t>
  </si>
  <si>
    <t>Pel. Tankput brand 1</t>
  </si>
  <si>
    <t>2 Pel. Tankput brand</t>
  </si>
  <si>
    <t>-ops gbo specbl 2 pel tankput</t>
  </si>
  <si>
    <t>Pel. Tankput brand 2</t>
  </si>
  <si>
    <t>Ops HV</t>
  </si>
  <si>
    <t>ohv</t>
  </si>
  <si>
    <t>hvkl</t>
  </si>
  <si>
    <t>Standaard hulpverlening door opschaling brandweer.</t>
  </si>
  <si>
    <t>Zie toelichting bij brandweer opschaling voor brand.</t>
  </si>
  <si>
    <t>-ops hv klein</t>
  </si>
  <si>
    <t>Kleine HV</t>
  </si>
  <si>
    <t>hvmd</t>
  </si>
  <si>
    <t>-ops hv middel</t>
  </si>
  <si>
    <t>Middel HV</t>
  </si>
  <si>
    <t>hvgr</t>
  </si>
  <si>
    <t>-ops hv groot</t>
  </si>
  <si>
    <t>Grote HV</t>
  </si>
  <si>
    <t>hvzg</t>
  </si>
  <si>
    <t>-ops hv zeer groot</t>
  </si>
  <si>
    <t>Zeer gr HV</t>
  </si>
  <si>
    <t>Ops IBGS</t>
  </si>
  <si>
    <t>ibgs</t>
  </si>
  <si>
    <t>ibgskl</t>
  </si>
  <si>
    <t>Opschaling van een ongeval met gevaarlijke stoffen.</t>
  </si>
  <si>
    <t>-ops ibgs klein</t>
  </si>
  <si>
    <t>Kleine IBGS</t>
  </si>
  <si>
    <t>ibgsmd</t>
  </si>
  <si>
    <t>-ops ibgs middel</t>
  </si>
  <si>
    <t>Middel IBGS</t>
  </si>
  <si>
    <t>ibgsgr</t>
  </si>
  <si>
    <t>-ops ibgs groot</t>
  </si>
  <si>
    <t>Grote IBGS</t>
  </si>
  <si>
    <t>ibgszg</t>
  </si>
  <si>
    <t>-ops ibgs zeer groot</t>
  </si>
  <si>
    <t>Zeer gr IBGS</t>
  </si>
  <si>
    <t>Ops LVO</t>
  </si>
  <si>
    <t>olvo</t>
  </si>
  <si>
    <t>lvokl</t>
  </si>
  <si>
    <t>-ops lvo klein</t>
  </si>
  <si>
    <t>Klein LVO</t>
  </si>
  <si>
    <t>lvomd</t>
  </si>
  <si>
    <t>-ops lvo middel</t>
  </si>
  <si>
    <t>Middel LVO</t>
  </si>
  <si>
    <t>lvogr</t>
  </si>
  <si>
    <t>-ops lvo groot</t>
  </si>
  <si>
    <t>Groot LVO</t>
  </si>
  <si>
    <t>lvozg</t>
  </si>
  <si>
    <t>-ops lvo zeer groot</t>
  </si>
  <si>
    <t>Zeer gr LVO</t>
  </si>
  <si>
    <t>Ops MK</t>
  </si>
  <si>
    <t>MKA</t>
  </si>
  <si>
    <t>omk</t>
  </si>
  <si>
    <t>omka</t>
  </si>
  <si>
    <t>-ops mk mka</t>
  </si>
  <si>
    <t>MKP</t>
  </si>
  <si>
    <t>omkp</t>
  </si>
  <si>
    <t>-ops mk mkp</t>
  </si>
  <si>
    <t>MKB</t>
  </si>
  <si>
    <t>omkb</t>
  </si>
  <si>
    <t>-ops mk mkb</t>
  </si>
  <si>
    <t>Ops MKB</t>
  </si>
  <si>
    <t>Piket leiding MK</t>
  </si>
  <si>
    <t>plmk</t>
  </si>
  <si>
    <t>-ops mk piket leiding mk</t>
  </si>
  <si>
    <t>Ops WO</t>
  </si>
  <si>
    <t>owo</t>
  </si>
  <si>
    <t>wokl</t>
  </si>
  <si>
    <t>Opschaling van brandweerduiken bij waterongevallen.</t>
  </si>
  <si>
    <t>Hier wordt met water ongevallen bedoeld het te water raken van mensen op zodanige wijze dat de inzet van duikers noodzakelijk geacht wordt.</t>
  </si>
  <si>
    <t>-ops wo klein</t>
  </si>
  <si>
    <t>womd</t>
  </si>
  <si>
    <t>-ops wo middel</t>
  </si>
  <si>
    <t>Middel WO</t>
  </si>
  <si>
    <t>wogr</t>
  </si>
  <si>
    <t>-ops wo groot</t>
  </si>
  <si>
    <t>Grote WO</t>
  </si>
  <si>
    <t>wozg</t>
  </si>
  <si>
    <t>-ops wo zeer groot</t>
  </si>
  <si>
    <t>Zeer gr WO</t>
  </si>
  <si>
    <t>Opsp.middel.</t>
  </si>
  <si>
    <t>Mobeye</t>
  </si>
  <si>
    <t>-opspmiddel mobeye</t>
  </si>
  <si>
    <t>LokAuto</t>
  </si>
  <si>
    <t>-opspmiddel lokauto</t>
  </si>
  <si>
    <t>LokFiets</t>
  </si>
  <si>
    <t>-opspmiddel lokfiets</t>
  </si>
  <si>
    <t>Optisch &amp; geluidsign</t>
  </si>
  <si>
    <t>ogs</t>
  </si>
  <si>
    <t>ogsa</t>
  </si>
  <si>
    <t>-optisch-geluidsign ambulance</t>
  </si>
  <si>
    <t>ogsb</t>
  </si>
  <si>
    <t>-optisch-geluidsign brandweer</t>
  </si>
  <si>
    <t>-optisch-geluidsign politie</t>
  </si>
  <si>
    <t>Opzettelijk</t>
  </si>
  <si>
    <t>opz</t>
  </si>
  <si>
    <t>opzj</t>
  </si>
  <si>
    <t>-opzettelijk ja</t>
  </si>
  <si>
    <t>opzn</t>
  </si>
  <si>
    <t>-opzettelijk nee</t>
  </si>
  <si>
    <t>Persalarmering</t>
  </si>
  <si>
    <t>persal</t>
  </si>
  <si>
    <t>prsalj</t>
  </si>
  <si>
    <t>-persalarmering ja</t>
  </si>
  <si>
    <t>prsaln</t>
  </si>
  <si>
    <t>-persalarmering nee</t>
  </si>
  <si>
    <t>Personeelsnummer</t>
  </si>
  <si>
    <t>persno</t>
  </si>
  <si>
    <t>-personeelsnummer</t>
  </si>
  <si>
    <t>Persoon hoog/diep</t>
  </si>
  <si>
    <t>Hoogte</t>
  </si>
  <si>
    <t>prshd</t>
  </si>
  <si>
    <t>prshg</t>
  </si>
  <si>
    <t>-persoon hoog-diep hoogte</t>
  </si>
  <si>
    <t>Persoon op hoogte</t>
  </si>
  <si>
    <t>Diepte</t>
  </si>
  <si>
    <t>prsdp</t>
  </si>
  <si>
    <t>-persoon hoog-diep diepte</t>
  </si>
  <si>
    <t>Persoon op diepte</t>
  </si>
  <si>
    <t>Persoon in brand</t>
  </si>
  <si>
    <t>prsib</t>
  </si>
  <si>
    <t>prsibj</t>
  </si>
  <si>
    <t>-persoon in brand ja</t>
  </si>
  <si>
    <t>prsibn</t>
  </si>
  <si>
    <t>-persoon in brand nee</t>
  </si>
  <si>
    <t>Planscenario</t>
  </si>
  <si>
    <t>Bleve</t>
  </si>
  <si>
    <t>-planscenario bleve</t>
  </si>
  <si>
    <t>Blow Out</t>
  </si>
  <si>
    <t>-planscenario blow out</t>
  </si>
  <si>
    <t>Dreigende Bleve</t>
  </si>
  <si>
    <t>-planscenario dreigende bleve</t>
  </si>
  <si>
    <t>Emissie</t>
  </si>
  <si>
    <t>uitworp of lozing van stoffen, golven of andere verschijnselen door diffuse bronnen of puntbronnen. Toelichting: De lozing of uitstoot van (milieuverontreinigde) stoffen - het betreft zowel de lozing naar lucht, water of bodem, als het ontstaan van geluid of straling.</t>
  </si>
  <si>
    <t>-planscenario emissie</t>
  </si>
  <si>
    <t>Fakkelbrand</t>
  </si>
  <si>
    <t>-planscenario fakkelbrand</t>
  </si>
  <si>
    <t>PGS opslag</t>
  </si>
  <si>
    <t>-planscenario pgs opslag</t>
  </si>
  <si>
    <t>Plasbrand</t>
  </si>
  <si>
    <t>-planscenario plasbrand</t>
  </si>
  <si>
    <t>Toxische plasverdamp</t>
  </si>
  <si>
    <t>-planscenario toxische plas</t>
  </si>
  <si>
    <t>Pol in nood</t>
  </si>
  <si>
    <t>pnood</t>
  </si>
  <si>
    <t>pnoodj</t>
  </si>
  <si>
    <t>-pol in nood ja</t>
  </si>
  <si>
    <t>pnoodn</t>
  </si>
  <si>
    <t>-pol in nood nee</t>
  </si>
  <si>
    <t>Potloodventer</t>
  </si>
  <si>
    <t>potlve</t>
  </si>
  <si>
    <t>potlvj</t>
  </si>
  <si>
    <t>-potloodventer ja</t>
  </si>
  <si>
    <t>potlvn</t>
  </si>
  <si>
    <t>-potloodventer nee</t>
  </si>
  <si>
    <t>Probl. schip/Watersp</t>
  </si>
  <si>
    <t>Aan grond gelopen</t>
  </si>
  <si>
    <t>psw</t>
  </si>
  <si>
    <t>pswag</t>
  </si>
  <si>
    <t>-probl sw aan grond gelopen</t>
  </si>
  <si>
    <t>Aan lagerwal</t>
  </si>
  <si>
    <t>pswal</t>
  </si>
  <si>
    <t>-probl sw aan lagerwal</t>
  </si>
  <si>
    <t>Duiker</t>
  </si>
  <si>
    <t>pswdu</t>
  </si>
  <si>
    <t>Iemand die zich met speciaal daarvoor bedoelde hulpmiddelen (ademlucht fles(sen)) of luchtslang langere tijd onder water kan begeven voor recreatieve doeleinden of uitoefening beroep.</t>
  </si>
  <si>
    <t>-probl sw duiker</t>
  </si>
  <si>
    <t>Gekapseisd</t>
  </si>
  <si>
    <t>pswkp</t>
  </si>
  <si>
    <t>-probl sw gekapseisd</t>
  </si>
  <si>
    <t>Gezonken schip</t>
  </si>
  <si>
    <t>pswgz</t>
  </si>
  <si>
    <t>Een vaartuig wat zoveel water heeft gemaakt dat het vast op de bodem ligt en geheel of gedeeltelijk onderwater verdwenen is. Het zinkt in principe ook niet verder tenzij het de bodem inzakt, verschuif naar dieper water of omslaat.</t>
  </si>
  <si>
    <t>-probl sw gezonken schip</t>
  </si>
  <si>
    <t>Kapot tuigage</t>
  </si>
  <si>
    <t>pswkt</t>
  </si>
  <si>
    <t>-probl sw kapot tuigage</t>
  </si>
  <si>
    <t>Lek/Zinkend</t>
  </si>
  <si>
    <t>pswlk</t>
  </si>
  <si>
    <t>-probl sw lek-zinkend</t>
  </si>
  <si>
    <t>Motorpech</t>
  </si>
  <si>
    <t>pswmp</t>
  </si>
  <si>
    <t>-probl sw motorpech</t>
  </si>
  <si>
    <t>Onzeker van positie</t>
  </si>
  <si>
    <t>pswps</t>
  </si>
  <si>
    <t>-probl sw onzeker van positie</t>
  </si>
  <si>
    <t>Schip Verm/Overtijd</t>
  </si>
  <si>
    <t>pswot</t>
  </si>
  <si>
    <t>-probl sw schip verm-overtijd</t>
  </si>
  <si>
    <t>Slagzij</t>
  </si>
  <si>
    <t>pswlz</t>
  </si>
  <si>
    <t>-probl sw slagzij</t>
  </si>
  <si>
    <t>Stuurloos/Op drift</t>
  </si>
  <si>
    <t>pswsz</t>
  </si>
  <si>
    <t>-probl sw stuurloos-op drift</t>
  </si>
  <si>
    <t>-probl sw surfer in problemen</t>
  </si>
  <si>
    <t>-probl sw surfer vermist</t>
  </si>
  <si>
    <t>Surfuitrust. Gevond</t>
  </si>
  <si>
    <t>pswsu</t>
  </si>
  <si>
    <t>-probl sw surfuitrust gevond</t>
  </si>
  <si>
    <t>Procedure Ambu</t>
  </si>
  <si>
    <t>&lt;landelijk invullen&gt;</t>
  </si>
  <si>
    <t>proca</t>
  </si>
  <si>
    <t>Procedure Brw</t>
  </si>
  <si>
    <t>procb</t>
  </si>
  <si>
    <t>Procedure Multi</t>
  </si>
  <si>
    <t>procm</t>
  </si>
  <si>
    <t>Procedure Pol</t>
  </si>
  <si>
    <t>Amok</t>
  </si>
  <si>
    <t>procp</t>
  </si>
  <si>
    <t>pamok</t>
  </si>
  <si>
    <t>-procedure pol amok</t>
  </si>
  <si>
    <t>BTGV</t>
  </si>
  <si>
    <t>pbgtv</t>
  </si>
  <si>
    <t>-procedure pol btgv</t>
  </si>
  <si>
    <t>INRAP</t>
  </si>
  <si>
    <t>pinrap</t>
  </si>
  <si>
    <t>-procedure pol inrap</t>
  </si>
  <si>
    <t>Manhunt scenario 1A</t>
  </si>
  <si>
    <t>-procedure pol manhunt 1a</t>
  </si>
  <si>
    <t>Manhunt scenario 1B</t>
  </si>
  <si>
    <t>-procedure pol manhunt 1b</t>
  </si>
  <si>
    <t>Manhunt scenario 2A</t>
  </si>
  <si>
    <t>-procedure pol manhunt 2a</t>
  </si>
  <si>
    <t>Manhunt scenario 2B</t>
  </si>
  <si>
    <t>-procedure pol manhunt 2b</t>
  </si>
  <si>
    <t>Ramp op afstand</t>
  </si>
  <si>
    <t>rmpoa</t>
  </si>
  <si>
    <t>rmpoaj</t>
  </si>
  <si>
    <t>Een luchtvaartuig crasht op weg naar of op weg van luchthaven en de regio van die luchthaven moet daardoor processen op starten</t>
  </si>
  <si>
    <t>-ramp op afstand ja</t>
  </si>
  <si>
    <t>rmpoan</t>
  </si>
  <si>
    <t>-ramp op afstand nee</t>
  </si>
  <si>
    <t>Reinigen van</t>
  </si>
  <si>
    <t>Gemeente weg</t>
  </si>
  <si>
    <t>rngv</t>
  </si>
  <si>
    <t>rnggm</t>
  </si>
  <si>
    <t xml:space="preserve">Aangeven welke dienst opgroepen wordt om te reinigen. Alleen de Brw. kiezen indien er een dermate gevaarlijke situatie is ontstaan als het ter plaatse krijgen van andere diensten te veel tijd kost. Dit tenzij het een gemeentelijke weg betreft in gemeente </t>
  </si>
  <si>
    <t>-reinigen van gemeente weg</t>
  </si>
  <si>
    <t>Provinciale weg</t>
  </si>
  <si>
    <t>rngpv</t>
  </si>
  <si>
    <t>-reinigen van provinciale weg</t>
  </si>
  <si>
    <t>Rijksweg</t>
  </si>
  <si>
    <t>rngrk</t>
  </si>
  <si>
    <t>-reinigen van rijksweg</t>
  </si>
  <si>
    <t>Spoor/Trein</t>
  </si>
  <si>
    <t>rngsp</t>
  </si>
  <si>
    <t>-reinigen van spoor-trein</t>
  </si>
  <si>
    <t>RTIC</t>
  </si>
  <si>
    <t>Vraagt</t>
  </si>
  <si>
    <t>RTIC-V</t>
  </si>
  <si>
    <t>-rtic vraagt</t>
  </si>
  <si>
    <t>Zoekt</t>
  </si>
  <si>
    <t>RTIC-Z</t>
  </si>
  <si>
    <t>-rtic zoekt</t>
  </si>
  <si>
    <t>Klaar</t>
  </si>
  <si>
    <t>RTIC-K</t>
  </si>
  <si>
    <t>-rtic klaar</t>
  </si>
  <si>
    <t>Info</t>
  </si>
  <si>
    <t>RTIC-I</t>
  </si>
  <si>
    <t>-rtic info</t>
  </si>
  <si>
    <t>RTIC-N</t>
  </si>
  <si>
    <t>-rtic nee</t>
  </si>
  <si>
    <t>Wacht</t>
  </si>
  <si>
    <t>RTIC-W</t>
  </si>
  <si>
    <t>-rtic wacht</t>
  </si>
  <si>
    <t>Geen relevante info</t>
  </si>
  <si>
    <t>RTIC-G</t>
  </si>
  <si>
    <t>-rtic geen relevante info</t>
  </si>
  <si>
    <t>Stopt</t>
  </si>
  <si>
    <t>RTIC-S</t>
  </si>
  <si>
    <t>-rtic stopt</t>
  </si>
  <si>
    <t>OC Vraagt</t>
  </si>
  <si>
    <t>RTIC-O</t>
  </si>
  <si>
    <t>-rtic oc vraagt</t>
  </si>
  <si>
    <t>Scen. Ext partner</t>
  </si>
  <si>
    <t>scenep</t>
  </si>
  <si>
    <t>-scen ext partner</t>
  </si>
  <si>
    <t>Schietterrein actief</t>
  </si>
  <si>
    <t>schat</t>
  </si>
  <si>
    <t>schatj</t>
  </si>
  <si>
    <t>-schietterrein actief ja</t>
  </si>
  <si>
    <t>schatn</t>
  </si>
  <si>
    <t>-schietterrein actief nee</t>
  </si>
  <si>
    <t>Signalement persoon</t>
  </si>
  <si>
    <t>signp</t>
  </si>
  <si>
    <t>-signalement persoon</t>
  </si>
  <si>
    <t>Sleutelhouder komt</t>
  </si>
  <si>
    <t>slhk</t>
  </si>
  <si>
    <t>slhkj</t>
  </si>
  <si>
    <t>-sleutelhouder komt ja</t>
  </si>
  <si>
    <t>slhkn</t>
  </si>
  <si>
    <t>-sleutelhouder komt nee</t>
  </si>
  <si>
    <t>Soort Aanr spoor</t>
  </si>
  <si>
    <t>Ontsporing</t>
  </si>
  <si>
    <t>aspsrt</t>
  </si>
  <si>
    <t>aspos</t>
  </si>
  <si>
    <t>-soort aanr spoor ontsporing</t>
  </si>
  <si>
    <t>Hard koppelen</t>
  </si>
  <si>
    <t>aspkp</t>
  </si>
  <si>
    <t>Deze kar's samenvoegen tot meervoudige opsom KAR met alle waarden?</t>
  </si>
  <si>
    <t>-soort aanr spoor hard koppel</t>
  </si>
  <si>
    <t>Gekanteld/Vervormd</t>
  </si>
  <si>
    <t>aspgk</t>
  </si>
  <si>
    <t>-soort aanr spoor gekanteld</t>
  </si>
  <si>
    <t>Rangeerdelen</t>
  </si>
  <si>
    <t>asprg</t>
  </si>
  <si>
    <t>-soort aanr spoor rangeerdelen</t>
  </si>
  <si>
    <t>Passagierstrein</t>
  </si>
  <si>
    <t>asppa</t>
  </si>
  <si>
    <t>-soort aanr spoor passagierstr</t>
  </si>
  <si>
    <t>Goederentrein</t>
  </si>
  <si>
    <t>aspgd</t>
  </si>
  <si>
    <t>-soort aanr spoor goederentr</t>
  </si>
  <si>
    <t>Light Rail</t>
  </si>
  <si>
    <t>asplr</t>
  </si>
  <si>
    <t>-soort aanr spoor light rail</t>
  </si>
  <si>
    <t>Tram</t>
  </si>
  <si>
    <t>asptr</t>
  </si>
  <si>
    <t>-soort aanr spoor tram</t>
  </si>
  <si>
    <t>Metro</t>
  </si>
  <si>
    <t>aspmt</t>
  </si>
  <si>
    <t>-soort aanr spoor metro</t>
  </si>
  <si>
    <t>Zwaar voertuig</t>
  </si>
  <si>
    <t>aspzv</t>
  </si>
  <si>
    <t>-soort aanr spoor zwaar voertg</t>
  </si>
  <si>
    <t>Klein voertuig</t>
  </si>
  <si>
    <t>aspkv</t>
  </si>
  <si>
    <t>-soort aanr spoor klein voertg</t>
  </si>
  <si>
    <t>asppe</t>
  </si>
  <si>
    <t>-soort aanr spoor persn</t>
  </si>
  <si>
    <t>Persoon overleden</t>
  </si>
  <si>
    <t>asppo</t>
  </si>
  <si>
    <t>-soort aanr spoor persn overl</t>
  </si>
  <si>
    <t>aspdr</t>
  </si>
  <si>
    <t>Aanrijding met dier en dan in het bijzonder grootvee.</t>
  </si>
  <si>
    <t>-soort aanr spoor dier</t>
  </si>
  <si>
    <t>aspob</t>
  </si>
  <si>
    <t>-soort aanr spoor object</t>
  </si>
  <si>
    <t>Soort Aanr weg</t>
  </si>
  <si>
    <t>Aanrijding</t>
  </si>
  <si>
    <t>awgsrt</t>
  </si>
  <si>
    <t>awgar</t>
  </si>
  <si>
    <t>-soort aanr weg aanrijding</t>
  </si>
  <si>
    <t>Auto</t>
  </si>
  <si>
    <t>awgau</t>
  </si>
  <si>
    <t>-soort aanr weg auto</t>
  </si>
  <si>
    <t>Auto-auto</t>
  </si>
  <si>
    <t>awgaa</t>
  </si>
  <si>
    <t>-soort aanr weg auto-auto</t>
  </si>
  <si>
    <t>Bus</t>
  </si>
  <si>
    <t>awgbu</t>
  </si>
  <si>
    <t>-soort aanr weg bus</t>
  </si>
  <si>
    <t>Dubbeldekkerbus</t>
  </si>
  <si>
    <t>awgdd</t>
  </si>
  <si>
    <t>-soort aanr weg dubbeldekbus</t>
  </si>
  <si>
    <t>Vrachtauto</t>
  </si>
  <si>
    <t>awgvw</t>
  </si>
  <si>
    <t>-soort aanr weg vrachtauto</t>
  </si>
  <si>
    <t>Tankauto</t>
  </si>
  <si>
    <t>awgtw</t>
  </si>
  <si>
    <t>-soort aanr weg tankauto</t>
  </si>
  <si>
    <t>awgzv</t>
  </si>
  <si>
    <t>-soort aanr weg zwaar voertuig</t>
  </si>
  <si>
    <t>Motor</t>
  </si>
  <si>
    <t>awgmo</t>
  </si>
  <si>
    <t>-soort aanr weg motor</t>
  </si>
  <si>
    <t>Bromfiets</t>
  </si>
  <si>
    <t>awgbr</t>
  </si>
  <si>
    <t>-soort aanr weg bromfiets</t>
  </si>
  <si>
    <t>Fiets</t>
  </si>
  <si>
    <t>awgfi</t>
  </si>
  <si>
    <t>-soort aanr weg fiets</t>
  </si>
  <si>
    <t>awgpe</t>
  </si>
  <si>
    <t>-soort aanr weg persoon</t>
  </si>
  <si>
    <t>Boom</t>
  </si>
  <si>
    <t>awgbm</t>
  </si>
  <si>
    <t>-soort aanr weg boom</t>
  </si>
  <si>
    <t>awggb</t>
  </si>
  <si>
    <t>-soort aanr weg gebouw</t>
  </si>
  <si>
    <t>awgob</t>
  </si>
  <si>
    <t>-soort aanr weg object</t>
  </si>
  <si>
    <t>Eenzijdig</t>
  </si>
  <si>
    <t>awgez</t>
  </si>
  <si>
    <t>-soort aanr weg eenzijdig</t>
  </si>
  <si>
    <t>Gekanteld/Op de kop</t>
  </si>
  <si>
    <t>awggk</t>
  </si>
  <si>
    <t>-soort aanr weg gekanteld</t>
  </si>
  <si>
    <t>Meervoudig</t>
  </si>
  <si>
    <t>awgmv</t>
  </si>
  <si>
    <t>-soort aanr weg meervoudig</t>
  </si>
  <si>
    <t>awgdr</t>
  </si>
  <si>
    <t>-soort aanr weg dier</t>
  </si>
  <si>
    <t>Soort aantreffen</t>
  </si>
  <si>
    <t>atrsrt</t>
  </si>
  <si>
    <t>atrdr</t>
  </si>
  <si>
    <t>-soort aantreffen dier</t>
  </si>
  <si>
    <t>Fiscale wanbetaler</t>
  </si>
  <si>
    <t>atrfw</t>
  </si>
  <si>
    <t>-soort aantreffen fisc wanbet</t>
  </si>
  <si>
    <t>Gestolen voertuig</t>
  </si>
  <si>
    <t>atrgv</t>
  </si>
  <si>
    <t>-soort aantreffen gest voertg</t>
  </si>
  <si>
    <t>Goed</t>
  </si>
  <si>
    <t>atrgd</t>
  </si>
  <si>
    <t>-soort aantreffen goed</t>
  </si>
  <si>
    <t>atrva</t>
  </si>
  <si>
    <t>-soort aantreffen vaartuig</t>
  </si>
  <si>
    <t>atrvo</t>
  </si>
  <si>
    <t>-soort aantreffen voertuig</t>
  </si>
  <si>
    <t>Wapen</t>
  </si>
  <si>
    <t>atrwp</t>
  </si>
  <si>
    <t>-soort aantreffen wapen</t>
  </si>
  <si>
    <t>Aangespoeld</t>
  </si>
  <si>
    <t>atrasp</t>
  </si>
  <si>
    <t>-soort aantreffen aangespoeld</t>
  </si>
  <si>
    <t>In het water</t>
  </si>
  <si>
    <t>atriw</t>
  </si>
  <si>
    <t>-soort aantreffen in het water</t>
  </si>
  <si>
    <t>Soort aanvaring</t>
  </si>
  <si>
    <t>Beroepsvaart</t>
  </si>
  <si>
    <t>avrsrt</t>
  </si>
  <si>
    <t>avrbv</t>
  </si>
  <si>
    <t>-soort aanvaring beroepsvaart</t>
  </si>
  <si>
    <t>Recr-/Pleziervaart</t>
  </si>
  <si>
    <t>avrrp</t>
  </si>
  <si>
    <t>-soort aanvaring pleziervaart</t>
  </si>
  <si>
    <t>Zwemmer/Duiker</t>
  </si>
  <si>
    <t>avwzd</t>
  </si>
  <si>
    <t>-soort aanvaring zwemmer</t>
  </si>
  <si>
    <t>Object/Wal</t>
  </si>
  <si>
    <t>avrob</t>
  </si>
  <si>
    <t>-soort aanvaring object-wal</t>
  </si>
  <si>
    <t>avrmv</t>
  </si>
  <si>
    <t>-soort aanvaring meervoudig</t>
  </si>
  <si>
    <t>Soort afstemverzoek</t>
  </si>
  <si>
    <t>asvsrt</t>
  </si>
  <si>
    <t>waarden lokaal invullen</t>
  </si>
  <si>
    <t>Soort afval</t>
  </si>
  <si>
    <t>afvsrt</t>
  </si>
  <si>
    <t>afvab</t>
  </si>
  <si>
    <t>-soort afval asbest</t>
  </si>
  <si>
    <t>Chemisch</t>
  </si>
  <si>
    <t>afvch</t>
  </si>
  <si>
    <t>-soort afval chemisch</t>
  </si>
  <si>
    <t>afvdl</t>
  </si>
  <si>
    <t>-soort afval drugslab</t>
  </si>
  <si>
    <t>Huisvuil</t>
  </si>
  <si>
    <t>afvhv</t>
  </si>
  <si>
    <t>-soort afval huisvuil</t>
  </si>
  <si>
    <t>afvmes</t>
  </si>
  <si>
    <t>-soort afval mest</t>
  </si>
  <si>
    <t>afvwpt</t>
  </si>
  <si>
    <t>-soort afval wietplantage</t>
  </si>
  <si>
    <t>Soort alarm</t>
  </si>
  <si>
    <t>INS proefalarm</t>
  </si>
  <si>
    <t>alsrt</t>
  </si>
  <si>
    <t>alins</t>
  </si>
  <si>
    <t>-soort alarm ins proef</t>
  </si>
  <si>
    <t>INS</t>
  </si>
  <si>
    <t>NL Alert proefalarm</t>
  </si>
  <si>
    <t>alnla</t>
  </si>
  <si>
    <t>-soort alarm nl alert proef</t>
  </si>
  <si>
    <t>Noodalarm</t>
  </si>
  <si>
    <t>alna</t>
  </si>
  <si>
    <t>-soort alarm noodalarm</t>
  </si>
  <si>
    <t>P2000 proefalarm</t>
  </si>
  <si>
    <t>alp2</t>
  </si>
  <si>
    <t>-soort alarm p2000 proef</t>
  </si>
  <si>
    <t>P2000</t>
  </si>
  <si>
    <t>Semafonie proefalarm</t>
  </si>
  <si>
    <t>alsem</t>
  </si>
  <si>
    <t>-soort alarm semafonie proef</t>
  </si>
  <si>
    <t>Semafonie</t>
  </si>
  <si>
    <t>WAS luid proefalarm</t>
  </si>
  <si>
    <t>alwsl</t>
  </si>
  <si>
    <t>-soort alarm was luid proef</t>
  </si>
  <si>
    <t>WAS stil proefalarm</t>
  </si>
  <si>
    <t>alwss</t>
  </si>
  <si>
    <t>-soort alarm was stil proef</t>
  </si>
  <si>
    <t>Soort alert</t>
  </si>
  <si>
    <t>Land</t>
  </si>
  <si>
    <t>alesrt</t>
  </si>
  <si>
    <t>alla</t>
  </si>
  <si>
    <t>-soort alert land</t>
  </si>
  <si>
    <t>allu</t>
  </si>
  <si>
    <t>-soort alert lucht</t>
  </si>
  <si>
    <t>Zee</t>
  </si>
  <si>
    <t>alze</t>
  </si>
  <si>
    <t>-soort alert zee</t>
  </si>
  <si>
    <t>Quick Alert</t>
  </si>
  <si>
    <t>alqa</t>
  </si>
  <si>
    <t>-soort alert quick alert</t>
  </si>
  <si>
    <t>Soort ANPR</t>
  </si>
  <si>
    <t>A86</t>
  </si>
  <si>
    <t>anpr</t>
  </si>
  <si>
    <t>anp86</t>
  </si>
  <si>
    <t>-soort anpr a86</t>
  </si>
  <si>
    <t>A87</t>
  </si>
  <si>
    <t>anp87</t>
  </si>
  <si>
    <t>-soort anpr a87</t>
  </si>
  <si>
    <t>A87 vrachtauto</t>
  </si>
  <si>
    <t>anp87v</t>
  </si>
  <si>
    <t>Vrachtauto ontvreemd met proces verbaal.</t>
  </si>
  <si>
    <t>-soort anpr A87 vrachtauto</t>
  </si>
  <si>
    <t>Aandachtvestiging</t>
  </si>
  <si>
    <t>anpadv</t>
  </si>
  <si>
    <t>Het vestigen van de aandacht op een persoon, voertuig of situatie.</t>
  </si>
  <si>
    <t>-soort anpr Aandachtvestiging</t>
  </si>
  <si>
    <t>Ad hoc</t>
  </si>
  <si>
    <t>anpah</t>
  </si>
  <si>
    <t>-soort anpr ad hoc</t>
  </si>
  <si>
    <t>Katvanger</t>
  </si>
  <si>
    <t>anpkv</t>
  </si>
  <si>
    <t>Een katvanger is iemand die in naam eigenaar of houder van een voertuig, bedrijf, bankrekening of iets dergelijks is, met als doel om de werkelijke eigenaar of houder buiten bereik van de justitiële autoriteiten te houden.</t>
  </si>
  <si>
    <t>-soort anpr Katvanger</t>
  </si>
  <si>
    <t>Mobiel banditisme</t>
  </si>
  <si>
    <t>anpmb</t>
  </si>
  <si>
    <t>Internationaal rondtrekkende criminele groepen, die zich schuldig maken aan verschillende misdrijven als winkel- en ladingdiefstal, inbraak in woningen en bedrijven, oplichting en zakkenrollerij.</t>
  </si>
  <si>
    <t>-soort anpr Mobiel banditisme</t>
  </si>
  <si>
    <t>Openbare orde</t>
  </si>
  <si>
    <t>anpoo</t>
  </si>
  <si>
    <t>-soort anpr Openbare orde</t>
  </si>
  <si>
    <t>OPS</t>
  </si>
  <si>
    <t>anpops</t>
  </si>
  <si>
    <t>Opsporing Personen Systeem</t>
  </si>
  <si>
    <t>-soort anpr OPS</t>
  </si>
  <si>
    <t>OPS+</t>
  </si>
  <si>
    <t>anops+</t>
  </si>
  <si>
    <t>Opsporing Personen Systeem met hoge aandachtvestiging</t>
  </si>
  <si>
    <t>-soort anpr OPS+</t>
  </si>
  <si>
    <t>Rij-ontzeggingen</t>
  </si>
  <si>
    <t>anpro</t>
  </si>
  <si>
    <t>Ontzegging van de rijbevoegdheid. Een ontzegging van de rijbevoegdheid, ook wel rijontzegging of ontzegging rijbewijs genoemd, is een bijkomende straf die de rechter bij een veroordeling kan opleggen naast de hoofdstraf. De rijontzegging kan echter ook als zelfstandige straf worden opgelegd.</t>
  </si>
  <si>
    <t>-soort anpr Rij-ontzeggingen</t>
  </si>
  <si>
    <t>Soort begeleiden</t>
  </si>
  <si>
    <t>Ambulance</t>
  </si>
  <si>
    <t>bgsrt</t>
  </si>
  <si>
    <t>bgambu</t>
  </si>
  <si>
    <t>-soort begeleiden ambulance</t>
  </si>
  <si>
    <t>VIP</t>
  </si>
  <si>
    <t>bgvip</t>
  </si>
  <si>
    <t>-soort begeleiden vip</t>
  </si>
  <si>
    <t>Vreemdeling</t>
  </si>
  <si>
    <t>bgvrd</t>
  </si>
  <si>
    <t>-soort begeleiden vreemdeling</t>
  </si>
  <si>
    <t>bgwtr</t>
  </si>
  <si>
    <t>-soort begeleiden waardetransp</t>
  </si>
  <si>
    <t>Nucleair</t>
  </si>
  <si>
    <t>bgnuc</t>
  </si>
  <si>
    <t>-soort begeleiden nucleair</t>
  </si>
  <si>
    <t>Soort beveiliging</t>
  </si>
  <si>
    <t>bvsrt</t>
  </si>
  <si>
    <t>bvgob</t>
  </si>
  <si>
    <t>- soort beveiliging object</t>
  </si>
  <si>
    <t>bvgps</t>
  </si>
  <si>
    <t>- soort beveiliging persoon</t>
  </si>
  <si>
    <t>PD</t>
  </si>
  <si>
    <t>bvgpd</t>
  </si>
  <si>
    <t>- soort beveiliging pd</t>
  </si>
  <si>
    <t>bvgwt</t>
  </si>
  <si>
    <t>- soort beveiliging waardetr.</t>
  </si>
  <si>
    <t>Soort Bijeenk geb</t>
  </si>
  <si>
    <t>Bioscoop</t>
  </si>
  <si>
    <t>beksrt</t>
  </si>
  <si>
    <t>bekbio</t>
  </si>
  <si>
    <t>-soort bijeenk geb bioscoop</t>
  </si>
  <si>
    <t>Discotheek</t>
  </si>
  <si>
    <t>bekdis</t>
  </si>
  <si>
    <t>-soort bijeenk geb discotheek</t>
  </si>
  <si>
    <t>Kerk</t>
  </si>
  <si>
    <t>bekkrk</t>
  </si>
  <si>
    <t>-soort bijeenk geb kerk</t>
  </si>
  <si>
    <t>Kinderdagverblijf</t>
  </si>
  <si>
    <t>bekkin</t>
  </si>
  <si>
    <t>-soort bijeenk geb kdv</t>
  </si>
  <si>
    <t>Moskee</t>
  </si>
  <si>
    <t>bekmsk</t>
  </si>
  <si>
    <t>-soort bijeenk geb moskee</t>
  </si>
  <si>
    <t>Museum</t>
  </si>
  <si>
    <t>bekmus</t>
  </si>
  <si>
    <t>-soort bijeenk geb museum</t>
  </si>
  <si>
    <t>Synagoge</t>
  </si>
  <si>
    <t>beksyn</t>
  </si>
  <si>
    <t>-soort bijeenk geb synagoge</t>
  </si>
  <si>
    <t>Theater</t>
  </si>
  <si>
    <t>bektht</t>
  </si>
  <si>
    <t>-soort bijeenk geb theater</t>
  </si>
  <si>
    <t>Soort bijgebouw</t>
  </si>
  <si>
    <t>Afdak/Carport</t>
  </si>
  <si>
    <t>bgbsrt</t>
  </si>
  <si>
    <t>bgbaf</t>
  </si>
  <si>
    <t>-soort bijgebouw afdak-carport</t>
  </si>
  <si>
    <t>Fietsenhok</t>
  </si>
  <si>
    <t>bgbfh</t>
  </si>
  <si>
    <t>-soort bijgebouw fietsenhok</t>
  </si>
  <si>
    <t>Garagebox</t>
  </si>
  <si>
    <t>bgbgb</t>
  </si>
  <si>
    <t>-soort bijgebouw garagebox</t>
  </si>
  <si>
    <t>bgbks</t>
  </si>
  <si>
    <t>-soort bijgebouw kas</t>
  </si>
  <si>
    <t>Keet/Hok/Schuurtje</t>
  </si>
  <si>
    <t>bgbhk</t>
  </si>
  <si>
    <t>-soort bijgebouw schuur</t>
  </si>
  <si>
    <t>Loods/Grote schuur</t>
  </si>
  <si>
    <t>bgbls</t>
  </si>
  <si>
    <t>-soort bijgebouw loods</t>
  </si>
  <si>
    <t>bgbst</t>
  </si>
  <si>
    <t>-soort bijgebouw stal</t>
  </si>
  <si>
    <t>Tuinhuis</t>
  </si>
  <si>
    <t>bgbth</t>
  </si>
  <si>
    <t>-soort bijgebouw tuinhuis</t>
  </si>
  <si>
    <t>Elektrakast</t>
  </si>
  <si>
    <t>bgbel</t>
  </si>
  <si>
    <t>-soort bijgebouw elektrakast</t>
  </si>
  <si>
    <t>Elektriciteitsopslag</t>
  </si>
  <si>
    <t>bgbeo</t>
  </si>
  <si>
    <t>-soort bijgebouw energieopslag</t>
  </si>
  <si>
    <t>Hooi-/stro-opslag</t>
  </si>
  <si>
    <t>bgbhs</t>
  </si>
  <si>
    <t>-soort bijgebouw hooi-opslag</t>
  </si>
  <si>
    <t>Gier-/Drijfmestkeld.</t>
  </si>
  <si>
    <t>bgbgr</t>
  </si>
  <si>
    <t>-soort bijgebouw gierkelder</t>
  </si>
  <si>
    <t>Windturbine</t>
  </si>
  <si>
    <t>bgbwt</t>
  </si>
  <si>
    <t>Moderne windmolen meestal op lange ranke mast, meestal gebruikt voor de opwekking van stroom maar kan maar kan eventueel ook van lucht/water/hydraulische pomp voorzien zijn. Kan ook op een gebouw/bouwwerk gemonteerd zijn.</t>
  </si>
  <si>
    <t>-soort bijgebouw windturbine</t>
  </si>
  <si>
    <t>Zendmast</t>
  </si>
  <si>
    <t>bgbzm</t>
  </si>
  <si>
    <t>-soort bijgebouw zendmast</t>
  </si>
  <si>
    <t>Soort bom/explosief</t>
  </si>
  <si>
    <t>Brandbom</t>
  </si>
  <si>
    <t>bomsrt</t>
  </si>
  <si>
    <t>bombr</t>
  </si>
  <si>
    <t>-soort bom-explosief brandbom</t>
  </si>
  <si>
    <t>CBRN bom</t>
  </si>
  <si>
    <t>bomcbr</t>
  </si>
  <si>
    <t>-soort bom-explosief cbrn bom</t>
  </si>
  <si>
    <t>Crofty-Bom</t>
  </si>
  <si>
    <t>bomcrf</t>
  </si>
  <si>
    <t>-soort bom-explosief croftybom</t>
  </si>
  <si>
    <t>Explosieve Bom</t>
  </si>
  <si>
    <t>bomexb</t>
  </si>
  <si>
    <t>-soort bom-explosief expl bom</t>
  </si>
  <si>
    <t>Explosieve stof</t>
  </si>
  <si>
    <t>bomexs</t>
  </si>
  <si>
    <t>-soort bom-explosief expl stof</t>
  </si>
  <si>
    <t>Handgranaat</t>
  </si>
  <si>
    <t>bomhgr</t>
  </si>
  <si>
    <t>-soort bom-explosief handgr</t>
  </si>
  <si>
    <t>IED/Geimpr. Expl</t>
  </si>
  <si>
    <t>bomied</t>
  </si>
  <si>
    <t>-soort bom-explosief ied</t>
  </si>
  <si>
    <t>Mijn</t>
  </si>
  <si>
    <t>bommn</t>
  </si>
  <si>
    <t>-soort bom-explosief mijn</t>
  </si>
  <si>
    <t>bomonb</t>
  </si>
  <si>
    <t>-soort bom-explosief onbekend</t>
  </si>
  <si>
    <t>Soort bos</t>
  </si>
  <si>
    <t>Loofbos</t>
  </si>
  <si>
    <t>bossrt</t>
  </si>
  <si>
    <t>boslf</t>
  </si>
  <si>
    <t>KAR is opgenomen omdat volgens de LD Brw. de basisinzet bij een dennenbos twee TS moet zijn. Het is voor de centralist echter lastig vast te stellen of een bosbrand melding dennenbos betreft. Daar waar het van belang is kan beter met een droogtefactor gewerkt worden.</t>
  </si>
  <si>
    <t>-soort bos loofbos</t>
  </si>
  <si>
    <t>Naaldbos</t>
  </si>
  <si>
    <t>bosnd</t>
  </si>
  <si>
    <t>-soort bos naaldbos</t>
  </si>
  <si>
    <t>Soort Br Beheerssyst</t>
  </si>
  <si>
    <t>Gasblussysteem</t>
  </si>
  <si>
    <t>bbssrt</t>
  </si>
  <si>
    <t>bbsgas</t>
  </si>
  <si>
    <t>-soort br beheerssyst gasblus</t>
  </si>
  <si>
    <t>Rook en warmte Afv</t>
  </si>
  <si>
    <t>bbsrkw</t>
  </si>
  <si>
    <t>-soort br beheerssyst RWA</t>
  </si>
  <si>
    <t>Schuimblussysteem</t>
  </si>
  <si>
    <t>bbssmb</t>
  </si>
  <si>
    <t>-soort br beheerssyst schuim</t>
  </si>
  <si>
    <t>Sprinkler</t>
  </si>
  <si>
    <t>bbsspk</t>
  </si>
  <si>
    <t>-soort br beheerssyst sprinkl</t>
  </si>
  <si>
    <t>Watermist</t>
  </si>
  <si>
    <t>bbswtm</t>
  </si>
  <si>
    <t>-soort br beheerssyst watermst</t>
  </si>
  <si>
    <t>Soort Buit Br Indus</t>
  </si>
  <si>
    <t>Buitenopslag</t>
  </si>
  <si>
    <t>bbisrt</t>
  </si>
  <si>
    <t>bbibo</t>
  </si>
  <si>
    <t>-soort buit br indus opslag</t>
  </si>
  <si>
    <t>Machine/Installatie</t>
  </si>
  <si>
    <t>bbimi</t>
  </si>
  <si>
    <t>-soort buit br indus machine</t>
  </si>
  <si>
    <t>Opsl. Brand Vloeis</t>
  </si>
  <si>
    <t>bbibv</t>
  </si>
  <si>
    <t>-soort buit br indus vloeistof</t>
  </si>
  <si>
    <t>Silo</t>
  </si>
  <si>
    <t>bbisl</t>
  </si>
  <si>
    <t>-soort buit br indus silo</t>
  </si>
  <si>
    <t>Tank</t>
  </si>
  <si>
    <t>bbita</t>
  </si>
  <si>
    <t>Brand in een opslagtank van bijv. oliën of benzine bij een terminal</t>
  </si>
  <si>
    <t>-soort buit br indus tank</t>
  </si>
  <si>
    <t>Tankput</t>
  </si>
  <si>
    <t>bbitp</t>
  </si>
  <si>
    <t>Brand in de tankput van de opslag van bijv. oliën en benzine bij een terminal</t>
  </si>
  <si>
    <t>-soort buit br indus tankput</t>
  </si>
  <si>
    <t>Soort container</t>
  </si>
  <si>
    <t>Afvalcontainer</t>
  </si>
  <si>
    <t>ctsrt</t>
  </si>
  <si>
    <t>ctaf</t>
  </si>
  <si>
    <t>-soort container afval</t>
  </si>
  <si>
    <t>Bouwcontainer</t>
  </si>
  <si>
    <t>ctbw</t>
  </si>
  <si>
    <t>-soort container bouw</t>
  </si>
  <si>
    <t>Glasbak</t>
  </si>
  <si>
    <t>ctgb</t>
  </si>
  <si>
    <t>-soort container glasbak</t>
  </si>
  <si>
    <t>Kledingcontainer</t>
  </si>
  <si>
    <t>ctkl</t>
  </si>
  <si>
    <t>-soort container kleding</t>
  </si>
  <si>
    <t>Papiercontainer</t>
  </si>
  <si>
    <t>ctpp</t>
  </si>
  <si>
    <t>-soort container papier</t>
  </si>
  <si>
    <t>Soort detectie</t>
  </si>
  <si>
    <t>Beheerssysteem</t>
  </si>
  <si>
    <t>sode</t>
  </si>
  <si>
    <t>sodebe</t>
  </si>
  <si>
    <t>Detector waarmee aangegeven kan worden dat brand/GS incident beheer systeem in werking is getreden maar er kan nog niet aangegeven worden welk soort beheersysteem het betreft.</t>
  </si>
  <si>
    <t>-soort detectie beheerssysteem</t>
  </si>
  <si>
    <t>Drukknop</t>
  </si>
  <si>
    <t>sodedk</t>
  </si>
  <si>
    <t>Detector waarmee professional /geautoriseerde handmatig melding kan doen.</t>
  </si>
  <si>
    <t>-soort detectie drukknop</t>
  </si>
  <si>
    <t>sodegb</t>
  </si>
  <si>
    <t>Detector waarmee aangegeven kan worden dat gasblussysteem in werking is getreden..</t>
  </si>
  <si>
    <t>-soort detectie gasblussysteem</t>
  </si>
  <si>
    <t>Gevaarlijke stof</t>
  </si>
  <si>
    <t>sodegs</t>
  </si>
  <si>
    <t>Detector waarmee aangegeven kan worden dat bepaalde limieten t.a.v. gevaarlijke stof overschreden worden.</t>
  </si>
  <si>
    <t>-soort detectie gev stof</t>
  </si>
  <si>
    <t>Hand</t>
  </si>
  <si>
    <t>sodeha</t>
  </si>
  <si>
    <t>Detector die voor ieder toegankelijke is en waarmee je via handbediening melding kunt doen.</t>
  </si>
  <si>
    <t>-soort detectie hand</t>
  </si>
  <si>
    <t>Rook/Hitte</t>
  </si>
  <si>
    <t>soderh</t>
  </si>
  <si>
    <t>Detector waarmee aangegeven kan worden dat Rook/Hitte limieten overschreden worden..</t>
  </si>
  <si>
    <t>-soort detectie rook/hitte</t>
  </si>
  <si>
    <t>soderw</t>
  </si>
  <si>
    <t>Detector waarmee aangegeven kan worden dat een rook en warmte afvoersysteem in werking is getreden.</t>
  </si>
  <si>
    <t>-soort detectie RWA</t>
  </si>
  <si>
    <t>sodesb</t>
  </si>
  <si>
    <t>Detector waarmee aangegeven kan worden dat een Schuimblussysteem in werking is getreden.</t>
  </si>
  <si>
    <t>-soort detectie schuimblussyst</t>
  </si>
  <si>
    <t>sodesp</t>
  </si>
  <si>
    <t>Detector waarmee aangegeven kan worden dat een Sprinkler in werking is getreden.</t>
  </si>
  <si>
    <t>-soort detectie sprinkl</t>
  </si>
  <si>
    <t>sodewm</t>
  </si>
  <si>
    <t>Detector waarmee aangegeven kan worden een Watermist in werking is getreden.</t>
  </si>
  <si>
    <t>-soort detectie watermst</t>
  </si>
  <si>
    <t>sodeob</t>
  </si>
  <si>
    <t>Nadere typering van het soort detector wat in werking is getreden is nog niet mogelijk.</t>
  </si>
  <si>
    <t>-soort detectie onbekend</t>
  </si>
  <si>
    <t>Soort dienst aan 3en</t>
  </si>
  <si>
    <t>Bewoner geen gehoor</t>
  </si>
  <si>
    <t>dadsrt</t>
  </si>
  <si>
    <t>dadbgg</t>
  </si>
  <si>
    <t>-soort dienst aan 3en bew gg</t>
  </si>
  <si>
    <t>Tilhulp</t>
  </si>
  <si>
    <t>dadth</t>
  </si>
  <si>
    <t>-soort dienst aan 3en tilhulp</t>
  </si>
  <si>
    <t>Hulpverlening</t>
  </si>
  <si>
    <t>dadhv</t>
  </si>
  <si>
    <t>-soort dienst aan 3en hulpverl</t>
  </si>
  <si>
    <t>Soort dier</t>
  </si>
  <si>
    <t>Amfibie</t>
  </si>
  <si>
    <t>drsrt</t>
  </si>
  <si>
    <t>dramf</t>
  </si>
  <si>
    <t>-soort dier amfibie</t>
  </si>
  <si>
    <t>Huisdier</t>
  </si>
  <si>
    <t>drhsd</t>
  </si>
  <si>
    <t>De diersoort bepaald op diverse plaatsen in het land wel-niet-soort inzet Brw.</t>
  </si>
  <si>
    <t>-soort dier huisdier</t>
  </si>
  <si>
    <t>Insecten</t>
  </si>
  <si>
    <t>drins</t>
  </si>
  <si>
    <t>-soort dier insecten</t>
  </si>
  <si>
    <t>Ongedierte</t>
  </si>
  <si>
    <t>drong</t>
  </si>
  <si>
    <t>-soort dier ongedierte</t>
  </si>
  <si>
    <t>Reptiel</t>
  </si>
  <si>
    <t>drrep</t>
  </si>
  <si>
    <t>-soort dier reptiel</t>
  </si>
  <si>
    <t>Vee</t>
  </si>
  <si>
    <t>drvee</t>
  </si>
  <si>
    <t>-soort dier vee</t>
  </si>
  <si>
    <t>Vis</t>
  </si>
  <si>
    <t>drvis</t>
  </si>
  <si>
    <t>-soort dier vis</t>
  </si>
  <si>
    <t>Vogel</t>
  </si>
  <si>
    <t>drvkl</t>
  </si>
  <si>
    <t>-soort dier vogel</t>
  </si>
  <si>
    <t>Wild</t>
  </si>
  <si>
    <t>drwld</t>
  </si>
  <si>
    <t>-soort dier wild</t>
  </si>
  <si>
    <t>Zeezoogdier</t>
  </si>
  <si>
    <t>drzzd</t>
  </si>
  <si>
    <t>-soort dier zeezoogdier</t>
  </si>
  <si>
    <t>Soort drugs</t>
  </si>
  <si>
    <t>Harddrugs</t>
  </si>
  <si>
    <t>drgsrt</t>
  </si>
  <si>
    <t>drghd</t>
  </si>
  <si>
    <t>-soort drugs harddrugs</t>
  </si>
  <si>
    <t>Softdrugs</t>
  </si>
  <si>
    <t>drgsf</t>
  </si>
  <si>
    <t>-soort drugs softdrugs</t>
  </si>
  <si>
    <t>Soort epidemie</t>
  </si>
  <si>
    <t>BSE</t>
  </si>
  <si>
    <t>epdsrt</t>
  </si>
  <si>
    <t>epbse</t>
  </si>
  <si>
    <t>-soort epidemie bse</t>
  </si>
  <si>
    <t>Ebola</t>
  </si>
  <si>
    <t>epebl</t>
  </si>
  <si>
    <t>-soort epidemie ebola</t>
  </si>
  <si>
    <t>MKZ</t>
  </si>
  <si>
    <t>epmkz</t>
  </si>
  <si>
    <t>-soort epidemie mkz</t>
  </si>
  <si>
    <t>Q-koorts</t>
  </si>
  <si>
    <t>epqkr</t>
  </si>
  <si>
    <t>-soort epidemie q-koorts</t>
  </si>
  <si>
    <t>Vogelgriep</t>
  </si>
  <si>
    <t>epvgl</t>
  </si>
  <si>
    <t>-soort epidemie vogelgriep</t>
  </si>
  <si>
    <t>Infectieziekte klein</t>
  </si>
  <si>
    <t>infzkl</t>
  </si>
  <si>
    <t>-soort epidemie infectie klein</t>
  </si>
  <si>
    <t>Infectieziekte groot</t>
  </si>
  <si>
    <t>infzgr</t>
  </si>
  <si>
    <t>-soort epidemie infectie groot</t>
  </si>
  <si>
    <t>SARS-covid</t>
  </si>
  <si>
    <t>epsar</t>
  </si>
  <si>
    <t>-soort epidemie sars-covid</t>
  </si>
  <si>
    <t>Soort fraude</t>
  </si>
  <si>
    <t>frsrt</t>
  </si>
  <si>
    <t>-soort fraude afpersing</t>
  </si>
  <si>
    <t>Computervredebreuk</t>
  </si>
  <si>
    <t>frcom</t>
  </si>
  <si>
    <t>-soort fraude computervredebr</t>
  </si>
  <si>
    <t>Identiteitsfraude</t>
  </si>
  <si>
    <t>frid</t>
  </si>
  <si>
    <t>-soort fraude identiteits</t>
  </si>
  <si>
    <t>Online fraude</t>
  </si>
  <si>
    <t>fronl</t>
  </si>
  <si>
    <t>-soort fraude online fraude</t>
  </si>
  <si>
    <t>Phishing</t>
  </si>
  <si>
    <t>frphs</t>
  </si>
  <si>
    <t>-soort fraude phishing</t>
  </si>
  <si>
    <t>Skimmen</t>
  </si>
  <si>
    <t>frskm</t>
  </si>
  <si>
    <t>-soort fraude skimmen</t>
  </si>
  <si>
    <t>Spam</t>
  </si>
  <si>
    <t>frspam</t>
  </si>
  <si>
    <t>-soort fraude spam</t>
  </si>
  <si>
    <t>Vals document</t>
  </si>
  <si>
    <t>frvlsd</t>
  </si>
  <si>
    <t>-soort fraude vals document</t>
  </si>
  <si>
    <t>Vals geld</t>
  </si>
  <si>
    <t>frvlsg</t>
  </si>
  <si>
    <t>-soort fraude vals geld</t>
  </si>
  <si>
    <t>Voorschotfraude</t>
  </si>
  <si>
    <t>frvrsc</t>
  </si>
  <si>
    <t>-soort fraude voorschotfraude</t>
  </si>
  <si>
    <t>Soort geplande actie</t>
  </si>
  <si>
    <t>Aanhouding</t>
  </si>
  <si>
    <t>gpasrt</t>
  </si>
  <si>
    <t>gpaah</t>
  </si>
  <si>
    <t>-soort gepl actie aanhouding</t>
  </si>
  <si>
    <t>Affakkelen</t>
  </si>
  <si>
    <t>gpaaf</t>
  </si>
  <si>
    <t>-soort gepl actie affakkelen</t>
  </si>
  <si>
    <t>Begassing/Rookproef</t>
  </si>
  <si>
    <t>gpabr</t>
  </si>
  <si>
    <t>-soort gepl actie begassing</t>
  </si>
  <si>
    <t>Begeleiden Demonstr</t>
  </si>
  <si>
    <t>gpadm</t>
  </si>
  <si>
    <t>-soort gepl actie begl demo</t>
  </si>
  <si>
    <t>Begeleiden evenement</t>
  </si>
  <si>
    <t>gpaev</t>
  </si>
  <si>
    <t>-soort gepl actie begl evennmt</t>
  </si>
  <si>
    <t>Bewaken</t>
  </si>
  <si>
    <t>gpabw</t>
  </si>
  <si>
    <t>-soort gepl actie bewaken</t>
  </si>
  <si>
    <t>Buurtonderzoek</t>
  </si>
  <si>
    <t>gpabu</t>
  </si>
  <si>
    <t>Het bezoeken van bewoners en gebruikers van adressen (respondenten) in een bepaald gebied om personen te vinden, die informatie kunnen verstrekken over het (strafbare) feit waarop het onderzoek is gericht.</t>
  </si>
  <si>
    <t>-soort gepl actie buurtonderz</t>
  </si>
  <si>
    <t>Controle</t>
  </si>
  <si>
    <t>gpact</t>
  </si>
  <si>
    <t>-soort gepl actie controle</t>
  </si>
  <si>
    <t>Gas afblazen</t>
  </si>
  <si>
    <t>gpaga</t>
  </si>
  <si>
    <t>-soort gepl actie gas afblazen</t>
  </si>
  <si>
    <t>Helilanding</t>
  </si>
  <si>
    <t>gpahl</t>
  </si>
  <si>
    <t>-soort gepl actie helilanding</t>
  </si>
  <si>
    <t>Jagen</t>
  </si>
  <si>
    <t>gpajg</t>
  </si>
  <si>
    <t>-soort gepl actie jagen</t>
  </si>
  <si>
    <t>Ontruimen/uitzetten</t>
  </si>
  <si>
    <t>gpaou</t>
  </si>
  <si>
    <t>-soort gepl actie ontruimen</t>
  </si>
  <si>
    <t>Posten</t>
  </si>
  <si>
    <t>gpapt</t>
  </si>
  <si>
    <t>-soort gepl actie posten</t>
  </si>
  <si>
    <t>Proefalarm</t>
  </si>
  <si>
    <t>gpapa</t>
  </si>
  <si>
    <t>-soort gepl actie proefalarm</t>
  </si>
  <si>
    <t>Stand-by</t>
  </si>
  <si>
    <t>gpasb</t>
  </si>
  <si>
    <t>-soort gepl actie stand-by</t>
  </si>
  <si>
    <t>Stookvergunning</t>
  </si>
  <si>
    <t>gpasv</t>
  </si>
  <si>
    <t>-soort gepl actie stookverg</t>
  </si>
  <si>
    <t>Systeemtest</t>
  </si>
  <si>
    <t>stest</t>
  </si>
  <si>
    <t>-soort gepl actie systeemtest</t>
  </si>
  <si>
    <t>Verhoor</t>
  </si>
  <si>
    <t>gpavh</t>
  </si>
  <si>
    <t>-soort gepl actie verhoor</t>
  </si>
  <si>
    <t>Verkeerscontrole</t>
  </si>
  <si>
    <t>gpavc</t>
  </si>
  <si>
    <t>-soort gepl actie verkeerscont</t>
  </si>
  <si>
    <t>Zoeking</t>
  </si>
  <si>
    <t>gpazk</t>
  </si>
  <si>
    <t>-soort gepl actie zoeking</t>
  </si>
  <si>
    <t>Soort gevaar</t>
  </si>
  <si>
    <t>Elektrisch</t>
  </si>
  <si>
    <t>-soort gevaar elektrisch</t>
  </si>
  <si>
    <t>Gedrang</t>
  </si>
  <si>
    <t>-soort gevaar gedrang</t>
  </si>
  <si>
    <t>Soort geweld</t>
  </si>
  <si>
    <t>Agressie</t>
  </si>
  <si>
    <t>gwsrt</t>
  </si>
  <si>
    <t>gwagr</t>
  </si>
  <si>
    <t>-soort geweld agressie</t>
  </si>
  <si>
    <t>Extreem</t>
  </si>
  <si>
    <t>gwext</t>
  </si>
  <si>
    <t>-soort geweld extreem</t>
  </si>
  <si>
    <t>Fysiek</t>
  </si>
  <si>
    <t>gwfys</t>
  </si>
  <si>
    <t>-soort geweld fysiek</t>
  </si>
  <si>
    <t>Huiselijk geweld</t>
  </si>
  <si>
    <t>gwhsl</t>
  </si>
  <si>
    <t>-soort geweld huiselijk geweld</t>
  </si>
  <si>
    <t>Tegen Ambu</t>
  </si>
  <si>
    <t>gwambu</t>
  </si>
  <si>
    <t>-soort geweld tegen ambu</t>
  </si>
  <si>
    <t>Tegen Brw</t>
  </si>
  <si>
    <t>gwbrw</t>
  </si>
  <si>
    <t>-soort geweld tegen brw</t>
  </si>
  <si>
    <t>Tegen OV</t>
  </si>
  <si>
    <t>gwov</t>
  </si>
  <si>
    <t>-soort geweld tegen ov</t>
  </si>
  <si>
    <t>Tegen Pol</t>
  </si>
  <si>
    <t>gwpol</t>
  </si>
  <si>
    <t>-soort geweld tegen pol</t>
  </si>
  <si>
    <t>Tegen taxi</t>
  </si>
  <si>
    <t>gwtx</t>
  </si>
  <si>
    <t>-soort geweld tegen taxi</t>
  </si>
  <si>
    <t>Verbaal</t>
  </si>
  <si>
    <t>gwvrb</t>
  </si>
  <si>
    <t>-soort geweld verbaal</t>
  </si>
  <si>
    <t>Soort goed</t>
  </si>
  <si>
    <t>goed</t>
  </si>
  <si>
    <t>-soort goed</t>
  </si>
  <si>
    <t>Soort inbraak</t>
  </si>
  <si>
    <t>Plofkraak</t>
  </si>
  <si>
    <t>ibsrt</t>
  </si>
  <si>
    <t>plofkr</t>
  </si>
  <si>
    <t>-soort inbraak plofkraak</t>
  </si>
  <si>
    <t>Ramkraak</t>
  </si>
  <si>
    <t>ramkr</t>
  </si>
  <si>
    <t>-soort inbraak ramkraak</t>
  </si>
  <si>
    <t>Soort industrie</t>
  </si>
  <si>
    <t>idsrt</t>
  </si>
  <si>
    <t>idchm</t>
  </si>
  <si>
    <t>-soort industrie chemisch</t>
  </si>
  <si>
    <t>Fabricage/Opslaggeb.</t>
  </si>
  <si>
    <t>idfab</t>
  </si>
  <si>
    <t>-soort industrie fabricage</t>
  </si>
  <si>
    <t>idond</t>
  </si>
  <si>
    <t>-soort industrie onderhoud</t>
  </si>
  <si>
    <t>Opsl. BrandB Vloeis</t>
  </si>
  <si>
    <t>idbvl</t>
  </si>
  <si>
    <t>-soort industrie brandb vloeis</t>
  </si>
  <si>
    <t>Petrochemie</t>
  </si>
  <si>
    <t>idptr</t>
  </si>
  <si>
    <t>-soort industrie petrochemie</t>
  </si>
  <si>
    <t>Soort luchtvaartuig</t>
  </si>
  <si>
    <t>Drone</t>
  </si>
  <si>
    <t>lusrt</t>
  </si>
  <si>
    <t>ludrn</t>
  </si>
  <si>
    <t>-soort luchtvaartuig drone</t>
  </si>
  <si>
    <t>Helikopter</t>
  </si>
  <si>
    <t>luhlk</t>
  </si>
  <si>
    <t>-soort luchtvaartuig heli</t>
  </si>
  <si>
    <t>Luchtballon</t>
  </si>
  <si>
    <t>lubal</t>
  </si>
  <si>
    <t>-soort luchtvaartuig luchtball</t>
  </si>
  <si>
    <t>Militair</t>
  </si>
  <si>
    <t>luzwf</t>
  </si>
  <si>
    <t>-soort luchtvaartuig militair</t>
  </si>
  <si>
    <t>Sportvliegtuig</t>
  </si>
  <si>
    <t>lumil</t>
  </si>
  <si>
    <t>-soort luchtvaartuig sport</t>
  </si>
  <si>
    <t>Straaljager</t>
  </si>
  <si>
    <t>luspt</t>
  </si>
  <si>
    <t>-soort luchtvaartuig straaljgr</t>
  </si>
  <si>
    <t>Ultralight</t>
  </si>
  <si>
    <t>lustr</t>
  </si>
  <si>
    <t>-soort luchtvaartuig ultral</t>
  </si>
  <si>
    <t>Passagiersvliegtuig</t>
  </si>
  <si>
    <t>luult</t>
  </si>
  <si>
    <t>-soort luchtvaartuig passagier</t>
  </si>
  <si>
    <t>Vrachtvliegtuig</t>
  </si>
  <si>
    <t>lupvl</t>
  </si>
  <si>
    <t>-soort luchtvaartuig vracht</t>
  </si>
  <si>
    <t>Zeppelin</t>
  </si>
  <si>
    <t>luvvl</t>
  </si>
  <si>
    <t>-soort luchtvaartuig zeppelin</t>
  </si>
  <si>
    <t>Zweefvliegtuig</t>
  </si>
  <si>
    <t>luzep</t>
  </si>
  <si>
    <t>-soort luchtvaartuig zweef</t>
  </si>
  <si>
    <t>Soort melding</t>
  </si>
  <si>
    <t>Misbruik 112</t>
  </si>
  <si>
    <t>mesrt</t>
  </si>
  <si>
    <t>memi</t>
  </si>
  <si>
    <t>Opzettelijk zonder dat daartoe de noodzaak aanwezig is, gebruik maken van een alarmnummer voor publieke diensten.</t>
  </si>
  <si>
    <t>-soort melding misbruik 112</t>
  </si>
  <si>
    <t>Valse melding</t>
  </si>
  <si>
    <t>mevm</t>
  </si>
  <si>
    <t>Het opzettelijk melden van een niet bestaand incident.</t>
  </si>
  <si>
    <t>-soort melding valse melding</t>
  </si>
  <si>
    <t>Soort munitie</t>
  </si>
  <si>
    <t>Kogels</t>
  </si>
  <si>
    <t>musrt</t>
  </si>
  <si>
    <t>muklg</t>
  </si>
  <si>
    <t>-soort munitie kogels</t>
  </si>
  <si>
    <t>Patronen</t>
  </si>
  <si>
    <t>muptr</t>
  </si>
  <si>
    <t>-soort munitie patronen</t>
  </si>
  <si>
    <t>Patroonhulzen</t>
  </si>
  <si>
    <t>mupth</t>
  </si>
  <si>
    <t>-soort munitie patroonhulzen</t>
  </si>
  <si>
    <t>muonb</t>
  </si>
  <si>
    <t>-soort munitie onbekend</t>
  </si>
  <si>
    <t>Soort Nucleair Inc</t>
  </si>
  <si>
    <t>Storing</t>
  </si>
  <si>
    <t>nucl</t>
  </si>
  <si>
    <t>-soort nucl storing</t>
  </si>
  <si>
    <t>Nuc.Inc.</t>
  </si>
  <si>
    <t>Meld.Zonder Grip/Ops</t>
  </si>
  <si>
    <t>-soort nucl meldzonder grip</t>
  </si>
  <si>
    <t>-soort nucl n emerg standby</t>
  </si>
  <si>
    <t>-soort nucl n plant emerg</t>
  </si>
  <si>
    <t>-soort nucl n site emerg</t>
  </si>
  <si>
    <t>-soort nucl n off site emerg</t>
  </si>
  <si>
    <t>B Alert</t>
  </si>
  <si>
    <t>-soort nucl b alert</t>
  </si>
  <si>
    <t>B Facility emergency</t>
  </si>
  <si>
    <t>-soort nucl b facility emerg</t>
  </si>
  <si>
    <t>B Site area emerg.</t>
  </si>
  <si>
    <t>-soort nucl b site area emerg</t>
  </si>
  <si>
    <t>B General emergency</t>
  </si>
  <si>
    <t>-soort nucl b general emerg</t>
  </si>
  <si>
    <t>B Gen. Em. Reflex m.</t>
  </si>
  <si>
    <t>-soort nucl b gen em reflex m</t>
  </si>
  <si>
    <t>D Em. standby_Voral</t>
  </si>
  <si>
    <t>-soort nucl d em standby voral</t>
  </si>
  <si>
    <t>D Plant em_Voralarm</t>
  </si>
  <si>
    <t>-soort nucl d plant em voral</t>
  </si>
  <si>
    <t>D Site em_Katast.al</t>
  </si>
  <si>
    <t>-soort nucl d site em katastal</t>
  </si>
  <si>
    <t>D Off site em_Kat.al</t>
  </si>
  <si>
    <t>-soort nucl d off site em kat</t>
  </si>
  <si>
    <t>Soort nuts</t>
  </si>
  <si>
    <t>Drinkwater</t>
  </si>
  <si>
    <t>ntsrt</t>
  </si>
  <si>
    <t>ntdrk</t>
  </si>
  <si>
    <t>-soort nuts drinkwater</t>
  </si>
  <si>
    <t>Elektriciteit</t>
  </si>
  <si>
    <t>ntelk</t>
  </si>
  <si>
    <t>-soort nuts elektriciteit</t>
  </si>
  <si>
    <t>Gas</t>
  </si>
  <si>
    <t>ntgas</t>
  </si>
  <si>
    <t>-soort nuts gas</t>
  </si>
  <si>
    <t>ntovl</t>
  </si>
  <si>
    <t>-soort nuts openbare verlicht</t>
  </si>
  <si>
    <t>Riolering</t>
  </si>
  <si>
    <t>ntrio</t>
  </si>
  <si>
    <t>-soort nuts riolering</t>
  </si>
  <si>
    <t>Stadsverwarming</t>
  </si>
  <si>
    <t>ntsvw</t>
  </si>
  <si>
    <t>-soort nuts stadsverwarming</t>
  </si>
  <si>
    <t>Telefonie</t>
  </si>
  <si>
    <t>nttel</t>
  </si>
  <si>
    <t>-soort nuts telefonie</t>
  </si>
  <si>
    <t>Soort oefening</t>
  </si>
  <si>
    <t>oesrt</t>
  </si>
  <si>
    <t>oeov</t>
  </si>
  <si>
    <t>-soort oefening algemeen</t>
  </si>
  <si>
    <t>CTER</t>
  </si>
  <si>
    <t>oect</t>
  </si>
  <si>
    <t>-soort oefening cter</t>
  </si>
  <si>
    <t>Duiken</t>
  </si>
  <si>
    <t>oedkn</t>
  </si>
  <si>
    <t>-soort oefening duiken</t>
  </si>
  <si>
    <t>Duikoefening</t>
  </si>
  <si>
    <t>Met rook</t>
  </si>
  <si>
    <t>oemrk</t>
  </si>
  <si>
    <t>-soort oefening met rook</t>
  </si>
  <si>
    <t>Oefenrit Opt Gel</t>
  </si>
  <si>
    <t>oeoog</t>
  </si>
  <si>
    <t>-soort oefening oefenrit OGS</t>
  </si>
  <si>
    <t>Oefenrit</t>
  </si>
  <si>
    <t>Ontruiming</t>
  </si>
  <si>
    <t>oeorm</t>
  </si>
  <si>
    <t>-soort oefening ontruiming</t>
  </si>
  <si>
    <t>Soort ongeval</t>
  </si>
  <si>
    <t>Elektrocutie</t>
  </si>
  <si>
    <t>onsrt</t>
  </si>
  <si>
    <t>stroom</t>
  </si>
  <si>
    <t>-soort ongeval elektrocutie</t>
  </si>
  <si>
    <t>Instorting</t>
  </si>
  <si>
    <t>-soort ongeval instorting</t>
  </si>
  <si>
    <t>Val</t>
  </si>
  <si>
    <t>val</t>
  </si>
  <si>
    <t>-soort ongeval val</t>
  </si>
  <si>
    <t>Verschuiving</t>
  </si>
  <si>
    <t>-soort ongeval verschuiving</t>
  </si>
  <si>
    <t>Verzakking</t>
  </si>
  <si>
    <t>-soort ongeval verzakking</t>
  </si>
  <si>
    <t>Soort Openb vervoer</t>
  </si>
  <si>
    <t>ovsrt</t>
  </si>
  <si>
    <t>ovbus</t>
  </si>
  <si>
    <t>-soort openb vervoer bus</t>
  </si>
  <si>
    <t>Lightrail</t>
  </si>
  <si>
    <t>ovlrl</t>
  </si>
  <si>
    <t>-soort openb vervoer lightrail</t>
  </si>
  <si>
    <t>ovmet</t>
  </si>
  <si>
    <t>-soort openb vervoer metro</t>
  </si>
  <si>
    <t>ovtrm</t>
  </si>
  <si>
    <t>-soort openb vervoer tram</t>
  </si>
  <si>
    <t>Trein</t>
  </si>
  <si>
    <t>ovtrn</t>
  </si>
  <si>
    <t>-soort openb vervoer trein</t>
  </si>
  <si>
    <t>Trolleybus</t>
  </si>
  <si>
    <t>ovtrl</t>
  </si>
  <si>
    <t>-soort openb vervoer trolley</t>
  </si>
  <si>
    <t>Veerpont</t>
  </si>
  <si>
    <t>ovpnt</t>
  </si>
  <si>
    <t>-soort openb vervoer veerpont</t>
  </si>
  <si>
    <t>Soort overbrenging</t>
  </si>
  <si>
    <t>Arrestant</t>
  </si>
  <si>
    <t>obgsrt</t>
  </si>
  <si>
    <t>obgar</t>
  </si>
  <si>
    <t>-soort overbrenging arrestant</t>
  </si>
  <si>
    <t>Bericht</t>
  </si>
  <si>
    <t>obgbr</t>
  </si>
  <si>
    <t>-soort overbrenging bericht</t>
  </si>
  <si>
    <t>Collega</t>
  </si>
  <si>
    <t>obgcl</t>
  </si>
  <si>
    <t>-soort overbrenging collega</t>
  </si>
  <si>
    <t>Getuige</t>
  </si>
  <si>
    <t>obggt</t>
  </si>
  <si>
    <t>-soort overbrenging getuige</t>
  </si>
  <si>
    <t>Gevangene</t>
  </si>
  <si>
    <t>obggv</t>
  </si>
  <si>
    <t>-soort overbrenging gevangene</t>
  </si>
  <si>
    <t>obggd</t>
  </si>
  <si>
    <t>-soort overbrenging goederen</t>
  </si>
  <si>
    <t>obgps</t>
  </si>
  <si>
    <t>-soort overbrenging persoon</t>
  </si>
  <si>
    <t>Verdachte</t>
  </si>
  <si>
    <t>obgvd</t>
  </si>
  <si>
    <t>-soort overbrenging verdachte</t>
  </si>
  <si>
    <t>obgvt</t>
  </si>
  <si>
    <t>-soort overbrenging voertuig</t>
  </si>
  <si>
    <t>Soort overige Geb</t>
  </si>
  <si>
    <t>Nutsbedrijf/Centrale</t>
  </si>
  <si>
    <t>ogbsrt</t>
  </si>
  <si>
    <t>ogbnu</t>
  </si>
  <si>
    <t>-soort overige geb nutsbedrijf</t>
  </si>
  <si>
    <t>ogbpk</t>
  </si>
  <si>
    <t>-soort overige geb parkeergar</t>
  </si>
  <si>
    <t>Schip-/Boothuis</t>
  </si>
  <si>
    <t>ogbsb</t>
  </si>
  <si>
    <t>-soort overige geb schip-boot</t>
  </si>
  <si>
    <t>Station</t>
  </si>
  <si>
    <t>ogbst</t>
  </si>
  <si>
    <t>-soort overige geb station</t>
  </si>
  <si>
    <t>Tunnel</t>
  </si>
  <si>
    <t>ogbtu</t>
  </si>
  <si>
    <t>-soort overige geb tunnel</t>
  </si>
  <si>
    <t>Soort overlast</t>
  </si>
  <si>
    <t>Baldadigheid</t>
  </si>
  <si>
    <t>olsrt</t>
  </si>
  <si>
    <t>olbld</t>
  </si>
  <si>
    <t>-soort overlast baldadigheid</t>
  </si>
  <si>
    <t>Bedelen</t>
  </si>
  <si>
    <t>olbkr</t>
  </si>
  <si>
    <t>-soort overlast bedelen</t>
  </si>
  <si>
    <t>Brandkranen</t>
  </si>
  <si>
    <t>olbdl</t>
  </si>
  <si>
    <t>-soort overlast brandkranen</t>
  </si>
  <si>
    <t>Crossen</t>
  </si>
  <si>
    <t>olcrs</t>
  </si>
  <si>
    <t>-soort overlast crossen</t>
  </si>
  <si>
    <t>Dronkenschap</t>
  </si>
  <si>
    <t>oldrk</t>
  </si>
  <si>
    <t>-soort overlast dronkenschap</t>
  </si>
  <si>
    <t>Drugsgebruik</t>
  </si>
  <si>
    <t>oldrg</t>
  </si>
  <si>
    <t>-soort overlast drugsgebruik</t>
  </si>
  <si>
    <t>Drugsrunner</t>
  </si>
  <si>
    <t>oldrr</t>
  </si>
  <si>
    <t>-soort overlast drugsrunner</t>
  </si>
  <si>
    <t>Evenement</t>
  </si>
  <si>
    <t>olevm</t>
  </si>
  <si>
    <t>-soort overlast evenement</t>
  </si>
  <si>
    <t>Gluren</t>
  </si>
  <si>
    <t>olglr</t>
  </si>
  <si>
    <t>-soort overlast gluren</t>
  </si>
  <si>
    <t>Hijgen</t>
  </si>
  <si>
    <t>olhgn</t>
  </si>
  <si>
    <t>-soort overlast hijgen</t>
  </si>
  <si>
    <t>Hondenpoep</t>
  </si>
  <si>
    <t>olhdp</t>
  </si>
  <si>
    <t>-soort overlast hondenpoep</t>
  </si>
  <si>
    <t>Muziek</t>
  </si>
  <si>
    <t>olmzk</t>
  </si>
  <si>
    <t>-soort overlast muziek</t>
  </si>
  <si>
    <t>Muzikanten</t>
  </si>
  <si>
    <t>olmzn</t>
  </si>
  <si>
    <t>-soort overlast muzikanten</t>
  </si>
  <si>
    <t>Relationeel</t>
  </si>
  <si>
    <t>olrlt</t>
  </si>
  <si>
    <t>-soort overlast relationeel</t>
  </si>
  <si>
    <t>Rook</t>
  </si>
  <si>
    <t>olrk</t>
  </si>
  <si>
    <t>-soort overlast rook</t>
  </si>
  <si>
    <t>Sneeuw/IJs</t>
  </si>
  <si>
    <t>olsnw</t>
  </si>
  <si>
    <t>-soort overlast sneeuw-ijs</t>
  </si>
  <si>
    <t>Voetballen</t>
  </si>
  <si>
    <t>olvbl</t>
  </si>
  <si>
    <t>-soort overlast voetballen</t>
  </si>
  <si>
    <t>Vuur</t>
  </si>
  <si>
    <t>olvr</t>
  </si>
  <si>
    <t>-soort overlast vuur</t>
  </si>
  <si>
    <t>Zwerfafval</t>
  </si>
  <si>
    <t>olzav</t>
  </si>
  <si>
    <t>-soort overlast zwerfafval</t>
  </si>
  <si>
    <t>Zwerver</t>
  </si>
  <si>
    <t>olzvr</t>
  </si>
  <si>
    <t>-soort overlast zwerver</t>
  </si>
  <si>
    <t>Soort pers. gericht</t>
  </si>
  <si>
    <t>-soort pers ger bedreiging</t>
  </si>
  <si>
    <t>Belediging</t>
  </si>
  <si>
    <t>-soort pers ger belediging</t>
  </si>
  <si>
    <t>Cyberpesten</t>
  </si>
  <si>
    <t>-soort pers ger cyberpesten</t>
  </si>
  <si>
    <t>Discriminatie</t>
  </si>
  <si>
    <t>-soort pers ger discriminatie</t>
  </si>
  <si>
    <t>Smaad/laster</t>
  </si>
  <si>
    <t>-soort pers ger smaad-laster</t>
  </si>
  <si>
    <t>Stalking/belaging</t>
  </si>
  <si>
    <t>-soort pers ger stalking</t>
  </si>
  <si>
    <t>Verspreiden media</t>
  </si>
  <si>
    <t>-soort pers ger verspr media</t>
  </si>
  <si>
    <t>Soort persoon</t>
  </si>
  <si>
    <t>Baby</t>
  </si>
  <si>
    <t>pssrt</t>
  </si>
  <si>
    <t>psbab</t>
  </si>
  <si>
    <t>-soort persoon baby</t>
  </si>
  <si>
    <t>Kind</t>
  </si>
  <si>
    <t>psknd</t>
  </si>
  <si>
    <t>-soort persoon kind</t>
  </si>
  <si>
    <t>Jongen</t>
  </si>
  <si>
    <t>psjgn</t>
  </si>
  <si>
    <t>-soort persoon jongen</t>
  </si>
  <si>
    <t>Meisje</t>
  </si>
  <si>
    <t>psmsj</t>
  </si>
  <si>
    <t>-soort persoon meisje</t>
  </si>
  <si>
    <t>Volwassene</t>
  </si>
  <si>
    <t>psvlw</t>
  </si>
  <si>
    <t>-soort persoon volwassene</t>
  </si>
  <si>
    <t>Man</t>
  </si>
  <si>
    <t>psman</t>
  </si>
  <si>
    <t>-soort persoon man</t>
  </si>
  <si>
    <t>Vrouw</t>
  </si>
  <si>
    <t>psvrw</t>
  </si>
  <si>
    <t>-soort persoon vrouw</t>
  </si>
  <si>
    <t>Soort plan incident</t>
  </si>
  <si>
    <t>CBP</t>
  </si>
  <si>
    <t>pisrt</t>
  </si>
  <si>
    <t>picbp</t>
  </si>
  <si>
    <t>-soort plan incident cbp</t>
  </si>
  <si>
    <t>CIN</t>
  </si>
  <si>
    <t>picin</t>
  </si>
  <si>
    <t>-soort plan incident cin</t>
  </si>
  <si>
    <t>IBP</t>
  </si>
  <si>
    <t>piibp</t>
  </si>
  <si>
    <t>-soort plan incident ibp</t>
  </si>
  <si>
    <t>RBP</t>
  </si>
  <si>
    <t>pirbp</t>
  </si>
  <si>
    <t>-soort plan incident rbp</t>
  </si>
  <si>
    <t>Soort prostitutie</t>
  </si>
  <si>
    <t>Bordeelprostitutie</t>
  </si>
  <si>
    <t>ptsrt</t>
  </si>
  <si>
    <t>ptbrd</t>
  </si>
  <si>
    <t>-soort prostitutie bordeel</t>
  </si>
  <si>
    <t>Escortservice</t>
  </si>
  <si>
    <t>ptesc</t>
  </si>
  <si>
    <t>-soort prostitutie escort</t>
  </si>
  <si>
    <t>Hotelprostitutie</t>
  </si>
  <si>
    <t>pthtl</t>
  </si>
  <si>
    <t>-soort prostitutie hotel</t>
  </si>
  <si>
    <t>Massagesalon</t>
  </si>
  <si>
    <t>ptmsl</t>
  </si>
  <si>
    <t>-soort prostitutie massage</t>
  </si>
  <si>
    <t>Straatprostitutie</t>
  </si>
  <si>
    <t>ptstt</t>
  </si>
  <si>
    <t>-soort prostitutie straat</t>
  </si>
  <si>
    <t>Soort Spec inzet</t>
  </si>
  <si>
    <t>sisrt</t>
  </si>
  <si>
    <t>sibdr</t>
  </si>
  <si>
    <t>-soort spec inzet bedrijf</t>
  </si>
  <si>
    <t>Soort spoorvervoer</t>
  </si>
  <si>
    <t>spsrt</t>
  </si>
  <si>
    <t>spgdr</t>
  </si>
  <si>
    <t>-soort spoorvervoer goederen</t>
  </si>
  <si>
    <t>splrl</t>
  </si>
  <si>
    <t>-soort spoorvervoer lightrail</t>
  </si>
  <si>
    <t>spmtr</t>
  </si>
  <si>
    <t>-soort spoorvervoer metro</t>
  </si>
  <si>
    <t>sppss</t>
  </si>
  <si>
    <t>-soort spoorvervoer passagier</t>
  </si>
  <si>
    <t>sptrm</t>
  </si>
  <si>
    <t>-soort spoorvervoer tram</t>
  </si>
  <si>
    <t>Soort standby-inzet</t>
  </si>
  <si>
    <t>sbsrt</t>
  </si>
  <si>
    <t>sbbr</t>
  </si>
  <si>
    <t>-soort standby-inzet brand</t>
  </si>
  <si>
    <t>sbeve</t>
  </si>
  <si>
    <t>-soort standby-inzet evenement</t>
  </si>
  <si>
    <t>sbgrip</t>
  </si>
  <si>
    <t>-soort standby-inzet grip</t>
  </si>
  <si>
    <t>sboef</t>
  </si>
  <si>
    <t>-soort standby-inzet oefening</t>
  </si>
  <si>
    <t>sbvip</t>
  </si>
  <si>
    <t>-soort standby-inzet vip</t>
  </si>
  <si>
    <t>sbov</t>
  </si>
  <si>
    <t>-soort standby-inzet overig</t>
  </si>
  <si>
    <t>Soort stank/Hin Luch</t>
  </si>
  <si>
    <t>stank</t>
  </si>
  <si>
    <t>-soort stank-hin luch</t>
  </si>
  <si>
    <t>Soort stormschade</t>
  </si>
  <si>
    <t>sssrt</t>
  </si>
  <si>
    <t>ssbm</t>
  </si>
  <si>
    <t>-soort stormschade boom</t>
  </si>
  <si>
    <t>Hek/Bord/Steiger ed</t>
  </si>
  <si>
    <t>sshek</t>
  </si>
  <si>
    <t>-soort stormschade hek</t>
  </si>
  <si>
    <t>Los dak/geveldeel</t>
  </si>
  <si>
    <t>ssdak</t>
  </si>
  <si>
    <t>-soort stormschade los dak</t>
  </si>
  <si>
    <t>Soort Straatmeub</t>
  </si>
  <si>
    <t>ABRI</t>
  </si>
  <si>
    <t>smsrt</t>
  </si>
  <si>
    <t>smabr</t>
  </si>
  <si>
    <t>-soort straatmeub abri</t>
  </si>
  <si>
    <t>Brievenbus</t>
  </si>
  <si>
    <t>smbrv</t>
  </si>
  <si>
    <t>-soort straatmeub brievenbus</t>
  </si>
  <si>
    <t>Flitspaal</t>
  </si>
  <si>
    <t>smflt</t>
  </si>
  <si>
    <t>-soort straatmeub flitspaal</t>
  </si>
  <si>
    <t>Laadpaal</t>
  </si>
  <si>
    <t>smldp</t>
  </si>
  <si>
    <t>-soort straatmeub laadpaal</t>
  </si>
  <si>
    <t>Lantaarnpaal</t>
  </si>
  <si>
    <t>smltp</t>
  </si>
  <si>
    <t>-soort straatmeub lantaarnpaal</t>
  </si>
  <si>
    <t>Parkeerautomaat</t>
  </si>
  <si>
    <t>smpka</t>
  </si>
  <si>
    <t>-soort straatmeub parkeerautom</t>
  </si>
  <si>
    <t>Spoor-/Slagboom</t>
  </si>
  <si>
    <t>smslb</t>
  </si>
  <si>
    <t>-soort straatmeub spoor-slagb</t>
  </si>
  <si>
    <t>Verkeersbord</t>
  </si>
  <si>
    <t>smvkb</t>
  </si>
  <si>
    <t>-soort straatmeub verkeersbord</t>
  </si>
  <si>
    <t>Verkeerslicht</t>
  </si>
  <si>
    <t>smvkl</t>
  </si>
  <si>
    <t>-soort straatmeub verk licht</t>
  </si>
  <si>
    <t>Soort stremming</t>
  </si>
  <si>
    <t>srsrt</t>
  </si>
  <si>
    <t>sragl</t>
  </si>
  <si>
    <t>-soort stremming lading</t>
  </si>
  <si>
    <t>Brug sluit niet meer</t>
  </si>
  <si>
    <t>srbrg</t>
  </si>
  <si>
    <t>-soort stremming brug</t>
  </si>
  <si>
    <t>Gat in rijbaan</t>
  </si>
  <si>
    <t>srgat</t>
  </si>
  <si>
    <t>-soort stremming gat rijbaan</t>
  </si>
  <si>
    <t>Lekke waterleiding</t>
  </si>
  <si>
    <t>srlek</t>
  </si>
  <si>
    <t>-soort stremming waterleiding</t>
  </si>
  <si>
    <t>Obstakel op rijbaan</t>
  </si>
  <si>
    <t>srobs</t>
  </si>
  <si>
    <t>-soort stremming obstakel</t>
  </si>
  <si>
    <t>Onbeheerd voertuig</t>
  </si>
  <si>
    <t>srobv</t>
  </si>
  <si>
    <t>-soort stremming voertuig</t>
  </si>
  <si>
    <t>Overweg</t>
  </si>
  <si>
    <t>srovw</t>
  </si>
  <si>
    <t>-soort stremming overweg</t>
  </si>
  <si>
    <t>Pechgeval</t>
  </si>
  <si>
    <t>srpgv</t>
  </si>
  <si>
    <t>-soort stremming pechgeval</t>
  </si>
  <si>
    <t>Verkeersregulatie</t>
  </si>
  <si>
    <t>srvkr</t>
  </si>
  <si>
    <t>Reguleren van verkeer door bijv. tunneldosering</t>
  </si>
  <si>
    <t>-soort stremming verkeersregu</t>
  </si>
  <si>
    <t>Wegblokkade</t>
  </si>
  <si>
    <t>srwbl</t>
  </si>
  <si>
    <t>-soort stremming wegblokkade</t>
  </si>
  <si>
    <t>srwzh</t>
  </si>
  <si>
    <t>Stremming door werkzaamheden aan wegstructuur</t>
  </si>
  <si>
    <t>-soort stremming werkzaamheden</t>
  </si>
  <si>
    <t>Soort terrorisme</t>
  </si>
  <si>
    <t>CTER Sc1 dreiging</t>
  </si>
  <si>
    <t>cter</t>
  </si>
  <si>
    <t>cter1</t>
  </si>
  <si>
    <t>Er is sprake van terrorisme wanneer de Nationaal Coordinator Terrorismebestrijding dit heeft afgekondigd.</t>
  </si>
  <si>
    <t>-soort terrorisme cter sc1</t>
  </si>
  <si>
    <t>CTER Sc2 Aansl klein</t>
  </si>
  <si>
    <t>cter2</t>
  </si>
  <si>
    <t>-soort terrorisme cter sc2</t>
  </si>
  <si>
    <t>CTER Sc3 Aansl groot</t>
  </si>
  <si>
    <t>cter3</t>
  </si>
  <si>
    <t>-soort terrorisme cter sc3</t>
  </si>
  <si>
    <t>CTER Sc4 op meer Loc</t>
  </si>
  <si>
    <t>cter4</t>
  </si>
  <si>
    <t>-soort terrorisme cter sc4</t>
  </si>
  <si>
    <t>CTER Sc5 Ondersteun</t>
  </si>
  <si>
    <t>cter5</t>
  </si>
  <si>
    <t>-soort terrorisme cter sc5</t>
  </si>
  <si>
    <t>Soort THV</t>
  </si>
  <si>
    <t>Licht</t>
  </si>
  <si>
    <t>thsrt</t>
  </si>
  <si>
    <t>thvl</t>
  </si>
  <si>
    <t>Mede op verzoek van de medische sector wordt de brandweer gevraagd onderscheid te maken tussen een situatie waarin een persoon daadwerkelijk BEKNELD zit en BEVRIJDING waarbij alleen een deur dak, of andere onderdelen opengemaakt of verwijderd moeten worden.</t>
  </si>
  <si>
    <t>THV staat voor Technische Hulpverlening. Aantallen lopen via de kar. opschaling HV brandweer.</t>
  </si>
  <si>
    <t>THV met betrekking tot personenvoertuigen</t>
  </si>
  <si>
    <t>-soort thv licht</t>
  </si>
  <si>
    <t>Zwaar</t>
  </si>
  <si>
    <t>thvz</t>
  </si>
  <si>
    <t>THV met betrekking tot zware voertuigen</t>
  </si>
  <si>
    <t>-soort thv zwaar</t>
  </si>
  <si>
    <t>Soort vaartuig</t>
  </si>
  <si>
    <t>Beroeps/bruine vloot</t>
  </si>
  <si>
    <t>vasrt</t>
  </si>
  <si>
    <t>vabvl</t>
  </si>
  <si>
    <t>De bruine vloot is de aanduiding voor de professionele passagiersvaart (chartervaart) met traditionele zeilschepen en motorschepen in Nederland.</t>
  </si>
  <si>
    <t>-soort vaartuig bruine vloot</t>
  </si>
  <si>
    <t>Beroeps/Bruine vloot</t>
  </si>
  <si>
    <t>Binnenvaartschip</t>
  </si>
  <si>
    <t>vabiv</t>
  </si>
  <si>
    <t>-soort vaartuig binnenvaart</t>
  </si>
  <si>
    <t>Cruiseschip</t>
  </si>
  <si>
    <t>vacrs</t>
  </si>
  <si>
    <t>-soort vaartuig cruiseschip</t>
  </si>
  <si>
    <t>Duw-/Sleepvaart</t>
  </si>
  <si>
    <t>vaduw</t>
  </si>
  <si>
    <t>-soort vaartuig duw-sleepvaart</t>
  </si>
  <si>
    <t>Jetski</t>
  </si>
  <si>
    <t>vajet</t>
  </si>
  <si>
    <t>-soort vaartuig jetski</t>
  </si>
  <si>
    <t>Kano/Roeiboot</t>
  </si>
  <si>
    <t>varbt</t>
  </si>
  <si>
    <t>-soort vaartuig kano-roeiboot</t>
  </si>
  <si>
    <t>vamil</t>
  </si>
  <si>
    <t>-soort vaartuig militair</t>
  </si>
  <si>
    <t>Offshore platform</t>
  </si>
  <si>
    <t>vaosp</t>
  </si>
  <si>
    <t>-soort vaartuig offshore</t>
  </si>
  <si>
    <t>Partyboot</t>
  </si>
  <si>
    <t>vaptb</t>
  </si>
  <si>
    <t>-soort vaartuig partyboot</t>
  </si>
  <si>
    <t>Passagiersschip</t>
  </si>
  <si>
    <t>vapss</t>
  </si>
  <si>
    <t>-soort vaartuig passagiers</t>
  </si>
  <si>
    <t>vapzv</t>
  </si>
  <si>
    <t>-soort vaartuig pleziervaart</t>
  </si>
  <si>
    <t>Rondvaartboot</t>
  </si>
  <si>
    <t>varvb</t>
  </si>
  <si>
    <t>-soort vaartuig rondvaartboot</t>
  </si>
  <si>
    <t>Surfplank/Kite</t>
  </si>
  <si>
    <t>vaspk</t>
  </si>
  <si>
    <t>-soort vaartuig surfplank-kite</t>
  </si>
  <si>
    <t>Tanker</t>
  </si>
  <si>
    <t>vatnk</t>
  </si>
  <si>
    <t>-soort vaartuig tanker</t>
  </si>
  <si>
    <t>Veerpont/Ferry</t>
  </si>
  <si>
    <t>vafrr</t>
  </si>
  <si>
    <t>-soort vaartuig veerpont-ferry</t>
  </si>
  <si>
    <t>Vrachtschip</t>
  </si>
  <si>
    <t>vavrs</t>
  </si>
  <si>
    <t>-soort vaartuig vrachtschip</t>
  </si>
  <si>
    <t>Zeeschip</t>
  </si>
  <si>
    <t>vazee</t>
  </si>
  <si>
    <t>-soort vaartuig zeeschip</t>
  </si>
  <si>
    <t>Soort vermissing</t>
  </si>
  <si>
    <t>vmsrt</t>
  </si>
  <si>
    <t>vmbab</t>
  </si>
  <si>
    <t>-soort vermissing baby</t>
  </si>
  <si>
    <t>vmdr</t>
  </si>
  <si>
    <t>-soort vermissing dier</t>
  </si>
  <si>
    <t>vmgoe</t>
  </si>
  <si>
    <t>-soort vermissing goed</t>
  </si>
  <si>
    <t>vmjgn</t>
  </si>
  <si>
    <t>-soort vermissing jongen</t>
  </si>
  <si>
    <t>vmknd</t>
  </si>
  <si>
    <t>-soort vermissing kind</t>
  </si>
  <si>
    <t>vmman</t>
  </si>
  <si>
    <t>-soort vermissing man</t>
  </si>
  <si>
    <t>vmmsj</t>
  </si>
  <si>
    <t>-soort vermissing meisje</t>
  </si>
  <si>
    <t>Urgent</t>
  </si>
  <si>
    <t>-soort vermissing urgent</t>
  </si>
  <si>
    <t>vmvlw</t>
  </si>
  <si>
    <t>-soort vermissing volwassene</t>
  </si>
  <si>
    <t>vmvrw</t>
  </si>
  <si>
    <t>-soort vermissing vrouw</t>
  </si>
  <si>
    <t>Soort voertuig</t>
  </si>
  <si>
    <t>Aanhanger</t>
  </si>
  <si>
    <t>vosrt</t>
  </si>
  <si>
    <t>voahg</t>
  </si>
  <si>
    <t>-soort voertuig aanhanger</t>
  </si>
  <si>
    <t>Bestelbus</t>
  </si>
  <si>
    <t>vobsb</t>
  </si>
  <si>
    <t>-soort voertuig bestelbus</t>
  </si>
  <si>
    <t>vobrf</t>
  </si>
  <si>
    <t>-soort voertuig bromfiets</t>
  </si>
  <si>
    <t>Brommobiel</t>
  </si>
  <si>
    <t>vobrm</t>
  </si>
  <si>
    <t>-soort voertuig brommobiel</t>
  </si>
  <si>
    <t>vobus</t>
  </si>
  <si>
    <t>-soort voertuig bus</t>
  </si>
  <si>
    <t>Camper</t>
  </si>
  <si>
    <t>vocmp</t>
  </si>
  <si>
    <t>-soort voertuig camper</t>
  </si>
  <si>
    <t>Caravan</t>
  </si>
  <si>
    <t>vocrv</t>
  </si>
  <si>
    <t>-soort voertuig caravan</t>
  </si>
  <si>
    <t>Dienstvoertuig</t>
  </si>
  <si>
    <t>vodvo</t>
  </si>
  <si>
    <t>-soort voertuig dienstvoertuig</t>
  </si>
  <si>
    <t>voddb</t>
  </si>
  <si>
    <t>-soort voertuig dubbeldekbus</t>
  </si>
  <si>
    <t>vofts</t>
  </si>
  <si>
    <t>-soort voertuig fiets</t>
  </si>
  <si>
    <t>Land-/Bouwvoertuig</t>
  </si>
  <si>
    <t>volnd</t>
  </si>
  <si>
    <t>-soort voertuig landbouw</t>
  </si>
  <si>
    <t>Land-/bouwvoert</t>
  </si>
  <si>
    <t>vomil</t>
  </si>
  <si>
    <t>-soort voertuig militair</t>
  </si>
  <si>
    <t>vomtr</t>
  </si>
  <si>
    <t>-soort voertuig motor</t>
  </si>
  <si>
    <t>Personenauto</t>
  </si>
  <si>
    <t>vopsn</t>
  </si>
  <si>
    <t>-soort voertuig personenauto</t>
  </si>
  <si>
    <t>Quad</t>
  </si>
  <si>
    <t>voqua</t>
  </si>
  <si>
    <t>-soort voertuig quad</t>
  </si>
  <si>
    <t>Scooter</t>
  </si>
  <si>
    <t>vosct</t>
  </si>
  <si>
    <t>-soort voertuig scooter</t>
  </si>
  <si>
    <t>votnk</t>
  </si>
  <si>
    <t>-soort voertuig tankauto</t>
  </si>
  <si>
    <t>Taxi</t>
  </si>
  <si>
    <t>votx</t>
  </si>
  <si>
    <t>-soort voertuig taxi</t>
  </si>
  <si>
    <t>vovrt</t>
  </si>
  <si>
    <t>-soort voertuig vrachtauto</t>
  </si>
  <si>
    <t>vowdt</t>
  </si>
  <si>
    <t>-soort voertuig waardetransp</t>
  </si>
  <si>
    <t>Soort VVMD brandstof</t>
  </si>
  <si>
    <t>Alternatief</t>
  </si>
  <si>
    <t>brssrt</t>
  </si>
  <si>
    <t>brsal</t>
  </si>
  <si>
    <t>Soort brandstof waar het voertuig op rijdt.</t>
  </si>
  <si>
    <t>-soort vvmd brandstof altern</t>
  </si>
  <si>
    <t>Conventioneel</t>
  </si>
  <si>
    <t>brscv</t>
  </si>
  <si>
    <t>-soort vvmd brandstof convent</t>
  </si>
  <si>
    <t>bralc</t>
  </si>
  <si>
    <t>-soort vvmd brandstof alcohol</t>
  </si>
  <si>
    <t>brbz</t>
  </si>
  <si>
    <t>-soort vvmd brandstof benzine</t>
  </si>
  <si>
    <t>CG/Concentr. Gas</t>
  </si>
  <si>
    <t>brcg</t>
  </si>
  <si>
    <t>-soort vvmd brandstof cg</t>
  </si>
  <si>
    <t>CNG/Conc Nat. Gas</t>
  </si>
  <si>
    <t>brcng</t>
  </si>
  <si>
    <t>-soort vvmd brandstof cng</t>
  </si>
  <si>
    <t>Cryogenic</t>
  </si>
  <si>
    <t>brcry</t>
  </si>
  <si>
    <t>-soort vvmd brandstof cryo</t>
  </si>
  <si>
    <t>brdsl</t>
  </si>
  <si>
    <t>-soort vvmd brandstof diesel</t>
  </si>
  <si>
    <t>Electrisch</t>
  </si>
  <si>
    <t>brel</t>
  </si>
  <si>
    <t>-soort vvmd brandstof electr</t>
  </si>
  <si>
    <t>brgas</t>
  </si>
  <si>
    <t>-soort vvmd brandstof gas</t>
  </si>
  <si>
    <t>-soort vvmd brandstof kerosine</t>
  </si>
  <si>
    <t>LNG/Natural gas</t>
  </si>
  <si>
    <t>brlng</t>
  </si>
  <si>
    <t>-soort vvmd brandstof lng</t>
  </si>
  <si>
    <t>brlpg</t>
  </si>
  <si>
    <t>-soort vvmd brandstof lpg</t>
  </si>
  <si>
    <t>Stoom</t>
  </si>
  <si>
    <t>brst</t>
  </si>
  <si>
    <t>-soort vvmd brandstof stoom</t>
  </si>
  <si>
    <t>brwts</t>
  </si>
  <si>
    <t>-soort vvmd brandstof waterst</t>
  </si>
  <si>
    <t>Zware stookolie</t>
  </si>
  <si>
    <t>-soort vvmd brandstof stookol</t>
  </si>
  <si>
    <t>Soort wapen</t>
  </si>
  <si>
    <t>wpsrt</t>
  </si>
  <si>
    <t>wpnee</t>
  </si>
  <si>
    <t>-soort wapen nee</t>
  </si>
  <si>
    <t>wponb</t>
  </si>
  <si>
    <t>-soort wapen onbekend</t>
  </si>
  <si>
    <t>Slag-/Stootwapen</t>
  </si>
  <si>
    <t>wpsls</t>
  </si>
  <si>
    <t>-soort wapen slag-stootwapen</t>
  </si>
  <si>
    <t>wpppr</t>
  </si>
  <si>
    <t>-soort wapen pepperspray</t>
  </si>
  <si>
    <t>Soort onbekend</t>
  </si>
  <si>
    <t>wpson</t>
  </si>
  <si>
    <t>-soort wapen soort onbekend</t>
  </si>
  <si>
    <t>Steekwapen</t>
  </si>
  <si>
    <t>wpstk</t>
  </si>
  <si>
    <t>-soort wapen steekwapen</t>
  </si>
  <si>
    <t>wpvuu</t>
  </si>
  <si>
    <t>-soort wapen vuurwapen</t>
  </si>
  <si>
    <t>wpstr</t>
  </si>
  <si>
    <t>-soort wapen stroomstootwapen</t>
  </si>
  <si>
    <t>Luchtdrukwapen</t>
  </si>
  <si>
    <t>wplud</t>
  </si>
  <si>
    <t>-soort wapen luchtdrukwapen</t>
  </si>
  <si>
    <t>Soort weeralarm</t>
  </si>
  <si>
    <t>wasrt</t>
  </si>
  <si>
    <t>glad</t>
  </si>
  <si>
    <t>-soort weeralarm gladheid</t>
  </si>
  <si>
    <t>Hitte</t>
  </si>
  <si>
    <t>hitte</t>
  </si>
  <si>
    <t>-soort weeralarm hitte</t>
  </si>
  <si>
    <t>Mist</t>
  </si>
  <si>
    <t>mist</t>
  </si>
  <si>
    <t>-soort weeralarm mist</t>
  </si>
  <si>
    <t>Koude</t>
  </si>
  <si>
    <t>koude</t>
  </si>
  <si>
    <t>-soort weeralarm koude</t>
  </si>
  <si>
    <t>Onweer</t>
  </si>
  <si>
    <t>onweer</t>
  </si>
  <si>
    <t>-soort weeralarm onweer</t>
  </si>
  <si>
    <t>Regen</t>
  </si>
  <si>
    <t>regen</t>
  </si>
  <si>
    <t>-soort weeralarm regen</t>
  </si>
  <si>
    <t>Sneeuw</t>
  </si>
  <si>
    <t>sneeuw</t>
  </si>
  <si>
    <t>-soort weeralarm sneeuw</t>
  </si>
  <si>
    <t>Water-/Windhozen</t>
  </si>
  <si>
    <t>whozen</t>
  </si>
  <si>
    <t>-soort weeralarm water-windh</t>
  </si>
  <si>
    <t>Wind</t>
  </si>
  <si>
    <t>wind</t>
  </si>
  <si>
    <t>-soort weeralarm wind</t>
  </si>
  <si>
    <t>Soort woning</t>
  </si>
  <si>
    <t>Aanleunwoning</t>
  </si>
  <si>
    <t>wnsrt</t>
  </si>
  <si>
    <t>wnaan</t>
  </si>
  <si>
    <t>-soort woning aanleunwoning</t>
  </si>
  <si>
    <t>Appartement</t>
  </si>
  <si>
    <t>wnapp</t>
  </si>
  <si>
    <t>-soort woning appartement</t>
  </si>
  <si>
    <t>Bovenwoning</t>
  </si>
  <si>
    <t>wnbvn</t>
  </si>
  <si>
    <t>-soort woning bovenwoning</t>
  </si>
  <si>
    <t>Chalet</t>
  </si>
  <si>
    <t>wnchl</t>
  </si>
  <si>
    <t>-soort woning chalet</t>
  </si>
  <si>
    <t>Duplexwoning</t>
  </si>
  <si>
    <t>wndup</t>
  </si>
  <si>
    <t>-soort woning duplexwoning</t>
  </si>
  <si>
    <t>Flat</t>
  </si>
  <si>
    <t>wnflt</t>
  </si>
  <si>
    <t>-soort woning flat</t>
  </si>
  <si>
    <t>Hoekwoning</t>
  </si>
  <si>
    <t>wnhkw</t>
  </si>
  <si>
    <t>-soort woning hoekwoning</t>
  </si>
  <si>
    <t>Molen</t>
  </si>
  <si>
    <t>wnmln</t>
  </si>
  <si>
    <t>Klassieke/monumentale water-/windmolen. Inclusief de meestal veel bladige Amerikaanse windmolens op meestal vakwerk mast uit de vorige eeuw.</t>
  </si>
  <si>
    <t>-soort woning molen</t>
  </si>
  <si>
    <t>Portiekwoning</t>
  </si>
  <si>
    <t>wnptk</t>
  </si>
  <si>
    <t>-soort woning portiekwoning</t>
  </si>
  <si>
    <t>Stacaravan</t>
  </si>
  <si>
    <t>wnstc</t>
  </si>
  <si>
    <t>-soort woning stacaravan</t>
  </si>
  <si>
    <t>Tussenwoning</t>
  </si>
  <si>
    <t>wntss</t>
  </si>
  <si>
    <t>-soort woning tussenwoning</t>
  </si>
  <si>
    <t>Vrijstaand</t>
  </si>
  <si>
    <t>wnvrs</t>
  </si>
  <si>
    <t>-soort woning vrijstaand</t>
  </si>
  <si>
    <t>Woonboerderij</t>
  </si>
  <si>
    <t>wnwbd</t>
  </si>
  <si>
    <t>-soort woning woonboerderij</t>
  </si>
  <si>
    <t>Woonboot</t>
  </si>
  <si>
    <t>wnwbt</t>
  </si>
  <si>
    <t>-soort woning woonboot</t>
  </si>
  <si>
    <t>Woonwagen</t>
  </si>
  <si>
    <t>wnwwg</t>
  </si>
  <si>
    <t>-soort woning woonwagen</t>
  </si>
  <si>
    <t>Soort zelfdoding</t>
  </si>
  <si>
    <t>tssrt</t>
  </si>
  <si>
    <t>tschem</t>
  </si>
  <si>
    <t>-soort zelfdoding chemisch</t>
  </si>
  <si>
    <t>Medicatie</t>
  </si>
  <si>
    <t>tsmed</t>
  </si>
  <si>
    <t>-soort zelfdoding medicatie</t>
  </si>
  <si>
    <t>Mes</t>
  </si>
  <si>
    <t>tsmes</t>
  </si>
  <si>
    <t>-soort zelfdoding mes</t>
  </si>
  <si>
    <t>Overdosis</t>
  </si>
  <si>
    <t>tsod</t>
  </si>
  <si>
    <t>-soort zelfdoding overdosis</t>
  </si>
  <si>
    <t>Springen</t>
  </si>
  <si>
    <t>tsspr</t>
  </si>
  <si>
    <t>-soort zelfdoding springen</t>
  </si>
  <si>
    <t>Verbranding</t>
  </si>
  <si>
    <t>tsverb</t>
  </si>
  <si>
    <t>-soort zelfdoding verbranding</t>
  </si>
  <si>
    <t>Verdrinking</t>
  </si>
  <si>
    <t>tsverd</t>
  </si>
  <si>
    <t>-soort zelfdoding verdrinking</t>
  </si>
  <si>
    <t>Vergassing</t>
  </si>
  <si>
    <t>tsgas</t>
  </si>
  <si>
    <t>-soort zelfdoding vergassing</t>
  </si>
  <si>
    <t>Vergiftiging</t>
  </si>
  <si>
    <t>tsgif</t>
  </si>
  <si>
    <t>-soort zelfdoding vergiftiging</t>
  </si>
  <si>
    <t>Verhanging</t>
  </si>
  <si>
    <t>tshang</t>
  </si>
  <si>
    <t>-soort zelfdoding verhanging</t>
  </si>
  <si>
    <t>Verstikking</t>
  </si>
  <si>
    <t>tsstik</t>
  </si>
  <si>
    <t>-soort zelfdoding verstikking</t>
  </si>
  <si>
    <t>tsvwp</t>
  </si>
  <si>
    <t>-soort zelfdoding vuurwapen</t>
  </si>
  <si>
    <t>Soort zorgafspraak</t>
  </si>
  <si>
    <t>Binnen 1 uur</t>
  </si>
  <si>
    <t>zasrt</t>
  </si>
  <si>
    <t>za1uur</t>
  </si>
  <si>
    <t>-soort zorgafspr binnen 1 uur</t>
  </si>
  <si>
    <t>Binnen 2 uur</t>
  </si>
  <si>
    <t>za2uur</t>
  </si>
  <si>
    <t>-soort zorgafspr binnen 2 uur</t>
  </si>
  <si>
    <t>In de ochtend</t>
  </si>
  <si>
    <t>zaocht</t>
  </si>
  <si>
    <t>-soort zorgafspr in de ochtend</t>
  </si>
  <si>
    <t>In de middag</t>
  </si>
  <si>
    <t>zamidd</t>
  </si>
  <si>
    <t>-soort zorgafspr in de middag</t>
  </si>
  <si>
    <t>Op bepaald tijdstip</t>
  </si>
  <si>
    <t>zatijd</t>
  </si>
  <si>
    <t>-soort zorgafspr op tijdstip</t>
  </si>
  <si>
    <t>Zodra beschikbaar</t>
  </si>
  <si>
    <t>zabesc</t>
  </si>
  <si>
    <t>-soort zorgafspr zodra beschik</t>
  </si>
  <si>
    <t>Retour tijd nnb</t>
  </si>
  <si>
    <t>zannb</t>
  </si>
  <si>
    <t>-soort zorgafspr retour nnb</t>
  </si>
  <si>
    <t>Srt Militaire zaken</t>
  </si>
  <si>
    <t>Geclas incident</t>
  </si>
  <si>
    <t>mzsrt</t>
  </si>
  <si>
    <t>mzgi</t>
  </si>
  <si>
    <t>Een zaak die valt onder geheimhouding</t>
  </si>
  <si>
    <t>-srt mz geclas incident</t>
  </si>
  <si>
    <t>Inspectie</t>
  </si>
  <si>
    <t>mzis</t>
  </si>
  <si>
    <t>Inspecties in het kader van het Verdrag inzake de Conventionele Strijdkrachten in Europa.</t>
  </si>
  <si>
    <t>-srt mz inspectie</t>
  </si>
  <si>
    <t>Ongeoorloofd afwezig</t>
  </si>
  <si>
    <t>mzoa</t>
  </si>
  <si>
    <t>Ongeoorloofde afwezigheid van een militair</t>
  </si>
  <si>
    <t>-srt mz ongeoorloofd afwezig</t>
  </si>
  <si>
    <t>Speciale opdrachten</t>
  </si>
  <si>
    <t>mzso</t>
  </si>
  <si>
    <t>Opdrachten waarbij een bijzondere eenheid wordt ingezet</t>
  </si>
  <si>
    <t>-srt mz speciale opdrachten</t>
  </si>
  <si>
    <t>Wachtdelict</t>
  </si>
  <si>
    <t>mzwd</t>
  </si>
  <si>
    <t>Incident waarbij militairen, wanneer zij geacht worden waakzaam te zijn, zitten te knikkebollen of in slaap zijn gevallen.</t>
  </si>
  <si>
    <t>-srt mz wachtdelict</t>
  </si>
  <si>
    <t>Srt Vreemdelingzaak</t>
  </si>
  <si>
    <t>Aantref verstekeling</t>
  </si>
  <si>
    <t>vzsrt</t>
  </si>
  <si>
    <t>vzav</t>
  </si>
  <si>
    <t>Aantreffen van een verstekeling.</t>
  </si>
  <si>
    <t>-srt vz aantref verstekeling</t>
  </si>
  <si>
    <t>Asielzaak</t>
  </si>
  <si>
    <t>vzaz</t>
  </si>
  <si>
    <t>Inzet bij een asielzaak</t>
  </si>
  <si>
    <t>-srt vz asielzaak</t>
  </si>
  <si>
    <t>Uitzetting</t>
  </si>
  <si>
    <t>vzuz</t>
  </si>
  <si>
    <t>Het uitzetten van personen uit Nederland</t>
  </si>
  <si>
    <t>-srt vz uitzetting</t>
  </si>
  <si>
    <t>Suicidaal</t>
  </si>
  <si>
    <t>suicd</t>
  </si>
  <si>
    <t>suicdj</t>
  </si>
  <si>
    <t>-suicidaal ja</t>
  </si>
  <si>
    <t>suicdn</t>
  </si>
  <si>
    <t>-suicidaal nee</t>
  </si>
  <si>
    <t>T 1 Levensbedreigend</t>
  </si>
  <si>
    <t>t1</t>
  </si>
  <si>
    <t>Voor registratie van aantal soort gewonden. Ook voor LCMS.</t>
  </si>
  <si>
    <t>-t 1 levensbedreigend</t>
  </si>
  <si>
    <t>T 2 Zwaar gewond</t>
  </si>
  <si>
    <t>t2</t>
  </si>
  <si>
    <t>-t 2 zwaar gewond</t>
  </si>
  <si>
    <t>T 3 Licht gewond</t>
  </si>
  <si>
    <t>t3</t>
  </si>
  <si>
    <t>-t 3 licht gewond</t>
  </si>
  <si>
    <t>T 4 Dodelijk gewond</t>
  </si>
  <si>
    <t>t4</t>
  </si>
  <si>
    <t>-t 4 dodelijk gewond</t>
  </si>
  <si>
    <t>Tijd 1e alarm</t>
  </si>
  <si>
    <t>tijd1a</t>
  </si>
  <si>
    <t>-tijd 1e alarm</t>
  </si>
  <si>
    <t>Toestand dier</t>
  </si>
  <si>
    <t>Dood</t>
  </si>
  <si>
    <t>tdr</t>
  </si>
  <si>
    <t>tdrdd</t>
  </si>
  <si>
    <t>-toestand dier dood</t>
  </si>
  <si>
    <t>Gewond</t>
  </si>
  <si>
    <t>tdrgw</t>
  </si>
  <si>
    <t>-toestand dier gewond</t>
  </si>
  <si>
    <t>Ziek</t>
  </si>
  <si>
    <t>tdrzk</t>
  </si>
  <si>
    <t>-toestand dier ziek</t>
  </si>
  <si>
    <t>Transportleiding</t>
  </si>
  <si>
    <t>trspl</t>
  </si>
  <si>
    <t>trsplj</t>
  </si>
  <si>
    <t>Het betreft zowel enkelvoudige transportleidingen, buisleidingen als leidingstraten.</t>
  </si>
  <si>
    <t>-transportleiding ja</t>
  </si>
  <si>
    <t>trspln</t>
  </si>
  <si>
    <t>-transportleiding nee</t>
  </si>
  <si>
    <t>Uitgaan/horeca</t>
  </si>
  <si>
    <t>uitho</t>
  </si>
  <si>
    <t>uithoj</t>
  </si>
  <si>
    <t>-uitgaan/horeca ja</t>
  </si>
  <si>
    <t>uithon</t>
  </si>
  <si>
    <t>-uitgaan/horeca nee</t>
  </si>
  <si>
    <t>Uitval MK systeem</t>
  </si>
  <si>
    <t>C2000</t>
  </si>
  <si>
    <t>uvlmk</t>
  </si>
  <si>
    <t>c2000</t>
  </si>
  <si>
    <t>-uitval mk systeem c2000</t>
  </si>
  <si>
    <t>GIS</t>
  </si>
  <si>
    <t>gis</t>
  </si>
  <si>
    <t>-uitval mk systeem gis</t>
  </si>
  <si>
    <t>GMS</t>
  </si>
  <si>
    <t>-uitval mk systeem gms</t>
  </si>
  <si>
    <t>uvlins</t>
  </si>
  <si>
    <t>-uitval mk systeem ins</t>
  </si>
  <si>
    <t>NL-Alert</t>
  </si>
  <si>
    <t>uvlnla</t>
  </si>
  <si>
    <t>-uitval mk systeem nl-alert</t>
  </si>
  <si>
    <t>OMS</t>
  </si>
  <si>
    <t>uvloms</t>
  </si>
  <si>
    <t>-uitval mk systeem oms</t>
  </si>
  <si>
    <t>p2000</t>
  </si>
  <si>
    <t>-uitval mk systeem p2000</t>
  </si>
  <si>
    <t>telef</t>
  </si>
  <si>
    <t>-uitval mk systeem telefonie</t>
  </si>
  <si>
    <t>uvlwas</t>
  </si>
  <si>
    <t>-uitval mk systeem was</t>
  </si>
  <si>
    <t>Verl. plaats ongeval</t>
  </si>
  <si>
    <t>vltpo</t>
  </si>
  <si>
    <t>vltpoj</t>
  </si>
  <si>
    <t>-verl. plaats ongeval ja</t>
  </si>
  <si>
    <t>vltpon</t>
  </si>
  <si>
    <t>-verl. plaats ongeval nee</t>
  </si>
  <si>
    <t>Verlamming</t>
  </si>
  <si>
    <t>Dubbelzijdig</t>
  </si>
  <si>
    <t>vlam</t>
  </si>
  <si>
    <t>vldbz</t>
  </si>
  <si>
    <t>-verlamming dubbelzijdig</t>
  </si>
  <si>
    <t>vlenz</t>
  </si>
  <si>
    <t>-verlamming eenzijdig</t>
  </si>
  <si>
    <t>Niet kunnen spreken</t>
  </si>
  <si>
    <t>vlspr</t>
  </si>
  <si>
    <t>-verlamming niet kunnen spr</t>
  </si>
  <si>
    <t>Verward spreken</t>
  </si>
  <si>
    <t>vlvws</t>
  </si>
  <si>
    <t>-verlamming verward spreken</t>
  </si>
  <si>
    <t>Verward persoon</t>
  </si>
  <si>
    <t>psvwp</t>
  </si>
  <si>
    <t>psvwpj</t>
  </si>
  <si>
    <t>-verward persoon ja</t>
  </si>
  <si>
    <t>psvwpn</t>
  </si>
  <si>
    <t>-verward persoon nee</t>
  </si>
  <si>
    <t>Via land bereikbaar</t>
  </si>
  <si>
    <t>viald</t>
  </si>
  <si>
    <t>vialdj</t>
  </si>
  <si>
    <t>-via land bereikbaar ja</t>
  </si>
  <si>
    <t>vialdn</t>
  </si>
  <si>
    <t>-via land bereikbaar nee</t>
  </si>
  <si>
    <t>Vreemdelingen</t>
  </si>
  <si>
    <t>vrmdl</t>
  </si>
  <si>
    <t>vrmdlj</t>
  </si>
  <si>
    <t>-vreemdelingen ja</t>
  </si>
  <si>
    <t>vrmdln</t>
  </si>
  <si>
    <t>-vreemdelingen nee</t>
  </si>
  <si>
    <t>Weercode</t>
  </si>
  <si>
    <t>Groen</t>
  </si>
  <si>
    <t>wrcode</t>
  </si>
  <si>
    <t>wrcgr</t>
  </si>
  <si>
    <t>-weercode groen</t>
  </si>
  <si>
    <t>Geel</t>
  </si>
  <si>
    <t>wrcgl</t>
  </si>
  <si>
    <t>-weercode geel</t>
  </si>
  <si>
    <t>Oranje</t>
  </si>
  <si>
    <t>wrcor</t>
  </si>
  <si>
    <t>-weercode oranje</t>
  </si>
  <si>
    <t>Rood weeralarm</t>
  </si>
  <si>
    <t>wrcrd</t>
  </si>
  <si>
    <t>-weercode rood weeralarm</t>
  </si>
  <si>
    <t>Wegsleepregeling</t>
  </si>
  <si>
    <t>wgslp</t>
  </si>
  <si>
    <t>wgslpj</t>
  </si>
  <si>
    <t>-wegsleepregeling ja</t>
  </si>
  <si>
    <t>wgslpn</t>
  </si>
  <si>
    <t>-wegsleepregeling nee</t>
  </si>
  <si>
    <t>WI afgehandeld</t>
  </si>
  <si>
    <t>WI afgehandeld Ambu</t>
  </si>
  <si>
    <t>wiaf</t>
  </si>
  <si>
    <t>wiafa</t>
  </si>
  <si>
    <t>-wi afgehandeld wi ambulance</t>
  </si>
  <si>
    <t>WI afgehandeld Brw</t>
  </si>
  <si>
    <t>wiafb</t>
  </si>
  <si>
    <t>-wi afgehandeld wi brandweer</t>
  </si>
  <si>
    <t>WI afgehandeld Pol</t>
  </si>
  <si>
    <t>wiafp</t>
  </si>
  <si>
    <t>-wi afgehandeld wi politie</t>
  </si>
  <si>
    <t>Windrichting</t>
  </si>
  <si>
    <t>Noord</t>
  </si>
  <si>
    <t>wiri</t>
  </si>
  <si>
    <t>wirn</t>
  </si>
  <si>
    <t>-windrichting noord</t>
  </si>
  <si>
    <t>Noordoost</t>
  </si>
  <si>
    <t>wirno</t>
  </si>
  <si>
    <t>-windrichting noordoost</t>
  </si>
  <si>
    <t>Noordwest</t>
  </si>
  <si>
    <t>wirnw</t>
  </si>
  <si>
    <t>-windrichting noordwest</t>
  </si>
  <si>
    <t>Oost</t>
  </si>
  <si>
    <t>wiro</t>
  </si>
  <si>
    <t>-windrichting oost</t>
  </si>
  <si>
    <t>West</t>
  </si>
  <si>
    <t>wirw</t>
  </si>
  <si>
    <t>-windrichting west</t>
  </si>
  <si>
    <t>Zuid</t>
  </si>
  <si>
    <t>wirz</t>
  </si>
  <si>
    <t>-windrichting zuid</t>
  </si>
  <si>
    <t>Zuidoost</t>
  </si>
  <si>
    <t>wirzo</t>
  </si>
  <si>
    <t>-windrichting zuidoost</t>
  </si>
  <si>
    <t>Zuidwest</t>
  </si>
  <si>
    <t>wirzw</t>
  </si>
  <si>
    <t>-windrichting zuidwest</t>
  </si>
  <si>
    <t>zdd</t>
  </si>
  <si>
    <t>zddag</t>
  </si>
  <si>
    <t>-zieke-dode dieren aangespoeld</t>
  </si>
  <si>
    <t>Berm</t>
  </si>
  <si>
    <t>zddbm</t>
  </si>
  <si>
    <t>-zieke-dode dieren berm</t>
  </si>
  <si>
    <t>zddiw</t>
  </si>
  <si>
    <t>-zieke-dode dieren in water</t>
  </si>
  <si>
    <t>Particulier terrein</t>
  </si>
  <si>
    <t>zddpt</t>
  </si>
  <si>
    <t>-zieke-dode dieren part terr</t>
  </si>
  <si>
    <t>Rijbaan</t>
  </si>
  <si>
    <t>zddrb</t>
  </si>
  <si>
    <t>-zieke-dode dieren rijbaan</t>
  </si>
  <si>
    <t>Weiland</t>
  </si>
  <si>
    <t>zddwl</t>
  </si>
  <si>
    <t>-zieke-dode dieren weiland</t>
  </si>
  <si>
    <t>Zonnepanelen Aanw</t>
  </si>
  <si>
    <t>zonp</t>
  </si>
  <si>
    <t>zonpj</t>
  </si>
  <si>
    <t>-zonnepanelen aanw ja</t>
  </si>
  <si>
    <t>zonpn</t>
  </si>
  <si>
    <t>-zonnepanelen aanw nee</t>
  </si>
  <si>
    <t>Delaycode Ambu</t>
  </si>
  <si>
    <t>Delaycode Brw</t>
  </si>
  <si>
    <t>Delaycode POL</t>
  </si>
  <si>
    <t>Procedure pol</t>
  </si>
  <si>
    <t>Om te toetsen of een meldingsclassificatie en/of karakteristieken en waarden in de landelijke standaard kan worden opgenomen, gewijzigd of verwijderd moet worden, hanteert de Standaardisatiecommissie GMS onderstaande criteria.</t>
  </si>
  <si>
    <t>Algemene criteria waar de LMC set aan moet voldoen:</t>
  </si>
  <si>
    <t>1.       Begrijpelijk voor de centralist: in duidelijke op de inhoud gebaseerde formulering.</t>
  </si>
  <si>
    <t>2.       Eenduidig toepasbaar.</t>
  </si>
  <si>
    <t>3.       Past in de hoofdstructuur en de beslisboom van de LMC set.</t>
  </si>
  <si>
    <t>4.       Landelijk te gebruiken .</t>
  </si>
  <si>
    <t>5.       Past bij het gebruik en de werking van GMS.</t>
  </si>
  <si>
    <t>6.       Er is geen overlap met andere functionaliteiten in GMS tenzij hierdoor een substantiële vereenvoudiging of versnelling van de werkzaamheden van de centralist verkregen kan worden.</t>
  </si>
  <si>
    <t>7.       Past bij de landelijke richtlijnen, wet- en regelgeving en beleid van de disciplines.</t>
  </si>
  <si>
    <t>8.       Veroorzaakt geen dubbelingen in de set en bevordert het maken van een eenduidige typering melding.</t>
  </si>
  <si>
    <t>9.       Is primair bedoeld voor de disciplines.</t>
  </si>
  <si>
    <t>10.    Leidt zo min mogelijk tot herclassificeren van de melding/incident.</t>
  </si>
  <si>
    <t xml:space="preserve">11.    Is primair niet bedoelt voor registratie/administratieve doeleinden *. </t>
  </si>
  <si>
    <t>12.    Is in de basis in de Nederlandse taal.</t>
  </si>
  <si>
    <t>Meldingsclassificaties moeten voldoen aan ieder van de volgende criteria:</t>
  </si>
  <si>
    <t>1.       Een meldingsclassificatie typeert de melding/incident: wat is er aan de hand? (het gaat niet om de locatie of de inzet).</t>
  </si>
  <si>
    <t>2.       Een meldingsclassificatie moet multidisciplinair toepasbaar zijn.</t>
  </si>
  <si>
    <t>Karakteristieken moeten voldoen aan ieder van de volgende criteria:</t>
  </si>
  <si>
    <t>1.       Past in een van de groepen van karakteristieken: inzet verhogend, nadere specificering van de meldingsclassificaties</t>
  </si>
  <si>
    <t>2.       Is onderscheidend t.o.v. de andere karakteristieken en meldingsclassificaties, er is geen sprake van overlap of ‘dubbeling’.</t>
  </si>
  <si>
    <t>3.       De term is zelf verklarend, duidelijk, begrijpelijk.</t>
  </si>
  <si>
    <t>*) In de basis zijn andere aan GMS gekoppelde systemen bedoeld voor registratie en administratieve doeleinden. Indien dit niet oplosbaar is kan hiervoor een uitzondering gemaakt worden.</t>
  </si>
  <si>
    <r>
      <t>·</t>
    </r>
    <r>
      <rPr>
        <sz val="7"/>
        <color indexed="8"/>
        <rFont val="Times New Roman"/>
        <family val="1"/>
      </rPr>
      <t xml:space="preserve">        </t>
    </r>
    <r>
      <rPr>
        <sz val="11"/>
        <color indexed="8"/>
        <rFont val="Calibri"/>
        <family val="2"/>
      </rPr>
      <t>Eerste woord Hoofdletter. Als er bij het eerste woord een afkorting wordt gebruikt volgt een . teken (bijvoorbeeld Loc.  Voor Locatie)</t>
    </r>
  </si>
  <si>
    <r>
      <t>·</t>
    </r>
    <r>
      <rPr>
        <sz val="7"/>
        <color indexed="8"/>
        <rFont val="Times New Roman"/>
        <family val="1"/>
      </rPr>
      <t xml:space="preserve">        </t>
    </r>
    <r>
      <rPr>
        <sz val="11"/>
        <color indexed="8"/>
        <rFont val="Calibri"/>
        <family val="2"/>
      </rPr>
      <t>Woord niet zijnde het eerste woord afkorting beginnen met een hoofdletter (bijvoorbeeld Brw afkorting brandweer).  Hoofdletter ivm herkenning gebruik afkorting. Geen punt ivm beperken aantal tekens.</t>
    </r>
  </si>
  <si>
    <r>
      <t>·</t>
    </r>
    <r>
      <rPr>
        <sz val="7"/>
        <color indexed="8"/>
        <rFont val="Times New Roman"/>
        <family val="1"/>
      </rPr>
      <t xml:space="preserve">        </t>
    </r>
    <r>
      <rPr>
        <sz val="11"/>
        <color indexed="8"/>
        <rFont val="Calibri"/>
        <family val="2"/>
      </rPr>
      <t>Meer woorden in één woord afkorten. Allemaal hoofdletters. Bijvoorbeeld OMS openbaar meldsysteem</t>
    </r>
  </si>
  <si>
    <r>
      <t>·</t>
    </r>
    <r>
      <rPr>
        <sz val="7"/>
        <color indexed="8"/>
        <rFont val="Times New Roman"/>
        <family val="1"/>
      </rPr>
      <t xml:space="preserve">        </t>
    </r>
    <r>
      <rPr>
        <sz val="11"/>
        <color indexed="8"/>
        <rFont val="Calibri"/>
        <family val="2"/>
      </rPr>
      <t>Hoofdletters Functie zoals bij disc bekend. Bijvoorbeeld OVD</t>
    </r>
  </si>
  <si>
    <r>
      <t>·</t>
    </r>
    <r>
      <rPr>
        <sz val="7"/>
        <color indexed="8"/>
        <rFont val="Times New Roman"/>
        <family val="1"/>
      </rPr>
      <t xml:space="preserve">        </t>
    </r>
    <r>
      <rPr>
        <sz val="11"/>
        <color indexed="8"/>
        <rFont val="Calibri"/>
        <family val="2"/>
      </rPr>
      <t>Bij afkorting samengesteld woord. Hoofdletters zelfstandig mogelijke woorden (bijvoorbeeld ZorgAmbu afkorting Zorgambulance)</t>
    </r>
  </si>
  <si>
    <r>
      <t>·</t>
    </r>
    <r>
      <rPr>
        <sz val="7"/>
        <color indexed="8"/>
        <rFont val="Times New Roman"/>
        <family val="1"/>
      </rPr>
      <t xml:space="preserve">        </t>
    </r>
    <r>
      <rPr>
        <sz val="11"/>
        <color indexed="8"/>
        <rFont val="Calibri"/>
        <family val="2"/>
      </rPr>
      <t>Bij gebruik / teken als scheidingsteken eerste woorden beide woorden met een hoofdletter</t>
    </r>
  </si>
  <si>
    <r>
      <t>·</t>
    </r>
    <r>
      <rPr>
        <sz val="7"/>
        <color indexed="8"/>
        <rFont val="Times New Roman"/>
        <family val="1"/>
      </rPr>
      <t xml:space="preserve">        </t>
    </r>
    <r>
      <rPr>
        <sz val="11"/>
        <color indexed="8"/>
        <rFont val="Calibri"/>
        <family val="2"/>
      </rPr>
      <t>Bij gebruik / geen spatie gebruik nu nog niet aangepast (muv / bij afkorting functies)</t>
    </r>
  </si>
  <si>
    <t>Het Netwerk Hoofden Meldkamer Brandweer en VR besloten tot de standaardisatie van de te gebruiken afsluitcodes voor incidenten volgens onderstaande indeling:</t>
  </si>
  <si>
    <t>Afsluitcodes</t>
  </si>
  <si>
    <t>Afsluitcode omschrijving</t>
  </si>
  <si>
    <t>Lengte</t>
  </si>
  <si>
    <t>Code</t>
  </si>
  <si>
    <t>Autom. afgeh. MK</t>
  </si>
  <si>
    <t>AAMK</t>
  </si>
  <si>
    <t>Info bericht</t>
  </si>
  <si>
    <t>INFO</t>
  </si>
  <si>
    <t>Test/oefening</t>
  </si>
  <si>
    <t>TO</t>
  </si>
  <si>
    <t>Vals/misbruik</t>
  </si>
  <si>
    <t>VM</t>
  </si>
  <si>
    <t>Overig afgeh. MK</t>
  </si>
  <si>
    <t>OAMK</t>
  </si>
  <si>
    <t>AGB</t>
  </si>
  <si>
    <t>Inzet</t>
  </si>
  <si>
    <t>IZ</t>
  </si>
  <si>
    <t>Samengevoegd  incident</t>
  </si>
  <si>
    <t>TABBLAD Karakteristieken</t>
  </si>
  <si>
    <t>Lengte waarde (max 20)</t>
  </si>
  <si>
    <t>Lengte naam (max 20)</t>
  </si>
  <si>
    <t>TABBLAD Hints</t>
  </si>
  <si>
    <t>VRAAG_KAR_NAAM</t>
  </si>
  <si>
    <t>VOLGNUMMER</t>
  </si>
  <si>
    <t>Inzet Brw Functie</t>
  </si>
  <si>
    <t>Inzet MO Functie</t>
  </si>
  <si>
    <t>PARSER_TERM_KAR_ID</t>
  </si>
  <si>
    <t>PARSER_TERM_ID</t>
  </si>
  <si>
    <t>PARSERTERM</t>
  </si>
  <si>
    <t>PRESENTATIE</t>
  </si>
  <si>
    <t>NAAM_TERM_HOOFD</t>
  </si>
  <si>
    <t>-gaslucht</t>
  </si>
  <si>
    <t>-gaslucht binnen</t>
  </si>
  <si>
    <t>-gaslucht buiten</t>
  </si>
  <si>
    <t xml:space="preserve">Koolmonoxide </t>
  </si>
  <si>
    <t>-vreemde lucht</t>
  </si>
  <si>
    <t>-aantreffen gevstof</t>
  </si>
  <si>
    <t>-ademhaling</t>
  </si>
  <si>
    <t>-afkruisen</t>
  </si>
  <si>
    <t>-afstemverzoek</t>
  </si>
  <si>
    <t>-alarm oorzaak</t>
  </si>
  <si>
    <t>-alarmeringsfase</t>
  </si>
  <si>
    <t>-ambu in nood</t>
  </si>
  <si>
    <t>-asbest</t>
  </si>
  <si>
    <t xml:space="preserve">Beknel/Bedel/Insluit </t>
  </si>
  <si>
    <t>-bericht alle eenh</t>
  </si>
  <si>
    <t>-beschadig strooml</t>
  </si>
  <si>
    <t>-bewustzijn</t>
  </si>
  <si>
    <t>-aardgas lekkage binnen</t>
  </si>
  <si>
    <t>-aceton lekkage binnen</t>
  </si>
  <si>
    <t>-ammoniak lekkage binnen</t>
  </si>
  <si>
    <t>-benzine lekkage binnen</t>
  </si>
  <si>
    <t>-blauwzuurgas lekkage binnen</t>
  </si>
  <si>
    <t>-butaangas lekkage binnen</t>
  </si>
  <si>
    <t>-chloor lekkage binnen</t>
  </si>
  <si>
    <t>-cng lekkage binnen</t>
  </si>
  <si>
    <t>-cokesovengas lekkage binnen</t>
  </si>
  <si>
    <t>-diesel lekkage binnen</t>
  </si>
  <si>
    <t>-gaslekkage binnen</t>
  </si>
  <si>
    <t>-h2s lekkage binnen</t>
  </si>
  <si>
    <t>-hoogovengas lekkage binnen</t>
  </si>
  <si>
    <t>-hydrazine lekkage binnen</t>
  </si>
  <si>
    <t>-kerosine lekkage binnen</t>
  </si>
  <si>
    <t>-koolmonoxide lekkage binnen</t>
  </si>
  <si>
    <t>-koolwaterstof lekkage binnen</t>
  </si>
  <si>
    <t>-lekkage benzine binnen</t>
  </si>
  <si>
    <t>-lng lekkage binnen</t>
  </si>
  <si>
    <t>-lpg lekkage binnen</t>
  </si>
  <si>
    <t>-mest lekkage binnen</t>
  </si>
  <si>
    <t>-methaangas lekkage binnen</t>
  </si>
  <si>
    <t>-olie lekkage binnen</t>
  </si>
  <si>
    <t>-oxygas lekkage binnen</t>
  </si>
  <si>
    <t>Binnen/Buiten</t>
  </si>
  <si>
    <t>-persoon in brand binnen</t>
  </si>
  <si>
    <t>-picrinezuur lekkage binnen</t>
  </si>
  <si>
    <t>-propaangas lekkage binnen</t>
  </si>
  <si>
    <t>-spiritus lekkage binnen</t>
  </si>
  <si>
    <t>-sterkwater lekkage binnen</t>
  </si>
  <si>
    <t>-stikstof lekkage binnen</t>
  </si>
  <si>
    <t>-waterstof lekkage binnen</t>
  </si>
  <si>
    <t>-zuurstof lekkage binnen</t>
  </si>
  <si>
    <t>-zwavel lekkage binnen</t>
  </si>
  <si>
    <t>-aardgas lekkage buiten</t>
  </si>
  <si>
    <t>-aceton lekkage buiten</t>
  </si>
  <si>
    <t>-ammoniak lekkage buiten</t>
  </si>
  <si>
    <t>-benzine lekkage buiten</t>
  </si>
  <si>
    <t>-blauwzuurgas lekkage buiten</t>
  </si>
  <si>
    <t>-butaangas lekkage buiten</t>
  </si>
  <si>
    <t>-chloor lekkage buiten</t>
  </si>
  <si>
    <t>-cng lekkage buiten</t>
  </si>
  <si>
    <t>-cokesovengas lekkage buiten</t>
  </si>
  <si>
    <t>-diesel lekkage buiten</t>
  </si>
  <si>
    <t>-gaslekkage buiten</t>
  </si>
  <si>
    <t>-h2s lekkage buiten</t>
  </si>
  <si>
    <t>-hoogovengas lekkage buiten</t>
  </si>
  <si>
    <t>-hydrazine lekkage buiten</t>
  </si>
  <si>
    <t>-kerosine lekkage buiten</t>
  </si>
  <si>
    <t>-koolmonoxide lekkage buiten</t>
  </si>
  <si>
    <t>-koolwaterstof lekkage buiten</t>
  </si>
  <si>
    <t>-lekkage benzine buiten</t>
  </si>
  <si>
    <t>-lng lekkage buiten</t>
  </si>
  <si>
    <t>-lpg lekkage buiten</t>
  </si>
  <si>
    <t>-mest lekkage buiten</t>
  </si>
  <si>
    <t>-methaangas lekkage buiten</t>
  </si>
  <si>
    <t>-olie lekkage buiten</t>
  </si>
  <si>
    <t>-oxygas lekkage buiten</t>
  </si>
  <si>
    <t>-picrinezuur lekkage buiten</t>
  </si>
  <si>
    <t>-propaangas lekkage buiten</t>
  </si>
  <si>
    <t>-spiritus lekkage buiten</t>
  </si>
  <si>
    <t>-sterkwater lekkage buiten</t>
  </si>
  <si>
    <t>-stikstof lekkage buiten</t>
  </si>
  <si>
    <t>-waterstof lekkage buiten</t>
  </si>
  <si>
    <t>-zuurstof lekkage buiten</t>
  </si>
  <si>
    <t>-zwavel lekkage buiten</t>
  </si>
  <si>
    <t>-binnen-buiten</t>
  </si>
  <si>
    <t>-blikseminslag</t>
  </si>
  <si>
    <t>-bloeding</t>
  </si>
  <si>
    <t>-botbreuk</t>
  </si>
  <si>
    <t>-braken</t>
  </si>
  <si>
    <t>-brancherichtl ovschr</t>
  </si>
  <si>
    <t>-bnood</t>
  </si>
  <si>
    <t>-burgeralarmering</t>
  </si>
  <si>
    <t>-cat br-gs pac meld</t>
  </si>
  <si>
    <t>-cbrne</t>
  </si>
  <si>
    <t>-compl uitsch</t>
  </si>
  <si>
    <t>-contra bellen</t>
  </si>
  <si>
    <t>-delaycode ambu</t>
  </si>
  <si>
    <t xml:space="preserve">Onderbez. niet Uitg </t>
  </si>
  <si>
    <t xml:space="preserve">Onderbez. uitgerukt </t>
  </si>
  <si>
    <t>-delaycode brw</t>
  </si>
  <si>
    <t>Delaycode Pol</t>
  </si>
  <si>
    <t>-delaycode pol</t>
  </si>
  <si>
    <t>-directe inzet ambu</t>
  </si>
  <si>
    <t>-ecall</t>
  </si>
  <si>
    <t>-explosie</t>
  </si>
  <si>
    <t>-gebr geweldsmiddel</t>
  </si>
  <si>
    <t>-gesignaleerd</t>
  </si>
  <si>
    <t>-aardgas lekkage</t>
  </si>
  <si>
    <t>-aceton lekkage</t>
  </si>
  <si>
    <t>-ammoniak lekkage</t>
  </si>
  <si>
    <t>-benzine lekkage</t>
  </si>
  <si>
    <t>-lekkage benzine</t>
  </si>
  <si>
    <t>-blauwzuurgas lekkage</t>
  </si>
  <si>
    <t>-butaangas lekkage</t>
  </si>
  <si>
    <t>-chloor lekkage</t>
  </si>
  <si>
    <t>-cng lekkage</t>
  </si>
  <si>
    <t>-cokesovengas lekkage</t>
  </si>
  <si>
    <t>-diesel lekkage</t>
  </si>
  <si>
    <t>-h2s lekkage</t>
  </si>
  <si>
    <t>-hoogovengas lekkage</t>
  </si>
  <si>
    <t>-hydrazine lekkage</t>
  </si>
  <si>
    <t>-kerosine lekkage</t>
  </si>
  <si>
    <t>-koolmonoxide lekkage</t>
  </si>
  <si>
    <t>-koolstofdioxide lekkage</t>
  </si>
  <si>
    <t>-koolwaterstof lekkage</t>
  </si>
  <si>
    <t>-lng lekkage</t>
  </si>
  <si>
    <t>-lpg lekkage</t>
  </si>
  <si>
    <t>-mest lekkage</t>
  </si>
  <si>
    <t>-methaangas lekkage</t>
  </si>
  <si>
    <t>-olie lekkage</t>
  </si>
  <si>
    <t>-oxygas lekkage</t>
  </si>
  <si>
    <t>-picrinezuur lekkage</t>
  </si>
  <si>
    <t>-propaangas lekkage</t>
  </si>
  <si>
    <t>-spiritus lekkage</t>
  </si>
  <si>
    <t>-sterkwater lekkage</t>
  </si>
  <si>
    <t>-stikstof lekkage</t>
  </si>
  <si>
    <t>-waterstof lekkage</t>
  </si>
  <si>
    <t>-zuurstof lekkage</t>
  </si>
  <si>
    <t>-zwavel lekkage</t>
  </si>
  <si>
    <t>-gevstof naam</t>
  </si>
  <si>
    <t>-gevaar buiten inr</t>
  </si>
  <si>
    <t>-gevaar hulpverleners</t>
  </si>
  <si>
    <t>-geverifieerd</t>
  </si>
  <si>
    <t>-gewonde-zieken</t>
  </si>
  <si>
    <t>-grip</t>
  </si>
  <si>
    <t>-heterdaad</t>
  </si>
  <si>
    <t>-hoog energetisch</t>
  </si>
  <si>
    <t>-hoogwateralarm geel</t>
  </si>
  <si>
    <t>-hoogwateralarm oranje</t>
  </si>
  <si>
    <t>-hoogwateralarm rood</t>
  </si>
  <si>
    <t>-hoogwater alarm</t>
  </si>
  <si>
    <t>-hulpverlener gewond</t>
  </si>
  <si>
    <t>-incident meester</t>
  </si>
  <si>
    <t>-incidentmanagement</t>
  </si>
  <si>
    <t>-instantie meldkamer NS</t>
  </si>
  <si>
    <t>-instantie</t>
  </si>
  <si>
    <t>-intern mk</t>
  </si>
  <si>
    <t>-intrekken alarm brw</t>
  </si>
  <si>
    <t>-inzet ambu</t>
  </si>
  <si>
    <t>-herbezetten</t>
  </si>
  <si>
    <t>-herbezetten duikers</t>
  </si>
  <si>
    <t xml:space="preserve">Inzet Geinfec Geb </t>
  </si>
  <si>
    <t xml:space="preserve">Inzet op gr hoogte </t>
  </si>
  <si>
    <t>-kazerneren</t>
  </si>
  <si>
    <t>-inzet brw alg</t>
  </si>
  <si>
    <t>-inzet brw alg eh</t>
  </si>
  <si>
    <t>-inzet brw co vb</t>
  </si>
  <si>
    <t>-inzet brw controleur prevent</t>
  </si>
  <si>
    <t>-inzet brw func</t>
  </si>
  <si>
    <t>-inzet brw hv eh</t>
  </si>
  <si>
    <t>-inzet brw ibgs</t>
  </si>
  <si>
    <t>-inzet brw log &amp; ons</t>
  </si>
  <si>
    <t>-inzet brw nbb</t>
  </si>
  <si>
    <t>-inzet brw op wat-wo</t>
  </si>
  <si>
    <t>-inzet brw spec blus</t>
  </si>
  <si>
    <t>-inzet brw water win</t>
  </si>
  <si>
    <t>-inzet ggb</t>
  </si>
  <si>
    <t>-inzet ggd</t>
  </si>
  <si>
    <t>-inzet ggz</t>
  </si>
  <si>
    <t>-inzet ghor</t>
  </si>
  <si>
    <t>-inzet gmk mka clta</t>
  </si>
  <si>
    <t>-inzet gmk</t>
  </si>
  <si>
    <t>-inzet mo func</t>
  </si>
  <si>
    <t>-inzet pol algemeen</t>
  </si>
  <si>
    <t>-inzet pol funct</t>
  </si>
  <si>
    <t>-inzet pol landelijk</t>
  </si>
  <si>
    <t>-inzet pol recherche</t>
  </si>
  <si>
    <t>-inzet pol sgbo</t>
  </si>
  <si>
    <t>-inzet sar</t>
  </si>
  <si>
    <t>-kleur patient</t>
  </si>
  <si>
    <t>-kraken</t>
  </si>
  <si>
    <t>-gaslekkage</t>
  </si>
  <si>
    <t>-lek gs</t>
  </si>
  <si>
    <t>-live view</t>
  </si>
  <si>
    <t>-loc in vaartuig</t>
  </si>
  <si>
    <t>-locatie ongeval</t>
  </si>
  <si>
    <t>-lokaal afhandelen</t>
  </si>
  <si>
    <t>-lokmiddel</t>
  </si>
  <si>
    <t>-lvo categorie</t>
  </si>
  <si>
    <t>-medisch hulpmiddel</t>
  </si>
  <si>
    <t>-meldcode</t>
  </si>
  <si>
    <t>-meldercont</t>
  </si>
  <si>
    <t>-met brand</t>
  </si>
  <si>
    <t>-met gevaarlijke stof</t>
  </si>
  <si>
    <t>-met ongeval</t>
  </si>
  <si>
    <t>-met wo</t>
  </si>
  <si>
    <t>-militair betrokken</t>
  </si>
  <si>
    <t>-moip intern afgehand</t>
  </si>
  <si>
    <t>-nb uitbreid risico</t>
  </si>
  <si>
    <t>-nmr</t>
  </si>
  <si>
    <t>-oms-pac</t>
  </si>
  <si>
    <t>-omstandigh pijn</t>
  </si>
  <si>
    <t>-onder invloed van</t>
  </si>
  <si>
    <t>-onderd agr bedr</t>
  </si>
  <si>
    <t>-brand berging</t>
  </si>
  <si>
    <t>-brand dak</t>
  </si>
  <si>
    <t>Hoogspanningsruimte</t>
  </si>
  <si>
    <t>-brand hoogspanningsruimte</t>
  </si>
  <si>
    <t>-brand kelder</t>
  </si>
  <si>
    <t>-brand keuken</t>
  </si>
  <si>
    <t>-brand laboratorium</t>
  </si>
  <si>
    <t>-brand parkeergarage</t>
  </si>
  <si>
    <t>-brand rietendak</t>
  </si>
  <si>
    <t>-brand schoorsteen</t>
  </si>
  <si>
    <t>-brand zolder</t>
  </si>
  <si>
    <t>-onderd geb</t>
  </si>
  <si>
    <t>-ondergronds</t>
  </si>
  <si>
    <t>-openlijk geweld</t>
  </si>
  <si>
    <t>-ops ambu</t>
  </si>
  <si>
    <t>-ops bijstand gbo</t>
  </si>
  <si>
    <t>-ops br</t>
  </si>
  <si>
    <t>-ops gbo basis pel</t>
  </si>
  <si>
    <t>-ops gbo gw</t>
  </si>
  <si>
    <t>-ops gbo hv</t>
  </si>
  <si>
    <t>-ops gbo ibgs</t>
  </si>
  <si>
    <t>-ops gbo iv</t>
  </si>
  <si>
    <t>-ops gbo log en ons</t>
  </si>
  <si>
    <t>-ops gbo nbbs</t>
  </si>
  <si>
    <t>-ops gbo sbb</t>
  </si>
  <si>
    <t>-ops gbo specbl</t>
  </si>
  <si>
    <t>-ops hv</t>
  </si>
  <si>
    <t>-ops ibgs</t>
  </si>
  <si>
    <t>-ops lvo</t>
  </si>
  <si>
    <t>-ops mk</t>
  </si>
  <si>
    <t>-ops wo</t>
  </si>
  <si>
    <t>-opspmiddel</t>
  </si>
  <si>
    <t>-optisch-geluidsign</t>
  </si>
  <si>
    <t>-opzettelijk</t>
  </si>
  <si>
    <t>-persalarmering</t>
  </si>
  <si>
    <t>-persoon hoog-diep</t>
  </si>
  <si>
    <t>-persoon in brand</t>
  </si>
  <si>
    <t>-persoon in brand buiten</t>
  </si>
  <si>
    <t>-dreigende bleve</t>
  </si>
  <si>
    <t>-planscenario</t>
  </si>
  <si>
    <t>-pol in nood</t>
  </si>
  <si>
    <t>-potloodventer</t>
  </si>
  <si>
    <t>-motorjacht vastgelopen</t>
  </si>
  <si>
    <t>-gezonken schip</t>
  </si>
  <si>
    <t>-zinkend schip</t>
  </si>
  <si>
    <t>-schip met motorproblemen</t>
  </si>
  <si>
    <t>-schip stuurloos</t>
  </si>
  <si>
    <t>-surfer in problemen</t>
  </si>
  <si>
    <t>-probl sw</t>
  </si>
  <si>
    <t>-procedure ambu</t>
  </si>
  <si>
    <t>-procedure brw</t>
  </si>
  <si>
    <t>-procedure multi</t>
  </si>
  <si>
    <t>-procedure pol</t>
  </si>
  <si>
    <t>-ramp op afstand</t>
  </si>
  <si>
    <t>-reinigen van</t>
  </si>
  <si>
    <t xml:space="preserve">OC Vraagt </t>
  </si>
  <si>
    <t>-rtic</t>
  </si>
  <si>
    <t>-schietterrein actief</t>
  </si>
  <si>
    <t>-sleutelhouder komt</t>
  </si>
  <si>
    <t>-auto onder metro</t>
  </si>
  <si>
    <t>-auto onder tram</t>
  </si>
  <si>
    <t>-auto onder trein</t>
  </si>
  <si>
    <t>-motor onder metro</t>
  </si>
  <si>
    <t>-motor onder tram</t>
  </si>
  <si>
    <t>-motor onder trein</t>
  </si>
  <si>
    <t>-bus onder metro</t>
  </si>
  <si>
    <t>-metro ontspoort</t>
  </si>
  <si>
    <t>-persoon onder metro</t>
  </si>
  <si>
    <t>-vrachtwagen onder metro</t>
  </si>
  <si>
    <t>-tram ontspoort</t>
  </si>
  <si>
    <t>-trein ontspoort</t>
  </si>
  <si>
    <t>-persoon onder tram</t>
  </si>
  <si>
    <t>-persoon onder trein</t>
  </si>
  <si>
    <t>-bus onder tram</t>
  </si>
  <si>
    <t>-vrachtwagen onder tram</t>
  </si>
  <si>
    <t>-bus onder trein</t>
  </si>
  <si>
    <t>-vrachtwagen onder trein</t>
  </si>
  <si>
    <t>-soort aanr spoor</t>
  </si>
  <si>
    <t>-soort aanr weg</t>
  </si>
  <si>
    <t>-soort aantreffen</t>
  </si>
  <si>
    <t>-soort aanvaring</t>
  </si>
  <si>
    <t>-soort afstemverzoek</t>
  </si>
  <si>
    <t>-soort afval</t>
  </si>
  <si>
    <t xml:space="preserve">WAS luid proefalarm </t>
  </si>
  <si>
    <t>-soort alarm</t>
  </si>
  <si>
    <t>-alert land</t>
  </si>
  <si>
    <t>-alert lucht</t>
  </si>
  <si>
    <t>-alert quick alert</t>
  </si>
  <si>
    <t>-alert zee</t>
  </si>
  <si>
    <t>-soort alert</t>
  </si>
  <si>
    <t>-soort anpr</t>
  </si>
  <si>
    <t>-ambu begeleiden</t>
  </si>
  <si>
    <t>-soort begeleiden</t>
  </si>
  <si>
    <t>-brand bioscoop</t>
  </si>
  <si>
    <t>-brand discotheek</t>
  </si>
  <si>
    <t>-brand kerk</t>
  </si>
  <si>
    <t>-brand kinderdagverblijf</t>
  </si>
  <si>
    <t>-brand moskee</t>
  </si>
  <si>
    <t>-brand museum</t>
  </si>
  <si>
    <t>-brand synagoge</t>
  </si>
  <si>
    <t>-brand theater</t>
  </si>
  <si>
    <t>-soort bijeenk geb</t>
  </si>
  <si>
    <t>-brand carport</t>
  </si>
  <si>
    <t>-brand elektrakast</t>
  </si>
  <si>
    <t>-brand elektriciteitsopslag</t>
  </si>
  <si>
    <t>-brand fietsenhok</t>
  </si>
  <si>
    <t>-brand garagebox</t>
  </si>
  <si>
    <t>-brand gierkelder</t>
  </si>
  <si>
    <t>-brand stro opslag</t>
  </si>
  <si>
    <t>-brand kas</t>
  </si>
  <si>
    <t>-brand schuurtje</t>
  </si>
  <si>
    <t>-brand loods</t>
  </si>
  <si>
    <t>-brand stal</t>
  </si>
  <si>
    <t>-brand tuinhuis</t>
  </si>
  <si>
    <t>-brand windturbine</t>
  </si>
  <si>
    <t>-brand zendmast</t>
  </si>
  <si>
    <t>-soort bijgebouw</t>
  </si>
  <si>
    <t>-soort bom-explosief</t>
  </si>
  <si>
    <t>-soort bos</t>
  </si>
  <si>
    <t>-soort br beheerssyst</t>
  </si>
  <si>
    <t>-soort buit br indus</t>
  </si>
  <si>
    <t>-brand afvalcontainer</t>
  </si>
  <si>
    <t>-brand bouwcontainer</t>
  </si>
  <si>
    <t>-brand glasbak</t>
  </si>
  <si>
    <t>-brand kledingcontainer</t>
  </si>
  <si>
    <t>-brand papiercontainer</t>
  </si>
  <si>
    <t>-soort container</t>
  </si>
  <si>
    <t>-soort detectie</t>
  </si>
  <si>
    <t>-soort dienst aan 3en</t>
  </si>
  <si>
    <t>-paard te water</t>
  </si>
  <si>
    <t>-vee te water</t>
  </si>
  <si>
    <t>-soort dier</t>
  </si>
  <si>
    <t>-soort drugs</t>
  </si>
  <si>
    <t>-soort epidemie</t>
  </si>
  <si>
    <t>-soort fraude</t>
  </si>
  <si>
    <t xml:space="preserve">Soort fraude </t>
  </si>
  <si>
    <t>-skimmen</t>
  </si>
  <si>
    <t>-aanhouding</t>
  </si>
  <si>
    <t>-rookinspectie</t>
  </si>
  <si>
    <t>-helilanding</t>
  </si>
  <si>
    <t>-jagen</t>
  </si>
  <si>
    <t>-verhoor</t>
  </si>
  <si>
    <t>-verkeerscontrole</t>
  </si>
  <si>
    <t>-soort gepl actie</t>
  </si>
  <si>
    <t>-soort gevaar</t>
  </si>
  <si>
    <t>-huiselijk geweld</t>
  </si>
  <si>
    <t>-soort geweld</t>
  </si>
  <si>
    <t>-soort inbraak</t>
  </si>
  <si>
    <t>Boerderij/Agr Bedr</t>
  </si>
  <si>
    <t>-brand boerderij</t>
  </si>
  <si>
    <t>-brand chemisch</t>
  </si>
  <si>
    <t>-brand opslag</t>
  </si>
  <si>
    <t>-brand onderhoud</t>
  </si>
  <si>
    <t>-brand opsl. brandb vloeis</t>
  </si>
  <si>
    <t>-brand petrochemie</t>
  </si>
  <si>
    <t>-soort industrie</t>
  </si>
  <si>
    <t>-brand drone</t>
  </si>
  <si>
    <t>-crash drone</t>
  </si>
  <si>
    <t>-brand helikopter</t>
  </si>
  <si>
    <t>-crash helicopter</t>
  </si>
  <si>
    <t>-brand luchtballon</t>
  </si>
  <si>
    <t>-crash luchtballon</t>
  </si>
  <si>
    <t>-brand militairvliegtuig</t>
  </si>
  <si>
    <t>-crash militairvliegtuig</t>
  </si>
  <si>
    <t>-crash straaljager</t>
  </si>
  <si>
    <t>-brand passagiersvliegtuig</t>
  </si>
  <si>
    <t>-crash passagiersvliegtuig</t>
  </si>
  <si>
    <t>-brand sportvliegtuig</t>
  </si>
  <si>
    <t>-crash sportvliegtuig</t>
  </si>
  <si>
    <t>-brand straaljager</t>
  </si>
  <si>
    <t>-brand ultralight</t>
  </si>
  <si>
    <t>-crash ultralight</t>
  </si>
  <si>
    <t>-brand vrachtvliegtuig</t>
  </si>
  <si>
    <t>-crash vrachtvliegtuig</t>
  </si>
  <si>
    <t>-brand zeppelin</t>
  </si>
  <si>
    <t>-crash zeppelin</t>
  </si>
  <si>
    <t>-brand zweefvliegtuig</t>
  </si>
  <si>
    <t>-crash zweefvliegtuig</t>
  </si>
  <si>
    <t>-soort luchtvaartuig</t>
  </si>
  <si>
    <t>-soort melding</t>
  </si>
  <si>
    <t>-soort munitie</t>
  </si>
  <si>
    <t>B gen. Em. Reflex m.</t>
  </si>
  <si>
    <t>-soort nucleair inc</t>
  </si>
  <si>
    <t>-uitval drinkwater</t>
  </si>
  <si>
    <t>-uitval elektriciteit</t>
  </si>
  <si>
    <t>-uitval gas</t>
  </si>
  <si>
    <t>-uitval openbare verlichting</t>
  </si>
  <si>
    <t>-uitval riolering</t>
  </si>
  <si>
    <t>-uitval stadsverwarming</t>
  </si>
  <si>
    <t>-uitval telefonie</t>
  </si>
  <si>
    <t>-soort nuts</t>
  </si>
  <si>
    <t>-oefening terrorisme</t>
  </si>
  <si>
    <t>-duikoefening</t>
  </si>
  <si>
    <t>-oefening met rook</t>
  </si>
  <si>
    <t>-oefening ogs</t>
  </si>
  <si>
    <t>-ontruimingsoefening</t>
  </si>
  <si>
    <t>-soort oefening</t>
  </si>
  <si>
    <t>-elektrocutie</t>
  </si>
  <si>
    <t>Instorting/Bedelving</t>
  </si>
  <si>
    <t>-instorting</t>
  </si>
  <si>
    <t>-soort ongeval</t>
  </si>
  <si>
    <t>-soort openb vervoer</t>
  </si>
  <si>
    <t>-arrestant overbrengen</t>
  </si>
  <si>
    <t>-bericht overbrengen</t>
  </si>
  <si>
    <t>-soort overbrenging</t>
  </si>
  <si>
    <t>-brand nutsbedrijf</t>
  </si>
  <si>
    <t>-brand boothuis</t>
  </si>
  <si>
    <t>-brand station</t>
  </si>
  <si>
    <t>-brand tunnel</t>
  </si>
  <si>
    <t>-soort overige geb</t>
  </si>
  <si>
    <t>-dronken</t>
  </si>
  <si>
    <t>-soort overlast</t>
  </si>
  <si>
    <t>-soort persoon</t>
  </si>
  <si>
    <t xml:space="preserve">Stalking/belaging </t>
  </si>
  <si>
    <t>-soort pers ger</t>
  </si>
  <si>
    <t>-soort plan incident</t>
  </si>
  <si>
    <t>-soort prostitutie</t>
  </si>
  <si>
    <t>-soort spec inzet</t>
  </si>
  <si>
    <t>-brand goederentrein</t>
  </si>
  <si>
    <t>-brand lightrail</t>
  </si>
  <si>
    <t>-brand metro</t>
  </si>
  <si>
    <t>-brand passagierstrein</t>
  </si>
  <si>
    <t>-brand tram</t>
  </si>
  <si>
    <t>-soort spoorvervoer</t>
  </si>
  <si>
    <t>-soort standby-inzet</t>
  </si>
  <si>
    <t>-stormschade boom</t>
  </si>
  <si>
    <t>-stormschade hek</t>
  </si>
  <si>
    <t>-stormschade dak</t>
  </si>
  <si>
    <t>-soort stormschade</t>
  </si>
  <si>
    <t>-soort straatmeub</t>
  </si>
  <si>
    <t>-pechgeval</t>
  </si>
  <si>
    <t>-soort stremming</t>
  </si>
  <si>
    <t>-soort terrorisme</t>
  </si>
  <si>
    <t>-soort thv</t>
  </si>
  <si>
    <t>-brand bruine vloot</t>
  </si>
  <si>
    <t>-bruine vloot in problemen</t>
  </si>
  <si>
    <t>-bruine vloot vastgelopen</t>
  </si>
  <si>
    <t>-binnenvaartschip in problemen</t>
  </si>
  <si>
    <t>-binnenvaartschip vastgelopen</t>
  </si>
  <si>
    <t>-brand binnenvaartschip</t>
  </si>
  <si>
    <t>-brand cruiseschip</t>
  </si>
  <si>
    <t>-cruiseschip in problemen</t>
  </si>
  <si>
    <t>-brand sleepvaart</t>
  </si>
  <si>
    <t>-brand jetski</t>
  </si>
  <si>
    <t>-jetski in problemen</t>
  </si>
  <si>
    <t>-brand roeiboot</t>
  </si>
  <si>
    <t>-roeiboot in nood</t>
  </si>
  <si>
    <t>-roeiboot in problemen</t>
  </si>
  <si>
    <t>-brand militair</t>
  </si>
  <si>
    <t>-brand offshore platform</t>
  </si>
  <si>
    <t>-brand partyboot</t>
  </si>
  <si>
    <t>-brand passagiersschip</t>
  </si>
  <si>
    <t>-brand recreatievaart</t>
  </si>
  <si>
    <t>-pleziervaart in problemen</t>
  </si>
  <si>
    <t>-brand rondvaartboot</t>
  </si>
  <si>
    <t>-brand surfplank</t>
  </si>
  <si>
    <t>-brand tanker</t>
  </si>
  <si>
    <t>-tanker in problemen</t>
  </si>
  <si>
    <t>-brand veerpont</t>
  </si>
  <si>
    <t>-veerpont in problemen</t>
  </si>
  <si>
    <t>-brand vrachtschip</t>
  </si>
  <si>
    <t>-brand zeeschip</t>
  </si>
  <si>
    <t>-zeeschip in problemen</t>
  </si>
  <si>
    <t>-soort vaartuig</t>
  </si>
  <si>
    <t>-kind vermist</t>
  </si>
  <si>
    <t>-soort vermissing</t>
  </si>
  <si>
    <t>-aanhanger te water</t>
  </si>
  <si>
    <t>-brand aanhanger</t>
  </si>
  <si>
    <t>-bestelbus te water</t>
  </si>
  <si>
    <t>-brand bestelbus</t>
  </si>
  <si>
    <t>-brand bromfiets</t>
  </si>
  <si>
    <t>-bromfiets te water</t>
  </si>
  <si>
    <t>-bromfietsdiefstal</t>
  </si>
  <si>
    <t>-brand brommobiel</t>
  </si>
  <si>
    <t>-brommobiel te water</t>
  </si>
  <si>
    <t>-brand bus</t>
  </si>
  <si>
    <t>-bus te water</t>
  </si>
  <si>
    <t>-ongeval letsel bus</t>
  </si>
  <si>
    <t>-brand camper</t>
  </si>
  <si>
    <t>-camper te water</t>
  </si>
  <si>
    <t>-brand caravan</t>
  </si>
  <si>
    <t>-caravan te water</t>
  </si>
  <si>
    <t>-brand dienstvoertuig</t>
  </si>
  <si>
    <t>-dienstvoertuig te water</t>
  </si>
  <si>
    <t>-brand dubbeldekkerbus</t>
  </si>
  <si>
    <t>-dubbeldekkerbus te water</t>
  </si>
  <si>
    <t>-brand fiets</t>
  </si>
  <si>
    <t>-fiets te water</t>
  </si>
  <si>
    <t>-fietsdiefstal</t>
  </si>
  <si>
    <t>-brand landbouwvoertuig</t>
  </si>
  <si>
    <t>-landbouwvoertuig te water</t>
  </si>
  <si>
    <t>-brand militairvoertuig</t>
  </si>
  <si>
    <t>-militair te water</t>
  </si>
  <si>
    <t>-brand motor</t>
  </si>
  <si>
    <t>-motor te water</t>
  </si>
  <si>
    <t>-motordiefstal</t>
  </si>
  <si>
    <t>-autodiefstal</t>
  </si>
  <si>
    <t>-brand personenauto</t>
  </si>
  <si>
    <t>-ongeval letsel personenauto</t>
  </si>
  <si>
    <t>-personenauto te water</t>
  </si>
  <si>
    <t>-brand quad</t>
  </si>
  <si>
    <t>-quad te water</t>
  </si>
  <si>
    <t>-brand scooter</t>
  </si>
  <si>
    <t>-scooter te water</t>
  </si>
  <si>
    <t>-brand tankauto</t>
  </si>
  <si>
    <t>-tankauto te water</t>
  </si>
  <si>
    <t>-brand taxi</t>
  </si>
  <si>
    <t>-taxi te water</t>
  </si>
  <si>
    <t>-brand vrachtauto</t>
  </si>
  <si>
    <t>-ongeval letsel vrachtauto</t>
  </si>
  <si>
    <t>-vrachtauto te water</t>
  </si>
  <si>
    <t>-brand geldauto</t>
  </si>
  <si>
    <t>-brand waardetransport</t>
  </si>
  <si>
    <t>-waardetransport te water</t>
  </si>
  <si>
    <t>-soort voertuig</t>
  </si>
  <si>
    <t>-soort vvmd brandstof</t>
  </si>
  <si>
    <t>-soort wapen</t>
  </si>
  <si>
    <t>-soort weeralarm</t>
  </si>
  <si>
    <t>-brand aanleunwoning</t>
  </si>
  <si>
    <t>-brand appartement</t>
  </si>
  <si>
    <t>-brand bovenwoning</t>
  </si>
  <si>
    <t>-brand chalet</t>
  </si>
  <si>
    <t>-brand duplexwoning</t>
  </si>
  <si>
    <t>-brand flat</t>
  </si>
  <si>
    <t>-brand hoekwoning</t>
  </si>
  <si>
    <t>-brand molen</t>
  </si>
  <si>
    <t>-brand portiekwoning</t>
  </si>
  <si>
    <t>-brand stacaravan</t>
  </si>
  <si>
    <t>-brand tussenwoning</t>
  </si>
  <si>
    <t>-brand vrijstaand</t>
  </si>
  <si>
    <t>-brand woonboerderij</t>
  </si>
  <si>
    <t>-brand woonboot</t>
  </si>
  <si>
    <t>-zinkende woonboot</t>
  </si>
  <si>
    <t>-brand woonwagen</t>
  </si>
  <si>
    <t>-soort woning</t>
  </si>
  <si>
    <t>-soort zelfdoding</t>
  </si>
  <si>
    <t>-soort zorgafspr</t>
  </si>
  <si>
    <t>-geclassificeerd incident</t>
  </si>
  <si>
    <t>-cse inspectie</t>
  </si>
  <si>
    <t>-afwezigheiddelict</t>
  </si>
  <si>
    <t>-speciale opdrachten</t>
  </si>
  <si>
    <t>-wachtdelict</t>
  </si>
  <si>
    <t>-srt militaire zaken</t>
  </si>
  <si>
    <t>-aantreffen verstekeling</t>
  </si>
  <si>
    <t>-asielzaak</t>
  </si>
  <si>
    <t>-uitzetting</t>
  </si>
  <si>
    <t>-srt vreemdelingzaak</t>
  </si>
  <si>
    <t>-suicidaal</t>
  </si>
  <si>
    <t>-toestand dier</t>
  </si>
  <si>
    <t>-transportleiding</t>
  </si>
  <si>
    <t>-horeca geluid</t>
  </si>
  <si>
    <t>-uitgaan-horeca</t>
  </si>
  <si>
    <t>-uitval mk systeem</t>
  </si>
  <si>
    <t>-verl plaats ongeval</t>
  </si>
  <si>
    <t>-verlamming</t>
  </si>
  <si>
    <t>-verward persoon</t>
  </si>
  <si>
    <t>-via land bereikbaar</t>
  </si>
  <si>
    <t>-vreemdelingen</t>
  </si>
  <si>
    <t>-weercode rood</t>
  </si>
  <si>
    <t>-weercode</t>
  </si>
  <si>
    <t>-wegsleepregeling</t>
  </si>
  <si>
    <t>-wi afgehandeld</t>
  </si>
  <si>
    <t>-windrichting</t>
  </si>
  <si>
    <t>-zonnepanelen aanw</t>
  </si>
  <si>
    <t>LENGTE</t>
  </si>
  <si>
    <t>PRIMAIR</t>
  </si>
  <si>
    <t>Wijziging</t>
  </si>
  <si>
    <t>Soort parser</t>
  </si>
  <si>
    <t>Enkele parser</t>
  </si>
  <si>
    <t>Combinatie parser</t>
  </si>
  <si>
    <t>ja</t>
  </si>
  <si>
    <t>-100</t>
  </si>
  <si>
    <t>-al</t>
  </si>
  <si>
    <t>-alm</t>
  </si>
  <si>
    <t>-110</t>
  </si>
  <si>
    <t>-ab</t>
  </si>
  <si>
    <t>-alab</t>
  </si>
  <si>
    <t>-alarm brand</t>
  </si>
  <si>
    <t>-atb</t>
  </si>
  <si>
    <t>-brandalarm</t>
  </si>
  <si>
    <t>-111</t>
  </si>
  <si>
    <t>-abab</t>
  </si>
  <si>
    <t>-alabab</t>
  </si>
  <si>
    <t>-autom brand</t>
  </si>
  <si>
    <t>-obm</t>
  </si>
  <si>
    <t>-112</t>
  </si>
  <si>
    <t>-alabbb</t>
  </si>
  <si>
    <t>-brand beheerssysteem</t>
  </si>
  <si>
    <t>-obb</t>
  </si>
  <si>
    <t>-113</t>
  </si>
  <si>
    <t>-abpc</t>
  </si>
  <si>
    <t>-alabbm</t>
  </si>
  <si>
    <t>-brandmelding pac</t>
  </si>
  <si>
    <t>-pbm</t>
  </si>
  <si>
    <t>-114</t>
  </si>
  <si>
    <t>-abdk</t>
  </si>
  <si>
    <t>-alabdk</t>
  </si>
  <si>
    <t>-drukknop</t>
  </si>
  <si>
    <t>-odk</t>
  </si>
  <si>
    <t>-115</t>
  </si>
  <si>
    <t>-abhm</t>
  </si>
  <si>
    <t>-alabhm</t>
  </si>
  <si>
    <t>-handmelder</t>
  </si>
  <si>
    <t>-ohm</t>
  </si>
  <si>
    <t>-120</t>
  </si>
  <si>
    <t>-ag</t>
  </si>
  <si>
    <t>-algs</t>
  </si>
  <si>
    <t>-atmgs</t>
  </si>
  <si>
    <t>-automatisch gs</t>
  </si>
  <si>
    <t>-121</t>
  </si>
  <si>
    <t>-algsom</t>
  </si>
  <si>
    <t>-gevaarlijke stof oms</t>
  </si>
  <si>
    <t>-omsgs</t>
  </si>
  <si>
    <t>-122</t>
  </si>
  <si>
    <t>-agpc</t>
  </si>
  <si>
    <t>-algspa</t>
  </si>
  <si>
    <t>-gevaarlijke stof pac</t>
  </si>
  <si>
    <t>-pgs</t>
  </si>
  <si>
    <t>-130</t>
  </si>
  <si>
    <t>-alas</t>
  </si>
  <si>
    <t>-asm</t>
  </si>
  <si>
    <t>-ats</t>
  </si>
  <si>
    <t>-systeemmelding</t>
  </si>
  <si>
    <t>-140</t>
  </si>
  <si>
    <t>-alhw</t>
  </si>
  <si>
    <t>-hoog water alarm</t>
  </si>
  <si>
    <t>-hwa</t>
  </si>
  <si>
    <t>-wateralarm geel</t>
  </si>
  <si>
    <t>-wateralarm oranje</t>
  </si>
  <si>
    <t>-wateralarm rood</t>
  </si>
  <si>
    <t>-150</t>
  </si>
  <si>
    <t>-allo</t>
  </si>
  <si>
    <t>-la</t>
  </si>
  <si>
    <t>-loa</t>
  </si>
  <si>
    <t>-luid alarm</t>
  </si>
  <si>
    <t>-151</t>
  </si>
  <si>
    <t>-alloco</t>
  </si>
  <si>
    <t>-com</t>
  </si>
  <si>
    <t>-luid alarm co melder</t>
  </si>
  <si>
    <t>-152</t>
  </si>
  <si>
    <t>-allogb</t>
  </si>
  <si>
    <t>-lagb</t>
  </si>
  <si>
    <t>-log</t>
  </si>
  <si>
    <t>-luid alarm gebouw</t>
  </si>
  <si>
    <t>-153</t>
  </si>
  <si>
    <t>-allorm</t>
  </si>
  <si>
    <t>-larm</t>
  </si>
  <si>
    <t>-lor</t>
  </si>
  <si>
    <t>-luid alarm rookmelder</t>
  </si>
  <si>
    <t>-154</t>
  </si>
  <si>
    <t>-allovv</t>
  </si>
  <si>
    <t>-lava</t>
  </si>
  <si>
    <t>-lavo</t>
  </si>
  <si>
    <t>-lov</t>
  </si>
  <si>
    <t>-luid alarm vaartuig</t>
  </si>
  <si>
    <t>-luid alarm voertuig</t>
  </si>
  <si>
    <t>-170</t>
  </si>
  <si>
    <t>-alpa</t>
  </si>
  <si>
    <t>-pal</t>
  </si>
  <si>
    <t>-pca</t>
  </si>
  <si>
    <t>-171</t>
  </si>
  <si>
    <t>-alpaib</t>
  </si>
  <si>
    <t>-ibp</t>
  </si>
  <si>
    <t>-pac inbraak</t>
  </si>
  <si>
    <t>-pcib</t>
  </si>
  <si>
    <t>-172</t>
  </si>
  <si>
    <t>-alpaov</t>
  </si>
  <si>
    <t>-ovpa</t>
  </si>
  <si>
    <t>-pac overval</t>
  </si>
  <si>
    <t>-pcov</t>
  </si>
  <si>
    <t>-173</t>
  </si>
  <si>
    <t>-alpaps</t>
  </si>
  <si>
    <t>-pac persoon</t>
  </si>
  <si>
    <t>-pcps</t>
  </si>
  <si>
    <t>-psp</t>
  </si>
  <si>
    <t>-180</t>
  </si>
  <si>
    <t>-alra</t>
  </si>
  <si>
    <t>-ral</t>
  </si>
  <si>
    <t>-181</t>
  </si>
  <si>
    <t>-alraib</t>
  </si>
  <si>
    <t>-ibr</t>
  </si>
  <si>
    <t>-rac inbraak</t>
  </si>
  <si>
    <t>-rcib</t>
  </si>
  <si>
    <t>-182</t>
  </si>
  <si>
    <t>-alraov</t>
  </si>
  <si>
    <t>-ovrac</t>
  </si>
  <si>
    <t>-rac overval</t>
  </si>
  <si>
    <t>-rcov</t>
  </si>
  <si>
    <t>-183</t>
  </si>
  <si>
    <t>-alraps</t>
  </si>
  <si>
    <t>-psr</t>
  </si>
  <si>
    <t>-rac persoon</t>
  </si>
  <si>
    <t>-rcps</t>
  </si>
  <si>
    <t>-alse</t>
  </si>
  <si>
    <t>-ses</t>
  </si>
  <si>
    <t>-alseal</t>
  </si>
  <si>
    <t>-alsean</t>
  </si>
  <si>
    <t>-anhi</t>
  </si>
  <si>
    <t>-alseom</t>
  </si>
  <si>
    <t>-osm</t>
  </si>
  <si>
    <t>-174</t>
  </si>
  <si>
    <t>-alpatz</t>
  </si>
  <si>
    <t>-pac toezichtsalarm</t>
  </si>
  <si>
    <t>-pcet</t>
  </si>
  <si>
    <t>-toezichtsalarm pac</t>
  </si>
  <si>
    <t>-tza</t>
  </si>
  <si>
    <t>-tzp</t>
  </si>
  <si>
    <t>-190</t>
  </si>
  <si>
    <t>-altu</t>
  </si>
  <si>
    <t>-tna</t>
  </si>
  <si>
    <t>-160</t>
  </si>
  <si>
    <t>-alma</t>
  </si>
  <si>
    <t>-ma</t>
  </si>
  <si>
    <t>-meteo alarm</t>
  </si>
  <si>
    <t>-wa</t>
  </si>
  <si>
    <t>-wa geel</t>
  </si>
  <si>
    <t>-wa oranje</t>
  </si>
  <si>
    <t>-wa rood</t>
  </si>
  <si>
    <t>-weeralarm geel</t>
  </si>
  <si>
    <t>-weeralarm oranje</t>
  </si>
  <si>
    <t>-weeralarm rood</t>
  </si>
  <si>
    <t>-wrcgl</t>
  </si>
  <si>
    <t>-wrcor</t>
  </si>
  <si>
    <t>-wrcrd</t>
  </si>
  <si>
    <t>-200</t>
  </si>
  <si>
    <t>-ba</t>
  </si>
  <si>
    <t>-bz</t>
  </si>
  <si>
    <t>-bza</t>
  </si>
  <si>
    <t>-210</t>
  </si>
  <si>
    <t>-bzds</t>
  </si>
  <si>
    <t>-ds</t>
  </si>
  <si>
    <t>-211</t>
  </si>
  <si>
    <t>-brv</t>
  </si>
  <si>
    <t>-bzdsbr</t>
  </si>
  <si>
    <t>-dsbr</t>
  </si>
  <si>
    <t>-212</t>
  </si>
  <si>
    <t>-bzdsdi</t>
  </si>
  <si>
    <t>-dsd</t>
  </si>
  <si>
    <t>-dsdr</t>
  </si>
  <si>
    <t>-213</t>
  </si>
  <si>
    <t>-bzdsfd</t>
  </si>
  <si>
    <t>-dsfd</t>
  </si>
  <si>
    <t>-fde</t>
  </si>
  <si>
    <t>-valsgeld</t>
  </si>
  <si>
    <t>-214</t>
  </si>
  <si>
    <t>-bzdsgd</t>
  </si>
  <si>
    <t>-dsg</t>
  </si>
  <si>
    <t>-dsgd</t>
  </si>
  <si>
    <t>-215</t>
  </si>
  <si>
    <t>-bzdshl</t>
  </si>
  <si>
    <t>-dshl</t>
  </si>
  <si>
    <t>-hlg</t>
  </si>
  <si>
    <t>-216</t>
  </si>
  <si>
    <t>-bzdslu</t>
  </si>
  <si>
    <t>-dslv</t>
  </si>
  <si>
    <t>-217</t>
  </si>
  <si>
    <t>-bzdsol</t>
  </si>
  <si>
    <t>-dsol</t>
  </si>
  <si>
    <t>-olt</t>
  </si>
  <si>
    <t>-218</t>
  </si>
  <si>
    <t>-bzdsva</t>
  </si>
  <si>
    <t>-dsva</t>
  </si>
  <si>
    <t>-219</t>
  </si>
  <si>
    <t>-bzdsvd</t>
  </si>
  <si>
    <t>-dsvd</t>
  </si>
  <si>
    <t>-vdt</t>
  </si>
  <si>
    <t>-2110</t>
  </si>
  <si>
    <t>-bzdsvo</t>
  </si>
  <si>
    <t>-diefstal auto</t>
  </si>
  <si>
    <t>-diefstal bromfiets</t>
  </si>
  <si>
    <t>-diefstal fiets</t>
  </si>
  <si>
    <t>-diefstal motor</t>
  </si>
  <si>
    <t>-dsvo</t>
  </si>
  <si>
    <t>-fietsendiefstal</t>
  </si>
  <si>
    <t>-2111</t>
  </si>
  <si>
    <t>-bzdswk</t>
  </si>
  <si>
    <t>-dswd</t>
  </si>
  <si>
    <t>-wkd</t>
  </si>
  <si>
    <t>-2112</t>
  </si>
  <si>
    <t>-bzdszk</t>
  </si>
  <si>
    <t>-dszr</t>
  </si>
  <si>
    <t>-zakkenrollen</t>
  </si>
  <si>
    <t>-zakkenroller</t>
  </si>
  <si>
    <t>-zkr</t>
  </si>
  <si>
    <t>-220</t>
  </si>
  <si>
    <t>-bzib</t>
  </si>
  <si>
    <t>-ib</t>
  </si>
  <si>
    <t>-ibk</t>
  </si>
  <si>
    <t>-221</t>
  </si>
  <si>
    <t>-bzibbi</t>
  </si>
  <si>
    <t>-ibb</t>
  </si>
  <si>
    <t>-ibbd</t>
  </si>
  <si>
    <t>-inbraak bedrijf</t>
  </si>
  <si>
    <t>-inbraak instelling</t>
  </si>
  <si>
    <t>-227</t>
  </si>
  <si>
    <t>-bzibbg</t>
  </si>
  <si>
    <t>-ibbg</t>
  </si>
  <si>
    <t>-222</t>
  </si>
  <si>
    <t>-bziblu</t>
  </si>
  <si>
    <t>-ibl</t>
  </si>
  <si>
    <t>-iblv</t>
  </si>
  <si>
    <t>-223</t>
  </si>
  <si>
    <t>-bzibsp</t>
  </si>
  <si>
    <t>-ibs</t>
  </si>
  <si>
    <t>-ibsv</t>
  </si>
  <si>
    <t>-224</t>
  </si>
  <si>
    <t>-bzibva</t>
  </si>
  <si>
    <t>-ibva</t>
  </si>
  <si>
    <t>-225</t>
  </si>
  <si>
    <t>-bzibvo</t>
  </si>
  <si>
    <t>-ibvo</t>
  </si>
  <si>
    <t>-226</t>
  </si>
  <si>
    <t>-bzibwn</t>
  </si>
  <si>
    <t>-ibw</t>
  </si>
  <si>
    <t>-ibwn</t>
  </si>
  <si>
    <t>-230</t>
  </si>
  <si>
    <t>-bzov</t>
  </si>
  <si>
    <t>-ov</t>
  </si>
  <si>
    <t>-ovv</t>
  </si>
  <si>
    <t>-231</t>
  </si>
  <si>
    <t>-bzovbi</t>
  </si>
  <si>
    <t>-ovb</t>
  </si>
  <si>
    <t>-ovbd</t>
  </si>
  <si>
    <t>-overval bedrijf</t>
  </si>
  <si>
    <t>-overval instelling</t>
  </si>
  <si>
    <t>-232</t>
  </si>
  <si>
    <t>-bzovlu</t>
  </si>
  <si>
    <t>-ovlv</t>
  </si>
  <si>
    <t>-233</t>
  </si>
  <si>
    <t>-bzovvv</t>
  </si>
  <si>
    <t>-overval vaartuig</t>
  </si>
  <si>
    <t>-overval voertuig</t>
  </si>
  <si>
    <t>-ovva</t>
  </si>
  <si>
    <t>-ovvo</t>
  </si>
  <si>
    <t>-ovvv</t>
  </si>
  <si>
    <t>-234</t>
  </si>
  <si>
    <t>-bzovwd</t>
  </si>
  <si>
    <t>-ovwt</t>
  </si>
  <si>
    <t>-235</t>
  </si>
  <si>
    <t>-bzovwn</t>
  </si>
  <si>
    <t>-ovw</t>
  </si>
  <si>
    <t>-ovwn</t>
  </si>
  <si>
    <t>-240</t>
  </si>
  <si>
    <t>-bzsp</t>
  </si>
  <si>
    <t>-spr</t>
  </si>
  <si>
    <t>-st</t>
  </si>
  <si>
    <t>-stropen</t>
  </si>
  <si>
    <t>-241</t>
  </si>
  <si>
    <t>-bzspdi</t>
  </si>
  <si>
    <t>-spd</t>
  </si>
  <si>
    <t>-stdr</t>
  </si>
  <si>
    <t>-stropen dier</t>
  </si>
  <si>
    <t>-242</t>
  </si>
  <si>
    <t>-bzspgd</t>
  </si>
  <si>
    <t>-spg</t>
  </si>
  <si>
    <t>-stgd</t>
  </si>
  <si>
    <t>-stropen goederen</t>
  </si>
  <si>
    <t>-250</t>
  </si>
  <si>
    <t>-bzvn</t>
  </si>
  <si>
    <t>-vn</t>
  </si>
  <si>
    <t>-251</t>
  </si>
  <si>
    <t>-bzvngb</t>
  </si>
  <si>
    <t>-vngb</t>
  </si>
  <si>
    <t>-252</t>
  </si>
  <si>
    <t>-bzvngd</t>
  </si>
  <si>
    <t>-vngd</t>
  </si>
  <si>
    <t>-253</t>
  </si>
  <si>
    <t>-bzvngf</t>
  </si>
  <si>
    <t>-gft</t>
  </si>
  <si>
    <t>-vngf</t>
  </si>
  <si>
    <t>-254</t>
  </si>
  <si>
    <t>-bzvnlu</t>
  </si>
  <si>
    <t>-vnlv</t>
  </si>
  <si>
    <t>-255</t>
  </si>
  <si>
    <t>-bzvnsp</t>
  </si>
  <si>
    <t>-vns</t>
  </si>
  <si>
    <t>-vnsv</t>
  </si>
  <si>
    <t>-256</t>
  </si>
  <si>
    <t>-bzvnva</t>
  </si>
  <si>
    <t>-vnva</t>
  </si>
  <si>
    <t>-257</t>
  </si>
  <si>
    <t>-bzvnvo</t>
  </si>
  <si>
    <t>-vnvo</t>
  </si>
  <si>
    <t>-300</t>
  </si>
  <si>
    <t>-br</t>
  </si>
  <si>
    <t>-br persoon</t>
  </si>
  <si>
    <t>-brd</t>
  </si>
  <si>
    <t>-310</t>
  </si>
  <si>
    <t>-afdakbrand</t>
  </si>
  <si>
    <t>-b bijgebouw</t>
  </si>
  <si>
    <t>-bergingbrand</t>
  </si>
  <si>
    <t>-br afdak</t>
  </si>
  <si>
    <t>-br berging</t>
  </si>
  <si>
    <t>-br bijgebouw</t>
  </si>
  <si>
    <t>-br carport</t>
  </si>
  <si>
    <t>-br elektrakast</t>
  </si>
  <si>
    <t>-br elektriciteitsopslag</t>
  </si>
  <si>
    <t>-br fietsenhok</t>
  </si>
  <si>
    <t>-br garage</t>
  </si>
  <si>
    <t>-br garagebox</t>
  </si>
  <si>
    <t>-br gierkelder</t>
  </si>
  <si>
    <t>-br grote schuur</t>
  </si>
  <si>
    <t>-br hok</t>
  </si>
  <si>
    <t>-br hooi</t>
  </si>
  <si>
    <t>-br hooiopslag</t>
  </si>
  <si>
    <t>-br kas</t>
  </si>
  <si>
    <t>-br keet</t>
  </si>
  <si>
    <t>-br loods</t>
  </si>
  <si>
    <t>-br mestkelder</t>
  </si>
  <si>
    <t>-br schuurtje</t>
  </si>
  <si>
    <t>-br stro</t>
  </si>
  <si>
    <t>-br stro opslag</t>
  </si>
  <si>
    <t>-br tuinhuis</t>
  </si>
  <si>
    <t>-br windturbine</t>
  </si>
  <si>
    <t>-br zendmast</t>
  </si>
  <si>
    <t>-brand afdak</t>
  </si>
  <si>
    <t>-brand garage</t>
  </si>
  <si>
    <t>-brand grote schuur</t>
  </si>
  <si>
    <t>-brand hok</t>
  </si>
  <si>
    <t>-brand hooi</t>
  </si>
  <si>
    <t>-brand hooiopslag</t>
  </si>
  <si>
    <t>-brand keet</t>
  </si>
  <si>
    <t>-brand mestkelder</t>
  </si>
  <si>
    <t>-brand schuur</t>
  </si>
  <si>
    <t>-brand stro</t>
  </si>
  <si>
    <t>-brbg</t>
  </si>
  <si>
    <t>-carportbrand</t>
  </si>
  <si>
    <t>-elektrakastbrand</t>
  </si>
  <si>
    <t>-elektriciteitsopslagbrand</t>
  </si>
  <si>
    <t>-fietsenhokbrand</t>
  </si>
  <si>
    <t>-garageboxbrand</t>
  </si>
  <si>
    <t>-garagebrand</t>
  </si>
  <si>
    <t>-gierkelderbrand</t>
  </si>
  <si>
    <t>-grote schuurbrand</t>
  </si>
  <si>
    <t>-hokbrand</t>
  </si>
  <si>
    <t>-hooibrand</t>
  </si>
  <si>
    <t>-hooiopslagbrand</t>
  </si>
  <si>
    <t>-kasbrand</t>
  </si>
  <si>
    <t>-keetbrand</t>
  </si>
  <si>
    <t>-loodsbrand</t>
  </si>
  <si>
    <t>-mestkelderbrand</t>
  </si>
  <si>
    <t>-schuurbrand</t>
  </si>
  <si>
    <t>-schuurtjebrand</t>
  </si>
  <si>
    <t>-stro opslagbrand</t>
  </si>
  <si>
    <t>-strobrand</t>
  </si>
  <si>
    <t>-tuinhuisbrand</t>
  </si>
  <si>
    <t>-windturbinebrand</t>
  </si>
  <si>
    <t>-zendmastbrand</t>
  </si>
  <si>
    <t>-320</t>
  </si>
  <si>
    <t>-b buiten</t>
  </si>
  <si>
    <t>-br buiten</t>
  </si>
  <si>
    <t>-br persoon buiten</t>
  </si>
  <si>
    <t>-brand buiten</t>
  </si>
  <si>
    <t>-brbt</t>
  </si>
  <si>
    <t>-btb</t>
  </si>
  <si>
    <t>-321</t>
  </si>
  <si>
    <t>-avb</t>
  </si>
  <si>
    <t>-b afval</t>
  </si>
  <si>
    <t>-br afval</t>
  </si>
  <si>
    <t>-brand afval</t>
  </si>
  <si>
    <t>-brand rommel</t>
  </si>
  <si>
    <t>-brav</t>
  </si>
  <si>
    <t>-brbtar</t>
  </si>
  <si>
    <t>-322</t>
  </si>
  <si>
    <t>-b berm</t>
  </si>
  <si>
    <t>-bbs</t>
  </si>
  <si>
    <t>-bermbrand</t>
  </si>
  <si>
    <t>-br berm</t>
  </si>
  <si>
    <t>-brand berm</t>
  </si>
  <si>
    <t>-brbm</t>
  </si>
  <si>
    <t>-brbtbb</t>
  </si>
  <si>
    <t>-323</t>
  </si>
  <si>
    <t>-b container</t>
  </si>
  <si>
    <t>-br afvalcontainer</t>
  </si>
  <si>
    <t>-br bouwcontainer</t>
  </si>
  <si>
    <t>-br container</t>
  </si>
  <si>
    <t>-br glasbak</t>
  </si>
  <si>
    <t>-br kledingcontainer</t>
  </si>
  <si>
    <t>-br papiercontainer</t>
  </si>
  <si>
    <t>-brand container</t>
  </si>
  <si>
    <t>-brbtct</t>
  </si>
  <si>
    <t>-brct</t>
  </si>
  <si>
    <t>-ctn</t>
  </si>
  <si>
    <t>-324</t>
  </si>
  <si>
    <t>-b buiten industrie</t>
  </si>
  <si>
    <t>-br buiten industrie</t>
  </si>
  <si>
    <t>-brand buiten industrie</t>
  </si>
  <si>
    <t>-brbi</t>
  </si>
  <si>
    <t>-brbtid</t>
  </si>
  <si>
    <t>-bti</t>
  </si>
  <si>
    <t>-buitenbrand fabriek</t>
  </si>
  <si>
    <t>-330</t>
  </si>
  <si>
    <t>-b gebouw</t>
  </si>
  <si>
    <t>-binnenbrand</t>
  </si>
  <si>
    <t>-br gebouw</t>
  </si>
  <si>
    <t>-br persoon binnen</t>
  </si>
  <si>
    <t>-brgb</t>
  </si>
  <si>
    <t>-gebouwbrand</t>
  </si>
  <si>
    <t>-331</t>
  </si>
  <si>
    <t>-aanleunwoningbrand</t>
  </si>
  <si>
    <t>-appartementbrand</t>
  </si>
  <si>
    <t>-b woning</t>
  </si>
  <si>
    <t>-bovenwoningbrand</t>
  </si>
  <si>
    <t>-br aanleunwoning</t>
  </si>
  <si>
    <t>-br appartement</t>
  </si>
  <si>
    <t>-br bovenwoning</t>
  </si>
  <si>
    <t>-br chalet</t>
  </si>
  <si>
    <t>-br dak</t>
  </si>
  <si>
    <t>-br duplexwoning</t>
  </si>
  <si>
    <t>-br flat</t>
  </si>
  <si>
    <t>-br hoekwoning</t>
  </si>
  <si>
    <t>-br kelder</t>
  </si>
  <si>
    <t>-br keuken</t>
  </si>
  <si>
    <t>-br molen</t>
  </si>
  <si>
    <t>-br portiekwoning</t>
  </si>
  <si>
    <t>-br rietendak</t>
  </si>
  <si>
    <t>-br schoorsteen</t>
  </si>
  <si>
    <t>-br souterrain</t>
  </si>
  <si>
    <t>-br stacaravan</t>
  </si>
  <si>
    <t>-br tussenwoning</t>
  </si>
  <si>
    <t>-br vrijstaand</t>
  </si>
  <si>
    <t>-br woning</t>
  </si>
  <si>
    <t>-br woonboerderij</t>
  </si>
  <si>
    <t>-br woonboot</t>
  </si>
  <si>
    <t>-br woonwagen</t>
  </si>
  <si>
    <t>-br zolder</t>
  </si>
  <si>
    <t>-brand rietdak</t>
  </si>
  <si>
    <t>-brand souterrain</t>
  </si>
  <si>
    <t>-brgb01</t>
  </si>
  <si>
    <t>-brwn</t>
  </si>
  <si>
    <t>-chaletbrand</t>
  </si>
  <si>
    <t>-dakbrand</t>
  </si>
  <si>
    <t>-duplexwoningbrand</t>
  </si>
  <si>
    <t>-flatbrand</t>
  </si>
  <si>
    <t>-hoekwoningbrand</t>
  </si>
  <si>
    <t>-kelderbrand</t>
  </si>
  <si>
    <t>-keukenbrand</t>
  </si>
  <si>
    <t>-molenbrand</t>
  </si>
  <si>
    <t>-portiekwoningbrand</t>
  </si>
  <si>
    <t>-rietdakbrand</t>
  </si>
  <si>
    <t>-rietendakbrand</t>
  </si>
  <si>
    <t>-schoorsteenbrand</t>
  </si>
  <si>
    <t>-souterrainbrand</t>
  </si>
  <si>
    <t>-stacaravanbrand</t>
  </si>
  <si>
    <t>-tussenwoningbrand</t>
  </si>
  <si>
    <t>-vrijstaandbrand</t>
  </si>
  <si>
    <t>-woningbrand</t>
  </si>
  <si>
    <t>-woonboerderijbrand</t>
  </si>
  <si>
    <t>-woonbootbrand</t>
  </si>
  <si>
    <t>-woonwagenbrand</t>
  </si>
  <si>
    <t>-zolderbrand</t>
  </si>
  <si>
    <t>-332</t>
  </si>
  <si>
    <t>-b bijeenkomst</t>
  </si>
  <si>
    <t>-bioscoopbrand</t>
  </si>
  <si>
    <t>-br bijeenkomst</t>
  </si>
  <si>
    <t>-br bioscoop</t>
  </si>
  <si>
    <t>-br discotheek</t>
  </si>
  <si>
    <t>-br kerk</t>
  </si>
  <si>
    <t>-br kinderdagverblijf</t>
  </si>
  <si>
    <t>-br moskee</t>
  </si>
  <si>
    <t>-br museum</t>
  </si>
  <si>
    <t>-br synagoge</t>
  </si>
  <si>
    <t>-br theater</t>
  </si>
  <si>
    <t>-brbe</t>
  </si>
  <si>
    <t>-brbk</t>
  </si>
  <si>
    <t>-brgb02</t>
  </si>
  <si>
    <t>-discotheekbrand</t>
  </si>
  <si>
    <t>-kerkbrand</t>
  </si>
  <si>
    <t>-kinderdagverblijfbrand</t>
  </si>
  <si>
    <t>-moskeebrand</t>
  </si>
  <si>
    <t>-museumbrand</t>
  </si>
  <si>
    <t>-synagogebrand</t>
  </si>
  <si>
    <t>-theaterbrand</t>
  </si>
  <si>
    <t>-333</t>
  </si>
  <si>
    <t>-b cel</t>
  </si>
  <si>
    <t>-br cel</t>
  </si>
  <si>
    <t>-brc</t>
  </si>
  <si>
    <t>-brce</t>
  </si>
  <si>
    <t>-brgb03</t>
  </si>
  <si>
    <t>-celbrand</t>
  </si>
  <si>
    <t>-334</t>
  </si>
  <si>
    <t>-b gezondheidszorg</t>
  </si>
  <si>
    <t>-br gezondheidszorg</t>
  </si>
  <si>
    <t>-brgb04</t>
  </si>
  <si>
    <t>-brgz</t>
  </si>
  <si>
    <t>-335</t>
  </si>
  <si>
    <t>-agrarische brand</t>
  </si>
  <si>
    <t>-b gebouw agrarisch</t>
  </si>
  <si>
    <t>-boerderijbrand</t>
  </si>
  <si>
    <t>-br agrarisch</t>
  </si>
  <si>
    <t>-br boerderij</t>
  </si>
  <si>
    <t>-br gebouw agrarisch</t>
  </si>
  <si>
    <t>-br stal</t>
  </si>
  <si>
    <t>-bra</t>
  </si>
  <si>
    <t>-brag</t>
  </si>
  <si>
    <t>-brand gebouw agrarisch</t>
  </si>
  <si>
    <t>-brgb05</t>
  </si>
  <si>
    <t>-stalbrand</t>
  </si>
  <si>
    <t>-3312</t>
  </si>
  <si>
    <t>-b fabriek</t>
  </si>
  <si>
    <t>-b gebouw industrie</t>
  </si>
  <si>
    <t>-br chemisch</t>
  </si>
  <si>
    <t>-br fabricage</t>
  </si>
  <si>
    <t>-br fabriek</t>
  </si>
  <si>
    <t>-br gebouw industrie</t>
  </si>
  <si>
    <t>-br lab</t>
  </si>
  <si>
    <t>-br laboratorium</t>
  </si>
  <si>
    <t>-br onderhoud</t>
  </si>
  <si>
    <t>-br opsl. brandb vloeis</t>
  </si>
  <si>
    <t>-br opslag</t>
  </si>
  <si>
    <t>-br petrochemie</t>
  </si>
  <si>
    <t>-br reparatie</t>
  </si>
  <si>
    <t>-brand fabricage</t>
  </si>
  <si>
    <t>-brand gebouw industrie</t>
  </si>
  <si>
    <t>-brand lab</t>
  </si>
  <si>
    <t>-brand reparatie</t>
  </si>
  <si>
    <t>-bri</t>
  </si>
  <si>
    <t>-bris</t>
  </si>
  <si>
    <t>-chemischbrand</t>
  </si>
  <si>
    <t>-fabricagebrand</t>
  </si>
  <si>
    <t>-fabrieksbrand</t>
  </si>
  <si>
    <t>-labbrand</t>
  </si>
  <si>
    <t>-laboratoriumbrand</t>
  </si>
  <si>
    <t>-onderhoudbrand</t>
  </si>
  <si>
    <t>-opsl. brandb vloeisbrand</t>
  </si>
  <si>
    <t>-opslagbrand</t>
  </si>
  <si>
    <t>-petrochemiebrand</t>
  </si>
  <si>
    <t>-reparatiebrand</t>
  </si>
  <si>
    <t>-336</t>
  </si>
  <si>
    <t>-b kantoor</t>
  </si>
  <si>
    <t>-br kantoor</t>
  </si>
  <si>
    <t>-brgb06</t>
  </si>
  <si>
    <t>-brk</t>
  </si>
  <si>
    <t>-brkt</t>
  </si>
  <si>
    <t>-kantoorbrand</t>
  </si>
  <si>
    <t>-337</t>
  </si>
  <si>
    <t>-b logies</t>
  </si>
  <si>
    <t>-br logies</t>
  </si>
  <si>
    <t>-brgb07</t>
  </si>
  <si>
    <t>-brlg</t>
  </si>
  <si>
    <t>-338</t>
  </si>
  <si>
    <t>-b school</t>
  </si>
  <si>
    <t>-br school</t>
  </si>
  <si>
    <t>-brand school</t>
  </si>
  <si>
    <t>-brgb08</t>
  </si>
  <si>
    <t>-bro</t>
  </si>
  <si>
    <t>-brow</t>
  </si>
  <si>
    <t>-339</t>
  </si>
  <si>
    <t>-b sport</t>
  </si>
  <si>
    <t>-br sport</t>
  </si>
  <si>
    <t>-brgb09</t>
  </si>
  <si>
    <t>-brs</t>
  </si>
  <si>
    <t>-brspt</t>
  </si>
  <si>
    <t>-3310</t>
  </si>
  <si>
    <t>-b winkel</t>
  </si>
  <si>
    <t>-br winkel</t>
  </si>
  <si>
    <t>-brgb10</t>
  </si>
  <si>
    <t>-brwi</t>
  </si>
  <si>
    <t>-brwk</t>
  </si>
  <si>
    <t>-winkelbrand</t>
  </si>
  <si>
    <t>-3311</t>
  </si>
  <si>
    <t>-b overige</t>
  </si>
  <si>
    <t>-boothuisbrand</t>
  </si>
  <si>
    <t>-br boothuis</t>
  </si>
  <si>
    <t>-br hoogspanningsruimte</t>
  </si>
  <si>
    <t>-br nuts</t>
  </si>
  <si>
    <t>-br nutsbedrijf</t>
  </si>
  <si>
    <t>-br nutscentrale</t>
  </si>
  <si>
    <t>-br overige</t>
  </si>
  <si>
    <t>-br parkeergarage</t>
  </si>
  <si>
    <t>-br schiphuis</t>
  </si>
  <si>
    <t>-br station</t>
  </si>
  <si>
    <t>-br tunnel</t>
  </si>
  <si>
    <t>-brand nuts</t>
  </si>
  <si>
    <t>-brand nutscentrale</t>
  </si>
  <si>
    <t>-brand overige</t>
  </si>
  <si>
    <t>-brand schiphuis</t>
  </si>
  <si>
    <t>-brgb11</t>
  </si>
  <si>
    <t>-brog</t>
  </si>
  <si>
    <t>-brov</t>
  </si>
  <si>
    <t>-hoogspanningsruimtebrand</t>
  </si>
  <si>
    <t>-nutsbedrijfbrand</t>
  </si>
  <si>
    <t>-nutsbrand</t>
  </si>
  <si>
    <t>-nutscentralebrand</t>
  </si>
  <si>
    <t>-overige brand</t>
  </si>
  <si>
    <t>-parkeergaragebrand</t>
  </si>
  <si>
    <t>-schiphuisbrand</t>
  </si>
  <si>
    <t>-stationbrand</t>
  </si>
  <si>
    <t>-tunnelbrand</t>
  </si>
  <si>
    <t>-340</t>
  </si>
  <si>
    <t>-b luchtvaart</t>
  </si>
  <si>
    <t>-br drone</t>
  </si>
  <si>
    <t>-br helikopter</t>
  </si>
  <si>
    <t>-br luchtballon</t>
  </si>
  <si>
    <t>-br luchtvaart</t>
  </si>
  <si>
    <t>-br militairvliegtuig</t>
  </si>
  <si>
    <t>-br passagiersvliegtuig</t>
  </si>
  <si>
    <t>-br sportvliegtuig</t>
  </si>
  <si>
    <t>-br straaljager</t>
  </si>
  <si>
    <t>-br ultralight</t>
  </si>
  <si>
    <t>-br vrachtvliegtuig</t>
  </si>
  <si>
    <t>-br zeppelin</t>
  </si>
  <si>
    <t>-br zweefvliegtuig</t>
  </si>
  <si>
    <t>-brlu</t>
  </si>
  <si>
    <t>-brlv</t>
  </si>
  <si>
    <t>-dronebrand</t>
  </si>
  <si>
    <t>-helikopterbrand</t>
  </si>
  <si>
    <t>-luchtballonbrand</t>
  </si>
  <si>
    <t>-luchtvaartbrand</t>
  </si>
  <si>
    <t>-militairvliegtuigbrand</t>
  </si>
  <si>
    <t>-passagiersvliegtuigbrand</t>
  </si>
  <si>
    <t>-sportvliegtuigbrand</t>
  </si>
  <si>
    <t>-straaljagerbrand</t>
  </si>
  <si>
    <t>-ultralightbrand</t>
  </si>
  <si>
    <t>-vrachtvliegtuigbrand</t>
  </si>
  <si>
    <t>-zeppelinbrand</t>
  </si>
  <si>
    <t>-zweefvliegtuigbrand</t>
  </si>
  <si>
    <t>-350</t>
  </si>
  <si>
    <t>-b natuur</t>
  </si>
  <si>
    <t>-br natuur</t>
  </si>
  <si>
    <t>-brand natuur</t>
  </si>
  <si>
    <t>-brnt</t>
  </si>
  <si>
    <t>-ntb</t>
  </si>
  <si>
    <t>-356</t>
  </si>
  <si>
    <t>-abd</t>
  </si>
  <si>
    <t>-b akker</t>
  </si>
  <si>
    <t>-b weide</t>
  </si>
  <si>
    <t>-br akker</t>
  </si>
  <si>
    <t>-br weide</t>
  </si>
  <si>
    <t>-brand akker</t>
  </si>
  <si>
    <t>-brand graanstoppels</t>
  </si>
  <si>
    <t>-brand grasland</t>
  </si>
  <si>
    <t>-brand hooi op veld</t>
  </si>
  <si>
    <t>-brand stro op veld</t>
  </si>
  <si>
    <t>-brand weide</t>
  </si>
  <si>
    <t>-brntak</t>
  </si>
  <si>
    <t>-brntwe</t>
  </si>
  <si>
    <t>-graanstoppelbrand</t>
  </si>
  <si>
    <t>-graslandbrand</t>
  </si>
  <si>
    <t>-hooi op veld brand</t>
  </si>
  <si>
    <t>-stroo op veld brand</t>
  </si>
  <si>
    <t>-weidebrand</t>
  </si>
  <si>
    <t>-351</t>
  </si>
  <si>
    <t>-b bos</t>
  </si>
  <si>
    <t>-bbd</t>
  </si>
  <si>
    <t>-br bos</t>
  </si>
  <si>
    <t>-brand bos</t>
  </si>
  <si>
    <t>-brbo</t>
  </si>
  <si>
    <t>-brntbo</t>
  </si>
  <si>
    <t>-352</t>
  </si>
  <si>
    <t>-b duin</t>
  </si>
  <si>
    <t>-br duin</t>
  </si>
  <si>
    <t>-brand duin</t>
  </si>
  <si>
    <t>-brdu</t>
  </si>
  <si>
    <t>-brntdu</t>
  </si>
  <si>
    <t>-dbd</t>
  </si>
  <si>
    <t>-353</t>
  </si>
  <si>
    <t>-b heide</t>
  </si>
  <si>
    <t>-br heide</t>
  </si>
  <si>
    <t>-brand heide</t>
  </si>
  <si>
    <t>-brhd</t>
  </si>
  <si>
    <t>-brnthe</t>
  </si>
  <si>
    <t>-hdb</t>
  </si>
  <si>
    <t>-354</t>
  </si>
  <si>
    <t>-b riet</t>
  </si>
  <si>
    <t>-br riet</t>
  </si>
  <si>
    <t>-brand riet</t>
  </si>
  <si>
    <t>-brntri</t>
  </si>
  <si>
    <t>-brri</t>
  </si>
  <si>
    <t>-rbd</t>
  </si>
  <si>
    <t>-355</t>
  </si>
  <si>
    <t>-b veen</t>
  </si>
  <si>
    <t>-br veen</t>
  </si>
  <si>
    <t>-brand veen</t>
  </si>
  <si>
    <t>-brntve</t>
  </si>
  <si>
    <t>-brve</t>
  </si>
  <si>
    <t>-vbr</t>
  </si>
  <si>
    <t>-360</t>
  </si>
  <si>
    <t>-binnenvaartschipbrand</t>
  </si>
  <si>
    <t>-br binnenvaartschip</t>
  </si>
  <si>
    <t>-br bruine vloot</t>
  </si>
  <si>
    <t>-br cruiseschip</t>
  </si>
  <si>
    <t>-br duwboot</t>
  </si>
  <si>
    <t>-br duwvaart</t>
  </si>
  <si>
    <t>-br ferry</t>
  </si>
  <si>
    <t>-br jetski</t>
  </si>
  <si>
    <t>-br kano</t>
  </si>
  <si>
    <t>-br kite</t>
  </si>
  <si>
    <t>-br militair</t>
  </si>
  <si>
    <t>-br offshore platform</t>
  </si>
  <si>
    <t>-br partyboot</t>
  </si>
  <si>
    <t>-br passagiersschip</t>
  </si>
  <si>
    <t>-br plezierboot</t>
  </si>
  <si>
    <t>-br pleziervaart</t>
  </si>
  <si>
    <t>-br recreatievaart</t>
  </si>
  <si>
    <t>-br roeiboot</t>
  </si>
  <si>
    <t>-br rondvaartboot</t>
  </si>
  <si>
    <t>-br scheepvaart</t>
  </si>
  <si>
    <t>-br schip</t>
  </si>
  <si>
    <t>-br sleepboot</t>
  </si>
  <si>
    <t>-br sleepvaart</t>
  </si>
  <si>
    <t>-br surfplank</t>
  </si>
  <si>
    <t>-br tanker</t>
  </si>
  <si>
    <t>-br veerpont</t>
  </si>
  <si>
    <t>-br vrachtschip</t>
  </si>
  <si>
    <t>-br zeeschip</t>
  </si>
  <si>
    <t>-brand duwboot</t>
  </si>
  <si>
    <t>-brand duwvaart</t>
  </si>
  <si>
    <t>-brand ferry</t>
  </si>
  <si>
    <t>-brand kano</t>
  </si>
  <si>
    <t>-brand kite</t>
  </si>
  <si>
    <t>-brand plezierboot</t>
  </si>
  <si>
    <t>-brand pleziervaart</t>
  </si>
  <si>
    <t>-brand schip</t>
  </si>
  <si>
    <t>-brand sleepboot</t>
  </si>
  <si>
    <t>-brsc</t>
  </si>
  <si>
    <t>-brsh</t>
  </si>
  <si>
    <t>-brsv</t>
  </si>
  <si>
    <t>-bruine vloot brand</t>
  </si>
  <si>
    <t>-cruiseschipbrand</t>
  </si>
  <si>
    <t>-duwbootbrand</t>
  </si>
  <si>
    <t>-duwvaartbrand</t>
  </si>
  <si>
    <t>-ferrybrand</t>
  </si>
  <si>
    <t>-jetskibrand</t>
  </si>
  <si>
    <t>-kanobrand</t>
  </si>
  <si>
    <t>-kitebrand</t>
  </si>
  <si>
    <t>-militairbrand</t>
  </si>
  <si>
    <t>-offshore platformbrand</t>
  </si>
  <si>
    <t>-partybootbrand</t>
  </si>
  <si>
    <t>-passagiersschipbrand</t>
  </si>
  <si>
    <t>-plezierbootbrand</t>
  </si>
  <si>
    <t>-pleziervaartbrand</t>
  </si>
  <si>
    <t>-recreatievaartbrand</t>
  </si>
  <si>
    <t>-roeibootbrand</t>
  </si>
  <si>
    <t>-rondvaartbootbrand</t>
  </si>
  <si>
    <t>-scheepsbrand</t>
  </si>
  <si>
    <t>-sleepbootbrand</t>
  </si>
  <si>
    <t>-sleepvaartbrand</t>
  </si>
  <si>
    <t>-surfplankbrand</t>
  </si>
  <si>
    <t>-tankerbrand</t>
  </si>
  <si>
    <t>-veerpontbrand</t>
  </si>
  <si>
    <t>-vrachtschipbrand</t>
  </si>
  <si>
    <t>-zeeschipbrand</t>
  </si>
  <si>
    <t>-370</t>
  </si>
  <si>
    <t>-br specifiek</t>
  </si>
  <si>
    <t>-brsf</t>
  </si>
  <si>
    <t>-brspec</t>
  </si>
  <si>
    <t>-371</t>
  </si>
  <si>
    <t>-bgr</t>
  </si>
  <si>
    <t>-brge</t>
  </si>
  <si>
    <t>-brgerucht</t>
  </si>
  <si>
    <t>-brsfbg</t>
  </si>
  <si>
    <t>-372</t>
  </si>
  <si>
    <t>-brnb</t>
  </si>
  <si>
    <t>-brsfnb</t>
  </si>
  <si>
    <t>-nbs</t>
  </si>
  <si>
    <t>-373</t>
  </si>
  <si>
    <t>-brnc</t>
  </si>
  <si>
    <t>-brsfnc</t>
  </si>
  <si>
    <t>-nacontrole</t>
  </si>
  <si>
    <t>-ncb</t>
  </si>
  <si>
    <t>-380</t>
  </si>
  <si>
    <t>-br goederentrein</t>
  </si>
  <si>
    <t>-br lightrail</t>
  </si>
  <si>
    <t>-br metro</t>
  </si>
  <si>
    <t>-br passagierstrein</t>
  </si>
  <si>
    <t>-br spoor</t>
  </si>
  <si>
    <t>-br spoorvervoer</t>
  </si>
  <si>
    <t>-br tram</t>
  </si>
  <si>
    <t>-brand spoor</t>
  </si>
  <si>
    <t>-brsp</t>
  </si>
  <si>
    <t>-goederentreinbrand</t>
  </si>
  <si>
    <t>-lightrailbrand</t>
  </si>
  <si>
    <t>-metrobrand</t>
  </si>
  <si>
    <t>-passagierstreinbrand</t>
  </si>
  <si>
    <t>-trambrand</t>
  </si>
  <si>
    <t>-390</t>
  </si>
  <si>
    <t>-aanhangerbrand</t>
  </si>
  <si>
    <t>-autobrand</t>
  </si>
  <si>
    <t>-bestelbusbrand</t>
  </si>
  <si>
    <t>-bouwvoertuigbrand</t>
  </si>
  <si>
    <t>-br aanhanger</t>
  </si>
  <si>
    <t>-br auto</t>
  </si>
  <si>
    <t>-br bestelbus</t>
  </si>
  <si>
    <t>-br bouwvoertuig</t>
  </si>
  <si>
    <t>-br bromfiets</t>
  </si>
  <si>
    <t>-br brommer</t>
  </si>
  <si>
    <t>-br brommobiel</t>
  </si>
  <si>
    <t>-br bus</t>
  </si>
  <si>
    <t>-br camper</t>
  </si>
  <si>
    <t>-br caravan</t>
  </si>
  <si>
    <t>-br dienstvoertuig</t>
  </si>
  <si>
    <t>-br dubbeldekkerbus</t>
  </si>
  <si>
    <t>-br fiets</t>
  </si>
  <si>
    <t>-br geldauto</t>
  </si>
  <si>
    <t>-br landbouwvoertuig</t>
  </si>
  <si>
    <t>-br militairvoertuig</t>
  </si>
  <si>
    <t>-br motor</t>
  </si>
  <si>
    <t>-br personenauto</t>
  </si>
  <si>
    <t>-br quad</t>
  </si>
  <si>
    <t>-br scooter</t>
  </si>
  <si>
    <t>-br tankauto</t>
  </si>
  <si>
    <t>-br taxi</t>
  </si>
  <si>
    <t>-br tractor</t>
  </si>
  <si>
    <t>-br vrachtwagen</t>
  </si>
  <si>
    <t>-br waardetransport</t>
  </si>
  <si>
    <t>-br weg</t>
  </si>
  <si>
    <t>-br wegvervoer</t>
  </si>
  <si>
    <t>-brand auto</t>
  </si>
  <si>
    <t>-brand bouwvoertuig</t>
  </si>
  <si>
    <t>-brand brommer</t>
  </si>
  <si>
    <t>-brand tractor</t>
  </si>
  <si>
    <t>-brand vrachtwagen</t>
  </si>
  <si>
    <t>-brand weg</t>
  </si>
  <si>
    <t>-bromfietsbrand</t>
  </si>
  <si>
    <t>-brommerbrand</t>
  </si>
  <si>
    <t>-brommobielbrand</t>
  </si>
  <si>
    <t>-brwe</t>
  </si>
  <si>
    <t>-brwv</t>
  </si>
  <si>
    <t>-busbrand</t>
  </si>
  <si>
    <t>-camperbrand</t>
  </si>
  <si>
    <t>-caravanbrand</t>
  </si>
  <si>
    <t>-dienstvoertuigbrand</t>
  </si>
  <si>
    <t>-dubbeldekkerbusbrand</t>
  </si>
  <si>
    <t>-fietsbrand</t>
  </si>
  <si>
    <t>-geldautobrand</t>
  </si>
  <si>
    <t>-landbouwvoertuigbrand</t>
  </si>
  <si>
    <t>-militairvoertuigbrand</t>
  </si>
  <si>
    <t>-motorbrand</t>
  </si>
  <si>
    <t>-personenautobrand</t>
  </si>
  <si>
    <t>-quadbrand</t>
  </si>
  <si>
    <t>-scooterbrand</t>
  </si>
  <si>
    <t>-tankautobrand</t>
  </si>
  <si>
    <t>-taxibrand</t>
  </si>
  <si>
    <t>-tractorbrand</t>
  </si>
  <si>
    <t>-vrachtwagenbrand</t>
  </si>
  <si>
    <t>-waardetransportbrand</t>
  </si>
  <si>
    <t>-400</t>
  </si>
  <si>
    <t>-dv</t>
  </si>
  <si>
    <t>-dvl</t>
  </si>
  <si>
    <t>-410</t>
  </si>
  <si>
    <t>-az</t>
  </si>
  <si>
    <t>-dienstverlening ambu</t>
  </si>
  <si>
    <t>-dva</t>
  </si>
  <si>
    <t>-dvab</t>
  </si>
  <si>
    <t>-418</t>
  </si>
  <si>
    <t>-daai</t>
  </si>
  <si>
    <t>-dvabai</t>
  </si>
  <si>
    <t>-417</t>
  </si>
  <si>
    <t>-aba</t>
  </si>
  <si>
    <t>-abav</t>
  </si>
  <si>
    <t>-afstemverzoek ambu</t>
  </si>
  <si>
    <t>-dvabav</t>
  </si>
  <si>
    <t>-411</t>
  </si>
  <si>
    <t>-abb</t>
  </si>
  <si>
    <t>-ambu bijstand</t>
  </si>
  <si>
    <t>-azbs</t>
  </si>
  <si>
    <t>-dvabbs</t>
  </si>
  <si>
    <t>-412</t>
  </si>
  <si>
    <t>-abdad</t>
  </si>
  <si>
    <t>-ambu dienst derden</t>
  </si>
  <si>
    <t>-azdd</t>
  </si>
  <si>
    <t>-dvabdd</t>
  </si>
  <si>
    <t>-413</t>
  </si>
  <si>
    <t>-abga</t>
  </si>
  <si>
    <t>-ambu geplande actie</t>
  </si>
  <si>
    <t>-dvabga</t>
  </si>
  <si>
    <t>-414</t>
  </si>
  <si>
    <t>-abo</t>
  </si>
  <si>
    <t>-ambu oefening</t>
  </si>
  <si>
    <t>-azoe</t>
  </si>
  <si>
    <t>-dvaboe</t>
  </si>
  <si>
    <t>-416</t>
  </si>
  <si>
    <t>-abos</t>
  </si>
  <si>
    <t>-dvabos</t>
  </si>
  <si>
    <t>-ostop</t>
  </si>
  <si>
    <t>-419</t>
  </si>
  <si>
    <t>-abtm</t>
  </si>
  <si>
    <t>-dvabtm</t>
  </si>
  <si>
    <t>-415</t>
  </si>
  <si>
    <t>-azvw</t>
  </si>
  <si>
    <t>-dvabvw</t>
  </si>
  <si>
    <t>-420</t>
  </si>
  <si>
    <t>-bw</t>
  </si>
  <si>
    <t>-dbb</t>
  </si>
  <si>
    <t>-dienstverlening brw</t>
  </si>
  <si>
    <t>-dvbw</t>
  </si>
  <si>
    <t>-422</t>
  </si>
  <si>
    <t>-afstemverzoek brw</t>
  </si>
  <si>
    <t>-bwa</t>
  </si>
  <si>
    <t>-bwav</t>
  </si>
  <si>
    <t>-dvbwav</t>
  </si>
  <si>
    <t>-424</t>
  </si>
  <si>
    <t>-brw bijstand</t>
  </si>
  <si>
    <t>-bwb</t>
  </si>
  <si>
    <t>-bwby</t>
  </si>
  <si>
    <t>-dvbwbs</t>
  </si>
  <si>
    <t>-425</t>
  </si>
  <si>
    <t>-brw dienst derden</t>
  </si>
  <si>
    <t>-bwd</t>
  </si>
  <si>
    <t>-bwdd</t>
  </si>
  <si>
    <t>-dvbwdd</t>
  </si>
  <si>
    <t>-426</t>
  </si>
  <si>
    <t>-begassing</t>
  </si>
  <si>
    <t>-brw geplande actie</t>
  </si>
  <si>
    <t>-bwg</t>
  </si>
  <si>
    <t>-bwga</t>
  </si>
  <si>
    <t>-dvbwga</t>
  </si>
  <si>
    <t>-rioolinspectie</t>
  </si>
  <si>
    <t>-rookproef</t>
  </si>
  <si>
    <t>-427</t>
  </si>
  <si>
    <t>-brhb</t>
  </si>
  <si>
    <t>-bwh</t>
  </si>
  <si>
    <t>-bwhb</t>
  </si>
  <si>
    <t>-dvbwhb</t>
  </si>
  <si>
    <t>-herbe</t>
  </si>
  <si>
    <t>-herbe duikers</t>
  </si>
  <si>
    <t>-herbe wo</t>
  </si>
  <si>
    <t>-herbezetting</t>
  </si>
  <si>
    <t>-kaz</t>
  </si>
  <si>
    <t>-428</t>
  </si>
  <si>
    <t>-bwlo</t>
  </si>
  <si>
    <t>-dvbwlo</t>
  </si>
  <si>
    <t>-los</t>
  </si>
  <si>
    <t>-429</t>
  </si>
  <si>
    <t>-brw oefening</t>
  </si>
  <si>
    <t>-bwo</t>
  </si>
  <si>
    <t>-bwoe</t>
  </si>
  <si>
    <t>-dvbwoe</t>
  </si>
  <si>
    <t>-oefcter</t>
  </si>
  <si>
    <t>-oefd</t>
  </si>
  <si>
    <t>-oefening terreur</t>
  </si>
  <si>
    <t>-oefenrit ogs</t>
  </si>
  <si>
    <t>-oefogs</t>
  </si>
  <si>
    <t>-oefr</t>
  </si>
  <si>
    <t>-terreuroefening</t>
  </si>
  <si>
    <t>-wo oefening</t>
  </si>
  <si>
    <t>-bwtm</t>
  </si>
  <si>
    <t>-dvbwtm</t>
  </si>
  <si>
    <t>-430</t>
  </si>
  <si>
    <t>-dvd</t>
  </si>
  <si>
    <t>-dvdi</t>
  </si>
  <si>
    <t>-431</t>
  </si>
  <si>
    <t>-dip</t>
  </si>
  <si>
    <t>-drpb</t>
  </si>
  <si>
    <t>-dvdipb</t>
  </si>
  <si>
    <t>-432</t>
  </si>
  <si>
    <t>-dier in ijs</t>
  </si>
  <si>
    <t>-dier op ijs</t>
  </si>
  <si>
    <t>-diooi</t>
  </si>
  <si>
    <t>-drys</t>
  </si>
  <si>
    <t>-dvdiij</t>
  </si>
  <si>
    <t>-433</t>
  </si>
  <si>
    <t>-dier in bassin</t>
  </si>
  <si>
    <t>-dier in kelder</t>
  </si>
  <si>
    <t>-dier in put</t>
  </si>
  <si>
    <t>-dipbk</t>
  </si>
  <si>
    <t>-drpu</t>
  </si>
  <si>
    <t>-dvdipu</t>
  </si>
  <si>
    <t>-434</t>
  </si>
  <si>
    <t>-doh</t>
  </si>
  <si>
    <t>-drht</t>
  </si>
  <si>
    <t>-dvdiho</t>
  </si>
  <si>
    <t>-435</t>
  </si>
  <si>
    <t>-dier in water</t>
  </si>
  <si>
    <t>-drtw</t>
  </si>
  <si>
    <t>-dtw</t>
  </si>
  <si>
    <t>-dvdiwa</t>
  </si>
  <si>
    <t>-koe te water</t>
  </si>
  <si>
    <t>-schaap te water</t>
  </si>
  <si>
    <t>-440</t>
  </si>
  <si>
    <t>-dvk</t>
  </si>
  <si>
    <t>-dvkm</t>
  </si>
  <si>
    <t>-km</t>
  </si>
  <si>
    <t>-449</t>
  </si>
  <si>
    <t>-afstemverzoek kmar</t>
  </si>
  <si>
    <t>-dvkav</t>
  </si>
  <si>
    <t>-kav</t>
  </si>
  <si>
    <t>-443</t>
  </si>
  <si>
    <t>-dvkmbg</t>
  </si>
  <si>
    <t>-kbg</t>
  </si>
  <si>
    <t>-kmar begeleiding</t>
  </si>
  <si>
    <t>-kmbg</t>
  </si>
  <si>
    <t>-444</t>
  </si>
  <si>
    <t>-dvkmwd</t>
  </si>
  <si>
    <t>-kbw</t>
  </si>
  <si>
    <t>-kmar waardetransport</t>
  </si>
  <si>
    <t>-kmwt</t>
  </si>
  <si>
    <t>-445</t>
  </si>
  <si>
    <t>-dvkmbs</t>
  </si>
  <si>
    <t>-kbs</t>
  </si>
  <si>
    <t>-kmbs</t>
  </si>
  <si>
    <t>-446</t>
  </si>
  <si>
    <t>-dvkmdd</t>
  </si>
  <si>
    <t>-kdad</t>
  </si>
  <si>
    <t>-kmdd</t>
  </si>
  <si>
    <t>-447</t>
  </si>
  <si>
    <t>-dvkmga</t>
  </si>
  <si>
    <t>-kga</t>
  </si>
  <si>
    <t>-kmga</t>
  </si>
  <si>
    <t>-dvkmsn</t>
  </si>
  <si>
    <t>-kns</t>
  </si>
  <si>
    <t>-signalering</t>
  </si>
  <si>
    <t>-dvkmtm</t>
  </si>
  <si>
    <t>-ktm</t>
  </si>
  <si>
    <t>-450</t>
  </si>
  <si>
    <t>-dvm</t>
  </si>
  <si>
    <t>-dvmu</t>
  </si>
  <si>
    <t>-mu</t>
  </si>
  <si>
    <t>-458</t>
  </si>
  <si>
    <t>-afstemverzoek multi</t>
  </si>
  <si>
    <t>-dvmuav</t>
  </si>
  <si>
    <t>-mua</t>
  </si>
  <si>
    <t>-muav</t>
  </si>
  <si>
    <t>-451</t>
  </si>
  <si>
    <t>-bts</t>
  </si>
  <si>
    <t>-dvmubt</t>
  </si>
  <si>
    <t>-mubt</t>
  </si>
  <si>
    <t>-452</t>
  </si>
  <si>
    <t>-dvmuga</t>
  </si>
  <si>
    <t>-mtga</t>
  </si>
  <si>
    <t>-453</t>
  </si>
  <si>
    <t>-dvmuoe</t>
  </si>
  <si>
    <t>-mto</t>
  </si>
  <si>
    <t>-muoe</t>
  </si>
  <si>
    <t>-454</t>
  </si>
  <si>
    <t>-dvmuom</t>
  </si>
  <si>
    <t>-muom</t>
  </si>
  <si>
    <t>-ovm</t>
  </si>
  <si>
    <t>-dvmutm</t>
  </si>
  <si>
    <t>-mtm</t>
  </si>
  <si>
    <t>-457</t>
  </si>
  <si>
    <t>-dvmumk</t>
  </si>
  <si>
    <t>-muum</t>
  </si>
  <si>
    <t>-uvm</t>
  </si>
  <si>
    <t>-455</t>
  </si>
  <si>
    <t>-dvmuc2</t>
  </si>
  <si>
    <t>-muuc</t>
  </si>
  <si>
    <t>-uitval C2000</t>
  </si>
  <si>
    <t>-uvs</t>
  </si>
  <si>
    <t>-460</t>
  </si>
  <si>
    <t>-dienstverlening pol</t>
  </si>
  <si>
    <t>-dvp</t>
  </si>
  <si>
    <t>-dvpo</t>
  </si>
  <si>
    <t>-pl</t>
  </si>
  <si>
    <t>-461</t>
  </si>
  <si>
    <t>-dvpoai</t>
  </si>
  <si>
    <t>-pldai</t>
  </si>
  <si>
    <t>-plit</t>
  </si>
  <si>
    <t>-politiehulp instanties</t>
  </si>
  <si>
    <t>-462</t>
  </si>
  <si>
    <t>-atvn</t>
  </si>
  <si>
    <t>-dvpoav</t>
  </si>
  <si>
    <t>-plat</t>
  </si>
  <si>
    <t>-4612</t>
  </si>
  <si>
    <t>-afstemverzoek politie</t>
  </si>
  <si>
    <t>-dvplav</t>
  </si>
  <si>
    <t>-pla</t>
  </si>
  <si>
    <t>-plav</t>
  </si>
  <si>
    <t>-463</t>
  </si>
  <si>
    <t>-begeleiden</t>
  </si>
  <si>
    <t>-dvpobg</t>
  </si>
  <si>
    <t>-plbg</t>
  </si>
  <si>
    <t>-464</t>
  </si>
  <si>
    <t>-dvpobs</t>
  </si>
  <si>
    <t>-plbs</t>
  </si>
  <si>
    <t>-pol bijstand</t>
  </si>
  <si>
    <t>-4611</t>
  </si>
  <si>
    <t>-controle ID</t>
  </si>
  <si>
    <t>-ctw</t>
  </si>
  <si>
    <t>-dvpoci</t>
  </si>
  <si>
    <t>-465</t>
  </si>
  <si>
    <t>-dvpodd</t>
  </si>
  <si>
    <t>-pldad</t>
  </si>
  <si>
    <t>-pldd</t>
  </si>
  <si>
    <t>-pol dienst derden</t>
  </si>
  <si>
    <t>-466</t>
  </si>
  <si>
    <t>-dvpoei</t>
  </si>
  <si>
    <t>-plei</t>
  </si>
  <si>
    <t>-pol eigen initiatief</t>
  </si>
  <si>
    <t>-467</t>
  </si>
  <si>
    <t>-dvpoga</t>
  </si>
  <si>
    <t>-jacht</t>
  </si>
  <si>
    <t>-plga</t>
  </si>
  <si>
    <t>-pol geplande actie</t>
  </si>
  <si>
    <t>-468</t>
  </si>
  <si>
    <t>-dvpooe</t>
  </si>
  <si>
    <t>-plo</t>
  </si>
  <si>
    <t>-ploe</t>
  </si>
  <si>
    <t>-pol oefening</t>
  </si>
  <si>
    <t>-469</t>
  </si>
  <si>
    <t>-dvpoob</t>
  </si>
  <si>
    <t>-overbrengen</t>
  </si>
  <si>
    <t>-plob</t>
  </si>
  <si>
    <t>-dvpltm</t>
  </si>
  <si>
    <t>-pltm</t>
  </si>
  <si>
    <t>-4610</t>
  </si>
  <si>
    <t>-dvpovm</t>
  </si>
  <si>
    <t>-plvm</t>
  </si>
  <si>
    <t>-vms</t>
  </si>
  <si>
    <t>-500</t>
  </si>
  <si>
    <t>-gh</t>
  </si>
  <si>
    <t>-gz</t>
  </si>
  <si>
    <t>-gzh</t>
  </si>
  <si>
    <t>-510</t>
  </si>
  <si>
    <t>-ghow</t>
  </si>
  <si>
    <t>-gzoz</t>
  </si>
  <si>
    <t>-onwel</t>
  </si>
  <si>
    <t>-onwelwording</t>
  </si>
  <si>
    <t>-owz</t>
  </si>
  <si>
    <t>-ziekte</t>
  </si>
  <si>
    <t>-520</t>
  </si>
  <si>
    <t>-ghzd</t>
  </si>
  <si>
    <t>-gzpz</t>
  </si>
  <si>
    <t>-pgz</t>
  </si>
  <si>
    <t>-530</t>
  </si>
  <si>
    <t>-ghra</t>
  </si>
  <si>
    <t>-gzra</t>
  </si>
  <si>
    <t>-ran</t>
  </si>
  <si>
    <t>-rea</t>
  </si>
  <si>
    <t>-1000</t>
  </si>
  <si>
    <t>-hvr</t>
  </si>
  <si>
    <t>-1010</t>
  </si>
  <si>
    <t>-hvaz</t>
  </si>
  <si>
    <t>-1011</t>
  </si>
  <si>
    <t>-hvazdi</t>
  </si>
  <si>
    <t>-1012</t>
  </si>
  <si>
    <t>-hvazvi</t>
  </si>
  <si>
    <t>-600</t>
  </si>
  <si>
    <t>-lm</t>
  </si>
  <si>
    <t>-lml</t>
  </si>
  <si>
    <t>-610</t>
  </si>
  <si>
    <t>-ask</t>
  </si>
  <si>
    <t>-lmas</t>
  </si>
  <si>
    <t>-620</t>
  </si>
  <si>
    <t>-cf</t>
  </si>
  <si>
    <t>-cft</t>
  </si>
  <si>
    <t>-lmcf</t>
  </si>
  <si>
    <t>-621</t>
  </si>
  <si>
    <t>-brr</t>
  </si>
  <si>
    <t>-cfbr</t>
  </si>
  <si>
    <t>-lmcfbu</t>
  </si>
  <si>
    <t>-622</t>
  </si>
  <si>
    <t>-cfb</t>
  </si>
  <si>
    <t>-cfcb</t>
  </si>
  <si>
    <t>-lmcfbm</t>
  </si>
  <si>
    <t>-623</t>
  </si>
  <si>
    <t>-cfh</t>
  </si>
  <si>
    <t>-cfhv</t>
  </si>
  <si>
    <t>-hulpverlener</t>
  </si>
  <si>
    <t>-lmcfhv</t>
  </si>
  <si>
    <t>-630</t>
  </si>
  <si>
    <t>-lmd</t>
  </si>
  <si>
    <t>-lmdi</t>
  </si>
  <si>
    <t>-631</t>
  </si>
  <si>
    <t>-agd</t>
  </si>
  <si>
    <t>-agressief dier</t>
  </si>
  <si>
    <t>-lmda</t>
  </si>
  <si>
    <t>-lmdiag</t>
  </si>
  <si>
    <t>-632</t>
  </si>
  <si>
    <t>-drk</t>
  </si>
  <si>
    <t>-lmdikw</t>
  </si>
  <si>
    <t>-lmdk</t>
  </si>
  <si>
    <t>-633</t>
  </si>
  <si>
    <t>-dode dieren</t>
  </si>
  <si>
    <t>-dood dier</t>
  </si>
  <si>
    <t>-lmdizd</t>
  </si>
  <si>
    <t>-lmdz</t>
  </si>
  <si>
    <t>-zdd</t>
  </si>
  <si>
    <t>-ziek dier</t>
  </si>
  <si>
    <t>-zieke dieren</t>
  </si>
  <si>
    <t>-640</t>
  </si>
  <si>
    <t>-lmol</t>
  </si>
  <si>
    <t>-ol</t>
  </si>
  <si>
    <t>-ovl</t>
  </si>
  <si>
    <t>-641</t>
  </si>
  <si>
    <t>-lmoldi</t>
  </si>
  <si>
    <t>-oldr</t>
  </si>
  <si>
    <t>-overlast dieren</t>
  </si>
  <si>
    <t>-ovld</t>
  </si>
  <si>
    <t>-642</t>
  </si>
  <si>
    <t>-geluid horeca</t>
  </si>
  <si>
    <t>-lmolgl</t>
  </si>
  <si>
    <t>-olgl</t>
  </si>
  <si>
    <t>-ovlg</t>
  </si>
  <si>
    <t>-643</t>
  </si>
  <si>
    <t>-lmolje</t>
  </si>
  <si>
    <t>-olje</t>
  </si>
  <si>
    <t>-ovlj</t>
  </si>
  <si>
    <t>-644</t>
  </si>
  <si>
    <t>-lmolps</t>
  </si>
  <si>
    <t>-olps</t>
  </si>
  <si>
    <t>-ovlp</t>
  </si>
  <si>
    <t>-645</t>
  </si>
  <si>
    <t>-lmolvk</t>
  </si>
  <si>
    <t>-olvk</t>
  </si>
  <si>
    <t>-ovlvk</t>
  </si>
  <si>
    <t>-verkeersoverlast</t>
  </si>
  <si>
    <t>-646</t>
  </si>
  <si>
    <t>-lmolvw</t>
  </si>
  <si>
    <t>-olvu</t>
  </si>
  <si>
    <t>-ovlvw</t>
  </si>
  <si>
    <t>-650</t>
  </si>
  <si>
    <t>-gasl</t>
  </si>
  <si>
    <t>-gasl binnen</t>
  </si>
  <si>
    <t>-gasl buiten</t>
  </si>
  <si>
    <t>-lmst</t>
  </si>
  <si>
    <t>-obigasl</t>
  </si>
  <si>
    <t>-obugasl</t>
  </si>
  <si>
    <t>-shd</t>
  </si>
  <si>
    <t>-vrelu</t>
  </si>
  <si>
    <t>-vrml</t>
  </si>
  <si>
    <t>-660</t>
  </si>
  <si>
    <t>-lmun</t>
  </si>
  <si>
    <t>-nutsvoorziening</t>
  </si>
  <si>
    <t>-stroomstoring</t>
  </si>
  <si>
    <t>-stroomuitval</t>
  </si>
  <si>
    <t>-uitval stroom</t>
  </si>
  <si>
    <t>-uitval telefoon</t>
  </si>
  <si>
    <t>-uitval water</t>
  </si>
  <si>
    <t>-uvn</t>
  </si>
  <si>
    <t>-670</t>
  </si>
  <si>
    <t>-lmvo</t>
  </si>
  <si>
    <t>-vor</t>
  </si>
  <si>
    <t>-vr</t>
  </si>
  <si>
    <t>-671</t>
  </si>
  <si>
    <t>-bdv</t>
  </si>
  <si>
    <t>-lmvobd</t>
  </si>
  <si>
    <t>-verontreiniging bodem</t>
  </si>
  <si>
    <t>-vrbd</t>
  </si>
  <si>
    <t>-672</t>
  </si>
  <si>
    <t>-lmvolu</t>
  </si>
  <si>
    <t>-lvor</t>
  </si>
  <si>
    <t>-verontreiniging lucht</t>
  </si>
  <si>
    <t>-vrlu</t>
  </si>
  <si>
    <t>-673</t>
  </si>
  <si>
    <t>-lmvoob</t>
  </si>
  <si>
    <t>-objectverontreiniging</t>
  </si>
  <si>
    <t>-voob</t>
  </si>
  <si>
    <t>-vrob</t>
  </si>
  <si>
    <t>-674</t>
  </si>
  <si>
    <t>-lmvoow</t>
  </si>
  <si>
    <t>-verontreiniging water</t>
  </si>
  <si>
    <t>-voow</t>
  </si>
  <si>
    <t>-vrwt</t>
  </si>
  <si>
    <t>-waterverontreiniging</t>
  </si>
  <si>
    <t>-680</t>
  </si>
  <si>
    <t>-lmww</t>
  </si>
  <si>
    <t>-waterproblemen</t>
  </si>
  <si>
    <t>-weerproblemen</t>
  </si>
  <si>
    <t>-wp</t>
  </si>
  <si>
    <t>-wwp</t>
  </si>
  <si>
    <t>-681</t>
  </si>
  <si>
    <t>-gladheid</t>
  </si>
  <si>
    <t>-gsp</t>
  </si>
  <si>
    <t>-lmwwgl</t>
  </si>
  <si>
    <t>-sneeuwprobl</t>
  </si>
  <si>
    <t>-wpgh</t>
  </si>
  <si>
    <t>-686</t>
  </si>
  <si>
    <t>-hwt</t>
  </si>
  <si>
    <t>-682</t>
  </si>
  <si>
    <t>-dijkdoorbraak</t>
  </si>
  <si>
    <t>-lmwwos</t>
  </si>
  <si>
    <t>-ovdd</t>
  </si>
  <si>
    <t>-overstroming</t>
  </si>
  <si>
    <t>-wpos</t>
  </si>
  <si>
    <t>-683</t>
  </si>
  <si>
    <t>-boom op auto</t>
  </si>
  <si>
    <t>-boom op huis</t>
  </si>
  <si>
    <t>-boom op weg</t>
  </si>
  <si>
    <t>-lmwwst</t>
  </si>
  <si>
    <t>-los dak</t>
  </si>
  <si>
    <t>-ssbm</t>
  </si>
  <si>
    <t>-ssd</t>
  </si>
  <si>
    <t>-ssdak</t>
  </si>
  <si>
    <t>-sshek</t>
  </si>
  <si>
    <t>-storm</t>
  </si>
  <si>
    <t>-storm boom</t>
  </si>
  <si>
    <t>-stormschade bord</t>
  </si>
  <si>
    <t>-stormschade gevel</t>
  </si>
  <si>
    <t>-stormschade steiger</t>
  </si>
  <si>
    <t>-wpss</t>
  </si>
  <si>
    <t>-684</t>
  </si>
  <si>
    <t>-droogte</t>
  </si>
  <si>
    <t>-lmwwwd</t>
  </si>
  <si>
    <t>-problemen droogte</t>
  </si>
  <si>
    <t>-problemen warmte</t>
  </si>
  <si>
    <t>-warmte</t>
  </si>
  <si>
    <t>-wdp</t>
  </si>
  <si>
    <t>-wpwd</t>
  </si>
  <si>
    <t>-685</t>
  </si>
  <si>
    <t>-lmwwol</t>
  </si>
  <si>
    <t>-wpwo</t>
  </si>
  <si>
    <t>-wto</t>
  </si>
  <si>
    <t>-700</t>
  </si>
  <si>
    <t>-og</t>
  </si>
  <si>
    <t>-ogv</t>
  </si>
  <si>
    <t>-730</t>
  </si>
  <si>
    <t>-lvo</t>
  </si>
  <si>
    <t>-oglu</t>
  </si>
  <si>
    <t>-olv</t>
  </si>
  <si>
    <t>-ongeval luchtvaart</t>
  </si>
  <si>
    <t>-731</t>
  </si>
  <si>
    <t>-clv</t>
  </si>
  <si>
    <t>-crash</t>
  </si>
  <si>
    <t>-crash heli</t>
  </si>
  <si>
    <t>-crash helikopter</t>
  </si>
  <si>
    <t>-crash lucht ballon</t>
  </si>
  <si>
    <t>-crash sportvliegtuigje</t>
  </si>
  <si>
    <t>-crash zweef vliegtuig</t>
  </si>
  <si>
    <t>-drone crash</t>
  </si>
  <si>
    <t>-drone gecrashed</t>
  </si>
  <si>
    <t>-drone gecrasht</t>
  </si>
  <si>
    <t>-drone neergestort</t>
  </si>
  <si>
    <t>-heli crash</t>
  </si>
  <si>
    <t>-helicopter crash</t>
  </si>
  <si>
    <t>-helicopter gecrashed</t>
  </si>
  <si>
    <t>-helicopter gecrasht</t>
  </si>
  <si>
    <t>-helicopter neergestort</t>
  </si>
  <si>
    <t>-helikopter gecrashed</t>
  </si>
  <si>
    <t>-helikopter gecrasht</t>
  </si>
  <si>
    <t>-helikopter neergestort</t>
  </si>
  <si>
    <t>-luchtballon gecrashed</t>
  </si>
  <si>
    <t>-luchtballon gecrasht</t>
  </si>
  <si>
    <t>-luchtballon neergestort</t>
  </si>
  <si>
    <t>-militairvliegtuig crash</t>
  </si>
  <si>
    <t>-militairvliegtuig gecrashed</t>
  </si>
  <si>
    <t>-militairvliegtuig gecrasht</t>
  </si>
  <si>
    <t>-militairvliegtuig neergestort</t>
  </si>
  <si>
    <t>-ogluco</t>
  </si>
  <si>
    <t>-olvl</t>
  </si>
  <si>
    <t>-passagiersvliegtuig crash</t>
  </si>
  <si>
    <t>-passagiersvliegtuig gecrashed</t>
  </si>
  <si>
    <t>-passagiersvliegtuig gecrasht</t>
  </si>
  <si>
    <t>-sportvliegtuig gecrashed</t>
  </si>
  <si>
    <t>-sportvliegtuig gecrasht</t>
  </si>
  <si>
    <t>-sportvliegtuig neergestort</t>
  </si>
  <si>
    <t>-sportvliegtuigje gecrashed</t>
  </si>
  <si>
    <t>-sportvliegtuigje gecrasht</t>
  </si>
  <si>
    <t>-sportvliegtuigje neergestort</t>
  </si>
  <si>
    <t>-straaljager gecrashed</t>
  </si>
  <si>
    <t>-straaljager gecrasht</t>
  </si>
  <si>
    <t>-straaljager neergestort</t>
  </si>
  <si>
    <t>-ultralight crash</t>
  </si>
  <si>
    <t>-ultralight gecrashed</t>
  </si>
  <si>
    <t>-ultralight gecrasht</t>
  </si>
  <si>
    <t>-ultralight neergestort</t>
  </si>
  <si>
    <t>-vrachtvliegtuig crash</t>
  </si>
  <si>
    <t>-vrachtvliegtuig gecrashed</t>
  </si>
  <si>
    <t>-vrachtvliegtuig gecrasht</t>
  </si>
  <si>
    <t>-vrachtvliegtuig neergestort</t>
  </si>
  <si>
    <t>-zeppelin crash</t>
  </si>
  <si>
    <t>-zeppelin gecrashed</t>
  </si>
  <si>
    <t>-zeppelin gecrasht</t>
  </si>
  <si>
    <t>-zeppelin neergestort</t>
  </si>
  <si>
    <t>-zweef vliegtuig gecrashed</t>
  </si>
  <si>
    <t>-zweef vliegtuig gecrasht</t>
  </si>
  <si>
    <t>-zweef vliegtuig neergestort</t>
  </si>
  <si>
    <t>-zweefvliegtuig gecrashed</t>
  </si>
  <si>
    <t>-zweefvliegtuig gecrasht</t>
  </si>
  <si>
    <t>-zweefvliegtuig neergestort</t>
  </si>
  <si>
    <t>-734</t>
  </si>
  <si>
    <t>-luchtvaart noodsituatie</t>
  </si>
  <si>
    <t>-nsl</t>
  </si>
  <si>
    <t>-ogluns</t>
  </si>
  <si>
    <t>-olvn</t>
  </si>
  <si>
    <t>-733</t>
  </si>
  <si>
    <t>-luchtvaart klein incident</t>
  </si>
  <si>
    <t>-lvoo</t>
  </si>
  <si>
    <t>-ogluki</t>
  </si>
  <si>
    <t>-olvv</t>
  </si>
  <si>
    <t>-735</t>
  </si>
  <si>
    <t>-ogluvz</t>
  </si>
  <si>
    <t>-voorzorgslanding</t>
  </si>
  <si>
    <t>-vzl</t>
  </si>
  <si>
    <t>-aardgas lek</t>
  </si>
  <si>
    <t>-aardgas lek binnen</t>
  </si>
  <si>
    <t>-aardgas lek buiten</t>
  </si>
  <si>
    <t>-aceton lek</t>
  </si>
  <si>
    <t>-aceton lek binnen</t>
  </si>
  <si>
    <t>-aceton lek buiten</t>
  </si>
  <si>
    <t>-ammoniak lek</t>
  </si>
  <si>
    <t>-ammoniak lek binnen</t>
  </si>
  <si>
    <t>-ammoniak lek buiten</t>
  </si>
  <si>
    <t>-ammoniaklekkage binnen</t>
  </si>
  <si>
    <t>-benzine lek</t>
  </si>
  <si>
    <t>-benzine lek binnen</t>
  </si>
  <si>
    <t>-benzine lek buiten</t>
  </si>
  <si>
    <t>-benzinelekkage</t>
  </si>
  <si>
    <t>-benzinelekkage binnen</t>
  </si>
  <si>
    <t>-benzinelekkage buiten</t>
  </si>
  <si>
    <t>-blauwzuurgas lek</t>
  </si>
  <si>
    <t>-blauwzuurgas lek binnen</t>
  </si>
  <si>
    <t>-blauwzuurgas lek buiten</t>
  </si>
  <si>
    <t>-butaangas lek</t>
  </si>
  <si>
    <t>-butaangas lek binnen</t>
  </si>
  <si>
    <t>-butaangas lek buiten</t>
  </si>
  <si>
    <t>-chloor lek</t>
  </si>
  <si>
    <t>-chloor lek binnen</t>
  </si>
  <si>
    <t>-chloor lek buiten</t>
  </si>
  <si>
    <t>-cng lek</t>
  </si>
  <si>
    <t>-cng lek binnen</t>
  </si>
  <si>
    <t>-cng lek buiten</t>
  </si>
  <si>
    <t>-co lek</t>
  </si>
  <si>
    <t>-co lek binnen</t>
  </si>
  <si>
    <t>-co lek buiten</t>
  </si>
  <si>
    <t>-co lekkage</t>
  </si>
  <si>
    <t>-co lekkage binnen</t>
  </si>
  <si>
    <t>-co lekkage buiten</t>
  </si>
  <si>
    <t>-cokesovengas lek</t>
  </si>
  <si>
    <t>-cokesovengas lek binnen</t>
  </si>
  <si>
    <t>-cokesovengas lek buiten</t>
  </si>
  <si>
    <t>-diesel lek</t>
  </si>
  <si>
    <t>-diesel lek binnen</t>
  </si>
  <si>
    <t>-diesel lek buiten</t>
  </si>
  <si>
    <t>-gaslek</t>
  </si>
  <si>
    <t>-gaslek binnen</t>
  </si>
  <si>
    <t>-gaslek buiten</t>
  </si>
  <si>
    <t>-h2s lek</t>
  </si>
  <si>
    <t>-h2s lek binnen</t>
  </si>
  <si>
    <t>-h2s lek buiten</t>
  </si>
  <si>
    <t>-hoogovengas lek</t>
  </si>
  <si>
    <t>-hoogovengas lek binnen</t>
  </si>
  <si>
    <t>-hoogovengas lek buiten</t>
  </si>
  <si>
    <t>-hydrazine lek</t>
  </si>
  <si>
    <t>-hydrazine lek binnen</t>
  </si>
  <si>
    <t>-hydrazine lek buiten</t>
  </si>
  <si>
    <t>-kerosine lek</t>
  </si>
  <si>
    <t>-kerosine lek binnen</t>
  </si>
  <si>
    <t>-kerosine lek buiten</t>
  </si>
  <si>
    <t>-koolmonoxide lek</t>
  </si>
  <si>
    <t>-koolmonoxide lek binnen</t>
  </si>
  <si>
    <t>-koolmonoxide lek buiten</t>
  </si>
  <si>
    <t>-koolstofdioxide lek</t>
  </si>
  <si>
    <t>-koolstofdioxide lek binnen</t>
  </si>
  <si>
    <t>-koolstofdioxide lek buiten</t>
  </si>
  <si>
    <t>-koolwaterstof lek</t>
  </si>
  <si>
    <t>-koolwaterstof lek binnen</t>
  </si>
  <si>
    <t>-koolwaterstof lek buiten</t>
  </si>
  <si>
    <t>-lng lek</t>
  </si>
  <si>
    <t>-lng lek binnen</t>
  </si>
  <si>
    <t>-lng lek buiten</t>
  </si>
  <si>
    <t>-lpg lek</t>
  </si>
  <si>
    <t>-lpg lek binnen</t>
  </si>
  <si>
    <t>-lpg lek buiten</t>
  </si>
  <si>
    <t>-mest lek</t>
  </si>
  <si>
    <t>-mest lek binnen</t>
  </si>
  <si>
    <t>-mest lek buiten</t>
  </si>
  <si>
    <t>-methaangas lek</t>
  </si>
  <si>
    <t>-methaangas lek binnen</t>
  </si>
  <si>
    <t>-methaangas lek buiten</t>
  </si>
  <si>
    <t>-obigaslek</t>
  </si>
  <si>
    <t>-obugaslek</t>
  </si>
  <si>
    <t>-olie lek</t>
  </si>
  <si>
    <t>-olie lek binnen</t>
  </si>
  <si>
    <t>-olie lek buiten</t>
  </si>
  <si>
    <t>Ongeval overig</t>
  </si>
  <si>
    <t>-oxygas lek</t>
  </si>
  <si>
    <t>-oxygas lek binnen</t>
  </si>
  <si>
    <t>-oxygas lek buiten</t>
  </si>
  <si>
    <t>-picrinezuur lek</t>
  </si>
  <si>
    <t>-picrinezuur lek binnen</t>
  </si>
  <si>
    <t>-picrinezuur lek buiten</t>
  </si>
  <si>
    <t>-propaangas lek</t>
  </si>
  <si>
    <t>-propaangas lek binnen</t>
  </si>
  <si>
    <t>-propaangas lek buiten</t>
  </si>
  <si>
    <t>-spiritus lek</t>
  </si>
  <si>
    <t>-spiritus lek binnen</t>
  </si>
  <si>
    <t>-spiritus lek buiten</t>
  </si>
  <si>
    <t>-sterkwater lek</t>
  </si>
  <si>
    <t>-sterkwater lek binnen</t>
  </si>
  <si>
    <t>-sterkwater lek buiten</t>
  </si>
  <si>
    <t>-stikstof lek</t>
  </si>
  <si>
    <t>-stikstof lek binnen</t>
  </si>
  <si>
    <t>-stikstof lek buiten</t>
  </si>
  <si>
    <t>-waterstof lek</t>
  </si>
  <si>
    <t>-waterstof lek binnen</t>
  </si>
  <si>
    <t>-waterstof lek buiten</t>
  </si>
  <si>
    <t>-zuurstof lek</t>
  </si>
  <si>
    <t>-zuurstof lek binnen</t>
  </si>
  <si>
    <t>-zuurstof lek buiten</t>
  </si>
  <si>
    <t>-zwavel lek</t>
  </si>
  <si>
    <t>-zwavel lek binnen</t>
  </si>
  <si>
    <t>-ogol</t>
  </si>
  <si>
    <t>Ongeval overig letsel</t>
  </si>
  <si>
    <t>-ogom</t>
  </si>
  <si>
    <t>Ongeval overig materieel</t>
  </si>
  <si>
    <t>-740</t>
  </si>
  <si>
    <t>-ogsv</t>
  </si>
  <si>
    <t>-ongeval spoor</t>
  </si>
  <si>
    <t>-osp</t>
  </si>
  <si>
    <t>-treinongeval</t>
  </si>
  <si>
    <t>-741</t>
  </si>
  <si>
    <t>-auto metro</t>
  </si>
  <si>
    <t>-auto tram</t>
  </si>
  <si>
    <t>-auto trein</t>
  </si>
  <si>
    <t>-bus metro</t>
  </si>
  <si>
    <t>-bus tram</t>
  </si>
  <si>
    <t>-bus trein</t>
  </si>
  <si>
    <t>-metro auto</t>
  </si>
  <si>
    <t>-metro bus</t>
  </si>
  <si>
    <t>-metro motor</t>
  </si>
  <si>
    <t>-metro ontspoord</t>
  </si>
  <si>
    <t>-metro persoon</t>
  </si>
  <si>
    <t>-metro vrachtauto</t>
  </si>
  <si>
    <t>-metro vrachtwagen</t>
  </si>
  <si>
    <t>-motor metro</t>
  </si>
  <si>
    <t>-motor tram</t>
  </si>
  <si>
    <t>-motor trein</t>
  </si>
  <si>
    <t>-ogsl</t>
  </si>
  <si>
    <t>-ogspls</t>
  </si>
  <si>
    <t>-ongeval spoorvervoer letsel</t>
  </si>
  <si>
    <t>-ospl</t>
  </si>
  <si>
    <t>-persoon metro</t>
  </si>
  <si>
    <t>-persoon tram</t>
  </si>
  <si>
    <t>-persoon trein</t>
  </si>
  <si>
    <t>-tram auto</t>
  </si>
  <si>
    <t>-tram bus</t>
  </si>
  <si>
    <t>-tram motor</t>
  </si>
  <si>
    <t>-tram ontspoord</t>
  </si>
  <si>
    <t>-tram persoon</t>
  </si>
  <si>
    <t>-tram vrachtauto</t>
  </si>
  <si>
    <t>-tram vrachtwagen</t>
  </si>
  <si>
    <t>-trein auto</t>
  </si>
  <si>
    <t>-trein bus</t>
  </si>
  <si>
    <t>-trein motor</t>
  </si>
  <si>
    <t>-trein ontspoord</t>
  </si>
  <si>
    <t>-trein persoon</t>
  </si>
  <si>
    <t>-trein vrachtauto</t>
  </si>
  <si>
    <t>-trein vrachtwagen</t>
  </si>
  <si>
    <t>-vrachtauto metro</t>
  </si>
  <si>
    <t>-vrachtauto onder metro</t>
  </si>
  <si>
    <t>-vrachtauto onder tram</t>
  </si>
  <si>
    <t>-vrachtauto onder trein</t>
  </si>
  <si>
    <t>-vrachtauto tram</t>
  </si>
  <si>
    <t>-vrachtauto trein</t>
  </si>
  <si>
    <t>-vrachtwagen metro</t>
  </si>
  <si>
    <t>-vrachtwagen tram</t>
  </si>
  <si>
    <t>-vrachtwagen trein</t>
  </si>
  <si>
    <t>-742</t>
  </si>
  <si>
    <t>-ogsm</t>
  </si>
  <si>
    <t>-ogspmt</t>
  </si>
  <si>
    <t>-ospm</t>
  </si>
  <si>
    <t>-750</t>
  </si>
  <si>
    <t>-ogwa</t>
  </si>
  <si>
    <t>-ogwt</t>
  </si>
  <si>
    <t>-owt</t>
  </si>
  <si>
    <t>-waterongeval</t>
  </si>
  <si>
    <t>-751</t>
  </si>
  <si>
    <t>-lek woonboot</t>
  </si>
  <si>
    <t>-lzw</t>
  </si>
  <si>
    <t>-ogwtzi</t>
  </si>
  <si>
    <t>-owtw</t>
  </si>
  <si>
    <t>-woonboot gezonken</t>
  </si>
  <si>
    <t>-woonboot is aan zinken</t>
  </si>
  <si>
    <t>-woonboot is lek</t>
  </si>
  <si>
    <t>-woonboot lekt</t>
  </si>
  <si>
    <t>-woonboot zinkende</t>
  </si>
  <si>
    <t>-woonboot zinkt</t>
  </si>
  <si>
    <t>-zinken woonboot</t>
  </si>
  <si>
    <t>-752</t>
  </si>
  <si>
    <t>-ogwal</t>
  </si>
  <si>
    <t>-ogwtls</t>
  </si>
  <si>
    <t>-owtl</t>
  </si>
  <si>
    <t>-waterongeval letsel</t>
  </si>
  <si>
    <t>-753</t>
  </si>
  <si>
    <t>-ogwam</t>
  </si>
  <si>
    <t>-ogwtmt</t>
  </si>
  <si>
    <t>-owtm</t>
  </si>
  <si>
    <t>-waterongeval materieel</t>
  </si>
  <si>
    <t>-754</t>
  </si>
  <si>
    <t>-noodsignaal water</t>
  </si>
  <si>
    <t>-ogwtns</t>
  </si>
  <si>
    <t>-owtn</t>
  </si>
  <si>
    <t>-wtn</t>
  </si>
  <si>
    <t>-755</t>
  </si>
  <si>
    <t>-ogwtpd</t>
  </si>
  <si>
    <t>-owtd</t>
  </si>
  <si>
    <t>-psid</t>
  </si>
  <si>
    <t>-756</t>
  </si>
  <si>
    <t>-ogwtpw</t>
  </si>
  <si>
    <t>-owtp</t>
  </si>
  <si>
    <t>-pstw</t>
  </si>
  <si>
    <t>-ptw</t>
  </si>
  <si>
    <t>-757</t>
  </si>
  <si>
    <t>-binnenvaartschip in nood</t>
  </si>
  <si>
    <t>-boot gezonken</t>
  </si>
  <si>
    <t>-boot in nood</t>
  </si>
  <si>
    <t>-boot lek</t>
  </si>
  <si>
    <t>-boot lekt</t>
  </si>
  <si>
    <t>-boot stuurloos</t>
  </si>
  <si>
    <t>-boot zinkt</t>
  </si>
  <si>
    <t>-bruine vloot in nood</t>
  </si>
  <si>
    <t>-cruiseschip in nood</t>
  </si>
  <si>
    <t>-ferry in nood</t>
  </si>
  <si>
    <t>-ferry in problemen</t>
  </si>
  <si>
    <t>-gezonken boot</t>
  </si>
  <si>
    <t>-jetski in nood</t>
  </si>
  <si>
    <t>-kano in nood</t>
  </si>
  <si>
    <t>-kano in problemen</t>
  </si>
  <si>
    <t>-lekkage schip</t>
  </si>
  <si>
    <t>-motorboot gezonken</t>
  </si>
  <si>
    <t>-motorboot in nood</t>
  </si>
  <si>
    <t>-motorboot in problemen</t>
  </si>
  <si>
    <t>-motorboot vastgelopen</t>
  </si>
  <si>
    <t>-motorboot zinkende</t>
  </si>
  <si>
    <t>-motorjacht in nood</t>
  </si>
  <si>
    <t>-motorjacht in problemen</t>
  </si>
  <si>
    <t>-ogwtpr</t>
  </si>
  <si>
    <t>-omgeslagen zeilboot</t>
  </si>
  <si>
    <t>-omgeslagen zeiljacht</t>
  </si>
  <si>
    <t>-owts</t>
  </si>
  <si>
    <t>-pleziervaart in nood</t>
  </si>
  <si>
    <t>-recreatievaart in nood</t>
  </si>
  <si>
    <t>-recreatievaart in problemen</t>
  </si>
  <si>
    <t>-schip gezonken</t>
  </si>
  <si>
    <t>-schip in problemen</t>
  </si>
  <si>
    <t>-schip lek</t>
  </si>
  <si>
    <t>-schip lekt</t>
  </si>
  <si>
    <t>-schip met motorprobleem</t>
  </si>
  <si>
    <t>-schip zinkende</t>
  </si>
  <si>
    <t>-schip zinkt</t>
  </si>
  <si>
    <t>-surfer in nood</t>
  </si>
  <si>
    <t>-swip</t>
  </si>
  <si>
    <t>-tanker in nood</t>
  </si>
  <si>
    <t>-vastgelopen motorjacht</t>
  </si>
  <si>
    <t>-veerboot in nood</t>
  </si>
  <si>
    <t>-veerboot in problemen</t>
  </si>
  <si>
    <t>-veerpont in nood</t>
  </si>
  <si>
    <t>-watersporter in problemen</t>
  </si>
  <si>
    <t>-zeeschip in nood</t>
  </si>
  <si>
    <t>-zeilboot gezonken</t>
  </si>
  <si>
    <t>-zeilboot in nood</t>
  </si>
  <si>
    <t>-zeilboot in problemen</t>
  </si>
  <si>
    <t>-zeilboot omgeslagen</t>
  </si>
  <si>
    <t>-zeilboot vastgelopen</t>
  </si>
  <si>
    <t>-zeilboot zinkende</t>
  </si>
  <si>
    <t>-zeiljacht in nood</t>
  </si>
  <si>
    <t>-zeiljacht in problemen</t>
  </si>
  <si>
    <t>-zeiljacht omgeslagen</t>
  </si>
  <si>
    <t>-zeiljacht vastgelopen</t>
  </si>
  <si>
    <t>-zinkende boot</t>
  </si>
  <si>
    <t>-760</t>
  </si>
  <si>
    <t>-ogwe</t>
  </si>
  <si>
    <t>-ongeval weg</t>
  </si>
  <si>
    <t>-owv</t>
  </si>
  <si>
    <t>-761</t>
  </si>
  <si>
    <t>-hv auto</t>
  </si>
  <si>
    <t>-hv bus</t>
  </si>
  <si>
    <t>-hv vrachtauto</t>
  </si>
  <si>
    <t>-ongeval letsel vrachtwagen</t>
  </si>
  <si>
    <t>-hv vrachtwagen</t>
  </si>
  <si>
    <t>-ogwel</t>
  </si>
  <si>
    <t>-ogwels</t>
  </si>
  <si>
    <t>-ongeval wegvervoer letsel</t>
  </si>
  <si>
    <t>-owvl</t>
  </si>
  <si>
    <t>-762</t>
  </si>
  <si>
    <t>-ogwem</t>
  </si>
  <si>
    <t>-ogwemt</t>
  </si>
  <si>
    <t>-ongeval wegvervoer materieel</t>
  </si>
  <si>
    <t>-owvm</t>
  </si>
  <si>
    <t>-763</t>
  </si>
  <si>
    <t>-auto te water</t>
  </si>
  <si>
    <t>-bouwvoertuig te water</t>
  </si>
  <si>
    <t>-brommer te water</t>
  </si>
  <si>
    <t>-geldauto te water</t>
  </si>
  <si>
    <t>-ogwewt</t>
  </si>
  <si>
    <t>-owvw</t>
  </si>
  <si>
    <t>-tractor te water</t>
  </si>
  <si>
    <t>-votw</t>
  </si>
  <si>
    <t>-vrachtwagen te water</t>
  </si>
  <si>
    <t>-vttw</t>
  </si>
  <si>
    <t>-wo aanhanger</t>
  </si>
  <si>
    <t>-wo auto</t>
  </si>
  <si>
    <t>-wo bestelbus</t>
  </si>
  <si>
    <t>-wo bouwvoertuig</t>
  </si>
  <si>
    <t>-wo bromfiets</t>
  </si>
  <si>
    <t>-wo brommer</t>
  </si>
  <si>
    <t>-wo brommobiel</t>
  </si>
  <si>
    <t>-wo bus</t>
  </si>
  <si>
    <t>-wo camper</t>
  </si>
  <si>
    <t>-wo caravan</t>
  </si>
  <si>
    <t>-wo dienstvoertuig</t>
  </si>
  <si>
    <t>-wo dubbeldekkerbus</t>
  </si>
  <si>
    <t>-wo fiets</t>
  </si>
  <si>
    <t>-wo geldauto</t>
  </si>
  <si>
    <t>-wo landbouwvoertuig</t>
  </si>
  <si>
    <t>-wo militair</t>
  </si>
  <si>
    <t>-wo motor</t>
  </si>
  <si>
    <t>-wo personenauto</t>
  </si>
  <si>
    <t>-wo quad</t>
  </si>
  <si>
    <t>-wo scooter</t>
  </si>
  <si>
    <t>-wo tankauto</t>
  </si>
  <si>
    <t>-wo taxi</t>
  </si>
  <si>
    <t>-wo tractor</t>
  </si>
  <si>
    <t>-wo vrachtwagen</t>
  </si>
  <si>
    <t>-wo waardetransport</t>
  </si>
  <si>
    <t>-800</t>
  </si>
  <si>
    <t>-veiligheid</t>
  </si>
  <si>
    <t>-vh</t>
  </si>
  <si>
    <t>-vlo</t>
  </si>
  <si>
    <t>-vo</t>
  </si>
  <si>
    <t>-voo</t>
  </si>
  <si>
    <t>-810</t>
  </si>
  <si>
    <t>-atoo</t>
  </si>
  <si>
    <t>-oo</t>
  </si>
  <si>
    <t>-openbare orde</t>
  </si>
  <si>
    <t>-voat</t>
  </si>
  <si>
    <t>-811</t>
  </si>
  <si>
    <t>-dms</t>
  </si>
  <si>
    <t>-oodm</t>
  </si>
  <si>
    <t>-voatdm</t>
  </si>
  <si>
    <t>-812</t>
  </si>
  <si>
    <t>-evenement</t>
  </si>
  <si>
    <t>-evn</t>
  </si>
  <si>
    <t>-ooev</t>
  </si>
  <si>
    <t>-voatev</t>
  </si>
  <si>
    <t>-813</t>
  </si>
  <si>
    <t>-hlk</t>
  </si>
  <si>
    <t>-huisvredebreuk</t>
  </si>
  <si>
    <t>-lokaalvredebreuk</t>
  </si>
  <si>
    <t>-oohv</t>
  </si>
  <si>
    <t>-voatvb</t>
  </si>
  <si>
    <t>-814</t>
  </si>
  <si>
    <t>-obbt</t>
  </si>
  <si>
    <t>-ooob</t>
  </si>
  <si>
    <t>-voatob</t>
  </si>
  <si>
    <t>-816</t>
  </si>
  <si>
    <t>-oak</t>
  </si>
  <si>
    <t>-vooak</t>
  </si>
  <si>
    <t>-815</t>
  </si>
  <si>
    <t>-ooss</t>
  </si>
  <si>
    <t>-sms</t>
  </si>
  <si>
    <t>-voatsm</t>
  </si>
  <si>
    <t>-817</t>
  </si>
  <si>
    <t>-stk</t>
  </si>
  <si>
    <t>-vostk</t>
  </si>
  <si>
    <t>-8206</t>
  </si>
  <si>
    <t>-bvg</t>
  </si>
  <si>
    <t>-vobvg</t>
  </si>
  <si>
    <t>-820</t>
  </si>
  <si>
    <t>-beveiliging burgerluchtvaart</t>
  </si>
  <si>
    <t>-bl</t>
  </si>
  <si>
    <t>-bvl</t>
  </si>
  <si>
    <t>-luchtvaartbeveiliging</t>
  </si>
  <si>
    <t>-vobl</t>
  </si>
  <si>
    <t>-821</t>
  </si>
  <si>
    <t>-blob</t>
  </si>
  <si>
    <t>-obbg</t>
  </si>
  <si>
    <t>-voblbg</t>
  </si>
  <si>
    <t>-822</t>
  </si>
  <si>
    <t>-blsi</t>
  </si>
  <si>
    <t>-sci</t>
  </si>
  <si>
    <t>-voblsi</t>
  </si>
  <si>
    <t>-823</t>
  </si>
  <si>
    <t>-blsv</t>
  </si>
  <si>
    <t>-svv</t>
  </si>
  <si>
    <t>-voblsv</t>
  </si>
  <si>
    <t>-824</t>
  </si>
  <si>
    <t>-blss</t>
  </si>
  <si>
    <t>-sps</t>
  </si>
  <si>
    <t>-voblss</t>
  </si>
  <si>
    <t>-825</t>
  </si>
  <si>
    <t>-blva</t>
  </si>
  <si>
    <t>-vah</t>
  </si>
  <si>
    <t>-voblva</t>
  </si>
  <si>
    <t>-8200</t>
  </si>
  <si>
    <t>-bzw</t>
  </si>
  <si>
    <t>-vobzw</t>
  </si>
  <si>
    <t>-8201</t>
  </si>
  <si>
    <t>-gb</t>
  </si>
  <si>
    <t>-gbc</t>
  </si>
  <si>
    <t>-vogbc</t>
  </si>
  <si>
    <t>-8202</t>
  </si>
  <si>
    <t>-870</t>
  </si>
  <si>
    <t>Militaire zaken</t>
  </si>
  <si>
    <t>-ijop</t>
  </si>
  <si>
    <t>-mlz</t>
  </si>
  <si>
    <t>-mz</t>
  </si>
  <si>
    <t>-vomi</t>
  </si>
  <si>
    <t>-vomlz</t>
  </si>
  <si>
    <t>-8203</t>
  </si>
  <si>
    <t>-mtv contole</t>
  </si>
  <si>
    <t>-mtv</t>
  </si>
  <si>
    <t>-vomtv</t>
  </si>
  <si>
    <t>-8204</t>
  </si>
  <si>
    <t>-sdr</t>
  </si>
  <si>
    <t>-vcwwm</t>
  </si>
  <si>
    <t>-vhc</t>
  </si>
  <si>
    <t>-vovhc</t>
  </si>
  <si>
    <t>-8205</t>
  </si>
  <si>
    <t>-vovzk</t>
  </si>
  <si>
    <t>-vzk</t>
  </si>
  <si>
    <t>-dgt</t>
  </si>
  <si>
    <t>-8111</t>
  </si>
  <si>
    <t>-cyb</t>
  </si>
  <si>
    <t>-830</t>
  </si>
  <si>
    <t>-dz</t>
  </si>
  <si>
    <t>-dzk</t>
  </si>
  <si>
    <t>-vodz</t>
  </si>
  <si>
    <t>-831</t>
  </si>
  <si>
    <t>-dln</t>
  </si>
  <si>
    <t>-dzde</t>
  </si>
  <si>
    <t>-vodzdl</t>
  </si>
  <si>
    <t>-832</t>
  </si>
  <si>
    <t>-dlb</t>
  </si>
  <si>
    <t>-dzlb</t>
  </si>
  <si>
    <t>-vodzlb</t>
  </si>
  <si>
    <t>-833</t>
  </si>
  <si>
    <t>-dzwp</t>
  </si>
  <si>
    <t>-vodzwp</t>
  </si>
  <si>
    <t>-wpt</t>
  </si>
  <si>
    <t>-840</t>
  </si>
  <si>
    <t>-explosief-munitie</t>
  </si>
  <si>
    <t>-epm</t>
  </si>
  <si>
    <t>-ex</t>
  </si>
  <si>
    <t>-explosief</t>
  </si>
  <si>
    <t>-voex</t>
  </si>
  <si>
    <t>-841</t>
  </si>
  <si>
    <t>-aantreffen explosief</t>
  </si>
  <si>
    <t>-ate</t>
  </si>
  <si>
    <t>-exae</t>
  </si>
  <si>
    <t>-voexat</t>
  </si>
  <si>
    <t>-842</t>
  </si>
  <si>
    <t>-bmd</t>
  </si>
  <si>
    <t>-exbm</t>
  </si>
  <si>
    <t>-voexbm</t>
  </si>
  <si>
    <t>-845</t>
  </si>
  <si>
    <t>-eps</t>
  </si>
  <si>
    <t>-voexex</t>
  </si>
  <si>
    <t>-843</t>
  </si>
  <si>
    <t>-exmn</t>
  </si>
  <si>
    <t>-mnt</t>
  </si>
  <si>
    <t>-voexmu</t>
  </si>
  <si>
    <t>-844</t>
  </si>
  <si>
    <t>-exvo</t>
  </si>
  <si>
    <t>-voexvw</t>
  </si>
  <si>
    <t>-vuurwerk opslag</t>
  </si>
  <si>
    <t>-vwo</t>
  </si>
  <si>
    <t>-850</t>
  </si>
  <si>
    <t>-gevangenis</t>
  </si>
  <si>
    <t>-gv</t>
  </si>
  <si>
    <t>-vog</t>
  </si>
  <si>
    <t>-vogv</t>
  </si>
  <si>
    <t>-851</t>
  </si>
  <si>
    <t>-gvo</t>
  </si>
  <si>
    <t>-gvos</t>
  </si>
  <si>
    <t>-ontsnapping</t>
  </si>
  <si>
    <t>-vogvos</t>
  </si>
  <si>
    <t>-852</t>
  </si>
  <si>
    <t>-gevangenis oproer</t>
  </si>
  <si>
    <t>-gvg</t>
  </si>
  <si>
    <t>-gvor</t>
  </si>
  <si>
    <t>-vogvor</t>
  </si>
  <si>
    <t>-860</t>
  </si>
  <si>
    <t>-gw</t>
  </si>
  <si>
    <t>-gwd</t>
  </si>
  <si>
    <t>-vogw</t>
  </si>
  <si>
    <t>-861</t>
  </si>
  <si>
    <t>-bdg</t>
  </si>
  <si>
    <t>-gwbd</t>
  </si>
  <si>
    <t>-vogwbd</t>
  </si>
  <si>
    <t>-862</t>
  </si>
  <si>
    <t>-cbnr dreiging</t>
  </si>
  <si>
    <t>-cdg</t>
  </si>
  <si>
    <t>-gwcd</t>
  </si>
  <si>
    <t>-vogwcb</t>
  </si>
  <si>
    <t>-863</t>
  </si>
  <si>
    <t>-gwgz</t>
  </si>
  <si>
    <t>-gzl</t>
  </si>
  <si>
    <t>-vogwgz</t>
  </si>
  <si>
    <t>-864</t>
  </si>
  <si>
    <t>-gwkp</t>
  </si>
  <si>
    <t>-kpg</t>
  </si>
  <si>
    <t>-vogwkp</t>
  </si>
  <si>
    <t>-865</t>
  </si>
  <si>
    <t>-gwmh</t>
  </si>
  <si>
    <t>-mhd</t>
  </si>
  <si>
    <t>-vogwmh</t>
  </si>
  <si>
    <t>-866</t>
  </si>
  <si>
    <t>-gwontv</t>
  </si>
  <si>
    <t>-ovr</t>
  </si>
  <si>
    <t>-vogwon</t>
  </si>
  <si>
    <t>-867</t>
  </si>
  <si>
    <t>-gwsc</t>
  </si>
  <si>
    <t>-scp</t>
  </si>
  <si>
    <t>-vogwsi</t>
  </si>
  <si>
    <t>-868</t>
  </si>
  <si>
    <t>-gwst</t>
  </si>
  <si>
    <t>-stp</t>
  </si>
  <si>
    <t>-vogwst</t>
  </si>
  <si>
    <t>-8610</t>
  </si>
  <si>
    <t>-trr</t>
  </si>
  <si>
    <t>-vogwte</t>
  </si>
  <si>
    <t>-869</t>
  </si>
  <si>
    <t>-gwvp</t>
  </si>
  <si>
    <t>-vogwve</t>
  </si>
  <si>
    <t>-vpt</t>
  </si>
  <si>
    <t>-880</t>
  </si>
  <si>
    <t>-ndor</t>
  </si>
  <si>
    <t>-nood</t>
  </si>
  <si>
    <t>-nor</t>
  </si>
  <si>
    <t>-vono</t>
  </si>
  <si>
    <t>-890</t>
  </si>
  <si>
    <t>-vds</t>
  </si>
  <si>
    <t>-vovs</t>
  </si>
  <si>
    <t>-vs</t>
  </si>
  <si>
    <t>-891</t>
  </si>
  <si>
    <t>-vdsg</t>
  </si>
  <si>
    <t>-verdacht gebouw</t>
  </si>
  <si>
    <t>-vovsgb</t>
  </si>
  <si>
    <t>-vsgb</t>
  </si>
  <si>
    <t>-892</t>
  </si>
  <si>
    <t>-lvd</t>
  </si>
  <si>
    <t>-vovslv</t>
  </si>
  <si>
    <t>-vslv</t>
  </si>
  <si>
    <t>-893</t>
  </si>
  <si>
    <t>-vdpv</t>
  </si>
  <si>
    <t>-verdacht pakket</t>
  </si>
  <si>
    <t>-verdacht voorwerp</t>
  </si>
  <si>
    <t>-vovspv</t>
  </si>
  <si>
    <t>-vspk</t>
  </si>
  <si>
    <t>-vsvw</t>
  </si>
  <si>
    <t>-894</t>
  </si>
  <si>
    <t>-vdp</t>
  </si>
  <si>
    <t>-vovsps</t>
  </si>
  <si>
    <t>-vsps</t>
  </si>
  <si>
    <t>-895</t>
  </si>
  <si>
    <t>-vdva</t>
  </si>
  <si>
    <t>-vdvo</t>
  </si>
  <si>
    <t>-verdacht vaartuig</t>
  </si>
  <si>
    <t>-verdacht voertuig</t>
  </si>
  <si>
    <t>-vovsvv</t>
  </si>
  <si>
    <t>-vsva</t>
  </si>
  <si>
    <t>-vsvo</t>
  </si>
  <si>
    <t>-8100</t>
  </si>
  <si>
    <t>-vozd</t>
  </si>
  <si>
    <t>-zdz</t>
  </si>
  <si>
    <t>-zz</t>
  </si>
  <si>
    <t>-8101</t>
  </si>
  <si>
    <t>-ard</t>
  </si>
  <si>
    <t>-vozdar</t>
  </si>
  <si>
    <t>-zzar</t>
  </si>
  <si>
    <t>-8107</t>
  </si>
  <si>
    <t>-groom</t>
  </si>
  <si>
    <t>-8102</t>
  </si>
  <si>
    <t>-ict</t>
  </si>
  <si>
    <t>-vozdic</t>
  </si>
  <si>
    <t>-zzic</t>
  </si>
  <si>
    <t>-8108</t>
  </si>
  <si>
    <t>-kndpn</t>
  </si>
  <si>
    <t>-8103</t>
  </si>
  <si>
    <t>-otm</t>
  </si>
  <si>
    <t>-vozdom</t>
  </si>
  <si>
    <t>-zzom</t>
  </si>
  <si>
    <t>-8104</t>
  </si>
  <si>
    <t>-ops</t>
  </si>
  <si>
    <t>-schennispleging</t>
  </si>
  <si>
    <t>-vozdos</t>
  </si>
  <si>
    <t>-zzos</t>
  </si>
  <si>
    <t>-8105</t>
  </si>
  <si>
    <t>-ptt</t>
  </si>
  <si>
    <t>-vozdpt</t>
  </si>
  <si>
    <t>-zzpt</t>
  </si>
  <si>
    <t>-8106</t>
  </si>
  <si>
    <t>-vkt</t>
  </si>
  <si>
    <t>-vozdvk</t>
  </si>
  <si>
    <t>-zzvk</t>
  </si>
  <si>
    <t>-900</t>
  </si>
  <si>
    <t>-vk</t>
  </si>
  <si>
    <t>-vkr</t>
  </si>
  <si>
    <t>-910</t>
  </si>
  <si>
    <t>-lu</t>
  </si>
  <si>
    <t>-luchtvaartverkeer</t>
  </si>
  <si>
    <t>-vkl</t>
  </si>
  <si>
    <t>-vklu</t>
  </si>
  <si>
    <t>-911</t>
  </si>
  <si>
    <t>-lulv</t>
  </si>
  <si>
    <t>-lvg</t>
  </si>
  <si>
    <t>-vklulv</t>
  </si>
  <si>
    <t>-915</t>
  </si>
  <si>
    <t>-obvl</t>
  </si>
  <si>
    <t>-912</t>
  </si>
  <si>
    <t>-luol</t>
  </si>
  <si>
    <t>-obl</t>
  </si>
  <si>
    <t>-vkluol</t>
  </si>
  <si>
    <t>-913</t>
  </si>
  <si>
    <t>-luoi</t>
  </si>
  <si>
    <t>-lvoi</t>
  </si>
  <si>
    <t>-vkluoi</t>
  </si>
  <si>
    <t>-914</t>
  </si>
  <si>
    <t>-luri</t>
  </si>
  <si>
    <t>-rwi</t>
  </si>
  <si>
    <t>-vkluri</t>
  </si>
  <si>
    <t>-920</t>
  </si>
  <si>
    <t>-scheepvaart</t>
  </si>
  <si>
    <t>-scv</t>
  </si>
  <si>
    <t>-vksc</t>
  </si>
  <si>
    <t>-vksh</t>
  </si>
  <si>
    <t>-922</t>
  </si>
  <si>
    <t>-afmeer problemen</t>
  </si>
  <si>
    <t>-amp</t>
  </si>
  <si>
    <t>-scap</t>
  </si>
  <si>
    <t>-vkshap</t>
  </si>
  <si>
    <t>-921</t>
  </si>
  <si>
    <t>-afgevallen lading schip</t>
  </si>
  <si>
    <t>-scal</t>
  </si>
  <si>
    <t>-scheepvaart afgevallen lading</t>
  </si>
  <si>
    <t>-sval</t>
  </si>
  <si>
    <t>-vkshal</t>
  </si>
  <si>
    <t>-923</t>
  </si>
  <si>
    <t>-aso vaargedrag</t>
  </si>
  <si>
    <t>-avg</t>
  </si>
  <si>
    <t>-scav</t>
  </si>
  <si>
    <t>-vkshav</t>
  </si>
  <si>
    <t>-924</t>
  </si>
  <si>
    <t>-hdw</t>
  </si>
  <si>
    <t>-schw</t>
  </si>
  <si>
    <t>-vkshhw</t>
  </si>
  <si>
    <t>-waterbeweging</t>
  </si>
  <si>
    <t>-925</t>
  </si>
  <si>
    <t>-obva</t>
  </si>
  <si>
    <t>-scov</t>
  </si>
  <si>
    <t>-vkshov</t>
  </si>
  <si>
    <t>-926</t>
  </si>
  <si>
    <t>-scoi</t>
  </si>
  <si>
    <t>-svoi</t>
  </si>
  <si>
    <t>-vkshoi</t>
  </si>
  <si>
    <t>-927</t>
  </si>
  <si>
    <t>-scsm</t>
  </si>
  <si>
    <t>-svs</t>
  </si>
  <si>
    <t>-vkshsm</t>
  </si>
  <si>
    <t>-930</t>
  </si>
  <si>
    <t>-spoorvervoer</t>
  </si>
  <si>
    <t>-spv</t>
  </si>
  <si>
    <t>-treinverkeer</t>
  </si>
  <si>
    <t>-vksp</t>
  </si>
  <si>
    <t>-931</t>
  </si>
  <si>
    <t>-defect meubilair</t>
  </si>
  <si>
    <t>-dfms</t>
  </si>
  <si>
    <t>-spdm</t>
  </si>
  <si>
    <t>-vkspdm</t>
  </si>
  <si>
    <t>-932</t>
  </si>
  <si>
    <t>-llds</t>
  </si>
  <si>
    <t>-spld</t>
  </si>
  <si>
    <t>-vkspld</t>
  </si>
  <si>
    <t>-933</t>
  </si>
  <si>
    <t>-ngr</t>
  </si>
  <si>
    <t>-spnr</t>
  </si>
  <si>
    <t>-vksprs</t>
  </si>
  <si>
    <t>-934</t>
  </si>
  <si>
    <t>-odis</t>
  </si>
  <si>
    <t>-spoi</t>
  </si>
  <si>
    <t>-spoorvervoer onder invloed</t>
  </si>
  <si>
    <t>-vkspoi</t>
  </si>
  <si>
    <t>-935</t>
  </si>
  <si>
    <t>-persoon bij spoor</t>
  </si>
  <si>
    <t>-persoon op spoor</t>
  </si>
  <si>
    <t>-psos</t>
  </si>
  <si>
    <t>-spps</t>
  </si>
  <si>
    <t>-vkspps</t>
  </si>
  <si>
    <t>-936</t>
  </si>
  <si>
    <t>-spvt</t>
  </si>
  <si>
    <t>-vkspvt</t>
  </si>
  <si>
    <t>-vst</t>
  </si>
  <si>
    <t>-940</t>
  </si>
  <si>
    <t>-vkwe</t>
  </si>
  <si>
    <t>-wv</t>
  </si>
  <si>
    <t>-wvk</t>
  </si>
  <si>
    <t>-941</t>
  </si>
  <si>
    <t>-atvg</t>
  </si>
  <si>
    <t>-vkweav</t>
  </si>
  <si>
    <t>-wegverkeer achtervolging</t>
  </si>
  <si>
    <t>-wvav</t>
  </si>
  <si>
    <t>-942</t>
  </si>
  <si>
    <t>-afgevallen lading weg</t>
  </si>
  <si>
    <t>-vkweal</t>
  </si>
  <si>
    <t>-wegverkeer afgevallen lading</t>
  </si>
  <si>
    <t>-wval</t>
  </si>
  <si>
    <t>-943</t>
  </si>
  <si>
    <t>-arg</t>
  </si>
  <si>
    <t>-aso rijgedrag</t>
  </si>
  <si>
    <t>-vkwear</t>
  </si>
  <si>
    <t>-wvar</t>
  </si>
  <si>
    <t>-944</t>
  </si>
  <si>
    <t>-bzv</t>
  </si>
  <si>
    <t>-verkeerszaken</t>
  </si>
  <si>
    <t>-vkwebz</t>
  </si>
  <si>
    <t>-wvvz</t>
  </si>
  <si>
    <t>-945</t>
  </si>
  <si>
    <t>-dfs</t>
  </si>
  <si>
    <t>-vkweds</t>
  </si>
  <si>
    <t>-wvds</t>
  </si>
  <si>
    <t>-946</t>
  </si>
  <si>
    <t>-ghw</t>
  </si>
  <si>
    <t>-gladheid op weg</t>
  </si>
  <si>
    <t>-vkwegh</t>
  </si>
  <si>
    <t>-weg gladheid</t>
  </si>
  <si>
    <t>-wvgh</t>
  </si>
  <si>
    <t>-947</t>
  </si>
  <si>
    <t>-jrd</t>
  </si>
  <si>
    <t>-vkwejr</t>
  </si>
  <si>
    <t>-wvjr</t>
  </si>
  <si>
    <t>-948</t>
  </si>
  <si>
    <t>-lldow</t>
  </si>
  <si>
    <t>-loslopende dieren weg</t>
  </si>
  <si>
    <t>-vkwedi</t>
  </si>
  <si>
    <t>-wegverkeer loslopende dieren</t>
  </si>
  <si>
    <t>-wvld</t>
  </si>
  <si>
    <t>-949</t>
  </si>
  <si>
    <t>-vkweoi</t>
  </si>
  <si>
    <t>-wvoi</t>
  </si>
  <si>
    <t>-9410</t>
  </si>
  <si>
    <t>-pkp</t>
  </si>
  <si>
    <t>-vkwepk</t>
  </si>
  <si>
    <t>-wvpp</t>
  </si>
  <si>
    <t>-9411</t>
  </si>
  <si>
    <t>-srd</t>
  </si>
  <si>
    <t>-vkwesr</t>
  </si>
  <si>
    <t>-wvsr</t>
  </si>
  <si>
    <t>-9412</t>
  </si>
  <si>
    <t>-vkg</t>
  </si>
  <si>
    <t>-vkwegl</t>
  </si>
  <si>
    <t>-wvvg</t>
  </si>
  <si>
    <t>-9413</t>
  </si>
  <si>
    <t>-vks</t>
  </si>
  <si>
    <t>-vkwest</t>
  </si>
  <si>
    <t>-wvvs</t>
  </si>
  <si>
    <t>-9414</t>
  </si>
  <si>
    <t>-vkwevw</t>
  </si>
  <si>
    <t>-vvw</t>
  </si>
  <si>
    <t>-wvvw</t>
  </si>
  <si>
    <t>-aanta</t>
  </si>
  <si>
    <t>-vtgs</t>
  </si>
  <si>
    <t>-aanh</t>
  </si>
  <si>
    <t>-ddrs</t>
  </si>
  <si>
    <t>-dier</t>
  </si>
  <si>
    <t>-dd</t>
  </si>
  <si>
    <t>-doden</t>
  </si>
  <si>
    <t>-gew</t>
  </si>
  <si>
    <t>-gewonden</t>
  </si>
  <si>
    <t>-in object</t>
  </si>
  <si>
    <t>-io</t>
  </si>
  <si>
    <t>-iobj</t>
  </si>
  <si>
    <t>-pers</t>
  </si>
  <si>
    <t>-personen</t>
  </si>
  <si>
    <t>-ps</t>
  </si>
  <si>
    <t>-tewt</t>
  </si>
  <si>
    <t>-atvm</t>
  </si>
  <si>
    <t>-verm</t>
  </si>
  <si>
    <t>-vermisten</t>
  </si>
  <si>
    <t>-votgl</t>
  </si>
  <si>
    <t>-votgz</t>
  </si>
  <si>
    <t>-atgsdl</t>
  </si>
  <si>
    <t>-atgsem</t>
  </si>
  <si>
    <t>-atgsgl</t>
  </si>
  <si>
    <t>-gaslu</t>
  </si>
  <si>
    <t>-gsgl</t>
  </si>
  <si>
    <t>-atgsav</t>
  </si>
  <si>
    <t>-atgsco</t>
  </si>
  <si>
    <t>-atgsml</t>
  </si>
  <si>
    <t>-atgsgs</t>
  </si>
  <si>
    <t>-atgsvl</t>
  </si>
  <si>
    <t>-atgswt</t>
  </si>
  <si>
    <t>-atgs</t>
  </si>
  <si>
    <t>-achterv</t>
  </si>
  <si>
    <t>-achtv</t>
  </si>
  <si>
    <t>-achv</t>
  </si>
  <si>
    <t>-adaan</t>
  </si>
  <si>
    <t>-adafw</t>
  </si>
  <si>
    <t>-addiep</t>
  </si>
  <si>
    <t>-adbnw</t>
  </si>
  <si>
    <t>-adopp</t>
  </si>
  <si>
    <t>-adreu</t>
  </si>
  <si>
    <t>-adsnl</t>
  </si>
  <si>
    <t>-adtus</t>
  </si>
  <si>
    <t>-adsnk</t>
  </si>
  <si>
    <t>-adonb</t>
  </si>
  <si>
    <t>-adem</t>
  </si>
  <si>
    <t>-adhl</t>
  </si>
  <si>
    <t>-afkr1</t>
  </si>
  <si>
    <t>-kruis1</t>
  </si>
  <si>
    <t>-afkr2</t>
  </si>
  <si>
    <t>-kruis2</t>
  </si>
  <si>
    <t>-afkr3</t>
  </si>
  <si>
    <t>-kruis3</t>
  </si>
  <si>
    <t>-afkr4</t>
  </si>
  <si>
    <t>-kruis4</t>
  </si>
  <si>
    <t>-afkr5</t>
  </si>
  <si>
    <t>-kruis5</t>
  </si>
  <si>
    <t>-afkr6</t>
  </si>
  <si>
    <t>-kruis6</t>
  </si>
  <si>
    <t>-afkr7</t>
  </si>
  <si>
    <t>-kruis7</t>
  </si>
  <si>
    <t>-afkr</t>
  </si>
  <si>
    <t>-aloz</t>
  </si>
  <si>
    <t>-alozag</t>
  </si>
  <si>
    <t>-alozb</t>
  </si>
  <si>
    <t>-alozgs</t>
  </si>
  <si>
    <t>-alozna</t>
  </si>
  <si>
    <t>-alozof</t>
  </si>
  <si>
    <t>-alfs1</t>
  </si>
  <si>
    <t>-alfs2</t>
  </si>
  <si>
    <t>-alfs</t>
  </si>
  <si>
    <t>-ambnd</t>
  </si>
  <si>
    <t>-asbst</t>
  </si>
  <si>
    <t>-bbij</t>
  </si>
  <si>
    <t>-bbin</t>
  </si>
  <si>
    <t>-bbi</t>
  </si>
  <si>
    <t>-bae</t>
  </si>
  <si>
    <t>-brae</t>
  </si>
  <si>
    <t>-bsstr</t>
  </si>
  <si>
    <t>-betr</t>
  </si>
  <si>
    <t>-aanspr</t>
  </si>
  <si>
    <t>-aanspreekbaar</t>
  </si>
  <si>
    <t>-basb</t>
  </si>
  <si>
    <t>-bewaan</t>
  </si>
  <si>
    <t>-bewnt</t>
  </si>
  <si>
    <t>-bnasb</t>
  </si>
  <si>
    <t>-niet aanspr</t>
  </si>
  <si>
    <t>-niet aanspreekbaar</t>
  </si>
  <si>
    <t>-bewust</t>
  </si>
  <si>
    <t>-bi</t>
  </si>
  <si>
    <t>-bu</t>
  </si>
  <si>
    <t>-bibu</t>
  </si>
  <si>
    <t>-bliksem</t>
  </si>
  <si>
    <t>-blks</t>
  </si>
  <si>
    <t>-blgn</t>
  </si>
  <si>
    <t>-blvl</t>
  </si>
  <si>
    <t>-blwn</t>
  </si>
  <si>
    <t>-bloed</t>
  </si>
  <si>
    <t>-bbcom</t>
  </si>
  <si>
    <t>-bbgn</t>
  </si>
  <si>
    <t>-bbmzv</t>
  </si>
  <si>
    <t>-bbng</t>
  </si>
  <si>
    <t>-bbzzv</t>
  </si>
  <si>
    <t>-bbrk</t>
  </si>
  <si>
    <t>-brkn</t>
  </si>
  <si>
    <t>-brrlos</t>
  </si>
  <si>
    <t>-brw in nood</t>
  </si>
  <si>
    <t>-bnooda</t>
  </si>
  <si>
    <t>-bwin</t>
  </si>
  <si>
    <t>-bwnda</t>
  </si>
  <si>
    <t>-bnoodd</t>
  </si>
  <si>
    <t>-bwndd</t>
  </si>
  <si>
    <t>-dkin</t>
  </si>
  <si>
    <t>-bnoodb</t>
  </si>
  <si>
    <t>-bwndb</t>
  </si>
  <si>
    <t>-bnoodi</t>
  </si>
  <si>
    <t>-bwndi</t>
  </si>
  <si>
    <t>-bwnd</t>
  </si>
  <si>
    <t>-aed burgers</t>
  </si>
  <si>
    <t>-aedbu</t>
  </si>
  <si>
    <t>-baaed</t>
  </si>
  <si>
    <t>-baaedg</t>
  </si>
  <si>
    <t>-baagi</t>
  </si>
  <si>
    <t>-abal</t>
  </si>
  <si>
    <t>-amber alert</t>
  </si>
  <si>
    <t>-baamb</t>
  </si>
  <si>
    <t>-babrg</t>
  </si>
  <si>
    <t>-baburg</t>
  </si>
  <si>
    <t>-bgnt</t>
  </si>
  <si>
    <t>-burgernet</t>
  </si>
  <si>
    <t>-fb</t>
  </si>
  <si>
    <t>-banla</t>
  </si>
  <si>
    <t>-banlal</t>
  </si>
  <si>
    <t>-basm</t>
  </si>
  <si>
    <t>-basoc</t>
  </si>
  <si>
    <t>-twitt</t>
  </si>
  <si>
    <t>-bawas</t>
  </si>
  <si>
    <t>-whatsa</t>
  </si>
  <si>
    <t>-burgal</t>
  </si>
  <si>
    <t>-bnid</t>
  </si>
  <si>
    <t>-bnnr</t>
  </si>
  <si>
    <t>-brgnid</t>
  </si>
  <si>
    <t>-burgernet nr</t>
  </si>
  <si>
    <t>-cbgptg</t>
  </si>
  <si>
    <t>-cbgphm</t>
  </si>
  <si>
    <t>-cbgp2m</t>
  </si>
  <si>
    <t>-cbgpbu</t>
  </si>
  <si>
    <t>-cbgpbi</t>
  </si>
  <si>
    <t>-cbgpob</t>
  </si>
  <si>
    <t>-cbgp</t>
  </si>
  <si>
    <t>-cluag</t>
  </si>
  <si>
    <t>-ruim-compl uitsch clu aangevr</t>
  </si>
  <si>
    <t>-clued</t>
  </si>
  <si>
    <t>-ruim-compl uitsch clu einde</t>
  </si>
  <si>
    <t>-cluta</t>
  </si>
  <si>
    <t>-ruim-compl uitsch clu tst aan</t>
  </si>
  <si>
    <t>-clutu</t>
  </si>
  <si>
    <t>-ruim-compl uitsch clu tst uit</t>
  </si>
  <si>
    <t>-cluug</t>
  </si>
  <si>
    <t>-ruim-compl uitsch clu uitgev</t>
  </si>
  <si>
    <t>-rclu</t>
  </si>
  <si>
    <t xml:space="preserve">-compl uitsch </t>
  </si>
  <si>
    <t>-ruim-compl uitsch</t>
  </si>
  <si>
    <t>-cbiui</t>
  </si>
  <si>
    <t>-cbmis</t>
  </si>
  <si>
    <t>-contrabellen is mislukt</t>
  </si>
  <si>
    <t>-cbmgc</t>
  </si>
  <si>
    <t>-cbmgi</t>
  </si>
  <si>
    <t>-cbwui</t>
  </si>
  <si>
    <t>-cbel</t>
  </si>
  <si>
    <t>-ctnr</t>
  </si>
  <si>
    <t>-dacap</t>
  </si>
  <si>
    <t>-damka</t>
  </si>
  <si>
    <t>-delay a capaciteit</t>
  </si>
  <si>
    <t>-dacm</t>
  </si>
  <si>
    <t>-dacom</t>
  </si>
  <si>
    <t>-delay a comm</t>
  </si>
  <si>
    <t>-daeh</t>
  </si>
  <si>
    <t>-dageh</t>
  </si>
  <si>
    <t>-delay a eenheid</t>
  </si>
  <si>
    <t>-dagha</t>
  </si>
  <si>
    <t>-daonh</t>
  </si>
  <si>
    <t>-daoh</t>
  </si>
  <si>
    <t>-daond</t>
  </si>
  <si>
    <t>-delay a onderhoud</t>
  </si>
  <si>
    <t>-dalc</t>
  </si>
  <si>
    <t>-daolc</t>
  </si>
  <si>
    <t>-daoloc</t>
  </si>
  <si>
    <t>-delay a locatie</t>
  </si>
  <si>
    <t>-daovl</t>
  </si>
  <si>
    <t>-daper</t>
  </si>
  <si>
    <t>-dapers</t>
  </si>
  <si>
    <t>-daps</t>
  </si>
  <si>
    <t>-delay a personeel</t>
  </si>
  <si>
    <t>-darst</t>
  </si>
  <si>
    <t>-dart</t>
  </si>
  <si>
    <t>-delay a rooster</t>
  </si>
  <si>
    <t>-dass</t>
  </si>
  <si>
    <t>-dasys</t>
  </si>
  <si>
    <t>-delay a systeem</t>
  </si>
  <si>
    <t>-daad</t>
  </si>
  <si>
    <t>-dadis</t>
  </si>
  <si>
    <t>-dadp</t>
  </si>
  <si>
    <t>-delay a discipline</t>
  </si>
  <si>
    <t>-daver</t>
  </si>
  <si>
    <t>-davf</t>
  </si>
  <si>
    <t>-davr</t>
  </si>
  <si>
    <t>-delay a verificatie</t>
  </si>
  <si>
    <t>-damb</t>
  </si>
  <si>
    <t>-dbcap</t>
  </si>
  <si>
    <t>-delay b capaciteit</t>
  </si>
  <si>
    <t>-dbcm</t>
  </si>
  <si>
    <t>-dbcom</t>
  </si>
  <si>
    <t>-delay b comm</t>
  </si>
  <si>
    <t>-dbeh</t>
  </si>
  <si>
    <t>-dbgeh</t>
  </si>
  <si>
    <t>-delay b eenheid</t>
  </si>
  <si>
    <t>-dbobn</t>
  </si>
  <si>
    <t>-dbobu</t>
  </si>
  <si>
    <t>-dblc</t>
  </si>
  <si>
    <t>-dbolc</t>
  </si>
  <si>
    <t>-delay b locatie</t>
  </si>
  <si>
    <t>-dbovl</t>
  </si>
  <si>
    <t>-dbss</t>
  </si>
  <si>
    <t>-dbsys</t>
  </si>
  <si>
    <t>-delay b systeem</t>
  </si>
  <si>
    <t>-dbdis</t>
  </si>
  <si>
    <t>-dbdp</t>
  </si>
  <si>
    <t>-delay b discipline</t>
  </si>
  <si>
    <t>-dbver</t>
  </si>
  <si>
    <t>-dbvf</t>
  </si>
  <si>
    <t>-dbvr</t>
  </si>
  <si>
    <t>-delay b verificatie</t>
  </si>
  <si>
    <t>-dbw</t>
  </si>
  <si>
    <t>-delay p capaciteit</t>
  </si>
  <si>
    <t>-dpcap</t>
  </si>
  <si>
    <t>-dpcmk</t>
  </si>
  <si>
    <t>-delay p comm</t>
  </si>
  <si>
    <t>-dpcm</t>
  </si>
  <si>
    <t>-dpcom</t>
  </si>
  <si>
    <t>-dpcp</t>
  </si>
  <si>
    <t>-delay p eenheid</t>
  </si>
  <si>
    <t>-dpeh</t>
  </si>
  <si>
    <t>-dpge</t>
  </si>
  <si>
    <t>-dpgeh</t>
  </si>
  <si>
    <t>-delay p locatie</t>
  </si>
  <si>
    <t>-dplc</t>
  </si>
  <si>
    <t>-dpolc</t>
  </si>
  <si>
    <t>-dpoloc</t>
  </si>
  <si>
    <t>-dpom</t>
  </si>
  <si>
    <t>-dpovl</t>
  </si>
  <si>
    <t>-delay p systeem</t>
  </si>
  <si>
    <t>-dpss</t>
  </si>
  <si>
    <t>-dpsys</t>
  </si>
  <si>
    <t>-delay p discipline</t>
  </si>
  <si>
    <t>-dpad</t>
  </si>
  <si>
    <t>-dpdis</t>
  </si>
  <si>
    <t>-dpdp</t>
  </si>
  <si>
    <t>-delay p verificatie</t>
  </si>
  <si>
    <t>-dpver</t>
  </si>
  <si>
    <t>-dpvf</t>
  </si>
  <si>
    <t>-dpvm</t>
  </si>
  <si>
    <t>-dpvr</t>
  </si>
  <si>
    <t>-dpol</t>
  </si>
  <si>
    <t>-dia</t>
  </si>
  <si>
    <t>-ecalla</t>
  </si>
  <si>
    <t>-ecallh</t>
  </si>
  <si>
    <t>-verdieping</t>
  </si>
  <si>
    <t>-vrdp</t>
  </si>
  <si>
    <t>-expl</t>
  </si>
  <si>
    <t>-explo</t>
  </si>
  <si>
    <t>-ontploffing</t>
  </si>
  <si>
    <t>-ggber</t>
  </si>
  <si>
    <t>-gwber</t>
  </si>
  <si>
    <t>-ggboei</t>
  </si>
  <si>
    <t>-gwboei</t>
  </si>
  <si>
    <t>-ggcs</t>
  </si>
  <si>
    <t>-gwtraa</t>
  </si>
  <si>
    <t>-gghnd</t>
  </si>
  <si>
    <t>-gwdiho</t>
  </si>
  <si>
    <t>-ggelw</t>
  </si>
  <si>
    <t>-gwelw</t>
  </si>
  <si>
    <t>-ggfys</t>
  </si>
  <si>
    <t>-gwfg</t>
  </si>
  <si>
    <t>-ggppr</t>
  </si>
  <si>
    <t>-gwpep</t>
  </si>
  <si>
    <t>-ggspk</t>
  </si>
  <si>
    <t>-gwspij</t>
  </si>
  <si>
    <t>-gwssw</t>
  </si>
  <si>
    <t>-ggvwp</t>
  </si>
  <si>
    <t>-gwvwp</t>
  </si>
  <si>
    <t>-ggwsk</t>
  </si>
  <si>
    <t>-gwwsk</t>
  </si>
  <si>
    <t>-ggwsl</t>
  </si>
  <si>
    <t>-gwwsl</t>
  </si>
  <si>
    <t>-ggww</t>
  </si>
  <si>
    <t>-gwwwp</t>
  </si>
  <si>
    <t>-ggwld</t>
  </si>
  <si>
    <t>-kmlu</t>
  </si>
  <si>
    <t>-koolmonoxidelucht</t>
  </si>
  <si>
    <t>-gsn</t>
  </si>
  <si>
    <t>-gvbij</t>
  </si>
  <si>
    <t>-gvbin</t>
  </si>
  <si>
    <t>-gvbi</t>
  </si>
  <si>
    <t>-gvhulp</t>
  </si>
  <si>
    <t>-gvhvl</t>
  </si>
  <si>
    <t>-gvaud</t>
  </si>
  <si>
    <t>-gvgct</t>
  </si>
  <si>
    <t>-gvinps</t>
  </si>
  <si>
    <t>-gvip</t>
  </si>
  <si>
    <t>-gvmrz</t>
  </si>
  <si>
    <t>-gvmz</t>
  </si>
  <si>
    <t>-gvnee</t>
  </si>
  <si>
    <t>-gvtec</t>
  </si>
  <si>
    <t>-gvvid</t>
  </si>
  <si>
    <t>-gver</t>
  </si>
  <si>
    <t>-grip0</t>
  </si>
  <si>
    <t>-grp0</t>
  </si>
  <si>
    <t>-grip1</t>
  </si>
  <si>
    <t>-grp1</t>
  </si>
  <si>
    <t>-grip2</t>
  </si>
  <si>
    <t>-grp2</t>
  </si>
  <si>
    <t>-grip3</t>
  </si>
  <si>
    <t>-grp3</t>
  </si>
  <si>
    <t>-grip4</t>
  </si>
  <si>
    <t>-grp4</t>
  </si>
  <si>
    <t>-grip5</t>
  </si>
  <si>
    <t>-grp5</t>
  </si>
  <si>
    <t>-grip1s</t>
  </si>
  <si>
    <t>-grp1s</t>
  </si>
  <si>
    <t>-grip2sz</t>
  </si>
  <si>
    <t>-grp2sz</t>
  </si>
  <si>
    <t>-grip2s</t>
  </si>
  <si>
    <t>-grp2s</t>
  </si>
  <si>
    <t>-grip2z</t>
  </si>
  <si>
    <t>-grp2z</t>
  </si>
  <si>
    <t>-grip3sz</t>
  </si>
  <si>
    <t>-grp3sz</t>
  </si>
  <si>
    <t>-grip3s</t>
  </si>
  <si>
    <t>-grp3s</t>
  </si>
  <si>
    <t>-grip3z</t>
  </si>
  <si>
    <t>-grp3z</t>
  </si>
  <si>
    <t>-grip4sz</t>
  </si>
  <si>
    <t>-grp4sz</t>
  </si>
  <si>
    <t>-grip4s</t>
  </si>
  <si>
    <t>-grp4s</t>
  </si>
  <si>
    <t>-grip4z</t>
  </si>
  <si>
    <t>-grp4z</t>
  </si>
  <si>
    <t>-grip5s</t>
  </si>
  <si>
    <t>-grp5s</t>
  </si>
  <si>
    <t>-grp</t>
  </si>
  <si>
    <t>-htd</t>
  </si>
  <si>
    <t>-htdd</t>
  </si>
  <si>
    <t>-htrdd</t>
  </si>
  <si>
    <t>-het</t>
  </si>
  <si>
    <t>-hgeng</t>
  </si>
  <si>
    <t>-hoen</t>
  </si>
  <si>
    <t>-hgwgee</t>
  </si>
  <si>
    <t>-hgwora</t>
  </si>
  <si>
    <t>-hgwroo</t>
  </si>
  <si>
    <t>-hgwa</t>
  </si>
  <si>
    <t>-hvlgwa</t>
  </si>
  <si>
    <t>-hvlgwb</t>
  </si>
  <si>
    <t>-hvlgwp</t>
  </si>
  <si>
    <t>-hvlgw</t>
  </si>
  <si>
    <t>-brme</t>
  </si>
  <si>
    <t>-incm</t>
  </si>
  <si>
    <t>-imalg</t>
  </si>
  <si>
    <t>-impers</t>
  </si>
  <si>
    <t>-imvw</t>
  </si>
  <si>
    <t>-imva</t>
  </si>
  <si>
    <t>-incidentman vrachtwagens</t>
  </si>
  <si>
    <t>-imgt</t>
  </si>
  <si>
    <t>-insaid</t>
  </si>
  <si>
    <t>-insbwt</t>
  </si>
  <si>
    <t>-insbgw</t>
  </si>
  <si>
    <t>-insbus</t>
  </si>
  <si>
    <t>-insct</t>
  </si>
  <si>
    <t>-inscmv</t>
  </si>
  <si>
    <t>-insdrs</t>
  </si>
  <si>
    <t>-dierenambu</t>
  </si>
  <si>
    <t>-idam</t>
  </si>
  <si>
    <t>-insdab</t>
  </si>
  <si>
    <t>-insdr</t>
  </si>
  <si>
    <t>-insda</t>
  </si>
  <si>
    <t>-douane</t>
  </si>
  <si>
    <t>-insdo</t>
  </si>
  <si>
    <t>-elecbdrf</t>
  </si>
  <si>
    <t>-ielc</t>
  </si>
  <si>
    <t>-insel</t>
  </si>
  <si>
    <t>-eod</t>
  </si>
  <si>
    <t>-inseo</t>
  </si>
  <si>
    <t>-gasbdrf</t>
  </si>
  <si>
    <t>-igas</t>
  </si>
  <si>
    <t>-insga</t>
  </si>
  <si>
    <t>-igemeente</t>
  </si>
  <si>
    <t>-igmt</t>
  </si>
  <si>
    <t>-insgm</t>
  </si>
  <si>
    <t>-igmw</t>
  </si>
  <si>
    <t>-insgw</t>
  </si>
  <si>
    <t>-insgld</t>
  </si>
  <si>
    <t>-glasbdrf</t>
  </si>
  <si>
    <t>-igls</t>
  </si>
  <si>
    <t>-insgl</t>
  </si>
  <si>
    <t>-inshh</t>
  </si>
  <si>
    <t>-inshm</t>
  </si>
  <si>
    <t>-insszw</t>
  </si>
  <si>
    <t>-insjo</t>
  </si>
  <si>
    <t>-inslc</t>
  </si>
  <si>
    <t>-inslcm</t>
  </si>
  <si>
    <t>-inslbd</t>
  </si>
  <si>
    <t>-instantie soc</t>
  </si>
  <si>
    <t>-insmkns</t>
  </si>
  <si>
    <t>-insmns</t>
  </si>
  <si>
    <t>-inssoc</t>
  </si>
  <si>
    <t>-meldkamer ns</t>
  </si>
  <si>
    <t>-mkns</t>
  </si>
  <si>
    <t>-insmet</t>
  </si>
  <si>
    <t>-metromaatschappij</t>
  </si>
  <si>
    <t>-insnb</t>
  </si>
  <si>
    <t>-insnrk</t>
  </si>
  <si>
    <t>-nrk</t>
  </si>
  <si>
    <t>-insnrkb</t>
  </si>
  <si>
    <t>-nrkbes</t>
  </si>
  <si>
    <t>-insnvw</t>
  </si>
  <si>
    <t>-insog</t>
  </si>
  <si>
    <t>-insovl</t>
  </si>
  <si>
    <t>-insph</t>
  </si>
  <si>
    <t>-inspb</t>
  </si>
  <si>
    <t>-inspz</t>
  </si>
  <si>
    <t>-inspr</t>
  </si>
  <si>
    <t>-inspv</t>
  </si>
  <si>
    <t>-iprovincie</t>
  </si>
  <si>
    <t>-iprv</t>
  </si>
  <si>
    <t>-insri</t>
  </si>
  <si>
    <t>-salvage</t>
  </si>
  <si>
    <t>-inssv</t>
  </si>
  <si>
    <t>-insbs</t>
  </si>
  <si>
    <t>-insslh</t>
  </si>
  <si>
    <t>-inssh</t>
  </si>
  <si>
    <t>-insslb</t>
  </si>
  <si>
    <t>-inssb</t>
  </si>
  <si>
    <t>-insspr</t>
  </si>
  <si>
    <t>-insst</t>
  </si>
  <si>
    <t>-instrm</t>
  </si>
  <si>
    <t>-insvbv</t>
  </si>
  <si>
    <t>-insvv</t>
  </si>
  <si>
    <t>-insvcl</t>
  </si>
  <si>
    <t>-insvb</t>
  </si>
  <si>
    <t>-insrw</t>
  </si>
  <si>
    <t>-irijkswaterstaat</t>
  </si>
  <si>
    <t>-irws</t>
  </si>
  <si>
    <t>-insvkl</t>
  </si>
  <si>
    <t>-insvlh</t>
  </si>
  <si>
    <t>-inswt</t>
  </si>
  <si>
    <t>-iwtr</t>
  </si>
  <si>
    <t>-waterbdrf</t>
  </si>
  <si>
    <t>-insws</t>
  </si>
  <si>
    <t>-inswb</t>
  </si>
  <si>
    <t>-inst</t>
  </si>
  <si>
    <t>-intern</t>
  </si>
  <si>
    <t>-inalb</t>
  </si>
  <si>
    <t>-iaamk</t>
  </si>
  <si>
    <t>-iaamka</t>
  </si>
  <si>
    <t>-iaara</t>
  </si>
  <si>
    <t>-iaarav</t>
  </si>
  <si>
    <t>-aed ambu</t>
  </si>
  <si>
    <t>-aedam</t>
  </si>
  <si>
    <t>-iaaed</t>
  </si>
  <si>
    <t>-ambu</t>
  </si>
  <si>
    <t>-iaamb</t>
  </si>
  <si>
    <t>-amheli</t>
  </si>
  <si>
    <t>-amhl</t>
  </si>
  <si>
    <t>-iaamh</t>
  </si>
  <si>
    <t>-iaheli</t>
  </si>
  <si>
    <t>-iaba</t>
  </si>
  <si>
    <t>-iabb</t>
  </si>
  <si>
    <t>-iabz</t>
  </si>
  <si>
    <t>-iaggz</t>
  </si>
  <si>
    <t>-iahap</t>
  </si>
  <si>
    <t>-iaht</t>
  </si>
  <si>
    <t>-iahica</t>
  </si>
  <si>
    <t>-iabsh</t>
  </si>
  <si>
    <t>-iaha</t>
  </si>
  <si>
    <t>-iaitca</t>
  </si>
  <si>
    <t>-iakmhg</t>
  </si>
  <si>
    <t>-ialht</t>
  </si>
  <si>
    <t>-ialoca</t>
  </si>
  <si>
    <t>-iameca</t>
  </si>
  <si>
    <t>-iamic</t>
  </si>
  <si>
    <t>-iamicu</t>
  </si>
  <si>
    <t>-micu</t>
  </si>
  <si>
    <t>-iamma</t>
  </si>
  <si>
    <t>-iammt</t>
  </si>
  <si>
    <t>-mmt</t>
  </si>
  <si>
    <t>-nicu</t>
  </si>
  <si>
    <t>-ianic</t>
  </si>
  <si>
    <t>-ianicu</t>
  </si>
  <si>
    <t>-iapaavsa</t>
  </si>
  <si>
    <t>-iapavs</t>
  </si>
  <si>
    <t>-iapic</t>
  </si>
  <si>
    <t>-iapicu</t>
  </si>
  <si>
    <t>-picu</t>
  </si>
  <si>
    <t>-iapki</t>
  </si>
  <si>
    <t>-ictrav</t>
  </si>
  <si>
    <t>-iapsy</t>
  </si>
  <si>
    <t>-iarap</t>
  </si>
  <si>
    <t>-rapid</t>
  </si>
  <si>
    <t>-iarsta</t>
  </si>
  <si>
    <t>-iatcoa</t>
  </si>
  <si>
    <t>-iavlk</t>
  </si>
  <si>
    <t>-iavs</t>
  </si>
  <si>
    <t>-iazor</t>
  </si>
  <si>
    <t>-iazorg</t>
  </si>
  <si>
    <t>-iambu</t>
  </si>
  <si>
    <t>-aed brw</t>
  </si>
  <si>
    <t>-aedbr</t>
  </si>
  <si>
    <t>-ibaaed</t>
  </si>
  <si>
    <t>-ibaed</t>
  </si>
  <si>
    <t>-brw afhijsen</t>
  </si>
  <si>
    <t>-bwah</t>
  </si>
  <si>
    <t>-ibaafh</t>
  </si>
  <si>
    <t>-ibafh</t>
  </si>
  <si>
    <t>-ibtui</t>
  </si>
  <si>
    <t>-ibaafl</t>
  </si>
  <si>
    <t>-ibafl</t>
  </si>
  <si>
    <t>-ibabdb</t>
  </si>
  <si>
    <t>-ibbbw</t>
  </si>
  <si>
    <t>-ibabso</t>
  </si>
  <si>
    <t>-ibbs</t>
  </si>
  <si>
    <t>-ibacb</t>
  </si>
  <si>
    <t>-ibcg</t>
  </si>
  <si>
    <t>-daklijnenset</t>
  </si>
  <si>
    <t>-ibadl</t>
  </si>
  <si>
    <t>-ibdl</t>
  </si>
  <si>
    <t>-ibado</t>
  </si>
  <si>
    <t>-ibdo</t>
  </si>
  <si>
    <t>-ibafr</t>
  </si>
  <si>
    <t>-ibfr</t>
  </si>
  <si>
    <t>-ibahb</t>
  </si>
  <si>
    <t>-ibhbz</t>
  </si>
  <si>
    <t>-ibhbzd</t>
  </si>
  <si>
    <t>-ibagig</t>
  </si>
  <si>
    <t>-ibgg</t>
  </si>
  <si>
    <t>-ibagh</t>
  </si>
  <si>
    <t>-iboh</t>
  </si>
  <si>
    <t>-ibkaz</t>
  </si>
  <si>
    <t>-ibama</t>
  </si>
  <si>
    <t>-ibma</t>
  </si>
  <si>
    <t>-ibnee</t>
  </si>
  <si>
    <t>-ibaola</t>
  </si>
  <si>
    <t>-ibla</t>
  </si>
  <si>
    <t>-ibapvr</t>
  </si>
  <si>
    <t>-ibrt</t>
  </si>
  <si>
    <t>-ibpa</t>
  </si>
  <si>
    <t>-ibqrt</t>
  </si>
  <si>
    <t>-qrt brandweer</t>
  </si>
  <si>
    <t>-quick response team</t>
  </si>
  <si>
    <t>-brw wegdek</t>
  </si>
  <si>
    <t>-bwwd</t>
  </si>
  <si>
    <t>-ibrwd</t>
  </si>
  <si>
    <t>-ibrwg</t>
  </si>
  <si>
    <t>-tilassistentie</t>
  </si>
  <si>
    <t>-brw tilassistentie</t>
  </si>
  <si>
    <t>-bwta</t>
  </si>
  <si>
    <t>-ibtil</t>
  </si>
  <si>
    <t>-iba</t>
  </si>
  <si>
    <t>-ibeal</t>
  </si>
  <si>
    <t>-ibehw</t>
  </si>
  <si>
    <t>-brw rv</t>
  </si>
  <si>
    <t>-bwrv</t>
  </si>
  <si>
    <t>-iberv</t>
  </si>
  <si>
    <t>-ibesi</t>
  </si>
  <si>
    <t>-brw ts</t>
  </si>
  <si>
    <t>-bwts</t>
  </si>
  <si>
    <t>-ibets</t>
  </si>
  <si>
    <t>-ibets4</t>
  </si>
  <si>
    <t>-ibets6</t>
  </si>
  <si>
    <t>-ibetst</t>
  </si>
  <si>
    <t>-ibe</t>
  </si>
  <si>
    <t>-ibccm</t>
  </si>
  <si>
    <t>-ibcoh</t>
  </si>
  <si>
    <t>-ibmcu</t>
  </si>
  <si>
    <t>-ibccob</t>
  </si>
  <si>
    <t>-ibclac</t>
  </si>
  <si>
    <t>-ibcvc</t>
  </si>
  <si>
    <t>-ibcoc2</t>
  </si>
  <si>
    <t>-brw drone</t>
  </si>
  <si>
    <t>-droneteam</t>
  </si>
  <si>
    <t>-vk drone</t>
  </si>
  <si>
    <t>-ibcdr</t>
  </si>
  <si>
    <t>-ibc</t>
  </si>
  <si>
    <t>-ibfags</t>
  </si>
  <si>
    <t>-inzet brw ags adviseur gev st</t>
  </si>
  <si>
    <t>-ibfago</t>
  </si>
  <si>
    <t>-inzet brw agsot adv gev st ot</t>
  </si>
  <si>
    <t>-ibfacb</t>
  </si>
  <si>
    <t>-inzet brw acb alg cdt brw</t>
  </si>
  <si>
    <t>-ibfbvd</t>
  </si>
  <si>
    <t>-inzet brw bvd bevelv v dienst</t>
  </si>
  <si>
    <t>-ibfcvd</t>
  </si>
  <si>
    <t>-inzet brw cvd cdt van dienst</t>
  </si>
  <si>
    <t>-ibfcc</t>
  </si>
  <si>
    <t>-inzet brw cc compagniescdt</t>
  </si>
  <si>
    <t>-ibfcbp</t>
  </si>
  <si>
    <t>-inzet brw cbp control br prev</t>
  </si>
  <si>
    <t>-ibfcla</t>
  </si>
  <si>
    <t>-inzet brw coord. lokaal afh.</t>
  </si>
  <si>
    <t>-inzet brw cco coordinator tco</t>
  </si>
  <si>
    <t>-ibfugs</t>
  </si>
  <si>
    <t>-inzet brw cugs coordin ugs</t>
  </si>
  <si>
    <t>-ibfcve</t>
  </si>
  <si>
    <t>-inzet brw cve-mpl</t>
  </si>
  <si>
    <t>-ibfdad</t>
  </si>
  <si>
    <t>-inzet brw dad duik adviseur</t>
  </si>
  <si>
    <t>-ibffl</t>
  </si>
  <si>
    <t>-inzet brw fl funct logistiek</t>
  </si>
  <si>
    <t>-ibfgdr</t>
  </si>
  <si>
    <t>-ibfhod</t>
  </si>
  <si>
    <t>-inzet brw hovdb hoofdoff vd</t>
  </si>
  <si>
    <t>-ibfhog</t>
  </si>
  <si>
    <t>-inzet brw hovdbg groep</t>
  </si>
  <si>
    <t>-ibfkc</t>
  </si>
  <si>
    <t>-inzet brw kc kazernecoordin</t>
  </si>
  <si>
    <t>-ibflanb</t>
  </si>
  <si>
    <t>-inzet brw la-nb land adv NB</t>
  </si>
  <si>
    <t>-lanb</t>
  </si>
  <si>
    <t>-ibfovd</t>
  </si>
  <si>
    <t>-inzet brw ovdb off vd brw</t>
  </si>
  <si>
    <t>-ibfodg</t>
  </si>
  <si>
    <t>-inzet brw ovdbg ovdb groep</t>
  </si>
  <si>
    <t>-pcgo</t>
  </si>
  <si>
    <t>-ibfpcgo</t>
  </si>
  <si>
    <t>-ibfpcgw</t>
  </si>
  <si>
    <t>-pcgw</t>
  </si>
  <si>
    <t>-ibfpcgn</t>
  </si>
  <si>
    <t>-pcgn</t>
  </si>
  <si>
    <t>-ibfpcgs</t>
  </si>
  <si>
    <t>-pcgs</t>
  </si>
  <si>
    <t>-ibfpcl</t>
  </si>
  <si>
    <t>-inzet brw pcl pc logistiek</t>
  </si>
  <si>
    <t>-pcnb</t>
  </si>
  <si>
    <t>-ibfpcnb</t>
  </si>
  <si>
    <t>-ibfpcr</t>
  </si>
  <si>
    <t>-pcr</t>
  </si>
  <si>
    <t>-ibfpcsb</t>
  </si>
  <si>
    <t>-pcsb</t>
  </si>
  <si>
    <t>-pcsp</t>
  </si>
  <si>
    <t>-ibfpcsp</t>
  </si>
  <si>
    <t>-pcb</t>
  </si>
  <si>
    <t>-ibfpcb</t>
  </si>
  <si>
    <t>-ranb</t>
  </si>
  <si>
    <t>-ibfranb</t>
  </si>
  <si>
    <t>-ibftlqr</t>
  </si>
  <si>
    <t>-tlqr</t>
  </si>
  <si>
    <t>-ibfsth</t>
  </si>
  <si>
    <t>-inzet brw tlsth teamleider</t>
  </si>
  <si>
    <t>-ibfvlb</t>
  </si>
  <si>
    <t>-inzet brw vlb voorlichter brw</t>
  </si>
  <si>
    <t>-ibfunc</t>
  </si>
  <si>
    <t>-ibhhv</t>
  </si>
  <si>
    <t>-ibhhk</t>
  </si>
  <si>
    <t>-ibhij</t>
  </si>
  <si>
    <t>-ibhrtv</t>
  </si>
  <si>
    <t>-inzet brw rtv-ramp terverl</t>
  </si>
  <si>
    <t>-ibhrk</t>
  </si>
  <si>
    <t>-ibhsk</t>
  </si>
  <si>
    <t>-inzet brw rk-reddingskussen</t>
  </si>
  <si>
    <t>-ibhrth</t>
  </si>
  <si>
    <t>-inzet brw rth-redtho versch</t>
  </si>
  <si>
    <t>-brw veetakel</t>
  </si>
  <si>
    <t>-bwvt</t>
  </si>
  <si>
    <t>-ibhvi</t>
  </si>
  <si>
    <t>-inzet brw vi-veetakel inst</t>
  </si>
  <si>
    <t>-ibhli</t>
  </si>
  <si>
    <t>-inzet brw li-verlichting</t>
  </si>
  <si>
    <t>-ibht25</t>
  </si>
  <si>
    <t>-inzet brw vt-hs-vhtest 25kv</t>
  </si>
  <si>
    <t>-ibhls</t>
  </si>
  <si>
    <t>-inzet brw vt-ls-vht laagspan</t>
  </si>
  <si>
    <t>-ibh</t>
  </si>
  <si>
    <t>-ibiboe</t>
  </si>
  <si>
    <t>-inzet brw boe-ontsmeenhkl</t>
  </si>
  <si>
    <t>-ibicp</t>
  </si>
  <si>
    <t>-inzet brw cp-chemiepakteam</t>
  </si>
  <si>
    <t>-gapk</t>
  </si>
  <si>
    <t>-gaspakken</t>
  </si>
  <si>
    <t>-ibigap</t>
  </si>
  <si>
    <t>-inzet brw gp-gaspakteam</t>
  </si>
  <si>
    <t>-ibigs</t>
  </si>
  <si>
    <t>-inzet brw gs-gevstof eenh</t>
  </si>
  <si>
    <t>-ibigss</t>
  </si>
  <si>
    <t>-inzet brw gs-s-specgs eenh</t>
  </si>
  <si>
    <t>-ibigip</t>
  </si>
  <si>
    <t>-inzet brw gierpakken team</t>
  </si>
  <si>
    <t>-ibigoe</t>
  </si>
  <si>
    <t>-inzet brw goe-ontsmeeenhgr</t>
  </si>
  <si>
    <t>-ibimt</t>
  </si>
  <si>
    <t>-ibmet</t>
  </si>
  <si>
    <t>-ibimi</t>
  </si>
  <si>
    <t>-inzet brw mi-milieu voertuig</t>
  </si>
  <si>
    <t>-ibios</t>
  </si>
  <si>
    <t>-inzet brw os-olieschermen</t>
  </si>
  <si>
    <t>-mpo</t>
  </si>
  <si>
    <t>-ibiovk</t>
  </si>
  <si>
    <t>-inzet brw opst mplan-vk org</t>
  </si>
  <si>
    <t>-ibi</t>
  </si>
  <si>
    <t>-iblab</t>
  </si>
  <si>
    <t>-inzet brw ab-adembesch</t>
  </si>
  <si>
    <t>-inzet brw vz-ah-arbeidshyg</t>
  </si>
  <si>
    <t>-ah</t>
  </si>
  <si>
    <t>-iblah</t>
  </si>
  <si>
    <t>-iblbg</t>
  </si>
  <si>
    <t>-inzet brw bgbt-begrbijsteam</t>
  </si>
  <si>
    <t>-iblbs</t>
  </si>
  <si>
    <t>-inzet brw bs-brandstoftank</t>
  </si>
  <si>
    <t>-iblha</t>
  </si>
  <si>
    <t>-iblhat</t>
  </si>
  <si>
    <t>-iblks</t>
  </si>
  <si>
    <t>-inzet brw ks koelstoel</t>
  </si>
  <si>
    <t>-iblot</t>
  </si>
  <si>
    <t>-inzet brw otb ondstteam brw</t>
  </si>
  <si>
    <t>-iblso</t>
  </si>
  <si>
    <t>-inzet brw so-slangen opruim</t>
  </si>
  <si>
    <t>-iblsa</t>
  </si>
  <si>
    <t>-inzet brw sa-str aggregaat</t>
  </si>
  <si>
    <t>-ibfbbo</t>
  </si>
  <si>
    <t>-ibfbog</t>
  </si>
  <si>
    <t>-ibltbo</t>
  </si>
  <si>
    <t>-inzet brw bo brandonderzoeker</t>
  </si>
  <si>
    <t>-inzet brw bog br onderz groep</t>
  </si>
  <si>
    <t>-inzet brw tbo-team br onderz</t>
  </si>
  <si>
    <t>-brandonderzoek</t>
  </si>
  <si>
    <t>-tbo</t>
  </si>
  <si>
    <t>-ibtcob</t>
  </si>
  <si>
    <t>-inzet brw tcob</t>
  </si>
  <si>
    <t>-ibltd</t>
  </si>
  <si>
    <t>-inzet brw td-techn dienst</t>
  </si>
  <si>
    <t>-ibltn</t>
  </si>
  <si>
    <t>-inzet brw tn tent</t>
  </si>
  <si>
    <t>-iblvz</t>
  </si>
  <si>
    <t>-inzet brw vz-verzorging</t>
  </si>
  <si>
    <t>-verzorgingsgroep</t>
  </si>
  <si>
    <t>-iblka</t>
  </si>
  <si>
    <t>-inzet brw vz-ka-vz-kantine</t>
  </si>
  <si>
    <t>-iblwc</t>
  </si>
  <si>
    <t>-inzet brw vz-wc</t>
  </si>
  <si>
    <t>-ibazp</t>
  </si>
  <si>
    <t>-ibzs</t>
  </si>
  <si>
    <t>-iblo</t>
  </si>
  <si>
    <t>-blhl</t>
  </si>
  <si>
    <t>-blusheli</t>
  </si>
  <si>
    <t>-ibnbh</t>
  </si>
  <si>
    <t>-ibnbp</t>
  </si>
  <si>
    <t>-inzet brw bp-nb-bron-buisp</t>
  </si>
  <si>
    <t>-ibnhc</t>
  </si>
  <si>
    <t>-inzet brw hc-hand crew nb</t>
  </si>
  <si>
    <t>-ibnlst</t>
  </si>
  <si>
    <t>-ibnlsp</t>
  </si>
  <si>
    <t>-ibnnbt</t>
  </si>
  <si>
    <t>-inzet brw nbt-nb bestr vt</t>
  </si>
  <si>
    <t>-ibnts</t>
  </si>
  <si>
    <t>-ibnvke</t>
  </si>
  <si>
    <t>-inzet brw vke nb-verken nb</t>
  </si>
  <si>
    <t>-ibnwb</t>
  </si>
  <si>
    <t>-inzet brw wb-waterbassin</t>
  </si>
  <si>
    <t>-ibnwt</t>
  </si>
  <si>
    <t>-inzet brw wtt-watertank</t>
  </si>
  <si>
    <t>-ibn</t>
  </si>
  <si>
    <t>-ibbow</t>
  </si>
  <si>
    <t>-ibbsw</t>
  </si>
  <si>
    <t>-inzet brw berg slachtoff wo</t>
  </si>
  <si>
    <t>-bwva</t>
  </si>
  <si>
    <t>-ibobrv</t>
  </si>
  <si>
    <t>-inzet brw brv-brw vaartuig</t>
  </si>
  <si>
    <t>-ibobb</t>
  </si>
  <si>
    <t>-inzet brw brv-zgr-blusboot</t>
  </si>
  <si>
    <t>-ibobgw</t>
  </si>
  <si>
    <t>-ibopa</t>
  </si>
  <si>
    <t>-inzet brw brv-pa-patverv</t>
  </si>
  <si>
    <t>-ibome</t>
  </si>
  <si>
    <t>-mirge</t>
  </si>
  <si>
    <t>-ibomt</t>
  </si>
  <si>
    <t>-mirgt</t>
  </si>
  <si>
    <t>-ibomv</t>
  </si>
  <si>
    <t>-mirgv</t>
  </si>
  <si>
    <t>-iboor</t>
  </si>
  <si>
    <t>-inzet brw or-opperv redteam</t>
  </si>
  <si>
    <t>-ibosbb</t>
  </si>
  <si>
    <t>-inzet brw scheepsbrbest eh</t>
  </si>
  <si>
    <t>-brw duikers</t>
  </si>
  <si>
    <t>-bwdk</t>
  </si>
  <si>
    <t>-ibowo</t>
  </si>
  <si>
    <t>-inzet brw wo-wo voertuig</t>
  </si>
  <si>
    <t>-brw boot</t>
  </si>
  <si>
    <t>-brw vaartuig</t>
  </si>
  <si>
    <t>-ibowov</t>
  </si>
  <si>
    <t>-inzet brw wov-wo vaartuig</t>
  </si>
  <si>
    <t>-ibo</t>
  </si>
  <si>
    <t>-ibsas</t>
  </si>
  <si>
    <t>-inzet brw as-ib-industr bbs</t>
  </si>
  <si>
    <t>-ibsbmh</t>
  </si>
  <si>
    <t>-inzet brw bmh-bbm bijz blusm</t>
  </si>
  <si>
    <t>-ibsbr</t>
  </si>
  <si>
    <t>-inzet brw brb-blusrobot</t>
  </si>
  <si>
    <t>-ibsct</t>
  </si>
  <si>
    <t>-inzet brw ct-crashtender</t>
  </si>
  <si>
    <t>-ibsds</t>
  </si>
  <si>
    <t>-inzet brw ds-drukluchtschuim</t>
  </si>
  <si>
    <t>-ibscb</t>
  </si>
  <si>
    <t>-inzet brw cb-cobra cutter</t>
  </si>
  <si>
    <t>-ibspbh</t>
  </si>
  <si>
    <t>-ibspba</t>
  </si>
  <si>
    <t>-ibsri</t>
  </si>
  <si>
    <t>-inzet brw ri-rietdak bbs</t>
  </si>
  <si>
    <t>-ibssbh</t>
  </si>
  <si>
    <t>-ibssba</t>
  </si>
  <si>
    <t>-ibssv</t>
  </si>
  <si>
    <t>-inzet brw sv-schuimvorm mid</t>
  </si>
  <si>
    <t>-ibsts</t>
  </si>
  <si>
    <t>-inzet brw ts-ib-industr bbs</t>
  </si>
  <si>
    <t>-ibsvn</t>
  </si>
  <si>
    <t>-inzet brw vn-ventilator</t>
  </si>
  <si>
    <t>-ibswk</t>
  </si>
  <si>
    <t>-inzet brw wk-waterkanon</t>
  </si>
  <si>
    <t>-ibsws</t>
  </si>
  <si>
    <t>-inzet brw ws-waterscherm</t>
  </si>
  <si>
    <t>-ibsb</t>
  </si>
  <si>
    <t>-gwdp</t>
  </si>
  <si>
    <t>-gw15</t>
  </si>
  <si>
    <t>-gw30</t>
  </si>
  <si>
    <t>-gwg15</t>
  </si>
  <si>
    <t>-gwg30</t>
  </si>
  <si>
    <t>-gwm15</t>
  </si>
  <si>
    <t>-gwz15</t>
  </si>
  <si>
    <t>-gwz30</t>
  </si>
  <si>
    <t>-ibww2</t>
  </si>
  <si>
    <t>-kw200</t>
  </si>
  <si>
    <t>-wt200</t>
  </si>
  <si>
    <t>-wts200</t>
  </si>
  <si>
    <t>-ibww5</t>
  </si>
  <si>
    <t>-kw500</t>
  </si>
  <si>
    <t>-wt500</t>
  </si>
  <si>
    <t>-wts500</t>
  </si>
  <si>
    <t>-ibwmsa</t>
  </si>
  <si>
    <t>-ibwmsg</t>
  </si>
  <si>
    <t>-gwsl</t>
  </si>
  <si>
    <t>-ibwslh</t>
  </si>
  <si>
    <t>-ibwwt</t>
  </si>
  <si>
    <t>-inzet brw wt-watertank</t>
  </si>
  <si>
    <t>-ibww10</t>
  </si>
  <si>
    <t>-wt1000</t>
  </si>
  <si>
    <t>-ibww25</t>
  </si>
  <si>
    <t>-wt2500</t>
  </si>
  <si>
    <t>-ibww40</t>
  </si>
  <si>
    <t>-wt4000</t>
  </si>
  <si>
    <t>-ibww</t>
  </si>
  <si>
    <t>-ggb</t>
  </si>
  <si>
    <t>-nrkggb</t>
  </si>
  <si>
    <t>-artsi</t>
  </si>
  <si>
    <t>-igai</t>
  </si>
  <si>
    <t>-ggdct</t>
  </si>
  <si>
    <t>-igcl</t>
  </si>
  <si>
    <t>-ggdca</t>
  </si>
  <si>
    <t>-ggdcc</t>
  </si>
  <si>
    <t>-igcc</t>
  </si>
  <si>
    <t>-ggdcd</t>
  </si>
  <si>
    <t>-igcd</t>
  </si>
  <si>
    <t>-artsf</t>
  </si>
  <si>
    <t>-igfa</t>
  </si>
  <si>
    <t>-ggdic</t>
  </si>
  <si>
    <t>-ggdmic</t>
  </si>
  <si>
    <t>-ggdgor</t>
  </si>
  <si>
    <t>-iggor</t>
  </si>
  <si>
    <t>-ggdizb</t>
  </si>
  <si>
    <t>-igizb</t>
  </si>
  <si>
    <t>-ggdjgd</t>
  </si>
  <si>
    <t>-igjgd</t>
  </si>
  <si>
    <t>-ggdmmk</t>
  </si>
  <si>
    <t>-igmmk</t>
  </si>
  <si>
    <t>-ggdpsh</t>
  </si>
  <si>
    <t>-igpsh</t>
  </si>
  <si>
    <t>-ggdviz</t>
  </si>
  <si>
    <t>-ggd</t>
  </si>
  <si>
    <t>-iggd</t>
  </si>
  <si>
    <t>-ggzcd</t>
  </si>
  <si>
    <t>-ggz</t>
  </si>
  <si>
    <t>-acgz</t>
  </si>
  <si>
    <t>-oghac</t>
  </si>
  <si>
    <t>-dir pg</t>
  </si>
  <si>
    <t>-dirpg</t>
  </si>
  <si>
    <t>-oghdpg</t>
  </si>
  <si>
    <t>-gags</t>
  </si>
  <si>
    <t>-oghga</t>
  </si>
  <si>
    <t>-hingz</t>
  </si>
  <si>
    <t>-oghhin</t>
  </si>
  <si>
    <t>-hongz</t>
  </si>
  <si>
    <t>-oghhon</t>
  </si>
  <si>
    <t>-hovdg</t>
  </si>
  <si>
    <t>-oghhovdg</t>
  </si>
  <si>
    <t>-ovdg</t>
  </si>
  <si>
    <t>-oghovd</t>
  </si>
  <si>
    <t>-oghpg</t>
  </si>
  <si>
    <t>-pghor</t>
  </si>
  <si>
    <t>-oghps</t>
  </si>
  <si>
    <t>-pshor</t>
  </si>
  <si>
    <t>-oghtvt</t>
  </si>
  <si>
    <t>-tvt</t>
  </si>
  <si>
    <t>-oghor</t>
  </si>
  <si>
    <t>-imocc</t>
  </si>
  <si>
    <t>-inzet mo caco</t>
  </si>
  <si>
    <t>-caco</t>
  </si>
  <si>
    <t>-clt-a</t>
  </si>
  <si>
    <t>-clta</t>
  </si>
  <si>
    <t>-inzet gmk mkb cmkb</t>
  </si>
  <si>
    <t>-inzet gmk mkb ctlb</t>
  </si>
  <si>
    <t>-cltb</t>
  </si>
  <si>
    <t>-ibfmkb</t>
  </si>
  <si>
    <t>-inzet brw mkb meldkamer brw</t>
  </si>
  <si>
    <t>-inzet gmk mkb ctlbg</t>
  </si>
  <si>
    <t>-ibfvce</t>
  </si>
  <si>
    <t>-inzet brw ctlve-mpl central</t>
  </si>
  <si>
    <t>-ctlve</t>
  </si>
  <si>
    <t>-inzet gmk mkb hmkb</t>
  </si>
  <si>
    <t>-acbz</t>
  </si>
  <si>
    <t>-inzet mo acbz-ac bevolking</t>
  </si>
  <si>
    <t>-acc</t>
  </si>
  <si>
    <t>-inzet mo acc-ac communicatie</t>
  </si>
  <si>
    <t>-aco</t>
  </si>
  <si>
    <t>-inzet mo acon-ac ondersteun</t>
  </si>
  <si>
    <t>-bgm</t>
  </si>
  <si>
    <t>-imobrg</t>
  </si>
  <si>
    <t>-cotw</t>
  </si>
  <si>
    <t>-imoctw</t>
  </si>
  <si>
    <t>-inzet mo cotw-cot op water</t>
  </si>
  <si>
    <t>-cowa</t>
  </si>
  <si>
    <t>-imocw</t>
  </si>
  <si>
    <t>-inzet mo cowa-cot wadeil</t>
  </si>
  <si>
    <t>-gbt</t>
  </si>
  <si>
    <t>-gbts</t>
  </si>
  <si>
    <t>-gimcop</t>
  </si>
  <si>
    <t>-inzet mo gimcopi</t>
  </si>
  <si>
    <t>-gimot</t>
  </si>
  <si>
    <t>-inzet mo gimot</t>
  </si>
  <si>
    <t>-hinbz</t>
  </si>
  <si>
    <t>-inzet mo hinbz-hin bevolk</t>
  </si>
  <si>
    <t>-honbz</t>
  </si>
  <si>
    <t>-imcopi</t>
  </si>
  <si>
    <t>-imoimc</t>
  </si>
  <si>
    <t>-inzet mo imcopi</t>
  </si>
  <si>
    <t>-imoimr</t>
  </si>
  <si>
    <t>-imrot</t>
  </si>
  <si>
    <t>-inzet mo imrot</t>
  </si>
  <si>
    <t>-imokrt</t>
  </si>
  <si>
    <t>-krot</t>
  </si>
  <si>
    <t>-imokrs</t>
  </si>
  <si>
    <t>-krots</t>
  </si>
  <si>
    <t>-imolc</t>
  </si>
  <si>
    <t>-inzet mo lcopi</t>
  </si>
  <si>
    <t>-lcopi</t>
  </si>
  <si>
    <t>-inzet mo ovdbz</t>
  </si>
  <si>
    <t>-ovdbz</t>
  </si>
  <si>
    <t>-imoodw</t>
  </si>
  <si>
    <t>-inzet mo ovdwa</t>
  </si>
  <si>
    <t>-ovdwa</t>
  </si>
  <si>
    <t>-rbt</t>
  </si>
  <si>
    <t>-rbts</t>
  </si>
  <si>
    <t>-inzet mo rmoa/reg mil opr adv</t>
  </si>
  <si>
    <t>-rmoa</t>
  </si>
  <si>
    <t>-imorol</t>
  </si>
  <si>
    <t>-rol</t>
  </si>
  <si>
    <t>-imorot</t>
  </si>
  <si>
    <t>-rot</t>
  </si>
  <si>
    <t>-imorsa</t>
  </si>
  <si>
    <t>-rots</t>
  </si>
  <si>
    <t>-inzet mo sbz-sec bevolking</t>
  </si>
  <si>
    <t>-sbz</t>
  </si>
  <si>
    <t>-inzet mo sb-sec brandweer</t>
  </si>
  <si>
    <t>-sb</t>
  </si>
  <si>
    <t>-imosc</t>
  </si>
  <si>
    <t>-imosim</t>
  </si>
  <si>
    <t>-inzet mo sc-sec communicatie</t>
  </si>
  <si>
    <t>-sc</t>
  </si>
  <si>
    <t>-inzet mo sg-sec geneeskundig</t>
  </si>
  <si>
    <t>-sg</t>
  </si>
  <si>
    <t>-inzet mo sim-sec im</t>
  </si>
  <si>
    <t>-sim</t>
  </si>
  <si>
    <t>-inzet mo son-sec ondersteun</t>
  </si>
  <si>
    <t>-son</t>
  </si>
  <si>
    <t>-inzet mo sp-sec politie</t>
  </si>
  <si>
    <t>-sp</t>
  </si>
  <si>
    <t>-inzet mo vzvr-voorzitter vr</t>
  </si>
  <si>
    <t>-vzvr</t>
  </si>
  <si>
    <t>-imof</t>
  </si>
  <si>
    <t>-aansel</t>
  </si>
  <si>
    <t>-ipvas</t>
  </si>
  <si>
    <t>-aedpol</t>
  </si>
  <si>
    <t>-ipaaed</t>
  </si>
  <si>
    <t>-arrvrv</t>
  </si>
  <si>
    <t>-ipaav</t>
  </si>
  <si>
    <t>-bb</t>
  </si>
  <si>
    <t>-ipabb</t>
  </si>
  <si>
    <t>-camera</t>
  </si>
  <si>
    <t>-ipact</t>
  </si>
  <si>
    <t>-ipadl</t>
  </si>
  <si>
    <t>-logist</t>
  </si>
  <si>
    <t>-exec</t>
  </si>
  <si>
    <t>-ipaet</t>
  </si>
  <si>
    <t>-hennep</t>
  </si>
  <si>
    <t>-ipaht</t>
  </si>
  <si>
    <t>-hovdp</t>
  </si>
  <si>
    <t>-hovd-p</t>
  </si>
  <si>
    <t>-ipfhd</t>
  </si>
  <si>
    <t>-hovj</t>
  </si>
  <si>
    <t>-ipfhj</t>
  </si>
  <si>
    <t>-hovjh</t>
  </si>
  <si>
    <t>-ipfhv</t>
  </si>
  <si>
    <t>-ibt</t>
  </si>
  <si>
    <t>-ipaibt</t>
  </si>
  <si>
    <t>-lre</t>
  </si>
  <si>
    <t>-ipime</t>
  </si>
  <si>
    <t>-me</t>
  </si>
  <si>
    <t>-ipfoh</t>
  </si>
  <si>
    <t>-onderh</t>
  </si>
  <si>
    <t>-ipfoc</t>
  </si>
  <si>
    <t>-opco</t>
  </si>
  <si>
    <t>-ipfodi</t>
  </si>
  <si>
    <t>-ovd-i</t>
  </si>
  <si>
    <t>-ipfodo</t>
  </si>
  <si>
    <t>-ovd-oc</t>
  </si>
  <si>
    <t>-ipfodp</t>
  </si>
  <si>
    <t>-ovd-p</t>
  </si>
  <si>
    <t>-ipvodv</t>
  </si>
  <si>
    <t>-ovd-v</t>
  </si>
  <si>
    <t>-ovj</t>
  </si>
  <si>
    <t>-ovp</t>
  </si>
  <si>
    <t>-pdunit</t>
  </si>
  <si>
    <t>-persvoorlichting</t>
  </si>
  <si>
    <t>-ipfcle</t>
  </si>
  <si>
    <t>-pvl</t>
  </si>
  <si>
    <t>-ccb</t>
  </si>
  <si>
    <t>-ipfrc</t>
  </si>
  <si>
    <t>-rccb</t>
  </si>
  <si>
    <t>-iparsc</t>
  </si>
  <si>
    <t>-rsc</t>
  </si>
  <si>
    <t>-ipesuh</t>
  </si>
  <si>
    <t>-survh</t>
  </si>
  <si>
    <t>-tci</t>
  </si>
  <si>
    <t>-tcop</t>
  </si>
  <si>
    <t>-ipitp</t>
  </si>
  <si>
    <t>-tph</t>
  </si>
  <si>
    <t>-tooi</t>
  </si>
  <si>
    <t>-ipvvs</t>
  </si>
  <si>
    <t>-tvs</t>
  </si>
  <si>
    <t>-ipevg</t>
  </si>
  <si>
    <t>-vaarg</t>
  </si>
  <si>
    <t>-ipevk</t>
  </si>
  <si>
    <t>-vaark</t>
  </si>
  <si>
    <t>-vkbeg</t>
  </si>
  <si>
    <t>-vlu</t>
  </si>
  <si>
    <t>-beslag</t>
  </si>
  <si>
    <t>-ipavb</t>
  </si>
  <si>
    <t>-ipavik</t>
  </si>
  <si>
    <t>-vik</t>
  </si>
  <si>
    <t>-ipevb</t>
  </si>
  <si>
    <t>-vtbg</t>
  </si>
  <si>
    <t>-vbe</t>
  </si>
  <si>
    <t>-ipvvtt</t>
  </si>
  <si>
    <t>-vtt</t>
  </si>
  <si>
    <t>-ipews</t>
  </si>
  <si>
    <t>-waters</t>
  </si>
  <si>
    <t>-wwm</t>
  </si>
  <si>
    <t>-zhp</t>
  </si>
  <si>
    <t>-ipa</t>
  </si>
  <si>
    <t>-acp</t>
  </si>
  <si>
    <t>-ipfacp</t>
  </si>
  <si>
    <t>-dc</t>
  </si>
  <si>
    <t>-ipfdc</t>
  </si>
  <si>
    <t>-ipfkc</t>
  </si>
  <si>
    <t>-kc</t>
  </si>
  <si>
    <t>-ipfec</t>
  </si>
  <si>
    <t>-pc</t>
  </si>
  <si>
    <t>-ipfhdr</t>
  </si>
  <si>
    <t>-sdroc</t>
  </si>
  <si>
    <t>-ipfbc</t>
  </si>
  <si>
    <t>-tcp</t>
  </si>
  <si>
    <t>-ipfunc</t>
  </si>
  <si>
    <t>-aot</t>
  </si>
  <si>
    <t>-ipiaot</t>
  </si>
  <si>
    <t>-bered</t>
  </si>
  <si>
    <t>-ipert</t>
  </si>
  <si>
    <t>-dkdb</t>
  </si>
  <si>
    <t>-qrt</t>
  </si>
  <si>
    <t>-dsiqrf</t>
  </si>
  <si>
    <t>-ipidqr</t>
  </si>
  <si>
    <t>-dsirrt</t>
  </si>
  <si>
    <t>-ipidrr</t>
  </si>
  <si>
    <t>-dsiuim</t>
  </si>
  <si>
    <t>-ipidui</t>
  </si>
  <si>
    <t>-etvr</t>
  </si>
  <si>
    <t>-iprevr</t>
  </si>
  <si>
    <t>-fast</t>
  </si>
  <si>
    <t>-iplfz</t>
  </si>
  <si>
    <t>-ipehel</t>
  </si>
  <si>
    <t>-pheli</t>
  </si>
  <si>
    <t>-iplfo</t>
  </si>
  <si>
    <t>-lfo</t>
  </si>
  <si>
    <t>-iplocc</t>
  </si>
  <si>
    <t>-locc</t>
  </si>
  <si>
    <t>-ipltfo</t>
  </si>
  <si>
    <t>-ltfo</t>
  </si>
  <si>
    <t>-ipltoz</t>
  </si>
  <si>
    <t>-ltoz</t>
  </si>
  <si>
    <t>-ipalt</t>
  </si>
  <si>
    <t>-lvt</t>
  </si>
  <si>
    <t>-ogae</t>
  </si>
  <si>
    <t>-ipiot</t>
  </si>
  <si>
    <t>-ot</t>
  </si>
  <si>
    <t>-iperh</t>
  </si>
  <si>
    <t>-redho</t>
  </si>
  <si>
    <t>-rijksr</t>
  </si>
  <si>
    <t>-ipsph</t>
  </si>
  <si>
    <t>-speurh</t>
  </si>
  <si>
    <t>-ipatt</t>
  </si>
  <si>
    <t>-tt</t>
  </si>
  <si>
    <t>-ipl</t>
  </si>
  <si>
    <t>-avim</t>
  </si>
  <si>
    <t>-ipavim</t>
  </si>
  <si>
    <t>-iprde</t>
  </si>
  <si>
    <t>-dr</t>
  </si>
  <si>
    <t>-iprdsr</t>
  </si>
  <si>
    <t>-drr</t>
  </si>
  <si>
    <t>-iprdrr</t>
  </si>
  <si>
    <t>-famrec</t>
  </si>
  <si>
    <t>-iprfr</t>
  </si>
  <si>
    <t>-fo</t>
  </si>
  <si>
    <t>-ipafo</t>
  </si>
  <si>
    <t>-inld</t>
  </si>
  <si>
    <t>-interc</t>
  </si>
  <si>
    <t>-iprisn</t>
  </si>
  <si>
    <t>-irc</t>
  </si>
  <si>
    <t>-iprlpd</t>
  </si>
  <si>
    <t>-lpd</t>
  </si>
  <si>
    <t>-iprnc</t>
  </si>
  <si>
    <t>-narco</t>
  </si>
  <si>
    <t>-ovdr</t>
  </si>
  <si>
    <t>-ipfodr</t>
  </si>
  <si>
    <t>-ovd-r</t>
  </si>
  <si>
    <t>-iprtco</t>
  </si>
  <si>
    <t>-tact</t>
  </si>
  <si>
    <t>-tbp</t>
  </si>
  <si>
    <t>-iprtbo</t>
  </si>
  <si>
    <t>-tbz</t>
  </si>
  <si>
    <t>-iprrto</t>
  </si>
  <si>
    <t>-to</t>
  </si>
  <si>
    <t>-ipfto</t>
  </si>
  <si>
    <t>-tev</t>
  </si>
  <si>
    <t>-iprtgo</t>
  </si>
  <si>
    <t>-tgo</t>
  </si>
  <si>
    <t>-vat</t>
  </si>
  <si>
    <t>-ipvvoa</t>
  </si>
  <si>
    <t>-voa</t>
  </si>
  <si>
    <t>-iprvvc</t>
  </si>
  <si>
    <t>-vvc</t>
  </si>
  <si>
    <t>-iprtz</t>
  </si>
  <si>
    <t>-zeden</t>
  </si>
  <si>
    <t>-ipr</t>
  </si>
  <si>
    <t>-hbb</t>
  </si>
  <si>
    <t>-ipshbb</t>
  </si>
  <si>
    <t>-hhn</t>
  </si>
  <si>
    <t>-ipshhn</t>
  </si>
  <si>
    <t>-hinp</t>
  </si>
  <si>
    <t>-ipshif</t>
  </si>
  <si>
    <t>-hint</t>
  </si>
  <si>
    <t>-ipshiv</t>
  </si>
  <si>
    <t>-hmob</t>
  </si>
  <si>
    <t>-ipshm</t>
  </si>
  <si>
    <t>-hoha</t>
  </si>
  <si>
    <t>-ipshhh</t>
  </si>
  <si>
    <t>-honp</t>
  </si>
  <si>
    <t>-ipshon</t>
  </si>
  <si>
    <t>-hopex</t>
  </si>
  <si>
    <t>-ipshex</t>
  </si>
  <si>
    <t>-hops</t>
  </si>
  <si>
    <t>-ipshop</t>
  </si>
  <si>
    <t>-kernstaf</t>
  </si>
  <si>
    <t>-ipsos</t>
  </si>
  <si>
    <t>-sgbo</t>
  </si>
  <si>
    <t>-ips</t>
  </si>
  <si>
    <t>-isfr</t>
  </si>
  <si>
    <t>-issamb</t>
  </si>
  <si>
    <t>-iskhv</t>
  </si>
  <si>
    <t>-sarkhv</t>
  </si>
  <si>
    <t>-iskwc</t>
  </si>
  <si>
    <t>-islg</t>
  </si>
  <si>
    <t>-isna</t>
  </si>
  <si>
    <t>-isrbp</t>
  </si>
  <si>
    <t>-sarpv</t>
  </si>
  <si>
    <t>-issw</t>
  </si>
  <si>
    <t>-isrbk</t>
  </si>
  <si>
    <t>-isrbg</t>
  </si>
  <si>
    <t>-issamr</t>
  </si>
  <si>
    <t>-samij</t>
  </si>
  <si>
    <t>-ishel</t>
  </si>
  <si>
    <t>-issd</t>
  </si>
  <si>
    <t>-isst</t>
  </si>
  <si>
    <t>-isar</t>
  </si>
  <si>
    <t>-justvw</t>
  </si>
  <si>
    <t>-jusvw</t>
  </si>
  <si>
    <t>-kentk</t>
  </si>
  <si>
    <t>-ktk</t>
  </si>
  <si>
    <t>-ktkn</t>
  </si>
  <si>
    <t>-kntk</t>
  </si>
  <si>
    <t>-kpblw</t>
  </si>
  <si>
    <t>-kpblk</t>
  </si>
  <si>
    <t>-kpgrw</t>
  </si>
  <si>
    <t>-kpnrm</t>
  </si>
  <si>
    <t>-kproo</t>
  </si>
  <si>
    <t>-klpt</t>
  </si>
  <si>
    <t>-kpat</t>
  </si>
  <si>
    <t>-krkn</t>
  </si>
  <si>
    <t>-lcm</t>
  </si>
  <si>
    <t>-lftd</t>
  </si>
  <si>
    <t>-lkdrl</t>
  </si>
  <si>
    <t>-lkgaso</t>
  </si>
  <si>
    <t>-lkgasv</t>
  </si>
  <si>
    <t>-lkgaf</t>
  </si>
  <si>
    <t>-lkmil</t>
  </si>
  <si>
    <t>-lkrad</t>
  </si>
  <si>
    <t>-radioactief</t>
  </si>
  <si>
    <t>-rdat</t>
  </si>
  <si>
    <t>-lkgvs</t>
  </si>
  <si>
    <t>-lkso</t>
  </si>
  <si>
    <t>-lekgs</t>
  </si>
  <si>
    <t>-lekkage</t>
  </si>
  <si>
    <t>-lekkage gev stof</t>
  </si>
  <si>
    <t>-lkgs</t>
  </si>
  <si>
    <t>-lkkg</t>
  </si>
  <si>
    <t>-lview</t>
  </si>
  <si>
    <t>-lvaac</t>
  </si>
  <si>
    <t>-lvald</t>
  </si>
  <si>
    <t>-lvamk</t>
  </si>
  <si>
    <t>-lva</t>
  </si>
  <si>
    <t>-lobdr</t>
  </si>
  <si>
    <t>-lohs</t>
  </si>
  <si>
    <t>-lospt</t>
  </si>
  <si>
    <t>-logv</t>
  </si>
  <si>
    <t>-lokaal</t>
  </si>
  <si>
    <t>-lokah</t>
  </si>
  <si>
    <t>-lokmd</t>
  </si>
  <si>
    <t>-lokmid</t>
  </si>
  <si>
    <t>-lvcgr</t>
  </si>
  <si>
    <t>-pobgr</t>
  </si>
  <si>
    <t>-lvckl</t>
  </si>
  <si>
    <t>-pobkl</t>
  </si>
  <si>
    <t>-lvcmd</t>
  </si>
  <si>
    <t>-pobmd</t>
  </si>
  <si>
    <t>-lvczg</t>
  </si>
  <si>
    <t>-pobzg</t>
  </si>
  <si>
    <t>-lvczk</t>
  </si>
  <si>
    <t>-lvc</t>
  </si>
  <si>
    <t>-pobct</t>
  </si>
  <si>
    <t>-bhbc</t>
  </si>
  <si>
    <t>-branc</t>
  </si>
  <si>
    <t>-bhcv</t>
  </si>
  <si>
    <t>-couv</t>
  </si>
  <si>
    <t>-bhmc</t>
  </si>
  <si>
    <t>-maxcos</t>
  </si>
  <si>
    <t>-bhmo</t>
  </si>
  <si>
    <t>-monit</t>
  </si>
  <si>
    <t>-bhpp</t>
  </si>
  <si>
    <t>-perfpo</t>
  </si>
  <si>
    <t>-bhzc</t>
  </si>
  <si>
    <t>-zucil</t>
  </si>
  <si>
    <t>-benodigd hulpmiddel</t>
  </si>
  <si>
    <t>-bhm</t>
  </si>
  <si>
    <t>-mhm</t>
  </si>
  <si>
    <t>-mldc</t>
  </si>
  <si>
    <t>-mc120d</t>
  </si>
  <si>
    <t>-mc30gc</t>
  </si>
  <si>
    <t>-mc30tg</t>
  </si>
  <si>
    <t>-mc60gc</t>
  </si>
  <si>
    <t>-mc60tg</t>
  </si>
  <si>
    <t>-mcbt</t>
  </si>
  <si>
    <t>-mdcbt</t>
  </si>
  <si>
    <t>-mcdbt</t>
  </si>
  <si>
    <t>-mcdvw</t>
  </si>
  <si>
    <t>-mcgg</t>
  </si>
  <si>
    <t>-mdcgg</t>
  </si>
  <si>
    <t>-mcgin</t>
  </si>
  <si>
    <t>-mcgt</t>
  </si>
  <si>
    <t>-mdcgt</t>
  </si>
  <si>
    <t>-mcnb</t>
  </si>
  <si>
    <t>-mdcnb</t>
  </si>
  <si>
    <t>-mcgb</t>
  </si>
  <si>
    <t>-mdcng</t>
  </si>
  <si>
    <t>-mcntb</t>
  </si>
  <si>
    <t>-mcpcc</t>
  </si>
  <si>
    <t>-mdcpcc</t>
  </si>
  <si>
    <t>-mct30m</t>
  </si>
  <si>
    <t>-mct60m</t>
  </si>
  <si>
    <t>-mctg</t>
  </si>
  <si>
    <t>-mdctg</t>
  </si>
  <si>
    <t>-mcvv</t>
  </si>
  <si>
    <t>-mdcvv</t>
  </si>
  <si>
    <t>-mcwn</t>
  </si>
  <si>
    <t>-mdcwn</t>
  </si>
  <si>
    <t>-mc</t>
  </si>
  <si>
    <t>-mdc</t>
  </si>
  <si>
    <t>-meldercontact</t>
  </si>
  <si>
    <t>-metbr</t>
  </si>
  <si>
    <t>-mtbr</t>
  </si>
  <si>
    <t>-gevaarlijke stof</t>
  </si>
  <si>
    <t>-gs</t>
  </si>
  <si>
    <t>-metgs</t>
  </si>
  <si>
    <t>-metong</t>
  </si>
  <si>
    <t>-metov</t>
  </si>
  <si>
    <t>-mtog</t>
  </si>
  <si>
    <t>-metwo</t>
  </si>
  <si>
    <t>-mtwo</t>
  </si>
  <si>
    <t>-mtgeg</t>
  </si>
  <si>
    <t>-milbr</t>
  </si>
  <si>
    <t>-milbt</t>
  </si>
  <si>
    <t>-militair</t>
  </si>
  <si>
    <t>-mltr</t>
  </si>
  <si>
    <t>-minafj</t>
  </si>
  <si>
    <t>-minafn</t>
  </si>
  <si>
    <t>-minaf</t>
  </si>
  <si>
    <t>-nburh</t>
  </si>
  <si>
    <t>-nburl</t>
  </si>
  <si>
    <t>-nburn</t>
  </si>
  <si>
    <t>-nburzh</t>
  </si>
  <si>
    <t>-nbur</t>
  </si>
  <si>
    <t>-omsae</t>
  </si>
  <si>
    <t>-omsag</t>
  </si>
  <si>
    <t>-omsat</t>
  </si>
  <si>
    <t>-omsbb</t>
  </si>
  <si>
    <t>-omsbbm</t>
  </si>
  <si>
    <t>-omsbs</t>
  </si>
  <si>
    <t>-omsbr</t>
  </si>
  <si>
    <t>-omsbgb</t>
  </si>
  <si>
    <t>-omsbrs</t>
  </si>
  <si>
    <t>-omsfl</t>
  </si>
  <si>
    <t>-omsls</t>
  </si>
  <si>
    <t>-omslm</t>
  </si>
  <si>
    <t>-omsob</t>
  </si>
  <si>
    <t>-omsif</t>
  </si>
  <si>
    <t>-omsof</t>
  </si>
  <si>
    <t>-omsos</t>
  </si>
  <si>
    <t>-omsopz</t>
  </si>
  <si>
    <t>-omsov</t>
  </si>
  <si>
    <t>-omsrk</t>
  </si>
  <si>
    <t>-omssl</t>
  </si>
  <si>
    <t>-omsst</t>
  </si>
  <si>
    <t>-omssy</t>
  </si>
  <si>
    <t>-omsug</t>
  </si>
  <si>
    <t>-omsvm</t>
  </si>
  <si>
    <t>-omswb</t>
  </si>
  <si>
    <t>-oms oorzaak</t>
  </si>
  <si>
    <t>-omso</t>
  </si>
  <si>
    <t>-omsoz</t>
  </si>
  <si>
    <t>-oms-pac oorzaak</t>
  </si>
  <si>
    <t>-omstl</t>
  </si>
  <si>
    <t>-opbew</t>
  </si>
  <si>
    <t>-opspn</t>
  </si>
  <si>
    <t>-opijn</t>
  </si>
  <si>
    <t>-invloed alcohol</t>
  </si>
  <si>
    <t>-ivac</t>
  </si>
  <si>
    <t>-ivah</t>
  </si>
  <si>
    <t>-oialc</t>
  </si>
  <si>
    <t>-invloed drugs</t>
  </si>
  <si>
    <t>-ivdr</t>
  </si>
  <si>
    <t>-oidgs</t>
  </si>
  <si>
    <t>-oidrg</t>
  </si>
  <si>
    <t>-invloed medicijnen</t>
  </si>
  <si>
    <t>-ivmc</t>
  </si>
  <si>
    <t>-ivmd</t>
  </si>
  <si>
    <t>-oimed</t>
  </si>
  <si>
    <t>-oiv</t>
  </si>
  <si>
    <t>-oagbo</t>
  </si>
  <si>
    <t>-aogco</t>
  </si>
  <si>
    <t>-oaggd</t>
  </si>
  <si>
    <t>-oagkas</t>
  </si>
  <si>
    <t>-oagkc</t>
  </si>
  <si>
    <t>-oagko</t>
  </si>
  <si>
    <t>-oagmb</t>
  </si>
  <si>
    <t>-oagpb</t>
  </si>
  <si>
    <t>-oagpo</t>
  </si>
  <si>
    <t>-oagstl</t>
  </si>
  <si>
    <t>-oagvo</t>
  </si>
  <si>
    <t>-oag</t>
  </si>
  <si>
    <t>-ogbal</t>
  </si>
  <si>
    <t>-berging</t>
  </si>
  <si>
    <t>-ogbrg</t>
  </si>
  <si>
    <t>-dak</t>
  </si>
  <si>
    <t>-ogdak</t>
  </si>
  <si>
    <t>-oghsr</t>
  </si>
  <si>
    <t>-tfrt</t>
  </si>
  <si>
    <t>-traforuimte</t>
  </si>
  <si>
    <t>-kelder</t>
  </si>
  <si>
    <t>-odgr</t>
  </si>
  <si>
    <t>-ogkld</t>
  </si>
  <si>
    <t>-keuken</t>
  </si>
  <si>
    <t>-ogkkn</t>
  </si>
  <si>
    <t>-lab</t>
  </si>
  <si>
    <t>-laboratorium</t>
  </si>
  <si>
    <t>-lbrt</t>
  </si>
  <si>
    <t>-oglab</t>
  </si>
  <si>
    <t>-ogmk</t>
  </si>
  <si>
    <t>-ogprk</t>
  </si>
  <si>
    <t>-ogrtd</t>
  </si>
  <si>
    <t>-rieten dak</t>
  </si>
  <si>
    <t>-rtda</t>
  </si>
  <si>
    <t>-ogsch</t>
  </si>
  <si>
    <t>-schoorsteen</t>
  </si>
  <si>
    <t>-scst</t>
  </si>
  <si>
    <t>-ogth</t>
  </si>
  <si>
    <t>-ogzld</t>
  </si>
  <si>
    <t>-vliering</t>
  </si>
  <si>
    <t>-zolder</t>
  </si>
  <si>
    <t>-ogeb</t>
  </si>
  <si>
    <t>-ondgr</t>
  </si>
  <si>
    <t>-ondgro</t>
  </si>
  <si>
    <t>-opgew</t>
  </si>
  <si>
    <t>-ambu code 10</t>
  </si>
  <si>
    <t>-code 10</t>
  </si>
  <si>
    <t>-code10</t>
  </si>
  <si>
    <t>-oa10</t>
  </si>
  <si>
    <t>-oacd10</t>
  </si>
  <si>
    <t>-ambu code 20</t>
  </si>
  <si>
    <t>-code 20</t>
  </si>
  <si>
    <t>-code20</t>
  </si>
  <si>
    <t>-oa20</t>
  </si>
  <si>
    <t>-oacd20</t>
  </si>
  <si>
    <t>-ambu code 30</t>
  </si>
  <si>
    <t>-code 30</t>
  </si>
  <si>
    <t>-code30</t>
  </si>
  <si>
    <t>-oa30</t>
  </si>
  <si>
    <t>-oacd30</t>
  </si>
  <si>
    <t>-ambu code 40</t>
  </si>
  <si>
    <t>-code 40</t>
  </si>
  <si>
    <t>-code40</t>
  </si>
  <si>
    <t>-oa40</t>
  </si>
  <si>
    <t>-oacd40</t>
  </si>
  <si>
    <t>-ambu code 5</t>
  </si>
  <si>
    <t>-code 5</t>
  </si>
  <si>
    <t>-code5</t>
  </si>
  <si>
    <t>-ambu code 50</t>
  </si>
  <si>
    <t>-code 50</t>
  </si>
  <si>
    <t>-code50</t>
  </si>
  <si>
    <t>-oa50</t>
  </si>
  <si>
    <t>-oacd50</t>
  </si>
  <si>
    <t>-oambu</t>
  </si>
  <si>
    <t>-gboint</t>
  </si>
  <si>
    <t>-obgimk</t>
  </si>
  <si>
    <t>-gbovln</t>
  </si>
  <si>
    <t>-obgvln</t>
  </si>
  <si>
    <t>-gbovrg</t>
  </si>
  <si>
    <t>-obgvrg</t>
  </si>
  <si>
    <t>-gbo</t>
  </si>
  <si>
    <t>-obgbo</t>
  </si>
  <si>
    <t>-grotebrand</t>
  </si>
  <si>
    <t>-br groot</t>
  </si>
  <si>
    <t>-brgr</t>
  </si>
  <si>
    <t>-grbr</t>
  </si>
  <si>
    <t>-grote br</t>
  </si>
  <si>
    <t>-grote brand</t>
  </si>
  <si>
    <t>-obgr</t>
  </si>
  <si>
    <t>-br klein</t>
  </si>
  <si>
    <t>-brkl</t>
  </si>
  <si>
    <t>-klbr</t>
  </si>
  <si>
    <t>-kleine br</t>
  </si>
  <si>
    <t>-kleine brand</t>
  </si>
  <si>
    <t>-obkl</t>
  </si>
  <si>
    <t>-br middel</t>
  </si>
  <si>
    <t>-brmd</t>
  </si>
  <si>
    <t>-mdbr</t>
  </si>
  <si>
    <t>-middel br</t>
  </si>
  <si>
    <t>-middel brand</t>
  </si>
  <si>
    <t>-middelbrand</t>
  </si>
  <si>
    <t>-obmd</t>
  </si>
  <si>
    <t>-zeergrotebrand</t>
  </si>
  <si>
    <t>-br zeer groot</t>
  </si>
  <si>
    <t>-brzg</t>
  </si>
  <si>
    <t>-obzg</t>
  </si>
  <si>
    <t>-zeer grote br</t>
  </si>
  <si>
    <t>-zeer grote brand</t>
  </si>
  <si>
    <t>-zgbr</t>
  </si>
  <si>
    <t>-obr</t>
  </si>
  <si>
    <t>-ogbsp1</t>
  </si>
  <si>
    <t>-ogbsp2</t>
  </si>
  <si>
    <t>-ogbsp3</t>
  </si>
  <si>
    <t>-ogbsp4</t>
  </si>
  <si>
    <t>-ogbsp</t>
  </si>
  <si>
    <t>-oggw1p</t>
  </si>
  <si>
    <t>-oggw2p</t>
  </si>
  <si>
    <t>-ogh1p</t>
  </si>
  <si>
    <t>-ogh2p</t>
  </si>
  <si>
    <t>-ogh3p</t>
  </si>
  <si>
    <t>-ogh4p</t>
  </si>
  <si>
    <t>-shhst</t>
  </si>
  <si>
    <t>-oghsth</t>
  </si>
  <si>
    <t>-sth</t>
  </si>
  <si>
    <t>-oghubi</t>
  </si>
  <si>
    <t>-usarbi</t>
  </si>
  <si>
    <t>-oghubu</t>
  </si>
  <si>
    <t>-usarbu</t>
  </si>
  <si>
    <t>-oghv</t>
  </si>
  <si>
    <t>-ogib1p</t>
  </si>
  <si>
    <t>-ogib1s</t>
  </si>
  <si>
    <t>-ogib2p</t>
  </si>
  <si>
    <t>-ogib2s</t>
  </si>
  <si>
    <t>-ogib3p</t>
  </si>
  <si>
    <t>-ogib4p</t>
  </si>
  <si>
    <t>-ogibgs</t>
  </si>
  <si>
    <t>-gbogiv</t>
  </si>
  <si>
    <t>-ogiv1p</t>
  </si>
  <si>
    <t>-ogiv</t>
  </si>
  <si>
    <t>-ogl1p</t>
  </si>
  <si>
    <t>-ogl2p</t>
  </si>
  <si>
    <t>-oglo</t>
  </si>
  <si>
    <t>-gbonb</t>
  </si>
  <si>
    <t>-ognd1p</t>
  </si>
  <si>
    <t>-ognw1p</t>
  </si>
  <si>
    <t>-ogn1p</t>
  </si>
  <si>
    <t>-ognw2p</t>
  </si>
  <si>
    <t>-ogn2p</t>
  </si>
  <si>
    <t>-ogn3p</t>
  </si>
  <si>
    <t>-ogn4p</t>
  </si>
  <si>
    <t>-ogn5p</t>
  </si>
  <si>
    <t>-ogn6p</t>
  </si>
  <si>
    <t>-ognbbs</t>
  </si>
  <si>
    <t>-ogsb1p</t>
  </si>
  <si>
    <t>-ogsb2p</t>
  </si>
  <si>
    <t>-ogsb3p</t>
  </si>
  <si>
    <t>-ogsb4p</t>
  </si>
  <si>
    <t>-gbosbb</t>
  </si>
  <si>
    <t>-gbosb</t>
  </si>
  <si>
    <t>-ogs1ps</t>
  </si>
  <si>
    <t>-1 pel tank brand</t>
  </si>
  <si>
    <t>-1 peloton tank brand</t>
  </si>
  <si>
    <t>-ogs1tb</t>
  </si>
  <si>
    <t>-1 pel tankput brand</t>
  </si>
  <si>
    <t>-1 peloton tankput brand</t>
  </si>
  <si>
    <t>-ogs1tp</t>
  </si>
  <si>
    <t>-ogs2ps</t>
  </si>
  <si>
    <t>-2 pel tank brand</t>
  </si>
  <si>
    <t>-2 peloton tank brand</t>
  </si>
  <si>
    <t>-ogs2tb</t>
  </si>
  <si>
    <t>-2 pel tankput brand</t>
  </si>
  <si>
    <t>-2 peloton tankput brand</t>
  </si>
  <si>
    <t>-ogs2tp</t>
  </si>
  <si>
    <t>-ogsbl</t>
  </si>
  <si>
    <t>-grhv</t>
  </si>
  <si>
    <t>-grote hv</t>
  </si>
  <si>
    <t>-hv groot</t>
  </si>
  <si>
    <t>-hvgr</t>
  </si>
  <si>
    <t>-ohgr</t>
  </si>
  <si>
    <t>-hv klein</t>
  </si>
  <si>
    <t>-hvkl</t>
  </si>
  <si>
    <t>-kleine hv</t>
  </si>
  <si>
    <t>-klhv</t>
  </si>
  <si>
    <t>-ohkl</t>
  </si>
  <si>
    <t>-hv middel</t>
  </si>
  <si>
    <t>-hvmd</t>
  </si>
  <si>
    <t>-mdhv</t>
  </si>
  <si>
    <t>-middel hv</t>
  </si>
  <si>
    <t>-ohmd</t>
  </si>
  <si>
    <t>-hv zeer groot</t>
  </si>
  <si>
    <t>-hvzg</t>
  </si>
  <si>
    <t>-ohzg</t>
  </si>
  <si>
    <t>-zeer grote hv</t>
  </si>
  <si>
    <t>-zghv</t>
  </si>
  <si>
    <t>-ohv</t>
  </si>
  <si>
    <t>-ibgs groot</t>
  </si>
  <si>
    <t>-grgs</t>
  </si>
  <si>
    <t>-groot ogs</t>
  </si>
  <si>
    <t>-gsgr</t>
  </si>
  <si>
    <t>-ibgsgr</t>
  </si>
  <si>
    <t>-ogs groot</t>
  </si>
  <si>
    <t>-oigr</t>
  </si>
  <si>
    <t>-ibgs klein</t>
  </si>
  <si>
    <t>-gskl</t>
  </si>
  <si>
    <t>-ibgskl</t>
  </si>
  <si>
    <t>-klein ogs</t>
  </si>
  <si>
    <t>-klgs</t>
  </si>
  <si>
    <t>-ogs klein</t>
  </si>
  <si>
    <t>-oikl</t>
  </si>
  <si>
    <t>-ibgs middel</t>
  </si>
  <si>
    <t>-gsmd</t>
  </si>
  <si>
    <t>-mdgs</t>
  </si>
  <si>
    <t>-middel ogs</t>
  </si>
  <si>
    <t>-ogs middel</t>
  </si>
  <si>
    <t>-oimd</t>
  </si>
  <si>
    <t>-ibgs zeer groot</t>
  </si>
  <si>
    <t>-gszg</t>
  </si>
  <si>
    <t>-ibgszg</t>
  </si>
  <si>
    <t>-ogs zeer groot</t>
  </si>
  <si>
    <t>-oizg</t>
  </si>
  <si>
    <t>-zeer groot ogs</t>
  </si>
  <si>
    <t>-zggs</t>
  </si>
  <si>
    <t>-ibgs</t>
  </si>
  <si>
    <t>-oibgs</t>
  </si>
  <si>
    <t>-grlv</t>
  </si>
  <si>
    <t>-groot lvo</t>
  </si>
  <si>
    <t>-lvgr</t>
  </si>
  <si>
    <t>-lvo groot</t>
  </si>
  <si>
    <t>-lvogr</t>
  </si>
  <si>
    <t>-olgr</t>
  </si>
  <si>
    <t>-klein lvo</t>
  </si>
  <si>
    <t>-kllv</t>
  </si>
  <si>
    <t>-lvkl</t>
  </si>
  <si>
    <t>-lvo klein</t>
  </si>
  <si>
    <t>-lvokl</t>
  </si>
  <si>
    <t>-olkl</t>
  </si>
  <si>
    <t>-lvmd</t>
  </si>
  <si>
    <t>-lvo middel</t>
  </si>
  <si>
    <t>-lvomd</t>
  </si>
  <si>
    <t>-mdlv</t>
  </si>
  <si>
    <t>-middel lvo</t>
  </si>
  <si>
    <t>-olmd</t>
  </si>
  <si>
    <t>-lvo zeer groot</t>
  </si>
  <si>
    <t>-lvozg</t>
  </si>
  <si>
    <t>-lvzg</t>
  </si>
  <si>
    <t>-olzg</t>
  </si>
  <si>
    <t>-zeer groot lvo</t>
  </si>
  <si>
    <t>-zglv</t>
  </si>
  <si>
    <t>-olvo</t>
  </si>
  <si>
    <t>-omka</t>
  </si>
  <si>
    <t>-omkaa</t>
  </si>
  <si>
    <t>-omkab</t>
  </si>
  <si>
    <t>-omkb</t>
  </si>
  <si>
    <t>-omkap</t>
  </si>
  <si>
    <t>-omkp</t>
  </si>
  <si>
    <t>-ompl</t>
  </si>
  <si>
    <t>-plmk</t>
  </si>
  <si>
    <t>-omk</t>
  </si>
  <si>
    <t>-groot wo</t>
  </si>
  <si>
    <t>-grow</t>
  </si>
  <si>
    <t>-owgr</t>
  </si>
  <si>
    <t>-wo groot</t>
  </si>
  <si>
    <t>-wogr</t>
  </si>
  <si>
    <t>-klein wo</t>
  </si>
  <si>
    <t>-klwo</t>
  </si>
  <si>
    <t>-owkl</t>
  </si>
  <si>
    <t>-wo klein</t>
  </si>
  <si>
    <t>-wokl</t>
  </si>
  <si>
    <t>-mdwo</t>
  </si>
  <si>
    <t>-middel wo</t>
  </si>
  <si>
    <t>-owmd</t>
  </si>
  <si>
    <t>-wo middel</t>
  </si>
  <si>
    <t>-womd</t>
  </si>
  <si>
    <t>-owzg</t>
  </si>
  <si>
    <t>-wo zeer groot</t>
  </si>
  <si>
    <t>-wozg</t>
  </si>
  <si>
    <t>-zeer groot wo</t>
  </si>
  <si>
    <t>-zgwo</t>
  </si>
  <si>
    <t>-owo</t>
  </si>
  <si>
    <t>-ogsa</t>
  </si>
  <si>
    <t>-opgela</t>
  </si>
  <si>
    <t>-ogsb</t>
  </si>
  <si>
    <t>-opgelb</t>
  </si>
  <si>
    <t>-ogsp</t>
  </si>
  <si>
    <t>-opgelp</t>
  </si>
  <si>
    <t>-ogs</t>
  </si>
  <si>
    <t>-opgel</t>
  </si>
  <si>
    <t>-opzj</t>
  </si>
  <si>
    <t>-opzn</t>
  </si>
  <si>
    <t>-opz</t>
  </si>
  <si>
    <t>-persalarm</t>
  </si>
  <si>
    <t>-persal</t>
  </si>
  <si>
    <t>-persno</t>
  </si>
  <si>
    <t>-prsnr</t>
  </si>
  <si>
    <t>-prsdp</t>
  </si>
  <si>
    <t>-persoon hoog</t>
  </si>
  <si>
    <t>-prshg</t>
  </si>
  <si>
    <t>-psho</t>
  </si>
  <si>
    <t>-prshd</t>
  </si>
  <si>
    <t>-brand persoon</t>
  </si>
  <si>
    <t>-brps</t>
  </si>
  <si>
    <t>-persoon brand</t>
  </si>
  <si>
    <t>-prsib</t>
  </si>
  <si>
    <t>-psbr</t>
  </si>
  <si>
    <t>-bleve</t>
  </si>
  <si>
    <t>-blevie</t>
  </si>
  <si>
    <t>-blevvie</t>
  </si>
  <si>
    <t>-blow out</t>
  </si>
  <si>
    <t>-blowout</t>
  </si>
  <si>
    <t>-drbleve</t>
  </si>
  <si>
    <t>-drblevie</t>
  </si>
  <si>
    <t>-drblevvie</t>
  </si>
  <si>
    <t>-dreigende blevie</t>
  </si>
  <si>
    <t>-dreigende blevvie</t>
  </si>
  <si>
    <t>-emissie</t>
  </si>
  <si>
    <t>-fakbr</t>
  </si>
  <si>
    <t>-fakkelbr</t>
  </si>
  <si>
    <t>-fakkelbrand</t>
  </si>
  <si>
    <t>-fk brand</t>
  </si>
  <si>
    <t>-fkbr</t>
  </si>
  <si>
    <t>-pgs opslag</t>
  </si>
  <si>
    <t>-plasbr</t>
  </si>
  <si>
    <t>-plasbrand</t>
  </si>
  <si>
    <t>-plbr</t>
  </si>
  <si>
    <t>-toxische plas</t>
  </si>
  <si>
    <t>-pnood</t>
  </si>
  <si>
    <t>-polin</t>
  </si>
  <si>
    <t>-plvt</t>
  </si>
  <si>
    <t>-potlv</t>
  </si>
  <si>
    <t>-potlve</t>
  </si>
  <si>
    <t>-pswag</t>
  </si>
  <si>
    <t>-pswal</t>
  </si>
  <si>
    <t>-pswkp</t>
  </si>
  <si>
    <t>-pswgz</t>
  </si>
  <si>
    <t>-pswkt</t>
  </si>
  <si>
    <t>-pswlk</t>
  </si>
  <si>
    <t>-pswmp</t>
  </si>
  <si>
    <t>-pswps</t>
  </si>
  <si>
    <t>-pswot</t>
  </si>
  <si>
    <t>-pswlz</t>
  </si>
  <si>
    <t>-pswsz</t>
  </si>
  <si>
    <t>-pswsp</t>
  </si>
  <si>
    <t>-pswsv</t>
  </si>
  <si>
    <t>-pswsu</t>
  </si>
  <si>
    <t>-psw</t>
  </si>
  <si>
    <t>-pambu</t>
  </si>
  <si>
    <t>-proca</t>
  </si>
  <si>
    <t>-pbw</t>
  </si>
  <si>
    <t>-procb</t>
  </si>
  <si>
    <t>-pmul</t>
  </si>
  <si>
    <t>-procm</t>
  </si>
  <si>
    <t>-pamok</t>
  </si>
  <si>
    <t>-ppamk</t>
  </si>
  <si>
    <t>-pbtgv</t>
  </si>
  <si>
    <t>-ppaup</t>
  </si>
  <si>
    <t>-pinrap</t>
  </si>
  <si>
    <t>-ppinr</t>
  </si>
  <si>
    <t>-pmh1a</t>
  </si>
  <si>
    <t>-pmh1b</t>
  </si>
  <si>
    <t>-pmh2a</t>
  </si>
  <si>
    <t>-pmh2b</t>
  </si>
  <si>
    <t>-ppol</t>
  </si>
  <si>
    <t>-procp</t>
  </si>
  <si>
    <t>-rmpoa</t>
  </si>
  <si>
    <t>-rnggm</t>
  </si>
  <si>
    <t>-rngpv</t>
  </si>
  <si>
    <t>-rngrk</t>
  </si>
  <si>
    <t>-rngsp</t>
  </si>
  <si>
    <t>-rngv</t>
  </si>
  <si>
    <t>-rticg</t>
  </si>
  <si>
    <t>-rtici</t>
  </si>
  <si>
    <t>-rtick</t>
  </si>
  <si>
    <t>-rticn</t>
  </si>
  <si>
    <t>-rtico</t>
  </si>
  <si>
    <t>-rtics</t>
  </si>
  <si>
    <t>-rticv</t>
  </si>
  <si>
    <t>-rticw</t>
  </si>
  <si>
    <t>-rticz</t>
  </si>
  <si>
    <t>-scenep</t>
  </si>
  <si>
    <t>-schact</t>
  </si>
  <si>
    <t>-schat</t>
  </si>
  <si>
    <t>-signp</t>
  </si>
  <si>
    <t>-sigper</t>
  </si>
  <si>
    <t>-slhk</t>
  </si>
  <si>
    <t>-aspdr</t>
  </si>
  <si>
    <t>-aspgk</t>
  </si>
  <si>
    <t>-aspgd</t>
  </si>
  <si>
    <t>-aspkp</t>
  </si>
  <si>
    <t>-aspkv</t>
  </si>
  <si>
    <t>-asplr</t>
  </si>
  <si>
    <t>-aspmt</t>
  </si>
  <si>
    <t>-aspob</t>
  </si>
  <si>
    <t>-aspos</t>
  </si>
  <si>
    <t>-asppa</t>
  </si>
  <si>
    <t>-asppe</t>
  </si>
  <si>
    <t>-asppo</t>
  </si>
  <si>
    <t>-asprg</t>
  </si>
  <si>
    <t>-asptr</t>
  </si>
  <si>
    <t>-aspzv</t>
  </si>
  <si>
    <t>-aspsrt</t>
  </si>
  <si>
    <t>-awgar</t>
  </si>
  <si>
    <t>-awgau</t>
  </si>
  <si>
    <t>-awgaa</t>
  </si>
  <si>
    <t>-awgbm</t>
  </si>
  <si>
    <t>-awgbr</t>
  </si>
  <si>
    <t>-awgbu</t>
  </si>
  <si>
    <t>-awgdr</t>
  </si>
  <si>
    <t>-awgdd</t>
  </si>
  <si>
    <t>-awgez</t>
  </si>
  <si>
    <t>-awgfi</t>
  </si>
  <si>
    <t>-awggb</t>
  </si>
  <si>
    <t>-awggk</t>
  </si>
  <si>
    <t>-awgmv</t>
  </si>
  <si>
    <t>-awgmo</t>
  </si>
  <si>
    <t>-awgob</t>
  </si>
  <si>
    <t>-awgpe</t>
  </si>
  <si>
    <t>-awgtw</t>
  </si>
  <si>
    <t>-soort aanr weg tankwagen</t>
  </si>
  <si>
    <t>-awgta</t>
  </si>
  <si>
    <t>-awgvw</t>
  </si>
  <si>
    <t>-soort aanr weg vrachtwagen</t>
  </si>
  <si>
    <t>-awgva</t>
  </si>
  <si>
    <t>-awgzv</t>
  </si>
  <si>
    <t>-awgsrt</t>
  </si>
  <si>
    <t>-atrasp</t>
  </si>
  <si>
    <t>-atrdr</t>
  </si>
  <si>
    <t>-atrfw</t>
  </si>
  <si>
    <t>-atrgv</t>
  </si>
  <si>
    <t>-atrgd</t>
  </si>
  <si>
    <t>-atriw</t>
  </si>
  <si>
    <t>-atrva</t>
  </si>
  <si>
    <t>-atrvo</t>
  </si>
  <si>
    <t>-atrwp</t>
  </si>
  <si>
    <t>-atrsrt</t>
  </si>
  <si>
    <t>-avrbv</t>
  </si>
  <si>
    <t>-avrmv</t>
  </si>
  <si>
    <t>-avrob</t>
  </si>
  <si>
    <t>-avrrp</t>
  </si>
  <si>
    <t>-avwzd</t>
  </si>
  <si>
    <t>-avrsrt</t>
  </si>
  <si>
    <t>-asvsrt</t>
  </si>
  <si>
    <t>-afvab</t>
  </si>
  <si>
    <t>-afvch</t>
  </si>
  <si>
    <t>-afvdl</t>
  </si>
  <si>
    <t>-afvhv</t>
  </si>
  <si>
    <t>-afvmes</t>
  </si>
  <si>
    <t>-afvwpt</t>
  </si>
  <si>
    <t>-afvsrt</t>
  </si>
  <si>
    <t>-alins</t>
  </si>
  <si>
    <t>-pains</t>
  </si>
  <si>
    <t>-alnla</t>
  </si>
  <si>
    <t>-panla</t>
  </si>
  <si>
    <t>-alna</t>
  </si>
  <si>
    <t>-alp2</t>
  </si>
  <si>
    <t>-pap2</t>
  </si>
  <si>
    <t>-alsem</t>
  </si>
  <si>
    <t>-pasem</t>
  </si>
  <si>
    <t>-alwsl</t>
  </si>
  <si>
    <t>-pawsl</t>
  </si>
  <si>
    <t>-alwss</t>
  </si>
  <si>
    <t>-pawss</t>
  </si>
  <si>
    <t>-alsrt</t>
  </si>
  <si>
    <t>-pasrt</t>
  </si>
  <si>
    <t>-aland</t>
  </si>
  <si>
    <t>-alla</t>
  </si>
  <si>
    <t>-allu</t>
  </si>
  <si>
    <t>-alucht</t>
  </si>
  <si>
    <t>-alqa</t>
  </si>
  <si>
    <t>-qa</t>
  </si>
  <si>
    <t>-alze</t>
  </si>
  <si>
    <t>-azee</t>
  </si>
  <si>
    <t>-alesrt</t>
  </si>
  <si>
    <t>-anpr86</t>
  </si>
  <si>
    <t>-anpr87</t>
  </si>
  <si>
    <t>-anpr87v</t>
  </si>
  <si>
    <t>-anpradv</t>
  </si>
  <si>
    <t>-anprah</t>
  </si>
  <si>
    <t>-anprkv</t>
  </si>
  <si>
    <t>-anprmb</t>
  </si>
  <si>
    <t>-anproo</t>
  </si>
  <si>
    <t>-anprops</t>
  </si>
  <si>
    <t>-anprops+</t>
  </si>
  <si>
    <t>-anprro</t>
  </si>
  <si>
    <t>-anpr</t>
  </si>
  <si>
    <t>-bgambu</t>
  </si>
  <si>
    <t>-bgnuc</t>
  </si>
  <si>
    <t>-bgvip</t>
  </si>
  <si>
    <t>-bgvrd</t>
  </si>
  <si>
    <t>-bgwtr</t>
  </si>
  <si>
    <t>-bgsrt</t>
  </si>
  <si>
    <t>-bvgob</t>
  </si>
  <si>
    <t>-bvgpd</t>
  </si>
  <si>
    <t>-bvgps</t>
  </si>
  <si>
    <t>-bvgwt</t>
  </si>
  <si>
    <t>-bvgsrt</t>
  </si>
  <si>
    <t>-bekbio</t>
  </si>
  <si>
    <t>-bekdis</t>
  </si>
  <si>
    <t>-bekkrk</t>
  </si>
  <si>
    <t>-bekkin</t>
  </si>
  <si>
    <t>-bekmsk</t>
  </si>
  <si>
    <t>-bekmus</t>
  </si>
  <si>
    <t>-beksyn</t>
  </si>
  <si>
    <t>-bektht</t>
  </si>
  <si>
    <t>-beksrt</t>
  </si>
  <si>
    <t>-bgbaf</t>
  </si>
  <si>
    <t>-bgbel</t>
  </si>
  <si>
    <t>-bgbeo</t>
  </si>
  <si>
    <t>-bgbfh</t>
  </si>
  <si>
    <t>-bgbgb</t>
  </si>
  <si>
    <t>-bgbgr</t>
  </si>
  <si>
    <t>-bgbhs</t>
  </si>
  <si>
    <t>-bgbks</t>
  </si>
  <si>
    <t>-bgbhk</t>
  </si>
  <si>
    <t>-bgbls</t>
  </si>
  <si>
    <t>-bgbst</t>
  </si>
  <si>
    <t>-bgbth</t>
  </si>
  <si>
    <t>-bgbwt</t>
  </si>
  <si>
    <t>-windmolen modern</t>
  </si>
  <si>
    <t>-windturbine</t>
  </si>
  <si>
    <t>-bgbzm</t>
  </si>
  <si>
    <t>-zendmast</t>
  </si>
  <si>
    <t>-bgbsrt</t>
  </si>
  <si>
    <t>-bombr</t>
  </si>
  <si>
    <t>-bomcbr</t>
  </si>
  <si>
    <t>-bomcrf</t>
  </si>
  <si>
    <t>-bomexb</t>
  </si>
  <si>
    <t>-bomexs</t>
  </si>
  <si>
    <t>-bomhgr</t>
  </si>
  <si>
    <t>-bomied</t>
  </si>
  <si>
    <t>-bommn</t>
  </si>
  <si>
    <t>-bomonb</t>
  </si>
  <si>
    <t>-bomsrt</t>
  </si>
  <si>
    <t>-boslf</t>
  </si>
  <si>
    <t>-bosnd</t>
  </si>
  <si>
    <t>-bossrt</t>
  </si>
  <si>
    <t>-bbsgas</t>
  </si>
  <si>
    <t>-bbsrkw</t>
  </si>
  <si>
    <t>-bbssmb</t>
  </si>
  <si>
    <t>-bbsspk</t>
  </si>
  <si>
    <t>-bbswtm</t>
  </si>
  <si>
    <t>-bbssrt</t>
  </si>
  <si>
    <t>-bbibo</t>
  </si>
  <si>
    <t>-bbimi</t>
  </si>
  <si>
    <t>-bbibv</t>
  </si>
  <si>
    <t>-bbisl</t>
  </si>
  <si>
    <t>-bbita</t>
  </si>
  <si>
    <t>-bbitp</t>
  </si>
  <si>
    <t>-bbisrt</t>
  </si>
  <si>
    <t>-afvalcontainer</t>
  </si>
  <si>
    <t>-avct</t>
  </si>
  <si>
    <t>-ctaf</t>
  </si>
  <si>
    <t>-ctav</t>
  </si>
  <si>
    <t>-boct</t>
  </si>
  <si>
    <t>-bouwcontainer</t>
  </si>
  <si>
    <t>-ctbo</t>
  </si>
  <si>
    <t>-ctbw</t>
  </si>
  <si>
    <t>-ctgb</t>
  </si>
  <si>
    <t>-ctgl</t>
  </si>
  <si>
    <t>-glasbak</t>
  </si>
  <si>
    <t>-glba</t>
  </si>
  <si>
    <t>-ctkl</t>
  </si>
  <si>
    <t>-ctpp</t>
  </si>
  <si>
    <t>-papiercontainer</t>
  </si>
  <si>
    <t>-ppct</t>
  </si>
  <si>
    <t>-ctsrt</t>
  </si>
  <si>
    <t>-sodebe</t>
  </si>
  <si>
    <t>-soort detectie beheersysteem</t>
  </si>
  <si>
    <t>-sodedk</t>
  </si>
  <si>
    <t>-sodegb</t>
  </si>
  <si>
    <t>-sodegs</t>
  </si>
  <si>
    <t>-sodeha</t>
  </si>
  <si>
    <t>-sodeob</t>
  </si>
  <si>
    <t>-soderw</t>
  </si>
  <si>
    <t>-soderh</t>
  </si>
  <si>
    <t>-sodesb</t>
  </si>
  <si>
    <t>-sodesp</t>
  </si>
  <si>
    <t>-sodewm</t>
  </si>
  <si>
    <t>-sode</t>
  </si>
  <si>
    <t>-dadbgg</t>
  </si>
  <si>
    <t>-dadhv</t>
  </si>
  <si>
    <t>-dadth</t>
  </si>
  <si>
    <t>-dadsrt</t>
  </si>
  <si>
    <t>-dramf</t>
  </si>
  <si>
    <t>-drhs</t>
  </si>
  <si>
    <t>-hond</t>
  </si>
  <si>
    <t>-kat</t>
  </si>
  <si>
    <t>-drins</t>
  </si>
  <si>
    <t>-drong</t>
  </si>
  <si>
    <t>-drrep</t>
  </si>
  <si>
    <t>-reptiel</t>
  </si>
  <si>
    <t>-slang</t>
  </si>
  <si>
    <t>-drvee</t>
  </si>
  <si>
    <t>-koe</t>
  </si>
  <si>
    <t>-paard</t>
  </si>
  <si>
    <t>-schaap</t>
  </si>
  <si>
    <t>-varken</t>
  </si>
  <si>
    <t>-drvis</t>
  </si>
  <si>
    <t>-vis</t>
  </si>
  <si>
    <t>-drvgl</t>
  </si>
  <si>
    <t>-vogel</t>
  </si>
  <si>
    <t>-drwld</t>
  </si>
  <si>
    <t>-hert</t>
  </si>
  <si>
    <t>-ree</t>
  </si>
  <si>
    <t>-drvzz</t>
  </si>
  <si>
    <t>-drsrt</t>
  </si>
  <si>
    <t>-drghd</t>
  </si>
  <si>
    <t>-drgsf</t>
  </si>
  <si>
    <t>-drgsrt</t>
  </si>
  <si>
    <t>-bse</t>
  </si>
  <si>
    <t>-epbse</t>
  </si>
  <si>
    <t>-ebola</t>
  </si>
  <si>
    <t>-epebl</t>
  </si>
  <si>
    <t>-infzgr</t>
  </si>
  <si>
    <t>-infzkl</t>
  </si>
  <si>
    <t>-epmkz</t>
  </si>
  <si>
    <t>-mkz</t>
  </si>
  <si>
    <t>-epqkr</t>
  </si>
  <si>
    <t>-qkrts</t>
  </si>
  <si>
    <t>-corona</t>
  </si>
  <si>
    <t>-covid</t>
  </si>
  <si>
    <t>-epsar</t>
  </si>
  <si>
    <t>-sars</t>
  </si>
  <si>
    <t>-epvgl</t>
  </si>
  <si>
    <t>-vgriep</t>
  </si>
  <si>
    <t>-epdsrt</t>
  </si>
  <si>
    <t>-frafp</t>
  </si>
  <si>
    <t>-frcom</t>
  </si>
  <si>
    <t>-frid</t>
  </si>
  <si>
    <t>-fronl</t>
  </si>
  <si>
    <t>-frphs</t>
  </si>
  <si>
    <t>-frskm</t>
  </si>
  <si>
    <t>-frspam</t>
  </si>
  <si>
    <t>-frvlsd</t>
  </si>
  <si>
    <t>-frvls</t>
  </si>
  <si>
    <t>-frvlsg</t>
  </si>
  <si>
    <t>-frvrsc</t>
  </si>
  <si>
    <t>-frsrt</t>
  </si>
  <si>
    <t>-gpaah</t>
  </si>
  <si>
    <t>-gpaaf</t>
  </si>
  <si>
    <t>-gpabr</t>
  </si>
  <si>
    <t>-gpbgr</t>
  </si>
  <si>
    <t>-soort gepl actie rookproef</t>
  </si>
  <si>
    <t>-gpadm</t>
  </si>
  <si>
    <t>-gpaev</t>
  </si>
  <si>
    <t>-gpabw</t>
  </si>
  <si>
    <t>-gpabu</t>
  </si>
  <si>
    <t>-gpact</t>
  </si>
  <si>
    <t>-gpaga</t>
  </si>
  <si>
    <t>-gpgab</t>
  </si>
  <si>
    <t>-gpahl</t>
  </si>
  <si>
    <t>-gphel</t>
  </si>
  <si>
    <t>-gpajg</t>
  </si>
  <si>
    <t>-gpaou</t>
  </si>
  <si>
    <t>-gpapt</t>
  </si>
  <si>
    <t>-gpapa</t>
  </si>
  <si>
    <t>-gpasb</t>
  </si>
  <si>
    <t>-gpasv</t>
  </si>
  <si>
    <t>-systeemtest</t>
  </si>
  <si>
    <t>-gpsim</t>
  </si>
  <si>
    <t>-stest</t>
  </si>
  <si>
    <t>-gpavh</t>
  </si>
  <si>
    <t>-gpavc</t>
  </si>
  <si>
    <t>-gpazk</t>
  </si>
  <si>
    <t>-gpzkg</t>
  </si>
  <si>
    <t>-gpasrt</t>
  </si>
  <si>
    <t>-gvelek</t>
  </si>
  <si>
    <t>-gvgedr</t>
  </si>
  <si>
    <t>-gvsrt</t>
  </si>
  <si>
    <t>-agressie</t>
  </si>
  <si>
    <t>-gwag</t>
  </si>
  <si>
    <t>-gwagr</t>
  </si>
  <si>
    <t>-extreem geweld</t>
  </si>
  <si>
    <t>-gwext</t>
  </si>
  <si>
    <t>-fysiek geweld</t>
  </si>
  <si>
    <t>-gwfs</t>
  </si>
  <si>
    <t>-gwfys</t>
  </si>
  <si>
    <t>-gwhsl</t>
  </si>
  <si>
    <t>-hsgw</t>
  </si>
  <si>
    <t>-geweld tegen ambu</t>
  </si>
  <si>
    <t>-gwamb</t>
  </si>
  <si>
    <t>-gwambu</t>
  </si>
  <si>
    <t>-gwta</t>
  </si>
  <si>
    <t>-geweld tegen brw</t>
  </si>
  <si>
    <t>-gwbrw</t>
  </si>
  <si>
    <t>-gwtb</t>
  </si>
  <si>
    <t>-geweld tegen ov</t>
  </si>
  <si>
    <t>-gwov</t>
  </si>
  <si>
    <t>-gwto</t>
  </si>
  <si>
    <t>-geweld tegen pol</t>
  </si>
  <si>
    <t>-gwpol</t>
  </si>
  <si>
    <t>-gwtp</t>
  </si>
  <si>
    <t>-geweld tegen taxi</t>
  </si>
  <si>
    <t>-gwtt</t>
  </si>
  <si>
    <t>-gwtx</t>
  </si>
  <si>
    <t>-gwvb</t>
  </si>
  <si>
    <t>-gwvrb</t>
  </si>
  <si>
    <t>-verbaal geweld</t>
  </si>
  <si>
    <t>-gwsrt</t>
  </si>
  <si>
    <t>-goed</t>
  </si>
  <si>
    <t>-plofkr</t>
  </si>
  <si>
    <t>-ramkr</t>
  </si>
  <si>
    <t>-ibsrt</t>
  </si>
  <si>
    <t>-idchm</t>
  </si>
  <si>
    <t>-idfab</t>
  </si>
  <si>
    <t>-idond</t>
  </si>
  <si>
    <t>-idbvl</t>
  </si>
  <si>
    <t>-idptr</t>
  </si>
  <si>
    <t>-idsrt</t>
  </si>
  <si>
    <t>-ludrn</t>
  </si>
  <si>
    <t>-helicopter</t>
  </si>
  <si>
    <t>-helikopter</t>
  </si>
  <si>
    <t>-hlct</t>
  </si>
  <si>
    <t>-hlkt</t>
  </si>
  <si>
    <t>-luhlk</t>
  </si>
  <si>
    <t>-lubal</t>
  </si>
  <si>
    <t>-lubl</t>
  </si>
  <si>
    <t>-luchtballon</t>
  </si>
  <si>
    <t>-lumil</t>
  </si>
  <si>
    <t>-militair vliegtuig</t>
  </si>
  <si>
    <t>-mlvl</t>
  </si>
  <si>
    <t>-lupvl</t>
  </si>
  <si>
    <t>-passagiersvliegtuig</t>
  </si>
  <si>
    <t>-vltu</t>
  </si>
  <si>
    <t>-luspt</t>
  </si>
  <si>
    <t>-sportvliegtuig</t>
  </si>
  <si>
    <t>-spvl</t>
  </si>
  <si>
    <t>-lustr</t>
  </si>
  <si>
    <t>-stjg</t>
  </si>
  <si>
    <t>-straaljager</t>
  </si>
  <si>
    <t>-luult</t>
  </si>
  <si>
    <t>-ultralight</t>
  </si>
  <si>
    <t>-utli</t>
  </si>
  <si>
    <t>-luvvl</t>
  </si>
  <si>
    <t>-vrachtvliegtuig</t>
  </si>
  <si>
    <t>-luzep</t>
  </si>
  <si>
    <t>-zeppelin</t>
  </si>
  <si>
    <t>-zpln</t>
  </si>
  <si>
    <t>-luzwf</t>
  </si>
  <si>
    <t>-zweefvliegtuig</t>
  </si>
  <si>
    <t>-zwvt</t>
  </si>
  <si>
    <t>-lusrt</t>
  </si>
  <si>
    <t>-memi</t>
  </si>
  <si>
    <t>-mevm</t>
  </si>
  <si>
    <t>-mesrt</t>
  </si>
  <si>
    <t>-mukgl</t>
  </si>
  <si>
    <t>-muonb</t>
  </si>
  <si>
    <t>-muptr</t>
  </si>
  <si>
    <t>-mupth</t>
  </si>
  <si>
    <t>-musrt</t>
  </si>
  <si>
    <t>-nubal</t>
  </si>
  <si>
    <t>-nubfe</t>
  </si>
  <si>
    <t>-nugar</t>
  </si>
  <si>
    <t>-nubge</t>
  </si>
  <si>
    <t>-nubse</t>
  </si>
  <si>
    <t>-nudev</t>
  </si>
  <si>
    <t>-nudok</t>
  </si>
  <si>
    <t>-nudpv</t>
  </si>
  <si>
    <t>-nudsk</t>
  </si>
  <si>
    <t>-nuzgp</t>
  </si>
  <si>
    <t>-nuems</t>
  </si>
  <si>
    <t>-nunes</t>
  </si>
  <si>
    <t>-nunos</t>
  </si>
  <si>
    <t>-nuose</t>
  </si>
  <si>
    <t>-nunpe</t>
  </si>
  <si>
    <t>-nuple</t>
  </si>
  <si>
    <t>-nunse</t>
  </si>
  <si>
    <t>-nuse</t>
  </si>
  <si>
    <t>-nustr</t>
  </si>
  <si>
    <t>-nusrt</t>
  </si>
  <si>
    <t>-ntdrk</t>
  </si>
  <si>
    <t>-ntelk</t>
  </si>
  <si>
    <t>-ntgas</t>
  </si>
  <si>
    <t>-ntovl</t>
  </si>
  <si>
    <t>-ntrio</t>
  </si>
  <si>
    <t>-ntsvw</t>
  </si>
  <si>
    <t>-nttel</t>
  </si>
  <si>
    <t>-ntsrt</t>
  </si>
  <si>
    <t>-oeov</t>
  </si>
  <si>
    <t>-oect</t>
  </si>
  <si>
    <t>-oedkn</t>
  </si>
  <si>
    <t>-oemrk</t>
  </si>
  <si>
    <t>-oeoog</t>
  </si>
  <si>
    <t>-oefo</t>
  </si>
  <si>
    <t>-oeorm</t>
  </si>
  <si>
    <t>-oesrt</t>
  </si>
  <si>
    <t>-onelk</t>
  </si>
  <si>
    <t>-stroom</t>
  </si>
  <si>
    <t>-insto</t>
  </si>
  <si>
    <t>-onins</t>
  </si>
  <si>
    <t>-onval</t>
  </si>
  <si>
    <t>-val</t>
  </si>
  <si>
    <t>-vers</t>
  </si>
  <si>
    <t>-verz</t>
  </si>
  <si>
    <t>-onsrt</t>
  </si>
  <si>
    <t>-ovbus</t>
  </si>
  <si>
    <t>-ovlrl</t>
  </si>
  <si>
    <t>-ovmet</t>
  </si>
  <si>
    <t>-ovtrm</t>
  </si>
  <si>
    <t>-ovtrn</t>
  </si>
  <si>
    <t>-ovtrl</t>
  </si>
  <si>
    <t>-ovpnt</t>
  </si>
  <si>
    <t>-ovsrt</t>
  </si>
  <si>
    <t>-obgar</t>
  </si>
  <si>
    <t>-obgbr</t>
  </si>
  <si>
    <t>-obgcl</t>
  </si>
  <si>
    <t>-obggt</t>
  </si>
  <si>
    <t>-obggv</t>
  </si>
  <si>
    <t>-obggd</t>
  </si>
  <si>
    <t>-obgps</t>
  </si>
  <si>
    <t>-obgvd</t>
  </si>
  <si>
    <t>-obgvt</t>
  </si>
  <si>
    <t>-obgsrt</t>
  </si>
  <si>
    <t>-ogbnu</t>
  </si>
  <si>
    <t>-ogbpk</t>
  </si>
  <si>
    <t>-ogbsb</t>
  </si>
  <si>
    <t>-ogbst</t>
  </si>
  <si>
    <t>-ogbtu</t>
  </si>
  <si>
    <t>-ogbsrt</t>
  </si>
  <si>
    <t>-olbld</t>
  </si>
  <si>
    <t>-olbdl</t>
  </si>
  <si>
    <t>-olbkr</t>
  </si>
  <si>
    <t>-olcrs</t>
  </si>
  <si>
    <t>-oldrk</t>
  </si>
  <si>
    <t>-oldrg</t>
  </si>
  <si>
    <t>-oldrr</t>
  </si>
  <si>
    <t>-olevm</t>
  </si>
  <si>
    <t>-olglr</t>
  </si>
  <si>
    <t>-olhgn</t>
  </si>
  <si>
    <t>-olhdp</t>
  </si>
  <si>
    <t>-olmzk</t>
  </si>
  <si>
    <t>-olmzn</t>
  </si>
  <si>
    <t>-olrlt</t>
  </si>
  <si>
    <t>-olrk</t>
  </si>
  <si>
    <t>-olsnw</t>
  </si>
  <si>
    <t>-olvbl</t>
  </si>
  <si>
    <t>-olvr</t>
  </si>
  <si>
    <t>-olzav</t>
  </si>
  <si>
    <t>-olzvr</t>
  </si>
  <si>
    <t>-olsrt</t>
  </si>
  <si>
    <t>-baby</t>
  </si>
  <si>
    <t>-psbab</t>
  </si>
  <si>
    <t>-jongen</t>
  </si>
  <si>
    <t>-psjgn</t>
  </si>
  <si>
    <t>-kind</t>
  </si>
  <si>
    <t>-psknd</t>
  </si>
  <si>
    <t>-man</t>
  </si>
  <si>
    <t>-psman</t>
  </si>
  <si>
    <t>-meisje</t>
  </si>
  <si>
    <t>-psmsj</t>
  </si>
  <si>
    <t>-psvlw</t>
  </si>
  <si>
    <t>-volwassene</t>
  </si>
  <si>
    <t>-vwsn</t>
  </si>
  <si>
    <t>-psvrw</t>
  </si>
  <si>
    <t>-vrouw</t>
  </si>
  <si>
    <t>-pssrt</t>
  </si>
  <si>
    <t>-picbp</t>
  </si>
  <si>
    <t>-picin</t>
  </si>
  <si>
    <t>-piibp</t>
  </si>
  <si>
    <t>-pirbp</t>
  </si>
  <si>
    <t>-pisrt</t>
  </si>
  <si>
    <t>-ptbrd</t>
  </si>
  <si>
    <t>-ptesc</t>
  </si>
  <si>
    <t>-pthtl</t>
  </si>
  <si>
    <t>-ptmsl</t>
  </si>
  <si>
    <t>-ptstt</t>
  </si>
  <si>
    <t>-ptsrt</t>
  </si>
  <si>
    <t>-sibdr</t>
  </si>
  <si>
    <t>-sisrt</t>
  </si>
  <si>
    <t>-gdrt</t>
  </si>
  <si>
    <t>-goederentrein</t>
  </si>
  <si>
    <t>-spgdr</t>
  </si>
  <si>
    <t>-light rail</t>
  </si>
  <si>
    <t>-lightrail</t>
  </si>
  <si>
    <t>-lira</t>
  </si>
  <si>
    <t>-splrl</t>
  </si>
  <si>
    <t>-metro</t>
  </si>
  <si>
    <t>-spmtr</t>
  </si>
  <si>
    <t>-passagierstrein</t>
  </si>
  <si>
    <t>-psgt</t>
  </si>
  <si>
    <t>-sppss</t>
  </si>
  <si>
    <t>-trein</t>
  </si>
  <si>
    <t>-sptrm</t>
  </si>
  <si>
    <t>-tram</t>
  </si>
  <si>
    <t>-spsrt</t>
  </si>
  <si>
    <t>-sbbr</t>
  </si>
  <si>
    <t>-sbeve</t>
  </si>
  <si>
    <t>-sbgrip</t>
  </si>
  <si>
    <t>-sboef</t>
  </si>
  <si>
    <t>-sbov</t>
  </si>
  <si>
    <t>-sbvip</t>
  </si>
  <si>
    <t>-sbsrt</t>
  </si>
  <si>
    <t>-stksrt</t>
  </si>
  <si>
    <t>-sssrt</t>
  </si>
  <si>
    <t>-smabr</t>
  </si>
  <si>
    <t>-smbrv</t>
  </si>
  <si>
    <t>-smflt</t>
  </si>
  <si>
    <t>-smldp</t>
  </si>
  <si>
    <t>-smltp</t>
  </si>
  <si>
    <t>-smpka</t>
  </si>
  <si>
    <t>-smslb</t>
  </si>
  <si>
    <t>-smvkb</t>
  </si>
  <si>
    <t>-smvkl</t>
  </si>
  <si>
    <t>-smsrt</t>
  </si>
  <si>
    <t>-sragl</t>
  </si>
  <si>
    <t>-srbrg</t>
  </si>
  <si>
    <t>-srgat</t>
  </si>
  <si>
    <t>-srlek</t>
  </si>
  <si>
    <t>-srobs</t>
  </si>
  <si>
    <t>-srobv</t>
  </si>
  <si>
    <t>-srovw</t>
  </si>
  <si>
    <t>-srpgv</t>
  </si>
  <si>
    <t>-srvkr</t>
  </si>
  <si>
    <t>-srwbl</t>
  </si>
  <si>
    <t>-srwzh</t>
  </si>
  <si>
    <t>-srsrt</t>
  </si>
  <si>
    <t>-cter1</t>
  </si>
  <si>
    <t>-tdrg</t>
  </si>
  <si>
    <t>-terr dreiging</t>
  </si>
  <si>
    <t>-trsc1</t>
  </si>
  <si>
    <t>-cter2</t>
  </si>
  <si>
    <t>-tasl</t>
  </si>
  <si>
    <t>-terr aanslag</t>
  </si>
  <si>
    <t>-trsc2</t>
  </si>
  <si>
    <t>-cter3</t>
  </si>
  <si>
    <t>-trsc3</t>
  </si>
  <si>
    <t>-cter4</t>
  </si>
  <si>
    <t>-trsc4</t>
  </si>
  <si>
    <t>-cter5</t>
  </si>
  <si>
    <t>-trsc5</t>
  </si>
  <si>
    <t>-cter</t>
  </si>
  <si>
    <t>-trsrt</t>
  </si>
  <si>
    <t>-thvl</t>
  </si>
  <si>
    <t>-thvz</t>
  </si>
  <si>
    <t>-thsrt</t>
  </si>
  <si>
    <t>-bruine vloot</t>
  </si>
  <si>
    <t>-vabvl</t>
  </si>
  <si>
    <t>-binnenvaartschip</t>
  </si>
  <si>
    <t>-bnvs</t>
  </si>
  <si>
    <t>-vabiv</t>
  </si>
  <si>
    <t>-crsc</t>
  </si>
  <si>
    <t>-cruiseschip</t>
  </si>
  <si>
    <t>-vacrs</t>
  </si>
  <si>
    <t>-duva</t>
  </si>
  <si>
    <t>-duwboot</t>
  </si>
  <si>
    <t>-duwvaart</t>
  </si>
  <si>
    <t>-sleepboot</t>
  </si>
  <si>
    <t>-sleepvaart</t>
  </si>
  <si>
    <t>-slva</t>
  </si>
  <si>
    <t>-vaduw</t>
  </si>
  <si>
    <t>-jetski</t>
  </si>
  <si>
    <t>-vajet</t>
  </si>
  <si>
    <t>-kano</t>
  </si>
  <si>
    <t>-robo</t>
  </si>
  <si>
    <t>-roeiboot</t>
  </si>
  <si>
    <t>-varbt</t>
  </si>
  <si>
    <t>-defensievaartuig</t>
  </si>
  <si>
    <t>-dfva</t>
  </si>
  <si>
    <t>-militair vaartuig</t>
  </si>
  <si>
    <t>-mlva</t>
  </si>
  <si>
    <t>-vamil</t>
  </si>
  <si>
    <t>-offshore platform</t>
  </si>
  <si>
    <t>-ospf</t>
  </si>
  <si>
    <t>-vaosp</t>
  </si>
  <si>
    <t>-partyboot</t>
  </si>
  <si>
    <t>-ptbt</t>
  </si>
  <si>
    <t>-vaptb</t>
  </si>
  <si>
    <t>-passagiersschip</t>
  </si>
  <si>
    <t>-psgs</t>
  </si>
  <si>
    <t>-vapss</t>
  </si>
  <si>
    <t>-motorboot</t>
  </si>
  <si>
    <t>-motorjacht</t>
  </si>
  <si>
    <t>-pleziervaart</t>
  </si>
  <si>
    <t>-pzvt</t>
  </si>
  <si>
    <t>-rcvt</t>
  </si>
  <si>
    <t>-recreatievaart</t>
  </si>
  <si>
    <t>-speedboot</t>
  </si>
  <si>
    <t>-vapzv</t>
  </si>
  <si>
    <t>-zeilboot</t>
  </si>
  <si>
    <t>-rondvaartboot</t>
  </si>
  <si>
    <t>-rvbt</t>
  </si>
  <si>
    <t>-varvb</t>
  </si>
  <si>
    <t>-kite</t>
  </si>
  <si>
    <t>-supl</t>
  </si>
  <si>
    <t>-surfplank</t>
  </si>
  <si>
    <t>-vaspk</t>
  </si>
  <si>
    <t>-tanker</t>
  </si>
  <si>
    <t>-vatnk</t>
  </si>
  <si>
    <t>-ferry</t>
  </si>
  <si>
    <t>-vafrr</t>
  </si>
  <si>
    <t>-veerpont</t>
  </si>
  <si>
    <t>-vepo</t>
  </si>
  <si>
    <t>-vavrs</t>
  </si>
  <si>
    <t>-vrachtschip</t>
  </si>
  <si>
    <t>-vrsc</t>
  </si>
  <si>
    <t>-vazee</t>
  </si>
  <si>
    <t>-zeeschip</t>
  </si>
  <si>
    <t>-zesc</t>
  </si>
  <si>
    <t>-vasrt</t>
  </si>
  <si>
    <t>-vmbab</t>
  </si>
  <si>
    <t>-vmdr</t>
  </si>
  <si>
    <t>-vmgoe</t>
  </si>
  <si>
    <t>-vmjgn</t>
  </si>
  <si>
    <t>-vmknd</t>
  </si>
  <si>
    <t>-vmman</t>
  </si>
  <si>
    <t>-vmmsj</t>
  </si>
  <si>
    <t>-vmurg</t>
  </si>
  <si>
    <t>-vmvlw</t>
  </si>
  <si>
    <t>-vmvrw</t>
  </si>
  <si>
    <t>-vmsrt</t>
  </si>
  <si>
    <t>-aanhanger</t>
  </si>
  <si>
    <t>-ahng</t>
  </si>
  <si>
    <t>-voahg</t>
  </si>
  <si>
    <t>-bestelbus</t>
  </si>
  <si>
    <t>-vobsb</t>
  </si>
  <si>
    <t>-brfi</t>
  </si>
  <si>
    <t>-brmr</t>
  </si>
  <si>
    <t>-bromfiets</t>
  </si>
  <si>
    <t>-brommer</t>
  </si>
  <si>
    <t>-vobrf</t>
  </si>
  <si>
    <t>-brmb</t>
  </si>
  <si>
    <t>-brommobiel</t>
  </si>
  <si>
    <t>-vobrm</t>
  </si>
  <si>
    <t>-bus</t>
  </si>
  <si>
    <t>-touringcar</t>
  </si>
  <si>
    <t>-trcr</t>
  </si>
  <si>
    <t>-vobus</t>
  </si>
  <si>
    <t>-camper</t>
  </si>
  <si>
    <t>-vocmp</t>
  </si>
  <si>
    <t>-caravan</t>
  </si>
  <si>
    <t>-crvn</t>
  </si>
  <si>
    <t>-vocrv</t>
  </si>
  <si>
    <t>-dienstvoertuig</t>
  </si>
  <si>
    <t>-divo</t>
  </si>
  <si>
    <t>-vodvo</t>
  </si>
  <si>
    <t>-dbdb</t>
  </si>
  <si>
    <t>-dbdk</t>
  </si>
  <si>
    <t>-dubbeldekker</t>
  </si>
  <si>
    <t>-dubbeldekkerbus</t>
  </si>
  <si>
    <t>-voddb</t>
  </si>
  <si>
    <t>-fiets</t>
  </si>
  <si>
    <t>-vofts</t>
  </si>
  <si>
    <t>-bouwvoertuig</t>
  </si>
  <si>
    <t>-bovo</t>
  </si>
  <si>
    <t>-landbouwvoertuig</t>
  </si>
  <si>
    <t>-lbvo</t>
  </si>
  <si>
    <t>-tractor</t>
  </si>
  <si>
    <t>-trekker</t>
  </si>
  <si>
    <t>-volnd</t>
  </si>
  <si>
    <t>-defensievoertuig</t>
  </si>
  <si>
    <t>-dfvo</t>
  </si>
  <si>
    <t>-militair voertuig</t>
  </si>
  <si>
    <t>-mlvo</t>
  </si>
  <si>
    <t>-vomil</t>
  </si>
  <si>
    <t>-motor</t>
  </si>
  <si>
    <t>-vomtr</t>
  </si>
  <si>
    <t>-auto</t>
  </si>
  <si>
    <t>-personenauto</t>
  </si>
  <si>
    <t>-psat</t>
  </si>
  <si>
    <t>-vopsn</t>
  </si>
  <si>
    <t>-quad</t>
  </si>
  <si>
    <t>-voqua</t>
  </si>
  <si>
    <t>-scooter</t>
  </si>
  <si>
    <t>-sctr</t>
  </si>
  <si>
    <t>-vosct</t>
  </si>
  <si>
    <t>-taat</t>
  </si>
  <si>
    <t>-tankauto</t>
  </si>
  <si>
    <t>-tankwagen</t>
  </si>
  <si>
    <t>-tawg</t>
  </si>
  <si>
    <t>-votnk</t>
  </si>
  <si>
    <t>-taxi</t>
  </si>
  <si>
    <t>-votx</t>
  </si>
  <si>
    <t>-soort voertuig vrachtwagen</t>
  </si>
  <si>
    <t>-wo vrachtauto</t>
  </si>
  <si>
    <t>-vovrt</t>
  </si>
  <si>
    <t>-vrachtauto</t>
  </si>
  <si>
    <t>-vrachtwagen</t>
  </si>
  <si>
    <t>-vrat</t>
  </si>
  <si>
    <t>-vrwg</t>
  </si>
  <si>
    <t>-vowdt</t>
  </si>
  <si>
    <t>-vosrt</t>
  </si>
  <si>
    <t>-bralc</t>
  </si>
  <si>
    <t>-brsal</t>
  </si>
  <si>
    <t>-brbz</t>
  </si>
  <si>
    <t>-brcg</t>
  </si>
  <si>
    <t>-brcng</t>
  </si>
  <si>
    <t>-brscv</t>
  </si>
  <si>
    <t>-brcry</t>
  </si>
  <si>
    <t>-brdsl</t>
  </si>
  <si>
    <t>-brel</t>
  </si>
  <si>
    <t>-brgas</t>
  </si>
  <si>
    <t>-brkero</t>
  </si>
  <si>
    <t>-brlng</t>
  </si>
  <si>
    <t>-brlpg</t>
  </si>
  <si>
    <t>-brst</t>
  </si>
  <si>
    <t>-brwts</t>
  </si>
  <si>
    <t>-brzso</t>
  </si>
  <si>
    <t>-brssrt</t>
  </si>
  <si>
    <t>-wplud</t>
  </si>
  <si>
    <t>-wpnee</t>
  </si>
  <si>
    <t>-wponb</t>
  </si>
  <si>
    <t>-wpppr</t>
  </si>
  <si>
    <t>-wpsls</t>
  </si>
  <si>
    <t>-wpson</t>
  </si>
  <si>
    <t>-mes</t>
  </si>
  <si>
    <t>-steekwapen</t>
  </si>
  <si>
    <t>-stwp</t>
  </si>
  <si>
    <t>-wpstk</t>
  </si>
  <si>
    <t>-wpstr</t>
  </si>
  <si>
    <t>-pistool</t>
  </si>
  <si>
    <t>-vuurwapen</t>
  </si>
  <si>
    <t>-vuwp</t>
  </si>
  <si>
    <t>-wpvuu</t>
  </si>
  <si>
    <t>-wpsrt</t>
  </si>
  <si>
    <t>-glad</t>
  </si>
  <si>
    <t>-hitte</t>
  </si>
  <si>
    <t>-koude</t>
  </si>
  <si>
    <t>-mist</t>
  </si>
  <si>
    <t>-onweer</t>
  </si>
  <si>
    <t>-regen</t>
  </si>
  <si>
    <t>-sneeuw</t>
  </si>
  <si>
    <t>-whozen</t>
  </si>
  <si>
    <t>-wind</t>
  </si>
  <si>
    <t>-wasrt</t>
  </si>
  <si>
    <t>-wnaan</t>
  </si>
  <si>
    <t>-appartement</t>
  </si>
  <si>
    <t>-aptm</t>
  </si>
  <si>
    <t>-wnapp</t>
  </si>
  <si>
    <t>-bovenwoning</t>
  </si>
  <si>
    <t>-bvwn</t>
  </si>
  <si>
    <t>-wnbvn</t>
  </si>
  <si>
    <t>-chalet</t>
  </si>
  <si>
    <t>-wnchl</t>
  </si>
  <si>
    <t>-wndup</t>
  </si>
  <si>
    <t>-flat</t>
  </si>
  <si>
    <t>-wnflt</t>
  </si>
  <si>
    <t>-hoekwoning</t>
  </si>
  <si>
    <t>-hown</t>
  </si>
  <si>
    <t>-wnhkw</t>
  </si>
  <si>
    <t>-klassieke molen</t>
  </si>
  <si>
    <t>-klassieke windmolen</t>
  </si>
  <si>
    <t>-molen</t>
  </si>
  <si>
    <t>-molen klassiek</t>
  </si>
  <si>
    <t>-molen monumentaal</t>
  </si>
  <si>
    <t>-monumentale molen</t>
  </si>
  <si>
    <t>-monumentale windmolen</t>
  </si>
  <si>
    <t>-watermolen</t>
  </si>
  <si>
    <t>-windmolen klassiek</t>
  </si>
  <si>
    <t>-windmolen monumentaal</t>
  </si>
  <si>
    <t>-wnmln</t>
  </si>
  <si>
    <t>-portiekwoning</t>
  </si>
  <si>
    <t>-ptwn</t>
  </si>
  <si>
    <t>-wnptk</t>
  </si>
  <si>
    <t>-stacaravan</t>
  </si>
  <si>
    <t>-stcv</t>
  </si>
  <si>
    <t>-wnstc</t>
  </si>
  <si>
    <t>-tswn</t>
  </si>
  <si>
    <t>-tussenwoning</t>
  </si>
  <si>
    <t>-wntss</t>
  </si>
  <si>
    <t>-vrijstaand</t>
  </si>
  <si>
    <t>-vrijstaande woning</t>
  </si>
  <si>
    <t>-vswn</t>
  </si>
  <si>
    <t>-wnvrs</t>
  </si>
  <si>
    <t>-wnwbd</t>
  </si>
  <si>
    <t>-wobd</t>
  </si>
  <si>
    <t>-woonboerderij</t>
  </si>
  <si>
    <t>-soort vaartuig woonboot</t>
  </si>
  <si>
    <t>-vawbt</t>
  </si>
  <si>
    <t>-wnwbt</t>
  </si>
  <si>
    <t>-wobo</t>
  </si>
  <si>
    <t>-woonboot</t>
  </si>
  <si>
    <t>-wnwwg</t>
  </si>
  <si>
    <t>-woonwagen</t>
  </si>
  <si>
    <t>-wowg</t>
  </si>
  <si>
    <t>-wnsrt</t>
  </si>
  <si>
    <t>-tschem</t>
  </si>
  <si>
    <t>-zdchm</t>
  </si>
  <si>
    <t>-tsmed</t>
  </si>
  <si>
    <t>-zdmdc</t>
  </si>
  <si>
    <t>-tsmes</t>
  </si>
  <si>
    <t>-zemes</t>
  </si>
  <si>
    <t>-tsod</t>
  </si>
  <si>
    <t>-zdovr</t>
  </si>
  <si>
    <t>-tsspr</t>
  </si>
  <si>
    <t>-zdspr</t>
  </si>
  <si>
    <t>-tsverb</t>
  </si>
  <si>
    <t>-zdvbd</t>
  </si>
  <si>
    <t>-tsverd</t>
  </si>
  <si>
    <t>-zdvdk</t>
  </si>
  <si>
    <t>-tsgas</t>
  </si>
  <si>
    <t>-zdvgs</t>
  </si>
  <si>
    <t>-tsgif</t>
  </si>
  <si>
    <t>-zdvgf</t>
  </si>
  <si>
    <t>-tshang</t>
  </si>
  <si>
    <t>-zdvhg</t>
  </si>
  <si>
    <t>-tsstik</t>
  </si>
  <si>
    <t>-zdvsk</t>
  </si>
  <si>
    <t>-tsvwp</t>
  </si>
  <si>
    <t>-zdvwp</t>
  </si>
  <si>
    <t>-tssrt</t>
  </si>
  <si>
    <t>-zdsrt</t>
  </si>
  <si>
    <t>-za1uur</t>
  </si>
  <si>
    <t>-za2uur</t>
  </si>
  <si>
    <t>-zamidd</t>
  </si>
  <si>
    <t>-zaocht</t>
  </si>
  <si>
    <t>-zatijd</t>
  </si>
  <si>
    <t>-zannb</t>
  </si>
  <si>
    <t>-zabesc</t>
  </si>
  <si>
    <t>-zasrt</t>
  </si>
  <si>
    <t>-mzgi</t>
  </si>
  <si>
    <t>-gci</t>
  </si>
  <si>
    <t>-vomigi</t>
  </si>
  <si>
    <t>-mzci</t>
  </si>
  <si>
    <t>-cse</t>
  </si>
  <si>
    <t>-cse inspecties</t>
  </si>
  <si>
    <t>-cse-inspectie</t>
  </si>
  <si>
    <t>-vomici</t>
  </si>
  <si>
    <t>-mzaw</t>
  </si>
  <si>
    <t>-awz</t>
  </si>
  <si>
    <t>-vomiaw</t>
  </si>
  <si>
    <t>-mzso</t>
  </si>
  <si>
    <t>-sco</t>
  </si>
  <si>
    <t>-vomiso</t>
  </si>
  <si>
    <t>-mzwd</t>
  </si>
  <si>
    <t>-vomiwd</t>
  </si>
  <si>
    <t>-wdl</t>
  </si>
  <si>
    <t>-mzsrt</t>
  </si>
  <si>
    <t>-vzav</t>
  </si>
  <si>
    <t>-atvs</t>
  </si>
  <si>
    <t>-dvkmav</t>
  </si>
  <si>
    <t>-kmvs</t>
  </si>
  <si>
    <t>-verstekeling</t>
  </si>
  <si>
    <t>-vzaz</t>
  </si>
  <si>
    <t>-asz</t>
  </si>
  <si>
    <t>-dvkmaz</t>
  </si>
  <si>
    <t>-kmaz</t>
  </si>
  <si>
    <t>-vzuz</t>
  </si>
  <si>
    <t>-dvkmuv</t>
  </si>
  <si>
    <t>-kmuz</t>
  </si>
  <si>
    <t>-uitzetten vreemdeling</t>
  </si>
  <si>
    <t>-uzv</t>
  </si>
  <si>
    <t>-vzsrt</t>
  </si>
  <si>
    <t>-scdl</t>
  </si>
  <si>
    <t>-suicd</t>
  </si>
  <si>
    <t>-t1</t>
  </si>
  <si>
    <t>-t2</t>
  </si>
  <si>
    <t>-t3</t>
  </si>
  <si>
    <t>-t4</t>
  </si>
  <si>
    <t>-tijd1a</t>
  </si>
  <si>
    <t>-tdrdd</t>
  </si>
  <si>
    <t>-tdrgw</t>
  </si>
  <si>
    <t>-tdrzk</t>
  </si>
  <si>
    <t>-tdr</t>
  </si>
  <si>
    <t>-tpld</t>
  </si>
  <si>
    <t>-trspl</t>
  </si>
  <si>
    <t>-horeca</t>
  </si>
  <si>
    <t>-uitgaan</t>
  </si>
  <si>
    <t>-uitho</t>
  </si>
  <si>
    <t>-c2000</t>
  </si>
  <si>
    <t>-gis</t>
  </si>
  <si>
    <t>-gms</t>
  </si>
  <si>
    <t>-uvlins</t>
  </si>
  <si>
    <t>-uvlnla</t>
  </si>
  <si>
    <t>-uvloms</t>
  </si>
  <si>
    <t>-p2000</t>
  </si>
  <si>
    <t>-telef</t>
  </si>
  <si>
    <t>-uvlmwas</t>
  </si>
  <si>
    <t>-uvlmk</t>
  </si>
  <si>
    <t>-doorrijder</t>
  </si>
  <si>
    <t>-drdn</t>
  </si>
  <si>
    <t>-drdr</t>
  </si>
  <si>
    <t>-vltpo</t>
  </si>
  <si>
    <t>-vpo</t>
  </si>
  <si>
    <t>-doorrijden</t>
  </si>
  <si>
    <t>-vldbz</t>
  </si>
  <si>
    <t>-vlenz</t>
  </si>
  <si>
    <t>-vlspr</t>
  </si>
  <si>
    <t>-vlvws</t>
  </si>
  <si>
    <t>-vlam</t>
  </si>
  <si>
    <t>-psvwp</t>
  </si>
  <si>
    <t>-psvwpj</t>
  </si>
  <si>
    <t>-psvwpn</t>
  </si>
  <si>
    <t>-via land</t>
  </si>
  <si>
    <t>-viald</t>
  </si>
  <si>
    <t>-vlbb</t>
  </si>
  <si>
    <t>-vdln</t>
  </si>
  <si>
    <t>-vrmdl</t>
  </si>
  <si>
    <t>-wrcgr</t>
  </si>
  <si>
    <t>-wrcode</t>
  </si>
  <si>
    <t>-wegsleep</t>
  </si>
  <si>
    <t>-wgslp</t>
  </si>
  <si>
    <t>-wsrg</t>
  </si>
  <si>
    <t>-wiafa</t>
  </si>
  <si>
    <t>-wiafb</t>
  </si>
  <si>
    <t>-wiafp</t>
  </si>
  <si>
    <t>-wiaf</t>
  </si>
  <si>
    <t>-wirn</t>
  </si>
  <si>
    <t>-wirno</t>
  </si>
  <si>
    <t>-wirnw</t>
  </si>
  <si>
    <t>-wiro</t>
  </si>
  <si>
    <t>-wirw</t>
  </si>
  <si>
    <t>-wirz</t>
  </si>
  <si>
    <t>-wirzo</t>
  </si>
  <si>
    <t>-wirzw</t>
  </si>
  <si>
    <t>-wiri</t>
  </si>
  <si>
    <t>-zddag</t>
  </si>
  <si>
    <t>-zddbm</t>
  </si>
  <si>
    <t>-zddiw</t>
  </si>
  <si>
    <t>-zddpt</t>
  </si>
  <si>
    <t>-zddrb</t>
  </si>
  <si>
    <t>-zddwl</t>
  </si>
  <si>
    <t>-zonp</t>
  </si>
  <si>
    <t>-beveiliging object</t>
  </si>
  <si>
    <t>-beveiliging pd</t>
  </si>
  <si>
    <t>-beveiliging persoon</t>
  </si>
  <si>
    <t>-beveiliging waardetr.</t>
  </si>
  <si>
    <t>-soort beveiliging</t>
  </si>
  <si>
    <t>-soort beveiliging object</t>
  </si>
  <si>
    <t>-soort beveiliging pd</t>
  </si>
  <si>
    <t>-soort beveiliging persoon</t>
  </si>
  <si>
    <t>-soort beveiliging waardetr.</t>
  </si>
  <si>
    <t>-passagiersvliegtuig neergest</t>
  </si>
  <si>
    <t>-spoorvervoer losl dieren</t>
  </si>
  <si>
    <t>-ongeval spoorvervoer mat</t>
  </si>
  <si>
    <t>-dienstverlening pol inst</t>
  </si>
  <si>
    <t>- filteren kolom D op alles behalve [V]</t>
  </si>
  <si>
    <t>TABBLAD Parsers_KAR</t>
  </si>
  <si>
    <t>N Alert</t>
  </si>
  <si>
    <t>N Facility emergency</t>
  </si>
  <si>
    <t>N Sitearea emergency</t>
  </si>
  <si>
    <t>N General emergency</t>
  </si>
  <si>
    <t>-soort nucl n alert</t>
  </si>
  <si>
    <t>-soort nucl n site area emerg</t>
  </si>
  <si>
    <t>-soort nucl n general emerg</t>
  </si>
  <si>
    <t>-soort nucl n facility emerg</t>
  </si>
  <si>
    <t>Hier en daar zijn waterstanden/afvoeren verhoogd of valt veel neerslag. Waterbeheerders nemen standaard-maatregelen om het eigen beheergebied te beschermen tegen het water. Gebruiksfuncties op en aan het water, zoals scheepvaart en activiteiten in uiterwaarden kunnen worden beperkt. Kleurcode geel (of hoger) kan ook worden afgegeven in geval van terreurdreiging en/of een (dreigende) cyberaanval. Kleurcode geel komt meerdere keren per jaar voor.</t>
  </si>
  <si>
    <t>Ernst neemt toe en gebruiksfuncties op en aan het water kunnen verder worden beperkt. Lichte schade aan waterkeringen kan optreden. Indien nodig worden grootschalige maatregelen voorbereid. Kleurcode oranje komt gemiddeld eens in de vijf jaar voor.</t>
  </si>
  <si>
    <t>Zeer ernstige en uitzonderlijke situatie. Dreigend gevaar voor nationale veiligheid. Grootschalige maatregelen kunnen worden getroffen (zoals plaatsen van zandzakken en in uiterst geval evacuatie). Kleurcode rood komt gemiddeld eens in de 20 tot 100 voor (afhankelijk van gebied).</t>
  </si>
  <si>
    <t>TABBLAD Parsers_MC</t>
  </si>
  <si>
    <t>-ib4=6</t>
  </si>
  <si>
    <t>-stremming brug</t>
  </si>
  <si>
    <t>-stremming gat rijbaan</t>
  </si>
  <si>
    <t>-stremming lading</t>
  </si>
  <si>
    <t>-stremming obstakel</t>
  </si>
  <si>
    <t>-stremming overweg</t>
  </si>
  <si>
    <t>-stremming pechgeval</t>
  </si>
  <si>
    <t>-stremming verkeersregu</t>
  </si>
  <si>
    <t>-stremming voertuig</t>
  </si>
  <si>
    <t>-stremming waterleiding</t>
  </si>
  <si>
    <t>-stremming wegblokkade</t>
  </si>
  <si>
    <t>-stremming werkzaamheden</t>
  </si>
  <si>
    <t>-gat in rijbaaan</t>
  </si>
  <si>
    <t>-gat rijbaan</t>
  </si>
  <si>
    <t>-stremming gat in rijbaan</t>
  </si>
  <si>
    <t>-afgevallen lading</t>
  </si>
  <si>
    <t>-wegblokkade</t>
  </si>
  <si>
    <t>-obstakel op rijbaan</t>
  </si>
  <si>
    <t>-onbeheerd voertuig</t>
  </si>
  <si>
    <t>-wegwerkzaamheden</t>
  </si>
  <si>
    <t>-via</t>
  </si>
  <si>
    <t>De centralist van de meldkamer ambulancezorg stuurt op basis van een 112-melding zo snel als mogelijk en voor afronding van de triage een ambulance-eenheid in de richting van het incident. Het uitsturen van de ambulance gebeurt met een A2-urgentie. Triage, terwijl de ambulance al onderweg is, kan aanleiding geven de inzetopdracht en/of de urgentie bij te stellen of eventueel zelfs de inzetopdracht af te breken.</t>
  </si>
  <si>
    <t>De centralist van de meldkamer ambulancezorg stuurt op basis van een 112-melding of melding van een zorg professional vanuit NTS zo snel als mogelijk en voor afronding van de triage een ambulance-eenheid in de richting van het incident. Het uitsturen van de ambulance gebeurt met een A1- of A2-urgentie (keuze vanuit NTS). Triage, terwijl de ambulance al onderweg is, kan aanleiding geven de urgentie bij te stellen.</t>
  </si>
  <si>
    <t>Ext.IZB Brw AGS</t>
  </si>
  <si>
    <t>Ext.IZB Brw AL</t>
  </si>
  <si>
    <t>Ext.IZB Brw BRV</t>
  </si>
  <si>
    <t>Ext.IZB Brw DP-GW1</t>
  </si>
  <si>
    <t>Ext.IZB Brw DP-GW3</t>
  </si>
  <si>
    <t>Ext.IZB Brw DR</t>
  </si>
  <si>
    <t>Ext.IZB Brw FR-B</t>
  </si>
  <si>
    <t>Ext.IZB Brw GZD</t>
  </si>
  <si>
    <t>Ext.IZB Brw HOVD-B</t>
  </si>
  <si>
    <t>Ext.IZB Brw HV</t>
  </si>
  <si>
    <t>Ext.IZB Brw HV-KR</t>
  </si>
  <si>
    <t>Ext.IZB Brw HW</t>
  </si>
  <si>
    <t>Ext.IZB Brw KW-02</t>
  </si>
  <si>
    <t>Ext.IZB Brw KW-05</t>
  </si>
  <si>
    <t>Ext.IZB Brw MSA</t>
  </si>
  <si>
    <t>Ext.IZB Brw NBT</t>
  </si>
  <si>
    <t>Ext.IZB Brw ON-QR</t>
  </si>
  <si>
    <t>Ext.IZB Brw OR</t>
  </si>
  <si>
    <t>Ext.IZB Brw OVD-B</t>
  </si>
  <si>
    <t>Ext.IZB Brw QR</t>
  </si>
  <si>
    <t>Ext.IZB Brw RV</t>
  </si>
  <si>
    <t>Ext.IZB Brw SB</t>
  </si>
  <si>
    <t>Ext.IZB Brw SI</t>
  </si>
  <si>
    <t>Ext.IZB Brw TO-MKB</t>
  </si>
  <si>
    <t>Ext.IZB Brw TS</t>
  </si>
  <si>
    <t>Ext.IZB Brw TS4</t>
  </si>
  <si>
    <t>Ext.IZB Brw TS6</t>
  </si>
  <si>
    <t>Ext.IZB Brw TS-OPS</t>
  </si>
  <si>
    <t>Ext.IZB Brw TST</t>
  </si>
  <si>
    <t>Ext.IZB Brw TST-NB</t>
  </si>
  <si>
    <t>Ext.IZB Brw TW</t>
  </si>
  <si>
    <t>Ext.IZB Brw VK</t>
  </si>
  <si>
    <t>Ext.IZB Brw VKT-NB</t>
  </si>
  <si>
    <t>Ext.IZB Brw WO</t>
  </si>
  <si>
    <t>Getalskarakteristieken kan via de Web Service van buiten GMS aangegeven worden welke inzetbehoefte van een bepaalde voertuigsoort men vanuit de bron wenst in te vullen voor dit specifieke incident.</t>
  </si>
  <si>
    <t>-ext izb brw ags</t>
  </si>
  <si>
    <t>-ext izb brw al</t>
  </si>
  <si>
    <t>-ext izb brw brv</t>
  </si>
  <si>
    <t>-ext izb brw dp-gw1</t>
  </si>
  <si>
    <t>-ext izb brw dp-gw3</t>
  </si>
  <si>
    <t>-ext izb brw dr</t>
  </si>
  <si>
    <t>-ext izb brw fr-b</t>
  </si>
  <si>
    <t>-ext izb brw gzd</t>
  </si>
  <si>
    <t>-ext izb brw hovd-b</t>
  </si>
  <si>
    <t>-ext izb brw hv</t>
  </si>
  <si>
    <t>-ext izb brw hv-kr</t>
  </si>
  <si>
    <t>-ext izb brw hw</t>
  </si>
  <si>
    <t>-ext izb brw kw-02</t>
  </si>
  <si>
    <t>-ext izb brw kw-05</t>
  </si>
  <si>
    <t>-ext izb brw msa</t>
  </si>
  <si>
    <t>-ext izb brw nbt</t>
  </si>
  <si>
    <t>-ext izb brw on-qr</t>
  </si>
  <si>
    <t>-ext izb brw or</t>
  </si>
  <si>
    <t>-ext izb brw ovd-b</t>
  </si>
  <si>
    <t>-ext izb brw qr</t>
  </si>
  <si>
    <t>-ext izb brw rv</t>
  </si>
  <si>
    <t>-ext izb brw sb</t>
  </si>
  <si>
    <t>-ext izb brw si</t>
  </si>
  <si>
    <t>-ext izb brw to-mkb</t>
  </si>
  <si>
    <t>-ext izb brw ts</t>
  </si>
  <si>
    <t>-ext izb brw ts4</t>
  </si>
  <si>
    <t>-ext izb brw ts6</t>
  </si>
  <si>
    <t>-ext izb brw ts-ops</t>
  </si>
  <si>
    <t>-ext izb brw tst</t>
  </si>
  <si>
    <t>-ext izb brw tst-nb</t>
  </si>
  <si>
    <t>-ext izb brw tw</t>
  </si>
  <si>
    <t>-ext izb brw vk</t>
  </si>
  <si>
    <t>-ext izb brw vkt-nb</t>
  </si>
  <si>
    <t>-ext izb brw wo</t>
  </si>
  <si>
    <t>Afpersing</t>
  </si>
  <si>
    <t>bzdsap</t>
  </si>
  <si>
    <t>Bij een afpersing (in de volksmond: chantage) probeert iemand zich wederrechtelijk te bevoordelen door een ander, al dan niet met geweld/smaad/laster/openbaarmaking, te dwingen iets te geven/te doen/niet te doen/te dulden. Dit kan gepaard gaan met een cybercomponent of seksueel getint materiaal. De daders willen geen politie-inmenging.</t>
  </si>
  <si>
    <t>-afpersing</t>
  </si>
  <si>
    <t>-bzdsap</t>
  </si>
  <si>
    <t>-dsap</t>
  </si>
  <si>
    <t>-2113</t>
  </si>
  <si>
    <t>-aps</t>
  </si>
  <si>
    <t>Arbeidsinspectie</t>
  </si>
  <si>
    <t>insai</t>
  </si>
  <si>
    <t>-instantie arbeidsinspectie</t>
  </si>
  <si>
    <t>-insai</t>
  </si>
  <si>
    <t>Persoon o/b rijbaan</t>
  </si>
  <si>
    <t>vkweps</t>
  </si>
  <si>
    <t>Persoon op/bij rijbaan</t>
  </si>
  <si>
    <t>Een persoon bevindt zich onbevoegd op of bij de rijbaan</t>
  </si>
  <si>
    <t>-persoon op-bij rijbaan</t>
  </si>
  <si>
    <t>Fietser o/b rijbaan</t>
  </si>
  <si>
    <t>vkwefs</t>
  </si>
  <si>
    <t>Fietser op/bij rijbaan</t>
  </si>
  <si>
    <t>Een fietser bevindt zich onbevoegd op of bij de rijbaan</t>
  </si>
  <si>
    <t>-fietser op-bij rijbaan</t>
  </si>
  <si>
    <t>-fietser op rijbaan</t>
  </si>
  <si>
    <t>-fietser bij rijbaan</t>
  </si>
  <si>
    <t>-persoon op rijbaan</t>
  </si>
  <si>
    <t>-persoon bij rijbaan</t>
  </si>
  <si>
    <t>-vkwefs</t>
  </si>
  <si>
    <t>-efs</t>
  </si>
  <si>
    <t>-9415</t>
  </si>
  <si>
    <t>-9416</t>
  </si>
  <si>
    <t>-vkweps</t>
  </si>
  <si>
    <t>obmmt</t>
  </si>
  <si>
    <t>-soort overbrenging mmt</t>
  </si>
  <si>
    <t>-obmmt</t>
  </si>
  <si>
    <t>HON-B</t>
  </si>
  <si>
    <t>HIN-B</t>
  </si>
  <si>
    <t>Hfd informatie</t>
  </si>
  <si>
    <t>Hfd ondersteuning</t>
  </si>
  <si>
    <t>-inzet brw hfd informatie</t>
  </si>
  <si>
    <t>-inzet brw hfd ondersteuning</t>
  </si>
  <si>
    <t>-ibfhin</t>
  </si>
  <si>
    <t>-inzet brw hin</t>
  </si>
  <si>
    <t>-hinb</t>
  </si>
  <si>
    <t>-ibfhon</t>
  </si>
  <si>
    <t>-inzet brw hon</t>
  </si>
  <si>
    <t>-honb</t>
  </si>
  <si>
    <t>-hon bevolk</t>
  </si>
  <si>
    <t>ontr</t>
  </si>
  <si>
    <t>ontrj</t>
  </si>
  <si>
    <t>ontrn</t>
  </si>
  <si>
    <t>Ontruiming is het voor korte duur verlaten van de verblijfplaats op een advies van parate diensten. Brandweer en politie kunnen direct tot een dergelijk advies overgaan, indien daarvoor, binnen aan te geven grenzen, een mandaat is versterkt.</t>
  </si>
  <si>
    <t>-ontruiming nee</t>
  </si>
  <si>
    <t>-ontruiming ja</t>
  </si>
  <si>
    <t>-ontruiming</t>
  </si>
  <si>
    <t>-ontr</t>
  </si>
  <si>
    <t>-ontrj</t>
  </si>
  <si>
    <t>-ontrn</t>
  </si>
  <si>
    <t>Aantref/lek gev.stof</t>
  </si>
  <si>
    <t>atgsab</t>
  </si>
  <si>
    <t>-aantreffen asbest</t>
  </si>
  <si>
    <t>Gaslek Verwarm/aandr</t>
  </si>
  <si>
    <t>Radioactiviteit</t>
  </si>
  <si>
    <t>Verdacht pakket</t>
  </si>
  <si>
    <t>atgsvp</t>
  </si>
  <si>
    <t>-aantreffen verdacht pakket</t>
  </si>
  <si>
    <t>atgsgs</t>
  </si>
  <si>
    <t>atgsra</t>
  </si>
  <si>
    <t>-aantreffen drugs</t>
  </si>
  <si>
    <t>-aantref-lek asbest</t>
  </si>
  <si>
    <t>-aantref-lek drugs</t>
  </si>
  <si>
    <t>-aantref-lek explosief-munitie</t>
  </si>
  <si>
    <t>-aantref-lek gas verwarm-aandrijf</t>
  </si>
  <si>
    <t>-aantref-lek gaslucht</t>
  </si>
  <si>
    <t>-aantref-lek gedumpt afval</t>
  </si>
  <si>
    <t>-aantref-lek gevaarlijke stof</t>
  </si>
  <si>
    <t>-aantref-lek koolmonoxide</t>
  </si>
  <si>
    <t>-aantref-lek radioactief</t>
  </si>
  <si>
    <t>-aantref-lek verdacht pakket</t>
  </si>
  <si>
    <t>-aantref-lek vreemde lucht</t>
  </si>
  <si>
    <t>-gev stof naam</t>
  </si>
  <si>
    <t>UN nummer</t>
  </si>
  <si>
    <t>-un nummer</t>
  </si>
  <si>
    <t>-vn nummer</t>
  </si>
  <si>
    <t>-stofnummer</t>
  </si>
  <si>
    <t>-stofnaam</t>
  </si>
  <si>
    <t>-atgsab</t>
  </si>
  <si>
    <t>-gsab</t>
  </si>
  <si>
    <t>atgsdr</t>
  </si>
  <si>
    <t>-atgsdr</t>
  </si>
  <si>
    <t>-atgsra</t>
  </si>
  <si>
    <t>-atgsvp</t>
  </si>
  <si>
    <t>alse</t>
  </si>
  <si>
    <t>alseom</t>
  </si>
  <si>
    <t>alseah</t>
  </si>
  <si>
    <t>dvdd</t>
  </si>
  <si>
    <t>gzsp</t>
  </si>
  <si>
    <t>lmwwhw</t>
  </si>
  <si>
    <t>ogov</t>
  </si>
  <si>
    <t>ogovls</t>
  </si>
  <si>
    <t>ogovmt</t>
  </si>
  <si>
    <t>vodg</t>
  </si>
  <si>
    <t>vodgcc</t>
  </si>
  <si>
    <t>vodgdc</t>
  </si>
  <si>
    <t>vkluov</t>
  </si>
  <si>
    <t>vkspss</t>
  </si>
  <si>
    <t>-abr</t>
  </si>
  <si>
    <t>-421</t>
  </si>
  <si>
    <t>-470</t>
  </si>
  <si>
    <t>-dvdd</t>
  </si>
  <si>
    <t>-4410</t>
  </si>
  <si>
    <t>-4411</t>
  </si>
  <si>
    <t>-4613</t>
  </si>
  <si>
    <t>-540</t>
  </si>
  <si>
    <t>-gzsp</t>
  </si>
  <si>
    <t>-ogov</t>
  </si>
  <si>
    <t>-710</t>
  </si>
  <si>
    <t>-712</t>
  </si>
  <si>
    <t>-ogovmt</t>
  </si>
  <si>
    <t>-711</t>
  </si>
  <si>
    <t>-ogovls</t>
  </si>
  <si>
    <t>-vodg</t>
  </si>
  <si>
    <t>-vodgdc</t>
  </si>
  <si>
    <t>-vodgcc</t>
  </si>
  <si>
    <t>-8112</t>
  </si>
  <si>
    <t>-8113</t>
  </si>
  <si>
    <t>-vkspss</t>
  </si>
  <si>
    <t>-937</t>
  </si>
  <si>
    <t>Primair</t>
  </si>
  <si>
    <t>-nzrz</t>
  </si>
  <si>
    <t>KAR</t>
  </si>
  <si>
    <t>KAR_WAARDE</t>
  </si>
  <si>
    <t>atgsvl</t>
  </si>
  <si>
    <t>-atvreg</t>
  </si>
  <si>
    <t>atvro</t>
  </si>
  <si>
    <t>atvgo</t>
  </si>
  <si>
    <t>-atvgo</t>
  </si>
  <si>
    <t>-atvro</t>
  </si>
  <si>
    <t>-afstem</t>
  </si>
  <si>
    <t>-afase</t>
  </si>
  <si>
    <t>-afase2</t>
  </si>
  <si>
    <t>-afase1</t>
  </si>
  <si>
    <t>-anood</t>
  </si>
  <si>
    <t>bbij</t>
  </si>
  <si>
    <t>bbin</t>
  </si>
  <si>
    <t>clu</t>
  </si>
  <si>
    <t>-daghap</t>
  </si>
  <si>
    <t>dbrw</t>
  </si>
  <si>
    <t>dbcap</t>
  </si>
  <si>
    <t>dbcom</t>
  </si>
  <si>
    <t>dbeh</t>
  </si>
  <si>
    <t>dbobn</t>
  </si>
  <si>
    <t>dbobu</t>
  </si>
  <si>
    <t>dbolc</t>
  </si>
  <si>
    <t>dbovl</t>
  </si>
  <si>
    <t>dbsys</t>
  </si>
  <si>
    <t>dbdis</t>
  </si>
  <si>
    <t>dbver</t>
  </si>
  <si>
    <t>-igemwerken</t>
  </si>
  <si>
    <t>-instantie sloopbedrijf</t>
  </si>
  <si>
    <t>imalg</t>
  </si>
  <si>
    <t>inssh</t>
  </si>
  <si>
    <t>insslb</t>
  </si>
  <si>
    <t>insst</t>
  </si>
  <si>
    <t>ibnee</t>
  </si>
  <si>
    <t>ibaeh</t>
  </si>
  <si>
    <t>ibcovb</t>
  </si>
  <si>
    <t>ibhveh</t>
  </si>
  <si>
    <t>ibibgs</t>
  </si>
  <si>
    <t>iblog</t>
  </si>
  <si>
    <t>ibnbb</t>
  </si>
  <si>
    <t>ibwo</t>
  </si>
  <si>
    <t>ibspbl</t>
  </si>
  <si>
    <t>ibww</t>
  </si>
  <si>
    <t>ggb</t>
  </si>
  <si>
    <t>-inzet brw ts4_ts6</t>
  </si>
  <si>
    <t>-ibfctco</t>
  </si>
  <si>
    <t>Coord. Uitgangstel.</t>
  </si>
  <si>
    <t>-inzet brw coord uitgangstel</t>
  </si>
  <si>
    <t>ggdca</t>
  </si>
  <si>
    <t>gggic</t>
  </si>
  <si>
    <t>ighorf</t>
  </si>
  <si>
    <t>-cmkb</t>
  </si>
  <si>
    <t>-hfdmk</t>
  </si>
  <si>
    <t>-gmklb</t>
  </si>
  <si>
    <t>-ctlbg</t>
  </si>
  <si>
    <t>-hmkb</t>
  </si>
  <si>
    <t>-mkp sectorhoofd</t>
  </si>
  <si>
    <t>-mkp teamchef</t>
  </si>
  <si>
    <t>-mkb toa</t>
  </si>
  <si>
    <t>-mkp generalist</t>
  </si>
  <si>
    <t>-mkp opco</t>
  </si>
  <si>
    <t>-mkp ovdoc</t>
  </si>
  <si>
    <t>-imktoa</t>
  </si>
  <si>
    <t>-imkgen</t>
  </si>
  <si>
    <t>-imksh</t>
  </si>
  <si>
    <t>-imkopc</t>
  </si>
  <si>
    <t>-imkooc</t>
  </si>
  <si>
    <t>-imktc</t>
  </si>
  <si>
    <t>imk</t>
  </si>
  <si>
    <t>-imk</t>
  </si>
  <si>
    <t>-hoofd meldkamer</t>
  </si>
  <si>
    <t>-imkhmk</t>
  </si>
  <si>
    <t>-imklb</t>
  </si>
  <si>
    <t>-imkcb</t>
  </si>
  <si>
    <t>-imkcob</t>
  </si>
  <si>
    <t>-imkcbg</t>
  </si>
  <si>
    <t>-imkhb</t>
  </si>
  <si>
    <t>hinbz</t>
  </si>
  <si>
    <t>honbz</t>
  </si>
  <si>
    <t>vzvr</t>
  </si>
  <si>
    <t>rmoa</t>
  </si>
  <si>
    <t>-iptcop</t>
  </si>
  <si>
    <t>dkdb</t>
  </si>
  <si>
    <t>inld</t>
  </si>
  <si>
    <t>omsoz</t>
  </si>
  <si>
    <t>omstl</t>
  </si>
  <si>
    <t>-oiob</t>
  </si>
  <si>
    <t>-invloed onbekend</t>
  </si>
  <si>
    <t>oagbo</t>
  </si>
  <si>
    <t>oagco</t>
  </si>
  <si>
    <t>oagpo</t>
  </si>
  <si>
    <t>oaggd</t>
  </si>
  <si>
    <t>oagkas</t>
  </si>
  <si>
    <t>oagkc</t>
  </si>
  <si>
    <t>oagvo</t>
  </si>
  <si>
    <t>oagko</t>
  </si>
  <si>
    <t>oag</t>
  </si>
  <si>
    <t>oagmb</t>
  </si>
  <si>
    <t>oagpb</t>
  </si>
  <si>
    <t>oagstl</t>
  </si>
  <si>
    <t>ogbal</t>
  </si>
  <si>
    <t>ogmk</t>
  </si>
  <si>
    <t>ogth</t>
  </si>
  <si>
    <t>oggw1p</t>
  </si>
  <si>
    <t>oggw2p</t>
  </si>
  <si>
    <t>ogh1p</t>
  </si>
  <si>
    <t>ogh2p</t>
  </si>
  <si>
    <t>ogh4p</t>
  </si>
  <si>
    <t>ogh3p</t>
  </si>
  <si>
    <t>-ogbs1p</t>
  </si>
  <si>
    <t>-ogbs2p</t>
  </si>
  <si>
    <t>-ogbs3p</t>
  </si>
  <si>
    <t>-ogbs4p</t>
  </si>
  <si>
    <t>ogbs2p</t>
  </si>
  <si>
    <t>ogbs1p</t>
  </si>
  <si>
    <t>ogbs3p</t>
  </si>
  <si>
    <t>ogbs4p</t>
  </si>
  <si>
    <t>shhst</t>
  </si>
  <si>
    <t>ogl1p</t>
  </si>
  <si>
    <t>ogl2p</t>
  </si>
  <si>
    <t>ognw1p</t>
  </si>
  <si>
    <t>ognw2p</t>
  </si>
  <si>
    <t>ognw3p</t>
  </si>
  <si>
    <t>ognw4p</t>
  </si>
  <si>
    <t>ognw5p</t>
  </si>
  <si>
    <t>ognw6p</t>
  </si>
  <si>
    <t>ognd1p</t>
  </si>
  <si>
    <t>ogsb1p</t>
  </si>
  <si>
    <t>ogsb2p</t>
  </si>
  <si>
    <t>ogsb3p</t>
  </si>
  <si>
    <t>ogsb4p</t>
  </si>
  <si>
    <t>ogs1tb</t>
  </si>
  <si>
    <t>ogs2tb</t>
  </si>
  <si>
    <t>ogs1tp</t>
  </si>
  <si>
    <t>ogs2tp</t>
  </si>
  <si>
    <t>gbosbb</t>
  </si>
  <si>
    <t>opsm</t>
  </si>
  <si>
    <t>opsmla</t>
  </si>
  <si>
    <t>opsmlf</t>
  </si>
  <si>
    <t>-opsm</t>
  </si>
  <si>
    <t>-opsmla</t>
  </si>
  <si>
    <t>-opsmlf</t>
  </si>
  <si>
    <t>-opsmme</t>
  </si>
  <si>
    <t>opsmme</t>
  </si>
  <si>
    <t>plsc</t>
  </si>
  <si>
    <t>plscbl</t>
  </si>
  <si>
    <t>plscem</t>
  </si>
  <si>
    <t>plscbo</t>
  </si>
  <si>
    <t>plscpo</t>
  </si>
  <si>
    <t>plscdb</t>
  </si>
  <si>
    <t>plscfb</t>
  </si>
  <si>
    <t>plscpb</t>
  </si>
  <si>
    <t>plsctp</t>
  </si>
  <si>
    <t>-plscbl</t>
  </si>
  <si>
    <t>-plscbo</t>
  </si>
  <si>
    <t>-plscdb</t>
  </si>
  <si>
    <t>-plscem</t>
  </si>
  <si>
    <t>-plscfb</t>
  </si>
  <si>
    <t>-plscpo</t>
  </si>
  <si>
    <t>-plscpb</t>
  </si>
  <si>
    <t>-plsctp</t>
  </si>
  <si>
    <t>-pswdu</t>
  </si>
  <si>
    <t>pmh1a</t>
  </si>
  <si>
    <t>pmh1b</t>
  </si>
  <si>
    <t>pmh2a</t>
  </si>
  <si>
    <t>pmh2b</t>
  </si>
  <si>
    <t>-soort anpr a87 vrachtauto</t>
  </si>
  <si>
    <t>-soort anpr aandachtvestiging</t>
  </si>
  <si>
    <t>-soort anpr katvanger</t>
  </si>
  <si>
    <t>-soort anpr mobiel banditisme</t>
  </si>
  <si>
    <t>-soort anpr openbare orde</t>
  </si>
  <si>
    <t>-soort anpr ops</t>
  </si>
  <si>
    <t>-soort anpr ops+</t>
  </si>
  <si>
    <t>-soort anpr rij-ontzeggingen</t>
  </si>
  <si>
    <t>gvsrt</t>
  </si>
  <si>
    <t>gvelek</t>
  </si>
  <si>
    <t>gvgedr</t>
  </si>
  <si>
    <t>insto</t>
  </si>
  <si>
    <t>vers</t>
  </si>
  <si>
    <t>verz</t>
  </si>
  <si>
    <t>psgsrt</t>
  </si>
  <si>
    <t>psgbdr</t>
  </si>
  <si>
    <t>psgbel</t>
  </si>
  <si>
    <t>psgcp</t>
  </si>
  <si>
    <t>psgdc</t>
  </si>
  <si>
    <t>psgsl</t>
  </si>
  <si>
    <t>psgsb</t>
  </si>
  <si>
    <t>psgvm</t>
  </si>
  <si>
    <t>-psgbdr</t>
  </si>
  <si>
    <t>-psgbel</t>
  </si>
  <si>
    <t>-psgcp</t>
  </si>
  <si>
    <t>-psgdc</t>
  </si>
  <si>
    <t>-psgsl</t>
  </si>
  <si>
    <t>-psgsb</t>
  </si>
  <si>
    <t>-psgvm</t>
  </si>
  <si>
    <t>-phbbgg</t>
  </si>
  <si>
    <t>-phbhb</t>
  </si>
  <si>
    <t>-phbth</t>
  </si>
  <si>
    <t>vmurg</t>
  </si>
  <si>
    <t>brkero</t>
  </si>
  <si>
    <t>brzso</t>
  </si>
  <si>
    <t>-mzis</t>
  </si>
  <si>
    <t>-mzoa</t>
  </si>
  <si>
    <t>gms</t>
  </si>
  <si>
    <t>-wa groen</t>
  </si>
  <si>
    <t>-weeralarm groen</t>
  </si>
  <si>
    <t>-vrachtschip in problemen</t>
  </si>
  <si>
    <t>-vrachtschip in nood</t>
  </si>
  <si>
    <t>Patientverv. Ruw Ter</t>
  </si>
  <si>
    <t>Tilassistentie</t>
  </si>
  <si>
    <t>-inzet brw tilassistentie</t>
  </si>
  <si>
    <t>Rampterrein Verl.</t>
  </si>
  <si>
    <t>-inzet brw rampterrein verl</t>
  </si>
  <si>
    <t>VHT 25kV</t>
  </si>
  <si>
    <t>25kV tester</t>
  </si>
  <si>
    <t>MC1</t>
  </si>
  <si>
    <t>MC2</t>
  </si>
  <si>
    <t>MC3</t>
  </si>
  <si>
    <t>-1100</t>
  </si>
  <si>
    <t>-1101</t>
  </si>
  <si>
    <t>-1102</t>
  </si>
  <si>
    <t>-1103</t>
  </si>
  <si>
    <t>-456</t>
  </si>
  <si>
    <t>OMS beheerssysteem</t>
  </si>
  <si>
    <t>Autom. gev. stof</t>
  </si>
  <si>
    <t>Ass. Politie</t>
  </si>
  <si>
    <t>BR berm/bosschage</t>
  </si>
  <si>
    <t>Contact MKB</t>
  </si>
  <si>
    <t>Herbezet./kazerneren</t>
  </si>
  <si>
    <t>Dier in/op ijs</t>
  </si>
  <si>
    <t>Verontreinigd object</t>
  </si>
  <si>
    <t>Water-/weerprobl.</t>
  </si>
  <si>
    <t>Gladh.-/sneeuwprobl.</t>
  </si>
  <si>
    <t>Warmte-/droogteprobl</t>
  </si>
  <si>
    <t>Ongeval spoor</t>
  </si>
  <si>
    <t>Noodsignaal op water</t>
  </si>
  <si>
    <t>Ongeval op water</t>
  </si>
  <si>
    <t>Noodprocedure</t>
  </si>
  <si>
    <t>GRIP 2 zonder CoPI</t>
  </si>
  <si>
    <t>GRIP 3 zonder CoPI</t>
  </si>
  <si>
    <t>GRIP 4 zonder CoPI</t>
  </si>
  <si>
    <t>Niv.1 code geel</t>
  </si>
  <si>
    <t>Niv.2 code oranje</t>
  </si>
  <si>
    <t>Niv.3 code rood</t>
  </si>
  <si>
    <t>Inzet complexe geb.</t>
  </si>
  <si>
    <t>Inzet geinfec. geb.</t>
  </si>
  <si>
    <t>Patientverv. ruw ter.</t>
  </si>
  <si>
    <t>-inzet brw land actiecent brw</t>
  </si>
  <si>
    <t>Land. Actiecent. Brw</t>
  </si>
  <si>
    <t>F-LOG</t>
  </si>
  <si>
    <t>TL-STH</t>
  </si>
  <si>
    <t>TL-QRT</t>
  </si>
  <si>
    <t>Centr. MKB</t>
  </si>
  <si>
    <t>Centr. MKB groep</t>
  </si>
  <si>
    <t>Sectie BZ</t>
  </si>
  <si>
    <t>Sectie Brw.</t>
  </si>
  <si>
    <t>Sectie Comm.</t>
  </si>
  <si>
    <t>Sectie Geneesk.</t>
  </si>
  <si>
    <t>Sectie ondersteuning</t>
  </si>
  <si>
    <t>Sectie politie</t>
  </si>
  <si>
    <t>Coord. Team Waddeneiland</t>
  </si>
  <si>
    <t>First Responder SAR</t>
  </si>
  <si>
    <t>Standwacht</t>
  </si>
  <si>
    <t>Patiëntvervoer KNRM</t>
  </si>
  <si>
    <t>Schipper KNRM</t>
  </si>
  <si>
    <t>HVH-SAM</t>
  </si>
  <si>
    <t>SAMIJ</t>
  </si>
  <si>
    <t>Brandstofopslag</t>
  </si>
  <si>
    <t>Chemicalienopslag</t>
  </si>
  <si>
    <t>Gier-/Drijfmestopslag</t>
  </si>
  <si>
    <t>Kunstmestopslag</t>
  </si>
  <si>
    <t>Gaslekkage</t>
  </si>
  <si>
    <t>Machineberging</t>
  </si>
  <si>
    <t>Productbewerking</t>
  </si>
  <si>
    <t>Productopslag</t>
  </si>
  <si>
    <t>Basis pel. 1</t>
  </si>
  <si>
    <t>Basis pel. 2</t>
  </si>
  <si>
    <t>Basis pel. 3</t>
  </si>
  <si>
    <t>Basis pel. 4</t>
  </si>
  <si>
    <t>Pel. Def. NBB</t>
  </si>
  <si>
    <t>Klein WO</t>
  </si>
  <si>
    <t>Toxische plasverdamping</t>
  </si>
  <si>
    <t>Blowout</t>
  </si>
  <si>
    <t>Surfuitrust. Gevonden</t>
  </si>
  <si>
    <t>Opslag brandb.vloeistof</t>
  </si>
  <si>
    <t>Meld. zonder GRIP/Opsch.</t>
  </si>
  <si>
    <t>B Site Area Emergency</t>
  </si>
  <si>
    <t>B Gen. Emerg. Reflex M.</t>
  </si>
  <si>
    <t>D Emerg. Standby/Voral</t>
  </si>
  <si>
    <t>D Plant Emerg. Voral.</t>
  </si>
  <si>
    <t>D Site Emerg. Katast. Al</t>
  </si>
  <si>
    <t>D Offsite Em. Katast. Al</t>
  </si>
  <si>
    <t>Ontruimingsoefening</t>
  </si>
  <si>
    <t>Lichte THV</t>
  </si>
  <si>
    <t>Zware THV</t>
  </si>
  <si>
    <t>Militair vaartuig</t>
  </si>
  <si>
    <t>Militair voertuig</t>
  </si>
  <si>
    <t>Weercode groen</t>
  </si>
  <si>
    <t>Weercode geel</t>
  </si>
  <si>
    <t>Weercode oranje</t>
  </si>
  <si>
    <t>Weeralarm rood</t>
  </si>
  <si>
    <t>Kenteken DEFlog</t>
  </si>
  <si>
    <t>ktkdl</t>
  </si>
  <si>
    <t>-kenteken deflog</t>
  </si>
  <si>
    <t>Karakteristiek waarbij kenteken ingevuld kan worden voor voertuig wat betrokken is of mogelijk raakt bij een brand of ongeval waarvan men de lading gegevens wil opvragen om te kijken of en wat voor gevaarlijke stoffen er vervoerd worden.</t>
  </si>
  <si>
    <t>-ktkndl</t>
  </si>
  <si>
    <t>-kntkdl</t>
  </si>
  <si>
    <t>-kentkdl</t>
  </si>
  <si>
    <t>-ktkdl</t>
  </si>
  <si>
    <t>-kenteken lading bevraging</t>
  </si>
  <si>
    <t>-ibgsmd</t>
  </si>
  <si>
    <t>kentkd</t>
  </si>
  <si>
    <t>PAC brandmelding</t>
  </si>
  <si>
    <t>OMS drukknopmelding</t>
  </si>
  <si>
    <t>OMS handmelder</t>
  </si>
  <si>
    <t>Stank/hinderlijke lucht</t>
  </si>
  <si>
    <t>Gevangenis ontsnapping</t>
  </si>
  <si>
    <t>- kolommen A t/m N kopieren naar nieuwe Excel</t>
  </si>
  <si>
    <t>- kolommen A t/m AA kopieren naar nieuwe Excel</t>
  </si>
  <si>
    <t>- kolommen A t/m D kopieren naar nieuwe Excel</t>
  </si>
  <si>
    <t>- kolommen A t/m H kopieren naar nieuwe Excel</t>
  </si>
  <si>
    <t>Een onvoorziene landing of neerstorting of aanrijding met ernstige gevolgen. (Bijv. vliegtuig stort neer tijdens landing, twee vliegtuigen komen op de start-/landingsbaan met elkaar in botsing, een helikopter raakt hoogspanningskabel en stort neer)</t>
  </si>
  <si>
    <t>Aandachtvestiging op basis van de openbare orde. Openbare orde is een zeer ruim begrip met vele betekenissen die alle min of meer verwijzen naar de wettelijke orde die door de Staat georganiseerd moet worden. In het algemeen wordt met het begrip openbare orde geduid op een ordentelijk verloop van het maatschappelijk verkeer in de openbare ruimte. Andersom geredeneerd is openbare orde de afwezigheid van verstoring of bedreiging van dat maatschappelijk verkeer door direct of dreigend gevaar voor anderen of als de rechten van anderen worden of dreigen te worden aangetast.</t>
  </si>
  <si>
    <t>unnr</t>
  </si>
  <si>
    <t>AANDACHTSPUNTEN</t>
  </si>
  <si>
    <t>In parsers_KAR</t>
  </si>
  <si>
    <t>In parsers_MC</t>
  </si>
  <si>
    <t>- Alleen de primaire parsertermen vanuit Parser_KAR</t>
  </si>
  <si>
    <t>- Hierbij is ‘presentatie’ en ‘naam_term_hoofd’ altijd leeg</t>
  </si>
  <si>
    <t>- Alle parsers vanuit MC</t>
  </si>
  <si>
    <t>- Alle alternatieven vanuit parser_kar toevoegen</t>
  </si>
  <si>
    <t>- Alternatief heeft altijd ‘naam_term_hoofd’</t>
  </si>
  <si>
    <t>-beknel-bedel-insl ja</t>
  </si>
  <si>
    <t>-beknel-bedel-insl nee</t>
  </si>
  <si>
    <t>Technische dienst</t>
  </si>
  <si>
    <t>-inzet brw technische dienst</t>
  </si>
  <si>
    <t>-beknel-bedel-insl</t>
  </si>
  <si>
    <t>- Bij de alternatieven zijn ‘parser_term_id’ en 'MC1', 'MC2', 'MC3' en 'presentatie' leeg</t>
  </si>
  <si>
    <t>-overtreding avondklok</t>
  </si>
  <si>
    <t>- filteren kolom K op alles behalve [V]</t>
  </si>
  <si>
    <t>- filteren kolom J op [Ja]</t>
  </si>
  <si>
    <t>-aantreffen gs explosief</t>
  </si>
  <si>
    <t>-aantreffen gs explosieven</t>
  </si>
  <si>
    <t>-aantreffen gs munitie</t>
  </si>
  <si>
    <t>-weps</t>
  </si>
  <si>
    <t>-gs verdacht pakket</t>
  </si>
  <si>
    <t>G</t>
  </si>
  <si>
    <t>1 Spec. Pel. IBGS</t>
  </si>
  <si>
    <t>2 Spec. Pel. IBGS</t>
  </si>
  <si>
    <t>punt achter 1 verwijderd</t>
  </si>
  <si>
    <t>punt achter 2 verwijderd</t>
  </si>
  <si>
    <t>hgwgee</t>
  </si>
  <si>
    <t>Stond hgwgrn</t>
  </si>
  <si>
    <t>ibhbzs</t>
  </si>
  <si>
    <t>-inzet brw herbezetting specialisme</t>
  </si>
  <si>
    <t>Herbez. specialisme</t>
  </si>
  <si>
    <t>-herbezetten specialisme</t>
  </si>
  <si>
    <t>N</t>
  </si>
  <si>
    <t>-herbe specialisme</t>
  </si>
  <si>
    <t>Herbezet. specialisme</t>
  </si>
  <si>
    <t>-ibhbzs</t>
  </si>
  <si>
    <t>Slagkracht</t>
  </si>
  <si>
    <t>om aan te kunnen duiden via de pagertekst dat het nodig is voor ploegen uit verschillende kazernes naar één kazerne moeten gaan om daar een ploeg te formeren, waarna wordt bepaald met welk voertuig wordt uitgerukt ten behoeve van slagkracht. Het betreft namelijk geen herbezetting, geen kazernering en geen aflossing.</t>
  </si>
  <si>
    <t>ibsk</t>
  </si>
  <si>
    <t>-inzet brw slagkracht</t>
  </si>
  <si>
    <t>-ibsk</t>
  </si>
  <si>
    <t>Tegen LHBTI</t>
  </si>
  <si>
    <t>gwlhbt</t>
  </si>
  <si>
    <t>-soort geweld tegen lhbti</t>
  </si>
  <si>
    <t>-geweld tegen lhbti</t>
  </si>
  <si>
    <t>-gwlhbt</t>
  </si>
  <si>
    <t>-gwtlhbti</t>
  </si>
  <si>
    <t>In de avond</t>
  </si>
  <si>
    <t>In de nacht</t>
  </si>
  <si>
    <t>zaavon</t>
  </si>
  <si>
    <t>zanach</t>
  </si>
  <si>
    <t>-soort zorgafspr in de avond</t>
  </si>
  <si>
    <t>-soort zorgafspr in de nacht</t>
  </si>
  <si>
    <t>-zaavon</t>
  </si>
  <si>
    <t>-zanach</t>
  </si>
  <si>
    <t>Familieagent</t>
  </si>
  <si>
    <t>famage</t>
  </si>
  <si>
    <t>-inzet pol familieagent</t>
  </si>
  <si>
    <t>-famage</t>
  </si>
  <si>
    <t>-ipfag</t>
  </si>
  <si>
    <t>-familieagent</t>
  </si>
  <si>
    <t>BRM</t>
  </si>
  <si>
    <t>Brandweermotor</t>
  </si>
  <si>
    <t>-inzet brw brm</t>
  </si>
  <si>
    <t>-bwbrm</t>
  </si>
  <si>
    <t>-brw brm</t>
  </si>
  <si>
    <t>-ibebrm</t>
  </si>
  <si>
    <t>-brandweermotor</t>
  </si>
  <si>
    <t>Afhijsen stuurlijnen</t>
  </si>
  <si>
    <t>ibstu</t>
  </si>
  <si>
    <t>-inzet brw afhijsen stuurlijnen</t>
  </si>
  <si>
    <t>Was tuilijnen</t>
  </si>
  <si>
    <t>-ibstu</t>
  </si>
  <si>
    <t>Overleden persoon</t>
  </si>
  <si>
    <t>vovsop</t>
  </si>
  <si>
    <t>-overleden persoon</t>
  </si>
  <si>
    <t>lijkvi</t>
  </si>
  <si>
    <t>lijkj</t>
  </si>
  <si>
    <t>lijkn</t>
  </si>
  <si>
    <t>-lijkvinding ja</t>
  </si>
  <si>
    <t>-lijkvinding nee</t>
  </si>
  <si>
    <t>-vovsop</t>
  </si>
  <si>
    <t>-vsop</t>
  </si>
  <si>
    <t>Het aantreffen van een overleden persoon waarvan de identiteit niet direct kan worden vastgesteld en de doodsoorzaak vraagt om nader onderzoek.</t>
  </si>
  <si>
    <t>-lijkvi</t>
  </si>
  <si>
    <t>Teamleider handcrew</t>
  </si>
  <si>
    <t>-inzet brw teamleider handcrew</t>
  </si>
  <si>
    <t>TL-Handcrew</t>
  </si>
  <si>
    <t>-ibftlhc</t>
  </si>
  <si>
    <t>-tlhc</t>
  </si>
  <si>
    <t>Peloton watertank</t>
  </si>
  <si>
    <t>pelwt</t>
  </si>
  <si>
    <t>Peloton WT</t>
  </si>
  <si>
    <t>-inzet brw peloton watertank</t>
  </si>
  <si>
    <t>-ibwpw</t>
  </si>
  <si>
    <t>-inzet brw pel wt</t>
  </si>
  <si>
    <t>-pendelsysteem wt</t>
  </si>
  <si>
    <t>-peloton wt</t>
  </si>
  <si>
    <t>-pendelsysteem watertank</t>
  </si>
  <si>
    <t>-peloton watertank</t>
  </si>
  <si>
    <t>-pel wt</t>
  </si>
  <si>
    <t>Telescoopkraan</t>
  </si>
  <si>
    <t>-inzet brw kr</t>
  </si>
  <si>
    <t>-bwkr</t>
  </si>
  <si>
    <t>-telescoopkraan</t>
  </si>
  <si>
    <t>-brw kraan</t>
  </si>
  <si>
    <t>-ibekr</t>
  </si>
  <si>
    <t>-inzet brw telescoopkraan</t>
  </si>
  <si>
    <t>Team Digitale Verk.</t>
  </si>
  <si>
    <t>Het TDV adviseert de inzetleiding n.a.v. analyse in het veld op basis van via op afstand bestuurbare verkenningsmiddelen, sensoren en andere digitale informatiesystemen verkregen informatie.</t>
  </si>
  <si>
    <t>Team Digitale Verkenning</t>
  </si>
  <si>
    <t>-inzet brw team digitale verk</t>
  </si>
  <si>
    <t>-ibctdv</t>
  </si>
  <si>
    <t>-inz tdv</t>
  </si>
  <si>
    <t>-inzet team digitale verkenning</t>
  </si>
  <si>
    <t>-inzet drone team</t>
  </si>
  <si>
    <t>Teamleider TDV</t>
  </si>
  <si>
    <t>-inzet brw teamleider tdv</t>
  </si>
  <si>
    <t>TL-TDV</t>
  </si>
  <si>
    <t>-ibftltdv</t>
  </si>
  <si>
    <t>-tltdv</t>
  </si>
  <si>
    <t>-teamleider drone team</t>
  </si>
  <si>
    <t>-teamleider digitale verkenning</t>
  </si>
  <si>
    <t>Landelijk Adv. TDV</t>
  </si>
  <si>
    <t>-inzet brw landelijk adv tdv</t>
  </si>
  <si>
    <t>Landelijk adv. TDV</t>
  </si>
  <si>
    <t>-ibflatdv</t>
  </si>
  <si>
    <t>-latdv</t>
  </si>
  <si>
    <t>-landelijk adviseur tdv</t>
  </si>
  <si>
    <t>-landelijk adviseur team dv</t>
  </si>
  <si>
    <t>bspbp</t>
  </si>
  <si>
    <t>bspgw</t>
  </si>
  <si>
    <t>bsphv</t>
  </si>
  <si>
    <t>bspgs</t>
  </si>
  <si>
    <t>bspgiv</t>
  </si>
  <si>
    <t>bsplo</t>
  </si>
  <si>
    <t>bspnb</t>
  </si>
  <si>
    <t>bspsbb</t>
  </si>
  <si>
    <t>bspsb</t>
  </si>
  <si>
    <t>bpbs1p</t>
  </si>
  <si>
    <t>bpbs2p</t>
  </si>
  <si>
    <t>bpbs3p</t>
  </si>
  <si>
    <t>bpbs4p</t>
  </si>
  <si>
    <t>bpgw1p</t>
  </si>
  <si>
    <t>bpgw2p</t>
  </si>
  <si>
    <t>bph1p</t>
  </si>
  <si>
    <t>bph2p</t>
  </si>
  <si>
    <t>bph3p</t>
  </si>
  <si>
    <t>bph4p</t>
  </si>
  <si>
    <t>bpib1p</t>
  </si>
  <si>
    <t>bpib2p</t>
  </si>
  <si>
    <t>bpib3p</t>
  </si>
  <si>
    <t>bpib4p</t>
  </si>
  <si>
    <t>bpib1s</t>
  </si>
  <si>
    <t>bpib2s</t>
  </si>
  <si>
    <t>bpiv1p</t>
  </si>
  <si>
    <t>bpl1p</t>
  </si>
  <si>
    <t>bpl2p</t>
  </si>
  <si>
    <t>bpnw1p</t>
  </si>
  <si>
    <t>bpnw2p</t>
  </si>
  <si>
    <t>bpnw3p</t>
  </si>
  <si>
    <t>bpnw4p</t>
  </si>
  <si>
    <t>bpnw5p</t>
  </si>
  <si>
    <t>bpnw6p</t>
  </si>
  <si>
    <t>bpnd1p</t>
  </si>
  <si>
    <t>bpsb1p</t>
  </si>
  <si>
    <t>bpsb2p</t>
  </si>
  <si>
    <t>bpsb3p</t>
  </si>
  <si>
    <t>bpsb4p</t>
  </si>
  <si>
    <t>bps1ps</t>
  </si>
  <si>
    <t>bps2ps</t>
  </si>
  <si>
    <t>bps1tb</t>
  </si>
  <si>
    <t>bps2tb</t>
  </si>
  <si>
    <t>bps1tp</t>
  </si>
  <si>
    <t>bps2tp</t>
  </si>
  <si>
    <t>bpsth</t>
  </si>
  <si>
    <t>bpshh</t>
  </si>
  <si>
    <t>bpusbi</t>
  </si>
  <si>
    <t>bpusbu</t>
  </si>
  <si>
    <t>Gebruik voor bijstand leveren en vragen</t>
  </si>
  <si>
    <t>Gebruik voor inzet in eigen regio</t>
  </si>
  <si>
    <t>Bijst Pel Basis Pel</t>
  </si>
  <si>
    <t>Bijst Pel GW</t>
  </si>
  <si>
    <t>Bijst Pel HV</t>
  </si>
  <si>
    <t>Bijst Pel IBGS</t>
  </si>
  <si>
    <t>Bijst Pel IV</t>
  </si>
  <si>
    <t>Bijst Pel Log en OnS</t>
  </si>
  <si>
    <t>Bijst Pel SBB</t>
  </si>
  <si>
    <t>Bijst Pel Spec.Bl.</t>
  </si>
  <si>
    <t>-bijst pel basis pel 1 pel basis</t>
  </si>
  <si>
    <t>-bijst pel basis pel 2 pel basis</t>
  </si>
  <si>
    <t>-bijst pel basis pel 3 pel basis</t>
  </si>
  <si>
    <t>-bijst pel basis pel 4 pel basis</t>
  </si>
  <si>
    <t>-bijst pel gw 1 pel gw g3000</t>
  </si>
  <si>
    <t>-bijst pel gw 2 pel gw g3000</t>
  </si>
  <si>
    <t>-bijst pel hv 1 pel redding-thv</t>
  </si>
  <si>
    <t>-bijst pel hv 2 pel redding-thv</t>
  </si>
  <si>
    <t>-bijst pel hv 3 pel redding-thv</t>
  </si>
  <si>
    <t>-bijst pel hv 4 pel redding-thv</t>
  </si>
  <si>
    <t>-bijst pel hv sth</t>
  </si>
  <si>
    <t>-bijst pel hv shh-st-stut-stemp</t>
  </si>
  <si>
    <t>-bijst pel hv usar binnenland</t>
  </si>
  <si>
    <t>-bijst pel hv usar buitenland</t>
  </si>
  <si>
    <t>-bijst pel ibgs 1 pel ibgs</t>
  </si>
  <si>
    <t>-bijst pel ibgs 2 pel ibgs</t>
  </si>
  <si>
    <t>-bijst pel ibgs 3 pel ibgs</t>
  </si>
  <si>
    <t>-bijst pel ibgs 4 pel ibgs</t>
  </si>
  <si>
    <t>-bijst pel ibgs 1 spec pel ibgs</t>
  </si>
  <si>
    <t>-bijst pel ibgs 2 spec pel ibgs</t>
  </si>
  <si>
    <t>-bijst pel iv 1 pel iv</t>
  </si>
  <si>
    <t>-bijst pel log en ons 1 pel</t>
  </si>
  <si>
    <t>-bijst pel log en ons 2 pel</t>
  </si>
  <si>
    <t>-bijst pel sbb 1 pel sbb</t>
  </si>
  <si>
    <t>-bijst pel sbb 2 pel sbb</t>
  </si>
  <si>
    <t>-bijst pel sbb 3 pel sbb</t>
  </si>
  <si>
    <t>-bijst pel sbb 4 pel sbb</t>
  </si>
  <si>
    <t>-bijst pel specbl 1 pel schuim</t>
  </si>
  <si>
    <t>-bijst pel specbl 2 pel schuim</t>
  </si>
  <si>
    <t>-bijst pel specbl 1 pel tank br</t>
  </si>
  <si>
    <t>-bijst pel specbl 2 pel tank br</t>
  </si>
  <si>
    <t>-bijst pel specbl 1 pel tankput</t>
  </si>
  <si>
    <t>-bijst pel specbl 2 pel tankput</t>
  </si>
  <si>
    <t>-bpbsp1</t>
  </si>
  <si>
    <t>-bpbs1p</t>
  </si>
  <si>
    <t>-bpbsp2</t>
  </si>
  <si>
    <t>-bpbs2p</t>
  </si>
  <si>
    <t>-bpbsp3</t>
  </si>
  <si>
    <t>-bpbs3p</t>
  </si>
  <si>
    <t>-bpbsp4</t>
  </si>
  <si>
    <t>-bpbs4p</t>
  </si>
  <si>
    <t>-bpgw1p</t>
  </si>
  <si>
    <t>-bpgw2p</t>
  </si>
  <si>
    <t>-bph1p</t>
  </si>
  <si>
    <t>-bph2p</t>
  </si>
  <si>
    <t>-bph3p</t>
  </si>
  <si>
    <t>-bph4p</t>
  </si>
  <si>
    <t>-bphsth</t>
  </si>
  <si>
    <t>-bphubi</t>
  </si>
  <si>
    <t>-bphubu</t>
  </si>
  <si>
    <t>-bpib1p</t>
  </si>
  <si>
    <t>-bpib1s</t>
  </si>
  <si>
    <t>-bpib2p</t>
  </si>
  <si>
    <t>-bpib2s</t>
  </si>
  <si>
    <t>-bpib3p</t>
  </si>
  <si>
    <t>-bpib4p</t>
  </si>
  <si>
    <t>-bpiv1p</t>
  </si>
  <si>
    <t>-bpl1p</t>
  </si>
  <si>
    <t>-bpl2p</t>
  </si>
  <si>
    <t>-bpn1p</t>
  </si>
  <si>
    <t>-bpnd1p</t>
  </si>
  <si>
    <t>-bpnw1p</t>
  </si>
  <si>
    <t>-bpn2p</t>
  </si>
  <si>
    <t>-bpnw2p</t>
  </si>
  <si>
    <t>-bpn3p</t>
  </si>
  <si>
    <t>-bpn4p</t>
  </si>
  <si>
    <t>-bpn5p</t>
  </si>
  <si>
    <t>-bpn6p</t>
  </si>
  <si>
    <t>-bpsb1p</t>
  </si>
  <si>
    <t>-bpsb2p</t>
  </si>
  <si>
    <t>-bpsb3p</t>
  </si>
  <si>
    <t>-bpsb4p</t>
  </si>
  <si>
    <t>-bps1ps</t>
  </si>
  <si>
    <t>-bps1tb</t>
  </si>
  <si>
    <t>-bps1tp</t>
  </si>
  <si>
    <t>-bps2ps</t>
  </si>
  <si>
    <t>-bps2tb</t>
  </si>
  <si>
    <t>-bps2tp</t>
  </si>
  <si>
    <t>-bpshh</t>
  </si>
  <si>
    <t>-bpusbi</t>
  </si>
  <si>
    <t>-bpusbu</t>
  </si>
  <si>
    <t>oglugs</t>
  </si>
  <si>
    <t>Een ongeval (incident) met gevaarlijke stoffen (niet zijnde een crash, noodsituatie of voorzorgslanding), vanuit een luchtvaartuig.</t>
  </si>
  <si>
    <t>LVO gevaarlijke stof</t>
  </si>
  <si>
    <t>ogovgs</t>
  </si>
  <si>
    <t>Lengte MC1</t>
  </si>
  <si>
    <t>Lengte MC2</t>
  </si>
  <si>
    <t>Lengte MC3</t>
  </si>
  <si>
    <t>Lengte p-tesk</t>
  </si>
  <si>
    <t>ogspgs</t>
  </si>
  <si>
    <t>Een ongeval (incident) (niet zijnde luchtvaart, spoorvervoer, water of wegvervoer), waarbij gevaarlijke stoffen betrokken zijn en deze stof(fen) het grootste gevaar van het incident zijn voor de hulpverleners en de omgeving.(bijvoorbeeld het vrijkomen van een gevaarlijke stof uit een installatie bij een bedrijf)</t>
  </si>
  <si>
    <t>Een ongeval (incident) met gevaarlijke stoffen op het spoor ( bijvoorbeeld een lekkende ketelwagon)</t>
  </si>
  <si>
    <t>ogwtgs</t>
  </si>
  <si>
    <t>Een ongeval (incident) met gevaarlijke stoffen op het water ( bijvoorbeeld een lekkende tank/compartiment van een binnenvaartschip)</t>
  </si>
  <si>
    <t>ogwegs</t>
  </si>
  <si>
    <t>Een ongeval (incident) met gevaarlijke stoffen op de weg / vanuit een voertuig ( bijvoorbeeld een lekkende tankwagen)</t>
  </si>
  <si>
    <t>Lengte pres-tesk</t>
  </si>
  <si>
    <t>Ambulancezorg afstemverz</t>
  </si>
  <si>
    <t>Was te lang (max 25 tekens)</t>
  </si>
  <si>
    <t>Luchtvaart gev. stof</t>
  </si>
  <si>
    <t>Ongeval spoor gev. stof</t>
  </si>
  <si>
    <t>Ongeval gev. stof</t>
  </si>
  <si>
    <t>Ongeval water gev. stof</t>
  </si>
  <si>
    <t>Ongeval weg gev. stof</t>
  </si>
  <si>
    <t>-luchtvaart gev stof</t>
  </si>
  <si>
    <t>-ongeval overig gev stof</t>
  </si>
  <si>
    <t>-ongeval spoor gev stof</t>
  </si>
  <si>
    <t>-ongeval water gev stof</t>
  </si>
  <si>
    <t>-ongeval weg gev stof</t>
  </si>
  <si>
    <t>-ogovgs</t>
  </si>
  <si>
    <t>-oggs</t>
  </si>
  <si>
    <t>-ogspgs</t>
  </si>
  <si>
    <t>-ongeval spoorvervoer gs</t>
  </si>
  <si>
    <t>-ospgs</t>
  </si>
  <si>
    <t>-ogwags</t>
  </si>
  <si>
    <t>-ogwtgs</t>
  </si>
  <si>
    <t>-owtgs</t>
  </si>
  <si>
    <t>-waterongeval gev stof</t>
  </si>
  <si>
    <t>-ogwegs</t>
  </si>
  <si>
    <t>-ongeval wegvervoer gev stof</t>
  </si>
  <si>
    <t>-owvgs</t>
  </si>
  <si>
    <t>-lvogs</t>
  </si>
  <si>
    <t>-oglugs</t>
  </si>
  <si>
    <t>-olvgs</t>
  </si>
  <si>
    <t>-ongeval luchtvaart gs</t>
  </si>
  <si>
    <t>-736</t>
  </si>
  <si>
    <t>-713</t>
  </si>
  <si>
    <t>-743</t>
  </si>
  <si>
    <t>-758</t>
  </si>
  <si>
    <t>-764</t>
  </si>
  <si>
    <t>Watersporter in problemen</t>
  </si>
  <si>
    <t>Watersporter vermist</t>
  </si>
  <si>
    <t>Watersporter probl.</t>
  </si>
  <si>
    <t>-probl sw watersporter in problemen</t>
  </si>
  <si>
    <t>-probl sw watersporter vermist</t>
  </si>
  <si>
    <t>Was surfer</t>
  </si>
  <si>
    <t>-pswwv</t>
  </si>
  <si>
    <t>-pswwp</t>
  </si>
  <si>
    <t>pswwp</t>
  </si>
  <si>
    <t>pswwv</t>
  </si>
  <si>
    <t>-probl sw zwemmer in problemen</t>
  </si>
  <si>
    <t>-probl sw zwemmer vermist</t>
  </si>
  <si>
    <t>Vuurwerkslachtoffer</t>
  </si>
  <si>
    <t>vwsoj</t>
  </si>
  <si>
    <t>vwso</t>
  </si>
  <si>
    <t>vwson</t>
  </si>
  <si>
    <t>-vuurwerkslachtoffer ja</t>
  </si>
  <si>
    <t>-vuurwerkslachtoffer nee</t>
  </si>
  <si>
    <t>-vuurwerkslachtoffer</t>
  </si>
  <si>
    <t>-vwso</t>
  </si>
  <si>
    <t>-vwsoj</t>
  </si>
  <si>
    <t>-lijkj</t>
  </si>
  <si>
    <t>- filteren kolom R op alles behalve [V]</t>
  </si>
  <si>
    <t>- filteren kolom AO op alles behalve [V]</t>
  </si>
  <si>
    <t>Het gaat hier om een landelijke functie die om advies gevraagd kan worden over de inzet van een team digitale verkenning/drone team en bij niet beschikbaar zijn team uit eigen MK gebied kan aangeven welke MK dan te benaderen voor alarmering team uit dat gebied.  Het TDV adviseert de inzetleiding n.a.v. analyse in het veld op basis van via op afstand bestuurbare verkenningsmiddelen, sensoren en andere digitale informatiesystemen verkregen informatie.</t>
  </si>
  <si>
    <t>Het gaat hier om de teamleider van 1 van de teams digitale verkenning die er verspreid over NL zijn/worden gevormd.  Het TDV adviseert de inzetleiding n.a.v. analyse in het veld op basis van via op afstand bestuurbare verkenningsmiddelen, sensoren en andere digitale informatiesystemen verkregen informatie.</t>
  </si>
  <si>
    <t>Het gaat dan om ongevallen, waarbij de gevaarlijke stof de hoofdrol heeft en dus het grootste gevaar is. Bij brand is altijd de brand het grootste gevaar en bepalend voor het incidenttype. Het vrijkomen van GS (wat altijd is bij brand) is dan het effect. Voor deze gevallen kan men de KAR ‘met GS’ altijd gebruiken.</t>
  </si>
  <si>
    <t>- Let op: geen enters in cellen (let op bij plakken vanuit Word)</t>
  </si>
  <si>
    <t>Het gaat hier om een bij de MK binnen gekomen hulpvraag waarvan geconcludeerd wordt dat het niet nodig is 1 van de disciplines te betrekken (anders dan de centralist waarbij die binnen gekomen is) en die niet onder 1 van de andere MC’s te plaatsen is en die beter door een andere niet direct aan de OOV diensten gelieerde partij af te handelen is.</t>
  </si>
  <si>
    <t>Dit is een uitkomst van ProQA Fire die wij op dit moment nergens anders in de LMC set aan weten te koppelen. Hoe vaak mensen in NL voor dit soort zaken 112 bellen is niet bekend maar je zou je voor kunnen stellen dat, dat ook in NL wel eens gebeurd dat mensen 112 bellen voor hulp waarbij de centralist al heel snel tot de conclusie komt hiervoor moet je niet bij de OOV diensten zijn.</t>
  </si>
  <si>
    <t>Naar DCU</t>
  </si>
  <si>
    <t>DCU</t>
  </si>
  <si>
    <t>1. Automatische melding afgehandeld door MK</t>
  </si>
  <si>
    <t>Dit zijn automatische meldingen welke niet hebben geleid tot alarmering van de brandweer</t>
  </si>
  <si>
    <t>Het kunnen zowel MOIP, OMS, PAC, e-Call als andere sensor meldingen zijn.</t>
  </si>
  <si>
    <t>2. Info bericht</t>
  </si>
  <si>
    <t>Dit betref meldingen t.b.v. informatiedeling en aandacht vestigingen binnen en buiten de</t>
  </si>
  <si>
    <t>meldkamer, o.a. i.v.m. rooktesten, stoken met vergunning, hoogwater, weerwaarschuwingen e.d.</t>
  </si>
  <si>
    <t>3. Test/oefening</t>
  </si>
  <si>
    <t>Dit betreft GMS testen, aangemelde oefeningen binnen en buiten de meldkamer, rijtrainingen e.d.</t>
  </si>
  <si>
    <t>4. Valse melding / misbruik</t>
  </si>
  <si>
    <t>Dit betreft meldingen als gevolg van misbruik van 112 en valse meldingen.</t>
  </si>
  <si>
    <t>5. Naar DCU</t>
  </si>
  <si>
    <t>Het betreft hier lagere prioriteit meldingen die ten tijde van te grote drukte voor de meldkamer</t>
  </si>
  <si>
    <t>overgedragen/uitgegeven worden aan Decentrale Uitgifte (Lokaal Afhandelen) waar ze verder</t>
  </si>
  <si>
    <t>afgehandeld worden. Dit al dan niet door inzet brandweer en/of andere zoals gemeentelijke</t>
  </si>
  <si>
    <t>diensten.</t>
  </si>
  <si>
    <t>6. Overige afgehandeld MK</t>
  </si>
  <si>
    <t>Dit betreft overige meldingen die niet geleid hebben tot inzet van brandweer:</t>
  </si>
  <si>
    <t>- na overleg MK met leidinggevende/expert buiten de MK. B.v. BVD, OVD, ROL, AGS, e.a. of</t>
  </si>
  <si>
    <t>7. Afgebroken inzet</t>
  </si>
  <si>
    <t>Dit betreft meldingen waarbij de inzet vroegtijdig is afgebroken, waarbij eenheden/gelieerde/</t>
  </si>
  <si>
    <t>partner/Multi Opschalingsteam na alarmering niet op inzet/VWS locatie zijn geweest.</t>
  </si>
  <si>
    <t>8. Inzet</t>
  </si>
  <si>
    <t>Dit betreft meldingen waarbij de Brandweer/Gelieerde/partner/Multi Opschalingsteam op</t>
  </si>
  <si>
    <t>inzet/VWS locatie zijn geweest. Denk dus ook aan GRIP situaties waarbij geen brandweer</t>
  </si>
  <si>
    <t>eenheden ter plaatse gaan maar wij wel de alarmering van CoPI, ROT, GBT, RBT verzorgen en</t>
  </si>
  <si>
    <t>aan b.v. alarmering van KNRM door MKB.</t>
  </si>
  <si>
    <t>9. Samengevoegd incident</t>
  </si>
  <si>
    <t>Dit betreft incidenten die samengevoegd worden in GMS. GMS kent dan automatisch deze</t>
  </si>
  <si>
    <t>afsluitcode toe en die is niet aanpasbaar door de centralist en wordt in andere situaties ook niet</t>
  </si>
  <si>
    <t>als keuze optie aangeboden.</t>
  </si>
  <si>
    <t>- na geven melderinstructies of</t>
  </si>
  <si>
    <t>- naar aanleiding van (aanvullende) informatie vanuit de intake of</t>
  </si>
  <si>
    <t>- foutief gedeeld met Brw discipline.</t>
  </si>
  <si>
    <t>V</t>
  </si>
  <si>
    <t>-affakkelen</t>
  </si>
  <si>
    <t>B-Brw</t>
  </si>
  <si>
    <t>-lijkn</t>
  </si>
  <si>
    <t>Ong. spoor gev. stof</t>
  </si>
  <si>
    <t>Ong. water gev. stof</t>
  </si>
  <si>
    <t>- Bij combiparser moeten nr. parser_term_id KAR gelijk zijn aan bijbehorende parser_term_id MC</t>
  </si>
  <si>
    <t>Ongeval weg gev.stof</t>
  </si>
  <si>
    <t>Gevel</t>
  </si>
  <si>
    <t>Hek</t>
  </si>
  <si>
    <t>Steiger</t>
  </si>
  <si>
    <t>Los object</t>
  </si>
  <si>
    <t>Los bouwdeel</t>
  </si>
  <si>
    <t>gvboom</t>
  </si>
  <si>
    <t>gvdak</t>
  </si>
  <si>
    <t>gvhek</t>
  </si>
  <si>
    <t>gvgev</t>
  </si>
  <si>
    <t>gvstgr</t>
  </si>
  <si>
    <t>gvstn</t>
  </si>
  <si>
    <t>gvlobj</t>
  </si>
  <si>
    <t>gvlbdl</t>
  </si>
  <si>
    <t>-soort gevaar gevel</t>
  </si>
  <si>
    <t>-soort gevaar hek</t>
  </si>
  <si>
    <t>-soort gevaar los bouwdeel</t>
  </si>
  <si>
    <t>-soort gevaar los object</t>
  </si>
  <si>
    <t>-soort gevaar schoorsteen</t>
  </si>
  <si>
    <t>-soort gevaar steiger</t>
  </si>
  <si>
    <t>-soort gevaar dak</t>
  </si>
  <si>
    <t>Een boom die gevaar oplevert in bepaalde situaties</t>
  </si>
  <si>
    <t>Een gevel die gevaar oplevert in bepaalde situaties</t>
  </si>
  <si>
    <t>Een schoorsteen die gevaar oplevert in bepaalde situaties</t>
  </si>
  <si>
    <t>Een steiger die gevaar oplevert in bepaalde situaties</t>
  </si>
  <si>
    <t>Een dak dat gevaar oplevert in bepaalde situaties</t>
  </si>
  <si>
    <t>Een hek dat gevaar oplevert in bepaalde situaties</t>
  </si>
  <si>
    <t>Een los object gebouwdeel (bijv. zonnescherm, boeideel, etc) dat gevaar oplevert in bepaalde situaties</t>
  </si>
  <si>
    <t>Een los object (bijv. verkeerslicht, kap van lichtmast, etc.) dat gevaar oplevert in bepaalde situaties</t>
  </si>
  <si>
    <t>-soort gevaar boom</t>
  </si>
  <si>
    <t>-gvboom</t>
  </si>
  <si>
    <t>-gvdak</t>
  </si>
  <si>
    <t>-gvhek</t>
  </si>
  <si>
    <t>-gvgev</t>
  </si>
  <si>
    <t>-gvlbdl</t>
  </si>
  <si>
    <t>-gvlobj</t>
  </si>
  <si>
    <t>-gvstn</t>
  </si>
  <si>
    <t>-gvstgr</t>
  </si>
  <si>
    <t>-ssgevel</t>
  </si>
  <si>
    <t>-losse gevel</t>
  </si>
  <si>
    <t>-los hek</t>
  </si>
  <si>
    <t>-stormschade los object</t>
  </si>
  <si>
    <t>-sslos object</t>
  </si>
  <si>
    <t>-sssteiger</t>
  </si>
  <si>
    <t>Ultra hoge druk syst</t>
  </si>
  <si>
    <t>-inzet brw ultra hoge druk syst</t>
  </si>
  <si>
    <t>Was Koud-snij-hd lans</t>
  </si>
  <si>
    <t>-inzet uhd</t>
  </si>
  <si>
    <t>-uhd</t>
  </si>
  <si>
    <t>Telescoopkraan Haaglanden uit dienst</t>
  </si>
  <si>
    <t>Thuiszorg</t>
  </si>
  <si>
    <t>iathzg</t>
  </si>
  <si>
    <t>-inzet ambu thuiszorg</t>
  </si>
  <si>
    <t>-iathzg</t>
  </si>
  <si>
    <t>iatcoa</t>
  </si>
  <si>
    <t>Geheel van activiteiten op het gebied van hulp of begeleiding bij de huishouding, verzorging en verpleging van zieken in de thuissituatie</t>
  </si>
  <si>
    <t>-thuiszorg</t>
  </si>
  <si>
    <t>-nachtzorg</t>
  </si>
  <si>
    <t>-coolfire</t>
  </si>
  <si>
    <t>-ultra hoge druk</t>
  </si>
  <si>
    <t>Waarde ook onder Soort detectie</t>
  </si>
  <si>
    <t>Bevestigd</t>
  </si>
  <si>
    <t>bves</t>
  </si>
  <si>
    <t>bvaud</t>
  </si>
  <si>
    <t>bvgct</t>
  </si>
  <si>
    <t>bvip</t>
  </si>
  <si>
    <t>bvmz</t>
  </si>
  <si>
    <t>bvnee</t>
  </si>
  <si>
    <t>bvtec</t>
  </si>
  <si>
    <t>bvvid</t>
  </si>
  <si>
    <t>Een melding mag als technisch bevestigd worden benoemd als de installatie volgens de geldende normen van een dermate goede kwaliteit is dat er van uit gegaan mag worden dat wat door de sesnor(en) geconstateerd wordt juist is, naar de juiste melding vertaald wordt en dat terecht een doormelding naar een OV meldkamer gedaan wordt.</t>
  </si>
  <si>
    <t>-bevestigd audio</t>
  </si>
  <si>
    <t>-bevestigd geen contact</t>
  </si>
  <si>
    <t>-bevestigd in persoon</t>
  </si>
  <si>
    <t>-bevestigd meerdere zones</t>
  </si>
  <si>
    <t>-bevestigd nee</t>
  </si>
  <si>
    <t>-bevestigd technisch</t>
  </si>
  <si>
    <t>-bevestigd video</t>
  </si>
  <si>
    <t>Was geverifieerd</t>
  </si>
  <si>
    <t>-bevestigd</t>
  </si>
  <si>
    <t>bevestigd</t>
  </si>
  <si>
    <t>-bver</t>
  </si>
  <si>
    <t>-bvaud</t>
  </si>
  <si>
    <t>-bvgct</t>
  </si>
  <si>
    <t>-bvinps</t>
  </si>
  <si>
    <t>-bvip</t>
  </si>
  <si>
    <t>-bvmrz</t>
  </si>
  <si>
    <t>-bvmz</t>
  </si>
  <si>
    <t>-bvnee</t>
  </si>
  <si>
    <t>-bvtec</t>
  </si>
  <si>
    <t>-bvvid</t>
  </si>
  <si>
    <t>-goa</t>
  </si>
  <si>
    <t>MoIP toest. melding</t>
  </si>
  <si>
    <t>Rust</t>
  </si>
  <si>
    <t>mptm</t>
  </si>
  <si>
    <t>mptmal</t>
  </si>
  <si>
    <t>mptmru</t>
  </si>
  <si>
    <t>KAR waarde om de toestand van een MoIP melder weer te geven</t>
  </si>
  <si>
    <t>-moip toestand melding alarm</t>
  </si>
  <si>
    <t>-moip toestand melding rust</t>
  </si>
  <si>
    <t>-mptmal</t>
  </si>
  <si>
    <t>-mptmru</t>
  </si>
  <si>
    <t>Duiding dat een automatische melder in alarm toestand is gegaan</t>
  </si>
  <si>
    <t>Duiding dat een automatische melder weer in rust toestand is gegaan</t>
  </si>
  <si>
    <t>-moip alarmmelding</t>
  </si>
  <si>
    <t>-oms alarmmelding</t>
  </si>
  <si>
    <t>-moip rust melding</t>
  </si>
  <si>
    <t>-oms rust melding</t>
  </si>
  <si>
    <t>MoIP status melding</t>
  </si>
  <si>
    <t>Actief</t>
  </si>
  <si>
    <t>In onderhoud</t>
  </si>
  <si>
    <t>Passief</t>
  </si>
  <si>
    <t>mpsm</t>
  </si>
  <si>
    <t>mpsmio</t>
  </si>
  <si>
    <t>mpsmpa</t>
  </si>
  <si>
    <t>mpsmac</t>
  </si>
  <si>
    <t>KAR waarde om de status van een MoIP melder weer te geven</t>
  </si>
  <si>
    <t>Duiding dat een automatische melder weer actief is gezet</t>
  </si>
  <si>
    <t>Duiding dat een automatische melder in onderhoud is gezet</t>
  </si>
  <si>
    <t>Duiding dat een automatische melder passief is gezet</t>
  </si>
  <si>
    <t>-moip status melding actief</t>
  </si>
  <si>
    <t>-moip status melding in onderhoud</t>
  </si>
  <si>
    <t>-moip status melding passief</t>
  </si>
  <si>
    <t>-mpsmac</t>
  </si>
  <si>
    <t>-mpsmio</t>
  </si>
  <si>
    <t>-mpsmpa</t>
  </si>
  <si>
    <t>-moip actiefmelding</t>
  </si>
  <si>
    <t>-moip in onderhoud melding</t>
  </si>
  <si>
    <t>-moip passief melding</t>
  </si>
  <si>
    <t>Hfd bron- en emissie</t>
  </si>
  <si>
    <t>-inzet brw hfd bron en emissie</t>
  </si>
  <si>
    <t>HBE-B</t>
  </si>
  <si>
    <t>Neemt deel in het actiecentrumbrandweer als adviseur en adviseert, ondersteunt en informeert de Algemeen Commandant Brandweer.</t>
  </si>
  <si>
    <t>-ibfhbe</t>
  </si>
  <si>
    <t>-inzet brw hbe</t>
  </si>
  <si>
    <t>-hbeb</t>
  </si>
  <si>
    <t>Vaartraining</t>
  </si>
  <si>
    <t>oevtr</t>
  </si>
  <si>
    <t>Vaartraining op het water</t>
  </si>
  <si>
    <t>-soort oefening vaartraining</t>
  </si>
  <si>
    <t>-oevtr</t>
  </si>
  <si>
    <t>-oefv</t>
  </si>
  <si>
    <t>Taakcommandant</t>
  </si>
  <si>
    <t>-inzet brw taakcommandant</t>
  </si>
  <si>
    <t>TC-B</t>
  </si>
  <si>
    <t>-ibftc</t>
  </si>
  <si>
    <t>-inzet brw tc</t>
  </si>
  <si>
    <t>AED geannuleerd</t>
  </si>
  <si>
    <t>baaga</t>
  </si>
  <si>
    <t>Anulering van AED inzet omdat in de loop van het 112-gesprek met de melder blijkt dat het om een gevaarlijke/ gevoelige situatie gaat, waarbij geen burgerinzet gewenst is</t>
  </si>
  <si>
    <t>-burgeralarm aed geannuleerd</t>
  </si>
  <si>
    <t>-baaga</t>
  </si>
  <si>
    <t>-aed geannuleerd</t>
  </si>
  <si>
    <t>Inzet NRV</t>
  </si>
  <si>
    <t>Landelijk coord. NRV</t>
  </si>
  <si>
    <t>Landelijke functionaris (24/7 bereikbaarheid) voor vragen over en inzet NRV. Deze is het 1e aanspreekpunt voor de coördinerend meldkamer Noord-Holland.</t>
  </si>
  <si>
    <t>1e aanspreekpunt voor de NRV Coördinator om de mogelijke inzet NRV aftestemmen en geeft leiding aan het actiecentrum  NRV in IJmuiden</t>
  </si>
  <si>
    <t>Reg. Coord. RB</t>
  </si>
  <si>
    <t>De regionale coördinator van de Regionale Voorziening Reddingsbrigades (= de coördinator per veiligheidsregio voor de RB)</t>
  </si>
  <si>
    <t>Off. van Dienst NRV</t>
  </si>
  <si>
    <t>De OvD-NRV is de leidinggevende van 1 peloton van 4 tot 5 reddingsgroepen met elk 4 boten.</t>
  </si>
  <si>
    <t>Actiecentrum voor aansturing inzet NRV</t>
  </si>
  <si>
    <t>Reddingsgroep</t>
  </si>
  <si>
    <t>De reddingsgroep van 1 veiligheidsregio, deze bestaat uit 4 vaartuigen van de Brandweer en/of Reddingsbrigade</t>
  </si>
  <si>
    <t>Het vooraf vastgestelde samenstel van 4 (of 5) reddingsgroepen</t>
  </si>
  <si>
    <t>Land. Actiecent. NRV</t>
  </si>
  <si>
    <t>Alg. Cdt NRV</t>
  </si>
  <si>
    <t>NRV Pel Mid en Noord</t>
  </si>
  <si>
    <t>NRV Pel Noord-West</t>
  </si>
  <si>
    <t>NRV Pel Zuid-West</t>
  </si>
  <si>
    <t>NRV Pel Oost</t>
  </si>
  <si>
    <t>NRV Pel Zuid</t>
  </si>
  <si>
    <t>-inzet nrv algemeen commandant</t>
  </si>
  <si>
    <t>-inzet nrv landelijk actiecentrum</t>
  </si>
  <si>
    <t>-inzet nrv landelijk coordinator</t>
  </si>
  <si>
    <t>-inzet nrv peloton midden en noord</t>
  </si>
  <si>
    <t>-inzet nrv peloton noord-west</t>
  </si>
  <si>
    <t>-inzet nrv peloton oost</t>
  </si>
  <si>
    <t>-inzet nrv peloton zuid</t>
  </si>
  <si>
    <t>-inzet nrv peloton zuid-west</t>
  </si>
  <si>
    <t>-inzet nrv officier van dienst</t>
  </si>
  <si>
    <t>-inzet nrv reddingsgroep</t>
  </si>
  <si>
    <t>-inzet nrv regionaal coordinator rb</t>
  </si>
  <si>
    <t>inrv</t>
  </si>
  <si>
    <t>acnrv</t>
  </si>
  <si>
    <t>lanrv</t>
  </si>
  <si>
    <t>lcnrv</t>
  </si>
  <si>
    <t>ovdnrv</t>
  </si>
  <si>
    <t>rednrv</t>
  </si>
  <si>
    <t>rcrb</t>
  </si>
  <si>
    <t>npelmn</t>
  </si>
  <si>
    <t>npelnw</t>
  </si>
  <si>
    <t>npelo</t>
  </si>
  <si>
    <t>npelz</t>
  </si>
  <si>
    <t>npelzw</t>
  </si>
  <si>
    <t>AC-NRV</t>
  </si>
  <si>
    <t>Land. Coordinator</t>
  </si>
  <si>
    <t>Peloton Midden en Noord</t>
  </si>
  <si>
    <t>Peloton Noord-West</t>
  </si>
  <si>
    <t>Peloton Oost</t>
  </si>
  <si>
    <t>Peloton Zuid</t>
  </si>
  <si>
    <t>Peloton Zuid-West</t>
  </si>
  <si>
    <t>OvD-NRV</t>
  </si>
  <si>
    <t>Regionaal coordinator RB</t>
  </si>
  <si>
    <t>-acnrv</t>
  </si>
  <si>
    <t>-lanrv</t>
  </si>
  <si>
    <t>-lcnrv</t>
  </si>
  <si>
    <t>-npelmn</t>
  </si>
  <si>
    <t>-npelnw</t>
  </si>
  <si>
    <t>-npelo</t>
  </si>
  <si>
    <t>-npelz</t>
  </si>
  <si>
    <t>-npelzw</t>
  </si>
  <si>
    <t>-ovdnrv</t>
  </si>
  <si>
    <t>-rednrv</t>
  </si>
  <si>
    <t>-rcrb</t>
  </si>
  <si>
    <t>-nrv algemeen commandant</t>
  </si>
  <si>
    <t>-nrv landelijk actiecentrum</t>
  </si>
  <si>
    <t>-nrv landelijk coordinator</t>
  </si>
  <si>
    <t>-nrv peloton midden en noord</t>
  </si>
  <si>
    <t>-nrv peloton noord-west</t>
  </si>
  <si>
    <t>-nrv peloton oost</t>
  </si>
  <si>
    <t>-nrv peloton zuid</t>
  </si>
  <si>
    <t>-nrv peloton zuid-west</t>
  </si>
  <si>
    <t>-nrv officier van dienst</t>
  </si>
  <si>
    <t>-nrv reddingsgroep</t>
  </si>
  <si>
    <t>-nrv regionaal coordinator rb</t>
  </si>
  <si>
    <t>Controle kar</t>
  </si>
  <si>
    <t>Hulp check</t>
  </si>
  <si>
    <t>Onderbez. Uitgerukt</t>
  </si>
  <si>
    <t>Seksueel delict</t>
  </si>
  <si>
    <t>vosd</t>
  </si>
  <si>
    <t>Kinderpornografie, seksueel misbruik van kinderen, verkrachting en aanranding zijn voorbeelden van seksuele misdrijven. Het Nederlandse Wetboek van Strafrecht bevat een speciaal deel waarin deze en andere seksuele misdrijven staan vermeld. De artikelen in dit deel van het wetboek geven aan wat er precies onder wordt verstaan en welke straf maximaal kan worden opgelegd. Kwetsbare personen zoals kinderen, verstandelijk gehandicapten en mensen die bewusteloos zijn of slapen worden extra beschermd tegen seksueel misbruik.</t>
  </si>
  <si>
    <t>Een melding van een incident waarbij sprake is van een seksueel misdrijf</t>
  </si>
  <si>
    <t>-seksueel delict</t>
  </si>
  <si>
    <t>Seksueel benaderen kind</t>
  </si>
  <si>
    <t>vosdbk</t>
  </si>
  <si>
    <t>-seksueel benaderen kind</t>
  </si>
  <si>
    <t>Was zedenzaak. In verband met de Modernisering strafbaarstelling seksuele misdrijven gaat per 01-07-2024 de huidige Titel XIV Misdrijven tegen de zeden vervangen worden door een nieuwe Titel XIV Seksuele misdrijven. Voor de LMC is gekozen om seksueel misdrijf aan te passen in seksueel delict, omdat bijvoorbeeld seksuele intimidatie een overtreding is.</t>
  </si>
  <si>
    <t>Seksuele benadering van een kind, schriftelijk of mondeling (sexchatting of grooming)</t>
  </si>
  <si>
    <t>Volgens de nieuwe wet is het verboden om kinderen onder de 16 jaar seksueel te benaderen. Bijvoorbeeld door online seksueel getinte sms’jes of mails te sturen of als een buurman een buurmeisje intieme vragen stelt. Dat is ook verboden bij kinderen van 16 en 17 jaar die in een kwetsbare positie zitten. Bijvoorbeeld kinderen met een verstandelijke handicap of een psychische stoornis.</t>
  </si>
  <si>
    <t>Seksueel misbruik kind</t>
  </si>
  <si>
    <t>vosdmk</t>
  </si>
  <si>
    <t>Seksuele handelingen met kind (verkrachting of aanranding kind).</t>
  </si>
  <si>
    <t>-seksueel misbruik kind</t>
  </si>
  <si>
    <t>Incest wordt in de wet niet gebruikt. Daarnaast biedt deze nieuwe MC de mogelijkheid om al het seksueel misbruik van een kind te kunnen classificeren, waarbij incest alleen geldt binnen de familierelatie.</t>
  </si>
  <si>
    <t>Aanstootgevend gedrag</t>
  </si>
  <si>
    <t>-aanstootgevend gedrag</t>
  </si>
  <si>
    <t>vosdag</t>
  </si>
  <si>
    <t>Tonen geslachtsdeel (bijv potloodventer), kan ook live via internet</t>
  </si>
  <si>
    <t>In het verleden was het alleen strafbaar in het openbaar gebied, gebonden aan plekken die voor openbaar verkeerd bestemd waren.  In de nieuwe wet is de betekenis van «op of aan een plaats, voor het openbaar verkeer bestemd» is niet meer beperkt tot fysieke plaatsen. Het kan ook een website betreffen die voor een ieder zonder belemmering voor kennisneming toegankelijk is.</t>
  </si>
  <si>
    <t>Wordt onder gebracht bij het seksueel benaderen / misbruiken van een kind.</t>
  </si>
  <si>
    <t>vosdar</t>
  </si>
  <si>
    <t>vosdkp</t>
  </si>
  <si>
    <t>vosdpt</t>
  </si>
  <si>
    <t>vosdvk</t>
  </si>
  <si>
    <t>Seksuele intimidatie</t>
  </si>
  <si>
    <t>vosdsi</t>
  </si>
  <si>
    <t>Seksuele intimidatie in het openbaar (op straat of online). Kan gaan om opmerkingen, geluiden, gebaren of aanrakingen.</t>
  </si>
  <si>
    <t>-seksuele intimidatie</t>
  </si>
  <si>
    <t>Dit betreft een nieuw artikel in de wet seksuele misdrijven, die het gedrag strafbaar heeft gesteld.</t>
  </si>
  <si>
    <t>-vosd</t>
  </si>
  <si>
    <t>-sd</t>
  </si>
  <si>
    <t>-vosdbk</t>
  </si>
  <si>
    <t>-vosdmk</t>
  </si>
  <si>
    <t>-vosdkp</t>
  </si>
  <si>
    <t>-vosdag</t>
  </si>
  <si>
    <t>-sdag</t>
  </si>
  <si>
    <t>-8109</t>
  </si>
  <si>
    <t>-sdsi</t>
  </si>
  <si>
    <t>-vosdsi</t>
  </si>
  <si>
    <t>Sexchatting</t>
  </si>
  <si>
    <t>Grooming is digitaal kinderlokken. Er is sprake van grooming als een volwassene via ICT contact legt met een kind, met de intentie om dat kind te ontmoeten met het doel om seksueel misbruik te plegen of kinderpornografische afbeeldingen te produceren.</t>
  </si>
  <si>
    <t>Soort seksueel benad</t>
  </si>
  <si>
    <t>Het stelselmatig op seksuele wijze communiceren met kinderen op een wijze die schadelijk is te achten voor kinderen of op indringende en niet leeftijdsconforme wijze benaderen van kinderen voor seksuele doelen.</t>
  </si>
  <si>
    <t>snsrt</t>
  </si>
  <si>
    <t>sbgrm</t>
  </si>
  <si>
    <t>sbsch</t>
  </si>
  <si>
    <t>-sexchatting</t>
  </si>
  <si>
    <t>-sbgrm</t>
  </si>
  <si>
    <t>-sbsch</t>
  </si>
  <si>
    <t>Hoogbouw</t>
  </si>
  <si>
    <t>Hoogbouw is in dit geval een gebouw wat conform bouwregelgeving hoger is dan 70 meter</t>
  </si>
  <si>
    <t>-hoogbouw</t>
  </si>
  <si>
    <t>-procedure hoogbouw</t>
  </si>
  <si>
    <t>Verkenningseenheid</t>
  </si>
  <si>
    <t>Hiermee wordt aangegeven hoeveel verkennningseenheden gealarmeerd moeten worden.</t>
  </si>
  <si>
    <t>-verkenningseenheid</t>
  </si>
  <si>
    <t>VE</t>
  </si>
  <si>
    <t>-ve</t>
  </si>
  <si>
    <t>Inzet Brw Spec Verk.</t>
  </si>
  <si>
    <t>Drone binnen</t>
  </si>
  <si>
    <t>Drone buiten</t>
  </si>
  <si>
    <t>Drone buiten groot</t>
  </si>
  <si>
    <t>Verkenningsrobot</t>
  </si>
  <si>
    <t>Sonar</t>
  </si>
  <si>
    <t>Drone onderwater</t>
  </si>
  <si>
    <t>ibsvk</t>
  </si>
  <si>
    <t>Op afstand bestuurde vliegende drone die binnen in bouwwerken, grot e.a. ruimtes ingezet kan worden.</t>
  </si>
  <si>
    <t>Op afstand bestuurde vliegende drone die buiten bouwwerken, grot e.a. ruimtes ingezet kan worden.</t>
  </si>
  <si>
    <t>Een autonoom vliegende drone die buiten bouwwerken, grot e.a. ruimtes ingezet kan worden.</t>
  </si>
  <si>
    <t>Op afstand bestuurde rijdende robot inzetbaar voor en uitgerust met middelen voor het doen van verkenningen op afstand.</t>
  </si>
  <si>
    <t>Een sonar voor opsporen drenkelingen en andere zaken.</t>
  </si>
  <si>
    <t>Een op afstand bestuurd onderwatervaartuig voor verkenning</t>
  </si>
  <si>
    <t>-inzet brw drone binnen</t>
  </si>
  <si>
    <t>-inzet brw drone buiten</t>
  </si>
  <si>
    <t>-inzet brw drone buiten groot</t>
  </si>
  <si>
    <t>-inzet brw verkenningsrobot</t>
  </si>
  <si>
    <t>-inzet brw sonar</t>
  </si>
  <si>
    <t>-inzet brw drone onderwater</t>
  </si>
  <si>
    <t>Is team digitale verkenning geworden</t>
  </si>
  <si>
    <t>Is teamleider TDV geworden</t>
  </si>
  <si>
    <t>-drone binnen</t>
  </si>
  <si>
    <t>-drone buiten</t>
  </si>
  <si>
    <t>-drone buiten groot</t>
  </si>
  <si>
    <t>-drone onderwater</t>
  </si>
  <si>
    <t>-sonar</t>
  </si>
  <si>
    <t>-verkenningsrobot</t>
  </si>
  <si>
    <t>-onderwater drone</t>
  </si>
  <si>
    <t>-onderwaterdrone</t>
  </si>
  <si>
    <t>-rouv</t>
  </si>
  <si>
    <t>-drone klein</t>
  </si>
  <si>
    <t>v</t>
  </si>
  <si>
    <t>Controle prestekst</t>
  </si>
  <si>
    <t>Bijst Pel NBB</t>
  </si>
  <si>
    <t>Ops GBO NBB</t>
  </si>
  <si>
    <t>Stond NBBS</t>
  </si>
  <si>
    <t>-bijst pel nbb 1 pel</t>
  </si>
  <si>
    <t>Bijst Pel nbb</t>
  </si>
  <si>
    <t>-bijst pel nbb 1 pel df</t>
  </si>
  <si>
    <t>-bijst pel nbb 1 pel gw</t>
  </si>
  <si>
    <t>-bijst pel nbb 2 pel</t>
  </si>
  <si>
    <t>-bijst pel nbb 2 pel gw</t>
  </si>
  <si>
    <t>-bijst pel nbb 3 pel</t>
  </si>
  <si>
    <t>-bijst pel nbb 4 pel</t>
  </si>
  <si>
    <t>-bijst pel nbb 5 pel</t>
  </si>
  <si>
    <t>-bijst pel nbb 6 pel</t>
  </si>
  <si>
    <t>-ops gbo nbb</t>
  </si>
  <si>
    <t>Ops GBO nbb</t>
  </si>
  <si>
    <t>-ops gbo nbb 1 pel</t>
  </si>
  <si>
    <t>-ops gbo nbb 1 pel df</t>
  </si>
  <si>
    <t>-ops gbo nbb 1 pel gw</t>
  </si>
  <si>
    <t>-ops gbo nbb 2 pel</t>
  </si>
  <si>
    <t>-ops gbo nbb 2 pel gw</t>
  </si>
  <si>
    <t>-ops gbo nbb 3 pel</t>
  </si>
  <si>
    <t>-ops gbo nbb 4 pel</t>
  </si>
  <si>
    <t>-ops gbo nbb 5 pel</t>
  </si>
  <si>
    <t>-ops gbo nbb 6 pel</t>
  </si>
  <si>
    <t>-meetploeg</t>
  </si>
  <si>
    <t>-inzet brw hoogbouw</t>
  </si>
  <si>
    <t>ibhbw</t>
  </si>
  <si>
    <t>-vwson</t>
  </si>
  <si>
    <t>- Een nieuwe KAR (of waarde) mag geen ID hebben in kolom E en F</t>
  </si>
  <si>
    <t>Ongeval Overig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</si>
</sst>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name val="Arial"/>
      <family val="2"/>
    </font>
    <font>
      <b/>
      <sz val="10"/>
      <color indexed="8"/>
      <name val="Arial"/>
      <family val="2"/>
    </font>
    <font>
      <sz val="11"/>
      <color indexed="8"/>
      <name val="Calibri"/>
      <family val="2"/>
    </font>
    <font>
      <b/>
      <sz val="9"/>
      <color indexed="81"/>
      <name val="Tahoma"/>
      <family val="2"/>
    </font>
    <font>
      <sz val="9"/>
      <color indexed="81"/>
      <name val="Tahoma"/>
      <family val="2"/>
    </font>
    <font>
      <b/>
      <sz val="14"/>
      <color indexed="8"/>
      <name val="Calibri"/>
      <family val="2"/>
      <scheme val="minor"/>
    </font>
    <font>
      <sz val="11"/>
      <color indexed="8"/>
      <name val="Calibri"/>
      <family val="2"/>
      <scheme val="minor"/>
    </font>
    <font>
      <b/>
      <sz val="11"/>
      <color indexed="8"/>
      <name val="Calibri"/>
      <family val="2"/>
      <scheme val="minor"/>
    </font>
    <font>
      <i/>
      <sz val="10"/>
      <color indexed="8"/>
      <name val="Calibri"/>
      <family val="2"/>
      <scheme val="minor"/>
    </font>
    <font>
      <sz val="11"/>
      <color indexed="8"/>
      <name val="Symbol"/>
      <family val="1"/>
      <charset val="2"/>
    </font>
    <font>
      <sz val="7"/>
      <color indexed="8"/>
      <name val="Times New Roman"/>
      <family val="1"/>
    </font>
    <font>
      <b/>
      <sz val="10"/>
      <color indexed="8"/>
      <name val="Times New Roman"/>
      <family val="1"/>
    </font>
    <font>
      <b/>
      <sz val="11"/>
      <color indexed="8"/>
      <name val="Calibri"/>
      <family val="2"/>
    </font>
    <font>
      <sz val="11"/>
      <color rgb="FF000000"/>
      <name val="Calibri"/>
      <family val="2"/>
    </font>
    <font>
      <sz val="11"/>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9"/>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
      <patternFill patternType="solid">
        <fgColor indexed="22"/>
        <bgColor indexed="9"/>
      </patternFill>
    </fill>
    <fill>
      <patternFill patternType="solid">
        <fgColor theme="0" tint="-0.249977111117893"/>
        <bgColor indexed="9"/>
      </patternFill>
    </fill>
    <fill>
      <patternFill patternType="solid">
        <fgColor theme="0"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8"/>
        <bgColor indexed="9"/>
      </patternFill>
    </fill>
    <fill>
      <patternFill patternType="solid">
        <fgColor theme="8" tint="0.7999816888943144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18" fillId="0" borderId="0"/>
    <xf numFmtId="0" fontId="18" fillId="0" borderId="0"/>
    <xf numFmtId="0" fontId="1" fillId="0" borderId="0"/>
    <xf numFmtId="0" fontId="18" fillId="0" borderId="0"/>
  </cellStyleXfs>
  <cellXfs count="160">
    <xf numFmtId="0" fontId="0" fillId="0" borderId="0" xfId="0"/>
    <xf numFmtId="0" fontId="0" fillId="33" borderId="10" xfId="0" applyFont="1" applyFill="1" applyBorder="1" applyAlignment="1">
      <alignment vertical="top"/>
    </xf>
    <xf numFmtId="0" fontId="0" fillId="0" borderId="10" xfId="0" applyFont="1" applyFill="1" applyBorder="1" applyAlignment="1">
      <alignment horizontal="left" vertical="top" wrapText="1"/>
    </xf>
    <xf numFmtId="0" fontId="0" fillId="0" borderId="10" xfId="0" applyNumberFormat="1" applyFont="1" applyFill="1" applyBorder="1" applyAlignment="1">
      <alignment horizontal="center" vertical="top"/>
    </xf>
    <xf numFmtId="0" fontId="0" fillId="0" borderId="0" xfId="0" quotePrefix="1"/>
    <xf numFmtId="0" fontId="20" fillId="0" borderId="0" xfId="0" applyFont="1" applyBorder="1" applyAlignment="1">
      <alignment vertical="top"/>
    </xf>
    <xf numFmtId="0" fontId="0" fillId="0" borderId="0" xfId="0" applyFont="1" applyBorder="1" applyAlignment="1">
      <alignment vertical="top"/>
    </xf>
    <xf numFmtId="0" fontId="0" fillId="0" borderId="0" xfId="0" applyNumberFormat="1" applyFont="1" applyBorder="1" applyAlignment="1">
      <alignment vertical="top"/>
    </xf>
    <xf numFmtId="0" fontId="0" fillId="0" borderId="0" xfId="0" applyFont="1" applyBorder="1" applyAlignment="1">
      <alignment horizontal="left" vertical="top"/>
    </xf>
    <xf numFmtId="0" fontId="0" fillId="34" borderId="10" xfId="0" applyFont="1" applyFill="1" applyBorder="1" applyAlignment="1">
      <alignment vertical="top"/>
    </xf>
    <xf numFmtId="0" fontId="0" fillId="36" borderId="10" xfId="0" applyFont="1" applyFill="1" applyBorder="1" applyAlignment="1">
      <alignment vertical="top"/>
    </xf>
    <xf numFmtId="0" fontId="0" fillId="38" borderId="10" xfId="0" applyFont="1" applyFill="1" applyBorder="1" applyAlignment="1">
      <alignment vertical="top"/>
    </xf>
    <xf numFmtId="0" fontId="0" fillId="39" borderId="10" xfId="0" applyFill="1" applyBorder="1"/>
    <xf numFmtId="0" fontId="0" fillId="0" borderId="0" xfId="0" applyAlignment="1">
      <alignment vertical="top"/>
    </xf>
    <xf numFmtId="0" fontId="0" fillId="0" borderId="0" xfId="0" applyAlignment="1">
      <alignment vertical="top" wrapText="1"/>
    </xf>
    <xf numFmtId="0" fontId="0" fillId="0" borderId="10" xfId="0" applyFont="1" applyFill="1" applyBorder="1" applyAlignment="1">
      <alignment vertical="top"/>
    </xf>
    <xf numFmtId="0" fontId="0" fillId="0" borderId="0" xfId="0" applyAlignment="1">
      <alignment horizontal="center" vertical="top"/>
    </xf>
    <xf numFmtId="0" fontId="18" fillId="0" borderId="0" xfId="43"/>
    <xf numFmtId="0" fontId="20" fillId="41" borderId="10" xfId="43" applyFont="1" applyFill="1" applyBorder="1" applyAlignment="1">
      <alignment horizontal="center"/>
    </xf>
    <xf numFmtId="0" fontId="24" fillId="0" borderId="0" xfId="43" applyFont="1" applyAlignment="1">
      <alignment wrapText="1"/>
    </xf>
    <xf numFmtId="0" fontId="25" fillId="0" borderId="0" xfId="43" applyFont="1"/>
    <xf numFmtId="0" fontId="26" fillId="0" borderId="0" xfId="43" applyFont="1"/>
    <xf numFmtId="0" fontId="25" fillId="0" borderId="0" xfId="43" applyFont="1" applyAlignment="1">
      <alignment horizontal="left" vertical="center"/>
    </xf>
    <xf numFmtId="0" fontId="27" fillId="0" borderId="0" xfId="43" applyFont="1"/>
    <xf numFmtId="0" fontId="28" fillId="0" borderId="0" xfId="43" applyFont="1" applyAlignment="1">
      <alignment horizontal="left" vertical="center" indent="4"/>
    </xf>
    <xf numFmtId="0" fontId="18" fillId="0" borderId="0" xfId="43" applyAlignment="1">
      <alignment vertical="center"/>
    </xf>
    <xf numFmtId="0" fontId="30" fillId="44" borderId="10" xfId="43" applyFont="1" applyFill="1" applyBorder="1" applyAlignment="1">
      <alignment vertical="center"/>
    </xf>
    <xf numFmtId="0" fontId="31" fillId="44" borderId="10" xfId="43" applyFont="1" applyFill="1" applyBorder="1" applyAlignment="1">
      <alignment vertical="center"/>
    </xf>
    <xf numFmtId="0" fontId="21" fillId="0" borderId="10" xfId="43" applyFont="1" applyBorder="1" applyAlignment="1">
      <alignment vertical="center"/>
    </xf>
    <xf numFmtId="0" fontId="32" fillId="43" borderId="10" xfId="43" applyFont="1" applyFill="1" applyBorder="1" applyAlignment="1">
      <alignment vertical="center"/>
    </xf>
    <xf numFmtId="0" fontId="21" fillId="43" borderId="10" xfId="43" applyFont="1" applyFill="1" applyBorder="1" applyAlignment="1">
      <alignment vertical="center"/>
    </xf>
    <xf numFmtId="49" fontId="26" fillId="42" borderId="10" xfId="0" applyNumberFormat="1" applyFont="1" applyFill="1" applyBorder="1" applyAlignment="1">
      <alignment horizontal="left"/>
    </xf>
    <xf numFmtId="0" fontId="26" fillId="42" borderId="10" xfId="0" applyFont="1" applyFill="1" applyBorder="1" applyAlignment="1">
      <alignment horizontal="left"/>
    </xf>
    <xf numFmtId="0" fontId="26" fillId="42" borderId="10" xfId="0" applyNumberFormat="1" applyFont="1" applyFill="1" applyBorder="1" applyAlignment="1">
      <alignment horizontal="left" textRotation="90" wrapText="1"/>
    </xf>
    <xf numFmtId="0" fontId="26" fillId="42" borderId="10" xfId="0" applyFont="1" applyFill="1" applyBorder="1" applyAlignment="1">
      <alignment horizontal="left" textRotation="90" wrapText="1"/>
    </xf>
    <xf numFmtId="0" fontId="26" fillId="42" borderId="10" xfId="0" applyFont="1" applyFill="1" applyBorder="1" applyAlignment="1">
      <alignment horizontal="left" textRotation="90"/>
    </xf>
    <xf numFmtId="0" fontId="16" fillId="35" borderId="10" xfId="0" applyFont="1" applyFill="1" applyBorder="1" applyAlignment="1">
      <alignment horizontal="left" wrapText="1"/>
    </xf>
    <xf numFmtId="0" fontId="16" fillId="0" borderId="0" xfId="0" applyFont="1" applyAlignment="1">
      <alignment horizontal="left" wrapText="1"/>
    </xf>
    <xf numFmtId="0" fontId="0" fillId="0" borderId="10" xfId="0" applyFont="1" applyFill="1" applyBorder="1" applyAlignment="1">
      <alignment horizontal="left" vertical="top"/>
    </xf>
    <xf numFmtId="0" fontId="0" fillId="0" borderId="10" xfId="0" applyFont="1" applyFill="1" applyBorder="1" applyAlignment="1">
      <alignment horizontal="center" vertical="top"/>
    </xf>
    <xf numFmtId="0" fontId="0" fillId="0" borderId="0" xfId="0" applyFont="1" applyAlignment="1">
      <alignment horizontal="left" vertical="top" wrapText="1"/>
    </xf>
    <xf numFmtId="0" fontId="0" fillId="0" borderId="0" xfId="0" applyFont="1" applyAlignment="1"/>
    <xf numFmtId="49" fontId="0" fillId="0" borderId="0" xfId="0" applyNumberFormat="1" applyFont="1" applyAlignment="1"/>
    <xf numFmtId="0" fontId="26" fillId="42" borderId="10" xfId="0" applyFont="1" applyFill="1" applyBorder="1" applyAlignment="1"/>
    <xf numFmtId="49" fontId="26" fillId="42" borderId="10" xfId="0" applyNumberFormat="1" applyFont="1" applyFill="1" applyBorder="1" applyAlignment="1"/>
    <xf numFmtId="49" fontId="26" fillId="37" borderId="10" xfId="0" applyNumberFormat="1" applyFont="1" applyFill="1" applyBorder="1" applyAlignment="1">
      <alignment horizontal="left" textRotation="90"/>
    </xf>
    <xf numFmtId="0" fontId="33" fillId="0" borderId="10" xfId="0" applyFont="1" applyFill="1" applyBorder="1" applyAlignment="1">
      <alignment vertical="top"/>
    </xf>
    <xf numFmtId="49" fontId="33" fillId="0" borderId="10" xfId="0" applyNumberFormat="1" applyFont="1" applyFill="1" applyBorder="1" applyAlignment="1">
      <alignment vertical="top"/>
    </xf>
    <xf numFmtId="0" fontId="16" fillId="40" borderId="10" xfId="0" applyFont="1" applyFill="1" applyBorder="1" applyAlignment="1">
      <alignment horizontal="left"/>
    </xf>
    <xf numFmtId="0" fontId="16" fillId="40" borderId="10" xfId="0" applyFont="1" applyFill="1" applyBorder="1" applyAlignment="1">
      <alignment horizontal="left" textRotation="90" wrapText="1"/>
    </xf>
    <xf numFmtId="0" fontId="16" fillId="40" borderId="10" xfId="0" applyFont="1" applyFill="1" applyBorder="1" applyAlignment="1">
      <alignment horizontal="left" wrapText="1"/>
    </xf>
    <xf numFmtId="0" fontId="18" fillId="0" borderId="0" xfId="43" applyFont="1" applyFill="1" applyAlignment="1"/>
    <xf numFmtId="49" fontId="0" fillId="0" borderId="0" xfId="0" applyNumberFormat="1"/>
    <xf numFmtId="0" fontId="16" fillId="40" borderId="10" xfId="0" applyFont="1" applyFill="1" applyBorder="1"/>
    <xf numFmtId="49" fontId="16" fillId="40" borderId="10" xfId="0" applyNumberFormat="1" applyFont="1" applyFill="1" applyBorder="1"/>
    <xf numFmtId="0" fontId="16" fillId="40" borderId="17" xfId="0" applyFont="1" applyFill="1" applyBorder="1"/>
    <xf numFmtId="49" fontId="16" fillId="40" borderId="17" xfId="0" applyNumberFormat="1" applyFont="1" applyFill="1" applyBorder="1"/>
    <xf numFmtId="0" fontId="26" fillId="42" borderId="17" xfId="0" applyFont="1" applyFill="1" applyBorder="1" applyAlignment="1">
      <alignment horizontal="left"/>
    </xf>
    <xf numFmtId="49" fontId="16" fillId="43" borderId="17" xfId="0" applyNumberFormat="1" applyFont="1" applyFill="1" applyBorder="1"/>
    <xf numFmtId="0" fontId="0" fillId="0" borderId="10" xfId="0" applyFont="1" applyFill="1" applyBorder="1"/>
    <xf numFmtId="49" fontId="0" fillId="0" borderId="10" xfId="0" applyNumberFormat="1" applyFont="1" applyFill="1" applyBorder="1"/>
    <xf numFmtId="0" fontId="0" fillId="0" borderId="10" xfId="0" applyFont="1" applyFill="1" applyBorder="1" applyAlignment="1">
      <alignment horizontal="center"/>
    </xf>
    <xf numFmtId="0" fontId="0" fillId="45" borderId="10" xfId="0" applyFont="1" applyFill="1" applyBorder="1"/>
    <xf numFmtId="0" fontId="0" fillId="33" borderId="10" xfId="0" applyFont="1" applyFill="1" applyBorder="1"/>
    <xf numFmtId="49" fontId="0" fillId="33" borderId="10" xfId="0" applyNumberFormat="1" applyFont="1" applyFill="1" applyBorder="1"/>
    <xf numFmtId="0" fontId="0" fillId="34" borderId="10" xfId="0" applyFont="1" applyFill="1" applyBorder="1"/>
    <xf numFmtId="0" fontId="0" fillId="0" borderId="10" xfId="0" applyFill="1" applyBorder="1" applyAlignment="1">
      <alignment vertical="top"/>
    </xf>
    <xf numFmtId="0" fontId="0" fillId="36" borderId="10" xfId="0" applyFont="1" applyFill="1" applyBorder="1"/>
    <xf numFmtId="49" fontId="0" fillId="36" borderId="10" xfId="0" applyNumberFormat="1" applyFont="1" applyFill="1" applyBorder="1"/>
    <xf numFmtId="49" fontId="0" fillId="45" borderId="10" xfId="0" applyNumberFormat="1" applyFont="1" applyFill="1" applyBorder="1"/>
    <xf numFmtId="49" fontId="0" fillId="0" borderId="0" xfId="0" applyNumberFormat="1" applyAlignment="1">
      <alignment vertical="top"/>
    </xf>
    <xf numFmtId="0" fontId="0" fillId="46" borderId="0" xfId="0" applyFill="1"/>
    <xf numFmtId="0" fontId="0" fillId="47" borderId="0" xfId="0" applyFill="1"/>
    <xf numFmtId="0" fontId="0" fillId="0" borderId="0" xfId="0" applyAlignment="1">
      <alignment horizontal="center"/>
    </xf>
    <xf numFmtId="0" fontId="0" fillId="0" borderId="0" xfId="0" applyAlignment="1">
      <alignment horizontal="left"/>
    </xf>
    <xf numFmtId="0" fontId="16" fillId="40" borderId="10" xfId="0" applyFont="1" applyFill="1" applyBorder="1" applyAlignment="1">
      <alignment horizontal="left" textRotation="90"/>
    </xf>
    <xf numFmtId="164" fontId="16" fillId="40" borderId="10" xfId="0" applyNumberFormat="1" applyFont="1" applyFill="1" applyBorder="1" applyAlignment="1">
      <alignment horizontal="left" textRotation="90" wrapText="1"/>
    </xf>
    <xf numFmtId="164" fontId="0" fillId="0" borderId="0" xfId="0" applyNumberFormat="1" applyAlignment="1">
      <alignment vertical="top"/>
    </xf>
    <xf numFmtId="0" fontId="0" fillId="33" borderId="0" xfId="0" applyFill="1"/>
    <xf numFmtId="0" fontId="16" fillId="0" borderId="0" xfId="0" applyFont="1" applyAlignment="1">
      <alignment vertical="center"/>
    </xf>
    <xf numFmtId="0" fontId="0" fillId="0" borderId="0" xfId="0" quotePrefix="1" applyAlignment="1">
      <alignment vertical="center"/>
    </xf>
    <xf numFmtId="0" fontId="0" fillId="47" borderId="10" xfId="0" applyFill="1" applyBorder="1"/>
    <xf numFmtId="0" fontId="25" fillId="0"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0" fillId="0" borderId="10" xfId="0" applyFill="1" applyBorder="1" applyAlignment="1"/>
    <xf numFmtId="0" fontId="33" fillId="0" borderId="10" xfId="42" applyFont="1" applyFill="1" applyBorder="1" applyAlignment="1">
      <alignment vertical="top"/>
    </xf>
    <xf numFmtId="0" fontId="19" fillId="0" borderId="10" xfId="44" applyFont="1" applyFill="1" applyBorder="1" applyAlignment="1">
      <alignment vertical="top"/>
    </xf>
    <xf numFmtId="0" fontId="19" fillId="0" borderId="10" xfId="44" applyFont="1" applyFill="1" applyBorder="1" applyAlignment="1"/>
    <xf numFmtId="0" fontId="0" fillId="33" borderId="10" xfId="0" applyFont="1" applyFill="1" applyBorder="1" applyAlignment="1"/>
    <xf numFmtId="0" fontId="0" fillId="0" borderId="0" xfId="0" applyFont="1" applyFill="1" applyAlignment="1">
      <alignment horizontal="left" vertical="top" wrapText="1"/>
    </xf>
    <xf numFmtId="0" fontId="18" fillId="0" borderId="0" xfId="43" quotePrefix="1" applyAlignment="1">
      <alignment vertical="center"/>
    </xf>
    <xf numFmtId="0" fontId="0" fillId="36" borderId="10" xfId="0" applyFont="1" applyFill="1" applyBorder="1" applyAlignment="1">
      <alignment horizontal="center"/>
    </xf>
    <xf numFmtId="0" fontId="0" fillId="36" borderId="0" xfId="0" applyFill="1"/>
    <xf numFmtId="0" fontId="0" fillId="33" borderId="10" xfId="0" applyFont="1" applyFill="1" applyBorder="1" applyAlignment="1">
      <alignment horizontal="center"/>
    </xf>
    <xf numFmtId="164" fontId="0" fillId="0" borderId="10" xfId="0" applyNumberFormat="1" applyFont="1" applyFill="1" applyBorder="1" applyAlignment="1">
      <alignment vertical="top"/>
    </xf>
    <xf numFmtId="0" fontId="0" fillId="0" borderId="10" xfId="0" applyFont="1" applyFill="1" applyBorder="1" applyAlignment="1">
      <alignment vertical="top" wrapText="1"/>
    </xf>
    <xf numFmtId="49" fontId="0" fillId="0" borderId="10" xfId="0" applyNumberFormat="1" applyFont="1" applyFill="1" applyBorder="1" applyAlignment="1">
      <alignment vertical="top"/>
    </xf>
    <xf numFmtId="0" fontId="0" fillId="33" borderId="10" xfId="0" applyFont="1" applyFill="1" applyBorder="1" applyAlignment="1">
      <alignment horizontal="center" vertical="top"/>
    </xf>
    <xf numFmtId="0" fontId="0" fillId="0" borderId="0" xfId="0" applyFont="1" applyFill="1" applyBorder="1" applyAlignment="1">
      <alignment vertical="top"/>
    </xf>
    <xf numFmtId="0" fontId="33" fillId="0" borderId="10" xfId="0" applyFont="1" applyFill="1" applyBorder="1" applyAlignment="1" applyProtection="1">
      <alignment horizontal="left" vertical="top"/>
      <protection locked="0"/>
    </xf>
    <xf numFmtId="0" fontId="0" fillId="38" borderId="10" xfId="0" applyFont="1" applyFill="1" applyBorder="1"/>
    <xf numFmtId="0" fontId="0" fillId="33" borderId="10" xfId="0" applyFill="1" applyBorder="1" applyAlignment="1"/>
    <xf numFmtId="0" fontId="18" fillId="0" borderId="10" xfId="43" applyFont="1" applyFill="1" applyBorder="1" applyAlignment="1">
      <alignment horizontal="center"/>
    </xf>
    <xf numFmtId="0" fontId="18" fillId="33" borderId="10" xfId="43" applyFont="1" applyFill="1" applyBorder="1" applyAlignment="1">
      <alignment horizontal="center"/>
    </xf>
    <xf numFmtId="0" fontId="18" fillId="0" borderId="0" xfId="43" applyFont="1" applyFill="1" applyAlignment="1">
      <alignment horizontal="center"/>
    </xf>
    <xf numFmtId="0" fontId="0" fillId="34" borderId="10" xfId="0" applyFont="1" applyFill="1" applyBorder="1" applyAlignment="1">
      <alignment horizontal="left" vertical="top" wrapText="1"/>
    </xf>
    <xf numFmtId="0" fontId="33" fillId="34" borderId="10" xfId="0" applyFont="1" applyFill="1" applyBorder="1" applyAlignment="1">
      <alignment vertical="top"/>
    </xf>
    <xf numFmtId="0" fontId="0" fillId="33" borderId="10" xfId="0" applyNumberFormat="1" applyFont="1" applyFill="1" applyBorder="1" applyAlignment="1">
      <alignment horizontal="left" vertical="top" wrapText="1"/>
    </xf>
    <xf numFmtId="0" fontId="0" fillId="33" borderId="10" xfId="0" applyFont="1" applyFill="1" applyBorder="1" applyAlignment="1">
      <alignment horizontal="left" vertical="top" wrapText="1"/>
    </xf>
    <xf numFmtId="164" fontId="0" fillId="33" borderId="10" xfId="0" applyNumberFormat="1" applyFont="1" applyFill="1" applyBorder="1" applyAlignment="1">
      <alignment vertical="top"/>
    </xf>
    <xf numFmtId="0" fontId="0" fillId="33" borderId="10" xfId="0" applyFont="1" applyFill="1" applyBorder="1" applyAlignment="1">
      <alignment horizontal="left" vertical="top"/>
    </xf>
    <xf numFmtId="0" fontId="0" fillId="33" borderId="10" xfId="0" applyFont="1" applyFill="1" applyBorder="1" applyAlignment="1">
      <alignment vertical="top" wrapText="1"/>
    </xf>
    <xf numFmtId="49" fontId="0" fillId="33" borderId="10" xfId="0" applyNumberFormat="1" applyFont="1" applyFill="1" applyBorder="1" applyAlignment="1">
      <alignment vertical="top"/>
    </xf>
    <xf numFmtId="0" fontId="0" fillId="34" borderId="10" xfId="0" applyFont="1" applyFill="1" applyBorder="1" applyAlignment="1">
      <alignment horizontal="center" vertical="top"/>
    </xf>
    <xf numFmtId="49" fontId="0" fillId="34" borderId="10" xfId="0" applyNumberFormat="1" applyFont="1" applyFill="1" applyBorder="1" applyAlignment="1">
      <alignment vertical="top"/>
    </xf>
    <xf numFmtId="164" fontId="0" fillId="36" borderId="10" xfId="0" applyNumberFormat="1" applyFont="1" applyFill="1" applyBorder="1" applyAlignment="1">
      <alignment vertical="top"/>
    </xf>
    <xf numFmtId="0" fontId="0" fillId="36" borderId="10" xfId="0" applyFont="1" applyFill="1" applyBorder="1" applyAlignment="1">
      <alignment horizontal="left" vertical="top"/>
    </xf>
    <xf numFmtId="0" fontId="0" fillId="36" borderId="10" xfId="0" applyFont="1" applyFill="1" applyBorder="1" applyAlignment="1">
      <alignment vertical="top" wrapText="1"/>
    </xf>
    <xf numFmtId="0" fontId="0" fillId="36" borderId="10" xfId="0" applyFont="1" applyFill="1" applyBorder="1" applyAlignment="1">
      <alignment horizontal="center" vertical="top"/>
    </xf>
    <xf numFmtId="49" fontId="0" fillId="36" borderId="10" xfId="0" applyNumberFormat="1" applyFont="1" applyFill="1" applyBorder="1" applyAlignment="1">
      <alignment vertical="top"/>
    </xf>
    <xf numFmtId="0" fontId="0" fillId="0" borderId="10" xfId="0" applyBorder="1"/>
    <xf numFmtId="0" fontId="0" fillId="0" borderId="0" xfId="0" applyFont="1" applyFill="1" applyBorder="1"/>
    <xf numFmtId="49" fontId="0" fillId="0" borderId="0" xfId="0" applyNumberFormat="1" applyFont="1" applyFill="1" applyBorder="1"/>
    <xf numFmtId="0" fontId="0" fillId="34" borderId="10" xfId="0" applyFont="1" applyFill="1" applyBorder="1" applyAlignment="1">
      <alignment horizontal="center"/>
    </xf>
    <xf numFmtId="0" fontId="0" fillId="33" borderId="10" xfId="0" applyFill="1" applyBorder="1"/>
    <xf numFmtId="49" fontId="0" fillId="34" borderId="10" xfId="0" applyNumberFormat="1" applyFont="1" applyFill="1" applyBorder="1"/>
    <xf numFmtId="0" fontId="0" fillId="33" borderId="10" xfId="0" applyFill="1" applyBorder="1" applyAlignment="1">
      <alignment horizontal="center"/>
    </xf>
    <xf numFmtId="49" fontId="33" fillId="33" borderId="10" xfId="0" applyNumberFormat="1" applyFont="1" applyFill="1" applyBorder="1" applyAlignment="1">
      <alignment vertical="top"/>
    </xf>
    <xf numFmtId="0" fontId="33" fillId="33" borderId="10" xfId="0" applyFont="1" applyFill="1" applyBorder="1" applyAlignment="1" applyProtection="1">
      <alignment horizontal="left" vertical="top"/>
      <protection locked="0"/>
    </xf>
    <xf numFmtId="0" fontId="0" fillId="33" borderId="10" xfId="0" applyFill="1" applyBorder="1" applyAlignment="1">
      <alignment vertical="top"/>
    </xf>
    <xf numFmtId="164" fontId="0" fillId="33" borderId="10" xfId="0" applyNumberFormat="1" applyFill="1" applyBorder="1" applyAlignment="1">
      <alignment vertical="top"/>
    </xf>
    <xf numFmtId="0" fontId="0" fillId="33" borderId="10" xfId="0" applyFill="1" applyBorder="1" applyAlignment="1">
      <alignment horizontal="left"/>
    </xf>
    <xf numFmtId="0" fontId="0" fillId="33" borderId="10" xfId="0" applyFill="1" applyBorder="1" applyAlignment="1">
      <alignment vertical="top" wrapText="1"/>
    </xf>
    <xf numFmtId="49" fontId="0" fillId="33" borderId="10" xfId="0" applyNumberFormat="1" applyFill="1" applyBorder="1" applyAlignment="1">
      <alignment vertical="top"/>
    </xf>
    <xf numFmtId="0" fontId="0" fillId="0" borderId="11" xfId="0" applyFont="1" applyFill="1" applyBorder="1"/>
    <xf numFmtId="0" fontId="13" fillId="48" borderId="0" xfId="0" applyFont="1" applyFill="1" applyBorder="1" applyAlignment="1">
      <alignment horizontal="left"/>
    </xf>
    <xf numFmtId="0" fontId="0" fillId="49" borderId="0" xfId="0" applyFill="1"/>
    <xf numFmtId="0" fontId="0" fillId="0" borderId="0" xfId="0" applyFont="1" applyAlignment="1">
      <alignment horizontal="left" vertical="top"/>
    </xf>
    <xf numFmtId="0" fontId="0" fillId="36" borderId="10" xfId="0" applyFont="1" applyFill="1" applyBorder="1" applyAlignment="1">
      <alignment horizontal="left" vertical="top" wrapText="1"/>
    </xf>
    <xf numFmtId="49" fontId="33" fillId="34" borderId="10" xfId="0" applyNumberFormat="1" applyFont="1" applyFill="1" applyBorder="1" applyAlignment="1">
      <alignment vertical="top"/>
    </xf>
    <xf numFmtId="0" fontId="26" fillId="42" borderId="10" xfId="0" applyFont="1" applyFill="1" applyBorder="1" applyAlignment="1">
      <alignment horizontal="left" wrapText="1"/>
    </xf>
    <xf numFmtId="0" fontId="0" fillId="36" borderId="10" xfId="0" applyNumberFormat="1" applyFont="1" applyFill="1" applyBorder="1" applyAlignment="1">
      <alignment horizontal="left" vertical="top" wrapText="1"/>
    </xf>
    <xf numFmtId="0" fontId="33" fillId="36" borderId="10" xfId="0" applyFont="1" applyFill="1" applyBorder="1" applyAlignment="1">
      <alignment vertical="top"/>
    </xf>
    <xf numFmtId="49" fontId="33" fillId="36" borderId="10" xfId="0" applyNumberFormat="1" applyFont="1" applyFill="1" applyBorder="1" applyAlignment="1">
      <alignment vertical="top"/>
    </xf>
    <xf numFmtId="0" fontId="0" fillId="36" borderId="10" xfId="0" applyNumberFormat="1" applyFont="1" applyFill="1" applyBorder="1" applyAlignment="1">
      <alignment horizontal="center" vertical="top"/>
    </xf>
    <xf numFmtId="0" fontId="33" fillId="33" borderId="10" xfId="0" applyFont="1" applyFill="1" applyBorder="1" applyAlignment="1">
      <alignment vertical="top"/>
    </xf>
    <xf numFmtId="0" fontId="0" fillId="34" borderId="10" xfId="0" applyFont="1" applyFill="1" applyBorder="1" applyAlignment="1">
      <alignment vertical="top" wrapText="1"/>
    </xf>
    <xf numFmtId="0" fontId="0" fillId="34" borderId="10" xfId="0" applyFill="1" applyBorder="1" applyAlignment="1"/>
    <xf numFmtId="0" fontId="0" fillId="34" borderId="10" xfId="0" applyFont="1" applyFill="1" applyBorder="1" applyAlignment="1">
      <alignment horizontal="left" vertical="top"/>
    </xf>
    <xf numFmtId="0" fontId="0" fillId="38" borderId="10" xfId="0" applyFill="1" applyBorder="1" applyAlignment="1"/>
    <xf numFmtId="49" fontId="0" fillId="0" borderId="10" xfId="0" applyNumberFormat="1" applyBorder="1"/>
    <xf numFmtId="164" fontId="0" fillId="34" borderId="10" xfId="0" applyNumberFormat="1" applyFont="1" applyFill="1" applyBorder="1" applyAlignment="1">
      <alignment vertical="top"/>
    </xf>
    <xf numFmtId="0" fontId="0" fillId="0" borderId="11" xfId="0" applyFont="1" applyBorder="1" applyAlignment="1">
      <alignment horizontal="left" vertical="top"/>
    </xf>
    <xf numFmtId="0" fontId="0" fillId="0" borderId="12" xfId="0" applyNumberFormat="1" applyFont="1" applyBorder="1" applyAlignment="1">
      <alignment horizontal="left" vertical="top"/>
    </xf>
    <xf numFmtId="0" fontId="0" fillId="0" borderId="13" xfId="0" applyFont="1" applyBorder="1" applyAlignment="1">
      <alignment horizontal="left" vertical="top"/>
    </xf>
    <xf numFmtId="0" fontId="0" fillId="0" borderId="12" xfId="0" applyFont="1" applyBorder="1" applyAlignment="1">
      <alignment horizontal="left" vertical="top"/>
    </xf>
    <xf numFmtId="0" fontId="0" fillId="39" borderId="14" xfId="0" applyFill="1" applyBorder="1" applyAlignment="1">
      <alignment horizontal="left" wrapText="1"/>
    </xf>
    <xf numFmtId="0" fontId="0" fillId="39" borderId="15" xfId="0" applyFill="1" applyBorder="1" applyAlignment="1">
      <alignment horizontal="left" wrapText="1"/>
    </xf>
    <xf numFmtId="0" fontId="18" fillId="0" borderId="0" xfId="43" applyAlignment="1">
      <alignment horizontal="left" vertical="center" wrapText="1"/>
    </xf>
    <xf numFmtId="0" fontId="20" fillId="0" borderId="16" xfId="43" applyFont="1" applyBorder="1" applyAlignment="1">
      <alignment horizontal="left" vertic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ontrolecel" xfId="13" builtinId="23" customBuiltin="1"/>
    <cellStyle name="Gekoppelde cel" xfId="12" builtinId="24" customBuiltin="1"/>
    <cellStyle name="Goed" xfId="6" builtinId="26" customBuiltin="1"/>
    <cellStyle name="Invoer" xfId="9" builtinId="20" customBuiltin="1"/>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xfId="15" builtinId="10" customBuiltin="1"/>
    <cellStyle name="Ongeldig" xfId="7" builtinId="27" customBuiltin="1"/>
    <cellStyle name="Standaard" xfId="0" builtinId="0"/>
    <cellStyle name="Standaard 2" xfId="42"/>
    <cellStyle name="Standaard 3" xfId="43"/>
    <cellStyle name="Standaard 3 3" xfId="45"/>
    <cellStyle name="Standaard 5" xfId="46"/>
    <cellStyle name="Standaard_Blad1" xfId="44"/>
    <cellStyle name="Titel" xfId="1" builtinId="15" customBuiltin="1"/>
    <cellStyle name="Totaal" xfId="17" builtinId="25" customBuiltin="1"/>
    <cellStyle name="Uitvoer" xfId="10" builtinId="21" customBuiltin="1"/>
    <cellStyle name="Verklarende tekst" xfId="16" builtinId="53" customBuiltin="1"/>
    <cellStyle name="Waarschuwingstekst" xfId="14" builtinId="11" customBuiltin="1"/>
  </cellStyles>
  <dxfs count="82">
    <dxf>
      <fill>
        <patternFill patternType="lightGrid">
          <bgColor rgb="FFFF0000"/>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ill>
        <patternFill patternType="lightGrid">
          <bgColor rgb="FFFF0000"/>
        </patternFill>
      </fill>
    </dxf>
    <dxf>
      <fill>
        <patternFill patternType="lightGrid">
          <bgColor rgb="FFFF0000"/>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ill>
        <patternFill patternType="lightGrid">
          <bgColor rgb="FFFF0000"/>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ill>
        <patternFill patternType="lightGrid">
          <bgColor rgb="FFFF0000"/>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ont>
        <b/>
        <i val="0"/>
        <color rgb="FFFF0000"/>
      </font>
      <fill>
        <patternFill patternType="gray0625">
          <bgColor theme="5" tint="0.39994506668294322"/>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ill>
        <patternFill patternType="lightGrid">
          <bgColor rgb="FFFF0000"/>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color rgb="FFFF0000"/>
      </font>
      <fill>
        <patternFill patternType="gray0625">
          <bgColor theme="5" tint="0.39994506668294322"/>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45720</xdr:colOff>
      <xdr:row>8</xdr:row>
      <xdr:rowOff>68580</xdr:rowOff>
    </xdr:from>
    <xdr:to>
      <xdr:col>12</xdr:col>
      <xdr:colOff>313614</xdr:colOff>
      <xdr:row>54</xdr:row>
      <xdr:rowOff>52378</xdr:rowOff>
    </xdr:to>
    <xdr:pic>
      <xdr:nvPicPr>
        <xdr:cNvPr id="2" name="Afbeelding 1"/>
        <xdr:cNvPicPr>
          <a:picLocks noChangeAspect="1"/>
        </xdr:cNvPicPr>
      </xdr:nvPicPr>
      <xdr:blipFill>
        <a:blip xmlns:r="http://schemas.openxmlformats.org/officeDocument/2006/relationships" r:embed="rId1"/>
        <a:stretch>
          <a:fillRect/>
        </a:stretch>
      </xdr:blipFill>
      <xdr:spPr>
        <a:xfrm>
          <a:off x="1851660" y="1516380"/>
          <a:ext cx="5685714" cy="7695238"/>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defaultRowHeight="15" x14ac:dyDescent="0.25"/>
  <cols>
    <col min="1" max="1" width="18.5703125" bestFit="1" customWidth="1"/>
    <col min="2" max="2" width="26.7109375" customWidth="1"/>
  </cols>
  <sheetData>
    <row r="1" spans="1:4" x14ac:dyDescent="0.25">
      <c r="A1" s="5" t="s">
        <v>1516</v>
      </c>
      <c r="B1" s="6"/>
      <c r="C1" s="7"/>
      <c r="D1" s="8"/>
    </row>
    <row r="2" spans="1:4" x14ac:dyDescent="0.25">
      <c r="A2" s="1"/>
      <c r="B2" s="152" t="s">
        <v>1517</v>
      </c>
      <c r="C2" s="153"/>
      <c r="D2" s="154"/>
    </row>
    <row r="3" spans="1:4" x14ac:dyDescent="0.25">
      <c r="A3" s="9"/>
      <c r="B3" s="152" t="s">
        <v>1518</v>
      </c>
      <c r="C3" s="153"/>
      <c r="D3" s="154"/>
    </row>
    <row r="4" spans="1:4" x14ac:dyDescent="0.25">
      <c r="A4" s="10"/>
      <c r="B4" s="152" t="s">
        <v>1519</v>
      </c>
      <c r="C4" s="153"/>
      <c r="D4" s="154"/>
    </row>
    <row r="5" spans="1:4" x14ac:dyDescent="0.25">
      <c r="A5" s="11"/>
      <c r="B5" s="152" t="s">
        <v>1520</v>
      </c>
      <c r="C5" s="155"/>
      <c r="D5" s="154"/>
    </row>
    <row r="6" spans="1:4" x14ac:dyDescent="0.25">
      <c r="A6" s="12" t="s">
        <v>1521</v>
      </c>
      <c r="B6" s="156" t="s">
        <v>1522</v>
      </c>
      <c r="C6" s="157"/>
      <c r="D6" s="157"/>
    </row>
  </sheetData>
  <mergeCells count="5">
    <mergeCell ref="B2:D2"/>
    <mergeCell ref="B3:D3"/>
    <mergeCell ref="B4:D4"/>
    <mergeCell ref="B5:D5"/>
    <mergeCell ref="B6:D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workbookViewId="0">
      <selection sqref="A1:E1"/>
    </sheetView>
  </sheetViews>
  <sheetFormatPr defaultColWidth="9.28515625" defaultRowHeight="12.75" x14ac:dyDescent="0.25"/>
  <cols>
    <col min="1" max="1" width="2" style="25" bestFit="1" customWidth="1"/>
    <col min="2" max="2" width="23.28515625" style="25" bestFit="1" customWidth="1"/>
    <col min="3" max="3" width="7" style="25" bestFit="1" customWidth="1"/>
    <col min="4" max="4" width="6.5703125" style="25" bestFit="1" customWidth="1"/>
    <col min="5" max="5" width="39.42578125" style="25" customWidth="1"/>
    <col min="6" max="16384" width="9.28515625" style="25"/>
  </cols>
  <sheetData>
    <row r="1" spans="1:5" ht="33.75" customHeight="1" x14ac:dyDescent="0.25">
      <c r="A1" s="158" t="s">
        <v>6124</v>
      </c>
      <c r="B1" s="158"/>
      <c r="C1" s="158"/>
      <c r="D1" s="158"/>
      <c r="E1" s="158"/>
    </row>
    <row r="3" spans="1:5" x14ac:dyDescent="0.25">
      <c r="A3" s="159" t="s">
        <v>6125</v>
      </c>
      <c r="B3" s="159"/>
      <c r="C3" s="159"/>
      <c r="D3" s="159"/>
    </row>
    <row r="4" spans="1:5" ht="15" x14ac:dyDescent="0.25">
      <c r="A4" s="26"/>
      <c r="B4" s="27" t="s">
        <v>6126</v>
      </c>
      <c r="C4" s="27" t="s">
        <v>6127</v>
      </c>
      <c r="D4" s="27" t="s">
        <v>6128</v>
      </c>
    </row>
    <row r="5" spans="1:5" ht="15" x14ac:dyDescent="0.25">
      <c r="A5" s="28">
        <v>1</v>
      </c>
      <c r="B5" s="28" t="s">
        <v>6129</v>
      </c>
      <c r="C5" s="28">
        <f>LEN(B5)</f>
        <v>16</v>
      </c>
      <c r="D5" s="28" t="s">
        <v>6130</v>
      </c>
    </row>
    <row r="6" spans="1:5" ht="15" x14ac:dyDescent="0.25">
      <c r="A6" s="28">
        <v>2</v>
      </c>
      <c r="B6" s="28" t="s">
        <v>6131</v>
      </c>
      <c r="C6" s="28">
        <f t="shared" ref="C6:C13" si="0">LEN(B6)</f>
        <v>12</v>
      </c>
      <c r="D6" s="28" t="s">
        <v>6132</v>
      </c>
    </row>
    <row r="7" spans="1:5" ht="15" x14ac:dyDescent="0.25">
      <c r="A7" s="28">
        <v>3</v>
      </c>
      <c r="B7" s="28" t="s">
        <v>6133</v>
      </c>
      <c r="C7" s="28">
        <f t="shared" si="0"/>
        <v>13</v>
      </c>
      <c r="D7" s="28" t="s">
        <v>6134</v>
      </c>
    </row>
    <row r="8" spans="1:5" ht="15" x14ac:dyDescent="0.25">
      <c r="A8" s="28">
        <v>4</v>
      </c>
      <c r="B8" s="28" t="s">
        <v>6135</v>
      </c>
      <c r="C8" s="28">
        <f t="shared" si="0"/>
        <v>13</v>
      </c>
      <c r="D8" s="28" t="s">
        <v>6136</v>
      </c>
    </row>
    <row r="9" spans="1:5" ht="15" x14ac:dyDescent="0.25">
      <c r="A9" s="28">
        <v>5</v>
      </c>
      <c r="B9" s="28" t="s">
        <v>12515</v>
      </c>
      <c r="C9" s="28">
        <f t="shared" si="0"/>
        <v>8</v>
      </c>
      <c r="D9" s="28" t="s">
        <v>12516</v>
      </c>
    </row>
    <row r="10" spans="1:5" ht="15" x14ac:dyDescent="0.25">
      <c r="A10" s="28">
        <v>6</v>
      </c>
      <c r="B10" s="28" t="s">
        <v>6137</v>
      </c>
      <c r="C10" s="28">
        <f>LEN(B10)</f>
        <v>16</v>
      </c>
      <c r="D10" s="28" t="s">
        <v>6138</v>
      </c>
    </row>
    <row r="11" spans="1:5" ht="15" x14ac:dyDescent="0.25">
      <c r="A11" s="28">
        <v>7</v>
      </c>
      <c r="B11" s="28" t="s">
        <v>1054</v>
      </c>
      <c r="C11" s="28">
        <f t="shared" si="0"/>
        <v>16</v>
      </c>
      <c r="D11" s="28" t="s">
        <v>6139</v>
      </c>
    </row>
    <row r="12" spans="1:5" ht="15" x14ac:dyDescent="0.25">
      <c r="A12" s="28">
        <v>8</v>
      </c>
      <c r="B12" s="28" t="s">
        <v>6140</v>
      </c>
      <c r="C12" s="28">
        <f t="shared" si="0"/>
        <v>5</v>
      </c>
      <c r="D12" s="28" t="s">
        <v>6141</v>
      </c>
    </row>
    <row r="13" spans="1:5" ht="15" x14ac:dyDescent="0.25">
      <c r="A13" s="30">
        <v>9</v>
      </c>
      <c r="B13" s="29" t="s">
        <v>6142</v>
      </c>
      <c r="C13" s="30">
        <f t="shared" si="0"/>
        <v>22</v>
      </c>
      <c r="D13" s="29" t="s">
        <v>2555</v>
      </c>
    </row>
    <row r="17" spans="1:1" x14ac:dyDescent="0.25">
      <c r="A17" s="25" t="s">
        <v>12517</v>
      </c>
    </row>
    <row r="18" spans="1:1" x14ac:dyDescent="0.25">
      <c r="A18" s="25" t="s">
        <v>12518</v>
      </c>
    </row>
    <row r="19" spans="1:1" x14ac:dyDescent="0.25">
      <c r="A19" s="25" t="s">
        <v>12519</v>
      </c>
    </row>
    <row r="21" spans="1:1" x14ac:dyDescent="0.25">
      <c r="A21" s="25" t="s">
        <v>12520</v>
      </c>
    </row>
    <row r="22" spans="1:1" x14ac:dyDescent="0.25">
      <c r="A22" s="25" t="s">
        <v>12521</v>
      </c>
    </row>
    <row r="23" spans="1:1" x14ac:dyDescent="0.25">
      <c r="A23" s="25" t="s">
        <v>12522</v>
      </c>
    </row>
    <row r="25" spans="1:1" x14ac:dyDescent="0.25">
      <c r="A25" s="25" t="s">
        <v>12523</v>
      </c>
    </row>
    <row r="26" spans="1:1" x14ac:dyDescent="0.25">
      <c r="A26" s="25" t="s">
        <v>12524</v>
      </c>
    </row>
    <row r="28" spans="1:1" x14ac:dyDescent="0.25">
      <c r="A28" s="25" t="s">
        <v>12525</v>
      </c>
    </row>
    <row r="29" spans="1:1" x14ac:dyDescent="0.25">
      <c r="A29" s="25" t="s">
        <v>12526</v>
      </c>
    </row>
    <row r="31" spans="1:1" x14ac:dyDescent="0.25">
      <c r="A31" s="25" t="s">
        <v>12527</v>
      </c>
    </row>
    <row r="32" spans="1:1" x14ac:dyDescent="0.25">
      <c r="A32" s="25" t="s">
        <v>12528</v>
      </c>
    </row>
    <row r="33" spans="1:1" x14ac:dyDescent="0.25">
      <c r="A33" s="25" t="s">
        <v>12529</v>
      </c>
    </row>
    <row r="34" spans="1:1" x14ac:dyDescent="0.25">
      <c r="A34" s="25" t="s">
        <v>12530</v>
      </c>
    </row>
    <row r="35" spans="1:1" x14ac:dyDescent="0.25">
      <c r="A35" s="25" t="s">
        <v>12531</v>
      </c>
    </row>
    <row r="37" spans="1:1" x14ac:dyDescent="0.25">
      <c r="A37" s="25" t="s">
        <v>12532</v>
      </c>
    </row>
    <row r="38" spans="1:1" x14ac:dyDescent="0.25">
      <c r="A38" s="25" t="s">
        <v>12533</v>
      </c>
    </row>
    <row r="39" spans="1:1" x14ac:dyDescent="0.25">
      <c r="A39" s="90" t="s">
        <v>12547</v>
      </c>
    </row>
    <row r="40" spans="1:1" x14ac:dyDescent="0.25">
      <c r="A40" s="90" t="s">
        <v>12548</v>
      </c>
    </row>
    <row r="41" spans="1:1" x14ac:dyDescent="0.25">
      <c r="A41" s="90" t="s">
        <v>12534</v>
      </c>
    </row>
    <row r="42" spans="1:1" x14ac:dyDescent="0.25">
      <c r="A42" s="90" t="s">
        <v>12549</v>
      </c>
    </row>
    <row r="43" spans="1:1" x14ac:dyDescent="0.25">
      <c r="A43" s="90"/>
    </row>
    <row r="44" spans="1:1" x14ac:dyDescent="0.25">
      <c r="A44" s="25" t="s">
        <v>12535</v>
      </c>
    </row>
    <row r="45" spans="1:1" x14ac:dyDescent="0.25">
      <c r="A45" s="25" t="s">
        <v>12536</v>
      </c>
    </row>
    <row r="46" spans="1:1" x14ac:dyDescent="0.25">
      <c r="A46" s="25" t="s">
        <v>12537</v>
      </c>
    </row>
    <row r="48" spans="1:1" x14ac:dyDescent="0.25">
      <c r="A48" s="25" t="s">
        <v>12538</v>
      </c>
    </row>
    <row r="49" spans="1:1" x14ac:dyDescent="0.25">
      <c r="A49" s="25" t="s">
        <v>12539</v>
      </c>
    </row>
    <row r="50" spans="1:1" x14ac:dyDescent="0.25">
      <c r="A50" s="25" t="s">
        <v>12540</v>
      </c>
    </row>
    <row r="51" spans="1:1" x14ac:dyDescent="0.25">
      <c r="A51" s="25" t="s">
        <v>12541</v>
      </c>
    </row>
    <row r="52" spans="1:1" x14ac:dyDescent="0.25">
      <c r="A52" s="25" t="s">
        <v>12542</v>
      </c>
    </row>
    <row r="54" spans="1:1" x14ac:dyDescent="0.25">
      <c r="A54" s="25" t="s">
        <v>12543</v>
      </c>
    </row>
    <row r="55" spans="1:1" x14ac:dyDescent="0.25">
      <c r="A55" s="25" t="s">
        <v>12544</v>
      </c>
    </row>
    <row r="56" spans="1:1" x14ac:dyDescent="0.25">
      <c r="A56" s="25" t="s">
        <v>12545</v>
      </c>
    </row>
    <row r="57" spans="1:1" x14ac:dyDescent="0.25">
      <c r="A57" s="25" t="s">
        <v>12546</v>
      </c>
    </row>
  </sheetData>
  <mergeCells count="2">
    <mergeCell ref="A1:E1"/>
    <mergeCell ref="A3:D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4"/>
  <sheetViews>
    <sheetView zoomScaleNormal="100" workbookViewId="0">
      <pane ySplit="1" topLeftCell="A2" activePane="bottomLeft" state="frozen"/>
      <selection pane="bottomLeft" activeCell="A2" sqref="A2"/>
    </sheetView>
  </sheetViews>
  <sheetFormatPr defaultRowHeight="15" x14ac:dyDescent="0.25"/>
  <cols>
    <col min="1" max="1" width="27.28515625" bestFit="1" customWidth="1"/>
    <col min="2" max="2" width="24.5703125" bestFit="1" customWidth="1"/>
    <col min="3" max="3" width="21.28515625" bestFit="1" customWidth="1"/>
    <col min="4" max="4" width="25.28515625" bestFit="1" customWidth="1"/>
  </cols>
  <sheetData>
    <row r="1" spans="1:4" x14ac:dyDescent="0.25">
      <c r="A1" s="58" t="s">
        <v>1112</v>
      </c>
      <c r="B1" s="55" t="s">
        <v>0</v>
      </c>
      <c r="C1" s="55" t="s">
        <v>1</v>
      </c>
      <c r="D1" s="55" t="s">
        <v>2</v>
      </c>
    </row>
    <row r="2" spans="1:4" x14ac:dyDescent="0.25">
      <c r="A2" s="62" t="s">
        <v>1387</v>
      </c>
      <c r="B2" s="59" t="s">
        <v>13</v>
      </c>
      <c r="C2" s="59" t="s">
        <v>561</v>
      </c>
      <c r="D2" s="59"/>
    </row>
    <row r="3" spans="1:4" x14ac:dyDescent="0.25">
      <c r="A3" s="62" t="s">
        <v>1388</v>
      </c>
      <c r="B3" s="59" t="s">
        <v>13</v>
      </c>
      <c r="C3" s="59" t="s">
        <v>561</v>
      </c>
      <c r="D3" s="59" t="s">
        <v>789</v>
      </c>
    </row>
    <row r="4" spans="1:4" x14ac:dyDescent="0.25">
      <c r="A4" s="62" t="s">
        <v>1389</v>
      </c>
      <c r="B4" s="59" t="s">
        <v>13</v>
      </c>
      <c r="C4" s="59" t="s">
        <v>561</v>
      </c>
      <c r="D4" s="59" t="s">
        <v>830</v>
      </c>
    </row>
    <row r="5" spans="1:4" x14ac:dyDescent="0.25">
      <c r="A5" s="62" t="s">
        <v>1390</v>
      </c>
      <c r="B5" s="59" t="s">
        <v>13</v>
      </c>
      <c r="C5" s="59" t="s">
        <v>561</v>
      </c>
      <c r="D5" s="59" t="s">
        <v>1047</v>
      </c>
    </row>
    <row r="6" spans="1:4" x14ac:dyDescent="0.25">
      <c r="A6" s="62" t="s">
        <v>1391</v>
      </c>
      <c r="B6" s="59" t="s">
        <v>13</v>
      </c>
      <c r="C6" s="59" t="s">
        <v>561</v>
      </c>
      <c r="D6" s="59" t="s">
        <v>986</v>
      </c>
    </row>
    <row r="7" spans="1:4" x14ac:dyDescent="0.25">
      <c r="A7" s="62" t="s">
        <v>12179</v>
      </c>
      <c r="B7" s="59" t="s">
        <v>13</v>
      </c>
      <c r="C7" s="59" t="s">
        <v>561</v>
      </c>
      <c r="D7" s="59" t="s">
        <v>1074</v>
      </c>
    </row>
    <row r="8" spans="1:4" x14ac:dyDescent="0.25">
      <c r="A8" s="62" t="s">
        <v>1393</v>
      </c>
      <c r="B8" s="59" t="s">
        <v>13</v>
      </c>
      <c r="C8" s="59" t="s">
        <v>561</v>
      </c>
      <c r="D8" s="59" t="s">
        <v>878</v>
      </c>
    </row>
    <row r="9" spans="1:4" x14ac:dyDescent="0.25">
      <c r="A9" s="62" t="s">
        <v>1394</v>
      </c>
      <c r="B9" s="59" t="s">
        <v>13</v>
      </c>
      <c r="C9" s="59" t="s">
        <v>561</v>
      </c>
      <c r="D9" s="59" t="s">
        <v>1071</v>
      </c>
    </row>
    <row r="10" spans="1:4" x14ac:dyDescent="0.25">
      <c r="A10" s="62" t="s">
        <v>1322</v>
      </c>
      <c r="B10" s="59" t="s">
        <v>84</v>
      </c>
      <c r="C10" s="59" t="s">
        <v>622</v>
      </c>
      <c r="D10" s="59"/>
    </row>
    <row r="11" spans="1:4" x14ac:dyDescent="0.25">
      <c r="A11" s="62" t="s">
        <v>1254</v>
      </c>
      <c r="B11" s="59" t="s">
        <v>26</v>
      </c>
      <c r="C11" s="59" t="s">
        <v>191</v>
      </c>
      <c r="D11" s="59" t="s">
        <v>1054</v>
      </c>
    </row>
    <row r="12" spans="1:4" x14ac:dyDescent="0.25">
      <c r="A12" s="62" t="s">
        <v>1255</v>
      </c>
      <c r="B12" s="59" t="s">
        <v>26</v>
      </c>
      <c r="C12" s="59" t="s">
        <v>191</v>
      </c>
      <c r="D12" s="59" t="s">
        <v>72</v>
      </c>
    </row>
    <row r="13" spans="1:4" x14ac:dyDescent="0.25">
      <c r="A13" s="62" t="s">
        <v>1256</v>
      </c>
      <c r="B13" s="59" t="s">
        <v>26</v>
      </c>
      <c r="C13" s="59" t="s">
        <v>191</v>
      </c>
      <c r="D13" s="59" t="s">
        <v>41</v>
      </c>
    </row>
    <row r="14" spans="1:4" x14ac:dyDescent="0.25">
      <c r="A14" s="62" t="s">
        <v>1259</v>
      </c>
      <c r="B14" s="59" t="s">
        <v>26</v>
      </c>
      <c r="C14" s="59" t="s">
        <v>191</v>
      </c>
      <c r="D14" s="59" t="s">
        <v>155</v>
      </c>
    </row>
    <row r="15" spans="1:4" x14ac:dyDescent="0.25">
      <c r="A15" s="62" t="s">
        <v>1260</v>
      </c>
      <c r="B15" s="59" t="s">
        <v>26</v>
      </c>
      <c r="C15" s="59" t="s">
        <v>191</v>
      </c>
      <c r="D15" s="59" t="s">
        <v>702</v>
      </c>
    </row>
    <row r="16" spans="1:4" x14ac:dyDescent="0.25">
      <c r="A16" s="62" t="s">
        <v>1261</v>
      </c>
      <c r="B16" s="59" t="s">
        <v>26</v>
      </c>
      <c r="C16" s="59" t="s">
        <v>191</v>
      </c>
      <c r="D16" s="59" t="s">
        <v>1067</v>
      </c>
    </row>
    <row r="17" spans="1:4" x14ac:dyDescent="0.25">
      <c r="A17" s="62" t="s">
        <v>1257</v>
      </c>
      <c r="B17" s="59" t="s">
        <v>26</v>
      </c>
      <c r="C17" s="59" t="s">
        <v>191</v>
      </c>
      <c r="D17" s="59" t="s">
        <v>192</v>
      </c>
    </row>
    <row r="18" spans="1:4" x14ac:dyDescent="0.25">
      <c r="A18" s="62" t="s">
        <v>1258</v>
      </c>
      <c r="B18" s="59" t="s">
        <v>26</v>
      </c>
      <c r="C18" s="59" t="s">
        <v>191</v>
      </c>
      <c r="D18" s="59" t="s">
        <v>60</v>
      </c>
    </row>
    <row r="19" spans="1:4" x14ac:dyDescent="0.25">
      <c r="A19" s="62" t="s">
        <v>1253</v>
      </c>
      <c r="B19" s="59" t="s">
        <v>26</v>
      </c>
      <c r="C19" s="59" t="s">
        <v>191</v>
      </c>
      <c r="D19" s="59"/>
    </row>
    <row r="20" spans="1:4" x14ac:dyDescent="0.25">
      <c r="A20" s="62" t="s">
        <v>1319</v>
      </c>
      <c r="B20" s="59" t="s">
        <v>1087</v>
      </c>
      <c r="C20" s="59" t="s">
        <v>191</v>
      </c>
      <c r="D20" s="59" t="s">
        <v>1102</v>
      </c>
    </row>
    <row r="21" spans="1:4" x14ac:dyDescent="0.25">
      <c r="A21" s="62" t="s">
        <v>6257</v>
      </c>
      <c r="B21" s="59" t="s">
        <v>1087</v>
      </c>
      <c r="C21" s="59" t="s">
        <v>191</v>
      </c>
      <c r="D21" s="59" t="s">
        <v>1102</v>
      </c>
    </row>
    <row r="22" spans="1:4" x14ac:dyDescent="0.25">
      <c r="A22" s="62" t="s">
        <v>2007</v>
      </c>
      <c r="B22" s="59" t="s">
        <v>1087</v>
      </c>
      <c r="C22" s="59" t="s">
        <v>191</v>
      </c>
      <c r="D22" s="59" t="s">
        <v>1102</v>
      </c>
    </row>
    <row r="23" spans="1:4" x14ac:dyDescent="0.25">
      <c r="A23" s="62" t="s">
        <v>1318</v>
      </c>
      <c r="B23" s="59" t="s">
        <v>1087</v>
      </c>
      <c r="C23" s="59" t="s">
        <v>191</v>
      </c>
      <c r="D23" s="59"/>
    </row>
    <row r="24" spans="1:4" x14ac:dyDescent="0.25">
      <c r="A24" s="62" t="s">
        <v>1320</v>
      </c>
      <c r="B24" s="59" t="s">
        <v>1087</v>
      </c>
      <c r="C24" s="59" t="s">
        <v>191</v>
      </c>
      <c r="D24" s="59" t="s">
        <v>1104</v>
      </c>
    </row>
    <row r="25" spans="1:4" x14ac:dyDescent="0.25">
      <c r="A25" s="62" t="s">
        <v>1262</v>
      </c>
      <c r="B25" s="59" t="s">
        <v>26</v>
      </c>
      <c r="C25" s="59" t="s">
        <v>191</v>
      </c>
      <c r="D25" s="59" t="s">
        <v>229</v>
      </c>
    </row>
    <row r="26" spans="1:4" x14ac:dyDescent="0.25">
      <c r="A26" s="62" t="s">
        <v>1114</v>
      </c>
      <c r="B26" s="59" t="s">
        <v>20</v>
      </c>
      <c r="C26" s="59" t="s">
        <v>300</v>
      </c>
      <c r="D26" s="59"/>
    </row>
    <row r="27" spans="1:4" x14ac:dyDescent="0.25">
      <c r="A27" s="62" t="s">
        <v>1116</v>
      </c>
      <c r="B27" s="59" t="s">
        <v>20</v>
      </c>
      <c r="C27" s="59" t="s">
        <v>300</v>
      </c>
      <c r="D27" s="59" t="s">
        <v>1013</v>
      </c>
    </row>
    <row r="28" spans="1:4" x14ac:dyDescent="0.25">
      <c r="A28" s="62" t="s">
        <v>1115</v>
      </c>
      <c r="B28" s="59" t="s">
        <v>20</v>
      </c>
      <c r="C28" s="59" t="s">
        <v>300</v>
      </c>
      <c r="D28" s="59" t="s">
        <v>468</v>
      </c>
    </row>
    <row r="29" spans="1:4" x14ac:dyDescent="0.25">
      <c r="A29" s="62" t="s">
        <v>1118</v>
      </c>
      <c r="B29" s="59" t="s">
        <v>20</v>
      </c>
      <c r="C29" s="59" t="s">
        <v>300</v>
      </c>
      <c r="D29" s="59" t="s">
        <v>738</v>
      </c>
    </row>
    <row r="30" spans="1:4" x14ac:dyDescent="0.25">
      <c r="A30" s="62" t="s">
        <v>1119</v>
      </c>
      <c r="B30" s="59" t="s">
        <v>20</v>
      </c>
      <c r="C30" s="59" t="s">
        <v>300</v>
      </c>
      <c r="D30" s="59" t="s">
        <v>793</v>
      </c>
    </row>
    <row r="31" spans="1:4" x14ac:dyDescent="0.25">
      <c r="A31" s="62" t="s">
        <v>1117</v>
      </c>
      <c r="B31" s="59" t="s">
        <v>20</v>
      </c>
      <c r="C31" s="59" t="s">
        <v>300</v>
      </c>
      <c r="D31" s="59" t="s">
        <v>301</v>
      </c>
    </row>
    <row r="32" spans="1:4" x14ac:dyDescent="0.25">
      <c r="A32" s="62" t="s">
        <v>1120</v>
      </c>
      <c r="B32" s="59" t="s">
        <v>20</v>
      </c>
      <c r="C32" s="59" t="s">
        <v>941</v>
      </c>
      <c r="D32" s="59"/>
    </row>
    <row r="33" spans="1:4" x14ac:dyDescent="0.25">
      <c r="A33" s="62" t="s">
        <v>1122</v>
      </c>
      <c r="B33" s="59" t="s">
        <v>20</v>
      </c>
      <c r="C33" s="59" t="s">
        <v>941</v>
      </c>
      <c r="D33" s="59" t="s">
        <v>993</v>
      </c>
    </row>
    <row r="34" spans="1:4" x14ac:dyDescent="0.25">
      <c r="A34" s="62" t="s">
        <v>1124</v>
      </c>
      <c r="B34" s="59" t="s">
        <v>20</v>
      </c>
      <c r="C34" s="59" t="s">
        <v>941</v>
      </c>
      <c r="D34" s="59" t="s">
        <v>1024</v>
      </c>
    </row>
    <row r="35" spans="1:4" x14ac:dyDescent="0.25">
      <c r="A35" s="62" t="s">
        <v>1126</v>
      </c>
      <c r="B35" s="59" t="s">
        <v>20</v>
      </c>
      <c r="C35" s="59" t="s">
        <v>489</v>
      </c>
      <c r="D35" s="59"/>
    </row>
    <row r="36" spans="1:4" x14ac:dyDescent="0.25">
      <c r="A36" s="62" t="s">
        <v>1395</v>
      </c>
      <c r="B36" s="59" t="s">
        <v>13</v>
      </c>
      <c r="C36" s="59" t="s">
        <v>1109</v>
      </c>
      <c r="D36" s="59"/>
    </row>
    <row r="37" spans="1:4" x14ac:dyDescent="0.25">
      <c r="A37" s="62" t="s">
        <v>11592</v>
      </c>
      <c r="B37" s="59" t="s">
        <v>13</v>
      </c>
      <c r="C37" s="59" t="s">
        <v>1109</v>
      </c>
      <c r="D37" s="59"/>
    </row>
    <row r="38" spans="1:4" x14ac:dyDescent="0.25">
      <c r="A38" s="62" t="s">
        <v>11593</v>
      </c>
      <c r="B38" s="59" t="s">
        <v>13</v>
      </c>
      <c r="C38" s="59" t="s">
        <v>1109</v>
      </c>
      <c r="D38" s="59"/>
    </row>
    <row r="39" spans="1:4" x14ac:dyDescent="0.25">
      <c r="A39" s="62" t="s">
        <v>11594</v>
      </c>
      <c r="B39" s="59" t="s">
        <v>13</v>
      </c>
      <c r="C39" s="59" t="s">
        <v>1109</v>
      </c>
      <c r="D39" s="59"/>
    </row>
    <row r="40" spans="1:4" x14ac:dyDescent="0.25">
      <c r="A40" s="62" t="s">
        <v>11595</v>
      </c>
      <c r="B40" s="59" t="s">
        <v>13</v>
      </c>
      <c r="C40" s="59" t="s">
        <v>1109</v>
      </c>
      <c r="D40" s="59"/>
    </row>
    <row r="41" spans="1:4" x14ac:dyDescent="0.25">
      <c r="A41" s="62" t="s">
        <v>1396</v>
      </c>
      <c r="B41" s="59" t="s">
        <v>13</v>
      </c>
      <c r="C41" s="59" t="s">
        <v>176</v>
      </c>
      <c r="D41" s="59"/>
    </row>
    <row r="42" spans="1:4" x14ac:dyDescent="0.25">
      <c r="A42" s="62" t="s">
        <v>1397</v>
      </c>
      <c r="B42" s="59" t="s">
        <v>13</v>
      </c>
      <c r="C42" s="59" t="s">
        <v>176</v>
      </c>
      <c r="D42" s="59" t="s">
        <v>432</v>
      </c>
    </row>
    <row r="43" spans="1:4" x14ac:dyDescent="0.25">
      <c r="A43" s="62" t="s">
        <v>1398</v>
      </c>
      <c r="B43" s="59" t="s">
        <v>13</v>
      </c>
      <c r="C43" s="59" t="s">
        <v>176</v>
      </c>
      <c r="D43" s="59" t="s">
        <v>586</v>
      </c>
    </row>
    <row r="44" spans="1:4" x14ac:dyDescent="0.25">
      <c r="A44" s="62" t="s">
        <v>1399</v>
      </c>
      <c r="B44" s="59" t="s">
        <v>13</v>
      </c>
      <c r="C44" s="59" t="s">
        <v>176</v>
      </c>
      <c r="D44" s="59" t="s">
        <v>381</v>
      </c>
    </row>
    <row r="45" spans="1:4" x14ac:dyDescent="0.25">
      <c r="A45" s="62" t="s">
        <v>1400</v>
      </c>
      <c r="B45" s="59" t="s">
        <v>13</v>
      </c>
      <c r="C45" s="59" t="s">
        <v>176</v>
      </c>
      <c r="D45" s="59" t="s">
        <v>236</v>
      </c>
    </row>
    <row r="46" spans="1:4" x14ac:dyDescent="0.25">
      <c r="A46" s="62" t="s">
        <v>1401</v>
      </c>
      <c r="B46" s="59" t="s">
        <v>13</v>
      </c>
      <c r="C46" s="59" t="s">
        <v>176</v>
      </c>
      <c r="D46" s="59" t="s">
        <v>534</v>
      </c>
    </row>
    <row r="47" spans="1:4" x14ac:dyDescent="0.25">
      <c r="A47" s="62" t="s">
        <v>6369</v>
      </c>
      <c r="B47" s="59" t="s">
        <v>710</v>
      </c>
      <c r="C47" s="59" t="s">
        <v>852</v>
      </c>
      <c r="D47" s="59"/>
    </row>
    <row r="48" spans="1:4" x14ac:dyDescent="0.25">
      <c r="A48" s="62" t="s">
        <v>1190</v>
      </c>
      <c r="B48" s="59" t="s">
        <v>710</v>
      </c>
      <c r="C48" s="59" t="s">
        <v>852</v>
      </c>
      <c r="D48" s="59"/>
    </row>
    <row r="49" spans="1:4" x14ac:dyDescent="0.25">
      <c r="A49" s="62" t="s">
        <v>6471</v>
      </c>
      <c r="B49" s="59" t="s">
        <v>710</v>
      </c>
      <c r="C49" s="59" t="s">
        <v>852</v>
      </c>
      <c r="D49" s="59"/>
    </row>
    <row r="50" spans="1:4" x14ac:dyDescent="0.25">
      <c r="A50" s="62" t="s">
        <v>6472</v>
      </c>
      <c r="B50" s="59" t="s">
        <v>710</v>
      </c>
      <c r="C50" s="59" t="s">
        <v>852</v>
      </c>
      <c r="D50" s="59"/>
    </row>
    <row r="51" spans="1:4" x14ac:dyDescent="0.25">
      <c r="A51" s="62" t="s">
        <v>6473</v>
      </c>
      <c r="B51" s="59" t="s">
        <v>710</v>
      </c>
      <c r="C51" s="59" t="s">
        <v>852</v>
      </c>
      <c r="D51" s="59"/>
    </row>
    <row r="52" spans="1:4" x14ac:dyDescent="0.25">
      <c r="A52" s="62" t="s">
        <v>6474</v>
      </c>
      <c r="B52" s="59" t="s">
        <v>710</v>
      </c>
      <c r="C52" s="59" t="s">
        <v>852</v>
      </c>
      <c r="D52" s="59"/>
    </row>
    <row r="53" spans="1:4" x14ac:dyDescent="0.25">
      <c r="A53" s="62" t="s">
        <v>6475</v>
      </c>
      <c r="B53" s="59" t="s">
        <v>710</v>
      </c>
      <c r="C53" s="59" t="s">
        <v>852</v>
      </c>
      <c r="D53" s="59"/>
    </row>
    <row r="54" spans="1:4" x14ac:dyDescent="0.25">
      <c r="A54" s="62" t="s">
        <v>6476</v>
      </c>
      <c r="B54" s="59" t="s">
        <v>710</v>
      </c>
      <c r="C54" s="59" t="s">
        <v>852</v>
      </c>
      <c r="D54" s="59"/>
    </row>
    <row r="55" spans="1:4" x14ac:dyDescent="0.25">
      <c r="A55" s="62" t="s">
        <v>6478</v>
      </c>
      <c r="B55" s="59" t="s">
        <v>710</v>
      </c>
      <c r="C55" s="59" t="s">
        <v>852</v>
      </c>
      <c r="D55" s="59"/>
    </row>
    <row r="56" spans="1:4" x14ac:dyDescent="0.25">
      <c r="A56" s="62" t="s">
        <v>6480</v>
      </c>
      <c r="B56" s="59" t="s">
        <v>710</v>
      </c>
      <c r="C56" s="59" t="s">
        <v>852</v>
      </c>
      <c r="D56" s="59"/>
    </row>
    <row r="57" spans="1:4" x14ac:dyDescent="0.25">
      <c r="A57" s="62" t="s">
        <v>6479</v>
      </c>
      <c r="B57" s="59" t="s">
        <v>710</v>
      </c>
      <c r="C57" s="59" t="s">
        <v>852</v>
      </c>
      <c r="D57" s="59"/>
    </row>
    <row r="58" spans="1:4" x14ac:dyDescent="0.25">
      <c r="A58" s="62" t="s">
        <v>6477</v>
      </c>
      <c r="B58" s="59" t="s">
        <v>710</v>
      </c>
      <c r="C58" s="59" t="s">
        <v>852</v>
      </c>
      <c r="D58" s="59"/>
    </row>
    <row r="59" spans="1:4" x14ac:dyDescent="0.25">
      <c r="A59" s="62" t="s">
        <v>6482</v>
      </c>
      <c r="B59" s="59" t="s">
        <v>710</v>
      </c>
      <c r="C59" s="59" t="s">
        <v>852</v>
      </c>
      <c r="D59" s="59"/>
    </row>
    <row r="60" spans="1:4" x14ac:dyDescent="0.25">
      <c r="A60" s="62" t="s">
        <v>6483</v>
      </c>
      <c r="B60" s="59" t="s">
        <v>710</v>
      </c>
      <c r="C60" s="59" t="s">
        <v>852</v>
      </c>
      <c r="D60" s="59"/>
    </row>
    <row r="61" spans="1:4" x14ac:dyDescent="0.25">
      <c r="A61" s="62" t="s">
        <v>6484</v>
      </c>
      <c r="B61" s="59" t="s">
        <v>710</v>
      </c>
      <c r="C61" s="59" t="s">
        <v>852</v>
      </c>
      <c r="D61" s="59"/>
    </row>
    <row r="62" spans="1:4" x14ac:dyDescent="0.25">
      <c r="A62" s="62" t="s">
        <v>6712</v>
      </c>
      <c r="B62" s="59" t="s">
        <v>13</v>
      </c>
      <c r="C62" s="59" t="s">
        <v>1057</v>
      </c>
      <c r="D62" s="59" t="s">
        <v>1090</v>
      </c>
    </row>
    <row r="63" spans="1:4" x14ac:dyDescent="0.25">
      <c r="A63" s="62" t="s">
        <v>6708</v>
      </c>
      <c r="B63" s="59" t="s">
        <v>13</v>
      </c>
      <c r="C63" s="59" t="s">
        <v>1057</v>
      </c>
      <c r="D63" s="59" t="s">
        <v>1061</v>
      </c>
    </row>
    <row r="64" spans="1:4" x14ac:dyDescent="0.25">
      <c r="A64" s="62" t="s">
        <v>6713</v>
      </c>
      <c r="B64" s="59" t="s">
        <v>13</v>
      </c>
      <c r="C64" s="59" t="s">
        <v>1057</v>
      </c>
      <c r="D64" s="59" t="s">
        <v>1090</v>
      </c>
    </row>
    <row r="65" spans="1:4" x14ac:dyDescent="0.25">
      <c r="A65" s="62" t="s">
        <v>1402</v>
      </c>
      <c r="B65" s="59" t="s">
        <v>13</v>
      </c>
      <c r="C65" s="59" t="s">
        <v>1057</v>
      </c>
      <c r="D65" s="59"/>
    </row>
    <row r="66" spans="1:4" x14ac:dyDescent="0.25">
      <c r="A66" s="62" t="s">
        <v>6707</v>
      </c>
      <c r="B66" s="59" t="s">
        <v>13</v>
      </c>
      <c r="C66" s="59" t="s">
        <v>1057</v>
      </c>
      <c r="D66" s="59" t="s">
        <v>1061</v>
      </c>
    </row>
    <row r="67" spans="1:4" x14ac:dyDescent="0.25">
      <c r="A67" s="62" t="s">
        <v>1403</v>
      </c>
      <c r="B67" s="59" t="s">
        <v>13</v>
      </c>
      <c r="C67" s="59" t="s">
        <v>1057</v>
      </c>
      <c r="D67" s="59" t="s">
        <v>1080</v>
      </c>
    </row>
    <row r="68" spans="1:4" x14ac:dyDescent="0.25">
      <c r="A68" s="62" t="s">
        <v>6706</v>
      </c>
      <c r="B68" s="59" t="s">
        <v>13</v>
      </c>
      <c r="C68" s="59" t="s">
        <v>1057</v>
      </c>
      <c r="D68" s="59" t="s">
        <v>1061</v>
      </c>
    </row>
    <row r="69" spans="1:4" x14ac:dyDescent="0.25">
      <c r="A69" s="62" t="s">
        <v>1404</v>
      </c>
      <c r="B69" s="59" t="s">
        <v>13</v>
      </c>
      <c r="C69" s="59" t="s">
        <v>1057</v>
      </c>
      <c r="D69" s="59" t="s">
        <v>1061</v>
      </c>
    </row>
    <row r="70" spans="1:4" x14ac:dyDescent="0.25">
      <c r="A70" s="62" t="s">
        <v>8551</v>
      </c>
      <c r="B70" s="59" t="s">
        <v>13</v>
      </c>
      <c r="C70" s="59" t="s">
        <v>1057</v>
      </c>
      <c r="D70" s="59" t="s">
        <v>1064</v>
      </c>
    </row>
    <row r="71" spans="1:4" x14ac:dyDescent="0.25">
      <c r="A71" s="62" t="s">
        <v>6709</v>
      </c>
      <c r="B71" s="59" t="s">
        <v>13</v>
      </c>
      <c r="C71" s="59" t="s">
        <v>1057</v>
      </c>
      <c r="D71" s="59" t="s">
        <v>1061</v>
      </c>
    </row>
    <row r="72" spans="1:4" x14ac:dyDescent="0.25">
      <c r="A72" s="62" t="s">
        <v>6714</v>
      </c>
      <c r="B72" s="59" t="s">
        <v>13</v>
      </c>
      <c r="C72" s="59" t="s">
        <v>1057</v>
      </c>
      <c r="D72" s="59" t="s">
        <v>1090</v>
      </c>
    </row>
    <row r="73" spans="1:4" x14ac:dyDescent="0.25">
      <c r="A73" s="62" t="s">
        <v>1406</v>
      </c>
      <c r="B73" s="59" t="s">
        <v>13</v>
      </c>
      <c r="C73" s="59" t="s">
        <v>1057</v>
      </c>
      <c r="D73" s="59" t="s">
        <v>1058</v>
      </c>
    </row>
    <row r="74" spans="1:4" x14ac:dyDescent="0.25">
      <c r="A74" s="62" t="s">
        <v>1407</v>
      </c>
      <c r="B74" s="59" t="s">
        <v>13</v>
      </c>
      <c r="C74" s="59" t="s">
        <v>1057</v>
      </c>
      <c r="D74" s="59" t="s">
        <v>1090</v>
      </c>
    </row>
    <row r="75" spans="1:4" x14ac:dyDescent="0.25">
      <c r="A75" s="62" t="s">
        <v>6710</v>
      </c>
      <c r="B75" s="59" t="s">
        <v>13</v>
      </c>
      <c r="C75" s="59" t="s">
        <v>1057</v>
      </c>
      <c r="D75" s="59" t="s">
        <v>1061</v>
      </c>
    </row>
    <row r="76" spans="1:4" x14ac:dyDescent="0.25">
      <c r="A76" s="62" t="s">
        <v>12551</v>
      </c>
      <c r="B76" s="59" t="s">
        <v>26</v>
      </c>
      <c r="C76" s="59" t="s">
        <v>40</v>
      </c>
      <c r="D76" s="59" t="s">
        <v>60</v>
      </c>
    </row>
    <row r="77" spans="1:4" x14ac:dyDescent="0.25">
      <c r="A77" s="62" t="s">
        <v>1264</v>
      </c>
      <c r="B77" s="59" t="s">
        <v>26</v>
      </c>
      <c r="C77" s="59" t="s">
        <v>40</v>
      </c>
      <c r="D77" s="59" t="s">
        <v>72</v>
      </c>
    </row>
    <row r="78" spans="1:4" x14ac:dyDescent="0.25">
      <c r="A78" s="62" t="s">
        <v>1265</v>
      </c>
      <c r="B78" s="59" t="s">
        <v>26</v>
      </c>
      <c r="C78" s="59" t="s">
        <v>40</v>
      </c>
      <c r="D78" s="59" t="s">
        <v>41</v>
      </c>
    </row>
    <row r="79" spans="1:4" x14ac:dyDescent="0.25">
      <c r="A79" s="62" t="s">
        <v>1266</v>
      </c>
      <c r="B79" s="59" t="s">
        <v>26</v>
      </c>
      <c r="C79" s="59" t="s">
        <v>40</v>
      </c>
      <c r="D79" s="59" t="s">
        <v>192</v>
      </c>
    </row>
    <row r="80" spans="1:4" x14ac:dyDescent="0.25">
      <c r="A80" s="62" t="s">
        <v>1267</v>
      </c>
      <c r="B80" s="59" t="s">
        <v>26</v>
      </c>
      <c r="C80" s="59" t="s">
        <v>40</v>
      </c>
      <c r="D80" s="59" t="s">
        <v>60</v>
      </c>
    </row>
    <row r="81" spans="1:4" x14ac:dyDescent="0.25">
      <c r="A81" s="62" t="s">
        <v>1268</v>
      </c>
      <c r="B81" s="59" t="s">
        <v>26</v>
      </c>
      <c r="C81" s="59" t="s">
        <v>40</v>
      </c>
      <c r="D81" s="59" t="s">
        <v>866</v>
      </c>
    </row>
    <row r="82" spans="1:4" x14ac:dyDescent="0.25">
      <c r="A82" s="62" t="s">
        <v>1271</v>
      </c>
      <c r="B82" s="59" t="s">
        <v>26</v>
      </c>
      <c r="C82" s="59" t="s">
        <v>40</v>
      </c>
      <c r="D82" s="59" t="s">
        <v>1067</v>
      </c>
    </row>
    <row r="83" spans="1:4" x14ac:dyDescent="0.25">
      <c r="A83" s="62" t="s">
        <v>1270</v>
      </c>
      <c r="B83" s="59" t="s">
        <v>26</v>
      </c>
      <c r="C83" s="59" t="s">
        <v>40</v>
      </c>
      <c r="D83" s="59" t="s">
        <v>155</v>
      </c>
    </row>
    <row r="84" spans="1:4" x14ac:dyDescent="0.25">
      <c r="A84" s="62" t="s">
        <v>1263</v>
      </c>
      <c r="B84" s="59" t="s">
        <v>26</v>
      </c>
      <c r="C84" s="59" t="s">
        <v>40</v>
      </c>
      <c r="D84" s="59"/>
    </row>
    <row r="85" spans="1:4" x14ac:dyDescent="0.25">
      <c r="A85" s="62" t="s">
        <v>6561</v>
      </c>
      <c r="B85" s="59" t="s">
        <v>26</v>
      </c>
      <c r="C85" s="59" t="s">
        <v>40</v>
      </c>
      <c r="D85" s="59" t="s">
        <v>155</v>
      </c>
    </row>
    <row r="86" spans="1:4" x14ac:dyDescent="0.25">
      <c r="A86" s="62" t="s">
        <v>6508</v>
      </c>
      <c r="B86" s="59" t="s">
        <v>26</v>
      </c>
      <c r="C86" s="59" t="s">
        <v>40</v>
      </c>
      <c r="D86" s="59" t="s">
        <v>60</v>
      </c>
    </row>
    <row r="87" spans="1:4" x14ac:dyDescent="0.25">
      <c r="A87" s="62" t="s">
        <v>6314</v>
      </c>
      <c r="B87" s="59" t="s">
        <v>26</v>
      </c>
      <c r="C87" s="59" t="s">
        <v>40</v>
      </c>
      <c r="D87" s="59" t="s">
        <v>866</v>
      </c>
    </row>
    <row r="88" spans="1:4" x14ac:dyDescent="0.25">
      <c r="A88" s="62" t="s">
        <v>6315</v>
      </c>
      <c r="B88" s="59" t="s">
        <v>26</v>
      </c>
      <c r="C88" s="59" t="s">
        <v>40</v>
      </c>
      <c r="D88" s="59" t="s">
        <v>866</v>
      </c>
    </row>
    <row r="89" spans="1:4" x14ac:dyDescent="0.25">
      <c r="A89" s="62" t="s">
        <v>12197</v>
      </c>
      <c r="B89" s="59" t="s">
        <v>26</v>
      </c>
      <c r="C89" s="59" t="s">
        <v>40</v>
      </c>
      <c r="D89" s="59" t="s">
        <v>866</v>
      </c>
    </row>
    <row r="90" spans="1:4" x14ac:dyDescent="0.25">
      <c r="A90" s="62" t="s">
        <v>6318</v>
      </c>
      <c r="B90" s="59" t="s">
        <v>26</v>
      </c>
      <c r="C90" s="59" t="s">
        <v>40</v>
      </c>
      <c r="D90" s="59" t="s">
        <v>866</v>
      </c>
    </row>
    <row r="91" spans="1:4" x14ac:dyDescent="0.25">
      <c r="A91" s="62" t="s">
        <v>1269</v>
      </c>
      <c r="B91" s="59" t="s">
        <v>26</v>
      </c>
      <c r="C91" s="59" t="s">
        <v>40</v>
      </c>
      <c r="D91" s="59" t="s">
        <v>886</v>
      </c>
    </row>
    <row r="92" spans="1:4" x14ac:dyDescent="0.25">
      <c r="A92" s="62" t="s">
        <v>6562</v>
      </c>
      <c r="B92" s="59" t="s">
        <v>26</v>
      </c>
      <c r="C92" s="59" t="s">
        <v>40</v>
      </c>
      <c r="D92" s="59" t="s">
        <v>155</v>
      </c>
    </row>
    <row r="93" spans="1:4" x14ac:dyDescent="0.25">
      <c r="A93" s="62" t="s">
        <v>6563</v>
      </c>
      <c r="B93" s="59" t="s">
        <v>26</v>
      </c>
      <c r="C93" s="59" t="s">
        <v>40</v>
      </c>
      <c r="D93" s="59" t="s">
        <v>155</v>
      </c>
    </row>
    <row r="94" spans="1:4" x14ac:dyDescent="0.25">
      <c r="A94" s="62" t="s">
        <v>6560</v>
      </c>
      <c r="B94" s="59" t="s">
        <v>26</v>
      </c>
      <c r="C94" s="59" t="s">
        <v>40</v>
      </c>
      <c r="D94" s="59" t="s">
        <v>155</v>
      </c>
    </row>
    <row r="95" spans="1:4" x14ac:dyDescent="0.25">
      <c r="A95" s="62" t="s">
        <v>6507</v>
      </c>
      <c r="B95" s="59" t="s">
        <v>26</v>
      </c>
      <c r="C95" s="59" t="s">
        <v>40</v>
      </c>
      <c r="D95" s="59" t="s">
        <v>60</v>
      </c>
    </row>
    <row r="96" spans="1:4" x14ac:dyDescent="0.25">
      <c r="A96" s="62" t="s">
        <v>1194</v>
      </c>
      <c r="B96" s="59" t="s">
        <v>710</v>
      </c>
      <c r="C96" s="59" t="s">
        <v>784</v>
      </c>
      <c r="D96" s="59" t="s">
        <v>956</v>
      </c>
    </row>
    <row r="97" spans="1:4" x14ac:dyDescent="0.25">
      <c r="A97" s="62" t="s">
        <v>1195</v>
      </c>
      <c r="B97" s="59" t="s">
        <v>710</v>
      </c>
      <c r="C97" s="59" t="s">
        <v>784</v>
      </c>
      <c r="D97" s="59" t="s">
        <v>785</v>
      </c>
    </row>
    <row r="98" spans="1:4" x14ac:dyDescent="0.25">
      <c r="A98" s="62" t="s">
        <v>6490</v>
      </c>
      <c r="B98" s="59" t="s">
        <v>710</v>
      </c>
      <c r="C98" s="59" t="s">
        <v>784</v>
      </c>
      <c r="D98" s="59" t="s">
        <v>1028</v>
      </c>
    </row>
    <row r="99" spans="1:4" x14ac:dyDescent="0.25">
      <c r="A99" s="62" t="s">
        <v>6491</v>
      </c>
      <c r="B99" s="59" t="s">
        <v>710</v>
      </c>
      <c r="C99" s="59" t="s">
        <v>784</v>
      </c>
      <c r="D99" s="59" t="s">
        <v>1028</v>
      </c>
    </row>
    <row r="100" spans="1:4" x14ac:dyDescent="0.25">
      <c r="A100" s="62" t="s">
        <v>6492</v>
      </c>
      <c r="B100" s="59" t="s">
        <v>710</v>
      </c>
      <c r="C100" s="59" t="s">
        <v>784</v>
      </c>
      <c r="D100" s="59" t="s">
        <v>1028</v>
      </c>
    </row>
    <row r="101" spans="1:4" x14ac:dyDescent="0.25">
      <c r="A101" s="62" t="s">
        <v>6493</v>
      </c>
      <c r="B101" s="59" t="s">
        <v>710</v>
      </c>
      <c r="C101" s="59" t="s">
        <v>784</v>
      </c>
      <c r="D101" s="59" t="s">
        <v>1028</v>
      </c>
    </row>
    <row r="102" spans="1:4" x14ac:dyDescent="0.25">
      <c r="A102" s="62" t="s">
        <v>6494</v>
      </c>
      <c r="B102" s="59" t="s">
        <v>710</v>
      </c>
      <c r="C102" s="59" t="s">
        <v>784</v>
      </c>
      <c r="D102" s="59" t="s">
        <v>1028</v>
      </c>
    </row>
    <row r="103" spans="1:4" x14ac:dyDescent="0.25">
      <c r="A103" s="62" t="s">
        <v>1192</v>
      </c>
      <c r="B103" s="59" t="s">
        <v>710</v>
      </c>
      <c r="C103" s="59" t="s">
        <v>784</v>
      </c>
      <c r="D103" s="59"/>
    </row>
    <row r="104" spans="1:4" x14ac:dyDescent="0.25">
      <c r="A104" s="62" t="s">
        <v>1199</v>
      </c>
      <c r="B104" s="59" t="s">
        <v>710</v>
      </c>
      <c r="C104" s="59" t="s">
        <v>784</v>
      </c>
      <c r="D104" s="59" t="s">
        <v>976</v>
      </c>
    </row>
    <row r="105" spans="1:4" x14ac:dyDescent="0.25">
      <c r="A105" s="62" t="s">
        <v>1197</v>
      </c>
      <c r="B105" s="59" t="s">
        <v>710</v>
      </c>
      <c r="C105" s="59" t="s">
        <v>784</v>
      </c>
      <c r="D105" s="59" t="s">
        <v>1028</v>
      </c>
    </row>
    <row r="106" spans="1:4" x14ac:dyDescent="0.25">
      <c r="A106" s="62" t="s">
        <v>6406</v>
      </c>
      <c r="B106" s="59" t="s">
        <v>710</v>
      </c>
      <c r="C106" s="59" t="s">
        <v>784</v>
      </c>
      <c r="D106" s="59"/>
    </row>
    <row r="107" spans="1:4" x14ac:dyDescent="0.25">
      <c r="A107" s="62" t="s">
        <v>1324</v>
      </c>
      <c r="B107" s="59" t="s">
        <v>84</v>
      </c>
      <c r="C107" s="59" t="s">
        <v>268</v>
      </c>
      <c r="D107" s="59" t="s">
        <v>374</v>
      </c>
    </row>
    <row r="108" spans="1:4" x14ac:dyDescent="0.25">
      <c r="A108" s="62" t="s">
        <v>1323</v>
      </c>
      <c r="B108" s="59" t="s">
        <v>84</v>
      </c>
      <c r="C108" s="59" t="s">
        <v>268</v>
      </c>
      <c r="D108" s="59"/>
    </row>
    <row r="109" spans="1:4" x14ac:dyDescent="0.25">
      <c r="A109" s="62" t="s">
        <v>1326</v>
      </c>
      <c r="B109" s="59" t="s">
        <v>84</v>
      </c>
      <c r="C109" s="59" t="s">
        <v>268</v>
      </c>
      <c r="D109" s="59" t="s">
        <v>296</v>
      </c>
    </row>
    <row r="110" spans="1:4" x14ac:dyDescent="0.25">
      <c r="A110" s="62" t="s">
        <v>1325</v>
      </c>
      <c r="B110" s="59" t="s">
        <v>84</v>
      </c>
      <c r="C110" s="59" t="s">
        <v>268</v>
      </c>
      <c r="D110" s="59" t="s">
        <v>269</v>
      </c>
    </row>
    <row r="111" spans="1:4" x14ac:dyDescent="0.25">
      <c r="A111" s="62" t="s">
        <v>11714</v>
      </c>
      <c r="B111" s="59" t="s">
        <v>34</v>
      </c>
      <c r="C111" s="59" t="s">
        <v>95</v>
      </c>
      <c r="D111" s="59" t="s">
        <v>11711</v>
      </c>
    </row>
    <row r="112" spans="1:4" x14ac:dyDescent="0.25">
      <c r="A112" s="62" t="s">
        <v>6665</v>
      </c>
      <c r="B112" s="59" t="s">
        <v>34</v>
      </c>
      <c r="C112" s="59" t="s">
        <v>95</v>
      </c>
      <c r="D112" s="59" t="s">
        <v>171</v>
      </c>
    </row>
    <row r="113" spans="1:4" x14ac:dyDescent="0.25">
      <c r="A113" s="62" t="s">
        <v>1151</v>
      </c>
      <c r="B113" s="59" t="s">
        <v>34</v>
      </c>
      <c r="C113" s="59" t="s">
        <v>95</v>
      </c>
      <c r="D113" s="59" t="s">
        <v>384</v>
      </c>
    </row>
    <row r="114" spans="1:4" x14ac:dyDescent="0.25">
      <c r="A114" s="62" t="s">
        <v>6641</v>
      </c>
      <c r="B114" s="59" t="s">
        <v>34</v>
      </c>
      <c r="C114" s="59" t="s">
        <v>95</v>
      </c>
      <c r="D114" s="59" t="s">
        <v>171</v>
      </c>
    </row>
    <row r="115" spans="1:4" x14ac:dyDescent="0.25">
      <c r="A115" s="62" t="s">
        <v>1150</v>
      </c>
      <c r="B115" s="59" t="s">
        <v>34</v>
      </c>
      <c r="C115" s="59" t="s">
        <v>95</v>
      </c>
      <c r="D115" s="59"/>
    </row>
    <row r="116" spans="1:4" x14ac:dyDescent="0.25">
      <c r="A116" s="62" t="s">
        <v>1152</v>
      </c>
      <c r="B116" s="59" t="s">
        <v>34</v>
      </c>
      <c r="C116" s="59" t="s">
        <v>95</v>
      </c>
      <c r="D116" s="59" t="s">
        <v>77</v>
      </c>
    </row>
    <row r="117" spans="1:4" x14ac:dyDescent="0.25">
      <c r="A117" s="62" t="s">
        <v>1154</v>
      </c>
      <c r="B117" s="59" t="s">
        <v>34</v>
      </c>
      <c r="C117" s="59" t="s">
        <v>95</v>
      </c>
      <c r="D117" s="59" t="s">
        <v>55</v>
      </c>
    </row>
    <row r="118" spans="1:4" x14ac:dyDescent="0.25">
      <c r="A118" s="62" t="s">
        <v>1156</v>
      </c>
      <c r="B118" s="59" t="s">
        <v>34</v>
      </c>
      <c r="C118" s="59" t="s">
        <v>95</v>
      </c>
      <c r="D118" s="59" t="s">
        <v>287</v>
      </c>
    </row>
    <row r="119" spans="1:4" x14ac:dyDescent="0.25">
      <c r="A119" s="62" t="s">
        <v>1158</v>
      </c>
      <c r="B119" s="59" t="s">
        <v>34</v>
      </c>
      <c r="C119" s="59" t="s">
        <v>95</v>
      </c>
      <c r="D119" s="59" t="s">
        <v>182</v>
      </c>
    </row>
    <row r="120" spans="1:4" x14ac:dyDescent="0.25">
      <c r="A120" s="62" t="s">
        <v>1160</v>
      </c>
      <c r="B120" s="59" t="s">
        <v>34</v>
      </c>
      <c r="C120" s="59" t="s">
        <v>95</v>
      </c>
      <c r="D120" s="59" t="s">
        <v>171</v>
      </c>
    </row>
    <row r="121" spans="1:4" x14ac:dyDescent="0.25">
      <c r="A121" s="62" t="s">
        <v>6657</v>
      </c>
      <c r="B121" s="59" t="s">
        <v>34</v>
      </c>
      <c r="C121" s="59" t="s">
        <v>95</v>
      </c>
      <c r="D121" s="59" t="s">
        <v>171</v>
      </c>
    </row>
    <row r="122" spans="1:4" x14ac:dyDescent="0.25">
      <c r="A122" s="62" t="s">
        <v>1153</v>
      </c>
      <c r="B122" s="59" t="s">
        <v>34</v>
      </c>
      <c r="C122" s="59" t="s">
        <v>95</v>
      </c>
      <c r="D122" s="59" t="s">
        <v>134</v>
      </c>
    </row>
    <row r="123" spans="1:4" x14ac:dyDescent="0.25">
      <c r="A123" s="62" t="s">
        <v>1155</v>
      </c>
      <c r="B123" s="59" t="s">
        <v>34</v>
      </c>
      <c r="C123" s="59" t="s">
        <v>95</v>
      </c>
      <c r="D123" s="59" t="s">
        <v>349</v>
      </c>
    </row>
    <row r="124" spans="1:4" x14ac:dyDescent="0.25">
      <c r="A124" s="62" t="s">
        <v>6664</v>
      </c>
      <c r="B124" s="59" t="s">
        <v>34</v>
      </c>
      <c r="C124" s="59" t="s">
        <v>95</v>
      </c>
      <c r="D124" s="59" t="s">
        <v>171</v>
      </c>
    </row>
    <row r="125" spans="1:4" x14ac:dyDescent="0.25">
      <c r="A125" s="62" t="s">
        <v>1157</v>
      </c>
      <c r="B125" s="59" t="s">
        <v>34</v>
      </c>
      <c r="C125" s="59" t="s">
        <v>95</v>
      </c>
      <c r="D125" s="59" t="s">
        <v>162</v>
      </c>
    </row>
    <row r="126" spans="1:4" x14ac:dyDescent="0.25">
      <c r="A126" s="62" t="s">
        <v>6505</v>
      </c>
      <c r="B126" s="59" t="s">
        <v>34</v>
      </c>
      <c r="C126" s="59" t="s">
        <v>95</v>
      </c>
      <c r="D126" s="59" t="s">
        <v>134</v>
      </c>
    </row>
    <row r="127" spans="1:4" x14ac:dyDescent="0.25">
      <c r="A127" s="62" t="s">
        <v>1159</v>
      </c>
      <c r="B127" s="59" t="s">
        <v>34</v>
      </c>
      <c r="C127" s="59" t="s">
        <v>95</v>
      </c>
      <c r="D127" s="59" t="s">
        <v>557</v>
      </c>
    </row>
    <row r="128" spans="1:4" x14ac:dyDescent="0.25">
      <c r="A128" s="62" t="s">
        <v>1161</v>
      </c>
      <c r="B128" s="59" t="s">
        <v>34</v>
      </c>
      <c r="C128" s="59" t="s">
        <v>95</v>
      </c>
      <c r="D128" s="59" t="s">
        <v>582</v>
      </c>
    </row>
    <row r="129" spans="1:4" x14ac:dyDescent="0.25">
      <c r="A129" s="62" t="s">
        <v>1162</v>
      </c>
      <c r="B129" s="59" t="s">
        <v>34</v>
      </c>
      <c r="C129" s="59" t="s">
        <v>95</v>
      </c>
      <c r="D129" s="59" t="s">
        <v>320</v>
      </c>
    </row>
    <row r="130" spans="1:4" x14ac:dyDescent="0.25">
      <c r="A130" s="62" t="s">
        <v>1272</v>
      </c>
      <c r="B130" s="59" t="s">
        <v>26</v>
      </c>
      <c r="C130" s="59" t="s">
        <v>695</v>
      </c>
      <c r="D130" s="59"/>
    </row>
    <row r="131" spans="1:4" x14ac:dyDescent="0.25">
      <c r="A131" s="62" t="s">
        <v>1328</v>
      </c>
      <c r="B131" s="59" t="s">
        <v>84</v>
      </c>
      <c r="C131" s="59" t="s">
        <v>47</v>
      </c>
      <c r="D131" s="59" t="s">
        <v>646</v>
      </c>
    </row>
    <row r="132" spans="1:4" x14ac:dyDescent="0.25">
      <c r="A132" s="62" t="s">
        <v>1273</v>
      </c>
      <c r="B132" s="59" t="s">
        <v>26</v>
      </c>
      <c r="C132" s="59" t="s">
        <v>47</v>
      </c>
      <c r="D132" s="59"/>
    </row>
    <row r="133" spans="1:4" x14ac:dyDescent="0.25">
      <c r="A133" s="62" t="s">
        <v>1275</v>
      </c>
      <c r="B133" s="59" t="s">
        <v>26</v>
      </c>
      <c r="C133" s="59" t="s">
        <v>47</v>
      </c>
      <c r="D133" s="59" t="s">
        <v>1043</v>
      </c>
    </row>
    <row r="134" spans="1:4" x14ac:dyDescent="0.25">
      <c r="A134" s="62" t="s">
        <v>1274</v>
      </c>
      <c r="B134" s="59" t="s">
        <v>26</v>
      </c>
      <c r="C134" s="59" t="s">
        <v>47</v>
      </c>
      <c r="D134" s="59" t="s">
        <v>206</v>
      </c>
    </row>
    <row r="135" spans="1:4" x14ac:dyDescent="0.25">
      <c r="A135" s="62" t="s">
        <v>1277</v>
      </c>
      <c r="B135" s="59" t="s">
        <v>26</v>
      </c>
      <c r="C135" s="59" t="s">
        <v>47</v>
      </c>
      <c r="D135" s="59" t="s">
        <v>871</v>
      </c>
    </row>
    <row r="136" spans="1:4" x14ac:dyDescent="0.25">
      <c r="A136" s="62" t="s">
        <v>1278</v>
      </c>
      <c r="B136" s="59" t="s">
        <v>26</v>
      </c>
      <c r="C136" s="59" t="s">
        <v>47</v>
      </c>
      <c r="D136" s="59" t="s">
        <v>48</v>
      </c>
    </row>
    <row r="137" spans="1:4" x14ac:dyDescent="0.25">
      <c r="A137" s="62" t="s">
        <v>1279</v>
      </c>
      <c r="B137" s="59" t="s">
        <v>26</v>
      </c>
      <c r="C137" s="59" t="s">
        <v>47</v>
      </c>
      <c r="D137" s="59" t="s">
        <v>997</v>
      </c>
    </row>
    <row r="138" spans="1:4" x14ac:dyDescent="0.25">
      <c r="A138" s="62" t="s">
        <v>1329</v>
      </c>
      <c r="B138" s="59" t="s">
        <v>84</v>
      </c>
      <c r="C138" s="59" t="s">
        <v>47</v>
      </c>
      <c r="D138" s="59" t="s">
        <v>660</v>
      </c>
    </row>
    <row r="139" spans="1:4" x14ac:dyDescent="0.25">
      <c r="A139" s="62" t="s">
        <v>1327</v>
      </c>
      <c r="B139" s="59" t="s">
        <v>84</v>
      </c>
      <c r="C139" s="59" t="s">
        <v>47</v>
      </c>
      <c r="D139" s="59"/>
    </row>
    <row r="140" spans="1:4" x14ac:dyDescent="0.25">
      <c r="A140" s="62" t="s">
        <v>6498</v>
      </c>
      <c r="B140" s="59" t="s">
        <v>26</v>
      </c>
      <c r="C140" s="59" t="s">
        <v>47</v>
      </c>
      <c r="D140" s="59" t="s">
        <v>997</v>
      </c>
    </row>
    <row r="141" spans="1:4" x14ac:dyDescent="0.25">
      <c r="A141" s="62" t="s">
        <v>6499</v>
      </c>
      <c r="B141" s="59" t="s">
        <v>26</v>
      </c>
      <c r="C141" s="59" t="s">
        <v>47</v>
      </c>
      <c r="D141" s="59" t="s">
        <v>997</v>
      </c>
    </row>
    <row r="142" spans="1:4" x14ac:dyDescent="0.25">
      <c r="A142" s="62" t="s">
        <v>1330</v>
      </c>
      <c r="B142" s="59" t="s">
        <v>84</v>
      </c>
      <c r="C142" s="59" t="s">
        <v>47</v>
      </c>
      <c r="D142" s="59" t="s">
        <v>596</v>
      </c>
    </row>
    <row r="143" spans="1:4" x14ac:dyDescent="0.25">
      <c r="A143" s="62" t="s">
        <v>1409</v>
      </c>
      <c r="B143" s="59" t="s">
        <v>13</v>
      </c>
      <c r="C143" s="59" t="s">
        <v>625</v>
      </c>
      <c r="D143" s="59" t="s">
        <v>626</v>
      </c>
    </row>
    <row r="144" spans="1:4" x14ac:dyDescent="0.25">
      <c r="A144" s="62" t="s">
        <v>1408</v>
      </c>
      <c r="B144" s="59" t="s">
        <v>13</v>
      </c>
      <c r="C144" s="59" t="s">
        <v>625</v>
      </c>
      <c r="D144" s="59"/>
    </row>
    <row r="145" spans="1:4" x14ac:dyDescent="0.25">
      <c r="A145" s="62" t="s">
        <v>1410</v>
      </c>
      <c r="B145" s="59" t="s">
        <v>13</v>
      </c>
      <c r="C145" s="59" t="s">
        <v>625</v>
      </c>
      <c r="D145" s="59" t="s">
        <v>697</v>
      </c>
    </row>
    <row r="146" spans="1:4" x14ac:dyDescent="0.25">
      <c r="A146" s="62" t="s">
        <v>1412</v>
      </c>
      <c r="B146" s="59" t="s">
        <v>13</v>
      </c>
      <c r="C146" s="59" t="s">
        <v>309</v>
      </c>
      <c r="D146" s="59" t="s">
        <v>508</v>
      </c>
    </row>
    <row r="147" spans="1:4" x14ac:dyDescent="0.25">
      <c r="A147" s="62" t="s">
        <v>1413</v>
      </c>
      <c r="B147" s="59" t="s">
        <v>13</v>
      </c>
      <c r="C147" s="59" t="s">
        <v>309</v>
      </c>
      <c r="D147" s="59" t="s">
        <v>875</v>
      </c>
    </row>
    <row r="148" spans="1:4" x14ac:dyDescent="0.25">
      <c r="A148" s="62" t="s">
        <v>1411</v>
      </c>
      <c r="B148" s="59" t="s">
        <v>13</v>
      </c>
      <c r="C148" s="59" t="s">
        <v>309</v>
      </c>
      <c r="D148" s="59"/>
    </row>
    <row r="149" spans="1:4" x14ac:dyDescent="0.25">
      <c r="A149" s="62" t="s">
        <v>1414</v>
      </c>
      <c r="B149" s="59" t="s">
        <v>13</v>
      </c>
      <c r="C149" s="59" t="s">
        <v>309</v>
      </c>
      <c r="D149" s="59" t="s">
        <v>310</v>
      </c>
    </row>
    <row r="150" spans="1:4" x14ac:dyDescent="0.25">
      <c r="A150" s="62" t="s">
        <v>1415</v>
      </c>
      <c r="B150" s="59" t="s">
        <v>13</v>
      </c>
      <c r="C150" s="59" t="s">
        <v>232</v>
      </c>
      <c r="D150" s="59" t="s">
        <v>421</v>
      </c>
    </row>
    <row r="151" spans="1:4" x14ac:dyDescent="0.25">
      <c r="A151" s="62" t="s">
        <v>1416</v>
      </c>
      <c r="B151" s="59" t="s">
        <v>13</v>
      </c>
      <c r="C151" s="59" t="s">
        <v>232</v>
      </c>
      <c r="D151" s="59" t="s">
        <v>502</v>
      </c>
    </row>
    <row r="152" spans="1:4" x14ac:dyDescent="0.25">
      <c r="A152" s="62" t="s">
        <v>1417</v>
      </c>
      <c r="B152" s="59" t="s">
        <v>13</v>
      </c>
      <c r="C152" s="59" t="s">
        <v>232</v>
      </c>
      <c r="D152" s="59" t="s">
        <v>676</v>
      </c>
    </row>
    <row r="153" spans="1:4" x14ac:dyDescent="0.25">
      <c r="A153" s="62" t="s">
        <v>8582</v>
      </c>
      <c r="B153" s="59" t="s">
        <v>13</v>
      </c>
      <c r="C153" s="59" t="s">
        <v>232</v>
      </c>
      <c r="D153" s="59"/>
    </row>
    <row r="154" spans="1:4" x14ac:dyDescent="0.25">
      <c r="A154" s="62" t="s">
        <v>1418</v>
      </c>
      <c r="B154" s="59" t="s">
        <v>13</v>
      </c>
      <c r="C154" s="59" t="s">
        <v>232</v>
      </c>
      <c r="D154" s="59" t="s">
        <v>517</v>
      </c>
    </row>
    <row r="155" spans="1:4" x14ac:dyDescent="0.25">
      <c r="A155" s="62" t="s">
        <v>1419</v>
      </c>
      <c r="B155" s="59" t="s">
        <v>13</v>
      </c>
      <c r="C155" s="59" t="s">
        <v>232</v>
      </c>
      <c r="D155" s="59" t="s">
        <v>283</v>
      </c>
    </row>
    <row r="156" spans="1:4" x14ac:dyDescent="0.25">
      <c r="A156" s="62" t="s">
        <v>6687</v>
      </c>
      <c r="B156" s="59" t="s">
        <v>710</v>
      </c>
      <c r="C156" s="59" t="s">
        <v>124</v>
      </c>
      <c r="D156" s="59" t="s">
        <v>1035</v>
      </c>
    </row>
    <row r="157" spans="1:4" x14ac:dyDescent="0.25">
      <c r="A157" s="62" t="s">
        <v>1211</v>
      </c>
      <c r="B157" s="59" t="s">
        <v>710</v>
      </c>
      <c r="C157" s="59" t="s">
        <v>124</v>
      </c>
      <c r="D157" s="59" t="s">
        <v>915</v>
      </c>
    </row>
    <row r="158" spans="1:4" x14ac:dyDescent="0.25">
      <c r="A158" s="62" t="s">
        <v>6688</v>
      </c>
      <c r="B158" s="59" t="s">
        <v>710</v>
      </c>
      <c r="C158" s="59" t="s">
        <v>124</v>
      </c>
      <c r="D158" s="59" t="s">
        <v>1035</v>
      </c>
    </row>
    <row r="159" spans="1:4" x14ac:dyDescent="0.25">
      <c r="A159" s="62" t="s">
        <v>1205</v>
      </c>
      <c r="B159" s="59" t="s">
        <v>710</v>
      </c>
      <c r="C159" s="59" t="s">
        <v>124</v>
      </c>
      <c r="D159" s="59" t="s">
        <v>747</v>
      </c>
    </row>
    <row r="160" spans="1:4" x14ac:dyDescent="0.25">
      <c r="A160" s="62" t="s">
        <v>6462</v>
      </c>
      <c r="B160" s="59" t="s">
        <v>710</v>
      </c>
      <c r="C160" s="59" t="s">
        <v>124</v>
      </c>
      <c r="D160" s="59" t="s">
        <v>747</v>
      </c>
    </row>
    <row r="161" spans="1:4" x14ac:dyDescent="0.25">
      <c r="A161" s="62" t="s">
        <v>6518</v>
      </c>
      <c r="B161" s="59" t="s">
        <v>710</v>
      </c>
      <c r="C161" s="59" t="s">
        <v>124</v>
      </c>
      <c r="D161" s="59" t="s">
        <v>915</v>
      </c>
    </row>
    <row r="162" spans="1:4" x14ac:dyDescent="0.25">
      <c r="A162" s="62" t="s">
        <v>6575</v>
      </c>
      <c r="B162" s="59" t="s">
        <v>710</v>
      </c>
      <c r="C162" s="59" t="s">
        <v>124</v>
      </c>
      <c r="D162" s="59" t="s">
        <v>1009</v>
      </c>
    </row>
    <row r="163" spans="1:4" x14ac:dyDescent="0.25">
      <c r="A163" s="62" t="s">
        <v>6689</v>
      </c>
      <c r="B163" s="59" t="s">
        <v>710</v>
      </c>
      <c r="C163" s="59" t="s">
        <v>124</v>
      </c>
      <c r="D163" s="59" t="s">
        <v>1035</v>
      </c>
    </row>
    <row r="164" spans="1:4" x14ac:dyDescent="0.25">
      <c r="A164" s="62" t="s">
        <v>1207</v>
      </c>
      <c r="B164" s="59" t="s">
        <v>710</v>
      </c>
      <c r="C164" s="59" t="s">
        <v>124</v>
      </c>
      <c r="D164" s="59" t="s">
        <v>989</v>
      </c>
    </row>
    <row r="165" spans="1:4" x14ac:dyDescent="0.25">
      <c r="A165" s="62" t="s">
        <v>6690</v>
      </c>
      <c r="B165" s="59" t="s">
        <v>710</v>
      </c>
      <c r="C165" s="59" t="s">
        <v>124</v>
      </c>
      <c r="D165" s="59" t="s">
        <v>1035</v>
      </c>
    </row>
    <row r="166" spans="1:4" x14ac:dyDescent="0.25">
      <c r="A166" s="62" t="s">
        <v>6519</v>
      </c>
      <c r="B166" s="59" t="s">
        <v>710</v>
      </c>
      <c r="C166" s="59" t="s">
        <v>124</v>
      </c>
      <c r="D166" s="59" t="s">
        <v>840</v>
      </c>
    </row>
    <row r="167" spans="1:4" x14ac:dyDescent="0.25">
      <c r="A167" s="62" t="s">
        <v>6370</v>
      </c>
      <c r="B167" s="59" t="s">
        <v>710</v>
      </c>
      <c r="C167" s="59" t="s">
        <v>124</v>
      </c>
      <c r="D167" s="59" t="s">
        <v>1035</v>
      </c>
    </row>
    <row r="168" spans="1:4" x14ac:dyDescent="0.25">
      <c r="A168" s="62" t="s">
        <v>6463</v>
      </c>
      <c r="B168" s="59" t="s">
        <v>710</v>
      </c>
      <c r="C168" s="59" t="s">
        <v>124</v>
      </c>
      <c r="D168" s="59" t="s">
        <v>747</v>
      </c>
    </row>
    <row r="169" spans="1:4" x14ac:dyDescent="0.25">
      <c r="A169" s="62" t="s">
        <v>6691</v>
      </c>
      <c r="B169" s="59" t="s">
        <v>710</v>
      </c>
      <c r="C169" s="59" t="s">
        <v>124</v>
      </c>
      <c r="D169" s="59" t="s">
        <v>1035</v>
      </c>
    </row>
    <row r="170" spans="1:4" x14ac:dyDescent="0.25">
      <c r="A170" s="62" t="s">
        <v>6692</v>
      </c>
      <c r="B170" s="59" t="s">
        <v>710</v>
      </c>
      <c r="C170" s="59" t="s">
        <v>124</v>
      </c>
      <c r="D170" s="59" t="s">
        <v>1035</v>
      </c>
    </row>
    <row r="171" spans="1:4" x14ac:dyDescent="0.25">
      <c r="A171" s="62" t="s">
        <v>1201</v>
      </c>
      <c r="B171" s="59" t="s">
        <v>710</v>
      </c>
      <c r="C171" s="59" t="s">
        <v>124</v>
      </c>
      <c r="D171" s="59"/>
    </row>
    <row r="172" spans="1:4" x14ac:dyDescent="0.25">
      <c r="A172" s="62" t="s">
        <v>1209</v>
      </c>
      <c r="B172" s="59" t="s">
        <v>710</v>
      </c>
      <c r="C172" s="59" t="s">
        <v>124</v>
      </c>
      <c r="D172" s="59" t="s">
        <v>1017</v>
      </c>
    </row>
    <row r="173" spans="1:4" x14ac:dyDescent="0.25">
      <c r="A173" s="62" t="s">
        <v>6693</v>
      </c>
      <c r="B173" s="59" t="s">
        <v>710</v>
      </c>
      <c r="C173" s="59" t="s">
        <v>124</v>
      </c>
      <c r="D173" s="59" t="s">
        <v>1035</v>
      </c>
    </row>
    <row r="174" spans="1:4" x14ac:dyDescent="0.25">
      <c r="A174" s="62" t="s">
        <v>6372</v>
      </c>
      <c r="B174" s="59" t="s">
        <v>710</v>
      </c>
      <c r="C174" s="59" t="s">
        <v>124</v>
      </c>
      <c r="D174" s="59" t="s">
        <v>1009</v>
      </c>
    </row>
    <row r="175" spans="1:4" x14ac:dyDescent="0.25">
      <c r="A175" s="62" t="s">
        <v>1213</v>
      </c>
      <c r="B175" s="59" t="s">
        <v>710</v>
      </c>
      <c r="C175" s="59" t="s">
        <v>124</v>
      </c>
      <c r="D175" s="59" t="s">
        <v>840</v>
      </c>
    </row>
    <row r="176" spans="1:4" x14ac:dyDescent="0.25">
      <c r="A176" s="62" t="s">
        <v>1215</v>
      </c>
      <c r="B176" s="59" t="s">
        <v>710</v>
      </c>
      <c r="C176" s="59" t="s">
        <v>124</v>
      </c>
      <c r="D176" s="59" t="s">
        <v>774</v>
      </c>
    </row>
    <row r="177" spans="1:4" x14ac:dyDescent="0.25">
      <c r="A177" s="62" t="s">
        <v>6373</v>
      </c>
      <c r="B177" s="59" t="s">
        <v>710</v>
      </c>
      <c r="C177" s="59" t="s">
        <v>124</v>
      </c>
      <c r="D177" s="59" t="s">
        <v>1035</v>
      </c>
    </row>
    <row r="178" spans="1:4" x14ac:dyDescent="0.25">
      <c r="A178" s="62" t="s">
        <v>6464</v>
      </c>
      <c r="B178" s="59" t="s">
        <v>710</v>
      </c>
      <c r="C178" s="59" t="s">
        <v>124</v>
      </c>
      <c r="D178" s="59" t="s">
        <v>747</v>
      </c>
    </row>
    <row r="179" spans="1:4" x14ac:dyDescent="0.25">
      <c r="A179" s="62" t="s">
        <v>6374</v>
      </c>
      <c r="B179" s="59" t="s">
        <v>710</v>
      </c>
      <c r="C179" s="59" t="s">
        <v>124</v>
      </c>
      <c r="D179" s="59" t="s">
        <v>1035</v>
      </c>
    </row>
    <row r="180" spans="1:4" x14ac:dyDescent="0.25">
      <c r="A180" s="62" t="s">
        <v>6465</v>
      </c>
      <c r="B180" s="59" t="s">
        <v>710</v>
      </c>
      <c r="C180" s="59" t="s">
        <v>124</v>
      </c>
      <c r="D180" s="59" t="s">
        <v>747</v>
      </c>
    </row>
    <row r="181" spans="1:4" x14ac:dyDescent="0.25">
      <c r="A181" s="62" t="s">
        <v>6375</v>
      </c>
      <c r="B181" s="59" t="s">
        <v>710</v>
      </c>
      <c r="C181" s="59" t="s">
        <v>124</v>
      </c>
      <c r="D181" s="59" t="s">
        <v>840</v>
      </c>
    </row>
    <row r="182" spans="1:4" x14ac:dyDescent="0.25">
      <c r="A182" s="62" t="s">
        <v>1217</v>
      </c>
      <c r="B182" s="59" t="s">
        <v>710</v>
      </c>
      <c r="C182" s="59" t="s">
        <v>124</v>
      </c>
      <c r="D182" s="59" t="s">
        <v>822</v>
      </c>
    </row>
    <row r="183" spans="1:4" x14ac:dyDescent="0.25">
      <c r="A183" s="62" t="s">
        <v>6694</v>
      </c>
      <c r="B183" s="59" t="s">
        <v>710</v>
      </c>
      <c r="C183" s="59" t="s">
        <v>124</v>
      </c>
      <c r="D183" s="59" t="s">
        <v>1035</v>
      </c>
    </row>
    <row r="184" spans="1:4" x14ac:dyDescent="0.25">
      <c r="A184" s="62" t="s">
        <v>6466</v>
      </c>
      <c r="B184" s="59" t="s">
        <v>710</v>
      </c>
      <c r="C184" s="59" t="s">
        <v>124</v>
      </c>
      <c r="D184" s="59" t="s">
        <v>747</v>
      </c>
    </row>
    <row r="185" spans="1:4" x14ac:dyDescent="0.25">
      <c r="A185" s="62" t="s">
        <v>6467</v>
      </c>
      <c r="B185" s="59" t="s">
        <v>710</v>
      </c>
      <c r="C185" s="59" t="s">
        <v>124</v>
      </c>
      <c r="D185" s="59" t="s">
        <v>747</v>
      </c>
    </row>
    <row r="186" spans="1:4" x14ac:dyDescent="0.25">
      <c r="A186" s="62" t="s">
        <v>6574</v>
      </c>
      <c r="B186" s="59" t="s">
        <v>710</v>
      </c>
      <c r="C186" s="59" t="s">
        <v>124</v>
      </c>
      <c r="D186" s="59" t="s">
        <v>1009</v>
      </c>
    </row>
    <row r="187" spans="1:4" x14ac:dyDescent="0.25">
      <c r="A187" s="62" t="s">
        <v>6521</v>
      </c>
      <c r="B187" s="59" t="s">
        <v>710</v>
      </c>
      <c r="C187" s="59" t="s">
        <v>124</v>
      </c>
      <c r="D187" s="59" t="s">
        <v>840</v>
      </c>
    </row>
    <row r="188" spans="1:4" x14ac:dyDescent="0.25">
      <c r="A188" s="62" t="s">
        <v>1219</v>
      </c>
      <c r="B188" s="59" t="s">
        <v>710</v>
      </c>
      <c r="C188" s="59" t="s">
        <v>124</v>
      </c>
      <c r="D188" s="59" t="s">
        <v>818</v>
      </c>
    </row>
    <row r="189" spans="1:4" x14ac:dyDescent="0.25">
      <c r="A189" s="62" t="s">
        <v>6522</v>
      </c>
      <c r="B189" s="59" t="s">
        <v>710</v>
      </c>
      <c r="C189" s="59" t="s">
        <v>124</v>
      </c>
      <c r="D189" s="59" t="s">
        <v>840</v>
      </c>
    </row>
    <row r="190" spans="1:4" x14ac:dyDescent="0.25">
      <c r="A190" s="62" t="s">
        <v>6520</v>
      </c>
      <c r="B190" s="59" t="s">
        <v>710</v>
      </c>
      <c r="C190" s="59" t="s">
        <v>124</v>
      </c>
      <c r="D190" s="59" t="s">
        <v>840</v>
      </c>
    </row>
    <row r="191" spans="1:4" x14ac:dyDescent="0.25">
      <c r="A191" s="62" t="s">
        <v>1224</v>
      </c>
      <c r="B191" s="59" t="s">
        <v>710</v>
      </c>
      <c r="C191" s="59" t="s">
        <v>124</v>
      </c>
      <c r="D191" s="59" t="s">
        <v>1009</v>
      </c>
    </row>
    <row r="192" spans="1:4" x14ac:dyDescent="0.25">
      <c r="A192" s="62" t="s">
        <v>6376</v>
      </c>
      <c r="B192" s="59" t="s">
        <v>710</v>
      </c>
      <c r="C192" s="59" t="s">
        <v>124</v>
      </c>
      <c r="D192" s="59" t="s">
        <v>1009</v>
      </c>
    </row>
    <row r="193" spans="1:4" x14ac:dyDescent="0.25">
      <c r="A193" s="62" t="s">
        <v>6523</v>
      </c>
      <c r="B193" s="59" t="s">
        <v>710</v>
      </c>
      <c r="C193" s="59" t="s">
        <v>124</v>
      </c>
      <c r="D193" s="59" t="s">
        <v>840</v>
      </c>
    </row>
    <row r="194" spans="1:4" x14ac:dyDescent="0.25">
      <c r="A194" s="62" t="s">
        <v>6695</v>
      </c>
      <c r="B194" s="59" t="s">
        <v>710</v>
      </c>
      <c r="C194" s="59" t="s">
        <v>124</v>
      </c>
      <c r="D194" s="59" t="s">
        <v>1035</v>
      </c>
    </row>
    <row r="195" spans="1:4" x14ac:dyDescent="0.25">
      <c r="A195" s="62" t="s">
        <v>6377</v>
      </c>
      <c r="B195" s="59" t="s">
        <v>710</v>
      </c>
      <c r="C195" s="59" t="s">
        <v>124</v>
      </c>
      <c r="D195" s="59" t="s">
        <v>1035</v>
      </c>
    </row>
    <row r="196" spans="1:4" x14ac:dyDescent="0.25">
      <c r="A196" s="62" t="s">
        <v>6378</v>
      </c>
      <c r="B196" s="59" t="s">
        <v>710</v>
      </c>
      <c r="C196" s="59" t="s">
        <v>124</v>
      </c>
      <c r="D196" s="59" t="s">
        <v>1035</v>
      </c>
    </row>
    <row r="197" spans="1:4" x14ac:dyDescent="0.25">
      <c r="A197" s="62" t="s">
        <v>1221</v>
      </c>
      <c r="B197" s="59" t="s">
        <v>710</v>
      </c>
      <c r="C197" s="59" t="s">
        <v>124</v>
      </c>
      <c r="D197" s="59" t="s">
        <v>826</v>
      </c>
    </row>
    <row r="198" spans="1:4" x14ac:dyDescent="0.25">
      <c r="A198" s="62" t="s">
        <v>6696</v>
      </c>
      <c r="B198" s="59" t="s">
        <v>710</v>
      </c>
      <c r="C198" s="59" t="s">
        <v>124</v>
      </c>
      <c r="D198" s="59" t="s">
        <v>1035</v>
      </c>
    </row>
    <row r="199" spans="1:4" x14ac:dyDescent="0.25">
      <c r="A199" s="62" t="s">
        <v>6481</v>
      </c>
      <c r="B199" s="59" t="s">
        <v>710</v>
      </c>
      <c r="C199" s="59" t="s">
        <v>124</v>
      </c>
      <c r="D199" s="59" t="s">
        <v>915</v>
      </c>
    </row>
    <row r="200" spans="1:4" x14ac:dyDescent="0.25">
      <c r="A200" s="62" t="s">
        <v>6576</v>
      </c>
      <c r="B200" s="59" t="s">
        <v>710</v>
      </c>
      <c r="C200" s="59" t="s">
        <v>124</v>
      </c>
      <c r="D200" s="59" t="s">
        <v>1009</v>
      </c>
    </row>
    <row r="201" spans="1:4" x14ac:dyDescent="0.25">
      <c r="A201" s="62" t="s">
        <v>6468</v>
      </c>
      <c r="B201" s="59" t="s">
        <v>710</v>
      </c>
      <c r="C201" s="59" t="s">
        <v>124</v>
      </c>
      <c r="D201" s="59" t="s">
        <v>747</v>
      </c>
    </row>
    <row r="202" spans="1:4" x14ac:dyDescent="0.25">
      <c r="A202" s="62" t="s">
        <v>6469</v>
      </c>
      <c r="B202" s="59" t="s">
        <v>710</v>
      </c>
      <c r="C202" s="59" t="s">
        <v>124</v>
      </c>
      <c r="D202" s="59" t="s">
        <v>747</v>
      </c>
    </row>
    <row r="203" spans="1:4" x14ac:dyDescent="0.25">
      <c r="A203" s="62" t="s">
        <v>6577</v>
      </c>
      <c r="B203" s="59" t="s">
        <v>710</v>
      </c>
      <c r="C203" s="59" t="s">
        <v>124</v>
      </c>
      <c r="D203" s="59" t="s">
        <v>1009</v>
      </c>
    </row>
    <row r="204" spans="1:4" x14ac:dyDescent="0.25">
      <c r="A204" s="62" t="s">
        <v>6697</v>
      </c>
      <c r="B204" s="59" t="s">
        <v>710</v>
      </c>
      <c r="C204" s="59" t="s">
        <v>124</v>
      </c>
      <c r="D204" s="59" t="s">
        <v>1035</v>
      </c>
    </row>
    <row r="205" spans="1:4" x14ac:dyDescent="0.25">
      <c r="A205" s="62" t="s">
        <v>6698</v>
      </c>
      <c r="B205" s="59" t="s">
        <v>710</v>
      </c>
      <c r="C205" s="59" t="s">
        <v>124</v>
      </c>
      <c r="D205" s="59" t="s">
        <v>1035</v>
      </c>
    </row>
    <row r="206" spans="1:4" x14ac:dyDescent="0.25">
      <c r="A206" s="62" t="s">
        <v>1223</v>
      </c>
      <c r="B206" s="59" t="s">
        <v>710</v>
      </c>
      <c r="C206" s="59" t="s">
        <v>124</v>
      </c>
      <c r="D206" s="59" t="s">
        <v>778</v>
      </c>
    </row>
    <row r="207" spans="1:4" x14ac:dyDescent="0.25">
      <c r="A207" s="62" t="s">
        <v>1203</v>
      </c>
      <c r="B207" s="59" t="s">
        <v>710</v>
      </c>
      <c r="C207" s="59" t="s">
        <v>124</v>
      </c>
      <c r="D207" s="59" t="s">
        <v>1035</v>
      </c>
    </row>
    <row r="208" spans="1:4" x14ac:dyDescent="0.25">
      <c r="A208" s="62" t="s">
        <v>6699</v>
      </c>
      <c r="B208" s="59" t="s">
        <v>710</v>
      </c>
      <c r="C208" s="59" t="s">
        <v>124</v>
      </c>
      <c r="D208" s="59" t="s">
        <v>1035</v>
      </c>
    </row>
    <row r="209" spans="1:4" x14ac:dyDescent="0.25">
      <c r="A209" s="62" t="s">
        <v>6700</v>
      </c>
      <c r="B209" s="59" t="s">
        <v>710</v>
      </c>
      <c r="C209" s="59" t="s">
        <v>124</v>
      </c>
      <c r="D209" s="59" t="s">
        <v>1035</v>
      </c>
    </row>
    <row r="210" spans="1:4" x14ac:dyDescent="0.25">
      <c r="A210" s="62" t="s">
        <v>6702</v>
      </c>
      <c r="B210" s="59" t="s">
        <v>710</v>
      </c>
      <c r="C210" s="59" t="s">
        <v>124</v>
      </c>
      <c r="D210" s="59" t="s">
        <v>1035</v>
      </c>
    </row>
    <row r="211" spans="1:4" x14ac:dyDescent="0.25">
      <c r="A211" s="62" t="s">
        <v>6379</v>
      </c>
      <c r="B211" s="59" t="s">
        <v>710</v>
      </c>
      <c r="C211" s="59" t="s">
        <v>124</v>
      </c>
      <c r="D211" s="59" t="s">
        <v>1035</v>
      </c>
    </row>
    <row r="212" spans="1:4" x14ac:dyDescent="0.25">
      <c r="A212" s="62" t="s">
        <v>6198</v>
      </c>
      <c r="B212" s="59" t="s">
        <v>710</v>
      </c>
      <c r="C212" s="59" t="s">
        <v>124</v>
      </c>
      <c r="D212" s="59"/>
    </row>
    <row r="213" spans="1:4" x14ac:dyDescent="0.25">
      <c r="A213" s="62" t="s">
        <v>1421</v>
      </c>
      <c r="B213" s="59" t="s">
        <v>13</v>
      </c>
      <c r="C213" s="59" t="s">
        <v>14</v>
      </c>
      <c r="D213" s="59" t="s">
        <v>128</v>
      </c>
    </row>
    <row r="214" spans="1:4" x14ac:dyDescent="0.25">
      <c r="A214" s="62" t="s">
        <v>1422</v>
      </c>
      <c r="B214" s="59" t="s">
        <v>13</v>
      </c>
      <c r="C214" s="59" t="s">
        <v>14</v>
      </c>
      <c r="D214" s="59" t="s">
        <v>403</v>
      </c>
    </row>
    <row r="215" spans="1:4" x14ac:dyDescent="0.25">
      <c r="A215" s="62" t="s">
        <v>1420</v>
      </c>
      <c r="B215" s="59" t="s">
        <v>13</v>
      </c>
      <c r="C215" s="59" t="s">
        <v>14</v>
      </c>
      <c r="D215" s="59"/>
    </row>
    <row r="216" spans="1:4" x14ac:dyDescent="0.25">
      <c r="A216" s="62" t="s">
        <v>1424</v>
      </c>
      <c r="B216" s="59" t="s">
        <v>13</v>
      </c>
      <c r="C216" s="59" t="s">
        <v>113</v>
      </c>
      <c r="D216" s="59" t="s">
        <v>568</v>
      </c>
    </row>
    <row r="217" spans="1:4" x14ac:dyDescent="0.25">
      <c r="A217" s="62" t="s">
        <v>1425</v>
      </c>
      <c r="B217" s="59" t="s">
        <v>13</v>
      </c>
      <c r="C217" s="59" t="s">
        <v>113</v>
      </c>
      <c r="D217" s="59" t="s">
        <v>117</v>
      </c>
    </row>
    <row r="218" spans="1:4" x14ac:dyDescent="0.25">
      <c r="A218" s="62" t="s">
        <v>1423</v>
      </c>
      <c r="B218" s="59" t="s">
        <v>13</v>
      </c>
      <c r="C218" s="59" t="s">
        <v>113</v>
      </c>
      <c r="D218" s="59"/>
    </row>
    <row r="219" spans="1:4" x14ac:dyDescent="0.25">
      <c r="A219" s="62" t="s">
        <v>1426</v>
      </c>
      <c r="B219" s="59" t="s">
        <v>13</v>
      </c>
      <c r="C219" s="59" t="s">
        <v>113</v>
      </c>
      <c r="D219" s="59" t="s">
        <v>273</v>
      </c>
    </row>
    <row r="220" spans="1:4" x14ac:dyDescent="0.25">
      <c r="A220" s="62" t="s">
        <v>6514</v>
      </c>
      <c r="B220" s="59" t="s">
        <v>13</v>
      </c>
      <c r="C220" s="59" t="s">
        <v>113</v>
      </c>
      <c r="D220" s="59" t="s">
        <v>592</v>
      </c>
    </row>
    <row r="221" spans="1:4" x14ac:dyDescent="0.25">
      <c r="A221" s="62" t="s">
        <v>1427</v>
      </c>
      <c r="B221" s="59" t="s">
        <v>13</v>
      </c>
      <c r="C221" s="59" t="s">
        <v>113</v>
      </c>
      <c r="D221" s="59" t="s">
        <v>200</v>
      </c>
    </row>
    <row r="222" spans="1:4" x14ac:dyDescent="0.25">
      <c r="A222" s="62" t="s">
        <v>1428</v>
      </c>
      <c r="B222" s="59" t="s">
        <v>13</v>
      </c>
      <c r="C222" s="59" t="s">
        <v>113</v>
      </c>
      <c r="D222" s="59" t="s">
        <v>592</v>
      </c>
    </row>
    <row r="223" spans="1:4" x14ac:dyDescent="0.25">
      <c r="A223" s="62" t="s">
        <v>1429</v>
      </c>
      <c r="B223" s="59" t="s">
        <v>13</v>
      </c>
      <c r="C223" s="59" t="s">
        <v>113</v>
      </c>
      <c r="D223" s="59" t="s">
        <v>537</v>
      </c>
    </row>
    <row r="224" spans="1:4" x14ac:dyDescent="0.25">
      <c r="A224" s="62" t="s">
        <v>1430</v>
      </c>
      <c r="B224" s="59" t="s">
        <v>13</v>
      </c>
      <c r="C224" s="59" t="s">
        <v>113</v>
      </c>
      <c r="D224" s="59" t="s">
        <v>435</v>
      </c>
    </row>
    <row r="225" spans="1:4" x14ac:dyDescent="0.25">
      <c r="A225" s="62" t="s">
        <v>1431</v>
      </c>
      <c r="B225" s="59" t="s">
        <v>13</v>
      </c>
      <c r="C225" s="59" t="s">
        <v>113</v>
      </c>
      <c r="D225" s="59" t="s">
        <v>543</v>
      </c>
    </row>
    <row r="226" spans="1:4" x14ac:dyDescent="0.25">
      <c r="A226" s="62" t="s">
        <v>1432</v>
      </c>
      <c r="B226" s="59" t="s">
        <v>13</v>
      </c>
      <c r="C226" s="59" t="s">
        <v>113</v>
      </c>
      <c r="D226" s="59" t="s">
        <v>698</v>
      </c>
    </row>
    <row r="227" spans="1:4" x14ac:dyDescent="0.25">
      <c r="A227" s="62" t="s">
        <v>1433</v>
      </c>
      <c r="B227" s="59" t="s">
        <v>13</v>
      </c>
      <c r="C227" s="59" t="s">
        <v>113</v>
      </c>
      <c r="D227" s="59" t="s">
        <v>394</v>
      </c>
    </row>
    <row r="228" spans="1:4" x14ac:dyDescent="0.25">
      <c r="A228" s="62" t="s">
        <v>1127</v>
      </c>
      <c r="B228" s="59" t="s">
        <v>20</v>
      </c>
      <c r="C228" s="59" t="s">
        <v>407</v>
      </c>
      <c r="D228" s="59"/>
    </row>
    <row r="229" spans="1:4" x14ac:dyDescent="0.25">
      <c r="A229" s="62" t="s">
        <v>6302</v>
      </c>
      <c r="B229" s="59" t="s">
        <v>20</v>
      </c>
      <c r="C229" s="59" t="s">
        <v>407</v>
      </c>
      <c r="D229" s="59"/>
    </row>
    <row r="230" spans="1:4" x14ac:dyDescent="0.25">
      <c r="A230" s="62" t="s">
        <v>6303</v>
      </c>
      <c r="B230" s="59" t="s">
        <v>20</v>
      </c>
      <c r="C230" s="59" t="s">
        <v>407</v>
      </c>
      <c r="D230" s="59"/>
    </row>
    <row r="231" spans="1:4" x14ac:dyDescent="0.25">
      <c r="A231" s="62" t="s">
        <v>6304</v>
      </c>
      <c r="B231" s="59" t="s">
        <v>20</v>
      </c>
      <c r="C231" s="59" t="s">
        <v>407</v>
      </c>
      <c r="D231" s="59"/>
    </row>
    <row r="232" spans="1:4" x14ac:dyDescent="0.25">
      <c r="A232" s="62" t="s">
        <v>1163</v>
      </c>
      <c r="B232" s="59" t="s">
        <v>34</v>
      </c>
      <c r="C232" s="59" t="s">
        <v>246</v>
      </c>
      <c r="D232" s="59"/>
    </row>
    <row r="233" spans="1:4" x14ac:dyDescent="0.25">
      <c r="A233" s="62" t="s">
        <v>1164</v>
      </c>
      <c r="B233" s="59" t="s">
        <v>34</v>
      </c>
      <c r="C233" s="59" t="s">
        <v>246</v>
      </c>
      <c r="D233" s="59" t="s">
        <v>546</v>
      </c>
    </row>
    <row r="234" spans="1:4" x14ac:dyDescent="0.25">
      <c r="A234" s="62" t="s">
        <v>1165</v>
      </c>
      <c r="B234" s="59" t="s">
        <v>34</v>
      </c>
      <c r="C234" s="59" t="s">
        <v>246</v>
      </c>
      <c r="D234" s="59" t="s">
        <v>852</v>
      </c>
    </row>
    <row r="235" spans="1:4" x14ac:dyDescent="0.25">
      <c r="A235" s="62" t="s">
        <v>1166</v>
      </c>
      <c r="B235" s="59" t="s">
        <v>34</v>
      </c>
      <c r="C235" s="59" t="s">
        <v>246</v>
      </c>
      <c r="D235" s="59" t="s">
        <v>287</v>
      </c>
    </row>
    <row r="236" spans="1:4" x14ac:dyDescent="0.25">
      <c r="A236" s="62" t="s">
        <v>1167</v>
      </c>
      <c r="B236" s="59" t="s">
        <v>34</v>
      </c>
      <c r="C236" s="59" t="s">
        <v>246</v>
      </c>
      <c r="D236" s="59" t="s">
        <v>66</v>
      </c>
    </row>
    <row r="237" spans="1:4" x14ac:dyDescent="0.25">
      <c r="A237" s="62" t="s">
        <v>1168</v>
      </c>
      <c r="B237" s="59" t="s">
        <v>34</v>
      </c>
      <c r="C237" s="59" t="s">
        <v>246</v>
      </c>
      <c r="D237" s="59" t="s">
        <v>182</v>
      </c>
    </row>
    <row r="238" spans="1:4" x14ac:dyDescent="0.25">
      <c r="A238" s="62" t="s">
        <v>1169</v>
      </c>
      <c r="B238" s="59" t="s">
        <v>34</v>
      </c>
      <c r="C238" s="59" t="s">
        <v>246</v>
      </c>
      <c r="D238" s="59" t="s">
        <v>171</v>
      </c>
    </row>
    <row r="239" spans="1:4" x14ac:dyDescent="0.25">
      <c r="A239" s="62" t="s">
        <v>1170</v>
      </c>
      <c r="B239" s="59" t="s">
        <v>34</v>
      </c>
      <c r="C239" s="59" t="s">
        <v>246</v>
      </c>
      <c r="D239" s="59" t="s">
        <v>247</v>
      </c>
    </row>
    <row r="240" spans="1:4" x14ac:dyDescent="0.25">
      <c r="A240" s="62" t="s">
        <v>1280</v>
      </c>
      <c r="B240" s="59" t="s">
        <v>26</v>
      </c>
      <c r="C240" s="59" t="s">
        <v>109</v>
      </c>
      <c r="D240" s="59"/>
    </row>
    <row r="241" spans="1:4" x14ac:dyDescent="0.25">
      <c r="A241" s="62" t="s">
        <v>1281</v>
      </c>
      <c r="B241" s="59" t="s">
        <v>26</v>
      </c>
      <c r="C241" s="59" t="s">
        <v>109</v>
      </c>
      <c r="D241" s="59" t="s">
        <v>72</v>
      </c>
    </row>
    <row r="242" spans="1:4" x14ac:dyDescent="0.25">
      <c r="A242" s="62" t="s">
        <v>1282</v>
      </c>
      <c r="B242" s="59" t="s">
        <v>26</v>
      </c>
      <c r="C242" s="59" t="s">
        <v>109</v>
      </c>
      <c r="D242" s="59" t="s">
        <v>101</v>
      </c>
    </row>
    <row r="243" spans="1:4" x14ac:dyDescent="0.25">
      <c r="A243" s="62" t="s">
        <v>1283</v>
      </c>
      <c r="B243" s="59" t="s">
        <v>26</v>
      </c>
      <c r="C243" s="59" t="s">
        <v>109</v>
      </c>
      <c r="D243" s="59" t="s">
        <v>196</v>
      </c>
    </row>
    <row r="244" spans="1:4" x14ac:dyDescent="0.25">
      <c r="A244" s="62" t="s">
        <v>1284</v>
      </c>
      <c r="B244" s="59" t="s">
        <v>26</v>
      </c>
      <c r="C244" s="59" t="s">
        <v>109</v>
      </c>
      <c r="D244" s="59" t="s">
        <v>41</v>
      </c>
    </row>
    <row r="245" spans="1:4" x14ac:dyDescent="0.25">
      <c r="A245" s="62" t="s">
        <v>1285</v>
      </c>
      <c r="B245" s="59" t="s">
        <v>26</v>
      </c>
      <c r="C245" s="59" t="s">
        <v>109</v>
      </c>
      <c r="D245" s="59" t="s">
        <v>192</v>
      </c>
    </row>
    <row r="246" spans="1:4" x14ac:dyDescent="0.25">
      <c r="A246" s="62" t="s">
        <v>1286</v>
      </c>
      <c r="B246" s="59" t="s">
        <v>26</v>
      </c>
      <c r="C246" s="59" t="s">
        <v>109</v>
      </c>
      <c r="D246" s="59" t="s">
        <v>60</v>
      </c>
    </row>
    <row r="247" spans="1:4" x14ac:dyDescent="0.25">
      <c r="A247" s="62" t="s">
        <v>1287</v>
      </c>
      <c r="B247" s="59" t="s">
        <v>26</v>
      </c>
      <c r="C247" s="59" t="s">
        <v>109</v>
      </c>
      <c r="D247" s="59" t="s">
        <v>1093</v>
      </c>
    </row>
    <row r="248" spans="1:4" x14ac:dyDescent="0.25">
      <c r="A248" s="62" t="s">
        <v>1288</v>
      </c>
      <c r="B248" s="59" t="s">
        <v>26</v>
      </c>
      <c r="C248" s="59" t="s">
        <v>109</v>
      </c>
      <c r="D248" s="59" t="s">
        <v>1067</v>
      </c>
    </row>
    <row r="249" spans="1:4" x14ac:dyDescent="0.25">
      <c r="A249" s="62" t="s">
        <v>6525</v>
      </c>
      <c r="B249" s="59" t="s">
        <v>710</v>
      </c>
      <c r="C249" s="59" t="s">
        <v>276</v>
      </c>
      <c r="D249" s="59"/>
    </row>
    <row r="250" spans="1:4" x14ac:dyDescent="0.25">
      <c r="A250" s="62" t="s">
        <v>6527</v>
      </c>
      <c r="B250" s="59" t="s">
        <v>710</v>
      </c>
      <c r="C250" s="59" t="s">
        <v>276</v>
      </c>
      <c r="D250" s="59"/>
    </row>
    <row r="251" spans="1:4" x14ac:dyDescent="0.25">
      <c r="A251" s="62" t="s">
        <v>6529</v>
      </c>
      <c r="B251" s="59" t="s">
        <v>710</v>
      </c>
      <c r="C251" s="59" t="s">
        <v>276</v>
      </c>
      <c r="D251" s="59"/>
    </row>
    <row r="252" spans="1:4" x14ac:dyDescent="0.25">
      <c r="A252" s="62" t="s">
        <v>1226</v>
      </c>
      <c r="B252" s="59" t="s">
        <v>710</v>
      </c>
      <c r="C252" s="59" t="s">
        <v>276</v>
      </c>
      <c r="D252" s="59"/>
    </row>
    <row r="253" spans="1:4" x14ac:dyDescent="0.25">
      <c r="A253" s="62" t="s">
        <v>6531</v>
      </c>
      <c r="B253" s="59" t="s">
        <v>710</v>
      </c>
      <c r="C253" s="59" t="s">
        <v>276</v>
      </c>
      <c r="D253" s="59"/>
    </row>
    <row r="254" spans="1:4" x14ac:dyDescent="0.25">
      <c r="A254" s="62" t="s">
        <v>6534</v>
      </c>
      <c r="B254" s="59" t="s">
        <v>710</v>
      </c>
      <c r="C254" s="59" t="s">
        <v>276</v>
      </c>
      <c r="D254" s="59"/>
    </row>
    <row r="255" spans="1:4" x14ac:dyDescent="0.25">
      <c r="A255" s="62" t="s">
        <v>6536</v>
      </c>
      <c r="B255" s="59" t="s">
        <v>710</v>
      </c>
      <c r="C255" s="59" t="s">
        <v>276</v>
      </c>
      <c r="D255" s="59"/>
    </row>
    <row r="256" spans="1:4" x14ac:dyDescent="0.25">
      <c r="A256" s="62" t="s">
        <v>6538</v>
      </c>
      <c r="B256" s="59" t="s">
        <v>710</v>
      </c>
      <c r="C256" s="59" t="s">
        <v>276</v>
      </c>
      <c r="D256" s="59"/>
    </row>
    <row r="257" spans="1:4" x14ac:dyDescent="0.25">
      <c r="A257" s="62" t="s">
        <v>6539</v>
      </c>
      <c r="B257" s="59" t="s">
        <v>710</v>
      </c>
      <c r="C257" s="59" t="s">
        <v>276</v>
      </c>
      <c r="D257" s="59"/>
    </row>
    <row r="258" spans="1:4" x14ac:dyDescent="0.25">
      <c r="A258" s="62" t="s">
        <v>6541</v>
      </c>
      <c r="B258" s="59" t="s">
        <v>710</v>
      </c>
      <c r="C258" s="59" t="s">
        <v>276</v>
      </c>
      <c r="D258" s="59"/>
    </row>
    <row r="259" spans="1:4" x14ac:dyDescent="0.25">
      <c r="A259" s="62" t="s">
        <v>6543</v>
      </c>
      <c r="B259" s="59" t="s">
        <v>710</v>
      </c>
      <c r="C259" s="59" t="s">
        <v>276</v>
      </c>
      <c r="D259" s="59"/>
    </row>
    <row r="260" spans="1:4" x14ac:dyDescent="0.25">
      <c r="A260" s="62" t="s">
        <v>6545</v>
      </c>
      <c r="B260" s="59" t="s">
        <v>710</v>
      </c>
      <c r="C260" s="59" t="s">
        <v>276</v>
      </c>
      <c r="D260" s="59"/>
    </row>
    <row r="261" spans="1:4" x14ac:dyDescent="0.25">
      <c r="A261" s="62" t="s">
        <v>6526</v>
      </c>
      <c r="B261" s="59" t="s">
        <v>720</v>
      </c>
      <c r="C261" s="59" t="s">
        <v>276</v>
      </c>
      <c r="D261" s="59" t="s">
        <v>721</v>
      </c>
    </row>
    <row r="262" spans="1:4" x14ac:dyDescent="0.25">
      <c r="A262" s="62" t="s">
        <v>6528</v>
      </c>
      <c r="B262" s="59" t="s">
        <v>720</v>
      </c>
      <c r="C262" s="59" t="s">
        <v>276</v>
      </c>
      <c r="D262" s="59" t="s">
        <v>721</v>
      </c>
    </row>
    <row r="263" spans="1:4" x14ac:dyDescent="0.25">
      <c r="A263" s="62" t="s">
        <v>6530</v>
      </c>
      <c r="B263" s="59" t="s">
        <v>720</v>
      </c>
      <c r="C263" s="59" t="s">
        <v>276</v>
      </c>
      <c r="D263" s="59" t="s">
        <v>721</v>
      </c>
    </row>
    <row r="264" spans="1:4" x14ac:dyDescent="0.25">
      <c r="A264" s="62" t="s">
        <v>1361</v>
      </c>
      <c r="B264" s="59" t="s">
        <v>720</v>
      </c>
      <c r="C264" s="59" t="s">
        <v>276</v>
      </c>
      <c r="D264" s="59" t="s">
        <v>721</v>
      </c>
    </row>
    <row r="265" spans="1:4" x14ac:dyDescent="0.25">
      <c r="A265" s="62" t="s">
        <v>6532</v>
      </c>
      <c r="B265" s="59" t="s">
        <v>720</v>
      </c>
      <c r="C265" s="59" t="s">
        <v>276</v>
      </c>
      <c r="D265" s="59" t="s">
        <v>721</v>
      </c>
    </row>
    <row r="266" spans="1:4" x14ac:dyDescent="0.25">
      <c r="A266" s="62" t="s">
        <v>6535</v>
      </c>
      <c r="B266" s="59" t="s">
        <v>720</v>
      </c>
      <c r="C266" s="59" t="s">
        <v>276</v>
      </c>
      <c r="D266" s="59" t="s">
        <v>721</v>
      </c>
    </row>
    <row r="267" spans="1:4" x14ac:dyDescent="0.25">
      <c r="A267" s="62" t="s">
        <v>6537</v>
      </c>
      <c r="B267" s="59" t="s">
        <v>720</v>
      </c>
      <c r="C267" s="59" t="s">
        <v>276</v>
      </c>
      <c r="D267" s="59" t="s">
        <v>721</v>
      </c>
    </row>
    <row r="268" spans="1:4" x14ac:dyDescent="0.25">
      <c r="A268" s="62" t="s">
        <v>6533</v>
      </c>
      <c r="B268" s="59" t="s">
        <v>720</v>
      </c>
      <c r="C268" s="59" t="s">
        <v>276</v>
      </c>
      <c r="D268" s="59" t="s">
        <v>721</v>
      </c>
    </row>
    <row r="269" spans="1:4" x14ac:dyDescent="0.25">
      <c r="A269" s="62" t="s">
        <v>6540</v>
      </c>
      <c r="B269" s="59" t="s">
        <v>720</v>
      </c>
      <c r="C269" s="59" t="s">
        <v>276</v>
      </c>
      <c r="D269" s="59" t="s">
        <v>721</v>
      </c>
    </row>
    <row r="270" spans="1:4" x14ac:dyDescent="0.25">
      <c r="A270" s="62" t="s">
        <v>6542</v>
      </c>
      <c r="B270" s="59" t="s">
        <v>720</v>
      </c>
      <c r="C270" s="59" t="s">
        <v>276</v>
      </c>
      <c r="D270" s="59" t="s">
        <v>721</v>
      </c>
    </row>
    <row r="271" spans="1:4" x14ac:dyDescent="0.25">
      <c r="A271" s="62" t="s">
        <v>6544</v>
      </c>
      <c r="B271" s="59" t="s">
        <v>720</v>
      </c>
      <c r="C271" s="59" t="s">
        <v>276</v>
      </c>
      <c r="D271" s="59" t="s">
        <v>721</v>
      </c>
    </row>
    <row r="272" spans="1:4" x14ac:dyDescent="0.25">
      <c r="A272" s="62" t="s">
        <v>6546</v>
      </c>
      <c r="B272" s="59" t="s">
        <v>720</v>
      </c>
      <c r="C272" s="59" t="s">
        <v>276</v>
      </c>
      <c r="D272" s="59" t="s">
        <v>721</v>
      </c>
    </row>
    <row r="273" spans="1:4" x14ac:dyDescent="0.25">
      <c r="A273" s="62" t="s">
        <v>1454</v>
      </c>
      <c r="B273" s="59" t="s">
        <v>65</v>
      </c>
      <c r="C273" s="59" t="s">
        <v>276</v>
      </c>
      <c r="D273" s="59" t="s">
        <v>465</v>
      </c>
    </row>
    <row r="274" spans="1:4" x14ac:dyDescent="0.25">
      <c r="A274" s="62" t="s">
        <v>12459</v>
      </c>
      <c r="B274" s="59" t="s">
        <v>720</v>
      </c>
      <c r="C274" s="59" t="s">
        <v>276</v>
      </c>
      <c r="D274" s="59" t="s">
        <v>4804</v>
      </c>
    </row>
    <row r="275" spans="1:4" x14ac:dyDescent="0.25">
      <c r="A275" s="62" t="s">
        <v>1457</v>
      </c>
      <c r="B275" s="59" t="s">
        <v>65</v>
      </c>
      <c r="C275" s="59" t="s">
        <v>276</v>
      </c>
      <c r="D275" s="59" t="s">
        <v>345</v>
      </c>
    </row>
    <row r="276" spans="1:4" x14ac:dyDescent="0.25">
      <c r="A276" s="62" t="s">
        <v>1365</v>
      </c>
      <c r="B276" s="59" t="s">
        <v>720</v>
      </c>
      <c r="C276" s="59" t="s">
        <v>276</v>
      </c>
      <c r="D276" s="59" t="s">
        <v>963</v>
      </c>
    </row>
    <row r="277" spans="1:4" x14ac:dyDescent="0.25">
      <c r="A277" s="62" t="s">
        <v>1367</v>
      </c>
      <c r="B277" s="59" t="s">
        <v>720</v>
      </c>
      <c r="C277" s="59" t="s">
        <v>276</v>
      </c>
      <c r="D277" s="59" t="s">
        <v>949</v>
      </c>
    </row>
    <row r="278" spans="1:4" x14ac:dyDescent="0.25">
      <c r="A278" s="62" t="s">
        <v>1359</v>
      </c>
      <c r="B278" s="59" t="s">
        <v>720</v>
      </c>
      <c r="C278" s="59" t="s">
        <v>276</v>
      </c>
      <c r="D278" s="59"/>
    </row>
    <row r="279" spans="1:4" x14ac:dyDescent="0.25">
      <c r="A279" s="62" t="s">
        <v>1363</v>
      </c>
      <c r="B279" s="59" t="s">
        <v>720</v>
      </c>
      <c r="C279" s="59" t="s">
        <v>276</v>
      </c>
      <c r="D279" s="59" t="s">
        <v>908</v>
      </c>
    </row>
    <row r="280" spans="1:4" x14ac:dyDescent="0.25">
      <c r="A280" s="62" t="s">
        <v>1455</v>
      </c>
      <c r="B280" s="59" t="s">
        <v>65</v>
      </c>
      <c r="C280" s="59" t="s">
        <v>276</v>
      </c>
      <c r="D280" s="59" t="s">
        <v>666</v>
      </c>
    </row>
    <row r="281" spans="1:4" x14ac:dyDescent="0.25">
      <c r="A281" s="62" t="s">
        <v>1456</v>
      </c>
      <c r="B281" s="59" t="s">
        <v>65</v>
      </c>
      <c r="C281" s="59" t="s">
        <v>276</v>
      </c>
      <c r="D281" s="59" t="s">
        <v>531</v>
      </c>
    </row>
    <row r="282" spans="1:4" x14ac:dyDescent="0.25">
      <c r="A282" s="62" t="s">
        <v>1458</v>
      </c>
      <c r="B282" s="59" t="s">
        <v>65</v>
      </c>
      <c r="C282" s="59" t="s">
        <v>276</v>
      </c>
      <c r="D282" s="59" t="s">
        <v>514</v>
      </c>
    </row>
    <row r="283" spans="1:4" x14ac:dyDescent="0.25">
      <c r="A283" s="62" t="s">
        <v>1453</v>
      </c>
      <c r="B283" s="59" t="s">
        <v>65</v>
      </c>
      <c r="C283" s="59" t="s">
        <v>276</v>
      </c>
      <c r="D283" s="59"/>
    </row>
    <row r="284" spans="1:4" x14ac:dyDescent="0.25">
      <c r="A284" s="62" t="s">
        <v>1129</v>
      </c>
      <c r="B284" s="59" t="s">
        <v>20</v>
      </c>
      <c r="C284" s="59" t="s">
        <v>752</v>
      </c>
      <c r="D284" s="59" t="s">
        <v>893</v>
      </c>
    </row>
    <row r="285" spans="1:4" x14ac:dyDescent="0.25">
      <c r="A285" s="62" t="s">
        <v>1132</v>
      </c>
      <c r="B285" s="59" t="s">
        <v>20</v>
      </c>
      <c r="C285" s="59" t="s">
        <v>752</v>
      </c>
      <c r="D285" s="59" t="s">
        <v>314</v>
      </c>
    </row>
    <row r="286" spans="1:4" x14ac:dyDescent="0.25">
      <c r="A286" s="62" t="s">
        <v>1128</v>
      </c>
      <c r="B286" s="59" t="s">
        <v>20</v>
      </c>
      <c r="C286" s="59" t="s">
        <v>752</v>
      </c>
      <c r="D286" s="59"/>
    </row>
    <row r="287" spans="1:4" x14ac:dyDescent="0.25">
      <c r="A287" s="62" t="s">
        <v>1130</v>
      </c>
      <c r="B287" s="59" t="s">
        <v>20</v>
      </c>
      <c r="C287" s="59" t="s">
        <v>752</v>
      </c>
      <c r="D287" s="59" t="s">
        <v>124</v>
      </c>
    </row>
    <row r="288" spans="1:4" x14ac:dyDescent="0.25">
      <c r="A288" s="62" t="s">
        <v>1131</v>
      </c>
      <c r="B288" s="59" t="s">
        <v>20</v>
      </c>
      <c r="C288" s="59" t="s">
        <v>752</v>
      </c>
      <c r="D288" s="59" t="s">
        <v>911</v>
      </c>
    </row>
    <row r="289" spans="1:4" x14ac:dyDescent="0.25">
      <c r="A289" s="62" t="s">
        <v>1291</v>
      </c>
      <c r="B289" s="59" t="s">
        <v>26</v>
      </c>
      <c r="C289" s="59" t="s">
        <v>187</v>
      </c>
      <c r="D289" s="59" t="s">
        <v>966</v>
      </c>
    </row>
    <row r="290" spans="1:4" x14ac:dyDescent="0.25">
      <c r="A290" s="62" t="s">
        <v>1289</v>
      </c>
      <c r="B290" s="59" t="s">
        <v>26</v>
      </c>
      <c r="C290" s="59" t="s">
        <v>187</v>
      </c>
      <c r="D290" s="59"/>
    </row>
    <row r="291" spans="1:4" x14ac:dyDescent="0.25">
      <c r="A291" s="62" t="s">
        <v>1290</v>
      </c>
      <c r="B291" s="59" t="s">
        <v>26</v>
      </c>
      <c r="C291" s="59" t="s">
        <v>187</v>
      </c>
      <c r="D291" s="59" t="s">
        <v>72</v>
      </c>
    </row>
    <row r="292" spans="1:4" x14ac:dyDescent="0.25">
      <c r="A292" s="62" t="s">
        <v>1292</v>
      </c>
      <c r="B292" s="59" t="s">
        <v>26</v>
      </c>
      <c r="C292" s="59" t="s">
        <v>187</v>
      </c>
      <c r="D292" s="59" t="s">
        <v>60</v>
      </c>
    </row>
    <row r="293" spans="1:4" x14ac:dyDescent="0.25">
      <c r="A293" s="62" t="s">
        <v>1293</v>
      </c>
      <c r="B293" s="59" t="s">
        <v>26</v>
      </c>
      <c r="C293" s="59" t="s">
        <v>187</v>
      </c>
      <c r="D293" s="59" t="s">
        <v>155</v>
      </c>
    </row>
    <row r="294" spans="1:4" x14ac:dyDescent="0.25">
      <c r="A294" s="62" t="s">
        <v>1295</v>
      </c>
      <c r="B294" s="59" t="s">
        <v>26</v>
      </c>
      <c r="C294" s="59" t="s">
        <v>187</v>
      </c>
      <c r="D294" s="59" t="s">
        <v>1067</v>
      </c>
    </row>
    <row r="295" spans="1:4" x14ac:dyDescent="0.25">
      <c r="A295" s="62" t="s">
        <v>6564</v>
      </c>
      <c r="B295" s="59" t="s">
        <v>26</v>
      </c>
      <c r="C295" s="59" t="s">
        <v>187</v>
      </c>
      <c r="D295" s="59" t="s">
        <v>155</v>
      </c>
    </row>
    <row r="296" spans="1:4" x14ac:dyDescent="0.25">
      <c r="A296" s="62" t="s">
        <v>1294</v>
      </c>
      <c r="B296" s="59" t="s">
        <v>26</v>
      </c>
      <c r="C296" s="59" t="s">
        <v>187</v>
      </c>
      <c r="D296" s="59" t="s">
        <v>960</v>
      </c>
    </row>
    <row r="297" spans="1:4" x14ac:dyDescent="0.25">
      <c r="A297" s="62" t="s">
        <v>1296</v>
      </c>
      <c r="B297" s="59" t="s">
        <v>26</v>
      </c>
      <c r="C297" s="59" t="s">
        <v>187</v>
      </c>
      <c r="D297" s="59" t="s">
        <v>923</v>
      </c>
    </row>
    <row r="298" spans="1:4" x14ac:dyDescent="0.25">
      <c r="A298" s="62" t="s">
        <v>1297</v>
      </c>
      <c r="B298" s="59" t="s">
        <v>26</v>
      </c>
      <c r="C298" s="59" t="s">
        <v>187</v>
      </c>
      <c r="D298" s="59" t="s">
        <v>1021</v>
      </c>
    </row>
    <row r="299" spans="1:4" x14ac:dyDescent="0.25">
      <c r="A299" s="62" t="s">
        <v>1230</v>
      </c>
      <c r="B299" s="59" t="s">
        <v>710</v>
      </c>
      <c r="C299" s="59" t="s">
        <v>759</v>
      </c>
      <c r="D299" s="59" t="s">
        <v>805</v>
      </c>
    </row>
    <row r="300" spans="1:4" x14ac:dyDescent="0.25">
      <c r="A300" s="62" t="s">
        <v>1232</v>
      </c>
      <c r="B300" s="59" t="s">
        <v>710</v>
      </c>
      <c r="C300" s="59" t="s">
        <v>759</v>
      </c>
      <c r="D300" s="59" t="s">
        <v>1004</v>
      </c>
    </row>
    <row r="301" spans="1:4" x14ac:dyDescent="0.25">
      <c r="A301" s="62" t="s">
        <v>1234</v>
      </c>
      <c r="B301" s="59" t="s">
        <v>710</v>
      </c>
      <c r="C301" s="59" t="s">
        <v>759</v>
      </c>
      <c r="D301" s="59" t="s">
        <v>968</v>
      </c>
    </row>
    <row r="302" spans="1:4" x14ac:dyDescent="0.25">
      <c r="A302" s="62" t="s">
        <v>1236</v>
      </c>
      <c r="B302" s="59" t="s">
        <v>710</v>
      </c>
      <c r="C302" s="59" t="s">
        <v>759</v>
      </c>
      <c r="D302" s="59" t="s">
        <v>797</v>
      </c>
    </row>
    <row r="303" spans="1:4" x14ac:dyDescent="0.25">
      <c r="A303" s="62" t="s">
        <v>1228</v>
      </c>
      <c r="B303" s="59" t="s">
        <v>710</v>
      </c>
      <c r="C303" s="59" t="s">
        <v>759</v>
      </c>
      <c r="D303" s="59"/>
    </row>
    <row r="304" spans="1:4" x14ac:dyDescent="0.25">
      <c r="A304" s="62" t="s">
        <v>1238</v>
      </c>
      <c r="B304" s="59" t="s">
        <v>710</v>
      </c>
      <c r="C304" s="59" t="s">
        <v>759</v>
      </c>
      <c r="D304" s="59" t="s">
        <v>764</v>
      </c>
    </row>
    <row r="305" spans="1:4" x14ac:dyDescent="0.25">
      <c r="A305" s="62" t="s">
        <v>1240</v>
      </c>
      <c r="B305" s="59" t="s">
        <v>710</v>
      </c>
      <c r="C305" s="59" t="s">
        <v>759</v>
      </c>
      <c r="D305" s="59" t="s">
        <v>760</v>
      </c>
    </row>
    <row r="306" spans="1:4" x14ac:dyDescent="0.25">
      <c r="A306" s="62" t="s">
        <v>1434</v>
      </c>
      <c r="B306" s="59" t="s">
        <v>13</v>
      </c>
      <c r="C306" s="59" t="s">
        <v>633</v>
      </c>
      <c r="D306" s="59"/>
    </row>
    <row r="307" spans="1:4" x14ac:dyDescent="0.25">
      <c r="A307" s="62" t="s">
        <v>1313</v>
      </c>
      <c r="B307" s="59" t="s">
        <v>685</v>
      </c>
      <c r="C307" s="59" t="s">
        <v>1040</v>
      </c>
      <c r="D307" s="59"/>
    </row>
    <row r="308" spans="1:4" x14ac:dyDescent="0.25">
      <c r="A308" s="62" t="s">
        <v>6262</v>
      </c>
      <c r="B308" s="59" t="s">
        <v>720</v>
      </c>
      <c r="C308" s="59" t="s">
        <v>892</v>
      </c>
      <c r="D308" s="59" t="s">
        <v>4804</v>
      </c>
    </row>
    <row r="309" spans="1:4" x14ac:dyDescent="0.25">
      <c r="A309" s="62" t="s">
        <v>6173</v>
      </c>
      <c r="B309" s="59" t="s">
        <v>720</v>
      </c>
      <c r="C309" s="59" t="s">
        <v>892</v>
      </c>
      <c r="D309" s="59" t="s">
        <v>4804</v>
      </c>
    </row>
    <row r="310" spans="1:4" x14ac:dyDescent="0.25">
      <c r="A310" s="62" t="s">
        <v>6207</v>
      </c>
      <c r="B310" s="59" t="s">
        <v>720</v>
      </c>
      <c r="C310" s="59" t="s">
        <v>892</v>
      </c>
      <c r="D310" s="59" t="s">
        <v>4804</v>
      </c>
    </row>
    <row r="311" spans="1:4" x14ac:dyDescent="0.25">
      <c r="A311" s="62" t="s">
        <v>6263</v>
      </c>
      <c r="B311" s="59" t="s">
        <v>720</v>
      </c>
      <c r="C311" s="59" t="s">
        <v>892</v>
      </c>
      <c r="D311" s="59" t="s">
        <v>4804</v>
      </c>
    </row>
    <row r="312" spans="1:4" x14ac:dyDescent="0.25">
      <c r="A312" s="62" t="s">
        <v>6174</v>
      </c>
      <c r="B312" s="59" t="s">
        <v>720</v>
      </c>
      <c r="C312" s="59" t="s">
        <v>892</v>
      </c>
      <c r="D312" s="59" t="s">
        <v>4804</v>
      </c>
    </row>
    <row r="313" spans="1:4" x14ac:dyDescent="0.25">
      <c r="A313" s="62" t="s">
        <v>6208</v>
      </c>
      <c r="B313" s="59" t="s">
        <v>720</v>
      </c>
      <c r="C313" s="59" t="s">
        <v>892</v>
      </c>
      <c r="D313" s="59" t="s">
        <v>4804</v>
      </c>
    </row>
    <row r="314" spans="1:4" x14ac:dyDescent="0.25">
      <c r="A314" s="62" t="s">
        <v>6264</v>
      </c>
      <c r="B314" s="59" t="s">
        <v>720</v>
      </c>
      <c r="C314" s="59" t="s">
        <v>892</v>
      </c>
      <c r="D314" s="59" t="s">
        <v>4804</v>
      </c>
    </row>
    <row r="315" spans="1:4" x14ac:dyDescent="0.25">
      <c r="A315" s="62" t="s">
        <v>6175</v>
      </c>
      <c r="B315" s="59" t="s">
        <v>720</v>
      </c>
      <c r="C315" s="59" t="s">
        <v>892</v>
      </c>
      <c r="D315" s="59" t="s">
        <v>4804</v>
      </c>
    </row>
    <row r="316" spans="1:4" x14ac:dyDescent="0.25">
      <c r="A316" s="62" t="s">
        <v>6209</v>
      </c>
      <c r="B316" s="59" t="s">
        <v>720</v>
      </c>
      <c r="C316" s="59" t="s">
        <v>892</v>
      </c>
      <c r="D316" s="59" t="s">
        <v>4804</v>
      </c>
    </row>
    <row r="317" spans="1:4" x14ac:dyDescent="0.25">
      <c r="A317" s="62" t="s">
        <v>6265</v>
      </c>
      <c r="B317" s="59" t="s">
        <v>720</v>
      </c>
      <c r="C317" s="59" t="s">
        <v>892</v>
      </c>
      <c r="D317" s="59" t="s">
        <v>4804</v>
      </c>
    </row>
    <row r="318" spans="1:4" x14ac:dyDescent="0.25">
      <c r="A318" s="62" t="s">
        <v>6176</v>
      </c>
      <c r="B318" s="59" t="s">
        <v>720</v>
      </c>
      <c r="C318" s="59" t="s">
        <v>892</v>
      </c>
      <c r="D318" s="59" t="s">
        <v>4804</v>
      </c>
    </row>
    <row r="319" spans="1:4" x14ac:dyDescent="0.25">
      <c r="A319" s="62" t="s">
        <v>6210</v>
      </c>
      <c r="B319" s="59" t="s">
        <v>720</v>
      </c>
      <c r="C319" s="59" t="s">
        <v>892</v>
      </c>
      <c r="D319" s="59" t="s">
        <v>4804</v>
      </c>
    </row>
    <row r="320" spans="1:4" x14ac:dyDescent="0.25">
      <c r="A320" s="62" t="s">
        <v>6267</v>
      </c>
      <c r="B320" s="59" t="s">
        <v>720</v>
      </c>
      <c r="C320" s="59" t="s">
        <v>892</v>
      </c>
      <c r="D320" s="59" t="s">
        <v>4804</v>
      </c>
    </row>
    <row r="321" spans="1:4" x14ac:dyDescent="0.25">
      <c r="A321" s="62" t="s">
        <v>6177</v>
      </c>
      <c r="B321" s="59" t="s">
        <v>720</v>
      </c>
      <c r="C321" s="59" t="s">
        <v>892</v>
      </c>
      <c r="D321" s="59" t="s">
        <v>4804</v>
      </c>
    </row>
    <row r="322" spans="1:4" x14ac:dyDescent="0.25">
      <c r="A322" s="62" t="s">
        <v>6211</v>
      </c>
      <c r="B322" s="59" t="s">
        <v>720</v>
      </c>
      <c r="C322" s="59" t="s">
        <v>892</v>
      </c>
      <c r="D322" s="59" t="s">
        <v>4804</v>
      </c>
    </row>
    <row r="323" spans="1:4" x14ac:dyDescent="0.25">
      <c r="A323" s="62" t="s">
        <v>6268</v>
      </c>
      <c r="B323" s="59" t="s">
        <v>720</v>
      </c>
      <c r="C323" s="59" t="s">
        <v>892</v>
      </c>
      <c r="D323" s="59" t="s">
        <v>4804</v>
      </c>
    </row>
    <row r="324" spans="1:4" x14ac:dyDescent="0.25">
      <c r="A324" s="62" t="s">
        <v>6178</v>
      </c>
      <c r="B324" s="59" t="s">
        <v>720</v>
      </c>
      <c r="C324" s="59" t="s">
        <v>892</v>
      </c>
      <c r="D324" s="59" t="s">
        <v>4804</v>
      </c>
    </row>
    <row r="325" spans="1:4" x14ac:dyDescent="0.25">
      <c r="A325" s="62" t="s">
        <v>6212</v>
      </c>
      <c r="B325" s="59" t="s">
        <v>720</v>
      </c>
      <c r="C325" s="59" t="s">
        <v>892</v>
      </c>
      <c r="D325" s="59" t="s">
        <v>4804</v>
      </c>
    </row>
    <row r="326" spans="1:4" x14ac:dyDescent="0.25">
      <c r="A326" s="62" t="s">
        <v>6269</v>
      </c>
      <c r="B326" s="59" t="s">
        <v>720</v>
      </c>
      <c r="C326" s="59" t="s">
        <v>892</v>
      </c>
      <c r="D326" s="59" t="s">
        <v>4804</v>
      </c>
    </row>
    <row r="327" spans="1:4" x14ac:dyDescent="0.25">
      <c r="A327" s="62" t="s">
        <v>6179</v>
      </c>
      <c r="B327" s="59" t="s">
        <v>720</v>
      </c>
      <c r="C327" s="59" t="s">
        <v>892</v>
      </c>
      <c r="D327" s="59" t="s">
        <v>4804</v>
      </c>
    </row>
    <row r="328" spans="1:4" x14ac:dyDescent="0.25">
      <c r="A328" s="62" t="s">
        <v>6213</v>
      </c>
      <c r="B328" s="59" t="s">
        <v>720</v>
      </c>
      <c r="C328" s="59" t="s">
        <v>892</v>
      </c>
      <c r="D328" s="59" t="s">
        <v>4804</v>
      </c>
    </row>
    <row r="329" spans="1:4" x14ac:dyDescent="0.25">
      <c r="A329" s="62" t="s">
        <v>6270</v>
      </c>
      <c r="B329" s="59" t="s">
        <v>720</v>
      </c>
      <c r="C329" s="59" t="s">
        <v>892</v>
      </c>
      <c r="D329" s="59" t="s">
        <v>4804</v>
      </c>
    </row>
    <row r="330" spans="1:4" x14ac:dyDescent="0.25">
      <c r="A330" s="62" t="s">
        <v>6180</v>
      </c>
      <c r="B330" s="59" t="s">
        <v>720</v>
      </c>
      <c r="C330" s="59" t="s">
        <v>892</v>
      </c>
      <c r="D330" s="59" t="s">
        <v>4804</v>
      </c>
    </row>
    <row r="331" spans="1:4" x14ac:dyDescent="0.25">
      <c r="A331" s="62" t="s">
        <v>6214</v>
      </c>
      <c r="B331" s="59" t="s">
        <v>720</v>
      </c>
      <c r="C331" s="59" t="s">
        <v>892</v>
      </c>
      <c r="D331" s="59" t="s">
        <v>4804</v>
      </c>
    </row>
    <row r="332" spans="1:4" x14ac:dyDescent="0.25">
      <c r="A332" s="62" t="s">
        <v>6271</v>
      </c>
      <c r="B332" s="59" t="s">
        <v>720</v>
      </c>
      <c r="C332" s="59" t="s">
        <v>892</v>
      </c>
      <c r="D332" s="59" t="s">
        <v>4804</v>
      </c>
    </row>
    <row r="333" spans="1:4" x14ac:dyDescent="0.25">
      <c r="A333" s="62" t="s">
        <v>6181</v>
      </c>
      <c r="B333" s="59" t="s">
        <v>720</v>
      </c>
      <c r="C333" s="59" t="s">
        <v>892</v>
      </c>
      <c r="D333" s="59" t="s">
        <v>4804</v>
      </c>
    </row>
    <row r="334" spans="1:4" x14ac:dyDescent="0.25">
      <c r="A334" s="62" t="s">
        <v>6215</v>
      </c>
      <c r="B334" s="59" t="s">
        <v>720</v>
      </c>
      <c r="C334" s="59" t="s">
        <v>892</v>
      </c>
      <c r="D334" s="59" t="s">
        <v>4804</v>
      </c>
    </row>
    <row r="335" spans="1:4" x14ac:dyDescent="0.25">
      <c r="A335" s="62" t="s">
        <v>6272</v>
      </c>
      <c r="B335" s="59" t="s">
        <v>720</v>
      </c>
      <c r="C335" s="59" t="s">
        <v>892</v>
      </c>
      <c r="D335" s="59" t="s">
        <v>4804</v>
      </c>
    </row>
    <row r="336" spans="1:4" x14ac:dyDescent="0.25">
      <c r="A336" s="62" t="s">
        <v>6182</v>
      </c>
      <c r="B336" s="59" t="s">
        <v>720</v>
      </c>
      <c r="C336" s="59" t="s">
        <v>892</v>
      </c>
      <c r="D336" s="59" t="s">
        <v>4804</v>
      </c>
    </row>
    <row r="337" spans="1:4" x14ac:dyDescent="0.25">
      <c r="A337" s="62" t="s">
        <v>6216</v>
      </c>
      <c r="B337" s="59" t="s">
        <v>720</v>
      </c>
      <c r="C337" s="59" t="s">
        <v>892</v>
      </c>
      <c r="D337" s="59" t="s">
        <v>4804</v>
      </c>
    </row>
    <row r="338" spans="1:4" x14ac:dyDescent="0.25">
      <c r="A338" s="62" t="s">
        <v>6566</v>
      </c>
      <c r="B338" s="59" t="s">
        <v>720</v>
      </c>
      <c r="C338" s="59" t="s">
        <v>892</v>
      </c>
      <c r="D338" s="59"/>
    </row>
    <row r="339" spans="1:4" x14ac:dyDescent="0.25">
      <c r="A339" s="62" t="s">
        <v>6346</v>
      </c>
      <c r="B339" s="59" t="s">
        <v>720</v>
      </c>
      <c r="C339" s="59" t="s">
        <v>892</v>
      </c>
      <c r="D339" s="59" t="s">
        <v>4804</v>
      </c>
    </row>
    <row r="340" spans="1:4" x14ac:dyDescent="0.25">
      <c r="A340" s="62" t="s">
        <v>6183</v>
      </c>
      <c r="B340" s="59" t="s">
        <v>720</v>
      </c>
      <c r="C340" s="59" t="s">
        <v>892</v>
      </c>
      <c r="D340" s="59" t="s">
        <v>4804</v>
      </c>
    </row>
    <row r="341" spans="1:4" x14ac:dyDescent="0.25">
      <c r="A341" s="62" t="s">
        <v>6217</v>
      </c>
      <c r="B341" s="59" t="s">
        <v>720</v>
      </c>
      <c r="C341" s="59" t="s">
        <v>892</v>
      </c>
      <c r="D341" s="59" t="s">
        <v>4804</v>
      </c>
    </row>
    <row r="342" spans="1:4" x14ac:dyDescent="0.25">
      <c r="A342" s="62" t="s">
        <v>6273</v>
      </c>
      <c r="B342" s="59" t="s">
        <v>720</v>
      </c>
      <c r="C342" s="59" t="s">
        <v>892</v>
      </c>
      <c r="D342" s="59" t="s">
        <v>4804</v>
      </c>
    </row>
    <row r="343" spans="1:4" x14ac:dyDescent="0.25">
      <c r="A343" s="62" t="s">
        <v>6184</v>
      </c>
      <c r="B343" s="59" t="s">
        <v>720</v>
      </c>
      <c r="C343" s="59" t="s">
        <v>892</v>
      </c>
      <c r="D343" s="59" t="s">
        <v>4804</v>
      </c>
    </row>
    <row r="344" spans="1:4" x14ac:dyDescent="0.25">
      <c r="A344" s="62" t="s">
        <v>6218</v>
      </c>
      <c r="B344" s="59" t="s">
        <v>720</v>
      </c>
      <c r="C344" s="59" t="s">
        <v>892</v>
      </c>
      <c r="D344" s="59" t="s">
        <v>4804</v>
      </c>
    </row>
    <row r="345" spans="1:4" x14ac:dyDescent="0.25">
      <c r="A345" s="62" t="s">
        <v>6274</v>
      </c>
      <c r="B345" s="59" t="s">
        <v>720</v>
      </c>
      <c r="C345" s="59" t="s">
        <v>892</v>
      </c>
      <c r="D345" s="59" t="s">
        <v>4804</v>
      </c>
    </row>
    <row r="346" spans="1:4" x14ac:dyDescent="0.25">
      <c r="A346" s="62" t="s">
        <v>6185</v>
      </c>
      <c r="B346" s="59" t="s">
        <v>720</v>
      </c>
      <c r="C346" s="59" t="s">
        <v>892</v>
      </c>
      <c r="D346" s="59" t="s">
        <v>4804</v>
      </c>
    </row>
    <row r="347" spans="1:4" x14ac:dyDescent="0.25">
      <c r="A347" s="62" t="s">
        <v>6219</v>
      </c>
      <c r="B347" s="59" t="s">
        <v>720</v>
      </c>
      <c r="C347" s="59" t="s">
        <v>892</v>
      </c>
      <c r="D347" s="59" t="s">
        <v>4804</v>
      </c>
    </row>
    <row r="348" spans="1:4" x14ac:dyDescent="0.25">
      <c r="A348" s="62" t="s">
        <v>6275</v>
      </c>
      <c r="B348" s="59" t="s">
        <v>720</v>
      </c>
      <c r="C348" s="59" t="s">
        <v>892</v>
      </c>
      <c r="D348" s="59" t="s">
        <v>4804</v>
      </c>
    </row>
    <row r="349" spans="1:4" x14ac:dyDescent="0.25">
      <c r="A349" s="62" t="s">
        <v>6186</v>
      </c>
      <c r="B349" s="59" t="s">
        <v>720</v>
      </c>
      <c r="C349" s="59" t="s">
        <v>892</v>
      </c>
      <c r="D349" s="59" t="s">
        <v>4804</v>
      </c>
    </row>
    <row r="350" spans="1:4" x14ac:dyDescent="0.25">
      <c r="A350" s="62" t="s">
        <v>6220</v>
      </c>
      <c r="B350" s="59" t="s">
        <v>720</v>
      </c>
      <c r="C350" s="59" t="s">
        <v>892</v>
      </c>
      <c r="D350" s="59" t="s">
        <v>4804</v>
      </c>
    </row>
    <row r="351" spans="1:4" x14ac:dyDescent="0.25">
      <c r="A351" s="62" t="s">
        <v>6568</v>
      </c>
      <c r="B351" s="59" t="s">
        <v>720</v>
      </c>
      <c r="C351" s="59" t="s">
        <v>892</v>
      </c>
      <c r="D351" s="59"/>
    </row>
    <row r="352" spans="1:4" x14ac:dyDescent="0.25">
      <c r="A352" s="62" t="s">
        <v>6276</v>
      </c>
      <c r="B352" s="59" t="s">
        <v>720</v>
      </c>
      <c r="C352" s="59" t="s">
        <v>892</v>
      </c>
      <c r="D352" s="59" t="s">
        <v>4804</v>
      </c>
    </row>
    <row r="353" spans="1:4" x14ac:dyDescent="0.25">
      <c r="A353" s="62" t="s">
        <v>6187</v>
      </c>
      <c r="B353" s="59" t="s">
        <v>720</v>
      </c>
      <c r="C353" s="59" t="s">
        <v>892</v>
      </c>
      <c r="D353" s="59" t="s">
        <v>4804</v>
      </c>
    </row>
    <row r="354" spans="1:4" x14ac:dyDescent="0.25">
      <c r="A354" s="62" t="s">
        <v>6221</v>
      </c>
      <c r="B354" s="59" t="s">
        <v>720</v>
      </c>
      <c r="C354" s="59" t="s">
        <v>892</v>
      </c>
      <c r="D354" s="59" t="s">
        <v>4804</v>
      </c>
    </row>
    <row r="355" spans="1:4" x14ac:dyDescent="0.25">
      <c r="A355" s="62" t="s">
        <v>6277</v>
      </c>
      <c r="B355" s="59" t="s">
        <v>720</v>
      </c>
      <c r="C355" s="59" t="s">
        <v>892</v>
      </c>
      <c r="D355" s="59" t="s">
        <v>4804</v>
      </c>
    </row>
    <row r="356" spans="1:4" x14ac:dyDescent="0.25">
      <c r="A356" s="62" t="s">
        <v>6188</v>
      </c>
      <c r="B356" s="59" t="s">
        <v>720</v>
      </c>
      <c r="C356" s="59" t="s">
        <v>892</v>
      </c>
      <c r="D356" s="59" t="s">
        <v>4804</v>
      </c>
    </row>
    <row r="357" spans="1:4" x14ac:dyDescent="0.25">
      <c r="A357" s="62" t="s">
        <v>6222</v>
      </c>
      <c r="B357" s="59" t="s">
        <v>720</v>
      </c>
      <c r="C357" s="59" t="s">
        <v>892</v>
      </c>
      <c r="D357" s="59" t="s">
        <v>4804</v>
      </c>
    </row>
    <row r="358" spans="1:4" x14ac:dyDescent="0.25">
      <c r="A358" s="62" t="s">
        <v>8203</v>
      </c>
      <c r="B358" s="59" t="s">
        <v>720</v>
      </c>
      <c r="C358" s="59" t="s">
        <v>892</v>
      </c>
      <c r="D358" s="59" t="s">
        <v>4804</v>
      </c>
    </row>
    <row r="359" spans="1:4" x14ac:dyDescent="0.25">
      <c r="A359" s="62" t="s">
        <v>8204</v>
      </c>
      <c r="B359" s="59" t="s">
        <v>720</v>
      </c>
      <c r="C359" s="59" t="s">
        <v>892</v>
      </c>
      <c r="D359" s="59" t="s">
        <v>4804</v>
      </c>
    </row>
    <row r="360" spans="1:4" x14ac:dyDescent="0.25">
      <c r="A360" s="62" t="s">
        <v>6278</v>
      </c>
      <c r="B360" s="59" t="s">
        <v>720</v>
      </c>
      <c r="C360" s="59" t="s">
        <v>892</v>
      </c>
      <c r="D360" s="59" t="s">
        <v>4804</v>
      </c>
    </row>
    <row r="361" spans="1:4" x14ac:dyDescent="0.25">
      <c r="A361" s="62" t="s">
        <v>6279</v>
      </c>
      <c r="B361" s="59" t="s">
        <v>720</v>
      </c>
      <c r="C361" s="59" t="s">
        <v>892</v>
      </c>
      <c r="D361" s="59" t="s">
        <v>4804</v>
      </c>
    </row>
    <row r="362" spans="1:4" x14ac:dyDescent="0.25">
      <c r="A362" s="62" t="s">
        <v>6189</v>
      </c>
      <c r="B362" s="59" t="s">
        <v>720</v>
      </c>
      <c r="C362" s="59" t="s">
        <v>892</v>
      </c>
      <c r="D362" s="59" t="s">
        <v>4804</v>
      </c>
    </row>
    <row r="363" spans="1:4" x14ac:dyDescent="0.25">
      <c r="A363" s="62" t="s">
        <v>6223</v>
      </c>
      <c r="B363" s="59" t="s">
        <v>720</v>
      </c>
      <c r="C363" s="59" t="s">
        <v>892</v>
      </c>
      <c r="D363" s="59" t="s">
        <v>4804</v>
      </c>
    </row>
    <row r="364" spans="1:4" x14ac:dyDescent="0.25">
      <c r="A364" s="62" t="s">
        <v>6266</v>
      </c>
      <c r="B364" s="59" t="s">
        <v>720</v>
      </c>
      <c r="C364" s="59" t="s">
        <v>892</v>
      </c>
      <c r="D364" s="59" t="s">
        <v>4804</v>
      </c>
    </row>
    <row r="365" spans="1:4" x14ac:dyDescent="0.25">
      <c r="A365" s="62" t="s">
        <v>6190</v>
      </c>
      <c r="B365" s="59" t="s">
        <v>720</v>
      </c>
      <c r="C365" s="59" t="s">
        <v>892</v>
      </c>
      <c r="D365" s="59" t="s">
        <v>4804</v>
      </c>
    </row>
    <row r="366" spans="1:4" x14ac:dyDescent="0.25">
      <c r="A366" s="62" t="s">
        <v>6224</v>
      </c>
      <c r="B366" s="59" t="s">
        <v>720</v>
      </c>
      <c r="C366" s="59" t="s">
        <v>892</v>
      </c>
      <c r="D366" s="59" t="s">
        <v>4804</v>
      </c>
    </row>
    <row r="367" spans="1:4" x14ac:dyDescent="0.25">
      <c r="A367" s="62" t="s">
        <v>6280</v>
      </c>
      <c r="B367" s="59" t="s">
        <v>720</v>
      </c>
      <c r="C367" s="59" t="s">
        <v>892</v>
      </c>
      <c r="D367" s="59" t="s">
        <v>4804</v>
      </c>
    </row>
    <row r="368" spans="1:4" x14ac:dyDescent="0.25">
      <c r="A368" s="62" t="s">
        <v>6191</v>
      </c>
      <c r="B368" s="59" t="s">
        <v>720</v>
      </c>
      <c r="C368" s="59" t="s">
        <v>892</v>
      </c>
      <c r="D368" s="59" t="s">
        <v>4804</v>
      </c>
    </row>
    <row r="369" spans="1:4" x14ac:dyDescent="0.25">
      <c r="A369" s="62" t="s">
        <v>6225</v>
      </c>
      <c r="B369" s="59" t="s">
        <v>720</v>
      </c>
      <c r="C369" s="59" t="s">
        <v>892</v>
      </c>
      <c r="D369" s="59" t="s">
        <v>4804</v>
      </c>
    </row>
    <row r="370" spans="1:4" x14ac:dyDescent="0.25">
      <c r="A370" s="62" t="s">
        <v>6281</v>
      </c>
      <c r="B370" s="59" t="s">
        <v>720</v>
      </c>
      <c r="C370" s="59" t="s">
        <v>892</v>
      </c>
      <c r="D370" s="59" t="s">
        <v>4804</v>
      </c>
    </row>
    <row r="371" spans="1:4" x14ac:dyDescent="0.25">
      <c r="A371" s="62" t="s">
        <v>6192</v>
      </c>
      <c r="B371" s="59" t="s">
        <v>720</v>
      </c>
      <c r="C371" s="59" t="s">
        <v>892</v>
      </c>
      <c r="D371" s="59" t="s">
        <v>4804</v>
      </c>
    </row>
    <row r="372" spans="1:4" x14ac:dyDescent="0.25">
      <c r="A372" s="62" t="s">
        <v>6226</v>
      </c>
      <c r="B372" s="59" t="s">
        <v>720</v>
      </c>
      <c r="C372" s="59" t="s">
        <v>892</v>
      </c>
      <c r="D372" s="59" t="s">
        <v>4804</v>
      </c>
    </row>
    <row r="373" spans="1:4" x14ac:dyDescent="0.25">
      <c r="A373" s="62" t="s">
        <v>6282</v>
      </c>
      <c r="B373" s="59" t="s">
        <v>720</v>
      </c>
      <c r="C373" s="59" t="s">
        <v>892</v>
      </c>
      <c r="D373" s="59" t="s">
        <v>4804</v>
      </c>
    </row>
    <row r="374" spans="1:4" x14ac:dyDescent="0.25">
      <c r="A374" s="62" t="s">
        <v>6193</v>
      </c>
      <c r="B374" s="59" t="s">
        <v>720</v>
      </c>
      <c r="C374" s="59" t="s">
        <v>892</v>
      </c>
      <c r="D374" s="59" t="s">
        <v>4804</v>
      </c>
    </row>
    <row r="375" spans="1:4" x14ac:dyDescent="0.25">
      <c r="A375" s="62" t="s">
        <v>6227</v>
      </c>
      <c r="B375" s="59" t="s">
        <v>720</v>
      </c>
      <c r="C375" s="59" t="s">
        <v>892</v>
      </c>
      <c r="D375" s="59" t="s">
        <v>4804</v>
      </c>
    </row>
    <row r="376" spans="1:4" x14ac:dyDescent="0.25">
      <c r="A376" s="62" t="s">
        <v>6283</v>
      </c>
      <c r="B376" s="59" t="s">
        <v>720</v>
      </c>
      <c r="C376" s="59" t="s">
        <v>892</v>
      </c>
      <c r="D376" s="59" t="s">
        <v>4804</v>
      </c>
    </row>
    <row r="377" spans="1:4" x14ac:dyDescent="0.25">
      <c r="A377" s="62" t="s">
        <v>6194</v>
      </c>
      <c r="B377" s="59" t="s">
        <v>720</v>
      </c>
      <c r="C377" s="59" t="s">
        <v>892</v>
      </c>
      <c r="D377" s="59" t="s">
        <v>4804</v>
      </c>
    </row>
    <row r="378" spans="1:4" x14ac:dyDescent="0.25">
      <c r="A378" s="62" t="s">
        <v>6228</v>
      </c>
      <c r="B378" s="59" t="s">
        <v>720</v>
      </c>
      <c r="C378" s="59" t="s">
        <v>892</v>
      </c>
      <c r="D378" s="59" t="s">
        <v>4804</v>
      </c>
    </row>
    <row r="379" spans="1:4" x14ac:dyDescent="0.25">
      <c r="A379" s="62" t="s">
        <v>6284</v>
      </c>
      <c r="B379" s="59" t="s">
        <v>720</v>
      </c>
      <c r="C379" s="59" t="s">
        <v>892</v>
      </c>
      <c r="D379" s="59" t="s">
        <v>4804</v>
      </c>
    </row>
    <row r="380" spans="1:4" x14ac:dyDescent="0.25">
      <c r="A380" s="62" t="s">
        <v>6195</v>
      </c>
      <c r="B380" s="59" t="s">
        <v>720</v>
      </c>
      <c r="C380" s="59" t="s">
        <v>892</v>
      </c>
      <c r="D380" s="59" t="s">
        <v>4804</v>
      </c>
    </row>
    <row r="381" spans="1:4" x14ac:dyDescent="0.25">
      <c r="A381" s="62" t="s">
        <v>6229</v>
      </c>
      <c r="B381" s="59" t="s">
        <v>720</v>
      </c>
      <c r="C381" s="59" t="s">
        <v>892</v>
      </c>
      <c r="D381" s="59" t="s">
        <v>4804</v>
      </c>
    </row>
    <row r="382" spans="1:4" x14ac:dyDescent="0.25">
      <c r="A382" s="62" t="s">
        <v>1368</v>
      </c>
      <c r="B382" s="59" t="s">
        <v>720</v>
      </c>
      <c r="C382" s="59" t="s">
        <v>892</v>
      </c>
      <c r="D382" s="59"/>
    </row>
    <row r="383" spans="1:4" x14ac:dyDescent="0.25">
      <c r="A383" s="62" t="s">
        <v>12460</v>
      </c>
      <c r="B383" s="59" t="s">
        <v>720</v>
      </c>
      <c r="C383" s="59" t="s">
        <v>892</v>
      </c>
      <c r="D383" s="59" t="s">
        <v>4804</v>
      </c>
    </row>
    <row r="384" spans="1:4" x14ac:dyDescent="0.25">
      <c r="A384" s="62" t="s">
        <v>1369</v>
      </c>
      <c r="B384" s="59" t="s">
        <v>720</v>
      </c>
      <c r="C384" s="59" t="s">
        <v>892</v>
      </c>
      <c r="D384" s="59" t="s">
        <v>769</v>
      </c>
    </row>
    <row r="385" spans="1:4" x14ac:dyDescent="0.25">
      <c r="A385" s="62" t="s">
        <v>1370</v>
      </c>
      <c r="B385" s="59" t="s">
        <v>720</v>
      </c>
      <c r="C385" s="59" t="s">
        <v>892</v>
      </c>
      <c r="D385" s="59" t="s">
        <v>898</v>
      </c>
    </row>
    <row r="386" spans="1:4" x14ac:dyDescent="0.25">
      <c r="A386" s="62" t="s">
        <v>6285</v>
      </c>
      <c r="B386" s="59" t="s">
        <v>720</v>
      </c>
      <c r="C386" s="59" t="s">
        <v>892</v>
      </c>
      <c r="D386" s="59" t="s">
        <v>4804</v>
      </c>
    </row>
    <row r="387" spans="1:4" x14ac:dyDescent="0.25">
      <c r="A387" s="62" t="s">
        <v>6196</v>
      </c>
      <c r="B387" s="59" t="s">
        <v>720</v>
      </c>
      <c r="C387" s="59" t="s">
        <v>892</v>
      </c>
      <c r="D387" s="59" t="s">
        <v>4804</v>
      </c>
    </row>
    <row r="388" spans="1:4" x14ac:dyDescent="0.25">
      <c r="A388" s="62" t="s">
        <v>6230</v>
      </c>
      <c r="B388" s="59" t="s">
        <v>720</v>
      </c>
      <c r="C388" s="59" t="s">
        <v>892</v>
      </c>
      <c r="D388" s="59" t="s">
        <v>4804</v>
      </c>
    </row>
    <row r="389" spans="1:4" x14ac:dyDescent="0.25">
      <c r="A389" s="62" t="s">
        <v>6286</v>
      </c>
      <c r="B389" s="59" t="s">
        <v>720</v>
      </c>
      <c r="C389" s="59" t="s">
        <v>892</v>
      </c>
      <c r="D389" s="59" t="s">
        <v>4804</v>
      </c>
    </row>
    <row r="390" spans="1:4" x14ac:dyDescent="0.25">
      <c r="A390" s="62" t="s">
        <v>6199</v>
      </c>
      <c r="B390" s="59" t="s">
        <v>720</v>
      </c>
      <c r="C390" s="59" t="s">
        <v>892</v>
      </c>
      <c r="D390" s="59" t="s">
        <v>4804</v>
      </c>
    </row>
    <row r="391" spans="1:4" x14ac:dyDescent="0.25">
      <c r="A391" s="62" t="s">
        <v>6231</v>
      </c>
      <c r="B391" s="59" t="s">
        <v>720</v>
      </c>
      <c r="C391" s="59" t="s">
        <v>892</v>
      </c>
      <c r="D391" s="59" t="s">
        <v>4804</v>
      </c>
    </row>
    <row r="392" spans="1:4" x14ac:dyDescent="0.25">
      <c r="A392" s="62" t="s">
        <v>6287</v>
      </c>
      <c r="B392" s="59" t="s">
        <v>720</v>
      </c>
      <c r="C392" s="59" t="s">
        <v>892</v>
      </c>
      <c r="D392" s="59" t="s">
        <v>4804</v>
      </c>
    </row>
    <row r="393" spans="1:4" x14ac:dyDescent="0.25">
      <c r="A393" s="62" t="s">
        <v>6200</v>
      </c>
      <c r="B393" s="59" t="s">
        <v>720</v>
      </c>
      <c r="C393" s="59" t="s">
        <v>892</v>
      </c>
      <c r="D393" s="59" t="s">
        <v>4804</v>
      </c>
    </row>
    <row r="394" spans="1:4" x14ac:dyDescent="0.25">
      <c r="A394" s="62" t="s">
        <v>6232</v>
      </c>
      <c r="B394" s="59" t="s">
        <v>720</v>
      </c>
      <c r="C394" s="59" t="s">
        <v>892</v>
      </c>
      <c r="D394" s="59" t="s">
        <v>4804</v>
      </c>
    </row>
    <row r="395" spans="1:4" x14ac:dyDescent="0.25">
      <c r="A395" s="62" t="s">
        <v>6288</v>
      </c>
      <c r="B395" s="59" t="s">
        <v>720</v>
      </c>
      <c r="C395" s="59" t="s">
        <v>892</v>
      </c>
      <c r="D395" s="59" t="s">
        <v>4804</v>
      </c>
    </row>
    <row r="396" spans="1:4" x14ac:dyDescent="0.25">
      <c r="A396" s="62" t="s">
        <v>6201</v>
      </c>
      <c r="B396" s="59" t="s">
        <v>720</v>
      </c>
      <c r="C396" s="59" t="s">
        <v>892</v>
      </c>
      <c r="D396" s="59" t="s">
        <v>4804</v>
      </c>
    </row>
    <row r="397" spans="1:4" x14ac:dyDescent="0.25">
      <c r="A397" s="62" t="s">
        <v>6233</v>
      </c>
      <c r="B397" s="59" t="s">
        <v>720</v>
      </c>
      <c r="C397" s="59" t="s">
        <v>892</v>
      </c>
      <c r="D397" s="59" t="s">
        <v>4804</v>
      </c>
    </row>
    <row r="398" spans="1:4" x14ac:dyDescent="0.25">
      <c r="A398" s="62" t="s">
        <v>6289</v>
      </c>
      <c r="B398" s="59" t="s">
        <v>720</v>
      </c>
      <c r="C398" s="59" t="s">
        <v>892</v>
      </c>
      <c r="D398" s="59" t="s">
        <v>4804</v>
      </c>
    </row>
    <row r="399" spans="1:4" x14ac:dyDescent="0.25">
      <c r="A399" s="62" t="s">
        <v>6202</v>
      </c>
      <c r="B399" s="59" t="s">
        <v>720</v>
      </c>
      <c r="C399" s="59" t="s">
        <v>892</v>
      </c>
      <c r="D399" s="59" t="s">
        <v>4804</v>
      </c>
    </row>
    <row r="400" spans="1:4" x14ac:dyDescent="0.25">
      <c r="A400" s="62" t="s">
        <v>6234</v>
      </c>
      <c r="B400" s="59" t="s">
        <v>720</v>
      </c>
      <c r="C400" s="59" t="s">
        <v>892</v>
      </c>
      <c r="D400" s="59" t="s">
        <v>4804</v>
      </c>
    </row>
    <row r="401" spans="1:4" x14ac:dyDescent="0.25">
      <c r="A401" s="62" t="s">
        <v>6290</v>
      </c>
      <c r="B401" s="59" t="s">
        <v>720</v>
      </c>
      <c r="C401" s="59" t="s">
        <v>892</v>
      </c>
      <c r="D401" s="59" t="s">
        <v>4804</v>
      </c>
    </row>
    <row r="402" spans="1:4" x14ac:dyDescent="0.25">
      <c r="A402" s="62" t="s">
        <v>6203</v>
      </c>
      <c r="B402" s="59" t="s">
        <v>720</v>
      </c>
      <c r="C402" s="59" t="s">
        <v>892</v>
      </c>
      <c r="D402" s="59" t="s">
        <v>4804</v>
      </c>
    </row>
    <row r="403" spans="1:4" x14ac:dyDescent="0.25">
      <c r="A403" s="62" t="s">
        <v>6235</v>
      </c>
      <c r="B403" s="59" t="s">
        <v>720</v>
      </c>
      <c r="C403" s="59" t="s">
        <v>892</v>
      </c>
      <c r="D403" s="59" t="s">
        <v>4804</v>
      </c>
    </row>
    <row r="404" spans="1:4" x14ac:dyDescent="0.25">
      <c r="A404" s="62" t="s">
        <v>6291</v>
      </c>
      <c r="B404" s="59" t="s">
        <v>720</v>
      </c>
      <c r="C404" s="59" t="s">
        <v>892</v>
      </c>
      <c r="D404" s="59" t="s">
        <v>4804</v>
      </c>
    </row>
    <row r="405" spans="1:4" x14ac:dyDescent="0.25">
      <c r="A405" s="62" t="s">
        <v>6204</v>
      </c>
      <c r="B405" s="59" t="s">
        <v>720</v>
      </c>
      <c r="C405" s="59" t="s">
        <v>892</v>
      </c>
      <c r="D405" s="59" t="s">
        <v>4804</v>
      </c>
    </row>
    <row r="406" spans="1:4" x14ac:dyDescent="0.25">
      <c r="A406" s="62" t="s">
        <v>6236</v>
      </c>
      <c r="B406" s="59" t="s">
        <v>720</v>
      </c>
      <c r="C406" s="59" t="s">
        <v>892</v>
      </c>
      <c r="D406" s="59" t="s">
        <v>4804</v>
      </c>
    </row>
    <row r="407" spans="1:4" x14ac:dyDescent="0.25">
      <c r="A407" s="62" t="s">
        <v>6292</v>
      </c>
      <c r="B407" s="59" t="s">
        <v>720</v>
      </c>
      <c r="C407" s="59" t="s">
        <v>892</v>
      </c>
      <c r="D407" s="59" t="s">
        <v>4804</v>
      </c>
    </row>
    <row r="408" spans="1:4" x14ac:dyDescent="0.25">
      <c r="A408" s="62" t="s">
        <v>6205</v>
      </c>
      <c r="B408" s="59" t="s">
        <v>720</v>
      </c>
      <c r="C408" s="59" t="s">
        <v>892</v>
      </c>
      <c r="D408" s="59" t="s">
        <v>4804</v>
      </c>
    </row>
    <row r="409" spans="1:4" x14ac:dyDescent="0.25">
      <c r="A409" s="62" t="s">
        <v>6237</v>
      </c>
      <c r="B409" s="59" t="s">
        <v>720</v>
      </c>
      <c r="C409" s="59" t="s">
        <v>892</v>
      </c>
      <c r="D409" s="59" t="s">
        <v>4804</v>
      </c>
    </row>
    <row r="410" spans="1:4" x14ac:dyDescent="0.25">
      <c r="A410" s="62" t="s">
        <v>6293</v>
      </c>
      <c r="B410" s="59" t="s">
        <v>720</v>
      </c>
      <c r="C410" s="59" t="s">
        <v>892</v>
      </c>
      <c r="D410" s="59" t="s">
        <v>4804</v>
      </c>
    </row>
    <row r="411" spans="1:4" x14ac:dyDescent="0.25">
      <c r="A411" s="62" t="s">
        <v>6206</v>
      </c>
      <c r="B411" s="59" t="s">
        <v>720</v>
      </c>
      <c r="C411" s="59" t="s">
        <v>892</v>
      </c>
      <c r="D411" s="59" t="s">
        <v>4804</v>
      </c>
    </row>
    <row r="412" spans="1:4" x14ac:dyDescent="0.25">
      <c r="A412" s="62" t="s">
        <v>6238</v>
      </c>
      <c r="B412" s="59" t="s">
        <v>720</v>
      </c>
      <c r="C412" s="59" t="s">
        <v>892</v>
      </c>
      <c r="D412" s="59" t="s">
        <v>4804</v>
      </c>
    </row>
    <row r="413" spans="1:4" x14ac:dyDescent="0.25">
      <c r="A413" s="62" t="s">
        <v>6579</v>
      </c>
      <c r="B413" s="59" t="s">
        <v>84</v>
      </c>
      <c r="C413" s="59" t="s">
        <v>85</v>
      </c>
      <c r="D413" s="59" t="s">
        <v>86</v>
      </c>
    </row>
    <row r="414" spans="1:4" x14ac:dyDescent="0.25">
      <c r="A414" s="62" t="s">
        <v>6719</v>
      </c>
      <c r="B414" s="59" t="s">
        <v>84</v>
      </c>
      <c r="C414" s="59" t="s">
        <v>85</v>
      </c>
      <c r="D414" s="59" t="s">
        <v>138</v>
      </c>
    </row>
    <row r="415" spans="1:4" x14ac:dyDescent="0.25">
      <c r="A415" s="62" t="s">
        <v>1331</v>
      </c>
      <c r="B415" s="59" t="s">
        <v>84</v>
      </c>
      <c r="C415" s="59" t="s">
        <v>85</v>
      </c>
      <c r="D415" s="59"/>
    </row>
    <row r="416" spans="1:4" x14ac:dyDescent="0.25">
      <c r="A416" s="62" t="s">
        <v>1332</v>
      </c>
      <c r="B416" s="59" t="s">
        <v>84</v>
      </c>
      <c r="C416" s="59" t="s">
        <v>85</v>
      </c>
      <c r="D416" s="59" t="s">
        <v>47</v>
      </c>
    </row>
    <row r="417" spans="1:4" x14ac:dyDescent="0.25">
      <c r="A417" s="62" t="s">
        <v>1333</v>
      </c>
      <c r="B417" s="59" t="s">
        <v>84</v>
      </c>
      <c r="C417" s="59" t="s">
        <v>85</v>
      </c>
      <c r="D417" s="59" t="s">
        <v>138</v>
      </c>
    </row>
    <row r="418" spans="1:4" x14ac:dyDescent="0.25">
      <c r="A418" s="62" t="s">
        <v>1334</v>
      </c>
      <c r="B418" s="59" t="s">
        <v>84</v>
      </c>
      <c r="C418" s="59" t="s">
        <v>85</v>
      </c>
      <c r="D418" s="59" t="s">
        <v>256</v>
      </c>
    </row>
    <row r="419" spans="1:4" x14ac:dyDescent="0.25">
      <c r="A419" s="62" t="s">
        <v>1335</v>
      </c>
      <c r="B419" s="59" t="s">
        <v>84</v>
      </c>
      <c r="C419" s="59" t="s">
        <v>85</v>
      </c>
      <c r="D419" s="59" t="s">
        <v>86</v>
      </c>
    </row>
    <row r="420" spans="1:4" x14ac:dyDescent="0.25">
      <c r="A420" s="62" t="s">
        <v>1336</v>
      </c>
      <c r="B420" s="59" t="s">
        <v>84</v>
      </c>
      <c r="C420" s="59" t="s">
        <v>85</v>
      </c>
      <c r="D420" s="59" t="s">
        <v>65</v>
      </c>
    </row>
    <row r="421" spans="1:4" x14ac:dyDescent="0.25">
      <c r="A421" s="62" t="s">
        <v>1337</v>
      </c>
      <c r="B421" s="59" t="s">
        <v>84</v>
      </c>
      <c r="C421" s="59" t="s">
        <v>85</v>
      </c>
      <c r="D421" s="59" t="s">
        <v>472</v>
      </c>
    </row>
    <row r="422" spans="1:4" x14ac:dyDescent="0.25">
      <c r="A422" s="62" t="s">
        <v>1171</v>
      </c>
      <c r="B422" s="59" t="s">
        <v>34</v>
      </c>
      <c r="C422" s="59" t="s">
        <v>291</v>
      </c>
      <c r="D422" s="59"/>
    </row>
    <row r="423" spans="1:4" x14ac:dyDescent="0.25">
      <c r="A423" s="62" t="s">
        <v>1172</v>
      </c>
      <c r="B423" s="59" t="s">
        <v>34</v>
      </c>
      <c r="C423" s="59" t="s">
        <v>291</v>
      </c>
      <c r="D423" s="59" t="s">
        <v>546</v>
      </c>
    </row>
    <row r="424" spans="1:4" x14ac:dyDescent="0.25">
      <c r="A424" s="62" t="s">
        <v>1173</v>
      </c>
      <c r="B424" s="59" t="s">
        <v>34</v>
      </c>
      <c r="C424" s="59" t="s">
        <v>291</v>
      </c>
      <c r="D424" s="59" t="s">
        <v>287</v>
      </c>
    </row>
    <row r="425" spans="1:4" x14ac:dyDescent="0.25">
      <c r="A425" s="62" t="s">
        <v>1174</v>
      </c>
      <c r="B425" s="59" t="s">
        <v>34</v>
      </c>
      <c r="C425" s="59" t="s">
        <v>291</v>
      </c>
      <c r="D425" s="59" t="s">
        <v>314</v>
      </c>
    </row>
    <row r="426" spans="1:4" x14ac:dyDescent="0.25">
      <c r="A426" s="62" t="s">
        <v>1175</v>
      </c>
      <c r="B426" s="59" t="s">
        <v>34</v>
      </c>
      <c r="C426" s="59" t="s">
        <v>291</v>
      </c>
      <c r="D426" s="59" t="s">
        <v>601</v>
      </c>
    </row>
    <row r="427" spans="1:4" x14ac:dyDescent="0.25">
      <c r="A427" s="62" t="s">
        <v>1176</v>
      </c>
      <c r="B427" s="59" t="s">
        <v>34</v>
      </c>
      <c r="C427" s="59" t="s">
        <v>291</v>
      </c>
      <c r="D427" s="59" t="s">
        <v>247</v>
      </c>
    </row>
    <row r="428" spans="1:4" x14ac:dyDescent="0.25">
      <c r="A428" s="62" t="s">
        <v>1134</v>
      </c>
      <c r="B428" s="59" t="s">
        <v>20</v>
      </c>
      <c r="C428" s="59" t="s">
        <v>106</v>
      </c>
      <c r="D428" s="59" t="s">
        <v>414</v>
      </c>
    </row>
    <row r="429" spans="1:4" x14ac:dyDescent="0.25">
      <c r="A429" s="62" t="s">
        <v>1135</v>
      </c>
      <c r="B429" s="59" t="s">
        <v>20</v>
      </c>
      <c r="C429" s="59" t="s">
        <v>106</v>
      </c>
      <c r="D429" s="59" t="s">
        <v>252</v>
      </c>
    </row>
    <row r="430" spans="1:4" x14ac:dyDescent="0.25">
      <c r="A430" s="62" t="s">
        <v>1133</v>
      </c>
      <c r="B430" s="59" t="s">
        <v>20</v>
      </c>
      <c r="C430" s="59" t="s">
        <v>106</v>
      </c>
      <c r="D430" s="59"/>
    </row>
    <row r="431" spans="1:4" x14ac:dyDescent="0.25">
      <c r="A431" s="62" t="s">
        <v>1136</v>
      </c>
      <c r="B431" s="59" t="s">
        <v>20</v>
      </c>
      <c r="C431" s="59" t="s">
        <v>106</v>
      </c>
      <c r="D431" s="59" t="s">
        <v>335</v>
      </c>
    </row>
    <row r="432" spans="1:4" x14ac:dyDescent="0.25">
      <c r="A432" s="62" t="s">
        <v>1314</v>
      </c>
      <c r="B432" s="59" t="s">
        <v>685</v>
      </c>
      <c r="C432" s="59" t="s">
        <v>731</v>
      </c>
      <c r="D432" s="59"/>
    </row>
    <row r="433" spans="1:4" x14ac:dyDescent="0.25">
      <c r="A433" s="62" t="s">
        <v>6506</v>
      </c>
      <c r="B433" s="59" t="s">
        <v>26</v>
      </c>
      <c r="C433" s="59" t="s">
        <v>100</v>
      </c>
      <c r="D433" s="59" t="s">
        <v>60</v>
      </c>
    </row>
    <row r="434" spans="1:4" x14ac:dyDescent="0.25">
      <c r="A434" s="62" t="s">
        <v>1300</v>
      </c>
      <c r="B434" s="59" t="s">
        <v>26</v>
      </c>
      <c r="C434" s="59" t="s">
        <v>100</v>
      </c>
      <c r="D434" s="59" t="s">
        <v>131</v>
      </c>
    </row>
    <row r="435" spans="1:4" x14ac:dyDescent="0.25">
      <c r="A435" s="62" t="s">
        <v>6460</v>
      </c>
      <c r="B435" s="59" t="s">
        <v>26</v>
      </c>
      <c r="C435" s="59" t="s">
        <v>100</v>
      </c>
      <c r="D435" s="59" t="s">
        <v>101</v>
      </c>
    </row>
    <row r="436" spans="1:4" x14ac:dyDescent="0.25">
      <c r="A436" s="62" t="s">
        <v>6571</v>
      </c>
      <c r="B436" s="59" t="s">
        <v>26</v>
      </c>
      <c r="C436" s="59" t="s">
        <v>100</v>
      </c>
      <c r="D436" s="59" t="s">
        <v>689</v>
      </c>
    </row>
    <row r="437" spans="1:4" x14ac:dyDescent="0.25">
      <c r="A437" s="62" t="s">
        <v>6572</v>
      </c>
      <c r="B437" s="59" t="s">
        <v>26</v>
      </c>
      <c r="C437" s="59" t="s">
        <v>100</v>
      </c>
      <c r="D437" s="59" t="s">
        <v>689</v>
      </c>
    </row>
    <row r="438" spans="1:4" x14ac:dyDescent="0.25">
      <c r="A438" s="62" t="s">
        <v>1304</v>
      </c>
      <c r="B438" s="59" t="s">
        <v>26</v>
      </c>
      <c r="C438" s="59" t="s">
        <v>100</v>
      </c>
      <c r="D438" s="59" t="s">
        <v>662</v>
      </c>
    </row>
    <row r="439" spans="1:4" x14ac:dyDescent="0.25">
      <c r="A439" s="62" t="s">
        <v>1298</v>
      </c>
      <c r="B439" s="59" t="s">
        <v>26</v>
      </c>
      <c r="C439" s="59" t="s">
        <v>100</v>
      </c>
      <c r="D439" s="59"/>
    </row>
    <row r="440" spans="1:4" x14ac:dyDescent="0.25">
      <c r="A440" s="62" t="s">
        <v>6509</v>
      </c>
      <c r="B440" s="59" t="s">
        <v>26</v>
      </c>
      <c r="C440" s="59" t="s">
        <v>100</v>
      </c>
      <c r="D440" s="59" t="s">
        <v>60</v>
      </c>
    </row>
    <row r="441" spans="1:4" x14ac:dyDescent="0.25">
      <c r="A441" s="62" t="s">
        <v>6633</v>
      </c>
      <c r="B441" s="59" t="s">
        <v>26</v>
      </c>
      <c r="C441" s="59" t="s">
        <v>100</v>
      </c>
      <c r="D441" s="59" t="s">
        <v>620</v>
      </c>
    </row>
    <row r="442" spans="1:4" x14ac:dyDescent="0.25">
      <c r="A442" s="62" t="s">
        <v>1301</v>
      </c>
      <c r="B442" s="59" t="s">
        <v>26</v>
      </c>
      <c r="C442" s="59" t="s">
        <v>100</v>
      </c>
      <c r="D442" s="59" t="s">
        <v>72</v>
      </c>
    </row>
    <row r="443" spans="1:4" x14ac:dyDescent="0.25">
      <c r="A443" s="62" t="s">
        <v>1302</v>
      </c>
      <c r="B443" s="59" t="s">
        <v>26</v>
      </c>
      <c r="C443" s="59" t="s">
        <v>100</v>
      </c>
      <c r="D443" s="59" t="s">
        <v>101</v>
      </c>
    </row>
    <row r="444" spans="1:4" x14ac:dyDescent="0.25">
      <c r="A444" s="62" t="s">
        <v>1303</v>
      </c>
      <c r="B444" s="59" t="s">
        <v>26</v>
      </c>
      <c r="C444" s="59" t="s">
        <v>100</v>
      </c>
      <c r="D444" s="59" t="s">
        <v>41</v>
      </c>
    </row>
    <row r="445" spans="1:4" x14ac:dyDescent="0.25">
      <c r="A445" s="62" t="s">
        <v>1305</v>
      </c>
      <c r="B445" s="59" t="s">
        <v>26</v>
      </c>
      <c r="C445" s="59" t="s">
        <v>100</v>
      </c>
      <c r="D445" s="59" t="s">
        <v>192</v>
      </c>
    </row>
    <row r="446" spans="1:4" x14ac:dyDescent="0.25">
      <c r="A446" s="62" t="s">
        <v>1299</v>
      </c>
      <c r="B446" s="59" t="s">
        <v>26</v>
      </c>
      <c r="C446" s="59" t="s">
        <v>100</v>
      </c>
      <c r="D446" s="59" t="s">
        <v>261</v>
      </c>
    </row>
    <row r="447" spans="1:4" x14ac:dyDescent="0.25">
      <c r="A447" s="62" t="s">
        <v>1306</v>
      </c>
      <c r="B447" s="59" t="s">
        <v>26</v>
      </c>
      <c r="C447" s="59" t="s">
        <v>100</v>
      </c>
      <c r="D447" s="59" t="s">
        <v>635</v>
      </c>
    </row>
    <row r="448" spans="1:4" x14ac:dyDescent="0.25">
      <c r="A448" s="62" t="s">
        <v>1307</v>
      </c>
      <c r="B448" s="59" t="s">
        <v>26</v>
      </c>
      <c r="C448" s="59" t="s">
        <v>100</v>
      </c>
      <c r="D448" s="59" t="s">
        <v>60</v>
      </c>
    </row>
    <row r="449" spans="1:4" x14ac:dyDescent="0.25">
      <c r="A449" s="62" t="s">
        <v>1308</v>
      </c>
      <c r="B449" s="59" t="s">
        <v>26</v>
      </c>
      <c r="C449" s="59" t="s">
        <v>100</v>
      </c>
      <c r="D449" s="59" t="s">
        <v>155</v>
      </c>
    </row>
    <row r="450" spans="1:4" x14ac:dyDescent="0.25">
      <c r="A450" s="62" t="s">
        <v>1309</v>
      </c>
      <c r="B450" s="59" t="s">
        <v>26</v>
      </c>
      <c r="C450" s="59" t="s">
        <v>100</v>
      </c>
      <c r="D450" s="59" t="s">
        <v>689</v>
      </c>
    </row>
    <row r="451" spans="1:4" x14ac:dyDescent="0.25">
      <c r="A451" s="62" t="s">
        <v>1310</v>
      </c>
      <c r="B451" s="59" t="s">
        <v>26</v>
      </c>
      <c r="C451" s="59" t="s">
        <v>100</v>
      </c>
      <c r="D451" s="59" t="s">
        <v>1067</v>
      </c>
    </row>
    <row r="452" spans="1:4" x14ac:dyDescent="0.25">
      <c r="A452" s="62" t="s">
        <v>6510</v>
      </c>
      <c r="B452" s="59" t="s">
        <v>26</v>
      </c>
      <c r="C452" s="59" t="s">
        <v>100</v>
      </c>
      <c r="D452" s="59" t="s">
        <v>60</v>
      </c>
    </row>
    <row r="453" spans="1:4" x14ac:dyDescent="0.25">
      <c r="A453" s="62" t="s">
        <v>6511</v>
      </c>
      <c r="B453" s="59" t="s">
        <v>26</v>
      </c>
      <c r="C453" s="59" t="s">
        <v>100</v>
      </c>
      <c r="D453" s="59" t="s">
        <v>60</v>
      </c>
    </row>
    <row r="454" spans="1:4" x14ac:dyDescent="0.25">
      <c r="A454" s="62" t="s">
        <v>1311</v>
      </c>
      <c r="B454" s="59" t="s">
        <v>26</v>
      </c>
      <c r="C454" s="59" t="s">
        <v>100</v>
      </c>
      <c r="D454" s="59" t="s">
        <v>620</v>
      </c>
    </row>
    <row r="455" spans="1:4" x14ac:dyDescent="0.25">
      <c r="A455" s="62" t="s">
        <v>1138</v>
      </c>
      <c r="B455" s="59" t="s">
        <v>20</v>
      </c>
      <c r="C455" s="59" t="s">
        <v>356</v>
      </c>
      <c r="D455" s="59" t="s">
        <v>414</v>
      </c>
    </row>
    <row r="456" spans="1:4" x14ac:dyDescent="0.25">
      <c r="A456" s="62" t="s">
        <v>1139</v>
      </c>
      <c r="B456" s="59" t="s">
        <v>20</v>
      </c>
      <c r="C456" s="59" t="s">
        <v>356</v>
      </c>
      <c r="D456" s="59" t="s">
        <v>252</v>
      </c>
    </row>
    <row r="457" spans="1:4" x14ac:dyDescent="0.25">
      <c r="A457" s="62" t="s">
        <v>1140</v>
      </c>
      <c r="B457" s="59" t="s">
        <v>20</v>
      </c>
      <c r="C457" s="59" t="s">
        <v>356</v>
      </c>
      <c r="D457" s="59" t="s">
        <v>335</v>
      </c>
    </row>
    <row r="458" spans="1:4" x14ac:dyDescent="0.25">
      <c r="A458" s="62" t="s">
        <v>1137</v>
      </c>
      <c r="B458" s="59" t="s">
        <v>20</v>
      </c>
      <c r="C458" s="59" t="s">
        <v>356</v>
      </c>
      <c r="D458" s="59"/>
    </row>
    <row r="459" spans="1:4" x14ac:dyDescent="0.25">
      <c r="A459" s="62" t="s">
        <v>1315</v>
      </c>
      <c r="B459" s="59" t="s">
        <v>685</v>
      </c>
      <c r="C459" s="59" t="s">
        <v>860</v>
      </c>
      <c r="D459" s="59"/>
    </row>
    <row r="460" spans="1:4" x14ac:dyDescent="0.25">
      <c r="A460" s="62" t="s">
        <v>1461</v>
      </c>
      <c r="B460" s="59" t="s">
        <v>65</v>
      </c>
      <c r="C460" s="59" t="s">
        <v>362</v>
      </c>
      <c r="D460" s="59" t="s">
        <v>511</v>
      </c>
    </row>
    <row r="461" spans="1:4" x14ac:dyDescent="0.25">
      <c r="A461" s="62" t="s">
        <v>1463</v>
      </c>
      <c r="B461" s="59" t="s">
        <v>65</v>
      </c>
      <c r="C461" s="59" t="s">
        <v>362</v>
      </c>
      <c r="D461" s="59" t="s">
        <v>363</v>
      </c>
    </row>
    <row r="462" spans="1:4" x14ac:dyDescent="0.25">
      <c r="A462" s="62" t="s">
        <v>6608</v>
      </c>
      <c r="B462" s="59" t="s">
        <v>710</v>
      </c>
      <c r="C462" s="59" t="s">
        <v>362</v>
      </c>
      <c r="D462" s="59"/>
    </row>
    <row r="463" spans="1:4" x14ac:dyDescent="0.25">
      <c r="A463" s="62" t="s">
        <v>6603</v>
      </c>
      <c r="B463" s="59" t="s">
        <v>710</v>
      </c>
      <c r="C463" s="59" t="s">
        <v>362</v>
      </c>
      <c r="D463" s="59"/>
    </row>
    <row r="464" spans="1:4" x14ac:dyDescent="0.25">
      <c r="A464" s="62" t="s">
        <v>6609</v>
      </c>
      <c r="B464" s="59" t="s">
        <v>710</v>
      </c>
      <c r="C464" s="59" t="s">
        <v>362</v>
      </c>
      <c r="D464" s="59"/>
    </row>
    <row r="465" spans="1:4" x14ac:dyDescent="0.25">
      <c r="A465" s="62" t="s">
        <v>6612</v>
      </c>
      <c r="B465" s="59" t="s">
        <v>710</v>
      </c>
      <c r="C465" s="59" t="s">
        <v>362</v>
      </c>
      <c r="D465" s="59"/>
    </row>
    <row r="466" spans="1:4" x14ac:dyDescent="0.25">
      <c r="A466" s="62" t="s">
        <v>6617</v>
      </c>
      <c r="B466" s="59" t="s">
        <v>710</v>
      </c>
      <c r="C466" s="59" t="s">
        <v>362</v>
      </c>
      <c r="D466" s="59"/>
    </row>
    <row r="467" spans="1:4" x14ac:dyDescent="0.25">
      <c r="A467" s="62" t="s">
        <v>6618</v>
      </c>
      <c r="B467" s="59" t="s">
        <v>710</v>
      </c>
      <c r="C467" s="59" t="s">
        <v>362</v>
      </c>
      <c r="D467" s="59"/>
    </row>
    <row r="468" spans="1:4" x14ac:dyDescent="0.25">
      <c r="A468" s="62" t="s">
        <v>6619</v>
      </c>
      <c r="B468" s="59" t="s">
        <v>710</v>
      </c>
      <c r="C468" s="59" t="s">
        <v>362</v>
      </c>
      <c r="D468" s="59"/>
    </row>
    <row r="469" spans="1:4" x14ac:dyDescent="0.25">
      <c r="A469" s="62" t="s">
        <v>6620</v>
      </c>
      <c r="B469" s="59" t="s">
        <v>710</v>
      </c>
      <c r="C469" s="59" t="s">
        <v>362</v>
      </c>
      <c r="D469" s="59"/>
    </row>
    <row r="470" spans="1:4" x14ac:dyDescent="0.25">
      <c r="A470" s="62" t="s">
        <v>6621</v>
      </c>
      <c r="B470" s="59" t="s">
        <v>710</v>
      </c>
      <c r="C470" s="59" t="s">
        <v>362</v>
      </c>
      <c r="D470" s="59"/>
    </row>
    <row r="471" spans="1:4" x14ac:dyDescent="0.25">
      <c r="A471" s="62" t="s">
        <v>6614</v>
      </c>
      <c r="B471" s="59" t="s">
        <v>710</v>
      </c>
      <c r="C471" s="59" t="s">
        <v>362</v>
      </c>
      <c r="D471" s="59"/>
    </row>
    <row r="472" spans="1:4" x14ac:dyDescent="0.25">
      <c r="A472" s="62" t="s">
        <v>6623</v>
      </c>
      <c r="B472" s="59" t="s">
        <v>710</v>
      </c>
      <c r="C472" s="59" t="s">
        <v>362</v>
      </c>
      <c r="D472" s="59"/>
    </row>
    <row r="473" spans="1:4" x14ac:dyDescent="0.25">
      <c r="A473" s="62" t="s">
        <v>1242</v>
      </c>
      <c r="B473" s="59" t="s">
        <v>710</v>
      </c>
      <c r="C473" s="59" t="s">
        <v>362</v>
      </c>
      <c r="D473" s="59"/>
    </row>
    <row r="474" spans="1:4" x14ac:dyDescent="0.25">
      <c r="A474" s="62" t="s">
        <v>6611</v>
      </c>
      <c r="B474" s="59" t="s">
        <v>710</v>
      </c>
      <c r="C474" s="59" t="s">
        <v>362</v>
      </c>
      <c r="D474" s="59"/>
    </row>
    <row r="475" spans="1:4" x14ac:dyDescent="0.25">
      <c r="A475" s="62" t="s">
        <v>6624</v>
      </c>
      <c r="B475" s="59" t="s">
        <v>710</v>
      </c>
      <c r="C475" s="59" t="s">
        <v>362</v>
      </c>
      <c r="D475" s="59"/>
    </row>
    <row r="476" spans="1:4" x14ac:dyDescent="0.25">
      <c r="A476" s="62" t="s">
        <v>6625</v>
      </c>
      <c r="B476" s="59" t="s">
        <v>710</v>
      </c>
      <c r="C476" s="59" t="s">
        <v>362</v>
      </c>
      <c r="D476" s="59"/>
    </row>
    <row r="477" spans="1:4" x14ac:dyDescent="0.25">
      <c r="A477" s="62" t="s">
        <v>6627</v>
      </c>
      <c r="B477" s="59" t="s">
        <v>710</v>
      </c>
      <c r="C477" s="59" t="s">
        <v>362</v>
      </c>
      <c r="D477" s="59"/>
    </row>
    <row r="478" spans="1:4" x14ac:dyDescent="0.25">
      <c r="A478" s="62" t="s">
        <v>6629</v>
      </c>
      <c r="B478" s="59" t="s">
        <v>710</v>
      </c>
      <c r="C478" s="59" t="s">
        <v>362</v>
      </c>
      <c r="D478" s="59"/>
    </row>
    <row r="479" spans="1:4" x14ac:dyDescent="0.25">
      <c r="A479" s="62" t="s">
        <v>6630</v>
      </c>
      <c r="B479" s="59" t="s">
        <v>710</v>
      </c>
      <c r="C479" s="59" t="s">
        <v>362</v>
      </c>
      <c r="D479" s="59"/>
    </row>
    <row r="480" spans="1:4" x14ac:dyDescent="0.25">
      <c r="A480" s="62" t="s">
        <v>1464</v>
      </c>
      <c r="B480" s="59" t="s">
        <v>65</v>
      </c>
      <c r="C480" s="59" t="s">
        <v>362</v>
      </c>
      <c r="D480" s="59" t="s">
        <v>523</v>
      </c>
    </row>
    <row r="481" spans="1:4" x14ac:dyDescent="0.25">
      <c r="A481" s="62" t="s">
        <v>1465</v>
      </c>
      <c r="B481" s="59" t="s">
        <v>65</v>
      </c>
      <c r="C481" s="59" t="s">
        <v>362</v>
      </c>
      <c r="D481" s="59" t="s">
        <v>520</v>
      </c>
    </row>
    <row r="482" spans="1:4" x14ac:dyDescent="0.25">
      <c r="A482" s="62" t="s">
        <v>1462</v>
      </c>
      <c r="B482" s="59" t="s">
        <v>65</v>
      </c>
      <c r="C482" s="59" t="s">
        <v>362</v>
      </c>
      <c r="D482" s="59" t="s">
        <v>458</v>
      </c>
    </row>
    <row r="483" spans="1:4" x14ac:dyDescent="0.25">
      <c r="A483" s="62" t="s">
        <v>1466</v>
      </c>
      <c r="B483" s="59" t="s">
        <v>65</v>
      </c>
      <c r="C483" s="59" t="s">
        <v>362</v>
      </c>
      <c r="D483" s="59" t="s">
        <v>345</v>
      </c>
    </row>
    <row r="484" spans="1:4" x14ac:dyDescent="0.25">
      <c r="A484" s="62" t="s">
        <v>1467</v>
      </c>
      <c r="B484" s="59" t="s">
        <v>65</v>
      </c>
      <c r="C484" s="59" t="s">
        <v>362</v>
      </c>
      <c r="D484" s="59" t="s">
        <v>482</v>
      </c>
    </row>
    <row r="485" spans="1:4" x14ac:dyDescent="0.25">
      <c r="A485" s="62" t="s">
        <v>1460</v>
      </c>
      <c r="B485" s="59" t="s">
        <v>65</v>
      </c>
      <c r="C485" s="59" t="s">
        <v>362</v>
      </c>
      <c r="D485" s="59"/>
    </row>
    <row r="486" spans="1:4" ht="30" x14ac:dyDescent="0.25">
      <c r="A486" s="62" t="s">
        <v>12790</v>
      </c>
      <c r="B486" s="2" t="s">
        <v>13</v>
      </c>
      <c r="C486" s="105" t="s">
        <v>12786</v>
      </c>
      <c r="D486" s="2"/>
    </row>
    <row r="487" spans="1:4" ht="30" x14ac:dyDescent="0.25">
      <c r="A487" s="62" t="s">
        <v>1442</v>
      </c>
      <c r="B487" s="2" t="s">
        <v>13</v>
      </c>
      <c r="C487" s="105" t="s">
        <v>12786</v>
      </c>
      <c r="D487" s="2" t="s">
        <v>648</v>
      </c>
    </row>
    <row r="488" spans="1:4" ht="30" x14ac:dyDescent="0.25">
      <c r="A488" s="62" t="s">
        <v>12793</v>
      </c>
      <c r="B488" s="2" t="s">
        <v>13</v>
      </c>
      <c r="C488" s="105" t="s">
        <v>12786</v>
      </c>
      <c r="D488" s="105" t="s">
        <v>12791</v>
      </c>
    </row>
    <row r="489" spans="1:4" ht="30" x14ac:dyDescent="0.25">
      <c r="A489" s="62" t="s">
        <v>12800</v>
      </c>
      <c r="B489" s="2" t="s">
        <v>13</v>
      </c>
      <c r="C489" s="105" t="s">
        <v>12786</v>
      </c>
      <c r="D489" s="105" t="s">
        <v>12797</v>
      </c>
    </row>
    <row r="490" spans="1:4" ht="30" x14ac:dyDescent="0.25">
      <c r="A490" s="62" t="s">
        <v>1445</v>
      </c>
      <c r="B490" s="2" t="s">
        <v>13</v>
      </c>
      <c r="C490" s="105" t="s">
        <v>12786</v>
      </c>
      <c r="D490" s="2" t="s">
        <v>631</v>
      </c>
    </row>
    <row r="491" spans="1:4" ht="30" x14ac:dyDescent="0.25">
      <c r="A491" s="62" t="s">
        <v>12803</v>
      </c>
      <c r="B491" s="2" t="s">
        <v>13</v>
      </c>
      <c r="C491" s="105" t="s">
        <v>12786</v>
      </c>
      <c r="D491" s="105" t="s">
        <v>12802</v>
      </c>
    </row>
    <row r="492" spans="1:4" ht="30" x14ac:dyDescent="0.25">
      <c r="A492" s="62" t="s">
        <v>1448</v>
      </c>
      <c r="B492" s="2" t="s">
        <v>13</v>
      </c>
      <c r="C492" s="105" t="s">
        <v>12786</v>
      </c>
      <c r="D492" s="2" t="s">
        <v>694</v>
      </c>
    </row>
    <row r="493" spans="1:4" ht="30" x14ac:dyDescent="0.25">
      <c r="A493" s="62" t="s">
        <v>1449</v>
      </c>
      <c r="B493" s="2" t="s">
        <v>13</v>
      </c>
      <c r="C493" s="105" t="s">
        <v>12786</v>
      </c>
      <c r="D493" s="2" t="s">
        <v>687</v>
      </c>
    </row>
    <row r="494" spans="1:4" ht="30" x14ac:dyDescent="0.25">
      <c r="A494" s="62" t="s">
        <v>12815</v>
      </c>
      <c r="B494" s="108" t="s">
        <v>13</v>
      </c>
      <c r="C494" s="108" t="s">
        <v>12786</v>
      </c>
      <c r="D494" s="108" t="s">
        <v>12812</v>
      </c>
    </row>
    <row r="495" spans="1:4" x14ac:dyDescent="0.25">
      <c r="A495" s="62" t="s">
        <v>1143</v>
      </c>
      <c r="B495" s="59" t="s">
        <v>20</v>
      </c>
      <c r="C495" s="59" t="s">
        <v>629</v>
      </c>
      <c r="D495" s="59" t="s">
        <v>1051</v>
      </c>
    </row>
    <row r="496" spans="1:4" x14ac:dyDescent="0.25">
      <c r="A496" s="62" t="s">
        <v>6454</v>
      </c>
      <c r="B496" s="59" t="s">
        <v>20</v>
      </c>
      <c r="C496" s="59" t="s">
        <v>629</v>
      </c>
      <c r="D496" s="59" t="s">
        <v>1051</v>
      </c>
    </row>
    <row r="497" spans="1:4" x14ac:dyDescent="0.25">
      <c r="A497" s="62" t="s">
        <v>6455</v>
      </c>
      <c r="B497" s="59" t="s">
        <v>20</v>
      </c>
      <c r="C497" s="59" t="s">
        <v>629</v>
      </c>
      <c r="D497" s="59" t="s">
        <v>1051</v>
      </c>
    </row>
    <row r="498" spans="1:4" x14ac:dyDescent="0.25">
      <c r="A498" s="62" t="s">
        <v>6456</v>
      </c>
      <c r="B498" s="59" t="s">
        <v>20</v>
      </c>
      <c r="C498" s="59" t="s">
        <v>629</v>
      </c>
      <c r="D498" s="59" t="s">
        <v>1051</v>
      </c>
    </row>
    <row r="499" spans="1:4" x14ac:dyDescent="0.25">
      <c r="A499" s="62" t="s">
        <v>6457</v>
      </c>
      <c r="B499" s="59" t="s">
        <v>20</v>
      </c>
      <c r="C499" s="59" t="s">
        <v>629</v>
      </c>
      <c r="D499" s="59" t="s">
        <v>1051</v>
      </c>
    </row>
    <row r="500" spans="1:4" x14ac:dyDescent="0.25">
      <c r="A500" s="62" t="s">
        <v>1144</v>
      </c>
      <c r="B500" s="59" t="s">
        <v>20</v>
      </c>
      <c r="C500" s="59" t="s">
        <v>629</v>
      </c>
      <c r="D500" s="59" t="s">
        <v>667</v>
      </c>
    </row>
    <row r="501" spans="1:4" x14ac:dyDescent="0.25">
      <c r="A501" s="62" t="s">
        <v>1145</v>
      </c>
      <c r="B501" s="59" t="s">
        <v>20</v>
      </c>
      <c r="C501" s="59" t="s">
        <v>629</v>
      </c>
      <c r="D501" s="59" t="s">
        <v>630</v>
      </c>
    </row>
    <row r="502" spans="1:4" x14ac:dyDescent="0.25">
      <c r="A502" s="62" t="s">
        <v>1141</v>
      </c>
      <c r="B502" s="59" t="s">
        <v>20</v>
      </c>
      <c r="C502" s="59" t="s">
        <v>629</v>
      </c>
      <c r="D502" s="59"/>
    </row>
    <row r="503" spans="1:4" x14ac:dyDescent="0.25">
      <c r="A503" s="62" t="s">
        <v>1146</v>
      </c>
      <c r="B503" s="59" t="s">
        <v>20</v>
      </c>
      <c r="C503" s="59" t="s">
        <v>629</v>
      </c>
      <c r="D503" s="59" t="s">
        <v>367</v>
      </c>
    </row>
    <row r="504" spans="1:4" x14ac:dyDescent="0.25">
      <c r="A504" s="62" t="s">
        <v>1243</v>
      </c>
      <c r="B504" s="59" t="s">
        <v>710</v>
      </c>
      <c r="C504" s="59" t="s">
        <v>742</v>
      </c>
      <c r="D504" s="59"/>
    </row>
    <row r="505" spans="1:4" x14ac:dyDescent="0.25">
      <c r="A505" s="62" t="s">
        <v>1244</v>
      </c>
      <c r="B505" s="59" t="s">
        <v>710</v>
      </c>
      <c r="C505" s="59" t="s">
        <v>742</v>
      </c>
      <c r="D505" s="59" t="s">
        <v>920</v>
      </c>
    </row>
    <row r="506" spans="1:4" x14ac:dyDescent="0.25">
      <c r="A506" s="62" t="s">
        <v>1245</v>
      </c>
      <c r="B506" s="59" t="s">
        <v>710</v>
      </c>
      <c r="C506" s="59" t="s">
        <v>742</v>
      </c>
      <c r="D506" s="59" t="s">
        <v>902</v>
      </c>
    </row>
    <row r="507" spans="1:4" x14ac:dyDescent="0.25">
      <c r="A507" s="62" t="s">
        <v>1246</v>
      </c>
      <c r="B507" s="59" t="s">
        <v>710</v>
      </c>
      <c r="C507" s="59" t="s">
        <v>742</v>
      </c>
      <c r="D507" s="59" t="s">
        <v>743</v>
      </c>
    </row>
    <row r="508" spans="1:4" x14ac:dyDescent="0.25">
      <c r="A508" s="62" t="s">
        <v>6428</v>
      </c>
      <c r="B508" s="59" t="s">
        <v>720</v>
      </c>
      <c r="C508" s="59" t="s">
        <v>66</v>
      </c>
      <c r="D508" s="59" t="s">
        <v>769</v>
      </c>
    </row>
    <row r="509" spans="1:4" x14ac:dyDescent="0.25">
      <c r="A509" s="62" t="s">
        <v>6429</v>
      </c>
      <c r="B509" s="59" t="s">
        <v>720</v>
      </c>
      <c r="C509" s="59" t="s">
        <v>66</v>
      </c>
      <c r="D509" s="59" t="s">
        <v>769</v>
      </c>
    </row>
    <row r="510" spans="1:4" x14ac:dyDescent="0.25">
      <c r="A510" s="62" t="s">
        <v>6430</v>
      </c>
      <c r="B510" s="59" t="s">
        <v>720</v>
      </c>
      <c r="C510" s="59" t="s">
        <v>66</v>
      </c>
      <c r="D510" s="59" t="s">
        <v>769</v>
      </c>
    </row>
    <row r="511" spans="1:4" x14ac:dyDescent="0.25">
      <c r="A511" s="62" t="s">
        <v>6587</v>
      </c>
      <c r="B511" s="59" t="s">
        <v>710</v>
      </c>
      <c r="C511" s="59" t="s">
        <v>66</v>
      </c>
      <c r="D511" s="59"/>
    </row>
    <row r="512" spans="1:4" x14ac:dyDescent="0.25">
      <c r="A512" s="62" t="s">
        <v>6588</v>
      </c>
      <c r="B512" s="59" t="s">
        <v>710</v>
      </c>
      <c r="C512" s="59" t="s">
        <v>66</v>
      </c>
      <c r="D512" s="59"/>
    </row>
    <row r="513" spans="1:4" x14ac:dyDescent="0.25">
      <c r="A513" s="62" t="s">
        <v>6589</v>
      </c>
      <c r="B513" s="59" t="s">
        <v>710</v>
      </c>
      <c r="C513" s="59" t="s">
        <v>66</v>
      </c>
      <c r="D513" s="59"/>
    </row>
    <row r="514" spans="1:4" x14ac:dyDescent="0.25">
      <c r="A514" s="62" t="s">
        <v>6590</v>
      </c>
      <c r="B514" s="59" t="s">
        <v>710</v>
      </c>
      <c r="C514" s="59" t="s">
        <v>66</v>
      </c>
      <c r="D514" s="59"/>
    </row>
    <row r="515" spans="1:4" x14ac:dyDescent="0.25">
      <c r="A515" s="62" t="s">
        <v>1248</v>
      </c>
      <c r="B515" s="59" t="s">
        <v>710</v>
      </c>
      <c r="C515" s="59" t="s">
        <v>66</v>
      </c>
      <c r="D515" s="59"/>
    </row>
    <row r="516" spans="1:4" x14ac:dyDescent="0.25">
      <c r="A516" s="62" t="s">
        <v>6591</v>
      </c>
      <c r="B516" s="59" t="s">
        <v>710</v>
      </c>
      <c r="C516" s="59" t="s">
        <v>66</v>
      </c>
      <c r="D516" s="59"/>
    </row>
    <row r="517" spans="1:4" x14ac:dyDescent="0.25">
      <c r="A517" s="62" t="s">
        <v>6434</v>
      </c>
      <c r="B517" s="59" t="s">
        <v>720</v>
      </c>
      <c r="C517" s="59" t="s">
        <v>66</v>
      </c>
      <c r="D517" s="59" t="s">
        <v>769</v>
      </c>
    </row>
    <row r="518" spans="1:4" x14ac:dyDescent="0.25">
      <c r="A518" s="62" t="s">
        <v>6442</v>
      </c>
      <c r="B518" s="59" t="s">
        <v>720</v>
      </c>
      <c r="C518" s="59" t="s">
        <v>66</v>
      </c>
      <c r="D518" s="59" t="s">
        <v>769</v>
      </c>
    </row>
    <row r="519" spans="1:4" x14ac:dyDescent="0.25">
      <c r="A519" s="62" t="s">
        <v>6444</v>
      </c>
      <c r="B519" s="59" t="s">
        <v>720</v>
      </c>
      <c r="C519" s="59" t="s">
        <v>66</v>
      </c>
      <c r="D519" s="59" t="s">
        <v>769</v>
      </c>
    </row>
    <row r="520" spans="1:4" x14ac:dyDescent="0.25">
      <c r="A520" s="62" t="s">
        <v>1470</v>
      </c>
      <c r="B520" s="59" t="s">
        <v>65</v>
      </c>
      <c r="C520" s="59" t="s">
        <v>66</v>
      </c>
      <c r="D520" s="59" t="s">
        <v>387</v>
      </c>
    </row>
    <row r="521" spans="1:4" x14ac:dyDescent="0.25">
      <c r="A521" s="62" t="s">
        <v>1471</v>
      </c>
      <c r="B521" s="59" t="s">
        <v>65</v>
      </c>
      <c r="C521" s="59" t="s">
        <v>66</v>
      </c>
      <c r="D521" s="59" t="s">
        <v>391</v>
      </c>
    </row>
    <row r="522" spans="1:4" x14ac:dyDescent="0.25">
      <c r="A522" s="62" t="s">
        <v>6435</v>
      </c>
      <c r="B522" s="59" t="s">
        <v>720</v>
      </c>
      <c r="C522" s="59" t="s">
        <v>66</v>
      </c>
      <c r="D522" s="59" t="s">
        <v>769</v>
      </c>
    </row>
    <row r="523" spans="1:4" x14ac:dyDescent="0.25">
      <c r="A523" s="62" t="s">
        <v>6431</v>
      </c>
      <c r="B523" s="59" t="s">
        <v>720</v>
      </c>
      <c r="C523" s="59" t="s">
        <v>66</v>
      </c>
      <c r="D523" s="59" t="s">
        <v>769</v>
      </c>
    </row>
    <row r="524" spans="1:4" x14ac:dyDescent="0.25">
      <c r="A524" s="62" t="s">
        <v>6432</v>
      </c>
      <c r="B524" s="59" t="s">
        <v>720</v>
      </c>
      <c r="C524" s="59" t="s">
        <v>66</v>
      </c>
      <c r="D524" s="59" t="s">
        <v>769</v>
      </c>
    </row>
    <row r="525" spans="1:4" x14ac:dyDescent="0.25">
      <c r="A525" s="62" t="s">
        <v>6433</v>
      </c>
      <c r="B525" s="59" t="s">
        <v>720</v>
      </c>
      <c r="C525" s="59" t="s">
        <v>66</v>
      </c>
      <c r="D525" s="59" t="s">
        <v>769</v>
      </c>
    </row>
    <row r="526" spans="1:4" x14ac:dyDescent="0.25">
      <c r="A526" s="62" t="s">
        <v>1472</v>
      </c>
      <c r="B526" s="59" t="s">
        <v>65</v>
      </c>
      <c r="C526" s="59" t="s">
        <v>66</v>
      </c>
      <c r="D526" s="59" t="s">
        <v>572</v>
      </c>
    </row>
    <row r="527" spans="1:4" x14ac:dyDescent="0.25">
      <c r="A527" s="62" t="s">
        <v>1473</v>
      </c>
      <c r="B527" s="59" t="s">
        <v>65</v>
      </c>
      <c r="C527" s="59" t="s">
        <v>66</v>
      </c>
      <c r="D527" s="59" t="s">
        <v>345</v>
      </c>
    </row>
    <row r="528" spans="1:4" x14ac:dyDescent="0.25">
      <c r="A528" s="62" t="s">
        <v>12461</v>
      </c>
      <c r="B528" s="59" t="s">
        <v>720</v>
      </c>
      <c r="C528" s="59" t="s">
        <v>66</v>
      </c>
      <c r="D528" s="59" t="s">
        <v>4804</v>
      </c>
    </row>
    <row r="529" spans="1:4" x14ac:dyDescent="0.25">
      <c r="A529" s="62" t="s">
        <v>1372</v>
      </c>
      <c r="B529" s="59" t="s">
        <v>720</v>
      </c>
      <c r="C529" s="59" t="s">
        <v>66</v>
      </c>
      <c r="D529" s="59" t="s">
        <v>769</v>
      </c>
    </row>
    <row r="530" spans="1:4" x14ac:dyDescent="0.25">
      <c r="A530" s="62" t="s">
        <v>1373</v>
      </c>
      <c r="B530" s="59" t="s">
        <v>720</v>
      </c>
      <c r="C530" s="59" t="s">
        <v>66</v>
      </c>
      <c r="D530" s="59" t="s">
        <v>898</v>
      </c>
    </row>
    <row r="531" spans="1:4" x14ac:dyDescent="0.25">
      <c r="A531" s="62" t="s">
        <v>1371</v>
      </c>
      <c r="B531" s="59" t="s">
        <v>720</v>
      </c>
      <c r="C531" s="59" t="s">
        <v>66</v>
      </c>
      <c r="D531" s="59"/>
    </row>
    <row r="532" spans="1:4" x14ac:dyDescent="0.25">
      <c r="A532" s="62" t="s">
        <v>6436</v>
      </c>
      <c r="B532" s="59" t="s">
        <v>720</v>
      </c>
      <c r="C532" s="59" t="s">
        <v>66</v>
      </c>
      <c r="D532" s="59" t="s">
        <v>769</v>
      </c>
    </row>
    <row r="533" spans="1:4" x14ac:dyDescent="0.25">
      <c r="A533" s="62" t="s">
        <v>6440</v>
      </c>
      <c r="B533" s="59" t="s">
        <v>720</v>
      </c>
      <c r="C533" s="59" t="s">
        <v>66</v>
      </c>
      <c r="D533" s="59" t="s">
        <v>769</v>
      </c>
    </row>
    <row r="534" spans="1:4" x14ac:dyDescent="0.25">
      <c r="A534" s="62" t="s">
        <v>6441</v>
      </c>
      <c r="B534" s="59" t="s">
        <v>720</v>
      </c>
      <c r="C534" s="59" t="s">
        <v>66</v>
      </c>
      <c r="D534" s="59" t="s">
        <v>769</v>
      </c>
    </row>
    <row r="535" spans="1:4" x14ac:dyDescent="0.25">
      <c r="A535" s="62" t="s">
        <v>1474</v>
      </c>
      <c r="B535" s="59" t="s">
        <v>65</v>
      </c>
      <c r="C535" s="59" t="s">
        <v>66</v>
      </c>
      <c r="D535" s="59" t="s">
        <v>492</v>
      </c>
    </row>
    <row r="536" spans="1:4" x14ac:dyDescent="0.25">
      <c r="A536" s="62" t="s">
        <v>1475</v>
      </c>
      <c r="B536" s="59" t="s">
        <v>65</v>
      </c>
      <c r="C536" s="59" t="s">
        <v>66</v>
      </c>
      <c r="D536" s="59" t="s">
        <v>482</v>
      </c>
    </row>
    <row r="537" spans="1:4" x14ac:dyDescent="0.25">
      <c r="A537" s="62" t="s">
        <v>6438</v>
      </c>
      <c r="B537" s="59" t="s">
        <v>720</v>
      </c>
      <c r="C537" s="59" t="s">
        <v>66</v>
      </c>
      <c r="D537" s="59" t="s">
        <v>769</v>
      </c>
    </row>
    <row r="538" spans="1:4" x14ac:dyDescent="0.25">
      <c r="A538" s="62" t="s">
        <v>6439</v>
      </c>
      <c r="B538" s="59" t="s">
        <v>720</v>
      </c>
      <c r="C538" s="59" t="s">
        <v>66</v>
      </c>
      <c r="D538" s="59" t="s">
        <v>769</v>
      </c>
    </row>
    <row r="539" spans="1:4" x14ac:dyDescent="0.25">
      <c r="A539" s="62" t="s">
        <v>1469</v>
      </c>
      <c r="B539" s="59" t="s">
        <v>65</v>
      </c>
      <c r="C539" s="59" t="s">
        <v>66</v>
      </c>
      <c r="D539" s="59"/>
    </row>
    <row r="540" spans="1:4" x14ac:dyDescent="0.25">
      <c r="A540" s="62" t="s">
        <v>1476</v>
      </c>
      <c r="B540" s="59" t="s">
        <v>65</v>
      </c>
      <c r="C540" s="59" t="s">
        <v>66</v>
      </c>
      <c r="D540" s="59" t="s">
        <v>67</v>
      </c>
    </row>
    <row r="541" spans="1:4" x14ac:dyDescent="0.25">
      <c r="A541" s="62" t="s">
        <v>6437</v>
      </c>
      <c r="B541" s="59" t="s">
        <v>720</v>
      </c>
      <c r="C541" s="59" t="s">
        <v>66</v>
      </c>
      <c r="D541" s="59" t="s">
        <v>769</v>
      </c>
    </row>
    <row r="542" spans="1:4" x14ac:dyDescent="0.25">
      <c r="A542" s="62" t="s">
        <v>6443</v>
      </c>
      <c r="B542" s="59" t="s">
        <v>720</v>
      </c>
      <c r="C542" s="59" t="s">
        <v>66</v>
      </c>
      <c r="D542" s="59" t="s">
        <v>769</v>
      </c>
    </row>
    <row r="543" spans="1:4" x14ac:dyDescent="0.25">
      <c r="A543" s="62" t="s">
        <v>6445</v>
      </c>
      <c r="B543" s="59" t="s">
        <v>720</v>
      </c>
      <c r="C543" s="59" t="s">
        <v>66</v>
      </c>
      <c r="D543" s="59" t="s">
        <v>769</v>
      </c>
    </row>
    <row r="544" spans="1:4" x14ac:dyDescent="0.25">
      <c r="A544" s="62" t="s">
        <v>6156</v>
      </c>
      <c r="B544" s="59" t="s">
        <v>84</v>
      </c>
      <c r="C544" s="59" t="s">
        <v>856</v>
      </c>
      <c r="D544" s="59"/>
    </row>
    <row r="545" spans="1:4" x14ac:dyDescent="0.25">
      <c r="A545" s="62" t="s">
        <v>6157</v>
      </c>
      <c r="B545" s="59" t="s">
        <v>84</v>
      </c>
      <c r="C545" s="59" t="s">
        <v>856</v>
      </c>
      <c r="D545" s="59"/>
    </row>
    <row r="546" spans="1:4" x14ac:dyDescent="0.25">
      <c r="A546" s="62" t="s">
        <v>6158</v>
      </c>
      <c r="B546" s="59" t="s">
        <v>84</v>
      </c>
      <c r="C546" s="59" t="s">
        <v>856</v>
      </c>
      <c r="D546" s="59"/>
    </row>
    <row r="547" spans="1:4" x14ac:dyDescent="0.25">
      <c r="A547" s="62" t="s">
        <v>1339</v>
      </c>
      <c r="B547" s="59" t="s">
        <v>84</v>
      </c>
      <c r="C547" s="59" t="s">
        <v>856</v>
      </c>
      <c r="D547" s="59"/>
    </row>
    <row r="548" spans="1:4" x14ac:dyDescent="0.25">
      <c r="A548" s="62" t="s">
        <v>6160</v>
      </c>
      <c r="B548" s="59" t="s">
        <v>84</v>
      </c>
      <c r="C548" s="59" t="s">
        <v>856</v>
      </c>
      <c r="D548" s="59"/>
    </row>
    <row r="549" spans="1:4" x14ac:dyDescent="0.25">
      <c r="A549" s="62" t="s">
        <v>1177</v>
      </c>
      <c r="B549" s="59" t="s">
        <v>34</v>
      </c>
      <c r="C549" s="59" t="s">
        <v>54</v>
      </c>
      <c r="D549" s="59"/>
    </row>
    <row r="550" spans="1:4" x14ac:dyDescent="0.25">
      <c r="A550" s="62" t="s">
        <v>1178</v>
      </c>
      <c r="B550" s="59" t="s">
        <v>34</v>
      </c>
      <c r="C550" s="59" t="s">
        <v>54</v>
      </c>
      <c r="D550" s="59" t="s">
        <v>77</v>
      </c>
    </row>
    <row r="551" spans="1:4" x14ac:dyDescent="0.25">
      <c r="A551" s="62" t="s">
        <v>1179</v>
      </c>
      <c r="B551" s="59" t="s">
        <v>34</v>
      </c>
      <c r="C551" s="59" t="s">
        <v>54</v>
      </c>
      <c r="D551" s="59" t="s">
        <v>55</v>
      </c>
    </row>
    <row r="552" spans="1:4" x14ac:dyDescent="0.25">
      <c r="A552" s="62" t="s">
        <v>1316</v>
      </c>
      <c r="B552" s="59" t="s">
        <v>685</v>
      </c>
      <c r="C552" s="59" t="s">
        <v>686</v>
      </c>
      <c r="D552" s="59"/>
    </row>
    <row r="553" spans="1:4" x14ac:dyDescent="0.25">
      <c r="A553" s="62" t="s">
        <v>1147</v>
      </c>
      <c r="B553" s="59" t="s">
        <v>20</v>
      </c>
      <c r="C553" s="59" t="s">
        <v>862</v>
      </c>
      <c r="D553" s="59"/>
    </row>
    <row r="554" spans="1:4" x14ac:dyDescent="0.25">
      <c r="A554" s="62" t="s">
        <v>6552</v>
      </c>
      <c r="B554" s="59" t="s">
        <v>84</v>
      </c>
      <c r="C554" s="59" t="s">
        <v>678</v>
      </c>
      <c r="D554" s="59"/>
    </row>
    <row r="555" spans="1:4" x14ac:dyDescent="0.25">
      <c r="A555" s="62" t="s">
        <v>6553</v>
      </c>
      <c r="B555" s="59" t="s">
        <v>84</v>
      </c>
      <c r="C555" s="59" t="s">
        <v>678</v>
      </c>
      <c r="D555" s="59"/>
    </row>
    <row r="556" spans="1:4" x14ac:dyDescent="0.25">
      <c r="A556" s="62" t="s">
        <v>6554</v>
      </c>
      <c r="B556" s="59" t="s">
        <v>84</v>
      </c>
      <c r="C556" s="59" t="s">
        <v>678</v>
      </c>
      <c r="D556" s="59"/>
    </row>
    <row r="557" spans="1:4" x14ac:dyDescent="0.25">
      <c r="A557" s="62" t="s">
        <v>1341</v>
      </c>
      <c r="B557" s="59" t="s">
        <v>84</v>
      </c>
      <c r="C557" s="59" t="s">
        <v>678</v>
      </c>
      <c r="D557" s="59"/>
    </row>
    <row r="558" spans="1:4" x14ac:dyDescent="0.25">
      <c r="A558" s="62" t="s">
        <v>6555</v>
      </c>
      <c r="B558" s="59" t="s">
        <v>84</v>
      </c>
      <c r="C558" s="59" t="s">
        <v>678</v>
      </c>
      <c r="D558" s="59"/>
    </row>
    <row r="559" spans="1:4" x14ac:dyDescent="0.25">
      <c r="A559" s="62" t="s">
        <v>6556</v>
      </c>
      <c r="B559" s="59" t="s">
        <v>84</v>
      </c>
      <c r="C559" s="59" t="s">
        <v>678</v>
      </c>
      <c r="D559" s="59"/>
    </row>
    <row r="560" spans="1:4" x14ac:dyDescent="0.25">
      <c r="A560" s="62" t="s">
        <v>6557</v>
      </c>
      <c r="B560" s="59" t="s">
        <v>84</v>
      </c>
      <c r="C560" s="59" t="s">
        <v>678</v>
      </c>
      <c r="D560" s="59"/>
    </row>
    <row r="561" spans="1:4" x14ac:dyDescent="0.25">
      <c r="A561" s="62" t="s">
        <v>6558</v>
      </c>
      <c r="B561" s="59" t="s">
        <v>84</v>
      </c>
      <c r="C561" s="59" t="s">
        <v>678</v>
      </c>
      <c r="D561" s="59"/>
    </row>
    <row r="562" spans="1:4" x14ac:dyDescent="0.25">
      <c r="A562" s="62" t="s">
        <v>12245</v>
      </c>
      <c r="B562" s="59" t="s">
        <v>13</v>
      </c>
      <c r="C562" s="59" t="s">
        <v>81</v>
      </c>
      <c r="D562" s="59" t="s">
        <v>12239</v>
      </c>
    </row>
    <row r="563" spans="1:4" x14ac:dyDescent="0.25">
      <c r="A563" s="62" t="s">
        <v>12241</v>
      </c>
      <c r="B563" s="59" t="s">
        <v>13</v>
      </c>
      <c r="C563" s="59" t="s">
        <v>81</v>
      </c>
      <c r="D563" s="59" t="s">
        <v>12239</v>
      </c>
    </row>
    <row r="564" spans="1:4" x14ac:dyDescent="0.25">
      <c r="A564" s="62" t="s">
        <v>1438</v>
      </c>
      <c r="B564" s="59" t="s">
        <v>13</v>
      </c>
      <c r="C564" s="59" t="s">
        <v>81</v>
      </c>
      <c r="D564" s="59" t="s">
        <v>91</v>
      </c>
    </row>
    <row r="565" spans="1:4" x14ac:dyDescent="0.25">
      <c r="A565" s="62" t="s">
        <v>1439</v>
      </c>
      <c r="B565" s="59" t="s">
        <v>13</v>
      </c>
      <c r="C565" s="59" t="s">
        <v>81</v>
      </c>
      <c r="D565" s="59" t="s">
        <v>86</v>
      </c>
    </row>
    <row r="566" spans="1:4" x14ac:dyDescent="0.25">
      <c r="A566" s="62" t="s">
        <v>1440</v>
      </c>
      <c r="B566" s="59" t="s">
        <v>13</v>
      </c>
      <c r="C566" s="59" t="s">
        <v>81</v>
      </c>
      <c r="D566" s="59" t="s">
        <v>314</v>
      </c>
    </row>
    <row r="567" spans="1:4" x14ac:dyDescent="0.25">
      <c r="A567" s="62" t="s">
        <v>1435</v>
      </c>
      <c r="B567" s="59" t="s">
        <v>13</v>
      </c>
      <c r="C567" s="59" t="s">
        <v>81</v>
      </c>
      <c r="D567" s="59"/>
    </row>
    <row r="568" spans="1:4" x14ac:dyDescent="0.25">
      <c r="A568" s="62" t="s">
        <v>1436</v>
      </c>
      <c r="B568" s="59" t="s">
        <v>13</v>
      </c>
      <c r="C568" s="59" t="s">
        <v>81</v>
      </c>
      <c r="D568" s="59" t="s">
        <v>124</v>
      </c>
    </row>
    <row r="569" spans="1:4" x14ac:dyDescent="0.25">
      <c r="A569" s="62" t="s">
        <v>1183</v>
      </c>
      <c r="B569" s="59" t="s">
        <v>34</v>
      </c>
      <c r="C569" s="59" t="s">
        <v>35</v>
      </c>
      <c r="D569" s="59" t="s">
        <v>146</v>
      </c>
    </row>
    <row r="570" spans="1:4" x14ac:dyDescent="0.25">
      <c r="A570" s="62" t="s">
        <v>1180</v>
      </c>
      <c r="B570" s="59" t="s">
        <v>34</v>
      </c>
      <c r="C570" s="59" t="s">
        <v>35</v>
      </c>
      <c r="D570" s="59"/>
    </row>
    <row r="571" spans="1:4" x14ac:dyDescent="0.25">
      <c r="A571" s="62" t="s">
        <v>1181</v>
      </c>
      <c r="B571" s="59" t="s">
        <v>34</v>
      </c>
      <c r="C571" s="59" t="s">
        <v>35</v>
      </c>
      <c r="D571" s="59" t="s">
        <v>124</v>
      </c>
    </row>
    <row r="572" spans="1:4" x14ac:dyDescent="0.25">
      <c r="A572" s="62" t="s">
        <v>1182</v>
      </c>
      <c r="B572" s="59" t="s">
        <v>34</v>
      </c>
      <c r="C572" s="59" t="s">
        <v>35</v>
      </c>
      <c r="D572" s="59" t="s">
        <v>55</v>
      </c>
    </row>
    <row r="573" spans="1:4" x14ac:dyDescent="0.25">
      <c r="A573" s="62" t="s">
        <v>1184</v>
      </c>
      <c r="B573" s="59" t="s">
        <v>34</v>
      </c>
      <c r="C573" s="59" t="s">
        <v>35</v>
      </c>
      <c r="D573" s="59" t="s">
        <v>287</v>
      </c>
    </row>
    <row r="574" spans="1:4" x14ac:dyDescent="0.25">
      <c r="A574" s="62" t="s">
        <v>1185</v>
      </c>
      <c r="B574" s="59" t="s">
        <v>34</v>
      </c>
      <c r="C574" s="59" t="s">
        <v>35</v>
      </c>
      <c r="D574" s="59" t="s">
        <v>66</v>
      </c>
    </row>
    <row r="575" spans="1:4" x14ac:dyDescent="0.25">
      <c r="A575" s="62" t="s">
        <v>1186</v>
      </c>
      <c r="B575" s="59" t="s">
        <v>34</v>
      </c>
      <c r="C575" s="59" t="s">
        <v>35</v>
      </c>
      <c r="D575" s="59" t="s">
        <v>182</v>
      </c>
    </row>
    <row r="576" spans="1:4" x14ac:dyDescent="0.25">
      <c r="A576" s="62" t="s">
        <v>1187</v>
      </c>
      <c r="B576" s="59" t="s">
        <v>34</v>
      </c>
      <c r="C576" s="59" t="s">
        <v>35</v>
      </c>
      <c r="D576" s="59" t="s">
        <v>171</v>
      </c>
    </row>
    <row r="577" spans="1:4" x14ac:dyDescent="0.25">
      <c r="A577" s="62" t="s">
        <v>1343</v>
      </c>
      <c r="B577" s="59" t="s">
        <v>84</v>
      </c>
      <c r="C577" s="59" t="s">
        <v>653</v>
      </c>
      <c r="D577" s="59" t="s">
        <v>833</v>
      </c>
    </row>
    <row r="578" spans="1:4" x14ac:dyDescent="0.25">
      <c r="A578" s="62" t="s">
        <v>1344</v>
      </c>
      <c r="B578" s="59" t="s">
        <v>84</v>
      </c>
      <c r="C578" s="59" t="s">
        <v>653</v>
      </c>
      <c r="D578" s="59" t="s">
        <v>682</v>
      </c>
    </row>
    <row r="579" spans="1:4" x14ac:dyDescent="0.25">
      <c r="A579" s="62" t="s">
        <v>1342</v>
      </c>
      <c r="B579" s="59" t="s">
        <v>84</v>
      </c>
      <c r="C579" s="59" t="s">
        <v>653</v>
      </c>
      <c r="D579" s="59"/>
    </row>
    <row r="580" spans="1:4" x14ac:dyDescent="0.25">
      <c r="A580" s="62" t="s">
        <v>1345</v>
      </c>
      <c r="B580" s="59" t="s">
        <v>84</v>
      </c>
      <c r="C580" s="59" t="s">
        <v>653</v>
      </c>
      <c r="D580" s="59" t="s">
        <v>654</v>
      </c>
    </row>
    <row r="581" spans="1:4" x14ac:dyDescent="0.25">
      <c r="A581" s="62" t="s">
        <v>1347</v>
      </c>
      <c r="B581" s="59" t="s">
        <v>84</v>
      </c>
      <c r="C581" s="59" t="s">
        <v>653</v>
      </c>
      <c r="D581" s="59" t="s">
        <v>809</v>
      </c>
    </row>
    <row r="582" spans="1:4" x14ac:dyDescent="0.25">
      <c r="A582" s="62" t="s">
        <v>6606</v>
      </c>
      <c r="B582" s="59" t="s">
        <v>720</v>
      </c>
      <c r="C582" s="59" t="s">
        <v>726</v>
      </c>
      <c r="D582" s="59" t="s">
        <v>813</v>
      </c>
    </row>
    <row r="583" spans="1:4" x14ac:dyDescent="0.25">
      <c r="A583" s="62" t="s">
        <v>6607</v>
      </c>
      <c r="B583" s="59" t="s">
        <v>720</v>
      </c>
      <c r="C583" s="59" t="s">
        <v>726</v>
      </c>
      <c r="D583" s="59" t="s">
        <v>813</v>
      </c>
    </row>
    <row r="584" spans="1:4" x14ac:dyDescent="0.25">
      <c r="A584" s="62" t="s">
        <v>6604</v>
      </c>
      <c r="B584" s="59" t="s">
        <v>720</v>
      </c>
      <c r="C584" s="59" t="s">
        <v>726</v>
      </c>
      <c r="D584" s="59" t="s">
        <v>813</v>
      </c>
    </row>
    <row r="585" spans="1:4" x14ac:dyDescent="0.25">
      <c r="A585" s="62" t="s">
        <v>6605</v>
      </c>
      <c r="B585" s="59" t="s">
        <v>720</v>
      </c>
      <c r="C585" s="59" t="s">
        <v>726</v>
      </c>
      <c r="D585" s="59" t="s">
        <v>813</v>
      </c>
    </row>
    <row r="586" spans="1:4" x14ac:dyDescent="0.25">
      <c r="A586" s="62" t="s">
        <v>6610</v>
      </c>
      <c r="B586" s="59" t="s">
        <v>720</v>
      </c>
      <c r="C586" s="59" t="s">
        <v>726</v>
      </c>
      <c r="D586" s="59" t="s">
        <v>813</v>
      </c>
    </row>
    <row r="587" spans="1:4" x14ac:dyDescent="0.25">
      <c r="A587" s="62" t="s">
        <v>6412</v>
      </c>
      <c r="B587" s="59" t="s">
        <v>720</v>
      </c>
      <c r="C587" s="59" t="s">
        <v>726</v>
      </c>
      <c r="D587" s="59" t="s">
        <v>813</v>
      </c>
    </row>
    <row r="588" spans="1:4" x14ac:dyDescent="0.25">
      <c r="A588" s="62" t="s">
        <v>6613</v>
      </c>
      <c r="B588" s="59" t="s">
        <v>720</v>
      </c>
      <c r="C588" s="59" t="s">
        <v>726</v>
      </c>
      <c r="D588" s="59" t="s">
        <v>813</v>
      </c>
    </row>
    <row r="589" spans="1:4" x14ac:dyDescent="0.25">
      <c r="A589" s="62" t="s">
        <v>1375</v>
      </c>
      <c r="B589" s="59" t="s">
        <v>720</v>
      </c>
      <c r="C589" s="59" t="s">
        <v>726</v>
      </c>
      <c r="D589" s="59" t="s">
        <v>945</v>
      </c>
    </row>
    <row r="590" spans="1:4" x14ac:dyDescent="0.25">
      <c r="A590" s="62" t="s">
        <v>6411</v>
      </c>
      <c r="B590" s="59" t="s">
        <v>720</v>
      </c>
      <c r="C590" s="59" t="s">
        <v>726</v>
      </c>
      <c r="D590" s="59" t="s">
        <v>813</v>
      </c>
    </row>
    <row r="591" spans="1:4" x14ac:dyDescent="0.25">
      <c r="A591" s="62" t="s">
        <v>1374</v>
      </c>
      <c r="B591" s="59" t="s">
        <v>720</v>
      </c>
      <c r="C591" s="59" t="s">
        <v>726</v>
      </c>
      <c r="D591" s="59"/>
    </row>
    <row r="592" spans="1:4" x14ac:dyDescent="0.25">
      <c r="A592" s="62" t="s">
        <v>12462</v>
      </c>
      <c r="B592" s="59" t="s">
        <v>720</v>
      </c>
      <c r="C592" s="59" t="s">
        <v>726</v>
      </c>
      <c r="D592" s="59" t="s">
        <v>4804</v>
      </c>
    </row>
    <row r="593" spans="1:4" x14ac:dyDescent="0.25">
      <c r="A593" s="62" t="s">
        <v>1376</v>
      </c>
      <c r="B593" s="59" t="s">
        <v>720</v>
      </c>
      <c r="C593" s="59" t="s">
        <v>726</v>
      </c>
      <c r="D593" s="59" t="s">
        <v>769</v>
      </c>
    </row>
    <row r="594" spans="1:4" x14ac:dyDescent="0.25">
      <c r="A594" s="62" t="s">
        <v>1377</v>
      </c>
      <c r="B594" s="59" t="s">
        <v>720</v>
      </c>
      <c r="C594" s="59" t="s">
        <v>726</v>
      </c>
      <c r="D594" s="59" t="s">
        <v>898</v>
      </c>
    </row>
    <row r="595" spans="1:4" x14ac:dyDescent="0.25">
      <c r="A595" s="62" t="s">
        <v>1379</v>
      </c>
      <c r="B595" s="59" t="s">
        <v>720</v>
      </c>
      <c r="C595" s="59" t="s">
        <v>726</v>
      </c>
      <c r="D595" s="59" t="s">
        <v>727</v>
      </c>
    </row>
    <row r="596" spans="1:4" x14ac:dyDescent="0.25">
      <c r="A596" s="62" t="s">
        <v>1380</v>
      </c>
      <c r="B596" s="59" t="s">
        <v>720</v>
      </c>
      <c r="C596" s="59" t="s">
        <v>726</v>
      </c>
      <c r="D596" s="59" t="s">
        <v>842</v>
      </c>
    </row>
    <row r="597" spans="1:4" x14ac:dyDescent="0.25">
      <c r="A597" s="62" t="s">
        <v>6622</v>
      </c>
      <c r="B597" s="59" t="s">
        <v>720</v>
      </c>
      <c r="C597" s="59" t="s">
        <v>726</v>
      </c>
      <c r="D597" s="59" t="s">
        <v>813</v>
      </c>
    </row>
    <row r="598" spans="1:4" x14ac:dyDescent="0.25">
      <c r="A598" s="62" t="s">
        <v>6616</v>
      </c>
      <c r="B598" s="59" t="s">
        <v>720</v>
      </c>
      <c r="C598" s="59" t="s">
        <v>726</v>
      </c>
      <c r="D598" s="59" t="s">
        <v>813</v>
      </c>
    </row>
    <row r="599" spans="1:4" x14ac:dyDescent="0.25">
      <c r="A599" s="62" t="s">
        <v>6414</v>
      </c>
      <c r="B599" s="59" t="s">
        <v>720</v>
      </c>
      <c r="C599" s="59" t="s">
        <v>726</v>
      </c>
      <c r="D599" s="59" t="s">
        <v>813</v>
      </c>
    </row>
    <row r="600" spans="1:4" x14ac:dyDescent="0.25">
      <c r="A600" s="62" t="s">
        <v>6415</v>
      </c>
      <c r="B600" s="59" t="s">
        <v>720</v>
      </c>
      <c r="C600" s="59" t="s">
        <v>726</v>
      </c>
      <c r="D600" s="59" t="s">
        <v>813</v>
      </c>
    </row>
    <row r="601" spans="1:4" x14ac:dyDescent="0.25">
      <c r="A601" s="62" t="s">
        <v>1381</v>
      </c>
      <c r="B601" s="59" t="s">
        <v>720</v>
      </c>
      <c r="C601" s="59" t="s">
        <v>726</v>
      </c>
      <c r="D601" s="59" t="s">
        <v>813</v>
      </c>
    </row>
    <row r="602" spans="1:4" x14ac:dyDescent="0.25">
      <c r="A602" s="62" t="s">
        <v>6416</v>
      </c>
      <c r="B602" s="59" t="s">
        <v>720</v>
      </c>
      <c r="C602" s="59" t="s">
        <v>726</v>
      </c>
      <c r="D602" s="59" t="s">
        <v>813</v>
      </c>
    </row>
    <row r="603" spans="1:4" x14ac:dyDescent="0.25">
      <c r="A603" s="62" t="s">
        <v>6626</v>
      </c>
      <c r="B603" s="59" t="s">
        <v>720</v>
      </c>
      <c r="C603" s="59" t="s">
        <v>726</v>
      </c>
      <c r="D603" s="59" t="s">
        <v>813</v>
      </c>
    </row>
    <row r="604" spans="1:4" x14ac:dyDescent="0.25">
      <c r="A604" s="62" t="s">
        <v>6628</v>
      </c>
      <c r="B604" s="59" t="s">
        <v>720</v>
      </c>
      <c r="C604" s="59" t="s">
        <v>726</v>
      </c>
      <c r="D604" s="59" t="s">
        <v>813</v>
      </c>
    </row>
    <row r="605" spans="1:4" x14ac:dyDescent="0.25">
      <c r="A605" s="62" t="s">
        <v>12047</v>
      </c>
      <c r="B605" s="59" t="s">
        <v>720</v>
      </c>
      <c r="C605" s="59" t="s">
        <v>726</v>
      </c>
      <c r="D605" s="59" t="s">
        <v>813</v>
      </c>
    </row>
    <row r="606" spans="1:4" x14ac:dyDescent="0.25">
      <c r="A606" s="62" t="s">
        <v>1378</v>
      </c>
      <c r="B606" s="59" t="s">
        <v>720</v>
      </c>
      <c r="C606" s="59" t="s">
        <v>726</v>
      </c>
      <c r="D606" s="59" t="s">
        <v>845</v>
      </c>
    </row>
    <row r="607" spans="1:4" x14ac:dyDescent="0.25">
      <c r="A607" s="62" t="s">
        <v>6631</v>
      </c>
      <c r="B607" s="59" t="s">
        <v>720</v>
      </c>
      <c r="C607" s="59" t="s">
        <v>726</v>
      </c>
      <c r="D607" s="59" t="s">
        <v>813</v>
      </c>
    </row>
    <row r="608" spans="1:4" x14ac:dyDescent="0.25">
      <c r="A608" s="62" t="s">
        <v>6413</v>
      </c>
      <c r="B608" s="59" t="s">
        <v>720</v>
      </c>
      <c r="C608" s="59" t="s">
        <v>726</v>
      </c>
      <c r="D608" s="59" t="s">
        <v>813</v>
      </c>
    </row>
    <row r="609" spans="1:4" x14ac:dyDescent="0.25">
      <c r="A609" s="62" t="s">
        <v>6701</v>
      </c>
      <c r="B609" s="59" t="s">
        <v>720</v>
      </c>
      <c r="C609" s="59" t="s">
        <v>726</v>
      </c>
      <c r="D609" s="59" t="s">
        <v>945</v>
      </c>
    </row>
    <row r="610" spans="1:4" x14ac:dyDescent="0.25">
      <c r="A610" s="62" t="s">
        <v>1349</v>
      </c>
      <c r="B610" s="59" t="s">
        <v>84</v>
      </c>
      <c r="C610" s="59" t="s">
        <v>638</v>
      </c>
      <c r="D610" s="59" t="s">
        <v>650</v>
      </c>
    </row>
    <row r="611" spans="1:4" x14ac:dyDescent="0.25">
      <c r="A611" s="62" t="s">
        <v>1350</v>
      </c>
      <c r="B611" s="59" t="s">
        <v>84</v>
      </c>
      <c r="C611" s="59" t="s">
        <v>638</v>
      </c>
      <c r="D611" s="59" t="s">
        <v>668</v>
      </c>
    </row>
    <row r="612" spans="1:4" x14ac:dyDescent="0.25">
      <c r="A612" s="62" t="s">
        <v>1352</v>
      </c>
      <c r="B612" s="59" t="s">
        <v>84</v>
      </c>
      <c r="C612" s="59" t="s">
        <v>638</v>
      </c>
      <c r="D612" s="59" t="s">
        <v>716</v>
      </c>
    </row>
    <row r="613" spans="1:4" x14ac:dyDescent="0.25">
      <c r="A613" s="62" t="s">
        <v>1353</v>
      </c>
      <c r="B613" s="59" t="s">
        <v>84</v>
      </c>
      <c r="C613" s="59" t="s">
        <v>638</v>
      </c>
      <c r="D613" s="59" t="s">
        <v>669</v>
      </c>
    </row>
    <row r="614" spans="1:4" x14ac:dyDescent="0.25">
      <c r="A614" s="62" t="s">
        <v>6594</v>
      </c>
      <c r="B614" s="59" t="s">
        <v>84</v>
      </c>
      <c r="C614" s="59" t="s">
        <v>638</v>
      </c>
      <c r="D614" s="59" t="s">
        <v>669</v>
      </c>
    </row>
    <row r="615" spans="1:4" x14ac:dyDescent="0.25">
      <c r="A615" s="62" t="s">
        <v>6596</v>
      </c>
      <c r="B615" s="59" t="s">
        <v>84</v>
      </c>
      <c r="C615" s="59" t="s">
        <v>638</v>
      </c>
      <c r="D615" s="59" t="s">
        <v>669</v>
      </c>
    </row>
    <row r="616" spans="1:4" x14ac:dyDescent="0.25">
      <c r="A616" s="62" t="s">
        <v>6595</v>
      </c>
      <c r="B616" s="59" t="s">
        <v>84</v>
      </c>
      <c r="C616" s="59" t="s">
        <v>638</v>
      </c>
      <c r="D616" s="59" t="s">
        <v>669</v>
      </c>
    </row>
    <row r="617" spans="1:4" x14ac:dyDescent="0.25">
      <c r="A617" s="62" t="s">
        <v>1354</v>
      </c>
      <c r="B617" s="59" t="s">
        <v>84</v>
      </c>
      <c r="C617" s="59" t="s">
        <v>638</v>
      </c>
      <c r="D617" s="59" t="s">
        <v>639</v>
      </c>
    </row>
    <row r="618" spans="1:4" x14ac:dyDescent="0.25">
      <c r="A618" s="62" t="s">
        <v>1355</v>
      </c>
      <c r="B618" s="59" t="s">
        <v>84</v>
      </c>
      <c r="C618" s="59" t="s">
        <v>638</v>
      </c>
      <c r="D618" s="59" t="s">
        <v>671</v>
      </c>
    </row>
    <row r="619" spans="1:4" x14ac:dyDescent="0.25">
      <c r="A619" s="62" t="s">
        <v>1348</v>
      </c>
      <c r="B619" s="59" t="s">
        <v>84</v>
      </c>
      <c r="C619" s="59" t="s">
        <v>638</v>
      </c>
      <c r="D619" s="59"/>
    </row>
    <row r="620" spans="1:4" x14ac:dyDescent="0.25">
      <c r="A620" s="62" t="s">
        <v>8048</v>
      </c>
      <c r="B620" s="120" t="s">
        <v>84</v>
      </c>
      <c r="C620" s="120" t="s">
        <v>638</v>
      </c>
      <c r="D620" s="120" t="s">
        <v>669</v>
      </c>
    </row>
    <row r="621" spans="1:4" x14ac:dyDescent="0.25">
      <c r="A621" s="62" t="s">
        <v>12598</v>
      </c>
      <c r="B621" s="120" t="s">
        <v>84</v>
      </c>
      <c r="C621" s="120" t="s">
        <v>638</v>
      </c>
      <c r="D621" s="120" t="s">
        <v>669</v>
      </c>
    </row>
    <row r="622" spans="1:4" x14ac:dyDescent="0.25">
      <c r="A622" s="62" t="s">
        <v>8049</v>
      </c>
      <c r="B622" s="120" t="s">
        <v>84</v>
      </c>
      <c r="C622" s="120" t="s">
        <v>638</v>
      </c>
      <c r="D622" s="120" t="s">
        <v>669</v>
      </c>
    </row>
    <row r="623" spans="1:4" x14ac:dyDescent="0.25">
      <c r="A623" s="62" t="s">
        <v>1148</v>
      </c>
      <c r="B623" s="59" t="s">
        <v>20</v>
      </c>
      <c r="C623" s="59" t="s">
        <v>21</v>
      </c>
      <c r="D623" s="59"/>
    </row>
    <row r="624" spans="1:4" x14ac:dyDescent="0.25">
      <c r="A624" s="62" t="s">
        <v>6018</v>
      </c>
      <c r="B624" s="59" t="s">
        <v>20</v>
      </c>
      <c r="C624" s="59" t="s">
        <v>21</v>
      </c>
      <c r="D624" s="59"/>
    </row>
    <row r="625" spans="1:4" x14ac:dyDescent="0.25">
      <c r="A625" s="62" t="s">
        <v>6015</v>
      </c>
      <c r="B625" s="59" t="s">
        <v>20</v>
      </c>
      <c r="C625" s="59" t="s">
        <v>21</v>
      </c>
      <c r="D625" s="59"/>
    </row>
    <row r="626" spans="1:4" x14ac:dyDescent="0.25">
      <c r="A626" s="62" t="s">
        <v>6021</v>
      </c>
      <c r="B626" s="59" t="s">
        <v>20</v>
      </c>
      <c r="C626" s="59" t="s">
        <v>21</v>
      </c>
      <c r="D626" s="59"/>
    </row>
    <row r="627" spans="1:4" x14ac:dyDescent="0.25">
      <c r="A627" s="62" t="s">
        <v>6727</v>
      </c>
      <c r="B627" s="59" t="s">
        <v>20</v>
      </c>
      <c r="C627" s="59" t="s">
        <v>21</v>
      </c>
      <c r="D627" s="59"/>
    </row>
    <row r="628" spans="1:4" x14ac:dyDescent="0.25">
      <c r="A628" s="62" t="s">
        <v>1479</v>
      </c>
      <c r="B628" s="59" t="s">
        <v>65</v>
      </c>
      <c r="C628" s="59" t="s">
        <v>166</v>
      </c>
      <c r="D628" s="59" t="s">
        <v>627</v>
      </c>
    </row>
    <row r="629" spans="1:4" x14ac:dyDescent="0.25">
      <c r="A629" s="62" t="s">
        <v>1481</v>
      </c>
      <c r="B629" s="59" t="s">
        <v>65</v>
      </c>
      <c r="C629" s="59" t="s">
        <v>166</v>
      </c>
      <c r="D629" s="59" t="s">
        <v>438</v>
      </c>
    </row>
    <row r="630" spans="1:4" x14ac:dyDescent="0.25">
      <c r="A630" s="62" t="s">
        <v>1482</v>
      </c>
      <c r="B630" s="59" t="s">
        <v>65</v>
      </c>
      <c r="C630" s="59" t="s">
        <v>166</v>
      </c>
      <c r="D630" s="59" t="s">
        <v>370</v>
      </c>
    </row>
    <row r="631" spans="1:4" x14ac:dyDescent="0.25">
      <c r="A631" s="62" t="s">
        <v>1483</v>
      </c>
      <c r="B631" s="59" t="s">
        <v>65</v>
      </c>
      <c r="C631" s="59" t="s">
        <v>166</v>
      </c>
      <c r="D631" s="59" t="s">
        <v>179</v>
      </c>
    </row>
    <row r="632" spans="1:4" x14ac:dyDescent="0.25">
      <c r="A632" s="62" t="s">
        <v>11732</v>
      </c>
      <c r="B632" s="59" t="s">
        <v>65</v>
      </c>
      <c r="C632" s="59" t="s">
        <v>166</v>
      </c>
      <c r="D632" s="59" t="s">
        <v>11728</v>
      </c>
    </row>
    <row r="633" spans="1:4" x14ac:dyDescent="0.25">
      <c r="A633" s="62" t="s">
        <v>1484</v>
      </c>
      <c r="B633" s="59" t="s">
        <v>65</v>
      </c>
      <c r="C633" s="59" t="s">
        <v>166</v>
      </c>
      <c r="D633" s="59" t="s">
        <v>397</v>
      </c>
    </row>
    <row r="634" spans="1:4" x14ac:dyDescent="0.25">
      <c r="A634" s="62" t="s">
        <v>1485</v>
      </c>
      <c r="B634" s="59" t="s">
        <v>65</v>
      </c>
      <c r="C634" s="59" t="s">
        <v>166</v>
      </c>
      <c r="D634" s="59" t="s">
        <v>219</v>
      </c>
    </row>
    <row r="635" spans="1:4" x14ac:dyDescent="0.25">
      <c r="A635" s="62" t="s">
        <v>1486</v>
      </c>
      <c r="B635" s="59" t="s">
        <v>65</v>
      </c>
      <c r="C635" s="59" t="s">
        <v>166</v>
      </c>
      <c r="D635" s="59" t="s">
        <v>391</v>
      </c>
    </row>
    <row r="636" spans="1:4" x14ac:dyDescent="0.25">
      <c r="A636" s="62" t="s">
        <v>1488</v>
      </c>
      <c r="B636" s="59" t="s">
        <v>65</v>
      </c>
      <c r="C636" s="59" t="s">
        <v>166</v>
      </c>
      <c r="D636" s="59" t="s">
        <v>329</v>
      </c>
    </row>
    <row r="637" spans="1:4" x14ac:dyDescent="0.25">
      <c r="A637" s="62" t="s">
        <v>6599</v>
      </c>
      <c r="B637" s="59" t="s">
        <v>65</v>
      </c>
      <c r="C637" s="59" t="s">
        <v>166</v>
      </c>
      <c r="D637" s="59" t="s">
        <v>167</v>
      </c>
    </row>
    <row r="638" spans="1:4" x14ac:dyDescent="0.25">
      <c r="A638" s="62" t="s">
        <v>11727</v>
      </c>
      <c r="B638" s="59" t="s">
        <v>65</v>
      </c>
      <c r="C638" s="59" t="s">
        <v>166</v>
      </c>
      <c r="D638" s="59" t="s">
        <v>11723</v>
      </c>
    </row>
    <row r="639" spans="1:4" x14ac:dyDescent="0.25">
      <c r="A639" s="62" t="s">
        <v>1489</v>
      </c>
      <c r="B639" s="59" t="s">
        <v>65</v>
      </c>
      <c r="C639" s="59" t="s">
        <v>166</v>
      </c>
      <c r="D639" s="59" t="s">
        <v>498</v>
      </c>
    </row>
    <row r="640" spans="1:4" x14ac:dyDescent="0.25">
      <c r="A640" s="62" t="s">
        <v>11620</v>
      </c>
      <c r="B640" s="59" t="s">
        <v>65</v>
      </c>
      <c r="C640" s="59" t="s">
        <v>166</v>
      </c>
      <c r="D640" s="59" t="s">
        <v>167</v>
      </c>
    </row>
    <row r="641" spans="1:4" x14ac:dyDescent="0.25">
      <c r="A641" s="62" t="s">
        <v>11621</v>
      </c>
      <c r="B641" s="59" t="s">
        <v>65</v>
      </c>
      <c r="C641" s="59" t="s">
        <v>166</v>
      </c>
      <c r="D641" s="59" t="s">
        <v>167</v>
      </c>
    </row>
    <row r="642" spans="1:4" x14ac:dyDescent="0.25">
      <c r="A642" s="62" t="s">
        <v>11622</v>
      </c>
      <c r="B642" s="59" t="s">
        <v>65</v>
      </c>
      <c r="C642" s="59" t="s">
        <v>166</v>
      </c>
      <c r="D642" s="59" t="s">
        <v>167</v>
      </c>
    </row>
    <row r="643" spans="1:4" x14ac:dyDescent="0.25">
      <c r="A643" s="62" t="s">
        <v>11623</v>
      </c>
      <c r="B643" s="59" t="s">
        <v>65</v>
      </c>
      <c r="C643" s="59" t="s">
        <v>166</v>
      </c>
      <c r="D643" s="59" t="s">
        <v>167</v>
      </c>
    </row>
    <row r="644" spans="1:4" x14ac:dyDescent="0.25">
      <c r="A644" s="62" t="s">
        <v>11624</v>
      </c>
      <c r="B644" s="59" t="s">
        <v>65</v>
      </c>
      <c r="C644" s="59" t="s">
        <v>166</v>
      </c>
      <c r="D644" s="59" t="s">
        <v>167</v>
      </c>
    </row>
    <row r="645" spans="1:4" x14ac:dyDescent="0.25">
      <c r="A645" s="62" t="s">
        <v>11626</v>
      </c>
      <c r="B645" s="59" t="s">
        <v>65</v>
      </c>
      <c r="C645" s="59" t="s">
        <v>166</v>
      </c>
      <c r="D645" s="59" t="s">
        <v>167</v>
      </c>
    </row>
    <row r="646" spans="1:4" x14ac:dyDescent="0.25">
      <c r="A646" s="62" t="s">
        <v>11627</v>
      </c>
      <c r="B646" s="59" t="s">
        <v>65</v>
      </c>
      <c r="C646" s="59" t="s">
        <v>166</v>
      </c>
      <c r="D646" s="59" t="s">
        <v>167</v>
      </c>
    </row>
    <row r="647" spans="1:4" x14ac:dyDescent="0.25">
      <c r="A647" s="62" t="s">
        <v>11628</v>
      </c>
      <c r="B647" s="59" t="s">
        <v>65</v>
      </c>
      <c r="C647" s="59" t="s">
        <v>166</v>
      </c>
      <c r="D647" s="59" t="s">
        <v>167</v>
      </c>
    </row>
    <row r="648" spans="1:4" x14ac:dyDescent="0.25">
      <c r="A648" s="62" t="s">
        <v>11629</v>
      </c>
      <c r="B648" s="59" t="s">
        <v>65</v>
      </c>
      <c r="C648" s="59" t="s">
        <v>166</v>
      </c>
      <c r="D648" s="59" t="s">
        <v>167</v>
      </c>
    </row>
    <row r="649" spans="1:4" x14ac:dyDescent="0.25">
      <c r="A649" s="62" t="s">
        <v>11630</v>
      </c>
      <c r="B649" s="59" t="s">
        <v>65</v>
      </c>
      <c r="C649" s="59" t="s">
        <v>166</v>
      </c>
      <c r="D649" s="59" t="s">
        <v>167</v>
      </c>
    </row>
    <row r="650" spans="1:4" x14ac:dyDescent="0.25">
      <c r="A650" s="62" t="s">
        <v>1490</v>
      </c>
      <c r="B650" s="59" t="s">
        <v>65</v>
      </c>
      <c r="C650" s="59" t="s">
        <v>166</v>
      </c>
      <c r="D650" s="59" t="s">
        <v>378</v>
      </c>
    </row>
    <row r="651" spans="1:4" x14ac:dyDescent="0.25">
      <c r="A651" s="62" t="s">
        <v>1491</v>
      </c>
      <c r="B651" s="59" t="s">
        <v>65</v>
      </c>
      <c r="C651" s="59" t="s">
        <v>166</v>
      </c>
      <c r="D651" s="59" t="s">
        <v>167</v>
      </c>
    </row>
    <row r="652" spans="1:4" x14ac:dyDescent="0.25">
      <c r="A652" s="62" t="s">
        <v>1492</v>
      </c>
      <c r="B652" s="59" t="s">
        <v>65</v>
      </c>
      <c r="C652" s="59" t="s">
        <v>166</v>
      </c>
      <c r="D652" s="59" t="s">
        <v>905</v>
      </c>
    </row>
    <row r="653" spans="1:4" x14ac:dyDescent="0.25">
      <c r="A653" s="62" t="s">
        <v>1478</v>
      </c>
      <c r="B653" s="59" t="s">
        <v>65</v>
      </c>
      <c r="C653" s="59" t="s">
        <v>166</v>
      </c>
      <c r="D653" s="59"/>
    </row>
    <row r="654" spans="1:4" x14ac:dyDescent="0.25">
      <c r="A654" s="62" t="s">
        <v>1480</v>
      </c>
      <c r="B654" s="59" t="s">
        <v>65</v>
      </c>
      <c r="C654" s="59" t="s">
        <v>166</v>
      </c>
      <c r="D654" s="59" t="s">
        <v>458</v>
      </c>
    </row>
    <row r="655" spans="1:4" x14ac:dyDescent="0.25">
      <c r="A655" s="62" t="s">
        <v>1487</v>
      </c>
      <c r="B655" s="59" t="s">
        <v>65</v>
      </c>
      <c r="C655" s="59" t="s">
        <v>166</v>
      </c>
      <c r="D655" s="59" t="s">
        <v>345</v>
      </c>
    </row>
    <row r="656" spans="1:4" x14ac:dyDescent="0.25">
      <c r="A656" s="62" t="s">
        <v>6635</v>
      </c>
      <c r="B656" s="59" t="s">
        <v>720</v>
      </c>
      <c r="C656" s="59" t="s">
        <v>881</v>
      </c>
      <c r="D656" s="59" t="s">
        <v>882</v>
      </c>
    </row>
    <row r="657" spans="1:4" x14ac:dyDescent="0.25">
      <c r="A657" s="62" t="s">
        <v>6637</v>
      </c>
      <c r="B657" s="59" t="s">
        <v>720</v>
      </c>
      <c r="C657" s="59" t="s">
        <v>881</v>
      </c>
      <c r="D657" s="59" t="s">
        <v>882</v>
      </c>
    </row>
    <row r="658" spans="1:4" x14ac:dyDescent="0.25">
      <c r="A658" s="62" t="s">
        <v>6636</v>
      </c>
      <c r="B658" s="59" t="s">
        <v>710</v>
      </c>
      <c r="C658" s="59" t="s">
        <v>881</v>
      </c>
      <c r="D658" s="59"/>
    </row>
    <row r="659" spans="1:4" x14ac:dyDescent="0.25">
      <c r="A659" s="62" t="s">
        <v>6638</v>
      </c>
      <c r="B659" s="59" t="s">
        <v>710</v>
      </c>
      <c r="C659" s="59" t="s">
        <v>881</v>
      </c>
      <c r="D659" s="59"/>
    </row>
    <row r="660" spans="1:4" x14ac:dyDescent="0.25">
      <c r="A660" s="62" t="s">
        <v>6639</v>
      </c>
      <c r="B660" s="59" t="s">
        <v>710</v>
      </c>
      <c r="C660" s="59" t="s">
        <v>881</v>
      </c>
      <c r="D660" s="59"/>
    </row>
    <row r="661" spans="1:4" x14ac:dyDescent="0.25">
      <c r="A661" s="62" t="s">
        <v>6642</v>
      </c>
      <c r="B661" s="59" t="s">
        <v>710</v>
      </c>
      <c r="C661" s="59" t="s">
        <v>881</v>
      </c>
      <c r="D661" s="59"/>
    </row>
    <row r="662" spans="1:4" x14ac:dyDescent="0.25">
      <c r="A662" s="62" t="s">
        <v>6644</v>
      </c>
      <c r="B662" s="59" t="s">
        <v>710</v>
      </c>
      <c r="C662" s="59" t="s">
        <v>881</v>
      </c>
      <c r="D662" s="59"/>
    </row>
    <row r="663" spans="1:4" x14ac:dyDescent="0.25">
      <c r="A663" s="62" t="s">
        <v>6647</v>
      </c>
      <c r="B663" s="59" t="s">
        <v>710</v>
      </c>
      <c r="C663" s="59" t="s">
        <v>881</v>
      </c>
      <c r="D663" s="59"/>
    </row>
    <row r="664" spans="1:4" x14ac:dyDescent="0.25">
      <c r="A664" s="62" t="s">
        <v>6649</v>
      </c>
      <c r="B664" s="59" t="s">
        <v>710</v>
      </c>
      <c r="C664" s="59" t="s">
        <v>881</v>
      </c>
      <c r="D664" s="59"/>
    </row>
    <row r="665" spans="1:4" x14ac:dyDescent="0.25">
      <c r="A665" s="62" t="s">
        <v>6651</v>
      </c>
      <c r="B665" s="59" t="s">
        <v>710</v>
      </c>
      <c r="C665" s="59" t="s">
        <v>881</v>
      </c>
      <c r="D665" s="59"/>
    </row>
    <row r="666" spans="1:4" x14ac:dyDescent="0.25">
      <c r="A666" s="62" t="s">
        <v>6653</v>
      </c>
      <c r="B666" s="59" t="s">
        <v>710</v>
      </c>
      <c r="C666" s="59" t="s">
        <v>881</v>
      </c>
      <c r="D666" s="59"/>
    </row>
    <row r="667" spans="1:4" x14ac:dyDescent="0.25">
      <c r="A667" s="62" t="s">
        <v>6655</v>
      </c>
      <c r="B667" s="59" t="s">
        <v>710</v>
      </c>
      <c r="C667" s="59" t="s">
        <v>881</v>
      </c>
      <c r="D667" s="59"/>
    </row>
    <row r="668" spans="1:4" x14ac:dyDescent="0.25">
      <c r="A668" s="62" t="s">
        <v>6658</v>
      </c>
      <c r="B668" s="59" t="s">
        <v>710</v>
      </c>
      <c r="C668" s="59" t="s">
        <v>881</v>
      </c>
      <c r="D668" s="59"/>
    </row>
    <row r="669" spans="1:4" x14ac:dyDescent="0.25">
      <c r="A669" s="62" t="s">
        <v>6660</v>
      </c>
      <c r="B669" s="59" t="s">
        <v>710</v>
      </c>
      <c r="C669" s="59" t="s">
        <v>881</v>
      </c>
      <c r="D669" s="59"/>
    </row>
    <row r="670" spans="1:4" x14ac:dyDescent="0.25">
      <c r="A670" s="62" t="s">
        <v>6662</v>
      </c>
      <c r="B670" s="59" t="s">
        <v>710</v>
      </c>
      <c r="C670" s="59" t="s">
        <v>881</v>
      </c>
      <c r="D670" s="59"/>
    </row>
    <row r="671" spans="1:4" x14ac:dyDescent="0.25">
      <c r="A671" s="62" t="s">
        <v>6666</v>
      </c>
      <c r="B671" s="59" t="s">
        <v>710</v>
      </c>
      <c r="C671" s="59" t="s">
        <v>881</v>
      </c>
      <c r="D671" s="59"/>
    </row>
    <row r="672" spans="1:4" x14ac:dyDescent="0.25">
      <c r="A672" s="62" t="s">
        <v>6669</v>
      </c>
      <c r="B672" s="59" t="s">
        <v>710</v>
      </c>
      <c r="C672" s="59" t="s">
        <v>881</v>
      </c>
      <c r="D672" s="59"/>
    </row>
    <row r="673" spans="1:4" x14ac:dyDescent="0.25">
      <c r="A673" s="62" t="s">
        <v>6671</v>
      </c>
      <c r="B673" s="59" t="s">
        <v>710</v>
      </c>
      <c r="C673" s="59" t="s">
        <v>881</v>
      </c>
      <c r="D673" s="59"/>
    </row>
    <row r="674" spans="1:4" x14ac:dyDescent="0.25">
      <c r="A674" s="62" t="s">
        <v>6673</v>
      </c>
      <c r="B674" s="59" t="s">
        <v>710</v>
      </c>
      <c r="C674" s="59" t="s">
        <v>881</v>
      </c>
      <c r="D674" s="59"/>
    </row>
    <row r="675" spans="1:4" x14ac:dyDescent="0.25">
      <c r="A675" s="62" t="s">
        <v>6675</v>
      </c>
      <c r="B675" s="59" t="s">
        <v>710</v>
      </c>
      <c r="C675" s="59" t="s">
        <v>881</v>
      </c>
      <c r="D675" s="59"/>
    </row>
    <row r="676" spans="1:4" x14ac:dyDescent="0.25">
      <c r="A676" s="62" t="s">
        <v>6677</v>
      </c>
      <c r="B676" s="59" t="s">
        <v>710</v>
      </c>
      <c r="C676" s="59" t="s">
        <v>881</v>
      </c>
      <c r="D676" s="59"/>
    </row>
    <row r="677" spans="1:4" x14ac:dyDescent="0.25">
      <c r="A677" s="62" t="s">
        <v>6681</v>
      </c>
      <c r="B677" s="59" t="s">
        <v>710</v>
      </c>
      <c r="C677" s="59" t="s">
        <v>881</v>
      </c>
      <c r="D677" s="59"/>
    </row>
    <row r="678" spans="1:4" x14ac:dyDescent="0.25">
      <c r="A678" s="62" t="s">
        <v>1250</v>
      </c>
      <c r="B678" s="59" t="s">
        <v>710</v>
      </c>
      <c r="C678" s="59" t="s">
        <v>881</v>
      </c>
      <c r="D678" s="59"/>
    </row>
    <row r="679" spans="1:4" x14ac:dyDescent="0.25">
      <c r="A679" s="62" t="s">
        <v>6640</v>
      </c>
      <c r="B679" s="59" t="s">
        <v>720</v>
      </c>
      <c r="C679" s="59" t="s">
        <v>881</v>
      </c>
      <c r="D679" s="59" t="s">
        <v>882</v>
      </c>
    </row>
    <row r="680" spans="1:4" x14ac:dyDescent="0.25">
      <c r="A680" s="62" t="s">
        <v>6643</v>
      </c>
      <c r="B680" s="59" t="s">
        <v>720</v>
      </c>
      <c r="C680" s="59" t="s">
        <v>881</v>
      </c>
      <c r="D680" s="59" t="s">
        <v>882</v>
      </c>
    </row>
    <row r="681" spans="1:4" x14ac:dyDescent="0.25">
      <c r="A681" s="62" t="s">
        <v>6645</v>
      </c>
      <c r="B681" s="59" t="s">
        <v>720</v>
      </c>
      <c r="C681" s="59" t="s">
        <v>881</v>
      </c>
      <c r="D681" s="59" t="s">
        <v>882</v>
      </c>
    </row>
    <row r="682" spans="1:4" x14ac:dyDescent="0.25">
      <c r="A682" s="62" t="s">
        <v>6648</v>
      </c>
      <c r="B682" s="59" t="s">
        <v>720</v>
      </c>
      <c r="C682" s="59" t="s">
        <v>881</v>
      </c>
      <c r="D682" s="59" t="s">
        <v>882</v>
      </c>
    </row>
    <row r="683" spans="1:4" x14ac:dyDescent="0.25">
      <c r="A683" s="62" t="s">
        <v>6650</v>
      </c>
      <c r="B683" s="59" t="s">
        <v>720</v>
      </c>
      <c r="C683" s="59" t="s">
        <v>881</v>
      </c>
      <c r="D683" s="59" t="s">
        <v>882</v>
      </c>
    </row>
    <row r="684" spans="1:4" x14ac:dyDescent="0.25">
      <c r="A684" s="62" t="s">
        <v>6652</v>
      </c>
      <c r="B684" s="59" t="s">
        <v>720</v>
      </c>
      <c r="C684" s="59" t="s">
        <v>881</v>
      </c>
      <c r="D684" s="59" t="s">
        <v>882</v>
      </c>
    </row>
    <row r="685" spans="1:4" x14ac:dyDescent="0.25">
      <c r="A685" s="62" t="s">
        <v>6654</v>
      </c>
      <c r="B685" s="59" t="s">
        <v>720</v>
      </c>
      <c r="C685" s="59" t="s">
        <v>881</v>
      </c>
      <c r="D685" s="59" t="s">
        <v>882</v>
      </c>
    </row>
    <row r="686" spans="1:4" x14ac:dyDescent="0.25">
      <c r="A686" s="62" t="s">
        <v>6656</v>
      </c>
      <c r="B686" s="59" t="s">
        <v>720</v>
      </c>
      <c r="C686" s="59" t="s">
        <v>881</v>
      </c>
      <c r="D686" s="59" t="s">
        <v>882</v>
      </c>
    </row>
    <row r="687" spans="1:4" x14ac:dyDescent="0.25">
      <c r="A687" s="62" t="s">
        <v>6659</v>
      </c>
      <c r="B687" s="59" t="s">
        <v>720</v>
      </c>
      <c r="C687" s="59" t="s">
        <v>881</v>
      </c>
      <c r="D687" s="59" t="s">
        <v>882</v>
      </c>
    </row>
    <row r="688" spans="1:4" x14ac:dyDescent="0.25">
      <c r="A688" s="62" t="s">
        <v>6661</v>
      </c>
      <c r="B688" s="59" t="s">
        <v>720</v>
      </c>
      <c r="C688" s="59" t="s">
        <v>881</v>
      </c>
      <c r="D688" s="59" t="s">
        <v>882</v>
      </c>
    </row>
    <row r="689" spans="1:4" x14ac:dyDescent="0.25">
      <c r="A689" s="62" t="s">
        <v>6663</v>
      </c>
      <c r="B689" s="59" t="s">
        <v>720</v>
      </c>
      <c r="C689" s="59" t="s">
        <v>881</v>
      </c>
      <c r="D689" s="59" t="s">
        <v>882</v>
      </c>
    </row>
    <row r="690" spans="1:4" x14ac:dyDescent="0.25">
      <c r="A690" s="62" t="s">
        <v>6646</v>
      </c>
      <c r="B690" s="59" t="s">
        <v>720</v>
      </c>
      <c r="C690" s="59" t="s">
        <v>881</v>
      </c>
      <c r="D690" s="59" t="s">
        <v>769</v>
      </c>
    </row>
    <row r="691" spans="1:4" x14ac:dyDescent="0.25">
      <c r="A691" s="62" t="s">
        <v>6667</v>
      </c>
      <c r="B691" s="59" t="s">
        <v>720</v>
      </c>
      <c r="C691" s="59" t="s">
        <v>881</v>
      </c>
      <c r="D691" s="59" t="s">
        <v>769</v>
      </c>
    </row>
    <row r="692" spans="1:4" x14ac:dyDescent="0.25">
      <c r="A692" s="62" t="s">
        <v>6678</v>
      </c>
      <c r="B692" s="59" t="s">
        <v>720</v>
      </c>
      <c r="C692" s="59" t="s">
        <v>881</v>
      </c>
      <c r="D692" s="59" t="s">
        <v>769</v>
      </c>
    </row>
    <row r="693" spans="1:4" x14ac:dyDescent="0.25">
      <c r="A693" s="62" t="s">
        <v>12463</v>
      </c>
      <c r="B693" s="59" t="s">
        <v>720</v>
      </c>
      <c r="C693" s="59" t="s">
        <v>881</v>
      </c>
      <c r="D693" s="59" t="s">
        <v>4804</v>
      </c>
    </row>
    <row r="694" spans="1:4" x14ac:dyDescent="0.25">
      <c r="A694" s="62" t="s">
        <v>1383</v>
      </c>
      <c r="B694" s="59" t="s">
        <v>720</v>
      </c>
      <c r="C694" s="59" t="s">
        <v>881</v>
      </c>
      <c r="D694" s="59" t="s">
        <v>769</v>
      </c>
    </row>
    <row r="695" spans="1:4" x14ac:dyDescent="0.25">
      <c r="A695" s="62" t="s">
        <v>1384</v>
      </c>
      <c r="B695" s="59" t="s">
        <v>720</v>
      </c>
      <c r="C695" s="59" t="s">
        <v>881</v>
      </c>
      <c r="D695" s="59" t="s">
        <v>898</v>
      </c>
    </row>
    <row r="696" spans="1:4" x14ac:dyDescent="0.25">
      <c r="A696" s="62" t="s">
        <v>1382</v>
      </c>
      <c r="B696" s="59" t="s">
        <v>720</v>
      </c>
      <c r="C696" s="59" t="s">
        <v>881</v>
      </c>
      <c r="D696" s="59"/>
    </row>
    <row r="697" spans="1:4" x14ac:dyDescent="0.25">
      <c r="A697" s="62" t="s">
        <v>6668</v>
      </c>
      <c r="B697" s="59" t="s">
        <v>720</v>
      </c>
      <c r="C697" s="59" t="s">
        <v>881</v>
      </c>
      <c r="D697" s="59" t="s">
        <v>882</v>
      </c>
    </row>
    <row r="698" spans="1:4" x14ac:dyDescent="0.25">
      <c r="A698" s="62" t="s">
        <v>6670</v>
      </c>
      <c r="B698" s="59" t="s">
        <v>720</v>
      </c>
      <c r="C698" s="59" t="s">
        <v>881</v>
      </c>
      <c r="D698" s="59" t="s">
        <v>882</v>
      </c>
    </row>
    <row r="699" spans="1:4" x14ac:dyDescent="0.25">
      <c r="A699" s="62" t="s">
        <v>6672</v>
      </c>
      <c r="B699" s="59" t="s">
        <v>720</v>
      </c>
      <c r="C699" s="59" t="s">
        <v>881</v>
      </c>
      <c r="D699" s="59" t="s">
        <v>882</v>
      </c>
    </row>
    <row r="700" spans="1:4" x14ac:dyDescent="0.25">
      <c r="A700" s="62" t="s">
        <v>6674</v>
      </c>
      <c r="B700" s="59" t="s">
        <v>720</v>
      </c>
      <c r="C700" s="59" t="s">
        <v>881</v>
      </c>
      <c r="D700" s="59" t="s">
        <v>882</v>
      </c>
    </row>
    <row r="701" spans="1:4" x14ac:dyDescent="0.25">
      <c r="A701" s="62" t="s">
        <v>6676</v>
      </c>
      <c r="B701" s="59" t="s">
        <v>720</v>
      </c>
      <c r="C701" s="59" t="s">
        <v>881</v>
      </c>
      <c r="D701" s="59" t="s">
        <v>882</v>
      </c>
    </row>
    <row r="702" spans="1:4" x14ac:dyDescent="0.25">
      <c r="A702" s="62" t="s">
        <v>1385</v>
      </c>
      <c r="B702" s="59" t="s">
        <v>720</v>
      </c>
      <c r="C702" s="59" t="s">
        <v>881</v>
      </c>
      <c r="D702" s="59" t="s">
        <v>882</v>
      </c>
    </row>
    <row r="703" spans="1:4" x14ac:dyDescent="0.25">
      <c r="A703" s="62" t="s">
        <v>6679</v>
      </c>
      <c r="B703" s="59" t="s">
        <v>720</v>
      </c>
      <c r="C703" s="59" t="s">
        <v>881</v>
      </c>
      <c r="D703" s="59" t="s">
        <v>882</v>
      </c>
    </row>
    <row r="704" spans="1:4" x14ac:dyDescent="0.25">
      <c r="A704" s="62" t="s">
        <v>6682</v>
      </c>
      <c r="B704" s="59" t="s">
        <v>720</v>
      </c>
      <c r="C704" s="59" t="s">
        <v>881</v>
      </c>
      <c r="D704" s="59" t="s">
        <v>882</v>
      </c>
    </row>
    <row r="705" spans="1:4" x14ac:dyDescent="0.25">
      <c r="A705" s="62" t="s">
        <v>1113</v>
      </c>
      <c r="B705" s="59" t="s">
        <v>20</v>
      </c>
      <c r="C705" s="59"/>
      <c r="D705" s="59"/>
    </row>
    <row r="706" spans="1:4" x14ac:dyDescent="0.25">
      <c r="A706" s="62" t="s">
        <v>1149</v>
      </c>
      <c r="B706" s="59" t="s">
        <v>34</v>
      </c>
      <c r="C706" s="59"/>
      <c r="D706" s="59"/>
    </row>
    <row r="707" spans="1:4" x14ac:dyDescent="0.25">
      <c r="A707" s="62" t="s">
        <v>1188</v>
      </c>
      <c r="B707" s="59" t="s">
        <v>710</v>
      </c>
      <c r="C707" s="59"/>
      <c r="D707" s="59"/>
    </row>
    <row r="708" spans="1:4" x14ac:dyDescent="0.25">
      <c r="A708" s="62" t="s">
        <v>1251</v>
      </c>
      <c r="B708" s="59" t="s">
        <v>26</v>
      </c>
      <c r="C708" s="59"/>
      <c r="D708" s="59"/>
    </row>
    <row r="709" spans="1:4" x14ac:dyDescent="0.25">
      <c r="A709" s="62" t="s">
        <v>1312</v>
      </c>
      <c r="B709" s="59" t="s">
        <v>685</v>
      </c>
      <c r="C709" s="59"/>
      <c r="D709" s="59"/>
    </row>
    <row r="710" spans="1:4" x14ac:dyDescent="0.25">
      <c r="A710" s="62" t="s">
        <v>1317</v>
      </c>
      <c r="B710" s="59" t="s">
        <v>1087</v>
      </c>
      <c r="C710" s="59"/>
      <c r="D710" s="59"/>
    </row>
    <row r="711" spans="1:4" x14ac:dyDescent="0.25">
      <c r="A711" s="62" t="s">
        <v>1321</v>
      </c>
      <c r="B711" s="59" t="s">
        <v>84</v>
      </c>
      <c r="C711" s="59"/>
      <c r="D711" s="59"/>
    </row>
    <row r="712" spans="1:4" x14ac:dyDescent="0.25">
      <c r="A712" s="62" t="s">
        <v>1357</v>
      </c>
      <c r="B712" s="121" t="s">
        <v>720</v>
      </c>
      <c r="C712" s="121"/>
      <c r="D712" s="121"/>
    </row>
    <row r="713" spans="1:4" x14ac:dyDescent="0.25">
      <c r="A713" s="62" t="s">
        <v>1386</v>
      </c>
      <c r="B713" s="121" t="s">
        <v>13</v>
      </c>
      <c r="C713" s="121"/>
      <c r="D713" s="121"/>
    </row>
    <row r="714" spans="1:4" x14ac:dyDescent="0.25">
      <c r="A714" s="62" t="s">
        <v>1451</v>
      </c>
      <c r="B714" s="121" t="s">
        <v>65</v>
      </c>
      <c r="C714" s="121"/>
      <c r="D714" s="121"/>
    </row>
  </sheetData>
  <autoFilter ref="A1:D714">
    <sortState ref="A2:D714">
      <sortCondition ref="C1:C714"/>
    </sortState>
  </autoFilter>
  <sortState ref="A2:D711">
    <sortCondition ref="A2:A71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75"/>
  <sheetViews>
    <sheetView zoomScaleNormal="100" workbookViewId="0">
      <pane ySplit="1" topLeftCell="A2" activePane="bottomLeft" state="frozen"/>
      <selection pane="bottomLeft" activeCell="A2" sqref="A2"/>
    </sheetView>
  </sheetViews>
  <sheetFormatPr defaultRowHeight="15" x14ac:dyDescent="0.25"/>
  <cols>
    <col min="1" max="1" width="29.7109375" style="52" bestFit="1" customWidth="1"/>
    <col min="2" max="2" width="20.28515625" bestFit="1" customWidth="1"/>
    <col min="3" max="3" width="21.28515625" bestFit="1" customWidth="1"/>
  </cols>
  <sheetData>
    <row r="1" spans="1:3" x14ac:dyDescent="0.25">
      <c r="A1" s="52" t="s">
        <v>11838</v>
      </c>
      <c r="B1" s="53" t="s">
        <v>1523</v>
      </c>
      <c r="C1" s="53" t="s">
        <v>1526</v>
      </c>
    </row>
    <row r="2" spans="1:3" x14ac:dyDescent="0.25">
      <c r="A2" s="69" t="s">
        <v>1559</v>
      </c>
      <c r="B2" s="59" t="s">
        <v>1557</v>
      </c>
      <c r="C2" s="59"/>
    </row>
    <row r="3" spans="1:3" x14ac:dyDescent="0.25">
      <c r="A3" s="69" t="s">
        <v>6635</v>
      </c>
      <c r="B3" s="59" t="s">
        <v>5613</v>
      </c>
      <c r="C3" s="59" t="s">
        <v>5614</v>
      </c>
    </row>
    <row r="4" spans="1:3" x14ac:dyDescent="0.25">
      <c r="A4" s="69" t="s">
        <v>6506</v>
      </c>
      <c r="B4" s="59" t="s">
        <v>4939</v>
      </c>
      <c r="C4" s="59" t="s">
        <v>4940</v>
      </c>
    </row>
    <row r="5" spans="1:3" x14ac:dyDescent="0.25">
      <c r="A5" s="69" t="s">
        <v>1569</v>
      </c>
      <c r="B5" s="59" t="s">
        <v>1566</v>
      </c>
      <c r="C5" s="59"/>
    </row>
    <row r="6" spans="1:3" x14ac:dyDescent="0.25">
      <c r="A6" s="69" t="s">
        <v>1572</v>
      </c>
      <c r="B6" s="59" t="s">
        <v>1570</v>
      </c>
      <c r="C6" s="59"/>
    </row>
    <row r="7" spans="1:3" x14ac:dyDescent="0.25">
      <c r="A7" s="69" t="s">
        <v>1576</v>
      </c>
      <c r="B7" s="59" t="s">
        <v>1573</v>
      </c>
      <c r="C7" s="59"/>
    </row>
    <row r="8" spans="1:3" x14ac:dyDescent="0.25">
      <c r="A8" s="69" t="s">
        <v>1580</v>
      </c>
      <c r="B8" s="59" t="s">
        <v>1577</v>
      </c>
      <c r="C8" s="59"/>
    </row>
    <row r="9" spans="1:3" x14ac:dyDescent="0.25">
      <c r="A9" s="69" t="s">
        <v>1584</v>
      </c>
      <c r="B9" s="59" t="s">
        <v>1581</v>
      </c>
      <c r="C9" s="59"/>
    </row>
    <row r="10" spans="1:3" x14ac:dyDescent="0.25">
      <c r="A10" s="69" t="s">
        <v>1587</v>
      </c>
      <c r="B10" s="59" t="s">
        <v>1585</v>
      </c>
      <c r="C10" s="59"/>
    </row>
    <row r="11" spans="1:3" x14ac:dyDescent="0.25">
      <c r="A11" s="69" t="s">
        <v>1590</v>
      </c>
      <c r="B11" s="59" t="s">
        <v>1588</v>
      </c>
      <c r="C11" s="59"/>
    </row>
    <row r="12" spans="1:3" x14ac:dyDescent="0.25">
      <c r="A12" s="69" t="s">
        <v>1593</v>
      </c>
      <c r="B12" s="59" t="s">
        <v>1591</v>
      </c>
      <c r="C12" s="59"/>
    </row>
    <row r="13" spans="1:3" x14ac:dyDescent="0.25">
      <c r="A13" s="69" t="s">
        <v>1597</v>
      </c>
      <c r="B13" s="59" t="s">
        <v>1594</v>
      </c>
      <c r="C13" s="59"/>
    </row>
    <row r="14" spans="1:3" x14ac:dyDescent="0.25">
      <c r="A14" s="69" t="s">
        <v>1601</v>
      </c>
      <c r="B14" s="59" t="s">
        <v>1598</v>
      </c>
      <c r="C14" s="59"/>
    </row>
    <row r="15" spans="1:3" x14ac:dyDescent="0.25">
      <c r="A15" s="69" t="s">
        <v>1604</v>
      </c>
      <c r="B15" s="59" t="s">
        <v>1602</v>
      </c>
      <c r="C15" s="59"/>
    </row>
    <row r="16" spans="1:3" x14ac:dyDescent="0.25">
      <c r="A16" s="69" t="s">
        <v>1607</v>
      </c>
      <c r="B16" s="59" t="s">
        <v>1605</v>
      </c>
      <c r="C16" s="59"/>
    </row>
    <row r="17" spans="1:3" x14ac:dyDescent="0.25">
      <c r="A17" s="69" t="s">
        <v>1565</v>
      </c>
      <c r="B17" s="59" t="s">
        <v>1562</v>
      </c>
      <c r="C17" s="59"/>
    </row>
    <row r="18" spans="1:3" x14ac:dyDescent="0.25">
      <c r="A18" s="69" t="s">
        <v>1612</v>
      </c>
      <c r="B18" s="59" t="s">
        <v>11768</v>
      </c>
      <c r="C18" s="59" t="s">
        <v>1609</v>
      </c>
    </row>
    <row r="19" spans="1:3" x14ac:dyDescent="0.25">
      <c r="A19" s="69" t="s">
        <v>6712</v>
      </c>
      <c r="B19" s="59" t="s">
        <v>5890</v>
      </c>
      <c r="C19" s="59" t="s">
        <v>5891</v>
      </c>
    </row>
    <row r="20" spans="1:3" x14ac:dyDescent="0.25">
      <c r="A20" s="69" t="s">
        <v>1619</v>
      </c>
      <c r="B20" s="59" t="s">
        <v>11768</v>
      </c>
      <c r="C20" s="59" t="s">
        <v>3810</v>
      </c>
    </row>
    <row r="21" spans="1:3" x14ac:dyDescent="0.25">
      <c r="A21" s="69" t="s">
        <v>11779</v>
      </c>
      <c r="B21" s="59" t="s">
        <v>11768</v>
      </c>
      <c r="C21" s="59" t="s">
        <v>1733</v>
      </c>
    </row>
    <row r="22" spans="1:3" x14ac:dyDescent="0.25">
      <c r="A22" s="69" t="s">
        <v>11780</v>
      </c>
      <c r="B22" s="59" t="s">
        <v>11768</v>
      </c>
      <c r="C22" s="59" t="s">
        <v>3810</v>
      </c>
    </row>
    <row r="23" spans="1:3" x14ac:dyDescent="0.25">
      <c r="A23" s="69" t="s">
        <v>11781</v>
      </c>
      <c r="B23" s="59" t="s">
        <v>11768</v>
      </c>
      <c r="C23" s="59" t="s">
        <v>1621</v>
      </c>
    </row>
    <row r="24" spans="1:3" x14ac:dyDescent="0.25">
      <c r="A24" s="69" t="s">
        <v>11782</v>
      </c>
      <c r="B24" s="59" t="s">
        <v>11768</v>
      </c>
      <c r="C24" s="59" t="s">
        <v>11771</v>
      </c>
    </row>
    <row r="25" spans="1:3" x14ac:dyDescent="0.25">
      <c r="A25" s="69" t="s">
        <v>11784</v>
      </c>
      <c r="B25" s="59" t="s">
        <v>11768</v>
      </c>
      <c r="C25" s="59" t="s">
        <v>1624</v>
      </c>
    </row>
    <row r="26" spans="1:3" x14ac:dyDescent="0.25">
      <c r="A26" s="69" t="s">
        <v>11785</v>
      </c>
      <c r="B26" s="59" t="s">
        <v>11768</v>
      </c>
      <c r="C26" s="59" t="s">
        <v>4804</v>
      </c>
    </row>
    <row r="27" spans="1:3" x14ac:dyDescent="0.25">
      <c r="A27" s="69" t="s">
        <v>11786</v>
      </c>
      <c r="B27" s="59" t="s">
        <v>11768</v>
      </c>
      <c r="C27" s="59" t="s">
        <v>6159</v>
      </c>
    </row>
    <row r="28" spans="1:3" x14ac:dyDescent="0.25">
      <c r="A28" s="69" t="s">
        <v>11787</v>
      </c>
      <c r="B28" s="59" t="s">
        <v>11768</v>
      </c>
      <c r="C28" s="59" t="s">
        <v>11772</v>
      </c>
    </row>
    <row r="29" spans="1:3" x14ac:dyDescent="0.25">
      <c r="A29" s="69" t="s">
        <v>11788</v>
      </c>
      <c r="B29" s="59" t="s">
        <v>11768</v>
      </c>
      <c r="C29" s="59" t="s">
        <v>11773</v>
      </c>
    </row>
    <row r="30" spans="1:3" x14ac:dyDescent="0.25">
      <c r="A30" s="69" t="s">
        <v>11789</v>
      </c>
      <c r="B30" s="59" t="s">
        <v>11768</v>
      </c>
      <c r="C30" s="59" t="s">
        <v>1617</v>
      </c>
    </row>
    <row r="31" spans="1:3" x14ac:dyDescent="0.25">
      <c r="A31" s="69" t="s">
        <v>6262</v>
      </c>
      <c r="B31" s="59" t="s">
        <v>11768</v>
      </c>
      <c r="C31" s="59" t="s">
        <v>11771</v>
      </c>
    </row>
    <row r="32" spans="1:3" x14ac:dyDescent="0.25">
      <c r="A32" s="69" t="s">
        <v>6173</v>
      </c>
      <c r="B32" s="59" t="s">
        <v>1761</v>
      </c>
      <c r="C32" s="59" t="s">
        <v>1762</v>
      </c>
    </row>
    <row r="33" spans="1:3" x14ac:dyDescent="0.25">
      <c r="A33" s="69" t="s">
        <v>6173</v>
      </c>
      <c r="B33" s="59" t="s">
        <v>11768</v>
      </c>
      <c r="C33" s="59" t="s">
        <v>11771</v>
      </c>
    </row>
    <row r="34" spans="1:3" x14ac:dyDescent="0.25">
      <c r="A34" s="69" t="s">
        <v>6173</v>
      </c>
      <c r="B34" s="59" t="s">
        <v>4154</v>
      </c>
      <c r="C34" s="59" t="s">
        <v>40</v>
      </c>
    </row>
    <row r="35" spans="1:3" x14ac:dyDescent="0.25">
      <c r="A35" s="69" t="s">
        <v>6207</v>
      </c>
      <c r="B35" s="59" t="s">
        <v>1761</v>
      </c>
      <c r="C35" s="59" t="s">
        <v>784</v>
      </c>
    </row>
    <row r="36" spans="1:3" x14ac:dyDescent="0.25">
      <c r="A36" s="69" t="s">
        <v>6207</v>
      </c>
      <c r="B36" s="59" t="s">
        <v>11768</v>
      </c>
      <c r="C36" s="59" t="s">
        <v>11771</v>
      </c>
    </row>
    <row r="37" spans="1:3" x14ac:dyDescent="0.25">
      <c r="A37" s="69" t="s">
        <v>6263</v>
      </c>
      <c r="B37" s="59" t="s">
        <v>11768</v>
      </c>
      <c r="C37" s="59" t="s">
        <v>4804</v>
      </c>
    </row>
    <row r="38" spans="1:3" x14ac:dyDescent="0.25">
      <c r="A38" s="69" t="s">
        <v>6174</v>
      </c>
      <c r="B38" s="59" t="s">
        <v>1761</v>
      </c>
      <c r="C38" s="59" t="s">
        <v>1762</v>
      </c>
    </row>
    <row r="39" spans="1:3" x14ac:dyDescent="0.25">
      <c r="A39" s="69" t="s">
        <v>6174</v>
      </c>
      <c r="B39" s="59" t="s">
        <v>11768</v>
      </c>
      <c r="C39" s="59" t="s">
        <v>4804</v>
      </c>
    </row>
    <row r="40" spans="1:3" x14ac:dyDescent="0.25">
      <c r="A40" s="69" t="s">
        <v>6174</v>
      </c>
      <c r="B40" s="59" t="s">
        <v>4154</v>
      </c>
      <c r="C40" s="59" t="s">
        <v>40</v>
      </c>
    </row>
    <row r="41" spans="1:3" x14ac:dyDescent="0.25">
      <c r="A41" s="69" t="s">
        <v>6208</v>
      </c>
      <c r="B41" s="59" t="s">
        <v>1761</v>
      </c>
      <c r="C41" s="59" t="s">
        <v>784</v>
      </c>
    </row>
    <row r="42" spans="1:3" x14ac:dyDescent="0.25">
      <c r="A42" s="69" t="s">
        <v>6208</v>
      </c>
      <c r="B42" s="59" t="s">
        <v>11768</v>
      </c>
      <c r="C42" s="59" t="s">
        <v>4804</v>
      </c>
    </row>
    <row r="43" spans="1:3" x14ac:dyDescent="0.25">
      <c r="A43" s="69" t="s">
        <v>1637</v>
      </c>
      <c r="B43" s="59" t="s">
        <v>627</v>
      </c>
      <c r="C43" s="59" t="s">
        <v>1636</v>
      </c>
    </row>
    <row r="44" spans="1:3" x14ac:dyDescent="0.25">
      <c r="A44" s="69" t="s">
        <v>1633</v>
      </c>
      <c r="B44" s="59" t="s">
        <v>627</v>
      </c>
      <c r="C44" s="59" t="s">
        <v>1629</v>
      </c>
    </row>
    <row r="45" spans="1:3" x14ac:dyDescent="0.25">
      <c r="A45" s="69" t="s">
        <v>1635</v>
      </c>
      <c r="B45" s="59" t="s">
        <v>627</v>
      </c>
      <c r="C45" s="59" t="s">
        <v>1634</v>
      </c>
    </row>
    <row r="46" spans="1:3" x14ac:dyDescent="0.25">
      <c r="A46" s="69" t="s">
        <v>1643</v>
      </c>
      <c r="B46" s="59" t="s">
        <v>1638</v>
      </c>
      <c r="C46" s="59" t="s">
        <v>1639</v>
      </c>
    </row>
    <row r="47" spans="1:3" x14ac:dyDescent="0.25">
      <c r="A47" s="69" t="s">
        <v>1646</v>
      </c>
      <c r="B47" s="59" t="s">
        <v>1638</v>
      </c>
      <c r="C47" s="59" t="s">
        <v>1644</v>
      </c>
    </row>
    <row r="48" spans="1:3" x14ac:dyDescent="0.25">
      <c r="A48" s="69" t="s">
        <v>1649</v>
      </c>
      <c r="B48" s="59" t="s">
        <v>1638</v>
      </c>
      <c r="C48" s="59" t="s">
        <v>1647</v>
      </c>
    </row>
    <row r="49" spans="1:3" x14ac:dyDescent="0.25">
      <c r="A49" s="69" t="s">
        <v>1652</v>
      </c>
      <c r="B49" s="59" t="s">
        <v>1638</v>
      </c>
      <c r="C49" s="59" t="s">
        <v>1650</v>
      </c>
    </row>
    <row r="50" spans="1:3" x14ac:dyDescent="0.25">
      <c r="A50" s="69" t="s">
        <v>1655</v>
      </c>
      <c r="B50" s="59" t="s">
        <v>1638</v>
      </c>
      <c r="C50" s="59" t="s">
        <v>1653</v>
      </c>
    </row>
    <row r="51" spans="1:3" x14ac:dyDescent="0.25">
      <c r="A51" s="69" t="s">
        <v>1658</v>
      </c>
      <c r="B51" s="59" t="s">
        <v>1638</v>
      </c>
      <c r="C51" s="59" t="s">
        <v>1656</v>
      </c>
    </row>
    <row r="52" spans="1:3" x14ac:dyDescent="0.25">
      <c r="A52" s="69" t="s">
        <v>1661</v>
      </c>
      <c r="B52" s="59" t="s">
        <v>1638</v>
      </c>
      <c r="C52" s="59" t="s">
        <v>1659</v>
      </c>
    </row>
    <row r="53" spans="1:3" x14ac:dyDescent="0.25">
      <c r="A53" s="69" t="s">
        <v>1664</v>
      </c>
      <c r="B53" s="59" t="s">
        <v>1638</v>
      </c>
      <c r="C53" s="59" t="s">
        <v>1662</v>
      </c>
    </row>
    <row r="54" spans="1:3" x14ac:dyDescent="0.25">
      <c r="A54" s="69" t="s">
        <v>1667</v>
      </c>
      <c r="B54" s="59" t="s">
        <v>1638</v>
      </c>
      <c r="C54" s="59" t="s">
        <v>1665</v>
      </c>
    </row>
    <row r="55" spans="1:3" x14ac:dyDescent="0.25">
      <c r="A55" s="69" t="s">
        <v>1670</v>
      </c>
      <c r="B55" s="59" t="s">
        <v>1638</v>
      </c>
      <c r="C55" s="59" t="s">
        <v>1668</v>
      </c>
    </row>
    <row r="56" spans="1:3" x14ac:dyDescent="0.25">
      <c r="A56" s="69" t="s">
        <v>12551</v>
      </c>
      <c r="B56" s="59" t="s">
        <v>4939</v>
      </c>
      <c r="C56" s="59" t="s">
        <v>4944</v>
      </c>
    </row>
    <row r="57" spans="1:3" x14ac:dyDescent="0.25">
      <c r="A57" s="69" t="s">
        <v>1676</v>
      </c>
      <c r="B57" s="59" t="s">
        <v>1671</v>
      </c>
      <c r="C57" s="59" t="s">
        <v>1672</v>
      </c>
    </row>
    <row r="58" spans="1:3" x14ac:dyDescent="0.25">
      <c r="A58" s="69" t="s">
        <v>1679</v>
      </c>
      <c r="B58" s="59" t="s">
        <v>1671</v>
      </c>
      <c r="C58" s="59" t="s">
        <v>1677</v>
      </c>
    </row>
    <row r="59" spans="1:3" x14ac:dyDescent="0.25">
      <c r="A59" s="69" t="s">
        <v>1682</v>
      </c>
      <c r="B59" s="59" t="s">
        <v>1671</v>
      </c>
      <c r="C59" s="59" t="s">
        <v>1680</v>
      </c>
    </row>
    <row r="60" spans="1:3" x14ac:dyDescent="0.25">
      <c r="A60" s="69" t="s">
        <v>1685</v>
      </c>
      <c r="B60" s="59" t="s">
        <v>1671</v>
      </c>
      <c r="C60" s="59" t="s">
        <v>1683</v>
      </c>
    </row>
    <row r="61" spans="1:3" x14ac:dyDescent="0.25">
      <c r="A61" s="69" t="s">
        <v>1688</v>
      </c>
      <c r="B61" s="59" t="s">
        <v>1671</v>
      </c>
      <c r="C61" s="59" t="s">
        <v>1686</v>
      </c>
    </row>
    <row r="62" spans="1:3" x14ac:dyDescent="0.25">
      <c r="A62" s="69" t="s">
        <v>1691</v>
      </c>
      <c r="B62" s="59" t="s">
        <v>1671</v>
      </c>
      <c r="C62" s="59" t="s">
        <v>1689</v>
      </c>
    </row>
    <row r="63" spans="1:3" x14ac:dyDescent="0.25">
      <c r="A63" s="69" t="s">
        <v>1694</v>
      </c>
      <c r="B63" s="59" t="s">
        <v>1671</v>
      </c>
      <c r="C63" s="59" t="s">
        <v>1692</v>
      </c>
    </row>
    <row r="64" spans="1:3" x14ac:dyDescent="0.25">
      <c r="A64" s="69" t="s">
        <v>6164</v>
      </c>
      <c r="B64" s="59" t="s">
        <v>72</v>
      </c>
      <c r="C64" s="59"/>
    </row>
    <row r="65" spans="1:3" x14ac:dyDescent="0.25">
      <c r="A65" s="69" t="s">
        <v>1697</v>
      </c>
      <c r="B65" s="59" t="s">
        <v>72</v>
      </c>
      <c r="C65" s="59" t="s">
        <v>1613</v>
      </c>
    </row>
    <row r="66" spans="1:3" x14ac:dyDescent="0.25">
      <c r="A66" s="69" t="s">
        <v>1699</v>
      </c>
      <c r="B66" s="59" t="s">
        <v>72</v>
      </c>
      <c r="C66" s="59" t="s">
        <v>1561</v>
      </c>
    </row>
    <row r="67" spans="1:3" x14ac:dyDescent="0.25">
      <c r="A67" s="69" t="s">
        <v>6708</v>
      </c>
      <c r="B67" s="59" t="s">
        <v>5868</v>
      </c>
      <c r="C67" s="59" t="s">
        <v>5878</v>
      </c>
    </row>
    <row r="68" spans="1:3" x14ac:dyDescent="0.25">
      <c r="A68" s="69" t="s">
        <v>1705</v>
      </c>
      <c r="B68" s="59" t="s">
        <v>1700</v>
      </c>
      <c r="C68" s="59" t="s">
        <v>1701</v>
      </c>
    </row>
    <row r="69" spans="1:3" x14ac:dyDescent="0.25">
      <c r="A69" s="69" t="s">
        <v>1708</v>
      </c>
      <c r="B69" s="59" t="s">
        <v>1700</v>
      </c>
      <c r="C69" s="59" t="s">
        <v>710</v>
      </c>
    </row>
    <row r="70" spans="1:3" x14ac:dyDescent="0.25">
      <c r="A70" s="69" t="s">
        <v>1712</v>
      </c>
      <c r="B70" s="59" t="s">
        <v>1700</v>
      </c>
      <c r="C70" s="59" t="s">
        <v>1709</v>
      </c>
    </row>
    <row r="71" spans="1:3" x14ac:dyDescent="0.25">
      <c r="A71" s="69" t="s">
        <v>1716</v>
      </c>
      <c r="B71" s="59" t="s">
        <v>1700</v>
      </c>
      <c r="C71" s="59" t="s">
        <v>1713</v>
      </c>
    </row>
    <row r="72" spans="1:3" x14ac:dyDescent="0.25">
      <c r="A72" s="69" t="s">
        <v>1720</v>
      </c>
      <c r="B72" s="59" t="s">
        <v>1700</v>
      </c>
      <c r="C72" s="59" t="s">
        <v>1717</v>
      </c>
    </row>
    <row r="73" spans="1:3" x14ac:dyDescent="0.25">
      <c r="A73" s="69" t="s">
        <v>1724</v>
      </c>
      <c r="B73" s="59" t="s">
        <v>1721</v>
      </c>
      <c r="C73" s="59">
        <v>1</v>
      </c>
    </row>
    <row r="74" spans="1:3" x14ac:dyDescent="0.25">
      <c r="A74" s="69" t="s">
        <v>1726</v>
      </c>
      <c r="B74" s="59" t="s">
        <v>1721</v>
      </c>
      <c r="C74" s="59">
        <v>2</v>
      </c>
    </row>
    <row r="75" spans="1:3" x14ac:dyDescent="0.25">
      <c r="A75" s="69" t="s">
        <v>6454</v>
      </c>
      <c r="B75" s="59" t="s">
        <v>4547</v>
      </c>
      <c r="C75" s="59" t="s">
        <v>4548</v>
      </c>
    </row>
    <row r="76" spans="1:3" x14ac:dyDescent="0.25">
      <c r="A76" s="69" t="s">
        <v>6455</v>
      </c>
      <c r="B76" s="59" t="s">
        <v>4547</v>
      </c>
      <c r="C76" s="59" t="s">
        <v>682</v>
      </c>
    </row>
    <row r="77" spans="1:3" x14ac:dyDescent="0.25">
      <c r="A77" s="69" t="s">
        <v>6456</v>
      </c>
      <c r="B77" s="59" t="s">
        <v>4547</v>
      </c>
      <c r="C77" s="59" t="s">
        <v>4557</v>
      </c>
    </row>
    <row r="78" spans="1:3" x14ac:dyDescent="0.25">
      <c r="A78" s="69" t="s">
        <v>6457</v>
      </c>
      <c r="B78" s="59" t="s">
        <v>4547</v>
      </c>
      <c r="C78" s="59" t="s">
        <v>4554</v>
      </c>
    </row>
    <row r="79" spans="1:3" x14ac:dyDescent="0.25">
      <c r="A79" s="69" t="s">
        <v>6460</v>
      </c>
      <c r="B79" s="59" t="s">
        <v>4602</v>
      </c>
      <c r="C79" s="59" t="s">
        <v>4603</v>
      </c>
    </row>
    <row r="80" spans="1:3" x14ac:dyDescent="0.25">
      <c r="A80" s="69" t="s">
        <v>6167</v>
      </c>
      <c r="B80" s="59" t="s">
        <v>1727</v>
      </c>
      <c r="C80" s="59"/>
    </row>
    <row r="81" spans="1:3" x14ac:dyDescent="0.25">
      <c r="A81" s="69" t="s">
        <v>1730</v>
      </c>
      <c r="B81" s="59" t="s">
        <v>1727</v>
      </c>
      <c r="C81" s="59" t="s">
        <v>1613</v>
      </c>
    </row>
    <row r="82" spans="1:3" x14ac:dyDescent="0.25">
      <c r="A82" s="69" t="s">
        <v>1732</v>
      </c>
      <c r="B82" s="59" t="s">
        <v>1727</v>
      </c>
      <c r="C82" s="59" t="s">
        <v>1561</v>
      </c>
    </row>
    <row r="83" spans="1:3" x14ac:dyDescent="0.25">
      <c r="A83" s="69" t="s">
        <v>6264</v>
      </c>
      <c r="B83" s="59" t="s">
        <v>11768</v>
      </c>
      <c r="C83" s="59" t="s">
        <v>4804</v>
      </c>
    </row>
    <row r="84" spans="1:3" x14ac:dyDescent="0.25">
      <c r="A84" s="69" t="s">
        <v>6175</v>
      </c>
      <c r="B84" s="59" t="s">
        <v>1761</v>
      </c>
      <c r="C84" s="59" t="s">
        <v>1762</v>
      </c>
    </row>
    <row r="85" spans="1:3" x14ac:dyDescent="0.25">
      <c r="A85" s="69" t="s">
        <v>6175</v>
      </c>
      <c r="B85" s="59" t="s">
        <v>11768</v>
      </c>
      <c r="C85" s="59" t="s">
        <v>4804</v>
      </c>
    </row>
    <row r="86" spans="1:3" x14ac:dyDescent="0.25">
      <c r="A86" s="69" t="s">
        <v>6175</v>
      </c>
      <c r="B86" s="59" t="s">
        <v>4154</v>
      </c>
      <c r="C86" s="59" t="s">
        <v>40</v>
      </c>
    </row>
    <row r="87" spans="1:3" x14ac:dyDescent="0.25">
      <c r="A87" s="69" t="s">
        <v>6209</v>
      </c>
      <c r="B87" s="59" t="s">
        <v>1761</v>
      </c>
      <c r="C87" s="59" t="s">
        <v>784</v>
      </c>
    </row>
    <row r="88" spans="1:3" x14ac:dyDescent="0.25">
      <c r="A88" s="69" t="s">
        <v>6209</v>
      </c>
      <c r="B88" s="59" t="s">
        <v>11768</v>
      </c>
      <c r="C88" s="59" t="s">
        <v>4804</v>
      </c>
    </row>
    <row r="89" spans="1:3" x14ac:dyDescent="0.25">
      <c r="A89" s="69" t="s">
        <v>6571</v>
      </c>
      <c r="B89" s="59" t="s">
        <v>5229</v>
      </c>
      <c r="C89" s="59" t="s">
        <v>5230</v>
      </c>
    </row>
    <row r="90" spans="1:3" x14ac:dyDescent="0.25">
      <c r="A90" s="69" t="s">
        <v>6713</v>
      </c>
      <c r="B90" s="59" t="s">
        <v>5890</v>
      </c>
      <c r="C90" s="59" t="s">
        <v>5896</v>
      </c>
    </row>
    <row r="91" spans="1:3" x14ac:dyDescent="0.25">
      <c r="A91" s="69" t="s">
        <v>6428</v>
      </c>
      <c r="B91" s="59" t="s">
        <v>4360</v>
      </c>
      <c r="C91" s="59" t="s">
        <v>4393</v>
      </c>
    </row>
    <row r="92" spans="1:3" x14ac:dyDescent="0.25">
      <c r="A92" s="69" t="s">
        <v>6428</v>
      </c>
      <c r="B92" s="59" t="s">
        <v>4360</v>
      </c>
      <c r="C92" s="59" t="s">
        <v>4387</v>
      </c>
    </row>
    <row r="93" spans="1:3" x14ac:dyDescent="0.25">
      <c r="A93" s="69" t="s">
        <v>6428</v>
      </c>
      <c r="B93" s="59" t="s">
        <v>5613</v>
      </c>
      <c r="C93" s="59" t="s">
        <v>5649</v>
      </c>
    </row>
    <row r="94" spans="1:3" x14ac:dyDescent="0.25">
      <c r="A94" s="69" t="s">
        <v>6429</v>
      </c>
      <c r="B94" s="59" t="s">
        <v>4360</v>
      </c>
      <c r="C94" s="59" t="s">
        <v>4393</v>
      </c>
    </row>
    <row r="95" spans="1:3" x14ac:dyDescent="0.25">
      <c r="A95" s="69" t="s">
        <v>6429</v>
      </c>
      <c r="B95" s="59" t="s">
        <v>4360</v>
      </c>
      <c r="C95" s="59" t="s">
        <v>4384</v>
      </c>
    </row>
    <row r="96" spans="1:3" x14ac:dyDescent="0.25">
      <c r="A96" s="69" t="s">
        <v>6429</v>
      </c>
      <c r="B96" s="59" t="s">
        <v>5613</v>
      </c>
      <c r="C96" s="59" t="s">
        <v>5649</v>
      </c>
    </row>
    <row r="97" spans="1:3" x14ac:dyDescent="0.25">
      <c r="A97" s="69" t="s">
        <v>6430</v>
      </c>
      <c r="B97" s="59" t="s">
        <v>4360</v>
      </c>
      <c r="C97" s="59" t="s">
        <v>4393</v>
      </c>
    </row>
    <row r="98" spans="1:3" x14ac:dyDescent="0.25">
      <c r="A98" s="69" t="s">
        <v>6430</v>
      </c>
      <c r="B98" s="59" t="s">
        <v>5613</v>
      </c>
      <c r="C98" s="59" t="s">
        <v>5649</v>
      </c>
    </row>
    <row r="99" spans="1:3" x14ac:dyDescent="0.25">
      <c r="A99" s="69" t="s">
        <v>6665</v>
      </c>
      <c r="B99" s="59" t="s">
        <v>5613</v>
      </c>
      <c r="C99" s="59" t="s">
        <v>5649</v>
      </c>
    </row>
    <row r="100" spans="1:3" x14ac:dyDescent="0.25">
      <c r="A100" s="69" t="s">
        <v>12177</v>
      </c>
      <c r="B100" s="59" t="s">
        <v>6169</v>
      </c>
      <c r="C100" s="59"/>
    </row>
    <row r="101" spans="1:3" x14ac:dyDescent="0.25">
      <c r="A101" s="69" t="s">
        <v>12173</v>
      </c>
      <c r="B101" s="59" t="s">
        <v>6169</v>
      </c>
      <c r="C101" s="59" t="s">
        <v>1613</v>
      </c>
    </row>
    <row r="102" spans="1:3" x14ac:dyDescent="0.25">
      <c r="A102" s="69" t="s">
        <v>12174</v>
      </c>
      <c r="B102" s="59" t="s">
        <v>6169</v>
      </c>
      <c r="C102" s="59" t="s">
        <v>1561</v>
      </c>
    </row>
    <row r="103" spans="1:3" x14ac:dyDescent="0.25">
      <c r="A103" s="69" t="s">
        <v>6265</v>
      </c>
      <c r="B103" s="59" t="s">
        <v>11768</v>
      </c>
      <c r="C103" s="59" t="s">
        <v>4804</v>
      </c>
    </row>
    <row r="104" spans="1:3" x14ac:dyDescent="0.25">
      <c r="A104" s="69" t="s">
        <v>6176</v>
      </c>
      <c r="B104" s="59" t="s">
        <v>1761</v>
      </c>
      <c r="C104" s="59" t="s">
        <v>1762</v>
      </c>
    </row>
    <row r="105" spans="1:3" x14ac:dyDescent="0.25">
      <c r="A105" s="69" t="s">
        <v>6176</v>
      </c>
      <c r="B105" s="59" t="s">
        <v>11768</v>
      </c>
      <c r="C105" s="59" t="s">
        <v>4804</v>
      </c>
    </row>
    <row r="106" spans="1:3" x14ac:dyDescent="0.25">
      <c r="A106" s="69" t="s">
        <v>6176</v>
      </c>
      <c r="B106" s="59" t="s">
        <v>4154</v>
      </c>
      <c r="C106" s="59" t="s">
        <v>40</v>
      </c>
    </row>
    <row r="107" spans="1:3" x14ac:dyDescent="0.25">
      <c r="A107" s="69" t="s">
        <v>6210</v>
      </c>
      <c r="B107" s="59" t="s">
        <v>1761</v>
      </c>
      <c r="C107" s="59" t="s">
        <v>784</v>
      </c>
    </row>
    <row r="108" spans="1:3" x14ac:dyDescent="0.25">
      <c r="A108" s="69" t="s">
        <v>6210</v>
      </c>
      <c r="B108" s="59" t="s">
        <v>11768</v>
      </c>
      <c r="C108" s="59" t="s">
        <v>4804</v>
      </c>
    </row>
    <row r="109" spans="1:3" x14ac:dyDescent="0.25">
      <c r="A109" s="69" t="s">
        <v>6170</v>
      </c>
      <c r="B109" s="59" t="s">
        <v>1737</v>
      </c>
      <c r="C109" s="59"/>
    </row>
    <row r="110" spans="1:3" x14ac:dyDescent="0.25">
      <c r="A110" s="69" t="s">
        <v>1740</v>
      </c>
      <c r="B110" s="59" t="s">
        <v>1737</v>
      </c>
      <c r="C110" s="59" t="s">
        <v>1613</v>
      </c>
    </row>
    <row r="111" spans="1:3" x14ac:dyDescent="0.25">
      <c r="A111" s="69" t="s">
        <v>1742</v>
      </c>
      <c r="B111" s="59" t="s">
        <v>1737</v>
      </c>
      <c r="C111" s="59" t="s">
        <v>1561</v>
      </c>
    </row>
    <row r="112" spans="1:3" x14ac:dyDescent="0.25">
      <c r="A112" s="69" t="s">
        <v>6572</v>
      </c>
      <c r="B112" s="59" t="s">
        <v>5229</v>
      </c>
      <c r="C112" s="59" t="s">
        <v>5234</v>
      </c>
    </row>
    <row r="113" spans="1:3" x14ac:dyDescent="0.25">
      <c r="A113" s="69" t="s">
        <v>6171</v>
      </c>
      <c r="B113" s="59" t="s">
        <v>1743</v>
      </c>
      <c r="C113" s="59"/>
    </row>
    <row r="114" spans="1:3" x14ac:dyDescent="0.25">
      <c r="A114" s="69" t="s">
        <v>1746</v>
      </c>
      <c r="B114" s="59" t="s">
        <v>1743</v>
      </c>
      <c r="C114" s="59" t="s">
        <v>1613</v>
      </c>
    </row>
    <row r="115" spans="1:3" x14ac:dyDescent="0.25">
      <c r="A115" s="69" t="s">
        <v>1748</v>
      </c>
      <c r="B115" s="59" t="s">
        <v>1743</v>
      </c>
      <c r="C115" s="59" t="s">
        <v>1561</v>
      </c>
    </row>
    <row r="116" spans="1:3" x14ac:dyDescent="0.25">
      <c r="A116" s="69" t="s">
        <v>6637</v>
      </c>
      <c r="B116" s="59" t="s">
        <v>5613</v>
      </c>
      <c r="C116" s="59" t="s">
        <v>5618</v>
      </c>
    </row>
    <row r="117" spans="1:3" x14ac:dyDescent="0.25">
      <c r="A117" s="69" t="s">
        <v>1752</v>
      </c>
      <c r="B117" s="59" t="s">
        <v>1749</v>
      </c>
      <c r="C117" s="59"/>
    </row>
    <row r="118" spans="1:3" x14ac:dyDescent="0.25">
      <c r="A118" s="69" t="s">
        <v>11592</v>
      </c>
      <c r="B118" s="59" t="s">
        <v>4618</v>
      </c>
      <c r="C118" s="59" t="s">
        <v>654</v>
      </c>
    </row>
    <row r="119" spans="1:3" x14ac:dyDescent="0.25">
      <c r="A119" s="69" t="s">
        <v>11593</v>
      </c>
      <c r="B119" s="59" t="s">
        <v>4618</v>
      </c>
      <c r="C119" s="59" t="s">
        <v>4624</v>
      </c>
    </row>
    <row r="120" spans="1:3" x14ac:dyDescent="0.25">
      <c r="A120" s="69" t="s">
        <v>11594</v>
      </c>
      <c r="B120" s="59" t="s">
        <v>4618</v>
      </c>
      <c r="C120" s="59" t="s">
        <v>86</v>
      </c>
    </row>
    <row r="121" spans="1:3" x14ac:dyDescent="0.25">
      <c r="A121" s="69" t="s">
        <v>11595</v>
      </c>
      <c r="B121" s="59" t="s">
        <v>4618</v>
      </c>
      <c r="C121" s="59" t="s">
        <v>601</v>
      </c>
    </row>
    <row r="122" spans="1:3" x14ac:dyDescent="0.25">
      <c r="A122" s="69" t="s">
        <v>12628</v>
      </c>
      <c r="B122" s="59" t="s">
        <v>12637</v>
      </c>
      <c r="C122" s="59" t="s">
        <v>2087</v>
      </c>
    </row>
    <row r="123" spans="1:3" x14ac:dyDescent="0.25">
      <c r="A123" s="69" t="s">
        <v>12629</v>
      </c>
      <c r="B123" s="59" t="s">
        <v>12637</v>
      </c>
      <c r="C123" s="59" t="s">
        <v>2089</v>
      </c>
    </row>
    <row r="124" spans="1:3" x14ac:dyDescent="0.25">
      <c r="A124" s="69" t="s">
        <v>12630</v>
      </c>
      <c r="B124" s="59" t="s">
        <v>12637</v>
      </c>
      <c r="C124" s="59" t="s">
        <v>2091</v>
      </c>
    </row>
    <row r="125" spans="1:3" x14ac:dyDescent="0.25">
      <c r="A125" s="69" t="s">
        <v>12631</v>
      </c>
      <c r="B125" s="59" t="s">
        <v>12637</v>
      </c>
      <c r="C125" s="59" t="s">
        <v>2093</v>
      </c>
    </row>
    <row r="126" spans="1:3" x14ac:dyDescent="0.25">
      <c r="A126" s="69" t="s">
        <v>12632</v>
      </c>
      <c r="B126" s="59" t="s">
        <v>12637</v>
      </c>
      <c r="C126" s="59" t="s">
        <v>1561</v>
      </c>
    </row>
    <row r="127" spans="1:3" x14ac:dyDescent="0.25">
      <c r="A127" s="69" t="s">
        <v>12633</v>
      </c>
      <c r="B127" s="59" t="s">
        <v>12637</v>
      </c>
      <c r="C127" s="59" t="s">
        <v>2096</v>
      </c>
    </row>
    <row r="128" spans="1:3" x14ac:dyDescent="0.25">
      <c r="A128" s="69" t="s">
        <v>12634</v>
      </c>
      <c r="B128" s="59" t="s">
        <v>12637</v>
      </c>
      <c r="C128" s="59" t="s">
        <v>2098</v>
      </c>
    </row>
    <row r="129" spans="1:3" x14ac:dyDescent="0.25">
      <c r="A129" s="69" t="s">
        <v>1757</v>
      </c>
      <c r="B129" s="59" t="s">
        <v>1753</v>
      </c>
      <c r="C129" s="59" t="s">
        <v>1754</v>
      </c>
    </row>
    <row r="130" spans="1:3" x14ac:dyDescent="0.25">
      <c r="A130" s="69" t="s">
        <v>1760</v>
      </c>
      <c r="B130" s="59" t="s">
        <v>1753</v>
      </c>
      <c r="C130" s="59" t="s">
        <v>1758</v>
      </c>
    </row>
    <row r="131" spans="1:3" x14ac:dyDescent="0.25">
      <c r="A131" s="69" t="s">
        <v>12355</v>
      </c>
      <c r="B131" s="59" t="s">
        <v>12347</v>
      </c>
      <c r="C131" s="59" t="s">
        <v>3934</v>
      </c>
    </row>
    <row r="132" spans="1:3" x14ac:dyDescent="0.25">
      <c r="A132" s="69" t="s">
        <v>12356</v>
      </c>
      <c r="B132" s="59" t="s">
        <v>12347</v>
      </c>
      <c r="C132" s="59" t="s">
        <v>3937</v>
      </c>
    </row>
    <row r="133" spans="1:3" x14ac:dyDescent="0.25">
      <c r="A133" s="69" t="s">
        <v>12357</v>
      </c>
      <c r="B133" s="59" t="s">
        <v>12347</v>
      </c>
      <c r="C133" s="59" t="s">
        <v>3939</v>
      </c>
    </row>
    <row r="134" spans="1:3" x14ac:dyDescent="0.25">
      <c r="A134" s="69" t="s">
        <v>12358</v>
      </c>
      <c r="B134" s="59" t="s">
        <v>12347</v>
      </c>
      <c r="C134" s="59" t="s">
        <v>3941</v>
      </c>
    </row>
    <row r="135" spans="1:3" x14ac:dyDescent="0.25">
      <c r="A135" s="69" t="s">
        <v>12359</v>
      </c>
      <c r="B135" s="59" t="s">
        <v>12348</v>
      </c>
      <c r="C135" s="59" t="s">
        <v>3944</v>
      </c>
    </row>
    <row r="136" spans="1:3" x14ac:dyDescent="0.25">
      <c r="A136" s="69" t="s">
        <v>12360</v>
      </c>
      <c r="B136" s="59" t="s">
        <v>12348</v>
      </c>
      <c r="C136" s="59" t="s">
        <v>3948</v>
      </c>
    </row>
    <row r="137" spans="1:3" x14ac:dyDescent="0.25">
      <c r="A137" s="69" t="s">
        <v>12361</v>
      </c>
      <c r="B137" s="59" t="s">
        <v>12349</v>
      </c>
      <c r="C137" s="59" t="s">
        <v>3952</v>
      </c>
    </row>
    <row r="138" spans="1:3" x14ac:dyDescent="0.25">
      <c r="A138" s="69" t="s">
        <v>12362</v>
      </c>
      <c r="B138" s="59" t="s">
        <v>12349</v>
      </c>
      <c r="C138" s="59" t="s">
        <v>3956</v>
      </c>
    </row>
    <row r="139" spans="1:3" x14ac:dyDescent="0.25">
      <c r="A139" s="69" t="s">
        <v>12363</v>
      </c>
      <c r="B139" s="59" t="s">
        <v>12349</v>
      </c>
      <c r="C139" s="59" t="s">
        <v>3959</v>
      </c>
    </row>
    <row r="140" spans="1:3" x14ac:dyDescent="0.25">
      <c r="A140" s="69" t="s">
        <v>12364</v>
      </c>
      <c r="B140" s="59" t="s">
        <v>12349</v>
      </c>
      <c r="C140" s="59" t="s">
        <v>3962</v>
      </c>
    </row>
    <row r="141" spans="1:3" x14ac:dyDescent="0.25">
      <c r="A141" s="69" t="s">
        <v>12366</v>
      </c>
      <c r="B141" s="59" t="s">
        <v>12349</v>
      </c>
      <c r="C141" s="59" t="s">
        <v>3968</v>
      </c>
    </row>
    <row r="142" spans="1:3" x14ac:dyDescent="0.25">
      <c r="A142" s="69" t="s">
        <v>12365</v>
      </c>
      <c r="B142" s="59" t="s">
        <v>12349</v>
      </c>
      <c r="C142" s="59" t="s">
        <v>3965</v>
      </c>
    </row>
    <row r="143" spans="1:3" x14ac:dyDescent="0.25">
      <c r="A143" s="69" t="s">
        <v>12367</v>
      </c>
      <c r="B143" s="59" t="s">
        <v>12349</v>
      </c>
      <c r="C143" s="59" t="s">
        <v>3971</v>
      </c>
    </row>
    <row r="144" spans="1:3" x14ac:dyDescent="0.25">
      <c r="A144" s="69" t="s">
        <v>12368</v>
      </c>
      <c r="B144" s="59" t="s">
        <v>12349</v>
      </c>
      <c r="C144" s="59" t="s">
        <v>3975</v>
      </c>
    </row>
    <row r="145" spans="1:3" x14ac:dyDescent="0.25">
      <c r="A145" s="69" t="s">
        <v>12369</v>
      </c>
      <c r="B145" s="59" t="s">
        <v>12350</v>
      </c>
      <c r="C145" s="59" t="s">
        <v>3979</v>
      </c>
    </row>
    <row r="146" spans="1:3" x14ac:dyDescent="0.25">
      <c r="A146" s="69" t="s">
        <v>12373</v>
      </c>
      <c r="B146" s="59" t="s">
        <v>12350</v>
      </c>
      <c r="C146" s="59" t="s">
        <v>12188</v>
      </c>
    </row>
    <row r="147" spans="1:3" x14ac:dyDescent="0.25">
      <c r="A147" s="69" t="s">
        <v>12370</v>
      </c>
      <c r="B147" s="59" t="s">
        <v>12350</v>
      </c>
      <c r="C147" s="59" t="s">
        <v>3984</v>
      </c>
    </row>
    <row r="148" spans="1:3" x14ac:dyDescent="0.25">
      <c r="A148" s="69" t="s">
        <v>12374</v>
      </c>
      <c r="B148" s="59" t="s">
        <v>12350</v>
      </c>
      <c r="C148" s="59" t="s">
        <v>12189</v>
      </c>
    </row>
    <row r="149" spans="1:3" x14ac:dyDescent="0.25">
      <c r="A149" s="69" t="s">
        <v>12371</v>
      </c>
      <c r="B149" s="59" t="s">
        <v>12350</v>
      </c>
      <c r="C149" s="59" t="s">
        <v>3988</v>
      </c>
    </row>
    <row r="150" spans="1:3" x14ac:dyDescent="0.25">
      <c r="A150" s="69" t="s">
        <v>12372</v>
      </c>
      <c r="B150" s="59" t="s">
        <v>12350</v>
      </c>
      <c r="C150" s="59" t="s">
        <v>3992</v>
      </c>
    </row>
    <row r="151" spans="1:3" x14ac:dyDescent="0.25">
      <c r="A151" s="69" t="s">
        <v>12375</v>
      </c>
      <c r="B151" s="59" t="s">
        <v>12351</v>
      </c>
      <c r="C151" s="59" t="s">
        <v>4003</v>
      </c>
    </row>
    <row r="152" spans="1:3" x14ac:dyDescent="0.25">
      <c r="A152" s="69" t="s">
        <v>12376</v>
      </c>
      <c r="B152" s="59" t="s">
        <v>12352</v>
      </c>
      <c r="C152" s="59" t="s">
        <v>4009</v>
      </c>
    </row>
    <row r="153" spans="1:3" x14ac:dyDescent="0.25">
      <c r="A153" s="69" t="s">
        <v>12377</v>
      </c>
      <c r="B153" s="59" t="s">
        <v>12352</v>
      </c>
      <c r="C153" s="59" t="s">
        <v>4013</v>
      </c>
    </row>
    <row r="154" spans="1:3" x14ac:dyDescent="0.25">
      <c r="A154" s="69" t="s">
        <v>12883</v>
      </c>
      <c r="B154" s="59" t="s">
        <v>12884</v>
      </c>
      <c r="C154" s="59" t="s">
        <v>4017</v>
      </c>
    </row>
    <row r="155" spans="1:3" x14ac:dyDescent="0.25">
      <c r="A155" s="69" t="s">
        <v>12885</v>
      </c>
      <c r="B155" s="59" t="s">
        <v>12884</v>
      </c>
      <c r="C155" s="59" t="s">
        <v>4034</v>
      </c>
    </row>
    <row r="156" spans="1:3" x14ac:dyDescent="0.25">
      <c r="A156" s="69" t="s">
        <v>12886</v>
      </c>
      <c r="B156" s="59" t="s">
        <v>12884</v>
      </c>
      <c r="C156" s="59" t="s">
        <v>4030</v>
      </c>
    </row>
    <row r="157" spans="1:3" x14ac:dyDescent="0.25">
      <c r="A157" s="69" t="s">
        <v>12887</v>
      </c>
      <c r="B157" s="59" t="s">
        <v>12884</v>
      </c>
      <c r="C157" s="59" t="s">
        <v>4020</v>
      </c>
    </row>
    <row r="158" spans="1:3" x14ac:dyDescent="0.25">
      <c r="A158" s="69" t="s">
        <v>12888</v>
      </c>
      <c r="B158" s="59" t="s">
        <v>12884</v>
      </c>
      <c r="C158" s="59" t="s">
        <v>4032</v>
      </c>
    </row>
    <row r="159" spans="1:3" x14ac:dyDescent="0.25">
      <c r="A159" s="69" t="s">
        <v>12889</v>
      </c>
      <c r="B159" s="59" t="s">
        <v>12884</v>
      </c>
      <c r="C159" s="59" t="s">
        <v>4022</v>
      </c>
    </row>
    <row r="160" spans="1:3" x14ac:dyDescent="0.25">
      <c r="A160" s="69" t="s">
        <v>12890</v>
      </c>
      <c r="B160" s="59" t="s">
        <v>12884</v>
      </c>
      <c r="C160" s="59" t="s">
        <v>4024</v>
      </c>
    </row>
    <row r="161" spans="1:3" x14ac:dyDescent="0.25">
      <c r="A161" s="69" t="s">
        <v>12891</v>
      </c>
      <c r="B161" s="59" t="s">
        <v>12884</v>
      </c>
      <c r="C161" s="59" t="s">
        <v>4026</v>
      </c>
    </row>
    <row r="162" spans="1:3" x14ac:dyDescent="0.25">
      <c r="A162" s="69" t="s">
        <v>12892</v>
      </c>
      <c r="B162" s="59" t="s">
        <v>12884</v>
      </c>
      <c r="C162" s="59" t="s">
        <v>4028</v>
      </c>
    </row>
    <row r="163" spans="1:3" x14ac:dyDescent="0.25">
      <c r="A163" s="69" t="s">
        <v>12378</v>
      </c>
      <c r="B163" s="59" t="s">
        <v>12353</v>
      </c>
      <c r="C163" s="59" t="s">
        <v>4036</v>
      </c>
    </row>
    <row r="164" spans="1:3" x14ac:dyDescent="0.25">
      <c r="A164" s="69" t="s">
        <v>12379</v>
      </c>
      <c r="B164" s="59" t="s">
        <v>12353</v>
      </c>
      <c r="C164" s="59" t="s">
        <v>4039</v>
      </c>
    </row>
    <row r="165" spans="1:3" x14ac:dyDescent="0.25">
      <c r="A165" s="69" t="s">
        <v>12380</v>
      </c>
      <c r="B165" s="59" t="s">
        <v>12353</v>
      </c>
      <c r="C165" s="59" t="s">
        <v>4042</v>
      </c>
    </row>
    <row r="166" spans="1:3" x14ac:dyDescent="0.25">
      <c r="A166" s="69" t="s">
        <v>12381</v>
      </c>
      <c r="B166" s="59" t="s">
        <v>12353</v>
      </c>
      <c r="C166" s="59" t="s">
        <v>4045</v>
      </c>
    </row>
    <row r="167" spans="1:3" x14ac:dyDescent="0.25">
      <c r="A167" s="69" t="s">
        <v>12382</v>
      </c>
      <c r="B167" s="59" t="s">
        <v>12354</v>
      </c>
      <c r="C167" s="59" t="s">
        <v>4049</v>
      </c>
    </row>
    <row r="168" spans="1:3" x14ac:dyDescent="0.25">
      <c r="A168" s="69" t="s">
        <v>12384</v>
      </c>
      <c r="B168" s="59" t="s">
        <v>12354</v>
      </c>
      <c r="C168" s="59" t="s">
        <v>4058</v>
      </c>
    </row>
    <row r="169" spans="1:3" x14ac:dyDescent="0.25">
      <c r="A169" s="69" t="s">
        <v>12386</v>
      </c>
      <c r="B169" s="59" t="s">
        <v>12354</v>
      </c>
      <c r="C169" s="59" t="s">
        <v>4065</v>
      </c>
    </row>
    <row r="170" spans="1:3" x14ac:dyDescent="0.25">
      <c r="A170" s="69" t="s">
        <v>12383</v>
      </c>
      <c r="B170" s="59" t="s">
        <v>12354</v>
      </c>
      <c r="C170" s="59" t="s">
        <v>4054</v>
      </c>
    </row>
    <row r="171" spans="1:3" x14ac:dyDescent="0.25">
      <c r="A171" s="69" t="s">
        <v>12385</v>
      </c>
      <c r="B171" s="59" t="s">
        <v>12354</v>
      </c>
      <c r="C171" s="59" t="s">
        <v>4062</v>
      </c>
    </row>
    <row r="172" spans="1:3" x14ac:dyDescent="0.25">
      <c r="A172" s="69" t="s">
        <v>12387</v>
      </c>
      <c r="B172" s="59" t="s">
        <v>12354</v>
      </c>
      <c r="C172" s="59" t="s">
        <v>4069</v>
      </c>
    </row>
    <row r="173" spans="1:3" x14ac:dyDescent="0.25">
      <c r="A173" s="69" t="s">
        <v>1766</v>
      </c>
      <c r="B173" s="59" t="s">
        <v>1761</v>
      </c>
      <c r="C173" s="59" t="s">
        <v>1762</v>
      </c>
    </row>
    <row r="174" spans="1:3" x14ac:dyDescent="0.25">
      <c r="A174" s="69" t="s">
        <v>6606</v>
      </c>
      <c r="B174" s="59" t="s">
        <v>5538</v>
      </c>
      <c r="C174" s="59" t="s">
        <v>5545</v>
      </c>
    </row>
    <row r="175" spans="1:3" x14ac:dyDescent="0.25">
      <c r="A175" s="69" t="s">
        <v>6607</v>
      </c>
      <c r="B175" s="59" t="s">
        <v>5538</v>
      </c>
      <c r="C175" s="59" t="s">
        <v>5545</v>
      </c>
    </row>
    <row r="176" spans="1:3" x14ac:dyDescent="0.25">
      <c r="A176" s="69" t="s">
        <v>6267</v>
      </c>
      <c r="B176" s="59" t="s">
        <v>11768</v>
      </c>
      <c r="C176" s="59" t="s">
        <v>4804</v>
      </c>
    </row>
    <row r="177" spans="1:3" x14ac:dyDescent="0.25">
      <c r="A177" s="69" t="s">
        <v>6177</v>
      </c>
      <c r="B177" s="59" t="s">
        <v>1761</v>
      </c>
      <c r="C177" s="59" t="s">
        <v>1762</v>
      </c>
    </row>
    <row r="178" spans="1:3" x14ac:dyDescent="0.25">
      <c r="A178" s="69" t="s">
        <v>6177</v>
      </c>
      <c r="B178" s="59" t="s">
        <v>11768</v>
      </c>
      <c r="C178" s="59" t="s">
        <v>4804</v>
      </c>
    </row>
    <row r="179" spans="1:3" x14ac:dyDescent="0.25">
      <c r="A179" s="69" t="s">
        <v>6177</v>
      </c>
      <c r="B179" s="59" t="s">
        <v>4154</v>
      </c>
      <c r="C179" s="59" t="s">
        <v>40</v>
      </c>
    </row>
    <row r="180" spans="1:3" x14ac:dyDescent="0.25">
      <c r="A180" s="69" t="s">
        <v>6211</v>
      </c>
      <c r="B180" s="59" t="s">
        <v>1761</v>
      </c>
      <c r="C180" s="59" t="s">
        <v>784</v>
      </c>
    </row>
    <row r="181" spans="1:3" x14ac:dyDescent="0.25">
      <c r="A181" s="69" t="s">
        <v>6211</v>
      </c>
      <c r="B181" s="59" t="s">
        <v>11768</v>
      </c>
      <c r="C181" s="59" t="s">
        <v>4804</v>
      </c>
    </row>
    <row r="182" spans="1:3" x14ac:dyDescent="0.25">
      <c r="A182" s="69" t="s">
        <v>6240</v>
      </c>
      <c r="B182" s="59" t="s">
        <v>1769</v>
      </c>
      <c r="C182" s="59"/>
    </row>
    <row r="183" spans="1:3" x14ac:dyDescent="0.25">
      <c r="A183" s="69" t="s">
        <v>1772</v>
      </c>
      <c r="B183" s="59" t="s">
        <v>1769</v>
      </c>
      <c r="C183" s="59" t="s">
        <v>1613</v>
      </c>
    </row>
    <row r="184" spans="1:3" x14ac:dyDescent="0.25">
      <c r="A184" s="69" t="s">
        <v>1774</v>
      </c>
      <c r="B184" s="59" t="s">
        <v>1769</v>
      </c>
      <c r="C184" s="59" t="s">
        <v>1561</v>
      </c>
    </row>
    <row r="185" spans="1:3" x14ac:dyDescent="0.25">
      <c r="A185" s="69" t="s">
        <v>1779</v>
      </c>
      <c r="B185" s="59" t="s">
        <v>1775</v>
      </c>
      <c r="C185" s="59" t="s">
        <v>1776</v>
      </c>
    </row>
    <row r="186" spans="1:3" x14ac:dyDescent="0.25">
      <c r="A186" s="69" t="s">
        <v>1782</v>
      </c>
      <c r="B186" s="59" t="s">
        <v>1775</v>
      </c>
      <c r="C186" s="59" t="s">
        <v>1780</v>
      </c>
    </row>
    <row r="187" spans="1:3" x14ac:dyDescent="0.25">
      <c r="A187" s="69" t="s">
        <v>1785</v>
      </c>
      <c r="B187" s="59" t="s">
        <v>1775</v>
      </c>
      <c r="C187" s="59" t="s">
        <v>1783</v>
      </c>
    </row>
    <row r="188" spans="1:3" x14ac:dyDescent="0.25">
      <c r="A188" s="69" t="s">
        <v>1792</v>
      </c>
      <c r="B188" s="59" t="s">
        <v>1786</v>
      </c>
      <c r="C188" s="59" t="s">
        <v>1790</v>
      </c>
    </row>
    <row r="189" spans="1:3" x14ac:dyDescent="0.25">
      <c r="A189" s="69" t="s">
        <v>1789</v>
      </c>
      <c r="B189" s="59" t="s">
        <v>1786</v>
      </c>
      <c r="C189" s="59" t="s">
        <v>1776</v>
      </c>
    </row>
    <row r="190" spans="1:3" x14ac:dyDescent="0.25">
      <c r="A190" s="69" t="s">
        <v>1798</v>
      </c>
      <c r="B190" s="59" t="s">
        <v>1786</v>
      </c>
      <c r="C190" s="59" t="s">
        <v>1796</v>
      </c>
    </row>
    <row r="191" spans="1:3" x14ac:dyDescent="0.25">
      <c r="A191" s="69" t="s">
        <v>1795</v>
      </c>
      <c r="B191" s="59" t="s">
        <v>1786</v>
      </c>
      <c r="C191" s="59" t="s">
        <v>1793</v>
      </c>
    </row>
    <row r="192" spans="1:3" x14ac:dyDescent="0.25">
      <c r="A192" s="69" t="s">
        <v>1801</v>
      </c>
      <c r="B192" s="59" t="s">
        <v>1786</v>
      </c>
      <c r="C192" s="59" t="s">
        <v>1799</v>
      </c>
    </row>
    <row r="193" spans="1:3" x14ac:dyDescent="0.25">
      <c r="A193" s="69" t="s">
        <v>6243</v>
      </c>
      <c r="B193" s="59" t="s">
        <v>1802</v>
      </c>
      <c r="C193" s="59"/>
    </row>
    <row r="194" spans="1:3" x14ac:dyDescent="0.25">
      <c r="A194" s="69" t="s">
        <v>1805</v>
      </c>
      <c r="B194" s="59" t="s">
        <v>1802</v>
      </c>
      <c r="C194" s="59" t="s">
        <v>1613</v>
      </c>
    </row>
    <row r="195" spans="1:3" x14ac:dyDescent="0.25">
      <c r="A195" s="69" t="s">
        <v>1807</v>
      </c>
      <c r="B195" s="59" t="s">
        <v>1802</v>
      </c>
      <c r="C195" s="59" t="s">
        <v>1561</v>
      </c>
    </row>
    <row r="196" spans="1:3" x14ac:dyDescent="0.25">
      <c r="A196" s="69" t="s">
        <v>6244</v>
      </c>
      <c r="B196" s="59" t="s">
        <v>1808</v>
      </c>
      <c r="C196" s="59"/>
    </row>
    <row r="197" spans="1:3" x14ac:dyDescent="0.25">
      <c r="A197" s="69" t="s">
        <v>1811</v>
      </c>
      <c r="B197" s="59" t="s">
        <v>1808</v>
      </c>
      <c r="C197" s="59" t="s">
        <v>1613</v>
      </c>
    </row>
    <row r="198" spans="1:3" x14ac:dyDescent="0.25">
      <c r="A198" s="69" t="s">
        <v>1813</v>
      </c>
      <c r="B198" s="59" t="s">
        <v>1808</v>
      </c>
      <c r="C198" s="59" t="s">
        <v>1561</v>
      </c>
    </row>
    <row r="199" spans="1:3" x14ac:dyDescent="0.25">
      <c r="A199" s="69" t="s">
        <v>6636</v>
      </c>
      <c r="B199" s="59" t="s">
        <v>5613</v>
      </c>
      <c r="C199" s="59" t="s">
        <v>5614</v>
      </c>
    </row>
    <row r="200" spans="1:3" x14ac:dyDescent="0.25">
      <c r="A200" s="69" t="s">
        <v>6687</v>
      </c>
      <c r="B200" s="59" t="s">
        <v>5761</v>
      </c>
      <c r="C200" s="59" t="s">
        <v>5762</v>
      </c>
    </row>
    <row r="201" spans="1:3" x14ac:dyDescent="0.25">
      <c r="A201" s="69" t="s">
        <v>6490</v>
      </c>
      <c r="B201" s="59" t="s">
        <v>4774</v>
      </c>
      <c r="C201" s="59" t="s">
        <v>4775</v>
      </c>
    </row>
    <row r="202" spans="1:3" x14ac:dyDescent="0.25">
      <c r="A202" s="69" t="s">
        <v>1211</v>
      </c>
      <c r="B202" s="59" t="s">
        <v>5050</v>
      </c>
      <c r="C202" s="59" t="s">
        <v>6517</v>
      </c>
    </row>
    <row r="203" spans="1:3" x14ac:dyDescent="0.25">
      <c r="A203" s="69" t="s">
        <v>6688</v>
      </c>
      <c r="B203" s="59" t="s">
        <v>5761</v>
      </c>
      <c r="C203" s="59" t="s">
        <v>5766</v>
      </c>
    </row>
    <row r="204" spans="1:3" x14ac:dyDescent="0.25">
      <c r="A204" s="69" t="s">
        <v>6369</v>
      </c>
      <c r="B204" s="59" t="s">
        <v>3836</v>
      </c>
      <c r="C204" s="59" t="s">
        <v>3840</v>
      </c>
    </row>
    <row r="205" spans="1:3" x14ac:dyDescent="0.25">
      <c r="A205" s="69" t="s">
        <v>6638</v>
      </c>
      <c r="B205" s="59" t="s">
        <v>5613</v>
      </c>
      <c r="C205" s="59" t="s">
        <v>5618</v>
      </c>
    </row>
    <row r="206" spans="1:3" x14ac:dyDescent="0.25">
      <c r="A206" s="69" t="s">
        <v>6608</v>
      </c>
      <c r="B206" s="59" t="s">
        <v>5538</v>
      </c>
      <c r="C206" s="59" t="s">
        <v>5545</v>
      </c>
    </row>
    <row r="207" spans="1:3" x14ac:dyDescent="0.25">
      <c r="A207" s="69" t="s">
        <v>6462</v>
      </c>
      <c r="B207" s="59" t="s">
        <v>4629</v>
      </c>
      <c r="C207" s="59" t="s">
        <v>4630</v>
      </c>
    </row>
    <row r="208" spans="1:3" x14ac:dyDescent="0.25">
      <c r="A208" s="69" t="s">
        <v>6575</v>
      </c>
      <c r="B208" s="59" t="s">
        <v>5255</v>
      </c>
      <c r="C208" s="59" t="s">
        <v>5262</v>
      </c>
    </row>
    <row r="209" spans="1:3" x14ac:dyDescent="0.25">
      <c r="A209" s="69" t="s">
        <v>6491</v>
      </c>
      <c r="B209" s="59" t="s">
        <v>4774</v>
      </c>
      <c r="C209" s="59" t="s">
        <v>4779</v>
      </c>
    </row>
    <row r="210" spans="1:3" x14ac:dyDescent="0.25">
      <c r="A210" s="69" t="s">
        <v>6689</v>
      </c>
      <c r="B210" s="59" t="s">
        <v>5761</v>
      </c>
      <c r="C210" s="59" t="s">
        <v>5769</v>
      </c>
    </row>
    <row r="211" spans="1:3" x14ac:dyDescent="0.25">
      <c r="A211" s="69" t="s">
        <v>6639</v>
      </c>
      <c r="B211" s="59" t="s">
        <v>5613</v>
      </c>
      <c r="C211" s="59" t="s">
        <v>4434</v>
      </c>
    </row>
    <row r="212" spans="1:3" x14ac:dyDescent="0.25">
      <c r="A212" s="69" t="s">
        <v>6642</v>
      </c>
      <c r="B212" s="59" t="s">
        <v>5613</v>
      </c>
      <c r="C212" s="59" t="s">
        <v>5623</v>
      </c>
    </row>
    <row r="213" spans="1:3" x14ac:dyDescent="0.25">
      <c r="A213" s="69" t="s">
        <v>6603</v>
      </c>
      <c r="B213" s="59" t="s">
        <v>5538</v>
      </c>
      <c r="C213" s="59" t="s">
        <v>5539</v>
      </c>
    </row>
    <row r="214" spans="1:3" x14ac:dyDescent="0.25">
      <c r="A214" s="69" t="s">
        <v>6644</v>
      </c>
      <c r="B214" s="59" t="s">
        <v>5613</v>
      </c>
      <c r="C214" s="59" t="s">
        <v>4417</v>
      </c>
    </row>
    <row r="215" spans="1:3" x14ac:dyDescent="0.25">
      <c r="A215" s="69" t="s">
        <v>6647</v>
      </c>
      <c r="B215" s="59" t="s">
        <v>5613</v>
      </c>
      <c r="C215" s="59" t="s">
        <v>5628</v>
      </c>
    </row>
    <row r="216" spans="1:3" x14ac:dyDescent="0.25">
      <c r="A216" s="69" t="s">
        <v>6649</v>
      </c>
      <c r="B216" s="59" t="s">
        <v>5613</v>
      </c>
      <c r="C216" s="59" t="s">
        <v>5631</v>
      </c>
    </row>
    <row r="217" spans="1:3" x14ac:dyDescent="0.25">
      <c r="A217" s="69" t="s">
        <v>6471</v>
      </c>
      <c r="B217" s="59" t="s">
        <v>4655</v>
      </c>
      <c r="C217" s="59" t="s">
        <v>4656</v>
      </c>
    </row>
    <row r="218" spans="1:3" x14ac:dyDescent="0.25">
      <c r="A218" s="69" t="s">
        <v>6690</v>
      </c>
      <c r="B218" s="59" t="s">
        <v>5761</v>
      </c>
      <c r="C218" s="59" t="s">
        <v>5772</v>
      </c>
    </row>
    <row r="219" spans="1:3" x14ac:dyDescent="0.25">
      <c r="A219" s="69" t="s">
        <v>6519</v>
      </c>
      <c r="B219" s="59" t="s">
        <v>5050</v>
      </c>
      <c r="C219" s="59" t="s">
        <v>4509</v>
      </c>
    </row>
    <row r="220" spans="1:3" x14ac:dyDescent="0.25">
      <c r="A220" s="69" t="s">
        <v>6609</v>
      </c>
      <c r="B220" s="59" t="s">
        <v>5538</v>
      </c>
      <c r="C220" s="59" t="s">
        <v>5548</v>
      </c>
    </row>
    <row r="221" spans="1:3" x14ac:dyDescent="0.25">
      <c r="A221" s="69" t="s">
        <v>6370</v>
      </c>
      <c r="B221" s="59" t="s">
        <v>3836</v>
      </c>
      <c r="C221" s="59" t="s">
        <v>3843</v>
      </c>
    </row>
    <row r="222" spans="1:3" x14ac:dyDescent="0.25">
      <c r="A222" s="69" t="s">
        <v>6651</v>
      </c>
      <c r="B222" s="59" t="s">
        <v>5613</v>
      </c>
      <c r="C222" s="59" t="s">
        <v>5634</v>
      </c>
    </row>
    <row r="223" spans="1:3" x14ac:dyDescent="0.25">
      <c r="A223" s="69" t="s">
        <v>6463</v>
      </c>
      <c r="B223" s="59" t="s">
        <v>4629</v>
      </c>
      <c r="C223" s="59" t="s">
        <v>4634</v>
      </c>
    </row>
    <row r="224" spans="1:3" x14ac:dyDescent="0.25">
      <c r="A224" s="69" t="s">
        <v>6525</v>
      </c>
      <c r="B224" s="59" t="s">
        <v>5065</v>
      </c>
      <c r="C224" s="59" t="s">
        <v>5066</v>
      </c>
    </row>
    <row r="225" spans="1:3" x14ac:dyDescent="0.25">
      <c r="A225" s="69" t="s">
        <v>6653</v>
      </c>
      <c r="B225" s="59" t="s">
        <v>5613</v>
      </c>
      <c r="C225" s="59" t="s">
        <v>4420</v>
      </c>
    </row>
    <row r="226" spans="1:3" x14ac:dyDescent="0.25">
      <c r="A226" s="69" t="s">
        <v>6691</v>
      </c>
      <c r="B226" s="59" t="s">
        <v>5761</v>
      </c>
      <c r="C226" s="59" t="s">
        <v>5775</v>
      </c>
    </row>
    <row r="227" spans="1:3" x14ac:dyDescent="0.25">
      <c r="A227" s="69" t="s">
        <v>6472</v>
      </c>
      <c r="B227" s="59" t="s">
        <v>4655</v>
      </c>
      <c r="C227" s="59" t="s">
        <v>4679</v>
      </c>
    </row>
    <row r="228" spans="1:3" x14ac:dyDescent="0.25">
      <c r="A228" s="69" t="s">
        <v>6473</v>
      </c>
      <c r="B228" s="59" t="s">
        <v>4655</v>
      </c>
      <c r="C228" s="59" t="s">
        <v>4682</v>
      </c>
    </row>
    <row r="229" spans="1:3" x14ac:dyDescent="0.25">
      <c r="A229" s="69" t="s">
        <v>6655</v>
      </c>
      <c r="B229" s="59" t="s">
        <v>5613</v>
      </c>
      <c r="C229" s="59" t="s">
        <v>4437</v>
      </c>
    </row>
    <row r="230" spans="1:3" x14ac:dyDescent="0.25">
      <c r="A230" s="69" t="s">
        <v>6474</v>
      </c>
      <c r="B230" s="59" t="s">
        <v>4655</v>
      </c>
      <c r="C230" s="59" t="s">
        <v>4660</v>
      </c>
    </row>
    <row r="231" spans="1:3" x14ac:dyDescent="0.25">
      <c r="A231" s="69" t="s">
        <v>6692</v>
      </c>
      <c r="B231" s="59" t="s">
        <v>5761</v>
      </c>
      <c r="C231" s="59" t="s">
        <v>5778</v>
      </c>
    </row>
    <row r="232" spans="1:3" x14ac:dyDescent="0.25">
      <c r="A232" s="69" t="s">
        <v>6475</v>
      </c>
      <c r="B232" s="59" t="s">
        <v>4655</v>
      </c>
      <c r="C232" s="59" t="s">
        <v>4663</v>
      </c>
    </row>
    <row r="233" spans="1:3" x14ac:dyDescent="0.25">
      <c r="A233" s="69" t="s">
        <v>6476</v>
      </c>
      <c r="B233" s="59" t="s">
        <v>4655</v>
      </c>
      <c r="C233" s="59" t="s">
        <v>4688</v>
      </c>
    </row>
    <row r="234" spans="1:3" x14ac:dyDescent="0.25">
      <c r="A234" s="69" t="s">
        <v>6492</v>
      </c>
      <c r="B234" s="59" t="s">
        <v>4774</v>
      </c>
      <c r="C234" s="59" t="s">
        <v>4782</v>
      </c>
    </row>
    <row r="235" spans="1:3" x14ac:dyDescent="0.25">
      <c r="A235" s="69" t="s">
        <v>6587</v>
      </c>
      <c r="B235" s="59" t="s">
        <v>5405</v>
      </c>
      <c r="C235" s="59" t="s">
        <v>4378</v>
      </c>
    </row>
    <row r="236" spans="1:3" x14ac:dyDescent="0.25">
      <c r="A236" s="69" t="s">
        <v>6527</v>
      </c>
      <c r="B236" s="59" t="s">
        <v>5065</v>
      </c>
      <c r="C236" s="59" t="s">
        <v>5070</v>
      </c>
    </row>
    <row r="237" spans="1:3" x14ac:dyDescent="0.25">
      <c r="A237" s="69" t="s">
        <v>6693</v>
      </c>
      <c r="B237" s="59" t="s">
        <v>5761</v>
      </c>
      <c r="C237" s="59" t="s">
        <v>5781</v>
      </c>
    </row>
    <row r="238" spans="1:3" x14ac:dyDescent="0.25">
      <c r="A238" s="69" t="s">
        <v>6372</v>
      </c>
      <c r="B238" s="59" t="s">
        <v>3836</v>
      </c>
      <c r="C238" s="59" t="s">
        <v>6371</v>
      </c>
    </row>
    <row r="239" spans="1:3" x14ac:dyDescent="0.25">
      <c r="A239" s="69" t="s">
        <v>6612</v>
      </c>
      <c r="B239" s="59" t="s">
        <v>5538</v>
      </c>
      <c r="C239" s="59" t="s">
        <v>5554</v>
      </c>
    </row>
    <row r="240" spans="1:3" x14ac:dyDescent="0.25">
      <c r="A240" s="69" t="s">
        <v>6478</v>
      </c>
      <c r="B240" s="59" t="s">
        <v>4655</v>
      </c>
      <c r="C240" s="59" t="s">
        <v>3824</v>
      </c>
    </row>
    <row r="241" spans="1:3" x14ac:dyDescent="0.25">
      <c r="A241" s="69" t="s">
        <v>6373</v>
      </c>
      <c r="B241" s="59" t="s">
        <v>3836</v>
      </c>
      <c r="C241" s="59" t="s">
        <v>3849</v>
      </c>
    </row>
    <row r="242" spans="1:3" x14ac:dyDescent="0.25">
      <c r="A242" s="69" t="s">
        <v>6464</v>
      </c>
      <c r="B242" s="59" t="s">
        <v>4629</v>
      </c>
      <c r="C242" s="59" t="s">
        <v>4637</v>
      </c>
    </row>
    <row r="243" spans="1:3" x14ac:dyDescent="0.25">
      <c r="A243" s="69" t="s">
        <v>6374</v>
      </c>
      <c r="B243" s="59" t="s">
        <v>3836</v>
      </c>
      <c r="C243" s="59" t="s">
        <v>3852</v>
      </c>
    </row>
    <row r="244" spans="1:3" x14ac:dyDescent="0.25">
      <c r="A244" s="69" t="s">
        <v>6465</v>
      </c>
      <c r="B244" s="59" t="s">
        <v>4629</v>
      </c>
      <c r="C244" s="59" t="s">
        <v>4640</v>
      </c>
    </row>
    <row r="245" spans="1:3" x14ac:dyDescent="0.25">
      <c r="A245" s="69" t="s">
        <v>6493</v>
      </c>
      <c r="B245" s="59" t="s">
        <v>4774</v>
      </c>
      <c r="C245" s="59" t="s">
        <v>4785</v>
      </c>
    </row>
    <row r="246" spans="1:3" x14ac:dyDescent="0.25">
      <c r="A246" s="69" t="s">
        <v>6375</v>
      </c>
      <c r="B246" s="59" t="s">
        <v>3836</v>
      </c>
      <c r="C246" s="59" t="s">
        <v>3855</v>
      </c>
    </row>
    <row r="247" spans="1:3" x14ac:dyDescent="0.25">
      <c r="A247" s="69" t="s">
        <v>6658</v>
      </c>
      <c r="B247" s="59" t="s">
        <v>5613</v>
      </c>
      <c r="C247" s="59" t="s">
        <v>5641</v>
      </c>
    </row>
    <row r="248" spans="1:3" x14ac:dyDescent="0.25">
      <c r="A248" s="69" t="s">
        <v>6588</v>
      </c>
      <c r="B248" s="59" t="s">
        <v>5405</v>
      </c>
      <c r="C248" s="59" t="s">
        <v>5213</v>
      </c>
    </row>
    <row r="249" spans="1:3" x14ac:dyDescent="0.25">
      <c r="A249" s="69" t="s">
        <v>6480</v>
      </c>
      <c r="B249" s="59" t="s">
        <v>4655</v>
      </c>
      <c r="C249" s="59" t="s">
        <v>4671</v>
      </c>
    </row>
    <row r="250" spans="1:3" x14ac:dyDescent="0.25">
      <c r="A250" s="69" t="s">
        <v>6529</v>
      </c>
      <c r="B250" s="59" t="s">
        <v>5065</v>
      </c>
      <c r="C250" s="59" t="s">
        <v>5073</v>
      </c>
    </row>
    <row r="251" spans="1:3" x14ac:dyDescent="0.25">
      <c r="A251" s="69" t="s">
        <v>6589</v>
      </c>
      <c r="B251" s="59" t="s">
        <v>5405</v>
      </c>
      <c r="C251" s="59" t="s">
        <v>4387</v>
      </c>
    </row>
    <row r="252" spans="1:3" x14ac:dyDescent="0.25">
      <c r="A252" s="69" t="s">
        <v>6617</v>
      </c>
      <c r="B252" s="59" t="s">
        <v>5538</v>
      </c>
      <c r="C252" s="59" t="s">
        <v>5076</v>
      </c>
    </row>
    <row r="253" spans="1:3" x14ac:dyDescent="0.25">
      <c r="A253" s="69" t="s">
        <v>6531</v>
      </c>
      <c r="B253" s="59" t="s">
        <v>5065</v>
      </c>
      <c r="C253" s="59" t="s">
        <v>5076</v>
      </c>
    </row>
    <row r="254" spans="1:3" x14ac:dyDescent="0.25">
      <c r="A254" s="69" t="s">
        <v>6660</v>
      </c>
      <c r="B254" s="59" t="s">
        <v>5613</v>
      </c>
      <c r="C254" s="59" t="s">
        <v>5076</v>
      </c>
    </row>
    <row r="255" spans="1:3" x14ac:dyDescent="0.25">
      <c r="A255" s="69" t="s">
        <v>6694</v>
      </c>
      <c r="B255" s="59" t="s">
        <v>5761</v>
      </c>
      <c r="C255" s="59" t="s">
        <v>5784</v>
      </c>
    </row>
    <row r="256" spans="1:3" x14ac:dyDescent="0.25">
      <c r="A256" s="69" t="s">
        <v>6466</v>
      </c>
      <c r="B256" s="59" t="s">
        <v>4629</v>
      </c>
      <c r="C256" s="59" t="s">
        <v>4643</v>
      </c>
    </row>
    <row r="257" spans="1:3" x14ac:dyDescent="0.25">
      <c r="A257" s="69" t="s">
        <v>6662</v>
      </c>
      <c r="B257" s="59" t="s">
        <v>5613</v>
      </c>
      <c r="C257" s="59" t="s">
        <v>4431</v>
      </c>
    </row>
    <row r="258" spans="1:3" x14ac:dyDescent="0.25">
      <c r="A258" s="69" t="s">
        <v>6467</v>
      </c>
      <c r="B258" s="59" t="s">
        <v>4629</v>
      </c>
      <c r="C258" s="59" t="s">
        <v>4646</v>
      </c>
    </row>
    <row r="259" spans="1:3" x14ac:dyDescent="0.25">
      <c r="A259" s="69" t="s">
        <v>6574</v>
      </c>
      <c r="B259" s="59" t="s">
        <v>5255</v>
      </c>
      <c r="C259" s="59" t="s">
        <v>5256</v>
      </c>
    </row>
    <row r="260" spans="1:3" x14ac:dyDescent="0.25">
      <c r="A260" s="69" t="s">
        <v>6618</v>
      </c>
      <c r="B260" s="59" t="s">
        <v>5538</v>
      </c>
      <c r="C260" s="59" t="s">
        <v>5562</v>
      </c>
    </row>
    <row r="261" spans="1:3" x14ac:dyDescent="0.25">
      <c r="A261" s="69" t="s">
        <v>6521</v>
      </c>
      <c r="B261" s="59" t="s">
        <v>5050</v>
      </c>
      <c r="C261" s="59" t="s">
        <v>1956</v>
      </c>
    </row>
    <row r="262" spans="1:3" x14ac:dyDescent="0.25">
      <c r="A262" s="69" t="s">
        <v>6522</v>
      </c>
      <c r="B262" s="59" t="s">
        <v>5050</v>
      </c>
      <c r="C262" s="59" t="s">
        <v>5059</v>
      </c>
    </row>
    <row r="263" spans="1:3" x14ac:dyDescent="0.25">
      <c r="A263" s="69" t="s">
        <v>6520</v>
      </c>
      <c r="B263" s="59" t="s">
        <v>5050</v>
      </c>
      <c r="C263" s="59" t="s">
        <v>5054</v>
      </c>
    </row>
    <row r="264" spans="1:3" x14ac:dyDescent="0.25">
      <c r="A264" s="69" t="s">
        <v>6494</v>
      </c>
      <c r="B264" s="59" t="s">
        <v>4774</v>
      </c>
      <c r="C264" s="59" t="s">
        <v>4788</v>
      </c>
    </row>
    <row r="265" spans="1:3" x14ac:dyDescent="0.25">
      <c r="A265" s="69" t="s">
        <v>6376</v>
      </c>
      <c r="B265" s="59" t="s">
        <v>3836</v>
      </c>
      <c r="C265" s="59" t="s">
        <v>3860</v>
      </c>
    </row>
    <row r="266" spans="1:3" x14ac:dyDescent="0.25">
      <c r="A266" s="69" t="s">
        <v>6376</v>
      </c>
      <c r="B266" s="59" t="s">
        <v>5255</v>
      </c>
      <c r="C266" s="59" t="s">
        <v>3860</v>
      </c>
    </row>
    <row r="267" spans="1:3" x14ac:dyDescent="0.25">
      <c r="A267" s="69" t="s">
        <v>6619</v>
      </c>
      <c r="B267" s="59" t="s">
        <v>5538</v>
      </c>
      <c r="C267" s="59" t="s">
        <v>5565</v>
      </c>
    </row>
    <row r="268" spans="1:3" x14ac:dyDescent="0.25">
      <c r="A268" s="69" t="s">
        <v>6620</v>
      </c>
      <c r="B268" s="59" t="s">
        <v>5538</v>
      </c>
      <c r="C268" s="59" t="s">
        <v>5568</v>
      </c>
    </row>
    <row r="269" spans="1:3" x14ac:dyDescent="0.25">
      <c r="A269" s="69" t="s">
        <v>6590</v>
      </c>
      <c r="B269" s="59" t="s">
        <v>5405</v>
      </c>
      <c r="C269" s="59" t="s">
        <v>4375</v>
      </c>
    </row>
    <row r="270" spans="1:3" x14ac:dyDescent="0.25">
      <c r="A270" s="69" t="s">
        <v>6534</v>
      </c>
      <c r="B270" s="59" t="s">
        <v>5065</v>
      </c>
      <c r="C270" s="59" t="s">
        <v>5088</v>
      </c>
    </row>
    <row r="271" spans="1:3" x14ac:dyDescent="0.25">
      <c r="A271" s="69" t="s">
        <v>6666</v>
      </c>
      <c r="B271" s="59" t="s">
        <v>5613</v>
      </c>
      <c r="C271" s="59" t="s">
        <v>5649</v>
      </c>
    </row>
    <row r="272" spans="1:3" x14ac:dyDescent="0.25">
      <c r="A272" s="69" t="s">
        <v>6523</v>
      </c>
      <c r="B272" s="59" t="s">
        <v>5050</v>
      </c>
      <c r="C272" s="59" t="s">
        <v>5062</v>
      </c>
    </row>
    <row r="273" spans="1:3" x14ac:dyDescent="0.25">
      <c r="A273" s="69" t="s">
        <v>6695</v>
      </c>
      <c r="B273" s="59" t="s">
        <v>5761</v>
      </c>
      <c r="C273" s="59" t="s">
        <v>5788</v>
      </c>
    </row>
    <row r="274" spans="1:3" x14ac:dyDescent="0.25">
      <c r="A274" s="69" t="s">
        <v>6669</v>
      </c>
      <c r="B274" s="59" t="s">
        <v>5613</v>
      </c>
      <c r="C274" s="59" t="s">
        <v>5652</v>
      </c>
    </row>
    <row r="275" spans="1:3" x14ac:dyDescent="0.25">
      <c r="A275" s="69" t="s">
        <v>6621</v>
      </c>
      <c r="B275" s="59" t="s">
        <v>5538</v>
      </c>
      <c r="C275" s="59" t="s">
        <v>4491</v>
      </c>
    </row>
    <row r="276" spans="1:3" x14ac:dyDescent="0.25">
      <c r="A276" s="69" t="s">
        <v>6377</v>
      </c>
      <c r="B276" s="59" t="s">
        <v>3836</v>
      </c>
      <c r="C276" s="59" t="s">
        <v>3863</v>
      </c>
    </row>
    <row r="277" spans="1:3" x14ac:dyDescent="0.25">
      <c r="A277" s="69" t="s">
        <v>6614</v>
      </c>
      <c r="B277" s="59" t="s">
        <v>5538</v>
      </c>
      <c r="C277" s="59" t="s">
        <v>5557</v>
      </c>
    </row>
    <row r="278" spans="1:3" x14ac:dyDescent="0.25">
      <c r="A278" s="69" t="s">
        <v>6623</v>
      </c>
      <c r="B278" s="59" t="s">
        <v>5538</v>
      </c>
      <c r="C278" s="59" t="s">
        <v>5573</v>
      </c>
    </row>
    <row r="279" spans="1:3" x14ac:dyDescent="0.25">
      <c r="A279" s="69" t="s">
        <v>6378</v>
      </c>
      <c r="B279" s="59" t="s">
        <v>3836</v>
      </c>
      <c r="C279" s="59" t="s">
        <v>3866</v>
      </c>
    </row>
    <row r="280" spans="1:3" x14ac:dyDescent="0.25">
      <c r="A280" s="69" t="s">
        <v>6479</v>
      </c>
      <c r="B280" s="59" t="s">
        <v>4655</v>
      </c>
      <c r="C280" s="59" t="s">
        <v>4668</v>
      </c>
    </row>
    <row r="281" spans="1:3" x14ac:dyDescent="0.25">
      <c r="A281" s="69" t="s">
        <v>6671</v>
      </c>
      <c r="B281" s="59" t="s">
        <v>5613</v>
      </c>
      <c r="C281" s="59" t="s">
        <v>5655</v>
      </c>
    </row>
    <row r="282" spans="1:3" x14ac:dyDescent="0.25">
      <c r="A282" s="69" t="s">
        <v>6611</v>
      </c>
      <c r="B282" s="59" t="s">
        <v>5538</v>
      </c>
      <c r="C282" s="59" t="s">
        <v>5551</v>
      </c>
    </row>
    <row r="283" spans="1:3" x14ac:dyDescent="0.25">
      <c r="A283" s="69" t="s">
        <v>6536</v>
      </c>
      <c r="B283" s="59" t="s">
        <v>5065</v>
      </c>
      <c r="C283" s="59" t="s">
        <v>5079</v>
      </c>
    </row>
    <row r="284" spans="1:3" x14ac:dyDescent="0.25">
      <c r="A284" s="69" t="s">
        <v>6696</v>
      </c>
      <c r="B284" s="59" t="s">
        <v>5761</v>
      </c>
      <c r="C284" s="59" t="s">
        <v>5791</v>
      </c>
    </row>
    <row r="285" spans="1:3" x14ac:dyDescent="0.25">
      <c r="A285" s="69" t="s">
        <v>6481</v>
      </c>
      <c r="B285" s="59" t="s">
        <v>4655</v>
      </c>
      <c r="C285" s="59" t="s">
        <v>3832</v>
      </c>
    </row>
    <row r="286" spans="1:3" x14ac:dyDescent="0.25">
      <c r="A286" s="69" t="s">
        <v>6481</v>
      </c>
      <c r="B286" s="59" t="s">
        <v>3819</v>
      </c>
      <c r="C286" s="59" t="s">
        <v>3832</v>
      </c>
    </row>
    <row r="287" spans="1:3" x14ac:dyDescent="0.25">
      <c r="A287" s="69" t="s">
        <v>6576</v>
      </c>
      <c r="B287" s="59" t="s">
        <v>5255</v>
      </c>
      <c r="C287" s="59" t="s">
        <v>5265</v>
      </c>
    </row>
    <row r="288" spans="1:3" x14ac:dyDescent="0.25">
      <c r="A288" s="69" t="s">
        <v>6538</v>
      </c>
      <c r="B288" s="59" t="s">
        <v>5065</v>
      </c>
      <c r="C288" s="59" t="s">
        <v>5082</v>
      </c>
    </row>
    <row r="289" spans="1:3" x14ac:dyDescent="0.25">
      <c r="A289" s="69" t="s">
        <v>6477</v>
      </c>
      <c r="B289" s="59" t="s">
        <v>4655</v>
      </c>
      <c r="C289" s="59" t="s">
        <v>4685</v>
      </c>
    </row>
    <row r="290" spans="1:3" x14ac:dyDescent="0.25">
      <c r="A290" s="69" t="s">
        <v>6624</v>
      </c>
      <c r="B290" s="59" t="s">
        <v>5538</v>
      </c>
      <c r="C290" s="59" t="s">
        <v>5576</v>
      </c>
    </row>
    <row r="291" spans="1:3" x14ac:dyDescent="0.25">
      <c r="A291" s="69" t="s">
        <v>6468</v>
      </c>
      <c r="B291" s="59" t="s">
        <v>4629</v>
      </c>
      <c r="C291" s="59" t="s">
        <v>4649</v>
      </c>
    </row>
    <row r="292" spans="1:3" x14ac:dyDescent="0.25">
      <c r="A292" s="69" t="s">
        <v>6673</v>
      </c>
      <c r="B292" s="59" t="s">
        <v>5613</v>
      </c>
      <c r="C292" s="59" t="s">
        <v>4426</v>
      </c>
    </row>
    <row r="293" spans="1:3" x14ac:dyDescent="0.25">
      <c r="A293" s="69" t="s">
        <v>6625</v>
      </c>
      <c r="B293" s="59" t="s">
        <v>5538</v>
      </c>
      <c r="C293" s="59" t="s">
        <v>5579</v>
      </c>
    </row>
    <row r="294" spans="1:3" x14ac:dyDescent="0.25">
      <c r="A294" s="69" t="s">
        <v>6675</v>
      </c>
      <c r="B294" s="59" t="s">
        <v>5613</v>
      </c>
      <c r="C294" s="59" t="s">
        <v>5660</v>
      </c>
    </row>
    <row r="295" spans="1:3" x14ac:dyDescent="0.25">
      <c r="A295" s="69" t="s">
        <v>6469</v>
      </c>
      <c r="B295" s="59" t="s">
        <v>4629</v>
      </c>
      <c r="C295" s="59" t="s">
        <v>4652</v>
      </c>
    </row>
    <row r="296" spans="1:3" x14ac:dyDescent="0.25">
      <c r="A296" s="69" t="s">
        <v>6591</v>
      </c>
      <c r="B296" s="59" t="s">
        <v>5405</v>
      </c>
      <c r="C296" s="59" t="s">
        <v>4384</v>
      </c>
    </row>
    <row r="297" spans="1:3" x14ac:dyDescent="0.25">
      <c r="A297" s="69" t="s">
        <v>6482</v>
      </c>
      <c r="B297" s="59" t="s">
        <v>4655</v>
      </c>
      <c r="C297" s="59" t="s">
        <v>4676</v>
      </c>
    </row>
    <row r="298" spans="1:3" x14ac:dyDescent="0.25">
      <c r="A298" s="69" t="s">
        <v>6577</v>
      </c>
      <c r="B298" s="59" t="s">
        <v>5255</v>
      </c>
      <c r="C298" s="59" t="s">
        <v>5268</v>
      </c>
    </row>
    <row r="299" spans="1:3" x14ac:dyDescent="0.25">
      <c r="A299" s="69" t="s">
        <v>6697</v>
      </c>
      <c r="B299" s="59" t="s">
        <v>5761</v>
      </c>
      <c r="C299" s="59" t="s">
        <v>5794</v>
      </c>
    </row>
    <row r="300" spans="1:3" x14ac:dyDescent="0.25">
      <c r="A300" s="69" t="s">
        <v>6539</v>
      </c>
      <c r="B300" s="59" t="s">
        <v>5065</v>
      </c>
      <c r="C300" s="59" t="s">
        <v>5085</v>
      </c>
    </row>
    <row r="301" spans="1:3" x14ac:dyDescent="0.25">
      <c r="A301" s="69" t="s">
        <v>6627</v>
      </c>
      <c r="B301" s="59" t="s">
        <v>5538</v>
      </c>
      <c r="C301" s="59" t="s">
        <v>5582</v>
      </c>
    </row>
    <row r="302" spans="1:3" x14ac:dyDescent="0.25">
      <c r="A302" s="69" t="s">
        <v>6677</v>
      </c>
      <c r="B302" s="59" t="s">
        <v>5613</v>
      </c>
      <c r="C302" s="59" t="s">
        <v>4423</v>
      </c>
    </row>
    <row r="303" spans="1:3" x14ac:dyDescent="0.25">
      <c r="A303" s="69" t="s">
        <v>6629</v>
      </c>
      <c r="B303" s="59" t="s">
        <v>5538</v>
      </c>
      <c r="C303" s="59" t="s">
        <v>5585</v>
      </c>
    </row>
    <row r="304" spans="1:3" x14ac:dyDescent="0.25">
      <c r="A304" s="69" t="s">
        <v>6541</v>
      </c>
      <c r="B304" s="59" t="s">
        <v>5065</v>
      </c>
      <c r="C304" s="59" t="s">
        <v>5091</v>
      </c>
    </row>
    <row r="305" spans="1:3" x14ac:dyDescent="0.25">
      <c r="A305" s="69" t="s">
        <v>6698</v>
      </c>
      <c r="B305" s="59" t="s">
        <v>5761</v>
      </c>
      <c r="C305" s="59" t="s">
        <v>5797</v>
      </c>
    </row>
    <row r="306" spans="1:3" x14ac:dyDescent="0.25">
      <c r="A306" s="69" t="s">
        <v>6681</v>
      </c>
      <c r="B306" s="59" t="s">
        <v>5613</v>
      </c>
      <c r="C306" s="59" t="s">
        <v>601</v>
      </c>
    </row>
    <row r="307" spans="1:3" x14ac:dyDescent="0.25">
      <c r="A307" s="69" t="s">
        <v>6483</v>
      </c>
      <c r="B307" s="59" t="s">
        <v>4655</v>
      </c>
      <c r="C307" s="59" t="s">
        <v>4691</v>
      </c>
    </row>
    <row r="308" spans="1:3" x14ac:dyDescent="0.25">
      <c r="A308" s="69" t="s">
        <v>6699</v>
      </c>
      <c r="B308" s="59" t="s">
        <v>5761</v>
      </c>
      <c r="C308" s="59" t="s">
        <v>5800</v>
      </c>
    </row>
    <row r="309" spans="1:3" x14ac:dyDescent="0.25">
      <c r="A309" s="69" t="s">
        <v>6700</v>
      </c>
      <c r="B309" s="59" t="s">
        <v>5761</v>
      </c>
      <c r="C309" s="59" t="s">
        <v>5803</v>
      </c>
    </row>
    <row r="310" spans="1:3" x14ac:dyDescent="0.25">
      <c r="A310" s="69" t="s">
        <v>6702</v>
      </c>
      <c r="B310" s="59" t="s">
        <v>5761</v>
      </c>
      <c r="C310" s="59" t="s">
        <v>5806</v>
      </c>
    </row>
    <row r="311" spans="1:3" x14ac:dyDescent="0.25">
      <c r="A311" s="69" t="s">
        <v>6630</v>
      </c>
      <c r="B311" s="59" t="s">
        <v>5538</v>
      </c>
      <c r="C311" s="59" t="s">
        <v>5588</v>
      </c>
    </row>
    <row r="312" spans="1:3" x14ac:dyDescent="0.25">
      <c r="A312" s="69" t="s">
        <v>6484</v>
      </c>
      <c r="B312" s="59" t="s">
        <v>4655</v>
      </c>
      <c r="C312" s="59" t="s">
        <v>4695</v>
      </c>
    </row>
    <row r="313" spans="1:3" x14ac:dyDescent="0.25">
      <c r="A313" s="69" t="s">
        <v>6543</v>
      </c>
      <c r="B313" s="59" t="s">
        <v>5065</v>
      </c>
      <c r="C313" s="59" t="s">
        <v>5094</v>
      </c>
    </row>
    <row r="314" spans="1:3" x14ac:dyDescent="0.25">
      <c r="A314" s="69" t="s">
        <v>6379</v>
      </c>
      <c r="B314" s="59" t="s">
        <v>3836</v>
      </c>
      <c r="C314" s="59" t="s">
        <v>3871</v>
      </c>
    </row>
    <row r="315" spans="1:3" x14ac:dyDescent="0.25">
      <c r="A315" s="69" t="s">
        <v>6545</v>
      </c>
      <c r="B315" s="59" t="s">
        <v>5065</v>
      </c>
      <c r="C315" s="59" t="s">
        <v>5097</v>
      </c>
    </row>
    <row r="316" spans="1:3" x14ac:dyDescent="0.25">
      <c r="A316" s="69" t="s">
        <v>1819</v>
      </c>
      <c r="B316" s="59" t="s">
        <v>1814</v>
      </c>
      <c r="C316" s="59" t="s">
        <v>1815</v>
      </c>
    </row>
    <row r="317" spans="1:3" x14ac:dyDescent="0.25">
      <c r="A317" s="69" t="s">
        <v>6640</v>
      </c>
      <c r="B317" s="59" t="s">
        <v>5613</v>
      </c>
      <c r="C317" s="59" t="s">
        <v>4434</v>
      </c>
    </row>
    <row r="318" spans="1:3" x14ac:dyDescent="0.25">
      <c r="A318" s="69" t="s">
        <v>6641</v>
      </c>
      <c r="B318" s="59" t="s">
        <v>5613</v>
      </c>
      <c r="C318" s="59" t="s">
        <v>4434</v>
      </c>
    </row>
    <row r="319" spans="1:3" x14ac:dyDescent="0.25">
      <c r="A319" s="69" t="s">
        <v>6643</v>
      </c>
      <c r="B319" s="59" t="s">
        <v>5613</v>
      </c>
      <c r="C319" s="59" t="s">
        <v>5623</v>
      </c>
    </row>
    <row r="320" spans="1:3" x14ac:dyDescent="0.25">
      <c r="A320" s="69" t="s">
        <v>6604</v>
      </c>
      <c r="B320" s="59" t="s">
        <v>5538</v>
      </c>
      <c r="C320" s="59" t="s">
        <v>5539</v>
      </c>
    </row>
    <row r="321" spans="1:3" x14ac:dyDescent="0.25">
      <c r="A321" s="69" t="s">
        <v>6605</v>
      </c>
      <c r="B321" s="59" t="s">
        <v>5538</v>
      </c>
      <c r="C321" s="59" t="s">
        <v>5539</v>
      </c>
    </row>
    <row r="322" spans="1:3" x14ac:dyDescent="0.25">
      <c r="A322" s="69" t="s">
        <v>1824</v>
      </c>
      <c r="B322" s="59" t="s">
        <v>1814</v>
      </c>
      <c r="C322" s="59" t="s">
        <v>1823</v>
      </c>
    </row>
    <row r="323" spans="1:3" x14ac:dyDescent="0.25">
      <c r="A323" s="69" t="s">
        <v>1768</v>
      </c>
      <c r="B323" s="59" t="s">
        <v>1761</v>
      </c>
      <c r="C323" s="59" t="s">
        <v>784</v>
      </c>
    </row>
    <row r="324" spans="1:3" x14ac:dyDescent="0.25">
      <c r="A324" s="69" t="s">
        <v>1837</v>
      </c>
      <c r="B324" s="59" t="s">
        <v>1827</v>
      </c>
      <c r="C324" s="59" t="s">
        <v>1834</v>
      </c>
    </row>
    <row r="325" spans="1:3" x14ac:dyDescent="0.25">
      <c r="A325" s="62" t="s">
        <v>12707</v>
      </c>
      <c r="B325" s="63" t="s">
        <v>1827</v>
      </c>
      <c r="C325" s="1" t="s">
        <v>12704</v>
      </c>
    </row>
    <row r="326" spans="1:3" x14ac:dyDescent="0.25">
      <c r="A326" s="69" t="s">
        <v>1840</v>
      </c>
      <c r="B326" s="59" t="s">
        <v>1827</v>
      </c>
      <c r="C326" s="59" t="s">
        <v>1838</v>
      </c>
    </row>
    <row r="327" spans="1:3" x14ac:dyDescent="0.25">
      <c r="A327" s="69" t="s">
        <v>1833</v>
      </c>
      <c r="B327" s="59" t="s">
        <v>1827</v>
      </c>
      <c r="C327" s="59" t="s">
        <v>1828</v>
      </c>
    </row>
    <row r="328" spans="1:3" x14ac:dyDescent="0.25">
      <c r="A328" s="69" t="s">
        <v>1844</v>
      </c>
      <c r="B328" s="59" t="s">
        <v>1827</v>
      </c>
      <c r="C328" s="59" t="s">
        <v>1841</v>
      </c>
    </row>
    <row r="329" spans="1:3" x14ac:dyDescent="0.25">
      <c r="A329" s="69" t="s">
        <v>1855</v>
      </c>
      <c r="B329" s="59" t="s">
        <v>1827</v>
      </c>
      <c r="C329" s="59" t="s">
        <v>1853</v>
      </c>
    </row>
    <row r="330" spans="1:3" x14ac:dyDescent="0.25">
      <c r="A330" s="69" t="s">
        <v>1848</v>
      </c>
      <c r="B330" s="59" t="s">
        <v>1827</v>
      </c>
      <c r="C330" s="59" t="s">
        <v>1845</v>
      </c>
    </row>
    <row r="331" spans="1:3" x14ac:dyDescent="0.25">
      <c r="A331" s="69" t="s">
        <v>1852</v>
      </c>
      <c r="B331" s="59" t="s">
        <v>1827</v>
      </c>
      <c r="C331" s="59" t="s">
        <v>1849</v>
      </c>
    </row>
    <row r="332" spans="1:3" x14ac:dyDescent="0.25">
      <c r="A332" s="69" t="s">
        <v>1858</v>
      </c>
      <c r="B332" s="59" t="s">
        <v>1827</v>
      </c>
      <c r="C332" s="59" t="s">
        <v>1856</v>
      </c>
    </row>
    <row r="333" spans="1:3" x14ac:dyDescent="0.25">
      <c r="A333" s="69" t="s">
        <v>1864</v>
      </c>
      <c r="B333" s="59" t="s">
        <v>1827</v>
      </c>
      <c r="C333" s="59" t="s">
        <v>1862</v>
      </c>
    </row>
    <row r="334" spans="1:3" x14ac:dyDescent="0.25">
      <c r="A334" s="69" t="s">
        <v>1861</v>
      </c>
      <c r="B334" s="59" t="s">
        <v>1827</v>
      </c>
      <c r="C334" s="59" t="s">
        <v>1859</v>
      </c>
    </row>
    <row r="335" spans="1:3" x14ac:dyDescent="0.25">
      <c r="A335" s="69" t="s">
        <v>1867</v>
      </c>
      <c r="B335" s="59" t="s">
        <v>1865</v>
      </c>
      <c r="C335" s="59"/>
    </row>
    <row r="336" spans="1:3" x14ac:dyDescent="0.25">
      <c r="A336" s="69" t="s">
        <v>6434</v>
      </c>
      <c r="B336" s="59" t="s">
        <v>4360</v>
      </c>
      <c r="C336" s="59" t="s">
        <v>4387</v>
      </c>
    </row>
    <row r="337" spans="1:3" x14ac:dyDescent="0.25">
      <c r="A337" s="69" t="s">
        <v>6434</v>
      </c>
      <c r="B337" s="59" t="s">
        <v>4360</v>
      </c>
      <c r="C337" s="59" t="s">
        <v>4390</v>
      </c>
    </row>
    <row r="338" spans="1:3" x14ac:dyDescent="0.25">
      <c r="A338" s="69" t="s">
        <v>6434</v>
      </c>
      <c r="B338" s="59" t="s">
        <v>5613</v>
      </c>
      <c r="C338" s="59" t="s">
        <v>4417</v>
      </c>
    </row>
    <row r="339" spans="1:3" x14ac:dyDescent="0.25">
      <c r="A339" s="69" t="s">
        <v>6442</v>
      </c>
      <c r="B339" s="59" t="s">
        <v>4360</v>
      </c>
      <c r="C339" s="59" t="s">
        <v>4384</v>
      </c>
    </row>
    <row r="340" spans="1:3" x14ac:dyDescent="0.25">
      <c r="A340" s="69" t="s">
        <v>6442</v>
      </c>
      <c r="B340" s="59" t="s">
        <v>4360</v>
      </c>
      <c r="C340" s="59" t="s">
        <v>4390</v>
      </c>
    </row>
    <row r="341" spans="1:3" x14ac:dyDescent="0.25">
      <c r="A341" s="69" t="s">
        <v>6442</v>
      </c>
      <c r="B341" s="59" t="s">
        <v>5613</v>
      </c>
      <c r="C341" s="59" t="s">
        <v>4417</v>
      </c>
    </row>
    <row r="342" spans="1:3" x14ac:dyDescent="0.25">
      <c r="A342" s="69" t="s">
        <v>6444</v>
      </c>
      <c r="B342" s="59" t="s">
        <v>4360</v>
      </c>
      <c r="C342" s="59" t="s">
        <v>4390</v>
      </c>
    </row>
    <row r="343" spans="1:3" x14ac:dyDescent="0.25">
      <c r="A343" s="69" t="s">
        <v>6444</v>
      </c>
      <c r="B343" s="59" t="s">
        <v>5613</v>
      </c>
      <c r="C343" s="59" t="s">
        <v>4417</v>
      </c>
    </row>
    <row r="344" spans="1:3" x14ac:dyDescent="0.25">
      <c r="A344" s="69" t="s">
        <v>6645</v>
      </c>
      <c r="B344" s="59" t="s">
        <v>5613</v>
      </c>
      <c r="C344" s="59" t="s">
        <v>4417</v>
      </c>
    </row>
    <row r="345" spans="1:3" x14ac:dyDescent="0.25">
      <c r="A345" s="69" t="s">
        <v>6268</v>
      </c>
      <c r="B345" s="59" t="s">
        <v>11768</v>
      </c>
      <c r="C345" s="59" t="s">
        <v>4804</v>
      </c>
    </row>
    <row r="346" spans="1:3" x14ac:dyDescent="0.25">
      <c r="A346" s="69" t="s">
        <v>6178</v>
      </c>
      <c r="B346" s="59" t="s">
        <v>1761</v>
      </c>
      <c r="C346" s="59" t="s">
        <v>1762</v>
      </c>
    </row>
    <row r="347" spans="1:3" x14ac:dyDescent="0.25">
      <c r="A347" s="69" t="s">
        <v>6178</v>
      </c>
      <c r="B347" s="59" t="s">
        <v>11768</v>
      </c>
      <c r="C347" s="59" t="s">
        <v>4804</v>
      </c>
    </row>
    <row r="348" spans="1:3" x14ac:dyDescent="0.25">
      <c r="A348" s="69" t="s">
        <v>6178</v>
      </c>
      <c r="B348" s="59" t="s">
        <v>4154</v>
      </c>
      <c r="C348" s="59" t="s">
        <v>40</v>
      </c>
    </row>
    <row r="349" spans="1:3" x14ac:dyDescent="0.25">
      <c r="A349" s="69" t="s">
        <v>6212</v>
      </c>
      <c r="B349" s="59" t="s">
        <v>1761</v>
      </c>
      <c r="C349" s="59" t="s">
        <v>784</v>
      </c>
    </row>
    <row r="350" spans="1:3" x14ac:dyDescent="0.25">
      <c r="A350" s="69" t="s">
        <v>6212</v>
      </c>
      <c r="B350" s="59" t="s">
        <v>11768</v>
      </c>
      <c r="C350" s="59" t="s">
        <v>4804</v>
      </c>
    </row>
    <row r="351" spans="1:3" x14ac:dyDescent="0.25">
      <c r="A351" s="69" t="s">
        <v>6648</v>
      </c>
      <c r="B351" s="59" t="s">
        <v>5613</v>
      </c>
      <c r="C351" s="59" t="s">
        <v>5628</v>
      </c>
    </row>
    <row r="352" spans="1:3" x14ac:dyDescent="0.25">
      <c r="A352" s="69" t="s">
        <v>6650</v>
      </c>
      <c r="B352" s="59" t="s">
        <v>5613</v>
      </c>
      <c r="C352" s="59" t="s">
        <v>5631</v>
      </c>
    </row>
    <row r="353" spans="1:3" x14ac:dyDescent="0.25">
      <c r="A353" s="69" t="s">
        <v>1872</v>
      </c>
      <c r="B353" s="59" t="s">
        <v>1868</v>
      </c>
      <c r="C353" s="59" t="s">
        <v>1869</v>
      </c>
    </row>
    <row r="354" spans="1:3" x14ac:dyDescent="0.25">
      <c r="A354" s="69" t="s">
        <v>1875</v>
      </c>
      <c r="B354" s="59" t="s">
        <v>1868</v>
      </c>
      <c r="C354" s="59" t="s">
        <v>1873</v>
      </c>
    </row>
    <row r="355" spans="1:3" x14ac:dyDescent="0.25">
      <c r="A355" s="69" t="s">
        <v>1878</v>
      </c>
      <c r="B355" s="59" t="s">
        <v>1868</v>
      </c>
      <c r="C355" s="59" t="s">
        <v>1876</v>
      </c>
    </row>
    <row r="356" spans="1:3" x14ac:dyDescent="0.25">
      <c r="A356" s="69" t="s">
        <v>1881</v>
      </c>
      <c r="B356" s="59" t="s">
        <v>1868</v>
      </c>
      <c r="C356" s="59" t="s">
        <v>1879</v>
      </c>
    </row>
    <row r="357" spans="1:3" x14ac:dyDescent="0.25">
      <c r="A357" s="69" t="s">
        <v>1884</v>
      </c>
      <c r="B357" s="59" t="s">
        <v>1868</v>
      </c>
      <c r="C357" s="59" t="s">
        <v>1882</v>
      </c>
    </row>
    <row r="358" spans="1:3" x14ac:dyDescent="0.25">
      <c r="A358" s="69" t="s">
        <v>1887</v>
      </c>
      <c r="B358" s="59" t="s">
        <v>1868</v>
      </c>
      <c r="C358" s="59" t="s">
        <v>1885</v>
      </c>
    </row>
    <row r="359" spans="1:3" x14ac:dyDescent="0.25">
      <c r="A359" s="69" t="s">
        <v>6248</v>
      </c>
      <c r="B359" s="59" t="s">
        <v>1888</v>
      </c>
      <c r="C359" s="59"/>
    </row>
    <row r="360" spans="1:3" x14ac:dyDescent="0.25">
      <c r="A360" s="69" t="s">
        <v>1891</v>
      </c>
      <c r="B360" s="59" t="s">
        <v>1888</v>
      </c>
      <c r="C360" s="59" t="s">
        <v>1613</v>
      </c>
    </row>
    <row r="361" spans="1:3" x14ac:dyDescent="0.25">
      <c r="A361" s="69" t="s">
        <v>1893</v>
      </c>
      <c r="B361" s="59" t="s">
        <v>1888</v>
      </c>
      <c r="C361" s="59" t="s">
        <v>1561</v>
      </c>
    </row>
    <row r="362" spans="1:3" x14ac:dyDescent="0.25">
      <c r="A362" s="69" t="s">
        <v>6269</v>
      </c>
      <c r="B362" s="59" t="s">
        <v>11768</v>
      </c>
      <c r="C362" s="59" t="s">
        <v>4804</v>
      </c>
    </row>
    <row r="363" spans="1:3" x14ac:dyDescent="0.25">
      <c r="A363" s="69" t="s">
        <v>6179</v>
      </c>
      <c r="B363" s="59" t="s">
        <v>1761</v>
      </c>
      <c r="C363" s="59" t="s">
        <v>1762</v>
      </c>
    </row>
    <row r="364" spans="1:3" x14ac:dyDescent="0.25">
      <c r="A364" s="69" t="s">
        <v>6179</v>
      </c>
      <c r="B364" s="59" t="s">
        <v>11768</v>
      </c>
      <c r="C364" s="59" t="s">
        <v>4804</v>
      </c>
    </row>
    <row r="365" spans="1:3" x14ac:dyDescent="0.25">
      <c r="A365" s="69" t="s">
        <v>6179</v>
      </c>
      <c r="B365" s="59" t="s">
        <v>4154</v>
      </c>
      <c r="C365" s="59" t="s">
        <v>40</v>
      </c>
    </row>
    <row r="366" spans="1:3" x14ac:dyDescent="0.25">
      <c r="A366" s="69" t="s">
        <v>6213</v>
      </c>
      <c r="B366" s="59" t="s">
        <v>1761</v>
      </c>
      <c r="C366" s="59" t="s">
        <v>784</v>
      </c>
    </row>
    <row r="367" spans="1:3" x14ac:dyDescent="0.25">
      <c r="A367" s="69" t="s">
        <v>6213</v>
      </c>
      <c r="B367" s="59" t="s">
        <v>11768</v>
      </c>
      <c r="C367" s="59" t="s">
        <v>4804</v>
      </c>
    </row>
    <row r="368" spans="1:3" x14ac:dyDescent="0.25">
      <c r="A368" s="69" t="s">
        <v>6270</v>
      </c>
      <c r="B368" s="59" t="s">
        <v>11768</v>
      </c>
      <c r="C368" s="59" t="s">
        <v>4804</v>
      </c>
    </row>
    <row r="369" spans="1:3" x14ac:dyDescent="0.25">
      <c r="A369" s="69" t="s">
        <v>6180</v>
      </c>
      <c r="B369" s="59" t="s">
        <v>1761</v>
      </c>
      <c r="C369" s="59" t="s">
        <v>1762</v>
      </c>
    </row>
    <row r="370" spans="1:3" x14ac:dyDescent="0.25">
      <c r="A370" s="69" t="s">
        <v>6180</v>
      </c>
      <c r="B370" s="59" t="s">
        <v>11768</v>
      </c>
      <c r="C370" s="59" t="s">
        <v>4804</v>
      </c>
    </row>
    <row r="371" spans="1:3" x14ac:dyDescent="0.25">
      <c r="A371" s="69" t="s">
        <v>6180</v>
      </c>
      <c r="B371" s="59" t="s">
        <v>4154</v>
      </c>
      <c r="C371" s="59" t="s">
        <v>40</v>
      </c>
    </row>
    <row r="372" spans="1:3" x14ac:dyDescent="0.25">
      <c r="A372" s="69" t="s">
        <v>6214</v>
      </c>
      <c r="B372" s="59" t="s">
        <v>1761</v>
      </c>
      <c r="C372" s="59" t="s">
        <v>784</v>
      </c>
    </row>
    <row r="373" spans="1:3" x14ac:dyDescent="0.25">
      <c r="A373" s="69" t="s">
        <v>6214</v>
      </c>
      <c r="B373" s="59" t="s">
        <v>11768</v>
      </c>
      <c r="C373" s="59" t="s">
        <v>4804</v>
      </c>
    </row>
    <row r="374" spans="1:3" x14ac:dyDescent="0.25">
      <c r="A374" s="69" t="s">
        <v>6271</v>
      </c>
      <c r="B374" s="59" t="s">
        <v>11768</v>
      </c>
      <c r="C374" s="59" t="s">
        <v>4804</v>
      </c>
    </row>
    <row r="375" spans="1:3" x14ac:dyDescent="0.25">
      <c r="A375" s="69" t="s">
        <v>6181</v>
      </c>
      <c r="B375" s="59" t="s">
        <v>1761</v>
      </c>
      <c r="C375" s="59" t="s">
        <v>1762</v>
      </c>
    </row>
    <row r="376" spans="1:3" x14ac:dyDescent="0.25">
      <c r="A376" s="69" t="s">
        <v>6181</v>
      </c>
      <c r="B376" s="59" t="s">
        <v>11768</v>
      </c>
      <c r="C376" s="59" t="s">
        <v>4804</v>
      </c>
    </row>
    <row r="377" spans="1:3" x14ac:dyDescent="0.25">
      <c r="A377" s="69" t="s">
        <v>6181</v>
      </c>
      <c r="B377" s="59" t="s">
        <v>4154</v>
      </c>
      <c r="C377" s="59" t="s">
        <v>40</v>
      </c>
    </row>
    <row r="378" spans="1:3" x14ac:dyDescent="0.25">
      <c r="A378" s="69" t="s">
        <v>6215</v>
      </c>
      <c r="B378" s="59" t="s">
        <v>1761</v>
      </c>
      <c r="C378" s="59" t="s">
        <v>784</v>
      </c>
    </row>
    <row r="379" spans="1:3" x14ac:dyDescent="0.25">
      <c r="A379" s="69" t="s">
        <v>6215</v>
      </c>
      <c r="B379" s="59" t="s">
        <v>11768</v>
      </c>
      <c r="C379" s="59" t="s">
        <v>4804</v>
      </c>
    </row>
    <row r="380" spans="1:3" x14ac:dyDescent="0.25">
      <c r="A380" s="69" t="s">
        <v>1897</v>
      </c>
      <c r="B380" s="59" t="s">
        <v>1894</v>
      </c>
      <c r="C380" s="59" t="s">
        <v>1895</v>
      </c>
    </row>
    <row r="381" spans="1:3" x14ac:dyDescent="0.25">
      <c r="A381" s="69" t="s">
        <v>1909</v>
      </c>
      <c r="B381" s="59" t="s">
        <v>1894</v>
      </c>
      <c r="C381" s="59" t="s">
        <v>1907</v>
      </c>
    </row>
    <row r="382" spans="1:3" x14ac:dyDescent="0.25">
      <c r="A382" s="69" t="s">
        <v>1906</v>
      </c>
      <c r="B382" s="59" t="s">
        <v>1894</v>
      </c>
      <c r="C382" s="59" t="s">
        <v>1904</v>
      </c>
    </row>
    <row r="383" spans="1:3" x14ac:dyDescent="0.25">
      <c r="A383" s="69" t="s">
        <v>1903</v>
      </c>
      <c r="B383" s="59" t="s">
        <v>1894</v>
      </c>
      <c r="C383" s="59" t="s">
        <v>1901</v>
      </c>
    </row>
    <row r="384" spans="1:3" x14ac:dyDescent="0.25">
      <c r="A384" s="69" t="s">
        <v>1900</v>
      </c>
      <c r="B384" s="59" t="s">
        <v>1894</v>
      </c>
      <c r="C384" s="59" t="s">
        <v>1898</v>
      </c>
    </row>
    <row r="385" spans="1:3" x14ac:dyDescent="0.25">
      <c r="A385" s="69" t="s">
        <v>1928</v>
      </c>
      <c r="B385" s="59" t="s">
        <v>1926</v>
      </c>
      <c r="C385" s="59"/>
    </row>
    <row r="386" spans="1:3" x14ac:dyDescent="0.25">
      <c r="A386" s="69" t="s">
        <v>1917</v>
      </c>
      <c r="B386" s="59" t="s">
        <v>1910</v>
      </c>
      <c r="C386" s="59" t="s">
        <v>1915</v>
      </c>
    </row>
    <row r="387" spans="1:3" x14ac:dyDescent="0.25">
      <c r="A387" s="69" t="s">
        <v>1921</v>
      </c>
      <c r="B387" s="59" t="s">
        <v>1910</v>
      </c>
      <c r="C387" s="59" t="s">
        <v>1918</v>
      </c>
    </row>
    <row r="388" spans="1:3" x14ac:dyDescent="0.25">
      <c r="A388" s="69" t="s">
        <v>1925</v>
      </c>
      <c r="B388" s="59" t="s">
        <v>1910</v>
      </c>
      <c r="C388" s="59" t="s">
        <v>1922</v>
      </c>
    </row>
    <row r="389" spans="1:3" x14ac:dyDescent="0.25">
      <c r="A389" s="69" t="s">
        <v>1914</v>
      </c>
      <c r="B389" s="59" t="s">
        <v>1910</v>
      </c>
      <c r="C389" s="59" t="s">
        <v>1911</v>
      </c>
    </row>
    <row r="390" spans="1:3" x14ac:dyDescent="0.25">
      <c r="A390" s="69" t="s">
        <v>6526</v>
      </c>
      <c r="B390" s="59" t="s">
        <v>5065</v>
      </c>
      <c r="C390" s="59" t="s">
        <v>5066</v>
      </c>
    </row>
    <row r="391" spans="1:3" x14ac:dyDescent="0.25">
      <c r="A391" s="69" t="s">
        <v>6528</v>
      </c>
      <c r="B391" s="59" t="s">
        <v>5065</v>
      </c>
      <c r="C391" s="59" t="s">
        <v>5070</v>
      </c>
    </row>
    <row r="392" spans="1:3" x14ac:dyDescent="0.25">
      <c r="A392" s="69" t="s">
        <v>6530</v>
      </c>
      <c r="B392" s="59" t="s">
        <v>5065</v>
      </c>
      <c r="C392" s="59" t="s">
        <v>5073</v>
      </c>
    </row>
    <row r="393" spans="1:3" x14ac:dyDescent="0.25">
      <c r="A393" s="69" t="s">
        <v>6532</v>
      </c>
      <c r="B393" s="59" t="s">
        <v>5065</v>
      </c>
      <c r="C393" s="59" t="s">
        <v>5076</v>
      </c>
    </row>
    <row r="394" spans="1:3" x14ac:dyDescent="0.25">
      <c r="A394" s="69" t="s">
        <v>6535</v>
      </c>
      <c r="B394" s="59" t="s">
        <v>5065</v>
      </c>
      <c r="C394" s="59" t="s">
        <v>5088</v>
      </c>
    </row>
    <row r="395" spans="1:3" x14ac:dyDescent="0.25">
      <c r="A395" s="69" t="s">
        <v>6537</v>
      </c>
      <c r="B395" s="59" t="s">
        <v>5065</v>
      </c>
      <c r="C395" s="59" t="s">
        <v>5079</v>
      </c>
    </row>
    <row r="396" spans="1:3" x14ac:dyDescent="0.25">
      <c r="A396" s="69" t="s">
        <v>6533</v>
      </c>
      <c r="B396" s="59" t="s">
        <v>5065</v>
      </c>
      <c r="C396" s="59" t="s">
        <v>5082</v>
      </c>
    </row>
    <row r="397" spans="1:3" x14ac:dyDescent="0.25">
      <c r="A397" s="69" t="s">
        <v>6540</v>
      </c>
      <c r="B397" s="59" t="s">
        <v>5065</v>
      </c>
      <c r="C397" s="59" t="s">
        <v>5085</v>
      </c>
    </row>
    <row r="398" spans="1:3" x14ac:dyDescent="0.25">
      <c r="A398" s="69" t="s">
        <v>6542</v>
      </c>
      <c r="B398" s="59" t="s">
        <v>5065</v>
      </c>
      <c r="C398" s="59" t="s">
        <v>5091</v>
      </c>
    </row>
    <row r="399" spans="1:3" x14ac:dyDescent="0.25">
      <c r="A399" s="69" t="s">
        <v>6544</v>
      </c>
      <c r="B399" s="59" t="s">
        <v>5065</v>
      </c>
      <c r="C399" s="59" t="s">
        <v>5094</v>
      </c>
    </row>
    <row r="400" spans="1:3" x14ac:dyDescent="0.25">
      <c r="A400" s="69" t="s">
        <v>6546</v>
      </c>
      <c r="B400" s="59" t="s">
        <v>5065</v>
      </c>
      <c r="C400" s="59" t="s">
        <v>5097</v>
      </c>
    </row>
    <row r="401" spans="1:3" x14ac:dyDescent="0.25">
      <c r="A401" s="69" t="s">
        <v>6610</v>
      </c>
      <c r="B401" s="59" t="s">
        <v>5538</v>
      </c>
      <c r="C401" s="59" t="s">
        <v>5548</v>
      </c>
    </row>
    <row r="402" spans="1:3" x14ac:dyDescent="0.25">
      <c r="A402" s="69" t="s">
        <v>6707</v>
      </c>
      <c r="B402" s="59" t="s">
        <v>5868</v>
      </c>
      <c r="C402" s="59" t="s">
        <v>5874</v>
      </c>
    </row>
    <row r="403" spans="1:3" x14ac:dyDescent="0.25">
      <c r="A403" s="69" t="s">
        <v>1952</v>
      </c>
      <c r="B403" s="59" t="s">
        <v>6091</v>
      </c>
      <c r="C403" s="59" t="s">
        <v>1950</v>
      </c>
    </row>
    <row r="404" spans="1:3" x14ac:dyDescent="0.25">
      <c r="A404" s="69" t="s">
        <v>1949</v>
      </c>
      <c r="B404" s="59" t="s">
        <v>6091</v>
      </c>
      <c r="C404" s="59" t="s">
        <v>1947</v>
      </c>
    </row>
    <row r="405" spans="1:3" x14ac:dyDescent="0.25">
      <c r="A405" s="69" t="s">
        <v>1937</v>
      </c>
      <c r="B405" s="59" t="s">
        <v>6091</v>
      </c>
      <c r="C405" s="59" t="s">
        <v>1935</v>
      </c>
    </row>
    <row r="406" spans="1:3" x14ac:dyDescent="0.25">
      <c r="A406" s="69" t="s">
        <v>1967</v>
      </c>
      <c r="B406" s="59" t="s">
        <v>6091</v>
      </c>
      <c r="C406" s="59" t="s">
        <v>1965</v>
      </c>
    </row>
    <row r="407" spans="1:3" x14ac:dyDescent="0.25">
      <c r="A407" s="69" t="s">
        <v>1934</v>
      </c>
      <c r="B407" s="59" t="s">
        <v>6091</v>
      </c>
      <c r="C407" s="59" t="s">
        <v>1930</v>
      </c>
    </row>
    <row r="408" spans="1:3" x14ac:dyDescent="0.25">
      <c r="A408" s="69" t="s">
        <v>1958</v>
      </c>
      <c r="B408" s="59" t="s">
        <v>6091</v>
      </c>
      <c r="C408" s="59" t="s">
        <v>1956</v>
      </c>
    </row>
    <row r="409" spans="1:3" x14ac:dyDescent="0.25">
      <c r="A409" s="69" t="s">
        <v>1943</v>
      </c>
      <c r="B409" s="59" t="s">
        <v>6091</v>
      </c>
      <c r="C409" s="59" t="s">
        <v>1941</v>
      </c>
    </row>
    <row r="410" spans="1:3" x14ac:dyDescent="0.25">
      <c r="A410" s="69" t="s">
        <v>1964</v>
      </c>
      <c r="B410" s="59" t="s">
        <v>6091</v>
      </c>
      <c r="C410" s="59" t="s">
        <v>1962</v>
      </c>
    </row>
    <row r="411" spans="1:3" x14ac:dyDescent="0.25">
      <c r="A411" s="69" t="s">
        <v>1961</v>
      </c>
      <c r="B411" s="59" t="s">
        <v>6091</v>
      </c>
      <c r="C411" s="59" t="s">
        <v>1959</v>
      </c>
    </row>
    <row r="412" spans="1:3" x14ac:dyDescent="0.25">
      <c r="A412" s="69" t="s">
        <v>1970</v>
      </c>
      <c r="B412" s="59" t="s">
        <v>6091</v>
      </c>
      <c r="C412" s="59" t="s">
        <v>1968</v>
      </c>
    </row>
    <row r="413" spans="1:3" x14ac:dyDescent="0.25">
      <c r="A413" s="69" t="s">
        <v>1946</v>
      </c>
      <c r="B413" s="59" t="s">
        <v>6091</v>
      </c>
      <c r="C413" s="59" t="s">
        <v>1944</v>
      </c>
    </row>
    <row r="414" spans="1:3" x14ac:dyDescent="0.25">
      <c r="A414" s="69" t="s">
        <v>1940</v>
      </c>
      <c r="B414" s="59" t="s">
        <v>6091</v>
      </c>
      <c r="C414" s="59" t="s">
        <v>1938</v>
      </c>
    </row>
    <row r="415" spans="1:3" x14ac:dyDescent="0.25">
      <c r="A415" s="69" t="s">
        <v>1955</v>
      </c>
      <c r="B415" s="59" t="s">
        <v>6091</v>
      </c>
      <c r="C415" s="59" t="s">
        <v>1953</v>
      </c>
    </row>
    <row r="416" spans="1:3" x14ac:dyDescent="0.25">
      <c r="A416" s="69" t="s">
        <v>1983</v>
      </c>
      <c r="B416" s="59" t="s">
        <v>6092</v>
      </c>
      <c r="C416" s="59" t="s">
        <v>1950</v>
      </c>
    </row>
    <row r="417" spans="1:3" x14ac:dyDescent="0.25">
      <c r="A417" s="69" t="s">
        <v>1982</v>
      </c>
      <c r="B417" s="59" t="s">
        <v>6092</v>
      </c>
      <c r="C417" s="59" t="s">
        <v>1947</v>
      </c>
    </row>
    <row r="418" spans="1:3" x14ac:dyDescent="0.25">
      <c r="A418" s="69" t="s">
        <v>1978</v>
      </c>
      <c r="B418" s="59" t="s">
        <v>6092</v>
      </c>
      <c r="C418" s="59" t="s">
        <v>1977</v>
      </c>
    </row>
    <row r="419" spans="1:3" x14ac:dyDescent="0.25">
      <c r="A419" s="69" t="s">
        <v>1974</v>
      </c>
      <c r="B419" s="59" t="s">
        <v>6092</v>
      </c>
      <c r="C419" s="59" t="s">
        <v>6252</v>
      </c>
    </row>
    <row r="420" spans="1:3" x14ac:dyDescent="0.25">
      <c r="A420" s="69" t="s">
        <v>1976</v>
      </c>
      <c r="B420" s="59" t="s">
        <v>6092</v>
      </c>
      <c r="C420" s="59" t="s">
        <v>6253</v>
      </c>
    </row>
    <row r="421" spans="1:3" x14ac:dyDescent="0.25">
      <c r="A421" s="69" t="s">
        <v>1980</v>
      </c>
      <c r="B421" s="59" t="s">
        <v>6092</v>
      </c>
      <c r="C421" s="59" t="s">
        <v>1941</v>
      </c>
    </row>
    <row r="422" spans="1:3" x14ac:dyDescent="0.25">
      <c r="A422" s="69" t="s">
        <v>1984</v>
      </c>
      <c r="B422" s="59" t="s">
        <v>6092</v>
      </c>
      <c r="C422" s="59" t="s">
        <v>1962</v>
      </c>
    </row>
    <row r="423" spans="1:3" x14ac:dyDescent="0.25">
      <c r="A423" s="69" t="s">
        <v>1985</v>
      </c>
      <c r="B423" s="59" t="s">
        <v>6092</v>
      </c>
      <c r="C423" s="59" t="s">
        <v>1968</v>
      </c>
    </row>
    <row r="424" spans="1:3" x14ac:dyDescent="0.25">
      <c r="A424" s="69" t="s">
        <v>1981</v>
      </c>
      <c r="B424" s="59" t="s">
        <v>6092</v>
      </c>
      <c r="C424" s="59" t="s">
        <v>1944</v>
      </c>
    </row>
    <row r="425" spans="1:3" x14ac:dyDescent="0.25">
      <c r="A425" s="69" t="s">
        <v>1979</v>
      </c>
      <c r="B425" s="59" t="s">
        <v>6092</v>
      </c>
      <c r="C425" s="59" t="s">
        <v>1938</v>
      </c>
    </row>
    <row r="426" spans="1:3" x14ac:dyDescent="0.25">
      <c r="A426" s="69" t="s">
        <v>1999</v>
      </c>
      <c r="B426" s="59" t="s">
        <v>6255</v>
      </c>
      <c r="C426" s="59" t="s">
        <v>1950</v>
      </c>
    </row>
    <row r="427" spans="1:3" x14ac:dyDescent="0.25">
      <c r="A427" s="69" t="s">
        <v>1997</v>
      </c>
      <c r="B427" s="59" t="s">
        <v>6255</v>
      </c>
      <c r="C427" s="59" t="s">
        <v>1947</v>
      </c>
    </row>
    <row r="428" spans="1:3" x14ac:dyDescent="0.25">
      <c r="A428" s="69" t="s">
        <v>1989</v>
      </c>
      <c r="B428" s="59" t="s">
        <v>6255</v>
      </c>
      <c r="C428" s="59" t="s">
        <v>1977</v>
      </c>
    </row>
    <row r="429" spans="1:3" x14ac:dyDescent="0.25">
      <c r="A429" s="69" t="s">
        <v>1993</v>
      </c>
      <c r="B429" s="59" t="s">
        <v>6255</v>
      </c>
      <c r="C429" s="59" t="s">
        <v>1941</v>
      </c>
    </row>
    <row r="430" spans="1:3" x14ac:dyDescent="0.25">
      <c r="A430" s="69" t="s">
        <v>2001</v>
      </c>
      <c r="B430" s="59" t="s">
        <v>6255</v>
      </c>
      <c r="C430" s="59" t="s">
        <v>1962</v>
      </c>
    </row>
    <row r="431" spans="1:3" x14ac:dyDescent="0.25">
      <c r="A431" s="69" t="s">
        <v>2003</v>
      </c>
      <c r="B431" s="59" t="s">
        <v>6255</v>
      </c>
      <c r="C431" s="59" t="s">
        <v>1968</v>
      </c>
    </row>
    <row r="432" spans="1:3" x14ac:dyDescent="0.25">
      <c r="A432" s="69" t="s">
        <v>1995</v>
      </c>
      <c r="B432" s="59" t="s">
        <v>6255</v>
      </c>
      <c r="C432" s="59" t="s">
        <v>1944</v>
      </c>
    </row>
    <row r="433" spans="1:3" x14ac:dyDescent="0.25">
      <c r="A433" s="69" t="s">
        <v>1991</v>
      </c>
      <c r="B433" s="59" t="s">
        <v>6255</v>
      </c>
      <c r="C433" s="59" t="s">
        <v>1938</v>
      </c>
    </row>
    <row r="434" spans="1:3" x14ac:dyDescent="0.25">
      <c r="A434" s="69" t="s">
        <v>6652</v>
      </c>
      <c r="B434" s="59" t="s">
        <v>5613</v>
      </c>
      <c r="C434" s="59" t="s">
        <v>5634</v>
      </c>
    </row>
    <row r="435" spans="1:3" x14ac:dyDescent="0.25">
      <c r="A435" s="69" t="s">
        <v>6272</v>
      </c>
      <c r="B435" s="59" t="s">
        <v>11768</v>
      </c>
      <c r="C435" s="59" t="s">
        <v>4804</v>
      </c>
    </row>
    <row r="436" spans="1:3" x14ac:dyDescent="0.25">
      <c r="A436" s="69" t="s">
        <v>6182</v>
      </c>
      <c r="B436" s="59" t="s">
        <v>1761</v>
      </c>
      <c r="C436" s="59" t="s">
        <v>1762</v>
      </c>
    </row>
    <row r="437" spans="1:3" x14ac:dyDescent="0.25">
      <c r="A437" s="69" t="s">
        <v>6182</v>
      </c>
      <c r="B437" s="59" t="s">
        <v>11768</v>
      </c>
      <c r="C437" s="59" t="s">
        <v>4804</v>
      </c>
    </row>
    <row r="438" spans="1:3" x14ac:dyDescent="0.25">
      <c r="A438" s="69" t="s">
        <v>6182</v>
      </c>
      <c r="B438" s="59" t="s">
        <v>4154</v>
      </c>
      <c r="C438" s="59" t="s">
        <v>40</v>
      </c>
    </row>
    <row r="439" spans="1:3" x14ac:dyDescent="0.25">
      <c r="A439" s="69" t="s">
        <v>6216</v>
      </c>
      <c r="B439" s="59" t="s">
        <v>1761</v>
      </c>
      <c r="C439" s="59" t="s">
        <v>784</v>
      </c>
    </row>
    <row r="440" spans="1:3" x14ac:dyDescent="0.25">
      <c r="A440" s="69" t="s">
        <v>6216</v>
      </c>
      <c r="B440" s="59" t="s">
        <v>11768</v>
      </c>
      <c r="C440" s="59" t="s">
        <v>4804</v>
      </c>
    </row>
    <row r="441" spans="1:3" x14ac:dyDescent="0.25">
      <c r="A441" s="69" t="s">
        <v>6257</v>
      </c>
      <c r="B441" s="59" t="s">
        <v>2004</v>
      </c>
      <c r="C441" s="59"/>
    </row>
    <row r="442" spans="1:3" x14ac:dyDescent="0.25">
      <c r="A442" s="69" t="s">
        <v>2007</v>
      </c>
      <c r="B442" s="59" t="s">
        <v>2004</v>
      </c>
      <c r="C442" s="59" t="s">
        <v>1613</v>
      </c>
    </row>
    <row r="443" spans="1:3" x14ac:dyDescent="0.25">
      <c r="A443" s="69" t="s">
        <v>2009</v>
      </c>
      <c r="B443" s="59" t="s">
        <v>2004</v>
      </c>
      <c r="C443" s="59" t="s">
        <v>1561</v>
      </c>
    </row>
    <row r="444" spans="1:3" x14ac:dyDescent="0.25">
      <c r="A444" s="69" t="s">
        <v>6407</v>
      </c>
      <c r="B444" s="59" t="s">
        <v>4192</v>
      </c>
      <c r="C444" s="59" t="s">
        <v>4197</v>
      </c>
    </row>
    <row r="445" spans="1:3" x14ac:dyDescent="0.25">
      <c r="A445" s="69" t="s">
        <v>6579</v>
      </c>
      <c r="B445" s="59" t="s">
        <v>5271</v>
      </c>
      <c r="C445" s="59" t="s">
        <v>5285</v>
      </c>
    </row>
    <row r="446" spans="1:3" x14ac:dyDescent="0.25">
      <c r="A446" s="69" t="s">
        <v>6654</v>
      </c>
      <c r="B446" s="59" t="s">
        <v>5613</v>
      </c>
      <c r="C446" s="59" t="s">
        <v>4420</v>
      </c>
    </row>
    <row r="447" spans="1:3" x14ac:dyDescent="0.25">
      <c r="A447" s="69" t="s">
        <v>1821</v>
      </c>
      <c r="B447" s="59" t="s">
        <v>1814</v>
      </c>
      <c r="C447" s="59" t="s">
        <v>1820</v>
      </c>
    </row>
    <row r="448" spans="1:3" x14ac:dyDescent="0.25">
      <c r="A448" s="69" t="s">
        <v>6561</v>
      </c>
      <c r="B448" s="59" t="s">
        <v>5174</v>
      </c>
      <c r="C448" s="59" t="s">
        <v>5181</v>
      </c>
    </row>
    <row r="449" spans="1:3" x14ac:dyDescent="0.25">
      <c r="A449" s="69" t="s">
        <v>2013</v>
      </c>
      <c r="B449" s="59" t="s">
        <v>2010</v>
      </c>
      <c r="C449" s="59" t="s">
        <v>2011</v>
      </c>
    </row>
    <row r="450" spans="1:3" x14ac:dyDescent="0.25">
      <c r="A450" s="69" t="s">
        <v>2015</v>
      </c>
      <c r="B450" s="59" t="s">
        <v>2010</v>
      </c>
      <c r="C450" s="59" t="s">
        <v>2014</v>
      </c>
    </row>
    <row r="451" spans="1:3" x14ac:dyDescent="0.25">
      <c r="A451" s="69" t="s">
        <v>6566</v>
      </c>
      <c r="B451" s="59" t="s">
        <v>5195</v>
      </c>
      <c r="C451" s="59" t="s">
        <v>5196</v>
      </c>
    </row>
    <row r="452" spans="1:3" x14ac:dyDescent="0.25">
      <c r="A452" s="69" t="s">
        <v>2018</v>
      </c>
      <c r="B452" s="59" t="s">
        <v>2016</v>
      </c>
      <c r="C452" s="59"/>
    </row>
    <row r="453" spans="1:3" x14ac:dyDescent="0.25">
      <c r="A453" s="69" t="s">
        <v>6259</v>
      </c>
      <c r="B453" s="59" t="s">
        <v>676</v>
      </c>
      <c r="C453" s="59"/>
    </row>
    <row r="454" spans="1:3" x14ac:dyDescent="0.25">
      <c r="A454" s="69" t="s">
        <v>2021</v>
      </c>
      <c r="B454" s="59" t="s">
        <v>676</v>
      </c>
      <c r="C454" s="59" t="s">
        <v>1613</v>
      </c>
    </row>
    <row r="455" spans="1:3" x14ac:dyDescent="0.25">
      <c r="A455" s="69" t="s">
        <v>2023</v>
      </c>
      <c r="B455" s="59" t="s">
        <v>676</v>
      </c>
      <c r="C455" s="59" t="s">
        <v>1561</v>
      </c>
    </row>
    <row r="456" spans="1:3" x14ac:dyDescent="0.25">
      <c r="A456" s="69" t="s">
        <v>11677</v>
      </c>
      <c r="B456" s="59" t="s">
        <v>11642</v>
      </c>
      <c r="C456" s="59"/>
    </row>
    <row r="457" spans="1:3" x14ac:dyDescent="0.25">
      <c r="A457" s="69" t="s">
        <v>11678</v>
      </c>
      <c r="B457" s="59" t="s">
        <v>11643</v>
      </c>
      <c r="C457" s="59"/>
    </row>
    <row r="458" spans="1:3" x14ac:dyDescent="0.25">
      <c r="A458" s="69" t="s">
        <v>11679</v>
      </c>
      <c r="B458" s="59" t="s">
        <v>11644</v>
      </c>
      <c r="C458" s="59"/>
    </row>
    <row r="459" spans="1:3" x14ac:dyDescent="0.25">
      <c r="A459" s="69" t="s">
        <v>11680</v>
      </c>
      <c r="B459" s="59" t="s">
        <v>11645</v>
      </c>
      <c r="C459" s="59"/>
    </row>
    <row r="460" spans="1:3" x14ac:dyDescent="0.25">
      <c r="A460" s="69" t="s">
        <v>11681</v>
      </c>
      <c r="B460" s="59" t="s">
        <v>11646</v>
      </c>
      <c r="C460" s="59"/>
    </row>
    <row r="461" spans="1:3" x14ac:dyDescent="0.25">
      <c r="A461" s="69" t="s">
        <v>11682</v>
      </c>
      <c r="B461" s="59" t="s">
        <v>11647</v>
      </c>
      <c r="C461" s="59"/>
    </row>
    <row r="462" spans="1:3" x14ac:dyDescent="0.25">
      <c r="A462" s="69" t="s">
        <v>11683</v>
      </c>
      <c r="B462" s="59" t="s">
        <v>11648</v>
      </c>
      <c r="C462" s="59"/>
    </row>
    <row r="463" spans="1:3" x14ac:dyDescent="0.25">
      <c r="A463" s="69" t="s">
        <v>11684</v>
      </c>
      <c r="B463" s="59" t="s">
        <v>11649</v>
      </c>
      <c r="C463" s="59"/>
    </row>
    <row r="464" spans="1:3" x14ac:dyDescent="0.25">
      <c r="A464" s="69" t="s">
        <v>11685</v>
      </c>
      <c r="B464" s="59" t="s">
        <v>11650</v>
      </c>
      <c r="C464" s="59"/>
    </row>
    <row r="465" spans="1:3" x14ac:dyDescent="0.25">
      <c r="A465" s="69" t="s">
        <v>11686</v>
      </c>
      <c r="B465" s="59" t="s">
        <v>11651</v>
      </c>
      <c r="C465" s="59"/>
    </row>
    <row r="466" spans="1:3" x14ac:dyDescent="0.25">
      <c r="A466" s="69" t="s">
        <v>11687</v>
      </c>
      <c r="B466" s="59" t="s">
        <v>11652</v>
      </c>
      <c r="C466" s="59"/>
    </row>
    <row r="467" spans="1:3" x14ac:dyDescent="0.25">
      <c r="A467" s="69" t="s">
        <v>11688</v>
      </c>
      <c r="B467" s="59" t="s">
        <v>11653</v>
      </c>
      <c r="C467" s="59"/>
    </row>
    <row r="468" spans="1:3" x14ac:dyDescent="0.25">
      <c r="A468" s="69" t="s">
        <v>11689</v>
      </c>
      <c r="B468" s="59" t="s">
        <v>11654</v>
      </c>
      <c r="C468" s="59"/>
    </row>
    <row r="469" spans="1:3" x14ac:dyDescent="0.25">
      <c r="A469" s="69" t="s">
        <v>11690</v>
      </c>
      <c r="B469" s="59" t="s">
        <v>11655</v>
      </c>
      <c r="C469" s="59"/>
    </row>
    <row r="470" spans="1:3" x14ac:dyDescent="0.25">
      <c r="A470" s="69" t="s">
        <v>11691</v>
      </c>
      <c r="B470" s="59" t="s">
        <v>11656</v>
      </c>
      <c r="C470" s="59"/>
    </row>
    <row r="471" spans="1:3" x14ac:dyDescent="0.25">
      <c r="A471" s="69" t="s">
        <v>11692</v>
      </c>
      <c r="B471" s="59" t="s">
        <v>11657</v>
      </c>
      <c r="C471" s="59"/>
    </row>
    <row r="472" spans="1:3" x14ac:dyDescent="0.25">
      <c r="A472" s="69" t="s">
        <v>11693</v>
      </c>
      <c r="B472" s="59" t="s">
        <v>11658</v>
      </c>
      <c r="C472" s="59"/>
    </row>
    <row r="473" spans="1:3" x14ac:dyDescent="0.25">
      <c r="A473" s="69" t="s">
        <v>11694</v>
      </c>
      <c r="B473" s="59" t="s">
        <v>11659</v>
      </c>
      <c r="C473" s="59"/>
    </row>
    <row r="474" spans="1:3" x14ac:dyDescent="0.25">
      <c r="A474" s="69" t="s">
        <v>11695</v>
      </c>
      <c r="B474" s="59" t="s">
        <v>11660</v>
      </c>
      <c r="C474" s="59"/>
    </row>
    <row r="475" spans="1:3" x14ac:dyDescent="0.25">
      <c r="A475" s="69" t="s">
        <v>11696</v>
      </c>
      <c r="B475" s="59" t="s">
        <v>11661</v>
      </c>
      <c r="C475" s="59"/>
    </row>
    <row r="476" spans="1:3" x14ac:dyDescent="0.25">
      <c r="A476" s="69" t="s">
        <v>11697</v>
      </c>
      <c r="B476" s="59" t="s">
        <v>11662</v>
      </c>
      <c r="C476" s="59"/>
    </row>
    <row r="477" spans="1:3" x14ac:dyDescent="0.25">
      <c r="A477" s="69" t="s">
        <v>11698</v>
      </c>
      <c r="B477" s="59" t="s">
        <v>11663</v>
      </c>
      <c r="C477" s="59"/>
    </row>
    <row r="478" spans="1:3" x14ac:dyDescent="0.25">
      <c r="A478" s="69" t="s">
        <v>11699</v>
      </c>
      <c r="B478" s="59" t="s">
        <v>11664</v>
      </c>
      <c r="C478" s="59"/>
    </row>
    <row r="479" spans="1:3" x14ac:dyDescent="0.25">
      <c r="A479" s="69" t="s">
        <v>11700</v>
      </c>
      <c r="B479" s="59" t="s">
        <v>11665</v>
      </c>
      <c r="C479" s="59"/>
    </row>
    <row r="480" spans="1:3" x14ac:dyDescent="0.25">
      <c r="A480" s="69" t="s">
        <v>11701</v>
      </c>
      <c r="B480" s="59" t="s">
        <v>11666</v>
      </c>
      <c r="C480" s="59"/>
    </row>
    <row r="481" spans="1:3" x14ac:dyDescent="0.25">
      <c r="A481" s="69" t="s">
        <v>11702</v>
      </c>
      <c r="B481" s="59" t="s">
        <v>11667</v>
      </c>
      <c r="C481" s="59"/>
    </row>
    <row r="482" spans="1:3" x14ac:dyDescent="0.25">
      <c r="A482" s="69" t="s">
        <v>11703</v>
      </c>
      <c r="B482" s="59" t="s">
        <v>11668</v>
      </c>
      <c r="C482" s="59"/>
    </row>
    <row r="483" spans="1:3" x14ac:dyDescent="0.25">
      <c r="A483" s="69" t="s">
        <v>11704</v>
      </c>
      <c r="B483" s="59" t="s">
        <v>11669</v>
      </c>
      <c r="C483" s="59"/>
    </row>
    <row r="484" spans="1:3" x14ac:dyDescent="0.25">
      <c r="A484" s="69" t="s">
        <v>11705</v>
      </c>
      <c r="B484" s="59" t="s">
        <v>11670</v>
      </c>
      <c r="C484" s="59"/>
    </row>
    <row r="485" spans="1:3" x14ac:dyDescent="0.25">
      <c r="A485" s="69" t="s">
        <v>11706</v>
      </c>
      <c r="B485" s="59" t="s">
        <v>11671</v>
      </c>
      <c r="C485" s="59"/>
    </row>
    <row r="486" spans="1:3" x14ac:dyDescent="0.25">
      <c r="A486" s="69" t="s">
        <v>11707</v>
      </c>
      <c r="B486" s="59" t="s">
        <v>11672</v>
      </c>
      <c r="C486" s="59"/>
    </row>
    <row r="487" spans="1:3" x14ac:dyDescent="0.25">
      <c r="A487" s="69" t="s">
        <v>11708</v>
      </c>
      <c r="B487" s="59" t="s">
        <v>11673</v>
      </c>
      <c r="C487" s="59"/>
    </row>
    <row r="488" spans="1:3" x14ac:dyDescent="0.25">
      <c r="A488" s="69" t="s">
        <v>11709</v>
      </c>
      <c r="B488" s="59" t="s">
        <v>11674</v>
      </c>
      <c r="C488" s="59"/>
    </row>
    <row r="489" spans="1:3" x14ac:dyDescent="0.25">
      <c r="A489" s="69" t="s">
        <v>11710</v>
      </c>
      <c r="B489" s="59" t="s">
        <v>11675</v>
      </c>
      <c r="C489" s="59"/>
    </row>
    <row r="490" spans="1:3" x14ac:dyDescent="0.25">
      <c r="A490" s="69" t="s">
        <v>6656</v>
      </c>
      <c r="B490" s="59" t="s">
        <v>5613</v>
      </c>
      <c r="C490" s="59" t="s">
        <v>4437</v>
      </c>
    </row>
    <row r="491" spans="1:3" x14ac:dyDescent="0.25">
      <c r="A491" s="69" t="s">
        <v>6657</v>
      </c>
      <c r="B491" s="59" t="s">
        <v>5613</v>
      </c>
      <c r="C491" s="59" t="s">
        <v>4437</v>
      </c>
    </row>
    <row r="492" spans="1:3" x14ac:dyDescent="0.25">
      <c r="A492" s="69" t="s">
        <v>6346</v>
      </c>
      <c r="B492" s="59" t="s">
        <v>11768</v>
      </c>
      <c r="C492" s="59" t="s">
        <v>11771</v>
      </c>
    </row>
    <row r="493" spans="1:3" x14ac:dyDescent="0.25">
      <c r="A493" s="69" t="s">
        <v>6183</v>
      </c>
      <c r="B493" s="59" t="s">
        <v>1761</v>
      </c>
      <c r="C493" s="59" t="s">
        <v>1762</v>
      </c>
    </row>
    <row r="494" spans="1:3" x14ac:dyDescent="0.25">
      <c r="A494" s="69" t="s">
        <v>6183</v>
      </c>
      <c r="B494" s="59" t="s">
        <v>11768</v>
      </c>
      <c r="C494" s="59" t="s">
        <v>11771</v>
      </c>
    </row>
    <row r="495" spans="1:3" x14ac:dyDescent="0.25">
      <c r="A495" s="69" t="s">
        <v>6183</v>
      </c>
      <c r="B495" s="59" t="s">
        <v>4154</v>
      </c>
      <c r="C495" s="59" t="s">
        <v>40</v>
      </c>
    </row>
    <row r="496" spans="1:3" x14ac:dyDescent="0.25">
      <c r="A496" s="69" t="s">
        <v>6217</v>
      </c>
      <c r="B496" s="59" t="s">
        <v>1761</v>
      </c>
      <c r="C496" s="59" t="s">
        <v>784</v>
      </c>
    </row>
    <row r="497" spans="1:3" x14ac:dyDescent="0.25">
      <c r="A497" s="69" t="s">
        <v>6217</v>
      </c>
      <c r="B497" s="59" t="s">
        <v>11768</v>
      </c>
      <c r="C497" s="59" t="s">
        <v>11771</v>
      </c>
    </row>
    <row r="498" spans="1:3" x14ac:dyDescent="0.25">
      <c r="A498" s="69" t="s">
        <v>6156</v>
      </c>
      <c r="B498" s="59" t="s">
        <v>11768</v>
      </c>
      <c r="C498" s="59" t="s">
        <v>1609</v>
      </c>
    </row>
    <row r="499" spans="1:3" x14ac:dyDescent="0.25">
      <c r="A499" s="69" t="s">
        <v>6157</v>
      </c>
      <c r="B499" s="59" t="s">
        <v>11768</v>
      </c>
      <c r="C499" s="59" t="s">
        <v>1609</v>
      </c>
    </row>
    <row r="500" spans="1:3" x14ac:dyDescent="0.25">
      <c r="A500" s="69" t="s">
        <v>6157</v>
      </c>
      <c r="B500" s="59" t="s">
        <v>1761</v>
      </c>
      <c r="C500" s="59" t="s">
        <v>1762</v>
      </c>
    </row>
    <row r="501" spans="1:3" x14ac:dyDescent="0.25">
      <c r="A501" s="69" t="s">
        <v>6157</v>
      </c>
      <c r="B501" s="59" t="s">
        <v>4154</v>
      </c>
      <c r="C501" s="59" t="s">
        <v>40</v>
      </c>
    </row>
    <row r="502" spans="1:3" x14ac:dyDescent="0.25">
      <c r="A502" s="69" t="s">
        <v>6158</v>
      </c>
      <c r="B502" s="59" t="s">
        <v>11768</v>
      </c>
      <c r="C502" s="59" t="s">
        <v>1609</v>
      </c>
    </row>
    <row r="503" spans="1:3" x14ac:dyDescent="0.25">
      <c r="A503" s="69" t="s">
        <v>6158</v>
      </c>
      <c r="B503" s="59" t="s">
        <v>1761</v>
      </c>
      <c r="C503" s="59" t="s">
        <v>784</v>
      </c>
    </row>
    <row r="504" spans="1:3" x14ac:dyDescent="0.25">
      <c r="A504" s="69" t="s">
        <v>2028</v>
      </c>
      <c r="B504" s="59" t="s">
        <v>2024</v>
      </c>
      <c r="C504" s="59" t="s">
        <v>2025</v>
      </c>
    </row>
    <row r="505" spans="1:3" x14ac:dyDescent="0.25">
      <c r="A505" s="69" t="s">
        <v>2031</v>
      </c>
      <c r="B505" s="59" t="s">
        <v>2024</v>
      </c>
      <c r="C505" s="59" t="s">
        <v>2029</v>
      </c>
    </row>
    <row r="506" spans="1:3" x14ac:dyDescent="0.25">
      <c r="A506" s="69" t="s">
        <v>2034</v>
      </c>
      <c r="B506" s="59" t="s">
        <v>2024</v>
      </c>
      <c r="C506" s="59" t="s">
        <v>2032</v>
      </c>
    </row>
    <row r="507" spans="1:3" x14ac:dyDescent="0.25">
      <c r="A507" s="69" t="s">
        <v>2037</v>
      </c>
      <c r="B507" s="59" t="s">
        <v>2024</v>
      </c>
      <c r="C507" s="59" t="s">
        <v>2035</v>
      </c>
    </row>
    <row r="508" spans="1:3" x14ac:dyDescent="0.25">
      <c r="A508" s="69" t="s">
        <v>2040</v>
      </c>
      <c r="B508" s="59" t="s">
        <v>2024</v>
      </c>
      <c r="C508" s="59" t="s">
        <v>2038</v>
      </c>
    </row>
    <row r="509" spans="1:3" x14ac:dyDescent="0.25">
      <c r="A509" s="69" t="s">
        <v>2043</v>
      </c>
      <c r="B509" s="59" t="s">
        <v>2024</v>
      </c>
      <c r="C509" s="59" t="s">
        <v>2041</v>
      </c>
    </row>
    <row r="510" spans="1:3" x14ac:dyDescent="0.25">
      <c r="A510" s="69" t="s">
        <v>2046</v>
      </c>
      <c r="B510" s="59" t="s">
        <v>2024</v>
      </c>
      <c r="C510" s="59" t="s">
        <v>2044</v>
      </c>
    </row>
    <row r="511" spans="1:3" x14ac:dyDescent="0.25">
      <c r="A511" s="69" t="s">
        <v>2049</v>
      </c>
      <c r="B511" s="59" t="s">
        <v>2024</v>
      </c>
      <c r="C511" s="59" t="s">
        <v>2047</v>
      </c>
    </row>
    <row r="512" spans="1:3" x14ac:dyDescent="0.25">
      <c r="A512" s="69" t="s">
        <v>2052</v>
      </c>
      <c r="B512" s="59" t="s">
        <v>2024</v>
      </c>
      <c r="C512" s="59" t="s">
        <v>2050</v>
      </c>
    </row>
    <row r="513" spans="1:3" x14ac:dyDescent="0.25">
      <c r="A513" s="69" t="s">
        <v>2055</v>
      </c>
      <c r="B513" s="59" t="s">
        <v>2024</v>
      </c>
      <c r="C513" s="59" t="s">
        <v>2053</v>
      </c>
    </row>
    <row r="514" spans="1:3" x14ac:dyDescent="0.25">
      <c r="A514" s="69" t="s">
        <v>2061</v>
      </c>
      <c r="B514" s="59" t="s">
        <v>2024</v>
      </c>
      <c r="C514" s="59" t="s">
        <v>2059</v>
      </c>
    </row>
    <row r="515" spans="1:3" x14ac:dyDescent="0.25">
      <c r="A515" s="69" t="s">
        <v>2064</v>
      </c>
      <c r="B515" s="59" t="s">
        <v>2024</v>
      </c>
      <c r="C515" s="59" t="s">
        <v>2062</v>
      </c>
    </row>
    <row r="516" spans="1:3" x14ac:dyDescent="0.25">
      <c r="A516" s="69" t="s">
        <v>2058</v>
      </c>
      <c r="B516" s="59" t="s">
        <v>2024</v>
      </c>
      <c r="C516" s="59" t="s">
        <v>2056</v>
      </c>
    </row>
    <row r="517" spans="1:3" x14ac:dyDescent="0.25">
      <c r="A517" s="69" t="s">
        <v>6706</v>
      </c>
      <c r="B517" s="59" t="s">
        <v>5868</v>
      </c>
      <c r="C517" s="59" t="s">
        <v>5869</v>
      </c>
    </row>
    <row r="518" spans="1:3" x14ac:dyDescent="0.25">
      <c r="A518" s="69" t="s">
        <v>6261</v>
      </c>
      <c r="B518" s="59" t="s">
        <v>2065</v>
      </c>
      <c r="C518" s="59"/>
    </row>
    <row r="519" spans="1:3" x14ac:dyDescent="0.25">
      <c r="A519" s="69" t="s">
        <v>2066</v>
      </c>
      <c r="B519" s="59" t="s">
        <v>2065</v>
      </c>
      <c r="C519" s="59" t="s">
        <v>1613</v>
      </c>
    </row>
    <row r="520" spans="1:3" x14ac:dyDescent="0.25">
      <c r="A520" s="69" t="s">
        <v>2067</v>
      </c>
      <c r="B520" s="59" t="s">
        <v>2065</v>
      </c>
      <c r="C520" s="59" t="s">
        <v>1561</v>
      </c>
    </row>
    <row r="521" spans="1:3" x14ac:dyDescent="0.25">
      <c r="A521" s="69" t="s">
        <v>11790</v>
      </c>
      <c r="B521" s="59" t="s">
        <v>2068</v>
      </c>
      <c r="C521" s="59"/>
    </row>
    <row r="522" spans="1:3" x14ac:dyDescent="0.25">
      <c r="A522" s="69" t="s">
        <v>2078</v>
      </c>
      <c r="B522" s="59" t="s">
        <v>2076</v>
      </c>
      <c r="C522" s="59" t="s">
        <v>1613</v>
      </c>
    </row>
    <row r="523" spans="1:3" x14ac:dyDescent="0.25">
      <c r="A523" s="69" t="s">
        <v>2080</v>
      </c>
      <c r="B523" s="59" t="s">
        <v>2076</v>
      </c>
      <c r="C523" s="59" t="s">
        <v>1561</v>
      </c>
    </row>
    <row r="524" spans="1:3" x14ac:dyDescent="0.25">
      <c r="A524" s="69" t="s">
        <v>6296</v>
      </c>
      <c r="B524" s="59" t="s">
        <v>2081</v>
      </c>
      <c r="C524" s="59"/>
    </row>
    <row r="525" spans="1:3" x14ac:dyDescent="0.25">
      <c r="A525" s="69" t="s">
        <v>2084</v>
      </c>
      <c r="B525" s="59" t="s">
        <v>2081</v>
      </c>
      <c r="C525" s="59" t="s">
        <v>1613</v>
      </c>
    </row>
    <row r="526" spans="1:3" x14ac:dyDescent="0.25">
      <c r="A526" s="69" t="s">
        <v>2086</v>
      </c>
      <c r="B526" s="59" t="s">
        <v>2081</v>
      </c>
      <c r="C526" s="59" t="s">
        <v>1561</v>
      </c>
    </row>
    <row r="527" spans="1:3" x14ac:dyDescent="0.25">
      <c r="A527" s="69" t="s">
        <v>2101</v>
      </c>
      <c r="B527" s="59" t="s">
        <v>2100</v>
      </c>
      <c r="C527" s="59">
        <v>1</v>
      </c>
    </row>
    <row r="528" spans="1:3" x14ac:dyDescent="0.25">
      <c r="A528" s="69" t="s">
        <v>2103</v>
      </c>
      <c r="B528" s="59" t="s">
        <v>2100</v>
      </c>
      <c r="C528" s="59" t="s">
        <v>2102</v>
      </c>
    </row>
    <row r="529" spans="1:3" x14ac:dyDescent="0.25">
      <c r="A529" s="69" t="s">
        <v>6412</v>
      </c>
      <c r="B529" s="59" t="s">
        <v>4222</v>
      </c>
      <c r="C529" s="59" t="s">
        <v>4237</v>
      </c>
    </row>
    <row r="530" spans="1:3" x14ac:dyDescent="0.25">
      <c r="A530" s="69" t="s">
        <v>2111</v>
      </c>
      <c r="B530" s="59" t="s">
        <v>2104</v>
      </c>
      <c r="C530" s="59">
        <v>0</v>
      </c>
    </row>
    <row r="531" spans="1:3" x14ac:dyDescent="0.25">
      <c r="A531" s="69" t="s">
        <v>2113</v>
      </c>
      <c r="B531" s="59" t="s">
        <v>2104</v>
      </c>
      <c r="C531" s="59">
        <v>1</v>
      </c>
    </row>
    <row r="532" spans="1:3" x14ac:dyDescent="0.25">
      <c r="A532" s="69" t="s">
        <v>2134</v>
      </c>
      <c r="B532" s="59" t="s">
        <v>2104</v>
      </c>
      <c r="C532" s="59" t="s">
        <v>2133</v>
      </c>
    </row>
    <row r="533" spans="1:3" x14ac:dyDescent="0.25">
      <c r="A533" s="69" t="s">
        <v>2116</v>
      </c>
      <c r="B533" s="59" t="s">
        <v>2104</v>
      </c>
      <c r="C533" s="59">
        <v>2</v>
      </c>
    </row>
    <row r="534" spans="1:3" x14ac:dyDescent="0.25">
      <c r="A534" s="69" t="s">
        <v>2144</v>
      </c>
      <c r="B534" s="59" t="s">
        <v>2104</v>
      </c>
      <c r="C534" s="59" t="s">
        <v>2143</v>
      </c>
    </row>
    <row r="535" spans="1:3" x14ac:dyDescent="0.25">
      <c r="A535" s="69" t="s">
        <v>2136</v>
      </c>
      <c r="B535" s="59" t="s">
        <v>2104</v>
      </c>
      <c r="C535" s="59" t="s">
        <v>2135</v>
      </c>
    </row>
    <row r="536" spans="1:3" x14ac:dyDescent="0.25">
      <c r="A536" s="69" t="s">
        <v>2128</v>
      </c>
      <c r="B536" s="59" t="s">
        <v>2104</v>
      </c>
      <c r="C536" s="59" t="s">
        <v>2127</v>
      </c>
    </row>
    <row r="537" spans="1:3" x14ac:dyDescent="0.25">
      <c r="A537" s="69" t="s">
        <v>2119</v>
      </c>
      <c r="B537" s="59" t="s">
        <v>2104</v>
      </c>
      <c r="C537" s="59">
        <v>3</v>
      </c>
    </row>
    <row r="538" spans="1:3" x14ac:dyDescent="0.25">
      <c r="A538" s="69" t="s">
        <v>2146</v>
      </c>
      <c r="B538" s="59" t="s">
        <v>2104</v>
      </c>
      <c r="C538" s="59" t="s">
        <v>2145</v>
      </c>
    </row>
    <row r="539" spans="1:3" x14ac:dyDescent="0.25">
      <c r="A539" s="69" t="s">
        <v>2138</v>
      </c>
      <c r="B539" s="59" t="s">
        <v>2104</v>
      </c>
      <c r="C539" s="59" t="s">
        <v>2137</v>
      </c>
    </row>
    <row r="540" spans="1:3" x14ac:dyDescent="0.25">
      <c r="A540" s="69" t="s">
        <v>2130</v>
      </c>
      <c r="B540" s="59" t="s">
        <v>2104</v>
      </c>
      <c r="C540" s="59" t="s">
        <v>2129</v>
      </c>
    </row>
    <row r="541" spans="1:3" x14ac:dyDescent="0.25">
      <c r="A541" s="69" t="s">
        <v>2122</v>
      </c>
      <c r="B541" s="59" t="s">
        <v>2104</v>
      </c>
      <c r="C541" s="59">
        <v>4</v>
      </c>
    </row>
    <row r="542" spans="1:3" x14ac:dyDescent="0.25">
      <c r="A542" s="69" t="s">
        <v>2148</v>
      </c>
      <c r="B542" s="59" t="s">
        <v>2104</v>
      </c>
      <c r="C542" s="59" t="s">
        <v>2147</v>
      </c>
    </row>
    <row r="543" spans="1:3" x14ac:dyDescent="0.25">
      <c r="A543" s="69" t="s">
        <v>2140</v>
      </c>
      <c r="B543" s="59" t="s">
        <v>2104</v>
      </c>
      <c r="C543" s="59" t="s">
        <v>2139</v>
      </c>
    </row>
    <row r="544" spans="1:3" x14ac:dyDescent="0.25">
      <c r="A544" s="69" t="s">
        <v>2132</v>
      </c>
      <c r="B544" s="59" t="s">
        <v>2104</v>
      </c>
      <c r="C544" s="59" t="s">
        <v>2131</v>
      </c>
    </row>
    <row r="545" spans="1:3" x14ac:dyDescent="0.25">
      <c r="A545" s="69" t="s">
        <v>2125</v>
      </c>
      <c r="B545" s="59" t="s">
        <v>2104</v>
      </c>
      <c r="C545" s="59">
        <v>5</v>
      </c>
    </row>
    <row r="546" spans="1:3" x14ac:dyDescent="0.25">
      <c r="A546" s="69" t="s">
        <v>2142</v>
      </c>
      <c r="B546" s="59" t="s">
        <v>2104</v>
      </c>
      <c r="C546" s="59" t="s">
        <v>2141</v>
      </c>
    </row>
    <row r="547" spans="1:3" x14ac:dyDescent="0.25">
      <c r="A547" s="96" t="s">
        <v>1443</v>
      </c>
      <c r="B547" s="129" t="s">
        <v>12829</v>
      </c>
      <c r="C547" s="129" t="s">
        <v>673</v>
      </c>
    </row>
    <row r="548" spans="1:3" x14ac:dyDescent="0.25">
      <c r="A548" s="69" t="s">
        <v>6273</v>
      </c>
      <c r="B548" s="59" t="s">
        <v>11768</v>
      </c>
      <c r="C548" s="59" t="s">
        <v>4804</v>
      </c>
    </row>
    <row r="549" spans="1:3" x14ac:dyDescent="0.25">
      <c r="A549" s="69" t="s">
        <v>6184</v>
      </c>
      <c r="B549" s="59" t="s">
        <v>1761</v>
      </c>
      <c r="C549" s="59" t="s">
        <v>1762</v>
      </c>
    </row>
    <row r="550" spans="1:3" x14ac:dyDescent="0.25">
      <c r="A550" s="69" t="s">
        <v>6184</v>
      </c>
      <c r="B550" s="59" t="s">
        <v>11768</v>
      </c>
      <c r="C550" s="59" t="s">
        <v>4804</v>
      </c>
    </row>
    <row r="551" spans="1:3" x14ac:dyDescent="0.25">
      <c r="A551" s="69" t="s">
        <v>6184</v>
      </c>
      <c r="B551" s="59" t="s">
        <v>4154</v>
      </c>
      <c r="C551" s="59" t="s">
        <v>40</v>
      </c>
    </row>
    <row r="552" spans="1:3" x14ac:dyDescent="0.25">
      <c r="A552" s="69" t="s">
        <v>6218</v>
      </c>
      <c r="B552" s="59" t="s">
        <v>1761</v>
      </c>
      <c r="C552" s="59" t="s">
        <v>784</v>
      </c>
    </row>
    <row r="553" spans="1:3" x14ac:dyDescent="0.25">
      <c r="A553" s="69" t="s">
        <v>6218</v>
      </c>
      <c r="B553" s="59" t="s">
        <v>11768</v>
      </c>
      <c r="C553" s="59" t="s">
        <v>4804</v>
      </c>
    </row>
    <row r="554" spans="1:3" x14ac:dyDescent="0.25">
      <c r="A554" s="69" t="s">
        <v>6508</v>
      </c>
      <c r="B554" s="59" t="s">
        <v>4939</v>
      </c>
      <c r="C554" s="59" t="s">
        <v>4969</v>
      </c>
    </row>
    <row r="555" spans="1:3" x14ac:dyDescent="0.25">
      <c r="A555" s="69" t="s">
        <v>6314</v>
      </c>
      <c r="B555" s="59" t="s">
        <v>2466</v>
      </c>
      <c r="C555" s="59" t="s">
        <v>2505</v>
      </c>
    </row>
    <row r="556" spans="1:3" x14ac:dyDescent="0.25">
      <c r="A556" s="69" t="s">
        <v>6315</v>
      </c>
      <c r="B556" s="59" t="s">
        <v>2466</v>
      </c>
      <c r="C556" s="59" t="s">
        <v>2508</v>
      </c>
    </row>
    <row r="557" spans="1:3" x14ac:dyDescent="0.25">
      <c r="A557" s="69" t="s">
        <v>12197</v>
      </c>
      <c r="B557" s="59" t="s">
        <v>2466</v>
      </c>
      <c r="C557" s="15" t="s">
        <v>2838</v>
      </c>
    </row>
    <row r="558" spans="1:3" x14ac:dyDescent="0.25">
      <c r="A558" s="69" t="s">
        <v>6300</v>
      </c>
      <c r="B558" s="59" t="s">
        <v>2149</v>
      </c>
      <c r="C558" s="59"/>
    </row>
    <row r="559" spans="1:3" x14ac:dyDescent="0.25">
      <c r="A559" s="69" t="s">
        <v>2153</v>
      </c>
      <c r="B559" s="59" t="s">
        <v>2149</v>
      </c>
      <c r="C559" s="59" t="s">
        <v>1613</v>
      </c>
    </row>
    <row r="560" spans="1:3" x14ac:dyDescent="0.25">
      <c r="A560" s="69" t="s">
        <v>2155</v>
      </c>
      <c r="B560" s="59" t="s">
        <v>2149</v>
      </c>
      <c r="C560" s="59" t="s">
        <v>1561</v>
      </c>
    </row>
    <row r="561" spans="1:3" x14ac:dyDescent="0.25">
      <c r="A561" s="69" t="s">
        <v>6301</v>
      </c>
      <c r="B561" s="59" t="s">
        <v>2156</v>
      </c>
      <c r="C561" s="59"/>
    </row>
    <row r="562" spans="1:3" x14ac:dyDescent="0.25">
      <c r="A562" s="69" t="s">
        <v>2159</v>
      </c>
      <c r="B562" s="59" t="s">
        <v>2156</v>
      </c>
      <c r="C562" s="59" t="s">
        <v>1613</v>
      </c>
    </row>
    <row r="563" spans="1:3" x14ac:dyDescent="0.25">
      <c r="A563" s="69" t="s">
        <v>2161</v>
      </c>
      <c r="B563" s="59" t="s">
        <v>2156</v>
      </c>
      <c r="C563" s="59" t="s">
        <v>1561</v>
      </c>
    </row>
    <row r="564" spans="1:3" x14ac:dyDescent="0.25">
      <c r="A564" s="69" t="s">
        <v>6274</v>
      </c>
      <c r="B564" s="59" t="s">
        <v>11768</v>
      </c>
      <c r="C564" s="59" t="s">
        <v>4804</v>
      </c>
    </row>
    <row r="565" spans="1:3" x14ac:dyDescent="0.25">
      <c r="A565" s="69" t="s">
        <v>6185</v>
      </c>
      <c r="B565" s="59" t="s">
        <v>1761</v>
      </c>
      <c r="C565" s="59" t="s">
        <v>1762</v>
      </c>
    </row>
    <row r="566" spans="1:3" x14ac:dyDescent="0.25">
      <c r="A566" s="69" t="s">
        <v>6185</v>
      </c>
      <c r="B566" s="59" t="s">
        <v>11768</v>
      </c>
      <c r="C566" s="59" t="s">
        <v>4804</v>
      </c>
    </row>
    <row r="567" spans="1:3" x14ac:dyDescent="0.25">
      <c r="A567" s="69" t="s">
        <v>6185</v>
      </c>
      <c r="B567" s="59" t="s">
        <v>4154</v>
      </c>
      <c r="C567" s="59" t="s">
        <v>40</v>
      </c>
    </row>
    <row r="568" spans="1:3" x14ac:dyDescent="0.25">
      <c r="A568" s="69" t="s">
        <v>6219</v>
      </c>
      <c r="B568" s="59" t="s">
        <v>1761</v>
      </c>
      <c r="C568" s="59" t="s">
        <v>784</v>
      </c>
    </row>
    <row r="569" spans="1:3" x14ac:dyDescent="0.25">
      <c r="A569" s="69" t="s">
        <v>6219</v>
      </c>
      <c r="B569" s="59" t="s">
        <v>11768</v>
      </c>
      <c r="C569" s="59" t="s">
        <v>4804</v>
      </c>
    </row>
    <row r="570" spans="1:3" x14ac:dyDescent="0.25">
      <c r="A570" s="69" t="s">
        <v>2165</v>
      </c>
      <c r="B570" s="59" t="s">
        <v>2162</v>
      </c>
      <c r="C570" s="59" t="s">
        <v>2163</v>
      </c>
    </row>
    <row r="571" spans="1:3" x14ac:dyDescent="0.25">
      <c r="A571" s="69" t="s">
        <v>2168</v>
      </c>
      <c r="B571" s="59" t="s">
        <v>2162</v>
      </c>
      <c r="C571" s="59" t="s">
        <v>2166</v>
      </c>
    </row>
    <row r="572" spans="1:3" x14ac:dyDescent="0.25">
      <c r="A572" s="69" t="s">
        <v>2171</v>
      </c>
      <c r="B572" s="59" t="s">
        <v>2162</v>
      </c>
      <c r="C572" s="59" t="s">
        <v>2169</v>
      </c>
    </row>
    <row r="573" spans="1:3" x14ac:dyDescent="0.25">
      <c r="A573" s="69" t="s">
        <v>6302</v>
      </c>
      <c r="B573" s="59" t="s">
        <v>2162</v>
      </c>
      <c r="C573" s="59" t="s">
        <v>2163</v>
      </c>
    </row>
    <row r="574" spans="1:3" x14ac:dyDescent="0.25">
      <c r="A574" s="69" t="s">
        <v>6303</v>
      </c>
      <c r="B574" s="59" t="s">
        <v>2162</v>
      </c>
      <c r="C574" s="59" t="s">
        <v>2166</v>
      </c>
    </row>
    <row r="575" spans="1:3" x14ac:dyDescent="0.25">
      <c r="A575" s="69" t="s">
        <v>6304</v>
      </c>
      <c r="B575" s="59" t="s">
        <v>2162</v>
      </c>
      <c r="C575" s="59" t="s">
        <v>2169</v>
      </c>
    </row>
    <row r="576" spans="1:3" x14ac:dyDescent="0.25">
      <c r="A576" s="69" t="s">
        <v>6719</v>
      </c>
      <c r="B576" s="59" t="s">
        <v>5944</v>
      </c>
      <c r="C576" s="59" t="s">
        <v>1613</v>
      </c>
    </row>
    <row r="577" spans="1:3" x14ac:dyDescent="0.25">
      <c r="A577" s="69" t="s">
        <v>6514</v>
      </c>
      <c r="B577" s="59" t="s">
        <v>5007</v>
      </c>
      <c r="C577" s="59" t="s">
        <v>5018</v>
      </c>
    </row>
    <row r="578" spans="1:3" x14ac:dyDescent="0.25">
      <c r="A578" s="69" t="s">
        <v>3594</v>
      </c>
      <c r="B578" s="59" t="s">
        <v>3590</v>
      </c>
      <c r="C578" s="59" t="s">
        <v>3591</v>
      </c>
    </row>
    <row r="579" spans="1:3" x14ac:dyDescent="0.25">
      <c r="A579" s="69" t="s">
        <v>3609</v>
      </c>
      <c r="B579" s="59" t="s">
        <v>3590</v>
      </c>
      <c r="C579" s="59" t="s">
        <v>3607</v>
      </c>
    </row>
    <row r="580" spans="1:3" x14ac:dyDescent="0.25">
      <c r="A580" s="69" t="s">
        <v>3606</v>
      </c>
      <c r="B580" s="59" t="s">
        <v>3590</v>
      </c>
      <c r="C580" s="59" t="s">
        <v>3604</v>
      </c>
    </row>
    <row r="581" spans="1:3" x14ac:dyDescent="0.25">
      <c r="A581" s="69" t="s">
        <v>3597</v>
      </c>
      <c r="B581" s="59" t="s">
        <v>3590</v>
      </c>
      <c r="C581" s="59" t="s">
        <v>3595</v>
      </c>
    </row>
    <row r="582" spans="1:3" x14ac:dyDescent="0.25">
      <c r="A582" s="69" t="s">
        <v>3603</v>
      </c>
      <c r="B582" s="59" t="s">
        <v>3590</v>
      </c>
      <c r="C582" s="59" t="s">
        <v>3601</v>
      </c>
    </row>
    <row r="583" spans="1:3" x14ac:dyDescent="0.25">
      <c r="A583" s="69" t="s">
        <v>3600</v>
      </c>
      <c r="B583" s="59" t="s">
        <v>3590</v>
      </c>
      <c r="C583" s="59" t="s">
        <v>3598</v>
      </c>
    </row>
    <row r="584" spans="1:3" x14ac:dyDescent="0.25">
      <c r="A584" s="69" t="s">
        <v>2175</v>
      </c>
      <c r="B584" s="59" t="s">
        <v>2172</v>
      </c>
      <c r="C584" s="59" t="s">
        <v>191</v>
      </c>
    </row>
    <row r="585" spans="1:3" x14ac:dyDescent="0.25">
      <c r="A585" s="69" t="s">
        <v>2177</v>
      </c>
      <c r="B585" s="59" t="s">
        <v>2172</v>
      </c>
      <c r="C585" s="59" t="s">
        <v>40</v>
      </c>
    </row>
    <row r="586" spans="1:3" x14ac:dyDescent="0.25">
      <c r="A586" s="69" t="s">
        <v>2179</v>
      </c>
      <c r="B586" s="59" t="s">
        <v>2172</v>
      </c>
      <c r="C586" s="59" t="s">
        <v>100</v>
      </c>
    </row>
    <row r="587" spans="1:3" x14ac:dyDescent="0.25">
      <c r="A587" s="69" t="s">
        <v>6275</v>
      </c>
      <c r="B587" s="59" t="s">
        <v>11768</v>
      </c>
      <c r="C587" s="59" t="s">
        <v>4804</v>
      </c>
    </row>
    <row r="588" spans="1:3" x14ac:dyDescent="0.25">
      <c r="A588" s="69" t="s">
        <v>6186</v>
      </c>
      <c r="B588" s="59" t="s">
        <v>1761</v>
      </c>
      <c r="C588" s="59" t="s">
        <v>1762</v>
      </c>
    </row>
    <row r="589" spans="1:3" x14ac:dyDescent="0.25">
      <c r="A589" s="69" t="s">
        <v>6186</v>
      </c>
      <c r="B589" s="59" t="s">
        <v>11768</v>
      </c>
      <c r="C589" s="59" t="s">
        <v>4804</v>
      </c>
    </row>
    <row r="590" spans="1:3" x14ac:dyDescent="0.25">
      <c r="A590" s="69" t="s">
        <v>6186</v>
      </c>
      <c r="B590" s="59" t="s">
        <v>4154</v>
      </c>
      <c r="C590" s="59" t="s">
        <v>40</v>
      </c>
    </row>
    <row r="591" spans="1:3" x14ac:dyDescent="0.25">
      <c r="A591" s="69" t="s">
        <v>6220</v>
      </c>
      <c r="B591" s="59" t="s">
        <v>1761</v>
      </c>
      <c r="C591" s="59" t="s">
        <v>784</v>
      </c>
    </row>
    <row r="592" spans="1:3" x14ac:dyDescent="0.25">
      <c r="A592" s="69" t="s">
        <v>6220</v>
      </c>
      <c r="B592" s="59" t="s">
        <v>11768</v>
      </c>
      <c r="C592" s="59" t="s">
        <v>4804</v>
      </c>
    </row>
    <row r="593" spans="1:3" x14ac:dyDescent="0.25">
      <c r="A593" s="69" t="s">
        <v>1826</v>
      </c>
      <c r="B593" s="59" t="s">
        <v>1814</v>
      </c>
      <c r="C593" s="59" t="s">
        <v>1825</v>
      </c>
    </row>
    <row r="594" spans="1:3" x14ac:dyDescent="0.25">
      <c r="A594" s="69" t="s">
        <v>6307</v>
      </c>
      <c r="B594" s="59" t="s">
        <v>2180</v>
      </c>
      <c r="C594" s="59"/>
    </row>
    <row r="595" spans="1:3" x14ac:dyDescent="0.25">
      <c r="A595" s="69" t="s">
        <v>2183</v>
      </c>
      <c r="B595" s="59" t="s">
        <v>2180</v>
      </c>
      <c r="C595" s="59" t="s">
        <v>1613</v>
      </c>
    </row>
    <row r="596" spans="1:3" x14ac:dyDescent="0.25">
      <c r="A596" s="69" t="s">
        <v>2185</v>
      </c>
      <c r="B596" s="59" t="s">
        <v>2180</v>
      </c>
      <c r="C596" s="59" t="s">
        <v>1561</v>
      </c>
    </row>
    <row r="597" spans="1:3" x14ac:dyDescent="0.25">
      <c r="A597" s="69" t="s">
        <v>2196</v>
      </c>
      <c r="B597" s="59" t="s">
        <v>2186</v>
      </c>
      <c r="C597" s="59" t="s">
        <v>2195</v>
      </c>
    </row>
    <row r="598" spans="1:3" x14ac:dyDescent="0.25">
      <c r="A598" s="69" t="s">
        <v>2190</v>
      </c>
      <c r="B598" s="59" t="s">
        <v>2186</v>
      </c>
      <c r="C598" s="59" t="s">
        <v>2187</v>
      </c>
    </row>
    <row r="599" spans="1:3" x14ac:dyDescent="0.25">
      <c r="A599" s="69" t="s">
        <v>2194</v>
      </c>
      <c r="B599" s="59" t="s">
        <v>2186</v>
      </c>
      <c r="C599" s="59" t="s">
        <v>2191</v>
      </c>
    </row>
    <row r="600" spans="1:3" x14ac:dyDescent="0.25">
      <c r="A600" s="69" t="s">
        <v>2201</v>
      </c>
      <c r="B600" s="59" t="s">
        <v>2197</v>
      </c>
      <c r="C600" s="59" t="s">
        <v>2198</v>
      </c>
    </row>
    <row r="601" spans="1:3" x14ac:dyDescent="0.25">
      <c r="A601" s="69" t="s">
        <v>11721</v>
      </c>
      <c r="B601" s="59" t="s">
        <v>2197</v>
      </c>
      <c r="C601" s="59" t="s">
        <v>11719</v>
      </c>
    </row>
    <row r="602" spans="1:3" x14ac:dyDescent="0.25">
      <c r="A602" s="69" t="s">
        <v>2204</v>
      </c>
      <c r="B602" s="59" t="s">
        <v>2197</v>
      </c>
      <c r="C602" s="59" t="s">
        <v>2202</v>
      </c>
    </row>
    <row r="603" spans="1:3" x14ac:dyDescent="0.25">
      <c r="A603" s="69" t="s">
        <v>2207</v>
      </c>
      <c r="B603" s="59" t="s">
        <v>2197</v>
      </c>
      <c r="C603" s="59" t="s">
        <v>2205</v>
      </c>
    </row>
    <row r="604" spans="1:3" x14ac:dyDescent="0.25">
      <c r="A604" s="69" t="s">
        <v>2210</v>
      </c>
      <c r="B604" s="59" t="s">
        <v>2197</v>
      </c>
      <c r="C604" s="59" t="s">
        <v>2208</v>
      </c>
    </row>
    <row r="605" spans="1:3" x14ac:dyDescent="0.25">
      <c r="A605" s="69" t="s">
        <v>2213</v>
      </c>
      <c r="B605" s="59" t="s">
        <v>2197</v>
      </c>
      <c r="C605" s="59" t="s">
        <v>2211</v>
      </c>
    </row>
    <row r="606" spans="1:3" x14ac:dyDescent="0.25">
      <c r="A606" s="69" t="s">
        <v>2216</v>
      </c>
      <c r="B606" s="59" t="s">
        <v>2197</v>
      </c>
      <c r="C606" s="59" t="s">
        <v>2214</v>
      </c>
    </row>
    <row r="607" spans="1:3" x14ac:dyDescent="0.25">
      <c r="A607" s="69" t="s">
        <v>2219</v>
      </c>
      <c r="B607" s="59" t="s">
        <v>2197</v>
      </c>
      <c r="C607" s="59" t="s">
        <v>2217</v>
      </c>
    </row>
    <row r="608" spans="1:3" x14ac:dyDescent="0.25">
      <c r="A608" s="69" t="s">
        <v>2222</v>
      </c>
      <c r="B608" s="59" t="s">
        <v>2197</v>
      </c>
      <c r="C608" s="59" t="s">
        <v>2220</v>
      </c>
    </row>
    <row r="609" spans="1:3" x14ac:dyDescent="0.25">
      <c r="A609" s="69" t="s">
        <v>2225</v>
      </c>
      <c r="B609" s="59" t="s">
        <v>2197</v>
      </c>
      <c r="C609" s="59" t="s">
        <v>2223</v>
      </c>
    </row>
    <row r="610" spans="1:3" x14ac:dyDescent="0.25">
      <c r="A610" s="69" t="s">
        <v>2228</v>
      </c>
      <c r="B610" s="59" t="s">
        <v>2197</v>
      </c>
      <c r="C610" s="59" t="s">
        <v>2226</v>
      </c>
    </row>
    <row r="611" spans="1:3" x14ac:dyDescent="0.25">
      <c r="A611" s="69" t="s">
        <v>2231</v>
      </c>
      <c r="B611" s="59" t="s">
        <v>2197</v>
      </c>
      <c r="C611" s="59" t="s">
        <v>2229</v>
      </c>
    </row>
    <row r="612" spans="1:3" x14ac:dyDescent="0.25">
      <c r="A612" s="69" t="s">
        <v>2234</v>
      </c>
      <c r="B612" s="59" t="s">
        <v>2197</v>
      </c>
      <c r="C612" s="59" t="s">
        <v>2232</v>
      </c>
    </row>
    <row r="613" spans="1:3" x14ac:dyDescent="0.25">
      <c r="A613" s="69" t="s">
        <v>2237</v>
      </c>
      <c r="B613" s="59" t="s">
        <v>2197</v>
      </c>
      <c r="C613" s="59" t="s">
        <v>2235</v>
      </c>
    </row>
    <row r="614" spans="1:3" x14ac:dyDescent="0.25">
      <c r="A614" s="69" t="s">
        <v>2240</v>
      </c>
      <c r="B614" s="59" t="s">
        <v>2197</v>
      </c>
      <c r="C614" s="59" t="s">
        <v>2238</v>
      </c>
    </row>
    <row r="615" spans="1:3" x14ac:dyDescent="0.25">
      <c r="A615" s="69" t="s">
        <v>2243</v>
      </c>
      <c r="B615" s="59" t="s">
        <v>2197</v>
      </c>
      <c r="C615" s="59" t="s">
        <v>2241</v>
      </c>
    </row>
    <row r="616" spans="1:3" x14ac:dyDescent="0.25">
      <c r="A616" s="69" t="s">
        <v>2246</v>
      </c>
      <c r="B616" s="59" t="s">
        <v>2197</v>
      </c>
      <c r="C616" s="59" t="s">
        <v>2244</v>
      </c>
    </row>
    <row r="617" spans="1:3" x14ac:dyDescent="0.25">
      <c r="A617" s="69" t="s">
        <v>2249</v>
      </c>
      <c r="B617" s="59" t="s">
        <v>2197</v>
      </c>
      <c r="C617" s="59" t="s">
        <v>2247</v>
      </c>
    </row>
    <row r="618" spans="1:3" x14ac:dyDescent="0.25">
      <c r="A618" s="69" t="s">
        <v>2252</v>
      </c>
      <c r="B618" s="59" t="s">
        <v>2197</v>
      </c>
      <c r="C618" s="59" t="s">
        <v>2250</v>
      </c>
    </row>
    <row r="619" spans="1:3" x14ac:dyDescent="0.25">
      <c r="A619" s="69" t="s">
        <v>2255</v>
      </c>
      <c r="B619" s="59" t="s">
        <v>2197</v>
      </c>
      <c r="C619" s="59" t="s">
        <v>2253</v>
      </c>
    </row>
    <row r="620" spans="1:3" x14ac:dyDescent="0.25">
      <c r="A620" s="69" t="s">
        <v>2259</v>
      </c>
      <c r="B620" s="59" t="s">
        <v>2197</v>
      </c>
      <c r="C620" s="59" t="s">
        <v>2257</v>
      </c>
    </row>
    <row r="621" spans="1:3" x14ac:dyDescent="0.25">
      <c r="A621" s="69" t="s">
        <v>2262</v>
      </c>
      <c r="B621" s="59" t="s">
        <v>2197</v>
      </c>
      <c r="C621" s="59" t="s">
        <v>2260</v>
      </c>
    </row>
    <row r="622" spans="1:3" x14ac:dyDescent="0.25">
      <c r="A622" s="69" t="s">
        <v>2265</v>
      </c>
      <c r="B622" s="59" t="s">
        <v>2197</v>
      </c>
      <c r="C622" s="59" t="s">
        <v>2263</v>
      </c>
    </row>
    <row r="623" spans="1:3" x14ac:dyDescent="0.25">
      <c r="A623" s="69" t="s">
        <v>6309</v>
      </c>
      <c r="B623" s="59" t="s">
        <v>2197</v>
      </c>
      <c r="C623" s="59" t="s">
        <v>2266</v>
      </c>
    </row>
    <row r="624" spans="1:3" x14ac:dyDescent="0.25">
      <c r="A624" s="69" t="s">
        <v>2271</v>
      </c>
      <c r="B624" s="59" t="s">
        <v>2197</v>
      </c>
      <c r="C624" s="59" t="s">
        <v>2269</v>
      </c>
    </row>
    <row r="625" spans="1:3" x14ac:dyDescent="0.25">
      <c r="A625" s="69" t="s">
        <v>2274</v>
      </c>
      <c r="B625" s="59" t="s">
        <v>2197</v>
      </c>
      <c r="C625" s="59" t="s">
        <v>2272</v>
      </c>
    </row>
    <row r="626" spans="1:3" x14ac:dyDescent="0.25">
      <c r="A626" s="69" t="s">
        <v>2277</v>
      </c>
      <c r="B626" s="59" t="s">
        <v>2197</v>
      </c>
      <c r="C626" s="59" t="s">
        <v>2275</v>
      </c>
    </row>
    <row r="627" spans="1:3" x14ac:dyDescent="0.25">
      <c r="A627" s="69" t="s">
        <v>2280</v>
      </c>
      <c r="B627" s="59" t="s">
        <v>2197</v>
      </c>
      <c r="C627" s="59" t="s">
        <v>2278</v>
      </c>
    </row>
    <row r="628" spans="1:3" x14ac:dyDescent="0.25">
      <c r="A628" s="69" t="s">
        <v>2283</v>
      </c>
      <c r="B628" s="59" t="s">
        <v>2197</v>
      </c>
      <c r="C628" s="59" t="s">
        <v>2281</v>
      </c>
    </row>
    <row r="629" spans="1:3" x14ac:dyDescent="0.25">
      <c r="A629" s="69" t="s">
        <v>2286</v>
      </c>
      <c r="B629" s="59" t="s">
        <v>2197</v>
      </c>
      <c r="C629" s="59" t="s">
        <v>2284</v>
      </c>
    </row>
    <row r="630" spans="1:3" x14ac:dyDescent="0.25">
      <c r="A630" s="69" t="s">
        <v>2289</v>
      </c>
      <c r="B630" s="59" t="s">
        <v>2197</v>
      </c>
      <c r="C630" s="59" t="s">
        <v>2287</v>
      </c>
    </row>
    <row r="631" spans="1:3" x14ac:dyDescent="0.25">
      <c r="A631" s="69" t="s">
        <v>2292</v>
      </c>
      <c r="B631" s="59" t="s">
        <v>2197</v>
      </c>
      <c r="C631" s="59" t="s">
        <v>2290</v>
      </c>
    </row>
    <row r="632" spans="1:3" x14ac:dyDescent="0.25">
      <c r="A632" s="69" t="s">
        <v>2295</v>
      </c>
      <c r="B632" s="59" t="s">
        <v>2197</v>
      </c>
      <c r="C632" s="59" t="s">
        <v>2293</v>
      </c>
    </row>
    <row r="633" spans="1:3" x14ac:dyDescent="0.25">
      <c r="A633" s="69" t="s">
        <v>2298</v>
      </c>
      <c r="B633" s="59" t="s">
        <v>2197</v>
      </c>
      <c r="C633" s="59" t="s">
        <v>2296</v>
      </c>
    </row>
    <row r="634" spans="1:3" x14ac:dyDescent="0.25">
      <c r="A634" s="69" t="s">
        <v>2301</v>
      </c>
      <c r="B634" s="59" t="s">
        <v>2197</v>
      </c>
      <c r="C634" s="59" t="s">
        <v>2299</v>
      </c>
    </row>
    <row r="635" spans="1:3" x14ac:dyDescent="0.25">
      <c r="A635" s="69" t="s">
        <v>2304</v>
      </c>
      <c r="B635" s="59" t="s">
        <v>2197</v>
      </c>
      <c r="C635" s="59" t="s">
        <v>2302</v>
      </c>
    </row>
    <row r="636" spans="1:3" x14ac:dyDescent="0.25">
      <c r="A636" s="69" t="s">
        <v>2307</v>
      </c>
      <c r="B636" s="59" t="s">
        <v>2197</v>
      </c>
      <c r="C636" s="59" t="s">
        <v>2305</v>
      </c>
    </row>
    <row r="637" spans="1:3" x14ac:dyDescent="0.25">
      <c r="A637" s="69" t="s">
        <v>2310</v>
      </c>
      <c r="B637" s="59" t="s">
        <v>2197</v>
      </c>
      <c r="C637" s="59" t="s">
        <v>2308</v>
      </c>
    </row>
    <row r="638" spans="1:3" x14ac:dyDescent="0.25">
      <c r="A638" s="69" t="s">
        <v>2313</v>
      </c>
      <c r="B638" s="59" t="s">
        <v>2197</v>
      </c>
      <c r="C638" s="59" t="s">
        <v>2311</v>
      </c>
    </row>
    <row r="639" spans="1:3" x14ac:dyDescent="0.25">
      <c r="A639" s="69" t="s">
        <v>2315</v>
      </c>
      <c r="B639" s="59" t="s">
        <v>2197</v>
      </c>
      <c r="C639" s="59" t="s">
        <v>2314</v>
      </c>
    </row>
    <row r="640" spans="1:3" x14ac:dyDescent="0.25">
      <c r="A640" s="69" t="s">
        <v>11869</v>
      </c>
      <c r="B640" s="59" t="s">
        <v>2197</v>
      </c>
      <c r="C640" s="59" t="s">
        <v>2316</v>
      </c>
    </row>
    <row r="641" spans="1:3" x14ac:dyDescent="0.25">
      <c r="A641" s="69" t="s">
        <v>2320</v>
      </c>
      <c r="B641" s="59" t="s">
        <v>2197</v>
      </c>
      <c r="C641" s="59" t="s">
        <v>2318</v>
      </c>
    </row>
    <row r="642" spans="1:3" x14ac:dyDescent="0.25">
      <c r="A642" s="69" t="s">
        <v>2323</v>
      </c>
      <c r="B642" s="59" t="s">
        <v>2197</v>
      </c>
      <c r="C642" s="59" t="s">
        <v>2321</v>
      </c>
    </row>
    <row r="643" spans="1:3" x14ac:dyDescent="0.25">
      <c r="A643" s="69" t="s">
        <v>2325</v>
      </c>
      <c r="B643" s="59" t="s">
        <v>2197</v>
      </c>
      <c r="C643" s="59" t="s">
        <v>2324</v>
      </c>
    </row>
    <row r="644" spans="1:3" x14ac:dyDescent="0.25">
      <c r="A644" s="69" t="s">
        <v>2328</v>
      </c>
      <c r="B644" s="59" t="s">
        <v>2197</v>
      </c>
      <c r="C644" s="59" t="s">
        <v>2326</v>
      </c>
    </row>
    <row r="645" spans="1:3" x14ac:dyDescent="0.25">
      <c r="A645" s="69" t="s">
        <v>2331</v>
      </c>
      <c r="B645" s="59" t="s">
        <v>2197</v>
      </c>
      <c r="C645" s="59" t="s">
        <v>2329</v>
      </c>
    </row>
    <row r="646" spans="1:3" x14ac:dyDescent="0.25">
      <c r="A646" s="69" t="s">
        <v>2334</v>
      </c>
      <c r="B646" s="59" t="s">
        <v>2197</v>
      </c>
      <c r="C646" s="59" t="s">
        <v>2332</v>
      </c>
    </row>
    <row r="647" spans="1:3" x14ac:dyDescent="0.25">
      <c r="A647" s="69" t="s">
        <v>2337</v>
      </c>
      <c r="B647" s="59" t="s">
        <v>2197</v>
      </c>
      <c r="C647" s="59" t="s">
        <v>2335</v>
      </c>
    </row>
    <row r="648" spans="1:3" x14ac:dyDescent="0.25">
      <c r="A648" s="69" t="s">
        <v>2340</v>
      </c>
      <c r="B648" s="59" t="s">
        <v>2197</v>
      </c>
      <c r="C648" s="59" t="s">
        <v>2338</v>
      </c>
    </row>
    <row r="649" spans="1:3" x14ac:dyDescent="0.25">
      <c r="A649" s="69" t="s">
        <v>2343</v>
      </c>
      <c r="B649" s="59" t="s">
        <v>2197</v>
      </c>
      <c r="C649" s="59" t="s">
        <v>2341</v>
      </c>
    </row>
    <row r="650" spans="1:3" x14ac:dyDescent="0.25">
      <c r="A650" s="69" t="s">
        <v>2346</v>
      </c>
      <c r="B650" s="59" t="s">
        <v>2197</v>
      </c>
      <c r="C650" s="59" t="s">
        <v>2344</v>
      </c>
    </row>
    <row r="651" spans="1:3" x14ac:dyDescent="0.25">
      <c r="A651" s="69" t="s">
        <v>2349</v>
      </c>
      <c r="B651" s="59" t="s">
        <v>2197</v>
      </c>
      <c r="C651" s="59" t="s">
        <v>2347</v>
      </c>
    </row>
    <row r="652" spans="1:3" x14ac:dyDescent="0.25">
      <c r="A652" s="69" t="s">
        <v>2352</v>
      </c>
      <c r="B652" s="59" t="s">
        <v>2197</v>
      </c>
      <c r="C652" s="59" t="s">
        <v>2350</v>
      </c>
    </row>
    <row r="653" spans="1:3" x14ac:dyDescent="0.25">
      <c r="A653" s="69" t="s">
        <v>2355</v>
      </c>
      <c r="B653" s="59" t="s">
        <v>2197</v>
      </c>
      <c r="C653" s="59" t="s">
        <v>2353</v>
      </c>
    </row>
    <row r="654" spans="1:3" x14ac:dyDescent="0.25">
      <c r="A654" s="69" t="s">
        <v>6568</v>
      </c>
      <c r="B654" s="59" t="s">
        <v>5195</v>
      </c>
      <c r="C654" s="59" t="s">
        <v>6567</v>
      </c>
    </row>
    <row r="655" spans="1:3" x14ac:dyDescent="0.25">
      <c r="A655" s="69" t="s">
        <v>6311</v>
      </c>
      <c r="B655" s="59" t="s">
        <v>2356</v>
      </c>
      <c r="C655" s="59"/>
    </row>
    <row r="656" spans="1:3" x14ac:dyDescent="0.25">
      <c r="A656" s="69" t="s">
        <v>2359</v>
      </c>
      <c r="B656" s="59" t="s">
        <v>2356</v>
      </c>
      <c r="C656" s="59" t="s">
        <v>1613</v>
      </c>
    </row>
    <row r="657" spans="1:3" x14ac:dyDescent="0.25">
      <c r="A657" s="69" t="s">
        <v>2361</v>
      </c>
      <c r="B657" s="59" t="s">
        <v>2356</v>
      </c>
      <c r="C657" s="59" t="s">
        <v>1561</v>
      </c>
    </row>
    <row r="658" spans="1:3" x14ac:dyDescent="0.25">
      <c r="A658" s="69" t="s">
        <v>6312</v>
      </c>
      <c r="B658" s="59" t="s">
        <v>2362</v>
      </c>
      <c r="C658" s="59"/>
    </row>
    <row r="659" spans="1:3" x14ac:dyDescent="0.25">
      <c r="A659" s="69" t="s">
        <v>2366</v>
      </c>
      <c r="B659" s="59" t="s">
        <v>2362</v>
      </c>
      <c r="C659" s="59" t="s">
        <v>1613</v>
      </c>
    </row>
    <row r="660" spans="1:3" x14ac:dyDescent="0.25">
      <c r="A660" s="69" t="s">
        <v>2369</v>
      </c>
      <c r="B660" s="59" t="s">
        <v>2362</v>
      </c>
      <c r="C660" s="59" t="s">
        <v>1561</v>
      </c>
    </row>
    <row r="661" spans="1:3" x14ac:dyDescent="0.25">
      <c r="A661" s="69" t="s">
        <v>2374</v>
      </c>
      <c r="B661" s="59" t="s">
        <v>2370</v>
      </c>
      <c r="C661" s="59" t="s">
        <v>2371</v>
      </c>
    </row>
    <row r="662" spans="1:3" x14ac:dyDescent="0.25">
      <c r="A662" s="69" t="s">
        <v>2377</v>
      </c>
      <c r="B662" s="59" t="s">
        <v>2370</v>
      </c>
      <c r="C662" s="59" t="s">
        <v>2375</v>
      </c>
    </row>
    <row r="663" spans="1:3" x14ac:dyDescent="0.25">
      <c r="A663" s="69" t="s">
        <v>2379</v>
      </c>
      <c r="B663" s="59" t="s">
        <v>2370</v>
      </c>
      <c r="C663" s="59" t="s">
        <v>1834</v>
      </c>
    </row>
    <row r="664" spans="1:3" x14ac:dyDescent="0.25">
      <c r="A664" s="69" t="s">
        <v>2381</v>
      </c>
      <c r="B664" s="59" t="s">
        <v>2370</v>
      </c>
      <c r="C664" s="59" t="s">
        <v>1933</v>
      </c>
    </row>
    <row r="665" spans="1:3" x14ac:dyDescent="0.25">
      <c r="A665" s="69" t="s">
        <v>2384</v>
      </c>
      <c r="B665" s="59" t="s">
        <v>2370</v>
      </c>
      <c r="C665" s="59" t="s">
        <v>2382</v>
      </c>
    </row>
    <row r="666" spans="1:3" x14ac:dyDescent="0.25">
      <c r="A666" s="69" t="s">
        <v>2387</v>
      </c>
      <c r="B666" s="59" t="s">
        <v>2370</v>
      </c>
      <c r="C666" s="59" t="s">
        <v>2385</v>
      </c>
    </row>
    <row r="667" spans="1:3" x14ac:dyDescent="0.25">
      <c r="A667" s="69" t="s">
        <v>2390</v>
      </c>
      <c r="B667" s="59" t="s">
        <v>2370</v>
      </c>
      <c r="C667" s="59" t="s">
        <v>2388</v>
      </c>
    </row>
    <row r="668" spans="1:3" x14ac:dyDescent="0.25">
      <c r="A668" s="69" t="s">
        <v>2393</v>
      </c>
      <c r="B668" s="59" t="s">
        <v>2370</v>
      </c>
      <c r="C668" s="59" t="s">
        <v>2391</v>
      </c>
    </row>
    <row r="669" spans="1:3" x14ac:dyDescent="0.25">
      <c r="A669" s="69" t="s">
        <v>2396</v>
      </c>
      <c r="B669" s="59" t="s">
        <v>2370</v>
      </c>
      <c r="C669" s="59" t="s">
        <v>2394</v>
      </c>
    </row>
    <row r="670" spans="1:3" x14ac:dyDescent="0.25">
      <c r="A670" s="69" t="s">
        <v>2399</v>
      </c>
      <c r="B670" s="59" t="s">
        <v>2370</v>
      </c>
      <c r="C670" s="59" t="s">
        <v>2397</v>
      </c>
    </row>
    <row r="671" spans="1:3" x14ac:dyDescent="0.25">
      <c r="A671" s="69" t="s">
        <v>2402</v>
      </c>
      <c r="B671" s="59" t="s">
        <v>2370</v>
      </c>
      <c r="C671" s="59" t="s">
        <v>2400</v>
      </c>
    </row>
    <row r="672" spans="1:3" x14ac:dyDescent="0.25">
      <c r="A672" s="69" t="s">
        <v>2405</v>
      </c>
      <c r="B672" s="59" t="s">
        <v>2370</v>
      </c>
      <c r="C672" s="59" t="s">
        <v>2403</v>
      </c>
    </row>
    <row r="673" spans="1:3" x14ac:dyDescent="0.25">
      <c r="A673" s="69" t="s">
        <v>2408</v>
      </c>
      <c r="B673" s="59" t="s">
        <v>2370</v>
      </c>
      <c r="C673" s="59" t="s">
        <v>2406</v>
      </c>
    </row>
    <row r="674" spans="1:3" x14ac:dyDescent="0.25">
      <c r="A674" s="69" t="s">
        <v>2411</v>
      </c>
      <c r="B674" s="59" t="s">
        <v>2370</v>
      </c>
      <c r="C674" s="59" t="s">
        <v>2409</v>
      </c>
    </row>
    <row r="675" spans="1:3" x14ac:dyDescent="0.25">
      <c r="A675" s="69" t="s">
        <v>2414</v>
      </c>
      <c r="B675" s="59" t="s">
        <v>2370</v>
      </c>
      <c r="C675" s="59" t="s">
        <v>2412</v>
      </c>
    </row>
    <row r="676" spans="1:3" x14ac:dyDescent="0.25">
      <c r="A676" s="69" t="s">
        <v>2417</v>
      </c>
      <c r="B676" s="59" t="s">
        <v>2370</v>
      </c>
      <c r="C676" s="59" t="s">
        <v>2415</v>
      </c>
    </row>
    <row r="677" spans="1:3" x14ac:dyDescent="0.25">
      <c r="A677" s="69" t="s">
        <v>2420</v>
      </c>
      <c r="B677" s="59" t="s">
        <v>2370</v>
      </c>
      <c r="C677" s="59" t="s">
        <v>2418</v>
      </c>
    </row>
    <row r="678" spans="1:3" x14ac:dyDescent="0.25">
      <c r="A678" s="69" t="s">
        <v>2423</v>
      </c>
      <c r="B678" s="59" t="s">
        <v>2370</v>
      </c>
      <c r="C678" s="59" t="s">
        <v>2421</v>
      </c>
    </row>
    <row r="679" spans="1:3" x14ac:dyDescent="0.25">
      <c r="A679" s="69" t="s">
        <v>2426</v>
      </c>
      <c r="B679" s="59" t="s">
        <v>2370</v>
      </c>
      <c r="C679" s="59" t="s">
        <v>2424</v>
      </c>
    </row>
    <row r="680" spans="1:3" x14ac:dyDescent="0.25">
      <c r="A680" s="69" t="s">
        <v>2429</v>
      </c>
      <c r="B680" s="59" t="s">
        <v>2370</v>
      </c>
      <c r="C680" s="59" t="s">
        <v>2427</v>
      </c>
    </row>
    <row r="681" spans="1:3" x14ac:dyDescent="0.25">
      <c r="A681" s="69" t="s">
        <v>2432</v>
      </c>
      <c r="B681" s="59" t="s">
        <v>2370</v>
      </c>
      <c r="C681" s="59" t="s">
        <v>2430</v>
      </c>
    </row>
    <row r="682" spans="1:3" x14ac:dyDescent="0.25">
      <c r="A682" s="69" t="s">
        <v>2435</v>
      </c>
      <c r="B682" s="59" t="s">
        <v>2370</v>
      </c>
      <c r="C682" s="59" t="s">
        <v>2433</v>
      </c>
    </row>
    <row r="683" spans="1:3" x14ac:dyDescent="0.25">
      <c r="A683" s="69" t="s">
        <v>2439</v>
      </c>
      <c r="B683" s="59" t="s">
        <v>2370</v>
      </c>
      <c r="C683" s="59" t="s">
        <v>2436</v>
      </c>
    </row>
    <row r="684" spans="1:3" x14ac:dyDescent="0.25">
      <c r="A684" s="69" t="s">
        <v>2442</v>
      </c>
      <c r="B684" s="59" t="s">
        <v>2370</v>
      </c>
      <c r="C684" s="59" t="s">
        <v>2440</v>
      </c>
    </row>
    <row r="685" spans="1:3" x14ac:dyDescent="0.25">
      <c r="A685" s="69" t="s">
        <v>2445</v>
      </c>
      <c r="B685" s="59" t="s">
        <v>2370</v>
      </c>
      <c r="C685" s="59" t="s">
        <v>2443</v>
      </c>
    </row>
    <row r="686" spans="1:3" x14ac:dyDescent="0.25">
      <c r="A686" s="69" t="s">
        <v>2448</v>
      </c>
      <c r="B686" s="59" t="s">
        <v>2370</v>
      </c>
      <c r="C686" s="59" t="s">
        <v>2446</v>
      </c>
    </row>
    <row r="687" spans="1:3" x14ac:dyDescent="0.25">
      <c r="A687" s="69" t="s">
        <v>2451</v>
      </c>
      <c r="B687" s="59" t="s">
        <v>2370</v>
      </c>
      <c r="C687" s="59" t="s">
        <v>2449</v>
      </c>
    </row>
    <row r="688" spans="1:3" x14ac:dyDescent="0.25">
      <c r="A688" s="69" t="s">
        <v>2454</v>
      </c>
      <c r="B688" s="59" t="s">
        <v>2370</v>
      </c>
      <c r="C688" s="59" t="s">
        <v>2452</v>
      </c>
    </row>
    <row r="689" spans="1:3" x14ac:dyDescent="0.25">
      <c r="A689" s="69" t="s">
        <v>2456</v>
      </c>
      <c r="B689" s="59" t="s">
        <v>2370</v>
      </c>
      <c r="C689" s="59" t="s">
        <v>2455</v>
      </c>
    </row>
    <row r="690" spans="1:3" x14ac:dyDescent="0.25">
      <c r="A690" s="62" t="s">
        <v>12609</v>
      </c>
      <c r="B690" s="63" t="s">
        <v>2370</v>
      </c>
      <c r="C690" s="63" t="s">
        <v>12607</v>
      </c>
    </row>
    <row r="691" spans="1:3" x14ac:dyDescent="0.25">
      <c r="A691" s="69" t="s">
        <v>2459</v>
      </c>
      <c r="B691" s="59" t="s">
        <v>2370</v>
      </c>
      <c r="C691" s="59" t="s">
        <v>2457</v>
      </c>
    </row>
    <row r="692" spans="1:3" x14ac:dyDescent="0.25">
      <c r="A692" s="69" t="s">
        <v>2462</v>
      </c>
      <c r="B692" s="59" t="s">
        <v>2370</v>
      </c>
      <c r="C692" s="59" t="s">
        <v>2460</v>
      </c>
    </row>
    <row r="693" spans="1:3" x14ac:dyDescent="0.25">
      <c r="A693" s="69" t="s">
        <v>2465</v>
      </c>
      <c r="B693" s="59" t="s">
        <v>2370</v>
      </c>
      <c r="C693" s="59" t="s">
        <v>2463</v>
      </c>
    </row>
    <row r="694" spans="1:3" x14ac:dyDescent="0.25">
      <c r="A694" s="69" t="s">
        <v>2722</v>
      </c>
      <c r="B694" s="59" t="s">
        <v>2720</v>
      </c>
      <c r="C694" s="59" t="s">
        <v>2721</v>
      </c>
    </row>
    <row r="695" spans="1:3" x14ac:dyDescent="0.25">
      <c r="A695" s="69" t="s">
        <v>2583</v>
      </c>
      <c r="B695" s="59" t="s">
        <v>2580</v>
      </c>
      <c r="C695" s="59" t="s">
        <v>2581</v>
      </c>
    </row>
    <row r="696" spans="1:3" x14ac:dyDescent="0.25">
      <c r="A696" s="69" t="s">
        <v>2586</v>
      </c>
      <c r="B696" s="59" t="s">
        <v>2580</v>
      </c>
      <c r="C696" s="59" t="s">
        <v>2585</v>
      </c>
    </row>
    <row r="697" spans="1:3" x14ac:dyDescent="0.25">
      <c r="A697" s="69" t="s">
        <v>2473</v>
      </c>
      <c r="B697" s="59" t="s">
        <v>2466</v>
      </c>
      <c r="C697" s="59" t="s">
        <v>1834</v>
      </c>
    </row>
    <row r="698" spans="1:3" x14ac:dyDescent="0.25">
      <c r="A698" s="69" t="s">
        <v>2479</v>
      </c>
      <c r="B698" s="59" t="s">
        <v>2466</v>
      </c>
      <c r="C698" s="59" t="s">
        <v>2475</v>
      </c>
    </row>
    <row r="699" spans="1:3" x14ac:dyDescent="0.25">
      <c r="A699" s="69" t="s">
        <v>12236</v>
      </c>
      <c r="B699" s="59" t="s">
        <v>2466</v>
      </c>
      <c r="C699" s="59" t="s">
        <v>12234</v>
      </c>
    </row>
    <row r="700" spans="1:3" x14ac:dyDescent="0.25">
      <c r="A700" s="69" t="s">
        <v>2483</v>
      </c>
      <c r="B700" s="59" t="s">
        <v>2466</v>
      </c>
      <c r="C700" s="59" t="s">
        <v>2481</v>
      </c>
    </row>
    <row r="701" spans="1:3" x14ac:dyDescent="0.25">
      <c r="A701" s="69" t="s">
        <v>2549</v>
      </c>
      <c r="B701" s="59" t="s">
        <v>2547</v>
      </c>
      <c r="C701" s="59" t="s">
        <v>2548</v>
      </c>
    </row>
    <row r="702" spans="1:3" x14ac:dyDescent="0.25">
      <c r="A702" s="69" t="s">
        <v>2589</v>
      </c>
      <c r="B702" s="59" t="s">
        <v>2580</v>
      </c>
      <c r="C702" s="59" t="s">
        <v>2588</v>
      </c>
    </row>
    <row r="703" spans="1:3" x14ac:dyDescent="0.25">
      <c r="A703" s="69" t="s">
        <v>2724</v>
      </c>
      <c r="B703" s="59" t="s">
        <v>2720</v>
      </c>
      <c r="C703" s="59" t="s">
        <v>2723</v>
      </c>
    </row>
    <row r="704" spans="1:3" x14ac:dyDescent="0.25">
      <c r="A704" s="69" t="s">
        <v>2818</v>
      </c>
      <c r="B704" s="59" t="s">
        <v>2816</v>
      </c>
      <c r="C704" s="59" t="s">
        <v>2817</v>
      </c>
    </row>
    <row r="705" spans="1:3" x14ac:dyDescent="0.25">
      <c r="A705" s="69" t="s">
        <v>2694</v>
      </c>
      <c r="B705" s="59" t="s">
        <v>2692</v>
      </c>
      <c r="C705" s="59" t="s">
        <v>2693</v>
      </c>
    </row>
    <row r="706" spans="1:3" x14ac:dyDescent="0.25">
      <c r="A706" s="69" t="s">
        <v>2486</v>
      </c>
      <c r="B706" s="59" t="s">
        <v>2466</v>
      </c>
      <c r="C706" s="59" t="s">
        <v>2484</v>
      </c>
    </row>
    <row r="707" spans="1:3" x14ac:dyDescent="0.25">
      <c r="A707" s="69" t="s">
        <v>2726</v>
      </c>
      <c r="B707" s="59" t="s">
        <v>2720</v>
      </c>
      <c r="C707" s="59" t="s">
        <v>2725</v>
      </c>
    </row>
    <row r="708" spans="1:3" x14ac:dyDescent="0.25">
      <c r="A708" s="69" t="s">
        <v>2788</v>
      </c>
      <c r="B708" s="59" t="s">
        <v>2785</v>
      </c>
      <c r="C708" s="59" t="s">
        <v>2786</v>
      </c>
    </row>
    <row r="709" spans="1:3" x14ac:dyDescent="0.25">
      <c r="A709" s="69" t="s">
        <v>2791</v>
      </c>
      <c r="B709" s="59" t="s">
        <v>2785</v>
      </c>
      <c r="C709" s="59" t="s">
        <v>2789</v>
      </c>
    </row>
    <row r="710" spans="1:3" x14ac:dyDescent="0.25">
      <c r="A710" s="69" t="s">
        <v>2491</v>
      </c>
      <c r="B710" s="59" t="s">
        <v>2466</v>
      </c>
      <c r="C710" s="59" t="s">
        <v>2488</v>
      </c>
    </row>
    <row r="711" spans="1:3" x14ac:dyDescent="0.25">
      <c r="A711" s="69" t="s">
        <v>2592</v>
      </c>
      <c r="B711" s="59" t="s">
        <v>2580</v>
      </c>
      <c r="C711" s="59" t="s">
        <v>2591</v>
      </c>
    </row>
    <row r="712" spans="1:3" x14ac:dyDescent="0.25">
      <c r="A712" s="69" t="s">
        <v>2820</v>
      </c>
      <c r="B712" s="59" t="s">
        <v>2816</v>
      </c>
      <c r="C712" s="59" t="s">
        <v>2819</v>
      </c>
    </row>
    <row r="713" spans="1:3" x14ac:dyDescent="0.25">
      <c r="A713" s="69" t="s">
        <v>2764</v>
      </c>
      <c r="B713" s="59" t="s">
        <v>2762</v>
      </c>
      <c r="C713" s="59" t="s">
        <v>2763</v>
      </c>
    </row>
    <row r="714" spans="1:3" x14ac:dyDescent="0.25">
      <c r="A714" s="69" t="s">
        <v>2822</v>
      </c>
      <c r="B714" s="59" t="s">
        <v>2816</v>
      </c>
      <c r="C714" s="59" t="s">
        <v>2821</v>
      </c>
    </row>
    <row r="715" spans="1:3" x14ac:dyDescent="0.25">
      <c r="A715" s="69" t="s">
        <v>2728</v>
      </c>
      <c r="B715" s="59" t="s">
        <v>2720</v>
      </c>
      <c r="C715" s="59" t="s">
        <v>2727</v>
      </c>
    </row>
    <row r="716" spans="1:3" x14ac:dyDescent="0.25">
      <c r="A716" s="69" t="s">
        <v>12229</v>
      </c>
      <c r="B716" s="59" t="s">
        <v>2547</v>
      </c>
      <c r="C716" s="59" t="s">
        <v>12227</v>
      </c>
    </row>
    <row r="717" spans="1:3" x14ac:dyDescent="0.25">
      <c r="A717" s="69" t="s">
        <v>2766</v>
      </c>
      <c r="B717" s="59" t="s">
        <v>2762</v>
      </c>
      <c r="C717" s="59" t="s">
        <v>2765</v>
      </c>
    </row>
    <row r="718" spans="1:3" x14ac:dyDescent="0.25">
      <c r="A718" s="69" t="s">
        <v>2792</v>
      </c>
      <c r="B718" s="59" t="s">
        <v>2785</v>
      </c>
      <c r="C718" s="59" t="s">
        <v>1823</v>
      </c>
    </row>
    <row r="719" spans="1:3" x14ac:dyDescent="0.25">
      <c r="A719" s="69" t="s">
        <v>2794</v>
      </c>
      <c r="B719" s="59" t="s">
        <v>2785</v>
      </c>
      <c r="C719" s="59" t="s">
        <v>2793</v>
      </c>
    </row>
    <row r="720" spans="1:3" x14ac:dyDescent="0.25">
      <c r="A720" s="69" t="s">
        <v>2797</v>
      </c>
      <c r="B720" s="59" t="s">
        <v>2785</v>
      </c>
      <c r="C720" s="59" t="s">
        <v>2795</v>
      </c>
    </row>
    <row r="721" spans="1:3" x14ac:dyDescent="0.25">
      <c r="A721" s="69" t="s">
        <v>2799</v>
      </c>
      <c r="B721" s="59" t="s">
        <v>2785</v>
      </c>
      <c r="C721" s="59" t="s">
        <v>2798</v>
      </c>
    </row>
    <row r="722" spans="1:3" x14ac:dyDescent="0.25">
      <c r="A722" s="69" t="s">
        <v>2697</v>
      </c>
      <c r="B722" s="59" t="s">
        <v>2692</v>
      </c>
      <c r="C722" s="59" t="s">
        <v>2696</v>
      </c>
    </row>
    <row r="723" spans="1:3" x14ac:dyDescent="0.25">
      <c r="A723" s="69" t="s">
        <v>2571</v>
      </c>
      <c r="B723" s="59" t="s">
        <v>2567</v>
      </c>
      <c r="C723" s="59" t="s">
        <v>2570</v>
      </c>
    </row>
    <row r="724" spans="1:3" x14ac:dyDescent="0.25">
      <c r="A724" s="69" t="s">
        <v>2569</v>
      </c>
      <c r="B724" s="59" t="s">
        <v>2567</v>
      </c>
      <c r="C724" s="59" t="s">
        <v>2568</v>
      </c>
    </row>
    <row r="725" spans="1:3" x14ac:dyDescent="0.25">
      <c r="A725" s="69" t="s">
        <v>2595</v>
      </c>
      <c r="B725" s="59" t="s">
        <v>2580</v>
      </c>
      <c r="C725" s="59" t="s">
        <v>2594</v>
      </c>
    </row>
    <row r="726" spans="1:3" x14ac:dyDescent="0.25">
      <c r="A726" s="69" t="s">
        <v>2598</v>
      </c>
      <c r="B726" s="59" t="s">
        <v>2580</v>
      </c>
      <c r="C726" s="59" t="s">
        <v>2597</v>
      </c>
    </row>
    <row r="727" spans="1:3" x14ac:dyDescent="0.25">
      <c r="A727" s="69" t="s">
        <v>2494</v>
      </c>
      <c r="B727" s="59" t="s">
        <v>2466</v>
      </c>
      <c r="C727" s="59" t="s">
        <v>2492</v>
      </c>
    </row>
    <row r="728" spans="1:3" x14ac:dyDescent="0.25">
      <c r="A728" s="69" t="s">
        <v>6322</v>
      </c>
      <c r="B728" s="59" t="s">
        <v>2580</v>
      </c>
      <c r="C728" s="59" t="s">
        <v>2600</v>
      </c>
    </row>
    <row r="729" spans="1:3" x14ac:dyDescent="0.25">
      <c r="A729" s="69" t="s">
        <v>2603</v>
      </c>
      <c r="B729" s="59" t="s">
        <v>2580</v>
      </c>
      <c r="C729" s="59" t="s">
        <v>2602</v>
      </c>
    </row>
    <row r="730" spans="1:3" x14ac:dyDescent="0.25">
      <c r="A730" s="69" t="s">
        <v>2606</v>
      </c>
      <c r="B730" s="59" t="s">
        <v>2580</v>
      </c>
      <c r="C730" s="59" t="s">
        <v>2605</v>
      </c>
    </row>
    <row r="731" spans="1:3" x14ac:dyDescent="0.25">
      <c r="A731" s="69" t="s">
        <v>11888</v>
      </c>
      <c r="B731" s="59" t="s">
        <v>2580</v>
      </c>
      <c r="C731" s="59" t="s">
        <v>11887</v>
      </c>
    </row>
    <row r="732" spans="1:3" x14ac:dyDescent="0.25">
      <c r="A732" s="69" t="s">
        <v>2609</v>
      </c>
      <c r="B732" s="59" t="s">
        <v>2580</v>
      </c>
      <c r="C732" s="59" t="s">
        <v>2608</v>
      </c>
    </row>
    <row r="733" spans="1:3" x14ac:dyDescent="0.25">
      <c r="A733" s="69" t="s">
        <v>2824</v>
      </c>
      <c r="B733" s="59" t="s">
        <v>2816</v>
      </c>
      <c r="C733" s="59" t="s">
        <v>2823</v>
      </c>
    </row>
    <row r="734" spans="1:3" x14ac:dyDescent="0.25">
      <c r="A734" s="69" t="s">
        <v>2497</v>
      </c>
      <c r="B734" s="59" t="s">
        <v>2466</v>
      </c>
      <c r="C734" s="59" t="s">
        <v>2495</v>
      </c>
    </row>
    <row r="735" spans="1:3" x14ac:dyDescent="0.25">
      <c r="A735" s="69" t="s">
        <v>2500</v>
      </c>
      <c r="B735" s="59" t="s">
        <v>2466</v>
      </c>
      <c r="C735" s="59" t="s">
        <v>2498</v>
      </c>
    </row>
    <row r="736" spans="1:3" x14ac:dyDescent="0.25">
      <c r="A736" s="69" t="s">
        <v>2880</v>
      </c>
      <c r="B736" s="59" t="s">
        <v>2849</v>
      </c>
      <c r="C736" s="59" t="s">
        <v>2877</v>
      </c>
    </row>
    <row r="737" spans="1:3" x14ac:dyDescent="0.25">
      <c r="A737" s="112" t="s">
        <v>12860</v>
      </c>
      <c r="B737" s="1" t="s">
        <v>12846</v>
      </c>
      <c r="C737" s="1" t="s">
        <v>12847</v>
      </c>
    </row>
    <row r="738" spans="1:3" x14ac:dyDescent="0.25">
      <c r="A738" s="112" t="s">
        <v>12861</v>
      </c>
      <c r="B738" s="1" t="s">
        <v>12846</v>
      </c>
      <c r="C738" s="1" t="s">
        <v>12848</v>
      </c>
    </row>
    <row r="739" spans="1:3" x14ac:dyDescent="0.25">
      <c r="A739" s="112" t="s">
        <v>12862</v>
      </c>
      <c r="B739" s="1" t="s">
        <v>12846</v>
      </c>
      <c r="C739" s="1" t="s">
        <v>12849</v>
      </c>
    </row>
    <row r="740" spans="1:3" x14ac:dyDescent="0.25">
      <c r="A740" s="112" t="s">
        <v>12865</v>
      </c>
      <c r="B740" s="1" t="s">
        <v>12846</v>
      </c>
      <c r="C740" s="1" t="s">
        <v>12852</v>
      </c>
    </row>
    <row r="741" spans="1:3" x14ac:dyDescent="0.25">
      <c r="A741" s="69" t="s">
        <v>2826</v>
      </c>
      <c r="B741" s="59" t="s">
        <v>2816</v>
      </c>
      <c r="C741" s="59" t="s">
        <v>2825</v>
      </c>
    </row>
    <row r="742" spans="1:3" x14ac:dyDescent="0.25">
      <c r="A742" s="69" t="s">
        <v>2612</v>
      </c>
      <c r="B742" s="59" t="s">
        <v>2580</v>
      </c>
      <c r="C742" s="59" t="s">
        <v>2611</v>
      </c>
    </row>
    <row r="743" spans="1:3" x14ac:dyDescent="0.25">
      <c r="A743" s="69" t="s">
        <v>2503</v>
      </c>
      <c r="B743" s="59" t="s">
        <v>2466</v>
      </c>
      <c r="C743" s="59" t="s">
        <v>2501</v>
      </c>
    </row>
    <row r="744" spans="1:3" x14ac:dyDescent="0.25">
      <c r="A744" s="69" t="s">
        <v>2614</v>
      </c>
      <c r="B744" s="59" t="s">
        <v>2580</v>
      </c>
      <c r="C744" s="59" t="s">
        <v>2613</v>
      </c>
    </row>
    <row r="745" spans="1:3" x14ac:dyDescent="0.25">
      <c r="A745" s="69" t="s">
        <v>2700</v>
      </c>
      <c r="B745" s="59" t="s">
        <v>2692</v>
      </c>
      <c r="C745" s="59" t="s">
        <v>2699</v>
      </c>
    </row>
    <row r="746" spans="1:3" x14ac:dyDescent="0.25">
      <c r="A746" s="69" t="s">
        <v>2702</v>
      </c>
      <c r="B746" s="59" t="s">
        <v>2692</v>
      </c>
      <c r="C746" s="59" t="s">
        <v>2701</v>
      </c>
    </row>
    <row r="747" spans="1:3" x14ac:dyDescent="0.25">
      <c r="A747" s="69" t="s">
        <v>2704</v>
      </c>
      <c r="B747" s="59" t="s">
        <v>2692</v>
      </c>
      <c r="C747" s="59" t="s">
        <v>2703</v>
      </c>
    </row>
    <row r="748" spans="1:3" x14ac:dyDescent="0.25">
      <c r="A748" s="69" t="s">
        <v>2706</v>
      </c>
      <c r="B748" s="59" t="s">
        <v>2692</v>
      </c>
      <c r="C748" s="59" t="s">
        <v>2705</v>
      </c>
    </row>
    <row r="749" spans="1:3" x14ac:dyDescent="0.25">
      <c r="A749" s="69" t="s">
        <v>2708</v>
      </c>
      <c r="B749" s="59" t="s">
        <v>2692</v>
      </c>
      <c r="C749" s="59" t="s">
        <v>2707</v>
      </c>
    </row>
    <row r="750" spans="1:3" x14ac:dyDescent="0.25">
      <c r="A750" s="69" t="s">
        <v>2852</v>
      </c>
      <c r="B750" s="59" t="s">
        <v>2849</v>
      </c>
      <c r="C750" s="59" t="s">
        <v>2850</v>
      </c>
    </row>
    <row r="751" spans="1:3" x14ac:dyDescent="0.25">
      <c r="A751" s="69" t="s">
        <v>2855</v>
      </c>
      <c r="B751" s="59" t="s">
        <v>2849</v>
      </c>
      <c r="C751" s="59" t="s">
        <v>2853</v>
      </c>
    </row>
    <row r="752" spans="1:3" x14ac:dyDescent="0.25">
      <c r="A752" s="69" t="s">
        <v>2864</v>
      </c>
      <c r="B752" s="59" t="s">
        <v>2849</v>
      </c>
      <c r="C752" s="59" t="s">
        <v>2862</v>
      </c>
    </row>
    <row r="753" spans="1:3" x14ac:dyDescent="0.25">
      <c r="A753" s="69" t="s">
        <v>2870</v>
      </c>
      <c r="B753" s="59" t="s">
        <v>2849</v>
      </c>
      <c r="C753" s="59" t="s">
        <v>2868</v>
      </c>
    </row>
    <row r="754" spans="1:3" x14ac:dyDescent="0.25">
      <c r="A754" s="69" t="s">
        <v>2858</v>
      </c>
      <c r="B754" s="59" t="s">
        <v>2849</v>
      </c>
      <c r="C754" s="59" t="s">
        <v>2856</v>
      </c>
    </row>
    <row r="755" spans="1:3" x14ac:dyDescent="0.25">
      <c r="A755" s="69" t="s">
        <v>2867</v>
      </c>
      <c r="B755" s="59" t="s">
        <v>2849</v>
      </c>
      <c r="C755" s="59" t="s">
        <v>2865</v>
      </c>
    </row>
    <row r="756" spans="1:3" x14ac:dyDescent="0.25">
      <c r="A756" s="69" t="s">
        <v>2861</v>
      </c>
      <c r="B756" s="59" t="s">
        <v>2849</v>
      </c>
      <c r="C756" s="59" t="s">
        <v>2859</v>
      </c>
    </row>
    <row r="757" spans="1:3" x14ac:dyDescent="0.25">
      <c r="A757" s="69" t="s">
        <v>2731</v>
      </c>
      <c r="B757" s="59" t="s">
        <v>2720</v>
      </c>
      <c r="C757" s="59" t="s">
        <v>2730</v>
      </c>
    </row>
    <row r="758" spans="1:3" x14ac:dyDescent="0.25">
      <c r="A758" s="69" t="s">
        <v>2769</v>
      </c>
      <c r="B758" s="59" t="s">
        <v>2762</v>
      </c>
      <c r="C758" s="59" t="s">
        <v>2768</v>
      </c>
    </row>
    <row r="759" spans="1:3" x14ac:dyDescent="0.25">
      <c r="A759" s="69" t="s">
        <v>2733</v>
      </c>
      <c r="B759" s="59" t="s">
        <v>2720</v>
      </c>
      <c r="C759" s="59" t="s">
        <v>2732</v>
      </c>
    </row>
    <row r="760" spans="1:3" x14ac:dyDescent="0.25">
      <c r="A760" s="69" t="s">
        <v>2507</v>
      </c>
      <c r="B760" s="59" t="s">
        <v>2466</v>
      </c>
      <c r="C760" s="59" t="s">
        <v>2505</v>
      </c>
    </row>
    <row r="761" spans="1:3" x14ac:dyDescent="0.25">
      <c r="A761" s="69" t="s">
        <v>2510</v>
      </c>
      <c r="B761" s="59" t="s">
        <v>2466</v>
      </c>
      <c r="C761" s="59" t="s">
        <v>2508</v>
      </c>
    </row>
    <row r="762" spans="1:3" x14ac:dyDescent="0.25">
      <c r="A762" s="69" t="s">
        <v>12195</v>
      </c>
      <c r="B762" s="59" t="s">
        <v>2466</v>
      </c>
      <c r="C762" s="59" t="s">
        <v>12200</v>
      </c>
    </row>
    <row r="763" spans="1:3" x14ac:dyDescent="0.25">
      <c r="A763" s="112" t="s">
        <v>12687</v>
      </c>
      <c r="B763" s="1" t="s">
        <v>2580</v>
      </c>
      <c r="C763" s="1" t="s">
        <v>12686</v>
      </c>
    </row>
    <row r="764" spans="1:3" x14ac:dyDescent="0.25">
      <c r="A764" s="69" t="s">
        <v>11749</v>
      </c>
      <c r="B764" s="59" t="s">
        <v>2580</v>
      </c>
      <c r="C764" s="59" t="s">
        <v>11747</v>
      </c>
    </row>
    <row r="765" spans="1:3" x14ac:dyDescent="0.25">
      <c r="A765" s="69" t="s">
        <v>2618</v>
      </c>
      <c r="B765" s="59" t="s">
        <v>2580</v>
      </c>
      <c r="C765" s="59" t="s">
        <v>2617</v>
      </c>
    </row>
    <row r="766" spans="1:3" x14ac:dyDescent="0.25">
      <c r="A766" s="69" t="s">
        <v>2621</v>
      </c>
      <c r="B766" s="59" t="s">
        <v>2580</v>
      </c>
      <c r="C766" s="59" t="s">
        <v>2620</v>
      </c>
    </row>
    <row r="767" spans="1:3" x14ac:dyDescent="0.25">
      <c r="A767" s="69" t="s">
        <v>11750</v>
      </c>
      <c r="B767" s="59" t="s">
        <v>2580</v>
      </c>
      <c r="C767" s="59" t="s">
        <v>11748</v>
      </c>
    </row>
    <row r="768" spans="1:3" x14ac:dyDescent="0.25">
      <c r="A768" s="150" t="s">
        <v>12905</v>
      </c>
      <c r="B768" s="15" t="s">
        <v>4270</v>
      </c>
      <c r="C768" s="129" t="s">
        <v>12837</v>
      </c>
    </row>
    <row r="769" spans="1:3" x14ac:dyDescent="0.25">
      <c r="A769" s="69" t="s">
        <v>2673</v>
      </c>
      <c r="B769" s="59" t="s">
        <v>2672</v>
      </c>
      <c r="C769" s="59" t="s">
        <v>1356</v>
      </c>
    </row>
    <row r="770" spans="1:3" x14ac:dyDescent="0.25">
      <c r="A770" s="69" t="s">
        <v>2675</v>
      </c>
      <c r="B770" s="59" t="s">
        <v>2672</v>
      </c>
      <c r="C770" s="59" t="s">
        <v>2674</v>
      </c>
    </row>
    <row r="771" spans="1:3" x14ac:dyDescent="0.25">
      <c r="A771" s="69" t="s">
        <v>2551</v>
      </c>
      <c r="B771" s="59" t="s">
        <v>2547</v>
      </c>
      <c r="C771" s="59" t="s">
        <v>2550</v>
      </c>
    </row>
    <row r="772" spans="1:3" x14ac:dyDescent="0.25">
      <c r="A772" s="69" t="s">
        <v>2677</v>
      </c>
      <c r="B772" s="59" t="s">
        <v>2672</v>
      </c>
      <c r="C772" s="59" t="s">
        <v>2676</v>
      </c>
    </row>
    <row r="773" spans="1:3" x14ac:dyDescent="0.25">
      <c r="A773" s="69" t="s">
        <v>2514</v>
      </c>
      <c r="B773" s="59" t="s">
        <v>2466</v>
      </c>
      <c r="C773" s="59" t="s">
        <v>6316</v>
      </c>
    </row>
    <row r="774" spans="1:3" x14ac:dyDescent="0.25">
      <c r="A774" s="69" t="s">
        <v>2517</v>
      </c>
      <c r="B774" s="59" t="s">
        <v>2466</v>
      </c>
      <c r="C774" s="59" t="s">
        <v>6317</v>
      </c>
    </row>
    <row r="775" spans="1:3" x14ac:dyDescent="0.25">
      <c r="A775" s="69" t="s">
        <v>2626</v>
      </c>
      <c r="B775" s="59" t="s">
        <v>2580</v>
      </c>
      <c r="C775" s="59" t="s">
        <v>2625</v>
      </c>
    </row>
    <row r="776" spans="1:3" x14ac:dyDescent="0.25">
      <c r="A776" s="69" t="s">
        <v>2521</v>
      </c>
      <c r="B776" s="59" t="s">
        <v>2466</v>
      </c>
      <c r="C776" s="59" t="s">
        <v>2519</v>
      </c>
    </row>
    <row r="777" spans="1:3" x14ac:dyDescent="0.25">
      <c r="A777" s="69" t="s">
        <v>2735</v>
      </c>
      <c r="B777" s="59" t="s">
        <v>2720</v>
      </c>
      <c r="C777" s="59" t="s">
        <v>2734</v>
      </c>
    </row>
    <row r="778" spans="1:3" x14ac:dyDescent="0.25">
      <c r="A778" s="69" t="s">
        <v>2873</v>
      </c>
      <c r="B778" s="59" t="s">
        <v>2849</v>
      </c>
      <c r="C778" s="59" t="s">
        <v>2871</v>
      </c>
    </row>
    <row r="779" spans="1:3" x14ac:dyDescent="0.25">
      <c r="A779" s="69" t="s">
        <v>2876</v>
      </c>
      <c r="B779" s="59" t="s">
        <v>2849</v>
      </c>
      <c r="C779" s="59" t="s">
        <v>2874</v>
      </c>
    </row>
    <row r="780" spans="1:3" x14ac:dyDescent="0.25">
      <c r="A780" s="69" t="s">
        <v>12088</v>
      </c>
      <c r="B780" s="59" t="s">
        <v>2567</v>
      </c>
      <c r="C780" s="59" t="s">
        <v>12089</v>
      </c>
    </row>
    <row r="781" spans="1:3" x14ac:dyDescent="0.25">
      <c r="A781" s="69" t="s">
        <v>2628</v>
      </c>
      <c r="B781" s="59" t="s">
        <v>2580</v>
      </c>
      <c r="C781" s="59" t="s">
        <v>2627</v>
      </c>
    </row>
    <row r="782" spans="1:3" x14ac:dyDescent="0.25">
      <c r="A782" s="69" t="s">
        <v>12290</v>
      </c>
      <c r="B782" s="59" t="s">
        <v>2580</v>
      </c>
      <c r="C782" s="59" t="s">
        <v>12289</v>
      </c>
    </row>
    <row r="783" spans="1:3" x14ac:dyDescent="0.25">
      <c r="A783" s="69" t="s">
        <v>2772</v>
      </c>
      <c r="B783" s="59" t="s">
        <v>2762</v>
      </c>
      <c r="C783" s="59" t="s">
        <v>2771</v>
      </c>
    </row>
    <row r="784" spans="1:3" x14ac:dyDescent="0.25">
      <c r="A784" s="69" t="s">
        <v>2774</v>
      </c>
      <c r="B784" s="59" t="s">
        <v>2762</v>
      </c>
      <c r="C784" s="59" t="s">
        <v>2773</v>
      </c>
    </row>
    <row r="785" spans="1:3" x14ac:dyDescent="0.25">
      <c r="A785" s="69" t="s">
        <v>2524</v>
      </c>
      <c r="B785" s="59" t="s">
        <v>2466</v>
      </c>
      <c r="C785" s="59" t="s">
        <v>2522</v>
      </c>
    </row>
    <row r="786" spans="1:3" x14ac:dyDescent="0.25">
      <c r="A786" s="69" t="s">
        <v>2712</v>
      </c>
      <c r="B786" s="59" t="s">
        <v>2692</v>
      </c>
      <c r="C786" s="59" t="s">
        <v>2710</v>
      </c>
    </row>
    <row r="787" spans="1:3" x14ac:dyDescent="0.25">
      <c r="A787" s="69" t="s">
        <v>2714</v>
      </c>
      <c r="B787" s="59" t="s">
        <v>2692</v>
      </c>
      <c r="C787" s="59" t="s">
        <v>2713</v>
      </c>
    </row>
    <row r="788" spans="1:3" x14ac:dyDescent="0.25">
      <c r="A788" s="69" t="s">
        <v>2808</v>
      </c>
      <c r="B788" s="59" t="s">
        <v>2785</v>
      </c>
      <c r="C788" s="59" t="s">
        <v>2806</v>
      </c>
    </row>
    <row r="789" spans="1:3" x14ac:dyDescent="0.25">
      <c r="A789" s="69" t="s">
        <v>2805</v>
      </c>
      <c r="B789" s="59" t="s">
        <v>2785</v>
      </c>
      <c r="C789" s="59" t="s">
        <v>2803</v>
      </c>
    </row>
    <row r="790" spans="1:3" x14ac:dyDescent="0.25">
      <c r="A790" s="69" t="s">
        <v>2802</v>
      </c>
      <c r="B790" s="59" t="s">
        <v>2785</v>
      </c>
      <c r="C790" s="59" t="s">
        <v>2800</v>
      </c>
    </row>
    <row r="791" spans="1:3" x14ac:dyDescent="0.25">
      <c r="A791" s="69" t="s">
        <v>2882</v>
      </c>
      <c r="B791" s="59" t="s">
        <v>2849</v>
      </c>
      <c r="C791" s="59" t="s">
        <v>2881</v>
      </c>
    </row>
    <row r="792" spans="1:3" x14ac:dyDescent="0.25">
      <c r="A792" s="69" t="s">
        <v>2884</v>
      </c>
      <c r="B792" s="59" t="s">
        <v>2849</v>
      </c>
      <c r="C792" s="59" t="s">
        <v>2883</v>
      </c>
    </row>
    <row r="793" spans="1:3" x14ac:dyDescent="0.25">
      <c r="A793" s="69" t="s">
        <v>2776</v>
      </c>
      <c r="B793" s="59" t="s">
        <v>2762</v>
      </c>
      <c r="C793" s="59" t="s">
        <v>2775</v>
      </c>
    </row>
    <row r="794" spans="1:3" x14ac:dyDescent="0.25">
      <c r="A794" s="69" t="s">
        <v>2526</v>
      </c>
      <c r="B794" s="59" t="s">
        <v>2466</v>
      </c>
      <c r="C794" s="59" t="s">
        <v>1561</v>
      </c>
    </row>
    <row r="795" spans="1:3" x14ac:dyDescent="0.25">
      <c r="A795" s="69" t="s">
        <v>2631</v>
      </c>
      <c r="B795" s="59" t="s">
        <v>2580</v>
      </c>
      <c r="C795" s="59" t="s">
        <v>2630</v>
      </c>
    </row>
    <row r="796" spans="1:3" x14ac:dyDescent="0.25">
      <c r="A796" s="69" t="s">
        <v>2634</v>
      </c>
      <c r="B796" s="59" t="s">
        <v>2580</v>
      </c>
      <c r="C796" s="59" t="s">
        <v>2633</v>
      </c>
    </row>
    <row r="797" spans="1:3" x14ac:dyDescent="0.25">
      <c r="A797" s="69" t="s">
        <v>2716</v>
      </c>
      <c r="B797" s="59" t="s">
        <v>2692</v>
      </c>
      <c r="C797" s="59" t="s">
        <v>2715</v>
      </c>
    </row>
    <row r="798" spans="1:3" x14ac:dyDescent="0.25">
      <c r="A798" s="69" t="s">
        <v>2737</v>
      </c>
      <c r="B798" s="59" t="s">
        <v>2720</v>
      </c>
      <c r="C798" s="59" t="s">
        <v>2736</v>
      </c>
    </row>
    <row r="799" spans="1:3" x14ac:dyDescent="0.25">
      <c r="A799" s="69" t="s">
        <v>2810</v>
      </c>
      <c r="B799" s="59" t="s">
        <v>2785</v>
      </c>
      <c r="C799" s="59" t="s">
        <v>2809</v>
      </c>
    </row>
    <row r="800" spans="1:3" x14ac:dyDescent="0.25">
      <c r="A800" s="69" t="s">
        <v>2529</v>
      </c>
      <c r="B800" s="59" t="s">
        <v>2466</v>
      </c>
      <c r="C800" s="59" t="s">
        <v>2527</v>
      </c>
    </row>
    <row r="801" spans="1:3" x14ac:dyDescent="0.25">
      <c r="A801" s="69" t="s">
        <v>2718</v>
      </c>
      <c r="B801" s="59" t="s">
        <v>2692</v>
      </c>
      <c r="C801" s="59" t="s">
        <v>2717</v>
      </c>
    </row>
    <row r="802" spans="1:3" x14ac:dyDescent="0.25">
      <c r="A802" s="69" t="s">
        <v>2532</v>
      </c>
      <c r="B802" s="59" t="s">
        <v>2466</v>
      </c>
      <c r="C802" s="59" t="s">
        <v>12049</v>
      </c>
    </row>
    <row r="803" spans="1:3" x14ac:dyDescent="0.25">
      <c r="A803" s="69" t="s">
        <v>2831</v>
      </c>
      <c r="B803" s="59" t="s">
        <v>2816</v>
      </c>
      <c r="C803" s="59" t="s">
        <v>2830</v>
      </c>
    </row>
    <row r="804" spans="1:3" x14ac:dyDescent="0.25">
      <c r="A804" s="69" t="s">
        <v>2829</v>
      </c>
      <c r="B804" s="59" t="s">
        <v>2816</v>
      </c>
      <c r="C804" s="59" t="s">
        <v>2828</v>
      </c>
    </row>
    <row r="805" spans="1:3" x14ac:dyDescent="0.25">
      <c r="A805" s="69" t="s">
        <v>2637</v>
      </c>
      <c r="B805" s="59" t="s">
        <v>2580</v>
      </c>
      <c r="C805" s="59" t="s">
        <v>2636</v>
      </c>
    </row>
    <row r="806" spans="1:3" x14ac:dyDescent="0.25">
      <c r="A806" s="69" t="s">
        <v>2640</v>
      </c>
      <c r="B806" s="59" t="s">
        <v>2580</v>
      </c>
      <c r="C806" s="59" t="s">
        <v>2639</v>
      </c>
    </row>
    <row r="807" spans="1:3" x14ac:dyDescent="0.25">
      <c r="A807" s="69" t="s">
        <v>2643</v>
      </c>
      <c r="B807" s="59" t="s">
        <v>2580</v>
      </c>
      <c r="C807" s="59" t="s">
        <v>2642</v>
      </c>
    </row>
    <row r="808" spans="1:3" x14ac:dyDescent="0.25">
      <c r="A808" s="69" t="s">
        <v>2646</v>
      </c>
      <c r="B808" s="59" t="s">
        <v>2580</v>
      </c>
      <c r="C808" s="59" t="s">
        <v>2645</v>
      </c>
    </row>
    <row r="809" spans="1:3" x14ac:dyDescent="0.25">
      <c r="A809" s="69" t="s">
        <v>2649</v>
      </c>
      <c r="B809" s="59" t="s">
        <v>2580</v>
      </c>
      <c r="C809" s="59" t="s">
        <v>2648</v>
      </c>
    </row>
    <row r="810" spans="1:3" x14ac:dyDescent="0.25">
      <c r="A810" s="69" t="s">
        <v>2652</v>
      </c>
      <c r="B810" s="59" t="s">
        <v>2580</v>
      </c>
      <c r="C810" s="59" t="s">
        <v>2651</v>
      </c>
    </row>
    <row r="811" spans="1:3" x14ac:dyDescent="0.25">
      <c r="A811" s="69" t="s">
        <v>2655</v>
      </c>
      <c r="B811" s="59" t="s">
        <v>2580</v>
      </c>
      <c r="C811" s="59" t="s">
        <v>2654</v>
      </c>
    </row>
    <row r="812" spans="1:3" x14ac:dyDescent="0.25">
      <c r="A812" s="69" t="s">
        <v>2658</v>
      </c>
      <c r="B812" s="59" t="s">
        <v>2580</v>
      </c>
      <c r="C812" s="59" t="s">
        <v>2657</v>
      </c>
    </row>
    <row r="813" spans="1:3" x14ac:dyDescent="0.25">
      <c r="A813" s="69" t="s">
        <v>2661</v>
      </c>
      <c r="B813" s="59" t="s">
        <v>2580</v>
      </c>
      <c r="C813" s="59" t="s">
        <v>2660</v>
      </c>
    </row>
    <row r="814" spans="1:3" x14ac:dyDescent="0.25">
      <c r="A814" s="69" t="s">
        <v>12259</v>
      </c>
      <c r="B814" s="59" t="s">
        <v>2849</v>
      </c>
      <c r="C814" s="59" t="s">
        <v>12256</v>
      </c>
    </row>
    <row r="815" spans="1:3" x14ac:dyDescent="0.25">
      <c r="A815" s="69" t="s">
        <v>2664</v>
      </c>
      <c r="B815" s="59" t="s">
        <v>2580</v>
      </c>
      <c r="C815" s="59" t="s">
        <v>2663</v>
      </c>
    </row>
    <row r="816" spans="1:3" x14ac:dyDescent="0.25">
      <c r="A816" s="69" t="s">
        <v>2535</v>
      </c>
      <c r="B816" s="59" t="s">
        <v>2466</v>
      </c>
      <c r="C816" s="59" t="s">
        <v>2533</v>
      </c>
    </row>
    <row r="817" spans="1:3" x14ac:dyDescent="0.25">
      <c r="A817" s="69" t="s">
        <v>2539</v>
      </c>
      <c r="B817" s="59" t="s">
        <v>2466</v>
      </c>
      <c r="C817" s="59" t="s">
        <v>2536</v>
      </c>
    </row>
    <row r="818" spans="1:3" x14ac:dyDescent="0.25">
      <c r="A818" s="69" t="s">
        <v>12053</v>
      </c>
      <c r="B818" s="59" t="s">
        <v>2672</v>
      </c>
      <c r="C818" s="59" t="s">
        <v>12052</v>
      </c>
    </row>
    <row r="819" spans="1:3" x14ac:dyDescent="0.25">
      <c r="A819" s="69" t="s">
        <v>2680</v>
      </c>
      <c r="B819" s="59" t="s">
        <v>2672</v>
      </c>
      <c r="C819" s="59" t="s">
        <v>2679</v>
      </c>
    </row>
    <row r="820" spans="1:3" x14ac:dyDescent="0.25">
      <c r="A820" s="69" t="s">
        <v>2682</v>
      </c>
      <c r="B820" s="59" t="s">
        <v>2672</v>
      </c>
      <c r="C820" s="59" t="s">
        <v>2681</v>
      </c>
    </row>
    <row r="821" spans="1:3" x14ac:dyDescent="0.25">
      <c r="A821" s="69" t="s">
        <v>2669</v>
      </c>
      <c r="B821" s="59" t="s">
        <v>2580</v>
      </c>
      <c r="C821" s="59" t="s">
        <v>2668</v>
      </c>
    </row>
    <row r="822" spans="1:3" x14ac:dyDescent="0.25">
      <c r="A822" s="69" t="s">
        <v>2544</v>
      </c>
      <c r="B822" s="59" t="s">
        <v>2466</v>
      </c>
      <c r="C822" s="59" t="s">
        <v>2541</v>
      </c>
    </row>
    <row r="823" spans="1:3" x14ac:dyDescent="0.25">
      <c r="A823" s="69" t="s">
        <v>2833</v>
      </c>
      <c r="B823" s="59" t="s">
        <v>2816</v>
      </c>
      <c r="C823" s="59" t="s">
        <v>2832</v>
      </c>
    </row>
    <row r="824" spans="1:3" x14ac:dyDescent="0.25">
      <c r="A824" s="69" t="s">
        <v>2554</v>
      </c>
      <c r="B824" s="59" t="s">
        <v>2547</v>
      </c>
      <c r="C824" s="59" t="s">
        <v>2552</v>
      </c>
    </row>
    <row r="825" spans="1:3" x14ac:dyDescent="0.25">
      <c r="A825" s="69" t="s">
        <v>2837</v>
      </c>
      <c r="B825" s="59" t="s">
        <v>2816</v>
      </c>
      <c r="C825" s="59" t="s">
        <v>2836</v>
      </c>
    </row>
    <row r="826" spans="1:3" x14ac:dyDescent="0.25">
      <c r="A826" s="69" t="s">
        <v>2835</v>
      </c>
      <c r="B826" s="59" t="s">
        <v>2816</v>
      </c>
      <c r="C826" s="59" t="s">
        <v>2834</v>
      </c>
    </row>
    <row r="827" spans="1:3" x14ac:dyDescent="0.25">
      <c r="A827" s="69" t="s">
        <v>2812</v>
      </c>
      <c r="B827" s="59" t="s">
        <v>2785</v>
      </c>
      <c r="C827" s="59" t="s">
        <v>2811</v>
      </c>
    </row>
    <row r="828" spans="1:3" x14ac:dyDescent="0.25">
      <c r="A828" s="69" t="s">
        <v>2839</v>
      </c>
      <c r="B828" s="59" t="s">
        <v>2816</v>
      </c>
      <c r="C828" s="15" t="s">
        <v>2838</v>
      </c>
    </row>
    <row r="829" spans="1:3" x14ac:dyDescent="0.25">
      <c r="A829" s="69" t="s">
        <v>2556</v>
      </c>
      <c r="B829" s="59" t="s">
        <v>2547</v>
      </c>
      <c r="C829" s="59" t="s">
        <v>2555</v>
      </c>
    </row>
    <row r="830" spans="1:3" x14ac:dyDescent="0.25">
      <c r="A830" s="69" t="s">
        <v>2888</v>
      </c>
      <c r="B830" s="59" t="s">
        <v>2849</v>
      </c>
      <c r="C830" s="59" t="s">
        <v>2885</v>
      </c>
    </row>
    <row r="831" spans="1:3" x14ac:dyDescent="0.25">
      <c r="A831" s="69" t="s">
        <v>12205</v>
      </c>
      <c r="B831" s="59" t="s">
        <v>2466</v>
      </c>
      <c r="C831" s="59" t="s">
        <v>12202</v>
      </c>
    </row>
    <row r="832" spans="1:3" x14ac:dyDescent="0.25">
      <c r="A832" s="69" t="s">
        <v>2739</v>
      </c>
      <c r="B832" s="59" t="s">
        <v>2720</v>
      </c>
      <c r="C832" s="59" t="s">
        <v>2738</v>
      </c>
    </row>
    <row r="833" spans="1:3" x14ac:dyDescent="0.25">
      <c r="A833" s="69" t="s">
        <v>2892</v>
      </c>
      <c r="B833" s="59" t="s">
        <v>2849</v>
      </c>
      <c r="C833" s="59" t="s">
        <v>2891</v>
      </c>
    </row>
    <row r="834" spans="1:3" x14ac:dyDescent="0.25">
      <c r="A834" s="112" t="s">
        <v>12864</v>
      </c>
      <c r="B834" s="1" t="s">
        <v>12846</v>
      </c>
      <c r="C834" s="1" t="s">
        <v>12851</v>
      </c>
    </row>
    <row r="835" spans="1:3" x14ac:dyDescent="0.25">
      <c r="A835" s="69" t="s">
        <v>2742</v>
      </c>
      <c r="B835" s="59" t="s">
        <v>2720</v>
      </c>
      <c r="C835" s="59" t="s">
        <v>2741</v>
      </c>
    </row>
    <row r="836" spans="1:3" x14ac:dyDescent="0.25">
      <c r="A836" s="62" t="s">
        <v>12700</v>
      </c>
      <c r="B836" s="63" t="s">
        <v>2580</v>
      </c>
      <c r="C836" s="63" t="s">
        <v>12699</v>
      </c>
    </row>
    <row r="837" spans="1:3" x14ac:dyDescent="0.25">
      <c r="A837" s="69" t="s">
        <v>2744</v>
      </c>
      <c r="B837" s="59" t="s">
        <v>2720</v>
      </c>
      <c r="C837" s="59" t="s">
        <v>2743</v>
      </c>
    </row>
    <row r="838" spans="1:3" x14ac:dyDescent="0.25">
      <c r="A838" s="69" t="s">
        <v>2748</v>
      </c>
      <c r="B838" s="59" t="s">
        <v>2720</v>
      </c>
      <c r="C838" s="59" t="s">
        <v>2746</v>
      </c>
    </row>
    <row r="839" spans="1:3" x14ac:dyDescent="0.25">
      <c r="A839" s="69" t="s">
        <v>12277</v>
      </c>
      <c r="B839" s="9" t="s">
        <v>12846</v>
      </c>
      <c r="C839" s="59" t="s">
        <v>12274</v>
      </c>
    </row>
    <row r="840" spans="1:3" x14ac:dyDescent="0.25">
      <c r="A840" s="69" t="s">
        <v>12252</v>
      </c>
      <c r="B840" s="59" t="s">
        <v>2580</v>
      </c>
      <c r="C840" s="59" t="s">
        <v>12251</v>
      </c>
    </row>
    <row r="841" spans="1:3" x14ac:dyDescent="0.25">
      <c r="A841" s="69" t="s">
        <v>2671</v>
      </c>
      <c r="B841" s="59" t="s">
        <v>2580</v>
      </c>
      <c r="C841" s="59" t="s">
        <v>2670</v>
      </c>
    </row>
    <row r="842" spans="1:3" x14ac:dyDescent="0.25">
      <c r="A842" s="69" t="s">
        <v>2667</v>
      </c>
      <c r="B842" s="59" t="s">
        <v>2580</v>
      </c>
      <c r="C842" s="59" t="s">
        <v>2666</v>
      </c>
    </row>
    <row r="843" spans="1:3" x14ac:dyDescent="0.25">
      <c r="A843" s="69" t="s">
        <v>12283</v>
      </c>
      <c r="B843" s="59" t="s">
        <v>2580</v>
      </c>
      <c r="C843" s="59" t="s">
        <v>12282</v>
      </c>
    </row>
    <row r="844" spans="1:3" x14ac:dyDescent="0.25">
      <c r="A844" s="69" t="s">
        <v>12176</v>
      </c>
      <c r="B844" s="59" t="s">
        <v>2720</v>
      </c>
      <c r="C844" s="59" t="s">
        <v>12175</v>
      </c>
    </row>
    <row r="845" spans="1:3" x14ac:dyDescent="0.25">
      <c r="A845" s="69" t="s">
        <v>2753</v>
      </c>
      <c r="B845" s="59" t="s">
        <v>2720</v>
      </c>
      <c r="C845" s="59" t="s">
        <v>2751</v>
      </c>
    </row>
    <row r="846" spans="1:3" x14ac:dyDescent="0.25">
      <c r="A846" s="69" t="s">
        <v>12051</v>
      </c>
      <c r="B846" s="59" t="s">
        <v>2466</v>
      </c>
      <c r="C846" s="59" t="s">
        <v>12050</v>
      </c>
    </row>
    <row r="847" spans="1:3" x14ac:dyDescent="0.25">
      <c r="A847" s="69" t="s">
        <v>2558</v>
      </c>
      <c r="B847" s="59" t="s">
        <v>2547</v>
      </c>
      <c r="C847" s="59" t="s">
        <v>2557</v>
      </c>
    </row>
    <row r="848" spans="1:3" x14ac:dyDescent="0.25">
      <c r="A848" s="69" t="s">
        <v>2842</v>
      </c>
      <c r="B848" s="59" t="s">
        <v>2816</v>
      </c>
      <c r="C848" s="59" t="s">
        <v>2841</v>
      </c>
    </row>
    <row r="849" spans="1:3" x14ac:dyDescent="0.25">
      <c r="A849" s="69" t="s">
        <v>2560</v>
      </c>
      <c r="B849" s="59" t="s">
        <v>2547</v>
      </c>
      <c r="C849" s="59" t="s">
        <v>2559</v>
      </c>
    </row>
    <row r="850" spans="1:3" x14ac:dyDescent="0.25">
      <c r="A850" s="69" t="s">
        <v>2566</v>
      </c>
      <c r="B850" s="59" t="s">
        <v>2547</v>
      </c>
      <c r="C850" s="59" t="s">
        <v>2565</v>
      </c>
    </row>
    <row r="851" spans="1:3" x14ac:dyDescent="0.25">
      <c r="A851" s="69" t="s">
        <v>2562</v>
      </c>
      <c r="B851" s="59" t="s">
        <v>2547</v>
      </c>
      <c r="C851" s="59" t="s">
        <v>2561</v>
      </c>
    </row>
    <row r="852" spans="1:3" x14ac:dyDescent="0.25">
      <c r="A852" s="69" t="s">
        <v>2564</v>
      </c>
      <c r="B852" s="59" t="s">
        <v>2547</v>
      </c>
      <c r="C852" s="59" t="s">
        <v>2563</v>
      </c>
    </row>
    <row r="853" spans="1:3" x14ac:dyDescent="0.25">
      <c r="A853" s="69" t="s">
        <v>2778</v>
      </c>
      <c r="B853" s="59" t="s">
        <v>2762</v>
      </c>
      <c r="C853" s="59" t="s">
        <v>2777</v>
      </c>
    </row>
    <row r="854" spans="1:3" x14ac:dyDescent="0.25">
      <c r="A854" s="62" t="s">
        <v>12602</v>
      </c>
      <c r="B854" s="59" t="s">
        <v>2816</v>
      </c>
      <c r="C854" s="59" t="s">
        <v>12601</v>
      </c>
    </row>
    <row r="855" spans="1:3" x14ac:dyDescent="0.25">
      <c r="A855" s="69" t="s">
        <v>2574</v>
      </c>
      <c r="B855" s="59" t="s">
        <v>2567</v>
      </c>
      <c r="C855" s="59" t="s">
        <v>2573</v>
      </c>
    </row>
    <row r="856" spans="1:3" x14ac:dyDescent="0.25">
      <c r="A856" s="69" t="s">
        <v>2576</v>
      </c>
      <c r="B856" s="59" t="s">
        <v>2567</v>
      </c>
      <c r="C856" s="59" t="s">
        <v>2575</v>
      </c>
    </row>
    <row r="857" spans="1:3" x14ac:dyDescent="0.25">
      <c r="A857" s="69" t="s">
        <v>2684</v>
      </c>
      <c r="B857" s="59" t="s">
        <v>2672</v>
      </c>
      <c r="C857" s="59" t="s">
        <v>2683</v>
      </c>
    </row>
    <row r="858" spans="1:3" x14ac:dyDescent="0.25">
      <c r="A858" s="69" t="s">
        <v>2844</v>
      </c>
      <c r="B858" s="59" t="s">
        <v>2816</v>
      </c>
      <c r="C858" s="59" t="s">
        <v>2843</v>
      </c>
    </row>
    <row r="859" spans="1:3" x14ac:dyDescent="0.25">
      <c r="A859" s="112" t="s">
        <v>12863</v>
      </c>
      <c r="B859" s="1" t="s">
        <v>12846</v>
      </c>
      <c r="C859" s="1" t="s">
        <v>12850</v>
      </c>
    </row>
    <row r="860" spans="1:3" x14ac:dyDescent="0.25">
      <c r="A860" s="69" t="s">
        <v>2687</v>
      </c>
      <c r="B860" s="59" t="s">
        <v>2672</v>
      </c>
      <c r="C860" s="59" t="s">
        <v>2686</v>
      </c>
    </row>
    <row r="861" spans="1:3" x14ac:dyDescent="0.25">
      <c r="A861" s="69" t="s">
        <v>2755</v>
      </c>
      <c r="B861" s="59" t="s">
        <v>2720</v>
      </c>
      <c r="C861" s="59" t="s">
        <v>2754</v>
      </c>
    </row>
    <row r="862" spans="1:3" x14ac:dyDescent="0.25">
      <c r="A862" s="69" t="s">
        <v>2757</v>
      </c>
      <c r="B862" s="59" t="s">
        <v>2720</v>
      </c>
      <c r="C862" s="59" t="s">
        <v>2756</v>
      </c>
    </row>
    <row r="863" spans="1:3" x14ac:dyDescent="0.25">
      <c r="A863" s="69" t="s">
        <v>2759</v>
      </c>
      <c r="B863" s="59" t="s">
        <v>2720</v>
      </c>
      <c r="C863" s="59" t="s">
        <v>2758</v>
      </c>
    </row>
    <row r="864" spans="1:3" x14ac:dyDescent="0.25">
      <c r="A864" s="69" t="s">
        <v>2688</v>
      </c>
      <c r="B864" s="59" t="s">
        <v>2672</v>
      </c>
      <c r="C864" s="59" t="s">
        <v>12054</v>
      </c>
    </row>
    <row r="865" spans="1:3" x14ac:dyDescent="0.25">
      <c r="A865" s="69" t="s">
        <v>2690</v>
      </c>
      <c r="B865" s="59" t="s">
        <v>2672</v>
      </c>
      <c r="C865" s="59" t="s">
        <v>2689</v>
      </c>
    </row>
    <row r="866" spans="1:3" x14ac:dyDescent="0.25">
      <c r="A866" s="69" t="s">
        <v>2780</v>
      </c>
      <c r="B866" s="59" t="s">
        <v>2762</v>
      </c>
      <c r="C866" s="59" t="s">
        <v>2779</v>
      </c>
    </row>
    <row r="867" spans="1:3" x14ac:dyDescent="0.25">
      <c r="A867" s="69" t="s">
        <v>2624</v>
      </c>
      <c r="B867" s="59" t="s">
        <v>2580</v>
      </c>
      <c r="C867" s="59" t="s">
        <v>2623</v>
      </c>
    </row>
    <row r="868" spans="1:3" x14ac:dyDescent="0.25">
      <c r="A868" s="69" t="s">
        <v>2782</v>
      </c>
      <c r="B868" s="59" t="s">
        <v>2762</v>
      </c>
      <c r="C868" s="59" t="s">
        <v>2781</v>
      </c>
    </row>
    <row r="869" spans="1:3" x14ac:dyDescent="0.25">
      <c r="A869" s="69" t="s">
        <v>2846</v>
      </c>
      <c r="B869" s="59" t="s">
        <v>2816</v>
      </c>
      <c r="C869" s="59" t="s">
        <v>2845</v>
      </c>
    </row>
    <row r="870" spans="1:3" x14ac:dyDescent="0.25">
      <c r="A870" s="69" t="s">
        <v>2848</v>
      </c>
      <c r="B870" s="59" t="s">
        <v>2816</v>
      </c>
      <c r="C870" s="59" t="s">
        <v>2847</v>
      </c>
    </row>
    <row r="871" spans="1:3" x14ac:dyDescent="0.25">
      <c r="A871" s="69" t="s">
        <v>2890</v>
      </c>
      <c r="B871" s="59" t="s">
        <v>2849</v>
      </c>
      <c r="C871" s="59" t="s">
        <v>2889</v>
      </c>
    </row>
    <row r="872" spans="1:3" x14ac:dyDescent="0.25">
      <c r="A872" s="69" t="s">
        <v>2784</v>
      </c>
      <c r="B872" s="59" t="s">
        <v>2762</v>
      </c>
      <c r="C872" s="59" t="s">
        <v>2783</v>
      </c>
    </row>
    <row r="873" spans="1:3" x14ac:dyDescent="0.25">
      <c r="A873" s="69" t="s">
        <v>2813</v>
      </c>
      <c r="B873" s="59" t="s">
        <v>2785</v>
      </c>
      <c r="C873" s="59" t="s">
        <v>1822</v>
      </c>
    </row>
    <row r="874" spans="1:3" x14ac:dyDescent="0.25">
      <c r="A874" s="69" t="s">
        <v>2815</v>
      </c>
      <c r="B874" s="59" t="s">
        <v>2785</v>
      </c>
      <c r="C874" s="59" t="s">
        <v>2814</v>
      </c>
    </row>
    <row r="875" spans="1:3" x14ac:dyDescent="0.25">
      <c r="A875" s="69" t="s">
        <v>2895</v>
      </c>
      <c r="B875" s="59" t="s">
        <v>2849</v>
      </c>
      <c r="C875" s="59" t="s">
        <v>2893</v>
      </c>
    </row>
    <row r="876" spans="1:3" x14ac:dyDescent="0.25">
      <c r="A876" s="69" t="s">
        <v>2898</v>
      </c>
      <c r="B876" s="59" t="s">
        <v>2849</v>
      </c>
      <c r="C876" s="59" t="s">
        <v>2896</v>
      </c>
    </row>
    <row r="877" spans="1:3" x14ac:dyDescent="0.25">
      <c r="A877" s="69" t="s">
        <v>2901</v>
      </c>
      <c r="B877" s="59" t="s">
        <v>2849</v>
      </c>
      <c r="C877" s="59" t="s">
        <v>2899</v>
      </c>
    </row>
    <row r="878" spans="1:3" x14ac:dyDescent="0.25">
      <c r="A878" s="69" t="s">
        <v>2761</v>
      </c>
      <c r="B878" s="59" t="s">
        <v>2720</v>
      </c>
      <c r="C878" s="59" t="s">
        <v>2760</v>
      </c>
    </row>
    <row r="879" spans="1:3" x14ac:dyDescent="0.25">
      <c r="A879" s="69" t="s">
        <v>2904</v>
      </c>
      <c r="B879" s="59" t="s">
        <v>2902</v>
      </c>
      <c r="C879" s="59" t="s">
        <v>2903</v>
      </c>
    </row>
    <row r="880" spans="1:3" x14ac:dyDescent="0.25">
      <c r="A880" s="69" t="s">
        <v>2906</v>
      </c>
      <c r="B880" s="59" t="s">
        <v>2902</v>
      </c>
      <c r="C880" s="59" t="s">
        <v>2905</v>
      </c>
    </row>
    <row r="881" spans="1:3" x14ac:dyDescent="0.25">
      <c r="A881" s="69" t="s">
        <v>2908</v>
      </c>
      <c r="B881" s="59" t="s">
        <v>2902</v>
      </c>
      <c r="C881" s="59" t="s">
        <v>2907</v>
      </c>
    </row>
    <row r="882" spans="1:3" x14ac:dyDescent="0.25">
      <c r="A882" s="69" t="s">
        <v>2916</v>
      </c>
      <c r="B882" s="59" t="s">
        <v>2909</v>
      </c>
      <c r="C882" s="59" t="s">
        <v>2914</v>
      </c>
    </row>
    <row r="883" spans="1:3" x14ac:dyDescent="0.25">
      <c r="A883" s="69" t="s">
        <v>2919</v>
      </c>
      <c r="B883" s="59" t="s">
        <v>2909</v>
      </c>
      <c r="C883" s="59" t="s">
        <v>2917</v>
      </c>
    </row>
    <row r="884" spans="1:3" x14ac:dyDescent="0.25">
      <c r="A884" s="69" t="s">
        <v>2948</v>
      </c>
      <c r="B884" s="59" t="s">
        <v>2909</v>
      </c>
      <c r="C884" s="59" t="s">
        <v>2947</v>
      </c>
    </row>
    <row r="885" spans="1:3" x14ac:dyDescent="0.25">
      <c r="A885" s="69" t="s">
        <v>2922</v>
      </c>
      <c r="B885" s="59" t="s">
        <v>2909</v>
      </c>
      <c r="C885" s="59" t="s">
        <v>2920</v>
      </c>
    </row>
    <row r="886" spans="1:3" x14ac:dyDescent="0.25">
      <c r="A886" s="69" t="s">
        <v>2925</v>
      </c>
      <c r="B886" s="59" t="s">
        <v>2909</v>
      </c>
      <c r="C886" s="59" t="s">
        <v>2923</v>
      </c>
    </row>
    <row r="887" spans="1:3" x14ac:dyDescent="0.25">
      <c r="A887" s="69" t="s">
        <v>2913</v>
      </c>
      <c r="B887" s="59" t="s">
        <v>2909</v>
      </c>
      <c r="C887" s="59" t="s">
        <v>2910</v>
      </c>
    </row>
    <row r="888" spans="1:3" x14ac:dyDescent="0.25">
      <c r="A888" s="69" t="s">
        <v>2950</v>
      </c>
      <c r="B888" s="59" t="s">
        <v>2909</v>
      </c>
      <c r="C888" s="59" t="s">
        <v>2949</v>
      </c>
    </row>
    <row r="889" spans="1:3" x14ac:dyDescent="0.25">
      <c r="A889" s="69" t="s">
        <v>2943</v>
      </c>
      <c r="B889" s="59" t="s">
        <v>2909</v>
      </c>
      <c r="C889" s="59" t="s">
        <v>2941</v>
      </c>
    </row>
    <row r="890" spans="1:3" x14ac:dyDescent="0.25">
      <c r="A890" s="69" t="s">
        <v>2928</v>
      </c>
      <c r="B890" s="59" t="s">
        <v>2909</v>
      </c>
      <c r="C890" s="59" t="s">
        <v>2926</v>
      </c>
    </row>
    <row r="891" spans="1:3" x14ac:dyDescent="0.25">
      <c r="A891" s="69" t="s">
        <v>2931</v>
      </c>
      <c r="B891" s="59" t="s">
        <v>2909</v>
      </c>
      <c r="C891" s="59" t="s">
        <v>2929</v>
      </c>
    </row>
    <row r="892" spans="1:3" x14ac:dyDescent="0.25">
      <c r="A892" s="69" t="s">
        <v>2934</v>
      </c>
      <c r="B892" s="59" t="s">
        <v>2909</v>
      </c>
      <c r="C892" s="59" t="s">
        <v>2932</v>
      </c>
    </row>
    <row r="893" spans="1:3" x14ac:dyDescent="0.25">
      <c r="A893" s="69" t="s">
        <v>2937</v>
      </c>
      <c r="B893" s="59" t="s">
        <v>2909</v>
      </c>
      <c r="C893" s="59" t="s">
        <v>2935</v>
      </c>
    </row>
    <row r="894" spans="1:3" x14ac:dyDescent="0.25">
      <c r="A894" s="69" t="s">
        <v>2940</v>
      </c>
      <c r="B894" s="59" t="s">
        <v>2909</v>
      </c>
      <c r="C894" s="59" t="s">
        <v>2938</v>
      </c>
    </row>
    <row r="895" spans="1:3" x14ac:dyDescent="0.25">
      <c r="A895" s="69" t="s">
        <v>2946</v>
      </c>
      <c r="B895" s="59" t="s">
        <v>2909</v>
      </c>
      <c r="C895" s="59" t="s">
        <v>2944</v>
      </c>
    </row>
    <row r="896" spans="1:3" x14ac:dyDescent="0.25">
      <c r="A896" s="69" t="s">
        <v>2955</v>
      </c>
      <c r="B896" s="59" t="s">
        <v>2951</v>
      </c>
      <c r="C896" s="59" t="s">
        <v>2952</v>
      </c>
    </row>
    <row r="897" spans="1:3" x14ac:dyDescent="0.25">
      <c r="A897" s="69" t="s">
        <v>2977</v>
      </c>
      <c r="B897" s="59" t="s">
        <v>2956</v>
      </c>
      <c r="C897" s="59" t="s">
        <v>2975</v>
      </c>
    </row>
    <row r="898" spans="1:3" x14ac:dyDescent="0.25">
      <c r="A898" s="69" t="s">
        <v>2965</v>
      </c>
      <c r="B898" s="59" t="s">
        <v>2956</v>
      </c>
      <c r="C898" s="59" t="s">
        <v>2963</v>
      </c>
    </row>
    <row r="899" spans="1:3" x14ac:dyDescent="0.25">
      <c r="A899" s="69" t="s">
        <v>2974</v>
      </c>
      <c r="B899" s="59" t="s">
        <v>2956</v>
      </c>
      <c r="C899" s="59" t="s">
        <v>2972</v>
      </c>
    </row>
    <row r="900" spans="1:3" x14ac:dyDescent="0.25">
      <c r="A900" s="69" t="s">
        <v>2980</v>
      </c>
      <c r="B900" s="59" t="s">
        <v>2956</v>
      </c>
      <c r="C900" s="59" t="s">
        <v>2978</v>
      </c>
    </row>
    <row r="901" spans="1:3" x14ac:dyDescent="0.25">
      <c r="A901" s="69" t="s">
        <v>2983</v>
      </c>
      <c r="B901" s="59" t="s">
        <v>2956</v>
      </c>
      <c r="C901" s="59" t="s">
        <v>2981</v>
      </c>
    </row>
    <row r="902" spans="1:3" x14ac:dyDescent="0.25">
      <c r="A902" s="69" t="s">
        <v>2962</v>
      </c>
      <c r="B902" s="59" t="s">
        <v>2956</v>
      </c>
      <c r="C902" s="59" t="s">
        <v>2960</v>
      </c>
    </row>
    <row r="903" spans="1:3" x14ac:dyDescent="0.25">
      <c r="A903" s="69" t="s">
        <v>2959</v>
      </c>
      <c r="B903" s="59" t="s">
        <v>2956</v>
      </c>
      <c r="C903" s="59" t="s">
        <v>2957</v>
      </c>
    </row>
    <row r="904" spans="1:3" x14ac:dyDescent="0.25">
      <c r="A904" s="69" t="s">
        <v>2986</v>
      </c>
      <c r="B904" s="59" t="s">
        <v>2956</v>
      </c>
      <c r="C904" s="59" t="s">
        <v>2984</v>
      </c>
    </row>
    <row r="905" spans="1:3" x14ac:dyDescent="0.25">
      <c r="A905" s="69" t="s">
        <v>2971</v>
      </c>
      <c r="B905" s="59" t="s">
        <v>2956</v>
      </c>
      <c r="C905" s="59" t="s">
        <v>2969</v>
      </c>
    </row>
    <row r="906" spans="1:3" x14ac:dyDescent="0.25">
      <c r="A906" s="69" t="s">
        <v>2968</v>
      </c>
      <c r="B906" s="59" t="s">
        <v>2956</v>
      </c>
      <c r="C906" s="59" t="s">
        <v>2966</v>
      </c>
    </row>
    <row r="907" spans="1:3" x14ac:dyDescent="0.25">
      <c r="A907" s="69" t="s">
        <v>2990</v>
      </c>
      <c r="B907" s="59" t="s">
        <v>2987</v>
      </c>
      <c r="C907" s="59" t="s">
        <v>2988</v>
      </c>
    </row>
    <row r="908" spans="1:3" x14ac:dyDescent="0.25">
      <c r="A908" s="69" t="s">
        <v>2992</v>
      </c>
      <c r="B908" s="59" t="s">
        <v>2987</v>
      </c>
      <c r="C908" s="59" t="s">
        <v>2991</v>
      </c>
    </row>
    <row r="909" spans="1:3" x14ac:dyDescent="0.25">
      <c r="A909" s="69" t="s">
        <v>2994</v>
      </c>
      <c r="B909" s="59" t="s">
        <v>2987</v>
      </c>
      <c r="C909" s="59" t="s">
        <v>2993</v>
      </c>
    </row>
    <row r="910" spans="1:3" x14ac:dyDescent="0.25">
      <c r="A910" s="69" t="s">
        <v>6335</v>
      </c>
      <c r="B910" s="59" t="s">
        <v>2987</v>
      </c>
      <c r="C910" s="59" t="s">
        <v>2995</v>
      </c>
    </row>
    <row r="911" spans="1:3" x14ac:dyDescent="0.25">
      <c r="A911" s="69" t="s">
        <v>2999</v>
      </c>
      <c r="B911" s="59" t="s">
        <v>2987</v>
      </c>
      <c r="C911" s="59" t="s">
        <v>2998</v>
      </c>
    </row>
    <row r="912" spans="1:3" x14ac:dyDescent="0.25">
      <c r="A912" s="69" t="s">
        <v>3002</v>
      </c>
      <c r="B912" s="59" t="s">
        <v>2987</v>
      </c>
      <c r="C912" s="59" t="s">
        <v>3001</v>
      </c>
    </row>
    <row r="913" spans="1:3" x14ac:dyDescent="0.25">
      <c r="A913" s="69" t="s">
        <v>3004</v>
      </c>
      <c r="B913" s="59" t="s">
        <v>2987</v>
      </c>
      <c r="C913" s="59" t="s">
        <v>3003</v>
      </c>
    </row>
    <row r="914" spans="1:3" x14ac:dyDescent="0.25">
      <c r="A914" s="69" t="s">
        <v>3006</v>
      </c>
      <c r="B914" s="59" t="s">
        <v>2987</v>
      </c>
      <c r="C914" s="59" t="s">
        <v>3005</v>
      </c>
    </row>
    <row r="915" spans="1:3" x14ac:dyDescent="0.25">
      <c r="A915" s="69" t="s">
        <v>3009</v>
      </c>
      <c r="B915" s="59" t="s">
        <v>2987</v>
      </c>
      <c r="C915" s="59" t="s">
        <v>3008</v>
      </c>
    </row>
    <row r="916" spans="1:3" x14ac:dyDescent="0.25">
      <c r="A916" s="69" t="s">
        <v>3012</v>
      </c>
      <c r="B916" s="59" t="s">
        <v>2987</v>
      </c>
      <c r="C916" s="59" t="s">
        <v>3011</v>
      </c>
    </row>
    <row r="917" spans="1:3" x14ac:dyDescent="0.25">
      <c r="A917" s="69" t="s">
        <v>3014</v>
      </c>
      <c r="B917" s="59" t="s">
        <v>2987</v>
      </c>
      <c r="C917" s="59" t="s">
        <v>3013</v>
      </c>
    </row>
    <row r="918" spans="1:3" x14ac:dyDescent="0.25">
      <c r="A918" s="69" t="s">
        <v>3016</v>
      </c>
      <c r="B918" s="59" t="s">
        <v>2987</v>
      </c>
      <c r="C918" s="59" t="s">
        <v>3015</v>
      </c>
    </row>
    <row r="919" spans="1:3" x14ac:dyDescent="0.25">
      <c r="A919" s="69" t="s">
        <v>3018</v>
      </c>
      <c r="B919" s="59" t="s">
        <v>2987</v>
      </c>
      <c r="C919" s="59" t="s">
        <v>3017</v>
      </c>
    </row>
    <row r="920" spans="1:3" x14ac:dyDescent="0.25">
      <c r="A920" s="69" t="s">
        <v>3020</v>
      </c>
      <c r="B920" s="59" t="s">
        <v>2987</v>
      </c>
      <c r="C920" s="59" t="s">
        <v>3019</v>
      </c>
    </row>
    <row r="921" spans="1:3" x14ac:dyDescent="0.25">
      <c r="A921" s="69" t="s">
        <v>3022</v>
      </c>
      <c r="B921" s="59" t="s">
        <v>2987</v>
      </c>
      <c r="C921" s="59" t="s">
        <v>3021</v>
      </c>
    </row>
    <row r="922" spans="1:3" x14ac:dyDescent="0.25">
      <c r="A922" s="69" t="s">
        <v>3055</v>
      </c>
      <c r="B922" s="59" t="s">
        <v>3023</v>
      </c>
      <c r="C922" s="59" t="s">
        <v>3053</v>
      </c>
    </row>
    <row r="923" spans="1:3" x14ac:dyDescent="0.25">
      <c r="A923" s="69" t="s">
        <v>3059</v>
      </c>
      <c r="B923" s="59" t="s">
        <v>3023</v>
      </c>
      <c r="C923" s="59" t="s">
        <v>3057</v>
      </c>
    </row>
    <row r="924" spans="1:3" x14ac:dyDescent="0.25">
      <c r="A924" s="69" t="s">
        <v>3063</v>
      </c>
      <c r="B924" s="59" t="s">
        <v>3023</v>
      </c>
      <c r="C924" s="59" t="s">
        <v>3061</v>
      </c>
    </row>
    <row r="925" spans="1:3" x14ac:dyDescent="0.25">
      <c r="A925" s="69" t="s">
        <v>3027</v>
      </c>
      <c r="B925" s="59" t="s">
        <v>3023</v>
      </c>
      <c r="C925" s="59" t="s">
        <v>3024</v>
      </c>
    </row>
    <row r="926" spans="1:3" x14ac:dyDescent="0.25">
      <c r="A926" s="69" t="s">
        <v>3115</v>
      </c>
      <c r="B926" s="59" t="s">
        <v>3023</v>
      </c>
      <c r="C926" s="59" t="s">
        <v>3113</v>
      </c>
    </row>
    <row r="927" spans="1:3" x14ac:dyDescent="0.25">
      <c r="A927" s="69" t="s">
        <v>3112</v>
      </c>
      <c r="B927" s="59" t="s">
        <v>3023</v>
      </c>
      <c r="C927" s="59" t="s">
        <v>3110</v>
      </c>
    </row>
    <row r="928" spans="1:3" x14ac:dyDescent="0.25">
      <c r="A928" s="69" t="s">
        <v>3100</v>
      </c>
      <c r="B928" s="59" t="s">
        <v>3023</v>
      </c>
      <c r="C928" s="59" t="s">
        <v>3098</v>
      </c>
    </row>
    <row r="929" spans="1:3" x14ac:dyDescent="0.25">
      <c r="A929" s="69" t="s">
        <v>3103</v>
      </c>
      <c r="B929" s="59" t="s">
        <v>3023</v>
      </c>
      <c r="C929" s="59" t="s">
        <v>3101</v>
      </c>
    </row>
    <row r="930" spans="1:3" x14ac:dyDescent="0.25">
      <c r="A930" s="69" t="s">
        <v>3043</v>
      </c>
      <c r="B930" s="59" t="s">
        <v>3023</v>
      </c>
      <c r="C930" s="59" t="s">
        <v>3041</v>
      </c>
    </row>
    <row r="931" spans="1:3" x14ac:dyDescent="0.25">
      <c r="A931" s="69" t="s">
        <v>3052</v>
      </c>
      <c r="B931" s="59" t="s">
        <v>3023</v>
      </c>
      <c r="C931" s="59" t="s">
        <v>3050</v>
      </c>
    </row>
    <row r="932" spans="1:3" x14ac:dyDescent="0.25">
      <c r="A932" s="69" t="s">
        <v>3118</v>
      </c>
      <c r="B932" s="59" t="s">
        <v>3023</v>
      </c>
      <c r="C932" s="59" t="s">
        <v>3117</v>
      </c>
    </row>
    <row r="933" spans="1:3" x14ac:dyDescent="0.25">
      <c r="A933" s="69" t="s">
        <v>3120</v>
      </c>
      <c r="B933" s="59" t="s">
        <v>3023</v>
      </c>
      <c r="C933" s="59" t="s">
        <v>3119</v>
      </c>
    </row>
    <row r="934" spans="1:3" x14ac:dyDescent="0.25">
      <c r="A934" s="69" t="s">
        <v>3040</v>
      </c>
      <c r="B934" s="59" t="s">
        <v>3023</v>
      </c>
      <c r="C934" s="59" t="s">
        <v>3038</v>
      </c>
    </row>
    <row r="935" spans="1:3" x14ac:dyDescent="0.25">
      <c r="A935" s="69" t="s">
        <v>3049</v>
      </c>
      <c r="B935" s="59" t="s">
        <v>3023</v>
      </c>
      <c r="C935" s="59" t="s">
        <v>3047</v>
      </c>
    </row>
    <row r="936" spans="1:3" x14ac:dyDescent="0.25">
      <c r="A936" s="69" t="s">
        <v>3088</v>
      </c>
      <c r="B936" s="59" t="s">
        <v>3023</v>
      </c>
      <c r="C936" s="59" t="s">
        <v>3086</v>
      </c>
    </row>
    <row r="937" spans="1:3" x14ac:dyDescent="0.25">
      <c r="A937" s="69" t="s">
        <v>3091</v>
      </c>
      <c r="B937" s="59" t="s">
        <v>3023</v>
      </c>
      <c r="C937" s="59" t="s">
        <v>3089</v>
      </c>
    </row>
    <row r="938" spans="1:3" x14ac:dyDescent="0.25">
      <c r="A938" s="69" t="s">
        <v>3037</v>
      </c>
      <c r="B938" s="59" t="s">
        <v>3023</v>
      </c>
      <c r="C938" s="59" t="s">
        <v>3035</v>
      </c>
    </row>
    <row r="939" spans="1:3" x14ac:dyDescent="0.25">
      <c r="A939" s="69" t="s">
        <v>3030</v>
      </c>
      <c r="B939" s="59" t="s">
        <v>3023</v>
      </c>
      <c r="C939" s="59" t="s">
        <v>3028</v>
      </c>
    </row>
    <row r="940" spans="1:3" x14ac:dyDescent="0.25">
      <c r="A940" s="69" t="s">
        <v>3034</v>
      </c>
      <c r="B940" s="59" t="s">
        <v>3023</v>
      </c>
      <c r="C940" s="59" t="s">
        <v>3032</v>
      </c>
    </row>
    <row r="941" spans="1:3" x14ac:dyDescent="0.25">
      <c r="A941" s="69" t="s">
        <v>3106</v>
      </c>
      <c r="B941" s="59" t="s">
        <v>3023</v>
      </c>
      <c r="C941" s="59" t="s">
        <v>3104</v>
      </c>
    </row>
    <row r="942" spans="1:3" x14ac:dyDescent="0.25">
      <c r="A942" s="69" t="s">
        <v>3109</v>
      </c>
      <c r="B942" s="59" t="s">
        <v>3023</v>
      </c>
      <c r="C942" s="59" t="s">
        <v>3107</v>
      </c>
    </row>
    <row r="943" spans="1:3" x14ac:dyDescent="0.25">
      <c r="A943" s="69" t="s">
        <v>3122</v>
      </c>
      <c r="B943" s="59" t="s">
        <v>3023</v>
      </c>
      <c r="C943" s="59" t="s">
        <v>3121</v>
      </c>
    </row>
    <row r="944" spans="1:3" x14ac:dyDescent="0.25">
      <c r="A944" s="69" t="s">
        <v>3046</v>
      </c>
      <c r="B944" s="59" t="s">
        <v>3023</v>
      </c>
      <c r="C944" s="59" t="s">
        <v>3044</v>
      </c>
    </row>
    <row r="945" spans="1:3" x14ac:dyDescent="0.25">
      <c r="A945" s="69" t="s">
        <v>3094</v>
      </c>
      <c r="B945" s="59" t="s">
        <v>3023</v>
      </c>
      <c r="C945" s="59" t="s">
        <v>3092</v>
      </c>
    </row>
    <row r="946" spans="1:3" x14ac:dyDescent="0.25">
      <c r="A946" s="69" t="s">
        <v>3097</v>
      </c>
      <c r="B946" s="59" t="s">
        <v>3023</v>
      </c>
      <c r="C946" s="59" t="s">
        <v>3095</v>
      </c>
    </row>
    <row r="947" spans="1:3" x14ac:dyDescent="0.25">
      <c r="A947" s="69" t="s">
        <v>3067</v>
      </c>
      <c r="B947" s="59" t="s">
        <v>3023</v>
      </c>
      <c r="C947" s="59" t="s">
        <v>3065</v>
      </c>
    </row>
    <row r="948" spans="1:3" x14ac:dyDescent="0.25">
      <c r="A948" s="69" t="s">
        <v>3070</v>
      </c>
      <c r="B948" s="59" t="s">
        <v>3023</v>
      </c>
      <c r="C948" s="59" t="s">
        <v>3068</v>
      </c>
    </row>
    <row r="949" spans="1:3" x14ac:dyDescent="0.25">
      <c r="A949" s="69" t="s">
        <v>3073</v>
      </c>
      <c r="B949" s="59" t="s">
        <v>3023</v>
      </c>
      <c r="C949" s="59" t="s">
        <v>3071</v>
      </c>
    </row>
    <row r="950" spans="1:3" x14ac:dyDescent="0.25">
      <c r="A950" s="69" t="s">
        <v>3076</v>
      </c>
      <c r="B950" s="59" t="s">
        <v>3023</v>
      </c>
      <c r="C950" s="59" t="s">
        <v>3074</v>
      </c>
    </row>
    <row r="951" spans="1:3" x14ac:dyDescent="0.25">
      <c r="A951" s="69" t="s">
        <v>3079</v>
      </c>
      <c r="B951" s="59" t="s">
        <v>3023</v>
      </c>
      <c r="C951" s="59" t="s">
        <v>3077</v>
      </c>
    </row>
    <row r="952" spans="1:3" x14ac:dyDescent="0.25">
      <c r="A952" s="69" t="s">
        <v>3082</v>
      </c>
      <c r="B952" s="59" t="s">
        <v>3023</v>
      </c>
      <c r="C952" s="59" t="s">
        <v>3080</v>
      </c>
    </row>
    <row r="953" spans="1:3" x14ac:dyDescent="0.25">
      <c r="A953" s="69" t="s">
        <v>3085</v>
      </c>
      <c r="B953" s="59" t="s">
        <v>3023</v>
      </c>
      <c r="C953" s="59" t="s">
        <v>3083</v>
      </c>
    </row>
    <row r="954" spans="1:3" x14ac:dyDescent="0.25">
      <c r="A954" s="69" t="s">
        <v>3125</v>
      </c>
      <c r="B954" s="59" t="s">
        <v>3023</v>
      </c>
      <c r="C954" s="59" t="s">
        <v>3124</v>
      </c>
    </row>
    <row r="955" spans="1:3" x14ac:dyDescent="0.25">
      <c r="A955" s="112" t="s">
        <v>12729</v>
      </c>
      <c r="B955" s="129" t="s">
        <v>12710</v>
      </c>
      <c r="C955" s="129" t="s">
        <v>12723</v>
      </c>
    </row>
    <row r="956" spans="1:3" x14ac:dyDescent="0.25">
      <c r="A956" s="112" t="s">
        <v>12730</v>
      </c>
      <c r="B956" s="129" t="s">
        <v>12710</v>
      </c>
      <c r="C956" s="129" t="s">
        <v>12722</v>
      </c>
    </row>
    <row r="957" spans="1:3" x14ac:dyDescent="0.25">
      <c r="A957" s="112" t="s">
        <v>12731</v>
      </c>
      <c r="B957" s="129" t="s">
        <v>12710</v>
      </c>
      <c r="C957" s="129" t="s">
        <v>12711</v>
      </c>
    </row>
    <row r="958" spans="1:3" x14ac:dyDescent="0.25">
      <c r="A958" s="112" t="s">
        <v>12737</v>
      </c>
      <c r="B958" s="129" t="s">
        <v>12710</v>
      </c>
      <c r="C958" s="129" t="s">
        <v>12716</v>
      </c>
    </row>
    <row r="959" spans="1:3" x14ac:dyDescent="0.25">
      <c r="A959" s="112" t="s">
        <v>12732</v>
      </c>
      <c r="B959" s="129" t="s">
        <v>12710</v>
      </c>
      <c r="C959" s="129" t="s">
        <v>12724</v>
      </c>
    </row>
    <row r="960" spans="1:3" x14ac:dyDescent="0.25">
      <c r="A960" s="112" t="s">
        <v>12733</v>
      </c>
      <c r="B960" s="129" t="s">
        <v>12710</v>
      </c>
      <c r="C960" s="129" t="s">
        <v>12725</v>
      </c>
    </row>
    <row r="961" spans="1:3" x14ac:dyDescent="0.25">
      <c r="A961" s="112" t="s">
        <v>12734</v>
      </c>
      <c r="B961" s="129" t="s">
        <v>12710</v>
      </c>
      <c r="C961" s="129" t="s">
        <v>12727</v>
      </c>
    </row>
    <row r="962" spans="1:3" x14ac:dyDescent="0.25">
      <c r="A962" s="112" t="s">
        <v>12735</v>
      </c>
      <c r="B962" s="129" t="s">
        <v>12710</v>
      </c>
      <c r="C962" s="129" t="s">
        <v>12728</v>
      </c>
    </row>
    <row r="963" spans="1:3" x14ac:dyDescent="0.25">
      <c r="A963" s="112" t="s">
        <v>12736</v>
      </c>
      <c r="B963" s="129" t="s">
        <v>12710</v>
      </c>
      <c r="C963" s="129" t="s">
        <v>12726</v>
      </c>
    </row>
    <row r="964" spans="1:3" x14ac:dyDescent="0.25">
      <c r="A964" s="112" t="s">
        <v>12738</v>
      </c>
      <c r="B964" s="129" t="s">
        <v>12710</v>
      </c>
      <c r="C964" s="129" t="s">
        <v>12719</v>
      </c>
    </row>
    <row r="965" spans="1:3" x14ac:dyDescent="0.25">
      <c r="A965" s="112" t="s">
        <v>12739</v>
      </c>
      <c r="B965" s="129" t="s">
        <v>12710</v>
      </c>
      <c r="C965" s="129" t="s">
        <v>12714</v>
      </c>
    </row>
    <row r="966" spans="1:3" x14ac:dyDescent="0.25">
      <c r="A966" s="69" t="s">
        <v>3130</v>
      </c>
      <c r="B966" s="59" t="s">
        <v>3126</v>
      </c>
      <c r="C966" s="59" t="s">
        <v>3127</v>
      </c>
    </row>
    <row r="967" spans="1:3" x14ac:dyDescent="0.25">
      <c r="A967" s="69" t="s">
        <v>3262</v>
      </c>
      <c r="B967" s="59" t="s">
        <v>3258</v>
      </c>
      <c r="C967" s="59" t="s">
        <v>3259</v>
      </c>
    </row>
    <row r="968" spans="1:3" x14ac:dyDescent="0.25">
      <c r="A968" s="69" t="s">
        <v>3132</v>
      </c>
      <c r="B968" s="59" t="s">
        <v>3126</v>
      </c>
      <c r="C968" s="59" t="s">
        <v>1834</v>
      </c>
    </row>
    <row r="969" spans="1:3" x14ac:dyDescent="0.25">
      <c r="A969" s="69" t="s">
        <v>3282</v>
      </c>
      <c r="B969" s="59" t="s">
        <v>3278</v>
      </c>
      <c r="C969" s="59" t="s">
        <v>3279</v>
      </c>
    </row>
    <row r="970" spans="1:3" x14ac:dyDescent="0.25">
      <c r="A970" s="69" t="s">
        <v>3135</v>
      </c>
      <c r="B970" s="59" t="s">
        <v>3126</v>
      </c>
      <c r="C970" s="59" t="s">
        <v>3133</v>
      </c>
    </row>
    <row r="971" spans="1:3" x14ac:dyDescent="0.25">
      <c r="A971" s="69" t="s">
        <v>3285</v>
      </c>
      <c r="B971" s="59" t="s">
        <v>3278</v>
      </c>
      <c r="C971" s="59" t="s">
        <v>3283</v>
      </c>
    </row>
    <row r="972" spans="1:3" x14ac:dyDescent="0.25">
      <c r="A972" s="69" t="s">
        <v>3138</v>
      </c>
      <c r="B972" s="59" t="s">
        <v>3126</v>
      </c>
      <c r="C972" s="59" t="s">
        <v>3136</v>
      </c>
    </row>
    <row r="973" spans="1:3" x14ac:dyDescent="0.25">
      <c r="A973" s="69" t="s">
        <v>3140</v>
      </c>
      <c r="B973" s="59" t="s">
        <v>3126</v>
      </c>
      <c r="C973" s="59" t="s">
        <v>2211</v>
      </c>
    </row>
    <row r="974" spans="1:3" x14ac:dyDescent="0.25">
      <c r="A974" s="69" t="s">
        <v>3143</v>
      </c>
      <c r="B974" s="59" t="s">
        <v>3126</v>
      </c>
      <c r="C974" s="59" t="s">
        <v>3141</v>
      </c>
    </row>
    <row r="975" spans="1:3" x14ac:dyDescent="0.25">
      <c r="A975" s="69" t="s">
        <v>3344</v>
      </c>
      <c r="B975" s="59" t="s">
        <v>3337</v>
      </c>
      <c r="C975" s="59" t="s">
        <v>3342</v>
      </c>
    </row>
    <row r="976" spans="1:3" x14ac:dyDescent="0.25">
      <c r="A976" s="69" t="s">
        <v>3265</v>
      </c>
      <c r="B976" s="59" t="s">
        <v>3258</v>
      </c>
      <c r="C976" s="59" t="s">
        <v>3263</v>
      </c>
    </row>
    <row r="977" spans="1:3" x14ac:dyDescent="0.25">
      <c r="A977" s="69" t="s">
        <v>3347</v>
      </c>
      <c r="B977" s="59" t="s">
        <v>3337</v>
      </c>
      <c r="C977" s="59" t="s">
        <v>3345</v>
      </c>
    </row>
    <row r="978" spans="1:3" x14ac:dyDescent="0.25">
      <c r="A978" s="69" t="s">
        <v>3350</v>
      </c>
      <c r="B978" s="59" t="s">
        <v>3337</v>
      </c>
      <c r="C978" s="59" t="s">
        <v>3348</v>
      </c>
    </row>
    <row r="979" spans="1:3" x14ac:dyDescent="0.25">
      <c r="A979" s="69" t="s">
        <v>3290</v>
      </c>
      <c r="B979" s="59" t="s">
        <v>3278</v>
      </c>
      <c r="C979" s="59" t="s">
        <v>3288</v>
      </c>
    </row>
    <row r="980" spans="1:3" x14ac:dyDescent="0.25">
      <c r="A980" s="69" t="s">
        <v>3292</v>
      </c>
      <c r="B980" s="59" t="s">
        <v>3278</v>
      </c>
      <c r="C980" s="59" t="s">
        <v>3291</v>
      </c>
    </row>
    <row r="981" spans="1:3" x14ac:dyDescent="0.25">
      <c r="A981" s="69" t="s">
        <v>3294</v>
      </c>
      <c r="B981" s="59" t="s">
        <v>3278</v>
      </c>
      <c r="C981" s="59" t="s">
        <v>3293</v>
      </c>
    </row>
    <row r="982" spans="1:3" x14ac:dyDescent="0.25">
      <c r="A982" s="69" t="s">
        <v>3146</v>
      </c>
      <c r="B982" s="59" t="s">
        <v>3126</v>
      </c>
      <c r="C982" s="59" t="s">
        <v>3144</v>
      </c>
    </row>
    <row r="983" spans="1:3" x14ac:dyDescent="0.25">
      <c r="A983" s="69" t="s">
        <v>3297</v>
      </c>
      <c r="B983" s="59" t="s">
        <v>3278</v>
      </c>
      <c r="C983" s="59" t="s">
        <v>3295</v>
      </c>
    </row>
    <row r="984" spans="1:3" x14ac:dyDescent="0.25">
      <c r="A984" s="69" t="s">
        <v>12223</v>
      </c>
      <c r="B984" s="59" t="s">
        <v>3126</v>
      </c>
      <c r="C984" s="15" t="s">
        <v>12221</v>
      </c>
    </row>
    <row r="985" spans="1:3" x14ac:dyDescent="0.25">
      <c r="A985" s="69" t="s">
        <v>3353</v>
      </c>
      <c r="B985" s="59" t="s">
        <v>3337</v>
      </c>
      <c r="C985" s="59" t="s">
        <v>3351</v>
      </c>
    </row>
    <row r="986" spans="1:3" x14ac:dyDescent="0.25">
      <c r="A986" s="69" t="s">
        <v>3300</v>
      </c>
      <c r="B986" s="59" t="s">
        <v>3278</v>
      </c>
      <c r="C986" s="59" t="s">
        <v>3298</v>
      </c>
    </row>
    <row r="987" spans="1:3" x14ac:dyDescent="0.25">
      <c r="A987" s="69" t="s">
        <v>3356</v>
      </c>
      <c r="B987" s="59" t="s">
        <v>3337</v>
      </c>
      <c r="C987" s="59" t="s">
        <v>3354</v>
      </c>
    </row>
    <row r="988" spans="1:3" x14ac:dyDescent="0.25">
      <c r="A988" s="69" t="s">
        <v>3303</v>
      </c>
      <c r="B988" s="59" t="s">
        <v>3278</v>
      </c>
      <c r="C988" s="59" t="s">
        <v>3301</v>
      </c>
    </row>
    <row r="989" spans="1:3" x14ac:dyDescent="0.25">
      <c r="A989" s="69" t="s">
        <v>3149</v>
      </c>
      <c r="B989" s="59" t="s">
        <v>3126</v>
      </c>
      <c r="C989" s="59" t="s">
        <v>3147</v>
      </c>
    </row>
    <row r="990" spans="1:3" x14ac:dyDescent="0.25">
      <c r="A990" s="69" t="s">
        <v>3152</v>
      </c>
      <c r="B990" s="59" t="s">
        <v>3126</v>
      </c>
      <c r="C990" s="59" t="s">
        <v>3150</v>
      </c>
    </row>
    <row r="991" spans="1:3" x14ac:dyDescent="0.25">
      <c r="A991" s="69" t="s">
        <v>3155</v>
      </c>
      <c r="B991" s="59" t="s">
        <v>3126</v>
      </c>
      <c r="C991" s="59" t="s">
        <v>3153</v>
      </c>
    </row>
    <row r="992" spans="1:3" x14ac:dyDescent="0.25">
      <c r="A992" s="69" t="s">
        <v>3158</v>
      </c>
      <c r="B992" s="59" t="s">
        <v>3126</v>
      </c>
      <c r="C992" s="59" t="s">
        <v>3156</v>
      </c>
    </row>
    <row r="993" spans="1:3" x14ac:dyDescent="0.25">
      <c r="A993" s="69" t="s">
        <v>3161</v>
      </c>
      <c r="B993" s="59" t="s">
        <v>3126</v>
      </c>
      <c r="C993" s="59" t="s">
        <v>3159</v>
      </c>
    </row>
    <row r="994" spans="1:3" x14ac:dyDescent="0.25">
      <c r="A994" s="69" t="s">
        <v>3358</v>
      </c>
      <c r="B994" s="59" t="s">
        <v>3337</v>
      </c>
      <c r="C994" s="59" t="s">
        <v>3357</v>
      </c>
    </row>
    <row r="995" spans="1:3" x14ac:dyDescent="0.25">
      <c r="A995" s="69" t="s">
        <v>3361</v>
      </c>
      <c r="B995" s="59" t="s">
        <v>3337</v>
      </c>
      <c r="C995" s="59" t="s">
        <v>3359</v>
      </c>
    </row>
    <row r="996" spans="1:3" x14ac:dyDescent="0.25">
      <c r="A996" s="69" t="s">
        <v>3364</v>
      </c>
      <c r="B996" s="59" t="s">
        <v>3337</v>
      </c>
      <c r="C996" s="59" t="s">
        <v>3362</v>
      </c>
    </row>
    <row r="997" spans="1:3" x14ac:dyDescent="0.25">
      <c r="A997" s="69" t="s">
        <v>3268</v>
      </c>
      <c r="B997" s="59" t="s">
        <v>3258</v>
      </c>
      <c r="C997" s="59" t="s">
        <v>3266</v>
      </c>
    </row>
    <row r="998" spans="1:3" x14ac:dyDescent="0.25">
      <c r="A998" s="69" t="s">
        <v>3287</v>
      </c>
      <c r="B998" s="59" t="s">
        <v>3278</v>
      </c>
      <c r="C998" s="59" t="s">
        <v>3286</v>
      </c>
    </row>
    <row r="999" spans="1:3" x14ac:dyDescent="0.25">
      <c r="A999" s="69" t="s">
        <v>3164</v>
      </c>
      <c r="B999" s="59" t="s">
        <v>3126</v>
      </c>
      <c r="C999" s="59" t="s">
        <v>3162</v>
      </c>
    </row>
    <row r="1000" spans="1:3" x14ac:dyDescent="0.25">
      <c r="A1000" s="69" t="s">
        <v>3306</v>
      </c>
      <c r="B1000" s="59" t="s">
        <v>3278</v>
      </c>
      <c r="C1000" s="59" t="s">
        <v>3304</v>
      </c>
    </row>
    <row r="1001" spans="1:3" x14ac:dyDescent="0.25">
      <c r="A1001" s="69" t="s">
        <v>3309</v>
      </c>
      <c r="B1001" s="59" t="s">
        <v>3278</v>
      </c>
      <c r="C1001" s="59" t="s">
        <v>3307</v>
      </c>
    </row>
    <row r="1002" spans="1:3" x14ac:dyDescent="0.25">
      <c r="A1002" s="69" t="s">
        <v>3367</v>
      </c>
      <c r="B1002" s="59" t="s">
        <v>3337</v>
      </c>
      <c r="C1002" s="59" t="s">
        <v>3365</v>
      </c>
    </row>
    <row r="1003" spans="1:3" x14ac:dyDescent="0.25">
      <c r="A1003" s="69" t="s">
        <v>3312</v>
      </c>
      <c r="B1003" s="59" t="s">
        <v>3278</v>
      </c>
      <c r="C1003" s="59" t="s">
        <v>3310</v>
      </c>
    </row>
    <row r="1004" spans="1:3" x14ac:dyDescent="0.25">
      <c r="A1004" s="69" t="s">
        <v>3315</v>
      </c>
      <c r="B1004" s="59" t="s">
        <v>3278</v>
      </c>
      <c r="C1004" s="59" t="s">
        <v>3313</v>
      </c>
    </row>
    <row r="1005" spans="1:3" x14ac:dyDescent="0.25">
      <c r="A1005" s="69" t="s">
        <v>3318</v>
      </c>
      <c r="B1005" s="59" t="s">
        <v>3278</v>
      </c>
      <c r="C1005" s="59" t="s">
        <v>3316</v>
      </c>
    </row>
    <row r="1006" spans="1:3" x14ac:dyDescent="0.25">
      <c r="A1006" s="69" t="s">
        <v>3167</v>
      </c>
      <c r="B1006" s="59" t="s">
        <v>3126</v>
      </c>
      <c r="C1006" s="59" t="s">
        <v>3165</v>
      </c>
    </row>
    <row r="1007" spans="1:3" x14ac:dyDescent="0.25">
      <c r="A1007" s="69" t="s">
        <v>3370</v>
      </c>
      <c r="B1007" s="59" t="s">
        <v>3337</v>
      </c>
      <c r="C1007" s="59" t="s">
        <v>3368</v>
      </c>
    </row>
    <row r="1008" spans="1:3" x14ac:dyDescent="0.25">
      <c r="A1008" s="69" t="s">
        <v>3321</v>
      </c>
      <c r="B1008" s="59" t="s">
        <v>3278</v>
      </c>
      <c r="C1008" s="59" t="s">
        <v>3319</v>
      </c>
    </row>
    <row r="1009" spans="1:3" x14ac:dyDescent="0.25">
      <c r="A1009" s="69" t="s">
        <v>3170</v>
      </c>
      <c r="B1009" s="59" t="s">
        <v>3126</v>
      </c>
      <c r="C1009" s="59" t="s">
        <v>3168</v>
      </c>
    </row>
    <row r="1010" spans="1:3" x14ac:dyDescent="0.25">
      <c r="A1010" s="69" t="s">
        <v>3173</v>
      </c>
      <c r="B1010" s="59" t="s">
        <v>3126</v>
      </c>
      <c r="C1010" s="59" t="s">
        <v>3171</v>
      </c>
    </row>
    <row r="1011" spans="1:3" x14ac:dyDescent="0.25">
      <c r="A1011" s="69" t="s">
        <v>3324</v>
      </c>
      <c r="B1011" s="59" t="s">
        <v>3278</v>
      </c>
      <c r="C1011" s="59" t="s">
        <v>3322</v>
      </c>
    </row>
    <row r="1012" spans="1:3" x14ac:dyDescent="0.25">
      <c r="A1012" s="69" t="s">
        <v>3176</v>
      </c>
      <c r="B1012" s="59" t="s">
        <v>3126</v>
      </c>
      <c r="C1012" s="59" t="s">
        <v>3174</v>
      </c>
    </row>
    <row r="1013" spans="1:3" x14ac:dyDescent="0.25">
      <c r="A1013" s="69" t="s">
        <v>3179</v>
      </c>
      <c r="B1013" s="59" t="s">
        <v>3126</v>
      </c>
      <c r="C1013" s="59" t="s">
        <v>3177</v>
      </c>
    </row>
    <row r="1014" spans="1:3" x14ac:dyDescent="0.25">
      <c r="A1014" s="69" t="s">
        <v>3182</v>
      </c>
      <c r="B1014" s="59" t="s">
        <v>3126</v>
      </c>
      <c r="C1014" s="59" t="s">
        <v>3180</v>
      </c>
    </row>
    <row r="1015" spans="1:3" x14ac:dyDescent="0.25">
      <c r="A1015" s="69" t="s">
        <v>3373</v>
      </c>
      <c r="B1015" s="59" t="s">
        <v>3337</v>
      </c>
      <c r="C1015" s="59" t="s">
        <v>3371</v>
      </c>
    </row>
    <row r="1016" spans="1:3" x14ac:dyDescent="0.25">
      <c r="A1016" s="69" t="s">
        <v>3185</v>
      </c>
      <c r="B1016" s="59" t="s">
        <v>3126</v>
      </c>
      <c r="C1016" s="59" t="s">
        <v>3183</v>
      </c>
    </row>
    <row r="1017" spans="1:3" x14ac:dyDescent="0.25">
      <c r="A1017" s="69" t="s">
        <v>3188</v>
      </c>
      <c r="B1017" s="59" t="s">
        <v>3126</v>
      </c>
      <c r="C1017" s="59" t="s">
        <v>3186</v>
      </c>
    </row>
    <row r="1018" spans="1:3" x14ac:dyDescent="0.25">
      <c r="A1018" s="69" t="s">
        <v>3191</v>
      </c>
      <c r="B1018" s="59" t="s">
        <v>3126</v>
      </c>
      <c r="C1018" s="59" t="s">
        <v>3189</v>
      </c>
    </row>
    <row r="1019" spans="1:3" x14ac:dyDescent="0.25">
      <c r="A1019" s="69" t="s">
        <v>3194</v>
      </c>
      <c r="B1019" s="59" t="s">
        <v>3126</v>
      </c>
      <c r="C1019" s="59" t="s">
        <v>3192</v>
      </c>
    </row>
    <row r="1020" spans="1:3" x14ac:dyDescent="0.25">
      <c r="A1020" s="69" t="s">
        <v>3197</v>
      </c>
      <c r="B1020" s="59" t="s">
        <v>3126</v>
      </c>
      <c r="C1020" s="59" t="s">
        <v>3195</v>
      </c>
    </row>
    <row r="1021" spans="1:3" x14ac:dyDescent="0.25">
      <c r="A1021" s="69" t="s">
        <v>3271</v>
      </c>
      <c r="B1021" s="59" t="s">
        <v>3258</v>
      </c>
      <c r="C1021" s="59" t="s">
        <v>3269</v>
      </c>
    </row>
    <row r="1022" spans="1:3" x14ac:dyDescent="0.25">
      <c r="A1022" s="69" t="s">
        <v>3200</v>
      </c>
      <c r="B1022" s="59" t="s">
        <v>3126</v>
      </c>
      <c r="C1022" s="59" t="s">
        <v>3198</v>
      </c>
    </row>
    <row r="1023" spans="1:3" x14ac:dyDescent="0.25">
      <c r="A1023" s="69" t="s">
        <v>3341</v>
      </c>
      <c r="B1023" s="59" t="s">
        <v>3337</v>
      </c>
      <c r="C1023" s="59" t="s">
        <v>3338</v>
      </c>
    </row>
    <row r="1024" spans="1:3" x14ac:dyDescent="0.25">
      <c r="A1024" s="69" t="s">
        <v>3327</v>
      </c>
      <c r="B1024" s="59" t="s">
        <v>3278</v>
      </c>
      <c r="C1024" s="59" t="s">
        <v>3325</v>
      </c>
    </row>
    <row r="1025" spans="1:3" x14ac:dyDescent="0.25">
      <c r="A1025" s="69" t="s">
        <v>3330</v>
      </c>
      <c r="B1025" s="59" t="s">
        <v>3278</v>
      </c>
      <c r="C1025" s="59" t="s">
        <v>3328</v>
      </c>
    </row>
    <row r="1026" spans="1:3" x14ac:dyDescent="0.25">
      <c r="A1026" s="69" t="s">
        <v>3203</v>
      </c>
      <c r="B1026" s="59" t="s">
        <v>3126</v>
      </c>
      <c r="C1026" s="59" t="s">
        <v>3201</v>
      </c>
    </row>
    <row r="1027" spans="1:3" x14ac:dyDescent="0.25">
      <c r="A1027" s="69" t="s">
        <v>3274</v>
      </c>
      <c r="B1027" s="59" t="s">
        <v>3258</v>
      </c>
      <c r="C1027" s="59" t="s">
        <v>3272</v>
      </c>
    </row>
    <row r="1028" spans="1:3" x14ac:dyDescent="0.25">
      <c r="A1028" s="69" t="s">
        <v>3411</v>
      </c>
      <c r="B1028" s="59" t="s">
        <v>3404</v>
      </c>
      <c r="C1028" s="59" t="s">
        <v>3409</v>
      </c>
    </row>
    <row r="1029" spans="1:3" x14ac:dyDescent="0.25">
      <c r="A1029" s="69" t="s">
        <v>3414</v>
      </c>
      <c r="B1029" s="59" t="s">
        <v>3404</v>
      </c>
      <c r="C1029" s="59" t="s">
        <v>3412</v>
      </c>
    </row>
    <row r="1030" spans="1:3" x14ac:dyDescent="0.25">
      <c r="A1030" s="69" t="s">
        <v>3417</v>
      </c>
      <c r="B1030" s="59" t="s">
        <v>3404</v>
      </c>
      <c r="C1030" s="59" t="s">
        <v>3415</v>
      </c>
    </row>
    <row r="1031" spans="1:3" x14ac:dyDescent="0.25">
      <c r="A1031" s="69" t="s">
        <v>3420</v>
      </c>
      <c r="B1031" s="59" t="s">
        <v>3404</v>
      </c>
      <c r="C1031" s="59" t="s">
        <v>3418</v>
      </c>
    </row>
    <row r="1032" spans="1:3" x14ac:dyDescent="0.25">
      <c r="A1032" s="69" t="s">
        <v>3423</v>
      </c>
      <c r="B1032" s="59" t="s">
        <v>3404</v>
      </c>
      <c r="C1032" s="59" t="s">
        <v>3421</v>
      </c>
    </row>
    <row r="1033" spans="1:3" x14ac:dyDescent="0.25">
      <c r="A1033" s="69" t="s">
        <v>3426</v>
      </c>
      <c r="B1033" s="59" t="s">
        <v>3404</v>
      </c>
      <c r="C1033" s="59" t="s">
        <v>3424</v>
      </c>
    </row>
    <row r="1034" spans="1:3" x14ac:dyDescent="0.25">
      <c r="A1034" s="69" t="s">
        <v>3429</v>
      </c>
      <c r="B1034" s="59" t="s">
        <v>3404</v>
      </c>
      <c r="C1034" s="59" t="s">
        <v>3427</v>
      </c>
    </row>
    <row r="1035" spans="1:3" x14ac:dyDescent="0.25">
      <c r="A1035" s="69" t="s">
        <v>3432</v>
      </c>
      <c r="B1035" s="59" t="s">
        <v>3404</v>
      </c>
      <c r="C1035" s="59" t="s">
        <v>3430</v>
      </c>
    </row>
    <row r="1036" spans="1:3" x14ac:dyDescent="0.25">
      <c r="A1036" s="69" t="s">
        <v>3435</v>
      </c>
      <c r="B1036" s="59" t="s">
        <v>3404</v>
      </c>
      <c r="C1036" s="59" t="s">
        <v>3433</v>
      </c>
    </row>
    <row r="1037" spans="1:3" x14ac:dyDescent="0.25">
      <c r="A1037" s="69" t="s">
        <v>3408</v>
      </c>
      <c r="B1037" s="59" t="s">
        <v>3404</v>
      </c>
      <c r="C1037" s="59" t="s">
        <v>3405</v>
      </c>
    </row>
    <row r="1038" spans="1:3" x14ac:dyDescent="0.25">
      <c r="A1038" s="69" t="s">
        <v>3333</v>
      </c>
      <c r="B1038" s="59" t="s">
        <v>3278</v>
      </c>
      <c r="C1038" s="59" t="s">
        <v>3331</v>
      </c>
    </row>
    <row r="1039" spans="1:3" x14ac:dyDescent="0.25">
      <c r="A1039" s="69" t="s">
        <v>3206</v>
      </c>
      <c r="B1039" s="59" t="s">
        <v>3126</v>
      </c>
      <c r="C1039" s="59" t="s">
        <v>3204</v>
      </c>
    </row>
    <row r="1040" spans="1:3" x14ac:dyDescent="0.25">
      <c r="A1040" s="69" t="s">
        <v>3376</v>
      </c>
      <c r="B1040" s="59" t="s">
        <v>3337</v>
      </c>
      <c r="C1040" s="59" t="s">
        <v>3374</v>
      </c>
    </row>
    <row r="1041" spans="1:3" x14ac:dyDescent="0.25">
      <c r="A1041" s="69" t="s">
        <v>3209</v>
      </c>
      <c r="B1041" s="59" t="s">
        <v>3126</v>
      </c>
      <c r="C1041" s="59" t="s">
        <v>3207</v>
      </c>
    </row>
    <row r="1042" spans="1:3" x14ac:dyDescent="0.25">
      <c r="A1042" s="69" t="s">
        <v>3212</v>
      </c>
      <c r="B1042" s="59" t="s">
        <v>3126</v>
      </c>
      <c r="C1042" s="59" t="s">
        <v>3210</v>
      </c>
    </row>
    <row r="1043" spans="1:3" x14ac:dyDescent="0.25">
      <c r="A1043" s="69" t="s">
        <v>3379</v>
      </c>
      <c r="B1043" s="59" t="s">
        <v>3337</v>
      </c>
      <c r="C1043" s="59" t="s">
        <v>3377</v>
      </c>
    </row>
    <row r="1044" spans="1:3" x14ac:dyDescent="0.25">
      <c r="A1044" s="69" t="s">
        <v>3382</v>
      </c>
      <c r="B1044" s="59" t="s">
        <v>3337</v>
      </c>
      <c r="C1044" s="59" t="s">
        <v>3380</v>
      </c>
    </row>
    <row r="1045" spans="1:3" x14ac:dyDescent="0.25">
      <c r="A1045" s="69" t="s">
        <v>3385</v>
      </c>
      <c r="B1045" s="59" t="s">
        <v>3337</v>
      </c>
      <c r="C1045" s="59" t="s">
        <v>3383</v>
      </c>
    </row>
    <row r="1046" spans="1:3" x14ac:dyDescent="0.25">
      <c r="A1046" s="69" t="s">
        <v>3215</v>
      </c>
      <c r="B1046" s="59" t="s">
        <v>3126</v>
      </c>
      <c r="C1046" s="59" t="s">
        <v>3213</v>
      </c>
    </row>
    <row r="1047" spans="1:3" x14ac:dyDescent="0.25">
      <c r="A1047" s="69" t="s">
        <v>3336</v>
      </c>
      <c r="B1047" s="59" t="s">
        <v>3278</v>
      </c>
      <c r="C1047" s="59" t="s">
        <v>3334</v>
      </c>
    </row>
    <row r="1048" spans="1:3" x14ac:dyDescent="0.25">
      <c r="A1048" s="69" t="s">
        <v>3277</v>
      </c>
      <c r="B1048" s="59" t="s">
        <v>3258</v>
      </c>
      <c r="C1048" s="59" t="s">
        <v>3275</v>
      </c>
    </row>
    <row r="1049" spans="1:3" x14ac:dyDescent="0.25">
      <c r="A1049" s="69" t="s">
        <v>3388</v>
      </c>
      <c r="B1049" s="59" t="s">
        <v>3337</v>
      </c>
      <c r="C1049" s="59" t="s">
        <v>3386</v>
      </c>
    </row>
    <row r="1050" spans="1:3" x14ac:dyDescent="0.25">
      <c r="A1050" s="69" t="s">
        <v>3391</v>
      </c>
      <c r="B1050" s="59" t="s">
        <v>3337</v>
      </c>
      <c r="C1050" s="59" t="s">
        <v>3389</v>
      </c>
    </row>
    <row r="1051" spans="1:3" x14ac:dyDescent="0.25">
      <c r="A1051" s="69" t="s">
        <v>3218</v>
      </c>
      <c r="B1051" s="59" t="s">
        <v>3126</v>
      </c>
      <c r="C1051" s="59" t="s">
        <v>3216</v>
      </c>
    </row>
    <row r="1052" spans="1:3" x14ac:dyDescent="0.25">
      <c r="A1052" s="69" t="s">
        <v>3221</v>
      </c>
      <c r="B1052" s="59" t="s">
        <v>3126</v>
      </c>
      <c r="C1052" s="59" t="s">
        <v>3219</v>
      </c>
    </row>
    <row r="1053" spans="1:3" x14ac:dyDescent="0.25">
      <c r="A1053" s="69" t="s">
        <v>3224</v>
      </c>
      <c r="B1053" s="59" t="s">
        <v>3126</v>
      </c>
      <c r="C1053" s="59" t="s">
        <v>3222</v>
      </c>
    </row>
    <row r="1054" spans="1:3" x14ac:dyDescent="0.25">
      <c r="A1054" s="69" t="s">
        <v>3227</v>
      </c>
      <c r="B1054" s="59" t="s">
        <v>3126</v>
      </c>
      <c r="C1054" s="59" t="s">
        <v>3225</v>
      </c>
    </row>
    <row r="1055" spans="1:3" x14ac:dyDescent="0.25">
      <c r="A1055" s="69" t="s">
        <v>3394</v>
      </c>
      <c r="B1055" s="59" t="s">
        <v>3337</v>
      </c>
      <c r="C1055" s="59" t="s">
        <v>3392</v>
      </c>
    </row>
    <row r="1056" spans="1:3" x14ac:dyDescent="0.25">
      <c r="A1056" s="69" t="s">
        <v>3230</v>
      </c>
      <c r="B1056" s="59" t="s">
        <v>3126</v>
      </c>
      <c r="C1056" s="59" t="s">
        <v>3228</v>
      </c>
    </row>
    <row r="1057" spans="1:3" x14ac:dyDescent="0.25">
      <c r="A1057" s="69" t="s">
        <v>3233</v>
      </c>
      <c r="B1057" s="59" t="s">
        <v>3126</v>
      </c>
      <c r="C1057" s="59" t="s">
        <v>3231</v>
      </c>
    </row>
    <row r="1058" spans="1:3" x14ac:dyDescent="0.25">
      <c r="A1058" s="69" t="s">
        <v>3236</v>
      </c>
      <c r="B1058" s="59" t="s">
        <v>3126</v>
      </c>
      <c r="C1058" s="59" t="s">
        <v>3234</v>
      </c>
    </row>
    <row r="1059" spans="1:3" x14ac:dyDescent="0.25">
      <c r="A1059" s="69" t="s">
        <v>3239</v>
      </c>
      <c r="B1059" s="59" t="s">
        <v>3126</v>
      </c>
      <c r="C1059" s="59" t="s">
        <v>3237</v>
      </c>
    </row>
    <row r="1060" spans="1:3" x14ac:dyDescent="0.25">
      <c r="A1060" s="69" t="s">
        <v>3397</v>
      </c>
      <c r="B1060" s="59" t="s">
        <v>3337</v>
      </c>
      <c r="C1060" s="59" t="s">
        <v>3395</v>
      </c>
    </row>
    <row r="1061" spans="1:3" x14ac:dyDescent="0.25">
      <c r="A1061" s="69" t="s">
        <v>3242</v>
      </c>
      <c r="B1061" s="59" t="s">
        <v>3126</v>
      </c>
      <c r="C1061" s="59" t="s">
        <v>3240</v>
      </c>
    </row>
    <row r="1062" spans="1:3" x14ac:dyDescent="0.25">
      <c r="A1062" s="69" t="s">
        <v>3245</v>
      </c>
      <c r="B1062" s="59" t="s">
        <v>3126</v>
      </c>
      <c r="C1062" s="59" t="s">
        <v>3243</v>
      </c>
    </row>
    <row r="1063" spans="1:3" x14ac:dyDescent="0.25">
      <c r="A1063" s="69" t="s">
        <v>3248</v>
      </c>
      <c r="B1063" s="59" t="s">
        <v>3126</v>
      </c>
      <c r="C1063" s="59" t="s">
        <v>3246</v>
      </c>
    </row>
    <row r="1064" spans="1:3" x14ac:dyDescent="0.25">
      <c r="A1064" s="69" t="s">
        <v>3400</v>
      </c>
      <c r="B1064" s="59" t="s">
        <v>3337</v>
      </c>
      <c r="C1064" s="59" t="s">
        <v>3398</v>
      </c>
    </row>
    <row r="1065" spans="1:3" x14ac:dyDescent="0.25">
      <c r="A1065" s="69" t="s">
        <v>3251</v>
      </c>
      <c r="B1065" s="59" t="s">
        <v>3126</v>
      </c>
      <c r="C1065" s="59" t="s">
        <v>3249</v>
      </c>
    </row>
    <row r="1066" spans="1:3" x14ac:dyDescent="0.25">
      <c r="A1066" s="69" t="s">
        <v>3254</v>
      </c>
      <c r="B1066" s="59" t="s">
        <v>3126</v>
      </c>
      <c r="C1066" s="59" t="s">
        <v>3252</v>
      </c>
    </row>
    <row r="1067" spans="1:3" x14ac:dyDescent="0.25">
      <c r="A1067" s="69" t="s">
        <v>3403</v>
      </c>
      <c r="B1067" s="59" t="s">
        <v>3337</v>
      </c>
      <c r="C1067" s="59" t="s">
        <v>3401</v>
      </c>
    </row>
    <row r="1068" spans="1:3" x14ac:dyDescent="0.25">
      <c r="A1068" s="69" t="s">
        <v>3257</v>
      </c>
      <c r="B1068" s="59" t="s">
        <v>3126</v>
      </c>
      <c r="C1068" s="59" t="s">
        <v>3255</v>
      </c>
    </row>
    <row r="1069" spans="1:3" x14ac:dyDescent="0.25">
      <c r="A1069" s="69" t="s">
        <v>3443</v>
      </c>
      <c r="B1069" s="59" t="s">
        <v>3436</v>
      </c>
      <c r="C1069" s="59" t="s">
        <v>2501</v>
      </c>
    </row>
    <row r="1070" spans="1:3" x14ac:dyDescent="0.25">
      <c r="A1070" s="69" t="s">
        <v>3463</v>
      </c>
      <c r="B1070" s="59" t="s">
        <v>3436</v>
      </c>
      <c r="C1070" s="59" t="s">
        <v>3462</v>
      </c>
    </row>
    <row r="1071" spans="1:3" x14ac:dyDescent="0.25">
      <c r="A1071" s="69" t="s">
        <v>3459</v>
      </c>
      <c r="B1071" s="59" t="s">
        <v>3436</v>
      </c>
      <c r="C1071" s="59" t="s">
        <v>3457</v>
      </c>
    </row>
    <row r="1072" spans="1:3" x14ac:dyDescent="0.25">
      <c r="A1072" s="69" t="s">
        <v>3440</v>
      </c>
      <c r="B1072" s="59" t="s">
        <v>3436</v>
      </c>
      <c r="C1072" s="59" t="s">
        <v>3437</v>
      </c>
    </row>
    <row r="1073" spans="1:3" x14ac:dyDescent="0.25">
      <c r="A1073" s="69" t="s">
        <v>3442</v>
      </c>
      <c r="B1073" s="59" t="s">
        <v>3436</v>
      </c>
      <c r="C1073" s="59" t="s">
        <v>3441</v>
      </c>
    </row>
    <row r="1074" spans="1:3" x14ac:dyDescent="0.25">
      <c r="A1074" s="69" t="s">
        <v>3469</v>
      </c>
      <c r="B1074" s="59" t="s">
        <v>3436</v>
      </c>
      <c r="C1074" s="59" t="s">
        <v>3467</v>
      </c>
    </row>
    <row r="1075" spans="1:3" x14ac:dyDescent="0.25">
      <c r="A1075" s="69" t="s">
        <v>3452</v>
      </c>
      <c r="B1075" s="59" t="s">
        <v>3436</v>
      </c>
      <c r="C1075" s="59" t="s">
        <v>3450</v>
      </c>
    </row>
    <row r="1076" spans="1:3" x14ac:dyDescent="0.25">
      <c r="A1076" s="69" t="s">
        <v>3445</v>
      </c>
      <c r="B1076" s="59" t="s">
        <v>3436</v>
      </c>
      <c r="C1076" s="59" t="s">
        <v>3444</v>
      </c>
    </row>
    <row r="1077" spans="1:3" x14ac:dyDescent="0.25">
      <c r="A1077" s="69" t="s">
        <v>3449</v>
      </c>
      <c r="B1077" s="59" t="s">
        <v>3436</v>
      </c>
      <c r="C1077" s="59" t="s">
        <v>3448</v>
      </c>
    </row>
    <row r="1078" spans="1:3" x14ac:dyDescent="0.25">
      <c r="A1078" s="69" t="s">
        <v>3447</v>
      </c>
      <c r="B1078" s="59" t="s">
        <v>3436</v>
      </c>
      <c r="C1078" s="59" t="s">
        <v>3446</v>
      </c>
    </row>
    <row r="1079" spans="1:3" x14ac:dyDescent="0.25">
      <c r="A1079" s="69" t="s">
        <v>3466</v>
      </c>
      <c r="B1079" s="59" t="s">
        <v>3436</v>
      </c>
      <c r="C1079" s="59" t="s">
        <v>3464</v>
      </c>
    </row>
    <row r="1080" spans="1:3" x14ac:dyDescent="0.25">
      <c r="A1080" s="69" t="s">
        <v>3461</v>
      </c>
      <c r="B1080" s="59" t="s">
        <v>3436</v>
      </c>
      <c r="C1080" s="59" t="s">
        <v>3460</v>
      </c>
    </row>
    <row r="1081" spans="1:3" x14ac:dyDescent="0.25">
      <c r="A1081" s="69" t="s">
        <v>3454</v>
      </c>
      <c r="B1081" s="59" t="s">
        <v>3436</v>
      </c>
      <c r="C1081" s="59" t="s">
        <v>3453</v>
      </c>
    </row>
    <row r="1082" spans="1:3" x14ac:dyDescent="0.25">
      <c r="A1082" s="69" t="s">
        <v>3456</v>
      </c>
      <c r="B1082" s="59" t="s">
        <v>3436</v>
      </c>
      <c r="C1082" s="59" t="s">
        <v>3455</v>
      </c>
    </row>
    <row r="1083" spans="1:3" x14ac:dyDescent="0.25">
      <c r="A1083" s="69" t="s">
        <v>6509</v>
      </c>
      <c r="B1083" s="59" t="s">
        <v>4939</v>
      </c>
      <c r="C1083" s="59" t="s">
        <v>4972</v>
      </c>
    </row>
    <row r="1084" spans="1:3" x14ac:dyDescent="0.25">
      <c r="A1084" s="69" t="s">
        <v>6613</v>
      </c>
      <c r="B1084" s="59" t="s">
        <v>5538</v>
      </c>
      <c r="C1084" s="59" t="s">
        <v>5554</v>
      </c>
    </row>
    <row r="1085" spans="1:3" x14ac:dyDescent="0.25">
      <c r="A1085" s="69" t="s">
        <v>3474</v>
      </c>
      <c r="B1085" s="59" t="s">
        <v>3470</v>
      </c>
      <c r="C1085" s="59"/>
    </row>
    <row r="1086" spans="1:3" x14ac:dyDescent="0.25">
      <c r="A1086" s="69" t="s">
        <v>6318</v>
      </c>
      <c r="B1086" s="59" t="s">
        <v>2466</v>
      </c>
      <c r="C1086" s="59" t="s">
        <v>2519</v>
      </c>
    </row>
    <row r="1087" spans="1:3" x14ac:dyDescent="0.25">
      <c r="A1087" s="69" t="s">
        <v>3478</v>
      </c>
      <c r="B1087" s="59" t="s">
        <v>3475</v>
      </c>
      <c r="C1087" s="59"/>
    </row>
    <row r="1088" spans="1:3" x14ac:dyDescent="0.25">
      <c r="A1088" s="69" t="s">
        <v>12144</v>
      </c>
      <c r="B1088" s="59" t="s">
        <v>12142</v>
      </c>
      <c r="C1088" s="59"/>
    </row>
    <row r="1089" spans="1:3" x14ac:dyDescent="0.25">
      <c r="A1089" s="69" t="s">
        <v>6276</v>
      </c>
      <c r="B1089" s="59" t="s">
        <v>11768</v>
      </c>
      <c r="C1089" s="59" t="s">
        <v>4804</v>
      </c>
    </row>
    <row r="1090" spans="1:3" x14ac:dyDescent="0.25">
      <c r="A1090" s="69" t="s">
        <v>6187</v>
      </c>
      <c r="B1090" s="59" t="s">
        <v>1761</v>
      </c>
      <c r="C1090" s="59" t="s">
        <v>1762</v>
      </c>
    </row>
    <row r="1091" spans="1:3" x14ac:dyDescent="0.25">
      <c r="A1091" s="69" t="s">
        <v>6187</v>
      </c>
      <c r="B1091" s="59" t="s">
        <v>11768</v>
      </c>
      <c r="C1091" s="59" t="s">
        <v>4804</v>
      </c>
    </row>
    <row r="1092" spans="1:3" x14ac:dyDescent="0.25">
      <c r="A1092" s="69" t="s">
        <v>6187</v>
      </c>
      <c r="B1092" s="59" t="s">
        <v>4154</v>
      </c>
      <c r="C1092" s="59" t="s">
        <v>40</v>
      </c>
    </row>
    <row r="1093" spans="1:3" x14ac:dyDescent="0.25">
      <c r="A1093" s="69" t="s">
        <v>6221</v>
      </c>
      <c r="B1093" s="59" t="s">
        <v>1761</v>
      </c>
      <c r="C1093" s="59" t="s">
        <v>784</v>
      </c>
    </row>
    <row r="1094" spans="1:3" x14ac:dyDescent="0.25">
      <c r="A1094" s="69" t="s">
        <v>6221</v>
      </c>
      <c r="B1094" s="59" t="s">
        <v>11768</v>
      </c>
      <c r="C1094" s="59" t="s">
        <v>4804</v>
      </c>
    </row>
    <row r="1095" spans="1:3" x14ac:dyDescent="0.25">
      <c r="A1095" s="69" t="s">
        <v>6633</v>
      </c>
      <c r="B1095" s="59" t="s">
        <v>5591</v>
      </c>
      <c r="C1095" s="59" t="s">
        <v>5352</v>
      </c>
    </row>
    <row r="1096" spans="1:3" x14ac:dyDescent="0.25">
      <c r="A1096" s="69" t="s">
        <v>3483</v>
      </c>
      <c r="B1096" s="59" t="s">
        <v>3479</v>
      </c>
      <c r="C1096" s="59" t="s">
        <v>3480</v>
      </c>
    </row>
    <row r="1097" spans="1:3" x14ac:dyDescent="0.25">
      <c r="A1097" s="69" t="s">
        <v>3486</v>
      </c>
      <c r="B1097" s="59" t="s">
        <v>3479</v>
      </c>
      <c r="C1097" s="59" t="s">
        <v>3484</v>
      </c>
    </row>
    <row r="1098" spans="1:3" x14ac:dyDescent="0.25">
      <c r="A1098" s="69" t="s">
        <v>3489</v>
      </c>
      <c r="B1098" s="59" t="s">
        <v>3479</v>
      </c>
      <c r="C1098" s="59" t="s">
        <v>3487</v>
      </c>
    </row>
    <row r="1099" spans="1:3" x14ac:dyDescent="0.25">
      <c r="A1099" s="69" t="s">
        <v>3492</v>
      </c>
      <c r="B1099" s="59" t="s">
        <v>3479</v>
      </c>
      <c r="C1099" s="59" t="s">
        <v>3490</v>
      </c>
    </row>
    <row r="1100" spans="1:3" x14ac:dyDescent="0.25">
      <c r="A1100" s="69" t="s">
        <v>3495</v>
      </c>
      <c r="B1100" s="59" t="s">
        <v>3479</v>
      </c>
      <c r="C1100" s="59" t="s">
        <v>3493</v>
      </c>
    </row>
    <row r="1101" spans="1:3" x14ac:dyDescent="0.25">
      <c r="A1101" s="69" t="s">
        <v>6277</v>
      </c>
      <c r="B1101" s="59" t="s">
        <v>11768</v>
      </c>
      <c r="C1101" s="59" t="s">
        <v>1614</v>
      </c>
    </row>
    <row r="1102" spans="1:3" x14ac:dyDescent="0.25">
      <c r="A1102" s="69" t="s">
        <v>6188</v>
      </c>
      <c r="B1102" s="59" t="s">
        <v>1761</v>
      </c>
      <c r="C1102" s="59" t="s">
        <v>1762</v>
      </c>
    </row>
    <row r="1103" spans="1:3" x14ac:dyDescent="0.25">
      <c r="A1103" s="69" t="s">
        <v>6188</v>
      </c>
      <c r="B1103" s="59" t="s">
        <v>11768</v>
      </c>
      <c r="C1103" s="59" t="s">
        <v>1614</v>
      </c>
    </row>
    <row r="1104" spans="1:3" x14ac:dyDescent="0.25">
      <c r="A1104" s="69" t="s">
        <v>6188</v>
      </c>
      <c r="B1104" s="59" t="s">
        <v>4154</v>
      </c>
      <c r="C1104" s="59" t="s">
        <v>40</v>
      </c>
    </row>
    <row r="1105" spans="1:3" x14ac:dyDescent="0.25">
      <c r="A1105" s="69" t="s">
        <v>6222</v>
      </c>
      <c r="B1105" s="59" t="s">
        <v>1761</v>
      </c>
      <c r="C1105" s="59" t="s">
        <v>784</v>
      </c>
    </row>
    <row r="1106" spans="1:3" x14ac:dyDescent="0.25">
      <c r="A1106" s="69" t="s">
        <v>6222</v>
      </c>
      <c r="B1106" s="59" t="s">
        <v>11768</v>
      </c>
      <c r="C1106" s="59" t="s">
        <v>1614</v>
      </c>
    </row>
    <row r="1107" spans="1:3" x14ac:dyDescent="0.25">
      <c r="A1107" s="69" t="s">
        <v>8203</v>
      </c>
      <c r="B1107" s="59" t="s">
        <v>1761</v>
      </c>
      <c r="C1107" s="59" t="s">
        <v>1762</v>
      </c>
    </row>
    <row r="1108" spans="1:3" x14ac:dyDescent="0.25">
      <c r="A1108" s="69" t="s">
        <v>8203</v>
      </c>
      <c r="B1108" s="59" t="s">
        <v>11768</v>
      </c>
      <c r="C1108" s="59" t="s">
        <v>4804</v>
      </c>
    </row>
    <row r="1109" spans="1:3" x14ac:dyDescent="0.25">
      <c r="A1109" s="69" t="s">
        <v>8203</v>
      </c>
      <c r="B1109" s="59" t="s">
        <v>4154</v>
      </c>
      <c r="C1109" s="59" t="s">
        <v>40</v>
      </c>
    </row>
    <row r="1110" spans="1:3" x14ac:dyDescent="0.25">
      <c r="A1110" s="69" t="s">
        <v>8204</v>
      </c>
      <c r="B1110" s="59" t="s">
        <v>1761</v>
      </c>
      <c r="C1110" s="59" t="s">
        <v>784</v>
      </c>
    </row>
    <row r="1111" spans="1:3" x14ac:dyDescent="0.25">
      <c r="A1111" s="69" t="s">
        <v>8204</v>
      </c>
      <c r="B1111" s="59" t="s">
        <v>11768</v>
      </c>
      <c r="C1111" s="59" t="s">
        <v>4804</v>
      </c>
    </row>
    <row r="1112" spans="1:3" x14ac:dyDescent="0.25">
      <c r="A1112" s="69" t="s">
        <v>6278</v>
      </c>
      <c r="B1112" s="59" t="s">
        <v>11768</v>
      </c>
      <c r="C1112" s="59" t="s">
        <v>4804</v>
      </c>
    </row>
    <row r="1113" spans="1:3" x14ac:dyDescent="0.25">
      <c r="A1113" s="69" t="s">
        <v>6279</v>
      </c>
      <c r="B1113" s="59" t="s">
        <v>11768</v>
      </c>
      <c r="C1113" s="59" t="s">
        <v>4804</v>
      </c>
    </row>
    <row r="1114" spans="1:3" x14ac:dyDescent="0.25">
      <c r="A1114" s="69" t="s">
        <v>6189</v>
      </c>
      <c r="B1114" s="59" t="s">
        <v>1761</v>
      </c>
      <c r="C1114" s="59" t="s">
        <v>1762</v>
      </c>
    </row>
    <row r="1115" spans="1:3" x14ac:dyDescent="0.25">
      <c r="A1115" s="69" t="s">
        <v>6189</v>
      </c>
      <c r="B1115" s="59" t="s">
        <v>11768</v>
      </c>
      <c r="C1115" s="59" t="s">
        <v>4804</v>
      </c>
    </row>
    <row r="1116" spans="1:3" x14ac:dyDescent="0.25">
      <c r="A1116" s="69" t="s">
        <v>6189</v>
      </c>
      <c r="B1116" s="59" t="s">
        <v>4154</v>
      </c>
      <c r="C1116" s="59" t="s">
        <v>40</v>
      </c>
    </row>
    <row r="1117" spans="1:3" x14ac:dyDescent="0.25">
      <c r="A1117" s="69" t="s">
        <v>6223</v>
      </c>
      <c r="B1117" s="59" t="s">
        <v>1761</v>
      </c>
      <c r="C1117" s="59" t="s">
        <v>784</v>
      </c>
    </row>
    <row r="1118" spans="1:3" x14ac:dyDescent="0.25">
      <c r="A1118" s="69" t="s">
        <v>6223</v>
      </c>
      <c r="B1118" s="59" t="s">
        <v>11768</v>
      </c>
      <c r="C1118" s="59" t="s">
        <v>4804</v>
      </c>
    </row>
    <row r="1119" spans="1:3" x14ac:dyDescent="0.25">
      <c r="A1119" s="69" t="s">
        <v>6345</v>
      </c>
      <c r="B1119" s="59" t="s">
        <v>3496</v>
      </c>
      <c r="C1119" s="59"/>
    </row>
    <row r="1120" spans="1:3" x14ac:dyDescent="0.25">
      <c r="A1120" s="69" t="s">
        <v>3499</v>
      </c>
      <c r="B1120" s="59" t="s">
        <v>3496</v>
      </c>
      <c r="C1120" s="59" t="s">
        <v>1613</v>
      </c>
    </row>
    <row r="1121" spans="1:3" x14ac:dyDescent="0.25">
      <c r="A1121" s="69" t="s">
        <v>3501</v>
      </c>
      <c r="B1121" s="59" t="s">
        <v>3496</v>
      </c>
      <c r="C1121" s="59" t="s">
        <v>1561</v>
      </c>
    </row>
    <row r="1122" spans="1:3" x14ac:dyDescent="0.25">
      <c r="A1122" s="69" t="s">
        <v>6659</v>
      </c>
      <c r="B1122" s="59" t="s">
        <v>5613</v>
      </c>
      <c r="C1122" s="59" t="s">
        <v>5641</v>
      </c>
    </row>
    <row r="1123" spans="1:3" x14ac:dyDescent="0.25">
      <c r="A1123" s="69" t="s">
        <v>3504</v>
      </c>
      <c r="B1123" s="59" t="s">
        <v>3502</v>
      </c>
      <c r="C1123" s="59"/>
    </row>
    <row r="1124" spans="1:3" x14ac:dyDescent="0.25">
      <c r="A1124" s="69" t="s">
        <v>3507</v>
      </c>
      <c r="B1124" s="59" t="s">
        <v>3505</v>
      </c>
      <c r="C1124" s="59"/>
    </row>
    <row r="1125" spans="1:3" x14ac:dyDescent="0.25">
      <c r="A1125" s="69" t="s">
        <v>6347</v>
      </c>
      <c r="B1125" s="59" t="s">
        <v>11768</v>
      </c>
      <c r="C1125" s="59" t="s">
        <v>4804</v>
      </c>
    </row>
    <row r="1126" spans="1:3" x14ac:dyDescent="0.25">
      <c r="A1126" s="69" t="s">
        <v>3510</v>
      </c>
      <c r="B1126" s="59" t="s">
        <v>11768</v>
      </c>
      <c r="C1126" s="59" t="s">
        <v>1609</v>
      </c>
    </row>
    <row r="1127" spans="1:3" x14ac:dyDescent="0.25">
      <c r="A1127" s="69" t="s">
        <v>3509</v>
      </c>
      <c r="B1127" s="59" t="s">
        <v>11768</v>
      </c>
      <c r="C1127" s="59" t="s">
        <v>11771</v>
      </c>
    </row>
    <row r="1128" spans="1:3" x14ac:dyDescent="0.25">
      <c r="A1128" s="69" t="s">
        <v>3515</v>
      </c>
      <c r="B1128" s="59" t="s">
        <v>11768</v>
      </c>
      <c r="C1128" s="59" t="s">
        <v>4804</v>
      </c>
    </row>
    <row r="1129" spans="1:3" x14ac:dyDescent="0.25">
      <c r="A1129" s="69" t="s">
        <v>6266</v>
      </c>
      <c r="B1129" s="59" t="s">
        <v>11768</v>
      </c>
      <c r="C1129" s="59" t="s">
        <v>4804</v>
      </c>
    </row>
    <row r="1130" spans="1:3" x14ac:dyDescent="0.25">
      <c r="A1130" s="69" t="s">
        <v>6190</v>
      </c>
      <c r="B1130" s="59" t="s">
        <v>1761</v>
      </c>
      <c r="C1130" s="59" t="s">
        <v>1762</v>
      </c>
    </row>
    <row r="1131" spans="1:3" x14ac:dyDescent="0.25">
      <c r="A1131" s="69" t="s">
        <v>6190</v>
      </c>
      <c r="B1131" s="59" t="s">
        <v>11768</v>
      </c>
      <c r="C1131" s="59" t="s">
        <v>4804</v>
      </c>
    </row>
    <row r="1132" spans="1:3" x14ac:dyDescent="0.25">
      <c r="A1132" s="69" t="s">
        <v>6190</v>
      </c>
      <c r="B1132" s="59" t="s">
        <v>4154</v>
      </c>
      <c r="C1132" s="59" t="s">
        <v>40</v>
      </c>
    </row>
    <row r="1133" spans="1:3" x14ac:dyDescent="0.25">
      <c r="A1133" s="69" t="s">
        <v>6224</v>
      </c>
      <c r="B1133" s="59" t="s">
        <v>1761</v>
      </c>
      <c r="C1133" s="59" t="s">
        <v>784</v>
      </c>
    </row>
    <row r="1134" spans="1:3" x14ac:dyDescent="0.25">
      <c r="A1134" s="69" t="s">
        <v>6224</v>
      </c>
      <c r="B1134" s="59" t="s">
        <v>11768</v>
      </c>
      <c r="C1134" s="59" t="s">
        <v>4804</v>
      </c>
    </row>
    <row r="1135" spans="1:3" x14ac:dyDescent="0.25">
      <c r="A1135" s="69" t="s">
        <v>12245</v>
      </c>
      <c r="B1135" s="59" t="s">
        <v>82</v>
      </c>
      <c r="C1135" s="59" t="s">
        <v>1613</v>
      </c>
    </row>
    <row r="1136" spans="1:3" x14ac:dyDescent="0.25">
      <c r="A1136" s="69" t="s">
        <v>12246</v>
      </c>
      <c r="B1136" s="59" t="s">
        <v>82</v>
      </c>
      <c r="C1136" s="59" t="s">
        <v>1561</v>
      </c>
    </row>
    <row r="1137" spans="1:3" x14ac:dyDescent="0.25">
      <c r="A1137" s="69" t="s">
        <v>6348</v>
      </c>
      <c r="B1137" s="59" t="s">
        <v>3516</v>
      </c>
      <c r="C1137" s="59"/>
    </row>
    <row r="1138" spans="1:3" x14ac:dyDescent="0.25">
      <c r="A1138" s="69" t="s">
        <v>3519</v>
      </c>
      <c r="B1138" s="59" t="s">
        <v>3516</v>
      </c>
      <c r="C1138" s="59" t="s">
        <v>1613</v>
      </c>
    </row>
    <row r="1139" spans="1:3" x14ac:dyDescent="0.25">
      <c r="A1139" s="69" t="s">
        <v>3521</v>
      </c>
      <c r="B1139" s="59" t="s">
        <v>3516</v>
      </c>
      <c r="C1139" s="59" t="s">
        <v>1561</v>
      </c>
    </row>
    <row r="1140" spans="1:3" x14ac:dyDescent="0.25">
      <c r="A1140" s="69" t="s">
        <v>6280</v>
      </c>
      <c r="B1140" s="59" t="s">
        <v>11768</v>
      </c>
      <c r="C1140" s="59" t="s">
        <v>4804</v>
      </c>
    </row>
    <row r="1141" spans="1:3" x14ac:dyDescent="0.25">
      <c r="A1141" s="69" t="s">
        <v>6191</v>
      </c>
      <c r="B1141" s="59" t="s">
        <v>1761</v>
      </c>
      <c r="C1141" s="59" t="s">
        <v>1762</v>
      </c>
    </row>
    <row r="1142" spans="1:3" x14ac:dyDescent="0.25">
      <c r="A1142" s="69" t="s">
        <v>6191</v>
      </c>
      <c r="B1142" s="59" t="s">
        <v>11768</v>
      </c>
      <c r="C1142" s="59" t="s">
        <v>4804</v>
      </c>
    </row>
    <row r="1143" spans="1:3" x14ac:dyDescent="0.25">
      <c r="A1143" s="69" t="s">
        <v>6191</v>
      </c>
      <c r="B1143" s="59" t="s">
        <v>4154</v>
      </c>
      <c r="C1143" s="59" t="s">
        <v>40</v>
      </c>
    </row>
    <row r="1144" spans="1:3" x14ac:dyDescent="0.25">
      <c r="A1144" s="69" t="s">
        <v>6225</v>
      </c>
      <c r="B1144" s="59" t="s">
        <v>1761</v>
      </c>
      <c r="C1144" s="59" t="s">
        <v>784</v>
      </c>
    </row>
    <row r="1145" spans="1:3" x14ac:dyDescent="0.25">
      <c r="A1145" s="69" t="s">
        <v>6225</v>
      </c>
      <c r="B1145" s="59" t="s">
        <v>11768</v>
      </c>
      <c r="C1145" s="59" t="s">
        <v>4804</v>
      </c>
    </row>
    <row r="1146" spans="1:3" x14ac:dyDescent="0.25">
      <c r="A1146" s="69" t="s">
        <v>3526</v>
      </c>
      <c r="B1146" s="59" t="s">
        <v>3522</v>
      </c>
      <c r="C1146" s="59" t="s">
        <v>3523</v>
      </c>
    </row>
    <row r="1147" spans="1:3" x14ac:dyDescent="0.25">
      <c r="A1147" s="69" t="s">
        <v>3529</v>
      </c>
      <c r="B1147" s="59" t="s">
        <v>3522</v>
      </c>
      <c r="C1147" s="59" t="s">
        <v>3527</v>
      </c>
    </row>
    <row r="1148" spans="1:3" x14ac:dyDescent="0.25">
      <c r="A1148" s="69" t="s">
        <v>3532</v>
      </c>
      <c r="B1148" s="59" t="s">
        <v>3522</v>
      </c>
      <c r="C1148" s="59" t="s">
        <v>3530</v>
      </c>
    </row>
    <row r="1149" spans="1:3" x14ac:dyDescent="0.25">
      <c r="A1149" s="69" t="s">
        <v>3537</v>
      </c>
      <c r="B1149" s="59" t="s">
        <v>3533</v>
      </c>
      <c r="C1149" s="59" t="s">
        <v>3534</v>
      </c>
    </row>
    <row r="1150" spans="1:3" x14ac:dyDescent="0.25">
      <c r="A1150" s="69" t="s">
        <v>3540</v>
      </c>
      <c r="B1150" s="59" t="s">
        <v>3533</v>
      </c>
      <c r="C1150" s="59" t="s">
        <v>3538</v>
      </c>
    </row>
    <row r="1151" spans="1:3" x14ac:dyDescent="0.25">
      <c r="A1151" s="69" t="s">
        <v>3543</v>
      </c>
      <c r="B1151" s="59" t="s">
        <v>3533</v>
      </c>
      <c r="C1151" s="59" t="s">
        <v>3541</v>
      </c>
    </row>
    <row r="1152" spans="1:3" x14ac:dyDescent="0.25">
      <c r="A1152" s="69" t="s">
        <v>6351</v>
      </c>
      <c r="B1152" s="59" t="s">
        <v>3544</v>
      </c>
      <c r="C1152" s="59"/>
    </row>
    <row r="1153" spans="1:3" x14ac:dyDescent="0.25">
      <c r="A1153" s="69" t="s">
        <v>3547</v>
      </c>
      <c r="B1153" s="59" t="s">
        <v>3544</v>
      </c>
      <c r="C1153" s="59" t="s">
        <v>1613</v>
      </c>
    </row>
    <row r="1154" spans="1:3" x14ac:dyDescent="0.25">
      <c r="A1154" s="69" t="s">
        <v>3549</v>
      </c>
      <c r="B1154" s="59" t="s">
        <v>3544</v>
      </c>
      <c r="C1154" s="59" t="s">
        <v>1561</v>
      </c>
    </row>
    <row r="1155" spans="1:3" x14ac:dyDescent="0.25">
      <c r="A1155" s="69" t="s">
        <v>6352</v>
      </c>
      <c r="B1155" s="59" t="s">
        <v>3550</v>
      </c>
      <c r="C1155" s="59"/>
    </row>
    <row r="1156" spans="1:3" x14ac:dyDescent="0.25">
      <c r="A1156" s="69" t="s">
        <v>3553</v>
      </c>
      <c r="B1156" s="59" t="s">
        <v>3550</v>
      </c>
      <c r="C1156" s="59" t="s">
        <v>1613</v>
      </c>
    </row>
    <row r="1157" spans="1:3" x14ac:dyDescent="0.25">
      <c r="A1157" s="69" t="s">
        <v>3555</v>
      </c>
      <c r="B1157" s="59" t="s">
        <v>3550</v>
      </c>
      <c r="C1157" s="59" t="s">
        <v>2577</v>
      </c>
    </row>
    <row r="1158" spans="1:3" x14ac:dyDescent="0.25">
      <c r="A1158" s="69" t="s">
        <v>6281</v>
      </c>
      <c r="B1158" s="59" t="s">
        <v>11768</v>
      </c>
      <c r="C1158" s="59" t="s">
        <v>4804</v>
      </c>
    </row>
    <row r="1159" spans="1:3" x14ac:dyDescent="0.25">
      <c r="A1159" s="69" t="s">
        <v>6192</v>
      </c>
      <c r="B1159" s="59" t="s">
        <v>1761</v>
      </c>
      <c r="C1159" s="59" t="s">
        <v>1762</v>
      </c>
    </row>
    <row r="1160" spans="1:3" x14ac:dyDescent="0.25">
      <c r="A1160" s="69" t="s">
        <v>6192</v>
      </c>
      <c r="B1160" s="59" t="s">
        <v>11768</v>
      </c>
      <c r="C1160" s="59" t="s">
        <v>4804</v>
      </c>
    </row>
    <row r="1161" spans="1:3" x14ac:dyDescent="0.25">
      <c r="A1161" s="69" t="s">
        <v>6192</v>
      </c>
      <c r="B1161" s="59" t="s">
        <v>4154</v>
      </c>
      <c r="C1161" s="59" t="s">
        <v>40</v>
      </c>
    </row>
    <row r="1162" spans="1:3" x14ac:dyDescent="0.25">
      <c r="A1162" s="69" t="s">
        <v>6226</v>
      </c>
      <c r="B1162" s="59" t="s">
        <v>1761</v>
      </c>
      <c r="C1162" s="59" t="s">
        <v>784</v>
      </c>
    </row>
    <row r="1163" spans="1:3" x14ac:dyDescent="0.25">
      <c r="A1163" s="69" t="s">
        <v>6226</v>
      </c>
      <c r="B1163" s="59" t="s">
        <v>11768</v>
      </c>
      <c r="C1163" s="59" t="s">
        <v>4804</v>
      </c>
    </row>
    <row r="1164" spans="1:3" x14ac:dyDescent="0.25">
      <c r="A1164" s="69" t="s">
        <v>3582</v>
      </c>
      <c r="B1164" s="59" t="s">
        <v>3556</v>
      </c>
      <c r="C1164" s="59" t="s">
        <v>3578</v>
      </c>
    </row>
    <row r="1165" spans="1:3" x14ac:dyDescent="0.25">
      <c r="A1165" s="69" t="s">
        <v>3571</v>
      </c>
      <c r="B1165" s="59" t="s">
        <v>3556</v>
      </c>
      <c r="C1165" s="59" t="s">
        <v>3565</v>
      </c>
    </row>
    <row r="1166" spans="1:3" x14ac:dyDescent="0.25">
      <c r="A1166" s="69" t="s">
        <v>3577</v>
      </c>
      <c r="B1166" s="59" t="s">
        <v>3556</v>
      </c>
      <c r="C1166" s="59" t="s">
        <v>3572</v>
      </c>
    </row>
    <row r="1167" spans="1:3" x14ac:dyDescent="0.25">
      <c r="A1167" s="69" t="s">
        <v>3588</v>
      </c>
      <c r="B1167" s="59" t="s">
        <v>3556</v>
      </c>
      <c r="C1167" s="59" t="s">
        <v>3583</v>
      </c>
    </row>
    <row r="1168" spans="1:3" x14ac:dyDescent="0.25">
      <c r="A1168" s="69" t="s">
        <v>3562</v>
      </c>
      <c r="B1168" s="59" t="s">
        <v>3556</v>
      </c>
      <c r="C1168" s="59" t="s">
        <v>3557</v>
      </c>
    </row>
    <row r="1169" spans="1:3" x14ac:dyDescent="0.25">
      <c r="A1169" s="69" t="s">
        <v>3669</v>
      </c>
      <c r="B1169" s="59" t="s">
        <v>3614</v>
      </c>
      <c r="C1169" s="59" t="s">
        <v>3667</v>
      </c>
    </row>
    <row r="1170" spans="1:3" x14ac:dyDescent="0.25">
      <c r="A1170" s="69" t="s">
        <v>3648</v>
      </c>
      <c r="B1170" s="59" t="s">
        <v>3614</v>
      </c>
      <c r="C1170" s="59" t="s">
        <v>3646</v>
      </c>
    </row>
    <row r="1171" spans="1:3" x14ac:dyDescent="0.25">
      <c r="A1171" s="69" t="s">
        <v>3657</v>
      </c>
      <c r="B1171" s="59" t="s">
        <v>3614</v>
      </c>
      <c r="C1171" s="59" t="s">
        <v>3655</v>
      </c>
    </row>
    <row r="1172" spans="1:3" x14ac:dyDescent="0.25">
      <c r="A1172" s="69" t="s">
        <v>3651</v>
      </c>
      <c r="B1172" s="59" t="s">
        <v>3614</v>
      </c>
      <c r="C1172" s="59" t="s">
        <v>3649</v>
      </c>
    </row>
    <row r="1173" spans="1:3" x14ac:dyDescent="0.25">
      <c r="A1173" s="69" t="s">
        <v>3660</v>
      </c>
      <c r="B1173" s="59" t="s">
        <v>3614</v>
      </c>
      <c r="C1173" s="59" t="s">
        <v>3658</v>
      </c>
    </row>
    <row r="1174" spans="1:3" x14ac:dyDescent="0.25">
      <c r="A1174" s="69" t="s">
        <v>3618</v>
      </c>
      <c r="B1174" s="59" t="s">
        <v>3614</v>
      </c>
      <c r="C1174" s="59" t="s">
        <v>3615</v>
      </c>
    </row>
    <row r="1175" spans="1:3" x14ac:dyDescent="0.25">
      <c r="A1175" s="69" t="s">
        <v>3666</v>
      </c>
      <c r="B1175" s="59" t="s">
        <v>3614</v>
      </c>
      <c r="C1175" s="59" t="s">
        <v>3664</v>
      </c>
    </row>
    <row r="1176" spans="1:3" x14ac:dyDescent="0.25">
      <c r="A1176" s="69" t="s">
        <v>3663</v>
      </c>
      <c r="B1176" s="59" t="s">
        <v>3614</v>
      </c>
      <c r="C1176" s="59" t="s">
        <v>3661</v>
      </c>
    </row>
    <row r="1177" spans="1:3" x14ac:dyDescent="0.25">
      <c r="A1177" s="69" t="s">
        <v>3621</v>
      </c>
      <c r="B1177" s="59" t="s">
        <v>3614</v>
      </c>
      <c r="C1177" s="59" t="s">
        <v>3619</v>
      </c>
    </row>
    <row r="1178" spans="1:3" x14ac:dyDescent="0.25">
      <c r="A1178" s="69" t="s">
        <v>3654</v>
      </c>
      <c r="B1178" s="59" t="s">
        <v>3614</v>
      </c>
      <c r="C1178" s="59" t="s">
        <v>3652</v>
      </c>
    </row>
    <row r="1179" spans="1:3" x14ac:dyDescent="0.25">
      <c r="A1179" s="69" t="s">
        <v>3624</v>
      </c>
      <c r="B1179" s="59" t="s">
        <v>3614</v>
      </c>
      <c r="C1179" s="59" t="s">
        <v>3622</v>
      </c>
    </row>
    <row r="1180" spans="1:3" x14ac:dyDescent="0.25">
      <c r="A1180" s="69" t="s">
        <v>3627</v>
      </c>
      <c r="B1180" s="59" t="s">
        <v>3614</v>
      </c>
      <c r="C1180" s="59" t="s">
        <v>3625</v>
      </c>
    </row>
    <row r="1181" spans="1:3" x14ac:dyDescent="0.25">
      <c r="A1181" s="69" t="s">
        <v>3630</v>
      </c>
      <c r="B1181" s="59" t="s">
        <v>3614</v>
      </c>
      <c r="C1181" s="59" t="s">
        <v>3628</v>
      </c>
    </row>
    <row r="1182" spans="1:3" x14ac:dyDescent="0.25">
      <c r="A1182" s="69" t="s">
        <v>3645</v>
      </c>
      <c r="B1182" s="59" t="s">
        <v>3614</v>
      </c>
      <c r="C1182" s="59" t="s">
        <v>3643</v>
      </c>
    </row>
    <row r="1183" spans="1:3" x14ac:dyDescent="0.25">
      <c r="A1183" s="69" t="s">
        <v>3642</v>
      </c>
      <c r="B1183" s="59" t="s">
        <v>3614</v>
      </c>
      <c r="C1183" s="59" t="s">
        <v>3640</v>
      </c>
    </row>
    <row r="1184" spans="1:3" x14ac:dyDescent="0.25">
      <c r="A1184" s="69" t="s">
        <v>3672</v>
      </c>
      <c r="B1184" s="59" t="s">
        <v>3614</v>
      </c>
      <c r="C1184" s="59" t="s">
        <v>3670</v>
      </c>
    </row>
    <row r="1185" spans="1:3" x14ac:dyDescent="0.25">
      <c r="A1185" s="69" t="s">
        <v>3675</v>
      </c>
      <c r="B1185" s="59" t="s">
        <v>3614</v>
      </c>
      <c r="C1185" s="59" t="s">
        <v>3673</v>
      </c>
    </row>
    <row r="1186" spans="1:3" x14ac:dyDescent="0.25">
      <c r="A1186" s="69" t="s">
        <v>3633</v>
      </c>
      <c r="B1186" s="59" t="s">
        <v>3614</v>
      </c>
      <c r="C1186" s="59" t="s">
        <v>3631</v>
      </c>
    </row>
    <row r="1187" spans="1:3" x14ac:dyDescent="0.25">
      <c r="A1187" s="69" t="s">
        <v>3639</v>
      </c>
      <c r="B1187" s="59" t="s">
        <v>3614</v>
      </c>
      <c r="C1187" s="59" t="s">
        <v>3637</v>
      </c>
    </row>
    <row r="1188" spans="1:3" x14ac:dyDescent="0.25">
      <c r="A1188" s="69" t="s">
        <v>3636</v>
      </c>
      <c r="B1188" s="59" t="s">
        <v>3614</v>
      </c>
      <c r="C1188" s="59" t="s">
        <v>3634</v>
      </c>
    </row>
    <row r="1189" spans="1:3" x14ac:dyDescent="0.25">
      <c r="A1189" s="69" t="s">
        <v>6282</v>
      </c>
      <c r="B1189" s="59" t="s">
        <v>11768</v>
      </c>
      <c r="C1189" s="59" t="s">
        <v>4804</v>
      </c>
    </row>
    <row r="1190" spans="1:3" x14ac:dyDescent="0.25">
      <c r="A1190" s="69" t="s">
        <v>6193</v>
      </c>
      <c r="B1190" s="59" t="s">
        <v>1761</v>
      </c>
      <c r="C1190" s="59" t="s">
        <v>1762</v>
      </c>
    </row>
    <row r="1191" spans="1:3" x14ac:dyDescent="0.25">
      <c r="A1191" s="69" t="s">
        <v>6193</v>
      </c>
      <c r="B1191" s="59" t="s">
        <v>11768</v>
      </c>
      <c r="C1191" s="59" t="s">
        <v>4804</v>
      </c>
    </row>
    <row r="1192" spans="1:3" x14ac:dyDescent="0.25">
      <c r="A1192" s="69" t="s">
        <v>6193</v>
      </c>
      <c r="B1192" s="59" t="s">
        <v>4154</v>
      </c>
      <c r="C1192" s="59" t="s">
        <v>40</v>
      </c>
    </row>
    <row r="1193" spans="1:3" x14ac:dyDescent="0.25">
      <c r="A1193" s="69" t="s">
        <v>6227</v>
      </c>
      <c r="B1193" s="59" t="s">
        <v>1761</v>
      </c>
      <c r="C1193" s="59" t="s">
        <v>784</v>
      </c>
    </row>
    <row r="1194" spans="1:3" x14ac:dyDescent="0.25">
      <c r="A1194" s="69" t="s">
        <v>6227</v>
      </c>
      <c r="B1194" s="59" t="s">
        <v>11768</v>
      </c>
      <c r="C1194" s="59" t="s">
        <v>4804</v>
      </c>
    </row>
    <row r="1195" spans="1:3" x14ac:dyDescent="0.25">
      <c r="A1195" s="69" t="s">
        <v>6357</v>
      </c>
      <c r="B1195" s="59" t="s">
        <v>3676</v>
      </c>
      <c r="C1195" s="59"/>
    </row>
    <row r="1196" spans="1:3" x14ac:dyDescent="0.25">
      <c r="A1196" s="69" t="s">
        <v>3680</v>
      </c>
      <c r="B1196" s="59" t="s">
        <v>3676</v>
      </c>
      <c r="C1196" s="59" t="s">
        <v>1613</v>
      </c>
    </row>
    <row r="1197" spans="1:3" x14ac:dyDescent="0.25">
      <c r="A1197" s="69" t="s">
        <v>3682</v>
      </c>
      <c r="B1197" s="59" t="s">
        <v>3676</v>
      </c>
      <c r="C1197" s="59" t="s">
        <v>1561</v>
      </c>
    </row>
    <row r="1198" spans="1:3" x14ac:dyDescent="0.25">
      <c r="A1198" s="69" t="s">
        <v>6358</v>
      </c>
      <c r="B1198" s="59" t="s">
        <v>3683</v>
      </c>
      <c r="C1198" s="59"/>
    </row>
    <row r="1199" spans="1:3" x14ac:dyDescent="0.25">
      <c r="A1199" s="69" t="s">
        <v>3688</v>
      </c>
      <c r="B1199" s="59" t="s">
        <v>3683</v>
      </c>
      <c r="C1199" s="59" t="s">
        <v>1613</v>
      </c>
    </row>
    <row r="1200" spans="1:3" x14ac:dyDescent="0.25">
      <c r="A1200" s="69" t="s">
        <v>3691</v>
      </c>
      <c r="B1200" s="59" t="s">
        <v>3683</v>
      </c>
      <c r="C1200" s="59" t="s">
        <v>1561</v>
      </c>
    </row>
    <row r="1201" spans="1:3" x14ac:dyDescent="0.25">
      <c r="A1201" s="69" t="s">
        <v>6359</v>
      </c>
      <c r="B1201" s="59" t="s">
        <v>3692</v>
      </c>
      <c r="C1201" s="59"/>
    </row>
    <row r="1202" spans="1:3" x14ac:dyDescent="0.25">
      <c r="A1202" s="69" t="s">
        <v>3696</v>
      </c>
      <c r="B1202" s="59" t="s">
        <v>3692</v>
      </c>
      <c r="C1202" s="59" t="s">
        <v>1613</v>
      </c>
    </row>
    <row r="1203" spans="1:3" x14ac:dyDescent="0.25">
      <c r="A1203" s="69" t="s">
        <v>3699</v>
      </c>
      <c r="B1203" s="59" t="s">
        <v>3692</v>
      </c>
      <c r="C1203" s="59" t="s">
        <v>1561</v>
      </c>
    </row>
    <row r="1204" spans="1:3" x14ac:dyDescent="0.25">
      <c r="A1204" s="69" t="s">
        <v>6360</v>
      </c>
      <c r="B1204" s="59" t="s">
        <v>3700</v>
      </c>
      <c r="C1204" s="59"/>
    </row>
    <row r="1205" spans="1:3" x14ac:dyDescent="0.25">
      <c r="A1205" s="69" t="s">
        <v>3704</v>
      </c>
      <c r="B1205" s="59" t="s">
        <v>3700</v>
      </c>
      <c r="C1205" s="59" t="s">
        <v>1613</v>
      </c>
    </row>
    <row r="1206" spans="1:3" x14ac:dyDescent="0.25">
      <c r="A1206" s="69" t="s">
        <v>3706</v>
      </c>
      <c r="B1206" s="59" t="s">
        <v>3700</v>
      </c>
      <c r="C1206" s="59" t="s">
        <v>1561</v>
      </c>
    </row>
    <row r="1207" spans="1:3" x14ac:dyDescent="0.25">
      <c r="A1207" s="69" t="s">
        <v>3709</v>
      </c>
      <c r="B1207" s="59" t="s">
        <v>3707</v>
      </c>
      <c r="C1207" s="59"/>
    </row>
    <row r="1208" spans="1:3" x14ac:dyDescent="0.25">
      <c r="A1208" s="69" t="s">
        <v>6283</v>
      </c>
      <c r="B1208" s="59" t="s">
        <v>11768</v>
      </c>
      <c r="C1208" s="59" t="s">
        <v>4804</v>
      </c>
    </row>
    <row r="1209" spans="1:3" x14ac:dyDescent="0.25">
      <c r="A1209" s="69" t="s">
        <v>6194</v>
      </c>
      <c r="B1209" s="59" t="s">
        <v>1761</v>
      </c>
      <c r="C1209" s="59" t="s">
        <v>1762</v>
      </c>
    </row>
    <row r="1210" spans="1:3" x14ac:dyDescent="0.25">
      <c r="A1210" s="69" t="s">
        <v>6194</v>
      </c>
      <c r="B1210" s="59" t="s">
        <v>11768</v>
      </c>
      <c r="C1210" s="59" t="s">
        <v>4804</v>
      </c>
    </row>
    <row r="1211" spans="1:3" x14ac:dyDescent="0.25">
      <c r="A1211" s="69" t="s">
        <v>6194</v>
      </c>
      <c r="B1211" s="59" t="s">
        <v>4154</v>
      </c>
      <c r="C1211" s="59" t="s">
        <v>40</v>
      </c>
    </row>
    <row r="1212" spans="1:3" x14ac:dyDescent="0.25">
      <c r="A1212" s="69" t="s">
        <v>6228</v>
      </c>
      <c r="B1212" s="59" t="s">
        <v>1761</v>
      </c>
      <c r="C1212" s="59" t="s">
        <v>784</v>
      </c>
    </row>
    <row r="1213" spans="1:3" x14ac:dyDescent="0.25">
      <c r="A1213" s="69" t="s">
        <v>6228</v>
      </c>
      <c r="B1213" s="59" t="s">
        <v>11768</v>
      </c>
      <c r="C1213" s="59" t="s">
        <v>4804</v>
      </c>
    </row>
    <row r="1214" spans="1:3" x14ac:dyDescent="0.25">
      <c r="A1214" s="69" t="s">
        <v>6435</v>
      </c>
      <c r="B1214" s="59" t="s">
        <v>4360</v>
      </c>
      <c r="C1214" s="59" t="s">
        <v>4387</v>
      </c>
    </row>
    <row r="1215" spans="1:3" x14ac:dyDescent="0.25">
      <c r="A1215" s="69" t="s">
        <v>6435</v>
      </c>
      <c r="B1215" s="59" t="s">
        <v>4360</v>
      </c>
      <c r="C1215" s="59" t="s">
        <v>4361</v>
      </c>
    </row>
    <row r="1216" spans="1:3" x14ac:dyDescent="0.25">
      <c r="A1216" s="69" t="s">
        <v>6361</v>
      </c>
      <c r="B1216" s="59" t="s">
        <v>3710</v>
      </c>
      <c r="C1216" s="59"/>
    </row>
    <row r="1217" spans="1:3" x14ac:dyDescent="0.25">
      <c r="A1217" s="69" t="s">
        <v>3714</v>
      </c>
      <c r="B1217" s="59" t="s">
        <v>3710</v>
      </c>
      <c r="C1217" s="59" t="s">
        <v>1613</v>
      </c>
    </row>
    <row r="1218" spans="1:3" x14ac:dyDescent="0.25">
      <c r="A1218" s="69" t="s">
        <v>3716</v>
      </c>
      <c r="B1218" s="59" t="s">
        <v>3710</v>
      </c>
      <c r="C1218" s="59" t="s">
        <v>1561</v>
      </c>
    </row>
    <row r="1219" spans="1:3" x14ac:dyDescent="0.25">
      <c r="A1219" s="69" t="s">
        <v>6661</v>
      </c>
      <c r="B1219" s="59" t="s">
        <v>5613</v>
      </c>
      <c r="C1219" s="59" t="s">
        <v>5076</v>
      </c>
    </row>
    <row r="1220" spans="1:3" x14ac:dyDescent="0.25">
      <c r="A1220" s="69" t="s">
        <v>3720</v>
      </c>
      <c r="B1220" s="59" t="s">
        <v>3717</v>
      </c>
      <c r="C1220" s="59" t="s">
        <v>1613</v>
      </c>
    </row>
    <row r="1221" spans="1:3" x14ac:dyDescent="0.25">
      <c r="A1221" s="69" t="s">
        <v>3722</v>
      </c>
      <c r="B1221" s="59" t="s">
        <v>3717</v>
      </c>
      <c r="C1221" s="59" t="s">
        <v>1561</v>
      </c>
    </row>
    <row r="1222" spans="1:3" x14ac:dyDescent="0.25">
      <c r="A1222" s="112" t="s">
        <v>12677</v>
      </c>
      <c r="B1222" s="1" t="s">
        <v>12665</v>
      </c>
      <c r="C1222" s="1" t="s">
        <v>12666</v>
      </c>
    </row>
    <row r="1223" spans="1:3" x14ac:dyDescent="0.25">
      <c r="A1223" s="112" t="s">
        <v>12678</v>
      </c>
      <c r="B1223" s="1" t="s">
        <v>12665</v>
      </c>
      <c r="C1223" s="1" t="s">
        <v>12667</v>
      </c>
    </row>
    <row r="1224" spans="1:3" x14ac:dyDescent="0.25">
      <c r="A1224" s="112" t="s">
        <v>12679</v>
      </c>
      <c r="B1224" s="1" t="s">
        <v>12665</v>
      </c>
      <c r="C1224" s="1" t="s">
        <v>12668</v>
      </c>
    </row>
    <row r="1225" spans="1:3" x14ac:dyDescent="0.25">
      <c r="A1225" s="112" t="s">
        <v>12655</v>
      </c>
      <c r="B1225" s="1" t="s">
        <v>12649</v>
      </c>
      <c r="C1225" s="1" t="s">
        <v>20</v>
      </c>
    </row>
    <row r="1226" spans="1:3" x14ac:dyDescent="0.25">
      <c r="A1226" s="112" t="s">
        <v>12656</v>
      </c>
      <c r="B1226" s="1" t="s">
        <v>12649</v>
      </c>
      <c r="C1226" s="1" t="s">
        <v>12650</v>
      </c>
    </row>
    <row r="1227" spans="1:3" x14ac:dyDescent="0.25">
      <c r="A1227" s="69" t="s">
        <v>6431</v>
      </c>
      <c r="B1227" s="59" t="s">
        <v>4360</v>
      </c>
      <c r="C1227" s="59" t="s">
        <v>4393</v>
      </c>
    </row>
    <row r="1228" spans="1:3" x14ac:dyDescent="0.25">
      <c r="A1228" s="69" t="s">
        <v>6431</v>
      </c>
      <c r="B1228" s="59" t="s">
        <v>4360</v>
      </c>
      <c r="C1228" s="59" t="s">
        <v>4387</v>
      </c>
    </row>
    <row r="1229" spans="1:3" x14ac:dyDescent="0.25">
      <c r="A1229" s="69" t="s">
        <v>6431</v>
      </c>
      <c r="B1229" s="59" t="s">
        <v>5613</v>
      </c>
      <c r="C1229" s="59" t="s">
        <v>4431</v>
      </c>
    </row>
    <row r="1230" spans="1:3" x14ac:dyDescent="0.25">
      <c r="A1230" s="69" t="s">
        <v>6432</v>
      </c>
      <c r="B1230" s="59" t="s">
        <v>4360</v>
      </c>
      <c r="C1230" s="59" t="s">
        <v>4393</v>
      </c>
    </row>
    <row r="1231" spans="1:3" x14ac:dyDescent="0.25">
      <c r="A1231" s="69" t="s">
        <v>6432</v>
      </c>
      <c r="B1231" s="59" t="s">
        <v>4360</v>
      </c>
      <c r="C1231" s="59" t="s">
        <v>4384</v>
      </c>
    </row>
    <row r="1232" spans="1:3" x14ac:dyDescent="0.25">
      <c r="A1232" s="69" t="s">
        <v>6432</v>
      </c>
      <c r="B1232" s="59" t="s">
        <v>5613</v>
      </c>
      <c r="C1232" s="59" t="s">
        <v>4431</v>
      </c>
    </row>
    <row r="1233" spans="1:3" x14ac:dyDescent="0.25">
      <c r="A1233" s="69" t="s">
        <v>6433</v>
      </c>
      <c r="B1233" s="59" t="s">
        <v>4360</v>
      </c>
      <c r="C1233" s="59" t="s">
        <v>4393</v>
      </c>
    </row>
    <row r="1234" spans="1:3" x14ac:dyDescent="0.25">
      <c r="A1234" s="69" t="s">
        <v>6433</v>
      </c>
      <c r="B1234" s="59" t="s">
        <v>5613</v>
      </c>
      <c r="C1234" s="59" t="s">
        <v>4431</v>
      </c>
    </row>
    <row r="1235" spans="1:3" x14ac:dyDescent="0.25">
      <c r="A1235" s="69" t="s">
        <v>6663</v>
      </c>
      <c r="B1235" s="59" t="s">
        <v>5613</v>
      </c>
      <c r="C1235" s="59" t="s">
        <v>4431</v>
      </c>
    </row>
    <row r="1236" spans="1:3" x14ac:dyDescent="0.25">
      <c r="A1236" s="69" t="s">
        <v>6664</v>
      </c>
      <c r="B1236" s="59" t="s">
        <v>5613</v>
      </c>
      <c r="C1236" s="59" t="s">
        <v>4431</v>
      </c>
    </row>
    <row r="1237" spans="1:3" x14ac:dyDescent="0.25">
      <c r="A1237" s="69" t="s">
        <v>6411</v>
      </c>
      <c r="B1237" s="59" t="s">
        <v>4222</v>
      </c>
      <c r="C1237" s="59" t="s">
        <v>4223</v>
      </c>
    </row>
    <row r="1238" spans="1:3" x14ac:dyDescent="0.25">
      <c r="A1238" s="69" t="s">
        <v>3735</v>
      </c>
      <c r="B1238" s="59" t="s">
        <v>3723</v>
      </c>
      <c r="C1238" s="59" t="s">
        <v>3733</v>
      </c>
    </row>
    <row r="1239" spans="1:3" x14ac:dyDescent="0.25">
      <c r="A1239" s="69" t="s">
        <v>3729</v>
      </c>
      <c r="B1239" s="59" t="s">
        <v>3723</v>
      </c>
      <c r="C1239" s="59" t="s">
        <v>3724</v>
      </c>
    </row>
    <row r="1240" spans="1:3" x14ac:dyDescent="0.25">
      <c r="A1240" s="69" t="s">
        <v>3732</v>
      </c>
      <c r="B1240" s="59" t="s">
        <v>3723</v>
      </c>
      <c r="C1240" s="59" t="s">
        <v>3490</v>
      </c>
    </row>
    <row r="1241" spans="1:3" x14ac:dyDescent="0.25">
      <c r="A1241" s="69" t="s">
        <v>3738</v>
      </c>
      <c r="B1241" s="59" t="s">
        <v>3723</v>
      </c>
      <c r="C1241" s="59" t="s">
        <v>3736</v>
      </c>
    </row>
    <row r="1242" spans="1:3" x14ac:dyDescent="0.25">
      <c r="A1242" s="69" t="s">
        <v>6364</v>
      </c>
      <c r="B1242" s="59" t="s">
        <v>3739</v>
      </c>
      <c r="C1242" s="59"/>
    </row>
    <row r="1243" spans="1:3" x14ac:dyDescent="0.25">
      <c r="A1243" s="69" t="s">
        <v>3743</v>
      </c>
      <c r="B1243" s="59" t="s">
        <v>3739</v>
      </c>
      <c r="C1243" s="59" t="s">
        <v>1613</v>
      </c>
    </row>
    <row r="1244" spans="1:3" x14ac:dyDescent="0.25">
      <c r="A1244" s="69" t="s">
        <v>3746</v>
      </c>
      <c r="B1244" s="59" t="s">
        <v>3739</v>
      </c>
      <c r="C1244" s="59" t="s">
        <v>1561</v>
      </c>
    </row>
    <row r="1245" spans="1:3" x14ac:dyDescent="0.25">
      <c r="A1245" s="69" t="s">
        <v>6562</v>
      </c>
      <c r="B1245" s="59" t="s">
        <v>5174</v>
      </c>
      <c r="C1245" s="59" t="s">
        <v>5185</v>
      </c>
    </row>
    <row r="1246" spans="1:3" x14ac:dyDescent="0.25">
      <c r="A1246" s="69" t="s">
        <v>6563</v>
      </c>
      <c r="B1246" s="59" t="s">
        <v>5174</v>
      </c>
      <c r="C1246" s="59" t="s">
        <v>5188</v>
      </c>
    </row>
    <row r="1247" spans="1:3" x14ac:dyDescent="0.25">
      <c r="A1247" s="69" t="s">
        <v>6560</v>
      </c>
      <c r="B1247" s="59" t="s">
        <v>5174</v>
      </c>
      <c r="C1247" s="59" t="s">
        <v>5178</v>
      </c>
    </row>
    <row r="1248" spans="1:3" x14ac:dyDescent="0.25">
      <c r="A1248" s="69" t="s">
        <v>6284</v>
      </c>
      <c r="B1248" s="59" t="s">
        <v>11768</v>
      </c>
      <c r="C1248" s="59" t="s">
        <v>4804</v>
      </c>
    </row>
    <row r="1249" spans="1:3" x14ac:dyDescent="0.25">
      <c r="A1249" s="69" t="s">
        <v>6195</v>
      </c>
      <c r="B1249" s="59" t="s">
        <v>1761</v>
      </c>
      <c r="C1249" s="59" t="s">
        <v>1762</v>
      </c>
    </row>
    <row r="1250" spans="1:3" x14ac:dyDescent="0.25">
      <c r="A1250" s="69" t="s">
        <v>6195</v>
      </c>
      <c r="B1250" s="59" t="s">
        <v>11768</v>
      </c>
      <c r="C1250" s="59" t="s">
        <v>4804</v>
      </c>
    </row>
    <row r="1251" spans="1:3" x14ac:dyDescent="0.25">
      <c r="A1251" s="69" t="s">
        <v>6195</v>
      </c>
      <c r="B1251" s="59" t="s">
        <v>4154</v>
      </c>
      <c r="C1251" s="59" t="s">
        <v>40</v>
      </c>
    </row>
    <row r="1252" spans="1:3" x14ac:dyDescent="0.25">
      <c r="A1252" s="69" t="s">
        <v>6229</v>
      </c>
      <c r="B1252" s="59" t="s">
        <v>1761</v>
      </c>
      <c r="C1252" s="59" t="s">
        <v>784</v>
      </c>
    </row>
    <row r="1253" spans="1:3" x14ac:dyDescent="0.25">
      <c r="A1253" s="69" t="s">
        <v>6229</v>
      </c>
      <c r="B1253" s="59" t="s">
        <v>11768</v>
      </c>
      <c r="C1253" s="59" t="s">
        <v>4804</v>
      </c>
    </row>
    <row r="1254" spans="1:3" x14ac:dyDescent="0.25">
      <c r="A1254" s="69" t="s">
        <v>3752</v>
      </c>
      <c r="B1254" s="59" t="s">
        <v>3747</v>
      </c>
      <c r="C1254" s="59" t="s">
        <v>1701</v>
      </c>
    </row>
    <row r="1255" spans="1:3" x14ac:dyDescent="0.25">
      <c r="A1255" s="69" t="s">
        <v>3753</v>
      </c>
      <c r="B1255" s="59" t="s">
        <v>3747</v>
      </c>
      <c r="C1255" s="59" t="s">
        <v>1717</v>
      </c>
    </row>
    <row r="1256" spans="1:3" x14ac:dyDescent="0.25">
      <c r="A1256" s="69" t="s">
        <v>3770</v>
      </c>
      <c r="B1256" s="59" t="s">
        <v>3747</v>
      </c>
      <c r="C1256" s="59" t="s">
        <v>3769</v>
      </c>
    </row>
    <row r="1257" spans="1:3" x14ac:dyDescent="0.25">
      <c r="A1257" s="69" t="s">
        <v>3786</v>
      </c>
      <c r="B1257" s="59" t="s">
        <v>3747</v>
      </c>
      <c r="C1257" s="59" t="s">
        <v>3785</v>
      </c>
    </row>
    <row r="1258" spans="1:3" x14ac:dyDescent="0.25">
      <c r="A1258" s="69" t="s">
        <v>3760</v>
      </c>
      <c r="B1258" s="59" t="s">
        <v>3747</v>
      </c>
      <c r="C1258" s="59" t="s">
        <v>3759</v>
      </c>
    </row>
    <row r="1259" spans="1:3" x14ac:dyDescent="0.25">
      <c r="A1259" s="69" t="s">
        <v>3774</v>
      </c>
      <c r="B1259" s="59" t="s">
        <v>3747</v>
      </c>
      <c r="C1259" s="59" t="s">
        <v>3773</v>
      </c>
    </row>
    <row r="1260" spans="1:3" x14ac:dyDescent="0.25">
      <c r="A1260" s="69" t="s">
        <v>3784</v>
      </c>
      <c r="B1260" s="59" t="s">
        <v>3747</v>
      </c>
      <c r="C1260" s="59" t="s">
        <v>3783</v>
      </c>
    </row>
    <row r="1261" spans="1:3" x14ac:dyDescent="0.25">
      <c r="A1261" s="69" t="s">
        <v>3749</v>
      </c>
      <c r="B1261" s="59" t="s">
        <v>3747</v>
      </c>
      <c r="C1261" s="59" t="s">
        <v>710</v>
      </c>
    </row>
    <row r="1262" spans="1:3" x14ac:dyDescent="0.25">
      <c r="A1262" s="69" t="s">
        <v>3751</v>
      </c>
      <c r="B1262" s="59" t="s">
        <v>3747</v>
      </c>
      <c r="C1262" s="59" t="s">
        <v>3750</v>
      </c>
    </row>
    <row r="1263" spans="1:3" x14ac:dyDescent="0.25">
      <c r="A1263" s="69" t="s">
        <v>3756</v>
      </c>
      <c r="B1263" s="59" t="s">
        <v>3747</v>
      </c>
      <c r="C1263" s="59" t="s">
        <v>3755</v>
      </c>
    </row>
    <row r="1264" spans="1:3" x14ac:dyDescent="0.25">
      <c r="A1264" s="69" t="s">
        <v>3762</v>
      </c>
      <c r="B1264" s="59" t="s">
        <v>3747</v>
      </c>
      <c r="C1264" s="59" t="s">
        <v>3761</v>
      </c>
    </row>
    <row r="1265" spans="1:3" x14ac:dyDescent="0.25">
      <c r="A1265" s="69" t="s">
        <v>3766</v>
      </c>
      <c r="B1265" s="59" t="s">
        <v>3747</v>
      </c>
      <c r="C1265" s="59" t="s">
        <v>3765</v>
      </c>
    </row>
    <row r="1266" spans="1:3" x14ac:dyDescent="0.25">
      <c r="A1266" s="69" t="s">
        <v>3782</v>
      </c>
      <c r="B1266" s="59" t="s">
        <v>3747</v>
      </c>
      <c r="C1266" s="59" t="s">
        <v>3781</v>
      </c>
    </row>
    <row r="1267" spans="1:3" x14ac:dyDescent="0.25">
      <c r="A1267" s="69" t="s">
        <v>3754</v>
      </c>
      <c r="B1267" s="59" t="s">
        <v>3747</v>
      </c>
      <c r="C1267" s="59" t="s">
        <v>1713</v>
      </c>
    </row>
    <row r="1268" spans="1:3" x14ac:dyDescent="0.25">
      <c r="A1268" s="69" t="s">
        <v>3792</v>
      </c>
      <c r="B1268" s="59" t="s">
        <v>3747</v>
      </c>
      <c r="C1268" s="59" t="s">
        <v>3791</v>
      </c>
    </row>
    <row r="1269" spans="1:3" x14ac:dyDescent="0.25">
      <c r="A1269" s="69" t="s">
        <v>3780</v>
      </c>
      <c r="B1269" s="59" t="s">
        <v>3747</v>
      </c>
      <c r="C1269" s="59" t="s">
        <v>3779</v>
      </c>
    </row>
    <row r="1270" spans="1:3" x14ac:dyDescent="0.25">
      <c r="A1270" s="69" t="s">
        <v>3772</v>
      </c>
      <c r="B1270" s="59" t="s">
        <v>3747</v>
      </c>
      <c r="C1270" s="59" t="s">
        <v>3771</v>
      </c>
    </row>
    <row r="1271" spans="1:3" x14ac:dyDescent="0.25">
      <c r="A1271" s="69" t="s">
        <v>3794</v>
      </c>
      <c r="B1271" s="59" t="s">
        <v>3747</v>
      </c>
      <c r="C1271" s="59" t="s">
        <v>3793</v>
      </c>
    </row>
    <row r="1272" spans="1:3" x14ac:dyDescent="0.25">
      <c r="A1272" s="69" t="s">
        <v>3758</v>
      </c>
      <c r="B1272" s="59" t="s">
        <v>3747</v>
      </c>
      <c r="C1272" s="59" t="s">
        <v>3757</v>
      </c>
    </row>
    <row r="1273" spans="1:3" x14ac:dyDescent="0.25">
      <c r="A1273" s="69" t="s">
        <v>3768</v>
      </c>
      <c r="B1273" s="59" t="s">
        <v>3747</v>
      </c>
      <c r="C1273" s="59" t="s">
        <v>3767</v>
      </c>
    </row>
    <row r="1274" spans="1:3" x14ac:dyDescent="0.25">
      <c r="A1274" s="69" t="s">
        <v>3776</v>
      </c>
      <c r="B1274" s="59" t="s">
        <v>3747</v>
      </c>
      <c r="C1274" s="59" t="s">
        <v>3775</v>
      </c>
    </row>
    <row r="1275" spans="1:3" x14ac:dyDescent="0.25">
      <c r="A1275" s="69" t="s">
        <v>3788</v>
      </c>
      <c r="B1275" s="59" t="s">
        <v>3747</v>
      </c>
      <c r="C1275" s="59" t="s">
        <v>3787</v>
      </c>
    </row>
    <row r="1276" spans="1:3" x14ac:dyDescent="0.25">
      <c r="A1276" s="69" t="s">
        <v>3796</v>
      </c>
      <c r="B1276" s="59" t="s">
        <v>3795</v>
      </c>
      <c r="C1276" s="59"/>
    </row>
    <row r="1277" spans="1:3" x14ac:dyDescent="0.25">
      <c r="A1277" s="69" t="s">
        <v>3764</v>
      </c>
      <c r="B1277" s="59" t="s">
        <v>3747</v>
      </c>
      <c r="C1277" s="59" t="s">
        <v>3763</v>
      </c>
    </row>
    <row r="1278" spans="1:3" x14ac:dyDescent="0.25">
      <c r="A1278" s="69" t="s">
        <v>3778</v>
      </c>
      <c r="B1278" s="59" t="s">
        <v>3747</v>
      </c>
      <c r="C1278" s="59" t="s">
        <v>3777</v>
      </c>
    </row>
    <row r="1279" spans="1:3" x14ac:dyDescent="0.25">
      <c r="A1279" s="69" t="s">
        <v>3790</v>
      </c>
      <c r="B1279" s="59" t="s">
        <v>3747</v>
      </c>
      <c r="C1279" s="59" t="s">
        <v>3789</v>
      </c>
    </row>
    <row r="1280" spans="1:3" x14ac:dyDescent="0.25">
      <c r="A1280" s="69" t="s">
        <v>3801</v>
      </c>
      <c r="B1280" s="59" t="s">
        <v>3797</v>
      </c>
      <c r="C1280" s="59" t="s">
        <v>3798</v>
      </c>
    </row>
    <row r="1281" spans="1:3" x14ac:dyDescent="0.25">
      <c r="A1281" s="69" t="s">
        <v>3804</v>
      </c>
      <c r="B1281" s="59" t="s">
        <v>3797</v>
      </c>
      <c r="C1281" s="59" t="s">
        <v>3802</v>
      </c>
    </row>
    <row r="1282" spans="1:3" x14ac:dyDescent="0.25">
      <c r="A1282" s="69" t="s">
        <v>3809</v>
      </c>
      <c r="B1282" s="59" t="s">
        <v>3805</v>
      </c>
      <c r="C1282" s="59" t="s">
        <v>3806</v>
      </c>
    </row>
    <row r="1283" spans="1:3" x14ac:dyDescent="0.25">
      <c r="A1283" s="69" t="s">
        <v>3812</v>
      </c>
      <c r="B1283" s="59" t="s">
        <v>3805</v>
      </c>
      <c r="C1283" s="59" t="s">
        <v>3810</v>
      </c>
    </row>
    <row r="1284" spans="1:3" x14ac:dyDescent="0.25">
      <c r="A1284" s="69" t="s">
        <v>3815</v>
      </c>
      <c r="B1284" s="59" t="s">
        <v>3805</v>
      </c>
      <c r="C1284" s="59" t="s">
        <v>3813</v>
      </c>
    </row>
    <row r="1285" spans="1:3" x14ac:dyDescent="0.25">
      <c r="A1285" s="69" t="s">
        <v>3818</v>
      </c>
      <c r="B1285" s="59" t="s">
        <v>3805</v>
      </c>
      <c r="C1285" s="59" t="s">
        <v>3816</v>
      </c>
    </row>
    <row r="1286" spans="1:3" x14ac:dyDescent="0.25">
      <c r="A1286" s="69" t="s">
        <v>3820</v>
      </c>
      <c r="B1286" s="59" t="s">
        <v>3819</v>
      </c>
      <c r="C1286" s="59" t="s">
        <v>12108</v>
      </c>
    </row>
    <row r="1287" spans="1:3" x14ac:dyDescent="0.25">
      <c r="A1287" s="69" t="s">
        <v>3821</v>
      </c>
      <c r="B1287" s="59" t="s">
        <v>3819</v>
      </c>
      <c r="C1287" s="59" t="s">
        <v>12109</v>
      </c>
    </row>
    <row r="1288" spans="1:3" x14ac:dyDescent="0.25">
      <c r="A1288" s="69" t="s">
        <v>3823</v>
      </c>
      <c r="B1288" s="59" t="s">
        <v>3819</v>
      </c>
      <c r="C1288" s="59" t="s">
        <v>3822</v>
      </c>
    </row>
    <row r="1289" spans="1:3" x14ac:dyDescent="0.25">
      <c r="A1289" s="69" t="s">
        <v>3825</v>
      </c>
      <c r="B1289" s="59" t="s">
        <v>3819</v>
      </c>
      <c r="C1289" s="59" t="s">
        <v>3824</v>
      </c>
    </row>
    <row r="1290" spans="1:3" x14ac:dyDescent="0.25">
      <c r="A1290" s="69" t="s">
        <v>3827</v>
      </c>
      <c r="B1290" s="59" t="s">
        <v>3819</v>
      </c>
      <c r="C1290" s="59" t="s">
        <v>3826</v>
      </c>
    </row>
    <row r="1291" spans="1:3" x14ac:dyDescent="0.25">
      <c r="A1291" s="69" t="s">
        <v>3828</v>
      </c>
      <c r="B1291" s="59" t="s">
        <v>3819</v>
      </c>
      <c r="C1291" s="59" t="s">
        <v>12111</v>
      </c>
    </row>
    <row r="1292" spans="1:3" x14ac:dyDescent="0.25">
      <c r="A1292" s="69" t="s">
        <v>3829</v>
      </c>
      <c r="B1292" s="59" t="s">
        <v>3819</v>
      </c>
      <c r="C1292" s="59" t="s">
        <v>12113</v>
      </c>
    </row>
    <row r="1293" spans="1:3" x14ac:dyDescent="0.25">
      <c r="A1293" s="69" t="s">
        <v>3830</v>
      </c>
      <c r="B1293" s="59" t="s">
        <v>3819</v>
      </c>
      <c r="C1293" s="59" t="s">
        <v>12114</v>
      </c>
    </row>
    <row r="1294" spans="1:3" x14ac:dyDescent="0.25">
      <c r="A1294" s="69" t="s">
        <v>3831</v>
      </c>
      <c r="B1294" s="59" t="s">
        <v>3819</v>
      </c>
      <c r="C1294" s="59" t="s">
        <v>12115</v>
      </c>
    </row>
    <row r="1295" spans="1:3" x14ac:dyDescent="0.25">
      <c r="A1295" s="69" t="s">
        <v>3833</v>
      </c>
      <c r="B1295" s="59" t="s">
        <v>3819</v>
      </c>
      <c r="C1295" s="59" t="s">
        <v>3832</v>
      </c>
    </row>
    <row r="1296" spans="1:3" x14ac:dyDescent="0.25">
      <c r="A1296" s="69" t="s">
        <v>3835</v>
      </c>
      <c r="B1296" s="59" t="s">
        <v>3819</v>
      </c>
      <c r="C1296" s="59" t="s">
        <v>3834</v>
      </c>
    </row>
    <row r="1297" spans="1:3" x14ac:dyDescent="0.25">
      <c r="A1297" s="69" t="s">
        <v>3842</v>
      </c>
      <c r="B1297" s="59" t="s">
        <v>3836</v>
      </c>
      <c r="C1297" s="59" t="s">
        <v>3840</v>
      </c>
    </row>
    <row r="1298" spans="1:3" x14ac:dyDescent="0.25">
      <c r="A1298" s="69" t="s">
        <v>3845</v>
      </c>
      <c r="B1298" s="59" t="s">
        <v>3836</v>
      </c>
      <c r="C1298" s="59" t="s">
        <v>3843</v>
      </c>
    </row>
    <row r="1299" spans="1:3" x14ac:dyDescent="0.25">
      <c r="A1299" s="69" t="s">
        <v>3847</v>
      </c>
      <c r="B1299" s="59" t="s">
        <v>3836</v>
      </c>
      <c r="C1299" s="59" t="s">
        <v>6371</v>
      </c>
    </row>
    <row r="1300" spans="1:3" x14ac:dyDescent="0.25">
      <c r="A1300" s="69" t="s">
        <v>3851</v>
      </c>
      <c r="B1300" s="59" t="s">
        <v>3836</v>
      </c>
      <c r="C1300" s="59" t="s">
        <v>3849</v>
      </c>
    </row>
    <row r="1301" spans="1:3" x14ac:dyDescent="0.25">
      <c r="A1301" s="69" t="s">
        <v>3854</v>
      </c>
      <c r="B1301" s="59" t="s">
        <v>3836</v>
      </c>
      <c r="C1301" s="59" t="s">
        <v>3852</v>
      </c>
    </row>
    <row r="1302" spans="1:3" x14ac:dyDescent="0.25">
      <c r="A1302" s="69" t="s">
        <v>3857</v>
      </c>
      <c r="B1302" s="59" t="s">
        <v>3836</v>
      </c>
      <c r="C1302" s="59" t="s">
        <v>3855</v>
      </c>
    </row>
    <row r="1303" spans="1:3" x14ac:dyDescent="0.25">
      <c r="A1303" s="69" t="s">
        <v>3862</v>
      </c>
      <c r="B1303" s="59" t="s">
        <v>3836</v>
      </c>
      <c r="C1303" s="59" t="s">
        <v>3860</v>
      </c>
    </row>
    <row r="1304" spans="1:3" x14ac:dyDescent="0.25">
      <c r="A1304" s="69" t="s">
        <v>3865</v>
      </c>
      <c r="B1304" s="59" t="s">
        <v>3836</v>
      </c>
      <c r="C1304" s="59" t="s">
        <v>3863</v>
      </c>
    </row>
    <row r="1305" spans="1:3" x14ac:dyDescent="0.25">
      <c r="A1305" s="69" t="s">
        <v>3868</v>
      </c>
      <c r="B1305" s="59" t="s">
        <v>3836</v>
      </c>
      <c r="C1305" s="59" t="s">
        <v>3866</v>
      </c>
    </row>
    <row r="1306" spans="1:3" x14ac:dyDescent="0.25">
      <c r="A1306" s="69" t="s">
        <v>3873</v>
      </c>
      <c r="B1306" s="59" t="s">
        <v>3836</v>
      </c>
      <c r="C1306" s="59" t="s">
        <v>3871</v>
      </c>
    </row>
    <row r="1307" spans="1:3" x14ac:dyDescent="0.25">
      <c r="A1307" s="69" t="s">
        <v>3839</v>
      </c>
      <c r="B1307" s="59" t="s">
        <v>3836</v>
      </c>
      <c r="C1307" s="59" t="s">
        <v>3837</v>
      </c>
    </row>
    <row r="1308" spans="1:3" x14ac:dyDescent="0.25">
      <c r="A1308" s="69" t="s">
        <v>3859</v>
      </c>
      <c r="B1308" s="59" t="s">
        <v>3836</v>
      </c>
      <c r="C1308" s="59" t="s">
        <v>3858</v>
      </c>
    </row>
    <row r="1309" spans="1:3" x14ac:dyDescent="0.25">
      <c r="A1309" s="69" t="s">
        <v>3870</v>
      </c>
      <c r="B1309" s="59" t="s">
        <v>3836</v>
      </c>
      <c r="C1309" s="59" t="s">
        <v>3869</v>
      </c>
    </row>
    <row r="1310" spans="1:3" x14ac:dyDescent="0.25">
      <c r="A1310" s="69" t="s">
        <v>6381</v>
      </c>
      <c r="B1310" s="59" t="s">
        <v>3874</v>
      </c>
      <c r="C1310" s="59"/>
    </row>
    <row r="1311" spans="1:3" x14ac:dyDescent="0.25">
      <c r="A1311" s="69" t="s">
        <v>3877</v>
      </c>
      <c r="B1311" s="59" t="s">
        <v>3874</v>
      </c>
      <c r="C1311" s="59" t="s">
        <v>1613</v>
      </c>
    </row>
    <row r="1312" spans="1:3" x14ac:dyDescent="0.25">
      <c r="A1312" s="69" t="s">
        <v>3879</v>
      </c>
      <c r="B1312" s="59" t="s">
        <v>3874</v>
      </c>
      <c r="C1312" s="59" t="s">
        <v>1561</v>
      </c>
    </row>
    <row r="1313" spans="1:3" x14ac:dyDescent="0.25">
      <c r="A1313" s="69" t="s">
        <v>6646</v>
      </c>
      <c r="B1313" s="59" t="s">
        <v>5613</v>
      </c>
      <c r="C1313" s="59" t="s">
        <v>4417</v>
      </c>
    </row>
    <row r="1314" spans="1:3" x14ac:dyDescent="0.25">
      <c r="A1314" s="69" t="s">
        <v>6667</v>
      </c>
      <c r="B1314" s="59" t="s">
        <v>5613</v>
      </c>
      <c r="C1314" s="59" t="s">
        <v>5649</v>
      </c>
    </row>
    <row r="1315" spans="1:3" x14ac:dyDescent="0.25">
      <c r="A1315" s="69" t="s">
        <v>6678</v>
      </c>
      <c r="B1315" s="59" t="s">
        <v>5613</v>
      </c>
      <c r="C1315" s="59" t="s">
        <v>4423</v>
      </c>
    </row>
    <row r="1316" spans="1:3" x14ac:dyDescent="0.25">
      <c r="A1316" s="69" t="s">
        <v>11763</v>
      </c>
      <c r="B1316" s="59" t="s">
        <v>5192</v>
      </c>
      <c r="C1316" s="59" t="s">
        <v>1613</v>
      </c>
    </row>
    <row r="1317" spans="1:3" x14ac:dyDescent="0.25">
      <c r="A1317" s="69" t="s">
        <v>11762</v>
      </c>
      <c r="B1317" s="59" t="s">
        <v>5192</v>
      </c>
      <c r="C1317" s="59" t="s">
        <v>1561</v>
      </c>
    </row>
    <row r="1318" spans="1:3" x14ac:dyDescent="0.25">
      <c r="A1318" s="69" t="s">
        <v>6564</v>
      </c>
      <c r="B1318" s="59" t="s">
        <v>5174</v>
      </c>
      <c r="C1318" s="59" t="s">
        <v>5192</v>
      </c>
    </row>
    <row r="1319" spans="1:3" x14ac:dyDescent="0.25">
      <c r="A1319" s="69" t="s">
        <v>6382</v>
      </c>
      <c r="B1319" s="59" t="s">
        <v>3880</v>
      </c>
      <c r="C1319" s="59"/>
    </row>
    <row r="1320" spans="1:3" x14ac:dyDescent="0.25">
      <c r="A1320" s="69" t="s">
        <v>3883</v>
      </c>
      <c r="B1320" s="59" t="s">
        <v>3880</v>
      </c>
      <c r="C1320" s="59" t="s">
        <v>1613</v>
      </c>
    </row>
    <row r="1321" spans="1:3" x14ac:dyDescent="0.25">
      <c r="A1321" s="69" t="s">
        <v>3885</v>
      </c>
      <c r="B1321" s="59" t="s">
        <v>3880</v>
      </c>
      <c r="C1321" s="59" t="s">
        <v>1561</v>
      </c>
    </row>
    <row r="1322" spans="1:3" x14ac:dyDescent="0.25">
      <c r="A1322" s="69" t="s">
        <v>3893</v>
      </c>
      <c r="B1322" s="59" t="s">
        <v>3886</v>
      </c>
      <c r="C1322" s="59" t="s">
        <v>3891</v>
      </c>
    </row>
    <row r="1323" spans="1:3" x14ac:dyDescent="0.25">
      <c r="A1323" s="69" t="s">
        <v>3896</v>
      </c>
      <c r="B1323" s="59" t="s">
        <v>3886</v>
      </c>
      <c r="C1323" s="59" t="s">
        <v>3894</v>
      </c>
    </row>
    <row r="1324" spans="1:3" x14ac:dyDescent="0.25">
      <c r="A1324" s="69" t="s">
        <v>3899</v>
      </c>
      <c r="B1324" s="59" t="s">
        <v>3886</v>
      </c>
      <c r="C1324" s="59" t="s">
        <v>3897</v>
      </c>
    </row>
    <row r="1325" spans="1:3" x14ac:dyDescent="0.25">
      <c r="A1325" s="69" t="s">
        <v>3902</v>
      </c>
      <c r="B1325" s="59" t="s">
        <v>3886</v>
      </c>
      <c r="C1325" s="59" t="s">
        <v>3900</v>
      </c>
    </row>
    <row r="1326" spans="1:3" x14ac:dyDescent="0.25">
      <c r="A1326" s="69" t="s">
        <v>3890</v>
      </c>
      <c r="B1326" s="59" t="s">
        <v>3886</v>
      </c>
      <c r="C1326" s="59" t="s">
        <v>3887</v>
      </c>
    </row>
    <row r="1327" spans="1:3" x14ac:dyDescent="0.25">
      <c r="A1327" s="69" t="s">
        <v>3905</v>
      </c>
      <c r="B1327" s="59" t="s">
        <v>3886</v>
      </c>
      <c r="C1327" s="59" t="s">
        <v>3903</v>
      </c>
    </row>
    <row r="1328" spans="1:3" x14ac:dyDescent="0.25">
      <c r="A1328" s="69" t="s">
        <v>3910</v>
      </c>
      <c r="B1328" s="59" t="s">
        <v>3906</v>
      </c>
      <c r="C1328" s="59" t="s">
        <v>3907</v>
      </c>
    </row>
    <row r="1329" spans="1:3" x14ac:dyDescent="0.25">
      <c r="A1329" s="69" t="s">
        <v>3916</v>
      </c>
      <c r="B1329" s="59" t="s">
        <v>3906</v>
      </c>
      <c r="C1329" s="59" t="s">
        <v>3914</v>
      </c>
    </row>
    <row r="1330" spans="1:3" x14ac:dyDescent="0.25">
      <c r="A1330" s="69" t="s">
        <v>3913</v>
      </c>
      <c r="B1330" s="59" t="s">
        <v>3906</v>
      </c>
      <c r="C1330" s="59" t="s">
        <v>3911</v>
      </c>
    </row>
    <row r="1331" spans="1:3" x14ac:dyDescent="0.25">
      <c r="A1331" s="69" t="s">
        <v>3928</v>
      </c>
      <c r="B1331" s="59" t="s">
        <v>3917</v>
      </c>
      <c r="C1331" s="59" t="s">
        <v>3578</v>
      </c>
    </row>
    <row r="1332" spans="1:3" x14ac:dyDescent="0.25">
      <c r="A1332" s="69" t="s">
        <v>3922</v>
      </c>
      <c r="B1332" s="59" t="s">
        <v>3917</v>
      </c>
      <c r="C1332" s="59" t="s">
        <v>3565</v>
      </c>
    </row>
    <row r="1333" spans="1:3" x14ac:dyDescent="0.25">
      <c r="A1333" s="69" t="s">
        <v>3925</v>
      </c>
      <c r="B1333" s="59" t="s">
        <v>3917</v>
      </c>
      <c r="C1333" s="59" t="s">
        <v>3572</v>
      </c>
    </row>
    <row r="1334" spans="1:3" x14ac:dyDescent="0.25">
      <c r="A1334" s="69" t="s">
        <v>3931</v>
      </c>
      <c r="B1334" s="59" t="s">
        <v>3917</v>
      </c>
      <c r="C1334" s="59" t="s">
        <v>3583</v>
      </c>
    </row>
    <row r="1335" spans="1:3" x14ac:dyDescent="0.25">
      <c r="A1335" s="69" t="s">
        <v>3936</v>
      </c>
      <c r="B1335" s="59" t="s">
        <v>3933</v>
      </c>
      <c r="C1335" s="59" t="s">
        <v>3934</v>
      </c>
    </row>
    <row r="1336" spans="1:3" x14ac:dyDescent="0.25">
      <c r="A1336" s="69" t="s">
        <v>3938</v>
      </c>
      <c r="B1336" s="59" t="s">
        <v>3933</v>
      </c>
      <c r="C1336" s="59" t="s">
        <v>3937</v>
      </c>
    </row>
    <row r="1337" spans="1:3" x14ac:dyDescent="0.25">
      <c r="A1337" s="69" t="s">
        <v>3940</v>
      </c>
      <c r="B1337" s="59" t="s">
        <v>3933</v>
      </c>
      <c r="C1337" s="59" t="s">
        <v>3939</v>
      </c>
    </row>
    <row r="1338" spans="1:3" x14ac:dyDescent="0.25">
      <c r="A1338" s="69" t="s">
        <v>3942</v>
      </c>
      <c r="B1338" s="59" t="s">
        <v>3933</v>
      </c>
      <c r="C1338" s="59" t="s">
        <v>3941</v>
      </c>
    </row>
    <row r="1339" spans="1:3" x14ac:dyDescent="0.25">
      <c r="A1339" s="69" t="s">
        <v>3946</v>
      </c>
      <c r="B1339" s="59" t="s">
        <v>3943</v>
      </c>
      <c r="C1339" s="59" t="s">
        <v>3944</v>
      </c>
    </row>
    <row r="1340" spans="1:3" x14ac:dyDescent="0.25">
      <c r="A1340" s="69" t="s">
        <v>3949</v>
      </c>
      <c r="B1340" s="59" t="s">
        <v>3943</v>
      </c>
      <c r="C1340" s="59" t="s">
        <v>3948</v>
      </c>
    </row>
    <row r="1341" spans="1:3" x14ac:dyDescent="0.25">
      <c r="A1341" s="69" t="s">
        <v>3954</v>
      </c>
      <c r="B1341" s="59" t="s">
        <v>3951</v>
      </c>
      <c r="C1341" s="59" t="s">
        <v>3952</v>
      </c>
    </row>
    <row r="1342" spans="1:3" x14ac:dyDescent="0.25">
      <c r="A1342" s="69" t="s">
        <v>3957</v>
      </c>
      <c r="B1342" s="59" t="s">
        <v>3951</v>
      </c>
      <c r="C1342" s="59" t="s">
        <v>3956</v>
      </c>
    </row>
    <row r="1343" spans="1:3" x14ac:dyDescent="0.25">
      <c r="A1343" s="69" t="s">
        <v>3960</v>
      </c>
      <c r="B1343" s="59" t="s">
        <v>3951</v>
      </c>
      <c r="C1343" s="59" t="s">
        <v>3959</v>
      </c>
    </row>
    <row r="1344" spans="1:3" x14ac:dyDescent="0.25">
      <c r="A1344" s="69" t="s">
        <v>3963</v>
      </c>
      <c r="B1344" s="59" t="s">
        <v>3951</v>
      </c>
      <c r="C1344" s="59" t="s">
        <v>3962</v>
      </c>
    </row>
    <row r="1345" spans="1:3" x14ac:dyDescent="0.25">
      <c r="A1345" s="69" t="s">
        <v>3969</v>
      </c>
      <c r="B1345" s="59" t="s">
        <v>3951</v>
      </c>
      <c r="C1345" s="59" t="s">
        <v>3968</v>
      </c>
    </row>
    <row r="1346" spans="1:3" x14ac:dyDescent="0.25">
      <c r="A1346" s="69" t="s">
        <v>3967</v>
      </c>
      <c r="B1346" s="59" t="s">
        <v>3951</v>
      </c>
      <c r="C1346" s="59" t="s">
        <v>3965</v>
      </c>
    </row>
    <row r="1347" spans="1:3" x14ac:dyDescent="0.25">
      <c r="A1347" s="69" t="s">
        <v>3973</v>
      </c>
      <c r="B1347" s="59" t="s">
        <v>3951</v>
      </c>
      <c r="C1347" s="59" t="s">
        <v>3971</v>
      </c>
    </row>
    <row r="1348" spans="1:3" x14ac:dyDescent="0.25">
      <c r="A1348" s="69" t="s">
        <v>3977</v>
      </c>
      <c r="B1348" s="59" t="s">
        <v>3951</v>
      </c>
      <c r="C1348" s="59" t="s">
        <v>3975</v>
      </c>
    </row>
    <row r="1349" spans="1:3" x14ac:dyDescent="0.25">
      <c r="A1349" s="69" t="s">
        <v>3982</v>
      </c>
      <c r="B1349" s="59" t="s">
        <v>3978</v>
      </c>
      <c r="C1349" s="59" t="s">
        <v>3979</v>
      </c>
    </row>
    <row r="1350" spans="1:3" x14ac:dyDescent="0.25">
      <c r="A1350" s="69" t="s">
        <v>3997</v>
      </c>
      <c r="B1350" s="59" t="s">
        <v>3978</v>
      </c>
      <c r="C1350" s="59" t="s">
        <v>12188</v>
      </c>
    </row>
    <row r="1351" spans="1:3" x14ac:dyDescent="0.25">
      <c r="A1351" s="69" t="s">
        <v>3986</v>
      </c>
      <c r="B1351" s="59" t="s">
        <v>3978</v>
      </c>
      <c r="C1351" s="59" t="s">
        <v>3984</v>
      </c>
    </row>
    <row r="1352" spans="1:3" x14ac:dyDescent="0.25">
      <c r="A1352" s="69" t="s">
        <v>4000</v>
      </c>
      <c r="B1352" s="59" t="s">
        <v>3978</v>
      </c>
      <c r="C1352" s="59" t="s">
        <v>12189</v>
      </c>
    </row>
    <row r="1353" spans="1:3" x14ac:dyDescent="0.25">
      <c r="A1353" s="69" t="s">
        <v>3990</v>
      </c>
      <c r="B1353" s="59" t="s">
        <v>3978</v>
      </c>
      <c r="C1353" s="59" t="s">
        <v>3988</v>
      </c>
    </row>
    <row r="1354" spans="1:3" x14ac:dyDescent="0.25">
      <c r="A1354" s="69" t="s">
        <v>3994</v>
      </c>
      <c r="B1354" s="59" t="s">
        <v>3978</v>
      </c>
      <c r="C1354" s="59" t="s">
        <v>3992</v>
      </c>
    </row>
    <row r="1355" spans="1:3" x14ac:dyDescent="0.25">
      <c r="A1355" s="69" t="s">
        <v>4006</v>
      </c>
      <c r="B1355" s="59" t="s">
        <v>4002</v>
      </c>
      <c r="C1355" s="59" t="s">
        <v>4003</v>
      </c>
    </row>
    <row r="1356" spans="1:3" x14ac:dyDescent="0.25">
      <c r="A1356" s="69" t="s">
        <v>4011</v>
      </c>
      <c r="B1356" s="59" t="s">
        <v>4008</v>
      </c>
      <c r="C1356" s="59" t="s">
        <v>4009</v>
      </c>
    </row>
    <row r="1357" spans="1:3" x14ac:dyDescent="0.25">
      <c r="A1357" s="69" t="s">
        <v>4014</v>
      </c>
      <c r="B1357" s="59" t="s">
        <v>4008</v>
      </c>
      <c r="C1357" s="59" t="s">
        <v>4013</v>
      </c>
    </row>
    <row r="1358" spans="1:3" x14ac:dyDescent="0.25">
      <c r="A1358" s="69" t="s">
        <v>12893</v>
      </c>
      <c r="B1358" s="59" t="s">
        <v>12894</v>
      </c>
      <c r="C1358" s="59"/>
    </row>
    <row r="1359" spans="1:3" x14ac:dyDescent="0.25">
      <c r="A1359" s="69" t="s">
        <v>12895</v>
      </c>
      <c r="B1359" s="59" t="s">
        <v>12894</v>
      </c>
      <c r="C1359" s="59" t="s">
        <v>4017</v>
      </c>
    </row>
    <row r="1360" spans="1:3" x14ac:dyDescent="0.25">
      <c r="A1360" s="69" t="s">
        <v>12896</v>
      </c>
      <c r="B1360" s="59" t="s">
        <v>12894</v>
      </c>
      <c r="C1360" s="59" t="s">
        <v>4034</v>
      </c>
    </row>
    <row r="1361" spans="1:3" x14ac:dyDescent="0.25">
      <c r="A1361" s="69" t="s">
        <v>12897</v>
      </c>
      <c r="B1361" s="59" t="s">
        <v>12894</v>
      </c>
      <c r="C1361" s="59" t="s">
        <v>4030</v>
      </c>
    </row>
    <row r="1362" spans="1:3" x14ac:dyDescent="0.25">
      <c r="A1362" s="69" t="s">
        <v>12898</v>
      </c>
      <c r="B1362" s="59" t="s">
        <v>12894</v>
      </c>
      <c r="C1362" s="59" t="s">
        <v>4020</v>
      </c>
    </row>
    <row r="1363" spans="1:3" x14ac:dyDescent="0.25">
      <c r="A1363" s="69" t="s">
        <v>12899</v>
      </c>
      <c r="B1363" s="59" t="s">
        <v>12894</v>
      </c>
      <c r="C1363" s="59" t="s">
        <v>4032</v>
      </c>
    </row>
    <row r="1364" spans="1:3" x14ac:dyDescent="0.25">
      <c r="A1364" s="69" t="s">
        <v>12900</v>
      </c>
      <c r="B1364" s="59" t="s">
        <v>12894</v>
      </c>
      <c r="C1364" s="59" t="s">
        <v>4022</v>
      </c>
    </row>
    <row r="1365" spans="1:3" x14ac:dyDescent="0.25">
      <c r="A1365" s="69" t="s">
        <v>12901</v>
      </c>
      <c r="B1365" s="59" t="s">
        <v>12894</v>
      </c>
      <c r="C1365" s="59" t="s">
        <v>4024</v>
      </c>
    </row>
    <row r="1366" spans="1:3" x14ac:dyDescent="0.25">
      <c r="A1366" s="69" t="s">
        <v>12902</v>
      </c>
      <c r="B1366" s="59" t="s">
        <v>12894</v>
      </c>
      <c r="C1366" s="59" t="s">
        <v>4026</v>
      </c>
    </row>
    <row r="1367" spans="1:3" x14ac:dyDescent="0.25">
      <c r="A1367" s="69" t="s">
        <v>12903</v>
      </c>
      <c r="B1367" s="59" t="s">
        <v>12894</v>
      </c>
      <c r="C1367" s="59" t="s">
        <v>4028</v>
      </c>
    </row>
    <row r="1368" spans="1:3" x14ac:dyDescent="0.25">
      <c r="A1368" s="69" t="s">
        <v>4037</v>
      </c>
      <c r="B1368" s="59" t="s">
        <v>4035</v>
      </c>
      <c r="C1368" s="59" t="s">
        <v>4036</v>
      </c>
    </row>
    <row r="1369" spans="1:3" x14ac:dyDescent="0.25">
      <c r="A1369" s="69" t="s">
        <v>4040</v>
      </c>
      <c r="B1369" s="59" t="s">
        <v>4035</v>
      </c>
      <c r="C1369" s="59" t="s">
        <v>4039</v>
      </c>
    </row>
    <row r="1370" spans="1:3" x14ac:dyDescent="0.25">
      <c r="A1370" s="69" t="s">
        <v>4043</v>
      </c>
      <c r="B1370" s="59" t="s">
        <v>4035</v>
      </c>
      <c r="C1370" s="59" t="s">
        <v>4042</v>
      </c>
    </row>
    <row r="1371" spans="1:3" x14ac:dyDescent="0.25">
      <c r="A1371" s="69" t="s">
        <v>4046</v>
      </c>
      <c r="B1371" s="59" t="s">
        <v>4035</v>
      </c>
      <c r="C1371" s="59" t="s">
        <v>4045</v>
      </c>
    </row>
    <row r="1372" spans="1:3" x14ac:dyDescent="0.25">
      <c r="A1372" s="69" t="s">
        <v>4052</v>
      </c>
      <c r="B1372" s="59" t="s">
        <v>4048</v>
      </c>
      <c r="C1372" s="59" t="s">
        <v>4049</v>
      </c>
    </row>
    <row r="1373" spans="1:3" x14ac:dyDescent="0.25">
      <c r="A1373" s="69" t="s">
        <v>4060</v>
      </c>
      <c r="B1373" s="59" t="s">
        <v>4048</v>
      </c>
      <c r="C1373" s="59" t="s">
        <v>4058</v>
      </c>
    </row>
    <row r="1374" spans="1:3" x14ac:dyDescent="0.25">
      <c r="A1374" s="69" t="s">
        <v>4067</v>
      </c>
      <c r="B1374" s="59" t="s">
        <v>4048</v>
      </c>
      <c r="C1374" s="59" t="s">
        <v>4065</v>
      </c>
    </row>
    <row r="1375" spans="1:3" x14ac:dyDescent="0.25">
      <c r="A1375" s="69" t="s">
        <v>4056</v>
      </c>
      <c r="B1375" s="59" t="s">
        <v>4048</v>
      </c>
      <c r="C1375" s="59" t="s">
        <v>4054</v>
      </c>
    </row>
    <row r="1376" spans="1:3" x14ac:dyDescent="0.25">
      <c r="A1376" s="69" t="s">
        <v>4063</v>
      </c>
      <c r="B1376" s="59" t="s">
        <v>4048</v>
      </c>
      <c r="C1376" s="59" t="s">
        <v>4062</v>
      </c>
    </row>
    <row r="1377" spans="1:3" x14ac:dyDescent="0.25">
      <c r="A1377" s="69" t="s">
        <v>4070</v>
      </c>
      <c r="B1377" s="59" t="s">
        <v>4048</v>
      </c>
      <c r="C1377" s="59" t="s">
        <v>4069</v>
      </c>
    </row>
    <row r="1378" spans="1:3" x14ac:dyDescent="0.25">
      <c r="A1378" s="69" t="s">
        <v>4083</v>
      </c>
      <c r="B1378" s="59" t="s">
        <v>4072</v>
      </c>
      <c r="C1378" s="59" t="s">
        <v>3578</v>
      </c>
    </row>
    <row r="1379" spans="1:3" x14ac:dyDescent="0.25">
      <c r="A1379" s="69" t="s">
        <v>4077</v>
      </c>
      <c r="B1379" s="59" t="s">
        <v>4072</v>
      </c>
      <c r="C1379" s="59" t="s">
        <v>3565</v>
      </c>
    </row>
    <row r="1380" spans="1:3" x14ac:dyDescent="0.25">
      <c r="A1380" s="69" t="s">
        <v>4080</v>
      </c>
      <c r="B1380" s="59" t="s">
        <v>4072</v>
      </c>
      <c r="C1380" s="59" t="s">
        <v>3572</v>
      </c>
    </row>
    <row r="1381" spans="1:3" x14ac:dyDescent="0.25">
      <c r="A1381" s="69" t="s">
        <v>4086</v>
      </c>
      <c r="B1381" s="59" t="s">
        <v>4072</v>
      </c>
      <c r="C1381" s="59" t="s">
        <v>3583</v>
      </c>
    </row>
    <row r="1382" spans="1:3" x14ac:dyDescent="0.25">
      <c r="A1382" s="69" t="s">
        <v>4098</v>
      </c>
      <c r="B1382" s="59" t="s">
        <v>4088</v>
      </c>
      <c r="C1382" s="59" t="s">
        <v>3578</v>
      </c>
    </row>
    <row r="1383" spans="1:3" x14ac:dyDescent="0.25">
      <c r="A1383" s="69" t="s">
        <v>4092</v>
      </c>
      <c r="B1383" s="59" t="s">
        <v>4088</v>
      </c>
      <c r="C1383" s="59" t="s">
        <v>3565</v>
      </c>
    </row>
    <row r="1384" spans="1:3" x14ac:dyDescent="0.25">
      <c r="A1384" s="69" t="s">
        <v>4095</v>
      </c>
      <c r="B1384" s="59" t="s">
        <v>4088</v>
      </c>
      <c r="C1384" s="59" t="s">
        <v>3572</v>
      </c>
    </row>
    <row r="1385" spans="1:3" x14ac:dyDescent="0.25">
      <c r="A1385" s="69" t="s">
        <v>4101</v>
      </c>
      <c r="B1385" s="59" t="s">
        <v>4088</v>
      </c>
      <c r="C1385" s="59" t="s">
        <v>3583</v>
      </c>
    </row>
    <row r="1386" spans="1:3" x14ac:dyDescent="0.25">
      <c r="A1386" s="69" t="s">
        <v>4112</v>
      </c>
      <c r="B1386" s="59" t="s">
        <v>4103</v>
      </c>
      <c r="C1386" s="59" t="s">
        <v>3578</v>
      </c>
    </row>
    <row r="1387" spans="1:3" x14ac:dyDescent="0.25">
      <c r="A1387" s="69" t="s">
        <v>4106</v>
      </c>
      <c r="B1387" s="59" t="s">
        <v>4103</v>
      </c>
      <c r="C1387" s="59" t="s">
        <v>3565</v>
      </c>
    </row>
    <row r="1388" spans="1:3" x14ac:dyDescent="0.25">
      <c r="A1388" s="69" t="s">
        <v>4109</v>
      </c>
      <c r="B1388" s="59" t="s">
        <v>4103</v>
      </c>
      <c r="C1388" s="59" t="s">
        <v>3572</v>
      </c>
    </row>
    <row r="1389" spans="1:3" x14ac:dyDescent="0.25">
      <c r="A1389" s="69" t="s">
        <v>4115</v>
      </c>
      <c r="B1389" s="59" t="s">
        <v>4103</v>
      </c>
      <c r="C1389" s="59" t="s">
        <v>3583</v>
      </c>
    </row>
    <row r="1390" spans="1:3" x14ac:dyDescent="0.25">
      <c r="A1390" s="69" t="s">
        <v>4121</v>
      </c>
      <c r="B1390" s="59" t="s">
        <v>4117</v>
      </c>
      <c r="C1390" s="59" t="s">
        <v>4118</v>
      </c>
    </row>
    <row r="1391" spans="1:3" x14ac:dyDescent="0.25">
      <c r="A1391" s="69" t="s">
        <v>4127</v>
      </c>
      <c r="B1391" s="59" t="s">
        <v>4117</v>
      </c>
      <c r="C1391" s="59" t="s">
        <v>4125</v>
      </c>
    </row>
    <row r="1392" spans="1:3" x14ac:dyDescent="0.25">
      <c r="A1392" s="69" t="s">
        <v>4124</v>
      </c>
      <c r="B1392" s="59" t="s">
        <v>4117</v>
      </c>
      <c r="C1392" s="59" t="s">
        <v>4122</v>
      </c>
    </row>
    <row r="1393" spans="1:3" x14ac:dyDescent="0.25">
      <c r="A1393" s="69" t="s">
        <v>4131</v>
      </c>
      <c r="B1393" s="59" t="s">
        <v>4117</v>
      </c>
      <c r="C1393" s="59" t="s">
        <v>4129</v>
      </c>
    </row>
    <row r="1394" spans="1:3" x14ac:dyDescent="0.25">
      <c r="A1394" s="69" t="s">
        <v>4142</v>
      </c>
      <c r="B1394" s="59" t="s">
        <v>4132</v>
      </c>
      <c r="C1394" s="59" t="s">
        <v>3578</v>
      </c>
    </row>
    <row r="1395" spans="1:3" x14ac:dyDescent="0.25">
      <c r="A1395" s="69" t="s">
        <v>4137</v>
      </c>
      <c r="B1395" s="59" t="s">
        <v>4132</v>
      </c>
      <c r="C1395" s="59" t="s">
        <v>3565</v>
      </c>
    </row>
    <row r="1396" spans="1:3" x14ac:dyDescent="0.25">
      <c r="A1396" s="69" t="s">
        <v>4139</v>
      </c>
      <c r="B1396" s="59" t="s">
        <v>4132</v>
      </c>
      <c r="C1396" s="59" t="s">
        <v>3572</v>
      </c>
    </row>
    <row r="1397" spans="1:3" x14ac:dyDescent="0.25">
      <c r="A1397" s="69" t="s">
        <v>4145</v>
      </c>
      <c r="B1397" s="59" t="s">
        <v>4132</v>
      </c>
      <c r="C1397" s="59" t="s">
        <v>3583</v>
      </c>
    </row>
    <row r="1398" spans="1:3" x14ac:dyDescent="0.25">
      <c r="A1398" s="69" t="s">
        <v>4151</v>
      </c>
      <c r="B1398" s="59" t="s">
        <v>4147</v>
      </c>
      <c r="C1398" s="59" t="s">
        <v>4150</v>
      </c>
    </row>
    <row r="1399" spans="1:3" x14ac:dyDescent="0.25">
      <c r="A1399" s="69" t="s">
        <v>4153</v>
      </c>
      <c r="B1399" s="59" t="s">
        <v>4147</v>
      </c>
      <c r="C1399" s="59" t="s">
        <v>4152</v>
      </c>
    </row>
    <row r="1400" spans="1:3" x14ac:dyDescent="0.25">
      <c r="A1400" s="69" t="s">
        <v>4149</v>
      </c>
      <c r="B1400" s="59" t="s">
        <v>4147</v>
      </c>
      <c r="C1400" s="59" t="s">
        <v>4148</v>
      </c>
    </row>
    <row r="1401" spans="1:3" x14ac:dyDescent="0.25">
      <c r="A1401" s="69" t="s">
        <v>4157</v>
      </c>
      <c r="B1401" s="59" t="s">
        <v>4154</v>
      </c>
      <c r="C1401" s="59" t="s">
        <v>191</v>
      </c>
    </row>
    <row r="1402" spans="1:3" x14ac:dyDescent="0.25">
      <c r="A1402" s="69" t="s">
        <v>4159</v>
      </c>
      <c r="B1402" s="59" t="s">
        <v>4154</v>
      </c>
      <c r="C1402" s="59" t="s">
        <v>40</v>
      </c>
    </row>
    <row r="1403" spans="1:3" x14ac:dyDescent="0.25">
      <c r="A1403" s="69" t="s">
        <v>4160</v>
      </c>
      <c r="B1403" s="59" t="s">
        <v>4154</v>
      </c>
      <c r="C1403" s="59" t="s">
        <v>100</v>
      </c>
    </row>
    <row r="1404" spans="1:3" x14ac:dyDescent="0.25">
      <c r="A1404" s="69" t="s">
        <v>4164</v>
      </c>
      <c r="B1404" s="59" t="s">
        <v>4161</v>
      </c>
      <c r="C1404" s="59" t="s">
        <v>1613</v>
      </c>
    </row>
    <row r="1405" spans="1:3" x14ac:dyDescent="0.25">
      <c r="A1405" s="69" t="s">
        <v>4166</v>
      </c>
      <c r="B1405" s="59" t="s">
        <v>4161</v>
      </c>
      <c r="C1405" s="59" t="s">
        <v>1561</v>
      </c>
    </row>
    <row r="1406" spans="1:3" x14ac:dyDescent="0.25">
      <c r="A1406" s="69" t="s">
        <v>6285</v>
      </c>
      <c r="B1406" s="59" t="s">
        <v>11768</v>
      </c>
      <c r="C1406" s="59" t="s">
        <v>4804</v>
      </c>
    </row>
    <row r="1407" spans="1:3" x14ac:dyDescent="0.25">
      <c r="A1407" s="69" t="s">
        <v>6196</v>
      </c>
      <c r="B1407" s="59" t="s">
        <v>1761</v>
      </c>
      <c r="C1407" s="59" t="s">
        <v>1762</v>
      </c>
    </row>
    <row r="1408" spans="1:3" x14ac:dyDescent="0.25">
      <c r="A1408" s="69" t="s">
        <v>6196</v>
      </c>
      <c r="B1408" s="59" t="s">
        <v>11768</v>
      </c>
      <c r="C1408" s="59" t="s">
        <v>4804</v>
      </c>
    </row>
    <row r="1409" spans="1:3" x14ac:dyDescent="0.25">
      <c r="A1409" s="69" t="s">
        <v>6196</v>
      </c>
      <c r="B1409" s="59" t="s">
        <v>4154</v>
      </c>
      <c r="C1409" s="59" t="s">
        <v>40</v>
      </c>
    </row>
    <row r="1410" spans="1:3" x14ac:dyDescent="0.25">
      <c r="A1410" s="69" t="s">
        <v>6230</v>
      </c>
      <c r="B1410" s="59" t="s">
        <v>1761</v>
      </c>
      <c r="C1410" s="59" t="s">
        <v>784</v>
      </c>
    </row>
    <row r="1411" spans="1:3" x14ac:dyDescent="0.25">
      <c r="A1411" s="69" t="s">
        <v>6230</v>
      </c>
      <c r="B1411" s="59" t="s">
        <v>11768</v>
      </c>
      <c r="C1411" s="59" t="s">
        <v>4804</v>
      </c>
    </row>
    <row r="1412" spans="1:3" x14ac:dyDescent="0.25">
      <c r="A1412" s="69" t="s">
        <v>6498</v>
      </c>
      <c r="B1412" s="59" t="s">
        <v>4842</v>
      </c>
      <c r="C1412" s="59" t="s">
        <v>4860</v>
      </c>
    </row>
    <row r="1413" spans="1:3" x14ac:dyDescent="0.25">
      <c r="A1413" s="69" t="s">
        <v>6599</v>
      </c>
      <c r="B1413" s="59" t="s">
        <v>5473</v>
      </c>
      <c r="C1413" s="59" t="s">
        <v>5495</v>
      </c>
    </row>
    <row r="1414" spans="1:3" x14ac:dyDescent="0.25">
      <c r="A1414" s="69" t="s">
        <v>6403</v>
      </c>
      <c r="B1414" s="59" t="s">
        <v>4167</v>
      </c>
      <c r="C1414" s="59"/>
    </row>
    <row r="1415" spans="1:3" x14ac:dyDescent="0.25">
      <c r="A1415" s="69" t="s">
        <v>4170</v>
      </c>
      <c r="B1415" s="59" t="s">
        <v>4167</v>
      </c>
      <c r="C1415" s="59" t="s">
        <v>1613</v>
      </c>
    </row>
    <row r="1416" spans="1:3" x14ac:dyDescent="0.25">
      <c r="A1416" s="69" t="s">
        <v>4172</v>
      </c>
      <c r="B1416" s="59" t="s">
        <v>4167</v>
      </c>
      <c r="C1416" s="59" t="s">
        <v>1561</v>
      </c>
    </row>
    <row r="1417" spans="1:3" x14ac:dyDescent="0.25">
      <c r="A1417" s="69" t="s">
        <v>4175</v>
      </c>
      <c r="B1417" s="59" t="s">
        <v>4173</v>
      </c>
      <c r="C1417" s="59"/>
    </row>
    <row r="1418" spans="1:3" x14ac:dyDescent="0.25">
      <c r="A1418" s="69" t="s">
        <v>6668</v>
      </c>
      <c r="B1418" s="59" t="s">
        <v>5613</v>
      </c>
      <c r="C1418" s="59" t="s">
        <v>5649</v>
      </c>
    </row>
    <row r="1419" spans="1:3" x14ac:dyDescent="0.25">
      <c r="A1419" s="69" t="s">
        <v>4184</v>
      </c>
      <c r="B1419" s="59" t="s">
        <v>4176</v>
      </c>
      <c r="C1419" s="59" t="s">
        <v>4182</v>
      </c>
    </row>
    <row r="1420" spans="1:3" x14ac:dyDescent="0.25">
      <c r="A1420" s="69" t="s">
        <v>4180</v>
      </c>
      <c r="B1420" s="59" t="s">
        <v>4176</v>
      </c>
      <c r="C1420" s="59" t="s">
        <v>4177</v>
      </c>
    </row>
    <row r="1421" spans="1:3" x14ac:dyDescent="0.25">
      <c r="A1421" s="69" t="s">
        <v>6405</v>
      </c>
      <c r="B1421" s="59" t="s">
        <v>4186</v>
      </c>
      <c r="C1421" s="59"/>
    </row>
    <row r="1422" spans="1:3" x14ac:dyDescent="0.25">
      <c r="A1422" s="69" t="s">
        <v>6198</v>
      </c>
      <c r="B1422" s="59" t="s">
        <v>6197</v>
      </c>
      <c r="C1422" s="59" t="s">
        <v>1762</v>
      </c>
    </row>
    <row r="1423" spans="1:3" x14ac:dyDescent="0.25">
      <c r="A1423" s="69" t="s">
        <v>6198</v>
      </c>
      <c r="B1423" s="59" t="s">
        <v>4186</v>
      </c>
      <c r="C1423" s="59" t="s">
        <v>1613</v>
      </c>
    </row>
    <row r="1424" spans="1:3" x14ac:dyDescent="0.25">
      <c r="A1424" s="69" t="s">
        <v>6406</v>
      </c>
      <c r="B1424" s="59" t="s">
        <v>4186</v>
      </c>
      <c r="C1424" s="59" t="s">
        <v>1613</v>
      </c>
    </row>
    <row r="1425" spans="1:3" x14ac:dyDescent="0.25">
      <c r="A1425" s="69" t="s">
        <v>4189</v>
      </c>
      <c r="B1425" s="59" t="s">
        <v>4186</v>
      </c>
      <c r="C1425" s="59" t="s">
        <v>1613</v>
      </c>
    </row>
    <row r="1426" spans="1:3" x14ac:dyDescent="0.25">
      <c r="A1426" s="69" t="s">
        <v>4191</v>
      </c>
      <c r="B1426" s="59" t="s">
        <v>4186</v>
      </c>
      <c r="C1426" s="59" t="s">
        <v>1561</v>
      </c>
    </row>
    <row r="1427" spans="1:3" x14ac:dyDescent="0.25">
      <c r="A1427" s="69" t="s">
        <v>6436</v>
      </c>
      <c r="B1427" s="59" t="s">
        <v>4360</v>
      </c>
      <c r="C1427" s="59" t="s">
        <v>4387</v>
      </c>
    </row>
    <row r="1428" spans="1:3" x14ac:dyDescent="0.25">
      <c r="A1428" s="69" t="s">
        <v>6436</v>
      </c>
      <c r="B1428" s="59" t="s">
        <v>4360</v>
      </c>
      <c r="C1428" s="59" t="s">
        <v>86</v>
      </c>
    </row>
    <row r="1429" spans="1:3" x14ac:dyDescent="0.25">
      <c r="A1429" s="69" t="s">
        <v>6440</v>
      </c>
      <c r="B1429" s="59" t="s">
        <v>4360</v>
      </c>
      <c r="C1429" s="59" t="s">
        <v>86</v>
      </c>
    </row>
    <row r="1430" spans="1:3" x14ac:dyDescent="0.25">
      <c r="A1430" s="69" t="s">
        <v>6440</v>
      </c>
      <c r="B1430" s="59" t="s">
        <v>4360</v>
      </c>
      <c r="C1430" s="59" t="s">
        <v>4384</v>
      </c>
    </row>
    <row r="1431" spans="1:3" x14ac:dyDescent="0.25">
      <c r="A1431" s="69" t="s">
        <v>6441</v>
      </c>
      <c r="B1431" s="59" t="s">
        <v>4360</v>
      </c>
      <c r="C1431" s="59" t="s">
        <v>86</v>
      </c>
    </row>
    <row r="1432" spans="1:3" x14ac:dyDescent="0.25">
      <c r="A1432" s="69" t="s">
        <v>6286</v>
      </c>
      <c r="B1432" s="59" t="s">
        <v>11768</v>
      </c>
      <c r="C1432" s="59" t="s">
        <v>4804</v>
      </c>
    </row>
    <row r="1433" spans="1:3" x14ac:dyDescent="0.25">
      <c r="A1433" s="69" t="s">
        <v>6199</v>
      </c>
      <c r="B1433" s="59" t="s">
        <v>1761</v>
      </c>
      <c r="C1433" s="59" t="s">
        <v>1762</v>
      </c>
    </row>
    <row r="1434" spans="1:3" x14ac:dyDescent="0.25">
      <c r="A1434" s="69" t="s">
        <v>6199</v>
      </c>
      <c r="B1434" s="59" t="s">
        <v>11768</v>
      </c>
      <c r="C1434" s="59" t="s">
        <v>4804</v>
      </c>
    </row>
    <row r="1435" spans="1:3" x14ac:dyDescent="0.25">
      <c r="A1435" s="69" t="s">
        <v>6199</v>
      </c>
      <c r="B1435" s="59" t="s">
        <v>4154</v>
      </c>
      <c r="C1435" s="59" t="s">
        <v>40</v>
      </c>
    </row>
    <row r="1436" spans="1:3" x14ac:dyDescent="0.25">
      <c r="A1436" s="69" t="s">
        <v>6231</v>
      </c>
      <c r="B1436" s="59" t="s">
        <v>1761</v>
      </c>
      <c r="C1436" s="59" t="s">
        <v>784</v>
      </c>
    </row>
    <row r="1437" spans="1:3" x14ac:dyDescent="0.25">
      <c r="A1437" s="69" t="s">
        <v>6231</v>
      </c>
      <c r="B1437" s="59" t="s">
        <v>11768</v>
      </c>
      <c r="C1437" s="59" t="s">
        <v>4804</v>
      </c>
    </row>
    <row r="1438" spans="1:3" x14ac:dyDescent="0.25">
      <c r="A1438" s="69" t="s">
        <v>4194</v>
      </c>
      <c r="B1438" s="59" t="s">
        <v>4192</v>
      </c>
      <c r="C1438" s="59" t="s">
        <v>4193</v>
      </c>
    </row>
    <row r="1439" spans="1:3" x14ac:dyDescent="0.25">
      <c r="A1439" s="69" t="s">
        <v>4196</v>
      </c>
      <c r="B1439" s="59" t="s">
        <v>4192</v>
      </c>
      <c r="C1439" s="59" t="s">
        <v>4195</v>
      </c>
    </row>
    <row r="1440" spans="1:3" x14ac:dyDescent="0.25">
      <c r="A1440" s="69" t="s">
        <v>4198</v>
      </c>
      <c r="B1440" s="59" t="s">
        <v>4192</v>
      </c>
      <c r="C1440" s="59" t="s">
        <v>4197</v>
      </c>
    </row>
    <row r="1441" spans="1:3" x14ac:dyDescent="0.25">
      <c r="A1441" s="69" t="s">
        <v>4201</v>
      </c>
      <c r="B1441" s="59" t="s">
        <v>4192</v>
      </c>
      <c r="C1441" s="59" t="s">
        <v>4199</v>
      </c>
    </row>
    <row r="1442" spans="1:3" x14ac:dyDescent="0.25">
      <c r="A1442" s="69" t="s">
        <v>4203</v>
      </c>
      <c r="B1442" s="59" t="s">
        <v>4192</v>
      </c>
      <c r="C1442" s="59" t="s">
        <v>4202</v>
      </c>
    </row>
    <row r="1443" spans="1:3" x14ac:dyDescent="0.25">
      <c r="A1443" s="69" t="s">
        <v>4205</v>
      </c>
      <c r="B1443" s="59" t="s">
        <v>4192</v>
      </c>
      <c r="C1443" s="59" t="s">
        <v>4204</v>
      </c>
    </row>
    <row r="1444" spans="1:3" x14ac:dyDescent="0.25">
      <c r="A1444" s="69" t="s">
        <v>4207</v>
      </c>
      <c r="B1444" s="59" t="s">
        <v>4192</v>
      </c>
      <c r="C1444" s="59" t="s">
        <v>4206</v>
      </c>
    </row>
    <row r="1445" spans="1:3" x14ac:dyDescent="0.25">
      <c r="A1445" s="69" t="s">
        <v>4209</v>
      </c>
      <c r="B1445" s="59" t="s">
        <v>4192</v>
      </c>
      <c r="C1445" s="59" t="s">
        <v>4208</v>
      </c>
    </row>
    <row r="1446" spans="1:3" x14ac:dyDescent="0.25">
      <c r="A1446" s="69" t="s">
        <v>6622</v>
      </c>
      <c r="B1446" s="59" t="s">
        <v>5538</v>
      </c>
      <c r="C1446" s="59" t="s">
        <v>4491</v>
      </c>
    </row>
    <row r="1447" spans="1:3" x14ac:dyDescent="0.25">
      <c r="A1447" s="69" t="s">
        <v>6409</v>
      </c>
      <c r="B1447" s="59" t="s">
        <v>4210</v>
      </c>
      <c r="C1447" s="59"/>
    </row>
    <row r="1448" spans="1:3" x14ac:dyDescent="0.25">
      <c r="A1448" s="69" t="s">
        <v>4213</v>
      </c>
      <c r="B1448" s="59" t="s">
        <v>4210</v>
      </c>
      <c r="C1448" s="59" t="s">
        <v>1613</v>
      </c>
    </row>
    <row r="1449" spans="1:3" x14ac:dyDescent="0.25">
      <c r="A1449" s="69" t="s">
        <v>4215</v>
      </c>
      <c r="B1449" s="59" t="s">
        <v>4210</v>
      </c>
      <c r="C1449" s="59" t="s">
        <v>1561</v>
      </c>
    </row>
    <row r="1450" spans="1:3" x14ac:dyDescent="0.25">
      <c r="A1450" s="69" t="s">
        <v>6410</v>
      </c>
      <c r="B1450" s="59" t="s">
        <v>4216</v>
      </c>
      <c r="C1450" s="59"/>
    </row>
    <row r="1451" spans="1:3" x14ac:dyDescent="0.25">
      <c r="A1451" s="69" t="s">
        <v>4219</v>
      </c>
      <c r="B1451" s="59" t="s">
        <v>4216</v>
      </c>
      <c r="C1451" s="59" t="s">
        <v>1613</v>
      </c>
    </row>
    <row r="1452" spans="1:3" x14ac:dyDescent="0.25">
      <c r="A1452" s="69" t="s">
        <v>4221</v>
      </c>
      <c r="B1452" s="59" t="s">
        <v>4216</v>
      </c>
      <c r="C1452" s="59" t="s">
        <v>1561</v>
      </c>
    </row>
    <row r="1453" spans="1:3" x14ac:dyDescent="0.25">
      <c r="A1453" s="69" t="s">
        <v>4226</v>
      </c>
      <c r="B1453" s="59" t="s">
        <v>4222</v>
      </c>
      <c r="C1453" s="59" t="s">
        <v>4223</v>
      </c>
    </row>
    <row r="1454" spans="1:3" x14ac:dyDescent="0.25">
      <c r="A1454" s="69" t="s">
        <v>4229</v>
      </c>
      <c r="B1454" s="59" t="s">
        <v>4222</v>
      </c>
      <c r="C1454" s="59" t="s">
        <v>4227</v>
      </c>
    </row>
    <row r="1455" spans="1:3" x14ac:dyDescent="0.25">
      <c r="A1455" s="69" t="s">
        <v>4233</v>
      </c>
      <c r="B1455" s="59" t="s">
        <v>4222</v>
      </c>
      <c r="C1455" s="59" t="s">
        <v>4230</v>
      </c>
    </row>
    <row r="1456" spans="1:3" x14ac:dyDescent="0.25">
      <c r="A1456" s="69" t="s">
        <v>4236</v>
      </c>
      <c r="B1456" s="59" t="s">
        <v>4222</v>
      </c>
      <c r="C1456" s="59" t="s">
        <v>4234</v>
      </c>
    </row>
    <row r="1457" spans="1:3" x14ac:dyDescent="0.25">
      <c r="A1457" s="69" t="s">
        <v>4240</v>
      </c>
      <c r="B1457" s="59" t="s">
        <v>4222</v>
      </c>
      <c r="C1457" s="59" t="s">
        <v>4237</v>
      </c>
    </row>
    <row r="1458" spans="1:3" x14ac:dyDescent="0.25">
      <c r="A1458" s="69" t="s">
        <v>4243</v>
      </c>
      <c r="B1458" s="59" t="s">
        <v>4222</v>
      </c>
      <c r="C1458" s="59" t="s">
        <v>4241</v>
      </c>
    </row>
    <row r="1459" spans="1:3" x14ac:dyDescent="0.25">
      <c r="A1459" s="69" t="s">
        <v>4246</v>
      </c>
      <c r="B1459" s="59" t="s">
        <v>4222</v>
      </c>
      <c r="C1459" s="59" t="s">
        <v>4244</v>
      </c>
    </row>
    <row r="1460" spans="1:3" x14ac:dyDescent="0.25">
      <c r="A1460" s="69" t="s">
        <v>4249</v>
      </c>
      <c r="B1460" s="59" t="s">
        <v>4222</v>
      </c>
      <c r="C1460" s="59" t="s">
        <v>4247</v>
      </c>
    </row>
    <row r="1461" spans="1:3" x14ac:dyDescent="0.25">
      <c r="A1461" s="69" t="s">
        <v>4252</v>
      </c>
      <c r="B1461" s="59" t="s">
        <v>4222</v>
      </c>
      <c r="C1461" s="59" t="s">
        <v>4250</v>
      </c>
    </row>
    <row r="1462" spans="1:3" x14ac:dyDescent="0.25">
      <c r="A1462" s="69" t="s">
        <v>4255</v>
      </c>
      <c r="B1462" s="59" t="s">
        <v>4222</v>
      </c>
      <c r="C1462" s="59" t="s">
        <v>4253</v>
      </c>
    </row>
    <row r="1463" spans="1:3" x14ac:dyDescent="0.25">
      <c r="A1463" s="69" t="s">
        <v>4258</v>
      </c>
      <c r="B1463" s="59" t="s">
        <v>4222</v>
      </c>
      <c r="C1463" s="59" t="s">
        <v>4256</v>
      </c>
    </row>
    <row r="1464" spans="1:3" x14ac:dyDescent="0.25">
      <c r="A1464" s="69" t="s">
        <v>4261</v>
      </c>
      <c r="B1464" s="59" t="s">
        <v>4222</v>
      </c>
      <c r="C1464" s="59" t="s">
        <v>4259</v>
      </c>
    </row>
    <row r="1465" spans="1:3" x14ac:dyDescent="0.25">
      <c r="A1465" s="69" t="s">
        <v>4266</v>
      </c>
      <c r="B1465" s="59" t="s">
        <v>4222</v>
      </c>
      <c r="C1465" s="59" t="s">
        <v>4264</v>
      </c>
    </row>
    <row r="1466" spans="1:3" x14ac:dyDescent="0.25">
      <c r="A1466" s="69" t="s">
        <v>12488</v>
      </c>
      <c r="B1466" s="59" t="s">
        <v>4222</v>
      </c>
      <c r="C1466" s="59" t="s">
        <v>12487</v>
      </c>
    </row>
    <row r="1467" spans="1:3" x14ac:dyDescent="0.25">
      <c r="A1467" s="69" t="s">
        <v>12489</v>
      </c>
      <c r="B1467" s="59" t="s">
        <v>4222</v>
      </c>
      <c r="C1467" s="59" t="s">
        <v>12486</v>
      </c>
    </row>
    <row r="1468" spans="1:3" x14ac:dyDescent="0.25">
      <c r="A1468" s="69" t="s">
        <v>4278</v>
      </c>
      <c r="B1468" s="59" t="s">
        <v>4274</v>
      </c>
      <c r="C1468" s="59" t="s">
        <v>4275</v>
      </c>
    </row>
    <row r="1469" spans="1:3" x14ac:dyDescent="0.25">
      <c r="A1469" s="69" t="s">
        <v>4281</v>
      </c>
      <c r="B1469" s="59" t="s">
        <v>4274</v>
      </c>
      <c r="C1469" s="59" t="s">
        <v>4279</v>
      </c>
    </row>
    <row r="1470" spans="1:3" x14ac:dyDescent="0.25">
      <c r="A1470" s="69" t="s">
        <v>4284</v>
      </c>
      <c r="B1470" s="59" t="s">
        <v>4274</v>
      </c>
      <c r="C1470" s="59" t="s">
        <v>4282</v>
      </c>
    </row>
    <row r="1471" spans="1:3" x14ac:dyDescent="0.25">
      <c r="A1471" s="69" t="s">
        <v>4286</v>
      </c>
      <c r="B1471" s="59" t="s">
        <v>4274</v>
      </c>
      <c r="C1471" s="59" t="s">
        <v>4285</v>
      </c>
    </row>
    <row r="1472" spans="1:3" x14ac:dyDescent="0.25">
      <c r="A1472" s="69" t="s">
        <v>4288</v>
      </c>
      <c r="B1472" s="59" t="s">
        <v>4274</v>
      </c>
      <c r="C1472" s="59" t="s">
        <v>4287</v>
      </c>
    </row>
    <row r="1473" spans="1:3" x14ac:dyDescent="0.25">
      <c r="A1473" s="69" t="s">
        <v>4290</v>
      </c>
      <c r="B1473" s="59" t="s">
        <v>4274</v>
      </c>
      <c r="C1473" s="59" t="s">
        <v>4289</v>
      </c>
    </row>
    <row r="1474" spans="1:3" x14ac:dyDescent="0.25">
      <c r="A1474" s="69" t="s">
        <v>4292</v>
      </c>
      <c r="B1474" s="59" t="s">
        <v>4274</v>
      </c>
      <c r="C1474" s="59" t="s">
        <v>4291</v>
      </c>
    </row>
    <row r="1475" spans="1:3" x14ac:dyDescent="0.25">
      <c r="A1475" s="69" t="s">
        <v>6287</v>
      </c>
      <c r="B1475" s="59" t="s">
        <v>11768</v>
      </c>
      <c r="C1475" s="59" t="s">
        <v>4804</v>
      </c>
    </row>
    <row r="1476" spans="1:3" x14ac:dyDescent="0.25">
      <c r="A1476" s="69" t="s">
        <v>6200</v>
      </c>
      <c r="B1476" s="59" t="s">
        <v>1761</v>
      </c>
      <c r="C1476" s="59" t="s">
        <v>1762</v>
      </c>
    </row>
    <row r="1477" spans="1:3" x14ac:dyDescent="0.25">
      <c r="A1477" s="69" t="s">
        <v>6200</v>
      </c>
      <c r="B1477" s="59" t="s">
        <v>11768</v>
      </c>
      <c r="C1477" s="59" t="s">
        <v>4804</v>
      </c>
    </row>
    <row r="1478" spans="1:3" x14ac:dyDescent="0.25">
      <c r="A1478" s="69" t="s">
        <v>6200</v>
      </c>
      <c r="B1478" s="59" t="s">
        <v>4154</v>
      </c>
      <c r="C1478" s="59" t="s">
        <v>40</v>
      </c>
    </row>
    <row r="1479" spans="1:3" x14ac:dyDescent="0.25">
      <c r="A1479" s="69" t="s">
        <v>6232</v>
      </c>
      <c r="B1479" s="59" t="s">
        <v>1761</v>
      </c>
      <c r="C1479" s="59" t="s">
        <v>784</v>
      </c>
    </row>
    <row r="1480" spans="1:3" x14ac:dyDescent="0.25">
      <c r="A1480" s="69" t="s">
        <v>6232</v>
      </c>
      <c r="B1480" s="59" t="s">
        <v>11768</v>
      </c>
      <c r="C1480" s="59" t="s">
        <v>4804</v>
      </c>
    </row>
    <row r="1481" spans="1:3" x14ac:dyDescent="0.25">
      <c r="A1481" s="69" t="s">
        <v>6670</v>
      </c>
      <c r="B1481" s="59" t="s">
        <v>5613</v>
      </c>
      <c r="C1481" s="59" t="s">
        <v>5652</v>
      </c>
    </row>
    <row r="1482" spans="1:3" x14ac:dyDescent="0.25">
      <c r="A1482" s="69" t="s">
        <v>6422</v>
      </c>
      <c r="B1482" s="59" t="s">
        <v>4293</v>
      </c>
      <c r="C1482" s="59"/>
    </row>
    <row r="1483" spans="1:3" x14ac:dyDescent="0.25">
      <c r="A1483" s="69" t="s">
        <v>4297</v>
      </c>
      <c r="B1483" s="59" t="s">
        <v>4293</v>
      </c>
      <c r="C1483" s="59" t="s">
        <v>1613</v>
      </c>
    </row>
    <row r="1484" spans="1:3" x14ac:dyDescent="0.25">
      <c r="A1484" s="69" t="s">
        <v>4299</v>
      </c>
      <c r="B1484" s="59" t="s">
        <v>4293</v>
      </c>
      <c r="C1484" s="59" t="s">
        <v>1561</v>
      </c>
    </row>
    <row r="1485" spans="1:3" x14ac:dyDescent="0.25">
      <c r="A1485" s="69" t="s">
        <v>4305</v>
      </c>
      <c r="B1485" s="59" t="s">
        <v>4300</v>
      </c>
      <c r="C1485" s="59" t="s">
        <v>4301</v>
      </c>
    </row>
    <row r="1486" spans="1:3" x14ac:dyDescent="0.25">
      <c r="A1486" s="69" t="s">
        <v>4308</v>
      </c>
      <c r="B1486" s="59" t="s">
        <v>4300</v>
      </c>
      <c r="C1486" s="59" t="s">
        <v>4306</v>
      </c>
    </row>
    <row r="1487" spans="1:3" x14ac:dyDescent="0.25">
      <c r="A1487" s="69" t="s">
        <v>4311</v>
      </c>
      <c r="B1487" s="59" t="s">
        <v>4300</v>
      </c>
      <c r="C1487" s="59" t="s">
        <v>4309</v>
      </c>
    </row>
    <row r="1488" spans="1:3" x14ac:dyDescent="0.25">
      <c r="A1488" s="69" t="s">
        <v>4314</v>
      </c>
      <c r="B1488" s="59" t="s">
        <v>4300</v>
      </c>
      <c r="C1488" s="59" t="s">
        <v>4312</v>
      </c>
    </row>
    <row r="1489" spans="1:3" x14ac:dyDescent="0.25">
      <c r="A1489" s="69" t="s">
        <v>6616</v>
      </c>
      <c r="B1489" s="59" t="s">
        <v>5538</v>
      </c>
      <c r="C1489" s="59" t="s">
        <v>5557</v>
      </c>
    </row>
    <row r="1490" spans="1:3" x14ac:dyDescent="0.25">
      <c r="A1490" s="69" t="s">
        <v>6507</v>
      </c>
      <c r="B1490" s="59" t="s">
        <v>4939</v>
      </c>
      <c r="C1490" s="59" t="s">
        <v>4947</v>
      </c>
    </row>
    <row r="1491" spans="1:3" x14ac:dyDescent="0.25">
      <c r="A1491" s="69" t="s">
        <v>4335</v>
      </c>
      <c r="B1491" s="59" t="s">
        <v>4315</v>
      </c>
      <c r="C1491" s="59" t="s">
        <v>4333</v>
      </c>
    </row>
    <row r="1492" spans="1:3" x14ac:dyDescent="0.25">
      <c r="A1492" s="69" t="s">
        <v>4327</v>
      </c>
      <c r="B1492" s="59" t="s">
        <v>4315</v>
      </c>
      <c r="C1492" s="59" t="s">
        <v>4325</v>
      </c>
    </row>
    <row r="1493" spans="1:3" x14ac:dyDescent="0.25">
      <c r="A1493" s="69" t="s">
        <v>4324</v>
      </c>
      <c r="B1493" s="59" t="s">
        <v>4315</v>
      </c>
      <c r="C1493" s="59" t="s">
        <v>4322</v>
      </c>
    </row>
    <row r="1494" spans="1:3" x14ac:dyDescent="0.25">
      <c r="A1494" s="69" t="s">
        <v>4329</v>
      </c>
      <c r="B1494" s="59" t="s">
        <v>4315</v>
      </c>
      <c r="C1494" s="59" t="s">
        <v>1561</v>
      </c>
    </row>
    <row r="1495" spans="1:3" x14ac:dyDescent="0.25">
      <c r="A1495" s="69" t="s">
        <v>4341</v>
      </c>
      <c r="B1495" s="59" t="s">
        <v>4315</v>
      </c>
      <c r="C1495" s="59" t="s">
        <v>6424</v>
      </c>
    </row>
    <row r="1496" spans="1:3" x14ac:dyDescent="0.25">
      <c r="A1496" s="69" t="s">
        <v>4338</v>
      </c>
      <c r="B1496" s="59" t="s">
        <v>4315</v>
      </c>
      <c r="C1496" s="59" t="s">
        <v>4336</v>
      </c>
    </row>
    <row r="1497" spans="1:3" x14ac:dyDescent="0.25">
      <c r="A1497" s="69" t="s">
        <v>4318</v>
      </c>
      <c r="B1497" s="59" t="s">
        <v>4315</v>
      </c>
      <c r="C1497" s="59" t="s">
        <v>4316</v>
      </c>
    </row>
    <row r="1498" spans="1:3" x14ac:dyDescent="0.25">
      <c r="A1498" s="69" t="s">
        <v>4332</v>
      </c>
      <c r="B1498" s="59" t="s">
        <v>4315</v>
      </c>
      <c r="C1498" s="59" t="s">
        <v>4330</v>
      </c>
    </row>
    <row r="1499" spans="1:3" x14ac:dyDescent="0.25">
      <c r="A1499" s="69" t="s">
        <v>4321</v>
      </c>
      <c r="B1499" s="59" t="s">
        <v>4315</v>
      </c>
      <c r="C1499" s="59" t="s">
        <v>4319</v>
      </c>
    </row>
    <row r="1500" spans="1:3" x14ac:dyDescent="0.25">
      <c r="A1500" s="69" t="s">
        <v>4344</v>
      </c>
      <c r="B1500" s="59" t="s">
        <v>4342</v>
      </c>
      <c r="C1500" s="59"/>
    </row>
    <row r="1501" spans="1:3" x14ac:dyDescent="0.25">
      <c r="A1501" s="69" t="s">
        <v>6426</v>
      </c>
      <c r="B1501" s="59" t="s">
        <v>4345</v>
      </c>
      <c r="C1501" s="59"/>
    </row>
    <row r="1502" spans="1:3" x14ac:dyDescent="0.25">
      <c r="A1502" s="69" t="s">
        <v>4348</v>
      </c>
      <c r="B1502" s="59" t="s">
        <v>4345</v>
      </c>
      <c r="C1502" s="59" t="s">
        <v>1613</v>
      </c>
    </row>
    <row r="1503" spans="1:3" x14ac:dyDescent="0.25">
      <c r="A1503" s="69" t="s">
        <v>4350</v>
      </c>
      <c r="B1503" s="59" t="s">
        <v>4345</v>
      </c>
      <c r="C1503" s="59" t="s">
        <v>1561</v>
      </c>
    </row>
    <row r="1504" spans="1:3" x14ac:dyDescent="0.25">
      <c r="A1504" s="69" t="s">
        <v>6414</v>
      </c>
      <c r="B1504" s="59" t="s">
        <v>4222</v>
      </c>
      <c r="C1504" s="59" t="s">
        <v>4247</v>
      </c>
    </row>
    <row r="1505" spans="1:3" x14ac:dyDescent="0.25">
      <c r="A1505" s="69" t="s">
        <v>6415</v>
      </c>
      <c r="B1505" s="59" t="s">
        <v>4222</v>
      </c>
      <c r="C1505" s="59" t="s">
        <v>4259</v>
      </c>
    </row>
    <row r="1506" spans="1:3" x14ac:dyDescent="0.25">
      <c r="A1506" s="69" t="s">
        <v>6672</v>
      </c>
      <c r="B1506" s="59" t="s">
        <v>5613</v>
      </c>
      <c r="C1506" s="59" t="s">
        <v>5655</v>
      </c>
    </row>
    <row r="1507" spans="1:3" x14ac:dyDescent="0.25">
      <c r="A1507" s="96" t="s">
        <v>12834</v>
      </c>
      <c r="B1507" s="129" t="s">
        <v>12829</v>
      </c>
      <c r="C1507" s="129" t="s">
        <v>12827</v>
      </c>
    </row>
    <row r="1508" spans="1:3" x14ac:dyDescent="0.25">
      <c r="A1508" s="69" t="s">
        <v>4353</v>
      </c>
      <c r="B1508" s="59" t="s">
        <v>4351</v>
      </c>
      <c r="C1508" s="59"/>
    </row>
    <row r="1509" spans="1:3" x14ac:dyDescent="0.25">
      <c r="A1509" s="69" t="s">
        <v>6505</v>
      </c>
      <c r="B1509" s="59" t="s">
        <v>6504</v>
      </c>
      <c r="C1509" s="59" t="s">
        <v>4924</v>
      </c>
    </row>
    <row r="1510" spans="1:3" x14ac:dyDescent="0.25">
      <c r="A1510" s="69" t="s">
        <v>6427</v>
      </c>
      <c r="B1510" s="59" t="s">
        <v>4354</v>
      </c>
      <c r="C1510" s="59"/>
    </row>
    <row r="1511" spans="1:3" x14ac:dyDescent="0.25">
      <c r="A1511" s="69" t="s">
        <v>4357</v>
      </c>
      <c r="B1511" s="59" t="s">
        <v>4354</v>
      </c>
      <c r="C1511" s="59" t="s">
        <v>1613</v>
      </c>
    </row>
    <row r="1512" spans="1:3" x14ac:dyDescent="0.25">
      <c r="A1512" s="69" t="s">
        <v>4359</v>
      </c>
      <c r="B1512" s="59" t="s">
        <v>4354</v>
      </c>
      <c r="C1512" s="59" t="s">
        <v>1561</v>
      </c>
    </row>
    <row r="1513" spans="1:3" x14ac:dyDescent="0.25">
      <c r="A1513" s="69" t="s">
        <v>4403</v>
      </c>
      <c r="B1513" s="59" t="s">
        <v>4360</v>
      </c>
      <c r="C1513" s="59" t="s">
        <v>77</v>
      </c>
    </row>
    <row r="1514" spans="1:3" x14ac:dyDescent="0.25">
      <c r="A1514" s="69" t="s">
        <v>4371</v>
      </c>
      <c r="B1514" s="59" t="s">
        <v>4360</v>
      </c>
      <c r="C1514" s="59" t="s">
        <v>4369</v>
      </c>
    </row>
    <row r="1515" spans="1:3" x14ac:dyDescent="0.25">
      <c r="A1515" s="69" t="s">
        <v>4380</v>
      </c>
      <c r="B1515" s="59" t="s">
        <v>4360</v>
      </c>
      <c r="C1515" s="59" t="s">
        <v>4378</v>
      </c>
    </row>
    <row r="1516" spans="1:3" x14ac:dyDescent="0.25">
      <c r="A1516" s="69" t="s">
        <v>4368</v>
      </c>
      <c r="B1516" s="59" t="s">
        <v>4360</v>
      </c>
      <c r="C1516" s="59" t="s">
        <v>4365</v>
      </c>
    </row>
    <row r="1517" spans="1:3" x14ac:dyDescent="0.25">
      <c r="A1517" s="69" t="s">
        <v>4395</v>
      </c>
      <c r="B1517" s="59" t="s">
        <v>4360</v>
      </c>
      <c r="C1517" s="59" t="s">
        <v>4393</v>
      </c>
    </row>
    <row r="1518" spans="1:3" x14ac:dyDescent="0.25">
      <c r="A1518" s="69" t="s">
        <v>4383</v>
      </c>
      <c r="B1518" s="59" t="s">
        <v>4360</v>
      </c>
      <c r="C1518" s="59" t="s">
        <v>4381</v>
      </c>
    </row>
    <row r="1519" spans="1:3" x14ac:dyDescent="0.25">
      <c r="A1519" s="69" t="s">
        <v>4389</v>
      </c>
      <c r="B1519" s="59" t="s">
        <v>4360</v>
      </c>
      <c r="C1519" s="59" t="s">
        <v>4387</v>
      </c>
    </row>
    <row r="1520" spans="1:3" x14ac:dyDescent="0.25">
      <c r="A1520" s="69" t="s">
        <v>4405</v>
      </c>
      <c r="B1520" s="59" t="s">
        <v>4360</v>
      </c>
      <c r="C1520" s="59" t="s">
        <v>654</v>
      </c>
    </row>
    <row r="1521" spans="1:3" x14ac:dyDescent="0.25">
      <c r="A1521" s="69" t="s">
        <v>4364</v>
      </c>
      <c r="B1521" s="59" t="s">
        <v>4360</v>
      </c>
      <c r="C1521" s="59" t="s">
        <v>4361</v>
      </c>
    </row>
    <row r="1522" spans="1:3" x14ac:dyDescent="0.25">
      <c r="A1522" s="69" t="s">
        <v>4377</v>
      </c>
      <c r="B1522" s="59" t="s">
        <v>4360</v>
      </c>
      <c r="C1522" s="59" t="s">
        <v>4375</v>
      </c>
    </row>
    <row r="1523" spans="1:3" x14ac:dyDescent="0.25">
      <c r="A1523" s="69" t="s">
        <v>4397</v>
      </c>
      <c r="B1523" s="59" t="s">
        <v>4360</v>
      </c>
      <c r="C1523" s="59" t="s">
        <v>86</v>
      </c>
    </row>
    <row r="1524" spans="1:3" x14ac:dyDescent="0.25">
      <c r="A1524" s="69" t="s">
        <v>4400</v>
      </c>
      <c r="B1524" s="59" t="s">
        <v>4360</v>
      </c>
      <c r="C1524" s="59" t="s">
        <v>4398</v>
      </c>
    </row>
    <row r="1525" spans="1:3" x14ac:dyDescent="0.25">
      <c r="A1525" s="69" t="s">
        <v>4374</v>
      </c>
      <c r="B1525" s="59" t="s">
        <v>4360</v>
      </c>
      <c r="C1525" s="59" t="s">
        <v>4372</v>
      </c>
    </row>
    <row r="1526" spans="1:3" x14ac:dyDescent="0.25">
      <c r="A1526" s="69" t="s">
        <v>4386</v>
      </c>
      <c r="B1526" s="59" t="s">
        <v>4360</v>
      </c>
      <c r="C1526" s="59" t="s">
        <v>4384</v>
      </c>
    </row>
    <row r="1527" spans="1:3" x14ac:dyDescent="0.25">
      <c r="A1527" s="69" t="s">
        <v>4392</v>
      </c>
      <c r="B1527" s="59" t="s">
        <v>4360</v>
      </c>
      <c r="C1527" s="59" t="s">
        <v>4390</v>
      </c>
    </row>
    <row r="1528" spans="1:3" x14ac:dyDescent="0.25">
      <c r="A1528" s="69" t="s">
        <v>4410</v>
      </c>
      <c r="B1528" s="59" t="s">
        <v>4406</v>
      </c>
      <c r="C1528" s="59" t="s">
        <v>4407</v>
      </c>
    </row>
    <row r="1529" spans="1:3" x14ac:dyDescent="0.25">
      <c r="A1529" s="69" t="s">
        <v>4413</v>
      </c>
      <c r="B1529" s="59" t="s">
        <v>4406</v>
      </c>
      <c r="C1529" s="59" t="s">
        <v>4411</v>
      </c>
    </row>
    <row r="1530" spans="1:3" x14ac:dyDescent="0.25">
      <c r="A1530" s="69" t="s">
        <v>4416</v>
      </c>
      <c r="B1530" s="59" t="s">
        <v>4406</v>
      </c>
      <c r="C1530" s="59" t="s">
        <v>4414</v>
      </c>
    </row>
    <row r="1531" spans="1:3" x14ac:dyDescent="0.25">
      <c r="A1531" s="69" t="s">
        <v>4444</v>
      </c>
      <c r="B1531" s="59" t="s">
        <v>4406</v>
      </c>
      <c r="C1531" s="59" t="s">
        <v>4442</v>
      </c>
    </row>
    <row r="1532" spans="1:3" x14ac:dyDescent="0.25">
      <c r="A1532" s="69" t="s">
        <v>4436</v>
      </c>
      <c r="B1532" s="59" t="s">
        <v>4406</v>
      </c>
      <c r="C1532" s="59" t="s">
        <v>4434</v>
      </c>
    </row>
    <row r="1533" spans="1:3" x14ac:dyDescent="0.25">
      <c r="A1533" s="69" t="s">
        <v>4419</v>
      </c>
      <c r="B1533" s="59" t="s">
        <v>4406</v>
      </c>
      <c r="C1533" s="59" t="s">
        <v>4417</v>
      </c>
    </row>
    <row r="1534" spans="1:3" x14ac:dyDescent="0.25">
      <c r="A1534" s="69" t="s">
        <v>4459</v>
      </c>
      <c r="B1534" s="59" t="s">
        <v>4406</v>
      </c>
      <c r="C1534" s="59" t="s">
        <v>77</v>
      </c>
    </row>
    <row r="1535" spans="1:3" x14ac:dyDescent="0.25">
      <c r="A1535" s="69" t="s">
        <v>4422</v>
      </c>
      <c r="B1535" s="59" t="s">
        <v>4406</v>
      </c>
      <c r="C1535" s="59" t="s">
        <v>4420</v>
      </c>
    </row>
    <row r="1536" spans="1:3" x14ac:dyDescent="0.25">
      <c r="A1536" s="69" t="s">
        <v>4451</v>
      </c>
      <c r="B1536" s="59" t="s">
        <v>4406</v>
      </c>
      <c r="C1536" s="59" t="s">
        <v>4449</v>
      </c>
    </row>
    <row r="1537" spans="1:3" x14ac:dyDescent="0.25">
      <c r="A1537" s="69" t="s">
        <v>4439</v>
      </c>
      <c r="B1537" s="59" t="s">
        <v>4406</v>
      </c>
      <c r="C1537" s="59" t="s">
        <v>4437</v>
      </c>
    </row>
    <row r="1538" spans="1:3" x14ac:dyDescent="0.25">
      <c r="A1538" s="69" t="s">
        <v>4446</v>
      </c>
      <c r="B1538" s="59" t="s">
        <v>4406</v>
      </c>
      <c r="C1538" s="59" t="s">
        <v>124</v>
      </c>
    </row>
    <row r="1539" spans="1:3" x14ac:dyDescent="0.25">
      <c r="A1539" s="69" t="s">
        <v>4454</v>
      </c>
      <c r="B1539" s="59" t="s">
        <v>4406</v>
      </c>
      <c r="C1539" s="59" t="s">
        <v>4452</v>
      </c>
    </row>
    <row r="1540" spans="1:3" x14ac:dyDescent="0.25">
      <c r="A1540" s="69" t="s">
        <v>4457</v>
      </c>
      <c r="B1540" s="59" t="s">
        <v>4406</v>
      </c>
      <c r="C1540" s="59" t="s">
        <v>4455</v>
      </c>
    </row>
    <row r="1541" spans="1:3" x14ac:dyDescent="0.25">
      <c r="A1541" s="69" t="s">
        <v>4433</v>
      </c>
      <c r="B1541" s="59" t="s">
        <v>4406</v>
      </c>
      <c r="C1541" s="59" t="s">
        <v>4431</v>
      </c>
    </row>
    <row r="1542" spans="1:3" x14ac:dyDescent="0.25">
      <c r="A1542" s="69" t="s">
        <v>4448</v>
      </c>
      <c r="B1542" s="59" t="s">
        <v>4406</v>
      </c>
      <c r="C1542" s="59" t="s">
        <v>654</v>
      </c>
    </row>
    <row r="1543" spans="1:3" x14ac:dyDescent="0.25">
      <c r="A1543" s="69" t="s">
        <v>4441</v>
      </c>
      <c r="B1543" s="59" t="s">
        <v>4406</v>
      </c>
      <c r="C1543" s="59" t="s">
        <v>86</v>
      </c>
    </row>
    <row r="1544" spans="1:3" x14ac:dyDescent="0.25">
      <c r="A1544" s="69" t="s">
        <v>4428</v>
      </c>
      <c r="B1544" s="59" t="s">
        <v>4406</v>
      </c>
      <c r="C1544" s="59" t="s">
        <v>4426</v>
      </c>
    </row>
    <row r="1545" spans="1:3" x14ac:dyDescent="0.25">
      <c r="A1545" s="69" t="s">
        <v>4425</v>
      </c>
      <c r="B1545" s="59" t="s">
        <v>4406</v>
      </c>
      <c r="C1545" s="59" t="s">
        <v>4423</v>
      </c>
    </row>
    <row r="1546" spans="1:3" x14ac:dyDescent="0.25">
      <c r="A1546" s="69" t="s">
        <v>4430</v>
      </c>
      <c r="B1546" s="59" t="s">
        <v>4406</v>
      </c>
      <c r="C1546" s="59" t="s">
        <v>4390</v>
      </c>
    </row>
    <row r="1547" spans="1:3" x14ac:dyDescent="0.25">
      <c r="A1547" s="69" t="s">
        <v>4482</v>
      </c>
      <c r="B1547" s="59" t="s">
        <v>4460</v>
      </c>
      <c r="C1547" s="59" t="s">
        <v>4480</v>
      </c>
    </row>
    <row r="1548" spans="1:3" x14ac:dyDescent="0.25">
      <c r="A1548" s="69" t="s">
        <v>4463</v>
      </c>
      <c r="B1548" s="59" t="s">
        <v>4460</v>
      </c>
      <c r="C1548" s="59" t="s">
        <v>77</v>
      </c>
    </row>
    <row r="1549" spans="1:3" x14ac:dyDescent="0.25">
      <c r="A1549" s="69" t="s">
        <v>4466</v>
      </c>
      <c r="B1549" s="59" t="s">
        <v>4460</v>
      </c>
      <c r="C1549" s="59" t="s">
        <v>4464</v>
      </c>
    </row>
    <row r="1550" spans="1:3" x14ac:dyDescent="0.25">
      <c r="A1550" s="69" t="s">
        <v>4469</v>
      </c>
      <c r="B1550" s="59" t="s">
        <v>4460</v>
      </c>
      <c r="C1550" s="59" t="s">
        <v>4467</v>
      </c>
    </row>
    <row r="1551" spans="1:3" x14ac:dyDescent="0.25">
      <c r="A1551" s="69" t="s">
        <v>4472</v>
      </c>
      <c r="B1551" s="59" t="s">
        <v>4460</v>
      </c>
      <c r="C1551" s="59" t="s">
        <v>4470</v>
      </c>
    </row>
    <row r="1552" spans="1:3" x14ac:dyDescent="0.25">
      <c r="A1552" s="69" t="s">
        <v>4485</v>
      </c>
      <c r="B1552" s="59" t="s">
        <v>4460</v>
      </c>
      <c r="C1552" s="59" t="s">
        <v>4483</v>
      </c>
    </row>
    <row r="1553" spans="1:3" x14ac:dyDescent="0.25">
      <c r="A1553" s="69" t="s">
        <v>4474</v>
      </c>
      <c r="B1553" s="59" t="s">
        <v>4460</v>
      </c>
      <c r="C1553" s="59" t="s">
        <v>182</v>
      </c>
    </row>
    <row r="1554" spans="1:3" x14ac:dyDescent="0.25">
      <c r="A1554" s="69" t="s">
        <v>4476</v>
      </c>
      <c r="B1554" s="59" t="s">
        <v>4460</v>
      </c>
      <c r="C1554" s="59" t="s">
        <v>171</v>
      </c>
    </row>
    <row r="1555" spans="1:3" x14ac:dyDescent="0.25">
      <c r="A1555" s="69" t="s">
        <v>4479</v>
      </c>
      <c r="B1555" s="59" t="s">
        <v>4460</v>
      </c>
      <c r="C1555" s="59" t="s">
        <v>4477</v>
      </c>
    </row>
    <row r="1556" spans="1:3" x14ac:dyDescent="0.25">
      <c r="A1556" s="69" t="s">
        <v>4490</v>
      </c>
      <c r="B1556" s="59" t="s">
        <v>4486</v>
      </c>
      <c r="C1556" s="59" t="s">
        <v>4487</v>
      </c>
    </row>
    <row r="1557" spans="1:3" x14ac:dyDescent="0.25">
      <c r="A1557" s="69" t="s">
        <v>4501</v>
      </c>
      <c r="B1557" s="59" t="s">
        <v>4486</v>
      </c>
      <c r="C1557" s="59" t="s">
        <v>4455</v>
      </c>
    </row>
    <row r="1558" spans="1:3" x14ac:dyDescent="0.25">
      <c r="A1558" s="69" t="s">
        <v>4499</v>
      </c>
      <c r="B1558" s="59" t="s">
        <v>4486</v>
      </c>
      <c r="C1558" s="59" t="s">
        <v>4497</v>
      </c>
    </row>
    <row r="1559" spans="1:3" x14ac:dyDescent="0.25">
      <c r="A1559" s="69" t="s">
        <v>4493</v>
      </c>
      <c r="B1559" s="59" t="s">
        <v>4486</v>
      </c>
      <c r="C1559" s="59" t="s">
        <v>4491</v>
      </c>
    </row>
    <row r="1560" spans="1:3" x14ac:dyDescent="0.25">
      <c r="A1560" s="69" t="s">
        <v>4496</v>
      </c>
      <c r="B1560" s="59" t="s">
        <v>4486</v>
      </c>
      <c r="C1560" s="59" t="s">
        <v>4494</v>
      </c>
    </row>
    <row r="1561" spans="1:3" x14ac:dyDescent="0.25">
      <c r="A1561" s="69" t="s">
        <v>4508</v>
      </c>
      <c r="B1561" s="59" t="s">
        <v>4505</v>
      </c>
      <c r="C1561" s="59" t="s">
        <v>1733</v>
      </c>
    </row>
    <row r="1562" spans="1:3" x14ac:dyDescent="0.25">
      <c r="A1562" s="69" t="s">
        <v>4511</v>
      </c>
      <c r="B1562" s="59" t="s">
        <v>4505</v>
      </c>
      <c r="C1562" s="59" t="s">
        <v>4509</v>
      </c>
    </row>
    <row r="1563" spans="1:3" x14ac:dyDescent="0.25">
      <c r="A1563" s="69" t="s">
        <v>4513</v>
      </c>
      <c r="B1563" s="59" t="s">
        <v>4505</v>
      </c>
      <c r="C1563" s="59" t="s">
        <v>875</v>
      </c>
    </row>
    <row r="1564" spans="1:3" x14ac:dyDescent="0.25">
      <c r="A1564" s="69" t="s">
        <v>4516</v>
      </c>
      <c r="B1564" s="59" t="s">
        <v>4505</v>
      </c>
      <c r="C1564" s="59" t="s">
        <v>4514</v>
      </c>
    </row>
    <row r="1565" spans="1:3" x14ac:dyDescent="0.25">
      <c r="A1565" s="69" t="s">
        <v>4518</v>
      </c>
      <c r="B1565" s="59" t="s">
        <v>4505</v>
      </c>
      <c r="C1565" s="59" t="s">
        <v>2074</v>
      </c>
    </row>
    <row r="1566" spans="1:3" x14ac:dyDescent="0.25">
      <c r="A1566" s="69" t="s">
        <v>4520</v>
      </c>
      <c r="B1566" s="59" t="s">
        <v>4505</v>
      </c>
      <c r="C1566" s="59" t="s">
        <v>310</v>
      </c>
    </row>
    <row r="1567" spans="1:3" x14ac:dyDescent="0.25">
      <c r="A1567" s="69" t="s">
        <v>4525</v>
      </c>
      <c r="B1567" s="59" t="s">
        <v>4521</v>
      </c>
      <c r="C1567" s="59" t="s">
        <v>4522</v>
      </c>
    </row>
    <row r="1568" spans="1:3" x14ac:dyDescent="0.25">
      <c r="A1568" s="69" t="s">
        <v>4529</v>
      </c>
      <c r="B1568" s="59" t="s">
        <v>4521</v>
      </c>
      <c r="C1568" s="59" t="s">
        <v>4527</v>
      </c>
    </row>
    <row r="1569" spans="1:3" x14ac:dyDescent="0.25">
      <c r="A1569" s="69" t="s">
        <v>4532</v>
      </c>
      <c r="B1569" s="59" t="s">
        <v>4521</v>
      </c>
      <c r="C1569" s="59" t="s">
        <v>4530</v>
      </c>
    </row>
    <row r="1570" spans="1:3" x14ac:dyDescent="0.25">
      <c r="A1570" s="69" t="s">
        <v>4535</v>
      </c>
      <c r="B1570" s="59" t="s">
        <v>4521</v>
      </c>
      <c r="C1570" s="59" t="s">
        <v>4533</v>
      </c>
    </row>
    <row r="1571" spans="1:3" x14ac:dyDescent="0.25">
      <c r="A1571" s="69" t="s">
        <v>4539</v>
      </c>
      <c r="B1571" s="59" t="s">
        <v>4521</v>
      </c>
      <c r="C1571" s="59" t="s">
        <v>4537</v>
      </c>
    </row>
    <row r="1572" spans="1:3" x14ac:dyDescent="0.25">
      <c r="A1572" s="69" t="s">
        <v>4543</v>
      </c>
      <c r="B1572" s="59" t="s">
        <v>4521</v>
      </c>
      <c r="C1572" s="59" t="s">
        <v>6452</v>
      </c>
    </row>
    <row r="1573" spans="1:3" x14ac:dyDescent="0.25">
      <c r="A1573" s="69" t="s">
        <v>4546</v>
      </c>
      <c r="B1573" s="59" t="s">
        <v>4521</v>
      </c>
      <c r="C1573" s="59" t="s">
        <v>4544</v>
      </c>
    </row>
    <row r="1574" spans="1:3" x14ac:dyDescent="0.25">
      <c r="A1574" s="69" t="s">
        <v>4551</v>
      </c>
      <c r="B1574" s="59" t="s">
        <v>4547</v>
      </c>
      <c r="C1574" s="59" t="s">
        <v>4548</v>
      </c>
    </row>
    <row r="1575" spans="1:3" x14ac:dyDescent="0.25">
      <c r="A1575" s="69" t="s">
        <v>4553</v>
      </c>
      <c r="B1575" s="59" t="s">
        <v>4547</v>
      </c>
      <c r="C1575" s="59" t="s">
        <v>682</v>
      </c>
    </row>
    <row r="1576" spans="1:3" x14ac:dyDescent="0.25">
      <c r="A1576" s="69" t="s">
        <v>4559</v>
      </c>
      <c r="B1576" s="59" t="s">
        <v>4547</v>
      </c>
      <c r="C1576" s="59" t="s">
        <v>4557</v>
      </c>
    </row>
    <row r="1577" spans="1:3" x14ac:dyDescent="0.25">
      <c r="A1577" s="69" t="s">
        <v>4556</v>
      </c>
      <c r="B1577" s="59" t="s">
        <v>4547</v>
      </c>
      <c r="C1577" s="59" t="s">
        <v>4554</v>
      </c>
    </row>
    <row r="1578" spans="1:3" x14ac:dyDescent="0.25">
      <c r="A1578" s="69" t="s">
        <v>4564</v>
      </c>
      <c r="B1578" s="59" t="s">
        <v>4560</v>
      </c>
      <c r="C1578" s="59" t="s">
        <v>4561</v>
      </c>
    </row>
    <row r="1579" spans="1:3" x14ac:dyDescent="0.25">
      <c r="A1579" s="69" t="s">
        <v>4567</v>
      </c>
      <c r="B1579" s="59" t="s">
        <v>4560</v>
      </c>
      <c r="C1579" s="59" t="s">
        <v>4565</v>
      </c>
    </row>
    <row r="1580" spans="1:3" x14ac:dyDescent="0.25">
      <c r="A1580" s="69" t="s">
        <v>12007</v>
      </c>
      <c r="B1580" s="59" t="s">
        <v>4560</v>
      </c>
      <c r="C1580" s="59" t="s">
        <v>4568</v>
      </c>
    </row>
    <row r="1581" spans="1:3" x14ac:dyDescent="0.25">
      <c r="A1581" s="69" t="s">
        <v>12008</v>
      </c>
      <c r="B1581" s="59" t="s">
        <v>4560</v>
      </c>
      <c r="C1581" s="59" t="s">
        <v>4572</v>
      </c>
    </row>
    <row r="1582" spans="1:3" x14ac:dyDescent="0.25">
      <c r="A1582" s="69" t="s">
        <v>4578</v>
      </c>
      <c r="B1582" s="59" t="s">
        <v>4560</v>
      </c>
      <c r="C1582" s="59" t="s">
        <v>4576</v>
      </c>
    </row>
    <row r="1583" spans="1:3" x14ac:dyDescent="0.25">
      <c r="A1583" s="69" t="s">
        <v>12009</v>
      </c>
      <c r="B1583" s="59" t="s">
        <v>4560</v>
      </c>
      <c r="C1583" s="59" t="s">
        <v>4579</v>
      </c>
    </row>
    <row r="1584" spans="1:3" x14ac:dyDescent="0.25">
      <c r="A1584" s="69" t="s">
        <v>12010</v>
      </c>
      <c r="B1584" s="59" t="s">
        <v>4560</v>
      </c>
      <c r="C1584" s="59" t="s">
        <v>4583</v>
      </c>
    </row>
    <row r="1585" spans="1:3" x14ac:dyDescent="0.25">
      <c r="A1585" s="69" t="s">
        <v>12011</v>
      </c>
      <c r="B1585" s="59" t="s">
        <v>4560</v>
      </c>
      <c r="C1585" s="59" t="s">
        <v>4587</v>
      </c>
    </row>
    <row r="1586" spans="1:3" x14ac:dyDescent="0.25">
      <c r="A1586" s="69" t="s">
        <v>12012</v>
      </c>
      <c r="B1586" s="59" t="s">
        <v>4560</v>
      </c>
      <c r="C1586" s="59" t="s">
        <v>4590</v>
      </c>
    </row>
    <row r="1587" spans="1:3" x14ac:dyDescent="0.25">
      <c r="A1587" s="69" t="s">
        <v>12013</v>
      </c>
      <c r="B1587" s="59" t="s">
        <v>4560</v>
      </c>
      <c r="C1587" s="59" t="s">
        <v>4594</v>
      </c>
    </row>
    <row r="1588" spans="1:3" x14ac:dyDescent="0.25">
      <c r="A1588" s="69" t="s">
        <v>12014</v>
      </c>
      <c r="B1588" s="59" t="s">
        <v>4560</v>
      </c>
      <c r="C1588" s="59" t="s">
        <v>4598</v>
      </c>
    </row>
    <row r="1589" spans="1:3" x14ac:dyDescent="0.25">
      <c r="A1589" s="69" t="s">
        <v>4606</v>
      </c>
      <c r="B1589" s="59" t="s">
        <v>4602</v>
      </c>
      <c r="C1589" s="59" t="s">
        <v>4603</v>
      </c>
    </row>
    <row r="1590" spans="1:3" x14ac:dyDescent="0.25">
      <c r="A1590" s="69" t="s">
        <v>4617</v>
      </c>
      <c r="B1590" s="59" t="s">
        <v>4602</v>
      </c>
      <c r="C1590" s="59" t="s">
        <v>4615</v>
      </c>
    </row>
    <row r="1591" spans="1:3" x14ac:dyDescent="0.25">
      <c r="A1591" s="69" t="s">
        <v>4609</v>
      </c>
      <c r="B1591" s="59" t="s">
        <v>4602</v>
      </c>
      <c r="C1591" s="59" t="s">
        <v>4607</v>
      </c>
    </row>
    <row r="1592" spans="1:3" x14ac:dyDescent="0.25">
      <c r="A1592" s="69" t="s">
        <v>4612</v>
      </c>
      <c r="B1592" s="59" t="s">
        <v>4602</v>
      </c>
      <c r="C1592" s="59" t="s">
        <v>4610</v>
      </c>
    </row>
    <row r="1593" spans="1:3" x14ac:dyDescent="0.25">
      <c r="A1593" s="69" t="s">
        <v>4614</v>
      </c>
      <c r="B1593" s="59" t="s">
        <v>4602</v>
      </c>
      <c r="C1593" s="59" t="s">
        <v>601</v>
      </c>
    </row>
    <row r="1594" spans="1:3" x14ac:dyDescent="0.25">
      <c r="A1594" s="69" t="s">
        <v>11597</v>
      </c>
      <c r="B1594" s="59" t="s">
        <v>4618</v>
      </c>
      <c r="C1594" s="59" t="s">
        <v>654</v>
      </c>
    </row>
    <row r="1595" spans="1:3" x14ac:dyDescent="0.25">
      <c r="A1595" s="69" t="s">
        <v>11598</v>
      </c>
      <c r="B1595" s="59" t="s">
        <v>4618</v>
      </c>
      <c r="C1595" s="59" t="s">
        <v>4624</v>
      </c>
    </row>
    <row r="1596" spans="1:3" x14ac:dyDescent="0.25">
      <c r="A1596" s="69" t="s">
        <v>11599</v>
      </c>
      <c r="B1596" s="59" t="s">
        <v>4618</v>
      </c>
      <c r="C1596" s="59" t="s">
        <v>86</v>
      </c>
    </row>
    <row r="1597" spans="1:3" x14ac:dyDescent="0.25">
      <c r="A1597" s="69" t="s">
        <v>11600</v>
      </c>
      <c r="B1597" s="59" t="s">
        <v>4618</v>
      </c>
      <c r="C1597" s="59" t="s">
        <v>601</v>
      </c>
    </row>
    <row r="1598" spans="1:3" x14ac:dyDescent="0.25">
      <c r="A1598" s="69" t="s">
        <v>4633</v>
      </c>
      <c r="B1598" s="59" t="s">
        <v>4629</v>
      </c>
      <c r="C1598" s="59" t="s">
        <v>4630</v>
      </c>
    </row>
    <row r="1599" spans="1:3" x14ac:dyDescent="0.25">
      <c r="A1599" s="69" t="s">
        <v>4636</v>
      </c>
      <c r="B1599" s="59" t="s">
        <v>4629</v>
      </c>
      <c r="C1599" s="59" t="s">
        <v>4634</v>
      </c>
    </row>
    <row r="1600" spans="1:3" x14ac:dyDescent="0.25">
      <c r="A1600" s="69" t="s">
        <v>4642</v>
      </c>
      <c r="B1600" s="59" t="s">
        <v>4629</v>
      </c>
      <c r="C1600" s="59" t="s">
        <v>4640</v>
      </c>
    </row>
    <row r="1601" spans="1:3" x14ac:dyDescent="0.25">
      <c r="A1601" s="69" t="s">
        <v>4639</v>
      </c>
      <c r="B1601" s="59" t="s">
        <v>4629</v>
      </c>
      <c r="C1601" s="59" t="s">
        <v>4637</v>
      </c>
    </row>
    <row r="1602" spans="1:3" x14ac:dyDescent="0.25">
      <c r="A1602" s="69" t="s">
        <v>4645</v>
      </c>
      <c r="B1602" s="59" t="s">
        <v>4629</v>
      </c>
      <c r="C1602" s="59" t="s">
        <v>4643</v>
      </c>
    </row>
    <row r="1603" spans="1:3" x14ac:dyDescent="0.25">
      <c r="A1603" s="69" t="s">
        <v>4648</v>
      </c>
      <c r="B1603" s="59" t="s">
        <v>4629</v>
      </c>
      <c r="C1603" s="59" t="s">
        <v>4646</v>
      </c>
    </row>
    <row r="1604" spans="1:3" x14ac:dyDescent="0.25">
      <c r="A1604" s="69" t="s">
        <v>4651</v>
      </c>
      <c r="B1604" s="59" t="s">
        <v>4629</v>
      </c>
      <c r="C1604" s="59" t="s">
        <v>4649</v>
      </c>
    </row>
    <row r="1605" spans="1:3" x14ac:dyDescent="0.25">
      <c r="A1605" s="69" t="s">
        <v>4654</v>
      </c>
      <c r="B1605" s="59" t="s">
        <v>4629</v>
      </c>
      <c r="C1605" s="59" t="s">
        <v>4652</v>
      </c>
    </row>
    <row r="1606" spans="1:3" x14ac:dyDescent="0.25">
      <c r="A1606" s="69" t="s">
        <v>4659</v>
      </c>
      <c r="B1606" s="59" t="s">
        <v>4655</v>
      </c>
      <c r="C1606" s="59" t="s">
        <v>4656</v>
      </c>
    </row>
    <row r="1607" spans="1:3" x14ac:dyDescent="0.25">
      <c r="A1607" s="69" t="s">
        <v>4681</v>
      </c>
      <c r="B1607" s="59" t="s">
        <v>4655</v>
      </c>
      <c r="C1607" s="59" t="s">
        <v>4679</v>
      </c>
    </row>
    <row r="1608" spans="1:3" x14ac:dyDescent="0.25">
      <c r="A1608" s="69" t="s">
        <v>4684</v>
      </c>
      <c r="B1608" s="59" t="s">
        <v>4655</v>
      </c>
      <c r="C1608" s="59" t="s">
        <v>4682</v>
      </c>
    </row>
    <row r="1609" spans="1:3" x14ac:dyDescent="0.25">
      <c r="A1609" s="69" t="s">
        <v>4662</v>
      </c>
      <c r="B1609" s="59" t="s">
        <v>4655</v>
      </c>
      <c r="C1609" s="59" t="s">
        <v>4660</v>
      </c>
    </row>
    <row r="1610" spans="1:3" x14ac:dyDescent="0.25">
      <c r="A1610" s="69" t="s">
        <v>4665</v>
      </c>
      <c r="B1610" s="59" t="s">
        <v>4655</v>
      </c>
      <c r="C1610" s="59" t="s">
        <v>4663</v>
      </c>
    </row>
    <row r="1611" spans="1:3" x14ac:dyDescent="0.25">
      <c r="A1611" s="69" t="s">
        <v>4690</v>
      </c>
      <c r="B1611" s="59" t="s">
        <v>4655</v>
      </c>
      <c r="C1611" s="59" t="s">
        <v>4688</v>
      </c>
    </row>
    <row r="1612" spans="1:3" x14ac:dyDescent="0.25">
      <c r="A1612" s="69" t="s">
        <v>4687</v>
      </c>
      <c r="B1612" s="59" t="s">
        <v>4655</v>
      </c>
      <c r="C1612" s="59" t="s">
        <v>4685</v>
      </c>
    </row>
    <row r="1613" spans="1:3" x14ac:dyDescent="0.25">
      <c r="A1613" s="69" t="s">
        <v>4667</v>
      </c>
      <c r="B1613" s="59" t="s">
        <v>4655</v>
      </c>
      <c r="C1613" s="59" t="s">
        <v>3824</v>
      </c>
    </row>
    <row r="1614" spans="1:3" x14ac:dyDescent="0.25">
      <c r="A1614" s="69" t="s">
        <v>4673</v>
      </c>
      <c r="B1614" s="59" t="s">
        <v>4655</v>
      </c>
      <c r="C1614" s="59" t="s">
        <v>4671</v>
      </c>
    </row>
    <row r="1615" spans="1:3" x14ac:dyDescent="0.25">
      <c r="A1615" s="69" t="s">
        <v>4670</v>
      </c>
      <c r="B1615" s="59" t="s">
        <v>4655</v>
      </c>
      <c r="C1615" s="59" t="s">
        <v>4668</v>
      </c>
    </row>
    <row r="1616" spans="1:3" x14ac:dyDescent="0.25">
      <c r="A1616" s="69" t="s">
        <v>4675</v>
      </c>
      <c r="B1616" s="59" t="s">
        <v>4655</v>
      </c>
      <c r="C1616" s="59" t="s">
        <v>3832</v>
      </c>
    </row>
    <row r="1617" spans="1:3" x14ac:dyDescent="0.25">
      <c r="A1617" s="69" t="s">
        <v>4678</v>
      </c>
      <c r="B1617" s="59" t="s">
        <v>4655</v>
      </c>
      <c r="C1617" s="59" t="s">
        <v>4676</v>
      </c>
    </row>
    <row r="1618" spans="1:3" x14ac:dyDescent="0.25">
      <c r="A1618" s="69" t="s">
        <v>4694</v>
      </c>
      <c r="B1618" s="59" t="s">
        <v>4655</v>
      </c>
      <c r="C1618" s="59" t="s">
        <v>4691</v>
      </c>
    </row>
    <row r="1619" spans="1:3" x14ac:dyDescent="0.25">
      <c r="A1619" s="69" t="s">
        <v>4697</v>
      </c>
      <c r="B1619" s="59" t="s">
        <v>4655</v>
      </c>
      <c r="C1619" s="59" t="s">
        <v>4695</v>
      </c>
    </row>
    <row r="1620" spans="1:3" x14ac:dyDescent="0.25">
      <c r="A1620" s="69" t="s">
        <v>4702</v>
      </c>
      <c r="B1620" s="59" t="s">
        <v>4698</v>
      </c>
      <c r="C1620" s="59" t="s">
        <v>4699</v>
      </c>
    </row>
    <row r="1621" spans="1:3" x14ac:dyDescent="0.25">
      <c r="A1621" s="69" t="s">
        <v>4705</v>
      </c>
      <c r="B1621" s="59" t="s">
        <v>4698</v>
      </c>
      <c r="C1621" s="59" t="s">
        <v>4703</v>
      </c>
    </row>
    <row r="1622" spans="1:3" x14ac:dyDescent="0.25">
      <c r="A1622" s="69" t="s">
        <v>4708</v>
      </c>
      <c r="B1622" s="59" t="s">
        <v>4698</v>
      </c>
      <c r="C1622" s="59" t="s">
        <v>4706</v>
      </c>
    </row>
    <row r="1623" spans="1:3" x14ac:dyDescent="0.25">
      <c r="A1623" s="69" t="s">
        <v>4711</v>
      </c>
      <c r="B1623" s="59" t="s">
        <v>4698</v>
      </c>
      <c r="C1623" s="59" t="s">
        <v>4709</v>
      </c>
    </row>
    <row r="1624" spans="1:3" x14ac:dyDescent="0.25">
      <c r="A1624" s="69" t="s">
        <v>4714</v>
      </c>
      <c r="B1624" s="59" t="s">
        <v>4698</v>
      </c>
      <c r="C1624" s="59" t="s">
        <v>4712</v>
      </c>
    </row>
    <row r="1625" spans="1:3" x14ac:dyDescent="0.25">
      <c r="A1625" s="69" t="s">
        <v>4717</v>
      </c>
      <c r="B1625" s="59" t="s">
        <v>4698</v>
      </c>
      <c r="C1625" s="59" t="s">
        <v>4715</v>
      </c>
    </row>
    <row r="1626" spans="1:3" x14ac:dyDescent="0.25">
      <c r="A1626" s="69" t="s">
        <v>4720</v>
      </c>
      <c r="B1626" s="59" t="s">
        <v>4698</v>
      </c>
      <c r="C1626" s="59" t="s">
        <v>4718</v>
      </c>
    </row>
    <row r="1627" spans="1:3" x14ac:dyDescent="0.25">
      <c r="A1627" s="69" t="s">
        <v>4723</v>
      </c>
      <c r="B1627" s="59" t="s">
        <v>4698</v>
      </c>
      <c r="C1627" s="59" t="s">
        <v>4721</v>
      </c>
    </row>
    <row r="1628" spans="1:3" x14ac:dyDescent="0.25">
      <c r="A1628" s="69" t="s">
        <v>4725</v>
      </c>
      <c r="B1628" s="59" t="s">
        <v>4698</v>
      </c>
      <c r="C1628" s="59" t="s">
        <v>3816</v>
      </c>
    </row>
    <row r="1629" spans="1:3" x14ac:dyDescent="0.25">
      <c r="A1629" s="69" t="s">
        <v>4731</v>
      </c>
      <c r="B1629" s="59" t="s">
        <v>4726</v>
      </c>
      <c r="C1629" s="59" t="s">
        <v>4727</v>
      </c>
    </row>
    <row r="1630" spans="1:3" x14ac:dyDescent="0.25">
      <c r="A1630" s="69" t="s">
        <v>4734</v>
      </c>
      <c r="B1630" s="59" t="s">
        <v>4726</v>
      </c>
      <c r="C1630" s="59" t="s">
        <v>4732</v>
      </c>
    </row>
    <row r="1631" spans="1:3" x14ac:dyDescent="0.25">
      <c r="A1631" s="69" t="s">
        <v>4759</v>
      </c>
      <c r="B1631" s="59" t="s">
        <v>4752</v>
      </c>
      <c r="C1631" s="59" t="s">
        <v>4757</v>
      </c>
    </row>
    <row r="1632" spans="1:3" x14ac:dyDescent="0.25">
      <c r="A1632" s="69" t="s">
        <v>4756</v>
      </c>
      <c r="B1632" s="59" t="s">
        <v>4752</v>
      </c>
      <c r="C1632" s="59" t="s">
        <v>4753</v>
      </c>
    </row>
    <row r="1633" spans="1:3" x14ac:dyDescent="0.25">
      <c r="A1633" s="69" t="s">
        <v>4765</v>
      </c>
      <c r="B1633" s="59" t="s">
        <v>4752</v>
      </c>
      <c r="C1633" s="59" t="s">
        <v>4763</v>
      </c>
    </row>
    <row r="1634" spans="1:3" x14ac:dyDescent="0.25">
      <c r="A1634" s="69" t="s">
        <v>4769</v>
      </c>
      <c r="B1634" s="59" t="s">
        <v>4752</v>
      </c>
      <c r="C1634" s="59" t="s">
        <v>4766</v>
      </c>
    </row>
    <row r="1635" spans="1:3" x14ac:dyDescent="0.25">
      <c r="A1635" s="69" t="s">
        <v>4773</v>
      </c>
      <c r="B1635" s="59" t="s">
        <v>4752</v>
      </c>
      <c r="C1635" s="59" t="s">
        <v>4770</v>
      </c>
    </row>
    <row r="1636" spans="1:3" x14ac:dyDescent="0.25">
      <c r="A1636" s="69" t="s">
        <v>4762</v>
      </c>
      <c r="B1636" s="59" t="s">
        <v>4752</v>
      </c>
      <c r="C1636" s="59" t="s">
        <v>4760</v>
      </c>
    </row>
    <row r="1637" spans="1:3" x14ac:dyDescent="0.25">
      <c r="A1637" s="69" t="s">
        <v>4778</v>
      </c>
      <c r="B1637" s="59" t="s">
        <v>4774</v>
      </c>
      <c r="C1637" s="59" t="s">
        <v>4775</v>
      </c>
    </row>
    <row r="1638" spans="1:3" x14ac:dyDescent="0.25">
      <c r="A1638" s="69" t="s">
        <v>4781</v>
      </c>
      <c r="B1638" s="59" t="s">
        <v>4774</v>
      </c>
      <c r="C1638" s="59" t="s">
        <v>4779</v>
      </c>
    </row>
    <row r="1639" spans="1:3" x14ac:dyDescent="0.25">
      <c r="A1639" s="69" t="s">
        <v>4784</v>
      </c>
      <c r="B1639" s="59" t="s">
        <v>4774</v>
      </c>
      <c r="C1639" s="59" t="s">
        <v>4782</v>
      </c>
    </row>
    <row r="1640" spans="1:3" x14ac:dyDescent="0.25">
      <c r="A1640" s="69" t="s">
        <v>4787</v>
      </c>
      <c r="B1640" s="59" t="s">
        <v>4774</v>
      </c>
      <c r="C1640" s="59" t="s">
        <v>4785</v>
      </c>
    </row>
    <row r="1641" spans="1:3" x14ac:dyDescent="0.25">
      <c r="A1641" s="69" t="s">
        <v>4790</v>
      </c>
      <c r="B1641" s="59" t="s">
        <v>4774</v>
      </c>
      <c r="C1641" s="59" t="s">
        <v>4788</v>
      </c>
    </row>
    <row r="1642" spans="1:3" x14ac:dyDescent="0.25">
      <c r="A1642" s="69" t="s">
        <v>4796</v>
      </c>
      <c r="B1642" s="59" t="s">
        <v>4791</v>
      </c>
      <c r="C1642" s="59" t="s">
        <v>4792</v>
      </c>
    </row>
    <row r="1643" spans="1:3" x14ac:dyDescent="0.25">
      <c r="A1643" s="69" t="s">
        <v>4800</v>
      </c>
      <c r="B1643" s="59" t="s">
        <v>4791</v>
      </c>
      <c r="C1643" s="59" t="s">
        <v>4797</v>
      </c>
    </row>
    <row r="1644" spans="1:3" x14ac:dyDescent="0.25">
      <c r="A1644" s="69" t="s">
        <v>4803</v>
      </c>
      <c r="B1644" s="59" t="s">
        <v>4791</v>
      </c>
      <c r="C1644" s="59" t="s">
        <v>4736</v>
      </c>
    </row>
    <row r="1645" spans="1:3" x14ac:dyDescent="0.25">
      <c r="A1645" s="69" t="s">
        <v>4807</v>
      </c>
      <c r="B1645" s="59" t="s">
        <v>4791</v>
      </c>
      <c r="C1645" s="59" t="s">
        <v>4804</v>
      </c>
    </row>
    <row r="1646" spans="1:3" x14ac:dyDescent="0.25">
      <c r="A1646" s="69" t="s">
        <v>4811</v>
      </c>
      <c r="B1646" s="59" t="s">
        <v>4791</v>
      </c>
      <c r="C1646" s="59" t="s">
        <v>4808</v>
      </c>
    </row>
    <row r="1647" spans="1:3" x14ac:dyDescent="0.25">
      <c r="A1647" s="69" t="s">
        <v>4830</v>
      </c>
      <c r="B1647" s="59" t="s">
        <v>4791</v>
      </c>
      <c r="C1647" s="59" t="s">
        <v>3816</v>
      </c>
    </row>
    <row r="1648" spans="1:3" x14ac:dyDescent="0.25">
      <c r="A1648" s="69" t="s">
        <v>4815</v>
      </c>
      <c r="B1648" s="59" t="s">
        <v>4791</v>
      </c>
      <c r="C1648" s="59" t="s">
        <v>4812</v>
      </c>
    </row>
    <row r="1649" spans="1:3" x14ac:dyDescent="0.25">
      <c r="A1649" s="69" t="s">
        <v>4818</v>
      </c>
      <c r="B1649" s="59" t="s">
        <v>4791</v>
      </c>
      <c r="C1649" s="59" t="s">
        <v>4740</v>
      </c>
    </row>
    <row r="1650" spans="1:3" x14ac:dyDescent="0.25">
      <c r="A1650" s="69" t="s">
        <v>4821</v>
      </c>
      <c r="B1650" s="59" t="s">
        <v>4791</v>
      </c>
      <c r="C1650" s="59" t="s">
        <v>4743</v>
      </c>
    </row>
    <row r="1651" spans="1:3" x14ac:dyDescent="0.25">
      <c r="A1651" s="69" t="s">
        <v>4824</v>
      </c>
      <c r="B1651" s="59" t="s">
        <v>4791</v>
      </c>
      <c r="C1651" s="59" t="s">
        <v>4746</v>
      </c>
    </row>
    <row r="1652" spans="1:3" x14ac:dyDescent="0.25">
      <c r="A1652" s="69" t="s">
        <v>4827</v>
      </c>
      <c r="B1652" s="59" t="s">
        <v>4791</v>
      </c>
      <c r="C1652" s="59" t="s">
        <v>4749</v>
      </c>
    </row>
    <row r="1653" spans="1:3" x14ac:dyDescent="0.25">
      <c r="A1653" s="69" t="s">
        <v>4835</v>
      </c>
      <c r="B1653" s="59" t="s">
        <v>4831</v>
      </c>
      <c r="C1653" s="59" t="s">
        <v>4832</v>
      </c>
    </row>
    <row r="1654" spans="1:3" x14ac:dyDescent="0.25">
      <c r="A1654" s="69" t="s">
        <v>4841</v>
      </c>
      <c r="B1654" s="59" t="s">
        <v>4831</v>
      </c>
      <c r="C1654" s="59" t="s">
        <v>4839</v>
      </c>
    </row>
    <row r="1655" spans="1:3" x14ac:dyDescent="0.25">
      <c r="A1655" s="69" t="s">
        <v>4838</v>
      </c>
      <c r="B1655" s="59" t="s">
        <v>4831</v>
      </c>
      <c r="C1655" s="59" t="s">
        <v>4836</v>
      </c>
    </row>
    <row r="1656" spans="1:3" x14ac:dyDescent="0.25">
      <c r="A1656" s="69" t="s">
        <v>4846</v>
      </c>
      <c r="B1656" s="59" t="s">
        <v>4842</v>
      </c>
      <c r="C1656" s="59" t="s">
        <v>4843</v>
      </c>
    </row>
    <row r="1657" spans="1:3" x14ac:dyDescent="0.25">
      <c r="A1657" s="69" t="s">
        <v>4850</v>
      </c>
      <c r="B1657" s="59" t="s">
        <v>4842</v>
      </c>
      <c r="C1657" s="59" t="s">
        <v>4847</v>
      </c>
    </row>
    <row r="1658" spans="1:3" x14ac:dyDescent="0.25">
      <c r="A1658" s="69" t="s">
        <v>4853</v>
      </c>
      <c r="B1658" s="59" t="s">
        <v>4842</v>
      </c>
      <c r="C1658" s="59" t="s">
        <v>4851</v>
      </c>
    </row>
    <row r="1659" spans="1:3" x14ac:dyDescent="0.25">
      <c r="A1659" s="69" t="s">
        <v>4856</v>
      </c>
      <c r="B1659" s="59" t="s">
        <v>4842</v>
      </c>
      <c r="C1659" s="59" t="s">
        <v>4854</v>
      </c>
    </row>
    <row r="1660" spans="1:3" x14ac:dyDescent="0.25">
      <c r="A1660" s="69" t="s">
        <v>4859</v>
      </c>
      <c r="B1660" s="59" t="s">
        <v>4842</v>
      </c>
      <c r="C1660" s="59" t="s">
        <v>4857</v>
      </c>
    </row>
    <row r="1661" spans="1:3" x14ac:dyDescent="0.25">
      <c r="A1661" s="69" t="s">
        <v>4862</v>
      </c>
      <c r="B1661" s="59" t="s">
        <v>4842</v>
      </c>
      <c r="C1661" s="59" t="s">
        <v>4860</v>
      </c>
    </row>
    <row r="1662" spans="1:3" x14ac:dyDescent="0.25">
      <c r="A1662" s="69" t="s">
        <v>4865</v>
      </c>
      <c r="B1662" s="59" t="s">
        <v>4842</v>
      </c>
      <c r="C1662" s="59" t="s">
        <v>4863</v>
      </c>
    </row>
    <row r="1663" spans="1:3" x14ac:dyDescent="0.25">
      <c r="A1663" s="69" t="s">
        <v>4868</v>
      </c>
      <c r="B1663" s="59" t="s">
        <v>4842</v>
      </c>
      <c r="C1663" s="59" t="s">
        <v>4866</v>
      </c>
    </row>
    <row r="1664" spans="1:3" x14ac:dyDescent="0.25">
      <c r="A1664" s="69" t="s">
        <v>4871</v>
      </c>
      <c r="B1664" s="59" t="s">
        <v>4842</v>
      </c>
      <c r="C1664" s="59" t="s">
        <v>4869</v>
      </c>
    </row>
    <row r="1665" spans="1:3" x14ac:dyDescent="0.25">
      <c r="A1665" s="69" t="s">
        <v>4874</v>
      </c>
      <c r="B1665" s="59" t="s">
        <v>4842</v>
      </c>
      <c r="C1665" s="59" t="s">
        <v>4872</v>
      </c>
    </row>
    <row r="1666" spans="1:3" x14ac:dyDescent="0.25">
      <c r="A1666" s="69" t="s">
        <v>4879</v>
      </c>
      <c r="B1666" s="59" t="s">
        <v>4875</v>
      </c>
      <c r="C1666" s="59" t="s">
        <v>4876</v>
      </c>
    </row>
    <row r="1667" spans="1:3" x14ac:dyDescent="0.25">
      <c r="A1667" s="69" t="s">
        <v>4882</v>
      </c>
      <c r="B1667" s="59" t="s">
        <v>4875</v>
      </c>
      <c r="C1667" s="59" t="s">
        <v>4880</v>
      </c>
    </row>
    <row r="1668" spans="1:3" x14ac:dyDescent="0.25">
      <c r="A1668" s="69" t="s">
        <v>4887</v>
      </c>
      <c r="B1668" s="59" t="s">
        <v>4883</v>
      </c>
      <c r="C1668" s="59" t="s">
        <v>4884</v>
      </c>
    </row>
    <row r="1669" spans="1:3" x14ac:dyDescent="0.25">
      <c r="A1669" s="69" t="s">
        <v>4890</v>
      </c>
      <c r="B1669" s="59" t="s">
        <v>4883</v>
      </c>
      <c r="C1669" s="59" t="s">
        <v>4888</v>
      </c>
    </row>
    <row r="1670" spans="1:3" x14ac:dyDescent="0.25">
      <c r="A1670" s="69" t="s">
        <v>4905</v>
      </c>
      <c r="B1670" s="59" t="s">
        <v>4883</v>
      </c>
      <c r="C1670" s="59" t="s">
        <v>4903</v>
      </c>
    </row>
    <row r="1671" spans="1:3" x14ac:dyDescent="0.25">
      <c r="A1671" s="69" t="s">
        <v>4902</v>
      </c>
      <c r="B1671" s="59" t="s">
        <v>4883</v>
      </c>
      <c r="C1671" s="59" t="s">
        <v>4900</v>
      </c>
    </row>
    <row r="1672" spans="1:3" x14ac:dyDescent="0.25">
      <c r="A1672" s="69" t="s">
        <v>4893</v>
      </c>
      <c r="B1672" s="59" t="s">
        <v>4883</v>
      </c>
      <c r="C1672" s="59" t="s">
        <v>4891</v>
      </c>
    </row>
    <row r="1673" spans="1:3" x14ac:dyDescent="0.25">
      <c r="A1673" s="69" t="s">
        <v>4896</v>
      </c>
      <c r="B1673" s="59" t="s">
        <v>4883</v>
      </c>
      <c r="C1673" s="59" t="s">
        <v>4894</v>
      </c>
    </row>
    <row r="1674" spans="1:3" x14ac:dyDescent="0.25">
      <c r="A1674" s="69" t="s">
        <v>4908</v>
      </c>
      <c r="B1674" s="59" t="s">
        <v>4883</v>
      </c>
      <c r="C1674" s="59" t="s">
        <v>4906</v>
      </c>
    </row>
    <row r="1675" spans="1:3" x14ac:dyDescent="0.25">
      <c r="A1675" s="69" t="s">
        <v>4899</v>
      </c>
      <c r="B1675" s="59" t="s">
        <v>4883</v>
      </c>
      <c r="C1675" s="59" t="s">
        <v>4897</v>
      </c>
    </row>
    <row r="1676" spans="1:3" x14ac:dyDescent="0.25">
      <c r="A1676" s="69" t="s">
        <v>4914</v>
      </c>
      <c r="B1676" s="59" t="s">
        <v>4909</v>
      </c>
      <c r="C1676" s="59" t="s">
        <v>4912</v>
      </c>
    </row>
    <row r="1677" spans="1:3" x14ac:dyDescent="0.25">
      <c r="A1677" s="69" t="s">
        <v>4917</v>
      </c>
      <c r="B1677" s="59" t="s">
        <v>4909</v>
      </c>
      <c r="C1677" s="59" t="s">
        <v>4915</v>
      </c>
    </row>
    <row r="1678" spans="1:3" x14ac:dyDescent="0.25">
      <c r="A1678" s="69" t="s">
        <v>4920</v>
      </c>
      <c r="B1678" s="59" t="s">
        <v>4909</v>
      </c>
      <c r="C1678" s="59" t="s">
        <v>4918</v>
      </c>
    </row>
    <row r="1679" spans="1:3" x14ac:dyDescent="0.25">
      <c r="A1679" s="69" t="s">
        <v>4923</v>
      </c>
      <c r="B1679" s="59" t="s">
        <v>4909</v>
      </c>
      <c r="C1679" s="59" t="s">
        <v>4921</v>
      </c>
    </row>
    <row r="1680" spans="1:3" x14ac:dyDescent="0.25">
      <c r="A1680" s="69" t="s">
        <v>4926</v>
      </c>
      <c r="B1680" s="59" t="s">
        <v>4909</v>
      </c>
      <c r="C1680" s="59" t="s">
        <v>4924</v>
      </c>
    </row>
    <row r="1681" spans="1:3" x14ac:dyDescent="0.25">
      <c r="A1681" s="69" t="s">
        <v>4929</v>
      </c>
      <c r="B1681" s="59" t="s">
        <v>4909</v>
      </c>
      <c r="C1681" s="59" t="s">
        <v>4927</v>
      </c>
    </row>
    <row r="1682" spans="1:3" x14ac:dyDescent="0.25">
      <c r="A1682" s="69" t="s">
        <v>4932</v>
      </c>
      <c r="B1682" s="59" t="s">
        <v>4909</v>
      </c>
      <c r="C1682" s="59" t="s">
        <v>4930</v>
      </c>
    </row>
    <row r="1683" spans="1:3" x14ac:dyDescent="0.25">
      <c r="A1683" s="69" t="s">
        <v>4935</v>
      </c>
      <c r="B1683" s="59" t="s">
        <v>4909</v>
      </c>
      <c r="C1683" s="59" t="s">
        <v>4933</v>
      </c>
    </row>
    <row r="1684" spans="1:3" x14ac:dyDescent="0.25">
      <c r="A1684" s="69" t="s">
        <v>4938</v>
      </c>
      <c r="B1684" s="59" t="s">
        <v>4909</v>
      </c>
      <c r="C1684" s="59" t="s">
        <v>4936</v>
      </c>
    </row>
    <row r="1685" spans="1:3" x14ac:dyDescent="0.25">
      <c r="A1685" s="69" t="s">
        <v>4943</v>
      </c>
      <c r="B1685" s="59" t="s">
        <v>4939</v>
      </c>
      <c r="C1685" s="59" t="s">
        <v>4940</v>
      </c>
    </row>
    <row r="1686" spans="1:3" x14ac:dyDescent="0.25">
      <c r="A1686" s="69" t="s">
        <v>4946</v>
      </c>
      <c r="B1686" s="59" t="s">
        <v>4939</v>
      </c>
      <c r="C1686" s="59" t="s">
        <v>4944</v>
      </c>
    </row>
    <row r="1687" spans="1:3" x14ac:dyDescent="0.25">
      <c r="A1687" s="69" t="s">
        <v>4949</v>
      </c>
      <c r="B1687" s="59" t="s">
        <v>4939</v>
      </c>
      <c r="C1687" s="59" t="s">
        <v>4947</v>
      </c>
    </row>
    <row r="1688" spans="1:3" x14ac:dyDescent="0.25">
      <c r="A1688" s="69" t="s">
        <v>4952</v>
      </c>
      <c r="B1688" s="59" t="s">
        <v>4939</v>
      </c>
      <c r="C1688" s="59" t="s">
        <v>4950</v>
      </c>
    </row>
    <row r="1689" spans="1:3" x14ac:dyDescent="0.25">
      <c r="A1689" s="69" t="s">
        <v>4955</v>
      </c>
      <c r="B1689" s="59" t="s">
        <v>4939</v>
      </c>
      <c r="C1689" s="59" t="s">
        <v>4953</v>
      </c>
    </row>
    <row r="1690" spans="1:3" x14ac:dyDescent="0.25">
      <c r="A1690" s="69" t="s">
        <v>4958</v>
      </c>
      <c r="B1690" s="59" t="s">
        <v>4939</v>
      </c>
      <c r="C1690" s="59" t="s">
        <v>4956</v>
      </c>
    </row>
    <row r="1691" spans="1:3" x14ac:dyDescent="0.25">
      <c r="A1691" s="69" t="s">
        <v>4962</v>
      </c>
      <c r="B1691" s="59" t="s">
        <v>4939</v>
      </c>
      <c r="C1691" s="59" t="s">
        <v>4959</v>
      </c>
    </row>
    <row r="1692" spans="1:3" x14ac:dyDescent="0.25">
      <c r="A1692" s="69" t="s">
        <v>4965</v>
      </c>
      <c r="B1692" s="59" t="s">
        <v>4939</v>
      </c>
      <c r="C1692" s="59" t="s">
        <v>4963</v>
      </c>
    </row>
    <row r="1693" spans="1:3" x14ac:dyDescent="0.25">
      <c r="A1693" s="69" t="s">
        <v>4968</v>
      </c>
      <c r="B1693" s="59" t="s">
        <v>4939</v>
      </c>
      <c r="C1693" s="59" t="s">
        <v>4966</v>
      </c>
    </row>
    <row r="1694" spans="1:3" x14ac:dyDescent="0.25">
      <c r="A1694" s="69" t="s">
        <v>4971</v>
      </c>
      <c r="B1694" s="59" t="s">
        <v>4939</v>
      </c>
      <c r="C1694" s="59" t="s">
        <v>4969</v>
      </c>
    </row>
    <row r="1695" spans="1:3" x14ac:dyDescent="0.25">
      <c r="A1695" s="69" t="s">
        <v>4974</v>
      </c>
      <c r="B1695" s="59" t="s">
        <v>4939</v>
      </c>
      <c r="C1695" s="59" t="s">
        <v>4972</v>
      </c>
    </row>
    <row r="1696" spans="1:3" x14ac:dyDescent="0.25">
      <c r="A1696" s="69" t="s">
        <v>4977</v>
      </c>
      <c r="B1696" s="59" t="s">
        <v>4939</v>
      </c>
      <c r="C1696" s="59" t="s">
        <v>4975</v>
      </c>
    </row>
    <row r="1697" spans="1:3" x14ac:dyDescent="0.25">
      <c r="A1697" s="69" t="s">
        <v>4980</v>
      </c>
      <c r="B1697" s="59" t="s">
        <v>4939</v>
      </c>
      <c r="C1697" s="59" t="s">
        <v>4978</v>
      </c>
    </row>
    <row r="1698" spans="1:3" x14ac:dyDescent="0.25">
      <c r="A1698" s="69" t="s">
        <v>4983</v>
      </c>
      <c r="B1698" s="59" t="s">
        <v>4939</v>
      </c>
      <c r="C1698" s="59" t="s">
        <v>4981</v>
      </c>
    </row>
    <row r="1699" spans="1:3" x14ac:dyDescent="0.25">
      <c r="A1699" s="69" t="s">
        <v>4986</v>
      </c>
      <c r="B1699" s="59" t="s">
        <v>4939</v>
      </c>
      <c r="C1699" s="59" t="s">
        <v>4984</v>
      </c>
    </row>
    <row r="1700" spans="1:3" x14ac:dyDescent="0.25">
      <c r="A1700" s="69" t="s">
        <v>4989</v>
      </c>
      <c r="B1700" s="59" t="s">
        <v>4939</v>
      </c>
      <c r="C1700" s="59" t="s">
        <v>4987</v>
      </c>
    </row>
    <row r="1701" spans="1:3" x14ac:dyDescent="0.25">
      <c r="A1701" s="69" t="s">
        <v>4992</v>
      </c>
      <c r="B1701" s="59" t="s">
        <v>4939</v>
      </c>
      <c r="C1701" s="59" t="s">
        <v>4990</v>
      </c>
    </row>
    <row r="1702" spans="1:3" x14ac:dyDescent="0.25">
      <c r="A1702" s="69" t="s">
        <v>4995</v>
      </c>
      <c r="B1702" s="59" t="s">
        <v>4939</v>
      </c>
      <c r="C1702" s="59" t="s">
        <v>4993</v>
      </c>
    </row>
    <row r="1703" spans="1:3" x14ac:dyDescent="0.25">
      <c r="A1703" s="69" t="s">
        <v>4998</v>
      </c>
      <c r="B1703" s="59" t="s">
        <v>4939</v>
      </c>
      <c r="C1703" s="59" t="s">
        <v>4996</v>
      </c>
    </row>
    <row r="1704" spans="1:3" x14ac:dyDescent="0.25">
      <c r="A1704" s="69" t="s">
        <v>5001</v>
      </c>
      <c r="B1704" s="59" t="s">
        <v>4939</v>
      </c>
      <c r="C1704" s="59" t="s">
        <v>4999</v>
      </c>
    </row>
    <row r="1705" spans="1:3" x14ac:dyDescent="0.25">
      <c r="A1705" s="112" t="s">
        <v>12586</v>
      </c>
      <c r="B1705" s="120" t="s">
        <v>5002</v>
      </c>
      <c r="C1705" s="120" t="s">
        <v>4442</v>
      </c>
    </row>
    <row r="1706" spans="1:3" x14ac:dyDescent="0.25">
      <c r="A1706" s="112" t="s">
        <v>12577</v>
      </c>
      <c r="B1706" s="120" t="s">
        <v>5002</v>
      </c>
      <c r="C1706" s="120" t="s">
        <v>3843</v>
      </c>
    </row>
    <row r="1707" spans="1:3" x14ac:dyDescent="0.25">
      <c r="A1707" s="69" t="s">
        <v>5004</v>
      </c>
      <c r="B1707" s="59" t="s">
        <v>5002</v>
      </c>
      <c r="C1707" s="59" t="s">
        <v>5003</v>
      </c>
    </row>
    <row r="1708" spans="1:3" x14ac:dyDescent="0.25">
      <c r="A1708" s="69" t="s">
        <v>5006</v>
      </c>
      <c r="B1708" s="59" t="s">
        <v>5002</v>
      </c>
      <c r="C1708" s="59" t="s">
        <v>5005</v>
      </c>
    </row>
    <row r="1709" spans="1:3" x14ac:dyDescent="0.25">
      <c r="A1709" s="112" t="s">
        <v>12571</v>
      </c>
      <c r="B1709" s="120" t="s">
        <v>5002</v>
      </c>
      <c r="C1709" s="1" t="s">
        <v>12558</v>
      </c>
    </row>
    <row r="1710" spans="1:3" x14ac:dyDescent="0.25">
      <c r="A1710" s="112" t="s">
        <v>12572</v>
      </c>
      <c r="B1710" s="120" t="s">
        <v>5002</v>
      </c>
      <c r="C1710" s="1" t="s">
        <v>12559</v>
      </c>
    </row>
    <row r="1711" spans="1:3" x14ac:dyDescent="0.25">
      <c r="A1711" s="112" t="s">
        <v>12573</v>
      </c>
      <c r="B1711" s="120" t="s">
        <v>5002</v>
      </c>
      <c r="C1711" s="1" t="s">
        <v>12562</v>
      </c>
    </row>
    <row r="1712" spans="1:3" x14ac:dyDescent="0.25">
      <c r="A1712" s="112" t="s">
        <v>12574</v>
      </c>
      <c r="B1712" s="120" t="s">
        <v>5002</v>
      </c>
      <c r="C1712" s="1" t="s">
        <v>12561</v>
      </c>
    </row>
    <row r="1713" spans="1:3" x14ac:dyDescent="0.25">
      <c r="A1713" s="112" t="s">
        <v>12575</v>
      </c>
      <c r="B1713" s="120" t="s">
        <v>5002</v>
      </c>
      <c r="C1713" s="1" t="s">
        <v>3866</v>
      </c>
    </row>
    <row r="1714" spans="1:3" x14ac:dyDescent="0.25">
      <c r="A1714" s="112" t="s">
        <v>12576</v>
      </c>
      <c r="B1714" s="120" t="s">
        <v>5002</v>
      </c>
      <c r="C1714" s="1" t="s">
        <v>12560</v>
      </c>
    </row>
    <row r="1715" spans="1:3" x14ac:dyDescent="0.25">
      <c r="A1715" s="69" t="s">
        <v>5011</v>
      </c>
      <c r="B1715" s="59" t="s">
        <v>5007</v>
      </c>
      <c r="C1715" s="59" t="s">
        <v>5008</v>
      </c>
    </row>
    <row r="1716" spans="1:3" x14ac:dyDescent="0.25">
      <c r="A1716" s="69" t="s">
        <v>5014</v>
      </c>
      <c r="B1716" s="59" t="s">
        <v>5007</v>
      </c>
      <c r="C1716" s="59" t="s">
        <v>5012</v>
      </c>
    </row>
    <row r="1717" spans="1:3" x14ac:dyDescent="0.25">
      <c r="A1717" s="69" t="s">
        <v>5017</v>
      </c>
      <c r="B1717" s="59" t="s">
        <v>5007</v>
      </c>
      <c r="C1717" s="59" t="s">
        <v>5015</v>
      </c>
    </row>
    <row r="1718" spans="1:3" x14ac:dyDescent="0.25">
      <c r="A1718" s="69" t="s">
        <v>5020</v>
      </c>
      <c r="B1718" s="59" t="s">
        <v>5007</v>
      </c>
      <c r="C1718" s="59" t="s">
        <v>5018</v>
      </c>
    </row>
    <row r="1719" spans="1:3" x14ac:dyDescent="0.25">
      <c r="A1719" s="69" t="s">
        <v>5023</v>
      </c>
      <c r="B1719" s="59" t="s">
        <v>5007</v>
      </c>
      <c r="C1719" s="59" t="s">
        <v>5021</v>
      </c>
    </row>
    <row r="1720" spans="1:3" x14ac:dyDescent="0.25">
      <c r="A1720" s="69" t="s">
        <v>5026</v>
      </c>
      <c r="B1720" s="59" t="s">
        <v>5007</v>
      </c>
      <c r="C1720" s="59" t="s">
        <v>5024</v>
      </c>
    </row>
    <row r="1721" spans="1:3" x14ac:dyDescent="0.25">
      <c r="A1721" s="69" t="s">
        <v>12209</v>
      </c>
      <c r="B1721" s="59" t="s">
        <v>5007</v>
      </c>
      <c r="C1721" s="59" t="s">
        <v>12207</v>
      </c>
    </row>
    <row r="1722" spans="1:3" x14ac:dyDescent="0.25">
      <c r="A1722" s="69" t="s">
        <v>5029</v>
      </c>
      <c r="B1722" s="59" t="s">
        <v>5007</v>
      </c>
      <c r="C1722" s="59" t="s">
        <v>5027</v>
      </c>
    </row>
    <row r="1723" spans="1:3" x14ac:dyDescent="0.25">
      <c r="A1723" s="69" t="s">
        <v>5032</v>
      </c>
      <c r="B1723" s="59" t="s">
        <v>5007</v>
      </c>
      <c r="C1723" s="59" t="s">
        <v>5030</v>
      </c>
    </row>
    <row r="1724" spans="1:3" x14ac:dyDescent="0.25">
      <c r="A1724" s="69" t="s">
        <v>5035</v>
      </c>
      <c r="B1724" s="59" t="s">
        <v>5007</v>
      </c>
      <c r="C1724" s="59" t="s">
        <v>5033</v>
      </c>
    </row>
    <row r="1725" spans="1:3" x14ac:dyDescent="0.25">
      <c r="A1725" s="69" t="s">
        <v>5038</v>
      </c>
      <c r="B1725" s="59" t="s">
        <v>5007</v>
      </c>
      <c r="C1725" s="59" t="s">
        <v>5036</v>
      </c>
    </row>
    <row r="1726" spans="1:3" x14ac:dyDescent="0.25">
      <c r="A1726" s="69" t="s">
        <v>5041</v>
      </c>
      <c r="B1726" s="59" t="s">
        <v>5039</v>
      </c>
      <c r="C1726" s="59"/>
    </row>
    <row r="1727" spans="1:3" x14ac:dyDescent="0.25">
      <c r="A1727" s="69" t="s">
        <v>5046</v>
      </c>
      <c r="B1727" s="59" t="s">
        <v>5042</v>
      </c>
      <c r="C1727" s="59" t="s">
        <v>5043</v>
      </c>
    </row>
    <row r="1728" spans="1:3" x14ac:dyDescent="0.25">
      <c r="A1728" s="69" t="s">
        <v>5049</v>
      </c>
      <c r="B1728" s="59" t="s">
        <v>5042</v>
      </c>
      <c r="C1728" s="59" t="s">
        <v>5047</v>
      </c>
    </row>
    <row r="1729" spans="1:3" x14ac:dyDescent="0.25">
      <c r="A1729" s="69" t="s">
        <v>5061</v>
      </c>
      <c r="B1729" s="59" t="s">
        <v>5050</v>
      </c>
      <c r="C1729" s="59" t="s">
        <v>5059</v>
      </c>
    </row>
    <row r="1730" spans="1:3" x14ac:dyDescent="0.25">
      <c r="A1730" s="69" t="s">
        <v>5053</v>
      </c>
      <c r="B1730" s="59" t="s">
        <v>5050</v>
      </c>
      <c r="C1730" s="59" t="s">
        <v>4509</v>
      </c>
    </row>
    <row r="1731" spans="1:3" x14ac:dyDescent="0.25">
      <c r="A1731" s="69" t="s">
        <v>5056</v>
      </c>
      <c r="B1731" s="59" t="s">
        <v>5050</v>
      </c>
      <c r="C1731" s="59" t="s">
        <v>5054</v>
      </c>
    </row>
    <row r="1732" spans="1:3" x14ac:dyDescent="0.25">
      <c r="A1732" s="69" t="s">
        <v>5058</v>
      </c>
      <c r="B1732" s="59" t="s">
        <v>5050</v>
      </c>
      <c r="C1732" s="59" t="s">
        <v>1956</v>
      </c>
    </row>
    <row r="1733" spans="1:3" x14ac:dyDescent="0.25">
      <c r="A1733" s="69" t="s">
        <v>5064</v>
      </c>
      <c r="B1733" s="59" t="s">
        <v>5050</v>
      </c>
      <c r="C1733" s="59" t="s">
        <v>5062</v>
      </c>
    </row>
    <row r="1734" spans="1:3" x14ac:dyDescent="0.25">
      <c r="A1734" s="69" t="s">
        <v>5069</v>
      </c>
      <c r="B1734" s="59" t="s">
        <v>5065</v>
      </c>
      <c r="C1734" s="59" t="s">
        <v>5066</v>
      </c>
    </row>
    <row r="1735" spans="1:3" x14ac:dyDescent="0.25">
      <c r="A1735" s="69" t="s">
        <v>5072</v>
      </c>
      <c r="B1735" s="59" t="s">
        <v>5065</v>
      </c>
      <c r="C1735" s="59" t="s">
        <v>5070</v>
      </c>
    </row>
    <row r="1736" spans="1:3" x14ac:dyDescent="0.25">
      <c r="A1736" s="69" t="s">
        <v>5075</v>
      </c>
      <c r="B1736" s="59" t="s">
        <v>5065</v>
      </c>
      <c r="C1736" s="59" t="s">
        <v>5073</v>
      </c>
    </row>
    <row r="1737" spans="1:3" x14ac:dyDescent="0.25">
      <c r="A1737" s="69" t="s">
        <v>5078</v>
      </c>
      <c r="B1737" s="59" t="s">
        <v>5065</v>
      </c>
      <c r="C1737" s="59" t="s">
        <v>5076</v>
      </c>
    </row>
    <row r="1738" spans="1:3" x14ac:dyDescent="0.25">
      <c r="A1738" s="69" t="s">
        <v>5090</v>
      </c>
      <c r="B1738" s="59" t="s">
        <v>5065</v>
      </c>
      <c r="C1738" s="59" t="s">
        <v>5088</v>
      </c>
    </row>
    <row r="1739" spans="1:3" x14ac:dyDescent="0.25">
      <c r="A1739" s="69" t="s">
        <v>5081</v>
      </c>
      <c r="B1739" s="59" t="s">
        <v>5065</v>
      </c>
      <c r="C1739" s="59" t="s">
        <v>5079</v>
      </c>
    </row>
    <row r="1740" spans="1:3" x14ac:dyDescent="0.25">
      <c r="A1740" s="69" t="s">
        <v>5084</v>
      </c>
      <c r="B1740" s="59" t="s">
        <v>5065</v>
      </c>
      <c r="C1740" s="59" t="s">
        <v>5082</v>
      </c>
    </row>
    <row r="1741" spans="1:3" x14ac:dyDescent="0.25">
      <c r="A1741" s="69" t="s">
        <v>5087</v>
      </c>
      <c r="B1741" s="59" t="s">
        <v>5065</v>
      </c>
      <c r="C1741" s="59" t="s">
        <v>5085</v>
      </c>
    </row>
    <row r="1742" spans="1:3" x14ac:dyDescent="0.25">
      <c r="A1742" s="69" t="s">
        <v>5093</v>
      </c>
      <c r="B1742" s="59" t="s">
        <v>5065</v>
      </c>
      <c r="C1742" s="59" t="s">
        <v>5091</v>
      </c>
    </row>
    <row r="1743" spans="1:3" x14ac:dyDescent="0.25">
      <c r="A1743" s="69" t="s">
        <v>5096</v>
      </c>
      <c r="B1743" s="59" t="s">
        <v>5065</v>
      </c>
      <c r="C1743" s="59" t="s">
        <v>5094</v>
      </c>
    </row>
    <row r="1744" spans="1:3" x14ac:dyDescent="0.25">
      <c r="A1744" s="69" t="s">
        <v>5099</v>
      </c>
      <c r="B1744" s="59" t="s">
        <v>5065</v>
      </c>
      <c r="C1744" s="59" t="s">
        <v>5097</v>
      </c>
    </row>
    <row r="1745" spans="1:3" x14ac:dyDescent="0.25">
      <c r="A1745" s="69" t="s">
        <v>5105</v>
      </c>
      <c r="B1745" s="59" t="s">
        <v>5100</v>
      </c>
      <c r="C1745" s="59" t="s">
        <v>5101</v>
      </c>
    </row>
    <row r="1746" spans="1:3" x14ac:dyDescent="0.25">
      <c r="A1746" s="69" t="s">
        <v>5109</v>
      </c>
      <c r="B1746" s="59" t="s">
        <v>5100</v>
      </c>
      <c r="C1746" s="59" t="s">
        <v>5106</v>
      </c>
    </row>
    <row r="1747" spans="1:3" x14ac:dyDescent="0.25">
      <c r="A1747" s="69" t="s">
        <v>5114</v>
      </c>
      <c r="B1747" s="59" t="s">
        <v>5110</v>
      </c>
      <c r="C1747" s="59" t="s">
        <v>5111</v>
      </c>
    </row>
    <row r="1748" spans="1:3" x14ac:dyDescent="0.25">
      <c r="A1748" s="69" t="s">
        <v>5122</v>
      </c>
      <c r="B1748" s="59" t="s">
        <v>5110</v>
      </c>
      <c r="C1748" s="59" t="s">
        <v>3816</v>
      </c>
    </row>
    <row r="1749" spans="1:3" x14ac:dyDescent="0.25">
      <c r="A1749" s="69" t="s">
        <v>5117</v>
      </c>
      <c r="B1749" s="59" t="s">
        <v>5110</v>
      </c>
      <c r="C1749" s="59" t="s">
        <v>5115</v>
      </c>
    </row>
    <row r="1750" spans="1:3" x14ac:dyDescent="0.25">
      <c r="A1750" s="69" t="s">
        <v>5120</v>
      </c>
      <c r="B1750" s="59" t="s">
        <v>5110</v>
      </c>
      <c r="C1750" s="59" t="s">
        <v>5118</v>
      </c>
    </row>
    <row r="1751" spans="1:3" x14ac:dyDescent="0.25">
      <c r="A1751" s="69" t="s">
        <v>5135</v>
      </c>
      <c r="B1751" s="59" t="s">
        <v>5123</v>
      </c>
      <c r="C1751" s="59" t="s">
        <v>5134</v>
      </c>
    </row>
    <row r="1752" spans="1:3" x14ac:dyDescent="0.25">
      <c r="A1752" s="69" t="s">
        <v>5137</v>
      </c>
      <c r="B1752" s="59" t="s">
        <v>5123</v>
      </c>
      <c r="C1752" s="59" t="s">
        <v>5136</v>
      </c>
    </row>
    <row r="1753" spans="1:3" x14ac:dyDescent="0.25">
      <c r="A1753" s="69" t="s">
        <v>5143</v>
      </c>
      <c r="B1753" s="59" t="s">
        <v>5123</v>
      </c>
      <c r="C1753" s="59" t="s">
        <v>6550</v>
      </c>
    </row>
    <row r="1754" spans="1:3" x14ac:dyDescent="0.25">
      <c r="A1754" s="69" t="s">
        <v>5141</v>
      </c>
      <c r="B1754" s="59" t="s">
        <v>5123</v>
      </c>
      <c r="C1754" s="59" t="s">
        <v>5140</v>
      </c>
    </row>
    <row r="1755" spans="1:3" x14ac:dyDescent="0.25">
      <c r="A1755" s="69" t="s">
        <v>5139</v>
      </c>
      <c r="B1755" s="59" t="s">
        <v>5123</v>
      </c>
      <c r="C1755" s="59" t="s">
        <v>5138</v>
      </c>
    </row>
    <row r="1756" spans="1:3" x14ac:dyDescent="0.25">
      <c r="A1756" s="69" t="s">
        <v>5145</v>
      </c>
      <c r="B1756" s="59" t="s">
        <v>5123</v>
      </c>
      <c r="C1756" s="59" t="s">
        <v>5144</v>
      </c>
    </row>
    <row r="1757" spans="1:3" x14ac:dyDescent="0.25">
      <c r="A1757" s="69" t="s">
        <v>5151</v>
      </c>
      <c r="B1757" s="59" t="s">
        <v>5123</v>
      </c>
      <c r="C1757" s="59" t="s">
        <v>5150</v>
      </c>
    </row>
    <row r="1758" spans="1:3" x14ac:dyDescent="0.25">
      <c r="A1758" s="69" t="s">
        <v>5147</v>
      </c>
      <c r="B1758" s="59" t="s">
        <v>5123</v>
      </c>
      <c r="C1758" s="59" t="s">
        <v>5146</v>
      </c>
    </row>
    <row r="1759" spans="1:3" x14ac:dyDescent="0.25">
      <c r="A1759" s="69" t="s">
        <v>5149</v>
      </c>
      <c r="B1759" s="59" t="s">
        <v>5123</v>
      </c>
      <c r="C1759" s="59" t="s">
        <v>5148</v>
      </c>
    </row>
    <row r="1760" spans="1:3" x14ac:dyDescent="0.25">
      <c r="A1760" s="69" t="s">
        <v>5129</v>
      </c>
      <c r="B1760" s="59" t="s">
        <v>5123</v>
      </c>
      <c r="C1760" s="59" t="s">
        <v>5128</v>
      </c>
    </row>
    <row r="1761" spans="1:3" x14ac:dyDescent="0.25">
      <c r="A1761" s="69" t="s">
        <v>11611</v>
      </c>
      <c r="B1761" s="59" t="s">
        <v>5123</v>
      </c>
      <c r="C1761" s="59" t="s">
        <v>11607</v>
      </c>
    </row>
    <row r="1762" spans="1:3" x14ac:dyDescent="0.25">
      <c r="A1762" s="69" t="s">
        <v>11614</v>
      </c>
      <c r="B1762" s="59" t="s">
        <v>5123</v>
      </c>
      <c r="C1762" s="59" t="s">
        <v>11608</v>
      </c>
    </row>
    <row r="1763" spans="1:3" x14ac:dyDescent="0.25">
      <c r="A1763" s="69" t="s">
        <v>11613</v>
      </c>
      <c r="B1763" s="59" t="s">
        <v>5123</v>
      </c>
      <c r="C1763" s="59" t="s">
        <v>11610</v>
      </c>
    </row>
    <row r="1764" spans="1:3" x14ac:dyDescent="0.25">
      <c r="A1764" s="69" t="s">
        <v>11612</v>
      </c>
      <c r="B1764" s="59" t="s">
        <v>5123</v>
      </c>
      <c r="C1764" s="59" t="s">
        <v>11609</v>
      </c>
    </row>
    <row r="1765" spans="1:3" x14ac:dyDescent="0.25">
      <c r="A1765" s="69" t="s">
        <v>5126</v>
      </c>
      <c r="B1765" s="59" t="s">
        <v>5123</v>
      </c>
      <c r="C1765" s="59" t="s">
        <v>5124</v>
      </c>
    </row>
    <row r="1766" spans="1:3" x14ac:dyDescent="0.25">
      <c r="A1766" s="69" t="s">
        <v>5156</v>
      </c>
      <c r="B1766" s="59" t="s">
        <v>5152</v>
      </c>
      <c r="C1766" s="59" t="s">
        <v>5153</v>
      </c>
    </row>
    <row r="1767" spans="1:3" x14ac:dyDescent="0.25">
      <c r="A1767" s="69" t="s">
        <v>5159</v>
      </c>
      <c r="B1767" s="59" t="s">
        <v>5152</v>
      </c>
      <c r="C1767" s="59" t="s">
        <v>5157</v>
      </c>
    </row>
    <row r="1768" spans="1:3" x14ac:dyDescent="0.25">
      <c r="A1768" s="69" t="s">
        <v>5162</v>
      </c>
      <c r="B1768" s="59" t="s">
        <v>5152</v>
      </c>
      <c r="C1768" s="59" t="s">
        <v>5160</v>
      </c>
    </row>
    <row r="1769" spans="1:3" x14ac:dyDescent="0.25">
      <c r="A1769" s="69" t="s">
        <v>5164</v>
      </c>
      <c r="B1769" s="59" t="s">
        <v>5152</v>
      </c>
      <c r="C1769" s="59" t="s">
        <v>2287</v>
      </c>
    </row>
    <row r="1770" spans="1:3" x14ac:dyDescent="0.25">
      <c r="A1770" s="69" t="s">
        <v>5167</v>
      </c>
      <c r="B1770" s="59" t="s">
        <v>5152</v>
      </c>
      <c r="C1770" s="59" t="s">
        <v>5165</v>
      </c>
    </row>
    <row r="1771" spans="1:3" x14ac:dyDescent="0.25">
      <c r="A1771" s="69" t="s">
        <v>5170</v>
      </c>
      <c r="B1771" s="59" t="s">
        <v>5152</v>
      </c>
      <c r="C1771" s="59" t="s">
        <v>5168</v>
      </c>
    </row>
    <row r="1772" spans="1:3" x14ac:dyDescent="0.25">
      <c r="A1772" s="69" t="s">
        <v>5173</v>
      </c>
      <c r="B1772" s="59" t="s">
        <v>5152</v>
      </c>
      <c r="C1772" s="59" t="s">
        <v>5171</v>
      </c>
    </row>
    <row r="1773" spans="1:3" x14ac:dyDescent="0.25">
      <c r="A1773" s="69" t="s">
        <v>5177</v>
      </c>
      <c r="B1773" s="59" t="s">
        <v>5174</v>
      </c>
      <c r="C1773" s="59" t="s">
        <v>2195</v>
      </c>
    </row>
    <row r="1774" spans="1:3" x14ac:dyDescent="0.25">
      <c r="A1774" s="69" t="s">
        <v>5180</v>
      </c>
      <c r="B1774" s="59" t="s">
        <v>5174</v>
      </c>
      <c r="C1774" s="59" t="s">
        <v>5178</v>
      </c>
    </row>
    <row r="1775" spans="1:3" x14ac:dyDescent="0.25">
      <c r="A1775" s="69" t="s">
        <v>5183</v>
      </c>
      <c r="B1775" s="59" t="s">
        <v>5174</v>
      </c>
      <c r="C1775" s="59" t="s">
        <v>5181</v>
      </c>
    </row>
    <row r="1776" spans="1:3" x14ac:dyDescent="0.25">
      <c r="A1776" s="69" t="s">
        <v>5187</v>
      </c>
      <c r="B1776" s="59" t="s">
        <v>5174</v>
      </c>
      <c r="C1776" s="59" t="s">
        <v>5185</v>
      </c>
    </row>
    <row r="1777" spans="1:3" x14ac:dyDescent="0.25">
      <c r="A1777" s="69" t="s">
        <v>5190</v>
      </c>
      <c r="B1777" s="59" t="s">
        <v>5174</v>
      </c>
      <c r="C1777" s="59" t="s">
        <v>5188</v>
      </c>
    </row>
    <row r="1778" spans="1:3" x14ac:dyDescent="0.25">
      <c r="A1778" s="69" t="s">
        <v>5194</v>
      </c>
      <c r="B1778" s="59" t="s">
        <v>5174</v>
      </c>
      <c r="C1778" s="59" t="s">
        <v>5192</v>
      </c>
    </row>
    <row r="1779" spans="1:3" x14ac:dyDescent="0.25">
      <c r="A1779" s="62" t="s">
        <v>12696</v>
      </c>
      <c r="B1779" s="63" t="s">
        <v>5174</v>
      </c>
      <c r="C1779" s="63" t="s">
        <v>12693</v>
      </c>
    </row>
    <row r="1780" spans="1:3" x14ac:dyDescent="0.25">
      <c r="A1780" s="69" t="s">
        <v>5199</v>
      </c>
      <c r="B1780" s="59" t="s">
        <v>5195</v>
      </c>
      <c r="C1780" s="59" t="s">
        <v>5196</v>
      </c>
    </row>
    <row r="1781" spans="1:3" x14ac:dyDescent="0.25">
      <c r="A1781" s="69" t="s">
        <v>5201</v>
      </c>
      <c r="B1781" s="59" t="s">
        <v>5195</v>
      </c>
      <c r="C1781" s="59" t="s">
        <v>5200</v>
      </c>
    </row>
    <row r="1782" spans="1:3" x14ac:dyDescent="0.25">
      <c r="A1782" s="69" t="s">
        <v>5204</v>
      </c>
      <c r="B1782" s="59" t="s">
        <v>5195</v>
      </c>
      <c r="C1782" s="59" t="s">
        <v>5202</v>
      </c>
    </row>
    <row r="1783" spans="1:3" x14ac:dyDescent="0.25">
      <c r="A1783" s="69" t="s">
        <v>5206</v>
      </c>
      <c r="B1783" s="59" t="s">
        <v>5195</v>
      </c>
      <c r="C1783" s="59" t="s">
        <v>5205</v>
      </c>
    </row>
    <row r="1784" spans="1:3" x14ac:dyDescent="0.25">
      <c r="A1784" s="69" t="s">
        <v>5208</v>
      </c>
      <c r="B1784" s="59" t="s">
        <v>5195</v>
      </c>
      <c r="C1784" s="59" t="s">
        <v>5207</v>
      </c>
    </row>
    <row r="1785" spans="1:3" x14ac:dyDescent="0.25">
      <c r="A1785" s="69" t="s">
        <v>5212</v>
      </c>
      <c r="B1785" s="59" t="s">
        <v>5209</v>
      </c>
      <c r="C1785" s="59" t="s">
        <v>4417</v>
      </c>
    </row>
    <row r="1786" spans="1:3" x14ac:dyDescent="0.25">
      <c r="A1786" s="69" t="s">
        <v>5215</v>
      </c>
      <c r="B1786" s="59" t="s">
        <v>5209</v>
      </c>
      <c r="C1786" s="59" t="s">
        <v>5213</v>
      </c>
    </row>
    <row r="1787" spans="1:3" x14ac:dyDescent="0.25">
      <c r="A1787" s="69" t="s">
        <v>5217</v>
      </c>
      <c r="B1787" s="59" t="s">
        <v>5209</v>
      </c>
      <c r="C1787" s="59" t="s">
        <v>4387</v>
      </c>
    </row>
    <row r="1788" spans="1:3" x14ac:dyDescent="0.25">
      <c r="A1788" s="69" t="s">
        <v>5219</v>
      </c>
      <c r="B1788" s="59" t="s">
        <v>5209</v>
      </c>
      <c r="C1788" s="59" t="s">
        <v>4384</v>
      </c>
    </row>
    <row r="1789" spans="1:3" x14ac:dyDescent="0.25">
      <c r="A1789" s="69" t="s">
        <v>5222</v>
      </c>
      <c r="B1789" s="59" t="s">
        <v>5209</v>
      </c>
      <c r="C1789" s="59" t="s">
        <v>5220</v>
      </c>
    </row>
    <row r="1790" spans="1:3" x14ac:dyDescent="0.25">
      <c r="A1790" s="69" t="s">
        <v>5225</v>
      </c>
      <c r="B1790" s="59" t="s">
        <v>5209</v>
      </c>
      <c r="C1790" s="59" t="s">
        <v>5223</v>
      </c>
    </row>
    <row r="1791" spans="1:3" x14ac:dyDescent="0.25">
      <c r="A1791" s="69" t="s">
        <v>5228</v>
      </c>
      <c r="B1791" s="59" t="s">
        <v>5209</v>
      </c>
      <c r="C1791" s="59" t="s">
        <v>5226</v>
      </c>
    </row>
    <row r="1792" spans="1:3" x14ac:dyDescent="0.25">
      <c r="A1792" s="69" t="s">
        <v>5233</v>
      </c>
      <c r="B1792" s="59" t="s">
        <v>5229</v>
      </c>
      <c r="C1792" s="59" t="s">
        <v>5230</v>
      </c>
    </row>
    <row r="1793" spans="1:3" x14ac:dyDescent="0.25">
      <c r="A1793" s="69" t="s">
        <v>5236</v>
      </c>
      <c r="B1793" s="59" t="s">
        <v>5229</v>
      </c>
      <c r="C1793" s="59" t="s">
        <v>5234</v>
      </c>
    </row>
    <row r="1794" spans="1:3" x14ac:dyDescent="0.25">
      <c r="A1794" s="69" t="s">
        <v>5239</v>
      </c>
      <c r="B1794" s="59" t="s">
        <v>5229</v>
      </c>
      <c r="C1794" s="59" t="s">
        <v>5237</v>
      </c>
    </row>
    <row r="1795" spans="1:3" x14ac:dyDescent="0.25">
      <c r="A1795" s="69" t="s">
        <v>5242</v>
      </c>
      <c r="B1795" s="59" t="s">
        <v>5229</v>
      </c>
      <c r="C1795" s="59" t="s">
        <v>5240</v>
      </c>
    </row>
    <row r="1796" spans="1:3" x14ac:dyDescent="0.25">
      <c r="A1796" s="69" t="s">
        <v>5245</v>
      </c>
      <c r="B1796" s="59" t="s">
        <v>5229</v>
      </c>
      <c r="C1796" s="59" t="s">
        <v>5243</v>
      </c>
    </row>
    <row r="1797" spans="1:3" x14ac:dyDescent="0.25">
      <c r="A1797" s="69" t="s">
        <v>5247</v>
      </c>
      <c r="B1797" s="59" t="s">
        <v>5229</v>
      </c>
      <c r="C1797" s="59" t="s">
        <v>55</v>
      </c>
    </row>
    <row r="1798" spans="1:3" x14ac:dyDescent="0.25">
      <c r="A1798" s="69" t="s">
        <v>11743</v>
      </c>
      <c r="B1798" s="59" t="s">
        <v>5229</v>
      </c>
      <c r="C1798" s="59" t="s">
        <v>2430</v>
      </c>
    </row>
    <row r="1799" spans="1:3" x14ac:dyDescent="0.25">
      <c r="A1799" s="69" t="s">
        <v>5249</v>
      </c>
      <c r="B1799" s="59" t="s">
        <v>5229</v>
      </c>
      <c r="C1799" s="59" t="s">
        <v>86</v>
      </c>
    </row>
    <row r="1800" spans="1:3" x14ac:dyDescent="0.25">
      <c r="A1800" s="69" t="s">
        <v>5252</v>
      </c>
      <c r="B1800" s="59" t="s">
        <v>5229</v>
      </c>
      <c r="C1800" s="59" t="s">
        <v>5250</v>
      </c>
    </row>
    <row r="1801" spans="1:3" x14ac:dyDescent="0.25">
      <c r="A1801" s="69" t="s">
        <v>5254</v>
      </c>
      <c r="B1801" s="59" t="s">
        <v>5229</v>
      </c>
      <c r="C1801" s="59" t="s">
        <v>171</v>
      </c>
    </row>
    <row r="1802" spans="1:3" x14ac:dyDescent="0.25">
      <c r="A1802" s="69" t="s">
        <v>5259</v>
      </c>
      <c r="B1802" s="59" t="s">
        <v>5255</v>
      </c>
      <c r="C1802" s="59" t="s">
        <v>5256</v>
      </c>
    </row>
    <row r="1803" spans="1:3" x14ac:dyDescent="0.25">
      <c r="A1803" s="69" t="s">
        <v>5261</v>
      </c>
      <c r="B1803" s="59" t="s">
        <v>5255</v>
      </c>
      <c r="C1803" s="59" t="s">
        <v>3860</v>
      </c>
    </row>
    <row r="1804" spans="1:3" x14ac:dyDescent="0.25">
      <c r="A1804" s="69" t="s">
        <v>5264</v>
      </c>
      <c r="B1804" s="59" t="s">
        <v>5255</v>
      </c>
      <c r="C1804" s="59" t="s">
        <v>5262</v>
      </c>
    </row>
    <row r="1805" spans="1:3" x14ac:dyDescent="0.25">
      <c r="A1805" s="69" t="s">
        <v>5267</v>
      </c>
      <c r="B1805" s="59" t="s">
        <v>5255</v>
      </c>
      <c r="C1805" s="59" t="s">
        <v>5265</v>
      </c>
    </row>
    <row r="1806" spans="1:3" x14ac:dyDescent="0.25">
      <c r="A1806" s="69" t="s">
        <v>5270</v>
      </c>
      <c r="B1806" s="59" t="s">
        <v>5255</v>
      </c>
      <c r="C1806" s="59" t="s">
        <v>5268</v>
      </c>
    </row>
    <row r="1807" spans="1:3" x14ac:dyDescent="0.25">
      <c r="A1807" s="69" t="s">
        <v>5275</v>
      </c>
      <c r="B1807" s="59" t="s">
        <v>5271</v>
      </c>
      <c r="C1807" s="59" t="s">
        <v>5272</v>
      </c>
    </row>
    <row r="1808" spans="1:3" x14ac:dyDescent="0.25">
      <c r="A1808" s="69" t="s">
        <v>5278</v>
      </c>
      <c r="B1808" s="59" t="s">
        <v>5271</v>
      </c>
      <c r="C1808" s="59" t="s">
        <v>5276</v>
      </c>
    </row>
    <row r="1809" spans="1:3" x14ac:dyDescent="0.25">
      <c r="A1809" s="69" t="s">
        <v>5281</v>
      </c>
      <c r="B1809" s="59" t="s">
        <v>5271</v>
      </c>
      <c r="C1809" s="59" t="s">
        <v>5279</v>
      </c>
    </row>
    <row r="1810" spans="1:3" x14ac:dyDescent="0.25">
      <c r="A1810" s="69" t="s">
        <v>5284</v>
      </c>
      <c r="B1810" s="59" t="s">
        <v>5271</v>
      </c>
      <c r="C1810" s="59" t="s">
        <v>5282</v>
      </c>
    </row>
    <row r="1811" spans="1:3" x14ac:dyDescent="0.25">
      <c r="A1811" s="69" t="s">
        <v>5287</v>
      </c>
      <c r="B1811" s="59" t="s">
        <v>5271</v>
      </c>
      <c r="C1811" s="59" t="s">
        <v>5285</v>
      </c>
    </row>
    <row r="1812" spans="1:3" x14ac:dyDescent="0.25">
      <c r="A1812" s="69" t="s">
        <v>5290</v>
      </c>
      <c r="B1812" s="59" t="s">
        <v>5271</v>
      </c>
      <c r="C1812" s="59" t="s">
        <v>5288</v>
      </c>
    </row>
    <row r="1813" spans="1:3" x14ac:dyDescent="0.25">
      <c r="A1813" s="69" t="s">
        <v>5293</v>
      </c>
      <c r="B1813" s="59" t="s">
        <v>5271</v>
      </c>
      <c r="C1813" s="59" t="s">
        <v>5291</v>
      </c>
    </row>
    <row r="1814" spans="1:3" x14ac:dyDescent="0.25">
      <c r="A1814" s="69" t="s">
        <v>5296</v>
      </c>
      <c r="B1814" s="59" t="s">
        <v>5271</v>
      </c>
      <c r="C1814" s="59" t="s">
        <v>5294</v>
      </c>
    </row>
    <row r="1815" spans="1:3" x14ac:dyDescent="0.25">
      <c r="A1815" s="69" t="s">
        <v>5299</v>
      </c>
      <c r="B1815" s="59" t="s">
        <v>5271</v>
      </c>
      <c r="C1815" s="59" t="s">
        <v>5297</v>
      </c>
    </row>
    <row r="1816" spans="1:3" x14ac:dyDescent="0.25">
      <c r="A1816" s="69" t="s">
        <v>5302</v>
      </c>
      <c r="B1816" s="59" t="s">
        <v>5271</v>
      </c>
      <c r="C1816" s="59" t="s">
        <v>5300</v>
      </c>
    </row>
    <row r="1817" spans="1:3" x14ac:dyDescent="0.25">
      <c r="A1817" s="69" t="s">
        <v>5305</v>
      </c>
      <c r="B1817" s="59" t="s">
        <v>5271</v>
      </c>
      <c r="C1817" s="59" t="s">
        <v>5303</v>
      </c>
    </row>
    <row r="1818" spans="1:3" x14ac:dyDescent="0.25">
      <c r="A1818" s="69" t="s">
        <v>5308</v>
      </c>
      <c r="B1818" s="59" t="s">
        <v>5271</v>
      </c>
      <c r="C1818" s="59" t="s">
        <v>5306</v>
      </c>
    </row>
    <row r="1819" spans="1:3" x14ac:dyDescent="0.25">
      <c r="A1819" s="69" t="s">
        <v>5311</v>
      </c>
      <c r="B1819" s="59" t="s">
        <v>5271</v>
      </c>
      <c r="C1819" s="59" t="s">
        <v>5309</v>
      </c>
    </row>
    <row r="1820" spans="1:3" x14ac:dyDescent="0.25">
      <c r="A1820" s="69" t="s">
        <v>5314</v>
      </c>
      <c r="B1820" s="59" t="s">
        <v>5271</v>
      </c>
      <c r="C1820" s="59" t="s">
        <v>5312</v>
      </c>
    </row>
    <row r="1821" spans="1:3" x14ac:dyDescent="0.25">
      <c r="A1821" s="69" t="s">
        <v>5317</v>
      </c>
      <c r="B1821" s="59" t="s">
        <v>5271</v>
      </c>
      <c r="C1821" s="59" t="s">
        <v>5315</v>
      </c>
    </row>
    <row r="1822" spans="1:3" x14ac:dyDescent="0.25">
      <c r="A1822" s="69" t="s">
        <v>5320</v>
      </c>
      <c r="B1822" s="59" t="s">
        <v>5271</v>
      </c>
      <c r="C1822" s="59" t="s">
        <v>5318</v>
      </c>
    </row>
    <row r="1823" spans="1:3" x14ac:dyDescent="0.25">
      <c r="A1823" s="69" t="s">
        <v>5323</v>
      </c>
      <c r="B1823" s="59" t="s">
        <v>5271</v>
      </c>
      <c r="C1823" s="59" t="s">
        <v>5321</v>
      </c>
    </row>
    <row r="1824" spans="1:3" x14ac:dyDescent="0.25">
      <c r="A1824" s="69" t="s">
        <v>5326</v>
      </c>
      <c r="B1824" s="59" t="s">
        <v>5271</v>
      </c>
      <c r="C1824" s="59" t="s">
        <v>5324</v>
      </c>
    </row>
    <row r="1825" spans="1:3" x14ac:dyDescent="0.25">
      <c r="A1825" s="69" t="s">
        <v>5329</v>
      </c>
      <c r="B1825" s="59" t="s">
        <v>5271</v>
      </c>
      <c r="C1825" s="59" t="s">
        <v>5327</v>
      </c>
    </row>
    <row r="1826" spans="1:3" x14ac:dyDescent="0.25">
      <c r="A1826" s="69" t="s">
        <v>5332</v>
      </c>
      <c r="B1826" s="59" t="s">
        <v>5271</v>
      </c>
      <c r="C1826" s="59" t="s">
        <v>5330</v>
      </c>
    </row>
    <row r="1827" spans="1:3" x14ac:dyDescent="0.25">
      <c r="A1827" s="69" t="s">
        <v>5334</v>
      </c>
      <c r="B1827" s="15" t="s">
        <v>5333</v>
      </c>
      <c r="C1827" s="59" t="s">
        <v>568</v>
      </c>
    </row>
    <row r="1828" spans="1:3" x14ac:dyDescent="0.25">
      <c r="A1828" s="69" t="s">
        <v>5336</v>
      </c>
      <c r="B1828" s="15" t="s">
        <v>5333</v>
      </c>
      <c r="C1828" s="59" t="s">
        <v>5335</v>
      </c>
    </row>
    <row r="1829" spans="1:3" x14ac:dyDescent="0.25">
      <c r="A1829" s="69" t="s">
        <v>5338</v>
      </c>
      <c r="B1829" s="15" t="s">
        <v>5333</v>
      </c>
      <c r="C1829" s="59" t="s">
        <v>5337</v>
      </c>
    </row>
    <row r="1830" spans="1:3" x14ac:dyDescent="0.25">
      <c r="A1830" s="69" t="s">
        <v>5340</v>
      </c>
      <c r="B1830" s="15" t="s">
        <v>5333</v>
      </c>
      <c r="C1830" s="59" t="s">
        <v>5339</v>
      </c>
    </row>
    <row r="1831" spans="1:3" x14ac:dyDescent="0.25">
      <c r="A1831" s="69" t="s">
        <v>5342</v>
      </c>
      <c r="B1831" s="15" t="s">
        <v>5333</v>
      </c>
      <c r="C1831" s="59" t="s">
        <v>5341</v>
      </c>
    </row>
    <row r="1832" spans="1:3" x14ac:dyDescent="0.25">
      <c r="A1832" s="69" t="s">
        <v>5344</v>
      </c>
      <c r="B1832" s="15" t="s">
        <v>5333</v>
      </c>
      <c r="C1832" s="59" t="s">
        <v>6582</v>
      </c>
    </row>
    <row r="1833" spans="1:3" x14ac:dyDescent="0.25">
      <c r="A1833" s="69" t="s">
        <v>5346</v>
      </c>
      <c r="B1833" s="15" t="s">
        <v>5333</v>
      </c>
      <c r="C1833" s="59" t="s">
        <v>5345</v>
      </c>
    </row>
    <row r="1834" spans="1:3" x14ac:dyDescent="0.25">
      <c r="A1834" s="69" t="s">
        <v>5351</v>
      </c>
      <c r="B1834" s="59" t="s">
        <v>5347</v>
      </c>
      <c r="C1834" s="59" t="s">
        <v>5348</v>
      </c>
    </row>
    <row r="1835" spans="1:3" x14ac:dyDescent="0.25">
      <c r="A1835" s="69" t="s">
        <v>5357</v>
      </c>
      <c r="B1835" s="59" t="s">
        <v>5347</v>
      </c>
      <c r="C1835" s="59" t="s">
        <v>5355</v>
      </c>
    </row>
    <row r="1836" spans="1:3" x14ac:dyDescent="0.25">
      <c r="A1836" s="69" t="s">
        <v>5354</v>
      </c>
      <c r="B1836" s="59" t="s">
        <v>5347</v>
      </c>
      <c r="C1836" s="59" t="s">
        <v>5352</v>
      </c>
    </row>
    <row r="1837" spans="1:3" x14ac:dyDescent="0.25">
      <c r="A1837" s="69" t="s">
        <v>5366</v>
      </c>
      <c r="B1837" s="59" t="s">
        <v>5347</v>
      </c>
      <c r="C1837" s="59" t="s">
        <v>5364</v>
      </c>
    </row>
    <row r="1838" spans="1:3" x14ac:dyDescent="0.25">
      <c r="A1838" s="69" t="s">
        <v>5360</v>
      </c>
      <c r="B1838" s="59" t="s">
        <v>5347</v>
      </c>
      <c r="C1838" s="59" t="s">
        <v>5358</v>
      </c>
    </row>
    <row r="1839" spans="1:3" x14ac:dyDescent="0.25">
      <c r="A1839" s="69" t="s">
        <v>5363</v>
      </c>
      <c r="B1839" s="59" t="s">
        <v>5347</v>
      </c>
      <c r="C1839" s="59" t="s">
        <v>5361</v>
      </c>
    </row>
    <row r="1840" spans="1:3" x14ac:dyDescent="0.25">
      <c r="A1840" s="69" t="s">
        <v>5369</v>
      </c>
      <c r="B1840" s="59" t="s">
        <v>5347</v>
      </c>
      <c r="C1840" s="59" t="s">
        <v>5367</v>
      </c>
    </row>
    <row r="1841" spans="1:3" x14ac:dyDescent="0.25">
      <c r="A1841" s="69" t="s">
        <v>5374</v>
      </c>
      <c r="B1841" s="59" t="s">
        <v>5370</v>
      </c>
      <c r="C1841" s="59" t="s">
        <v>5371</v>
      </c>
    </row>
    <row r="1842" spans="1:3" x14ac:dyDescent="0.25">
      <c r="A1842" s="69" t="s">
        <v>5377</v>
      </c>
      <c r="B1842" s="59" t="s">
        <v>5370</v>
      </c>
      <c r="C1842" s="59" t="s">
        <v>5375</v>
      </c>
    </row>
    <row r="1843" spans="1:3" x14ac:dyDescent="0.25">
      <c r="A1843" s="69" t="s">
        <v>5380</v>
      </c>
      <c r="B1843" s="59" t="s">
        <v>5370</v>
      </c>
      <c r="C1843" s="59" t="s">
        <v>5378</v>
      </c>
    </row>
    <row r="1844" spans="1:3" x14ac:dyDescent="0.25">
      <c r="A1844" s="69" t="s">
        <v>5383</v>
      </c>
      <c r="B1844" s="59" t="s">
        <v>5370</v>
      </c>
      <c r="C1844" s="59" t="s">
        <v>5381</v>
      </c>
    </row>
    <row r="1845" spans="1:3" x14ac:dyDescent="0.25">
      <c r="A1845" s="69" t="s">
        <v>5388</v>
      </c>
      <c r="B1845" s="59" t="s">
        <v>5384</v>
      </c>
      <c r="C1845" s="59" t="s">
        <v>5385</v>
      </c>
    </row>
    <row r="1846" spans="1:3" x14ac:dyDescent="0.25">
      <c r="A1846" s="69" t="s">
        <v>5391</v>
      </c>
      <c r="B1846" s="59" t="s">
        <v>5384</v>
      </c>
      <c r="C1846" s="59" t="s">
        <v>5389</v>
      </c>
    </row>
    <row r="1847" spans="1:3" x14ac:dyDescent="0.25">
      <c r="A1847" s="69" t="s">
        <v>5394</v>
      </c>
      <c r="B1847" s="59" t="s">
        <v>5384</v>
      </c>
      <c r="C1847" s="59" t="s">
        <v>5392</v>
      </c>
    </row>
    <row r="1848" spans="1:3" x14ac:dyDescent="0.25">
      <c r="A1848" s="69" t="s">
        <v>5397</v>
      </c>
      <c r="B1848" s="59" t="s">
        <v>5384</v>
      </c>
      <c r="C1848" s="59" t="s">
        <v>5395</v>
      </c>
    </row>
    <row r="1849" spans="1:3" x14ac:dyDescent="0.25">
      <c r="A1849" s="69" t="s">
        <v>5400</v>
      </c>
      <c r="B1849" s="59" t="s">
        <v>5384</v>
      </c>
      <c r="C1849" s="59" t="s">
        <v>5398</v>
      </c>
    </row>
    <row r="1850" spans="1:3" x14ac:dyDescent="0.25">
      <c r="A1850" s="69" t="s">
        <v>5404</v>
      </c>
      <c r="B1850" s="59" t="s">
        <v>5401</v>
      </c>
      <c r="C1850" s="59" t="s">
        <v>3534</v>
      </c>
    </row>
    <row r="1851" spans="1:3" x14ac:dyDescent="0.25">
      <c r="A1851" s="69" t="s">
        <v>5408</v>
      </c>
      <c r="B1851" s="59" t="s">
        <v>5405</v>
      </c>
      <c r="C1851" s="59" t="s">
        <v>4378</v>
      </c>
    </row>
    <row r="1852" spans="1:3" x14ac:dyDescent="0.25">
      <c r="A1852" s="69" t="s">
        <v>5410</v>
      </c>
      <c r="B1852" s="59" t="s">
        <v>5405</v>
      </c>
      <c r="C1852" s="59" t="s">
        <v>5213</v>
      </c>
    </row>
    <row r="1853" spans="1:3" x14ac:dyDescent="0.25">
      <c r="A1853" s="69" t="s">
        <v>5412</v>
      </c>
      <c r="B1853" s="59" t="s">
        <v>5405</v>
      </c>
      <c r="C1853" s="59" t="s">
        <v>4387</v>
      </c>
    </row>
    <row r="1854" spans="1:3" x14ac:dyDescent="0.25">
      <c r="A1854" s="69" t="s">
        <v>5414</v>
      </c>
      <c r="B1854" s="59" t="s">
        <v>5405</v>
      </c>
      <c r="C1854" s="59" t="s">
        <v>4375</v>
      </c>
    </row>
    <row r="1855" spans="1:3" x14ac:dyDescent="0.25">
      <c r="A1855" s="69" t="s">
        <v>5416</v>
      </c>
      <c r="B1855" s="59" t="s">
        <v>5405</v>
      </c>
      <c r="C1855" s="59" t="s">
        <v>4384</v>
      </c>
    </row>
    <row r="1856" spans="1:3" x14ac:dyDescent="0.25">
      <c r="A1856" s="69" t="s">
        <v>5420</v>
      </c>
      <c r="B1856" s="59" t="s">
        <v>5417</v>
      </c>
      <c r="C1856" s="59" t="s">
        <v>710</v>
      </c>
    </row>
    <row r="1857" spans="1:3" x14ac:dyDescent="0.25">
      <c r="A1857" s="69" t="s">
        <v>5422</v>
      </c>
      <c r="B1857" s="59" t="s">
        <v>5417</v>
      </c>
      <c r="C1857" s="59" t="s">
        <v>5294</v>
      </c>
    </row>
    <row r="1858" spans="1:3" x14ac:dyDescent="0.25">
      <c r="A1858" s="69" t="s">
        <v>5424</v>
      </c>
      <c r="B1858" s="59" t="s">
        <v>5417</v>
      </c>
      <c r="C1858" s="59" t="s">
        <v>2104</v>
      </c>
    </row>
    <row r="1859" spans="1:3" x14ac:dyDescent="0.25">
      <c r="A1859" s="69" t="s">
        <v>5426</v>
      </c>
      <c r="B1859" s="59" t="s">
        <v>5417</v>
      </c>
      <c r="C1859" s="59" t="s">
        <v>155</v>
      </c>
    </row>
    <row r="1860" spans="1:3" x14ac:dyDescent="0.25">
      <c r="A1860" s="69" t="s">
        <v>5430</v>
      </c>
      <c r="B1860" s="59" t="s">
        <v>5417</v>
      </c>
      <c r="C1860" s="59" t="s">
        <v>892</v>
      </c>
    </row>
    <row r="1861" spans="1:3" x14ac:dyDescent="0.25">
      <c r="A1861" s="69" t="s">
        <v>5428</v>
      </c>
      <c r="B1861" s="59" t="s">
        <v>5417</v>
      </c>
      <c r="C1861" s="59" t="s">
        <v>4607</v>
      </c>
    </row>
    <row r="1862" spans="1:3" x14ac:dyDescent="0.25">
      <c r="A1862" s="69" t="s">
        <v>5433</v>
      </c>
      <c r="B1862" s="59" t="s">
        <v>5431</v>
      </c>
      <c r="C1862" s="59"/>
    </row>
    <row r="1863" spans="1:3" x14ac:dyDescent="0.25">
      <c r="A1863" s="69" t="s">
        <v>5448</v>
      </c>
      <c r="B1863" s="59" t="s">
        <v>5444</v>
      </c>
      <c r="C1863" s="59" t="s">
        <v>5445</v>
      </c>
    </row>
    <row r="1864" spans="1:3" x14ac:dyDescent="0.25">
      <c r="A1864" s="69" t="s">
        <v>5451</v>
      </c>
      <c r="B1864" s="59" t="s">
        <v>5444</v>
      </c>
      <c r="C1864" s="59" t="s">
        <v>5449</v>
      </c>
    </row>
    <row r="1865" spans="1:3" x14ac:dyDescent="0.25">
      <c r="A1865" s="69" t="s">
        <v>5454</v>
      </c>
      <c r="B1865" s="59" t="s">
        <v>5444</v>
      </c>
      <c r="C1865" s="59" t="s">
        <v>5452</v>
      </c>
    </row>
    <row r="1866" spans="1:3" x14ac:dyDescent="0.25">
      <c r="A1866" s="69" t="s">
        <v>5457</v>
      </c>
      <c r="B1866" s="59" t="s">
        <v>5444</v>
      </c>
      <c r="C1866" s="59" t="s">
        <v>5455</v>
      </c>
    </row>
    <row r="1867" spans="1:3" x14ac:dyDescent="0.25">
      <c r="A1867" s="69" t="s">
        <v>5460</v>
      </c>
      <c r="B1867" s="59" t="s">
        <v>5444</v>
      </c>
      <c r="C1867" s="59" t="s">
        <v>5458</v>
      </c>
    </row>
    <row r="1868" spans="1:3" x14ac:dyDescent="0.25">
      <c r="A1868" s="69" t="s">
        <v>5463</v>
      </c>
      <c r="B1868" s="59" t="s">
        <v>5444</v>
      </c>
      <c r="C1868" s="59" t="s">
        <v>5461</v>
      </c>
    </row>
    <row r="1869" spans="1:3" x14ac:dyDescent="0.25">
      <c r="A1869" s="69" t="s">
        <v>5466</v>
      </c>
      <c r="B1869" s="59" t="s">
        <v>5444</v>
      </c>
      <c r="C1869" s="59" t="s">
        <v>5464</v>
      </c>
    </row>
    <row r="1870" spans="1:3" x14ac:dyDescent="0.25">
      <c r="A1870" s="69" t="s">
        <v>5472</v>
      </c>
      <c r="B1870" s="59" t="s">
        <v>5444</v>
      </c>
      <c r="C1870" s="59" t="s">
        <v>5470</v>
      </c>
    </row>
    <row r="1871" spans="1:3" x14ac:dyDescent="0.25">
      <c r="A1871" s="69" t="s">
        <v>5469</v>
      </c>
      <c r="B1871" s="59" t="s">
        <v>5444</v>
      </c>
      <c r="C1871" s="59" t="s">
        <v>5467</v>
      </c>
    </row>
    <row r="1872" spans="1:3" x14ac:dyDescent="0.25">
      <c r="A1872" s="69" t="s">
        <v>5479</v>
      </c>
      <c r="B1872" s="59" t="s">
        <v>5473</v>
      </c>
      <c r="C1872" s="59" t="s">
        <v>5477</v>
      </c>
    </row>
    <row r="1873" spans="1:3" x14ac:dyDescent="0.25">
      <c r="A1873" s="69" t="s">
        <v>5482</v>
      </c>
      <c r="B1873" s="59" t="s">
        <v>5473</v>
      </c>
      <c r="C1873" s="59" t="s">
        <v>5480</v>
      </c>
    </row>
    <row r="1874" spans="1:3" x14ac:dyDescent="0.25">
      <c r="A1874" s="69" t="s">
        <v>5476</v>
      </c>
      <c r="B1874" s="59" t="s">
        <v>5473</v>
      </c>
      <c r="C1874" s="59" t="s">
        <v>458</v>
      </c>
    </row>
    <row r="1875" spans="1:3" x14ac:dyDescent="0.25">
      <c r="A1875" s="69" t="s">
        <v>5488</v>
      </c>
      <c r="B1875" s="59" t="s">
        <v>5473</v>
      </c>
      <c r="C1875" s="59" t="s">
        <v>5486</v>
      </c>
    </row>
    <row r="1876" spans="1:3" x14ac:dyDescent="0.25">
      <c r="A1876" s="69" t="s">
        <v>5494</v>
      </c>
      <c r="B1876" s="59" t="s">
        <v>5473</v>
      </c>
      <c r="C1876" s="59" t="s">
        <v>5492</v>
      </c>
    </row>
    <row r="1877" spans="1:3" x14ac:dyDescent="0.25">
      <c r="A1877" s="69" t="s">
        <v>5497</v>
      </c>
      <c r="B1877" s="59" t="s">
        <v>5473</v>
      </c>
      <c r="C1877" s="59" t="s">
        <v>5495</v>
      </c>
    </row>
    <row r="1878" spans="1:3" x14ac:dyDescent="0.25">
      <c r="A1878" s="69" t="s">
        <v>5501</v>
      </c>
      <c r="B1878" s="59" t="s">
        <v>5473</v>
      </c>
      <c r="C1878" s="59" t="s">
        <v>5498</v>
      </c>
    </row>
    <row r="1879" spans="1:3" x14ac:dyDescent="0.25">
      <c r="A1879" s="69" t="s">
        <v>5491</v>
      </c>
      <c r="B1879" s="59" t="s">
        <v>5473</v>
      </c>
      <c r="C1879" s="59" t="s">
        <v>5489</v>
      </c>
    </row>
    <row r="1880" spans="1:3" x14ac:dyDescent="0.25">
      <c r="A1880" s="69" t="s">
        <v>5485</v>
      </c>
      <c r="B1880" s="59" t="s">
        <v>5473</v>
      </c>
      <c r="C1880" s="59" t="s">
        <v>5483</v>
      </c>
    </row>
    <row r="1881" spans="1:3" x14ac:dyDescent="0.25">
      <c r="A1881" s="69" t="s">
        <v>5504</v>
      </c>
      <c r="B1881" s="59" t="s">
        <v>5473</v>
      </c>
      <c r="C1881" s="59" t="s">
        <v>5502</v>
      </c>
    </row>
    <row r="1882" spans="1:3" x14ac:dyDescent="0.25">
      <c r="A1882" s="69" t="s">
        <v>5507</v>
      </c>
      <c r="B1882" s="59" t="s">
        <v>5473</v>
      </c>
      <c r="C1882" s="59" t="s">
        <v>3789</v>
      </c>
    </row>
    <row r="1883" spans="1:3" x14ac:dyDescent="0.25">
      <c r="A1883" s="69" t="s">
        <v>5513</v>
      </c>
      <c r="B1883" s="59" t="s">
        <v>5508</v>
      </c>
      <c r="C1883" s="59" t="s">
        <v>5509</v>
      </c>
    </row>
    <row r="1884" spans="1:3" x14ac:dyDescent="0.25">
      <c r="A1884" s="69" t="s">
        <v>5516</v>
      </c>
      <c r="B1884" s="59" t="s">
        <v>5508</v>
      </c>
      <c r="C1884" s="59" t="s">
        <v>5514</v>
      </c>
    </row>
    <row r="1885" spans="1:3" x14ac:dyDescent="0.25">
      <c r="A1885" s="69" t="s">
        <v>5519</v>
      </c>
      <c r="B1885" s="59" t="s">
        <v>5508</v>
      </c>
      <c r="C1885" s="59" t="s">
        <v>5517</v>
      </c>
    </row>
    <row r="1886" spans="1:3" x14ac:dyDescent="0.25">
      <c r="A1886" s="69" t="s">
        <v>5522</v>
      </c>
      <c r="B1886" s="59" t="s">
        <v>5508</v>
      </c>
      <c r="C1886" s="59" t="s">
        <v>5520</v>
      </c>
    </row>
    <row r="1887" spans="1:3" x14ac:dyDescent="0.25">
      <c r="A1887" s="69" t="s">
        <v>5525</v>
      </c>
      <c r="B1887" s="59" t="s">
        <v>5508</v>
      </c>
      <c r="C1887" s="59" t="s">
        <v>5523</v>
      </c>
    </row>
    <row r="1888" spans="1:3" x14ac:dyDescent="0.25">
      <c r="A1888" s="69" t="s">
        <v>5533</v>
      </c>
      <c r="B1888" s="59" t="s">
        <v>5526</v>
      </c>
      <c r="C1888" s="59" t="s">
        <v>5527</v>
      </c>
    </row>
    <row r="1889" spans="1:3" x14ac:dyDescent="0.25">
      <c r="A1889" s="69" t="s">
        <v>5537</v>
      </c>
      <c r="B1889" s="59" t="s">
        <v>5526</v>
      </c>
      <c r="C1889" s="59" t="s">
        <v>5534</v>
      </c>
    </row>
    <row r="1890" spans="1:3" x14ac:dyDescent="0.25">
      <c r="A1890" s="69" t="s">
        <v>5547</v>
      </c>
      <c r="B1890" s="59" t="s">
        <v>5538</v>
      </c>
      <c r="C1890" s="59" t="s">
        <v>5545</v>
      </c>
    </row>
    <row r="1891" spans="1:3" x14ac:dyDescent="0.25">
      <c r="A1891" s="69" t="s">
        <v>5543</v>
      </c>
      <c r="B1891" s="59" t="s">
        <v>5538</v>
      </c>
      <c r="C1891" s="59" t="s">
        <v>5539</v>
      </c>
    </row>
    <row r="1892" spans="1:3" x14ac:dyDescent="0.25">
      <c r="A1892" s="69" t="s">
        <v>5550</v>
      </c>
      <c r="B1892" s="59" t="s">
        <v>5538</v>
      </c>
      <c r="C1892" s="59" t="s">
        <v>5548</v>
      </c>
    </row>
    <row r="1893" spans="1:3" x14ac:dyDescent="0.25">
      <c r="A1893" s="69" t="s">
        <v>5553</v>
      </c>
      <c r="B1893" s="59" t="s">
        <v>5538</v>
      </c>
      <c r="C1893" s="59" t="s">
        <v>5551</v>
      </c>
    </row>
    <row r="1894" spans="1:3" x14ac:dyDescent="0.25">
      <c r="A1894" s="69" t="s">
        <v>5556</v>
      </c>
      <c r="B1894" s="59" t="s">
        <v>5538</v>
      </c>
      <c r="C1894" s="59" t="s">
        <v>5554</v>
      </c>
    </row>
    <row r="1895" spans="1:3" x14ac:dyDescent="0.25">
      <c r="A1895" s="69" t="s">
        <v>5559</v>
      </c>
      <c r="B1895" s="59" t="s">
        <v>5538</v>
      </c>
      <c r="C1895" s="59" t="s">
        <v>5557</v>
      </c>
    </row>
    <row r="1896" spans="1:3" x14ac:dyDescent="0.25">
      <c r="A1896" s="69" t="s">
        <v>5561</v>
      </c>
      <c r="B1896" s="59" t="s">
        <v>5538</v>
      </c>
      <c r="C1896" s="59" t="s">
        <v>5076</v>
      </c>
    </row>
    <row r="1897" spans="1:3" x14ac:dyDescent="0.25">
      <c r="A1897" s="69" t="s">
        <v>5564</v>
      </c>
      <c r="B1897" s="59" t="s">
        <v>5538</v>
      </c>
      <c r="C1897" s="59" t="s">
        <v>5562</v>
      </c>
    </row>
    <row r="1898" spans="1:3" x14ac:dyDescent="0.25">
      <c r="A1898" s="69" t="s">
        <v>5567</v>
      </c>
      <c r="B1898" s="59" t="s">
        <v>5538</v>
      </c>
      <c r="C1898" s="59" t="s">
        <v>5565</v>
      </c>
    </row>
    <row r="1899" spans="1:3" x14ac:dyDescent="0.25">
      <c r="A1899" s="69" t="s">
        <v>5570</v>
      </c>
      <c r="B1899" s="59" t="s">
        <v>5538</v>
      </c>
      <c r="C1899" s="59" t="s">
        <v>5568</v>
      </c>
    </row>
    <row r="1900" spans="1:3" x14ac:dyDescent="0.25">
      <c r="A1900" s="69" t="s">
        <v>5572</v>
      </c>
      <c r="B1900" s="59" t="s">
        <v>5538</v>
      </c>
      <c r="C1900" s="59" t="s">
        <v>4491</v>
      </c>
    </row>
    <row r="1901" spans="1:3" x14ac:dyDescent="0.25">
      <c r="A1901" s="69" t="s">
        <v>5575</v>
      </c>
      <c r="B1901" s="59" t="s">
        <v>5538</v>
      </c>
      <c r="C1901" s="59" t="s">
        <v>5573</v>
      </c>
    </row>
    <row r="1902" spans="1:3" x14ac:dyDescent="0.25">
      <c r="A1902" s="69" t="s">
        <v>5578</v>
      </c>
      <c r="B1902" s="59" t="s">
        <v>5538</v>
      </c>
      <c r="C1902" s="59" t="s">
        <v>5576</v>
      </c>
    </row>
    <row r="1903" spans="1:3" x14ac:dyDescent="0.25">
      <c r="A1903" s="69" t="s">
        <v>5581</v>
      </c>
      <c r="B1903" s="59" t="s">
        <v>5538</v>
      </c>
      <c r="C1903" s="59" t="s">
        <v>5579</v>
      </c>
    </row>
    <row r="1904" spans="1:3" x14ac:dyDescent="0.25">
      <c r="A1904" s="69" t="s">
        <v>5584</v>
      </c>
      <c r="B1904" s="59" t="s">
        <v>5538</v>
      </c>
      <c r="C1904" s="59" t="s">
        <v>5582</v>
      </c>
    </row>
    <row r="1905" spans="1:3" x14ac:dyDescent="0.25">
      <c r="A1905" s="69" t="s">
        <v>5587</v>
      </c>
      <c r="B1905" s="59" t="s">
        <v>5538</v>
      </c>
      <c r="C1905" s="59" t="s">
        <v>5585</v>
      </c>
    </row>
    <row r="1906" spans="1:3" x14ac:dyDescent="0.25">
      <c r="A1906" s="69" t="s">
        <v>5590</v>
      </c>
      <c r="B1906" s="59" t="s">
        <v>5538</v>
      </c>
      <c r="C1906" s="59" t="s">
        <v>5588</v>
      </c>
    </row>
    <row r="1907" spans="1:3" x14ac:dyDescent="0.25">
      <c r="A1907" s="69" t="s">
        <v>5594</v>
      </c>
      <c r="B1907" s="59" t="s">
        <v>5591</v>
      </c>
      <c r="C1907" s="59" t="s">
        <v>5348</v>
      </c>
    </row>
    <row r="1908" spans="1:3" x14ac:dyDescent="0.25">
      <c r="A1908" s="69" t="s">
        <v>5596</v>
      </c>
      <c r="B1908" s="59" t="s">
        <v>5591</v>
      </c>
      <c r="C1908" s="59" t="s">
        <v>77</v>
      </c>
    </row>
    <row r="1909" spans="1:3" x14ac:dyDescent="0.25">
      <c r="A1909" s="69" t="s">
        <v>5598</v>
      </c>
      <c r="B1909" s="59" t="s">
        <v>5591</v>
      </c>
      <c r="C1909" s="59" t="s">
        <v>4470</v>
      </c>
    </row>
    <row r="1910" spans="1:3" x14ac:dyDescent="0.25">
      <c r="A1910" s="69" t="s">
        <v>5600</v>
      </c>
      <c r="B1910" s="59" t="s">
        <v>5591</v>
      </c>
      <c r="C1910" s="59" t="s">
        <v>5355</v>
      </c>
    </row>
    <row r="1911" spans="1:3" x14ac:dyDescent="0.25">
      <c r="A1911" s="69" t="s">
        <v>5602</v>
      </c>
      <c r="B1911" s="59" t="s">
        <v>5591</v>
      </c>
      <c r="C1911" s="59" t="s">
        <v>5352</v>
      </c>
    </row>
    <row r="1912" spans="1:3" x14ac:dyDescent="0.25">
      <c r="A1912" s="69" t="s">
        <v>5604</v>
      </c>
      <c r="B1912" s="59" t="s">
        <v>5591</v>
      </c>
      <c r="C1912" s="59" t="s">
        <v>5364</v>
      </c>
    </row>
    <row r="1913" spans="1:3" x14ac:dyDescent="0.25">
      <c r="A1913" s="69" t="s">
        <v>5606</v>
      </c>
      <c r="B1913" s="59" t="s">
        <v>5591</v>
      </c>
      <c r="C1913" s="59" t="s">
        <v>5358</v>
      </c>
    </row>
    <row r="1914" spans="1:3" x14ac:dyDescent="0.25">
      <c r="A1914" s="69" t="s">
        <v>5608</v>
      </c>
      <c r="B1914" s="59" t="s">
        <v>5591</v>
      </c>
      <c r="C1914" s="59" t="s">
        <v>5607</v>
      </c>
    </row>
    <row r="1915" spans="1:3" x14ac:dyDescent="0.25">
      <c r="A1915" s="69" t="s">
        <v>5610</v>
      </c>
      <c r="B1915" s="59" t="s">
        <v>5591</v>
      </c>
      <c r="C1915" s="59" t="s">
        <v>5361</v>
      </c>
    </row>
    <row r="1916" spans="1:3" x14ac:dyDescent="0.25">
      <c r="A1916" s="69" t="s">
        <v>5612</v>
      </c>
      <c r="B1916" s="59" t="s">
        <v>5591</v>
      </c>
      <c r="C1916" s="59" t="s">
        <v>5367</v>
      </c>
    </row>
    <row r="1917" spans="1:3" x14ac:dyDescent="0.25">
      <c r="A1917" s="69" t="s">
        <v>5617</v>
      </c>
      <c r="B1917" s="59" t="s">
        <v>5613</v>
      </c>
      <c r="C1917" s="59" t="s">
        <v>5614</v>
      </c>
    </row>
    <row r="1918" spans="1:3" x14ac:dyDescent="0.25">
      <c r="A1918" s="69" t="s">
        <v>5620</v>
      </c>
      <c r="B1918" s="59" t="s">
        <v>5613</v>
      </c>
      <c r="C1918" s="59" t="s">
        <v>5618</v>
      </c>
    </row>
    <row r="1919" spans="1:3" x14ac:dyDescent="0.25">
      <c r="A1919" s="69" t="s">
        <v>5622</v>
      </c>
      <c r="B1919" s="59" t="s">
        <v>5613</v>
      </c>
      <c r="C1919" s="59" t="s">
        <v>4434</v>
      </c>
    </row>
    <row r="1920" spans="1:3" x14ac:dyDescent="0.25">
      <c r="A1920" s="69" t="s">
        <v>5625</v>
      </c>
      <c r="B1920" s="59" t="s">
        <v>5613</v>
      </c>
      <c r="C1920" s="59" t="s">
        <v>5623</v>
      </c>
    </row>
    <row r="1921" spans="1:3" x14ac:dyDescent="0.25">
      <c r="A1921" s="69" t="s">
        <v>5627</v>
      </c>
      <c r="B1921" s="59" t="s">
        <v>5613</v>
      </c>
      <c r="C1921" s="59" t="s">
        <v>4417</v>
      </c>
    </row>
    <row r="1922" spans="1:3" x14ac:dyDescent="0.25">
      <c r="A1922" s="69" t="s">
        <v>5630</v>
      </c>
      <c r="B1922" s="59" t="s">
        <v>5613</v>
      </c>
      <c r="C1922" s="59" t="s">
        <v>5628</v>
      </c>
    </row>
    <row r="1923" spans="1:3" x14ac:dyDescent="0.25">
      <c r="A1923" s="69" t="s">
        <v>5633</v>
      </c>
      <c r="B1923" s="59" t="s">
        <v>5613</v>
      </c>
      <c r="C1923" s="59" t="s">
        <v>5631</v>
      </c>
    </row>
    <row r="1924" spans="1:3" x14ac:dyDescent="0.25">
      <c r="A1924" s="69" t="s">
        <v>5636</v>
      </c>
      <c r="B1924" s="59" t="s">
        <v>5613</v>
      </c>
      <c r="C1924" s="59" t="s">
        <v>5634</v>
      </c>
    </row>
    <row r="1925" spans="1:3" x14ac:dyDescent="0.25">
      <c r="A1925" s="69" t="s">
        <v>5638</v>
      </c>
      <c r="B1925" s="59" t="s">
        <v>5613</v>
      </c>
      <c r="C1925" s="59" t="s">
        <v>4420</v>
      </c>
    </row>
    <row r="1926" spans="1:3" x14ac:dyDescent="0.25">
      <c r="A1926" s="69" t="s">
        <v>5640</v>
      </c>
      <c r="B1926" s="59" t="s">
        <v>5613</v>
      </c>
      <c r="C1926" s="59" t="s">
        <v>4437</v>
      </c>
    </row>
    <row r="1927" spans="1:3" x14ac:dyDescent="0.25">
      <c r="A1927" s="69" t="s">
        <v>5643</v>
      </c>
      <c r="B1927" s="59" t="s">
        <v>5613</v>
      </c>
      <c r="C1927" s="59" t="s">
        <v>5641</v>
      </c>
    </row>
    <row r="1928" spans="1:3" x14ac:dyDescent="0.25">
      <c r="A1928" s="69" t="s">
        <v>5646</v>
      </c>
      <c r="B1928" s="59" t="s">
        <v>5613</v>
      </c>
      <c r="C1928" s="59" t="s">
        <v>5076</v>
      </c>
    </row>
    <row r="1929" spans="1:3" x14ac:dyDescent="0.25">
      <c r="A1929" s="69" t="s">
        <v>5648</v>
      </c>
      <c r="B1929" s="59" t="s">
        <v>5613</v>
      </c>
      <c r="C1929" s="59" t="s">
        <v>4431</v>
      </c>
    </row>
    <row r="1930" spans="1:3" x14ac:dyDescent="0.25">
      <c r="A1930" s="69" t="s">
        <v>5651</v>
      </c>
      <c r="B1930" s="59" t="s">
        <v>5613</v>
      </c>
      <c r="C1930" s="59" t="s">
        <v>5649</v>
      </c>
    </row>
    <row r="1931" spans="1:3" x14ac:dyDescent="0.25">
      <c r="A1931" s="69" t="s">
        <v>5654</v>
      </c>
      <c r="B1931" s="59" t="s">
        <v>5613</v>
      </c>
      <c r="C1931" s="59" t="s">
        <v>5652</v>
      </c>
    </row>
    <row r="1932" spans="1:3" x14ac:dyDescent="0.25">
      <c r="A1932" s="69" t="s">
        <v>5657</v>
      </c>
      <c r="B1932" s="59" t="s">
        <v>5613</v>
      </c>
      <c r="C1932" s="59" t="s">
        <v>5655</v>
      </c>
    </row>
    <row r="1933" spans="1:3" x14ac:dyDescent="0.25">
      <c r="A1933" s="69" t="s">
        <v>5659</v>
      </c>
      <c r="B1933" s="59" t="s">
        <v>5613</v>
      </c>
      <c r="C1933" s="59" t="s">
        <v>4426</v>
      </c>
    </row>
    <row r="1934" spans="1:3" x14ac:dyDescent="0.25">
      <c r="A1934" s="69" t="s">
        <v>5662</v>
      </c>
      <c r="B1934" s="59" t="s">
        <v>5613</v>
      </c>
      <c r="C1934" s="59" t="s">
        <v>5660</v>
      </c>
    </row>
    <row r="1935" spans="1:3" x14ac:dyDescent="0.25">
      <c r="A1935" s="69" t="s">
        <v>5664</v>
      </c>
      <c r="B1935" s="59" t="s">
        <v>5613</v>
      </c>
      <c r="C1935" s="59" t="s">
        <v>4423</v>
      </c>
    </row>
    <row r="1936" spans="1:3" x14ac:dyDescent="0.25">
      <c r="A1936" s="69" t="s">
        <v>5666</v>
      </c>
      <c r="B1936" s="59" t="s">
        <v>5613</v>
      </c>
      <c r="C1936" s="59" t="s">
        <v>601</v>
      </c>
    </row>
    <row r="1937" spans="1:3" x14ac:dyDescent="0.25">
      <c r="A1937" s="69" t="s">
        <v>5677</v>
      </c>
      <c r="B1937" s="59" t="s">
        <v>5667</v>
      </c>
      <c r="C1937" s="59" t="s">
        <v>3806</v>
      </c>
    </row>
    <row r="1938" spans="1:3" x14ac:dyDescent="0.25">
      <c r="A1938" s="69" t="s">
        <v>5672</v>
      </c>
      <c r="B1938" s="59" t="s">
        <v>5667</v>
      </c>
      <c r="C1938" s="59" t="s">
        <v>5668</v>
      </c>
    </row>
    <row r="1939" spans="1:3" x14ac:dyDescent="0.25">
      <c r="A1939" s="69" t="s">
        <v>5679</v>
      </c>
      <c r="B1939" s="59" t="s">
        <v>5667</v>
      </c>
      <c r="C1939" s="59" t="s">
        <v>2070</v>
      </c>
    </row>
    <row r="1940" spans="1:3" x14ac:dyDescent="0.25">
      <c r="A1940" s="69" t="s">
        <v>5682</v>
      </c>
      <c r="B1940" s="59" t="s">
        <v>5667</v>
      </c>
      <c r="C1940" s="59" t="s">
        <v>5680</v>
      </c>
    </row>
    <row r="1941" spans="1:3" x14ac:dyDescent="0.25">
      <c r="A1941" s="69" t="s">
        <v>5685</v>
      </c>
      <c r="B1941" s="59" t="s">
        <v>5667</v>
      </c>
      <c r="C1941" s="59" t="s">
        <v>5683</v>
      </c>
    </row>
    <row r="1942" spans="1:3" x14ac:dyDescent="0.25">
      <c r="A1942" s="69" t="s">
        <v>5675</v>
      </c>
      <c r="B1942" s="59" t="s">
        <v>5667</v>
      </c>
      <c r="C1942" s="59" t="s">
        <v>5673</v>
      </c>
    </row>
    <row r="1943" spans="1:3" x14ac:dyDescent="0.25">
      <c r="A1943" s="69" t="s">
        <v>5688</v>
      </c>
      <c r="B1943" s="59" t="s">
        <v>5667</v>
      </c>
      <c r="C1943" s="59" t="s">
        <v>5686</v>
      </c>
    </row>
    <row r="1944" spans="1:3" x14ac:dyDescent="0.25">
      <c r="A1944" s="69" t="s">
        <v>5690</v>
      </c>
      <c r="B1944" s="59" t="s">
        <v>5667</v>
      </c>
      <c r="C1944" s="59" t="s">
        <v>2071</v>
      </c>
    </row>
    <row r="1945" spans="1:3" x14ac:dyDescent="0.25">
      <c r="A1945" s="69" t="s">
        <v>5693</v>
      </c>
      <c r="B1945" s="59" t="s">
        <v>5667</v>
      </c>
      <c r="C1945" s="59" t="s">
        <v>5691</v>
      </c>
    </row>
    <row r="1946" spans="1:3" x14ac:dyDescent="0.25">
      <c r="A1946" s="69" t="s">
        <v>5695</v>
      </c>
      <c r="B1946" s="59" t="s">
        <v>5667</v>
      </c>
      <c r="C1946" s="59" t="s">
        <v>5160</v>
      </c>
    </row>
    <row r="1947" spans="1:3" x14ac:dyDescent="0.25">
      <c r="A1947" s="69" t="s">
        <v>5696</v>
      </c>
      <c r="B1947" s="59" t="s">
        <v>5667</v>
      </c>
      <c r="C1947" s="59" t="s">
        <v>2072</v>
      </c>
    </row>
    <row r="1948" spans="1:3" x14ac:dyDescent="0.25">
      <c r="A1948" s="69" t="s">
        <v>5699</v>
      </c>
      <c r="B1948" s="59" t="s">
        <v>5667</v>
      </c>
      <c r="C1948" s="59" t="s">
        <v>5697</v>
      </c>
    </row>
    <row r="1949" spans="1:3" x14ac:dyDescent="0.25">
      <c r="A1949" s="69" t="s">
        <v>5701</v>
      </c>
      <c r="B1949" s="59" t="s">
        <v>5667</v>
      </c>
      <c r="C1949" s="59" t="s">
        <v>2073</v>
      </c>
    </row>
    <row r="1950" spans="1:3" x14ac:dyDescent="0.25">
      <c r="A1950" s="69" t="s">
        <v>5708</v>
      </c>
      <c r="B1950" s="59" t="s">
        <v>5667</v>
      </c>
      <c r="C1950" s="59" t="s">
        <v>5707</v>
      </c>
    </row>
    <row r="1951" spans="1:3" x14ac:dyDescent="0.25">
      <c r="A1951" s="69" t="s">
        <v>5704</v>
      </c>
      <c r="B1951" s="59" t="s">
        <v>5667</v>
      </c>
      <c r="C1951" s="59" t="s">
        <v>5702</v>
      </c>
    </row>
    <row r="1952" spans="1:3" x14ac:dyDescent="0.25">
      <c r="A1952" s="69" t="s">
        <v>5706</v>
      </c>
      <c r="B1952" s="59" t="s">
        <v>5667</v>
      </c>
      <c r="C1952" s="59" t="s">
        <v>2075</v>
      </c>
    </row>
    <row r="1953" spans="1:3" x14ac:dyDescent="0.25">
      <c r="A1953" s="69" t="s">
        <v>5732</v>
      </c>
      <c r="B1953" s="59" t="s">
        <v>5709</v>
      </c>
      <c r="C1953" s="59" t="s">
        <v>5730</v>
      </c>
    </row>
    <row r="1954" spans="1:3" x14ac:dyDescent="0.25">
      <c r="A1954" s="69" t="s">
        <v>5712</v>
      </c>
      <c r="B1954" s="59" t="s">
        <v>5709</v>
      </c>
      <c r="C1954" s="59" t="s">
        <v>1561</v>
      </c>
    </row>
    <row r="1955" spans="1:3" x14ac:dyDescent="0.25">
      <c r="A1955" s="69" t="s">
        <v>5714</v>
      </c>
      <c r="B1955" s="59" t="s">
        <v>5709</v>
      </c>
      <c r="C1955" s="59" t="s">
        <v>3816</v>
      </c>
    </row>
    <row r="1956" spans="1:3" x14ac:dyDescent="0.25">
      <c r="A1956" s="69" t="s">
        <v>5719</v>
      </c>
      <c r="B1956" s="59" t="s">
        <v>5709</v>
      </c>
      <c r="C1956" s="59" t="s">
        <v>2044</v>
      </c>
    </row>
    <row r="1957" spans="1:3" x14ac:dyDescent="0.25">
      <c r="A1957" s="69" t="s">
        <v>5717</v>
      </c>
      <c r="B1957" s="59" t="s">
        <v>5709</v>
      </c>
      <c r="C1957" s="59" t="s">
        <v>5715</v>
      </c>
    </row>
    <row r="1958" spans="1:3" x14ac:dyDescent="0.25">
      <c r="A1958" s="69" t="s">
        <v>5722</v>
      </c>
      <c r="B1958" s="59" t="s">
        <v>5709</v>
      </c>
      <c r="C1958" s="59" t="s">
        <v>5720</v>
      </c>
    </row>
    <row r="1959" spans="1:3" x14ac:dyDescent="0.25">
      <c r="A1959" s="69" t="s">
        <v>5725</v>
      </c>
      <c r="B1959" s="59" t="s">
        <v>5709</v>
      </c>
      <c r="C1959" s="59" t="s">
        <v>5723</v>
      </c>
    </row>
    <row r="1960" spans="1:3" x14ac:dyDescent="0.25">
      <c r="A1960" s="69" t="s">
        <v>5729</v>
      </c>
      <c r="B1960" s="59" t="s">
        <v>5709</v>
      </c>
      <c r="C1960" s="59" t="s">
        <v>2050</v>
      </c>
    </row>
    <row r="1961" spans="1:3" x14ac:dyDescent="0.25">
      <c r="A1961" s="69" t="s">
        <v>5727</v>
      </c>
      <c r="B1961" s="59" t="s">
        <v>5709</v>
      </c>
      <c r="C1961" s="59" t="s">
        <v>2053</v>
      </c>
    </row>
    <row r="1962" spans="1:3" x14ac:dyDescent="0.25">
      <c r="A1962" s="69" t="s">
        <v>5736</v>
      </c>
      <c r="B1962" s="59" t="s">
        <v>5733</v>
      </c>
      <c r="C1962" s="59" t="s">
        <v>397</v>
      </c>
    </row>
    <row r="1963" spans="1:3" x14ac:dyDescent="0.25">
      <c r="A1963" s="69" t="s">
        <v>5739</v>
      </c>
      <c r="B1963" s="59" t="s">
        <v>5733</v>
      </c>
      <c r="C1963" s="59" t="s">
        <v>5737</v>
      </c>
    </row>
    <row r="1964" spans="1:3" x14ac:dyDescent="0.25">
      <c r="A1964" s="69" t="s">
        <v>5745</v>
      </c>
      <c r="B1964" s="59" t="s">
        <v>5733</v>
      </c>
      <c r="C1964" s="59" t="s">
        <v>5743</v>
      </c>
    </row>
    <row r="1965" spans="1:3" x14ac:dyDescent="0.25">
      <c r="A1965" s="69" t="s">
        <v>5742</v>
      </c>
      <c r="B1965" s="59" t="s">
        <v>5733</v>
      </c>
      <c r="C1965" s="59" t="s">
        <v>5740</v>
      </c>
    </row>
    <row r="1966" spans="1:3" x14ac:dyDescent="0.25">
      <c r="A1966" s="69" t="s">
        <v>5748</v>
      </c>
      <c r="B1966" s="59" t="s">
        <v>5733</v>
      </c>
      <c r="C1966" s="59" t="s">
        <v>5746</v>
      </c>
    </row>
    <row r="1967" spans="1:3" x14ac:dyDescent="0.25">
      <c r="A1967" s="69" t="s">
        <v>5751</v>
      </c>
      <c r="B1967" s="59" t="s">
        <v>5733</v>
      </c>
      <c r="C1967" s="59" t="s">
        <v>5749</v>
      </c>
    </row>
    <row r="1968" spans="1:3" x14ac:dyDescent="0.25">
      <c r="A1968" s="69" t="s">
        <v>5754</v>
      </c>
      <c r="B1968" s="59" t="s">
        <v>5733</v>
      </c>
      <c r="C1968" s="59" t="s">
        <v>5752</v>
      </c>
    </row>
    <row r="1969" spans="1:3" x14ac:dyDescent="0.25">
      <c r="A1969" s="69" t="s">
        <v>5757</v>
      </c>
      <c r="B1969" s="59" t="s">
        <v>5733</v>
      </c>
      <c r="C1969" s="59" t="s">
        <v>5755</v>
      </c>
    </row>
    <row r="1970" spans="1:3" x14ac:dyDescent="0.25">
      <c r="A1970" s="69" t="s">
        <v>5760</v>
      </c>
      <c r="B1970" s="59" t="s">
        <v>5733</v>
      </c>
      <c r="C1970" s="59" t="s">
        <v>5758</v>
      </c>
    </row>
    <row r="1971" spans="1:3" x14ac:dyDescent="0.25">
      <c r="A1971" s="69" t="s">
        <v>5765</v>
      </c>
      <c r="B1971" s="59" t="s">
        <v>5761</v>
      </c>
      <c r="C1971" s="59" t="s">
        <v>5762</v>
      </c>
    </row>
    <row r="1972" spans="1:3" x14ac:dyDescent="0.25">
      <c r="A1972" s="69" t="s">
        <v>5768</v>
      </c>
      <c r="B1972" s="59" t="s">
        <v>5761</v>
      </c>
      <c r="C1972" s="59" t="s">
        <v>5766</v>
      </c>
    </row>
    <row r="1973" spans="1:3" x14ac:dyDescent="0.25">
      <c r="A1973" s="69" t="s">
        <v>5771</v>
      </c>
      <c r="B1973" s="59" t="s">
        <v>5761</v>
      </c>
      <c r="C1973" s="59" t="s">
        <v>5769</v>
      </c>
    </row>
    <row r="1974" spans="1:3" x14ac:dyDescent="0.25">
      <c r="A1974" s="69" t="s">
        <v>5774</v>
      </c>
      <c r="B1974" s="59" t="s">
        <v>5761</v>
      </c>
      <c r="C1974" s="59" t="s">
        <v>5772</v>
      </c>
    </row>
    <row r="1975" spans="1:3" x14ac:dyDescent="0.25">
      <c r="A1975" s="69" t="s">
        <v>5777</v>
      </c>
      <c r="B1975" s="59" t="s">
        <v>5761</v>
      </c>
      <c r="C1975" s="59" t="s">
        <v>5775</v>
      </c>
    </row>
    <row r="1976" spans="1:3" x14ac:dyDescent="0.25">
      <c r="A1976" s="69" t="s">
        <v>5780</v>
      </c>
      <c r="B1976" s="59" t="s">
        <v>5761</v>
      </c>
      <c r="C1976" s="59" t="s">
        <v>5778</v>
      </c>
    </row>
    <row r="1977" spans="1:3" x14ac:dyDescent="0.25">
      <c r="A1977" s="69" t="s">
        <v>5783</v>
      </c>
      <c r="B1977" s="59" t="s">
        <v>5761</v>
      </c>
      <c r="C1977" s="59" t="s">
        <v>5781</v>
      </c>
    </row>
    <row r="1978" spans="1:3" x14ac:dyDescent="0.25">
      <c r="A1978" s="69" t="s">
        <v>5787</v>
      </c>
      <c r="B1978" s="59" t="s">
        <v>5761</v>
      </c>
      <c r="C1978" s="59" t="s">
        <v>5784</v>
      </c>
    </row>
    <row r="1979" spans="1:3" x14ac:dyDescent="0.25">
      <c r="A1979" s="69" t="s">
        <v>5790</v>
      </c>
      <c r="B1979" s="59" t="s">
        <v>5761</v>
      </c>
      <c r="C1979" s="59" t="s">
        <v>5788</v>
      </c>
    </row>
    <row r="1980" spans="1:3" x14ac:dyDescent="0.25">
      <c r="A1980" s="69" t="s">
        <v>5793</v>
      </c>
      <c r="B1980" s="59" t="s">
        <v>5761</v>
      </c>
      <c r="C1980" s="59" t="s">
        <v>5791</v>
      </c>
    </row>
    <row r="1981" spans="1:3" x14ac:dyDescent="0.25">
      <c r="A1981" s="69" t="s">
        <v>5796</v>
      </c>
      <c r="B1981" s="59" t="s">
        <v>5761</v>
      </c>
      <c r="C1981" s="59" t="s">
        <v>5794</v>
      </c>
    </row>
    <row r="1982" spans="1:3" x14ac:dyDescent="0.25">
      <c r="A1982" s="69" t="s">
        <v>5799</v>
      </c>
      <c r="B1982" s="59" t="s">
        <v>5761</v>
      </c>
      <c r="C1982" s="59" t="s">
        <v>5797</v>
      </c>
    </row>
    <row r="1983" spans="1:3" x14ac:dyDescent="0.25">
      <c r="A1983" s="69" t="s">
        <v>5802</v>
      </c>
      <c r="B1983" s="59" t="s">
        <v>5761</v>
      </c>
      <c r="C1983" s="59" t="s">
        <v>5800</v>
      </c>
    </row>
    <row r="1984" spans="1:3" x14ac:dyDescent="0.25">
      <c r="A1984" s="69" t="s">
        <v>5805</v>
      </c>
      <c r="B1984" s="59" t="s">
        <v>5761</v>
      </c>
      <c r="C1984" s="59" t="s">
        <v>5803</v>
      </c>
    </row>
    <row r="1985" spans="1:3" x14ac:dyDescent="0.25">
      <c r="A1985" s="69" t="s">
        <v>5808</v>
      </c>
      <c r="B1985" s="59" t="s">
        <v>5761</v>
      </c>
      <c r="C1985" s="59" t="s">
        <v>5806</v>
      </c>
    </row>
    <row r="1986" spans="1:3" x14ac:dyDescent="0.25">
      <c r="A1986" s="69" t="s">
        <v>5812</v>
      </c>
      <c r="B1986" s="59" t="s">
        <v>5809</v>
      </c>
      <c r="C1986" s="59" t="s">
        <v>4509</v>
      </c>
    </row>
    <row r="1987" spans="1:3" x14ac:dyDescent="0.25">
      <c r="A1987" s="69" t="s">
        <v>5815</v>
      </c>
      <c r="B1987" s="59" t="s">
        <v>5809</v>
      </c>
      <c r="C1987" s="59" t="s">
        <v>5813</v>
      </c>
    </row>
    <row r="1988" spans="1:3" x14ac:dyDescent="0.25">
      <c r="A1988" s="69" t="s">
        <v>5818</v>
      </c>
      <c r="B1988" s="59" t="s">
        <v>5809</v>
      </c>
      <c r="C1988" s="59" t="s">
        <v>5816</v>
      </c>
    </row>
    <row r="1989" spans="1:3" x14ac:dyDescent="0.25">
      <c r="A1989" s="69" t="s">
        <v>5821</v>
      </c>
      <c r="B1989" s="59" t="s">
        <v>5809</v>
      </c>
      <c r="C1989" s="59" t="s">
        <v>5819</v>
      </c>
    </row>
    <row r="1990" spans="1:3" x14ac:dyDescent="0.25">
      <c r="A1990" s="69" t="s">
        <v>5824</v>
      </c>
      <c r="B1990" s="59" t="s">
        <v>5809</v>
      </c>
      <c r="C1990" s="59" t="s">
        <v>5822</v>
      </c>
    </row>
    <row r="1991" spans="1:3" x14ac:dyDescent="0.25">
      <c r="A1991" s="69" t="s">
        <v>5827</v>
      </c>
      <c r="B1991" s="59" t="s">
        <v>5809</v>
      </c>
      <c r="C1991" s="59" t="s">
        <v>5825</v>
      </c>
    </row>
    <row r="1992" spans="1:3" x14ac:dyDescent="0.25">
      <c r="A1992" s="69" t="s">
        <v>5830</v>
      </c>
      <c r="B1992" s="59" t="s">
        <v>5809</v>
      </c>
      <c r="C1992" s="59" t="s">
        <v>5828</v>
      </c>
    </row>
    <row r="1993" spans="1:3" x14ac:dyDescent="0.25">
      <c r="A1993" s="69" t="s">
        <v>5833</v>
      </c>
      <c r="B1993" s="59" t="s">
        <v>5809</v>
      </c>
      <c r="C1993" s="59" t="s">
        <v>5831</v>
      </c>
    </row>
    <row r="1994" spans="1:3" x14ac:dyDescent="0.25">
      <c r="A1994" s="69" t="s">
        <v>5836</v>
      </c>
      <c r="B1994" s="59" t="s">
        <v>5809</v>
      </c>
      <c r="C1994" s="59" t="s">
        <v>5834</v>
      </c>
    </row>
    <row r="1995" spans="1:3" x14ac:dyDescent="0.25">
      <c r="A1995" s="69" t="s">
        <v>5839</v>
      </c>
      <c r="B1995" s="59" t="s">
        <v>5809</v>
      </c>
      <c r="C1995" s="59" t="s">
        <v>5837</v>
      </c>
    </row>
    <row r="1996" spans="1:3" x14ac:dyDescent="0.25">
      <c r="A1996" s="69" t="s">
        <v>5842</v>
      </c>
      <c r="B1996" s="59" t="s">
        <v>5809</v>
      </c>
      <c r="C1996" s="59" t="s">
        <v>5840</v>
      </c>
    </row>
    <row r="1997" spans="1:3" x14ac:dyDescent="0.25">
      <c r="A1997" s="69" t="s">
        <v>5844</v>
      </c>
      <c r="B1997" s="59" t="s">
        <v>5809</v>
      </c>
      <c r="C1997" s="59" t="s">
        <v>2053</v>
      </c>
    </row>
    <row r="1998" spans="1:3" x14ac:dyDescent="0.25">
      <c r="A1998" s="69" t="s">
        <v>5849</v>
      </c>
      <c r="B1998" s="59" t="s">
        <v>5845</v>
      </c>
      <c r="C1998" s="59" t="s">
        <v>5846</v>
      </c>
    </row>
    <row r="1999" spans="1:3" x14ac:dyDescent="0.25">
      <c r="A1999" s="69" t="s">
        <v>5852</v>
      </c>
      <c r="B1999" s="59" t="s">
        <v>5845</v>
      </c>
      <c r="C1999" s="59" t="s">
        <v>5850</v>
      </c>
    </row>
    <row r="2000" spans="1:3" x14ac:dyDescent="0.25">
      <c r="A2000" s="69" t="s">
        <v>12217</v>
      </c>
      <c r="B2000" s="59" t="s">
        <v>5845</v>
      </c>
      <c r="C2000" s="59" t="s">
        <v>12213</v>
      </c>
    </row>
    <row r="2001" spans="1:3" x14ac:dyDescent="0.25">
      <c r="A2001" s="69" t="s">
        <v>5858</v>
      </c>
      <c r="B2001" s="59" t="s">
        <v>5845</v>
      </c>
      <c r="C2001" s="59" t="s">
        <v>5856</v>
      </c>
    </row>
    <row r="2002" spans="1:3" x14ac:dyDescent="0.25">
      <c r="A2002" s="69" t="s">
        <v>12218</v>
      </c>
      <c r="B2002" s="59" t="s">
        <v>5845</v>
      </c>
      <c r="C2002" s="59" t="s">
        <v>12214</v>
      </c>
    </row>
    <row r="2003" spans="1:3" x14ac:dyDescent="0.25">
      <c r="A2003" s="69" t="s">
        <v>5855</v>
      </c>
      <c r="B2003" s="59" t="s">
        <v>5845</v>
      </c>
      <c r="C2003" s="59" t="s">
        <v>5853</v>
      </c>
    </row>
    <row r="2004" spans="1:3" x14ac:dyDescent="0.25">
      <c r="A2004" s="69" t="s">
        <v>5861</v>
      </c>
      <c r="B2004" s="59" t="s">
        <v>5845</v>
      </c>
      <c r="C2004" s="59" t="s">
        <v>5859</v>
      </c>
    </row>
    <row r="2005" spans="1:3" x14ac:dyDescent="0.25">
      <c r="A2005" s="69" t="s">
        <v>5867</v>
      </c>
      <c r="B2005" s="59" t="s">
        <v>5845</v>
      </c>
      <c r="C2005" s="59" t="s">
        <v>5865</v>
      </c>
    </row>
    <row r="2006" spans="1:3" x14ac:dyDescent="0.25">
      <c r="A2006" s="69" t="s">
        <v>5864</v>
      </c>
      <c r="B2006" s="59" t="s">
        <v>5845</v>
      </c>
      <c r="C2006" s="59" t="s">
        <v>5862</v>
      </c>
    </row>
    <row r="2007" spans="1:3" x14ac:dyDescent="0.25">
      <c r="A2007" s="69" t="s">
        <v>6709</v>
      </c>
      <c r="B2007" s="59" t="s">
        <v>5868</v>
      </c>
      <c r="C2007" s="59" t="s">
        <v>5882</v>
      </c>
    </row>
    <row r="2008" spans="1:3" x14ac:dyDescent="0.25">
      <c r="A2008" s="69" t="s">
        <v>6288</v>
      </c>
      <c r="B2008" s="59" t="s">
        <v>11768</v>
      </c>
      <c r="C2008" s="59" t="s">
        <v>4804</v>
      </c>
    </row>
    <row r="2009" spans="1:3" x14ac:dyDescent="0.25">
      <c r="A2009" s="69" t="s">
        <v>6201</v>
      </c>
      <c r="B2009" s="59" t="s">
        <v>1761</v>
      </c>
      <c r="C2009" s="59" t="s">
        <v>1762</v>
      </c>
    </row>
    <row r="2010" spans="1:3" x14ac:dyDescent="0.25">
      <c r="A2010" s="69" t="s">
        <v>6201</v>
      </c>
      <c r="B2010" s="59" t="s">
        <v>11768</v>
      </c>
      <c r="C2010" s="59" t="s">
        <v>4804</v>
      </c>
    </row>
    <row r="2011" spans="1:3" x14ac:dyDescent="0.25">
      <c r="A2011" s="69" t="s">
        <v>6201</v>
      </c>
      <c r="B2011" s="59" t="s">
        <v>4154</v>
      </c>
      <c r="C2011" s="59" t="s">
        <v>40</v>
      </c>
    </row>
    <row r="2012" spans="1:3" x14ac:dyDescent="0.25">
      <c r="A2012" s="69" t="s">
        <v>6233</v>
      </c>
      <c r="B2012" s="59" t="s">
        <v>1761</v>
      </c>
      <c r="C2012" s="59" t="s">
        <v>784</v>
      </c>
    </row>
    <row r="2013" spans="1:3" x14ac:dyDescent="0.25">
      <c r="A2013" s="69" t="s">
        <v>6233</v>
      </c>
      <c r="B2013" s="59" t="s">
        <v>11768</v>
      </c>
      <c r="C2013" s="59" t="s">
        <v>4804</v>
      </c>
    </row>
    <row r="2014" spans="1:3" x14ac:dyDescent="0.25">
      <c r="A2014" s="69" t="s">
        <v>5873</v>
      </c>
      <c r="B2014" s="59" t="s">
        <v>5868</v>
      </c>
      <c r="C2014" s="59" t="s">
        <v>5869</v>
      </c>
    </row>
    <row r="2015" spans="1:3" x14ac:dyDescent="0.25">
      <c r="A2015" s="69" t="s">
        <v>5877</v>
      </c>
      <c r="B2015" s="59" t="s">
        <v>5868</v>
      </c>
      <c r="C2015" s="59" t="s">
        <v>5874</v>
      </c>
    </row>
    <row r="2016" spans="1:3" x14ac:dyDescent="0.25">
      <c r="A2016" s="69" t="s">
        <v>5881</v>
      </c>
      <c r="B2016" s="59" t="s">
        <v>5868</v>
      </c>
      <c r="C2016" s="59" t="s">
        <v>5878</v>
      </c>
    </row>
    <row r="2017" spans="1:3" x14ac:dyDescent="0.25">
      <c r="A2017" s="69" t="s">
        <v>5885</v>
      </c>
      <c r="B2017" s="59" t="s">
        <v>5868</v>
      </c>
      <c r="C2017" s="59" t="s">
        <v>5882</v>
      </c>
    </row>
    <row r="2018" spans="1:3" x14ac:dyDescent="0.25">
      <c r="A2018" s="69" t="s">
        <v>5889</v>
      </c>
      <c r="B2018" s="59" t="s">
        <v>5868</v>
      </c>
      <c r="C2018" s="59" t="s">
        <v>5886</v>
      </c>
    </row>
    <row r="2019" spans="1:3" x14ac:dyDescent="0.25">
      <c r="A2019" s="69" t="s">
        <v>5895</v>
      </c>
      <c r="B2019" s="59" t="s">
        <v>5890</v>
      </c>
      <c r="C2019" s="59" t="s">
        <v>5891</v>
      </c>
    </row>
    <row r="2020" spans="1:3" x14ac:dyDescent="0.25">
      <c r="A2020" s="69" t="s">
        <v>5899</v>
      </c>
      <c r="B2020" s="59" t="s">
        <v>5890</v>
      </c>
      <c r="C2020" s="59" t="s">
        <v>5896</v>
      </c>
    </row>
    <row r="2021" spans="1:3" x14ac:dyDescent="0.25">
      <c r="A2021" s="69" t="s">
        <v>5903</v>
      </c>
      <c r="B2021" s="59" t="s">
        <v>5890</v>
      </c>
      <c r="C2021" s="59" t="s">
        <v>5900</v>
      </c>
    </row>
    <row r="2022" spans="1:3" x14ac:dyDescent="0.25">
      <c r="A2022" s="69" t="s">
        <v>6289</v>
      </c>
      <c r="B2022" s="59" t="s">
        <v>11768</v>
      </c>
      <c r="C2022" s="59" t="s">
        <v>4804</v>
      </c>
    </row>
    <row r="2023" spans="1:3" x14ac:dyDescent="0.25">
      <c r="A2023" s="69" t="s">
        <v>6202</v>
      </c>
      <c r="B2023" s="59" t="s">
        <v>1761</v>
      </c>
      <c r="C2023" s="59" t="s">
        <v>1762</v>
      </c>
    </row>
    <row r="2024" spans="1:3" x14ac:dyDescent="0.25">
      <c r="A2024" s="69" t="s">
        <v>6202</v>
      </c>
      <c r="B2024" s="59" t="s">
        <v>11768</v>
      </c>
      <c r="C2024" s="59" t="s">
        <v>4804</v>
      </c>
    </row>
    <row r="2025" spans="1:3" x14ac:dyDescent="0.25">
      <c r="A2025" s="69" t="s">
        <v>6202</v>
      </c>
      <c r="B2025" s="59" t="s">
        <v>4154</v>
      </c>
      <c r="C2025" s="59" t="s">
        <v>40</v>
      </c>
    </row>
    <row r="2026" spans="1:3" x14ac:dyDescent="0.25">
      <c r="A2026" s="69" t="s">
        <v>6234</v>
      </c>
      <c r="B2026" s="59" t="s">
        <v>1761</v>
      </c>
      <c r="C2026" s="59" t="s">
        <v>784</v>
      </c>
    </row>
    <row r="2027" spans="1:3" x14ac:dyDescent="0.25">
      <c r="A2027" s="69" t="s">
        <v>6234</v>
      </c>
      <c r="B2027" s="59" t="s">
        <v>11768</v>
      </c>
      <c r="C2027" s="59" t="s">
        <v>4804</v>
      </c>
    </row>
    <row r="2028" spans="1:3" x14ac:dyDescent="0.25">
      <c r="A2028" s="69" t="s">
        <v>6290</v>
      </c>
      <c r="B2028" s="59" t="s">
        <v>11768</v>
      </c>
      <c r="C2028" s="59" t="s">
        <v>4804</v>
      </c>
    </row>
    <row r="2029" spans="1:3" x14ac:dyDescent="0.25">
      <c r="A2029" s="69" t="s">
        <v>6203</v>
      </c>
      <c r="B2029" s="59" t="s">
        <v>1761</v>
      </c>
      <c r="C2029" s="59" t="s">
        <v>1762</v>
      </c>
    </row>
    <row r="2030" spans="1:3" x14ac:dyDescent="0.25">
      <c r="A2030" s="69" t="s">
        <v>6203</v>
      </c>
      <c r="B2030" s="59" t="s">
        <v>11768</v>
      </c>
      <c r="C2030" s="59" t="s">
        <v>4804</v>
      </c>
    </row>
    <row r="2031" spans="1:3" x14ac:dyDescent="0.25">
      <c r="A2031" s="69" t="s">
        <v>6203</v>
      </c>
      <c r="B2031" s="59" t="s">
        <v>4154</v>
      </c>
      <c r="C2031" s="59" t="s">
        <v>40</v>
      </c>
    </row>
    <row r="2032" spans="1:3" x14ac:dyDescent="0.25">
      <c r="A2032" s="69" t="s">
        <v>6235</v>
      </c>
      <c r="B2032" s="59" t="s">
        <v>1761</v>
      </c>
      <c r="C2032" s="59" t="s">
        <v>784</v>
      </c>
    </row>
    <row r="2033" spans="1:3" x14ac:dyDescent="0.25">
      <c r="A2033" s="69" t="s">
        <v>6235</v>
      </c>
      <c r="B2033" s="59" t="s">
        <v>11768</v>
      </c>
      <c r="C2033" s="59" t="s">
        <v>4804</v>
      </c>
    </row>
    <row r="2034" spans="1:3" x14ac:dyDescent="0.25">
      <c r="A2034" s="69" t="s">
        <v>6594</v>
      </c>
      <c r="B2034" s="59" t="s">
        <v>5002</v>
      </c>
      <c r="C2034" s="59" t="s">
        <v>4442</v>
      </c>
    </row>
    <row r="2035" spans="1:3" x14ac:dyDescent="0.25">
      <c r="A2035" s="69" t="s">
        <v>6596</v>
      </c>
      <c r="B2035" s="59" t="s">
        <v>5002</v>
      </c>
      <c r="C2035" s="59" t="s">
        <v>3843</v>
      </c>
    </row>
    <row r="2036" spans="1:3" x14ac:dyDescent="0.25">
      <c r="A2036" s="69" t="s">
        <v>8048</v>
      </c>
      <c r="B2036" s="120" t="s">
        <v>5002</v>
      </c>
      <c r="C2036" s="1" t="s">
        <v>12558</v>
      </c>
    </row>
    <row r="2037" spans="1:3" x14ac:dyDescent="0.25">
      <c r="A2037" s="69" t="s">
        <v>6595</v>
      </c>
      <c r="B2037" s="59" t="s">
        <v>5002</v>
      </c>
      <c r="C2037" s="59" t="s">
        <v>12559</v>
      </c>
    </row>
    <row r="2038" spans="1:3" x14ac:dyDescent="0.25">
      <c r="A2038" s="69" t="s">
        <v>12598</v>
      </c>
      <c r="B2038" s="120" t="s">
        <v>5002</v>
      </c>
      <c r="C2038" s="1" t="s">
        <v>12561</v>
      </c>
    </row>
    <row r="2039" spans="1:3" x14ac:dyDescent="0.25">
      <c r="A2039" s="62" t="s">
        <v>8049</v>
      </c>
      <c r="B2039" s="120" t="s">
        <v>5002</v>
      </c>
      <c r="C2039" s="1" t="s">
        <v>12560</v>
      </c>
    </row>
    <row r="2040" spans="1:3" x14ac:dyDescent="0.25">
      <c r="A2040" s="69" t="s">
        <v>11620</v>
      </c>
      <c r="B2040" s="59" t="s">
        <v>5473</v>
      </c>
      <c r="C2040" s="59" t="s">
        <v>5477</v>
      </c>
    </row>
    <row r="2041" spans="1:3" x14ac:dyDescent="0.25">
      <c r="A2041" s="69" t="s">
        <v>11621</v>
      </c>
      <c r="B2041" s="59" t="s">
        <v>5473</v>
      </c>
      <c r="C2041" s="59" t="s">
        <v>5480</v>
      </c>
    </row>
    <row r="2042" spans="1:3" x14ac:dyDescent="0.25">
      <c r="A2042" s="69" t="s">
        <v>11622</v>
      </c>
      <c r="B2042" s="59" t="s">
        <v>5473</v>
      </c>
      <c r="C2042" s="59" t="s">
        <v>458</v>
      </c>
    </row>
    <row r="2043" spans="1:3" x14ac:dyDescent="0.25">
      <c r="A2043" s="69" t="s">
        <v>11623</v>
      </c>
      <c r="B2043" s="59" t="s">
        <v>5473</v>
      </c>
      <c r="C2043" s="59" t="s">
        <v>5486</v>
      </c>
    </row>
    <row r="2044" spans="1:3" x14ac:dyDescent="0.25">
      <c r="A2044" s="69" t="s">
        <v>11624</v>
      </c>
      <c r="B2044" s="59" t="s">
        <v>5473</v>
      </c>
      <c r="C2044" s="59" t="s">
        <v>5492</v>
      </c>
    </row>
    <row r="2045" spans="1:3" x14ac:dyDescent="0.25">
      <c r="A2045" s="69" t="s">
        <v>11626</v>
      </c>
      <c r="B2045" s="59" t="s">
        <v>5473</v>
      </c>
      <c r="C2045" s="59" t="s">
        <v>5498</v>
      </c>
    </row>
    <row r="2046" spans="1:3" x14ac:dyDescent="0.25">
      <c r="A2046" s="69" t="s">
        <v>11627</v>
      </c>
      <c r="B2046" s="59" t="s">
        <v>5473</v>
      </c>
      <c r="C2046" s="59" t="s">
        <v>5489</v>
      </c>
    </row>
    <row r="2047" spans="1:3" x14ac:dyDescent="0.25">
      <c r="A2047" s="69" t="s">
        <v>11628</v>
      </c>
      <c r="B2047" s="59" t="s">
        <v>5473</v>
      </c>
      <c r="C2047" s="59" t="s">
        <v>5483</v>
      </c>
    </row>
    <row r="2048" spans="1:3" x14ac:dyDescent="0.25">
      <c r="A2048" s="69" t="s">
        <v>11629</v>
      </c>
      <c r="B2048" s="59" t="s">
        <v>5473</v>
      </c>
      <c r="C2048" s="59" t="s">
        <v>5502</v>
      </c>
    </row>
    <row r="2049" spans="1:3" x14ac:dyDescent="0.25">
      <c r="A2049" s="69" t="s">
        <v>11630</v>
      </c>
      <c r="B2049" s="59" t="s">
        <v>5473</v>
      </c>
      <c r="C2049" s="59" t="s">
        <v>3789</v>
      </c>
    </row>
    <row r="2050" spans="1:3" x14ac:dyDescent="0.25">
      <c r="A2050" s="69" t="s">
        <v>6716</v>
      </c>
      <c r="B2050" s="59" t="s">
        <v>5904</v>
      </c>
      <c r="C2050" s="59"/>
    </row>
    <row r="2051" spans="1:3" x14ac:dyDescent="0.25">
      <c r="A2051" s="69" t="s">
        <v>5907</v>
      </c>
      <c r="B2051" s="59" t="s">
        <v>5904</v>
      </c>
      <c r="C2051" s="59" t="s">
        <v>1613</v>
      </c>
    </row>
    <row r="2052" spans="1:3" x14ac:dyDescent="0.25">
      <c r="A2052" s="69" t="s">
        <v>5909</v>
      </c>
      <c r="B2052" s="59" t="s">
        <v>5904</v>
      </c>
      <c r="C2052" s="59" t="s">
        <v>1561</v>
      </c>
    </row>
    <row r="2053" spans="1:3" x14ac:dyDescent="0.25">
      <c r="A2053" s="69" t="s">
        <v>6416</v>
      </c>
      <c r="B2053" s="59" t="s">
        <v>4222</v>
      </c>
      <c r="C2053" s="59" t="s">
        <v>12487</v>
      </c>
    </row>
    <row r="2054" spans="1:3" x14ac:dyDescent="0.25">
      <c r="A2054" s="69" t="s">
        <v>5913</v>
      </c>
      <c r="B2054" s="59" t="s">
        <v>5910</v>
      </c>
      <c r="C2054" s="59"/>
    </row>
    <row r="2055" spans="1:3" x14ac:dyDescent="0.25">
      <c r="A2055" s="69" t="s">
        <v>5916</v>
      </c>
      <c r="B2055" s="59" t="s">
        <v>5914</v>
      </c>
      <c r="C2055" s="59"/>
    </row>
    <row r="2056" spans="1:3" x14ac:dyDescent="0.25">
      <c r="A2056" s="69" t="s">
        <v>5919</v>
      </c>
      <c r="B2056" s="59" t="s">
        <v>5917</v>
      </c>
      <c r="C2056" s="59"/>
    </row>
    <row r="2057" spans="1:3" x14ac:dyDescent="0.25">
      <c r="A2057" s="69" t="s">
        <v>5922</v>
      </c>
      <c r="B2057" s="59" t="s">
        <v>5920</v>
      </c>
      <c r="C2057" s="59"/>
    </row>
    <row r="2058" spans="1:3" x14ac:dyDescent="0.25">
      <c r="A2058" s="69" t="s">
        <v>6674</v>
      </c>
      <c r="B2058" s="59" t="s">
        <v>5613</v>
      </c>
      <c r="C2058" s="59" t="s">
        <v>4426</v>
      </c>
    </row>
    <row r="2059" spans="1:3" x14ac:dyDescent="0.25">
      <c r="A2059" s="69" t="s">
        <v>6626</v>
      </c>
      <c r="B2059" s="59" t="s">
        <v>5538</v>
      </c>
      <c r="C2059" s="59" t="s">
        <v>5579</v>
      </c>
    </row>
    <row r="2060" spans="1:3" x14ac:dyDescent="0.25">
      <c r="A2060" s="69" t="s">
        <v>6676</v>
      </c>
      <c r="B2060" s="59" t="s">
        <v>5613</v>
      </c>
      <c r="C2060" s="59" t="s">
        <v>5660</v>
      </c>
    </row>
    <row r="2061" spans="1:3" x14ac:dyDescent="0.25">
      <c r="A2061" s="69" t="s">
        <v>5925</v>
      </c>
      <c r="B2061" s="59" t="s">
        <v>5923</v>
      </c>
      <c r="C2061" s="59"/>
    </row>
    <row r="2062" spans="1:3" x14ac:dyDescent="0.25">
      <c r="A2062" s="69" t="s">
        <v>5930</v>
      </c>
      <c r="B2062" s="59" t="s">
        <v>5926</v>
      </c>
      <c r="C2062" s="59" t="s">
        <v>5927</v>
      </c>
    </row>
    <row r="2063" spans="1:3" x14ac:dyDescent="0.25">
      <c r="A2063" s="69" t="s">
        <v>5933</v>
      </c>
      <c r="B2063" s="59" t="s">
        <v>5926</v>
      </c>
      <c r="C2063" s="59" t="s">
        <v>5931</v>
      </c>
    </row>
    <row r="2064" spans="1:3" x14ac:dyDescent="0.25">
      <c r="A2064" s="69" t="s">
        <v>5936</v>
      </c>
      <c r="B2064" s="59" t="s">
        <v>5926</v>
      </c>
      <c r="C2064" s="59" t="s">
        <v>5934</v>
      </c>
    </row>
    <row r="2065" spans="1:3" x14ac:dyDescent="0.25">
      <c r="A2065" s="69" t="s">
        <v>6438</v>
      </c>
      <c r="B2065" s="59" t="s">
        <v>4360</v>
      </c>
      <c r="C2065" s="59" t="s">
        <v>4361</v>
      </c>
    </row>
    <row r="2066" spans="1:3" x14ac:dyDescent="0.25">
      <c r="A2066" s="69" t="s">
        <v>6438</v>
      </c>
      <c r="B2066" s="59" t="s">
        <v>4360</v>
      </c>
      <c r="C2066" s="59" t="s">
        <v>4384</v>
      </c>
    </row>
    <row r="2067" spans="1:3" x14ac:dyDescent="0.25">
      <c r="A2067" s="69" t="s">
        <v>6718</v>
      </c>
      <c r="B2067" s="59" t="s">
        <v>5937</v>
      </c>
      <c r="C2067" s="59"/>
    </row>
    <row r="2068" spans="1:3" x14ac:dyDescent="0.25">
      <c r="A2068" s="69" t="s">
        <v>5941</v>
      </c>
      <c r="B2068" s="59" t="s">
        <v>5937</v>
      </c>
      <c r="C2068" s="59" t="s">
        <v>1613</v>
      </c>
    </row>
    <row r="2069" spans="1:3" x14ac:dyDescent="0.25">
      <c r="A2069" s="69" t="s">
        <v>5943</v>
      </c>
      <c r="B2069" s="59" t="s">
        <v>5937</v>
      </c>
      <c r="C2069" s="59" t="s">
        <v>1561</v>
      </c>
    </row>
    <row r="2070" spans="1:3" x14ac:dyDescent="0.25">
      <c r="A2070" s="69" t="s">
        <v>6439</v>
      </c>
      <c r="B2070" s="59" t="s">
        <v>4360</v>
      </c>
      <c r="C2070" s="59" t="s">
        <v>4361</v>
      </c>
    </row>
    <row r="2071" spans="1:3" x14ac:dyDescent="0.25">
      <c r="A2071" s="69" t="s">
        <v>5947</v>
      </c>
      <c r="B2071" s="59" t="s">
        <v>5944</v>
      </c>
      <c r="C2071" s="59" t="s">
        <v>1613</v>
      </c>
    </row>
    <row r="2072" spans="1:3" x14ac:dyDescent="0.25">
      <c r="A2072" s="69" t="s">
        <v>5949</v>
      </c>
      <c r="B2072" s="59" t="s">
        <v>5944</v>
      </c>
      <c r="C2072" s="59" t="s">
        <v>1561</v>
      </c>
    </row>
    <row r="2073" spans="1:3" x14ac:dyDescent="0.25">
      <c r="A2073" s="69" t="s">
        <v>6720</v>
      </c>
      <c r="B2073" s="59" t="s">
        <v>5944</v>
      </c>
      <c r="C2073" s="59"/>
    </row>
    <row r="2074" spans="1:3" x14ac:dyDescent="0.25">
      <c r="A2074" s="69" t="s">
        <v>6552</v>
      </c>
      <c r="B2074" s="59" t="s">
        <v>5152</v>
      </c>
      <c r="C2074" s="59" t="s">
        <v>5153</v>
      </c>
    </row>
    <row r="2075" spans="1:3" x14ac:dyDescent="0.25">
      <c r="A2075" s="69" t="s">
        <v>6553</v>
      </c>
      <c r="B2075" s="59" t="s">
        <v>5152</v>
      </c>
      <c r="C2075" s="59" t="s">
        <v>5157</v>
      </c>
    </row>
    <row r="2076" spans="1:3" x14ac:dyDescent="0.25">
      <c r="A2076" s="69" t="s">
        <v>6554</v>
      </c>
      <c r="B2076" s="59" t="s">
        <v>5152</v>
      </c>
      <c r="C2076" s="59" t="s">
        <v>5160</v>
      </c>
    </row>
    <row r="2077" spans="1:3" x14ac:dyDescent="0.25">
      <c r="A2077" s="69" t="s">
        <v>5954</v>
      </c>
      <c r="B2077" s="59" t="s">
        <v>5950</v>
      </c>
      <c r="C2077" s="59" t="s">
        <v>5951</v>
      </c>
    </row>
    <row r="2078" spans="1:3" x14ac:dyDescent="0.25">
      <c r="A2078" s="69" t="s">
        <v>5957</v>
      </c>
      <c r="B2078" s="59" t="s">
        <v>5950</v>
      </c>
      <c r="C2078" s="59" t="s">
        <v>5955</v>
      </c>
    </row>
    <row r="2079" spans="1:3" x14ac:dyDescent="0.25">
      <c r="A2079" s="69" t="s">
        <v>5959</v>
      </c>
      <c r="B2079" s="59" t="s">
        <v>5950</v>
      </c>
      <c r="C2079" s="59" t="s">
        <v>5958</v>
      </c>
    </row>
    <row r="2080" spans="1:3" x14ac:dyDescent="0.25">
      <c r="A2080" s="69" t="s">
        <v>5961</v>
      </c>
      <c r="B2080" s="59" t="s">
        <v>5950</v>
      </c>
      <c r="C2080" s="59" t="s">
        <v>4526</v>
      </c>
    </row>
    <row r="2081" spans="1:3" x14ac:dyDescent="0.25">
      <c r="A2081" s="69" t="s">
        <v>5964</v>
      </c>
      <c r="B2081" s="59" t="s">
        <v>5950</v>
      </c>
      <c r="C2081" s="59" t="s">
        <v>5962</v>
      </c>
    </row>
    <row r="2082" spans="1:3" x14ac:dyDescent="0.25">
      <c r="A2082" s="69" t="s">
        <v>5967</v>
      </c>
      <c r="B2082" s="59" t="s">
        <v>5950</v>
      </c>
      <c r="C2082" s="59" t="s">
        <v>5965</v>
      </c>
    </row>
    <row r="2083" spans="1:3" x14ac:dyDescent="0.25">
      <c r="A2083" s="69" t="s">
        <v>5969</v>
      </c>
      <c r="B2083" s="59" t="s">
        <v>5950</v>
      </c>
      <c r="C2083" s="59" t="s">
        <v>4536</v>
      </c>
    </row>
    <row r="2084" spans="1:3" x14ac:dyDescent="0.25">
      <c r="A2084" s="69" t="s">
        <v>5971</v>
      </c>
      <c r="B2084" s="59" t="s">
        <v>5950</v>
      </c>
      <c r="C2084" s="59" t="s">
        <v>5171</v>
      </c>
    </row>
    <row r="2085" spans="1:3" x14ac:dyDescent="0.25">
      <c r="A2085" s="69" t="s">
        <v>5973</v>
      </c>
      <c r="B2085" s="59" t="s">
        <v>5950</v>
      </c>
      <c r="C2085" s="59" t="s">
        <v>1862</v>
      </c>
    </row>
    <row r="2086" spans="1:3" x14ac:dyDescent="0.25">
      <c r="A2086" s="69" t="s">
        <v>6555</v>
      </c>
      <c r="B2086" s="59" t="s">
        <v>5152</v>
      </c>
      <c r="C2086" s="59" t="s">
        <v>2287</v>
      </c>
    </row>
    <row r="2087" spans="1:3" x14ac:dyDescent="0.25">
      <c r="A2087" s="69" t="s">
        <v>6556</v>
      </c>
      <c r="B2087" s="59" t="s">
        <v>5152</v>
      </c>
      <c r="C2087" s="59" t="s">
        <v>5165</v>
      </c>
    </row>
    <row r="2088" spans="1:3" x14ac:dyDescent="0.25">
      <c r="A2088" s="69" t="s">
        <v>6557</v>
      </c>
      <c r="B2088" s="59" t="s">
        <v>5152</v>
      </c>
      <c r="C2088" s="59" t="s">
        <v>5168</v>
      </c>
    </row>
    <row r="2089" spans="1:3" x14ac:dyDescent="0.25">
      <c r="A2089" s="69" t="s">
        <v>6558</v>
      </c>
      <c r="B2089" s="59" t="s">
        <v>5152</v>
      </c>
      <c r="C2089" s="59" t="s">
        <v>5171</v>
      </c>
    </row>
    <row r="2090" spans="1:3" x14ac:dyDescent="0.25">
      <c r="A2090" s="69" t="s">
        <v>6714</v>
      </c>
      <c r="B2090" s="59" t="s">
        <v>5890</v>
      </c>
      <c r="C2090" s="59" t="s">
        <v>5900</v>
      </c>
    </row>
    <row r="2091" spans="1:3" x14ac:dyDescent="0.25">
      <c r="A2091" s="69" t="s">
        <v>11792</v>
      </c>
      <c r="B2091" s="59" t="s">
        <v>11791</v>
      </c>
      <c r="C2091" s="59"/>
    </row>
    <row r="2092" spans="1:3" x14ac:dyDescent="0.25">
      <c r="A2092" s="69" t="s">
        <v>6499</v>
      </c>
      <c r="B2092" s="59" t="s">
        <v>4842</v>
      </c>
      <c r="C2092" s="59" t="s">
        <v>4860</v>
      </c>
    </row>
    <row r="2093" spans="1:3" x14ac:dyDescent="0.25">
      <c r="A2093" s="69" t="s">
        <v>6628</v>
      </c>
      <c r="B2093" s="59" t="s">
        <v>5538</v>
      </c>
      <c r="C2093" s="59" t="s">
        <v>5582</v>
      </c>
    </row>
    <row r="2094" spans="1:3" x14ac:dyDescent="0.25">
      <c r="A2094" s="69" t="s">
        <v>6510</v>
      </c>
      <c r="B2094" s="59" t="s">
        <v>4939</v>
      </c>
      <c r="C2094" s="59" t="s">
        <v>4993</v>
      </c>
    </row>
    <row r="2095" spans="1:3" x14ac:dyDescent="0.25">
      <c r="A2095" s="69" t="s">
        <v>6511</v>
      </c>
      <c r="B2095" s="59" t="s">
        <v>4939</v>
      </c>
      <c r="C2095" s="59" t="s">
        <v>4996</v>
      </c>
    </row>
    <row r="2096" spans="1:3" x14ac:dyDescent="0.25">
      <c r="A2096" s="69" t="s">
        <v>12843</v>
      </c>
      <c r="B2096" s="59" t="s">
        <v>12841</v>
      </c>
      <c r="C2096" s="59"/>
    </row>
    <row r="2097" spans="1:3" x14ac:dyDescent="0.25">
      <c r="A2097" s="69" t="s">
        <v>6722</v>
      </c>
      <c r="B2097" s="59" t="s">
        <v>5974</v>
      </c>
      <c r="C2097" s="59"/>
    </row>
    <row r="2098" spans="1:3" x14ac:dyDescent="0.25">
      <c r="A2098" s="69" t="s">
        <v>5977</v>
      </c>
      <c r="B2098" s="59" t="s">
        <v>5974</v>
      </c>
      <c r="C2098" s="59" t="s">
        <v>1613</v>
      </c>
    </row>
    <row r="2099" spans="1:3" x14ac:dyDescent="0.25">
      <c r="A2099" s="69" t="s">
        <v>5979</v>
      </c>
      <c r="B2099" s="59" t="s">
        <v>5974</v>
      </c>
      <c r="C2099" s="59" t="s">
        <v>1561</v>
      </c>
    </row>
    <row r="2100" spans="1:3" x14ac:dyDescent="0.25">
      <c r="A2100" s="69" t="s">
        <v>5984</v>
      </c>
      <c r="B2100" s="59" t="s">
        <v>5980</v>
      </c>
      <c r="C2100" s="59" t="s">
        <v>5981</v>
      </c>
    </row>
    <row r="2101" spans="1:3" x14ac:dyDescent="0.25">
      <c r="A2101" s="69" t="s">
        <v>5986</v>
      </c>
      <c r="B2101" s="59" t="s">
        <v>5980</v>
      </c>
      <c r="C2101" s="59" t="s">
        <v>4449</v>
      </c>
    </row>
    <row r="2102" spans="1:3" x14ac:dyDescent="0.25">
      <c r="A2102" s="69" t="s">
        <v>5989</v>
      </c>
      <c r="B2102" s="59" t="s">
        <v>5980</v>
      </c>
      <c r="C2102" s="59" t="s">
        <v>5987</v>
      </c>
    </row>
    <row r="2103" spans="1:3" x14ac:dyDescent="0.25">
      <c r="A2103" s="69" t="s">
        <v>5992</v>
      </c>
      <c r="B2103" s="59" t="s">
        <v>5980</v>
      </c>
      <c r="C2103" s="59" t="s">
        <v>5990</v>
      </c>
    </row>
    <row r="2104" spans="1:3" x14ac:dyDescent="0.25">
      <c r="A2104" s="69" t="s">
        <v>6724</v>
      </c>
      <c r="B2104" s="59" t="s">
        <v>5993</v>
      </c>
      <c r="C2104" s="59"/>
    </row>
    <row r="2105" spans="1:3" x14ac:dyDescent="0.25">
      <c r="A2105" s="69" t="s">
        <v>5996</v>
      </c>
      <c r="B2105" s="59" t="s">
        <v>5993</v>
      </c>
      <c r="C2105" s="59" t="s">
        <v>1613</v>
      </c>
    </row>
    <row r="2106" spans="1:3" x14ac:dyDescent="0.25">
      <c r="A2106" s="69" t="s">
        <v>5998</v>
      </c>
      <c r="B2106" s="59" t="s">
        <v>5993</v>
      </c>
      <c r="C2106" s="59" t="s">
        <v>1561</v>
      </c>
    </row>
    <row r="2107" spans="1:3" x14ac:dyDescent="0.25">
      <c r="A2107" s="69" t="s">
        <v>6725</v>
      </c>
      <c r="B2107" s="59" t="s">
        <v>5999</v>
      </c>
      <c r="C2107" s="59"/>
    </row>
    <row r="2108" spans="1:3" x14ac:dyDescent="0.25">
      <c r="A2108" s="69" t="s">
        <v>6002</v>
      </c>
      <c r="B2108" s="59" t="s">
        <v>5999</v>
      </c>
      <c r="C2108" s="59" t="s">
        <v>1613</v>
      </c>
    </row>
    <row r="2109" spans="1:3" x14ac:dyDescent="0.25">
      <c r="A2109" s="69" t="s">
        <v>6004</v>
      </c>
      <c r="B2109" s="59" t="s">
        <v>5999</v>
      </c>
      <c r="C2109" s="59" t="s">
        <v>1561</v>
      </c>
    </row>
    <row r="2110" spans="1:3" x14ac:dyDescent="0.25">
      <c r="A2110" s="69" t="s">
        <v>6679</v>
      </c>
      <c r="B2110" s="59" t="s">
        <v>5613</v>
      </c>
      <c r="C2110" s="59" t="s">
        <v>4423</v>
      </c>
    </row>
    <row r="2111" spans="1:3" x14ac:dyDescent="0.25">
      <c r="A2111" s="69" t="s">
        <v>12047</v>
      </c>
      <c r="B2111" s="59" t="s">
        <v>5538</v>
      </c>
      <c r="C2111" s="59" t="s">
        <v>5585</v>
      </c>
    </row>
    <row r="2112" spans="1:3" x14ac:dyDescent="0.25">
      <c r="A2112" s="69" t="s">
        <v>6437</v>
      </c>
      <c r="B2112" s="59" t="s">
        <v>4360</v>
      </c>
      <c r="C2112" s="59" t="s">
        <v>4387</v>
      </c>
    </row>
    <row r="2113" spans="1:3" x14ac:dyDescent="0.25">
      <c r="A2113" s="69" t="s">
        <v>6437</v>
      </c>
      <c r="B2113" s="59" t="s">
        <v>4360</v>
      </c>
      <c r="C2113" s="59" t="s">
        <v>4390</v>
      </c>
    </row>
    <row r="2114" spans="1:3" x14ac:dyDescent="0.25">
      <c r="A2114" s="69" t="s">
        <v>6437</v>
      </c>
      <c r="B2114" s="59" t="s">
        <v>5613</v>
      </c>
      <c r="C2114" s="59" t="s">
        <v>4423</v>
      </c>
    </row>
    <row r="2115" spans="1:3" x14ac:dyDescent="0.25">
      <c r="A2115" s="69" t="s">
        <v>6443</v>
      </c>
      <c r="B2115" s="59" t="s">
        <v>4360</v>
      </c>
      <c r="C2115" s="59" t="s">
        <v>4384</v>
      </c>
    </row>
    <row r="2116" spans="1:3" x14ac:dyDescent="0.25">
      <c r="A2116" s="69" t="s">
        <v>6443</v>
      </c>
      <c r="B2116" s="59" t="s">
        <v>4360</v>
      </c>
      <c r="C2116" s="59" t="s">
        <v>4390</v>
      </c>
    </row>
    <row r="2117" spans="1:3" x14ac:dyDescent="0.25">
      <c r="A2117" s="69" t="s">
        <v>6443</v>
      </c>
      <c r="B2117" s="59" t="s">
        <v>5613</v>
      </c>
      <c r="C2117" s="59" t="s">
        <v>4423</v>
      </c>
    </row>
    <row r="2118" spans="1:3" x14ac:dyDescent="0.25">
      <c r="A2118" s="69" t="s">
        <v>6445</v>
      </c>
      <c r="B2118" s="59" t="s">
        <v>4360</v>
      </c>
      <c r="C2118" s="59" t="s">
        <v>4390</v>
      </c>
    </row>
    <row r="2119" spans="1:3" x14ac:dyDescent="0.25">
      <c r="A2119" s="69" t="s">
        <v>6445</v>
      </c>
      <c r="B2119" s="59" t="s">
        <v>5613</v>
      </c>
      <c r="C2119" s="59" t="s">
        <v>4423</v>
      </c>
    </row>
    <row r="2120" spans="1:3" x14ac:dyDescent="0.25">
      <c r="A2120" s="69" t="s">
        <v>6160</v>
      </c>
      <c r="B2120" s="59" t="s">
        <v>11768</v>
      </c>
      <c r="C2120" s="59" t="s">
        <v>1617</v>
      </c>
    </row>
    <row r="2121" spans="1:3" x14ac:dyDescent="0.25">
      <c r="A2121" s="69" t="s">
        <v>6726</v>
      </c>
      <c r="B2121" s="59" t="s">
        <v>6005</v>
      </c>
      <c r="C2121" s="59"/>
    </row>
    <row r="2122" spans="1:3" x14ac:dyDescent="0.25">
      <c r="A2122" s="69" t="s">
        <v>6008</v>
      </c>
      <c r="B2122" s="59" t="s">
        <v>6005</v>
      </c>
      <c r="C2122" s="59" t="s">
        <v>1613</v>
      </c>
    </row>
    <row r="2123" spans="1:3" x14ac:dyDescent="0.25">
      <c r="A2123" s="69" t="s">
        <v>6010</v>
      </c>
      <c r="B2123" s="59" t="s">
        <v>6005</v>
      </c>
      <c r="C2123" s="59" t="s">
        <v>1561</v>
      </c>
    </row>
    <row r="2124" spans="1:3" x14ac:dyDescent="0.25">
      <c r="A2124" s="69" t="s">
        <v>12501</v>
      </c>
      <c r="B2124" s="59" t="s">
        <v>12497</v>
      </c>
      <c r="C2124" s="59" t="s">
        <v>1613</v>
      </c>
    </row>
    <row r="2125" spans="1:3" x14ac:dyDescent="0.25">
      <c r="A2125" s="69" t="s">
        <v>12502</v>
      </c>
      <c r="B2125" s="59" t="s">
        <v>12497</v>
      </c>
      <c r="C2125" s="59" t="s">
        <v>1561</v>
      </c>
    </row>
    <row r="2126" spans="1:3" x14ac:dyDescent="0.25">
      <c r="A2126" s="69" t="s">
        <v>6682</v>
      </c>
      <c r="B2126" s="59" t="s">
        <v>5613</v>
      </c>
      <c r="C2126" s="59" t="s">
        <v>601</v>
      </c>
    </row>
    <row r="2127" spans="1:3" x14ac:dyDescent="0.25">
      <c r="A2127" s="69" t="s">
        <v>6710</v>
      </c>
      <c r="B2127" s="59" t="s">
        <v>5868</v>
      </c>
      <c r="C2127" s="59" t="s">
        <v>5886</v>
      </c>
    </row>
    <row r="2128" spans="1:3" x14ac:dyDescent="0.25">
      <c r="A2128" s="69" t="s">
        <v>6291</v>
      </c>
      <c r="B2128" s="59" t="s">
        <v>11768</v>
      </c>
      <c r="C2128" s="59" t="s">
        <v>4804</v>
      </c>
    </row>
    <row r="2129" spans="1:3" x14ac:dyDescent="0.25">
      <c r="A2129" s="69" t="s">
        <v>6204</v>
      </c>
      <c r="B2129" s="59" t="s">
        <v>1761</v>
      </c>
      <c r="C2129" s="59" t="s">
        <v>1762</v>
      </c>
    </row>
    <row r="2130" spans="1:3" x14ac:dyDescent="0.25">
      <c r="A2130" s="69" t="s">
        <v>6204</v>
      </c>
      <c r="B2130" s="59" t="s">
        <v>11768</v>
      </c>
      <c r="C2130" s="59" t="s">
        <v>4804</v>
      </c>
    </row>
    <row r="2131" spans="1:3" x14ac:dyDescent="0.25">
      <c r="A2131" s="69" t="s">
        <v>6204</v>
      </c>
      <c r="B2131" s="59" t="s">
        <v>4154</v>
      </c>
      <c r="C2131" s="59" t="s">
        <v>40</v>
      </c>
    </row>
    <row r="2132" spans="1:3" x14ac:dyDescent="0.25">
      <c r="A2132" s="69" t="s">
        <v>6236</v>
      </c>
      <c r="B2132" s="59" t="s">
        <v>1761</v>
      </c>
      <c r="C2132" s="59" t="s">
        <v>784</v>
      </c>
    </row>
    <row r="2133" spans="1:3" x14ac:dyDescent="0.25">
      <c r="A2133" s="69" t="s">
        <v>6236</v>
      </c>
      <c r="B2133" s="59" t="s">
        <v>11768</v>
      </c>
      <c r="C2133" s="59" t="s">
        <v>4804</v>
      </c>
    </row>
    <row r="2134" spans="1:3" x14ac:dyDescent="0.25">
      <c r="A2134" s="69" t="s">
        <v>6018</v>
      </c>
      <c r="B2134" s="59" t="s">
        <v>6011</v>
      </c>
      <c r="C2134" s="59" t="s">
        <v>6016</v>
      </c>
    </row>
    <row r="2135" spans="1:3" x14ac:dyDescent="0.25">
      <c r="A2135" s="69" t="s">
        <v>6015</v>
      </c>
      <c r="B2135" s="59" t="s">
        <v>6011</v>
      </c>
      <c r="C2135" s="59" t="s">
        <v>6012</v>
      </c>
    </row>
    <row r="2136" spans="1:3" x14ac:dyDescent="0.25">
      <c r="A2136" s="69" t="s">
        <v>6021</v>
      </c>
      <c r="B2136" s="59" t="s">
        <v>6011</v>
      </c>
      <c r="C2136" s="59" t="s">
        <v>6019</v>
      </c>
    </row>
    <row r="2137" spans="1:3" x14ac:dyDescent="0.25">
      <c r="A2137" s="69" t="s">
        <v>6727</v>
      </c>
      <c r="B2137" s="59" t="s">
        <v>6011</v>
      </c>
      <c r="C2137" s="59" t="s">
        <v>6022</v>
      </c>
    </row>
    <row r="2138" spans="1:3" x14ac:dyDescent="0.25">
      <c r="A2138" s="69" t="s">
        <v>6729</v>
      </c>
      <c r="B2138" s="59" t="s">
        <v>6025</v>
      </c>
      <c r="C2138" s="59"/>
    </row>
    <row r="2139" spans="1:3" x14ac:dyDescent="0.25">
      <c r="A2139" s="69" t="s">
        <v>6028</v>
      </c>
      <c r="B2139" s="59" t="s">
        <v>6025</v>
      </c>
      <c r="C2139" s="59" t="s">
        <v>1613</v>
      </c>
    </row>
    <row r="2140" spans="1:3" x14ac:dyDescent="0.25">
      <c r="A2140" s="69" t="s">
        <v>6030</v>
      </c>
      <c r="B2140" s="59" t="s">
        <v>6025</v>
      </c>
      <c r="C2140" s="59" t="s">
        <v>1561</v>
      </c>
    </row>
    <row r="2141" spans="1:3" x14ac:dyDescent="0.25">
      <c r="A2141" s="69" t="s">
        <v>6035</v>
      </c>
      <c r="B2141" s="59" t="s">
        <v>6031</v>
      </c>
      <c r="C2141" s="59" t="s">
        <v>6032</v>
      </c>
    </row>
    <row r="2142" spans="1:3" x14ac:dyDescent="0.25">
      <c r="A2142" s="69" t="s">
        <v>6038</v>
      </c>
      <c r="B2142" s="59" t="s">
        <v>6031</v>
      </c>
      <c r="C2142" s="59" t="s">
        <v>6036</v>
      </c>
    </row>
    <row r="2143" spans="1:3" x14ac:dyDescent="0.25">
      <c r="A2143" s="69" t="s">
        <v>6041</v>
      </c>
      <c r="B2143" s="59" t="s">
        <v>6031</v>
      </c>
      <c r="C2143" s="59" t="s">
        <v>6039</v>
      </c>
    </row>
    <row r="2144" spans="1:3" x14ac:dyDescent="0.25">
      <c r="A2144" s="69" t="s">
        <v>6046</v>
      </c>
      <c r="B2144" s="59" t="s">
        <v>6042</v>
      </c>
      <c r="C2144" s="59" t="s">
        <v>6043</v>
      </c>
    </row>
    <row r="2145" spans="1:3" x14ac:dyDescent="0.25">
      <c r="A2145" s="69" t="s">
        <v>6049</v>
      </c>
      <c r="B2145" s="59" t="s">
        <v>6042</v>
      </c>
      <c r="C2145" s="59" t="s">
        <v>6047</v>
      </c>
    </row>
    <row r="2146" spans="1:3" x14ac:dyDescent="0.25">
      <c r="A2146" s="69" t="s">
        <v>6052</v>
      </c>
      <c r="B2146" s="59" t="s">
        <v>6042</v>
      </c>
      <c r="C2146" s="59" t="s">
        <v>6050</v>
      </c>
    </row>
    <row r="2147" spans="1:3" x14ac:dyDescent="0.25">
      <c r="A2147" s="69" t="s">
        <v>6055</v>
      </c>
      <c r="B2147" s="59" t="s">
        <v>6042</v>
      </c>
      <c r="C2147" s="59" t="s">
        <v>6053</v>
      </c>
    </row>
    <row r="2148" spans="1:3" x14ac:dyDescent="0.25">
      <c r="A2148" s="69" t="s">
        <v>6058</v>
      </c>
      <c r="B2148" s="59" t="s">
        <v>6042</v>
      </c>
      <c r="C2148" s="59" t="s">
        <v>6056</v>
      </c>
    </row>
    <row r="2149" spans="1:3" x14ac:dyDescent="0.25">
      <c r="A2149" s="69" t="s">
        <v>6061</v>
      </c>
      <c r="B2149" s="59" t="s">
        <v>6042</v>
      </c>
      <c r="C2149" s="59" t="s">
        <v>6059</v>
      </c>
    </row>
    <row r="2150" spans="1:3" x14ac:dyDescent="0.25">
      <c r="A2150" s="69" t="s">
        <v>6064</v>
      </c>
      <c r="B2150" s="59" t="s">
        <v>6042</v>
      </c>
      <c r="C2150" s="59" t="s">
        <v>6062</v>
      </c>
    </row>
    <row r="2151" spans="1:3" x14ac:dyDescent="0.25">
      <c r="A2151" s="69" t="s">
        <v>6067</v>
      </c>
      <c r="B2151" s="59" t="s">
        <v>6042</v>
      </c>
      <c r="C2151" s="59" t="s">
        <v>6065</v>
      </c>
    </row>
    <row r="2152" spans="1:3" x14ac:dyDescent="0.25">
      <c r="A2152" s="69" t="s">
        <v>6631</v>
      </c>
      <c r="B2152" s="59" t="s">
        <v>5538</v>
      </c>
      <c r="C2152" s="59" t="s">
        <v>5588</v>
      </c>
    </row>
    <row r="2153" spans="1:3" x14ac:dyDescent="0.25">
      <c r="A2153" s="69" t="s">
        <v>6070</v>
      </c>
      <c r="B2153" s="59" t="s">
        <v>599</v>
      </c>
      <c r="C2153" s="59" t="s">
        <v>4480</v>
      </c>
    </row>
    <row r="2154" spans="1:3" x14ac:dyDescent="0.25">
      <c r="A2154" s="69" t="s">
        <v>6073</v>
      </c>
      <c r="B2154" s="59" t="s">
        <v>599</v>
      </c>
      <c r="C2154" s="59" t="s">
        <v>6071</v>
      </c>
    </row>
    <row r="2155" spans="1:3" x14ac:dyDescent="0.25">
      <c r="A2155" s="69" t="s">
        <v>6075</v>
      </c>
      <c r="B2155" s="59" t="s">
        <v>599</v>
      </c>
      <c r="C2155" s="59" t="s">
        <v>4483</v>
      </c>
    </row>
    <row r="2156" spans="1:3" x14ac:dyDescent="0.25">
      <c r="A2156" s="69" t="s">
        <v>6078</v>
      </c>
      <c r="B2156" s="59" t="s">
        <v>599</v>
      </c>
      <c r="C2156" s="59" t="s">
        <v>6076</v>
      </c>
    </row>
    <row r="2157" spans="1:3" x14ac:dyDescent="0.25">
      <c r="A2157" s="69" t="s">
        <v>6081</v>
      </c>
      <c r="B2157" s="59" t="s">
        <v>599</v>
      </c>
      <c r="C2157" s="59" t="s">
        <v>6079</v>
      </c>
    </row>
    <row r="2158" spans="1:3" x14ac:dyDescent="0.25">
      <c r="A2158" s="69" t="s">
        <v>6084</v>
      </c>
      <c r="B2158" s="59" t="s">
        <v>599</v>
      </c>
      <c r="C2158" s="59" t="s">
        <v>6082</v>
      </c>
    </row>
    <row r="2159" spans="1:3" x14ac:dyDescent="0.25">
      <c r="A2159" s="69" t="s">
        <v>6413</v>
      </c>
      <c r="B2159" s="59" t="s">
        <v>4222</v>
      </c>
      <c r="C2159" s="59" t="s">
        <v>4244</v>
      </c>
    </row>
    <row r="2160" spans="1:3" x14ac:dyDescent="0.25">
      <c r="A2160" s="69" t="s">
        <v>6701</v>
      </c>
      <c r="B2160" s="59" t="s">
        <v>5761</v>
      </c>
      <c r="C2160" s="59" t="s">
        <v>5803</v>
      </c>
    </row>
    <row r="2161" spans="1:3" x14ac:dyDescent="0.25">
      <c r="A2161" s="69" t="s">
        <v>6732</v>
      </c>
      <c r="B2161" s="59" t="s">
        <v>6085</v>
      </c>
      <c r="C2161" s="59"/>
    </row>
    <row r="2162" spans="1:3" x14ac:dyDescent="0.25">
      <c r="A2162" s="69" t="s">
        <v>6088</v>
      </c>
      <c r="B2162" s="59" t="s">
        <v>6085</v>
      </c>
      <c r="C2162" s="59" t="s">
        <v>1613</v>
      </c>
    </row>
    <row r="2163" spans="1:3" x14ac:dyDescent="0.25">
      <c r="A2163" s="69" t="s">
        <v>6090</v>
      </c>
      <c r="B2163" s="59" t="s">
        <v>6085</v>
      </c>
      <c r="C2163" s="59" t="s">
        <v>1561</v>
      </c>
    </row>
    <row r="2164" spans="1:3" x14ac:dyDescent="0.25">
      <c r="A2164" s="69" t="s">
        <v>6292</v>
      </c>
      <c r="B2164" s="59" t="s">
        <v>11768</v>
      </c>
      <c r="C2164" s="59" t="s">
        <v>4804</v>
      </c>
    </row>
    <row r="2165" spans="1:3" x14ac:dyDescent="0.25">
      <c r="A2165" s="69" t="s">
        <v>6205</v>
      </c>
      <c r="B2165" s="59" t="s">
        <v>1761</v>
      </c>
      <c r="C2165" s="59" t="s">
        <v>1762</v>
      </c>
    </row>
    <row r="2166" spans="1:3" x14ac:dyDescent="0.25">
      <c r="A2166" s="69" t="s">
        <v>6205</v>
      </c>
      <c r="B2166" s="59" t="s">
        <v>11768</v>
      </c>
      <c r="C2166" s="59" t="s">
        <v>4804</v>
      </c>
    </row>
    <row r="2167" spans="1:3" x14ac:dyDescent="0.25">
      <c r="A2167" s="69" t="s">
        <v>6205</v>
      </c>
      <c r="B2167" s="59" t="s">
        <v>4154</v>
      </c>
      <c r="C2167" s="59" t="s">
        <v>40</v>
      </c>
    </row>
    <row r="2168" spans="1:3" x14ac:dyDescent="0.25">
      <c r="A2168" s="69" t="s">
        <v>6237</v>
      </c>
      <c r="B2168" s="59" t="s">
        <v>1761</v>
      </c>
      <c r="C2168" s="59" t="s">
        <v>784</v>
      </c>
    </row>
    <row r="2169" spans="1:3" x14ac:dyDescent="0.25">
      <c r="A2169" s="69" t="s">
        <v>6237</v>
      </c>
      <c r="B2169" s="59" t="s">
        <v>11768</v>
      </c>
      <c r="C2169" s="59" t="s">
        <v>4804</v>
      </c>
    </row>
    <row r="2170" spans="1:3" x14ac:dyDescent="0.25">
      <c r="A2170" s="69" t="s">
        <v>6293</v>
      </c>
      <c r="B2170" s="59" t="s">
        <v>11768</v>
      </c>
      <c r="C2170" s="59" t="s">
        <v>4804</v>
      </c>
    </row>
    <row r="2171" spans="1:3" x14ac:dyDescent="0.25">
      <c r="A2171" s="69" t="s">
        <v>6206</v>
      </c>
      <c r="B2171" s="59" t="s">
        <v>1761</v>
      </c>
      <c r="C2171" s="59" t="s">
        <v>1762</v>
      </c>
    </row>
    <row r="2172" spans="1:3" x14ac:dyDescent="0.25">
      <c r="A2172" s="69" t="s">
        <v>6206</v>
      </c>
      <c r="B2172" s="59" t="s">
        <v>11768</v>
      </c>
      <c r="C2172" s="59" t="s">
        <v>4804</v>
      </c>
    </row>
    <row r="2173" spans="1:3" x14ac:dyDescent="0.25">
      <c r="A2173" s="69" t="s">
        <v>6206</v>
      </c>
      <c r="B2173" s="59" t="s">
        <v>4154</v>
      </c>
      <c r="C2173" s="59" t="s">
        <v>40</v>
      </c>
    </row>
    <row r="2174" spans="1:3" x14ac:dyDescent="0.25">
      <c r="A2174" s="69" t="s">
        <v>6238</v>
      </c>
      <c r="B2174" s="59" t="s">
        <v>1761</v>
      </c>
      <c r="C2174" s="59" t="s">
        <v>784</v>
      </c>
    </row>
    <row r="2175" spans="1:3" x14ac:dyDescent="0.25">
      <c r="A2175" s="69" t="s">
        <v>6238</v>
      </c>
      <c r="B2175" s="59" t="s">
        <v>11768</v>
      </c>
      <c r="C2175" s="59" t="s">
        <v>4804</v>
      </c>
    </row>
  </sheetData>
  <autoFilter ref="A1:C2175"/>
  <sortState ref="A2:D2336">
    <sortCondition ref="A2:A233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heetViews>
  <sheetFormatPr defaultRowHeight="15" x14ac:dyDescent="0.25"/>
  <cols>
    <col min="1" max="1" width="64.5703125" bestFit="1" customWidth="1"/>
    <col min="4" max="4" width="62.42578125" bestFit="1" customWidth="1"/>
  </cols>
  <sheetData>
    <row r="1" spans="1:4" x14ac:dyDescent="0.25">
      <c r="A1" t="s">
        <v>1513</v>
      </c>
      <c r="D1" s="78" t="s">
        <v>12165</v>
      </c>
    </row>
    <row r="3" spans="1:4" x14ac:dyDescent="0.25">
      <c r="A3" t="s">
        <v>1514</v>
      </c>
      <c r="D3" s="79" t="s">
        <v>12166</v>
      </c>
    </row>
    <row r="4" spans="1:4" x14ac:dyDescent="0.25">
      <c r="A4" s="4" t="s">
        <v>12507</v>
      </c>
      <c r="D4" s="80" t="s">
        <v>12168</v>
      </c>
    </row>
    <row r="5" spans="1:4" x14ac:dyDescent="0.25">
      <c r="A5" s="4" t="s">
        <v>12158</v>
      </c>
      <c r="D5" s="80" t="s">
        <v>12169</v>
      </c>
    </row>
    <row r="6" spans="1:4" x14ac:dyDescent="0.25">
      <c r="A6" s="4" t="s">
        <v>1515</v>
      </c>
    </row>
    <row r="8" spans="1:4" x14ac:dyDescent="0.25">
      <c r="A8" t="s">
        <v>6143</v>
      </c>
      <c r="D8" s="79" t="s">
        <v>12167</v>
      </c>
    </row>
    <row r="9" spans="1:4" x14ac:dyDescent="0.25">
      <c r="A9" s="4" t="s">
        <v>12508</v>
      </c>
      <c r="D9" s="80" t="s">
        <v>12170</v>
      </c>
    </row>
    <row r="10" spans="1:4" x14ac:dyDescent="0.25">
      <c r="A10" s="4" t="s">
        <v>12159</v>
      </c>
      <c r="D10" s="80" t="s">
        <v>12171</v>
      </c>
    </row>
    <row r="11" spans="1:4" x14ac:dyDescent="0.25">
      <c r="A11" s="4" t="s">
        <v>1515</v>
      </c>
      <c r="D11" s="80" t="s">
        <v>12178</v>
      </c>
    </row>
    <row r="12" spans="1:4" x14ac:dyDescent="0.25">
      <c r="D12" s="80" t="s">
        <v>12172</v>
      </c>
    </row>
    <row r="13" spans="1:4" x14ac:dyDescent="0.25">
      <c r="A13" t="s">
        <v>6146</v>
      </c>
      <c r="D13" s="80" t="s">
        <v>12556</v>
      </c>
    </row>
    <row r="14" spans="1:4" x14ac:dyDescent="0.25">
      <c r="A14" s="4" t="s">
        <v>11605</v>
      </c>
    </row>
    <row r="15" spans="1:4" x14ac:dyDescent="0.25">
      <c r="A15" s="4" t="s">
        <v>12160</v>
      </c>
      <c r="D15" s="79" t="s">
        <v>2195</v>
      </c>
    </row>
    <row r="16" spans="1:4" x14ac:dyDescent="0.25">
      <c r="A16" s="4" t="s">
        <v>1515</v>
      </c>
      <c r="D16" s="80" t="s">
        <v>12512</v>
      </c>
    </row>
    <row r="17" spans="1:4" x14ac:dyDescent="0.25">
      <c r="D17" s="52" t="s">
        <v>12908</v>
      </c>
    </row>
    <row r="18" spans="1:4" x14ac:dyDescent="0.25">
      <c r="A18" t="s">
        <v>11618</v>
      </c>
    </row>
    <row r="19" spans="1:4" x14ac:dyDescent="0.25">
      <c r="A19" s="4" t="s">
        <v>12180</v>
      </c>
    </row>
    <row r="20" spans="1:4" x14ac:dyDescent="0.25">
      <c r="A20" s="4" t="s">
        <v>12161</v>
      </c>
    </row>
    <row r="21" spans="1:4" x14ac:dyDescent="0.25">
      <c r="A21" s="4" t="s">
        <v>1515</v>
      </c>
    </row>
    <row r="23" spans="1:4" x14ac:dyDescent="0.25">
      <c r="A23" t="s">
        <v>11606</v>
      </c>
    </row>
    <row r="24" spans="1:4" x14ac:dyDescent="0.25">
      <c r="A24" s="4" t="s">
        <v>12180</v>
      </c>
    </row>
    <row r="25" spans="1:4" x14ac:dyDescent="0.25">
      <c r="A25" s="4" t="s">
        <v>12181</v>
      </c>
    </row>
    <row r="26" spans="1:4" x14ac:dyDescent="0.25">
      <c r="A26" s="4" t="s">
        <v>12161</v>
      </c>
    </row>
    <row r="27" spans="1:4" x14ac:dyDescent="0.25">
      <c r="A27" s="4" t="s">
        <v>1515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A342"/>
  <sheetViews>
    <sheetView zoomScale="60" zoomScaleNormal="60" workbookViewId="0">
      <pane xSplit="3" ySplit="1" topLeftCell="L2" activePane="bottomRight" state="frozen"/>
      <selection pane="topRight" activeCell="D1" sqref="D1"/>
      <selection pane="bottomLeft" activeCell="A2" sqref="A2"/>
      <selection pane="bottomRight" activeCell="AF6" sqref="AF6"/>
    </sheetView>
  </sheetViews>
  <sheetFormatPr defaultColWidth="8.7109375" defaultRowHeight="15" x14ac:dyDescent="0.25"/>
  <cols>
    <col min="1" max="1" width="24.5703125" style="40" bestFit="1" customWidth="1"/>
    <col min="2" max="2" width="21.7109375" style="40" bestFit="1" customWidth="1"/>
    <col min="3" max="3" width="25.28515625" style="40" bestFit="1" customWidth="1"/>
    <col min="4" max="4" width="15.5703125" style="40" bestFit="1" customWidth="1"/>
    <col min="5" max="5" width="14.28515625" style="40" bestFit="1" customWidth="1"/>
    <col min="6" max="6" width="17" style="40" bestFit="1" customWidth="1"/>
    <col min="7" max="7" width="13.42578125" style="40" bestFit="1" customWidth="1"/>
    <col min="8" max="8" width="26.7109375" style="40" bestFit="1" customWidth="1"/>
    <col min="9" max="9" width="20.28515625" style="40" bestFit="1" customWidth="1"/>
    <col min="10" max="10" width="20.42578125" style="40" bestFit="1" customWidth="1"/>
    <col min="11" max="11" width="20.7109375" style="40" bestFit="1" customWidth="1"/>
    <col min="12" max="13" width="72.28515625" style="40" bestFit="1" customWidth="1"/>
    <col min="14" max="14" width="11.28515625" style="40" customWidth="1"/>
    <col min="15" max="15" width="25.5703125" style="41" bestFit="1" customWidth="1"/>
    <col min="16" max="16" width="27" style="42" bestFit="1" customWidth="1"/>
    <col min="17" max="17" width="56.7109375" style="40" bestFit="1" customWidth="1"/>
    <col min="18" max="18" width="8.28515625" style="40" bestFit="1" customWidth="1"/>
    <col min="19" max="20" width="7.42578125" style="42" bestFit="1" customWidth="1"/>
    <col min="21" max="21" width="7.42578125" style="42" customWidth="1"/>
    <col min="22" max="24" width="4.5703125" style="40" bestFit="1" customWidth="1"/>
    <col min="25" max="25" width="4.5703125" style="40" customWidth="1"/>
    <col min="26" max="26" width="8.7109375" style="40"/>
    <col min="27" max="27" width="4.5703125" style="137" customWidth="1"/>
    <col min="28" max="16384" width="8.7109375" style="40"/>
  </cols>
  <sheetData>
    <row r="1" spans="1:27" s="37" customFormat="1" ht="83.25" x14ac:dyDescent="0.25">
      <c r="A1" s="36" t="s">
        <v>0</v>
      </c>
      <c r="B1" s="36" t="s">
        <v>1</v>
      </c>
      <c r="C1" s="36" t="s">
        <v>2</v>
      </c>
      <c r="D1" s="36" t="s">
        <v>3</v>
      </c>
      <c r="E1" s="36" t="s">
        <v>4</v>
      </c>
      <c r="F1" s="36" t="s">
        <v>5</v>
      </c>
      <c r="G1" s="36" t="s">
        <v>6</v>
      </c>
      <c r="H1" s="36" t="s">
        <v>7</v>
      </c>
      <c r="I1" s="36" t="s">
        <v>8</v>
      </c>
      <c r="J1" s="36" t="s">
        <v>9</v>
      </c>
      <c r="K1" s="36" t="s">
        <v>10</v>
      </c>
      <c r="L1" s="36" t="s">
        <v>11</v>
      </c>
      <c r="M1" s="36" t="s">
        <v>12</v>
      </c>
      <c r="N1" s="36"/>
      <c r="O1" s="43" t="s">
        <v>1111</v>
      </c>
      <c r="P1" s="44" t="s">
        <v>1112</v>
      </c>
      <c r="Q1" s="140" t="s">
        <v>1506</v>
      </c>
      <c r="R1" s="32" t="s">
        <v>1507</v>
      </c>
      <c r="S1" s="45" t="s">
        <v>1508</v>
      </c>
      <c r="T1" s="45" t="s">
        <v>1509</v>
      </c>
      <c r="U1" s="45" t="s">
        <v>1510</v>
      </c>
      <c r="V1" s="35" t="s">
        <v>12440</v>
      </c>
      <c r="W1" s="35" t="s">
        <v>12441</v>
      </c>
      <c r="X1" s="35" t="s">
        <v>12442</v>
      </c>
      <c r="Y1" s="35" t="s">
        <v>12451</v>
      </c>
      <c r="Z1" s="35" t="s">
        <v>12443</v>
      </c>
      <c r="AA1" s="35" t="s">
        <v>12784</v>
      </c>
    </row>
    <row r="2" spans="1:27" ht="45" x14ac:dyDescent="0.25">
      <c r="A2" s="2" t="s">
        <v>20</v>
      </c>
      <c r="B2" s="2"/>
      <c r="C2" s="2"/>
      <c r="D2" s="2">
        <v>1</v>
      </c>
      <c r="E2" s="2" t="s">
        <v>27</v>
      </c>
      <c r="F2" s="2">
        <v>200000006</v>
      </c>
      <c r="G2" s="2" t="s">
        <v>31</v>
      </c>
      <c r="H2" s="2" t="s">
        <v>20</v>
      </c>
      <c r="I2" s="2"/>
      <c r="J2" s="2"/>
      <c r="K2" s="2"/>
      <c r="L2" s="2" t="s">
        <v>32</v>
      </c>
      <c r="M2" s="2" t="s">
        <v>33</v>
      </c>
      <c r="N2" s="2"/>
      <c r="O2" s="46" t="s">
        <v>20</v>
      </c>
      <c r="P2" s="47" t="s">
        <v>1113</v>
      </c>
      <c r="Q2" s="2"/>
      <c r="R2" s="39"/>
      <c r="S2" s="3" t="s">
        <v>1511</v>
      </c>
      <c r="T2" s="3" t="s">
        <v>1512</v>
      </c>
      <c r="U2" s="3" t="s">
        <v>1512</v>
      </c>
      <c r="V2" s="89">
        <f t="shared" ref="V2:V65" si="0">LEN(A2)</f>
        <v>5</v>
      </c>
      <c r="W2" s="89">
        <f t="shared" ref="W2:W65" si="1">LEN(B2)</f>
        <v>0</v>
      </c>
      <c r="X2" s="89">
        <f t="shared" ref="X2:X65" si="2">LEN(C2)</f>
        <v>0</v>
      </c>
      <c r="Y2" s="89">
        <f t="shared" ref="Y2:Y65" si="3">LEN(H2)</f>
        <v>5</v>
      </c>
      <c r="Z2" s="89">
        <f t="shared" ref="Z2:Z65" si="4">LEN(O2)</f>
        <v>5</v>
      </c>
      <c r="AA2" s="13" t="str">
        <f>CONCATENATE(A2,B2,C2)</f>
        <v>Alarm</v>
      </c>
    </row>
    <row r="3" spans="1:27" ht="30" x14ac:dyDescent="0.25">
      <c r="A3" s="2" t="s">
        <v>20</v>
      </c>
      <c r="B3" s="2" t="s">
        <v>300</v>
      </c>
      <c r="C3" s="2"/>
      <c r="D3" s="2">
        <v>10</v>
      </c>
      <c r="E3" s="2" t="s">
        <v>22</v>
      </c>
      <c r="F3" s="2">
        <v>200000007</v>
      </c>
      <c r="G3" s="2" t="s">
        <v>411</v>
      </c>
      <c r="H3" s="2" t="s">
        <v>412</v>
      </c>
      <c r="I3" s="107">
        <v>2</v>
      </c>
      <c r="J3" s="2"/>
      <c r="K3" s="2"/>
      <c r="L3" s="2" t="s">
        <v>413</v>
      </c>
      <c r="M3" s="2"/>
      <c r="N3" s="2"/>
      <c r="O3" s="46" t="s">
        <v>412</v>
      </c>
      <c r="P3" s="47" t="s">
        <v>1114</v>
      </c>
      <c r="Q3" s="2"/>
      <c r="R3" s="39"/>
      <c r="S3" s="3" t="s">
        <v>1512</v>
      </c>
      <c r="T3" s="3" t="s">
        <v>1511</v>
      </c>
      <c r="U3" s="3" t="s">
        <v>1512</v>
      </c>
      <c r="V3" s="89">
        <f t="shared" si="0"/>
        <v>5</v>
      </c>
      <c r="W3" s="89">
        <f t="shared" si="1"/>
        <v>12</v>
      </c>
      <c r="X3" s="89">
        <f t="shared" si="2"/>
        <v>0</v>
      </c>
      <c r="Y3" s="89">
        <f t="shared" si="3"/>
        <v>19</v>
      </c>
      <c r="Z3" s="89">
        <f t="shared" si="4"/>
        <v>19</v>
      </c>
      <c r="AA3" s="13" t="str">
        <f t="shared" ref="AA3:AA66" si="5">CONCATENATE(A3,B3,C3)</f>
        <v>AlarmAutom. brand</v>
      </c>
    </row>
    <row r="4" spans="1:27" x14ac:dyDescent="0.25">
      <c r="A4" s="2" t="s">
        <v>20</v>
      </c>
      <c r="B4" s="2" t="s">
        <v>300</v>
      </c>
      <c r="C4" s="2" t="s">
        <v>468</v>
      </c>
      <c r="D4" s="2">
        <v>10</v>
      </c>
      <c r="E4" s="2" t="s">
        <v>22</v>
      </c>
      <c r="F4" s="2">
        <v>200000013</v>
      </c>
      <c r="G4" s="2" t="s">
        <v>469</v>
      </c>
      <c r="H4" s="2" t="s">
        <v>470</v>
      </c>
      <c r="I4" s="107">
        <v>2</v>
      </c>
      <c r="J4" s="2"/>
      <c r="K4" s="2"/>
      <c r="L4" s="2" t="s">
        <v>471</v>
      </c>
      <c r="M4" s="2"/>
      <c r="N4" s="2"/>
      <c r="O4" s="46" t="s">
        <v>470</v>
      </c>
      <c r="P4" s="47" t="s">
        <v>1115</v>
      </c>
      <c r="Q4" s="2"/>
      <c r="R4" s="39"/>
      <c r="S4" s="3"/>
      <c r="T4" s="3" t="s">
        <v>1511</v>
      </c>
      <c r="U4" s="3"/>
      <c r="V4" s="89">
        <f t="shared" si="0"/>
        <v>5</v>
      </c>
      <c r="W4" s="89">
        <f t="shared" si="1"/>
        <v>12</v>
      </c>
      <c r="X4" s="89">
        <f t="shared" si="2"/>
        <v>16</v>
      </c>
      <c r="Y4" s="89">
        <f t="shared" si="3"/>
        <v>16</v>
      </c>
      <c r="Z4" s="89">
        <f t="shared" si="4"/>
        <v>16</v>
      </c>
      <c r="AA4" s="13" t="str">
        <f t="shared" si="5"/>
        <v>AlarmAutom. brandAutom. brand OMS</v>
      </c>
    </row>
    <row r="5" spans="1:27" x14ac:dyDescent="0.25">
      <c r="A5" s="2" t="s">
        <v>20</v>
      </c>
      <c r="B5" s="2" t="s">
        <v>300</v>
      </c>
      <c r="C5" s="2" t="s">
        <v>1013</v>
      </c>
      <c r="D5" s="2">
        <v>10</v>
      </c>
      <c r="E5" s="2" t="s">
        <v>22</v>
      </c>
      <c r="F5" s="2">
        <v>200000015</v>
      </c>
      <c r="G5" s="2" t="s">
        <v>1014</v>
      </c>
      <c r="H5" s="2" t="s">
        <v>1015</v>
      </c>
      <c r="I5" s="107">
        <v>2</v>
      </c>
      <c r="J5" s="2"/>
      <c r="K5" s="2">
        <v>1</v>
      </c>
      <c r="L5" s="2" t="s">
        <v>1016</v>
      </c>
      <c r="M5" s="2"/>
      <c r="N5" s="2"/>
      <c r="O5" s="46" t="s">
        <v>12064</v>
      </c>
      <c r="P5" s="47" t="s">
        <v>1116</v>
      </c>
      <c r="Q5" s="2"/>
      <c r="R5" s="39"/>
      <c r="S5" s="3" t="s">
        <v>1512</v>
      </c>
      <c r="T5" s="3" t="s">
        <v>1511</v>
      </c>
      <c r="U5" s="3" t="s">
        <v>1512</v>
      </c>
      <c r="V5" s="89">
        <f t="shared" si="0"/>
        <v>5</v>
      </c>
      <c r="W5" s="89">
        <f t="shared" si="1"/>
        <v>12</v>
      </c>
      <c r="X5" s="89">
        <f t="shared" si="2"/>
        <v>17</v>
      </c>
      <c r="Y5" s="89">
        <f t="shared" si="3"/>
        <v>21</v>
      </c>
      <c r="Z5" s="89">
        <f t="shared" si="4"/>
        <v>18</v>
      </c>
      <c r="AA5" s="13" t="str">
        <f t="shared" si="5"/>
        <v>AlarmAutom. brandBr beheerssysteem</v>
      </c>
    </row>
    <row r="6" spans="1:27" ht="30" x14ac:dyDescent="0.25">
      <c r="A6" s="2" t="s">
        <v>20</v>
      </c>
      <c r="B6" s="2" t="s">
        <v>300</v>
      </c>
      <c r="C6" s="2" t="s">
        <v>301</v>
      </c>
      <c r="D6" s="2">
        <v>10</v>
      </c>
      <c r="E6" s="2" t="s">
        <v>22</v>
      </c>
      <c r="F6" s="2">
        <v>200000012</v>
      </c>
      <c r="G6" s="2" t="s">
        <v>302</v>
      </c>
      <c r="H6" s="2" t="s">
        <v>12153</v>
      </c>
      <c r="I6" s="107">
        <v>2</v>
      </c>
      <c r="J6" s="2"/>
      <c r="K6" s="2"/>
      <c r="L6" s="2" t="s">
        <v>304</v>
      </c>
      <c r="M6" s="2"/>
      <c r="N6" s="2"/>
      <c r="O6" s="46" t="s">
        <v>303</v>
      </c>
      <c r="P6" s="47" t="s">
        <v>1117</v>
      </c>
      <c r="Q6" s="2"/>
      <c r="R6" s="39"/>
      <c r="S6" s="3" t="s">
        <v>1512</v>
      </c>
      <c r="T6" s="3" t="s">
        <v>1511</v>
      </c>
      <c r="U6" s="3" t="s">
        <v>1512</v>
      </c>
      <c r="V6" s="89">
        <f t="shared" si="0"/>
        <v>5</v>
      </c>
      <c r="W6" s="89">
        <f t="shared" si="1"/>
        <v>12</v>
      </c>
      <c r="X6" s="89">
        <f t="shared" si="2"/>
        <v>16</v>
      </c>
      <c r="Y6" s="89">
        <f t="shared" si="3"/>
        <v>16</v>
      </c>
      <c r="Z6" s="89">
        <f t="shared" si="4"/>
        <v>17</v>
      </c>
      <c r="AA6" s="13" t="str">
        <f t="shared" si="5"/>
        <v>AlarmAutom. brandBrandmelding PAC</v>
      </c>
    </row>
    <row r="7" spans="1:27" ht="60" x14ac:dyDescent="0.25">
      <c r="A7" s="2" t="s">
        <v>20</v>
      </c>
      <c r="B7" s="2" t="s">
        <v>300</v>
      </c>
      <c r="C7" s="2" t="s">
        <v>738</v>
      </c>
      <c r="D7" s="2">
        <v>10</v>
      </c>
      <c r="E7" s="2" t="s">
        <v>22</v>
      </c>
      <c r="F7" s="2">
        <v>200000009</v>
      </c>
      <c r="G7" s="2" t="s">
        <v>739</v>
      </c>
      <c r="H7" s="2" t="s">
        <v>12154</v>
      </c>
      <c r="I7" s="107">
        <v>2</v>
      </c>
      <c r="J7" s="2"/>
      <c r="K7" s="2">
        <v>1</v>
      </c>
      <c r="L7" s="2" t="s">
        <v>741</v>
      </c>
      <c r="M7" s="2"/>
      <c r="N7" s="2"/>
      <c r="O7" s="46" t="s">
        <v>740</v>
      </c>
      <c r="P7" s="47" t="s">
        <v>1118</v>
      </c>
      <c r="Q7" s="2"/>
      <c r="R7" s="39"/>
      <c r="S7" s="3" t="s">
        <v>1512</v>
      </c>
      <c r="T7" s="3" t="s">
        <v>1511</v>
      </c>
      <c r="U7" s="3" t="s">
        <v>1512</v>
      </c>
      <c r="V7" s="89">
        <f t="shared" si="0"/>
        <v>5</v>
      </c>
      <c r="W7" s="89">
        <f t="shared" si="1"/>
        <v>12</v>
      </c>
      <c r="X7" s="89">
        <f t="shared" si="2"/>
        <v>19</v>
      </c>
      <c r="Y7" s="89">
        <f t="shared" si="3"/>
        <v>19</v>
      </c>
      <c r="Z7" s="89">
        <f t="shared" si="4"/>
        <v>20</v>
      </c>
      <c r="AA7" s="13" t="str">
        <f t="shared" si="5"/>
        <v>AlarmAutom. brandDrukknopmelding OMS</v>
      </c>
    </row>
    <row r="8" spans="1:27" ht="45" x14ac:dyDescent="0.25">
      <c r="A8" s="2" t="s">
        <v>20</v>
      </c>
      <c r="B8" s="2" t="s">
        <v>300</v>
      </c>
      <c r="C8" s="2" t="s">
        <v>793</v>
      </c>
      <c r="D8" s="2">
        <v>10</v>
      </c>
      <c r="E8" s="2" t="s">
        <v>22</v>
      </c>
      <c r="F8" s="2">
        <v>200000011</v>
      </c>
      <c r="G8" s="2" t="s">
        <v>794</v>
      </c>
      <c r="H8" s="2" t="s">
        <v>12155</v>
      </c>
      <c r="I8" s="107">
        <v>2</v>
      </c>
      <c r="J8" s="2"/>
      <c r="K8" s="2">
        <v>1</v>
      </c>
      <c r="L8" s="2" t="s">
        <v>796</v>
      </c>
      <c r="M8" s="2"/>
      <c r="N8" s="2"/>
      <c r="O8" s="46" t="s">
        <v>795</v>
      </c>
      <c r="P8" s="47" t="s">
        <v>1119</v>
      </c>
      <c r="Q8" s="2"/>
      <c r="R8" s="39"/>
      <c r="S8" s="3" t="s">
        <v>1512</v>
      </c>
      <c r="T8" s="3" t="s">
        <v>1511</v>
      </c>
      <c r="U8" s="3" t="s">
        <v>1512</v>
      </c>
      <c r="V8" s="89">
        <f t="shared" si="0"/>
        <v>5</v>
      </c>
      <c r="W8" s="89">
        <f t="shared" si="1"/>
        <v>12</v>
      </c>
      <c r="X8" s="89">
        <f t="shared" si="2"/>
        <v>14</v>
      </c>
      <c r="Y8" s="89">
        <f t="shared" si="3"/>
        <v>14</v>
      </c>
      <c r="Z8" s="89">
        <f t="shared" si="4"/>
        <v>15</v>
      </c>
      <c r="AA8" s="13" t="str">
        <f t="shared" si="5"/>
        <v>AlarmAutom. brandHandmelder OMS</v>
      </c>
    </row>
    <row r="9" spans="1:27" ht="45" x14ac:dyDescent="0.25">
      <c r="A9" s="2" t="s">
        <v>20</v>
      </c>
      <c r="B9" s="2" t="s">
        <v>941</v>
      </c>
      <c r="C9" s="2"/>
      <c r="D9" s="2">
        <v>10</v>
      </c>
      <c r="E9" s="2" t="s">
        <v>22</v>
      </c>
      <c r="F9" s="2">
        <v>200000016</v>
      </c>
      <c r="G9" s="2" t="s">
        <v>942</v>
      </c>
      <c r="H9" s="2" t="s">
        <v>943</v>
      </c>
      <c r="I9" s="107">
        <v>2</v>
      </c>
      <c r="J9" s="2"/>
      <c r="K9" s="2">
        <v>1</v>
      </c>
      <c r="L9" s="2" t="s">
        <v>944</v>
      </c>
      <c r="M9" s="2"/>
      <c r="N9" s="2"/>
      <c r="O9" s="46" t="s">
        <v>12065</v>
      </c>
      <c r="P9" s="47" t="s">
        <v>1120</v>
      </c>
      <c r="Q9" s="2"/>
      <c r="R9" s="39"/>
      <c r="S9" s="3" t="s">
        <v>1512</v>
      </c>
      <c r="T9" s="3" t="s">
        <v>1511</v>
      </c>
      <c r="U9" s="3" t="s">
        <v>1512</v>
      </c>
      <c r="V9" s="89">
        <f t="shared" si="0"/>
        <v>5</v>
      </c>
      <c r="W9" s="89">
        <f t="shared" si="1"/>
        <v>15</v>
      </c>
      <c r="X9" s="89">
        <f t="shared" si="2"/>
        <v>0</v>
      </c>
      <c r="Y9" s="89">
        <f t="shared" si="3"/>
        <v>23</v>
      </c>
      <c r="Z9" s="89">
        <f t="shared" si="4"/>
        <v>16</v>
      </c>
      <c r="AA9" s="13" t="str">
        <f t="shared" si="5"/>
        <v>AlarmAutom. Gev stof</v>
      </c>
    </row>
    <row r="10" spans="1:27" x14ac:dyDescent="0.25">
      <c r="A10" s="2" t="s">
        <v>20</v>
      </c>
      <c r="B10" s="2" t="s">
        <v>941</v>
      </c>
      <c r="C10" s="2" t="s">
        <v>993</v>
      </c>
      <c r="D10" s="2">
        <v>10</v>
      </c>
      <c r="E10" s="2" t="s">
        <v>22</v>
      </c>
      <c r="F10" s="2">
        <v>200000018</v>
      </c>
      <c r="G10" s="2" t="s">
        <v>994</v>
      </c>
      <c r="H10" s="2" t="s">
        <v>995</v>
      </c>
      <c r="I10" s="107">
        <v>2</v>
      </c>
      <c r="J10" s="2"/>
      <c r="K10" s="2">
        <v>1</v>
      </c>
      <c r="L10" s="2" t="s">
        <v>996</v>
      </c>
      <c r="M10" s="2"/>
      <c r="N10" s="2"/>
      <c r="O10" s="46" t="s">
        <v>1121</v>
      </c>
      <c r="P10" s="47" t="s">
        <v>1122</v>
      </c>
      <c r="Q10" s="2"/>
      <c r="R10" s="39"/>
      <c r="S10" s="3" t="s">
        <v>1512</v>
      </c>
      <c r="T10" s="3" t="s">
        <v>1511</v>
      </c>
      <c r="U10" s="3" t="s">
        <v>1512</v>
      </c>
      <c r="V10" s="89">
        <f t="shared" si="0"/>
        <v>5</v>
      </c>
      <c r="W10" s="89">
        <f t="shared" si="1"/>
        <v>15</v>
      </c>
      <c r="X10" s="89">
        <f t="shared" si="2"/>
        <v>13</v>
      </c>
      <c r="Y10" s="89">
        <f t="shared" si="3"/>
        <v>20</v>
      </c>
      <c r="Z10" s="89">
        <f t="shared" si="4"/>
        <v>13</v>
      </c>
      <c r="AA10" s="13" t="str">
        <f t="shared" si="5"/>
        <v>AlarmAutom. Gev stofGev. stof OMS</v>
      </c>
    </row>
    <row r="11" spans="1:27" ht="30" x14ac:dyDescent="0.25">
      <c r="A11" s="2" t="s">
        <v>20</v>
      </c>
      <c r="B11" s="2" t="s">
        <v>941</v>
      </c>
      <c r="C11" s="2" t="s">
        <v>1024</v>
      </c>
      <c r="D11" s="2">
        <v>10</v>
      </c>
      <c r="E11" s="2" t="s">
        <v>22</v>
      </c>
      <c r="F11" s="2">
        <v>200000020</v>
      </c>
      <c r="G11" s="2" t="s">
        <v>1025</v>
      </c>
      <c r="H11" s="2" t="s">
        <v>1026</v>
      </c>
      <c r="I11" s="107">
        <v>2</v>
      </c>
      <c r="J11" s="2"/>
      <c r="K11" s="2">
        <v>1</v>
      </c>
      <c r="L11" s="2" t="s">
        <v>1027</v>
      </c>
      <c r="M11" s="2"/>
      <c r="N11" s="2"/>
      <c r="O11" s="46" t="s">
        <v>1123</v>
      </c>
      <c r="P11" s="47" t="s">
        <v>1124</v>
      </c>
      <c r="Q11" s="2"/>
      <c r="R11" s="39"/>
      <c r="S11" s="3" t="s">
        <v>1512</v>
      </c>
      <c r="T11" s="3" t="s">
        <v>1511</v>
      </c>
      <c r="U11" s="3" t="s">
        <v>1512</v>
      </c>
      <c r="V11" s="89">
        <f t="shared" si="0"/>
        <v>5</v>
      </c>
      <c r="W11" s="89">
        <f t="shared" si="1"/>
        <v>15</v>
      </c>
      <c r="X11" s="89">
        <f t="shared" si="2"/>
        <v>13</v>
      </c>
      <c r="Y11" s="89">
        <f t="shared" si="3"/>
        <v>20</v>
      </c>
      <c r="Z11" s="89">
        <f t="shared" si="4"/>
        <v>13</v>
      </c>
      <c r="AA11" s="13" t="str">
        <f t="shared" si="5"/>
        <v>AlarmAutom. Gev stofGev. stof PAC</v>
      </c>
    </row>
    <row r="12" spans="1:27" ht="60" x14ac:dyDescent="0.25">
      <c r="A12" s="2" t="s">
        <v>20</v>
      </c>
      <c r="B12" s="2" t="s">
        <v>489</v>
      </c>
      <c r="C12" s="2"/>
      <c r="D12" s="2">
        <v>10</v>
      </c>
      <c r="E12" s="2" t="s">
        <v>22</v>
      </c>
      <c r="F12" s="2">
        <v>200000024</v>
      </c>
      <c r="G12" s="2" t="s">
        <v>490</v>
      </c>
      <c r="H12" s="2" t="s">
        <v>489</v>
      </c>
      <c r="I12" s="107">
        <v>4</v>
      </c>
      <c r="J12" s="2"/>
      <c r="K12" s="2"/>
      <c r="L12" s="2" t="s">
        <v>491</v>
      </c>
      <c r="M12" s="2"/>
      <c r="N12" s="2"/>
      <c r="O12" s="46" t="s">
        <v>1125</v>
      </c>
      <c r="P12" s="47" t="s">
        <v>1126</v>
      </c>
      <c r="Q12" s="2"/>
      <c r="R12" s="39"/>
      <c r="S12" s="3" t="s">
        <v>1512</v>
      </c>
      <c r="T12" s="3" t="s">
        <v>1511</v>
      </c>
      <c r="U12" s="3" t="s">
        <v>1512</v>
      </c>
      <c r="V12" s="89">
        <f t="shared" si="0"/>
        <v>5</v>
      </c>
      <c r="W12" s="89">
        <f t="shared" si="1"/>
        <v>21</v>
      </c>
      <c r="X12" s="89">
        <f t="shared" si="2"/>
        <v>0</v>
      </c>
      <c r="Y12" s="89">
        <f t="shared" si="3"/>
        <v>21</v>
      </c>
      <c r="Z12" s="89">
        <f t="shared" si="4"/>
        <v>19</v>
      </c>
      <c r="AA12" s="13" t="str">
        <f t="shared" si="5"/>
        <v>AlarmAutom. systeemmelding</v>
      </c>
    </row>
    <row r="13" spans="1:27" ht="30" x14ac:dyDescent="0.25">
      <c r="A13" s="2" t="s">
        <v>20</v>
      </c>
      <c r="B13" s="2" t="s">
        <v>407</v>
      </c>
      <c r="C13" s="2"/>
      <c r="D13" s="2">
        <v>10</v>
      </c>
      <c r="E13" s="2" t="s">
        <v>22</v>
      </c>
      <c r="F13" s="2">
        <v>200000025</v>
      </c>
      <c r="G13" s="2" t="s">
        <v>408</v>
      </c>
      <c r="H13" s="2" t="s">
        <v>409</v>
      </c>
      <c r="I13" s="107">
        <v>4</v>
      </c>
      <c r="J13" s="2"/>
      <c r="K13" s="2"/>
      <c r="L13" s="2" t="s">
        <v>410</v>
      </c>
      <c r="M13" s="2"/>
      <c r="N13" s="2"/>
      <c r="O13" s="46" t="s">
        <v>409</v>
      </c>
      <c r="P13" s="47" t="s">
        <v>1127</v>
      </c>
      <c r="Q13" s="2"/>
      <c r="R13" s="39"/>
      <c r="S13" s="3" t="s">
        <v>1511</v>
      </c>
      <c r="T13" s="3" t="s">
        <v>1511</v>
      </c>
      <c r="U13" s="3" t="s">
        <v>1512</v>
      </c>
      <c r="V13" s="89">
        <f t="shared" si="0"/>
        <v>5</v>
      </c>
      <c r="W13" s="89">
        <f t="shared" si="1"/>
        <v>16</v>
      </c>
      <c r="X13" s="89">
        <f t="shared" si="2"/>
        <v>0</v>
      </c>
      <c r="Y13" s="89">
        <f t="shared" si="3"/>
        <v>14</v>
      </c>
      <c r="Z13" s="89">
        <f t="shared" si="4"/>
        <v>14</v>
      </c>
      <c r="AA13" s="13" t="str">
        <f t="shared" si="5"/>
        <v>AlarmHoog water alarm</v>
      </c>
    </row>
    <row r="14" spans="1:27" ht="60" x14ac:dyDescent="0.25">
      <c r="A14" s="2" t="s">
        <v>20</v>
      </c>
      <c r="B14" s="2" t="s">
        <v>752</v>
      </c>
      <c r="C14" s="2"/>
      <c r="D14" s="2">
        <v>10</v>
      </c>
      <c r="E14" s="2" t="s">
        <v>22</v>
      </c>
      <c r="F14" s="2">
        <v>200000029</v>
      </c>
      <c r="G14" s="2" t="s">
        <v>782</v>
      </c>
      <c r="H14" s="2" t="s">
        <v>752</v>
      </c>
      <c r="I14" s="107">
        <v>3</v>
      </c>
      <c r="J14" s="2"/>
      <c r="K14" s="2">
        <v>2</v>
      </c>
      <c r="L14" s="2" t="s">
        <v>783</v>
      </c>
      <c r="M14" s="2"/>
      <c r="N14" s="2"/>
      <c r="O14" s="46" t="s">
        <v>752</v>
      </c>
      <c r="P14" s="47" t="s">
        <v>1128</v>
      </c>
      <c r="Q14" s="2"/>
      <c r="R14" s="39"/>
      <c r="S14" s="3" t="s">
        <v>1511</v>
      </c>
      <c r="T14" s="3" t="s">
        <v>1512</v>
      </c>
      <c r="U14" s="3" t="s">
        <v>1512</v>
      </c>
      <c r="V14" s="89">
        <f t="shared" si="0"/>
        <v>5</v>
      </c>
      <c r="W14" s="89">
        <f t="shared" si="1"/>
        <v>18</v>
      </c>
      <c r="X14" s="89">
        <f t="shared" si="2"/>
        <v>0</v>
      </c>
      <c r="Y14" s="89">
        <f t="shared" si="3"/>
        <v>18</v>
      </c>
      <c r="Z14" s="89">
        <f t="shared" si="4"/>
        <v>18</v>
      </c>
      <c r="AA14" s="13" t="str">
        <f t="shared" si="5"/>
        <v>AlarmLuid/optisch alarm</v>
      </c>
    </row>
    <row r="15" spans="1:27" x14ac:dyDescent="0.25">
      <c r="A15" s="2" t="s">
        <v>20</v>
      </c>
      <c r="B15" s="2" t="s">
        <v>752</v>
      </c>
      <c r="C15" s="2" t="s">
        <v>893</v>
      </c>
      <c r="D15" s="2">
        <v>10</v>
      </c>
      <c r="E15" s="2" t="s">
        <v>22</v>
      </c>
      <c r="F15" s="2">
        <v>200009443</v>
      </c>
      <c r="G15" s="2" t="s">
        <v>894</v>
      </c>
      <c r="H15" s="2" t="s">
        <v>893</v>
      </c>
      <c r="I15" s="107">
        <v>3</v>
      </c>
      <c r="J15" s="2"/>
      <c r="K15" s="2">
        <v>2</v>
      </c>
      <c r="L15" s="2"/>
      <c r="M15" s="2"/>
      <c r="N15" s="2"/>
      <c r="O15" s="46" t="s">
        <v>893</v>
      </c>
      <c r="P15" s="47" t="s">
        <v>1129</v>
      </c>
      <c r="Q15" s="2"/>
      <c r="R15" s="39"/>
      <c r="S15" s="3" t="s">
        <v>1512</v>
      </c>
      <c r="T15" s="3" t="s">
        <v>1511</v>
      </c>
      <c r="U15" s="3" t="s">
        <v>1512</v>
      </c>
      <c r="V15" s="89">
        <f t="shared" si="0"/>
        <v>5</v>
      </c>
      <c r="W15" s="89">
        <f t="shared" si="1"/>
        <v>18</v>
      </c>
      <c r="X15" s="89">
        <f t="shared" si="2"/>
        <v>9</v>
      </c>
      <c r="Y15" s="89">
        <f t="shared" si="3"/>
        <v>9</v>
      </c>
      <c r="Z15" s="89">
        <f t="shared" si="4"/>
        <v>9</v>
      </c>
      <c r="AA15" s="13" t="str">
        <f t="shared" si="5"/>
        <v>AlarmLuid/optisch alarmCO-melder</v>
      </c>
    </row>
    <row r="16" spans="1:27" ht="60" x14ac:dyDescent="0.25">
      <c r="A16" s="2" t="s">
        <v>20</v>
      </c>
      <c r="B16" s="2" t="s">
        <v>752</v>
      </c>
      <c r="C16" s="2" t="s">
        <v>124</v>
      </c>
      <c r="D16" s="2">
        <v>10</v>
      </c>
      <c r="E16" s="2" t="s">
        <v>22</v>
      </c>
      <c r="F16" s="2">
        <v>200000030</v>
      </c>
      <c r="G16" s="2" t="s">
        <v>889</v>
      </c>
      <c r="H16" s="2" t="s">
        <v>890</v>
      </c>
      <c r="I16" s="107">
        <v>3</v>
      </c>
      <c r="J16" s="2"/>
      <c r="K16" s="2">
        <v>2</v>
      </c>
      <c r="L16" s="2" t="s">
        <v>891</v>
      </c>
      <c r="M16" s="2"/>
      <c r="N16" s="2"/>
      <c r="O16" s="46" t="s">
        <v>752</v>
      </c>
      <c r="P16" s="47" t="s">
        <v>1130</v>
      </c>
      <c r="Q16" s="2"/>
      <c r="R16" s="39"/>
      <c r="S16" s="3" t="s">
        <v>1511</v>
      </c>
      <c r="T16" s="3" t="s">
        <v>1512</v>
      </c>
      <c r="U16" s="3" t="s">
        <v>1512</v>
      </c>
      <c r="V16" s="89">
        <f t="shared" si="0"/>
        <v>5</v>
      </c>
      <c r="W16" s="89">
        <f t="shared" si="1"/>
        <v>18</v>
      </c>
      <c r="X16" s="89">
        <f t="shared" si="2"/>
        <v>6</v>
      </c>
      <c r="Y16" s="89">
        <f t="shared" si="3"/>
        <v>19</v>
      </c>
      <c r="Z16" s="89">
        <f t="shared" si="4"/>
        <v>18</v>
      </c>
      <c r="AA16" s="13" t="str">
        <f t="shared" si="5"/>
        <v>AlarmLuid/optisch alarmGebouw</v>
      </c>
    </row>
    <row r="17" spans="1:27" ht="75" x14ac:dyDescent="0.25">
      <c r="A17" s="2" t="s">
        <v>20</v>
      </c>
      <c r="B17" s="2" t="s">
        <v>752</v>
      </c>
      <c r="C17" s="2" t="s">
        <v>911</v>
      </c>
      <c r="D17" s="2">
        <v>10</v>
      </c>
      <c r="E17" s="2" t="s">
        <v>22</v>
      </c>
      <c r="F17" s="2">
        <v>200000031</v>
      </c>
      <c r="G17" s="2" t="s">
        <v>912</v>
      </c>
      <c r="H17" s="2" t="s">
        <v>913</v>
      </c>
      <c r="I17" s="107">
        <v>3</v>
      </c>
      <c r="J17" s="2"/>
      <c r="K17" s="2">
        <v>2</v>
      </c>
      <c r="L17" s="2" t="s">
        <v>914</v>
      </c>
      <c r="M17" s="2"/>
      <c r="N17" s="2"/>
      <c r="O17" s="46" t="s">
        <v>911</v>
      </c>
      <c r="P17" s="47" t="s">
        <v>1131</v>
      </c>
      <c r="Q17" s="2"/>
      <c r="R17" s="39"/>
      <c r="S17" s="3" t="s">
        <v>1511</v>
      </c>
      <c r="T17" s="3" t="s">
        <v>1511</v>
      </c>
      <c r="U17" s="3" t="s">
        <v>1512</v>
      </c>
      <c r="V17" s="89">
        <f t="shared" si="0"/>
        <v>5</v>
      </c>
      <c r="W17" s="89">
        <f t="shared" si="1"/>
        <v>18</v>
      </c>
      <c r="X17" s="89">
        <f t="shared" si="2"/>
        <v>10</v>
      </c>
      <c r="Y17" s="89">
        <f t="shared" si="3"/>
        <v>23</v>
      </c>
      <c r="Z17" s="89">
        <f t="shared" si="4"/>
        <v>10</v>
      </c>
      <c r="AA17" s="13" t="str">
        <f t="shared" si="5"/>
        <v>AlarmLuid/optisch alarmRookmelder</v>
      </c>
    </row>
    <row r="18" spans="1:27" ht="60" x14ac:dyDescent="0.25">
      <c r="A18" s="2" t="s">
        <v>20</v>
      </c>
      <c r="B18" s="2" t="s">
        <v>752</v>
      </c>
      <c r="C18" s="2" t="s">
        <v>314</v>
      </c>
      <c r="D18" s="2">
        <v>10</v>
      </c>
      <c r="E18" s="2" t="s">
        <v>22</v>
      </c>
      <c r="F18" s="2">
        <v>200000032</v>
      </c>
      <c r="G18" s="2" t="s">
        <v>753</v>
      </c>
      <c r="H18" s="2" t="s">
        <v>754</v>
      </c>
      <c r="I18" s="107">
        <v>3</v>
      </c>
      <c r="J18" s="2"/>
      <c r="K18" s="2">
        <v>2</v>
      </c>
      <c r="L18" s="2" t="s">
        <v>755</v>
      </c>
      <c r="M18" s="2"/>
      <c r="N18" s="2"/>
      <c r="O18" s="46" t="s">
        <v>752</v>
      </c>
      <c r="P18" s="47" t="s">
        <v>1132</v>
      </c>
      <c r="Q18" s="2"/>
      <c r="R18" s="39"/>
      <c r="S18" s="3" t="s">
        <v>1511</v>
      </c>
      <c r="T18" s="3" t="s">
        <v>1512</v>
      </c>
      <c r="U18" s="3" t="s">
        <v>1512</v>
      </c>
      <c r="V18" s="89">
        <f t="shared" si="0"/>
        <v>5</v>
      </c>
      <c r="W18" s="89">
        <f t="shared" si="1"/>
        <v>18</v>
      </c>
      <c r="X18" s="89">
        <f t="shared" si="2"/>
        <v>17</v>
      </c>
      <c r="Y18" s="89">
        <f t="shared" si="3"/>
        <v>24</v>
      </c>
      <c r="Z18" s="89">
        <f t="shared" si="4"/>
        <v>18</v>
      </c>
      <c r="AA18" s="13" t="str">
        <f t="shared" si="5"/>
        <v>AlarmLuid/optisch alarmVoertuig/Vaartuig</v>
      </c>
    </row>
    <row r="19" spans="1:27" x14ac:dyDescent="0.25">
      <c r="A19" s="2" t="s">
        <v>20</v>
      </c>
      <c r="B19" s="2" t="s">
        <v>106</v>
      </c>
      <c r="C19" s="2"/>
      <c r="D19" s="2">
        <v>10</v>
      </c>
      <c r="E19" s="2" t="s">
        <v>22</v>
      </c>
      <c r="F19" s="2">
        <v>200000041</v>
      </c>
      <c r="G19" s="2" t="s">
        <v>107</v>
      </c>
      <c r="H19" s="2" t="s">
        <v>106</v>
      </c>
      <c r="I19" s="107">
        <v>2</v>
      </c>
      <c r="J19" s="2"/>
      <c r="K19" s="2"/>
      <c r="L19" s="2" t="s">
        <v>108</v>
      </c>
      <c r="M19" s="2"/>
      <c r="N19" s="2"/>
      <c r="O19" s="46" t="s">
        <v>12066</v>
      </c>
      <c r="P19" s="47" t="s">
        <v>1133</v>
      </c>
      <c r="Q19" s="2"/>
      <c r="R19" s="39"/>
      <c r="S19" s="3" t="s">
        <v>1511</v>
      </c>
      <c r="T19" s="3" t="s">
        <v>1512</v>
      </c>
      <c r="U19" s="3" t="s">
        <v>1512</v>
      </c>
      <c r="V19" s="89">
        <f t="shared" si="0"/>
        <v>5</v>
      </c>
      <c r="W19" s="89">
        <f t="shared" si="1"/>
        <v>9</v>
      </c>
      <c r="X19" s="89">
        <f t="shared" si="2"/>
        <v>0</v>
      </c>
      <c r="Y19" s="89">
        <f t="shared" si="3"/>
        <v>9</v>
      </c>
      <c r="Z19" s="89">
        <f t="shared" si="4"/>
        <v>12</v>
      </c>
      <c r="AA19" s="13" t="str">
        <f t="shared" si="5"/>
        <v>AlarmPAC alarm</v>
      </c>
    </row>
    <row r="20" spans="1:27" ht="30" x14ac:dyDescent="0.25">
      <c r="A20" s="2" t="s">
        <v>20</v>
      </c>
      <c r="B20" s="2" t="s">
        <v>106</v>
      </c>
      <c r="C20" s="2" t="s">
        <v>414</v>
      </c>
      <c r="D20" s="2">
        <v>10</v>
      </c>
      <c r="E20" s="2" t="s">
        <v>22</v>
      </c>
      <c r="F20" s="2">
        <v>200000027</v>
      </c>
      <c r="G20" s="2" t="s">
        <v>449</v>
      </c>
      <c r="H20" s="2" t="s">
        <v>450</v>
      </c>
      <c r="I20" s="107">
        <v>2</v>
      </c>
      <c r="J20" s="2"/>
      <c r="K20" s="2"/>
      <c r="L20" s="2" t="s">
        <v>451</v>
      </c>
      <c r="M20" s="2"/>
      <c r="N20" s="2"/>
      <c r="O20" s="46" t="s">
        <v>12066</v>
      </c>
      <c r="P20" s="47" t="s">
        <v>1134</v>
      </c>
      <c r="Q20" s="2"/>
      <c r="R20" s="39"/>
      <c r="S20" s="3" t="s">
        <v>1511</v>
      </c>
      <c r="T20" s="3" t="s">
        <v>1512</v>
      </c>
      <c r="U20" s="3" t="s">
        <v>1512</v>
      </c>
      <c r="V20" s="89">
        <f t="shared" si="0"/>
        <v>5</v>
      </c>
      <c r="W20" s="89">
        <f t="shared" si="1"/>
        <v>9</v>
      </c>
      <c r="X20" s="89">
        <f t="shared" si="2"/>
        <v>12</v>
      </c>
      <c r="Y20" s="89">
        <f t="shared" si="3"/>
        <v>16</v>
      </c>
      <c r="Z20" s="89">
        <f t="shared" si="4"/>
        <v>12</v>
      </c>
      <c r="AA20" s="13" t="str">
        <f t="shared" si="5"/>
        <v>AlarmPAC alarmInbraakalarm</v>
      </c>
    </row>
    <row r="21" spans="1:27" ht="30" x14ac:dyDescent="0.25">
      <c r="A21" s="2" t="s">
        <v>20</v>
      </c>
      <c r="B21" s="2" t="s">
        <v>106</v>
      </c>
      <c r="C21" s="2" t="s">
        <v>252</v>
      </c>
      <c r="D21" s="2">
        <v>10</v>
      </c>
      <c r="E21" s="2" t="s">
        <v>22</v>
      </c>
      <c r="F21" s="2">
        <v>200000042</v>
      </c>
      <c r="G21" s="2" t="s">
        <v>253</v>
      </c>
      <c r="H21" s="2" t="s">
        <v>254</v>
      </c>
      <c r="I21" s="107">
        <v>2</v>
      </c>
      <c r="J21" s="2"/>
      <c r="K21" s="2"/>
      <c r="L21" s="2" t="s">
        <v>255</v>
      </c>
      <c r="M21" s="2"/>
      <c r="N21" s="2"/>
      <c r="O21" s="46" t="s">
        <v>12066</v>
      </c>
      <c r="P21" s="47" t="s">
        <v>1135</v>
      </c>
      <c r="Q21" s="2"/>
      <c r="R21" s="39"/>
      <c r="S21" s="3" t="s">
        <v>1511</v>
      </c>
      <c r="T21" s="3" t="s">
        <v>1512</v>
      </c>
      <c r="U21" s="3" t="s">
        <v>1512</v>
      </c>
      <c r="V21" s="89">
        <f t="shared" si="0"/>
        <v>5</v>
      </c>
      <c r="W21" s="89">
        <f t="shared" si="1"/>
        <v>9</v>
      </c>
      <c r="X21" s="89">
        <f t="shared" si="2"/>
        <v>12</v>
      </c>
      <c r="Y21" s="89">
        <f t="shared" si="3"/>
        <v>16</v>
      </c>
      <c r="Z21" s="89">
        <f t="shared" si="4"/>
        <v>12</v>
      </c>
      <c r="AA21" s="13" t="str">
        <f t="shared" si="5"/>
        <v>AlarmPAC alarmOvervalalarm</v>
      </c>
    </row>
    <row r="22" spans="1:27" ht="30" x14ac:dyDescent="0.25">
      <c r="A22" s="2" t="s">
        <v>20</v>
      </c>
      <c r="B22" s="2" t="s">
        <v>106</v>
      </c>
      <c r="C22" s="2" t="s">
        <v>335</v>
      </c>
      <c r="D22" s="2">
        <v>10</v>
      </c>
      <c r="E22" s="2" t="s">
        <v>22</v>
      </c>
      <c r="F22" s="2">
        <v>200000046</v>
      </c>
      <c r="G22" s="2" t="s">
        <v>336</v>
      </c>
      <c r="H22" s="2" t="s">
        <v>337</v>
      </c>
      <c r="I22" s="107">
        <v>1</v>
      </c>
      <c r="J22" s="2"/>
      <c r="K22" s="2"/>
      <c r="L22" s="2" t="s">
        <v>338</v>
      </c>
      <c r="M22" s="2"/>
      <c r="N22" s="2"/>
      <c r="O22" s="46" t="s">
        <v>12066</v>
      </c>
      <c r="P22" s="47" t="s">
        <v>1136</v>
      </c>
      <c r="Q22" s="2"/>
      <c r="R22" s="39"/>
      <c r="S22" s="3" t="s">
        <v>1511</v>
      </c>
      <c r="T22" s="3" t="s">
        <v>1512</v>
      </c>
      <c r="U22" s="3" t="s">
        <v>1512</v>
      </c>
      <c r="V22" s="89">
        <f t="shared" si="0"/>
        <v>5</v>
      </c>
      <c r="W22" s="89">
        <f t="shared" si="1"/>
        <v>9</v>
      </c>
      <c r="X22" s="89">
        <f t="shared" si="2"/>
        <v>13</v>
      </c>
      <c r="Y22" s="89">
        <f t="shared" si="3"/>
        <v>17</v>
      </c>
      <c r="Z22" s="89">
        <f t="shared" si="4"/>
        <v>12</v>
      </c>
      <c r="AA22" s="13" t="str">
        <f t="shared" si="5"/>
        <v>AlarmPAC alarmPersoonsalarm</v>
      </c>
    </row>
    <row r="23" spans="1:27" x14ac:dyDescent="0.25">
      <c r="A23" s="2" t="s">
        <v>20</v>
      </c>
      <c r="B23" s="2" t="s">
        <v>356</v>
      </c>
      <c r="C23" s="2"/>
      <c r="D23" s="2">
        <v>10</v>
      </c>
      <c r="E23" s="2" t="s">
        <v>22</v>
      </c>
      <c r="F23" s="2">
        <v>200005023</v>
      </c>
      <c r="G23" s="2" t="s">
        <v>360</v>
      </c>
      <c r="H23" s="2" t="s">
        <v>356</v>
      </c>
      <c r="I23" s="107">
        <v>1</v>
      </c>
      <c r="J23" s="2"/>
      <c r="K23" s="2"/>
      <c r="L23" s="2" t="s">
        <v>361</v>
      </c>
      <c r="M23" s="2"/>
      <c r="N23" s="2"/>
      <c r="O23" s="46" t="s">
        <v>12066</v>
      </c>
      <c r="P23" s="47" t="s">
        <v>1137</v>
      </c>
      <c r="Q23" s="2"/>
      <c r="R23" s="39"/>
      <c r="S23" s="3" t="s">
        <v>1511</v>
      </c>
      <c r="T23" s="3" t="s">
        <v>1512</v>
      </c>
      <c r="U23" s="3" t="s">
        <v>1512</v>
      </c>
      <c r="V23" s="89">
        <f t="shared" si="0"/>
        <v>5</v>
      </c>
      <c r="W23" s="89">
        <f t="shared" si="1"/>
        <v>9</v>
      </c>
      <c r="X23" s="89">
        <f t="shared" si="2"/>
        <v>0</v>
      </c>
      <c r="Y23" s="89">
        <f t="shared" si="3"/>
        <v>9</v>
      </c>
      <c r="Z23" s="89">
        <f t="shared" si="4"/>
        <v>12</v>
      </c>
      <c r="AA23" s="13" t="str">
        <f t="shared" si="5"/>
        <v>AlarmRAC alarm</v>
      </c>
    </row>
    <row r="24" spans="1:27" ht="30" x14ac:dyDescent="0.25">
      <c r="A24" s="2" t="s">
        <v>20</v>
      </c>
      <c r="B24" s="2" t="s">
        <v>356</v>
      </c>
      <c r="C24" s="2" t="s">
        <v>414</v>
      </c>
      <c r="D24" s="2">
        <v>10</v>
      </c>
      <c r="E24" s="2" t="s">
        <v>22</v>
      </c>
      <c r="F24" s="2">
        <v>200000028</v>
      </c>
      <c r="G24" s="2" t="s">
        <v>415</v>
      </c>
      <c r="H24" s="2" t="s">
        <v>416</v>
      </c>
      <c r="I24" s="107">
        <v>1</v>
      </c>
      <c r="J24" s="2"/>
      <c r="K24" s="2"/>
      <c r="L24" s="2" t="s">
        <v>417</v>
      </c>
      <c r="M24" s="2"/>
      <c r="N24" s="2"/>
      <c r="O24" s="46" t="s">
        <v>12066</v>
      </c>
      <c r="P24" s="47" t="s">
        <v>1138</v>
      </c>
      <c r="Q24" s="2"/>
      <c r="R24" s="39"/>
      <c r="S24" s="3" t="s">
        <v>1511</v>
      </c>
      <c r="T24" s="3" t="s">
        <v>1512</v>
      </c>
      <c r="U24" s="3" t="s">
        <v>1512</v>
      </c>
      <c r="V24" s="89">
        <f t="shared" si="0"/>
        <v>5</v>
      </c>
      <c r="W24" s="89">
        <f t="shared" si="1"/>
        <v>9</v>
      </c>
      <c r="X24" s="89">
        <f t="shared" si="2"/>
        <v>12</v>
      </c>
      <c r="Y24" s="89">
        <f t="shared" si="3"/>
        <v>16</v>
      </c>
      <c r="Z24" s="89">
        <f t="shared" si="4"/>
        <v>12</v>
      </c>
      <c r="AA24" s="13" t="str">
        <f t="shared" si="5"/>
        <v>AlarmRAC alarmInbraakalarm</v>
      </c>
    </row>
    <row r="25" spans="1:27" ht="30" x14ac:dyDescent="0.25">
      <c r="A25" s="2" t="s">
        <v>20</v>
      </c>
      <c r="B25" s="2" t="s">
        <v>356</v>
      </c>
      <c r="C25" s="2" t="s">
        <v>252</v>
      </c>
      <c r="D25" s="2">
        <v>10</v>
      </c>
      <c r="E25" s="2" t="s">
        <v>22</v>
      </c>
      <c r="F25" s="2">
        <v>200000043</v>
      </c>
      <c r="G25" s="2" t="s">
        <v>357</v>
      </c>
      <c r="H25" s="2" t="s">
        <v>358</v>
      </c>
      <c r="I25" s="107">
        <v>1</v>
      </c>
      <c r="J25" s="2"/>
      <c r="K25" s="2"/>
      <c r="L25" s="2" t="s">
        <v>359</v>
      </c>
      <c r="M25" s="2"/>
      <c r="N25" s="2"/>
      <c r="O25" s="46" t="s">
        <v>12066</v>
      </c>
      <c r="P25" s="47" t="s">
        <v>1139</v>
      </c>
      <c r="Q25" s="2"/>
      <c r="R25" s="39"/>
      <c r="S25" s="3" t="s">
        <v>1511</v>
      </c>
      <c r="T25" s="3" t="s">
        <v>1512</v>
      </c>
      <c r="U25" s="3" t="s">
        <v>1512</v>
      </c>
      <c r="V25" s="89">
        <f t="shared" si="0"/>
        <v>5</v>
      </c>
      <c r="W25" s="89">
        <f t="shared" si="1"/>
        <v>9</v>
      </c>
      <c r="X25" s="89">
        <f t="shared" si="2"/>
        <v>12</v>
      </c>
      <c r="Y25" s="89">
        <f t="shared" si="3"/>
        <v>16</v>
      </c>
      <c r="Z25" s="89">
        <f t="shared" si="4"/>
        <v>12</v>
      </c>
      <c r="AA25" s="13" t="str">
        <f t="shared" si="5"/>
        <v>AlarmRAC alarmOvervalalarm</v>
      </c>
    </row>
    <row r="26" spans="1:27" ht="45" x14ac:dyDescent="0.25">
      <c r="A26" s="2" t="s">
        <v>20</v>
      </c>
      <c r="B26" s="2" t="s">
        <v>356</v>
      </c>
      <c r="C26" s="2" t="s">
        <v>335</v>
      </c>
      <c r="D26" s="2">
        <v>10</v>
      </c>
      <c r="E26" s="2" t="s">
        <v>22</v>
      </c>
      <c r="F26" s="2">
        <v>200000047</v>
      </c>
      <c r="G26" s="2" t="s">
        <v>579</v>
      </c>
      <c r="H26" s="2" t="s">
        <v>580</v>
      </c>
      <c r="I26" s="107">
        <v>1</v>
      </c>
      <c r="J26" s="2"/>
      <c r="K26" s="2"/>
      <c r="L26" s="2" t="s">
        <v>581</v>
      </c>
      <c r="M26" s="2"/>
      <c r="N26" s="2"/>
      <c r="O26" s="46" t="s">
        <v>12066</v>
      </c>
      <c r="P26" s="47" t="s">
        <v>1140</v>
      </c>
      <c r="Q26" s="2"/>
      <c r="R26" s="39"/>
      <c r="S26" s="3" t="s">
        <v>1511</v>
      </c>
      <c r="T26" s="3" t="s">
        <v>1512</v>
      </c>
      <c r="U26" s="3" t="s">
        <v>1512</v>
      </c>
      <c r="V26" s="89">
        <f t="shared" si="0"/>
        <v>5</v>
      </c>
      <c r="W26" s="89">
        <f t="shared" si="1"/>
        <v>9</v>
      </c>
      <c r="X26" s="89">
        <f t="shared" si="2"/>
        <v>13</v>
      </c>
      <c r="Y26" s="89">
        <f t="shared" si="3"/>
        <v>17</v>
      </c>
      <c r="Z26" s="89">
        <f t="shared" si="4"/>
        <v>12</v>
      </c>
      <c r="AA26" s="13" t="str">
        <f t="shared" si="5"/>
        <v>AlarmRAC alarmPersoonsalarm</v>
      </c>
    </row>
    <row r="27" spans="1:27" x14ac:dyDescent="0.25">
      <c r="A27" s="2" t="s">
        <v>20</v>
      </c>
      <c r="B27" s="2" t="s">
        <v>629</v>
      </c>
      <c r="C27" s="2"/>
      <c r="D27" s="2">
        <v>10</v>
      </c>
      <c r="E27" s="2" t="s">
        <v>22</v>
      </c>
      <c r="F27" s="2">
        <v>200009689</v>
      </c>
      <c r="G27" s="2" t="s">
        <v>11802</v>
      </c>
      <c r="H27" s="2" t="s">
        <v>629</v>
      </c>
      <c r="I27" s="107">
        <v>2</v>
      </c>
      <c r="J27" s="2"/>
      <c r="K27" s="2"/>
      <c r="L27" s="2"/>
      <c r="M27" s="2"/>
      <c r="N27" s="2"/>
      <c r="O27" s="46" t="s">
        <v>12066</v>
      </c>
      <c r="P27" s="47" t="s">
        <v>1141</v>
      </c>
      <c r="Q27" s="2"/>
      <c r="R27" s="39"/>
      <c r="S27" s="3" t="s">
        <v>1511</v>
      </c>
      <c r="T27" s="3" t="s">
        <v>1512</v>
      </c>
      <c r="U27" s="3" t="s">
        <v>1512</v>
      </c>
      <c r="V27" s="89">
        <f t="shared" si="0"/>
        <v>5</v>
      </c>
      <c r="W27" s="89">
        <f t="shared" si="1"/>
        <v>7</v>
      </c>
      <c r="X27" s="89">
        <f t="shared" si="2"/>
        <v>0</v>
      </c>
      <c r="Y27" s="89">
        <f t="shared" si="3"/>
        <v>7</v>
      </c>
      <c r="Z27" s="89">
        <f t="shared" si="4"/>
        <v>12</v>
      </c>
      <c r="AA27" s="13" t="str">
        <f t="shared" si="5"/>
        <v>AlarmSensing</v>
      </c>
    </row>
    <row r="28" spans="1:27" ht="45" x14ac:dyDescent="0.25">
      <c r="A28" s="2" t="s">
        <v>20</v>
      </c>
      <c r="B28" s="2" t="s">
        <v>629</v>
      </c>
      <c r="C28" s="2" t="s">
        <v>1051</v>
      </c>
      <c r="D28" s="2"/>
      <c r="E28" s="2"/>
      <c r="F28" s="2">
        <v>200009869</v>
      </c>
      <c r="G28" s="2" t="s">
        <v>1052</v>
      </c>
      <c r="H28" s="2" t="s">
        <v>1051</v>
      </c>
      <c r="I28" s="107">
        <v>2</v>
      </c>
      <c r="J28" s="2"/>
      <c r="K28" s="2"/>
      <c r="L28" s="2" t="s">
        <v>1053</v>
      </c>
      <c r="M28" s="2"/>
      <c r="N28" s="2"/>
      <c r="O28" s="46" t="s">
        <v>1142</v>
      </c>
      <c r="P28" s="47" t="s">
        <v>1143</v>
      </c>
      <c r="Q28" s="2"/>
      <c r="R28" s="39"/>
      <c r="S28" s="3" t="s">
        <v>1511</v>
      </c>
      <c r="T28" s="3"/>
      <c r="U28" s="3"/>
      <c r="V28" s="89">
        <f t="shared" si="0"/>
        <v>5</v>
      </c>
      <c r="W28" s="89">
        <f t="shared" si="1"/>
        <v>7</v>
      </c>
      <c r="X28" s="89">
        <f t="shared" si="2"/>
        <v>5</v>
      </c>
      <c r="Y28" s="89">
        <f t="shared" si="3"/>
        <v>5</v>
      </c>
      <c r="Z28" s="89">
        <f t="shared" si="4"/>
        <v>9</v>
      </c>
      <c r="AA28" s="13" t="str">
        <f t="shared" si="5"/>
        <v>AlarmSensingAlert</v>
      </c>
    </row>
    <row r="29" spans="1:27" x14ac:dyDescent="0.25">
      <c r="A29" s="2" t="s">
        <v>20</v>
      </c>
      <c r="B29" s="2" t="s">
        <v>629</v>
      </c>
      <c r="C29" s="2" t="s">
        <v>667</v>
      </c>
      <c r="D29" s="2">
        <v>10</v>
      </c>
      <c r="E29" s="2" t="s">
        <v>22</v>
      </c>
      <c r="F29" s="2">
        <v>200009690</v>
      </c>
      <c r="G29" s="2" t="s">
        <v>11804</v>
      </c>
      <c r="H29" s="2" t="s">
        <v>667</v>
      </c>
      <c r="I29" s="107">
        <v>2</v>
      </c>
      <c r="J29" s="2"/>
      <c r="K29" s="2"/>
      <c r="L29" s="2"/>
      <c r="M29" s="2"/>
      <c r="N29" s="2"/>
      <c r="O29" s="46" t="s">
        <v>12066</v>
      </c>
      <c r="P29" s="47" t="s">
        <v>1144</v>
      </c>
      <c r="Q29" s="2"/>
      <c r="R29" s="39"/>
      <c r="S29" s="3" t="s">
        <v>1511</v>
      </c>
      <c r="T29" s="3" t="s">
        <v>1512</v>
      </c>
      <c r="U29" s="3" t="s">
        <v>1512</v>
      </c>
      <c r="V29" s="89">
        <f t="shared" si="0"/>
        <v>5</v>
      </c>
      <c r="W29" s="89">
        <f t="shared" si="1"/>
        <v>7</v>
      </c>
      <c r="X29" s="89">
        <f t="shared" si="2"/>
        <v>8</v>
      </c>
      <c r="Y29" s="89">
        <f t="shared" si="3"/>
        <v>8</v>
      </c>
      <c r="Z29" s="89">
        <f t="shared" si="4"/>
        <v>12</v>
      </c>
      <c r="AA29" s="13" t="str">
        <f t="shared" si="5"/>
        <v>AlarmSensingANPR-hit</v>
      </c>
    </row>
    <row r="30" spans="1:27" x14ac:dyDescent="0.25">
      <c r="A30" s="2" t="s">
        <v>20</v>
      </c>
      <c r="B30" s="2" t="s">
        <v>629</v>
      </c>
      <c r="C30" s="2" t="s">
        <v>630</v>
      </c>
      <c r="D30" s="2">
        <v>10</v>
      </c>
      <c r="E30" s="2" t="s">
        <v>22</v>
      </c>
      <c r="F30" s="2">
        <v>200009691</v>
      </c>
      <c r="G30" s="2" t="s">
        <v>11803</v>
      </c>
      <c r="H30" s="2" t="s">
        <v>630</v>
      </c>
      <c r="I30" s="107">
        <v>2</v>
      </c>
      <c r="J30" s="2"/>
      <c r="K30" s="2"/>
      <c r="L30" s="2"/>
      <c r="M30" s="2"/>
      <c r="N30" s="2"/>
      <c r="O30" s="46" t="s">
        <v>12066</v>
      </c>
      <c r="P30" s="47" t="s">
        <v>1145</v>
      </c>
      <c r="Q30" s="2"/>
      <c r="R30" s="39"/>
      <c r="S30" s="3" t="s">
        <v>1511</v>
      </c>
      <c r="T30" s="3" t="s">
        <v>1512</v>
      </c>
      <c r="U30" s="3" t="s">
        <v>1512</v>
      </c>
      <c r="V30" s="89">
        <f t="shared" si="0"/>
        <v>5</v>
      </c>
      <c r="W30" s="89">
        <f t="shared" si="1"/>
        <v>7</v>
      </c>
      <c r="X30" s="89">
        <f t="shared" si="2"/>
        <v>16</v>
      </c>
      <c r="Y30" s="89">
        <f t="shared" si="3"/>
        <v>16</v>
      </c>
      <c r="Z30" s="89">
        <f t="shared" si="4"/>
        <v>12</v>
      </c>
      <c r="AA30" s="13" t="str">
        <f t="shared" si="5"/>
        <v>AlarmSensingOpsporingsmiddel</v>
      </c>
    </row>
    <row r="31" spans="1:27" ht="45" x14ac:dyDescent="0.25">
      <c r="A31" s="2" t="s">
        <v>20</v>
      </c>
      <c r="B31" s="2" t="s">
        <v>629</v>
      </c>
      <c r="C31" s="2" t="s">
        <v>367</v>
      </c>
      <c r="D31" s="2">
        <v>10</v>
      </c>
      <c r="E31" s="2" t="s">
        <v>22</v>
      </c>
      <c r="F31" s="2">
        <v>200005189</v>
      </c>
      <c r="G31" s="2" t="s">
        <v>1106</v>
      </c>
      <c r="H31" s="2" t="s">
        <v>367</v>
      </c>
      <c r="I31" s="107">
        <v>1</v>
      </c>
      <c r="J31" s="2"/>
      <c r="K31" s="2"/>
      <c r="L31" s="2" t="s">
        <v>1493</v>
      </c>
      <c r="M31" s="2"/>
      <c r="N31" s="2"/>
      <c r="O31" s="46" t="s">
        <v>12066</v>
      </c>
      <c r="P31" s="47" t="s">
        <v>1146</v>
      </c>
      <c r="Q31" s="2"/>
      <c r="R31" s="39"/>
      <c r="S31" s="3" t="s">
        <v>1511</v>
      </c>
      <c r="T31" s="3" t="s">
        <v>1512</v>
      </c>
      <c r="U31" s="3" t="s">
        <v>1512</v>
      </c>
      <c r="V31" s="89">
        <f t="shared" si="0"/>
        <v>5</v>
      </c>
      <c r="W31" s="89">
        <f t="shared" si="1"/>
        <v>7</v>
      </c>
      <c r="X31" s="89">
        <f t="shared" si="2"/>
        <v>14</v>
      </c>
      <c r="Y31" s="89">
        <f t="shared" si="3"/>
        <v>14</v>
      </c>
      <c r="Z31" s="89">
        <f t="shared" si="4"/>
        <v>12</v>
      </c>
      <c r="AA31" s="13" t="str">
        <f t="shared" si="5"/>
        <v>AlarmSensingToezichtsalarm</v>
      </c>
    </row>
    <row r="32" spans="1:27" ht="30" x14ac:dyDescent="0.25">
      <c r="A32" s="2" t="s">
        <v>20</v>
      </c>
      <c r="B32" s="2" t="s">
        <v>862</v>
      </c>
      <c r="C32" s="2"/>
      <c r="D32" s="2">
        <v>10</v>
      </c>
      <c r="E32" s="2" t="s">
        <v>22</v>
      </c>
      <c r="F32" s="2">
        <v>200000049</v>
      </c>
      <c r="G32" s="2" t="s">
        <v>863</v>
      </c>
      <c r="H32" s="2" t="s">
        <v>862</v>
      </c>
      <c r="I32" s="107">
        <v>2</v>
      </c>
      <c r="J32" s="2"/>
      <c r="K32" s="2">
        <v>1</v>
      </c>
      <c r="L32" s="2" t="s">
        <v>864</v>
      </c>
      <c r="M32" s="2" t="s">
        <v>865</v>
      </c>
      <c r="N32" s="2"/>
      <c r="O32" s="46" t="s">
        <v>862</v>
      </c>
      <c r="P32" s="47" t="s">
        <v>1147</v>
      </c>
      <c r="Q32" s="2"/>
      <c r="R32" s="39"/>
      <c r="S32" s="3" t="s">
        <v>1511</v>
      </c>
      <c r="T32" s="3" t="s">
        <v>1511</v>
      </c>
      <c r="U32" s="3" t="s">
        <v>1512</v>
      </c>
      <c r="V32" s="89">
        <f t="shared" si="0"/>
        <v>5</v>
      </c>
      <c r="W32" s="89">
        <f t="shared" si="1"/>
        <v>11</v>
      </c>
      <c r="X32" s="89">
        <f t="shared" si="2"/>
        <v>0</v>
      </c>
      <c r="Y32" s="89">
        <f t="shared" si="3"/>
        <v>11</v>
      </c>
      <c r="Z32" s="89">
        <f t="shared" si="4"/>
        <v>11</v>
      </c>
      <c r="AA32" s="13" t="str">
        <f t="shared" si="5"/>
        <v>AlarmTunnelalarm</v>
      </c>
    </row>
    <row r="33" spans="1:27" ht="150" x14ac:dyDescent="0.25">
      <c r="A33" s="2" t="s">
        <v>20</v>
      </c>
      <c r="B33" s="2" t="s">
        <v>21</v>
      </c>
      <c r="C33" s="2"/>
      <c r="D33" s="2">
        <v>10</v>
      </c>
      <c r="E33" s="2" t="s">
        <v>22</v>
      </c>
      <c r="F33" s="2">
        <v>200000033</v>
      </c>
      <c r="G33" s="2" t="s">
        <v>23</v>
      </c>
      <c r="H33" s="2" t="s">
        <v>21</v>
      </c>
      <c r="I33" s="107">
        <v>4</v>
      </c>
      <c r="J33" s="2"/>
      <c r="K33" s="2"/>
      <c r="L33" s="2" t="s">
        <v>24</v>
      </c>
      <c r="M33" s="2" t="s">
        <v>25</v>
      </c>
      <c r="N33" s="2"/>
      <c r="O33" s="46" t="s">
        <v>21</v>
      </c>
      <c r="P33" s="47" t="s">
        <v>1148</v>
      </c>
      <c r="Q33" s="2"/>
      <c r="R33" s="39"/>
      <c r="S33" s="3" t="s">
        <v>1511</v>
      </c>
      <c r="T33" s="3" t="s">
        <v>1511</v>
      </c>
      <c r="U33" s="3" t="s">
        <v>1512</v>
      </c>
      <c r="V33" s="89">
        <f t="shared" si="0"/>
        <v>5</v>
      </c>
      <c r="W33" s="89">
        <f t="shared" si="1"/>
        <v>9</v>
      </c>
      <c r="X33" s="89">
        <f t="shared" si="2"/>
        <v>0</v>
      </c>
      <c r="Y33" s="89">
        <f t="shared" si="3"/>
        <v>9</v>
      </c>
      <c r="Z33" s="89">
        <f t="shared" si="4"/>
        <v>9</v>
      </c>
      <c r="AA33" s="13" t="str">
        <f t="shared" si="5"/>
        <v>AlarmWeeralarm</v>
      </c>
    </row>
    <row r="34" spans="1:27" x14ac:dyDescent="0.25">
      <c r="A34" s="2" t="s">
        <v>34</v>
      </c>
      <c r="B34" s="2"/>
      <c r="C34" s="2"/>
      <c r="D34" s="2">
        <v>1</v>
      </c>
      <c r="E34" s="2" t="s">
        <v>27</v>
      </c>
      <c r="F34" s="2">
        <v>200000050</v>
      </c>
      <c r="G34" s="2" t="s">
        <v>401</v>
      </c>
      <c r="H34" s="2" t="s">
        <v>34</v>
      </c>
      <c r="I34" s="2"/>
      <c r="J34" s="2"/>
      <c r="K34" s="2"/>
      <c r="L34" s="2" t="s">
        <v>402</v>
      </c>
      <c r="M34" s="2"/>
      <c r="N34" s="2"/>
      <c r="O34" s="46" t="s">
        <v>12066</v>
      </c>
      <c r="P34" s="47" t="s">
        <v>1149</v>
      </c>
      <c r="Q34" s="2"/>
      <c r="R34" s="39"/>
      <c r="S34" s="3" t="s">
        <v>1511</v>
      </c>
      <c r="T34" s="3" t="s">
        <v>1512</v>
      </c>
      <c r="U34" s="3" t="s">
        <v>1512</v>
      </c>
      <c r="V34" s="89">
        <f t="shared" si="0"/>
        <v>16</v>
      </c>
      <c r="W34" s="89">
        <f t="shared" si="1"/>
        <v>0</v>
      </c>
      <c r="X34" s="89">
        <f t="shared" si="2"/>
        <v>0</v>
      </c>
      <c r="Y34" s="89">
        <f t="shared" si="3"/>
        <v>16</v>
      </c>
      <c r="Z34" s="89">
        <f t="shared" si="4"/>
        <v>12</v>
      </c>
      <c r="AA34" s="13" t="str">
        <f t="shared" si="5"/>
        <v>Bezitsaantasting</v>
      </c>
    </row>
    <row r="35" spans="1:27" ht="30" x14ac:dyDescent="0.25">
      <c r="A35" s="2" t="s">
        <v>34</v>
      </c>
      <c r="B35" s="2" t="s">
        <v>95</v>
      </c>
      <c r="C35" s="2"/>
      <c r="D35" s="2">
        <v>200</v>
      </c>
      <c r="E35" s="2" t="s">
        <v>96</v>
      </c>
      <c r="F35" s="2">
        <v>200000051</v>
      </c>
      <c r="G35" s="2" t="s">
        <v>307</v>
      </c>
      <c r="H35" s="2" t="s">
        <v>95</v>
      </c>
      <c r="I35" s="107">
        <v>3</v>
      </c>
      <c r="J35" s="2"/>
      <c r="K35" s="2"/>
      <c r="L35" s="2" t="s">
        <v>308</v>
      </c>
      <c r="M35" s="2"/>
      <c r="N35" s="2"/>
      <c r="O35" s="46" t="s">
        <v>12066</v>
      </c>
      <c r="P35" s="47" t="s">
        <v>1150</v>
      </c>
      <c r="Q35" s="2"/>
      <c r="R35" s="39"/>
      <c r="S35" s="3" t="s">
        <v>1511</v>
      </c>
      <c r="T35" s="3" t="s">
        <v>1512</v>
      </c>
      <c r="U35" s="3" t="s">
        <v>1512</v>
      </c>
      <c r="V35" s="89">
        <f t="shared" si="0"/>
        <v>16</v>
      </c>
      <c r="W35" s="89">
        <f t="shared" si="1"/>
        <v>8</v>
      </c>
      <c r="X35" s="89">
        <f t="shared" si="2"/>
        <v>0</v>
      </c>
      <c r="Y35" s="89">
        <f t="shared" si="3"/>
        <v>8</v>
      </c>
      <c r="Z35" s="89">
        <f t="shared" si="4"/>
        <v>12</v>
      </c>
      <c r="AA35" s="13" t="str">
        <f t="shared" si="5"/>
        <v>BezitsaantastingDiefstal</v>
      </c>
    </row>
    <row r="36" spans="1:27" ht="75" x14ac:dyDescent="0.25">
      <c r="A36" s="2" t="s">
        <v>34</v>
      </c>
      <c r="B36" s="2" t="s">
        <v>95</v>
      </c>
      <c r="C36" s="2" t="s">
        <v>11711</v>
      </c>
      <c r="D36" s="2"/>
      <c r="E36" s="2"/>
      <c r="F36" s="2">
        <v>200010064</v>
      </c>
      <c r="G36" s="2" t="s">
        <v>11712</v>
      </c>
      <c r="H36" s="2" t="s">
        <v>11711</v>
      </c>
      <c r="I36" s="107">
        <v>3</v>
      </c>
      <c r="J36" s="2"/>
      <c r="K36" s="2"/>
      <c r="L36" s="2" t="s">
        <v>11713</v>
      </c>
      <c r="M36" s="2"/>
      <c r="N36" s="2"/>
      <c r="O36" s="46" t="s">
        <v>12066</v>
      </c>
      <c r="P36" s="47" t="s">
        <v>11714</v>
      </c>
      <c r="Q36" s="2"/>
      <c r="R36" s="39"/>
      <c r="S36" s="3" t="s">
        <v>1511</v>
      </c>
      <c r="T36" s="3"/>
      <c r="U36" s="3"/>
      <c r="V36" s="89">
        <f t="shared" si="0"/>
        <v>16</v>
      </c>
      <c r="W36" s="89">
        <f t="shared" si="1"/>
        <v>8</v>
      </c>
      <c r="X36" s="89">
        <f t="shared" si="2"/>
        <v>9</v>
      </c>
      <c r="Y36" s="89">
        <f t="shared" si="3"/>
        <v>9</v>
      </c>
      <c r="Z36" s="89">
        <f t="shared" si="4"/>
        <v>12</v>
      </c>
      <c r="AA36" s="13" t="str">
        <f t="shared" si="5"/>
        <v>BezitsaantastingDiefstalAfpersing</v>
      </c>
    </row>
    <row r="37" spans="1:27" ht="30" x14ac:dyDescent="0.25">
      <c r="A37" s="2" t="s">
        <v>34</v>
      </c>
      <c r="B37" s="2" t="s">
        <v>95</v>
      </c>
      <c r="C37" s="2" t="s">
        <v>384</v>
      </c>
      <c r="D37" s="2">
        <v>241</v>
      </c>
      <c r="E37" s="2" t="s">
        <v>292</v>
      </c>
      <c r="F37" s="2">
        <v>200005400</v>
      </c>
      <c r="G37" s="2" t="s">
        <v>385</v>
      </c>
      <c r="H37" s="2" t="s">
        <v>384</v>
      </c>
      <c r="I37" s="107">
        <v>1</v>
      </c>
      <c r="J37" s="2"/>
      <c r="K37" s="2"/>
      <c r="L37" s="2" t="s">
        <v>386</v>
      </c>
      <c r="M37" s="2"/>
      <c r="N37" s="2"/>
      <c r="O37" s="46" t="s">
        <v>12066</v>
      </c>
      <c r="P37" s="47" t="s">
        <v>1151</v>
      </c>
      <c r="Q37" s="2"/>
      <c r="R37" s="39"/>
      <c r="S37" s="3" t="s">
        <v>1511</v>
      </c>
      <c r="T37" s="3" t="s">
        <v>1512</v>
      </c>
      <c r="U37" s="3" t="s">
        <v>1512</v>
      </c>
      <c r="V37" s="89">
        <f t="shared" si="0"/>
        <v>16</v>
      </c>
      <c r="W37" s="89">
        <f t="shared" si="1"/>
        <v>8</v>
      </c>
      <c r="X37" s="89">
        <f t="shared" si="2"/>
        <v>8</v>
      </c>
      <c r="Y37" s="89">
        <f t="shared" si="3"/>
        <v>8</v>
      </c>
      <c r="Z37" s="89">
        <f t="shared" si="4"/>
        <v>12</v>
      </c>
      <c r="AA37" s="13" t="str">
        <f t="shared" si="5"/>
        <v>BezitsaantastingDiefstalBeroving</v>
      </c>
    </row>
    <row r="38" spans="1:27" x14ac:dyDescent="0.25">
      <c r="A38" s="2" t="s">
        <v>34</v>
      </c>
      <c r="B38" s="2" t="s">
        <v>95</v>
      </c>
      <c r="C38" s="2" t="s">
        <v>77</v>
      </c>
      <c r="D38" s="2">
        <v>200</v>
      </c>
      <c r="E38" s="2" t="s">
        <v>96</v>
      </c>
      <c r="F38" s="2">
        <v>200001423</v>
      </c>
      <c r="G38" s="2" t="s">
        <v>462</v>
      </c>
      <c r="H38" s="2" t="s">
        <v>463</v>
      </c>
      <c r="I38" s="107">
        <v>3</v>
      </c>
      <c r="J38" s="2"/>
      <c r="K38" s="2"/>
      <c r="L38" s="2" t="s">
        <v>464</v>
      </c>
      <c r="M38" s="2"/>
      <c r="N38" s="2"/>
      <c r="O38" s="46" t="s">
        <v>12066</v>
      </c>
      <c r="P38" s="47" t="s">
        <v>1152</v>
      </c>
      <c r="Q38" s="2"/>
      <c r="R38" s="39"/>
      <c r="S38" s="3" t="s">
        <v>1511</v>
      </c>
      <c r="T38" s="3" t="s">
        <v>1512</v>
      </c>
      <c r="U38" s="3" t="s">
        <v>1512</v>
      </c>
      <c r="V38" s="89">
        <f t="shared" si="0"/>
        <v>16</v>
      </c>
      <c r="W38" s="89">
        <f t="shared" si="1"/>
        <v>8</v>
      </c>
      <c r="X38" s="89">
        <f t="shared" si="2"/>
        <v>4</v>
      </c>
      <c r="Y38" s="89">
        <f t="shared" si="3"/>
        <v>13</v>
      </c>
      <c r="Z38" s="89">
        <f t="shared" si="4"/>
        <v>12</v>
      </c>
      <c r="AA38" s="13" t="str">
        <f t="shared" si="5"/>
        <v>BezitsaantastingDiefstalDier</v>
      </c>
    </row>
    <row r="39" spans="1:27" ht="30" x14ac:dyDescent="0.25">
      <c r="A39" s="2" t="s">
        <v>34</v>
      </c>
      <c r="B39" s="2" t="s">
        <v>95</v>
      </c>
      <c r="C39" s="2" t="s">
        <v>134</v>
      </c>
      <c r="D39" s="2">
        <v>280</v>
      </c>
      <c r="E39" s="2" t="s">
        <v>135</v>
      </c>
      <c r="F39" s="2">
        <v>200000052</v>
      </c>
      <c r="G39" s="2" t="s">
        <v>136</v>
      </c>
      <c r="H39" s="2" t="s">
        <v>134</v>
      </c>
      <c r="I39" s="107">
        <v>3</v>
      </c>
      <c r="J39" s="2"/>
      <c r="K39" s="2"/>
      <c r="L39" s="2" t="s">
        <v>137</v>
      </c>
      <c r="M39" s="2"/>
      <c r="N39" s="2"/>
      <c r="O39" s="46" t="s">
        <v>12066</v>
      </c>
      <c r="P39" s="47" t="s">
        <v>1153</v>
      </c>
      <c r="Q39" s="2"/>
      <c r="R39" s="39"/>
      <c r="S39" s="3" t="s">
        <v>1511</v>
      </c>
      <c r="T39" s="3" t="s">
        <v>1512</v>
      </c>
      <c r="U39" s="3" t="s">
        <v>1512</v>
      </c>
      <c r="V39" s="89">
        <f t="shared" si="0"/>
        <v>16</v>
      </c>
      <c r="W39" s="89">
        <f t="shared" si="1"/>
        <v>8</v>
      </c>
      <c r="X39" s="89">
        <f t="shared" si="2"/>
        <v>6</v>
      </c>
      <c r="Y39" s="89">
        <f t="shared" si="3"/>
        <v>6</v>
      </c>
      <c r="Z39" s="89">
        <f t="shared" si="4"/>
        <v>12</v>
      </c>
      <c r="AA39" s="13" t="str">
        <f t="shared" si="5"/>
        <v>BezitsaantastingDiefstalFraude</v>
      </c>
    </row>
    <row r="40" spans="1:27" x14ac:dyDescent="0.25">
      <c r="A40" s="2" t="s">
        <v>34</v>
      </c>
      <c r="B40" s="2" t="s">
        <v>95</v>
      </c>
      <c r="C40" s="2" t="s">
        <v>55</v>
      </c>
      <c r="D40" s="2">
        <v>200</v>
      </c>
      <c r="E40" s="2" t="s">
        <v>96</v>
      </c>
      <c r="F40" s="2">
        <v>200000053</v>
      </c>
      <c r="G40" s="2" t="s">
        <v>97</v>
      </c>
      <c r="H40" s="2" t="s">
        <v>98</v>
      </c>
      <c r="I40" s="107">
        <v>3</v>
      </c>
      <c r="J40" s="2"/>
      <c r="K40" s="2"/>
      <c r="L40" s="2" t="s">
        <v>99</v>
      </c>
      <c r="M40" s="2"/>
      <c r="N40" s="2"/>
      <c r="O40" s="46" t="s">
        <v>12066</v>
      </c>
      <c r="P40" s="47" t="s">
        <v>1154</v>
      </c>
      <c r="Q40" s="2"/>
      <c r="R40" s="39"/>
      <c r="S40" s="3" t="s">
        <v>1511</v>
      </c>
      <c r="T40" s="3" t="s">
        <v>1512</v>
      </c>
      <c r="U40" s="3" t="s">
        <v>1512</v>
      </c>
      <c r="V40" s="89">
        <f t="shared" si="0"/>
        <v>16</v>
      </c>
      <c r="W40" s="89">
        <f t="shared" si="1"/>
        <v>8</v>
      </c>
      <c r="X40" s="89">
        <f t="shared" si="2"/>
        <v>8</v>
      </c>
      <c r="Y40" s="89">
        <f t="shared" si="3"/>
        <v>17</v>
      </c>
      <c r="Z40" s="89">
        <f t="shared" si="4"/>
        <v>12</v>
      </c>
      <c r="AA40" s="13" t="str">
        <f t="shared" si="5"/>
        <v>BezitsaantastingDiefstalGoederen</v>
      </c>
    </row>
    <row r="41" spans="1:27" ht="30" x14ac:dyDescent="0.25">
      <c r="A41" s="2" t="s">
        <v>34</v>
      </c>
      <c r="B41" s="2" t="s">
        <v>95</v>
      </c>
      <c r="C41" s="2" t="s">
        <v>349</v>
      </c>
      <c r="D41" s="2">
        <v>200</v>
      </c>
      <c r="E41" s="2" t="s">
        <v>96</v>
      </c>
      <c r="F41" s="2">
        <v>200001409</v>
      </c>
      <c r="G41" s="2" t="s">
        <v>350</v>
      </c>
      <c r="H41" s="2" t="s">
        <v>349</v>
      </c>
      <c r="I41" s="107">
        <v>3</v>
      </c>
      <c r="J41" s="2"/>
      <c r="K41" s="2"/>
      <c r="L41" s="2" t="s">
        <v>351</v>
      </c>
      <c r="M41" s="2"/>
      <c r="N41" s="2"/>
      <c r="O41" s="46" t="s">
        <v>12066</v>
      </c>
      <c r="P41" s="47" t="s">
        <v>1155</v>
      </c>
      <c r="Q41" s="2"/>
      <c r="R41" s="39"/>
      <c r="S41" s="3" t="s">
        <v>1511</v>
      </c>
      <c r="T41" s="3" t="s">
        <v>1512</v>
      </c>
      <c r="U41" s="3" t="s">
        <v>1512</v>
      </c>
      <c r="V41" s="89">
        <f t="shared" si="0"/>
        <v>16</v>
      </c>
      <c r="W41" s="89">
        <f t="shared" si="1"/>
        <v>8</v>
      </c>
      <c r="X41" s="89">
        <f t="shared" si="2"/>
        <v>6</v>
      </c>
      <c r="Y41" s="89">
        <f t="shared" si="3"/>
        <v>6</v>
      </c>
      <c r="Z41" s="89">
        <f t="shared" si="4"/>
        <v>12</v>
      </c>
      <c r="AA41" s="13" t="str">
        <f t="shared" si="5"/>
        <v>BezitsaantastingDiefstalHeling</v>
      </c>
    </row>
    <row r="42" spans="1:27" x14ac:dyDescent="0.25">
      <c r="A42" s="2" t="s">
        <v>34</v>
      </c>
      <c r="B42" s="2" t="s">
        <v>95</v>
      </c>
      <c r="C42" s="2" t="s">
        <v>287</v>
      </c>
      <c r="D42" s="2">
        <v>200</v>
      </c>
      <c r="E42" s="2" t="s">
        <v>96</v>
      </c>
      <c r="F42" s="2">
        <v>200001424</v>
      </c>
      <c r="G42" s="2" t="s">
        <v>288</v>
      </c>
      <c r="H42" s="2" t="s">
        <v>289</v>
      </c>
      <c r="I42" s="107">
        <v>3</v>
      </c>
      <c r="J42" s="2"/>
      <c r="K42" s="2"/>
      <c r="L42" s="2" t="s">
        <v>290</v>
      </c>
      <c r="M42" s="2"/>
      <c r="N42" s="2"/>
      <c r="O42" s="46" t="s">
        <v>12066</v>
      </c>
      <c r="P42" s="47" t="s">
        <v>1156</v>
      </c>
      <c r="Q42" s="2"/>
      <c r="R42" s="39"/>
      <c r="S42" s="3" t="s">
        <v>1511</v>
      </c>
      <c r="T42" s="3" t="s">
        <v>1512</v>
      </c>
      <c r="U42" s="3" t="s">
        <v>1512</v>
      </c>
      <c r="V42" s="89">
        <f t="shared" si="0"/>
        <v>16</v>
      </c>
      <c r="W42" s="89">
        <f t="shared" si="1"/>
        <v>8</v>
      </c>
      <c r="X42" s="89">
        <f t="shared" si="2"/>
        <v>13</v>
      </c>
      <c r="Y42" s="89">
        <f t="shared" si="3"/>
        <v>22</v>
      </c>
      <c r="Z42" s="89">
        <f t="shared" si="4"/>
        <v>12</v>
      </c>
      <c r="AA42" s="13" t="str">
        <f t="shared" si="5"/>
        <v>BezitsaantastingDiefstalLuchtvaartuig</v>
      </c>
    </row>
    <row r="43" spans="1:27" ht="30" x14ac:dyDescent="0.25">
      <c r="A43" s="2" t="s">
        <v>34</v>
      </c>
      <c r="B43" s="2" t="s">
        <v>95</v>
      </c>
      <c r="C43" s="2" t="s">
        <v>162</v>
      </c>
      <c r="D43" s="2">
        <v>281</v>
      </c>
      <c r="E43" s="2" t="s">
        <v>163</v>
      </c>
      <c r="F43" s="2">
        <v>200000054</v>
      </c>
      <c r="G43" s="2" t="s">
        <v>164</v>
      </c>
      <c r="H43" s="2" t="s">
        <v>162</v>
      </c>
      <c r="I43" s="107">
        <v>3</v>
      </c>
      <c r="J43" s="2"/>
      <c r="K43" s="2"/>
      <c r="L43" s="2" t="s">
        <v>165</v>
      </c>
      <c r="M43" s="2"/>
      <c r="N43" s="2"/>
      <c r="O43" s="46" t="s">
        <v>12066</v>
      </c>
      <c r="P43" s="47" t="s">
        <v>1157</v>
      </c>
      <c r="Q43" s="2"/>
      <c r="R43" s="39"/>
      <c r="S43" s="3" t="s">
        <v>1511</v>
      </c>
      <c r="T43" s="3" t="s">
        <v>1512</v>
      </c>
      <c r="U43" s="3" t="s">
        <v>1512</v>
      </c>
      <c r="V43" s="89">
        <f t="shared" si="0"/>
        <v>16</v>
      </c>
      <c r="W43" s="89">
        <f t="shared" si="1"/>
        <v>8</v>
      </c>
      <c r="X43" s="89">
        <f t="shared" si="2"/>
        <v>10</v>
      </c>
      <c r="Y43" s="89">
        <f t="shared" si="3"/>
        <v>10</v>
      </c>
      <c r="Z43" s="89">
        <f t="shared" si="4"/>
        <v>12</v>
      </c>
      <c r="AA43" s="13" t="str">
        <f t="shared" si="5"/>
        <v>BezitsaantastingDiefstalOplichting</v>
      </c>
    </row>
    <row r="44" spans="1:27" x14ac:dyDescent="0.25">
      <c r="A44" s="2" t="s">
        <v>34</v>
      </c>
      <c r="B44" s="2" t="s">
        <v>95</v>
      </c>
      <c r="C44" s="2" t="s">
        <v>182</v>
      </c>
      <c r="D44" s="2">
        <v>206</v>
      </c>
      <c r="E44" s="2" t="s">
        <v>183</v>
      </c>
      <c r="F44" s="2">
        <v>200000055</v>
      </c>
      <c r="G44" s="2" t="s">
        <v>184</v>
      </c>
      <c r="H44" s="2" t="s">
        <v>185</v>
      </c>
      <c r="I44" s="107">
        <v>3</v>
      </c>
      <c r="J44" s="2"/>
      <c r="K44" s="2"/>
      <c r="L44" s="2" t="s">
        <v>186</v>
      </c>
      <c r="M44" s="2"/>
      <c r="N44" s="2"/>
      <c r="O44" s="46" t="s">
        <v>12066</v>
      </c>
      <c r="P44" s="47" t="s">
        <v>1158</v>
      </c>
      <c r="Q44" s="2"/>
      <c r="R44" s="39"/>
      <c r="S44" s="3" t="s">
        <v>1511</v>
      </c>
      <c r="T44" s="3" t="s">
        <v>1512</v>
      </c>
      <c r="U44" s="3" t="s">
        <v>1512</v>
      </c>
      <c r="V44" s="89">
        <f t="shared" si="0"/>
        <v>16</v>
      </c>
      <c r="W44" s="89">
        <f t="shared" si="1"/>
        <v>8</v>
      </c>
      <c r="X44" s="89">
        <f t="shared" si="2"/>
        <v>8</v>
      </c>
      <c r="Y44" s="89">
        <f t="shared" si="3"/>
        <v>17</v>
      </c>
      <c r="Z44" s="89">
        <f t="shared" si="4"/>
        <v>12</v>
      </c>
      <c r="AA44" s="13" t="str">
        <f t="shared" si="5"/>
        <v>BezitsaantastingDiefstalVaartuig</v>
      </c>
    </row>
    <row r="45" spans="1:27" ht="45" x14ac:dyDescent="0.25">
      <c r="A45" s="2" t="s">
        <v>34</v>
      </c>
      <c r="B45" s="2" t="s">
        <v>95</v>
      </c>
      <c r="C45" s="2" t="s">
        <v>557</v>
      </c>
      <c r="D45" s="2">
        <v>283</v>
      </c>
      <c r="E45" s="2" t="s">
        <v>558</v>
      </c>
      <c r="F45" s="2">
        <v>200000056</v>
      </c>
      <c r="G45" s="2" t="s">
        <v>559</v>
      </c>
      <c r="H45" s="2" t="s">
        <v>557</v>
      </c>
      <c r="I45" s="107">
        <v>3</v>
      </c>
      <c r="J45" s="2"/>
      <c r="K45" s="2"/>
      <c r="L45" s="2" t="s">
        <v>560</v>
      </c>
      <c r="M45" s="2"/>
      <c r="N45" s="2"/>
      <c r="O45" s="46" t="s">
        <v>12066</v>
      </c>
      <c r="P45" s="47" t="s">
        <v>1159</v>
      </c>
      <c r="Q45" s="2"/>
      <c r="R45" s="39"/>
      <c r="S45" s="3" t="s">
        <v>1511</v>
      </c>
      <c r="T45" s="3" t="s">
        <v>1512</v>
      </c>
      <c r="U45" s="3" t="s">
        <v>1512</v>
      </c>
      <c r="V45" s="89">
        <f t="shared" si="0"/>
        <v>16</v>
      </c>
      <c r="W45" s="89">
        <f t="shared" si="1"/>
        <v>8</v>
      </c>
      <c r="X45" s="89">
        <f t="shared" si="2"/>
        <v>13</v>
      </c>
      <c r="Y45" s="89">
        <f t="shared" si="3"/>
        <v>13</v>
      </c>
      <c r="Z45" s="89">
        <f t="shared" si="4"/>
        <v>12</v>
      </c>
      <c r="AA45" s="13" t="str">
        <f t="shared" si="5"/>
        <v>BezitsaantastingDiefstalVerduistering</v>
      </c>
    </row>
    <row r="46" spans="1:27" x14ac:dyDescent="0.25">
      <c r="A46" s="2" t="s">
        <v>34</v>
      </c>
      <c r="B46" s="2" t="s">
        <v>95</v>
      </c>
      <c r="C46" s="2" t="s">
        <v>171</v>
      </c>
      <c r="D46" s="2">
        <v>209</v>
      </c>
      <c r="E46" s="2" t="s">
        <v>172</v>
      </c>
      <c r="F46" s="2">
        <v>200000057</v>
      </c>
      <c r="G46" s="2" t="s">
        <v>173</v>
      </c>
      <c r="H46" s="2" t="s">
        <v>174</v>
      </c>
      <c r="I46" s="107">
        <v>3</v>
      </c>
      <c r="J46" s="2"/>
      <c r="K46" s="2"/>
      <c r="L46" s="2" t="s">
        <v>175</v>
      </c>
      <c r="M46" s="2"/>
      <c r="N46" s="2"/>
      <c r="O46" s="46" t="s">
        <v>12066</v>
      </c>
      <c r="P46" s="47" t="s">
        <v>1160</v>
      </c>
      <c r="Q46" s="2"/>
      <c r="R46" s="39"/>
      <c r="S46" s="3" t="s">
        <v>1511</v>
      </c>
      <c r="T46" s="3" t="s">
        <v>1512</v>
      </c>
      <c r="U46" s="3" t="s">
        <v>1512</v>
      </c>
      <c r="V46" s="89">
        <f t="shared" si="0"/>
        <v>16</v>
      </c>
      <c r="W46" s="89">
        <f t="shared" si="1"/>
        <v>8</v>
      </c>
      <c r="X46" s="89">
        <f t="shared" si="2"/>
        <v>8</v>
      </c>
      <c r="Y46" s="89">
        <f t="shared" si="3"/>
        <v>17</v>
      </c>
      <c r="Z46" s="89">
        <f t="shared" si="4"/>
        <v>12</v>
      </c>
      <c r="AA46" s="13" t="str">
        <f t="shared" si="5"/>
        <v>BezitsaantastingDiefstalVoertuig</v>
      </c>
    </row>
    <row r="47" spans="1:27" x14ac:dyDescent="0.25">
      <c r="A47" s="2" t="s">
        <v>34</v>
      </c>
      <c r="B47" s="2" t="s">
        <v>95</v>
      </c>
      <c r="C47" s="2" t="s">
        <v>582</v>
      </c>
      <c r="D47" s="2">
        <v>231</v>
      </c>
      <c r="E47" s="2" t="s">
        <v>583</v>
      </c>
      <c r="F47" s="2">
        <v>200000058</v>
      </c>
      <c r="G47" s="2" t="s">
        <v>584</v>
      </c>
      <c r="H47" s="2" t="s">
        <v>582</v>
      </c>
      <c r="I47" s="107">
        <v>2</v>
      </c>
      <c r="J47" s="2"/>
      <c r="K47" s="2"/>
      <c r="L47" s="2" t="s">
        <v>585</v>
      </c>
      <c r="M47" s="2"/>
      <c r="N47" s="2"/>
      <c r="O47" s="46" t="s">
        <v>12066</v>
      </c>
      <c r="P47" s="47" t="s">
        <v>1161</v>
      </c>
      <c r="Q47" s="2"/>
      <c r="R47" s="39"/>
      <c r="S47" s="3" t="s">
        <v>1511</v>
      </c>
      <c r="T47" s="3" t="s">
        <v>1512</v>
      </c>
      <c r="U47" s="3" t="s">
        <v>1512</v>
      </c>
      <c r="V47" s="89">
        <f t="shared" si="0"/>
        <v>16</v>
      </c>
      <c r="W47" s="89">
        <f t="shared" si="1"/>
        <v>8</v>
      </c>
      <c r="X47" s="89">
        <f t="shared" si="2"/>
        <v>14</v>
      </c>
      <c r="Y47" s="89">
        <f t="shared" si="3"/>
        <v>14</v>
      </c>
      <c r="Z47" s="89">
        <f t="shared" si="4"/>
        <v>12</v>
      </c>
      <c r="AA47" s="13" t="str">
        <f t="shared" si="5"/>
        <v>BezitsaantastingDiefstalWinkeldiefstal</v>
      </c>
    </row>
    <row r="48" spans="1:27" x14ac:dyDescent="0.25">
      <c r="A48" s="2" t="s">
        <v>34</v>
      </c>
      <c r="B48" s="2" t="s">
        <v>95</v>
      </c>
      <c r="C48" s="2" t="s">
        <v>320</v>
      </c>
      <c r="D48" s="2">
        <v>233</v>
      </c>
      <c r="E48" s="2" t="s">
        <v>321</v>
      </c>
      <c r="F48" s="2">
        <v>200000059</v>
      </c>
      <c r="G48" s="2" t="s">
        <v>322</v>
      </c>
      <c r="H48" s="2" t="s">
        <v>320</v>
      </c>
      <c r="I48" s="107">
        <v>3</v>
      </c>
      <c r="J48" s="2"/>
      <c r="K48" s="2"/>
      <c r="L48" s="2" t="s">
        <v>323</v>
      </c>
      <c r="M48" s="2"/>
      <c r="N48" s="2"/>
      <c r="O48" s="46" t="s">
        <v>12066</v>
      </c>
      <c r="P48" s="47" t="s">
        <v>1162</v>
      </c>
      <c r="Q48" s="2"/>
      <c r="R48" s="39"/>
      <c r="S48" s="3" t="s">
        <v>1511</v>
      </c>
      <c r="T48" s="3" t="s">
        <v>1512</v>
      </c>
      <c r="U48" s="3" t="s">
        <v>1512</v>
      </c>
      <c r="V48" s="89">
        <f t="shared" si="0"/>
        <v>16</v>
      </c>
      <c r="W48" s="89">
        <f t="shared" si="1"/>
        <v>8</v>
      </c>
      <c r="X48" s="89">
        <f t="shared" si="2"/>
        <v>14</v>
      </c>
      <c r="Y48" s="89">
        <f t="shared" si="3"/>
        <v>14</v>
      </c>
      <c r="Z48" s="89">
        <f t="shared" si="4"/>
        <v>12</v>
      </c>
      <c r="AA48" s="13" t="str">
        <f t="shared" si="5"/>
        <v>BezitsaantastingDiefstalZakkenrollerij</v>
      </c>
    </row>
    <row r="49" spans="1:27" ht="30" x14ac:dyDescent="0.25">
      <c r="A49" s="2" t="s">
        <v>34</v>
      </c>
      <c r="B49" s="2" t="s">
        <v>246</v>
      </c>
      <c r="C49" s="2"/>
      <c r="D49" s="2">
        <v>200</v>
      </c>
      <c r="E49" s="2" t="s">
        <v>96</v>
      </c>
      <c r="F49" s="2">
        <v>200000060</v>
      </c>
      <c r="G49" s="2" t="s">
        <v>368</v>
      </c>
      <c r="H49" s="2" t="s">
        <v>246</v>
      </c>
      <c r="I49" s="107">
        <v>3</v>
      </c>
      <c r="J49" s="2"/>
      <c r="K49" s="2"/>
      <c r="L49" s="2" t="s">
        <v>369</v>
      </c>
      <c r="M49" s="2"/>
      <c r="N49" s="2"/>
      <c r="O49" s="46" t="s">
        <v>12066</v>
      </c>
      <c r="P49" s="47" t="s">
        <v>1163</v>
      </c>
      <c r="Q49" s="2"/>
      <c r="R49" s="39"/>
      <c r="S49" s="3" t="s">
        <v>1511</v>
      </c>
      <c r="T49" s="3" t="s">
        <v>1512</v>
      </c>
      <c r="U49" s="3" t="s">
        <v>1512</v>
      </c>
      <c r="V49" s="89">
        <f t="shared" si="0"/>
        <v>16</v>
      </c>
      <c r="W49" s="89">
        <f t="shared" si="1"/>
        <v>7</v>
      </c>
      <c r="X49" s="89">
        <f t="shared" si="2"/>
        <v>0</v>
      </c>
      <c r="Y49" s="89">
        <f t="shared" si="3"/>
        <v>7</v>
      </c>
      <c r="Z49" s="89">
        <f t="shared" si="4"/>
        <v>12</v>
      </c>
      <c r="AA49" s="13" t="str">
        <f t="shared" si="5"/>
        <v>BezitsaantastingInbraak</v>
      </c>
    </row>
    <row r="50" spans="1:27" ht="30" x14ac:dyDescent="0.25">
      <c r="A50" s="2" t="s">
        <v>34</v>
      </c>
      <c r="B50" s="2" t="s">
        <v>246</v>
      </c>
      <c r="C50" s="2" t="s">
        <v>546</v>
      </c>
      <c r="D50" s="2">
        <v>220</v>
      </c>
      <c r="E50" s="2" t="s">
        <v>613</v>
      </c>
      <c r="F50" s="2">
        <v>200000061</v>
      </c>
      <c r="G50" s="2" t="s">
        <v>614</v>
      </c>
      <c r="H50" s="2" t="s">
        <v>615</v>
      </c>
      <c r="I50" s="107">
        <v>2</v>
      </c>
      <c r="J50" s="2"/>
      <c r="K50" s="2"/>
      <c r="L50" s="2" t="s">
        <v>616</v>
      </c>
      <c r="M50" s="2"/>
      <c r="N50" s="2"/>
      <c r="O50" s="46" t="s">
        <v>12066</v>
      </c>
      <c r="P50" s="47" t="s">
        <v>1164</v>
      </c>
      <c r="Q50" s="2"/>
      <c r="R50" s="39"/>
      <c r="S50" s="3" t="s">
        <v>1511</v>
      </c>
      <c r="T50" s="3" t="s">
        <v>1512</v>
      </c>
      <c r="U50" s="3" t="s">
        <v>1512</v>
      </c>
      <c r="V50" s="89">
        <f t="shared" si="0"/>
        <v>16</v>
      </c>
      <c r="W50" s="89">
        <f t="shared" si="1"/>
        <v>7</v>
      </c>
      <c r="X50" s="89">
        <f t="shared" si="2"/>
        <v>18</v>
      </c>
      <c r="Y50" s="89">
        <f t="shared" si="3"/>
        <v>21</v>
      </c>
      <c r="Z50" s="89">
        <f t="shared" si="4"/>
        <v>12</v>
      </c>
      <c r="AA50" s="13" t="str">
        <f t="shared" si="5"/>
        <v>BezitsaantastingInbraakBedrijf/Instelling</v>
      </c>
    </row>
    <row r="51" spans="1:27" ht="30" x14ac:dyDescent="0.25">
      <c r="A51" s="2" t="s">
        <v>34</v>
      </c>
      <c r="B51" s="2" t="s">
        <v>246</v>
      </c>
      <c r="C51" s="2" t="s">
        <v>852</v>
      </c>
      <c r="D51" s="2"/>
      <c r="E51" s="2"/>
      <c r="F51" s="2">
        <v>200009870</v>
      </c>
      <c r="G51" s="2" t="s">
        <v>1097</v>
      </c>
      <c r="H51" s="2" t="s">
        <v>1098</v>
      </c>
      <c r="I51" s="107">
        <v>2</v>
      </c>
      <c r="J51" s="2"/>
      <c r="K51" s="2"/>
      <c r="L51" s="2" t="s">
        <v>369</v>
      </c>
      <c r="M51" s="2"/>
      <c r="N51" s="2"/>
      <c r="O51" s="46" t="s">
        <v>12066</v>
      </c>
      <c r="P51" s="47" t="s">
        <v>1165</v>
      </c>
      <c r="Q51" s="2"/>
      <c r="R51" s="39"/>
      <c r="S51" s="3" t="s">
        <v>1511</v>
      </c>
      <c r="T51" s="3"/>
      <c r="U51" s="3"/>
      <c r="V51" s="89">
        <f t="shared" si="0"/>
        <v>16</v>
      </c>
      <c r="W51" s="89">
        <f t="shared" si="1"/>
        <v>7</v>
      </c>
      <c r="X51" s="89">
        <f t="shared" si="2"/>
        <v>9</v>
      </c>
      <c r="Y51" s="89">
        <f t="shared" si="3"/>
        <v>17</v>
      </c>
      <c r="Z51" s="89">
        <f t="shared" si="4"/>
        <v>12</v>
      </c>
      <c r="AA51" s="13" t="str">
        <f t="shared" si="5"/>
        <v>BezitsaantastingInbraakBijgebouw</v>
      </c>
    </row>
    <row r="52" spans="1:27" ht="30" x14ac:dyDescent="0.25">
      <c r="A52" s="2" t="s">
        <v>34</v>
      </c>
      <c r="B52" s="2" t="s">
        <v>246</v>
      </c>
      <c r="C52" s="2" t="s">
        <v>287</v>
      </c>
      <c r="D52" s="2">
        <v>215</v>
      </c>
      <c r="E52" s="2" t="s">
        <v>352</v>
      </c>
      <c r="F52" s="2">
        <v>200000062</v>
      </c>
      <c r="G52" s="2" t="s">
        <v>353</v>
      </c>
      <c r="H52" s="2" t="s">
        <v>354</v>
      </c>
      <c r="I52" s="107">
        <v>2</v>
      </c>
      <c r="J52" s="2"/>
      <c r="K52" s="2"/>
      <c r="L52" s="2" t="s">
        <v>355</v>
      </c>
      <c r="M52" s="2"/>
      <c r="N52" s="2"/>
      <c r="O52" s="46" t="s">
        <v>12066</v>
      </c>
      <c r="P52" s="47" t="s">
        <v>1166</v>
      </c>
      <c r="Q52" s="2"/>
      <c r="R52" s="39"/>
      <c r="S52" s="3" t="s">
        <v>1511</v>
      </c>
      <c r="T52" s="3" t="s">
        <v>1512</v>
      </c>
      <c r="U52" s="3" t="s">
        <v>1512</v>
      </c>
      <c r="V52" s="89">
        <f t="shared" si="0"/>
        <v>16</v>
      </c>
      <c r="W52" s="89">
        <f t="shared" si="1"/>
        <v>7</v>
      </c>
      <c r="X52" s="89">
        <f t="shared" si="2"/>
        <v>13</v>
      </c>
      <c r="Y52" s="89">
        <f t="shared" si="3"/>
        <v>21</v>
      </c>
      <c r="Z52" s="89">
        <f t="shared" si="4"/>
        <v>12</v>
      </c>
      <c r="AA52" s="13" t="str">
        <f t="shared" si="5"/>
        <v>BezitsaantastingInbraakLuchtvaartuig</v>
      </c>
    </row>
    <row r="53" spans="1:27" ht="30" x14ac:dyDescent="0.25">
      <c r="A53" s="2" t="s">
        <v>34</v>
      </c>
      <c r="B53" s="2" t="s">
        <v>246</v>
      </c>
      <c r="C53" s="2" t="s">
        <v>66</v>
      </c>
      <c r="D53" s="2">
        <v>215</v>
      </c>
      <c r="E53" s="2" t="s">
        <v>352</v>
      </c>
      <c r="F53" s="2">
        <v>200000063</v>
      </c>
      <c r="G53" s="2" t="s">
        <v>479</v>
      </c>
      <c r="H53" s="2" t="s">
        <v>480</v>
      </c>
      <c r="I53" s="107">
        <v>2</v>
      </c>
      <c r="J53" s="2"/>
      <c r="K53" s="2"/>
      <c r="L53" s="2" t="s">
        <v>481</v>
      </c>
      <c r="M53" s="2"/>
      <c r="N53" s="2"/>
      <c r="O53" s="46" t="s">
        <v>12066</v>
      </c>
      <c r="P53" s="47" t="s">
        <v>1167</v>
      </c>
      <c r="Q53" s="2"/>
      <c r="R53" s="39"/>
      <c r="S53" s="3" t="s">
        <v>1511</v>
      </c>
      <c r="T53" s="3" t="s">
        <v>1512</v>
      </c>
      <c r="U53" s="3" t="s">
        <v>1512</v>
      </c>
      <c r="V53" s="89">
        <f t="shared" si="0"/>
        <v>16</v>
      </c>
      <c r="W53" s="89">
        <f t="shared" si="1"/>
        <v>7</v>
      </c>
      <c r="X53" s="89">
        <f t="shared" si="2"/>
        <v>12</v>
      </c>
      <c r="Y53" s="89">
        <f t="shared" si="3"/>
        <v>20</v>
      </c>
      <c r="Z53" s="89">
        <f t="shared" si="4"/>
        <v>12</v>
      </c>
      <c r="AA53" s="13" t="str">
        <f t="shared" si="5"/>
        <v>BezitsaantastingInbraakSpoorvervoer</v>
      </c>
    </row>
    <row r="54" spans="1:27" ht="30" x14ac:dyDescent="0.25">
      <c r="A54" s="2" t="s">
        <v>34</v>
      </c>
      <c r="B54" s="2" t="s">
        <v>246</v>
      </c>
      <c r="C54" s="2" t="s">
        <v>182</v>
      </c>
      <c r="D54" s="2">
        <v>216</v>
      </c>
      <c r="E54" s="2" t="s">
        <v>454</v>
      </c>
      <c r="F54" s="2">
        <v>200000064</v>
      </c>
      <c r="G54" s="2" t="s">
        <v>455</v>
      </c>
      <c r="H54" s="2" t="s">
        <v>456</v>
      </c>
      <c r="I54" s="107">
        <v>2</v>
      </c>
      <c r="J54" s="2"/>
      <c r="K54" s="2"/>
      <c r="L54" s="2" t="s">
        <v>457</v>
      </c>
      <c r="M54" s="2"/>
      <c r="N54" s="2"/>
      <c r="O54" s="46" t="s">
        <v>12066</v>
      </c>
      <c r="P54" s="47" t="s">
        <v>1168</v>
      </c>
      <c r="Q54" s="2"/>
      <c r="R54" s="39"/>
      <c r="S54" s="3" t="s">
        <v>1511</v>
      </c>
      <c r="T54" s="3" t="s">
        <v>1512</v>
      </c>
      <c r="U54" s="3" t="s">
        <v>1512</v>
      </c>
      <c r="V54" s="89">
        <f t="shared" si="0"/>
        <v>16</v>
      </c>
      <c r="W54" s="89">
        <f t="shared" si="1"/>
        <v>7</v>
      </c>
      <c r="X54" s="89">
        <f t="shared" si="2"/>
        <v>8</v>
      </c>
      <c r="Y54" s="89">
        <f t="shared" si="3"/>
        <v>16</v>
      </c>
      <c r="Z54" s="89">
        <f t="shared" si="4"/>
        <v>12</v>
      </c>
      <c r="AA54" s="13" t="str">
        <f t="shared" si="5"/>
        <v>BezitsaantastingInbraakVaartuig</v>
      </c>
    </row>
    <row r="55" spans="1:27" ht="30" x14ac:dyDescent="0.25">
      <c r="A55" s="2" t="s">
        <v>34</v>
      </c>
      <c r="B55" s="2" t="s">
        <v>246</v>
      </c>
      <c r="C55" s="2" t="s">
        <v>171</v>
      </c>
      <c r="D55" s="2">
        <v>215</v>
      </c>
      <c r="E55" s="2" t="s">
        <v>352</v>
      </c>
      <c r="F55" s="2">
        <v>200000065</v>
      </c>
      <c r="G55" s="2" t="s">
        <v>418</v>
      </c>
      <c r="H55" s="2" t="s">
        <v>419</v>
      </c>
      <c r="I55" s="107">
        <v>2</v>
      </c>
      <c r="J55" s="2"/>
      <c r="K55" s="2"/>
      <c r="L55" s="2" t="s">
        <v>420</v>
      </c>
      <c r="M55" s="2"/>
      <c r="N55" s="2"/>
      <c r="O55" s="46" t="s">
        <v>12066</v>
      </c>
      <c r="P55" s="47" t="s">
        <v>1169</v>
      </c>
      <c r="Q55" s="2"/>
      <c r="R55" s="39"/>
      <c r="S55" s="3" t="s">
        <v>1511</v>
      </c>
      <c r="T55" s="3" t="s">
        <v>1512</v>
      </c>
      <c r="U55" s="3" t="s">
        <v>1512</v>
      </c>
      <c r="V55" s="89">
        <f t="shared" si="0"/>
        <v>16</v>
      </c>
      <c r="W55" s="89">
        <f t="shared" si="1"/>
        <v>7</v>
      </c>
      <c r="X55" s="89">
        <f t="shared" si="2"/>
        <v>8</v>
      </c>
      <c r="Y55" s="89">
        <f t="shared" si="3"/>
        <v>16</v>
      </c>
      <c r="Z55" s="89">
        <f t="shared" si="4"/>
        <v>12</v>
      </c>
      <c r="AA55" s="13" t="str">
        <f t="shared" si="5"/>
        <v>BezitsaantastingInbraakVoertuig</v>
      </c>
    </row>
    <row r="56" spans="1:27" ht="30" x14ac:dyDescent="0.25">
      <c r="A56" s="2" t="s">
        <v>34</v>
      </c>
      <c r="B56" s="2" t="s">
        <v>246</v>
      </c>
      <c r="C56" s="2" t="s">
        <v>247</v>
      </c>
      <c r="D56" s="2">
        <v>221</v>
      </c>
      <c r="E56" s="2" t="s">
        <v>248</v>
      </c>
      <c r="F56" s="2">
        <v>200000066</v>
      </c>
      <c r="G56" s="2" t="s">
        <v>249</v>
      </c>
      <c r="H56" s="2" t="s">
        <v>250</v>
      </c>
      <c r="I56" s="107">
        <v>2</v>
      </c>
      <c r="J56" s="2"/>
      <c r="K56" s="2"/>
      <c r="L56" s="2" t="s">
        <v>251</v>
      </c>
      <c r="M56" s="2"/>
      <c r="N56" s="2"/>
      <c r="O56" s="46" t="s">
        <v>12066</v>
      </c>
      <c r="P56" s="47" t="s">
        <v>1170</v>
      </c>
      <c r="Q56" s="2"/>
      <c r="R56" s="39"/>
      <c r="S56" s="3" t="s">
        <v>1511</v>
      </c>
      <c r="T56" s="3" t="s">
        <v>1512</v>
      </c>
      <c r="U56" s="3" t="s">
        <v>1512</v>
      </c>
      <c r="V56" s="89">
        <f t="shared" si="0"/>
        <v>16</v>
      </c>
      <c r="W56" s="89">
        <f t="shared" si="1"/>
        <v>7</v>
      </c>
      <c r="X56" s="89">
        <f t="shared" si="2"/>
        <v>6</v>
      </c>
      <c r="Y56" s="89">
        <f t="shared" si="3"/>
        <v>14</v>
      </c>
      <c r="Z56" s="89">
        <f t="shared" si="4"/>
        <v>12</v>
      </c>
      <c r="AA56" s="13" t="str">
        <f t="shared" si="5"/>
        <v>BezitsaantastingInbraakWoning</v>
      </c>
    </row>
    <row r="57" spans="1:27" ht="30" x14ac:dyDescent="0.25">
      <c r="A57" s="2" t="s">
        <v>34</v>
      </c>
      <c r="B57" s="2" t="s">
        <v>291</v>
      </c>
      <c r="C57" s="2"/>
      <c r="D57" s="2">
        <v>241</v>
      </c>
      <c r="E57" s="2" t="s">
        <v>292</v>
      </c>
      <c r="F57" s="2">
        <v>200000067</v>
      </c>
      <c r="G57" s="2" t="s">
        <v>318</v>
      </c>
      <c r="H57" s="2" t="s">
        <v>291</v>
      </c>
      <c r="I57" s="107">
        <v>1</v>
      </c>
      <c r="J57" s="2"/>
      <c r="K57" s="2"/>
      <c r="L57" s="2" t="s">
        <v>319</v>
      </c>
      <c r="M57" s="2"/>
      <c r="N57" s="2"/>
      <c r="O57" s="46" t="s">
        <v>12066</v>
      </c>
      <c r="P57" s="47" t="s">
        <v>1171</v>
      </c>
      <c r="Q57" s="2"/>
      <c r="R57" s="39"/>
      <c r="S57" s="3" t="s">
        <v>1511</v>
      </c>
      <c r="T57" s="3" t="s">
        <v>1512</v>
      </c>
      <c r="U57" s="3" t="s">
        <v>1512</v>
      </c>
      <c r="V57" s="89">
        <f t="shared" si="0"/>
        <v>16</v>
      </c>
      <c r="W57" s="89">
        <f t="shared" si="1"/>
        <v>7</v>
      </c>
      <c r="X57" s="89">
        <f t="shared" si="2"/>
        <v>0</v>
      </c>
      <c r="Y57" s="89">
        <f t="shared" si="3"/>
        <v>7</v>
      </c>
      <c r="Z57" s="89">
        <f t="shared" si="4"/>
        <v>12</v>
      </c>
      <c r="AA57" s="13" t="str">
        <f t="shared" si="5"/>
        <v>BezitsaantastingOverval</v>
      </c>
    </row>
    <row r="58" spans="1:27" x14ac:dyDescent="0.25">
      <c r="A58" s="2" t="s">
        <v>34</v>
      </c>
      <c r="B58" s="2" t="s">
        <v>291</v>
      </c>
      <c r="C58" s="2" t="s">
        <v>546</v>
      </c>
      <c r="D58" s="2">
        <v>241</v>
      </c>
      <c r="E58" s="2" t="s">
        <v>292</v>
      </c>
      <c r="F58" s="2">
        <v>200000068</v>
      </c>
      <c r="G58" s="2" t="s">
        <v>547</v>
      </c>
      <c r="H58" s="2" t="s">
        <v>548</v>
      </c>
      <c r="I58" s="107">
        <v>1</v>
      </c>
      <c r="J58" s="2"/>
      <c r="K58" s="2"/>
      <c r="L58" s="2" t="s">
        <v>549</v>
      </c>
      <c r="M58" s="2"/>
      <c r="N58" s="2"/>
      <c r="O58" s="46" t="s">
        <v>12066</v>
      </c>
      <c r="P58" s="47" t="s">
        <v>1172</v>
      </c>
      <c r="Q58" s="2"/>
      <c r="R58" s="39"/>
      <c r="S58" s="3" t="s">
        <v>1511</v>
      </c>
      <c r="T58" s="3" t="s">
        <v>1512</v>
      </c>
      <c r="U58" s="3" t="s">
        <v>1512</v>
      </c>
      <c r="V58" s="89">
        <f t="shared" si="0"/>
        <v>16</v>
      </c>
      <c r="W58" s="89">
        <f t="shared" si="1"/>
        <v>7</v>
      </c>
      <c r="X58" s="89">
        <f t="shared" si="2"/>
        <v>18</v>
      </c>
      <c r="Y58" s="89">
        <f t="shared" si="3"/>
        <v>21</v>
      </c>
      <c r="Z58" s="89">
        <f t="shared" si="4"/>
        <v>12</v>
      </c>
      <c r="AA58" s="13" t="str">
        <f t="shared" si="5"/>
        <v>BezitsaantastingOvervalBedrijf/Instelling</v>
      </c>
    </row>
    <row r="59" spans="1:27" x14ac:dyDescent="0.25">
      <c r="A59" s="2" t="s">
        <v>34</v>
      </c>
      <c r="B59" s="2" t="s">
        <v>291</v>
      </c>
      <c r="C59" s="2" t="s">
        <v>287</v>
      </c>
      <c r="D59" s="2">
        <v>241</v>
      </c>
      <c r="E59" s="2" t="s">
        <v>292</v>
      </c>
      <c r="F59" s="2">
        <v>200001420</v>
      </c>
      <c r="G59" s="2" t="s">
        <v>540</v>
      </c>
      <c r="H59" s="2" t="s">
        <v>541</v>
      </c>
      <c r="I59" s="107">
        <v>1</v>
      </c>
      <c r="J59" s="2"/>
      <c r="K59" s="2"/>
      <c r="L59" s="2" t="s">
        <v>542</v>
      </c>
      <c r="M59" s="2"/>
      <c r="N59" s="2"/>
      <c r="O59" s="46" t="s">
        <v>12066</v>
      </c>
      <c r="P59" s="47" t="s">
        <v>1173</v>
      </c>
      <c r="Q59" s="2"/>
      <c r="R59" s="39"/>
      <c r="S59" s="3" t="s">
        <v>1511</v>
      </c>
      <c r="T59" s="3" t="s">
        <v>1512</v>
      </c>
      <c r="U59" s="3" t="s">
        <v>1512</v>
      </c>
      <c r="V59" s="89">
        <f t="shared" si="0"/>
        <v>16</v>
      </c>
      <c r="W59" s="89">
        <f t="shared" si="1"/>
        <v>7</v>
      </c>
      <c r="X59" s="89">
        <f t="shared" si="2"/>
        <v>13</v>
      </c>
      <c r="Y59" s="89">
        <f t="shared" si="3"/>
        <v>21</v>
      </c>
      <c r="Z59" s="89">
        <f t="shared" si="4"/>
        <v>12</v>
      </c>
      <c r="AA59" s="13" t="str">
        <f t="shared" si="5"/>
        <v>BezitsaantastingOvervalLuchtvaartuig</v>
      </c>
    </row>
    <row r="60" spans="1:27" x14ac:dyDescent="0.25">
      <c r="A60" s="2" t="s">
        <v>34</v>
      </c>
      <c r="B60" s="2" t="s">
        <v>291</v>
      </c>
      <c r="C60" s="2" t="s">
        <v>314</v>
      </c>
      <c r="D60" s="2">
        <v>241</v>
      </c>
      <c r="E60" s="2" t="s">
        <v>292</v>
      </c>
      <c r="F60" s="2">
        <v>200001419</v>
      </c>
      <c r="G60" s="2" t="s">
        <v>315</v>
      </c>
      <c r="H60" s="2" t="s">
        <v>316</v>
      </c>
      <c r="I60" s="107">
        <v>1</v>
      </c>
      <c r="J60" s="2"/>
      <c r="K60" s="2"/>
      <c r="L60" s="2" t="s">
        <v>317</v>
      </c>
      <c r="M60" s="2"/>
      <c r="N60" s="2"/>
      <c r="O60" s="46" t="s">
        <v>12066</v>
      </c>
      <c r="P60" s="47" t="s">
        <v>1174</v>
      </c>
      <c r="Q60" s="2"/>
      <c r="R60" s="39"/>
      <c r="S60" s="3" t="s">
        <v>1511</v>
      </c>
      <c r="T60" s="3" t="s">
        <v>1512</v>
      </c>
      <c r="U60" s="3" t="s">
        <v>1512</v>
      </c>
      <c r="V60" s="89">
        <f t="shared" si="0"/>
        <v>16</v>
      </c>
      <c r="W60" s="89">
        <f t="shared" si="1"/>
        <v>7</v>
      </c>
      <c r="X60" s="89">
        <f t="shared" si="2"/>
        <v>17</v>
      </c>
      <c r="Y60" s="89">
        <f t="shared" si="3"/>
        <v>25</v>
      </c>
      <c r="Z60" s="89">
        <f t="shared" si="4"/>
        <v>12</v>
      </c>
      <c r="AA60" s="13" t="str">
        <f t="shared" si="5"/>
        <v>BezitsaantastingOvervalVoertuig/Vaartuig</v>
      </c>
    </row>
    <row r="61" spans="1:27" ht="45" x14ac:dyDescent="0.25">
      <c r="A61" s="2" t="s">
        <v>34</v>
      </c>
      <c r="B61" s="2" t="s">
        <v>291</v>
      </c>
      <c r="C61" s="2" t="s">
        <v>601</v>
      </c>
      <c r="D61" s="2">
        <v>241</v>
      </c>
      <c r="E61" s="2" t="s">
        <v>292</v>
      </c>
      <c r="F61" s="2">
        <v>200005399</v>
      </c>
      <c r="G61" s="2" t="s">
        <v>602</v>
      </c>
      <c r="H61" s="2" t="s">
        <v>603</v>
      </c>
      <c r="I61" s="107">
        <v>1</v>
      </c>
      <c r="J61" s="2"/>
      <c r="K61" s="2"/>
      <c r="L61" s="2" t="s">
        <v>604</v>
      </c>
      <c r="M61" s="2"/>
      <c r="N61" s="2"/>
      <c r="O61" s="46" t="s">
        <v>12066</v>
      </c>
      <c r="P61" s="47" t="s">
        <v>1175</v>
      </c>
      <c r="Q61" s="2"/>
      <c r="R61" s="39"/>
      <c r="S61" s="3" t="s">
        <v>1511</v>
      </c>
      <c r="T61" s="3" t="s">
        <v>1512</v>
      </c>
      <c r="U61" s="3" t="s">
        <v>1512</v>
      </c>
      <c r="V61" s="89">
        <f t="shared" si="0"/>
        <v>16</v>
      </c>
      <c r="W61" s="89">
        <f t="shared" si="1"/>
        <v>7</v>
      </c>
      <c r="X61" s="89">
        <f t="shared" si="2"/>
        <v>15</v>
      </c>
      <c r="Y61" s="89">
        <f t="shared" si="3"/>
        <v>23</v>
      </c>
      <c r="Z61" s="89">
        <f t="shared" si="4"/>
        <v>12</v>
      </c>
      <c r="AA61" s="13" t="str">
        <f t="shared" si="5"/>
        <v>BezitsaantastingOvervalWaardetransport</v>
      </c>
    </row>
    <row r="62" spans="1:27" x14ac:dyDescent="0.25">
      <c r="A62" s="2" t="s">
        <v>34</v>
      </c>
      <c r="B62" s="2" t="s">
        <v>291</v>
      </c>
      <c r="C62" s="2" t="s">
        <v>247</v>
      </c>
      <c r="D62" s="2">
        <v>241</v>
      </c>
      <c r="E62" s="2" t="s">
        <v>292</v>
      </c>
      <c r="F62" s="2">
        <v>200000070</v>
      </c>
      <c r="G62" s="2" t="s">
        <v>293</v>
      </c>
      <c r="H62" s="2" t="s">
        <v>294</v>
      </c>
      <c r="I62" s="107">
        <v>1</v>
      </c>
      <c r="J62" s="2"/>
      <c r="K62" s="2"/>
      <c r="L62" s="2" t="s">
        <v>295</v>
      </c>
      <c r="M62" s="2"/>
      <c r="N62" s="2"/>
      <c r="O62" s="46" t="s">
        <v>12066</v>
      </c>
      <c r="P62" s="47" t="s">
        <v>1176</v>
      </c>
      <c r="Q62" s="2"/>
      <c r="R62" s="39"/>
      <c r="S62" s="3" t="s">
        <v>1511</v>
      </c>
      <c r="T62" s="3" t="s">
        <v>1512</v>
      </c>
      <c r="U62" s="3" t="s">
        <v>1512</v>
      </c>
      <c r="V62" s="89">
        <f t="shared" si="0"/>
        <v>16</v>
      </c>
      <c r="W62" s="89">
        <f t="shared" si="1"/>
        <v>7</v>
      </c>
      <c r="X62" s="89">
        <f t="shared" si="2"/>
        <v>6</v>
      </c>
      <c r="Y62" s="89">
        <f t="shared" si="3"/>
        <v>14</v>
      </c>
      <c r="Z62" s="89">
        <f t="shared" si="4"/>
        <v>12</v>
      </c>
      <c r="AA62" s="13" t="str">
        <f t="shared" si="5"/>
        <v>BezitsaantastingOvervalWoning</v>
      </c>
    </row>
    <row r="63" spans="1:27" ht="45" x14ac:dyDescent="0.25">
      <c r="A63" s="2" t="s">
        <v>34</v>
      </c>
      <c r="B63" s="2" t="s">
        <v>54</v>
      </c>
      <c r="C63" s="2"/>
      <c r="D63" s="2">
        <v>1</v>
      </c>
      <c r="E63" s="2" t="s">
        <v>27</v>
      </c>
      <c r="F63" s="2">
        <v>200005276</v>
      </c>
      <c r="G63" s="2" t="s">
        <v>608</v>
      </c>
      <c r="H63" s="2" t="s">
        <v>54</v>
      </c>
      <c r="I63" s="108">
        <v>2</v>
      </c>
      <c r="J63" s="2"/>
      <c r="K63" s="2"/>
      <c r="L63" s="2" t="s">
        <v>609</v>
      </c>
      <c r="M63" s="2"/>
      <c r="N63" s="2"/>
      <c r="O63" s="46" t="s">
        <v>12066</v>
      </c>
      <c r="P63" s="47" t="s">
        <v>1177</v>
      </c>
      <c r="Q63" s="2"/>
      <c r="R63" s="39"/>
      <c r="S63" s="3" t="s">
        <v>1511</v>
      </c>
      <c r="T63" s="3" t="s">
        <v>1512</v>
      </c>
      <c r="U63" s="3" t="s">
        <v>1512</v>
      </c>
      <c r="V63" s="89">
        <f t="shared" si="0"/>
        <v>16</v>
      </c>
      <c r="W63" s="89">
        <f t="shared" si="1"/>
        <v>9</v>
      </c>
      <c r="X63" s="89">
        <f t="shared" si="2"/>
        <v>0</v>
      </c>
      <c r="Y63" s="89">
        <f t="shared" si="3"/>
        <v>9</v>
      </c>
      <c r="Z63" s="89">
        <f t="shared" si="4"/>
        <v>12</v>
      </c>
      <c r="AA63" s="13" t="str">
        <f t="shared" si="5"/>
        <v>BezitsaantastingStroperij</v>
      </c>
    </row>
    <row r="64" spans="1:27" ht="75" x14ac:dyDescent="0.25">
      <c r="A64" s="2" t="s">
        <v>34</v>
      </c>
      <c r="B64" s="2" t="s">
        <v>54</v>
      </c>
      <c r="C64" s="2" t="s">
        <v>77</v>
      </c>
      <c r="D64" s="2">
        <v>1</v>
      </c>
      <c r="E64" s="2" t="s">
        <v>27</v>
      </c>
      <c r="F64" s="2">
        <v>200005277</v>
      </c>
      <c r="G64" s="2" t="s">
        <v>78</v>
      </c>
      <c r="H64" s="2" t="s">
        <v>79</v>
      </c>
      <c r="I64" s="108">
        <v>2</v>
      </c>
      <c r="J64" s="2"/>
      <c r="K64" s="2"/>
      <c r="L64" s="2" t="s">
        <v>80</v>
      </c>
      <c r="M64" s="2" t="s">
        <v>59</v>
      </c>
      <c r="N64" s="2"/>
      <c r="O64" s="46" t="s">
        <v>12066</v>
      </c>
      <c r="P64" s="47" t="s">
        <v>1178</v>
      </c>
      <c r="Q64" s="2"/>
      <c r="R64" s="39"/>
      <c r="S64" s="3" t="s">
        <v>1511</v>
      </c>
      <c r="T64" s="3" t="s">
        <v>1512</v>
      </c>
      <c r="U64" s="3" t="s">
        <v>1512</v>
      </c>
      <c r="V64" s="89">
        <f t="shared" si="0"/>
        <v>16</v>
      </c>
      <c r="W64" s="89">
        <f t="shared" si="1"/>
        <v>9</v>
      </c>
      <c r="X64" s="89">
        <f t="shared" si="2"/>
        <v>4</v>
      </c>
      <c r="Y64" s="89">
        <f t="shared" si="3"/>
        <v>14</v>
      </c>
      <c r="Z64" s="89">
        <f t="shared" si="4"/>
        <v>12</v>
      </c>
      <c r="AA64" s="13" t="str">
        <f t="shared" si="5"/>
        <v>BezitsaantastingStroperijDier</v>
      </c>
    </row>
    <row r="65" spans="1:27" ht="75" x14ac:dyDescent="0.25">
      <c r="A65" s="2" t="s">
        <v>34</v>
      </c>
      <c r="B65" s="2" t="s">
        <v>54</v>
      </c>
      <c r="C65" s="2" t="s">
        <v>55</v>
      </c>
      <c r="D65" s="2">
        <v>1</v>
      </c>
      <c r="E65" s="2" t="s">
        <v>27</v>
      </c>
      <c r="F65" s="2">
        <v>200005278</v>
      </c>
      <c r="G65" s="2" t="s">
        <v>56</v>
      </c>
      <c r="H65" s="2" t="s">
        <v>57</v>
      </c>
      <c r="I65" s="108">
        <v>2</v>
      </c>
      <c r="J65" s="2"/>
      <c r="K65" s="2"/>
      <c r="L65" s="2" t="s">
        <v>58</v>
      </c>
      <c r="M65" s="2" t="s">
        <v>59</v>
      </c>
      <c r="N65" s="2"/>
      <c r="O65" s="46" t="s">
        <v>12066</v>
      </c>
      <c r="P65" s="47" t="s">
        <v>1179</v>
      </c>
      <c r="Q65" s="2"/>
      <c r="R65" s="39"/>
      <c r="S65" s="3" t="s">
        <v>1511</v>
      </c>
      <c r="T65" s="3" t="s">
        <v>1512</v>
      </c>
      <c r="U65" s="3" t="s">
        <v>1512</v>
      </c>
      <c r="V65" s="89">
        <f t="shared" si="0"/>
        <v>16</v>
      </c>
      <c r="W65" s="89">
        <f t="shared" si="1"/>
        <v>9</v>
      </c>
      <c r="X65" s="89">
        <f t="shared" si="2"/>
        <v>8</v>
      </c>
      <c r="Y65" s="89">
        <f t="shared" si="3"/>
        <v>18</v>
      </c>
      <c r="Z65" s="89">
        <f t="shared" si="4"/>
        <v>12</v>
      </c>
      <c r="AA65" s="13" t="str">
        <f t="shared" si="5"/>
        <v>BezitsaantastingStroperijGoederen</v>
      </c>
    </row>
    <row r="66" spans="1:27" ht="60" x14ac:dyDescent="0.25">
      <c r="A66" s="2" t="s">
        <v>34</v>
      </c>
      <c r="B66" s="2" t="s">
        <v>35</v>
      </c>
      <c r="C66" s="2"/>
      <c r="D66" s="2">
        <v>260</v>
      </c>
      <c r="E66" s="2" t="s">
        <v>36</v>
      </c>
      <c r="F66" s="2">
        <v>200000071</v>
      </c>
      <c r="G66" s="2" t="s">
        <v>37</v>
      </c>
      <c r="H66" s="2" t="s">
        <v>35</v>
      </c>
      <c r="I66" s="107">
        <v>3</v>
      </c>
      <c r="J66" s="2"/>
      <c r="K66" s="2"/>
      <c r="L66" s="2" t="s">
        <v>38</v>
      </c>
      <c r="M66" s="2" t="s">
        <v>39</v>
      </c>
      <c r="N66" s="2"/>
      <c r="O66" s="46" t="s">
        <v>12066</v>
      </c>
      <c r="P66" s="47" t="s">
        <v>1180</v>
      </c>
      <c r="Q66" s="2"/>
      <c r="R66" s="39"/>
      <c r="S66" s="3" t="s">
        <v>1511</v>
      </c>
      <c r="T66" s="3" t="s">
        <v>1512</v>
      </c>
      <c r="U66" s="3" t="s">
        <v>1512</v>
      </c>
      <c r="V66" s="89">
        <f t="shared" ref="V66:V129" si="6">LEN(A66)</f>
        <v>16</v>
      </c>
      <c r="W66" s="89">
        <f t="shared" ref="W66:W129" si="7">LEN(B66)</f>
        <v>10</v>
      </c>
      <c r="X66" s="89">
        <f t="shared" ref="X66:X129" si="8">LEN(C66)</f>
        <v>0</v>
      </c>
      <c r="Y66" s="89">
        <f t="shared" ref="Y66:Y129" si="9">LEN(H66)</f>
        <v>10</v>
      </c>
      <c r="Z66" s="89">
        <f t="shared" ref="Z66:Z129" si="10">LEN(O66)</f>
        <v>12</v>
      </c>
      <c r="AA66" s="13" t="str">
        <f t="shared" si="5"/>
        <v>BezitsaantastingVernieling</v>
      </c>
    </row>
    <row r="67" spans="1:27" x14ac:dyDescent="0.25">
      <c r="A67" s="2" t="s">
        <v>34</v>
      </c>
      <c r="B67" s="2" t="s">
        <v>35</v>
      </c>
      <c r="C67" s="2" t="s">
        <v>124</v>
      </c>
      <c r="D67" s="2">
        <v>260</v>
      </c>
      <c r="E67" s="2" t="s">
        <v>36</v>
      </c>
      <c r="F67" s="2">
        <v>200000072</v>
      </c>
      <c r="G67" s="2" t="s">
        <v>125</v>
      </c>
      <c r="H67" s="2" t="s">
        <v>126</v>
      </c>
      <c r="I67" s="107">
        <v>3</v>
      </c>
      <c r="J67" s="2"/>
      <c r="K67" s="2"/>
      <c r="L67" s="2" t="s">
        <v>127</v>
      </c>
      <c r="M67" s="2"/>
      <c r="N67" s="2"/>
      <c r="O67" s="46" t="s">
        <v>12066</v>
      </c>
      <c r="P67" s="47" t="s">
        <v>1181</v>
      </c>
      <c r="Q67" s="2"/>
      <c r="R67" s="39"/>
      <c r="S67" s="3" t="s">
        <v>1511</v>
      </c>
      <c r="T67" s="3" t="s">
        <v>1512</v>
      </c>
      <c r="U67" s="3" t="s">
        <v>1512</v>
      </c>
      <c r="V67" s="89">
        <f t="shared" si="6"/>
        <v>16</v>
      </c>
      <c r="W67" s="89">
        <f t="shared" si="7"/>
        <v>10</v>
      </c>
      <c r="X67" s="89">
        <f t="shared" si="8"/>
        <v>6</v>
      </c>
      <c r="Y67" s="89">
        <f t="shared" si="9"/>
        <v>17</v>
      </c>
      <c r="Z67" s="89">
        <f t="shared" si="10"/>
        <v>12</v>
      </c>
      <c r="AA67" s="13" t="str">
        <f t="shared" ref="AA67:AA130" si="11">CONCATENATE(A67,B67,C67)</f>
        <v>BezitsaantastingVernielingGebouw</v>
      </c>
    </row>
    <row r="68" spans="1:27" x14ac:dyDescent="0.25">
      <c r="A68" s="2" t="s">
        <v>34</v>
      </c>
      <c r="B68" s="2" t="s">
        <v>35</v>
      </c>
      <c r="C68" s="2" t="s">
        <v>55</v>
      </c>
      <c r="D68" s="2">
        <v>260</v>
      </c>
      <c r="E68" s="2" t="s">
        <v>36</v>
      </c>
      <c r="F68" s="2">
        <v>200000073</v>
      </c>
      <c r="G68" s="2" t="s">
        <v>153</v>
      </c>
      <c r="H68" s="2" t="s">
        <v>154</v>
      </c>
      <c r="I68" s="107">
        <v>3</v>
      </c>
      <c r="J68" s="2"/>
      <c r="K68" s="2"/>
      <c r="L68" s="2" t="s">
        <v>127</v>
      </c>
      <c r="M68" s="2"/>
      <c r="N68" s="2"/>
      <c r="O68" s="46" t="s">
        <v>12066</v>
      </c>
      <c r="P68" s="47" t="s">
        <v>1182</v>
      </c>
      <c r="Q68" s="2"/>
      <c r="R68" s="39"/>
      <c r="S68" s="3" t="s">
        <v>1511</v>
      </c>
      <c r="T68" s="3" t="s">
        <v>1512</v>
      </c>
      <c r="U68" s="3" t="s">
        <v>1512</v>
      </c>
      <c r="V68" s="89">
        <f t="shared" si="6"/>
        <v>16</v>
      </c>
      <c r="W68" s="89">
        <f t="shared" si="7"/>
        <v>10</v>
      </c>
      <c r="X68" s="89">
        <f t="shared" si="8"/>
        <v>8</v>
      </c>
      <c r="Y68" s="89">
        <f t="shared" si="9"/>
        <v>19</v>
      </c>
      <c r="Z68" s="89">
        <f t="shared" si="10"/>
        <v>12</v>
      </c>
      <c r="AA68" s="13" t="str">
        <f t="shared" si="11"/>
        <v>BezitsaantastingVernielingGoederen</v>
      </c>
    </row>
    <row r="69" spans="1:27" ht="30" x14ac:dyDescent="0.25">
      <c r="A69" s="2" t="s">
        <v>34</v>
      </c>
      <c r="B69" s="2" t="s">
        <v>35</v>
      </c>
      <c r="C69" s="2" t="s">
        <v>146</v>
      </c>
      <c r="D69" s="2">
        <v>266</v>
      </c>
      <c r="E69" s="2" t="s">
        <v>36</v>
      </c>
      <c r="F69" s="2">
        <v>200000074</v>
      </c>
      <c r="G69" s="2" t="s">
        <v>147</v>
      </c>
      <c r="H69" s="2" t="s">
        <v>146</v>
      </c>
      <c r="I69" s="107">
        <v>3</v>
      </c>
      <c r="J69" s="2"/>
      <c r="K69" s="2"/>
      <c r="L69" s="2" t="s">
        <v>148</v>
      </c>
      <c r="M69" s="2"/>
      <c r="N69" s="2"/>
      <c r="O69" s="46" t="s">
        <v>12066</v>
      </c>
      <c r="P69" s="47" t="s">
        <v>1183</v>
      </c>
      <c r="Q69" s="2"/>
      <c r="R69" s="39"/>
      <c r="S69" s="3" t="s">
        <v>1511</v>
      </c>
      <c r="T69" s="3" t="s">
        <v>1512</v>
      </c>
      <c r="U69" s="3" t="s">
        <v>1512</v>
      </c>
      <c r="V69" s="89">
        <f t="shared" si="6"/>
        <v>16</v>
      </c>
      <c r="W69" s="89">
        <f t="shared" si="7"/>
        <v>10</v>
      </c>
      <c r="X69" s="89">
        <f t="shared" si="8"/>
        <v>8</v>
      </c>
      <c r="Y69" s="89">
        <f t="shared" si="9"/>
        <v>8</v>
      </c>
      <c r="Z69" s="89">
        <f t="shared" si="10"/>
        <v>12</v>
      </c>
      <c r="AA69" s="13" t="str">
        <f t="shared" si="11"/>
        <v>BezitsaantastingVernielingGraffiti</v>
      </c>
    </row>
    <row r="70" spans="1:27" x14ac:dyDescent="0.25">
      <c r="A70" s="2" t="s">
        <v>34</v>
      </c>
      <c r="B70" s="2" t="s">
        <v>35</v>
      </c>
      <c r="C70" s="2" t="s">
        <v>287</v>
      </c>
      <c r="D70" s="2">
        <v>260</v>
      </c>
      <c r="E70" s="2" t="s">
        <v>36</v>
      </c>
      <c r="F70" s="2">
        <v>200000075</v>
      </c>
      <c r="G70" s="2" t="s">
        <v>605</v>
      </c>
      <c r="H70" s="2" t="s">
        <v>606</v>
      </c>
      <c r="I70" s="107">
        <v>3</v>
      </c>
      <c r="J70" s="2"/>
      <c r="K70" s="2"/>
      <c r="L70" s="2" t="s">
        <v>127</v>
      </c>
      <c r="M70" s="2"/>
      <c r="N70" s="2"/>
      <c r="O70" s="46" t="s">
        <v>12066</v>
      </c>
      <c r="P70" s="47" t="s">
        <v>1184</v>
      </c>
      <c r="Q70" s="2"/>
      <c r="R70" s="39"/>
      <c r="S70" s="3" t="s">
        <v>1511</v>
      </c>
      <c r="T70" s="3" t="s">
        <v>1512</v>
      </c>
      <c r="U70" s="3" t="s">
        <v>1512</v>
      </c>
      <c r="V70" s="89">
        <f t="shared" si="6"/>
        <v>16</v>
      </c>
      <c r="W70" s="89">
        <f t="shared" si="7"/>
        <v>10</v>
      </c>
      <c r="X70" s="89">
        <f t="shared" si="8"/>
        <v>13</v>
      </c>
      <c r="Y70" s="89">
        <f t="shared" si="9"/>
        <v>24</v>
      </c>
      <c r="Z70" s="89">
        <f t="shared" si="10"/>
        <v>12</v>
      </c>
      <c r="AA70" s="13" t="str">
        <f t="shared" si="11"/>
        <v>BezitsaantastingVernielingLuchtvaartuig</v>
      </c>
    </row>
    <row r="71" spans="1:27" x14ac:dyDescent="0.25">
      <c r="A71" s="2" t="s">
        <v>34</v>
      </c>
      <c r="B71" s="2" t="s">
        <v>35</v>
      </c>
      <c r="C71" s="2" t="s">
        <v>66</v>
      </c>
      <c r="D71" s="2">
        <v>262</v>
      </c>
      <c r="E71" s="2" t="s">
        <v>203</v>
      </c>
      <c r="F71" s="2">
        <v>200000076</v>
      </c>
      <c r="G71" s="2" t="s">
        <v>204</v>
      </c>
      <c r="H71" s="2" t="s">
        <v>205</v>
      </c>
      <c r="I71" s="107">
        <v>3</v>
      </c>
      <c r="J71" s="2"/>
      <c r="K71" s="2"/>
      <c r="L71" s="2" t="s">
        <v>127</v>
      </c>
      <c r="M71" s="2"/>
      <c r="N71" s="2"/>
      <c r="O71" s="46" t="s">
        <v>12066</v>
      </c>
      <c r="P71" s="47" t="s">
        <v>1185</v>
      </c>
      <c r="Q71" s="2"/>
      <c r="R71" s="39"/>
      <c r="S71" s="3" t="s">
        <v>1511</v>
      </c>
      <c r="T71" s="3" t="s">
        <v>1512</v>
      </c>
      <c r="U71" s="3" t="s">
        <v>1512</v>
      </c>
      <c r="V71" s="89">
        <f t="shared" si="6"/>
        <v>16</v>
      </c>
      <c r="W71" s="89">
        <f t="shared" si="7"/>
        <v>10</v>
      </c>
      <c r="X71" s="89">
        <f t="shared" si="8"/>
        <v>12</v>
      </c>
      <c r="Y71" s="89">
        <f t="shared" si="9"/>
        <v>23</v>
      </c>
      <c r="Z71" s="89">
        <f t="shared" si="10"/>
        <v>12</v>
      </c>
      <c r="AA71" s="13" t="str">
        <f t="shared" si="11"/>
        <v>BezitsaantastingVernielingSpoorvervoer</v>
      </c>
    </row>
    <row r="72" spans="1:27" x14ac:dyDescent="0.25">
      <c r="A72" s="2" t="s">
        <v>34</v>
      </c>
      <c r="B72" s="2" t="s">
        <v>35</v>
      </c>
      <c r="C72" s="2" t="s">
        <v>182</v>
      </c>
      <c r="D72" s="2">
        <v>260</v>
      </c>
      <c r="E72" s="2" t="s">
        <v>36</v>
      </c>
      <c r="F72" s="2">
        <v>200000077</v>
      </c>
      <c r="G72" s="2" t="s">
        <v>281</v>
      </c>
      <c r="H72" s="2" t="s">
        <v>282</v>
      </c>
      <c r="I72" s="107">
        <v>3</v>
      </c>
      <c r="J72" s="2"/>
      <c r="K72" s="2"/>
      <c r="L72" s="2" t="s">
        <v>127</v>
      </c>
      <c r="M72" s="2"/>
      <c r="N72" s="2"/>
      <c r="O72" s="46" t="s">
        <v>12066</v>
      </c>
      <c r="P72" s="47" t="s">
        <v>1186</v>
      </c>
      <c r="Q72" s="2"/>
      <c r="R72" s="39"/>
      <c r="S72" s="3" t="s">
        <v>1511</v>
      </c>
      <c r="T72" s="3" t="s">
        <v>1512</v>
      </c>
      <c r="U72" s="3" t="s">
        <v>1512</v>
      </c>
      <c r="V72" s="89">
        <f t="shared" si="6"/>
        <v>16</v>
      </c>
      <c r="W72" s="89">
        <f t="shared" si="7"/>
        <v>10</v>
      </c>
      <c r="X72" s="89">
        <f t="shared" si="8"/>
        <v>8</v>
      </c>
      <c r="Y72" s="89">
        <f t="shared" si="9"/>
        <v>19</v>
      </c>
      <c r="Z72" s="89">
        <f t="shared" si="10"/>
        <v>12</v>
      </c>
      <c r="AA72" s="13" t="str">
        <f t="shared" si="11"/>
        <v>BezitsaantastingVernielingVaartuig</v>
      </c>
    </row>
    <row r="73" spans="1:27" x14ac:dyDescent="0.25">
      <c r="A73" s="2" t="s">
        <v>34</v>
      </c>
      <c r="B73" s="2" t="s">
        <v>35</v>
      </c>
      <c r="C73" s="2" t="s">
        <v>171</v>
      </c>
      <c r="D73" s="2">
        <v>260</v>
      </c>
      <c r="E73" s="2" t="s">
        <v>36</v>
      </c>
      <c r="F73" s="2">
        <v>200000078</v>
      </c>
      <c r="G73" s="2" t="s">
        <v>305</v>
      </c>
      <c r="H73" s="2" t="s">
        <v>306</v>
      </c>
      <c r="I73" s="107">
        <v>3</v>
      </c>
      <c r="J73" s="2"/>
      <c r="K73" s="2"/>
      <c r="L73" s="2" t="s">
        <v>127</v>
      </c>
      <c r="M73" s="2"/>
      <c r="N73" s="2"/>
      <c r="O73" s="46" t="s">
        <v>12066</v>
      </c>
      <c r="P73" s="47" t="s">
        <v>1187</v>
      </c>
      <c r="Q73" s="2"/>
      <c r="R73" s="39"/>
      <c r="S73" s="3" t="s">
        <v>1511</v>
      </c>
      <c r="T73" s="3" t="s">
        <v>1512</v>
      </c>
      <c r="U73" s="3" t="s">
        <v>1512</v>
      </c>
      <c r="V73" s="89">
        <f t="shared" si="6"/>
        <v>16</v>
      </c>
      <c r="W73" s="89">
        <f t="shared" si="7"/>
        <v>10</v>
      </c>
      <c r="X73" s="89">
        <f t="shared" si="8"/>
        <v>8</v>
      </c>
      <c r="Y73" s="89">
        <f t="shared" si="9"/>
        <v>19</v>
      </c>
      <c r="Z73" s="89">
        <f t="shared" si="10"/>
        <v>12</v>
      </c>
      <c r="AA73" s="13" t="str">
        <f t="shared" si="11"/>
        <v>BezitsaantastingVernielingVoertuig</v>
      </c>
    </row>
    <row r="74" spans="1:27" ht="30" x14ac:dyDescent="0.25">
      <c r="A74" s="2" t="s">
        <v>710</v>
      </c>
      <c r="B74" s="2"/>
      <c r="C74" s="2"/>
      <c r="D74" s="2">
        <v>1</v>
      </c>
      <c r="E74" s="2" t="s">
        <v>27</v>
      </c>
      <c r="F74" s="2">
        <v>200000079</v>
      </c>
      <c r="G74" s="2" t="s">
        <v>954</v>
      </c>
      <c r="H74" s="2" t="s">
        <v>710</v>
      </c>
      <c r="I74" s="2"/>
      <c r="J74" s="2"/>
      <c r="K74" s="2">
        <v>2</v>
      </c>
      <c r="L74" s="2" t="s">
        <v>955</v>
      </c>
      <c r="M74" s="2"/>
      <c r="N74" s="2"/>
      <c r="O74" s="46" t="s">
        <v>710</v>
      </c>
      <c r="P74" s="47" t="s">
        <v>1188</v>
      </c>
      <c r="Q74" s="2"/>
      <c r="R74" s="39"/>
      <c r="S74" s="3" t="s">
        <v>1512</v>
      </c>
      <c r="T74" s="3" t="s">
        <v>1511</v>
      </c>
      <c r="U74" s="3" t="s">
        <v>1512</v>
      </c>
      <c r="V74" s="89">
        <f t="shared" si="6"/>
        <v>5</v>
      </c>
      <c r="W74" s="89">
        <f t="shared" si="7"/>
        <v>0</v>
      </c>
      <c r="X74" s="89">
        <f t="shared" si="8"/>
        <v>0</v>
      </c>
      <c r="Y74" s="89">
        <f t="shared" si="9"/>
        <v>5</v>
      </c>
      <c r="Z74" s="89">
        <f t="shared" si="10"/>
        <v>5</v>
      </c>
      <c r="AA74" s="13" t="str">
        <f t="shared" si="11"/>
        <v>Brand</v>
      </c>
    </row>
    <row r="75" spans="1:27" ht="45" x14ac:dyDescent="0.25">
      <c r="A75" s="2" t="s">
        <v>710</v>
      </c>
      <c r="B75" s="2" t="s">
        <v>852</v>
      </c>
      <c r="C75" s="2"/>
      <c r="D75" s="2">
        <v>350</v>
      </c>
      <c r="E75" s="2" t="s">
        <v>711</v>
      </c>
      <c r="F75" s="2">
        <v>200005275</v>
      </c>
      <c r="G75" s="2" t="s">
        <v>853</v>
      </c>
      <c r="H75" s="2" t="s">
        <v>854</v>
      </c>
      <c r="I75" s="108">
        <v>1</v>
      </c>
      <c r="J75" s="2"/>
      <c r="K75" s="2">
        <v>1</v>
      </c>
      <c r="L75" s="2" t="s">
        <v>855</v>
      </c>
      <c r="M75" s="2"/>
      <c r="N75" s="2"/>
      <c r="O75" s="46" t="s">
        <v>1189</v>
      </c>
      <c r="P75" s="47" t="s">
        <v>1190</v>
      </c>
      <c r="Q75" s="2"/>
      <c r="R75" s="39"/>
      <c r="S75" s="3" t="s">
        <v>1511</v>
      </c>
      <c r="T75" s="3" t="s">
        <v>1511</v>
      </c>
      <c r="U75" s="3" t="s">
        <v>1512</v>
      </c>
      <c r="V75" s="89">
        <f t="shared" si="6"/>
        <v>5</v>
      </c>
      <c r="W75" s="89">
        <f t="shared" si="7"/>
        <v>9</v>
      </c>
      <c r="X75" s="89">
        <f t="shared" si="8"/>
        <v>0</v>
      </c>
      <c r="Y75" s="89">
        <f t="shared" si="9"/>
        <v>15</v>
      </c>
      <c r="Z75" s="89">
        <f t="shared" si="10"/>
        <v>12</v>
      </c>
      <c r="AA75" s="13" t="str">
        <f t="shared" si="11"/>
        <v>BrandBijgebouw</v>
      </c>
    </row>
    <row r="76" spans="1:27" ht="30" x14ac:dyDescent="0.25">
      <c r="A76" s="2" t="s">
        <v>710</v>
      </c>
      <c r="B76" s="2" t="s">
        <v>784</v>
      </c>
      <c r="C76" s="2"/>
      <c r="D76" s="2">
        <v>350</v>
      </c>
      <c r="E76" s="2" t="s">
        <v>711</v>
      </c>
      <c r="F76" s="2">
        <v>200000080</v>
      </c>
      <c r="G76" s="2" t="s">
        <v>938</v>
      </c>
      <c r="H76" s="2" t="s">
        <v>939</v>
      </c>
      <c r="I76" s="108">
        <v>2</v>
      </c>
      <c r="J76" s="2"/>
      <c r="K76" s="2">
        <v>2</v>
      </c>
      <c r="L76" s="2" t="s">
        <v>940</v>
      </c>
      <c r="M76" s="2"/>
      <c r="N76" s="2"/>
      <c r="O76" s="46" t="s">
        <v>1191</v>
      </c>
      <c r="P76" s="47" t="s">
        <v>1192</v>
      </c>
      <c r="Q76" s="2"/>
      <c r="R76" s="39"/>
      <c r="S76" s="3" t="s">
        <v>1512</v>
      </c>
      <c r="T76" s="3" t="s">
        <v>1511</v>
      </c>
      <c r="U76" s="3" t="s">
        <v>1512</v>
      </c>
      <c r="V76" s="89">
        <f t="shared" si="6"/>
        <v>5</v>
      </c>
      <c r="W76" s="89">
        <f t="shared" si="7"/>
        <v>6</v>
      </c>
      <c r="X76" s="89">
        <f t="shared" si="8"/>
        <v>0</v>
      </c>
      <c r="Y76" s="89">
        <f t="shared" si="9"/>
        <v>11</v>
      </c>
      <c r="Z76" s="89">
        <f t="shared" si="10"/>
        <v>9</v>
      </c>
      <c r="AA76" s="13" t="str">
        <f t="shared" si="11"/>
        <v>BrandBuiten</v>
      </c>
    </row>
    <row r="77" spans="1:27" ht="45" x14ac:dyDescent="0.25">
      <c r="A77" s="2" t="s">
        <v>710</v>
      </c>
      <c r="B77" s="2" t="s">
        <v>784</v>
      </c>
      <c r="C77" s="2" t="s">
        <v>956</v>
      </c>
      <c r="D77" s="2">
        <v>350</v>
      </c>
      <c r="E77" s="2" t="s">
        <v>711</v>
      </c>
      <c r="F77" s="2">
        <v>200000081</v>
      </c>
      <c r="G77" s="2" t="s">
        <v>957</v>
      </c>
      <c r="H77" s="2" t="s">
        <v>958</v>
      </c>
      <c r="I77" s="108">
        <v>2</v>
      </c>
      <c r="J77" s="2"/>
      <c r="K77" s="2">
        <v>2</v>
      </c>
      <c r="L77" s="2" t="s">
        <v>959</v>
      </c>
      <c r="M77" s="2"/>
      <c r="N77" s="2"/>
      <c r="O77" s="46" t="s">
        <v>1193</v>
      </c>
      <c r="P77" s="47" t="s">
        <v>1194</v>
      </c>
      <c r="Q77" s="2"/>
      <c r="R77" s="39"/>
      <c r="S77" s="3" t="s">
        <v>1511</v>
      </c>
      <c r="T77" s="3" t="s">
        <v>1511</v>
      </c>
      <c r="U77" s="3" t="s">
        <v>1512</v>
      </c>
      <c r="V77" s="89">
        <f t="shared" si="6"/>
        <v>5</v>
      </c>
      <c r="W77" s="89">
        <f t="shared" si="7"/>
        <v>6</v>
      </c>
      <c r="X77" s="89">
        <f t="shared" si="8"/>
        <v>12</v>
      </c>
      <c r="Y77" s="89">
        <f t="shared" si="9"/>
        <v>10</v>
      </c>
      <c r="Z77" s="89">
        <f t="shared" si="10"/>
        <v>8</v>
      </c>
      <c r="AA77" s="13" t="str">
        <f t="shared" si="11"/>
        <v>BrandBuitenAfval/Rommel</v>
      </c>
    </row>
    <row r="78" spans="1:27" ht="30" x14ac:dyDescent="0.25">
      <c r="A78" s="2" t="s">
        <v>710</v>
      </c>
      <c r="B78" s="2" t="s">
        <v>784</v>
      </c>
      <c r="C78" s="2" t="s">
        <v>785</v>
      </c>
      <c r="D78" s="2">
        <v>350</v>
      </c>
      <c r="E78" s="2" t="s">
        <v>711</v>
      </c>
      <c r="F78" s="2">
        <v>200000083</v>
      </c>
      <c r="G78" s="2" t="s">
        <v>786</v>
      </c>
      <c r="H78" s="2" t="s">
        <v>787</v>
      </c>
      <c r="I78" s="108">
        <v>2</v>
      </c>
      <c r="J78" s="2"/>
      <c r="K78" s="2">
        <v>2</v>
      </c>
      <c r="L78" s="2" t="s">
        <v>788</v>
      </c>
      <c r="M78" s="2"/>
      <c r="N78" s="2"/>
      <c r="O78" s="46" t="s">
        <v>12067</v>
      </c>
      <c r="P78" s="47" t="s">
        <v>1195</v>
      </c>
      <c r="Q78" s="2"/>
      <c r="R78" s="39"/>
      <c r="S78" s="3" t="s">
        <v>1511</v>
      </c>
      <c r="T78" s="3" t="s">
        <v>1511</v>
      </c>
      <c r="U78" s="3" t="s">
        <v>1512</v>
      </c>
      <c r="V78" s="89">
        <f t="shared" si="6"/>
        <v>5</v>
      </c>
      <c r="W78" s="89">
        <f t="shared" si="7"/>
        <v>6</v>
      </c>
      <c r="X78" s="89">
        <f t="shared" si="8"/>
        <v>21</v>
      </c>
      <c r="Y78" s="89">
        <f t="shared" si="9"/>
        <v>20</v>
      </c>
      <c r="Z78" s="89">
        <f t="shared" si="10"/>
        <v>17</v>
      </c>
      <c r="AA78" s="13" t="str">
        <f t="shared" si="11"/>
        <v>BrandBuitenBerm/Ruigte/Bosschage</v>
      </c>
    </row>
    <row r="79" spans="1:27" ht="60" x14ac:dyDescent="0.25">
      <c r="A79" s="2" t="s">
        <v>710</v>
      </c>
      <c r="B79" s="2" t="s">
        <v>784</v>
      </c>
      <c r="C79" s="2" t="s">
        <v>1028</v>
      </c>
      <c r="D79" s="2">
        <v>350</v>
      </c>
      <c r="E79" s="2" t="s">
        <v>711</v>
      </c>
      <c r="F79" s="2">
        <v>200000084</v>
      </c>
      <c r="G79" s="2" t="s">
        <v>1029</v>
      </c>
      <c r="H79" s="2" t="s">
        <v>1030</v>
      </c>
      <c r="I79" s="108">
        <v>2</v>
      </c>
      <c r="J79" s="2"/>
      <c r="K79" s="2">
        <v>2</v>
      </c>
      <c r="L79" s="2" t="s">
        <v>1031</v>
      </c>
      <c r="M79" s="2"/>
      <c r="N79" s="2"/>
      <c r="O79" s="46" t="s">
        <v>1196</v>
      </c>
      <c r="P79" s="47" t="s">
        <v>1197</v>
      </c>
      <c r="Q79" s="2"/>
      <c r="R79" s="39"/>
      <c r="S79" s="3" t="s">
        <v>1511</v>
      </c>
      <c r="T79" s="3" t="s">
        <v>1511</v>
      </c>
      <c r="U79" s="3" t="s">
        <v>1512</v>
      </c>
      <c r="V79" s="89">
        <f t="shared" si="6"/>
        <v>5</v>
      </c>
      <c r="W79" s="89">
        <f t="shared" si="7"/>
        <v>6</v>
      </c>
      <c r="X79" s="89">
        <f t="shared" si="8"/>
        <v>9</v>
      </c>
      <c r="Y79" s="89">
        <f t="shared" si="9"/>
        <v>14</v>
      </c>
      <c r="Z79" s="89">
        <f t="shared" si="10"/>
        <v>12</v>
      </c>
      <c r="AA79" s="13" t="str">
        <f t="shared" si="11"/>
        <v>BrandBuitenContainer</v>
      </c>
    </row>
    <row r="80" spans="1:27" x14ac:dyDescent="0.25">
      <c r="A80" s="2" t="s">
        <v>710</v>
      </c>
      <c r="B80" s="2" t="s">
        <v>784</v>
      </c>
      <c r="C80" s="2" t="s">
        <v>976</v>
      </c>
      <c r="D80" s="2">
        <v>350</v>
      </c>
      <c r="E80" s="2" t="s">
        <v>711</v>
      </c>
      <c r="F80" s="2">
        <v>200005296</v>
      </c>
      <c r="G80" s="2" t="s">
        <v>977</v>
      </c>
      <c r="H80" s="2" t="s">
        <v>978</v>
      </c>
      <c r="I80" s="107">
        <v>2</v>
      </c>
      <c r="J80" s="2"/>
      <c r="K80" s="2">
        <v>1</v>
      </c>
      <c r="L80" s="2" t="s">
        <v>979</v>
      </c>
      <c r="M80" s="2"/>
      <c r="N80" s="2"/>
      <c r="O80" s="46" t="s">
        <v>1198</v>
      </c>
      <c r="P80" s="47" t="s">
        <v>1199</v>
      </c>
      <c r="Q80" s="2"/>
      <c r="R80" s="39"/>
      <c r="S80" s="3" t="s">
        <v>1511</v>
      </c>
      <c r="T80" s="3" t="s">
        <v>1511</v>
      </c>
      <c r="U80" s="3" t="s">
        <v>1512</v>
      </c>
      <c r="V80" s="89">
        <f t="shared" si="6"/>
        <v>5</v>
      </c>
      <c r="W80" s="89">
        <f t="shared" si="7"/>
        <v>6</v>
      </c>
      <c r="X80" s="89">
        <f t="shared" si="8"/>
        <v>9</v>
      </c>
      <c r="Y80" s="89">
        <f t="shared" si="9"/>
        <v>21</v>
      </c>
      <c r="Z80" s="89">
        <f t="shared" si="10"/>
        <v>19</v>
      </c>
      <c r="AA80" s="13" t="str">
        <f t="shared" si="11"/>
        <v>BrandBuitenIndustrie</v>
      </c>
    </row>
    <row r="81" spans="1:27" ht="60" x14ac:dyDescent="0.25">
      <c r="A81" s="2" t="s">
        <v>710</v>
      </c>
      <c r="B81" s="2" t="s">
        <v>124</v>
      </c>
      <c r="C81" s="2"/>
      <c r="D81" s="2">
        <v>350</v>
      </c>
      <c r="E81" s="2" t="s">
        <v>711</v>
      </c>
      <c r="F81" s="2">
        <v>200000085</v>
      </c>
      <c r="G81" s="2" t="s">
        <v>932</v>
      </c>
      <c r="H81" s="2" t="s">
        <v>933</v>
      </c>
      <c r="I81" s="107">
        <v>1</v>
      </c>
      <c r="J81" s="2"/>
      <c r="K81" s="2">
        <v>1</v>
      </c>
      <c r="L81" s="2" t="s">
        <v>1494</v>
      </c>
      <c r="M81" s="2"/>
      <c r="N81" s="2"/>
      <c r="O81" s="46" t="s">
        <v>1200</v>
      </c>
      <c r="P81" s="47" t="s">
        <v>1201</v>
      </c>
      <c r="Q81" s="2"/>
      <c r="R81" s="39"/>
      <c r="S81" s="3" t="s">
        <v>1511</v>
      </c>
      <c r="T81" s="3" t="s">
        <v>1511</v>
      </c>
      <c r="U81" s="3" t="s">
        <v>1512</v>
      </c>
      <c r="V81" s="89">
        <f t="shared" si="6"/>
        <v>5</v>
      </c>
      <c r="W81" s="89">
        <f t="shared" si="7"/>
        <v>6</v>
      </c>
      <c r="X81" s="89">
        <f t="shared" si="8"/>
        <v>0</v>
      </c>
      <c r="Y81" s="89">
        <f t="shared" si="9"/>
        <v>12</v>
      </c>
      <c r="Z81" s="89">
        <f t="shared" si="10"/>
        <v>9</v>
      </c>
      <c r="AA81" s="13" t="str">
        <f t="shared" si="11"/>
        <v>BrandGebouw</v>
      </c>
    </row>
    <row r="82" spans="1:27" ht="45" x14ac:dyDescent="0.25">
      <c r="A82" s="2" t="s">
        <v>710</v>
      </c>
      <c r="B82" s="2" t="s">
        <v>124</v>
      </c>
      <c r="C82" s="2" t="s">
        <v>1035</v>
      </c>
      <c r="D82" s="2">
        <v>350</v>
      </c>
      <c r="E82" s="2" t="s">
        <v>711</v>
      </c>
      <c r="F82" s="2">
        <v>200000086</v>
      </c>
      <c r="G82" s="2" t="s">
        <v>1036</v>
      </c>
      <c r="H82" s="2" t="s">
        <v>1037</v>
      </c>
      <c r="I82" s="107">
        <v>1</v>
      </c>
      <c r="J82" s="2"/>
      <c r="K82" s="2">
        <v>1</v>
      </c>
      <c r="L82" s="2" t="s">
        <v>1038</v>
      </c>
      <c r="M82" s="2" t="s">
        <v>1039</v>
      </c>
      <c r="N82" s="2"/>
      <c r="O82" s="46" t="s">
        <v>1202</v>
      </c>
      <c r="P82" s="47" t="s">
        <v>1203</v>
      </c>
      <c r="Q82" s="2"/>
      <c r="R82" s="39"/>
      <c r="S82" s="3" t="s">
        <v>1511</v>
      </c>
      <c r="T82" s="3" t="s">
        <v>1511</v>
      </c>
      <c r="U82" s="3" t="s">
        <v>1512</v>
      </c>
      <c r="V82" s="89">
        <f t="shared" si="6"/>
        <v>5</v>
      </c>
      <c r="W82" s="89">
        <f t="shared" si="7"/>
        <v>6</v>
      </c>
      <c r="X82" s="89">
        <f t="shared" si="8"/>
        <v>20</v>
      </c>
      <c r="Y82" s="89">
        <f t="shared" si="9"/>
        <v>12</v>
      </c>
      <c r="Z82" s="89">
        <f t="shared" si="10"/>
        <v>9</v>
      </c>
      <c r="AA82" s="13" t="str">
        <f t="shared" si="11"/>
        <v>BrandGebouw01 Woning/Woongebouw</v>
      </c>
    </row>
    <row r="83" spans="1:27" ht="45" x14ac:dyDescent="0.25">
      <c r="A83" s="2" t="s">
        <v>710</v>
      </c>
      <c r="B83" s="2" t="s">
        <v>124</v>
      </c>
      <c r="C83" s="2" t="s">
        <v>747</v>
      </c>
      <c r="D83" s="2">
        <v>350</v>
      </c>
      <c r="E83" s="2" t="s">
        <v>711</v>
      </c>
      <c r="F83" s="2">
        <v>200000087</v>
      </c>
      <c r="G83" s="2" t="s">
        <v>748</v>
      </c>
      <c r="H83" s="2" t="s">
        <v>749</v>
      </c>
      <c r="I83" s="107">
        <v>1</v>
      </c>
      <c r="J83" s="2"/>
      <c r="K83" s="2">
        <v>1</v>
      </c>
      <c r="L83" s="2" t="s">
        <v>750</v>
      </c>
      <c r="M83" s="2" t="s">
        <v>751</v>
      </c>
      <c r="N83" s="2"/>
      <c r="O83" s="46" t="s">
        <v>1204</v>
      </c>
      <c r="P83" s="47" t="s">
        <v>1205</v>
      </c>
      <c r="Q83" s="2"/>
      <c r="R83" s="39"/>
      <c r="S83" s="3" t="s">
        <v>1511</v>
      </c>
      <c r="T83" s="3" t="s">
        <v>1511</v>
      </c>
      <c r="U83" s="3" t="s">
        <v>1512</v>
      </c>
      <c r="V83" s="89">
        <f t="shared" si="6"/>
        <v>5</v>
      </c>
      <c r="W83" s="89">
        <f t="shared" si="7"/>
        <v>6</v>
      </c>
      <c r="X83" s="89">
        <f t="shared" si="8"/>
        <v>14</v>
      </c>
      <c r="Y83" s="89">
        <f t="shared" si="9"/>
        <v>17</v>
      </c>
      <c r="Z83" s="89">
        <f t="shared" si="10"/>
        <v>14</v>
      </c>
      <c r="AA83" s="13" t="str">
        <f t="shared" si="11"/>
        <v>BrandGebouw02 Bijeenkomst</v>
      </c>
    </row>
    <row r="84" spans="1:27" ht="45" x14ac:dyDescent="0.25">
      <c r="A84" s="2" t="s">
        <v>710</v>
      </c>
      <c r="B84" s="2" t="s">
        <v>124</v>
      </c>
      <c r="C84" s="2" t="s">
        <v>989</v>
      </c>
      <c r="D84" s="2">
        <v>350</v>
      </c>
      <c r="E84" s="2" t="s">
        <v>711</v>
      </c>
      <c r="F84" s="2">
        <v>200000088</v>
      </c>
      <c r="G84" s="2" t="s">
        <v>990</v>
      </c>
      <c r="H84" s="2" t="s">
        <v>991</v>
      </c>
      <c r="I84" s="107">
        <v>1</v>
      </c>
      <c r="J84" s="2"/>
      <c r="K84" s="2">
        <v>1</v>
      </c>
      <c r="L84" s="2" t="s">
        <v>992</v>
      </c>
      <c r="M84" s="2" t="s">
        <v>751</v>
      </c>
      <c r="N84" s="2"/>
      <c r="O84" s="46" t="s">
        <v>1206</v>
      </c>
      <c r="P84" s="47" t="s">
        <v>1207</v>
      </c>
      <c r="Q84" s="2"/>
      <c r="R84" s="39"/>
      <c r="S84" s="3" t="s">
        <v>1511</v>
      </c>
      <c r="T84" s="3" t="s">
        <v>1511</v>
      </c>
      <c r="U84" s="3" t="s">
        <v>1512</v>
      </c>
      <c r="V84" s="89">
        <f t="shared" si="6"/>
        <v>5</v>
      </c>
      <c r="W84" s="89">
        <f t="shared" si="7"/>
        <v>6</v>
      </c>
      <c r="X84" s="89">
        <f t="shared" si="8"/>
        <v>6</v>
      </c>
      <c r="Y84" s="89">
        <f t="shared" si="9"/>
        <v>9</v>
      </c>
      <c r="Z84" s="89">
        <f t="shared" si="10"/>
        <v>6</v>
      </c>
      <c r="AA84" s="13" t="str">
        <f t="shared" si="11"/>
        <v>BrandGebouw03 Cel</v>
      </c>
    </row>
    <row r="85" spans="1:27" ht="30" x14ac:dyDescent="0.25">
      <c r="A85" s="2" t="s">
        <v>710</v>
      </c>
      <c r="B85" s="2" t="s">
        <v>124</v>
      </c>
      <c r="C85" s="2" t="s">
        <v>1017</v>
      </c>
      <c r="D85" s="2">
        <v>350</v>
      </c>
      <c r="E85" s="2" t="s">
        <v>711</v>
      </c>
      <c r="F85" s="2">
        <v>200000089</v>
      </c>
      <c r="G85" s="2" t="s">
        <v>1018</v>
      </c>
      <c r="H85" s="2" t="s">
        <v>1019</v>
      </c>
      <c r="I85" s="107">
        <v>1</v>
      </c>
      <c r="J85" s="2"/>
      <c r="K85" s="2">
        <v>1</v>
      </c>
      <c r="L85" s="2" t="s">
        <v>1020</v>
      </c>
      <c r="M85" s="2" t="s">
        <v>751</v>
      </c>
      <c r="N85" s="2"/>
      <c r="O85" s="46" t="s">
        <v>1208</v>
      </c>
      <c r="P85" s="47" t="s">
        <v>1209</v>
      </c>
      <c r="Q85" s="2"/>
      <c r="R85" s="39"/>
      <c r="S85" s="3" t="s">
        <v>1511</v>
      </c>
      <c r="T85" s="3" t="s">
        <v>1511</v>
      </c>
      <c r="U85" s="3" t="s">
        <v>1512</v>
      </c>
      <c r="V85" s="89">
        <f t="shared" si="6"/>
        <v>5</v>
      </c>
      <c r="W85" s="89">
        <f t="shared" si="7"/>
        <v>6</v>
      </c>
      <c r="X85" s="89">
        <f t="shared" si="8"/>
        <v>18</v>
      </c>
      <c r="Y85" s="89">
        <f t="shared" si="9"/>
        <v>21</v>
      </c>
      <c r="Z85" s="89">
        <f t="shared" si="10"/>
        <v>18</v>
      </c>
      <c r="AA85" s="13" t="str">
        <f t="shared" si="11"/>
        <v>BrandGebouw04 Gezondheidszorg</v>
      </c>
    </row>
    <row r="86" spans="1:27" ht="30" x14ac:dyDescent="0.25">
      <c r="A86" s="2" t="s">
        <v>710</v>
      </c>
      <c r="B86" s="2" t="s">
        <v>124</v>
      </c>
      <c r="C86" s="2" t="s">
        <v>915</v>
      </c>
      <c r="D86" s="2">
        <v>350</v>
      </c>
      <c r="E86" s="2" t="s">
        <v>711</v>
      </c>
      <c r="F86" s="2">
        <v>200005190</v>
      </c>
      <c r="G86" s="2" t="s">
        <v>916</v>
      </c>
      <c r="H86" s="2" t="s">
        <v>917</v>
      </c>
      <c r="I86" s="107">
        <v>1</v>
      </c>
      <c r="J86" s="2"/>
      <c r="K86" s="2">
        <v>1</v>
      </c>
      <c r="L86" s="2" t="s">
        <v>918</v>
      </c>
      <c r="M86" s="2" t="s">
        <v>919</v>
      </c>
      <c r="N86" s="2"/>
      <c r="O86" s="46" t="s">
        <v>1210</v>
      </c>
      <c r="P86" s="47" t="s">
        <v>1211</v>
      </c>
      <c r="Q86" s="2"/>
      <c r="R86" s="39"/>
      <c r="S86" s="3" t="s">
        <v>1511</v>
      </c>
      <c r="T86" s="3" t="s">
        <v>1511</v>
      </c>
      <c r="U86" s="3" t="s">
        <v>1512</v>
      </c>
      <c r="V86" s="89">
        <f t="shared" si="6"/>
        <v>5</v>
      </c>
      <c r="W86" s="89">
        <f t="shared" si="7"/>
        <v>6</v>
      </c>
      <c r="X86" s="89">
        <f t="shared" si="8"/>
        <v>12</v>
      </c>
      <c r="Y86" s="89">
        <f t="shared" si="9"/>
        <v>15</v>
      </c>
      <c r="Z86" s="89">
        <f t="shared" si="10"/>
        <v>12</v>
      </c>
      <c r="AA86" s="13" t="str">
        <f t="shared" si="11"/>
        <v>BrandGebouw05 Agrarisch</v>
      </c>
    </row>
    <row r="87" spans="1:27" x14ac:dyDescent="0.25">
      <c r="A87" s="2" t="s">
        <v>710</v>
      </c>
      <c r="B87" s="2" t="s">
        <v>124</v>
      </c>
      <c r="C87" s="2" t="s">
        <v>840</v>
      </c>
      <c r="D87" s="2">
        <v>350</v>
      </c>
      <c r="E87" s="2" t="s">
        <v>711</v>
      </c>
      <c r="F87" s="2">
        <v>200009544</v>
      </c>
      <c r="G87" s="2" t="s">
        <v>916</v>
      </c>
      <c r="H87" s="2" t="s">
        <v>841</v>
      </c>
      <c r="I87" s="107">
        <v>1</v>
      </c>
      <c r="J87" s="2"/>
      <c r="K87" s="2">
        <v>1</v>
      </c>
      <c r="L87" s="2"/>
      <c r="M87" s="2"/>
      <c r="N87" s="2"/>
      <c r="O87" s="46" t="s">
        <v>1212</v>
      </c>
      <c r="P87" s="47" t="s">
        <v>1213</v>
      </c>
      <c r="Q87" s="2"/>
      <c r="R87" s="39"/>
      <c r="S87" s="3" t="s">
        <v>1511</v>
      </c>
      <c r="T87" s="3" t="s">
        <v>1511</v>
      </c>
      <c r="U87" s="3" t="s">
        <v>1512</v>
      </c>
      <c r="V87" s="89">
        <f t="shared" si="6"/>
        <v>5</v>
      </c>
      <c r="W87" s="89">
        <f t="shared" si="7"/>
        <v>6</v>
      </c>
      <c r="X87" s="89">
        <f t="shared" si="8"/>
        <v>12</v>
      </c>
      <c r="Y87" s="89">
        <f t="shared" si="9"/>
        <v>15</v>
      </c>
      <c r="Z87" s="89">
        <f t="shared" si="10"/>
        <v>12</v>
      </c>
      <c r="AA87" s="13" t="str">
        <f t="shared" si="11"/>
        <v>BrandGebouw05 Industrie</v>
      </c>
    </row>
    <row r="88" spans="1:27" x14ac:dyDescent="0.25">
      <c r="A88" s="2" t="s">
        <v>710</v>
      </c>
      <c r="B88" s="2" t="s">
        <v>124</v>
      </c>
      <c r="C88" s="2" t="s">
        <v>774</v>
      </c>
      <c r="D88" s="2">
        <v>350</v>
      </c>
      <c r="E88" s="2" t="s">
        <v>711</v>
      </c>
      <c r="F88" s="2">
        <v>200000091</v>
      </c>
      <c r="G88" s="2" t="s">
        <v>775</v>
      </c>
      <c r="H88" s="2" t="s">
        <v>776</v>
      </c>
      <c r="I88" s="107">
        <v>1</v>
      </c>
      <c r="J88" s="2"/>
      <c r="K88" s="2">
        <v>1</v>
      </c>
      <c r="L88" s="2" t="s">
        <v>777</v>
      </c>
      <c r="M88" s="2" t="s">
        <v>751</v>
      </c>
      <c r="N88" s="2"/>
      <c r="O88" s="46" t="s">
        <v>1214</v>
      </c>
      <c r="P88" s="47" t="s">
        <v>1215</v>
      </c>
      <c r="Q88" s="2"/>
      <c r="R88" s="39"/>
      <c r="S88" s="3" t="s">
        <v>1511</v>
      </c>
      <c r="T88" s="3" t="s">
        <v>1511</v>
      </c>
      <c r="U88" s="3" t="s">
        <v>1512</v>
      </c>
      <c r="V88" s="89">
        <f t="shared" si="6"/>
        <v>5</v>
      </c>
      <c r="W88" s="89">
        <f t="shared" si="7"/>
        <v>6</v>
      </c>
      <c r="X88" s="89">
        <f t="shared" si="8"/>
        <v>10</v>
      </c>
      <c r="Y88" s="89">
        <f t="shared" si="9"/>
        <v>13</v>
      </c>
      <c r="Z88" s="89">
        <f t="shared" si="10"/>
        <v>10</v>
      </c>
      <c r="AA88" s="13" t="str">
        <f t="shared" si="11"/>
        <v>BrandGebouw06 Kantoor</v>
      </c>
    </row>
    <row r="89" spans="1:27" ht="60" x14ac:dyDescent="0.25">
      <c r="A89" s="2" t="s">
        <v>710</v>
      </c>
      <c r="B89" s="2" t="s">
        <v>124</v>
      </c>
      <c r="C89" s="2" t="s">
        <v>822</v>
      </c>
      <c r="D89" s="2">
        <v>350</v>
      </c>
      <c r="E89" s="2" t="s">
        <v>711</v>
      </c>
      <c r="F89" s="2">
        <v>200000092</v>
      </c>
      <c r="G89" s="2" t="s">
        <v>823</v>
      </c>
      <c r="H89" s="2" t="s">
        <v>824</v>
      </c>
      <c r="I89" s="107">
        <v>1</v>
      </c>
      <c r="J89" s="2"/>
      <c r="K89" s="2">
        <v>1</v>
      </c>
      <c r="L89" s="2" t="s">
        <v>825</v>
      </c>
      <c r="M89" s="2"/>
      <c r="N89" s="2"/>
      <c r="O89" s="46" t="s">
        <v>1216</v>
      </c>
      <c r="P89" s="47" t="s">
        <v>1217</v>
      </c>
      <c r="Q89" s="2"/>
      <c r="R89" s="39"/>
      <c r="S89" s="3" t="s">
        <v>1511</v>
      </c>
      <c r="T89" s="3" t="s">
        <v>1511</v>
      </c>
      <c r="U89" s="3" t="s">
        <v>1512</v>
      </c>
      <c r="V89" s="89">
        <f t="shared" si="6"/>
        <v>5</v>
      </c>
      <c r="W89" s="89">
        <f t="shared" si="7"/>
        <v>6</v>
      </c>
      <c r="X89" s="89">
        <f t="shared" si="8"/>
        <v>9</v>
      </c>
      <c r="Y89" s="89">
        <f t="shared" si="9"/>
        <v>12</v>
      </c>
      <c r="Z89" s="89">
        <f t="shared" si="10"/>
        <v>9</v>
      </c>
      <c r="AA89" s="13" t="str">
        <f t="shared" si="11"/>
        <v>BrandGebouw07 Logies</v>
      </c>
    </row>
    <row r="90" spans="1:27" x14ac:dyDescent="0.25">
      <c r="A90" s="2" t="s">
        <v>710</v>
      </c>
      <c r="B90" s="2" t="s">
        <v>124</v>
      </c>
      <c r="C90" s="2" t="s">
        <v>818</v>
      </c>
      <c r="D90" s="2">
        <v>350</v>
      </c>
      <c r="E90" s="2" t="s">
        <v>711</v>
      </c>
      <c r="F90" s="2">
        <v>200000093</v>
      </c>
      <c r="G90" s="2" t="s">
        <v>819</v>
      </c>
      <c r="H90" s="2" t="s">
        <v>820</v>
      </c>
      <c r="I90" s="107">
        <v>1</v>
      </c>
      <c r="J90" s="2"/>
      <c r="K90" s="2">
        <v>1</v>
      </c>
      <c r="L90" s="2" t="s">
        <v>821</v>
      </c>
      <c r="M90" s="2" t="s">
        <v>751</v>
      </c>
      <c r="N90" s="2"/>
      <c r="O90" s="46" t="s">
        <v>1218</v>
      </c>
      <c r="P90" s="47" t="s">
        <v>1219</v>
      </c>
      <c r="Q90" s="2"/>
      <c r="R90" s="39"/>
      <c r="S90" s="3" t="s">
        <v>1511</v>
      </c>
      <c r="T90" s="3" t="s">
        <v>1511</v>
      </c>
      <c r="U90" s="3" t="s">
        <v>1512</v>
      </c>
      <c r="V90" s="89">
        <f t="shared" si="6"/>
        <v>5</v>
      </c>
      <c r="W90" s="89">
        <f t="shared" si="7"/>
        <v>6</v>
      </c>
      <c r="X90" s="89">
        <f t="shared" si="8"/>
        <v>12</v>
      </c>
      <c r="Y90" s="89">
        <f t="shared" si="9"/>
        <v>15</v>
      </c>
      <c r="Z90" s="89">
        <f t="shared" si="10"/>
        <v>12</v>
      </c>
      <c r="AA90" s="13" t="str">
        <f t="shared" si="11"/>
        <v>BrandGebouw08 Onderwijs</v>
      </c>
    </row>
    <row r="91" spans="1:27" ht="30" x14ac:dyDescent="0.25">
      <c r="A91" s="2" t="s">
        <v>710</v>
      </c>
      <c r="B91" s="2" t="s">
        <v>124</v>
      </c>
      <c r="C91" s="2" t="s">
        <v>826</v>
      </c>
      <c r="D91" s="2">
        <v>350</v>
      </c>
      <c r="E91" s="2" t="s">
        <v>711</v>
      </c>
      <c r="F91" s="2">
        <v>200000094</v>
      </c>
      <c r="G91" s="2" t="s">
        <v>827</v>
      </c>
      <c r="H91" s="2" t="s">
        <v>828</v>
      </c>
      <c r="I91" s="107">
        <v>1</v>
      </c>
      <c r="J91" s="2"/>
      <c r="K91" s="2">
        <v>1</v>
      </c>
      <c r="L91" s="2" t="s">
        <v>829</v>
      </c>
      <c r="M91" s="2"/>
      <c r="N91" s="2"/>
      <c r="O91" s="46" t="s">
        <v>1220</v>
      </c>
      <c r="P91" s="47" t="s">
        <v>1221</v>
      </c>
      <c r="Q91" s="2"/>
      <c r="R91" s="39"/>
      <c r="S91" s="3" t="s">
        <v>1511</v>
      </c>
      <c r="T91" s="3" t="s">
        <v>1511</v>
      </c>
      <c r="U91" s="3" t="s">
        <v>1512</v>
      </c>
      <c r="V91" s="89">
        <f t="shared" si="6"/>
        <v>5</v>
      </c>
      <c r="W91" s="89">
        <f t="shared" si="7"/>
        <v>6</v>
      </c>
      <c r="X91" s="89">
        <f t="shared" si="8"/>
        <v>8</v>
      </c>
      <c r="Y91" s="89">
        <f t="shared" si="9"/>
        <v>11</v>
      </c>
      <c r="Z91" s="89">
        <f t="shared" si="10"/>
        <v>8</v>
      </c>
      <c r="AA91" s="13" t="str">
        <f t="shared" si="11"/>
        <v>BrandGebouw09 Sport</v>
      </c>
    </row>
    <row r="92" spans="1:27" ht="60" x14ac:dyDescent="0.25">
      <c r="A92" s="2" t="s">
        <v>710</v>
      </c>
      <c r="B92" s="2" t="s">
        <v>124</v>
      </c>
      <c r="C92" s="2" t="s">
        <v>778</v>
      </c>
      <c r="D92" s="2">
        <v>350</v>
      </c>
      <c r="E92" s="2" t="s">
        <v>711</v>
      </c>
      <c r="F92" s="2">
        <v>200000095</v>
      </c>
      <c r="G92" s="2" t="s">
        <v>779</v>
      </c>
      <c r="H92" s="2" t="s">
        <v>780</v>
      </c>
      <c r="I92" s="107">
        <v>1</v>
      </c>
      <c r="J92" s="2"/>
      <c r="K92" s="2">
        <v>1</v>
      </c>
      <c r="L92" s="2" t="s">
        <v>781</v>
      </c>
      <c r="M92" s="2" t="s">
        <v>751</v>
      </c>
      <c r="N92" s="2"/>
      <c r="O92" s="46" t="s">
        <v>1222</v>
      </c>
      <c r="P92" s="47" t="s">
        <v>1223</v>
      </c>
      <c r="Q92" s="2"/>
      <c r="R92" s="39"/>
      <c r="S92" s="3" t="s">
        <v>1511</v>
      </c>
      <c r="T92" s="3" t="s">
        <v>1511</v>
      </c>
      <c r="U92" s="3" t="s">
        <v>1512</v>
      </c>
      <c r="V92" s="89">
        <f t="shared" si="6"/>
        <v>5</v>
      </c>
      <c r="W92" s="89">
        <f t="shared" si="7"/>
        <v>6</v>
      </c>
      <c r="X92" s="89">
        <f t="shared" si="8"/>
        <v>9</v>
      </c>
      <c r="Y92" s="89">
        <f t="shared" si="9"/>
        <v>12</v>
      </c>
      <c r="Z92" s="89">
        <f t="shared" si="10"/>
        <v>9</v>
      </c>
      <c r="AA92" s="13" t="str">
        <f t="shared" si="11"/>
        <v>BrandGebouw10 Winkel</v>
      </c>
    </row>
    <row r="93" spans="1:27" ht="105" x14ac:dyDescent="0.25">
      <c r="A93" s="2" t="s">
        <v>710</v>
      </c>
      <c r="B93" s="2" t="s">
        <v>124</v>
      </c>
      <c r="C93" s="2" t="s">
        <v>1009</v>
      </c>
      <c r="D93" s="2">
        <v>350</v>
      </c>
      <c r="E93" s="2" t="s">
        <v>711</v>
      </c>
      <c r="F93" s="2">
        <v>200000096</v>
      </c>
      <c r="G93" s="2" t="s">
        <v>1010</v>
      </c>
      <c r="H93" s="2" t="s">
        <v>1011</v>
      </c>
      <c r="I93" s="107">
        <v>1</v>
      </c>
      <c r="J93" s="2"/>
      <c r="K93" s="2">
        <v>1</v>
      </c>
      <c r="L93" s="2" t="s">
        <v>1012</v>
      </c>
      <c r="M93" s="2" t="s">
        <v>751</v>
      </c>
      <c r="N93" s="2"/>
      <c r="O93" s="46" t="s">
        <v>1200</v>
      </c>
      <c r="P93" s="47" t="s">
        <v>1224</v>
      </c>
      <c r="Q93" s="2"/>
      <c r="R93" s="39"/>
      <c r="S93" s="3" t="s">
        <v>1511</v>
      </c>
      <c r="T93" s="3" t="s">
        <v>1511</v>
      </c>
      <c r="U93" s="3" t="s">
        <v>1512</v>
      </c>
      <c r="V93" s="89">
        <f t="shared" si="6"/>
        <v>5</v>
      </c>
      <c r="W93" s="89">
        <f t="shared" si="7"/>
        <v>6</v>
      </c>
      <c r="X93" s="89">
        <f t="shared" si="8"/>
        <v>10</v>
      </c>
      <c r="Y93" s="89">
        <f t="shared" si="9"/>
        <v>22</v>
      </c>
      <c r="Z93" s="89">
        <f t="shared" si="10"/>
        <v>9</v>
      </c>
      <c r="AA93" s="13" t="str">
        <f t="shared" si="11"/>
        <v>BrandGebouw11 Overige</v>
      </c>
    </row>
    <row r="94" spans="1:27" ht="45" x14ac:dyDescent="0.25">
      <c r="A94" s="2" t="s">
        <v>710</v>
      </c>
      <c r="B94" s="2" t="s">
        <v>276</v>
      </c>
      <c r="C94" s="2"/>
      <c r="D94" s="2">
        <v>350</v>
      </c>
      <c r="E94" s="2" t="s">
        <v>711</v>
      </c>
      <c r="F94" s="2">
        <v>200005011</v>
      </c>
      <c r="G94" s="2" t="s">
        <v>947</v>
      </c>
      <c r="H94" s="2" t="s">
        <v>948</v>
      </c>
      <c r="I94" s="107">
        <v>1</v>
      </c>
      <c r="J94" s="2"/>
      <c r="K94" s="2">
        <v>1</v>
      </c>
      <c r="L94" s="2" t="s">
        <v>1495</v>
      </c>
      <c r="M94" s="2"/>
      <c r="N94" s="2"/>
      <c r="O94" s="46" t="s">
        <v>1225</v>
      </c>
      <c r="P94" s="47" t="s">
        <v>1226</v>
      </c>
      <c r="Q94" s="2"/>
      <c r="R94" s="39"/>
      <c r="S94" s="3" t="s">
        <v>1511</v>
      </c>
      <c r="T94" s="3" t="s">
        <v>1511</v>
      </c>
      <c r="U94" s="3" t="s">
        <v>1512</v>
      </c>
      <c r="V94" s="89">
        <f t="shared" si="6"/>
        <v>5</v>
      </c>
      <c r="W94" s="89">
        <f t="shared" si="7"/>
        <v>10</v>
      </c>
      <c r="X94" s="89">
        <f t="shared" si="8"/>
        <v>0</v>
      </c>
      <c r="Y94" s="89">
        <f t="shared" si="9"/>
        <v>16</v>
      </c>
      <c r="Z94" s="89">
        <f t="shared" si="10"/>
        <v>13</v>
      </c>
      <c r="AA94" s="13" t="str">
        <f t="shared" si="11"/>
        <v>BrandLuchtvaart</v>
      </c>
    </row>
    <row r="95" spans="1:27" ht="45" x14ac:dyDescent="0.25">
      <c r="A95" s="2" t="s">
        <v>710</v>
      </c>
      <c r="B95" s="2" t="s">
        <v>759</v>
      </c>
      <c r="C95" s="2"/>
      <c r="D95" s="2">
        <v>350</v>
      </c>
      <c r="E95" s="2" t="s">
        <v>711</v>
      </c>
      <c r="F95" s="2">
        <v>200000111</v>
      </c>
      <c r="G95" s="2" t="s">
        <v>895</v>
      </c>
      <c r="H95" s="2" t="s">
        <v>896</v>
      </c>
      <c r="I95" s="107">
        <v>2</v>
      </c>
      <c r="J95" s="2"/>
      <c r="K95" s="2">
        <v>1</v>
      </c>
      <c r="L95" s="2" t="s">
        <v>897</v>
      </c>
      <c r="M95" s="2"/>
      <c r="N95" s="2"/>
      <c r="O95" s="46" t="s">
        <v>1227</v>
      </c>
      <c r="P95" s="47" t="s">
        <v>1228</v>
      </c>
      <c r="Q95" s="2"/>
      <c r="R95" s="39"/>
      <c r="S95" s="3" t="s">
        <v>1511</v>
      </c>
      <c r="T95" s="3" t="s">
        <v>1511</v>
      </c>
      <c r="U95" s="3" t="s">
        <v>1512</v>
      </c>
      <c r="V95" s="89">
        <f t="shared" si="6"/>
        <v>5</v>
      </c>
      <c r="W95" s="89">
        <f t="shared" si="7"/>
        <v>6</v>
      </c>
      <c r="X95" s="89">
        <f t="shared" si="8"/>
        <v>0</v>
      </c>
      <c r="Y95" s="89">
        <f t="shared" si="9"/>
        <v>11</v>
      </c>
      <c r="Z95" s="89">
        <f t="shared" si="10"/>
        <v>9</v>
      </c>
      <c r="AA95" s="13" t="str">
        <f t="shared" si="11"/>
        <v>BrandNatuur</v>
      </c>
    </row>
    <row r="96" spans="1:27" ht="45" x14ac:dyDescent="0.25">
      <c r="A96" s="2" t="s">
        <v>710</v>
      </c>
      <c r="B96" s="2" t="s">
        <v>759</v>
      </c>
      <c r="C96" s="2" t="s">
        <v>805</v>
      </c>
      <c r="D96" s="2">
        <v>351</v>
      </c>
      <c r="E96" s="2" t="s">
        <v>806</v>
      </c>
      <c r="F96" s="2">
        <v>200009783</v>
      </c>
      <c r="G96" s="2" t="s">
        <v>807</v>
      </c>
      <c r="H96" s="2" t="s">
        <v>808</v>
      </c>
      <c r="I96" s="108">
        <v>2</v>
      </c>
      <c r="J96" s="2"/>
      <c r="K96" s="2">
        <v>1</v>
      </c>
      <c r="L96" s="2" t="s">
        <v>1496</v>
      </c>
      <c r="M96" s="2"/>
      <c r="N96" s="2"/>
      <c r="O96" s="46" t="s">
        <v>1229</v>
      </c>
      <c r="P96" s="47" t="s">
        <v>1230</v>
      </c>
      <c r="Q96" s="2"/>
      <c r="R96" s="39"/>
      <c r="S96" s="3" t="s">
        <v>1511</v>
      </c>
      <c r="T96" s="3" t="s">
        <v>1511</v>
      </c>
      <c r="U96" s="3" t="s">
        <v>1512</v>
      </c>
      <c r="V96" s="89">
        <f t="shared" si="6"/>
        <v>5</v>
      </c>
      <c r="W96" s="89">
        <f t="shared" si="7"/>
        <v>6</v>
      </c>
      <c r="X96" s="89">
        <f t="shared" si="8"/>
        <v>11</v>
      </c>
      <c r="Y96" s="89">
        <f t="shared" si="9"/>
        <v>10</v>
      </c>
      <c r="Z96" s="89">
        <f t="shared" si="10"/>
        <v>8</v>
      </c>
      <c r="AA96" s="13" t="str">
        <f t="shared" si="11"/>
        <v>BrandNatuurAkker/Weide</v>
      </c>
    </row>
    <row r="97" spans="1:27" ht="90" x14ac:dyDescent="0.25">
      <c r="A97" s="2" t="s">
        <v>710</v>
      </c>
      <c r="B97" s="2" t="s">
        <v>759</v>
      </c>
      <c r="C97" s="2" t="s">
        <v>1004</v>
      </c>
      <c r="D97" s="2">
        <v>350</v>
      </c>
      <c r="E97" s="2" t="s">
        <v>711</v>
      </c>
      <c r="F97" s="2">
        <v>200000112</v>
      </c>
      <c r="G97" s="2" t="s">
        <v>1005</v>
      </c>
      <c r="H97" s="2" t="s">
        <v>1006</v>
      </c>
      <c r="I97" s="107">
        <v>2</v>
      </c>
      <c r="J97" s="2"/>
      <c r="K97" s="2">
        <v>1</v>
      </c>
      <c r="L97" s="2" t="s">
        <v>1007</v>
      </c>
      <c r="M97" s="2" t="s">
        <v>1008</v>
      </c>
      <c r="N97" s="2"/>
      <c r="O97" s="46" t="s">
        <v>1231</v>
      </c>
      <c r="P97" s="47" t="s">
        <v>1232</v>
      </c>
      <c r="Q97" s="2"/>
      <c r="R97" s="39"/>
      <c r="S97" s="3" t="s">
        <v>1511</v>
      </c>
      <c r="T97" s="3" t="s">
        <v>1511</v>
      </c>
      <c r="U97" s="3" t="s">
        <v>1512</v>
      </c>
      <c r="V97" s="89">
        <f t="shared" si="6"/>
        <v>5</v>
      </c>
      <c r="W97" s="89">
        <f t="shared" si="7"/>
        <v>6</v>
      </c>
      <c r="X97" s="89">
        <f t="shared" si="8"/>
        <v>3</v>
      </c>
      <c r="Y97" s="89">
        <f t="shared" si="9"/>
        <v>8</v>
      </c>
      <c r="Z97" s="89">
        <f t="shared" si="10"/>
        <v>6</v>
      </c>
      <c r="AA97" s="13" t="str">
        <f t="shared" si="11"/>
        <v>BrandNatuurBos</v>
      </c>
    </row>
    <row r="98" spans="1:27" ht="30" x14ac:dyDescent="0.25">
      <c r="A98" s="2" t="s">
        <v>710</v>
      </c>
      <c r="B98" s="2" t="s">
        <v>759</v>
      </c>
      <c r="C98" s="2" t="s">
        <v>968</v>
      </c>
      <c r="D98" s="2">
        <v>350</v>
      </c>
      <c r="E98" s="2" t="s">
        <v>711</v>
      </c>
      <c r="F98" s="2">
        <v>200000113</v>
      </c>
      <c r="G98" s="2" t="s">
        <v>969</v>
      </c>
      <c r="H98" s="2" t="s">
        <v>970</v>
      </c>
      <c r="I98" s="107">
        <v>2</v>
      </c>
      <c r="J98" s="2"/>
      <c r="K98" s="2">
        <v>1</v>
      </c>
      <c r="L98" s="2" t="s">
        <v>971</v>
      </c>
      <c r="M98" s="2"/>
      <c r="N98" s="2"/>
      <c r="O98" s="46" t="s">
        <v>1233</v>
      </c>
      <c r="P98" s="47" t="s">
        <v>1234</v>
      </c>
      <c r="Q98" s="2"/>
      <c r="R98" s="39"/>
      <c r="S98" s="3" t="s">
        <v>1511</v>
      </c>
      <c r="T98" s="3" t="s">
        <v>1511</v>
      </c>
      <c r="U98" s="3" t="s">
        <v>1512</v>
      </c>
      <c r="V98" s="89">
        <f t="shared" si="6"/>
        <v>5</v>
      </c>
      <c r="W98" s="89">
        <f t="shared" si="7"/>
        <v>6</v>
      </c>
      <c r="X98" s="89">
        <f t="shared" si="8"/>
        <v>4</v>
      </c>
      <c r="Y98" s="89">
        <f t="shared" si="9"/>
        <v>9</v>
      </c>
      <c r="Z98" s="89">
        <f t="shared" si="10"/>
        <v>7</v>
      </c>
      <c r="AA98" s="13" t="str">
        <f t="shared" si="11"/>
        <v>BrandNatuurDuin</v>
      </c>
    </row>
    <row r="99" spans="1:27" ht="30" x14ac:dyDescent="0.25">
      <c r="A99" s="2" t="s">
        <v>710</v>
      </c>
      <c r="B99" s="2" t="s">
        <v>759</v>
      </c>
      <c r="C99" s="2" t="s">
        <v>797</v>
      </c>
      <c r="D99" s="2">
        <v>350</v>
      </c>
      <c r="E99" s="2" t="s">
        <v>711</v>
      </c>
      <c r="F99" s="2">
        <v>200000114</v>
      </c>
      <c r="G99" s="2" t="s">
        <v>798</v>
      </c>
      <c r="H99" s="2" t="s">
        <v>799</v>
      </c>
      <c r="I99" s="107">
        <v>2</v>
      </c>
      <c r="J99" s="2"/>
      <c r="K99" s="2">
        <v>1</v>
      </c>
      <c r="L99" s="2" t="s">
        <v>800</v>
      </c>
      <c r="M99" s="2"/>
      <c r="N99" s="2"/>
      <c r="O99" s="46" t="s">
        <v>1235</v>
      </c>
      <c r="P99" s="47" t="s">
        <v>1236</v>
      </c>
      <c r="Q99" s="2"/>
      <c r="R99" s="39"/>
      <c r="S99" s="3" t="s">
        <v>1511</v>
      </c>
      <c r="T99" s="3" t="s">
        <v>1511</v>
      </c>
      <c r="U99" s="3" t="s">
        <v>1512</v>
      </c>
      <c r="V99" s="89">
        <f t="shared" si="6"/>
        <v>5</v>
      </c>
      <c r="W99" s="89">
        <f t="shared" si="7"/>
        <v>6</v>
      </c>
      <c r="X99" s="89">
        <f t="shared" si="8"/>
        <v>5</v>
      </c>
      <c r="Y99" s="89">
        <f t="shared" si="9"/>
        <v>10</v>
      </c>
      <c r="Z99" s="89">
        <f t="shared" si="10"/>
        <v>8</v>
      </c>
      <c r="AA99" s="13" t="str">
        <f t="shared" si="11"/>
        <v>BrandNatuurHeide</v>
      </c>
    </row>
    <row r="100" spans="1:27" ht="75" x14ac:dyDescent="0.25">
      <c r="A100" s="2" t="s">
        <v>710</v>
      </c>
      <c r="B100" s="2" t="s">
        <v>759</v>
      </c>
      <c r="C100" s="2" t="s">
        <v>764</v>
      </c>
      <c r="D100" s="2">
        <v>350</v>
      </c>
      <c r="E100" s="2" t="s">
        <v>711</v>
      </c>
      <c r="F100" s="2">
        <v>200000115</v>
      </c>
      <c r="G100" s="2" t="s">
        <v>765</v>
      </c>
      <c r="H100" s="2" t="s">
        <v>766</v>
      </c>
      <c r="I100" s="107">
        <v>2</v>
      </c>
      <c r="J100" s="2"/>
      <c r="K100" s="2">
        <v>1</v>
      </c>
      <c r="L100" s="2" t="s">
        <v>767</v>
      </c>
      <c r="M100" s="2" t="s">
        <v>768</v>
      </c>
      <c r="N100" s="2"/>
      <c r="O100" s="46" t="s">
        <v>1237</v>
      </c>
      <c r="P100" s="47" t="s">
        <v>1238</v>
      </c>
      <c r="Q100" s="2"/>
      <c r="R100" s="39"/>
      <c r="S100" s="3" t="s">
        <v>1511</v>
      </c>
      <c r="T100" s="3" t="s">
        <v>1511</v>
      </c>
      <c r="U100" s="3" t="s">
        <v>1512</v>
      </c>
      <c r="V100" s="89">
        <f t="shared" si="6"/>
        <v>5</v>
      </c>
      <c r="W100" s="89">
        <f t="shared" si="7"/>
        <v>6</v>
      </c>
      <c r="X100" s="89">
        <f t="shared" si="8"/>
        <v>4</v>
      </c>
      <c r="Y100" s="89">
        <f t="shared" si="9"/>
        <v>9</v>
      </c>
      <c r="Z100" s="89">
        <f t="shared" si="10"/>
        <v>7</v>
      </c>
      <c r="AA100" s="13" t="str">
        <f t="shared" si="11"/>
        <v>BrandNatuurRiet</v>
      </c>
    </row>
    <row r="101" spans="1:27" ht="30" x14ac:dyDescent="0.25">
      <c r="A101" s="2" t="s">
        <v>710</v>
      </c>
      <c r="B101" s="2" t="s">
        <v>759</v>
      </c>
      <c r="C101" s="2" t="s">
        <v>760</v>
      </c>
      <c r="D101" s="2">
        <v>350</v>
      </c>
      <c r="E101" s="2" t="s">
        <v>711</v>
      </c>
      <c r="F101" s="2">
        <v>200000116</v>
      </c>
      <c r="G101" s="2" t="s">
        <v>761</v>
      </c>
      <c r="H101" s="2" t="s">
        <v>762</v>
      </c>
      <c r="I101" s="107">
        <v>2</v>
      </c>
      <c r="J101" s="2"/>
      <c r="K101" s="2">
        <v>1</v>
      </c>
      <c r="L101" s="2" t="s">
        <v>763</v>
      </c>
      <c r="M101" s="2"/>
      <c r="N101" s="2"/>
      <c r="O101" s="46" t="s">
        <v>1239</v>
      </c>
      <c r="P101" s="47" t="s">
        <v>1240</v>
      </c>
      <c r="Q101" s="2"/>
      <c r="R101" s="39"/>
      <c r="S101" s="3" t="s">
        <v>1511</v>
      </c>
      <c r="T101" s="3" t="s">
        <v>1511</v>
      </c>
      <c r="U101" s="3" t="s">
        <v>1512</v>
      </c>
      <c r="V101" s="89">
        <f t="shared" si="6"/>
        <v>5</v>
      </c>
      <c r="W101" s="89">
        <f t="shared" si="7"/>
        <v>6</v>
      </c>
      <c r="X101" s="89">
        <f t="shared" si="8"/>
        <v>4</v>
      </c>
      <c r="Y101" s="89">
        <f t="shared" si="9"/>
        <v>9</v>
      </c>
      <c r="Z101" s="89">
        <f t="shared" si="10"/>
        <v>7</v>
      </c>
      <c r="AA101" s="13" t="str">
        <f t="shared" si="11"/>
        <v>BrandNatuurVeen</v>
      </c>
    </row>
    <row r="102" spans="1:27" ht="45" x14ac:dyDescent="0.25">
      <c r="A102" s="2" t="s">
        <v>710</v>
      </c>
      <c r="B102" s="2" t="s">
        <v>362</v>
      </c>
      <c r="C102" s="2"/>
      <c r="D102" s="2">
        <v>350</v>
      </c>
      <c r="E102" s="2" t="s">
        <v>711</v>
      </c>
      <c r="F102" s="2">
        <v>200000119</v>
      </c>
      <c r="G102" s="2" t="s">
        <v>712</v>
      </c>
      <c r="H102" s="2" t="s">
        <v>713</v>
      </c>
      <c r="I102" s="107">
        <v>2</v>
      </c>
      <c r="J102" s="2"/>
      <c r="K102" s="2">
        <v>1</v>
      </c>
      <c r="L102" s="2" t="s">
        <v>714</v>
      </c>
      <c r="M102" s="2" t="s">
        <v>715</v>
      </c>
      <c r="N102" s="2"/>
      <c r="O102" s="46" t="s">
        <v>1241</v>
      </c>
      <c r="P102" s="47" t="s">
        <v>1242</v>
      </c>
      <c r="Q102" s="2"/>
      <c r="R102" s="39"/>
      <c r="S102" s="3" t="s">
        <v>1511</v>
      </c>
      <c r="T102" s="3" t="s">
        <v>1511</v>
      </c>
      <c r="U102" s="3" t="s">
        <v>1512</v>
      </c>
      <c r="V102" s="89">
        <f t="shared" si="6"/>
        <v>5</v>
      </c>
      <c r="W102" s="89">
        <f t="shared" si="7"/>
        <v>11</v>
      </c>
      <c r="X102" s="89">
        <f t="shared" si="8"/>
        <v>0</v>
      </c>
      <c r="Y102" s="89">
        <f t="shared" si="9"/>
        <v>17</v>
      </c>
      <c r="Z102" s="89">
        <f t="shared" si="10"/>
        <v>14</v>
      </c>
      <c r="AA102" s="13" t="str">
        <f t="shared" si="11"/>
        <v>BrandScheepvaart</v>
      </c>
    </row>
    <row r="103" spans="1:27" ht="45" x14ac:dyDescent="0.25">
      <c r="A103" s="2" t="s">
        <v>710</v>
      </c>
      <c r="B103" s="2" t="s">
        <v>742</v>
      </c>
      <c r="C103" s="2"/>
      <c r="D103" s="2">
        <v>350</v>
      </c>
      <c r="E103" s="2" t="s">
        <v>711</v>
      </c>
      <c r="F103" s="2">
        <v>200000120</v>
      </c>
      <c r="G103" s="2" t="s">
        <v>756</v>
      </c>
      <c r="H103" s="2" t="s">
        <v>757</v>
      </c>
      <c r="I103" s="107">
        <v>3</v>
      </c>
      <c r="J103" s="2"/>
      <c r="K103" s="2">
        <v>2</v>
      </c>
      <c r="L103" s="2" t="s">
        <v>758</v>
      </c>
      <c r="M103" s="2"/>
      <c r="N103" s="2"/>
      <c r="O103" s="46" t="s">
        <v>710</v>
      </c>
      <c r="P103" s="47" t="s">
        <v>1243</v>
      </c>
      <c r="Q103" s="2"/>
      <c r="R103" s="39"/>
      <c r="S103" s="3" t="s">
        <v>1512</v>
      </c>
      <c r="T103" s="3" t="s">
        <v>1511</v>
      </c>
      <c r="U103" s="3" t="s">
        <v>1512</v>
      </c>
      <c r="V103" s="89">
        <f t="shared" si="6"/>
        <v>5</v>
      </c>
      <c r="W103" s="89">
        <f t="shared" si="7"/>
        <v>9</v>
      </c>
      <c r="X103" s="89">
        <f t="shared" si="8"/>
        <v>0</v>
      </c>
      <c r="Y103" s="89">
        <f t="shared" si="9"/>
        <v>15</v>
      </c>
      <c r="Z103" s="89">
        <f t="shared" si="10"/>
        <v>5</v>
      </c>
      <c r="AA103" s="13" t="str">
        <f t="shared" si="11"/>
        <v>BrandSpecifiek</v>
      </c>
    </row>
    <row r="104" spans="1:27" ht="60" x14ac:dyDescent="0.25">
      <c r="A104" s="2" t="s">
        <v>710</v>
      </c>
      <c r="B104" s="2" t="s">
        <v>742</v>
      </c>
      <c r="C104" s="2" t="s">
        <v>920</v>
      </c>
      <c r="D104" s="2">
        <v>350</v>
      </c>
      <c r="E104" s="2" t="s">
        <v>711</v>
      </c>
      <c r="F104" s="2">
        <v>200000121</v>
      </c>
      <c r="G104" s="2" t="s">
        <v>921</v>
      </c>
      <c r="H104" s="2" t="s">
        <v>920</v>
      </c>
      <c r="I104" s="107">
        <v>3</v>
      </c>
      <c r="J104" s="2"/>
      <c r="K104" s="2">
        <v>2</v>
      </c>
      <c r="L104" s="2" t="s">
        <v>922</v>
      </c>
      <c r="M104" s="2"/>
      <c r="N104" s="2"/>
      <c r="O104" s="46" t="s">
        <v>920</v>
      </c>
      <c r="P104" s="47" t="s">
        <v>1244</v>
      </c>
      <c r="Q104" s="2"/>
      <c r="R104" s="39"/>
      <c r="S104" s="3" t="s">
        <v>1512</v>
      </c>
      <c r="T104" s="3" t="s">
        <v>1511</v>
      </c>
      <c r="U104" s="3" t="s">
        <v>1512</v>
      </c>
      <c r="V104" s="89">
        <f t="shared" si="6"/>
        <v>5</v>
      </c>
      <c r="W104" s="89">
        <f t="shared" si="7"/>
        <v>9</v>
      </c>
      <c r="X104" s="89">
        <f t="shared" si="8"/>
        <v>12</v>
      </c>
      <c r="Y104" s="89">
        <f t="shared" si="9"/>
        <v>12</v>
      </c>
      <c r="Z104" s="89">
        <f t="shared" si="10"/>
        <v>12</v>
      </c>
      <c r="AA104" s="13" t="str">
        <f t="shared" si="11"/>
        <v>BrandSpecifiekBrandgerucht</v>
      </c>
    </row>
    <row r="105" spans="1:27" ht="45" x14ac:dyDescent="0.25">
      <c r="A105" s="2" t="s">
        <v>710</v>
      </c>
      <c r="B105" s="2" t="s">
        <v>742</v>
      </c>
      <c r="C105" s="2" t="s">
        <v>902</v>
      </c>
      <c r="D105" s="2">
        <v>350</v>
      </c>
      <c r="E105" s="2" t="s">
        <v>711</v>
      </c>
      <c r="F105" s="2">
        <v>200000123</v>
      </c>
      <c r="G105" s="2" t="s">
        <v>903</v>
      </c>
      <c r="H105" s="2" t="s">
        <v>902</v>
      </c>
      <c r="I105" s="107">
        <v>3</v>
      </c>
      <c r="J105" s="2"/>
      <c r="K105" s="2">
        <v>2</v>
      </c>
      <c r="L105" s="2" t="s">
        <v>904</v>
      </c>
      <c r="M105" s="2"/>
      <c r="N105" s="2"/>
      <c r="O105" s="46" t="s">
        <v>902</v>
      </c>
      <c r="P105" s="47" t="s">
        <v>1245</v>
      </c>
      <c r="Q105" s="2"/>
      <c r="R105" s="39"/>
      <c r="S105" s="3" t="s">
        <v>1512</v>
      </c>
      <c r="T105" s="3" t="s">
        <v>1511</v>
      </c>
      <c r="U105" s="3" t="s">
        <v>1512</v>
      </c>
      <c r="V105" s="89">
        <f t="shared" si="6"/>
        <v>5</v>
      </c>
      <c r="W105" s="89">
        <f t="shared" si="7"/>
        <v>9</v>
      </c>
      <c r="X105" s="89">
        <f t="shared" si="8"/>
        <v>9</v>
      </c>
      <c r="Y105" s="89">
        <f t="shared" si="9"/>
        <v>9</v>
      </c>
      <c r="Z105" s="89">
        <f t="shared" si="10"/>
        <v>9</v>
      </c>
      <c r="AA105" s="13" t="str">
        <f t="shared" si="11"/>
        <v>BrandSpecifiekNablussen</v>
      </c>
    </row>
    <row r="106" spans="1:27" ht="75" x14ac:dyDescent="0.25">
      <c r="A106" s="2" t="s">
        <v>710</v>
      </c>
      <c r="B106" s="2" t="s">
        <v>742</v>
      </c>
      <c r="C106" s="2" t="s">
        <v>743</v>
      </c>
      <c r="D106" s="2">
        <v>350</v>
      </c>
      <c r="E106" s="2" t="s">
        <v>711</v>
      </c>
      <c r="F106" s="2">
        <v>200000124</v>
      </c>
      <c r="G106" s="2" t="s">
        <v>744</v>
      </c>
      <c r="H106" s="2" t="s">
        <v>745</v>
      </c>
      <c r="I106" s="107">
        <v>3</v>
      </c>
      <c r="J106" s="2"/>
      <c r="K106" s="2">
        <v>2</v>
      </c>
      <c r="L106" s="2" t="s">
        <v>746</v>
      </c>
      <c r="M106" s="2"/>
      <c r="N106" s="2"/>
      <c r="O106" s="46" t="s">
        <v>743</v>
      </c>
      <c r="P106" s="47" t="s">
        <v>1246</v>
      </c>
      <c r="Q106" s="2"/>
      <c r="R106" s="39"/>
      <c r="S106" s="3" t="s">
        <v>1512</v>
      </c>
      <c r="T106" s="3" t="s">
        <v>1511</v>
      </c>
      <c r="U106" s="3" t="s">
        <v>1512</v>
      </c>
      <c r="V106" s="89">
        <f t="shared" si="6"/>
        <v>5</v>
      </c>
      <c r="W106" s="89">
        <f t="shared" si="7"/>
        <v>9</v>
      </c>
      <c r="X106" s="89">
        <f t="shared" si="8"/>
        <v>10</v>
      </c>
      <c r="Y106" s="89">
        <f t="shared" si="9"/>
        <v>16</v>
      </c>
      <c r="Z106" s="89">
        <f t="shared" si="10"/>
        <v>10</v>
      </c>
      <c r="AA106" s="13" t="str">
        <f t="shared" si="11"/>
        <v>BrandSpecifiekNacontrole</v>
      </c>
    </row>
    <row r="107" spans="1:27" ht="60" x14ac:dyDescent="0.25">
      <c r="A107" s="2" t="s">
        <v>710</v>
      </c>
      <c r="B107" s="2" t="s">
        <v>66</v>
      </c>
      <c r="C107" s="2"/>
      <c r="D107" s="2">
        <v>350</v>
      </c>
      <c r="E107" s="2" t="s">
        <v>711</v>
      </c>
      <c r="F107" s="2">
        <v>200000125</v>
      </c>
      <c r="G107" s="2" t="s">
        <v>926</v>
      </c>
      <c r="H107" s="2" t="s">
        <v>927</v>
      </c>
      <c r="I107" s="107">
        <v>2</v>
      </c>
      <c r="J107" s="2"/>
      <c r="K107" s="2">
        <v>1</v>
      </c>
      <c r="L107" s="2" t="s">
        <v>928</v>
      </c>
      <c r="M107" s="2" t="s">
        <v>929</v>
      </c>
      <c r="N107" s="2"/>
      <c r="O107" s="46" t="s">
        <v>1247</v>
      </c>
      <c r="P107" s="47" t="s">
        <v>1248</v>
      </c>
      <c r="Q107" s="2"/>
      <c r="R107" s="39"/>
      <c r="S107" s="3" t="s">
        <v>1511</v>
      </c>
      <c r="T107" s="3" t="s">
        <v>1511</v>
      </c>
      <c r="U107" s="3" t="s">
        <v>1512</v>
      </c>
      <c r="V107" s="89">
        <f t="shared" si="6"/>
        <v>5</v>
      </c>
      <c r="W107" s="89">
        <f t="shared" si="7"/>
        <v>12</v>
      </c>
      <c r="X107" s="89">
        <f t="shared" si="8"/>
        <v>0</v>
      </c>
      <c r="Y107" s="89">
        <f t="shared" si="9"/>
        <v>18</v>
      </c>
      <c r="Z107" s="89">
        <f t="shared" si="10"/>
        <v>15</v>
      </c>
      <c r="AA107" s="13" t="str">
        <f t="shared" si="11"/>
        <v>BrandSpoorvervoer</v>
      </c>
    </row>
    <row r="108" spans="1:27" ht="60" x14ac:dyDescent="0.25">
      <c r="A108" s="2" t="s">
        <v>710</v>
      </c>
      <c r="B108" s="2" t="s">
        <v>881</v>
      </c>
      <c r="C108" s="2"/>
      <c r="D108" s="2">
        <v>350</v>
      </c>
      <c r="E108" s="2" t="s">
        <v>711</v>
      </c>
      <c r="F108" s="2">
        <v>200000126</v>
      </c>
      <c r="G108" s="2" t="s">
        <v>983</v>
      </c>
      <c r="H108" s="2" t="s">
        <v>984</v>
      </c>
      <c r="I108" s="107">
        <v>2</v>
      </c>
      <c r="J108" s="2"/>
      <c r="K108" s="2">
        <v>1</v>
      </c>
      <c r="L108" s="2" t="s">
        <v>985</v>
      </c>
      <c r="M108" s="2"/>
      <c r="N108" s="2"/>
      <c r="O108" s="46" t="s">
        <v>1249</v>
      </c>
      <c r="P108" s="47" t="s">
        <v>1250</v>
      </c>
      <c r="Q108" s="2"/>
      <c r="R108" s="39"/>
      <c r="S108" s="3" t="s">
        <v>1511</v>
      </c>
      <c r="T108" s="3" t="s">
        <v>1511</v>
      </c>
      <c r="U108" s="3" t="s">
        <v>1512</v>
      </c>
      <c r="V108" s="89">
        <f t="shared" si="6"/>
        <v>5</v>
      </c>
      <c r="W108" s="89">
        <f t="shared" si="7"/>
        <v>10</v>
      </c>
      <c r="X108" s="89">
        <f t="shared" si="8"/>
        <v>0</v>
      </c>
      <c r="Y108" s="89">
        <f t="shared" si="9"/>
        <v>16</v>
      </c>
      <c r="Z108" s="89">
        <f t="shared" si="10"/>
        <v>13</v>
      </c>
      <c r="AA108" s="13" t="str">
        <f t="shared" si="11"/>
        <v>BrandWegvervoer</v>
      </c>
    </row>
    <row r="109" spans="1:27" ht="45" x14ac:dyDescent="0.25">
      <c r="A109" s="2" t="s">
        <v>26</v>
      </c>
      <c r="B109" s="2"/>
      <c r="C109" s="2"/>
      <c r="D109" s="2">
        <v>1</v>
      </c>
      <c r="E109" s="2" t="s">
        <v>27</v>
      </c>
      <c r="F109" s="2">
        <v>200000127</v>
      </c>
      <c r="G109" s="2" t="s">
        <v>28</v>
      </c>
      <c r="H109" s="2" t="s">
        <v>26</v>
      </c>
      <c r="I109" s="2"/>
      <c r="J109" s="2"/>
      <c r="K109" s="2"/>
      <c r="L109" s="2" t="s">
        <v>29</v>
      </c>
      <c r="M109" s="2" t="s">
        <v>30</v>
      </c>
      <c r="N109" s="2"/>
      <c r="O109" s="46" t="s">
        <v>26</v>
      </c>
      <c r="P109" s="47" t="s">
        <v>1251</v>
      </c>
      <c r="Q109" s="2"/>
      <c r="R109" s="39"/>
      <c r="S109" s="3" t="s">
        <v>1512</v>
      </c>
      <c r="T109" s="3" t="s">
        <v>1512</v>
      </c>
      <c r="U109" s="3" t="s">
        <v>1512</v>
      </c>
      <c r="V109" s="89">
        <f t="shared" si="6"/>
        <v>15</v>
      </c>
      <c r="W109" s="89">
        <f t="shared" si="7"/>
        <v>0</v>
      </c>
      <c r="X109" s="89">
        <f t="shared" si="8"/>
        <v>0</v>
      </c>
      <c r="Y109" s="89">
        <f t="shared" si="9"/>
        <v>15</v>
      </c>
      <c r="Z109" s="89">
        <f t="shared" si="10"/>
        <v>15</v>
      </c>
      <c r="AA109" s="13" t="str">
        <f t="shared" si="11"/>
        <v>Dienstverlening</v>
      </c>
    </row>
    <row r="110" spans="1:27" ht="45" x14ac:dyDescent="0.25">
      <c r="A110" s="2" t="s">
        <v>26</v>
      </c>
      <c r="B110" s="2" t="s">
        <v>191</v>
      </c>
      <c r="C110" s="2"/>
      <c r="D110" s="2">
        <v>700</v>
      </c>
      <c r="E110" s="2" t="s">
        <v>42</v>
      </c>
      <c r="F110" s="2">
        <v>200000152</v>
      </c>
      <c r="G110" s="2" t="s">
        <v>324</v>
      </c>
      <c r="H110" s="2" t="s">
        <v>325</v>
      </c>
      <c r="I110" s="107">
        <v>5</v>
      </c>
      <c r="J110" s="2"/>
      <c r="K110" s="2"/>
      <c r="L110" s="2" t="s">
        <v>326</v>
      </c>
      <c r="M110" s="2"/>
      <c r="N110" s="2"/>
      <c r="O110" s="46" t="s">
        <v>1252</v>
      </c>
      <c r="P110" s="47" t="s">
        <v>1253</v>
      </c>
      <c r="Q110" s="2"/>
      <c r="R110" s="39"/>
      <c r="S110" s="3" t="s">
        <v>1512</v>
      </c>
      <c r="T110" s="3" t="s">
        <v>1512</v>
      </c>
      <c r="U110" s="3" t="s">
        <v>1511</v>
      </c>
      <c r="V110" s="89">
        <f t="shared" si="6"/>
        <v>15</v>
      </c>
      <c r="W110" s="89">
        <f t="shared" si="7"/>
        <v>13</v>
      </c>
      <c r="X110" s="89">
        <f t="shared" si="8"/>
        <v>0</v>
      </c>
      <c r="Y110" s="89">
        <f t="shared" si="9"/>
        <v>24</v>
      </c>
      <c r="Z110" s="89">
        <f t="shared" si="10"/>
        <v>9</v>
      </c>
      <c r="AA110" s="13" t="str">
        <f t="shared" si="11"/>
        <v>DienstverleningAmbulancezorg</v>
      </c>
    </row>
    <row r="111" spans="1:27" ht="30" x14ac:dyDescent="0.25">
      <c r="A111" s="2" t="s">
        <v>26</v>
      </c>
      <c r="B111" s="2" t="s">
        <v>191</v>
      </c>
      <c r="C111" s="2" t="s">
        <v>1054</v>
      </c>
      <c r="D111" s="2"/>
      <c r="E111" s="2"/>
      <c r="F111" s="2">
        <v>200009871</v>
      </c>
      <c r="G111" s="2" t="s">
        <v>1055</v>
      </c>
      <c r="H111" s="2" t="s">
        <v>1054</v>
      </c>
      <c r="I111" s="107">
        <v>5</v>
      </c>
      <c r="J111" s="2"/>
      <c r="K111" s="2"/>
      <c r="L111" s="2" t="s">
        <v>1056</v>
      </c>
      <c r="M111" s="2"/>
      <c r="N111" s="2"/>
      <c r="O111" s="46" t="s">
        <v>1252</v>
      </c>
      <c r="P111" s="47" t="s">
        <v>1254</v>
      </c>
      <c r="Q111" s="2"/>
      <c r="R111" s="39"/>
      <c r="S111" s="3"/>
      <c r="T111" s="3"/>
      <c r="U111" s="3" t="s">
        <v>1511</v>
      </c>
      <c r="V111" s="89">
        <f t="shared" si="6"/>
        <v>15</v>
      </c>
      <c r="W111" s="89">
        <f t="shared" si="7"/>
        <v>13</v>
      </c>
      <c r="X111" s="89">
        <f t="shared" si="8"/>
        <v>16</v>
      </c>
      <c r="Y111" s="89">
        <f t="shared" si="9"/>
        <v>16</v>
      </c>
      <c r="Z111" s="89">
        <f t="shared" si="10"/>
        <v>9</v>
      </c>
      <c r="AA111" s="13" t="str">
        <f t="shared" si="11"/>
        <v>DienstverleningAmbulancezorgAfgebroken inzet</v>
      </c>
    </row>
    <row r="112" spans="1:27" ht="60" x14ac:dyDescent="0.25">
      <c r="A112" s="2" t="s">
        <v>26</v>
      </c>
      <c r="B112" s="2" t="s">
        <v>191</v>
      </c>
      <c r="C112" s="2" t="s">
        <v>72</v>
      </c>
      <c r="D112" s="2">
        <v>700</v>
      </c>
      <c r="E112" s="2" t="s">
        <v>42</v>
      </c>
      <c r="F112" s="2">
        <v>200009785</v>
      </c>
      <c r="G112" s="2" t="s">
        <v>705</v>
      </c>
      <c r="H112" s="2" t="s">
        <v>12452</v>
      </c>
      <c r="I112" s="107">
        <v>5</v>
      </c>
      <c r="J112" s="2"/>
      <c r="K112" s="2"/>
      <c r="L112" s="2" t="s">
        <v>1497</v>
      </c>
      <c r="M112" s="2"/>
      <c r="N112" s="2"/>
      <c r="O112" s="46" t="s">
        <v>12068</v>
      </c>
      <c r="P112" s="47" t="s">
        <v>1255</v>
      </c>
      <c r="Q112" s="2" t="s">
        <v>12453</v>
      </c>
      <c r="R112" s="39"/>
      <c r="S112" s="3" t="s">
        <v>1512</v>
      </c>
      <c r="T112" s="3" t="s">
        <v>1512</v>
      </c>
      <c r="U112" s="3" t="s">
        <v>1511</v>
      </c>
      <c r="V112" s="89">
        <f t="shared" si="6"/>
        <v>15</v>
      </c>
      <c r="W112" s="89">
        <f t="shared" si="7"/>
        <v>13</v>
      </c>
      <c r="X112" s="89">
        <f t="shared" si="8"/>
        <v>13</v>
      </c>
      <c r="Y112" s="89">
        <f t="shared" si="9"/>
        <v>24</v>
      </c>
      <c r="Z112" s="89">
        <f t="shared" si="10"/>
        <v>11</v>
      </c>
      <c r="AA112" s="13" t="str">
        <f t="shared" si="11"/>
        <v>DienstverleningAmbulancezorgAfstemverzoek</v>
      </c>
    </row>
    <row r="113" spans="1:27" ht="30" x14ac:dyDescent="0.25">
      <c r="A113" s="2" t="s">
        <v>26</v>
      </c>
      <c r="B113" s="2" t="s">
        <v>191</v>
      </c>
      <c r="C113" s="2" t="s">
        <v>41</v>
      </c>
      <c r="D113" s="2">
        <v>700</v>
      </c>
      <c r="E113" s="2" t="s">
        <v>42</v>
      </c>
      <c r="F113" s="2">
        <v>200000153</v>
      </c>
      <c r="G113" s="2" t="s">
        <v>617</v>
      </c>
      <c r="H113" s="2" t="s">
        <v>618</v>
      </c>
      <c r="I113" s="107">
        <v>5</v>
      </c>
      <c r="J113" s="2"/>
      <c r="K113" s="2"/>
      <c r="L113" s="2" t="s">
        <v>619</v>
      </c>
      <c r="M113" s="2"/>
      <c r="N113" s="2"/>
      <c r="O113" s="46" t="s">
        <v>1252</v>
      </c>
      <c r="P113" s="47" t="s">
        <v>1256</v>
      </c>
      <c r="Q113" s="2"/>
      <c r="R113" s="39"/>
      <c r="S113" s="3" t="s">
        <v>1512</v>
      </c>
      <c r="T113" s="3" t="s">
        <v>1512</v>
      </c>
      <c r="U113" s="3" t="s">
        <v>1511</v>
      </c>
      <c r="V113" s="89">
        <f t="shared" si="6"/>
        <v>15</v>
      </c>
      <c r="W113" s="89">
        <f t="shared" si="7"/>
        <v>13</v>
      </c>
      <c r="X113" s="89">
        <f t="shared" si="8"/>
        <v>8</v>
      </c>
      <c r="Y113" s="89">
        <f t="shared" si="9"/>
        <v>22</v>
      </c>
      <c r="Z113" s="89">
        <f t="shared" si="10"/>
        <v>9</v>
      </c>
      <c r="AA113" s="13" t="str">
        <f t="shared" si="11"/>
        <v>DienstverleningAmbulancezorgBijstand</v>
      </c>
    </row>
    <row r="114" spans="1:27" x14ac:dyDescent="0.25">
      <c r="A114" s="2" t="s">
        <v>26</v>
      </c>
      <c r="B114" s="2" t="s">
        <v>191</v>
      </c>
      <c r="C114" s="2" t="s">
        <v>192</v>
      </c>
      <c r="D114" s="2">
        <v>700</v>
      </c>
      <c r="E114" s="2" t="s">
        <v>42</v>
      </c>
      <c r="F114" s="2">
        <v>200000154</v>
      </c>
      <c r="G114" s="2" t="s">
        <v>193</v>
      </c>
      <c r="H114" s="2" t="s">
        <v>194</v>
      </c>
      <c r="I114" s="107">
        <v>5</v>
      </c>
      <c r="J114" s="2"/>
      <c r="K114" s="2"/>
      <c r="L114" s="2" t="s">
        <v>195</v>
      </c>
      <c r="M114" s="2"/>
      <c r="N114" s="2"/>
      <c r="O114" s="46" t="s">
        <v>1252</v>
      </c>
      <c r="P114" s="47" t="s">
        <v>1257</v>
      </c>
      <c r="Q114" s="2"/>
      <c r="R114" s="39"/>
      <c r="S114" s="3" t="s">
        <v>1512</v>
      </c>
      <c r="T114" s="3" t="s">
        <v>1512</v>
      </c>
      <c r="U114" s="3" t="s">
        <v>1511</v>
      </c>
      <c r="V114" s="89">
        <f t="shared" si="6"/>
        <v>15</v>
      </c>
      <c r="W114" s="89">
        <f t="shared" si="7"/>
        <v>13</v>
      </c>
      <c r="X114" s="89">
        <f t="shared" si="8"/>
        <v>17</v>
      </c>
      <c r="Y114" s="89">
        <f t="shared" si="9"/>
        <v>24</v>
      </c>
      <c r="Z114" s="89">
        <f t="shared" si="10"/>
        <v>9</v>
      </c>
      <c r="AA114" s="13" t="str">
        <f t="shared" si="11"/>
        <v>DienstverleningAmbulancezorgDienst aan derden</v>
      </c>
    </row>
    <row r="115" spans="1:27" x14ac:dyDescent="0.25">
      <c r="A115" s="2" t="s">
        <v>26</v>
      </c>
      <c r="B115" s="2" t="s">
        <v>191</v>
      </c>
      <c r="C115" s="2" t="s">
        <v>60</v>
      </c>
      <c r="D115" s="2">
        <v>700</v>
      </c>
      <c r="E115" s="2" t="s">
        <v>42</v>
      </c>
      <c r="F115" s="2">
        <v>200009444</v>
      </c>
      <c r="G115" s="2" t="s">
        <v>680</v>
      </c>
      <c r="H115" s="2" t="s">
        <v>681</v>
      </c>
      <c r="I115" s="107">
        <v>5</v>
      </c>
      <c r="J115" s="2"/>
      <c r="K115" s="2"/>
      <c r="L115" s="2"/>
      <c r="M115" s="2"/>
      <c r="N115" s="2"/>
      <c r="O115" s="46" t="s">
        <v>1252</v>
      </c>
      <c r="P115" s="47" t="s">
        <v>1258</v>
      </c>
      <c r="Q115" s="2"/>
      <c r="R115" s="39"/>
      <c r="S115" s="3" t="s">
        <v>1512</v>
      </c>
      <c r="T115" s="3" t="s">
        <v>1512</v>
      </c>
      <c r="U115" s="3" t="s">
        <v>1511</v>
      </c>
      <c r="V115" s="89">
        <f t="shared" si="6"/>
        <v>15</v>
      </c>
      <c r="W115" s="89">
        <f t="shared" si="7"/>
        <v>13</v>
      </c>
      <c r="X115" s="89">
        <f t="shared" si="8"/>
        <v>14</v>
      </c>
      <c r="Y115" s="89">
        <f t="shared" si="9"/>
        <v>23</v>
      </c>
      <c r="Z115" s="89">
        <f t="shared" si="10"/>
        <v>9</v>
      </c>
      <c r="AA115" s="13" t="str">
        <f t="shared" si="11"/>
        <v>DienstverleningAmbulancezorgGeplande actie</v>
      </c>
    </row>
    <row r="116" spans="1:27" x14ac:dyDescent="0.25">
      <c r="A116" s="2" t="s">
        <v>26</v>
      </c>
      <c r="B116" s="2" t="s">
        <v>191</v>
      </c>
      <c r="C116" s="2" t="s">
        <v>155</v>
      </c>
      <c r="D116" s="2">
        <v>700</v>
      </c>
      <c r="E116" s="2" t="s">
        <v>42</v>
      </c>
      <c r="F116" s="2">
        <v>200009431</v>
      </c>
      <c r="G116" s="2" t="s">
        <v>209</v>
      </c>
      <c r="H116" s="2" t="s">
        <v>210</v>
      </c>
      <c r="I116" s="107">
        <v>5</v>
      </c>
      <c r="J116" s="2"/>
      <c r="K116" s="2"/>
      <c r="L116" s="2" t="s">
        <v>158</v>
      </c>
      <c r="M116" s="2"/>
      <c r="N116" s="2"/>
      <c r="O116" s="46" t="s">
        <v>1252</v>
      </c>
      <c r="P116" s="47" t="s">
        <v>1259</v>
      </c>
      <c r="Q116" s="2"/>
      <c r="R116" s="39"/>
      <c r="S116" s="3" t="s">
        <v>1512</v>
      </c>
      <c r="T116" s="3" t="s">
        <v>1512</v>
      </c>
      <c r="U116" s="3" t="s">
        <v>1511</v>
      </c>
      <c r="V116" s="89">
        <f t="shared" si="6"/>
        <v>15</v>
      </c>
      <c r="W116" s="89">
        <f t="shared" si="7"/>
        <v>13</v>
      </c>
      <c r="X116" s="89">
        <f t="shared" si="8"/>
        <v>8</v>
      </c>
      <c r="Y116" s="89">
        <f t="shared" si="9"/>
        <v>22</v>
      </c>
      <c r="Z116" s="89">
        <f t="shared" si="10"/>
        <v>9</v>
      </c>
      <c r="AA116" s="13" t="str">
        <f t="shared" si="11"/>
        <v>DienstverleningAmbulancezorgOefening</v>
      </c>
    </row>
    <row r="117" spans="1:27" ht="30" x14ac:dyDescent="0.25">
      <c r="A117" s="2" t="s">
        <v>26</v>
      </c>
      <c r="B117" s="2" t="s">
        <v>191</v>
      </c>
      <c r="C117" s="2" t="s">
        <v>702</v>
      </c>
      <c r="D117" s="2">
        <v>700</v>
      </c>
      <c r="E117" s="2" t="s">
        <v>42</v>
      </c>
      <c r="F117" s="2">
        <v>200009784</v>
      </c>
      <c r="G117" s="2" t="s">
        <v>703</v>
      </c>
      <c r="H117" s="2" t="s">
        <v>704</v>
      </c>
      <c r="I117" s="107">
        <v>5</v>
      </c>
      <c r="J117" s="2"/>
      <c r="K117" s="2"/>
      <c r="L117" s="2" t="s">
        <v>1498</v>
      </c>
      <c r="M117" s="2"/>
      <c r="N117" s="2"/>
      <c r="O117" s="46" t="s">
        <v>1252</v>
      </c>
      <c r="P117" s="47" t="s">
        <v>1260</v>
      </c>
      <c r="Q117" s="2"/>
      <c r="R117" s="39"/>
      <c r="S117" s="3" t="s">
        <v>1512</v>
      </c>
      <c r="T117" s="3" t="s">
        <v>1512</v>
      </c>
      <c r="U117" s="3" t="s">
        <v>1511</v>
      </c>
      <c r="V117" s="89">
        <f t="shared" si="6"/>
        <v>15</v>
      </c>
      <c r="W117" s="89">
        <f t="shared" si="7"/>
        <v>13</v>
      </c>
      <c r="X117" s="89">
        <f t="shared" si="8"/>
        <v>10</v>
      </c>
      <c r="Y117" s="89">
        <f t="shared" si="9"/>
        <v>24</v>
      </c>
      <c r="Z117" s="89">
        <f t="shared" si="10"/>
        <v>9</v>
      </c>
      <c r="AA117" s="13" t="str">
        <f t="shared" si="11"/>
        <v>DienstverleningAmbulancezorgOpnamestop</v>
      </c>
    </row>
    <row r="118" spans="1:27" ht="30" x14ac:dyDescent="0.25">
      <c r="A118" s="82" t="s">
        <v>26</v>
      </c>
      <c r="B118" s="82" t="s">
        <v>191</v>
      </c>
      <c r="C118" s="82" t="s">
        <v>1067</v>
      </c>
      <c r="D118" s="2"/>
      <c r="E118" s="2"/>
      <c r="F118" s="2">
        <v>200010065</v>
      </c>
      <c r="G118" s="2" t="s">
        <v>1107</v>
      </c>
      <c r="H118" s="83" t="s">
        <v>1108</v>
      </c>
      <c r="I118" s="107">
        <v>5</v>
      </c>
      <c r="J118" s="2"/>
      <c r="K118" s="2"/>
      <c r="L118" s="2" t="s">
        <v>1070</v>
      </c>
      <c r="M118" s="2"/>
      <c r="N118" s="2"/>
      <c r="O118" s="46" t="s">
        <v>1252</v>
      </c>
      <c r="P118" s="47" t="s">
        <v>1261</v>
      </c>
      <c r="Q118" s="2"/>
      <c r="R118" s="39"/>
      <c r="S118" s="3"/>
      <c r="T118" s="3"/>
      <c r="U118" s="3" t="s">
        <v>1511</v>
      </c>
      <c r="V118" s="89">
        <f t="shared" si="6"/>
        <v>15</v>
      </c>
      <c r="W118" s="89">
        <f t="shared" si="7"/>
        <v>13</v>
      </c>
      <c r="X118" s="89">
        <f t="shared" si="8"/>
        <v>11</v>
      </c>
      <c r="Y118" s="89">
        <f t="shared" si="9"/>
        <v>25</v>
      </c>
      <c r="Z118" s="89">
        <f t="shared" si="10"/>
        <v>9</v>
      </c>
      <c r="AA118" s="13" t="str">
        <f t="shared" si="11"/>
        <v>DienstverleningAmbulancezorgTestmelding</v>
      </c>
    </row>
    <row r="119" spans="1:27" x14ac:dyDescent="0.25">
      <c r="A119" s="2" t="s">
        <v>26</v>
      </c>
      <c r="B119" s="2" t="s">
        <v>191</v>
      </c>
      <c r="C119" s="2" t="s">
        <v>229</v>
      </c>
      <c r="D119" s="2">
        <v>700</v>
      </c>
      <c r="E119" s="2" t="s">
        <v>42</v>
      </c>
      <c r="F119" s="2">
        <v>200001413</v>
      </c>
      <c r="G119" s="2" t="s">
        <v>230</v>
      </c>
      <c r="H119" s="2" t="s">
        <v>229</v>
      </c>
      <c r="I119" s="107">
        <v>4</v>
      </c>
      <c r="J119" s="2"/>
      <c r="K119" s="2"/>
      <c r="L119" s="2" t="s">
        <v>231</v>
      </c>
      <c r="M119" s="2"/>
      <c r="N119" s="2"/>
      <c r="O119" s="46" t="s">
        <v>1252</v>
      </c>
      <c r="P119" s="47" t="s">
        <v>1262</v>
      </c>
      <c r="Q119" s="2"/>
      <c r="R119" s="39"/>
      <c r="S119" s="3" t="s">
        <v>1512</v>
      </c>
      <c r="T119" s="3" t="s">
        <v>1512</v>
      </c>
      <c r="U119" s="3" t="s">
        <v>1511</v>
      </c>
      <c r="V119" s="89">
        <f t="shared" si="6"/>
        <v>15</v>
      </c>
      <c r="W119" s="89">
        <f t="shared" si="7"/>
        <v>13</v>
      </c>
      <c r="X119" s="89">
        <f t="shared" si="8"/>
        <v>3</v>
      </c>
      <c r="Y119" s="89">
        <f t="shared" si="9"/>
        <v>3</v>
      </c>
      <c r="Z119" s="89">
        <f t="shared" si="10"/>
        <v>9</v>
      </c>
      <c r="AA119" s="13" t="str">
        <f t="shared" si="11"/>
        <v>DienstverleningAmbulancezorgVWS</v>
      </c>
    </row>
    <row r="120" spans="1:27" ht="45" x14ac:dyDescent="0.25">
      <c r="A120" s="2" t="s">
        <v>26</v>
      </c>
      <c r="B120" s="2" t="s">
        <v>40</v>
      </c>
      <c r="C120" s="2"/>
      <c r="D120" s="2">
        <v>700</v>
      </c>
      <c r="E120" s="2" t="s">
        <v>42</v>
      </c>
      <c r="F120" s="2">
        <v>200000128</v>
      </c>
      <c r="G120" s="2" t="s">
        <v>589</v>
      </c>
      <c r="H120" s="2" t="s">
        <v>590</v>
      </c>
      <c r="I120" s="107">
        <v>5</v>
      </c>
      <c r="J120" s="2"/>
      <c r="K120" s="2"/>
      <c r="L120" s="2" t="s">
        <v>591</v>
      </c>
      <c r="M120" s="2"/>
      <c r="N120" s="2"/>
      <c r="O120" s="46" t="s">
        <v>26</v>
      </c>
      <c r="P120" s="47" t="s">
        <v>1263</v>
      </c>
      <c r="Q120" s="2"/>
      <c r="R120" s="39"/>
      <c r="S120" s="3" t="s">
        <v>1512</v>
      </c>
      <c r="T120" s="3" t="s">
        <v>1511</v>
      </c>
      <c r="U120" s="3" t="s">
        <v>1512</v>
      </c>
      <c r="V120" s="89">
        <f t="shared" si="6"/>
        <v>15</v>
      </c>
      <c r="W120" s="89">
        <f t="shared" si="7"/>
        <v>9</v>
      </c>
      <c r="X120" s="89">
        <f t="shared" si="8"/>
        <v>0</v>
      </c>
      <c r="Y120" s="89">
        <f t="shared" si="9"/>
        <v>25</v>
      </c>
      <c r="Z120" s="89">
        <f t="shared" si="10"/>
        <v>15</v>
      </c>
      <c r="AA120" s="13" t="str">
        <f t="shared" si="11"/>
        <v>DienstverleningBrandweer</v>
      </c>
    </row>
    <row r="121" spans="1:27" ht="60" x14ac:dyDescent="0.25">
      <c r="A121" s="2" t="s">
        <v>26</v>
      </c>
      <c r="B121" s="2" t="s">
        <v>40</v>
      </c>
      <c r="C121" s="2" t="s">
        <v>72</v>
      </c>
      <c r="D121" s="2">
        <v>700</v>
      </c>
      <c r="E121" s="2" t="s">
        <v>42</v>
      </c>
      <c r="F121" s="2">
        <v>200000129</v>
      </c>
      <c r="G121" s="2" t="s">
        <v>73</v>
      </c>
      <c r="H121" s="2" t="s">
        <v>74</v>
      </c>
      <c r="I121" s="108">
        <v>5</v>
      </c>
      <c r="J121" s="2"/>
      <c r="K121" s="2"/>
      <c r="L121" s="2" t="s">
        <v>75</v>
      </c>
      <c r="M121" s="2" t="s">
        <v>76</v>
      </c>
      <c r="N121" s="2"/>
      <c r="O121" s="46" t="s">
        <v>12068</v>
      </c>
      <c r="P121" s="47" t="s">
        <v>1264</v>
      </c>
      <c r="Q121" s="2"/>
      <c r="R121" s="39"/>
      <c r="S121" s="3" t="s">
        <v>1512</v>
      </c>
      <c r="T121" s="3" t="s">
        <v>1511</v>
      </c>
      <c r="U121" s="3" t="s">
        <v>1512</v>
      </c>
      <c r="V121" s="89">
        <f t="shared" si="6"/>
        <v>15</v>
      </c>
      <c r="W121" s="89">
        <f t="shared" si="7"/>
        <v>9</v>
      </c>
      <c r="X121" s="89">
        <f t="shared" si="8"/>
        <v>13</v>
      </c>
      <c r="Y121" s="89">
        <f t="shared" si="9"/>
        <v>23</v>
      </c>
      <c r="Z121" s="89">
        <f t="shared" si="10"/>
        <v>11</v>
      </c>
      <c r="AA121" s="13" t="str">
        <f t="shared" si="11"/>
        <v>DienstverleningBrandweerAfstemverzoek</v>
      </c>
    </row>
    <row r="122" spans="1:27" ht="30" x14ac:dyDescent="0.25">
      <c r="A122" s="2" t="s">
        <v>26</v>
      </c>
      <c r="B122" s="2" t="s">
        <v>40</v>
      </c>
      <c r="C122" s="2" t="s">
        <v>41</v>
      </c>
      <c r="D122" s="2">
        <v>700</v>
      </c>
      <c r="E122" s="2" t="s">
        <v>42</v>
      </c>
      <c r="F122" s="2">
        <v>200000131</v>
      </c>
      <c r="G122" s="2" t="s">
        <v>43</v>
      </c>
      <c r="H122" s="2" t="s">
        <v>44</v>
      </c>
      <c r="I122" s="107">
        <v>4</v>
      </c>
      <c r="J122" s="2"/>
      <c r="K122" s="2"/>
      <c r="L122" s="2" t="s">
        <v>45</v>
      </c>
      <c r="M122" s="2" t="s">
        <v>46</v>
      </c>
      <c r="N122" s="2"/>
      <c r="O122" s="46" t="s">
        <v>41</v>
      </c>
      <c r="P122" s="47" t="s">
        <v>1265</v>
      </c>
      <c r="Q122" s="2"/>
      <c r="R122" s="39"/>
      <c r="S122" s="3" t="s">
        <v>1512</v>
      </c>
      <c r="T122" s="3" t="s">
        <v>1511</v>
      </c>
      <c r="U122" s="3" t="s">
        <v>1512</v>
      </c>
      <c r="V122" s="89">
        <f t="shared" si="6"/>
        <v>15</v>
      </c>
      <c r="W122" s="89">
        <f t="shared" si="7"/>
        <v>9</v>
      </c>
      <c r="X122" s="89">
        <f t="shared" si="8"/>
        <v>8</v>
      </c>
      <c r="Y122" s="89">
        <f t="shared" si="9"/>
        <v>18</v>
      </c>
      <c r="Z122" s="89">
        <f t="shared" si="10"/>
        <v>8</v>
      </c>
      <c r="AA122" s="13" t="str">
        <f t="shared" si="11"/>
        <v>DienstverleningBrandweerBijstand</v>
      </c>
    </row>
    <row r="123" spans="1:27" x14ac:dyDescent="0.25">
      <c r="A123" s="2" t="s">
        <v>26</v>
      </c>
      <c r="B123" s="2" t="s">
        <v>40</v>
      </c>
      <c r="C123" s="2" t="s">
        <v>192</v>
      </c>
      <c r="D123" s="2">
        <v>700</v>
      </c>
      <c r="E123" s="2" t="s">
        <v>42</v>
      </c>
      <c r="F123" s="2">
        <v>200005012</v>
      </c>
      <c r="G123" s="2" t="s">
        <v>342</v>
      </c>
      <c r="H123" s="2" t="s">
        <v>343</v>
      </c>
      <c r="I123" s="107">
        <v>4</v>
      </c>
      <c r="J123" s="2"/>
      <c r="K123" s="2"/>
      <c r="L123" s="2" t="s">
        <v>344</v>
      </c>
      <c r="M123" s="2"/>
      <c r="N123" s="2"/>
      <c r="O123" s="46" t="s">
        <v>26</v>
      </c>
      <c r="P123" s="47" t="s">
        <v>1266</v>
      </c>
      <c r="Q123" s="2"/>
      <c r="R123" s="39"/>
      <c r="S123" s="3" t="s">
        <v>1512</v>
      </c>
      <c r="T123" s="3" t="s">
        <v>1511</v>
      </c>
      <c r="U123" s="3" t="s">
        <v>1512</v>
      </c>
      <c r="V123" s="89">
        <f t="shared" si="6"/>
        <v>15</v>
      </c>
      <c r="W123" s="89">
        <f t="shared" si="7"/>
        <v>9</v>
      </c>
      <c r="X123" s="89">
        <f t="shared" si="8"/>
        <v>17</v>
      </c>
      <c r="Y123" s="89">
        <f t="shared" si="9"/>
        <v>25</v>
      </c>
      <c r="Z123" s="89">
        <f t="shared" si="10"/>
        <v>15</v>
      </c>
      <c r="AA123" s="13" t="str">
        <f t="shared" si="11"/>
        <v>DienstverleningBrandweerDienst aan derden</v>
      </c>
    </row>
    <row r="124" spans="1:27" ht="45" x14ac:dyDescent="0.25">
      <c r="A124" s="2" t="s">
        <v>26</v>
      </c>
      <c r="B124" s="2" t="s">
        <v>40</v>
      </c>
      <c r="C124" s="2" t="s">
        <v>60</v>
      </c>
      <c r="D124" s="2">
        <v>700</v>
      </c>
      <c r="E124" s="2" t="s">
        <v>42</v>
      </c>
      <c r="F124" s="2">
        <v>200000133</v>
      </c>
      <c r="G124" s="2" t="s">
        <v>61</v>
      </c>
      <c r="H124" s="2" t="s">
        <v>62</v>
      </c>
      <c r="I124" s="107">
        <v>5</v>
      </c>
      <c r="J124" s="2"/>
      <c r="K124" s="2"/>
      <c r="L124" s="2" t="s">
        <v>63</v>
      </c>
      <c r="M124" s="2" t="s">
        <v>64</v>
      </c>
      <c r="N124" s="2"/>
      <c r="O124" s="46" t="s">
        <v>60</v>
      </c>
      <c r="P124" s="47" t="s">
        <v>1267</v>
      </c>
      <c r="Q124" s="2"/>
      <c r="R124" s="39"/>
      <c r="S124" s="3" t="s">
        <v>1512</v>
      </c>
      <c r="T124" s="3" t="s">
        <v>1511</v>
      </c>
      <c r="U124" s="3" t="s">
        <v>1512</v>
      </c>
      <c r="V124" s="89">
        <f t="shared" si="6"/>
        <v>15</v>
      </c>
      <c r="W124" s="89">
        <f t="shared" si="7"/>
        <v>9</v>
      </c>
      <c r="X124" s="89">
        <f t="shared" si="8"/>
        <v>14</v>
      </c>
      <c r="Y124" s="89">
        <f t="shared" si="9"/>
        <v>24</v>
      </c>
      <c r="Z124" s="89">
        <f t="shared" si="10"/>
        <v>14</v>
      </c>
      <c r="AA124" s="13" t="str">
        <f t="shared" si="11"/>
        <v>DienstverleningBrandweerGeplande actie</v>
      </c>
    </row>
    <row r="125" spans="1:27" ht="45" x14ac:dyDescent="0.25">
      <c r="A125" s="2" t="s">
        <v>26</v>
      </c>
      <c r="B125" s="2" t="s">
        <v>40</v>
      </c>
      <c r="C125" s="2" t="s">
        <v>866</v>
      </c>
      <c r="D125" s="2">
        <v>700</v>
      </c>
      <c r="E125" s="2" t="s">
        <v>42</v>
      </c>
      <c r="F125" s="2">
        <v>200000134</v>
      </c>
      <c r="G125" s="2" t="s">
        <v>867</v>
      </c>
      <c r="H125" s="2" t="s">
        <v>868</v>
      </c>
      <c r="I125" s="107">
        <v>5</v>
      </c>
      <c r="J125" s="2"/>
      <c r="K125" s="2">
        <v>2</v>
      </c>
      <c r="L125" s="2" t="s">
        <v>869</v>
      </c>
      <c r="M125" s="2" t="s">
        <v>870</v>
      </c>
      <c r="N125" s="2"/>
      <c r="O125" s="46" t="s">
        <v>12069</v>
      </c>
      <c r="P125" s="47" t="s">
        <v>1268</v>
      </c>
      <c r="Q125" s="2"/>
      <c r="R125" s="39"/>
      <c r="S125" s="3" t="s">
        <v>1512</v>
      </c>
      <c r="T125" s="3" t="s">
        <v>1511</v>
      </c>
      <c r="U125" s="3" t="s">
        <v>1512</v>
      </c>
      <c r="V125" s="89">
        <f t="shared" si="6"/>
        <v>15</v>
      </c>
      <c r="W125" s="89">
        <f t="shared" si="7"/>
        <v>9</v>
      </c>
      <c r="X125" s="89">
        <f t="shared" si="8"/>
        <v>15</v>
      </c>
      <c r="Y125" s="89">
        <f t="shared" si="9"/>
        <v>25</v>
      </c>
      <c r="Z125" s="89">
        <f t="shared" si="10"/>
        <v>20</v>
      </c>
      <c r="AA125" s="13" t="str">
        <f t="shared" si="11"/>
        <v>DienstverleningBrandweerHerbez./Kazern.</v>
      </c>
    </row>
    <row r="126" spans="1:27" ht="45" x14ac:dyDescent="0.25">
      <c r="A126" s="2" t="s">
        <v>26</v>
      </c>
      <c r="B126" s="2" t="s">
        <v>40</v>
      </c>
      <c r="C126" s="2" t="s">
        <v>886</v>
      </c>
      <c r="D126" s="2">
        <v>700</v>
      </c>
      <c r="E126" s="2" t="s">
        <v>42</v>
      </c>
      <c r="F126" s="2">
        <v>200000135</v>
      </c>
      <c r="G126" s="2" t="s">
        <v>887</v>
      </c>
      <c r="H126" s="2" t="s">
        <v>886</v>
      </c>
      <c r="I126" s="107">
        <v>3</v>
      </c>
      <c r="J126" s="2"/>
      <c r="K126" s="2">
        <v>2</v>
      </c>
      <c r="L126" s="2" t="s">
        <v>888</v>
      </c>
      <c r="M126" s="2"/>
      <c r="N126" s="2"/>
      <c r="O126" s="46" t="s">
        <v>886</v>
      </c>
      <c r="P126" s="47" t="s">
        <v>1269</v>
      </c>
      <c r="Q126" s="2"/>
      <c r="R126" s="39"/>
      <c r="S126" s="3" t="s">
        <v>1512</v>
      </c>
      <c r="T126" s="3" t="s">
        <v>1511</v>
      </c>
      <c r="U126" s="3" t="s">
        <v>1512</v>
      </c>
      <c r="V126" s="89">
        <f t="shared" si="6"/>
        <v>15</v>
      </c>
      <c r="W126" s="89">
        <f t="shared" si="7"/>
        <v>9</v>
      </c>
      <c r="X126" s="89">
        <f t="shared" si="8"/>
        <v>14</v>
      </c>
      <c r="Y126" s="89">
        <f t="shared" si="9"/>
        <v>14</v>
      </c>
      <c r="Z126" s="89">
        <f t="shared" si="10"/>
        <v>14</v>
      </c>
      <c r="AA126" s="13" t="str">
        <f t="shared" si="11"/>
        <v>DienstverleningBrandweerLiftopsluiting</v>
      </c>
    </row>
    <row r="127" spans="1:27" x14ac:dyDescent="0.25">
      <c r="A127" s="2" t="s">
        <v>26</v>
      </c>
      <c r="B127" s="2" t="s">
        <v>40</v>
      </c>
      <c r="C127" s="2" t="s">
        <v>155</v>
      </c>
      <c r="D127" s="2">
        <v>700</v>
      </c>
      <c r="E127" s="2" t="s">
        <v>42</v>
      </c>
      <c r="F127" s="2">
        <v>200009432</v>
      </c>
      <c r="G127" s="2" t="s">
        <v>506</v>
      </c>
      <c r="H127" s="2" t="s">
        <v>507</v>
      </c>
      <c r="I127" s="107">
        <v>5</v>
      </c>
      <c r="J127" s="2"/>
      <c r="K127" s="2"/>
      <c r="L127" s="2" t="s">
        <v>158</v>
      </c>
      <c r="M127" s="2"/>
      <c r="N127" s="2"/>
      <c r="O127" s="46" t="s">
        <v>155</v>
      </c>
      <c r="P127" s="47" t="s">
        <v>1270</v>
      </c>
      <c r="Q127" s="2"/>
      <c r="R127" s="39"/>
      <c r="S127" s="3" t="s">
        <v>1512</v>
      </c>
      <c r="T127" s="3" t="s">
        <v>1511</v>
      </c>
      <c r="U127" s="3" t="s">
        <v>1512</v>
      </c>
      <c r="V127" s="89">
        <f t="shared" si="6"/>
        <v>15</v>
      </c>
      <c r="W127" s="89">
        <f t="shared" si="7"/>
        <v>9</v>
      </c>
      <c r="X127" s="89">
        <f t="shared" si="8"/>
        <v>8</v>
      </c>
      <c r="Y127" s="89">
        <f t="shared" si="9"/>
        <v>17</v>
      </c>
      <c r="Z127" s="89">
        <f t="shared" si="10"/>
        <v>8</v>
      </c>
      <c r="AA127" s="13" t="str">
        <f t="shared" si="11"/>
        <v>DienstverleningBrandweerOefening</v>
      </c>
    </row>
    <row r="128" spans="1:27" ht="30" x14ac:dyDescent="0.25">
      <c r="A128" s="2" t="s">
        <v>26</v>
      </c>
      <c r="B128" s="2" t="s">
        <v>40</v>
      </c>
      <c r="C128" s="2" t="s">
        <v>1067</v>
      </c>
      <c r="D128" s="2"/>
      <c r="E128" s="2"/>
      <c r="F128" s="2">
        <v>200009872</v>
      </c>
      <c r="G128" s="2" t="s">
        <v>1083</v>
      </c>
      <c r="H128" s="2" t="s">
        <v>1084</v>
      </c>
      <c r="I128" s="107">
        <v>5</v>
      </c>
      <c r="J128" s="2"/>
      <c r="K128" s="2"/>
      <c r="L128" s="2" t="s">
        <v>1070</v>
      </c>
      <c r="M128" s="2"/>
      <c r="N128" s="2"/>
      <c r="O128" s="46" t="s">
        <v>1067</v>
      </c>
      <c r="P128" s="47" t="s">
        <v>1271</v>
      </c>
      <c r="Q128" s="2"/>
      <c r="R128" s="39"/>
      <c r="S128" s="3"/>
      <c r="T128" s="3" t="s">
        <v>1511</v>
      </c>
      <c r="U128" s="3"/>
      <c r="V128" s="89">
        <f t="shared" si="6"/>
        <v>15</v>
      </c>
      <c r="W128" s="89">
        <f t="shared" si="7"/>
        <v>9</v>
      </c>
      <c r="X128" s="89">
        <f t="shared" si="8"/>
        <v>11</v>
      </c>
      <c r="Y128" s="89">
        <f t="shared" si="9"/>
        <v>21</v>
      </c>
      <c r="Z128" s="89">
        <f t="shared" si="10"/>
        <v>11</v>
      </c>
      <c r="AA128" s="13" t="str">
        <f t="shared" si="11"/>
        <v>DienstverleningBrandweerTestmelding</v>
      </c>
    </row>
    <row r="129" spans="1:27" ht="90" x14ac:dyDescent="0.25">
      <c r="A129" s="2" t="s">
        <v>26</v>
      </c>
      <c r="B129" s="2" t="s">
        <v>695</v>
      </c>
      <c r="C129" s="2"/>
      <c r="D129" s="2">
        <v>700</v>
      </c>
      <c r="E129" s="2" t="s">
        <v>42</v>
      </c>
      <c r="F129" s="2">
        <v>200009692</v>
      </c>
      <c r="G129" s="2" t="s">
        <v>11805</v>
      </c>
      <c r="H129" s="2" t="s">
        <v>695</v>
      </c>
      <c r="I129" s="107">
        <v>5</v>
      </c>
      <c r="J129" s="2"/>
      <c r="K129" s="2"/>
      <c r="L129" s="2" t="s">
        <v>12513</v>
      </c>
      <c r="M129" s="2" t="s">
        <v>12514</v>
      </c>
      <c r="N129" s="2"/>
      <c r="O129" s="46" t="s">
        <v>26</v>
      </c>
      <c r="P129" s="47" t="s">
        <v>1272</v>
      </c>
      <c r="Q129" s="2"/>
      <c r="R129" s="39"/>
      <c r="S129" s="3" t="s">
        <v>1512</v>
      </c>
      <c r="T129" s="3" t="s">
        <v>1511</v>
      </c>
      <c r="U129" s="3" t="s">
        <v>1512</v>
      </c>
      <c r="V129" s="89">
        <f t="shared" si="6"/>
        <v>15</v>
      </c>
      <c r="W129" s="89">
        <f t="shared" si="7"/>
        <v>18</v>
      </c>
      <c r="X129" s="89">
        <f t="shared" si="8"/>
        <v>0</v>
      </c>
      <c r="Y129" s="89">
        <f t="shared" si="9"/>
        <v>18</v>
      </c>
      <c r="Z129" s="89">
        <f t="shared" si="10"/>
        <v>15</v>
      </c>
      <c r="AA129" s="13" t="str">
        <f t="shared" si="11"/>
        <v>DienstverleningDienst door derden</v>
      </c>
    </row>
    <row r="130" spans="1:27" x14ac:dyDescent="0.25">
      <c r="A130" s="2" t="s">
        <v>26</v>
      </c>
      <c r="B130" s="2" t="s">
        <v>47</v>
      </c>
      <c r="C130" s="2"/>
      <c r="D130" s="2">
        <v>540</v>
      </c>
      <c r="E130" s="2" t="s">
        <v>49</v>
      </c>
      <c r="F130" s="2">
        <v>200000137</v>
      </c>
      <c r="G130" s="2" t="s">
        <v>213</v>
      </c>
      <c r="H130" s="2" t="s">
        <v>214</v>
      </c>
      <c r="I130" s="107">
        <v>3</v>
      </c>
      <c r="J130" s="2"/>
      <c r="K130" s="2"/>
      <c r="L130" s="2" t="s">
        <v>215</v>
      </c>
      <c r="M130" s="2"/>
      <c r="N130" s="2"/>
      <c r="O130" s="46" t="s">
        <v>206</v>
      </c>
      <c r="P130" s="47" t="s">
        <v>1273</v>
      </c>
      <c r="Q130" s="2"/>
      <c r="R130" s="39"/>
      <c r="S130" s="3" t="s">
        <v>1512</v>
      </c>
      <c r="T130" s="3" t="s">
        <v>1511</v>
      </c>
      <c r="U130" s="3" t="s">
        <v>1512</v>
      </c>
      <c r="V130" s="89">
        <f t="shared" ref="V130:V193" si="12">LEN(A130)</f>
        <v>15</v>
      </c>
      <c r="W130" s="89">
        <f t="shared" ref="W130:W193" si="13">LEN(B130)</f>
        <v>6</v>
      </c>
      <c r="X130" s="89">
        <f t="shared" ref="X130:X193" si="14">LEN(C130)</f>
        <v>0</v>
      </c>
      <c r="Y130" s="89">
        <f t="shared" ref="Y130:Y193" si="15">LEN(H130)</f>
        <v>22</v>
      </c>
      <c r="Z130" s="89">
        <f t="shared" ref="Z130:Z193" si="16">LEN(O130)</f>
        <v>17</v>
      </c>
      <c r="AA130" s="13" t="str">
        <f t="shared" si="11"/>
        <v>DienstverleningDieren</v>
      </c>
    </row>
    <row r="131" spans="1:27" x14ac:dyDescent="0.25">
      <c r="A131" s="2" t="s">
        <v>26</v>
      </c>
      <c r="B131" s="2" t="s">
        <v>47</v>
      </c>
      <c r="C131" s="2" t="s">
        <v>206</v>
      </c>
      <c r="D131" s="2">
        <v>540</v>
      </c>
      <c r="E131" s="2" t="s">
        <v>49</v>
      </c>
      <c r="F131" s="2">
        <v>200000138</v>
      </c>
      <c r="G131" s="2" t="s">
        <v>207</v>
      </c>
      <c r="H131" s="2" t="s">
        <v>206</v>
      </c>
      <c r="I131" s="107">
        <v>3</v>
      </c>
      <c r="J131" s="2"/>
      <c r="K131" s="2"/>
      <c r="L131" s="2" t="s">
        <v>208</v>
      </c>
      <c r="M131" s="2"/>
      <c r="N131" s="2"/>
      <c r="O131" s="46" t="s">
        <v>206</v>
      </c>
      <c r="P131" s="47" t="s">
        <v>1274</v>
      </c>
      <c r="Q131" s="2"/>
      <c r="R131" s="39"/>
      <c r="S131" s="3" t="s">
        <v>1511</v>
      </c>
      <c r="T131" s="3" t="s">
        <v>1511</v>
      </c>
      <c r="U131" s="3" t="s">
        <v>1512</v>
      </c>
      <c r="V131" s="89">
        <f t="shared" si="12"/>
        <v>15</v>
      </c>
      <c r="W131" s="89">
        <f t="shared" si="13"/>
        <v>6</v>
      </c>
      <c r="X131" s="89">
        <f t="shared" si="14"/>
        <v>17</v>
      </c>
      <c r="Y131" s="89">
        <f t="shared" si="15"/>
        <v>17</v>
      </c>
      <c r="Z131" s="89">
        <f t="shared" si="16"/>
        <v>17</v>
      </c>
      <c r="AA131" s="13" t="str">
        <f t="shared" ref="AA131:AA194" si="17">CONCATENATE(A131,B131,C131)</f>
        <v>DienstverleningDierenDier in problemen</v>
      </c>
    </row>
    <row r="132" spans="1:27" ht="45" x14ac:dyDescent="0.25">
      <c r="A132" s="2" t="s">
        <v>26</v>
      </c>
      <c r="B132" s="2" t="s">
        <v>47</v>
      </c>
      <c r="C132" s="2" t="s">
        <v>1043</v>
      </c>
      <c r="D132" s="2">
        <v>540</v>
      </c>
      <c r="E132" s="2" t="s">
        <v>49</v>
      </c>
      <c r="F132" s="2">
        <v>200000139</v>
      </c>
      <c r="G132" s="2" t="s">
        <v>1044</v>
      </c>
      <c r="H132" s="2" t="s">
        <v>1045</v>
      </c>
      <c r="I132" s="107">
        <v>3</v>
      </c>
      <c r="J132" s="2"/>
      <c r="K132" s="2">
        <v>2</v>
      </c>
      <c r="L132" s="2" t="s">
        <v>1046</v>
      </c>
      <c r="M132" s="2"/>
      <c r="N132" s="2"/>
      <c r="O132" s="46" t="s">
        <v>12070</v>
      </c>
      <c r="P132" s="47" t="s">
        <v>1275</v>
      </c>
      <c r="Q132" s="2"/>
      <c r="R132" s="39"/>
      <c r="S132" s="3" t="s">
        <v>1511</v>
      </c>
      <c r="T132" s="3" t="s">
        <v>1511</v>
      </c>
      <c r="U132" s="3" t="s">
        <v>1512</v>
      </c>
      <c r="V132" s="89">
        <f t="shared" si="12"/>
        <v>15</v>
      </c>
      <c r="W132" s="89">
        <f t="shared" si="13"/>
        <v>6</v>
      </c>
      <c r="X132" s="89">
        <f t="shared" si="14"/>
        <v>12</v>
      </c>
      <c r="Y132" s="89">
        <f t="shared" si="15"/>
        <v>17</v>
      </c>
      <c r="Z132" s="89">
        <f t="shared" si="16"/>
        <v>14</v>
      </c>
      <c r="AA132" s="13" t="str">
        <f t="shared" si="17"/>
        <v>DienstverleningDierenIn of op ijs</v>
      </c>
    </row>
    <row r="133" spans="1:27" ht="30" x14ac:dyDescent="0.25">
      <c r="A133" s="2" t="s">
        <v>26</v>
      </c>
      <c r="B133" s="2" t="s">
        <v>47</v>
      </c>
      <c r="C133" s="2" t="s">
        <v>871</v>
      </c>
      <c r="D133" s="2">
        <v>540</v>
      </c>
      <c r="E133" s="2" t="s">
        <v>49</v>
      </c>
      <c r="F133" s="2">
        <v>200000140</v>
      </c>
      <c r="G133" s="2" t="s">
        <v>872</v>
      </c>
      <c r="H133" s="2" t="s">
        <v>873</v>
      </c>
      <c r="I133" s="107">
        <v>3</v>
      </c>
      <c r="J133" s="2"/>
      <c r="K133" s="2">
        <v>2</v>
      </c>
      <c r="L133" s="2" t="s">
        <v>874</v>
      </c>
      <c r="M133" s="2"/>
      <c r="N133" s="2"/>
      <c r="O133" s="46" t="s">
        <v>1276</v>
      </c>
      <c r="P133" s="47" t="s">
        <v>1277</v>
      </c>
      <c r="Q133" s="2"/>
      <c r="R133" s="39"/>
      <c r="S133" s="3" t="s">
        <v>1512</v>
      </c>
      <c r="T133" s="3" t="s">
        <v>1511</v>
      </c>
      <c r="U133" s="3" t="s">
        <v>1512</v>
      </c>
      <c r="V133" s="89">
        <f t="shared" si="12"/>
        <v>15</v>
      </c>
      <c r="W133" s="89">
        <f t="shared" si="13"/>
        <v>6</v>
      </c>
      <c r="X133" s="89">
        <f t="shared" si="14"/>
        <v>20</v>
      </c>
      <c r="Y133" s="89">
        <f t="shared" si="15"/>
        <v>25</v>
      </c>
      <c r="Z133" s="89">
        <f t="shared" si="16"/>
        <v>18</v>
      </c>
      <c r="AA133" s="13" t="str">
        <f t="shared" si="17"/>
        <v>DienstverleningDierenIn put/bassin/kelder</v>
      </c>
    </row>
    <row r="134" spans="1:27" ht="45" x14ac:dyDescent="0.25">
      <c r="A134" s="2" t="s">
        <v>26</v>
      </c>
      <c r="B134" s="2" t="s">
        <v>47</v>
      </c>
      <c r="C134" s="2" t="s">
        <v>48</v>
      </c>
      <c r="D134" s="2">
        <v>540</v>
      </c>
      <c r="E134" s="2" t="s">
        <v>49</v>
      </c>
      <c r="F134" s="2">
        <v>200000141</v>
      </c>
      <c r="G134" s="2" t="s">
        <v>50</v>
      </c>
      <c r="H134" s="2" t="s">
        <v>51</v>
      </c>
      <c r="I134" s="107">
        <v>3</v>
      </c>
      <c r="J134" s="2"/>
      <c r="K134" s="2"/>
      <c r="L134" s="2" t="s">
        <v>52</v>
      </c>
      <c r="M134" s="2" t="s">
        <v>53</v>
      </c>
      <c r="N134" s="2"/>
      <c r="O134" s="46" t="s">
        <v>51</v>
      </c>
      <c r="P134" s="47" t="s">
        <v>1278</v>
      </c>
      <c r="Q134" s="2"/>
      <c r="R134" s="39"/>
      <c r="S134" s="3" t="s">
        <v>1512</v>
      </c>
      <c r="T134" s="3" t="s">
        <v>1511</v>
      </c>
      <c r="U134" s="3" t="s">
        <v>1512</v>
      </c>
      <c r="V134" s="89">
        <f t="shared" si="12"/>
        <v>15</v>
      </c>
      <c r="W134" s="89">
        <f t="shared" si="13"/>
        <v>6</v>
      </c>
      <c r="X134" s="89">
        <f t="shared" si="14"/>
        <v>9</v>
      </c>
      <c r="Y134" s="89">
        <f t="shared" si="15"/>
        <v>14</v>
      </c>
      <c r="Z134" s="89">
        <f t="shared" si="16"/>
        <v>14</v>
      </c>
      <c r="AA134" s="13" t="str">
        <f t="shared" si="17"/>
        <v>DienstverleningDierenOp hoogte</v>
      </c>
    </row>
    <row r="135" spans="1:27" ht="45" x14ac:dyDescent="0.25">
      <c r="A135" s="2" t="s">
        <v>26</v>
      </c>
      <c r="B135" s="2" t="s">
        <v>47</v>
      </c>
      <c r="C135" s="2" t="s">
        <v>997</v>
      </c>
      <c r="D135" s="2">
        <v>540</v>
      </c>
      <c r="E135" s="2" t="s">
        <v>49</v>
      </c>
      <c r="F135" s="2">
        <v>200000142</v>
      </c>
      <c r="G135" s="2" t="s">
        <v>998</v>
      </c>
      <c r="H135" s="2" t="s">
        <v>999</v>
      </c>
      <c r="I135" s="107">
        <v>3</v>
      </c>
      <c r="J135" s="2"/>
      <c r="K135" s="2">
        <v>2</v>
      </c>
      <c r="L135" s="2" t="s">
        <v>1000</v>
      </c>
      <c r="M135" s="2"/>
      <c r="N135" s="2"/>
      <c r="O135" s="46" t="s">
        <v>999</v>
      </c>
      <c r="P135" s="47" t="s">
        <v>1279</v>
      </c>
      <c r="Q135" s="2"/>
      <c r="R135" s="39"/>
      <c r="S135" s="3" t="s">
        <v>1511</v>
      </c>
      <c r="T135" s="3" t="s">
        <v>1511</v>
      </c>
      <c r="U135" s="3" t="s">
        <v>1512</v>
      </c>
      <c r="V135" s="89">
        <f t="shared" si="12"/>
        <v>15</v>
      </c>
      <c r="W135" s="89">
        <f t="shared" si="13"/>
        <v>6</v>
      </c>
      <c r="X135" s="89">
        <f t="shared" si="14"/>
        <v>8</v>
      </c>
      <c r="Y135" s="89">
        <f t="shared" si="15"/>
        <v>13</v>
      </c>
      <c r="Z135" s="89">
        <f t="shared" si="16"/>
        <v>13</v>
      </c>
      <c r="AA135" s="13" t="str">
        <f t="shared" si="17"/>
        <v>DienstverleningDierenTe water</v>
      </c>
    </row>
    <row r="136" spans="1:27" x14ac:dyDescent="0.25">
      <c r="A136" s="2" t="s">
        <v>26</v>
      </c>
      <c r="B136" s="2" t="s">
        <v>109</v>
      </c>
      <c r="C136" s="2"/>
      <c r="D136" s="2">
        <v>1</v>
      </c>
      <c r="E136" s="2" t="s">
        <v>27</v>
      </c>
      <c r="F136" s="2">
        <v>200000143</v>
      </c>
      <c r="G136" s="2" t="s">
        <v>265</v>
      </c>
      <c r="H136" s="2" t="s">
        <v>266</v>
      </c>
      <c r="I136" s="107">
        <v>3</v>
      </c>
      <c r="J136" s="2"/>
      <c r="K136" s="2"/>
      <c r="L136" s="2" t="s">
        <v>267</v>
      </c>
      <c r="M136" s="2"/>
      <c r="N136" s="2"/>
      <c r="O136" s="46" t="s">
        <v>1142</v>
      </c>
      <c r="P136" s="47" t="s">
        <v>1280</v>
      </c>
      <c r="Q136" s="2"/>
      <c r="R136" s="39"/>
      <c r="S136" s="3" t="s">
        <v>1511</v>
      </c>
      <c r="T136" s="3" t="s">
        <v>1512</v>
      </c>
      <c r="U136" s="3" t="s">
        <v>1512</v>
      </c>
      <c r="V136" s="89">
        <f t="shared" si="12"/>
        <v>15</v>
      </c>
      <c r="W136" s="89">
        <f t="shared" si="13"/>
        <v>4</v>
      </c>
      <c r="X136" s="89">
        <f t="shared" si="14"/>
        <v>0</v>
      </c>
      <c r="Y136" s="89">
        <f t="shared" si="15"/>
        <v>20</v>
      </c>
      <c r="Z136" s="89">
        <f t="shared" si="16"/>
        <v>9</v>
      </c>
      <c r="AA136" s="13" t="str">
        <f t="shared" si="17"/>
        <v>DienstverleningKMAR</v>
      </c>
    </row>
    <row r="137" spans="1:27" ht="60" x14ac:dyDescent="0.25">
      <c r="A137" s="2" t="s">
        <v>26</v>
      </c>
      <c r="B137" s="2" t="s">
        <v>109</v>
      </c>
      <c r="C137" s="2" t="s">
        <v>72</v>
      </c>
      <c r="D137" s="2">
        <v>1</v>
      </c>
      <c r="E137" s="2" t="s">
        <v>27</v>
      </c>
      <c r="F137" s="2">
        <v>200009786</v>
      </c>
      <c r="G137" s="2" t="s">
        <v>700</v>
      </c>
      <c r="H137" s="2" t="s">
        <v>701</v>
      </c>
      <c r="I137" s="107">
        <v>5</v>
      </c>
      <c r="J137" s="2"/>
      <c r="K137" s="2"/>
      <c r="L137" s="2" t="s">
        <v>1499</v>
      </c>
      <c r="M137" s="2"/>
      <c r="N137" s="2"/>
      <c r="O137" s="46" t="s">
        <v>12068</v>
      </c>
      <c r="P137" s="47" t="s">
        <v>1281</v>
      </c>
      <c r="Q137" s="2"/>
      <c r="R137" s="39"/>
      <c r="S137" s="3" t="s">
        <v>1511</v>
      </c>
      <c r="T137" s="3" t="s">
        <v>1512</v>
      </c>
      <c r="U137" s="3" t="s">
        <v>1512</v>
      </c>
      <c r="V137" s="89">
        <f t="shared" si="12"/>
        <v>15</v>
      </c>
      <c r="W137" s="89">
        <f t="shared" si="13"/>
        <v>4</v>
      </c>
      <c r="X137" s="89">
        <f t="shared" si="14"/>
        <v>13</v>
      </c>
      <c r="Y137" s="89">
        <f t="shared" si="15"/>
        <v>18</v>
      </c>
      <c r="Z137" s="89">
        <f t="shared" si="16"/>
        <v>11</v>
      </c>
      <c r="AA137" s="13" t="str">
        <f t="shared" si="17"/>
        <v>DienstverleningKMARAfstemverzoek</v>
      </c>
    </row>
    <row r="138" spans="1:27" x14ac:dyDescent="0.25">
      <c r="A138" s="2" t="s">
        <v>26</v>
      </c>
      <c r="B138" s="2" t="s">
        <v>109</v>
      </c>
      <c r="C138" s="2" t="s">
        <v>101</v>
      </c>
      <c r="D138" s="2">
        <v>1</v>
      </c>
      <c r="E138" s="2" t="s">
        <v>27</v>
      </c>
      <c r="F138" s="2">
        <v>200000146</v>
      </c>
      <c r="G138" s="2" t="s">
        <v>476</v>
      </c>
      <c r="H138" s="2" t="s">
        <v>477</v>
      </c>
      <c r="I138" s="107">
        <v>3</v>
      </c>
      <c r="J138" s="2"/>
      <c r="K138" s="2"/>
      <c r="L138" s="2" t="s">
        <v>478</v>
      </c>
      <c r="M138" s="2"/>
      <c r="N138" s="2"/>
      <c r="O138" s="46" t="s">
        <v>1142</v>
      </c>
      <c r="P138" s="47" t="s">
        <v>1282</v>
      </c>
      <c r="Q138" s="2"/>
      <c r="R138" s="39"/>
      <c r="S138" s="3" t="s">
        <v>1511</v>
      </c>
      <c r="T138" s="3" t="s">
        <v>1512</v>
      </c>
      <c r="U138" s="3" t="s">
        <v>1512</v>
      </c>
      <c r="V138" s="89">
        <f t="shared" si="12"/>
        <v>15</v>
      </c>
      <c r="W138" s="89">
        <f t="shared" si="13"/>
        <v>4</v>
      </c>
      <c r="X138" s="89">
        <f t="shared" si="14"/>
        <v>10</v>
      </c>
      <c r="Y138" s="89">
        <f t="shared" si="15"/>
        <v>15</v>
      </c>
      <c r="Z138" s="89">
        <f t="shared" si="16"/>
        <v>9</v>
      </c>
      <c r="AA138" s="13" t="str">
        <f t="shared" si="17"/>
        <v>DienstverleningKMARBegeleiden</v>
      </c>
    </row>
    <row r="139" spans="1:27" x14ac:dyDescent="0.25">
      <c r="A139" s="2" t="s">
        <v>26</v>
      </c>
      <c r="B139" s="2" t="s">
        <v>109</v>
      </c>
      <c r="C139" s="2" t="s">
        <v>196</v>
      </c>
      <c r="D139" s="2">
        <v>1</v>
      </c>
      <c r="E139" s="2" t="s">
        <v>27</v>
      </c>
      <c r="F139" s="2">
        <v>200000148</v>
      </c>
      <c r="G139" s="2" t="s">
        <v>197</v>
      </c>
      <c r="H139" s="2" t="s">
        <v>198</v>
      </c>
      <c r="I139" s="107">
        <v>3</v>
      </c>
      <c r="J139" s="2"/>
      <c r="K139" s="2"/>
      <c r="L139" s="2" t="s">
        <v>199</v>
      </c>
      <c r="M139" s="2"/>
      <c r="N139" s="2"/>
      <c r="O139" s="46" t="s">
        <v>1142</v>
      </c>
      <c r="P139" s="47" t="s">
        <v>1283</v>
      </c>
      <c r="Q139" s="2"/>
      <c r="R139" s="39"/>
      <c r="S139" s="3" t="s">
        <v>1511</v>
      </c>
      <c r="T139" s="3" t="s">
        <v>1512</v>
      </c>
      <c r="U139" s="3" t="s">
        <v>1512</v>
      </c>
      <c r="V139" s="89">
        <f t="shared" si="12"/>
        <v>15</v>
      </c>
      <c r="W139" s="89">
        <f t="shared" si="13"/>
        <v>4</v>
      </c>
      <c r="X139" s="89">
        <f t="shared" si="14"/>
        <v>23</v>
      </c>
      <c r="Y139" s="89">
        <f t="shared" si="15"/>
        <v>23</v>
      </c>
      <c r="Z139" s="89">
        <f t="shared" si="16"/>
        <v>9</v>
      </c>
      <c r="AA139" s="13" t="str">
        <f t="shared" si="17"/>
        <v>DienstverleningKMARBeveil. waardetransport</v>
      </c>
    </row>
    <row r="140" spans="1:27" x14ac:dyDescent="0.25">
      <c r="A140" s="2" t="s">
        <v>26</v>
      </c>
      <c r="B140" s="2" t="s">
        <v>109</v>
      </c>
      <c r="C140" s="2" t="s">
        <v>41</v>
      </c>
      <c r="D140" s="2">
        <v>1</v>
      </c>
      <c r="E140" s="2" t="s">
        <v>27</v>
      </c>
      <c r="F140" s="2">
        <v>200000149</v>
      </c>
      <c r="G140" s="2" t="s">
        <v>110</v>
      </c>
      <c r="H140" s="2" t="s">
        <v>111</v>
      </c>
      <c r="I140" s="107">
        <v>3</v>
      </c>
      <c r="J140" s="2"/>
      <c r="K140" s="2"/>
      <c r="L140" s="2" t="s">
        <v>112</v>
      </c>
      <c r="M140" s="2"/>
      <c r="N140" s="2"/>
      <c r="O140" s="46" t="s">
        <v>1142</v>
      </c>
      <c r="P140" s="47" t="s">
        <v>1284</v>
      </c>
      <c r="Q140" s="2"/>
      <c r="R140" s="39"/>
      <c r="S140" s="3" t="s">
        <v>1511</v>
      </c>
      <c r="T140" s="3" t="s">
        <v>1512</v>
      </c>
      <c r="U140" s="3" t="s">
        <v>1512</v>
      </c>
      <c r="V140" s="89">
        <f t="shared" si="12"/>
        <v>15</v>
      </c>
      <c r="W140" s="89">
        <f t="shared" si="13"/>
        <v>4</v>
      </c>
      <c r="X140" s="89">
        <f t="shared" si="14"/>
        <v>8</v>
      </c>
      <c r="Y140" s="89">
        <f t="shared" si="15"/>
        <v>13</v>
      </c>
      <c r="Z140" s="89">
        <f t="shared" si="16"/>
        <v>9</v>
      </c>
      <c r="AA140" s="13" t="str">
        <f t="shared" si="17"/>
        <v>DienstverleningKMARBijstand</v>
      </c>
    </row>
    <row r="141" spans="1:27" x14ac:dyDescent="0.25">
      <c r="A141" s="2" t="s">
        <v>26</v>
      </c>
      <c r="B141" s="2" t="s">
        <v>109</v>
      </c>
      <c r="C141" s="2" t="s">
        <v>192</v>
      </c>
      <c r="D141" s="2">
        <v>1</v>
      </c>
      <c r="E141" s="2" t="s">
        <v>27</v>
      </c>
      <c r="F141" s="2">
        <v>200001771</v>
      </c>
      <c r="G141" s="2" t="s">
        <v>565</v>
      </c>
      <c r="H141" s="2" t="s">
        <v>566</v>
      </c>
      <c r="I141" s="107">
        <v>3</v>
      </c>
      <c r="J141" s="2"/>
      <c r="K141" s="2"/>
      <c r="L141" s="2" t="s">
        <v>567</v>
      </c>
      <c r="M141" s="2"/>
      <c r="N141" s="2"/>
      <c r="O141" s="46" t="s">
        <v>1142</v>
      </c>
      <c r="P141" s="47" t="s">
        <v>1285</v>
      </c>
      <c r="Q141" s="2"/>
      <c r="R141" s="39"/>
      <c r="S141" s="3" t="s">
        <v>1511</v>
      </c>
      <c r="T141" s="3" t="s">
        <v>1512</v>
      </c>
      <c r="U141" s="3" t="s">
        <v>1512</v>
      </c>
      <c r="V141" s="89">
        <f t="shared" si="12"/>
        <v>15</v>
      </c>
      <c r="W141" s="89">
        <f t="shared" si="13"/>
        <v>4</v>
      </c>
      <c r="X141" s="89">
        <f t="shared" si="14"/>
        <v>17</v>
      </c>
      <c r="Y141" s="89">
        <f t="shared" si="15"/>
        <v>22</v>
      </c>
      <c r="Z141" s="89">
        <f t="shared" si="16"/>
        <v>9</v>
      </c>
      <c r="AA141" s="13" t="str">
        <f t="shared" si="17"/>
        <v>DienstverleningKMARDienst aan derden</v>
      </c>
    </row>
    <row r="142" spans="1:27" ht="45" x14ac:dyDescent="0.25">
      <c r="A142" s="2" t="s">
        <v>26</v>
      </c>
      <c r="B142" s="2" t="s">
        <v>109</v>
      </c>
      <c r="C142" s="2" t="s">
        <v>60</v>
      </c>
      <c r="D142" s="2">
        <v>1</v>
      </c>
      <c r="E142" s="2" t="s">
        <v>27</v>
      </c>
      <c r="F142" s="2">
        <v>200000150</v>
      </c>
      <c r="G142" s="2" t="s">
        <v>239</v>
      </c>
      <c r="H142" s="2" t="s">
        <v>240</v>
      </c>
      <c r="I142" s="107">
        <v>3</v>
      </c>
      <c r="J142" s="2"/>
      <c r="K142" s="2"/>
      <c r="L142" s="2" t="s">
        <v>241</v>
      </c>
      <c r="M142" s="2"/>
      <c r="N142" s="2"/>
      <c r="O142" s="46" t="s">
        <v>1142</v>
      </c>
      <c r="P142" s="47" t="s">
        <v>1286</v>
      </c>
      <c r="Q142" s="2"/>
      <c r="R142" s="39"/>
      <c r="S142" s="3" t="s">
        <v>1511</v>
      </c>
      <c r="T142" s="3" t="s">
        <v>1512</v>
      </c>
      <c r="U142" s="3" t="s">
        <v>1512</v>
      </c>
      <c r="V142" s="89">
        <f t="shared" si="12"/>
        <v>15</v>
      </c>
      <c r="W142" s="89">
        <f t="shared" si="13"/>
        <v>4</v>
      </c>
      <c r="X142" s="89">
        <f t="shared" si="14"/>
        <v>14</v>
      </c>
      <c r="Y142" s="89">
        <f t="shared" si="15"/>
        <v>19</v>
      </c>
      <c r="Z142" s="89">
        <f t="shared" si="16"/>
        <v>9</v>
      </c>
      <c r="AA142" s="13" t="str">
        <f t="shared" si="17"/>
        <v>DienstverleningKMARGeplande actie</v>
      </c>
    </row>
    <row r="143" spans="1:27" x14ac:dyDescent="0.25">
      <c r="A143" s="2" t="s">
        <v>26</v>
      </c>
      <c r="B143" s="2" t="s">
        <v>109</v>
      </c>
      <c r="C143" s="2" t="s">
        <v>1093</v>
      </c>
      <c r="D143" s="2"/>
      <c r="E143" s="2"/>
      <c r="F143" s="2">
        <v>200009873</v>
      </c>
      <c r="G143" s="2" t="s">
        <v>1094</v>
      </c>
      <c r="H143" s="2" t="s">
        <v>1095</v>
      </c>
      <c r="I143" s="107">
        <v>3</v>
      </c>
      <c r="J143" s="2"/>
      <c r="K143" s="2"/>
      <c r="L143" s="2" t="s">
        <v>1096</v>
      </c>
      <c r="M143" s="2"/>
      <c r="N143" s="2"/>
      <c r="O143" s="46" t="s">
        <v>1142</v>
      </c>
      <c r="P143" s="47" t="s">
        <v>1287</v>
      </c>
      <c r="Q143" s="2"/>
      <c r="R143" s="39"/>
      <c r="S143" s="3" t="s">
        <v>1511</v>
      </c>
      <c r="T143" s="3"/>
      <c r="U143" s="3"/>
      <c r="V143" s="89">
        <f t="shared" si="12"/>
        <v>15</v>
      </c>
      <c r="W143" s="89">
        <f t="shared" si="13"/>
        <v>4</v>
      </c>
      <c r="X143" s="89">
        <f t="shared" si="14"/>
        <v>11</v>
      </c>
      <c r="Y143" s="89">
        <f t="shared" si="15"/>
        <v>16</v>
      </c>
      <c r="Z143" s="89">
        <f t="shared" si="16"/>
        <v>9</v>
      </c>
      <c r="AA143" s="13" t="str">
        <f t="shared" si="17"/>
        <v>DienstverleningKMARSignalering</v>
      </c>
    </row>
    <row r="144" spans="1:27" ht="30" x14ac:dyDescent="0.25">
      <c r="A144" s="2" t="s">
        <v>26</v>
      </c>
      <c r="B144" s="2" t="s">
        <v>109</v>
      </c>
      <c r="C144" s="2" t="s">
        <v>1067</v>
      </c>
      <c r="D144" s="2"/>
      <c r="E144" s="2"/>
      <c r="F144" s="2">
        <v>200009874</v>
      </c>
      <c r="G144" s="2" t="s">
        <v>1085</v>
      </c>
      <c r="H144" s="2" t="s">
        <v>1086</v>
      </c>
      <c r="I144" s="107">
        <v>5</v>
      </c>
      <c r="J144" s="2"/>
      <c r="K144" s="2"/>
      <c r="L144" s="2" t="s">
        <v>1070</v>
      </c>
      <c r="M144" s="2"/>
      <c r="N144" s="2"/>
      <c r="O144" s="46" t="s">
        <v>1142</v>
      </c>
      <c r="P144" s="47" t="s">
        <v>1288</v>
      </c>
      <c r="Q144" s="2"/>
      <c r="R144" s="39"/>
      <c r="S144" s="3" t="s">
        <v>1511</v>
      </c>
      <c r="T144" s="3"/>
      <c r="U144" s="3"/>
      <c r="V144" s="89">
        <f t="shared" si="12"/>
        <v>15</v>
      </c>
      <c r="W144" s="89">
        <f t="shared" si="13"/>
        <v>4</v>
      </c>
      <c r="X144" s="89">
        <f t="shared" si="14"/>
        <v>11</v>
      </c>
      <c r="Y144" s="89">
        <f t="shared" si="15"/>
        <v>16</v>
      </c>
      <c r="Z144" s="89">
        <f t="shared" si="16"/>
        <v>9</v>
      </c>
      <c r="AA144" s="13" t="str">
        <f t="shared" si="17"/>
        <v>DienstverleningKMARTestmelding</v>
      </c>
    </row>
    <row r="145" spans="1:27" ht="30" x14ac:dyDescent="0.25">
      <c r="A145" s="2" t="s">
        <v>26</v>
      </c>
      <c r="B145" s="2" t="s">
        <v>187</v>
      </c>
      <c r="C145" s="2"/>
      <c r="D145" s="2">
        <v>700</v>
      </c>
      <c r="E145" s="2" t="s">
        <v>42</v>
      </c>
      <c r="F145" s="2">
        <v>200000155</v>
      </c>
      <c r="G145" s="2" t="s">
        <v>188</v>
      </c>
      <c r="H145" s="2" t="s">
        <v>189</v>
      </c>
      <c r="I145" s="107">
        <v>5</v>
      </c>
      <c r="J145" s="2"/>
      <c r="K145" s="2"/>
      <c r="L145" s="2" t="s">
        <v>190</v>
      </c>
      <c r="M145" s="2"/>
      <c r="N145" s="2"/>
      <c r="O145" s="46" t="s">
        <v>26</v>
      </c>
      <c r="P145" s="47" t="s">
        <v>1289</v>
      </c>
      <c r="Q145" s="2"/>
      <c r="R145" s="39"/>
      <c r="S145" s="3" t="s">
        <v>1511</v>
      </c>
      <c r="T145" s="3" t="s">
        <v>1511</v>
      </c>
      <c r="U145" s="3" t="s">
        <v>1511</v>
      </c>
      <c r="V145" s="89">
        <f t="shared" si="12"/>
        <v>15</v>
      </c>
      <c r="W145" s="89">
        <f t="shared" si="13"/>
        <v>5</v>
      </c>
      <c r="X145" s="89">
        <f t="shared" si="14"/>
        <v>0</v>
      </c>
      <c r="Y145" s="89">
        <f t="shared" si="15"/>
        <v>21</v>
      </c>
      <c r="Z145" s="89">
        <f t="shared" si="16"/>
        <v>15</v>
      </c>
      <c r="AA145" s="13" t="str">
        <f t="shared" si="17"/>
        <v>DienstverleningMulti</v>
      </c>
    </row>
    <row r="146" spans="1:27" ht="60" x14ac:dyDescent="0.25">
      <c r="A146" s="2" t="s">
        <v>26</v>
      </c>
      <c r="B146" s="2" t="s">
        <v>187</v>
      </c>
      <c r="C146" s="2" t="s">
        <v>72</v>
      </c>
      <c r="D146" s="2">
        <v>700</v>
      </c>
      <c r="E146" s="2" t="s">
        <v>42</v>
      </c>
      <c r="F146" s="2">
        <v>200009787</v>
      </c>
      <c r="G146" s="2" t="s">
        <v>706</v>
      </c>
      <c r="H146" s="2" t="s">
        <v>707</v>
      </c>
      <c r="I146" s="107">
        <v>5</v>
      </c>
      <c r="J146" s="2"/>
      <c r="K146" s="2"/>
      <c r="L146" s="2" t="s">
        <v>1500</v>
      </c>
      <c r="M146" s="2"/>
      <c r="N146" s="2"/>
      <c r="O146" s="46" t="s">
        <v>12068</v>
      </c>
      <c r="P146" s="47" t="s">
        <v>1290</v>
      </c>
      <c r="Q146" s="2"/>
      <c r="R146" s="39"/>
      <c r="S146" s="3" t="s">
        <v>1511</v>
      </c>
      <c r="T146" s="3" t="s">
        <v>1511</v>
      </c>
      <c r="U146" s="3" t="s">
        <v>1511</v>
      </c>
      <c r="V146" s="89">
        <f t="shared" si="12"/>
        <v>15</v>
      </c>
      <c r="W146" s="89">
        <f t="shared" si="13"/>
        <v>5</v>
      </c>
      <c r="X146" s="89">
        <f t="shared" si="14"/>
        <v>13</v>
      </c>
      <c r="Y146" s="89">
        <f t="shared" si="15"/>
        <v>19</v>
      </c>
      <c r="Z146" s="89">
        <f t="shared" si="16"/>
        <v>11</v>
      </c>
      <c r="AA146" s="13" t="str">
        <f t="shared" si="17"/>
        <v>DienstverleningMultiAfstemverzoek</v>
      </c>
    </row>
    <row r="147" spans="1:27" x14ac:dyDescent="0.25">
      <c r="A147" s="2" t="s">
        <v>26</v>
      </c>
      <c r="B147" s="2" t="s">
        <v>187</v>
      </c>
      <c r="C147" s="2" t="s">
        <v>966</v>
      </c>
      <c r="D147" s="2">
        <v>700</v>
      </c>
      <c r="E147" s="2" t="s">
        <v>42</v>
      </c>
      <c r="F147" s="2">
        <v>200000132</v>
      </c>
      <c r="G147" s="2" t="s">
        <v>967</v>
      </c>
      <c r="H147" s="2" t="s">
        <v>966</v>
      </c>
      <c r="I147" s="107">
        <v>5</v>
      </c>
      <c r="J147" s="2"/>
      <c r="K147" s="2">
        <v>2</v>
      </c>
      <c r="L147" s="2"/>
      <c r="M147" s="2"/>
      <c r="N147" s="2"/>
      <c r="O147" s="46" t="s">
        <v>966</v>
      </c>
      <c r="P147" s="47" t="s">
        <v>1291</v>
      </c>
      <c r="Q147" s="2"/>
      <c r="R147" s="39"/>
      <c r="S147" s="3" t="s">
        <v>1511</v>
      </c>
      <c r="T147" s="3" t="s">
        <v>1511</v>
      </c>
      <c r="U147" s="3" t="s">
        <v>1512</v>
      </c>
      <c r="V147" s="89">
        <f t="shared" si="12"/>
        <v>15</v>
      </c>
      <c r="W147" s="89">
        <f t="shared" si="13"/>
        <v>5</v>
      </c>
      <c r="X147" s="89">
        <f t="shared" si="14"/>
        <v>14</v>
      </c>
      <c r="Y147" s="89">
        <f t="shared" si="15"/>
        <v>14</v>
      </c>
      <c r="Z147" s="89">
        <f t="shared" si="16"/>
        <v>14</v>
      </c>
      <c r="AA147" s="13" t="str">
        <f t="shared" si="17"/>
        <v>DienstverleningMultiBuitensluiting</v>
      </c>
    </row>
    <row r="148" spans="1:27" x14ac:dyDescent="0.25">
      <c r="A148" s="2" t="s">
        <v>26</v>
      </c>
      <c r="B148" s="2" t="s">
        <v>187</v>
      </c>
      <c r="C148" s="2" t="s">
        <v>60</v>
      </c>
      <c r="D148" s="2">
        <v>700</v>
      </c>
      <c r="E148" s="2" t="s">
        <v>42</v>
      </c>
      <c r="F148" s="2">
        <v>200009445</v>
      </c>
      <c r="G148" s="2" t="s">
        <v>692</v>
      </c>
      <c r="H148" s="2" t="s">
        <v>693</v>
      </c>
      <c r="I148" s="107">
        <v>4</v>
      </c>
      <c r="J148" s="2"/>
      <c r="K148" s="2"/>
      <c r="L148" s="2"/>
      <c r="M148" s="2"/>
      <c r="N148" s="2"/>
      <c r="O148" s="46" t="s">
        <v>60</v>
      </c>
      <c r="P148" s="47" t="s">
        <v>1292</v>
      </c>
      <c r="Q148" s="2"/>
      <c r="R148" s="39"/>
      <c r="S148" s="3" t="s">
        <v>1511</v>
      </c>
      <c r="T148" s="3" t="s">
        <v>1511</v>
      </c>
      <c r="U148" s="3" t="s">
        <v>1511</v>
      </c>
      <c r="V148" s="89">
        <f t="shared" si="12"/>
        <v>15</v>
      </c>
      <c r="W148" s="89">
        <f t="shared" si="13"/>
        <v>5</v>
      </c>
      <c r="X148" s="89">
        <f t="shared" si="14"/>
        <v>14</v>
      </c>
      <c r="Y148" s="89">
        <f t="shared" si="15"/>
        <v>20</v>
      </c>
      <c r="Z148" s="89">
        <f t="shared" si="16"/>
        <v>14</v>
      </c>
      <c r="AA148" s="13" t="str">
        <f t="shared" si="17"/>
        <v>DienstverleningMultiGeplande actie</v>
      </c>
    </row>
    <row r="149" spans="1:27" x14ac:dyDescent="0.25">
      <c r="A149" s="2" t="s">
        <v>26</v>
      </c>
      <c r="B149" s="2" t="s">
        <v>187</v>
      </c>
      <c r="C149" s="2" t="s">
        <v>155</v>
      </c>
      <c r="D149" s="2">
        <v>700</v>
      </c>
      <c r="E149" s="2" t="s">
        <v>42</v>
      </c>
      <c r="F149" s="2">
        <v>200009434</v>
      </c>
      <c r="G149" s="2" t="s">
        <v>227</v>
      </c>
      <c r="H149" s="2" t="s">
        <v>228</v>
      </c>
      <c r="I149" s="107">
        <v>5</v>
      </c>
      <c r="J149" s="2"/>
      <c r="K149" s="2"/>
      <c r="L149" s="2" t="s">
        <v>158</v>
      </c>
      <c r="M149" s="2"/>
      <c r="N149" s="2"/>
      <c r="O149" s="46" t="s">
        <v>155</v>
      </c>
      <c r="P149" s="47" t="s">
        <v>1293</v>
      </c>
      <c r="Q149" s="2"/>
      <c r="R149" s="39"/>
      <c r="S149" s="3" t="s">
        <v>1511</v>
      </c>
      <c r="T149" s="3" t="s">
        <v>1511</v>
      </c>
      <c r="U149" s="3" t="s">
        <v>1511</v>
      </c>
      <c r="V149" s="89">
        <f t="shared" si="12"/>
        <v>15</v>
      </c>
      <c r="W149" s="89">
        <f t="shared" si="13"/>
        <v>5</v>
      </c>
      <c r="X149" s="89">
        <f t="shared" si="14"/>
        <v>8</v>
      </c>
      <c r="Y149" s="89">
        <f t="shared" si="15"/>
        <v>14</v>
      </c>
      <c r="Z149" s="89">
        <f t="shared" si="16"/>
        <v>8</v>
      </c>
      <c r="AA149" s="13" t="str">
        <f t="shared" si="17"/>
        <v>DienstverleningMultiOefening</v>
      </c>
    </row>
    <row r="150" spans="1:27" x14ac:dyDescent="0.25">
      <c r="A150" s="2" t="s">
        <v>26</v>
      </c>
      <c r="B150" s="2" t="s">
        <v>187</v>
      </c>
      <c r="C150" s="2" t="s">
        <v>960</v>
      </c>
      <c r="D150" s="2">
        <v>700</v>
      </c>
      <c r="E150" s="2" t="s">
        <v>42</v>
      </c>
      <c r="F150" s="2">
        <v>200000156</v>
      </c>
      <c r="G150" s="2" t="s">
        <v>961</v>
      </c>
      <c r="H150" s="2" t="s">
        <v>960</v>
      </c>
      <c r="I150" s="107">
        <v>5</v>
      </c>
      <c r="J150" s="2"/>
      <c r="K150" s="2">
        <v>1</v>
      </c>
      <c r="L150" s="2" t="s">
        <v>962</v>
      </c>
      <c r="M150" s="2"/>
      <c r="N150" s="2"/>
      <c r="O150" s="46" t="s">
        <v>12068</v>
      </c>
      <c r="P150" s="47" t="s">
        <v>1294</v>
      </c>
      <c r="Q150" s="2"/>
      <c r="R150" s="39"/>
      <c r="S150" s="3" t="s">
        <v>1511</v>
      </c>
      <c r="T150" s="3" t="s">
        <v>1511</v>
      </c>
      <c r="U150" s="3" t="s">
        <v>1511</v>
      </c>
      <c r="V150" s="89">
        <f t="shared" si="12"/>
        <v>15</v>
      </c>
      <c r="W150" s="89">
        <f t="shared" si="13"/>
        <v>5</v>
      </c>
      <c r="X150" s="89">
        <f t="shared" si="14"/>
        <v>18</v>
      </c>
      <c r="Y150" s="89">
        <f t="shared" si="15"/>
        <v>18</v>
      </c>
      <c r="Z150" s="89">
        <f t="shared" si="16"/>
        <v>11</v>
      </c>
      <c r="AA150" s="13" t="str">
        <f t="shared" si="17"/>
        <v>DienstverleningMultiOvername meldkamer</v>
      </c>
    </row>
    <row r="151" spans="1:27" ht="30" x14ac:dyDescent="0.25">
      <c r="A151" s="2" t="s">
        <v>26</v>
      </c>
      <c r="B151" s="2" t="s">
        <v>187</v>
      </c>
      <c r="C151" s="2" t="s">
        <v>1067</v>
      </c>
      <c r="D151" s="2"/>
      <c r="E151" s="2"/>
      <c r="F151" s="2">
        <v>200009875</v>
      </c>
      <c r="G151" s="2" t="s">
        <v>1068</v>
      </c>
      <c r="H151" s="2" t="s">
        <v>1069</v>
      </c>
      <c r="I151" s="107">
        <v>5</v>
      </c>
      <c r="J151" s="2"/>
      <c r="K151" s="2"/>
      <c r="L151" s="2" t="s">
        <v>1070</v>
      </c>
      <c r="M151" s="2"/>
      <c r="N151" s="2"/>
      <c r="O151" s="46" t="s">
        <v>1067</v>
      </c>
      <c r="P151" s="47" t="s">
        <v>1295</v>
      </c>
      <c r="Q151" s="2"/>
      <c r="R151" s="39"/>
      <c r="S151" s="3" t="s">
        <v>1511</v>
      </c>
      <c r="T151" s="3" t="s">
        <v>1511</v>
      </c>
      <c r="U151" s="3" t="s">
        <v>1511</v>
      </c>
      <c r="V151" s="89">
        <f t="shared" si="12"/>
        <v>15</v>
      </c>
      <c r="W151" s="89">
        <f t="shared" si="13"/>
        <v>5</v>
      </c>
      <c r="X151" s="89">
        <f t="shared" si="14"/>
        <v>11</v>
      </c>
      <c r="Y151" s="89">
        <f t="shared" si="15"/>
        <v>17</v>
      </c>
      <c r="Z151" s="89">
        <f t="shared" si="16"/>
        <v>11</v>
      </c>
      <c r="AA151" s="13" t="str">
        <f t="shared" si="17"/>
        <v>DienstverleningMultiTestmelding</v>
      </c>
    </row>
    <row r="152" spans="1:27" x14ac:dyDescent="0.25">
      <c r="A152" s="2" t="s">
        <v>26</v>
      </c>
      <c r="B152" s="2" t="s">
        <v>187</v>
      </c>
      <c r="C152" s="2" t="s">
        <v>923</v>
      </c>
      <c r="D152" s="2">
        <v>700</v>
      </c>
      <c r="E152" s="2" t="s">
        <v>42</v>
      </c>
      <c r="F152" s="2">
        <v>200000159</v>
      </c>
      <c r="G152" s="2" t="s">
        <v>924</v>
      </c>
      <c r="H152" s="2" t="s">
        <v>923</v>
      </c>
      <c r="I152" s="107">
        <v>5</v>
      </c>
      <c r="J152" s="2"/>
      <c r="K152" s="2">
        <v>1</v>
      </c>
      <c r="L152" s="2" t="s">
        <v>925</v>
      </c>
      <c r="M152" s="2"/>
      <c r="N152" s="2"/>
      <c r="O152" s="46" t="s">
        <v>12068</v>
      </c>
      <c r="P152" s="47" t="s">
        <v>1296</v>
      </c>
      <c r="Q152" s="2"/>
      <c r="R152" s="39"/>
      <c r="S152" s="3" t="s">
        <v>1511</v>
      </c>
      <c r="T152" s="3" t="s">
        <v>1511</v>
      </c>
      <c r="U152" s="3" t="s">
        <v>1511</v>
      </c>
      <c r="V152" s="89">
        <f t="shared" si="12"/>
        <v>15</v>
      </c>
      <c r="W152" s="89">
        <f t="shared" si="13"/>
        <v>5</v>
      </c>
      <c r="X152" s="89">
        <f t="shared" si="14"/>
        <v>16</v>
      </c>
      <c r="Y152" s="89">
        <f t="shared" si="15"/>
        <v>16</v>
      </c>
      <c r="Z152" s="89">
        <f t="shared" si="16"/>
        <v>11</v>
      </c>
      <c r="AA152" s="13" t="str">
        <f t="shared" si="17"/>
        <v>DienstverleningMultiUitval meldkamer</v>
      </c>
    </row>
    <row r="153" spans="1:27" x14ac:dyDescent="0.25">
      <c r="A153" s="2" t="s">
        <v>26</v>
      </c>
      <c r="B153" s="2" t="s">
        <v>187</v>
      </c>
      <c r="C153" s="2" t="s">
        <v>1021</v>
      </c>
      <c r="D153" s="2">
        <v>700</v>
      </c>
      <c r="E153" s="2" t="s">
        <v>42</v>
      </c>
      <c r="F153" s="2">
        <v>200000157</v>
      </c>
      <c r="G153" s="2" t="s">
        <v>1022</v>
      </c>
      <c r="H153" s="2" t="s">
        <v>1021</v>
      </c>
      <c r="I153" s="107">
        <v>5</v>
      </c>
      <c r="J153" s="2"/>
      <c r="K153" s="2">
        <v>2</v>
      </c>
      <c r="L153" s="2" t="s">
        <v>1023</v>
      </c>
      <c r="M153" s="2"/>
      <c r="N153" s="2"/>
      <c r="O153" s="46" t="s">
        <v>12068</v>
      </c>
      <c r="P153" s="47" t="s">
        <v>1297</v>
      </c>
      <c r="Q153" s="2"/>
      <c r="R153" s="39"/>
      <c r="S153" s="3" t="s">
        <v>1511</v>
      </c>
      <c r="T153" s="3" t="s">
        <v>1511</v>
      </c>
      <c r="U153" s="3" t="s">
        <v>1511</v>
      </c>
      <c r="V153" s="89">
        <f t="shared" si="12"/>
        <v>15</v>
      </c>
      <c r="W153" s="89">
        <f t="shared" si="13"/>
        <v>5</v>
      </c>
      <c r="X153" s="89">
        <f t="shared" si="14"/>
        <v>14</v>
      </c>
      <c r="Y153" s="89">
        <f t="shared" si="15"/>
        <v>14</v>
      </c>
      <c r="Z153" s="89">
        <f t="shared" si="16"/>
        <v>11</v>
      </c>
      <c r="AA153" s="13" t="str">
        <f t="shared" si="17"/>
        <v>DienstverleningMultiUitval systeem</v>
      </c>
    </row>
    <row r="154" spans="1:27" ht="45" x14ac:dyDescent="0.25">
      <c r="A154" s="2" t="s">
        <v>26</v>
      </c>
      <c r="B154" s="2" t="s">
        <v>100</v>
      </c>
      <c r="C154" s="2"/>
      <c r="D154" s="2">
        <v>700</v>
      </c>
      <c r="E154" s="2" t="s">
        <v>42</v>
      </c>
      <c r="F154" s="2">
        <v>200000161</v>
      </c>
      <c r="G154" s="2" t="s">
        <v>159</v>
      </c>
      <c r="H154" s="2" t="s">
        <v>160</v>
      </c>
      <c r="I154" s="107">
        <v>5</v>
      </c>
      <c r="J154" s="2"/>
      <c r="K154" s="2"/>
      <c r="L154" s="2" t="s">
        <v>161</v>
      </c>
      <c r="M154" s="2"/>
      <c r="N154" s="2"/>
      <c r="O154" s="46" t="s">
        <v>12066</v>
      </c>
      <c r="P154" s="47" t="s">
        <v>1298</v>
      </c>
      <c r="Q154" s="2"/>
      <c r="R154" s="39"/>
      <c r="S154" s="3" t="s">
        <v>1511</v>
      </c>
      <c r="T154" s="3" t="s">
        <v>1512</v>
      </c>
      <c r="U154" s="3" t="s">
        <v>1512</v>
      </c>
      <c r="V154" s="89">
        <f t="shared" si="12"/>
        <v>15</v>
      </c>
      <c r="W154" s="89">
        <f t="shared" si="13"/>
        <v>7</v>
      </c>
      <c r="X154" s="89">
        <f t="shared" si="14"/>
        <v>0</v>
      </c>
      <c r="Y154" s="89">
        <f t="shared" si="15"/>
        <v>23</v>
      </c>
      <c r="Z154" s="89">
        <f t="shared" si="16"/>
        <v>12</v>
      </c>
      <c r="AA154" s="13" t="str">
        <f t="shared" si="17"/>
        <v>DienstverleningPolitie</v>
      </c>
    </row>
    <row r="155" spans="1:27" x14ac:dyDescent="0.25">
      <c r="A155" s="2" t="s">
        <v>26</v>
      </c>
      <c r="B155" s="2" t="s">
        <v>100</v>
      </c>
      <c r="C155" s="2" t="s">
        <v>261</v>
      </c>
      <c r="D155" s="2">
        <v>700</v>
      </c>
      <c r="E155" s="2" t="s">
        <v>42</v>
      </c>
      <c r="F155" s="2">
        <v>200000162</v>
      </c>
      <c r="G155" s="2" t="s">
        <v>262</v>
      </c>
      <c r="H155" s="2" t="s">
        <v>263</v>
      </c>
      <c r="I155" s="107">
        <v>3</v>
      </c>
      <c r="J155" s="2"/>
      <c r="K155" s="2"/>
      <c r="L155" s="2" t="s">
        <v>264</v>
      </c>
      <c r="M155" s="2"/>
      <c r="N155" s="2"/>
      <c r="O155" s="46" t="s">
        <v>12066</v>
      </c>
      <c r="P155" s="47" t="s">
        <v>1299</v>
      </c>
      <c r="Q155" s="2"/>
      <c r="R155" s="39"/>
      <c r="S155" s="3" t="s">
        <v>1511</v>
      </c>
      <c r="T155" s="3" t="s">
        <v>1512</v>
      </c>
      <c r="U155" s="3" t="s">
        <v>1512</v>
      </c>
      <c r="V155" s="89">
        <f t="shared" si="12"/>
        <v>15</v>
      </c>
      <c r="W155" s="89">
        <f t="shared" si="13"/>
        <v>7</v>
      </c>
      <c r="X155" s="89">
        <f t="shared" si="14"/>
        <v>14</v>
      </c>
      <c r="Y155" s="89">
        <f t="shared" si="15"/>
        <v>24</v>
      </c>
      <c r="Z155" s="89">
        <f t="shared" si="16"/>
        <v>12</v>
      </c>
      <c r="AA155" s="13" t="str">
        <f t="shared" si="17"/>
        <v>DienstverleningPolitieAan instanties</v>
      </c>
    </row>
    <row r="156" spans="1:27" ht="30" x14ac:dyDescent="0.25">
      <c r="A156" s="2" t="s">
        <v>26</v>
      </c>
      <c r="B156" s="2" t="s">
        <v>100</v>
      </c>
      <c r="C156" s="2" t="s">
        <v>131</v>
      </c>
      <c r="D156" s="2">
        <v>700</v>
      </c>
      <c r="E156" s="2" t="s">
        <v>42</v>
      </c>
      <c r="F156" s="2">
        <v>200000163</v>
      </c>
      <c r="G156" s="2" t="s">
        <v>132</v>
      </c>
      <c r="H156" s="2" t="s">
        <v>131</v>
      </c>
      <c r="I156" s="107">
        <v>3</v>
      </c>
      <c r="J156" s="2"/>
      <c r="K156" s="2"/>
      <c r="L156" s="2" t="s">
        <v>133</v>
      </c>
      <c r="M156" s="2"/>
      <c r="N156" s="2"/>
      <c r="O156" s="46" t="s">
        <v>12066</v>
      </c>
      <c r="P156" s="47" t="s">
        <v>1300</v>
      </c>
      <c r="Q156" s="2"/>
      <c r="R156" s="39"/>
      <c r="S156" s="3" t="s">
        <v>1511</v>
      </c>
      <c r="T156" s="3" t="s">
        <v>1512</v>
      </c>
      <c r="U156" s="3" t="s">
        <v>1512</v>
      </c>
      <c r="V156" s="89">
        <f t="shared" si="12"/>
        <v>15</v>
      </c>
      <c r="W156" s="89">
        <f t="shared" si="13"/>
        <v>7</v>
      </c>
      <c r="X156" s="89">
        <f t="shared" si="14"/>
        <v>14</v>
      </c>
      <c r="Y156" s="89">
        <f t="shared" si="15"/>
        <v>14</v>
      </c>
      <c r="Z156" s="89">
        <f t="shared" si="16"/>
        <v>12</v>
      </c>
      <c r="AA156" s="13" t="str">
        <f t="shared" si="17"/>
        <v>DienstverleningPolitieAantreffen van</v>
      </c>
    </row>
    <row r="157" spans="1:27" ht="60" x14ac:dyDescent="0.25">
      <c r="A157" s="2" t="s">
        <v>26</v>
      </c>
      <c r="B157" s="2" t="s">
        <v>100</v>
      </c>
      <c r="C157" s="2" t="s">
        <v>72</v>
      </c>
      <c r="D157" s="2">
        <v>700</v>
      </c>
      <c r="E157" s="2" t="s">
        <v>42</v>
      </c>
      <c r="F157" s="2">
        <v>200009788</v>
      </c>
      <c r="G157" s="2" t="s">
        <v>708</v>
      </c>
      <c r="H157" s="2" t="s">
        <v>709</v>
      </c>
      <c r="I157" s="107">
        <v>3</v>
      </c>
      <c r="J157" s="2"/>
      <c r="K157" s="2"/>
      <c r="L157" s="2" t="s">
        <v>1500</v>
      </c>
      <c r="M157" s="2"/>
      <c r="N157" s="2"/>
      <c r="O157" s="46" t="s">
        <v>12068</v>
      </c>
      <c r="P157" s="47" t="s">
        <v>1301</v>
      </c>
      <c r="Q157" s="2"/>
      <c r="R157" s="39"/>
      <c r="S157" s="3" t="s">
        <v>1511</v>
      </c>
      <c r="T157" s="3" t="s">
        <v>1512</v>
      </c>
      <c r="U157" s="3" t="s">
        <v>1512</v>
      </c>
      <c r="V157" s="89">
        <f t="shared" si="12"/>
        <v>15</v>
      </c>
      <c r="W157" s="89">
        <f t="shared" si="13"/>
        <v>7</v>
      </c>
      <c r="X157" s="89">
        <f t="shared" si="14"/>
        <v>13</v>
      </c>
      <c r="Y157" s="89">
        <f t="shared" si="15"/>
        <v>21</v>
      </c>
      <c r="Z157" s="89">
        <f t="shared" si="16"/>
        <v>11</v>
      </c>
      <c r="AA157" s="13" t="str">
        <f t="shared" si="17"/>
        <v>DienstverleningPolitieAfstemverzoek</v>
      </c>
    </row>
    <row r="158" spans="1:27" x14ac:dyDescent="0.25">
      <c r="A158" s="2" t="s">
        <v>26</v>
      </c>
      <c r="B158" s="2" t="s">
        <v>100</v>
      </c>
      <c r="C158" s="2" t="s">
        <v>101</v>
      </c>
      <c r="D158" s="2">
        <v>825</v>
      </c>
      <c r="E158" s="2" t="s">
        <v>102</v>
      </c>
      <c r="F158" s="2">
        <v>200000164</v>
      </c>
      <c r="G158" s="2" t="s">
        <v>103</v>
      </c>
      <c r="H158" s="2" t="s">
        <v>104</v>
      </c>
      <c r="I158" s="107">
        <v>3</v>
      </c>
      <c r="J158" s="2"/>
      <c r="K158" s="2"/>
      <c r="L158" s="2" t="s">
        <v>105</v>
      </c>
      <c r="M158" s="2"/>
      <c r="N158" s="2"/>
      <c r="O158" s="46" t="s">
        <v>12066</v>
      </c>
      <c r="P158" s="47" t="s">
        <v>1302</v>
      </c>
      <c r="Q158" s="2"/>
      <c r="R158" s="39"/>
      <c r="S158" s="3" t="s">
        <v>1511</v>
      </c>
      <c r="T158" s="3" t="s">
        <v>1512</v>
      </c>
      <c r="U158" s="3" t="s">
        <v>1512</v>
      </c>
      <c r="V158" s="89">
        <f t="shared" si="12"/>
        <v>15</v>
      </c>
      <c r="W158" s="89">
        <f t="shared" si="13"/>
        <v>7</v>
      </c>
      <c r="X158" s="89">
        <f t="shared" si="14"/>
        <v>10</v>
      </c>
      <c r="Y158" s="89">
        <f t="shared" si="15"/>
        <v>18</v>
      </c>
      <c r="Z158" s="89">
        <f t="shared" si="16"/>
        <v>12</v>
      </c>
      <c r="AA158" s="13" t="str">
        <f t="shared" si="17"/>
        <v>DienstverleningPolitieBegeleiden</v>
      </c>
    </row>
    <row r="159" spans="1:27" ht="30" x14ac:dyDescent="0.25">
      <c r="A159" s="2" t="s">
        <v>26</v>
      </c>
      <c r="B159" s="2" t="s">
        <v>100</v>
      </c>
      <c r="C159" s="2" t="s">
        <v>41</v>
      </c>
      <c r="D159" s="2">
        <v>712</v>
      </c>
      <c r="E159" s="2" t="s">
        <v>149</v>
      </c>
      <c r="F159" s="2">
        <v>200000166</v>
      </c>
      <c r="G159" s="2" t="s">
        <v>150</v>
      </c>
      <c r="H159" s="2" t="s">
        <v>151</v>
      </c>
      <c r="I159" s="107">
        <v>3</v>
      </c>
      <c r="J159" s="2"/>
      <c r="K159" s="2"/>
      <c r="L159" s="2" t="s">
        <v>152</v>
      </c>
      <c r="M159" s="2"/>
      <c r="N159" s="2"/>
      <c r="O159" s="46" t="s">
        <v>12066</v>
      </c>
      <c r="P159" s="47" t="s">
        <v>1303</v>
      </c>
      <c r="Q159" s="2"/>
      <c r="R159" s="39"/>
      <c r="S159" s="3" t="s">
        <v>1511</v>
      </c>
      <c r="T159" s="3" t="s">
        <v>1512</v>
      </c>
      <c r="U159" s="3" t="s">
        <v>1512</v>
      </c>
      <c r="V159" s="89">
        <f t="shared" si="12"/>
        <v>15</v>
      </c>
      <c r="W159" s="89">
        <f t="shared" si="13"/>
        <v>7</v>
      </c>
      <c r="X159" s="89">
        <f t="shared" si="14"/>
        <v>8</v>
      </c>
      <c r="Y159" s="89">
        <f t="shared" si="15"/>
        <v>16</v>
      </c>
      <c r="Z159" s="89">
        <f t="shared" si="16"/>
        <v>12</v>
      </c>
      <c r="AA159" s="13" t="str">
        <f t="shared" si="17"/>
        <v>DienstverleningPolitieBijstand</v>
      </c>
    </row>
    <row r="160" spans="1:27" x14ac:dyDescent="0.25">
      <c r="A160" s="2" t="s">
        <v>26</v>
      </c>
      <c r="B160" s="2" t="s">
        <v>100</v>
      </c>
      <c r="C160" s="2" t="s">
        <v>662</v>
      </c>
      <c r="D160" s="2">
        <v>700</v>
      </c>
      <c r="E160" s="2" t="s">
        <v>42</v>
      </c>
      <c r="F160" s="2">
        <v>200009478</v>
      </c>
      <c r="G160" s="2" t="s">
        <v>663</v>
      </c>
      <c r="H160" s="2" t="s">
        <v>664</v>
      </c>
      <c r="I160" s="107">
        <v>3</v>
      </c>
      <c r="J160" s="2"/>
      <c r="K160" s="2"/>
      <c r="L160" s="2"/>
      <c r="M160" s="2"/>
      <c r="N160" s="2"/>
      <c r="O160" s="46" t="s">
        <v>12066</v>
      </c>
      <c r="P160" s="47" t="s">
        <v>1304</v>
      </c>
      <c r="Q160" s="2"/>
      <c r="R160" s="39"/>
      <c r="S160" s="3" t="s">
        <v>1511</v>
      </c>
      <c r="T160" s="3" t="s">
        <v>1512</v>
      </c>
      <c r="U160" s="3" t="s">
        <v>1512</v>
      </c>
      <c r="V160" s="89">
        <f t="shared" si="12"/>
        <v>15</v>
      </c>
      <c r="W160" s="89">
        <f t="shared" si="13"/>
        <v>7</v>
      </c>
      <c r="X160" s="89">
        <f t="shared" si="14"/>
        <v>15</v>
      </c>
      <c r="Y160" s="89">
        <f t="shared" si="15"/>
        <v>15</v>
      </c>
      <c r="Z160" s="89">
        <f t="shared" si="16"/>
        <v>12</v>
      </c>
      <c r="AA160" s="13" t="str">
        <f t="shared" si="17"/>
        <v>DienstverleningPolitieControle Wet ID</v>
      </c>
    </row>
    <row r="161" spans="1:27" x14ac:dyDescent="0.25">
      <c r="A161" s="2" t="s">
        <v>26</v>
      </c>
      <c r="B161" s="2" t="s">
        <v>100</v>
      </c>
      <c r="C161" s="2" t="s">
        <v>192</v>
      </c>
      <c r="D161" s="2">
        <v>700</v>
      </c>
      <c r="E161" s="2" t="s">
        <v>42</v>
      </c>
      <c r="F161" s="2">
        <v>200001411</v>
      </c>
      <c r="G161" s="2" t="s">
        <v>610</v>
      </c>
      <c r="H161" s="2" t="s">
        <v>611</v>
      </c>
      <c r="I161" s="107">
        <v>3</v>
      </c>
      <c r="J161" s="2"/>
      <c r="K161" s="2"/>
      <c r="L161" s="2" t="s">
        <v>612</v>
      </c>
      <c r="M161" s="2"/>
      <c r="N161" s="2"/>
      <c r="O161" s="46" t="s">
        <v>12066</v>
      </c>
      <c r="P161" s="47" t="s">
        <v>1305</v>
      </c>
      <c r="Q161" s="2"/>
      <c r="R161" s="39"/>
      <c r="S161" s="3" t="s">
        <v>1511</v>
      </c>
      <c r="T161" s="3" t="s">
        <v>1512</v>
      </c>
      <c r="U161" s="3" t="s">
        <v>1512</v>
      </c>
      <c r="V161" s="89">
        <f t="shared" si="12"/>
        <v>15</v>
      </c>
      <c r="W161" s="89">
        <f t="shared" si="13"/>
        <v>7</v>
      </c>
      <c r="X161" s="89">
        <f t="shared" si="14"/>
        <v>17</v>
      </c>
      <c r="Y161" s="89">
        <f t="shared" si="15"/>
        <v>25</v>
      </c>
      <c r="Z161" s="89">
        <f t="shared" si="16"/>
        <v>12</v>
      </c>
      <c r="AA161" s="13" t="str">
        <f t="shared" si="17"/>
        <v>DienstverleningPolitieDienst aan derden</v>
      </c>
    </row>
    <row r="162" spans="1:27" x14ac:dyDescent="0.25">
      <c r="A162" s="2" t="s">
        <v>26</v>
      </c>
      <c r="B162" s="2" t="s">
        <v>100</v>
      </c>
      <c r="C162" s="2" t="s">
        <v>635</v>
      </c>
      <c r="D162" s="2">
        <v>700</v>
      </c>
      <c r="E162" s="2" t="s">
        <v>42</v>
      </c>
      <c r="F162" s="2">
        <v>200009427</v>
      </c>
      <c r="G162" s="2" t="s">
        <v>636</v>
      </c>
      <c r="H162" s="2" t="s">
        <v>637</v>
      </c>
      <c r="I162" s="108">
        <v>3</v>
      </c>
      <c r="J162" s="2"/>
      <c r="K162" s="2"/>
      <c r="L162" s="2"/>
      <c r="M162" s="2"/>
      <c r="N162" s="2"/>
      <c r="O162" s="46" t="s">
        <v>12066</v>
      </c>
      <c r="P162" s="47" t="s">
        <v>1306</v>
      </c>
      <c r="Q162" s="2"/>
      <c r="R162" s="39"/>
      <c r="S162" s="3" t="s">
        <v>1511</v>
      </c>
      <c r="T162" s="3" t="s">
        <v>1512</v>
      </c>
      <c r="U162" s="3" t="s">
        <v>1512</v>
      </c>
      <c r="V162" s="89">
        <f t="shared" si="12"/>
        <v>15</v>
      </c>
      <c r="W162" s="89">
        <f t="shared" si="13"/>
        <v>7</v>
      </c>
      <c r="X162" s="89">
        <f t="shared" si="14"/>
        <v>16</v>
      </c>
      <c r="Y162" s="89">
        <f t="shared" si="15"/>
        <v>24</v>
      </c>
      <c r="Z162" s="89">
        <f t="shared" si="16"/>
        <v>12</v>
      </c>
      <c r="AA162" s="13" t="str">
        <f t="shared" si="17"/>
        <v>DienstverleningPolitieEigen initiatief</v>
      </c>
    </row>
    <row r="163" spans="1:27" ht="45" x14ac:dyDescent="0.25">
      <c r="A163" s="2" t="s">
        <v>26</v>
      </c>
      <c r="B163" s="2" t="s">
        <v>100</v>
      </c>
      <c r="C163" s="2" t="s">
        <v>60</v>
      </c>
      <c r="D163" s="2">
        <v>864</v>
      </c>
      <c r="E163" s="2" t="s">
        <v>242</v>
      </c>
      <c r="F163" s="2">
        <v>200000167</v>
      </c>
      <c r="G163" s="2" t="s">
        <v>243</v>
      </c>
      <c r="H163" s="2" t="s">
        <v>244</v>
      </c>
      <c r="I163" s="107">
        <v>5</v>
      </c>
      <c r="J163" s="2"/>
      <c r="K163" s="2"/>
      <c r="L163" s="2" t="s">
        <v>245</v>
      </c>
      <c r="M163" s="2"/>
      <c r="N163" s="2"/>
      <c r="O163" s="46" t="s">
        <v>12066</v>
      </c>
      <c r="P163" s="47" t="s">
        <v>1307</v>
      </c>
      <c r="Q163" s="2"/>
      <c r="R163" s="39"/>
      <c r="S163" s="3" t="s">
        <v>1511</v>
      </c>
      <c r="T163" s="3" t="s">
        <v>1512</v>
      </c>
      <c r="U163" s="3" t="s">
        <v>1512</v>
      </c>
      <c r="V163" s="89">
        <f t="shared" si="12"/>
        <v>15</v>
      </c>
      <c r="W163" s="89">
        <f t="shared" si="13"/>
        <v>7</v>
      </c>
      <c r="X163" s="89">
        <f t="shared" si="14"/>
        <v>14</v>
      </c>
      <c r="Y163" s="89">
        <f t="shared" si="15"/>
        <v>22</v>
      </c>
      <c r="Z163" s="89">
        <f t="shared" si="16"/>
        <v>12</v>
      </c>
      <c r="AA163" s="13" t="str">
        <f t="shared" si="17"/>
        <v>DienstverleningPolitieGeplande actie</v>
      </c>
    </row>
    <row r="164" spans="1:27" x14ac:dyDescent="0.25">
      <c r="A164" s="2" t="s">
        <v>26</v>
      </c>
      <c r="B164" s="2" t="s">
        <v>100</v>
      </c>
      <c r="C164" s="2" t="s">
        <v>155</v>
      </c>
      <c r="D164" s="2">
        <v>700</v>
      </c>
      <c r="E164" s="2" t="s">
        <v>42</v>
      </c>
      <c r="F164" s="2">
        <v>200009433</v>
      </c>
      <c r="G164" s="2" t="s">
        <v>156</v>
      </c>
      <c r="H164" s="2" t="s">
        <v>157</v>
      </c>
      <c r="I164" s="107">
        <v>5</v>
      </c>
      <c r="J164" s="2"/>
      <c r="K164" s="2"/>
      <c r="L164" s="2" t="s">
        <v>158</v>
      </c>
      <c r="M164" s="2"/>
      <c r="N164" s="2"/>
      <c r="O164" s="46" t="s">
        <v>12066</v>
      </c>
      <c r="P164" s="47" t="s">
        <v>1308</v>
      </c>
      <c r="Q164" s="2"/>
      <c r="R164" s="39"/>
      <c r="S164" s="3" t="s">
        <v>1511</v>
      </c>
      <c r="T164" s="3" t="s">
        <v>1512</v>
      </c>
      <c r="U164" s="3" t="s">
        <v>1512</v>
      </c>
      <c r="V164" s="89">
        <f t="shared" si="12"/>
        <v>15</v>
      </c>
      <c r="W164" s="89">
        <f t="shared" si="13"/>
        <v>7</v>
      </c>
      <c r="X164" s="89">
        <f t="shared" si="14"/>
        <v>8</v>
      </c>
      <c r="Y164" s="89">
        <f t="shared" si="15"/>
        <v>16</v>
      </c>
      <c r="Z164" s="89">
        <f t="shared" si="16"/>
        <v>12</v>
      </c>
      <c r="AA164" s="13" t="str">
        <f t="shared" si="17"/>
        <v>DienstverleningPolitieOefening</v>
      </c>
    </row>
    <row r="165" spans="1:27" x14ac:dyDescent="0.25">
      <c r="A165" s="2" t="s">
        <v>26</v>
      </c>
      <c r="B165" s="2" t="s">
        <v>100</v>
      </c>
      <c r="C165" s="2" t="s">
        <v>689</v>
      </c>
      <c r="D165" s="2">
        <v>700</v>
      </c>
      <c r="E165" s="2" t="s">
        <v>42</v>
      </c>
      <c r="F165" s="2">
        <v>200000168</v>
      </c>
      <c r="G165" s="2" t="s">
        <v>690</v>
      </c>
      <c r="H165" s="2" t="s">
        <v>691</v>
      </c>
      <c r="I165" s="108">
        <v>3</v>
      </c>
      <c r="J165" s="2"/>
      <c r="K165" s="2"/>
      <c r="L165" s="2"/>
      <c r="M165" s="2"/>
      <c r="N165" s="2"/>
      <c r="O165" s="46" t="s">
        <v>12066</v>
      </c>
      <c r="P165" s="47" t="s">
        <v>1309</v>
      </c>
      <c r="Q165" s="2"/>
      <c r="R165" s="39"/>
      <c r="S165" s="3" t="s">
        <v>1511</v>
      </c>
      <c r="T165" s="3" t="s">
        <v>1512</v>
      </c>
      <c r="U165" s="3" t="s">
        <v>1512</v>
      </c>
      <c r="V165" s="89">
        <f t="shared" si="12"/>
        <v>15</v>
      </c>
      <c r="W165" s="89">
        <f t="shared" si="13"/>
        <v>7</v>
      </c>
      <c r="X165" s="89">
        <f t="shared" si="14"/>
        <v>11</v>
      </c>
      <c r="Y165" s="89">
        <f t="shared" si="15"/>
        <v>19</v>
      </c>
      <c r="Z165" s="89">
        <f t="shared" si="16"/>
        <v>12</v>
      </c>
      <c r="AA165" s="13" t="str">
        <f t="shared" si="17"/>
        <v>DienstverleningPolitieOverbrengen</v>
      </c>
    </row>
    <row r="166" spans="1:27" ht="30" x14ac:dyDescent="0.25">
      <c r="A166" s="2" t="s">
        <v>26</v>
      </c>
      <c r="B166" s="2" t="s">
        <v>100</v>
      </c>
      <c r="C166" s="2" t="s">
        <v>1067</v>
      </c>
      <c r="D166" s="2"/>
      <c r="E166" s="2"/>
      <c r="F166" s="2">
        <v>200009876</v>
      </c>
      <c r="G166" s="2" t="s">
        <v>1077</v>
      </c>
      <c r="H166" s="2" t="s">
        <v>1078</v>
      </c>
      <c r="I166" s="107">
        <v>5</v>
      </c>
      <c r="J166" s="2"/>
      <c r="K166" s="2"/>
      <c r="L166" s="2" t="s">
        <v>1070</v>
      </c>
      <c r="M166" s="2"/>
      <c r="N166" s="2"/>
      <c r="O166" s="46" t="s">
        <v>12066</v>
      </c>
      <c r="P166" s="47" t="s">
        <v>1310</v>
      </c>
      <c r="Q166" s="2"/>
      <c r="R166" s="39"/>
      <c r="S166" s="3" t="s">
        <v>1511</v>
      </c>
      <c r="T166" s="3"/>
      <c r="U166" s="3"/>
      <c r="V166" s="89">
        <f t="shared" si="12"/>
        <v>15</v>
      </c>
      <c r="W166" s="89">
        <f t="shared" si="13"/>
        <v>7</v>
      </c>
      <c r="X166" s="89">
        <f t="shared" si="14"/>
        <v>11</v>
      </c>
      <c r="Y166" s="89">
        <f t="shared" si="15"/>
        <v>19</v>
      </c>
      <c r="Z166" s="89">
        <f t="shared" si="16"/>
        <v>12</v>
      </c>
      <c r="AA166" s="13" t="str">
        <f t="shared" si="17"/>
        <v>DienstverleningPolitieTestmelding</v>
      </c>
    </row>
    <row r="167" spans="1:27" x14ac:dyDescent="0.25">
      <c r="A167" s="2" t="s">
        <v>26</v>
      </c>
      <c r="B167" s="2" t="s">
        <v>100</v>
      </c>
      <c r="C167" s="2" t="s">
        <v>620</v>
      </c>
      <c r="D167" s="2">
        <v>700</v>
      </c>
      <c r="E167" s="2" t="s">
        <v>42</v>
      </c>
      <c r="F167" s="2">
        <v>200000169</v>
      </c>
      <c r="G167" s="2" t="s">
        <v>621</v>
      </c>
      <c r="H167" s="2" t="s">
        <v>620</v>
      </c>
      <c r="I167" s="107">
        <v>2</v>
      </c>
      <c r="J167" s="2"/>
      <c r="K167" s="2"/>
      <c r="L167" s="2"/>
      <c r="M167" s="2"/>
      <c r="N167" s="2"/>
      <c r="O167" s="46" t="s">
        <v>12066</v>
      </c>
      <c r="P167" s="47" t="s">
        <v>1311</v>
      </c>
      <c r="Q167" s="2"/>
      <c r="R167" s="39"/>
      <c r="S167" s="3" t="s">
        <v>1511</v>
      </c>
      <c r="T167" s="3" t="s">
        <v>1512</v>
      </c>
      <c r="U167" s="3" t="s">
        <v>1512</v>
      </c>
      <c r="V167" s="89">
        <f t="shared" si="12"/>
        <v>15</v>
      </c>
      <c r="W167" s="89">
        <f t="shared" si="13"/>
        <v>7</v>
      </c>
      <c r="X167" s="89">
        <f t="shared" si="14"/>
        <v>10</v>
      </c>
      <c r="Y167" s="89">
        <f t="shared" si="15"/>
        <v>10</v>
      </c>
      <c r="Z167" s="89">
        <f t="shared" si="16"/>
        <v>12</v>
      </c>
      <c r="AA167" s="13" t="str">
        <f t="shared" si="17"/>
        <v>DienstverleningPolitieVermissing</v>
      </c>
    </row>
    <row r="168" spans="1:27" ht="30" x14ac:dyDescent="0.25">
      <c r="A168" s="2" t="s">
        <v>685</v>
      </c>
      <c r="B168" s="2"/>
      <c r="C168" s="2"/>
      <c r="D168" s="2">
        <v>1</v>
      </c>
      <c r="E168" s="2" t="s">
        <v>27</v>
      </c>
      <c r="F168" s="2">
        <v>200000172</v>
      </c>
      <c r="G168" s="2" t="s">
        <v>930</v>
      </c>
      <c r="H168" s="2" t="s">
        <v>685</v>
      </c>
      <c r="I168" s="2"/>
      <c r="J168" s="2"/>
      <c r="K168" s="2">
        <v>2</v>
      </c>
      <c r="L168" s="2" t="s">
        <v>931</v>
      </c>
      <c r="M168" s="2"/>
      <c r="N168" s="2"/>
      <c r="O168" s="46" t="s">
        <v>1252</v>
      </c>
      <c r="P168" s="47" t="s">
        <v>1312</v>
      </c>
      <c r="Q168" s="2"/>
      <c r="R168" s="39"/>
      <c r="S168" s="3" t="s">
        <v>1512</v>
      </c>
      <c r="T168" s="3" t="s">
        <v>1512</v>
      </c>
      <c r="U168" s="3" t="s">
        <v>1511</v>
      </c>
      <c r="V168" s="89">
        <f t="shared" si="12"/>
        <v>10</v>
      </c>
      <c r="W168" s="89">
        <f t="shared" si="13"/>
        <v>0</v>
      </c>
      <c r="X168" s="89">
        <f t="shared" si="14"/>
        <v>0</v>
      </c>
      <c r="Y168" s="89">
        <f t="shared" si="15"/>
        <v>10</v>
      </c>
      <c r="Z168" s="89">
        <f t="shared" si="16"/>
        <v>9</v>
      </c>
      <c r="AA168" s="13" t="str">
        <f t="shared" si="17"/>
        <v>Gezondheid</v>
      </c>
    </row>
    <row r="169" spans="1:27" x14ac:dyDescent="0.25">
      <c r="A169" s="2" t="s">
        <v>685</v>
      </c>
      <c r="B169" s="2" t="s">
        <v>1040</v>
      </c>
      <c r="C169" s="2"/>
      <c r="D169" s="2">
        <v>370</v>
      </c>
      <c r="E169" s="2" t="s">
        <v>728</v>
      </c>
      <c r="F169" s="2">
        <v>200001770</v>
      </c>
      <c r="G169" s="2" t="s">
        <v>1041</v>
      </c>
      <c r="H169" s="2" t="s">
        <v>1042</v>
      </c>
      <c r="I169" s="107">
        <v>1</v>
      </c>
      <c r="J169" s="2"/>
      <c r="K169" s="2">
        <v>2</v>
      </c>
      <c r="L169" s="2"/>
      <c r="M169" s="2"/>
      <c r="N169" s="2"/>
      <c r="O169" s="46" t="s">
        <v>1252</v>
      </c>
      <c r="P169" s="47" t="s">
        <v>1313</v>
      </c>
      <c r="Q169" s="2"/>
      <c r="R169" s="39"/>
      <c r="S169" s="3" t="s">
        <v>1512</v>
      </c>
      <c r="T169" s="3" t="s">
        <v>1512</v>
      </c>
      <c r="U169" s="3" t="s">
        <v>1511</v>
      </c>
      <c r="V169" s="89">
        <f t="shared" si="12"/>
        <v>10</v>
      </c>
      <c r="W169" s="89">
        <f t="shared" si="13"/>
        <v>12</v>
      </c>
      <c r="X169" s="89">
        <f t="shared" si="14"/>
        <v>0</v>
      </c>
      <c r="Y169" s="89">
        <f t="shared" si="15"/>
        <v>12</v>
      </c>
      <c r="Z169" s="89">
        <f t="shared" si="16"/>
        <v>9</v>
      </c>
      <c r="AA169" s="13" t="str">
        <f t="shared" si="17"/>
        <v>GezondheidOnwel/Ziekte</v>
      </c>
    </row>
    <row r="170" spans="1:27" x14ac:dyDescent="0.25">
      <c r="A170" s="2" t="s">
        <v>685</v>
      </c>
      <c r="B170" s="2" t="s">
        <v>731</v>
      </c>
      <c r="C170" s="2"/>
      <c r="D170" s="2">
        <v>376</v>
      </c>
      <c r="E170" s="2" t="s">
        <v>732</v>
      </c>
      <c r="F170" s="2">
        <v>200001768</v>
      </c>
      <c r="G170" s="2" t="s">
        <v>733</v>
      </c>
      <c r="H170" s="2" t="s">
        <v>731</v>
      </c>
      <c r="I170" s="107">
        <v>1</v>
      </c>
      <c r="J170" s="2"/>
      <c r="K170" s="2">
        <v>2</v>
      </c>
      <c r="L170" s="2" t="s">
        <v>734</v>
      </c>
      <c r="M170" s="2"/>
      <c r="N170" s="2"/>
      <c r="O170" s="46" t="s">
        <v>1252</v>
      </c>
      <c r="P170" s="47" t="s">
        <v>1314</v>
      </c>
      <c r="Q170" s="2"/>
      <c r="R170" s="39"/>
      <c r="S170" s="3" t="s">
        <v>1511</v>
      </c>
      <c r="T170" s="3" t="s">
        <v>1512</v>
      </c>
      <c r="U170" s="3" t="s">
        <v>1511</v>
      </c>
      <c r="V170" s="89">
        <f t="shared" si="12"/>
        <v>10</v>
      </c>
      <c r="W170" s="89">
        <f t="shared" si="13"/>
        <v>17</v>
      </c>
      <c r="X170" s="89">
        <f t="shared" si="14"/>
        <v>0</v>
      </c>
      <c r="Y170" s="89">
        <f t="shared" si="15"/>
        <v>17</v>
      </c>
      <c r="Z170" s="89">
        <f t="shared" si="16"/>
        <v>9</v>
      </c>
      <c r="AA170" s="13" t="str">
        <f t="shared" si="17"/>
        <v>GezondheidPoging zelfdoding</v>
      </c>
    </row>
    <row r="171" spans="1:27" x14ac:dyDescent="0.25">
      <c r="A171" s="2" t="s">
        <v>685</v>
      </c>
      <c r="B171" s="2" t="s">
        <v>860</v>
      </c>
      <c r="C171" s="2"/>
      <c r="D171" s="2">
        <v>370</v>
      </c>
      <c r="E171" s="2" t="s">
        <v>728</v>
      </c>
      <c r="F171" s="2">
        <v>200001769</v>
      </c>
      <c r="G171" s="2" t="s">
        <v>861</v>
      </c>
      <c r="H171" s="2" t="s">
        <v>860</v>
      </c>
      <c r="I171" s="107">
        <v>1</v>
      </c>
      <c r="J171" s="2"/>
      <c r="K171" s="2">
        <v>1</v>
      </c>
      <c r="L171" s="2"/>
      <c r="M171" s="2"/>
      <c r="N171" s="2"/>
      <c r="O171" s="46" t="s">
        <v>860</v>
      </c>
      <c r="P171" s="47" t="s">
        <v>1315</v>
      </c>
      <c r="Q171" s="2"/>
      <c r="R171" s="39"/>
      <c r="S171" s="3" t="s">
        <v>1511</v>
      </c>
      <c r="T171" s="3" t="s">
        <v>1511</v>
      </c>
      <c r="U171" s="3" t="s">
        <v>1511</v>
      </c>
      <c r="V171" s="89">
        <f t="shared" si="12"/>
        <v>10</v>
      </c>
      <c r="W171" s="89">
        <f t="shared" si="13"/>
        <v>10</v>
      </c>
      <c r="X171" s="89">
        <f t="shared" si="14"/>
        <v>0</v>
      </c>
      <c r="Y171" s="89">
        <f t="shared" si="15"/>
        <v>10</v>
      </c>
      <c r="Z171" s="89">
        <f t="shared" si="16"/>
        <v>10</v>
      </c>
      <c r="AA171" s="13" t="str">
        <f t="shared" si="17"/>
        <v>GezondheidReanimatie</v>
      </c>
    </row>
    <row r="172" spans="1:27" x14ac:dyDescent="0.25">
      <c r="A172" s="2" t="s">
        <v>685</v>
      </c>
      <c r="B172" s="2" t="s">
        <v>686</v>
      </c>
      <c r="C172" s="2"/>
      <c r="D172" s="2">
        <v>1</v>
      </c>
      <c r="E172" s="2" t="s">
        <v>27</v>
      </c>
      <c r="F172" s="2">
        <v>200009693</v>
      </c>
      <c r="G172" s="2" t="s">
        <v>11806</v>
      </c>
      <c r="H172" s="2" t="s">
        <v>686</v>
      </c>
      <c r="I172" s="107">
        <v>2</v>
      </c>
      <c r="J172" s="2"/>
      <c r="K172" s="2"/>
      <c r="L172" s="2"/>
      <c r="M172" s="2"/>
      <c r="N172" s="2"/>
      <c r="O172" s="46" t="s">
        <v>1252</v>
      </c>
      <c r="P172" s="47" t="s">
        <v>1316</v>
      </c>
      <c r="Q172" s="2"/>
      <c r="R172" s="39"/>
      <c r="S172" s="3" t="s">
        <v>1511</v>
      </c>
      <c r="T172" s="3" t="s">
        <v>1512</v>
      </c>
      <c r="U172" s="3" t="s">
        <v>1512</v>
      </c>
      <c r="V172" s="89">
        <f t="shared" si="12"/>
        <v>10</v>
      </c>
      <c r="W172" s="89">
        <f t="shared" si="13"/>
        <v>17</v>
      </c>
      <c r="X172" s="89">
        <f t="shared" si="14"/>
        <v>0</v>
      </c>
      <c r="Y172" s="89">
        <f t="shared" si="15"/>
        <v>17</v>
      </c>
      <c r="Z172" s="89">
        <f t="shared" si="16"/>
        <v>9</v>
      </c>
      <c r="AA172" s="13" t="str">
        <f t="shared" si="17"/>
        <v>GezondheidSuicidaal persoon</v>
      </c>
    </row>
    <row r="173" spans="1:27" x14ac:dyDescent="0.25">
      <c r="A173" s="2" t="s">
        <v>1087</v>
      </c>
      <c r="B173" s="2"/>
      <c r="C173" s="2"/>
      <c r="D173" s="2"/>
      <c r="E173" s="2"/>
      <c r="F173" s="2">
        <v>200009880</v>
      </c>
      <c r="G173" s="2" t="s">
        <v>1088</v>
      </c>
      <c r="H173" s="2" t="s">
        <v>1087</v>
      </c>
      <c r="I173" s="2"/>
      <c r="J173" s="2"/>
      <c r="K173" s="2">
        <v>2</v>
      </c>
      <c r="L173" s="2" t="s">
        <v>1089</v>
      </c>
      <c r="M173" s="2"/>
      <c r="N173" s="2"/>
      <c r="O173" s="46" t="s">
        <v>1252</v>
      </c>
      <c r="P173" s="47" t="s">
        <v>1317</v>
      </c>
      <c r="Q173" s="2"/>
      <c r="R173" s="39"/>
      <c r="S173" s="3"/>
      <c r="T173" s="3"/>
      <c r="U173" s="3" t="s">
        <v>1511</v>
      </c>
      <c r="V173" s="89">
        <f t="shared" si="12"/>
        <v>9</v>
      </c>
      <c r="W173" s="89">
        <f t="shared" si="13"/>
        <v>0</v>
      </c>
      <c r="X173" s="89">
        <f t="shared" si="14"/>
        <v>0</v>
      </c>
      <c r="Y173" s="89">
        <f t="shared" si="15"/>
        <v>9</v>
      </c>
      <c r="Z173" s="89">
        <f t="shared" si="16"/>
        <v>9</v>
      </c>
      <c r="AA173" s="13" t="str">
        <f t="shared" si="17"/>
        <v>Hulpvraag</v>
      </c>
    </row>
    <row r="174" spans="1:27" x14ac:dyDescent="0.25">
      <c r="A174" s="2" t="s">
        <v>1087</v>
      </c>
      <c r="B174" s="2" t="s">
        <v>191</v>
      </c>
      <c r="C174" s="2"/>
      <c r="D174" s="2"/>
      <c r="E174" s="2"/>
      <c r="F174" s="2">
        <v>200009879</v>
      </c>
      <c r="G174" s="2" t="s">
        <v>1099</v>
      </c>
      <c r="H174" s="2" t="s">
        <v>1100</v>
      </c>
      <c r="I174" s="107">
        <v>2</v>
      </c>
      <c r="J174" s="2"/>
      <c r="K174" s="2">
        <v>2</v>
      </c>
      <c r="L174" s="2" t="s">
        <v>1101</v>
      </c>
      <c r="M174" s="2"/>
      <c r="N174" s="2"/>
      <c r="O174" s="46" t="s">
        <v>1252</v>
      </c>
      <c r="P174" s="47" t="s">
        <v>1318</v>
      </c>
      <c r="Q174" s="2"/>
      <c r="R174" s="39"/>
      <c r="S174" s="3"/>
      <c r="T174" s="3"/>
      <c r="U174" s="3" t="s">
        <v>1511</v>
      </c>
      <c r="V174" s="89">
        <f t="shared" si="12"/>
        <v>9</v>
      </c>
      <c r="W174" s="89">
        <f t="shared" si="13"/>
        <v>13</v>
      </c>
      <c r="X174" s="89">
        <f t="shared" si="14"/>
        <v>0</v>
      </c>
      <c r="Y174" s="89">
        <f t="shared" si="15"/>
        <v>18</v>
      </c>
      <c r="Z174" s="89">
        <f t="shared" si="16"/>
        <v>9</v>
      </c>
      <c r="AA174" s="13" t="str">
        <f t="shared" si="17"/>
        <v>HulpvraagAmbulancezorg</v>
      </c>
    </row>
    <row r="175" spans="1:27" ht="90" x14ac:dyDescent="0.25">
      <c r="A175" s="2" t="s">
        <v>1087</v>
      </c>
      <c r="B175" s="2" t="s">
        <v>191</v>
      </c>
      <c r="C175" s="2" t="s">
        <v>1102</v>
      </c>
      <c r="D175" s="2"/>
      <c r="E175" s="2"/>
      <c r="F175" s="2">
        <v>200009877</v>
      </c>
      <c r="G175" s="2" t="s">
        <v>1103</v>
      </c>
      <c r="H175" s="2" t="s">
        <v>1102</v>
      </c>
      <c r="I175" s="107">
        <v>2</v>
      </c>
      <c r="J175" s="2" t="s">
        <v>613</v>
      </c>
      <c r="K175" s="2">
        <v>2</v>
      </c>
      <c r="L175" s="2" t="s">
        <v>11640</v>
      </c>
      <c r="M175" s="2"/>
      <c r="N175" s="2"/>
      <c r="O175" s="46" t="s">
        <v>1252</v>
      </c>
      <c r="P175" s="47" t="s">
        <v>1319</v>
      </c>
      <c r="Q175" s="2"/>
      <c r="R175" s="39"/>
      <c r="S175" s="3"/>
      <c r="T175" s="3"/>
      <c r="U175" s="3" t="s">
        <v>1511</v>
      </c>
      <c r="V175" s="89">
        <f t="shared" si="12"/>
        <v>9</v>
      </c>
      <c r="W175" s="89">
        <f t="shared" si="13"/>
        <v>13</v>
      </c>
      <c r="X175" s="89">
        <f t="shared" si="14"/>
        <v>13</v>
      </c>
      <c r="Y175" s="89">
        <f t="shared" si="15"/>
        <v>13</v>
      </c>
      <c r="Z175" s="89">
        <f t="shared" si="16"/>
        <v>9</v>
      </c>
      <c r="AA175" s="13" t="str">
        <f t="shared" si="17"/>
        <v>HulpvraagAmbulancezorgDirecte inzet</v>
      </c>
    </row>
    <row r="176" spans="1:27" ht="90" x14ac:dyDescent="0.25">
      <c r="A176" s="2" t="s">
        <v>1087</v>
      </c>
      <c r="B176" s="2" t="s">
        <v>191</v>
      </c>
      <c r="C176" s="2" t="s">
        <v>1104</v>
      </c>
      <c r="D176" s="2"/>
      <c r="E176" s="2"/>
      <c r="F176" s="2">
        <v>200009878</v>
      </c>
      <c r="G176" s="2" t="s">
        <v>1105</v>
      </c>
      <c r="H176" s="2" t="s">
        <v>1104</v>
      </c>
      <c r="I176" s="107">
        <v>2</v>
      </c>
      <c r="J176" s="2"/>
      <c r="K176" s="2">
        <v>2</v>
      </c>
      <c r="L176" s="2" t="s">
        <v>11641</v>
      </c>
      <c r="M176" s="2"/>
      <c r="N176" s="2"/>
      <c r="O176" s="46" t="s">
        <v>1252</v>
      </c>
      <c r="P176" s="47" t="s">
        <v>1320</v>
      </c>
      <c r="Q176" s="2"/>
      <c r="R176" s="39"/>
      <c r="S176" s="3"/>
      <c r="T176" s="3"/>
      <c r="U176" s="3" t="s">
        <v>1511</v>
      </c>
      <c r="V176" s="89">
        <f t="shared" si="12"/>
        <v>9</v>
      </c>
      <c r="W176" s="89">
        <f t="shared" si="13"/>
        <v>13</v>
      </c>
      <c r="X176" s="89">
        <f t="shared" si="14"/>
        <v>15</v>
      </c>
      <c r="Y176" s="89">
        <f t="shared" si="15"/>
        <v>15</v>
      </c>
      <c r="Z176" s="89">
        <f t="shared" si="16"/>
        <v>9</v>
      </c>
      <c r="AA176" s="13" t="str">
        <f t="shared" si="17"/>
        <v>HulpvraagAmbulancezorgVersnelde inzet</v>
      </c>
    </row>
    <row r="177" spans="1:27" ht="30" x14ac:dyDescent="0.25">
      <c r="A177" s="2" t="s">
        <v>84</v>
      </c>
      <c r="B177" s="2"/>
      <c r="C177" s="2"/>
      <c r="D177" s="2">
        <v>1</v>
      </c>
      <c r="E177" s="2" t="s">
        <v>27</v>
      </c>
      <c r="F177" s="2">
        <v>200000173</v>
      </c>
      <c r="G177" s="2" t="s">
        <v>333</v>
      </c>
      <c r="H177" s="2" t="s">
        <v>84</v>
      </c>
      <c r="I177" s="2"/>
      <c r="J177" s="2"/>
      <c r="K177" s="2"/>
      <c r="L177" s="2" t="s">
        <v>334</v>
      </c>
      <c r="M177" s="2"/>
      <c r="N177" s="2"/>
      <c r="O177" s="46" t="s">
        <v>26</v>
      </c>
      <c r="P177" s="47" t="s">
        <v>1321</v>
      </c>
      <c r="Q177" s="2"/>
      <c r="R177" s="39"/>
      <c r="S177" s="3" t="s">
        <v>1511</v>
      </c>
      <c r="T177" s="3" t="s">
        <v>1512</v>
      </c>
      <c r="U177" s="3" t="s">
        <v>1512</v>
      </c>
      <c r="V177" s="89">
        <f t="shared" si="12"/>
        <v>10</v>
      </c>
      <c r="W177" s="89">
        <f t="shared" si="13"/>
        <v>0</v>
      </c>
      <c r="X177" s="89">
        <f t="shared" si="14"/>
        <v>0</v>
      </c>
      <c r="Y177" s="89">
        <f t="shared" si="15"/>
        <v>10</v>
      </c>
      <c r="Z177" s="89">
        <f t="shared" si="16"/>
        <v>15</v>
      </c>
      <c r="AA177" s="13" t="str">
        <f t="shared" si="17"/>
        <v>Leefmilieu</v>
      </c>
    </row>
    <row r="178" spans="1:27" x14ac:dyDescent="0.25">
      <c r="A178" s="2" t="s">
        <v>84</v>
      </c>
      <c r="B178" s="2" t="s">
        <v>622</v>
      </c>
      <c r="C178" s="2"/>
      <c r="D178" s="2">
        <v>1</v>
      </c>
      <c r="E178" s="2" t="s">
        <v>27</v>
      </c>
      <c r="F178" s="2">
        <v>200000174</v>
      </c>
      <c r="G178" s="2" t="s">
        <v>623</v>
      </c>
      <c r="H178" s="2" t="s">
        <v>622</v>
      </c>
      <c r="I178" s="107">
        <v>2</v>
      </c>
      <c r="J178" s="2"/>
      <c r="K178" s="2"/>
      <c r="L178" s="2"/>
      <c r="M178" s="2"/>
      <c r="N178" s="2"/>
      <c r="O178" s="46" t="s">
        <v>622</v>
      </c>
      <c r="P178" s="47" t="s">
        <v>1322</v>
      </c>
      <c r="Q178" s="2"/>
      <c r="R178" s="39"/>
      <c r="S178" s="3" t="s">
        <v>1511</v>
      </c>
      <c r="T178" s="3" t="s">
        <v>1512</v>
      </c>
      <c r="U178" s="3" t="s">
        <v>1512</v>
      </c>
      <c r="V178" s="89">
        <f t="shared" si="12"/>
        <v>10</v>
      </c>
      <c r="W178" s="89">
        <f t="shared" si="13"/>
        <v>9</v>
      </c>
      <c r="X178" s="89">
        <f t="shared" si="14"/>
        <v>0</v>
      </c>
      <c r="Y178" s="89">
        <f t="shared" si="15"/>
        <v>9</v>
      </c>
      <c r="Z178" s="89">
        <f t="shared" si="16"/>
        <v>9</v>
      </c>
      <c r="AA178" s="13" t="str">
        <f t="shared" si="17"/>
        <v>LeefmilieuAardschok</v>
      </c>
    </row>
    <row r="179" spans="1:27" x14ac:dyDescent="0.25">
      <c r="A179" s="2" t="s">
        <v>84</v>
      </c>
      <c r="B179" s="2" t="s">
        <v>268</v>
      </c>
      <c r="C179" s="2"/>
      <c r="D179" s="2">
        <v>750</v>
      </c>
      <c r="E179" s="2" t="s">
        <v>270</v>
      </c>
      <c r="F179" s="2">
        <v>200000175</v>
      </c>
      <c r="G179" s="2" t="s">
        <v>327</v>
      </c>
      <c r="H179" s="2" t="s">
        <v>268</v>
      </c>
      <c r="I179" s="107">
        <v>2</v>
      </c>
      <c r="J179" s="2"/>
      <c r="K179" s="2"/>
      <c r="L179" s="2" t="s">
        <v>328</v>
      </c>
      <c r="M179" s="2"/>
      <c r="N179" s="2"/>
      <c r="O179" s="46" t="s">
        <v>12066</v>
      </c>
      <c r="P179" s="47" t="s">
        <v>1323</v>
      </c>
      <c r="Q179" s="2"/>
      <c r="R179" s="39"/>
      <c r="S179" s="3" t="s">
        <v>1511</v>
      </c>
      <c r="T179" s="3" t="s">
        <v>1512</v>
      </c>
      <c r="U179" s="3" t="s">
        <v>1512</v>
      </c>
      <c r="V179" s="89">
        <f t="shared" si="12"/>
        <v>10</v>
      </c>
      <c r="W179" s="89">
        <f t="shared" si="13"/>
        <v>8</v>
      </c>
      <c r="X179" s="89">
        <f t="shared" si="14"/>
        <v>0</v>
      </c>
      <c r="Y179" s="89">
        <f t="shared" si="15"/>
        <v>8</v>
      </c>
      <c r="Z179" s="89">
        <f t="shared" si="16"/>
        <v>12</v>
      </c>
      <c r="AA179" s="13" t="str">
        <f t="shared" si="17"/>
        <v>LeefmilieuConflict</v>
      </c>
    </row>
    <row r="180" spans="1:27" x14ac:dyDescent="0.25">
      <c r="A180" s="2" t="s">
        <v>84</v>
      </c>
      <c r="B180" s="2" t="s">
        <v>268</v>
      </c>
      <c r="C180" s="2" t="s">
        <v>374</v>
      </c>
      <c r="D180" s="2">
        <v>751</v>
      </c>
      <c r="E180" s="2" t="s">
        <v>375</v>
      </c>
      <c r="F180" s="2">
        <v>200000176</v>
      </c>
      <c r="G180" s="2" t="s">
        <v>376</v>
      </c>
      <c r="H180" s="2" t="s">
        <v>374</v>
      </c>
      <c r="I180" s="107">
        <v>2</v>
      </c>
      <c r="J180" s="2"/>
      <c r="K180" s="2"/>
      <c r="L180" s="2" t="s">
        <v>377</v>
      </c>
      <c r="M180" s="2"/>
      <c r="N180" s="2"/>
      <c r="O180" s="46" t="s">
        <v>12066</v>
      </c>
      <c r="P180" s="47" t="s">
        <v>1324</v>
      </c>
      <c r="Q180" s="2"/>
      <c r="R180" s="39"/>
      <c r="S180" s="3" t="s">
        <v>1511</v>
      </c>
      <c r="T180" s="3" t="s">
        <v>1512</v>
      </c>
      <c r="U180" s="3" t="s">
        <v>1512</v>
      </c>
      <c r="V180" s="89">
        <f t="shared" si="12"/>
        <v>10</v>
      </c>
      <c r="W180" s="89">
        <f t="shared" si="13"/>
        <v>8</v>
      </c>
      <c r="X180" s="89">
        <f t="shared" si="14"/>
        <v>10</v>
      </c>
      <c r="Y180" s="89">
        <f t="shared" si="15"/>
        <v>10</v>
      </c>
      <c r="Z180" s="89">
        <f t="shared" si="16"/>
        <v>12</v>
      </c>
      <c r="AA180" s="13" t="str">
        <f t="shared" si="17"/>
        <v>LeefmilieuConflictBurenruzie</v>
      </c>
    </row>
    <row r="181" spans="1:27" x14ac:dyDescent="0.25">
      <c r="A181" s="2" t="s">
        <v>84</v>
      </c>
      <c r="B181" s="2" t="s">
        <v>268</v>
      </c>
      <c r="C181" s="2" t="s">
        <v>269</v>
      </c>
      <c r="D181" s="2">
        <v>750</v>
      </c>
      <c r="E181" s="2" t="s">
        <v>270</v>
      </c>
      <c r="F181" s="2">
        <v>200000177</v>
      </c>
      <c r="G181" s="2" t="s">
        <v>271</v>
      </c>
      <c r="H181" s="2" t="s">
        <v>269</v>
      </c>
      <c r="I181" s="107">
        <v>2</v>
      </c>
      <c r="J181" s="2"/>
      <c r="K181" s="2"/>
      <c r="L181" s="2" t="s">
        <v>272</v>
      </c>
      <c r="M181" s="2"/>
      <c r="N181" s="2"/>
      <c r="O181" s="46" t="s">
        <v>12066</v>
      </c>
      <c r="P181" s="47" t="s">
        <v>1325</v>
      </c>
      <c r="Q181" s="2"/>
      <c r="R181" s="39"/>
      <c r="S181" s="3" t="s">
        <v>1511</v>
      </c>
      <c r="T181" s="3" t="s">
        <v>1512</v>
      </c>
      <c r="U181" s="3" t="s">
        <v>1512</v>
      </c>
      <c r="V181" s="89">
        <f t="shared" si="12"/>
        <v>10</v>
      </c>
      <c r="W181" s="89">
        <f t="shared" si="13"/>
        <v>8</v>
      </c>
      <c r="X181" s="89">
        <f t="shared" si="14"/>
        <v>19</v>
      </c>
      <c r="Y181" s="89">
        <f t="shared" si="15"/>
        <v>19</v>
      </c>
      <c r="Z181" s="89">
        <f t="shared" si="16"/>
        <v>12</v>
      </c>
      <c r="AA181" s="13" t="str">
        <f t="shared" si="17"/>
        <v>LeefmilieuConflictConflictbemiddeling</v>
      </c>
    </row>
    <row r="182" spans="1:27" ht="30" x14ac:dyDescent="0.25">
      <c r="A182" s="2" t="s">
        <v>84</v>
      </c>
      <c r="B182" s="2" t="s">
        <v>268</v>
      </c>
      <c r="C182" s="2" t="s">
        <v>296</v>
      </c>
      <c r="D182" s="2">
        <v>750</v>
      </c>
      <c r="E182" s="2" t="s">
        <v>270</v>
      </c>
      <c r="F182" s="2">
        <v>200000178</v>
      </c>
      <c r="G182" s="2" t="s">
        <v>297</v>
      </c>
      <c r="H182" s="2" t="s">
        <v>298</v>
      </c>
      <c r="I182" s="107">
        <v>1</v>
      </c>
      <c r="J182" s="2"/>
      <c r="K182" s="2"/>
      <c r="L182" s="2" t="s">
        <v>299</v>
      </c>
      <c r="M182" s="2"/>
      <c r="N182" s="2"/>
      <c r="O182" s="46" t="s">
        <v>12066</v>
      </c>
      <c r="P182" s="47" t="s">
        <v>1326</v>
      </c>
      <c r="Q182" s="2"/>
      <c r="R182" s="39"/>
      <c r="S182" s="3" t="s">
        <v>1511</v>
      </c>
      <c r="T182" s="3" t="s">
        <v>1512</v>
      </c>
      <c r="U182" s="3" t="s">
        <v>1512</v>
      </c>
      <c r="V182" s="89">
        <f t="shared" si="12"/>
        <v>10</v>
      </c>
      <c r="W182" s="89">
        <f t="shared" si="13"/>
        <v>8</v>
      </c>
      <c r="X182" s="89">
        <f t="shared" si="14"/>
        <v>12</v>
      </c>
      <c r="Y182" s="89">
        <f t="shared" si="15"/>
        <v>21</v>
      </c>
      <c r="Z182" s="89">
        <f t="shared" si="16"/>
        <v>12</v>
      </c>
      <c r="AA182" s="13" t="str">
        <f t="shared" si="17"/>
        <v>LeefmilieuConflictHulpverlener</v>
      </c>
    </row>
    <row r="183" spans="1:27" x14ac:dyDescent="0.25">
      <c r="A183" s="2" t="s">
        <v>84</v>
      </c>
      <c r="B183" s="2" t="s">
        <v>47</v>
      </c>
      <c r="C183" s="2"/>
      <c r="D183" s="2">
        <v>540</v>
      </c>
      <c r="E183" s="2" t="s">
        <v>49</v>
      </c>
      <c r="F183" s="2">
        <v>200000179</v>
      </c>
      <c r="G183" s="2" t="s">
        <v>644</v>
      </c>
      <c r="H183" s="2" t="s">
        <v>645</v>
      </c>
      <c r="I183" s="107">
        <v>3</v>
      </c>
      <c r="J183" s="2"/>
      <c r="K183" s="2"/>
      <c r="L183" s="2"/>
      <c r="M183" s="2"/>
      <c r="N183" s="2"/>
      <c r="O183" s="46" t="s">
        <v>12066</v>
      </c>
      <c r="P183" s="47" t="s">
        <v>1327</v>
      </c>
      <c r="Q183" s="2"/>
      <c r="R183" s="39"/>
      <c r="S183" s="3" t="s">
        <v>1511</v>
      </c>
      <c r="T183" s="3" t="s">
        <v>1512</v>
      </c>
      <c r="U183" s="3" t="s">
        <v>1512</v>
      </c>
      <c r="V183" s="89">
        <f t="shared" si="12"/>
        <v>10</v>
      </c>
      <c r="W183" s="89">
        <f t="shared" si="13"/>
        <v>6</v>
      </c>
      <c r="X183" s="89">
        <f t="shared" si="14"/>
        <v>0</v>
      </c>
      <c r="Y183" s="89">
        <f t="shared" si="15"/>
        <v>17</v>
      </c>
      <c r="Z183" s="89">
        <f t="shared" si="16"/>
        <v>12</v>
      </c>
      <c r="AA183" s="13" t="str">
        <f t="shared" si="17"/>
        <v>LeefmilieuDieren</v>
      </c>
    </row>
    <row r="184" spans="1:27" x14ac:dyDescent="0.25">
      <c r="A184" s="2" t="s">
        <v>84</v>
      </c>
      <c r="B184" s="2" t="s">
        <v>47</v>
      </c>
      <c r="C184" s="2" t="s">
        <v>646</v>
      </c>
      <c r="D184" s="2">
        <v>540</v>
      </c>
      <c r="E184" s="2" t="s">
        <v>49</v>
      </c>
      <c r="F184" s="2">
        <v>200000180</v>
      </c>
      <c r="G184" s="2" t="s">
        <v>647</v>
      </c>
      <c r="H184" s="2" t="s">
        <v>646</v>
      </c>
      <c r="I184" s="107">
        <v>2</v>
      </c>
      <c r="J184" s="2"/>
      <c r="K184" s="2"/>
      <c r="L184" s="2"/>
      <c r="M184" s="2"/>
      <c r="N184" s="2"/>
      <c r="O184" s="46" t="s">
        <v>12066</v>
      </c>
      <c r="P184" s="47" t="s">
        <v>1328</v>
      </c>
      <c r="Q184" s="2"/>
      <c r="R184" s="39"/>
      <c r="S184" s="3" t="s">
        <v>1511</v>
      </c>
      <c r="T184" s="3" t="s">
        <v>1512</v>
      </c>
      <c r="U184" s="3" t="s">
        <v>1512</v>
      </c>
      <c r="V184" s="89">
        <f t="shared" si="12"/>
        <v>10</v>
      </c>
      <c r="W184" s="89">
        <f t="shared" si="13"/>
        <v>6</v>
      </c>
      <c r="X184" s="89">
        <f t="shared" si="14"/>
        <v>17</v>
      </c>
      <c r="Y184" s="89">
        <f t="shared" si="15"/>
        <v>17</v>
      </c>
      <c r="Z184" s="89">
        <f t="shared" si="16"/>
        <v>12</v>
      </c>
      <c r="AA184" s="13" t="str">
        <f t="shared" si="17"/>
        <v>LeefmilieuDierenAgressieve dieren</v>
      </c>
    </row>
    <row r="185" spans="1:27" x14ac:dyDescent="0.25">
      <c r="A185" s="2" t="s">
        <v>84</v>
      </c>
      <c r="B185" s="2" t="s">
        <v>47</v>
      </c>
      <c r="C185" s="2" t="s">
        <v>660</v>
      </c>
      <c r="D185" s="2">
        <v>541</v>
      </c>
      <c r="E185" s="2" t="s">
        <v>597</v>
      </c>
      <c r="F185" s="2">
        <v>200000181</v>
      </c>
      <c r="G185" s="2" t="s">
        <v>661</v>
      </c>
      <c r="H185" s="2" t="s">
        <v>660</v>
      </c>
      <c r="I185" s="107">
        <v>2</v>
      </c>
      <c r="J185" s="2"/>
      <c r="K185" s="2"/>
      <c r="L185" s="2"/>
      <c r="M185" s="2"/>
      <c r="N185" s="2"/>
      <c r="O185" s="46" t="s">
        <v>12066</v>
      </c>
      <c r="P185" s="47" t="s">
        <v>1329</v>
      </c>
      <c r="Q185" s="2"/>
      <c r="R185" s="39"/>
      <c r="S185" s="3" t="s">
        <v>1511</v>
      </c>
      <c r="T185" s="3" t="s">
        <v>1512</v>
      </c>
      <c r="U185" s="3" t="s">
        <v>1512</v>
      </c>
      <c r="V185" s="89">
        <f t="shared" si="12"/>
        <v>10</v>
      </c>
      <c r="W185" s="89">
        <f t="shared" si="13"/>
        <v>6</v>
      </c>
      <c r="X185" s="89">
        <f t="shared" si="14"/>
        <v>14</v>
      </c>
      <c r="Y185" s="89">
        <f t="shared" si="15"/>
        <v>14</v>
      </c>
      <c r="Z185" s="89">
        <f t="shared" si="16"/>
        <v>12</v>
      </c>
      <c r="AA185" s="13" t="str">
        <f t="shared" si="17"/>
        <v>LeefmilieuDierenDierenkwelling</v>
      </c>
    </row>
    <row r="186" spans="1:27" x14ac:dyDescent="0.25">
      <c r="A186" s="2" t="s">
        <v>84</v>
      </c>
      <c r="B186" s="2" t="s">
        <v>47</v>
      </c>
      <c r="C186" s="2" t="s">
        <v>596</v>
      </c>
      <c r="D186" s="2">
        <v>541</v>
      </c>
      <c r="E186" s="2" t="s">
        <v>597</v>
      </c>
      <c r="F186" s="2">
        <v>200000183</v>
      </c>
      <c r="G186" s="2" t="s">
        <v>598</v>
      </c>
      <c r="H186" s="2" t="s">
        <v>599</v>
      </c>
      <c r="I186" s="107">
        <v>3</v>
      </c>
      <c r="J186" s="2"/>
      <c r="K186" s="2"/>
      <c r="L186" s="2" t="s">
        <v>600</v>
      </c>
      <c r="M186" s="2"/>
      <c r="N186" s="2"/>
      <c r="O186" s="46" t="s">
        <v>12066</v>
      </c>
      <c r="P186" s="47" t="s">
        <v>1330</v>
      </c>
      <c r="Q186" s="2"/>
      <c r="R186" s="39"/>
      <c r="S186" s="3" t="s">
        <v>1511</v>
      </c>
      <c r="T186" s="3" t="s">
        <v>1512</v>
      </c>
      <c r="U186" s="3" t="s">
        <v>1512</v>
      </c>
      <c r="V186" s="89">
        <f t="shared" si="12"/>
        <v>10</v>
      </c>
      <c r="W186" s="89">
        <f t="shared" si="13"/>
        <v>6</v>
      </c>
      <c r="X186" s="89">
        <f t="shared" si="14"/>
        <v>17</v>
      </c>
      <c r="Y186" s="89">
        <f t="shared" si="15"/>
        <v>17</v>
      </c>
      <c r="Z186" s="89">
        <f t="shared" si="16"/>
        <v>12</v>
      </c>
      <c r="AA186" s="13" t="str">
        <f t="shared" si="17"/>
        <v>LeefmilieuDierenZieke/Dode dieren</v>
      </c>
    </row>
    <row r="187" spans="1:27" x14ac:dyDescent="0.25">
      <c r="A187" s="2" t="s">
        <v>84</v>
      </c>
      <c r="B187" s="2" t="s">
        <v>85</v>
      </c>
      <c r="C187" s="2"/>
      <c r="D187" s="2">
        <v>569</v>
      </c>
      <c r="E187" s="2" t="s">
        <v>87</v>
      </c>
      <c r="F187" s="2">
        <v>200000184</v>
      </c>
      <c r="G187" s="2" t="s">
        <v>674</v>
      </c>
      <c r="H187" s="2" t="s">
        <v>675</v>
      </c>
      <c r="I187" s="107">
        <v>3</v>
      </c>
      <c r="J187" s="2"/>
      <c r="K187" s="2"/>
      <c r="L187" s="2"/>
      <c r="M187" s="2"/>
      <c r="N187" s="2"/>
      <c r="O187" s="46" t="s">
        <v>12066</v>
      </c>
      <c r="P187" s="47" t="s">
        <v>1331</v>
      </c>
      <c r="Q187" s="2"/>
      <c r="R187" s="39"/>
      <c r="S187" s="3" t="s">
        <v>1511</v>
      </c>
      <c r="T187" s="3" t="s">
        <v>1512</v>
      </c>
      <c r="U187" s="3" t="s">
        <v>1512</v>
      </c>
      <c r="V187" s="89">
        <f t="shared" si="12"/>
        <v>10</v>
      </c>
      <c r="W187" s="89">
        <f t="shared" si="13"/>
        <v>17</v>
      </c>
      <c r="X187" s="89">
        <f t="shared" si="14"/>
        <v>0</v>
      </c>
      <c r="Y187" s="89">
        <f t="shared" si="15"/>
        <v>8</v>
      </c>
      <c r="Z187" s="89">
        <f t="shared" si="16"/>
        <v>12</v>
      </c>
      <c r="AA187" s="13" t="str">
        <f t="shared" si="17"/>
        <v>LeefmilieuOverlast van/door</v>
      </c>
    </row>
    <row r="188" spans="1:27" ht="30" x14ac:dyDescent="0.25">
      <c r="A188" s="2" t="s">
        <v>84</v>
      </c>
      <c r="B188" s="2" t="s">
        <v>85</v>
      </c>
      <c r="C188" s="2" t="s">
        <v>47</v>
      </c>
      <c r="D188" s="2">
        <v>540</v>
      </c>
      <c r="E188" s="2" t="s">
        <v>49</v>
      </c>
      <c r="F188" s="2">
        <v>200000185</v>
      </c>
      <c r="G188" s="2" t="s">
        <v>143</v>
      </c>
      <c r="H188" s="2" t="s">
        <v>144</v>
      </c>
      <c r="I188" s="108">
        <v>3</v>
      </c>
      <c r="J188" s="2"/>
      <c r="K188" s="2"/>
      <c r="L188" s="2" t="s">
        <v>145</v>
      </c>
      <c r="M188" s="2"/>
      <c r="N188" s="2"/>
      <c r="O188" s="46" t="s">
        <v>12066</v>
      </c>
      <c r="P188" s="47" t="s">
        <v>1332</v>
      </c>
      <c r="Q188" s="2"/>
      <c r="R188" s="39"/>
      <c r="S188" s="3" t="s">
        <v>1511</v>
      </c>
      <c r="T188" s="3" t="s">
        <v>1512</v>
      </c>
      <c r="U188" s="3" t="s">
        <v>1512</v>
      </c>
      <c r="V188" s="89">
        <f t="shared" si="12"/>
        <v>10</v>
      </c>
      <c r="W188" s="89">
        <f t="shared" si="13"/>
        <v>17</v>
      </c>
      <c r="X188" s="89">
        <f t="shared" si="14"/>
        <v>6</v>
      </c>
      <c r="Y188" s="89">
        <f t="shared" si="15"/>
        <v>13</v>
      </c>
      <c r="Z188" s="89">
        <f t="shared" si="16"/>
        <v>12</v>
      </c>
      <c r="AA188" s="13" t="str">
        <f t="shared" si="17"/>
        <v>LeefmilieuOverlast van/doorDieren</v>
      </c>
    </row>
    <row r="189" spans="1:27" x14ac:dyDescent="0.25">
      <c r="A189" s="2" t="s">
        <v>84</v>
      </c>
      <c r="B189" s="2" t="s">
        <v>85</v>
      </c>
      <c r="C189" s="2" t="s">
        <v>138</v>
      </c>
      <c r="D189" s="2">
        <v>564</v>
      </c>
      <c r="E189" s="2" t="s">
        <v>139</v>
      </c>
      <c r="F189" s="2">
        <v>200000186</v>
      </c>
      <c r="G189" s="2" t="s">
        <v>140</v>
      </c>
      <c r="H189" s="2" t="s">
        <v>141</v>
      </c>
      <c r="I189" s="107">
        <v>3</v>
      </c>
      <c r="J189" s="2"/>
      <c r="K189" s="2"/>
      <c r="L189" s="2" t="s">
        <v>142</v>
      </c>
      <c r="M189" s="2"/>
      <c r="N189" s="2"/>
      <c r="O189" s="46" t="s">
        <v>12066</v>
      </c>
      <c r="P189" s="47" t="s">
        <v>1333</v>
      </c>
      <c r="Q189" s="2"/>
      <c r="R189" s="39"/>
      <c r="S189" s="3" t="s">
        <v>1511</v>
      </c>
      <c r="T189" s="3" t="s">
        <v>1512</v>
      </c>
      <c r="U189" s="3" t="s">
        <v>1512</v>
      </c>
      <c r="V189" s="89">
        <f t="shared" si="12"/>
        <v>10</v>
      </c>
      <c r="W189" s="89">
        <f t="shared" si="13"/>
        <v>17</v>
      </c>
      <c r="X189" s="89">
        <f t="shared" si="14"/>
        <v>6</v>
      </c>
      <c r="Y189" s="89">
        <f t="shared" si="15"/>
        <v>15</v>
      </c>
      <c r="Z189" s="89">
        <f t="shared" si="16"/>
        <v>12</v>
      </c>
      <c r="AA189" s="13" t="str">
        <f t="shared" si="17"/>
        <v>LeefmilieuOverlast van/doorGeluid</v>
      </c>
    </row>
    <row r="190" spans="1:27" ht="30" x14ac:dyDescent="0.25">
      <c r="A190" s="2" t="s">
        <v>84</v>
      </c>
      <c r="B190" s="2" t="s">
        <v>85</v>
      </c>
      <c r="C190" s="2" t="s">
        <v>256</v>
      </c>
      <c r="D190" s="2">
        <v>562</v>
      </c>
      <c r="E190" s="2" t="s">
        <v>257</v>
      </c>
      <c r="F190" s="2">
        <v>200000187</v>
      </c>
      <c r="G190" s="2" t="s">
        <v>258</v>
      </c>
      <c r="H190" s="2" t="s">
        <v>259</v>
      </c>
      <c r="I190" s="107">
        <v>3</v>
      </c>
      <c r="J190" s="2"/>
      <c r="K190" s="2"/>
      <c r="L190" s="2" t="s">
        <v>260</v>
      </c>
      <c r="M190" s="2"/>
      <c r="N190" s="2"/>
      <c r="O190" s="46" t="s">
        <v>12066</v>
      </c>
      <c r="P190" s="47" t="s">
        <v>1334</v>
      </c>
      <c r="Q190" s="2"/>
      <c r="R190" s="39"/>
      <c r="S190" s="3" t="s">
        <v>1511</v>
      </c>
      <c r="T190" s="3" t="s">
        <v>1512</v>
      </c>
      <c r="U190" s="3" t="s">
        <v>1512</v>
      </c>
      <c r="V190" s="89">
        <f t="shared" si="12"/>
        <v>10</v>
      </c>
      <c r="W190" s="89">
        <f t="shared" si="13"/>
        <v>17</v>
      </c>
      <c r="X190" s="89">
        <f t="shared" si="14"/>
        <v>5</v>
      </c>
      <c r="Y190" s="89">
        <f t="shared" si="15"/>
        <v>14</v>
      </c>
      <c r="Z190" s="89">
        <f t="shared" si="16"/>
        <v>12</v>
      </c>
      <c r="AA190" s="13" t="str">
        <f t="shared" si="17"/>
        <v>LeefmilieuOverlast van/doorJeugd</v>
      </c>
    </row>
    <row r="191" spans="1:27" x14ac:dyDescent="0.25">
      <c r="A191" s="2" t="s">
        <v>84</v>
      </c>
      <c r="B191" s="2" t="s">
        <v>85</v>
      </c>
      <c r="C191" s="2" t="s">
        <v>86</v>
      </c>
      <c r="D191" s="2">
        <v>569</v>
      </c>
      <c r="E191" s="2" t="s">
        <v>87</v>
      </c>
      <c r="F191" s="2">
        <v>200000188</v>
      </c>
      <c r="G191" s="2" t="s">
        <v>88</v>
      </c>
      <c r="H191" s="2" t="s">
        <v>89</v>
      </c>
      <c r="I191" s="107">
        <v>3</v>
      </c>
      <c r="J191" s="2"/>
      <c r="K191" s="2"/>
      <c r="L191" s="2" t="s">
        <v>90</v>
      </c>
      <c r="M191" s="2"/>
      <c r="N191" s="2"/>
      <c r="O191" s="46" t="s">
        <v>12066</v>
      </c>
      <c r="P191" s="47" t="s">
        <v>1335</v>
      </c>
      <c r="Q191" s="2"/>
      <c r="R191" s="39"/>
      <c r="S191" s="3" t="s">
        <v>1511</v>
      </c>
      <c r="T191" s="3" t="s">
        <v>1512</v>
      </c>
      <c r="U191" s="3" t="s">
        <v>1512</v>
      </c>
      <c r="V191" s="89">
        <f t="shared" si="12"/>
        <v>10</v>
      </c>
      <c r="W191" s="89">
        <f t="shared" si="13"/>
        <v>17</v>
      </c>
      <c r="X191" s="89">
        <f t="shared" si="14"/>
        <v>7</v>
      </c>
      <c r="Y191" s="89">
        <f t="shared" si="15"/>
        <v>16</v>
      </c>
      <c r="Z191" s="89">
        <f t="shared" si="16"/>
        <v>12</v>
      </c>
      <c r="AA191" s="13" t="str">
        <f t="shared" si="17"/>
        <v>LeefmilieuOverlast van/doorPersoon</v>
      </c>
    </row>
    <row r="192" spans="1:27" x14ac:dyDescent="0.25">
      <c r="A192" s="2" t="s">
        <v>84</v>
      </c>
      <c r="B192" s="2" t="s">
        <v>85</v>
      </c>
      <c r="C192" s="2" t="s">
        <v>65</v>
      </c>
      <c r="D192" s="2">
        <v>551</v>
      </c>
      <c r="E192" s="2" t="s">
        <v>120</v>
      </c>
      <c r="F192" s="2">
        <v>200000189</v>
      </c>
      <c r="G192" s="2" t="s">
        <v>121</v>
      </c>
      <c r="H192" s="2" t="s">
        <v>122</v>
      </c>
      <c r="I192" s="107">
        <v>3</v>
      </c>
      <c r="J192" s="2"/>
      <c r="K192" s="2"/>
      <c r="L192" s="2" t="s">
        <v>123</v>
      </c>
      <c r="M192" s="2"/>
      <c r="N192" s="2"/>
      <c r="O192" s="46" t="s">
        <v>12066</v>
      </c>
      <c r="P192" s="47" t="s">
        <v>1336</v>
      </c>
      <c r="Q192" s="2"/>
      <c r="R192" s="39"/>
      <c r="S192" s="3" t="s">
        <v>1511</v>
      </c>
      <c r="T192" s="3" t="s">
        <v>1512</v>
      </c>
      <c r="U192" s="3" t="s">
        <v>1512</v>
      </c>
      <c r="V192" s="89">
        <f t="shared" si="12"/>
        <v>10</v>
      </c>
      <c r="W192" s="89">
        <f t="shared" si="13"/>
        <v>17</v>
      </c>
      <c r="X192" s="89">
        <f t="shared" si="14"/>
        <v>7</v>
      </c>
      <c r="Y192" s="89">
        <f t="shared" si="15"/>
        <v>16</v>
      </c>
      <c r="Z192" s="89">
        <f t="shared" si="16"/>
        <v>12</v>
      </c>
      <c r="AA192" s="13" t="str">
        <f t="shared" si="17"/>
        <v>LeefmilieuOverlast van/doorVerkeer</v>
      </c>
    </row>
    <row r="193" spans="1:27" x14ac:dyDescent="0.25">
      <c r="A193" s="2" t="s">
        <v>84</v>
      </c>
      <c r="B193" s="2" t="s">
        <v>85</v>
      </c>
      <c r="C193" s="2" t="s">
        <v>472</v>
      </c>
      <c r="D193" s="2">
        <v>569</v>
      </c>
      <c r="E193" s="2" t="s">
        <v>87</v>
      </c>
      <c r="F193" s="2">
        <v>200009428</v>
      </c>
      <c r="G193" s="2" t="s">
        <v>473</v>
      </c>
      <c r="H193" s="2" t="s">
        <v>474</v>
      </c>
      <c r="I193" s="107">
        <v>3</v>
      </c>
      <c r="J193" s="2"/>
      <c r="K193" s="2"/>
      <c r="L193" s="2" t="s">
        <v>475</v>
      </c>
      <c r="M193" s="2"/>
      <c r="N193" s="2"/>
      <c r="O193" s="46" t="s">
        <v>12066</v>
      </c>
      <c r="P193" s="47" t="s">
        <v>1337</v>
      </c>
      <c r="Q193" s="2"/>
      <c r="R193" s="39"/>
      <c r="S193" s="3" t="s">
        <v>1511</v>
      </c>
      <c r="T193" s="3" t="s">
        <v>1512</v>
      </c>
      <c r="U193" s="3" t="s">
        <v>1512</v>
      </c>
      <c r="V193" s="89">
        <f t="shared" si="12"/>
        <v>10</v>
      </c>
      <c r="W193" s="89">
        <f t="shared" si="13"/>
        <v>17</v>
      </c>
      <c r="X193" s="89">
        <f t="shared" si="14"/>
        <v>8</v>
      </c>
      <c r="Y193" s="89">
        <f t="shared" si="15"/>
        <v>17</v>
      </c>
      <c r="Z193" s="89">
        <f t="shared" si="16"/>
        <v>12</v>
      </c>
      <c r="AA193" s="13" t="str">
        <f t="shared" si="17"/>
        <v>LeefmilieuOverlast van/doorVuurwerk</v>
      </c>
    </row>
    <row r="194" spans="1:27" ht="30" x14ac:dyDescent="0.25">
      <c r="A194" s="2" t="s">
        <v>84</v>
      </c>
      <c r="B194" s="2" t="s">
        <v>856</v>
      </c>
      <c r="C194" s="2"/>
      <c r="D194" s="2">
        <v>563</v>
      </c>
      <c r="E194" s="2" t="s">
        <v>857</v>
      </c>
      <c r="F194" s="2">
        <v>200000193</v>
      </c>
      <c r="G194" s="2" t="s">
        <v>858</v>
      </c>
      <c r="H194" s="2" t="s">
        <v>12156</v>
      </c>
      <c r="I194" s="107">
        <v>3</v>
      </c>
      <c r="J194" s="2"/>
      <c r="K194" s="2">
        <v>2</v>
      </c>
      <c r="L194" s="2" t="s">
        <v>859</v>
      </c>
      <c r="M194" s="2"/>
      <c r="N194" s="2"/>
      <c r="O194" s="46" t="s">
        <v>1338</v>
      </c>
      <c r="P194" s="47" t="s">
        <v>1339</v>
      </c>
      <c r="Q194" s="2"/>
      <c r="R194" s="39"/>
      <c r="S194" s="3" t="s">
        <v>1511</v>
      </c>
      <c r="T194" s="3" t="s">
        <v>1511</v>
      </c>
      <c r="U194" s="3" t="s">
        <v>1512</v>
      </c>
      <c r="V194" s="89">
        <f t="shared" ref="V194:V257" si="18">LEN(A194)</f>
        <v>10</v>
      </c>
      <c r="W194" s="89">
        <f t="shared" ref="W194:W257" si="19">LEN(B194)</f>
        <v>19</v>
      </c>
      <c r="X194" s="89">
        <f t="shared" ref="X194:X257" si="20">LEN(C194)</f>
        <v>0</v>
      </c>
      <c r="Y194" s="89">
        <f t="shared" ref="Y194:Y257" si="21">LEN(H194)</f>
        <v>23</v>
      </c>
      <c r="Z194" s="89">
        <f t="shared" ref="Z194:Z257" si="22">LEN(O194)</f>
        <v>18</v>
      </c>
      <c r="AA194" s="13" t="str">
        <f t="shared" si="17"/>
        <v>LeefmilieuStank/Hinder. Lucht</v>
      </c>
    </row>
    <row r="195" spans="1:27" x14ac:dyDescent="0.25">
      <c r="A195" s="2" t="s">
        <v>84</v>
      </c>
      <c r="B195" s="2" t="s">
        <v>678</v>
      </c>
      <c r="C195" s="2"/>
      <c r="D195" s="2">
        <v>380</v>
      </c>
      <c r="E195" s="2" t="s">
        <v>640</v>
      </c>
      <c r="F195" s="2">
        <v>200000194</v>
      </c>
      <c r="G195" s="2" t="s">
        <v>679</v>
      </c>
      <c r="H195" s="2" t="s">
        <v>678</v>
      </c>
      <c r="I195" s="107">
        <v>5</v>
      </c>
      <c r="J195" s="2"/>
      <c r="K195" s="2"/>
      <c r="L195" s="2"/>
      <c r="M195" s="2"/>
      <c r="N195" s="2"/>
      <c r="O195" s="46" t="s">
        <v>1340</v>
      </c>
      <c r="P195" s="47" t="s">
        <v>1341</v>
      </c>
      <c r="Q195" s="2"/>
      <c r="R195" s="39"/>
      <c r="S195" s="3" t="s">
        <v>1511</v>
      </c>
      <c r="T195" s="3" t="s">
        <v>1511</v>
      </c>
      <c r="U195" s="3" t="s">
        <v>1512</v>
      </c>
      <c r="V195" s="89">
        <f t="shared" si="18"/>
        <v>10</v>
      </c>
      <c r="W195" s="89">
        <f t="shared" si="19"/>
        <v>22</v>
      </c>
      <c r="X195" s="89">
        <f t="shared" si="20"/>
        <v>0</v>
      </c>
      <c r="Y195" s="89">
        <f t="shared" si="21"/>
        <v>22</v>
      </c>
      <c r="Z195" s="89">
        <f t="shared" si="22"/>
        <v>17</v>
      </c>
      <c r="AA195" s="13" t="str">
        <f t="shared" ref="AA195:AA258" si="23">CONCATENATE(A195,B195,C195)</f>
        <v>LeefmilieuUitval nutsvoorziening</v>
      </c>
    </row>
    <row r="196" spans="1:27" x14ac:dyDescent="0.25">
      <c r="A196" s="2" t="s">
        <v>84</v>
      </c>
      <c r="B196" s="2" t="s">
        <v>653</v>
      </c>
      <c r="C196" s="2"/>
      <c r="D196" s="2">
        <v>400</v>
      </c>
      <c r="E196" s="2" t="s">
        <v>655</v>
      </c>
      <c r="F196" s="2">
        <v>200000195</v>
      </c>
      <c r="G196" s="2" t="s">
        <v>665</v>
      </c>
      <c r="H196" s="2" t="s">
        <v>653</v>
      </c>
      <c r="I196" s="107">
        <v>3</v>
      </c>
      <c r="J196" s="2"/>
      <c r="K196" s="2"/>
      <c r="L196" s="2"/>
      <c r="M196" s="2"/>
      <c r="N196" s="2"/>
      <c r="O196" s="46" t="s">
        <v>653</v>
      </c>
      <c r="P196" s="47" t="s">
        <v>1342</v>
      </c>
      <c r="Q196" s="2"/>
      <c r="R196" s="39"/>
      <c r="S196" s="3" t="s">
        <v>1511</v>
      </c>
      <c r="T196" s="3" t="s">
        <v>1512</v>
      </c>
      <c r="U196" s="3" t="s">
        <v>1512</v>
      </c>
      <c r="V196" s="89">
        <f t="shared" si="18"/>
        <v>10</v>
      </c>
      <c r="W196" s="89">
        <f t="shared" si="19"/>
        <v>15</v>
      </c>
      <c r="X196" s="89">
        <f t="shared" si="20"/>
        <v>0</v>
      </c>
      <c r="Y196" s="89">
        <f t="shared" si="21"/>
        <v>15</v>
      </c>
      <c r="Z196" s="89">
        <f t="shared" si="22"/>
        <v>15</v>
      </c>
      <c r="AA196" s="13" t="str">
        <f t="shared" si="23"/>
        <v>LeefmilieuVerontreiniging</v>
      </c>
    </row>
    <row r="197" spans="1:27" x14ac:dyDescent="0.25">
      <c r="A197" s="2" t="s">
        <v>84</v>
      </c>
      <c r="B197" s="2" t="s">
        <v>653</v>
      </c>
      <c r="C197" s="2" t="s">
        <v>833</v>
      </c>
      <c r="D197" s="2">
        <v>400</v>
      </c>
      <c r="E197" s="2" t="s">
        <v>655</v>
      </c>
      <c r="F197" s="2">
        <v>200000196</v>
      </c>
      <c r="G197" s="2" t="s">
        <v>834</v>
      </c>
      <c r="H197" s="2" t="s">
        <v>835</v>
      </c>
      <c r="I197" s="107">
        <v>3</v>
      </c>
      <c r="J197" s="2"/>
      <c r="K197" s="2">
        <v>2</v>
      </c>
      <c r="L197" s="2"/>
      <c r="M197" s="2"/>
      <c r="N197" s="2"/>
      <c r="O197" s="46" t="s">
        <v>835</v>
      </c>
      <c r="P197" s="47" t="s">
        <v>1343</v>
      </c>
      <c r="Q197" s="2"/>
      <c r="R197" s="39"/>
      <c r="S197" s="3" t="s">
        <v>1511</v>
      </c>
      <c r="T197" s="3" t="s">
        <v>1512</v>
      </c>
      <c r="U197" s="3" t="s">
        <v>1512</v>
      </c>
      <c r="V197" s="89">
        <f t="shared" si="18"/>
        <v>10</v>
      </c>
      <c r="W197" s="89">
        <f t="shared" si="19"/>
        <v>15</v>
      </c>
      <c r="X197" s="89">
        <f t="shared" si="20"/>
        <v>5</v>
      </c>
      <c r="Y197" s="89">
        <f t="shared" si="21"/>
        <v>20</v>
      </c>
      <c r="Z197" s="89">
        <f t="shared" si="22"/>
        <v>20</v>
      </c>
      <c r="AA197" s="13" t="str">
        <f t="shared" si="23"/>
        <v>LeefmilieuVerontreinigingBodem</v>
      </c>
    </row>
    <row r="198" spans="1:27" x14ac:dyDescent="0.25">
      <c r="A198" s="2" t="s">
        <v>84</v>
      </c>
      <c r="B198" s="2" t="s">
        <v>653</v>
      </c>
      <c r="C198" s="2" t="s">
        <v>682</v>
      </c>
      <c r="D198" s="2">
        <v>400</v>
      </c>
      <c r="E198" s="2" t="s">
        <v>655</v>
      </c>
      <c r="F198" s="2">
        <v>200000197</v>
      </c>
      <c r="G198" s="2" t="s">
        <v>683</v>
      </c>
      <c r="H198" s="2" t="s">
        <v>684</v>
      </c>
      <c r="I198" s="107">
        <v>3</v>
      </c>
      <c r="J198" s="2"/>
      <c r="K198" s="2"/>
      <c r="L198" s="2"/>
      <c r="M198" s="2"/>
      <c r="N198" s="2"/>
      <c r="O198" s="46" t="s">
        <v>684</v>
      </c>
      <c r="P198" s="47" t="s">
        <v>1344</v>
      </c>
      <c r="Q198" s="2"/>
      <c r="R198" s="39"/>
      <c r="S198" s="3" t="s">
        <v>1511</v>
      </c>
      <c r="T198" s="3" t="s">
        <v>1512</v>
      </c>
      <c r="U198" s="3" t="s">
        <v>1512</v>
      </c>
      <c r="V198" s="89">
        <f t="shared" si="18"/>
        <v>10</v>
      </c>
      <c r="W198" s="89">
        <f t="shared" si="19"/>
        <v>15</v>
      </c>
      <c r="X198" s="89">
        <f t="shared" si="20"/>
        <v>5</v>
      </c>
      <c r="Y198" s="89">
        <f t="shared" si="21"/>
        <v>20</v>
      </c>
      <c r="Z198" s="89">
        <f t="shared" si="22"/>
        <v>20</v>
      </c>
      <c r="AA198" s="13" t="str">
        <f t="shared" si="23"/>
        <v>LeefmilieuVerontreinigingLucht</v>
      </c>
    </row>
    <row r="199" spans="1:27" x14ac:dyDescent="0.25">
      <c r="A199" s="2" t="s">
        <v>84</v>
      </c>
      <c r="B199" s="2" t="s">
        <v>653</v>
      </c>
      <c r="C199" s="2" t="s">
        <v>654</v>
      </c>
      <c r="D199" s="2">
        <v>400</v>
      </c>
      <c r="E199" s="2" t="s">
        <v>655</v>
      </c>
      <c r="F199" s="2">
        <v>200000198</v>
      </c>
      <c r="G199" s="2" t="s">
        <v>656</v>
      </c>
      <c r="H199" s="2" t="s">
        <v>657</v>
      </c>
      <c r="I199" s="107">
        <v>3</v>
      </c>
      <c r="J199" s="2"/>
      <c r="K199" s="2"/>
      <c r="L199" s="2"/>
      <c r="M199" s="2"/>
      <c r="N199" s="2"/>
      <c r="O199" s="46" t="s">
        <v>12071</v>
      </c>
      <c r="P199" s="47" t="s">
        <v>1345</v>
      </c>
      <c r="Q199" s="2"/>
      <c r="R199" s="39"/>
      <c r="S199" s="3" t="s">
        <v>1511</v>
      </c>
      <c r="T199" s="3" t="s">
        <v>1512</v>
      </c>
      <c r="U199" s="3" t="s">
        <v>1512</v>
      </c>
      <c r="V199" s="89">
        <f t="shared" si="18"/>
        <v>10</v>
      </c>
      <c r="W199" s="89">
        <f t="shared" si="19"/>
        <v>15</v>
      </c>
      <c r="X199" s="89">
        <f t="shared" si="20"/>
        <v>6</v>
      </c>
      <c r="Y199" s="89">
        <f t="shared" si="21"/>
        <v>22</v>
      </c>
      <c r="Z199" s="89">
        <f t="shared" si="22"/>
        <v>20</v>
      </c>
      <c r="AA199" s="13" t="str">
        <f t="shared" si="23"/>
        <v>LeefmilieuVerontreinigingObject</v>
      </c>
    </row>
    <row r="200" spans="1:27" x14ac:dyDescent="0.25">
      <c r="A200" s="2" t="s">
        <v>84</v>
      </c>
      <c r="B200" s="2" t="s">
        <v>653</v>
      </c>
      <c r="C200" s="2" t="s">
        <v>809</v>
      </c>
      <c r="D200" s="2">
        <v>431</v>
      </c>
      <c r="E200" s="2" t="s">
        <v>810</v>
      </c>
      <c r="F200" s="2">
        <v>200000199</v>
      </c>
      <c r="G200" s="2" t="s">
        <v>811</v>
      </c>
      <c r="H200" s="2" t="s">
        <v>812</v>
      </c>
      <c r="I200" s="107">
        <v>3</v>
      </c>
      <c r="J200" s="2"/>
      <c r="K200" s="2">
        <v>2</v>
      </c>
      <c r="L200" s="2"/>
      <c r="M200" s="2"/>
      <c r="N200" s="2"/>
      <c r="O200" s="46" t="s">
        <v>1346</v>
      </c>
      <c r="P200" s="47" t="s">
        <v>1347</v>
      </c>
      <c r="Q200" s="2"/>
      <c r="R200" s="39"/>
      <c r="S200" s="3" t="s">
        <v>1511</v>
      </c>
      <c r="T200" s="3" t="s">
        <v>1512</v>
      </c>
      <c r="U200" s="3" t="s">
        <v>1512</v>
      </c>
      <c r="V200" s="89">
        <f t="shared" si="18"/>
        <v>10</v>
      </c>
      <c r="W200" s="89">
        <f t="shared" si="19"/>
        <v>15</v>
      </c>
      <c r="X200" s="89">
        <f t="shared" si="20"/>
        <v>16</v>
      </c>
      <c r="Y200" s="89">
        <f t="shared" si="21"/>
        <v>25</v>
      </c>
      <c r="Z200" s="89">
        <f t="shared" si="22"/>
        <v>18</v>
      </c>
      <c r="AA200" s="13" t="str">
        <f t="shared" si="23"/>
        <v>LeefmilieuVerontreinigingOppervlaktewater</v>
      </c>
    </row>
    <row r="201" spans="1:27" ht="30" x14ac:dyDescent="0.25">
      <c r="A201" s="2" t="s">
        <v>84</v>
      </c>
      <c r="B201" s="2" t="s">
        <v>638</v>
      </c>
      <c r="C201" s="2"/>
      <c r="D201" s="2">
        <v>380</v>
      </c>
      <c r="E201" s="2" t="s">
        <v>640</v>
      </c>
      <c r="F201" s="2">
        <v>200000200</v>
      </c>
      <c r="G201" s="2" t="s">
        <v>658</v>
      </c>
      <c r="H201" s="2" t="s">
        <v>659</v>
      </c>
      <c r="I201" s="107">
        <v>3</v>
      </c>
      <c r="J201" s="2"/>
      <c r="K201" s="2"/>
      <c r="L201" s="2"/>
      <c r="M201" s="2"/>
      <c r="N201" s="2"/>
      <c r="O201" s="46" t="s">
        <v>12072</v>
      </c>
      <c r="P201" s="47" t="s">
        <v>1348</v>
      </c>
      <c r="Q201" s="2"/>
      <c r="R201" s="39"/>
      <c r="S201" s="3" t="s">
        <v>1511</v>
      </c>
      <c r="T201" s="3" t="s">
        <v>1511</v>
      </c>
      <c r="U201" s="3" t="s">
        <v>1512</v>
      </c>
      <c r="V201" s="89">
        <f t="shared" si="18"/>
        <v>10</v>
      </c>
      <c r="W201" s="89">
        <f t="shared" si="19"/>
        <v>20</v>
      </c>
      <c r="X201" s="89">
        <f t="shared" si="20"/>
        <v>0</v>
      </c>
      <c r="Y201" s="89">
        <f t="shared" si="21"/>
        <v>19</v>
      </c>
      <c r="Z201" s="89">
        <f t="shared" si="22"/>
        <v>17</v>
      </c>
      <c r="AA201" s="13" t="str">
        <f t="shared" si="23"/>
        <v>LeefmilieuWater/weer problemen</v>
      </c>
    </row>
    <row r="202" spans="1:27" ht="30" x14ac:dyDescent="0.25">
      <c r="A202" s="2" t="s">
        <v>84</v>
      </c>
      <c r="B202" s="2" t="s">
        <v>638</v>
      </c>
      <c r="C202" s="2" t="s">
        <v>650</v>
      </c>
      <c r="D202" s="2">
        <v>380</v>
      </c>
      <c r="E202" s="2" t="s">
        <v>640</v>
      </c>
      <c r="F202" s="2">
        <v>200000201</v>
      </c>
      <c r="G202" s="2" t="s">
        <v>651</v>
      </c>
      <c r="H202" s="2" t="s">
        <v>652</v>
      </c>
      <c r="I202" s="107">
        <v>4</v>
      </c>
      <c r="J202" s="2"/>
      <c r="K202" s="2"/>
      <c r="L202" s="2"/>
      <c r="M202" s="2"/>
      <c r="N202" s="2"/>
      <c r="O202" s="46" t="s">
        <v>12073</v>
      </c>
      <c r="P202" s="47" t="s">
        <v>1349</v>
      </c>
      <c r="Q202" s="2"/>
      <c r="R202" s="39"/>
      <c r="S202" s="3" t="s">
        <v>1511</v>
      </c>
      <c r="T202" s="3"/>
      <c r="U202" s="3"/>
      <c r="V202" s="89">
        <f t="shared" si="18"/>
        <v>10</v>
      </c>
      <c r="W202" s="89">
        <f t="shared" si="19"/>
        <v>20</v>
      </c>
      <c r="X202" s="89">
        <f t="shared" si="20"/>
        <v>15</v>
      </c>
      <c r="Y202" s="89">
        <f t="shared" si="21"/>
        <v>25</v>
      </c>
      <c r="Z202" s="89">
        <f t="shared" si="22"/>
        <v>20</v>
      </c>
      <c r="AA202" s="13" t="str">
        <f t="shared" si="23"/>
        <v>LeefmilieuWater/weer problemenGladheid/Sneeuw</v>
      </c>
    </row>
    <row r="203" spans="1:27" ht="30" x14ac:dyDescent="0.25">
      <c r="A203" s="2" t="s">
        <v>84</v>
      </c>
      <c r="B203" s="2" t="s">
        <v>638</v>
      </c>
      <c r="C203" s="2" t="s">
        <v>668</v>
      </c>
      <c r="D203" s="2">
        <v>380</v>
      </c>
      <c r="E203" s="2" t="s">
        <v>640</v>
      </c>
      <c r="F203" s="2">
        <v>200009545</v>
      </c>
      <c r="G203" s="2" t="s">
        <v>11807</v>
      </c>
      <c r="H203" s="2" t="s">
        <v>668</v>
      </c>
      <c r="I203" s="107">
        <v>4</v>
      </c>
      <c r="J203" s="2"/>
      <c r="K203" s="2"/>
      <c r="L203" s="2"/>
      <c r="M203" s="2"/>
      <c r="N203" s="2"/>
      <c r="O203" s="46" t="s">
        <v>668</v>
      </c>
      <c r="P203" s="47" t="s">
        <v>1350</v>
      </c>
      <c r="Q203" s="2"/>
      <c r="R203" s="39"/>
      <c r="S203" s="3" t="s">
        <v>1511</v>
      </c>
      <c r="T203" s="3" t="s">
        <v>1511</v>
      </c>
      <c r="U203" s="3" t="s">
        <v>1511</v>
      </c>
      <c r="V203" s="89">
        <f t="shared" si="18"/>
        <v>10</v>
      </c>
      <c r="W203" s="89">
        <f t="shared" si="19"/>
        <v>20</v>
      </c>
      <c r="X203" s="89">
        <f t="shared" si="20"/>
        <v>9</v>
      </c>
      <c r="Y203" s="89">
        <f t="shared" si="21"/>
        <v>9</v>
      </c>
      <c r="Z203" s="89">
        <f t="shared" si="22"/>
        <v>9</v>
      </c>
      <c r="AA203" s="13" t="str">
        <f t="shared" si="23"/>
        <v>LeefmilieuWater/weer problemenHoogwater</v>
      </c>
    </row>
    <row r="204" spans="1:27" ht="30" x14ac:dyDescent="0.25">
      <c r="A204" s="2" t="s">
        <v>84</v>
      </c>
      <c r="B204" s="2" t="s">
        <v>638</v>
      </c>
      <c r="C204" s="2" t="s">
        <v>716</v>
      </c>
      <c r="D204" s="2">
        <v>380</v>
      </c>
      <c r="E204" s="2" t="s">
        <v>640</v>
      </c>
      <c r="F204" s="2">
        <v>200000202</v>
      </c>
      <c r="G204" s="2" t="s">
        <v>717</v>
      </c>
      <c r="H204" s="2" t="s">
        <v>718</v>
      </c>
      <c r="I204" s="107">
        <v>1</v>
      </c>
      <c r="J204" s="2"/>
      <c r="K204" s="2">
        <v>1</v>
      </c>
      <c r="L204" s="2"/>
      <c r="M204" s="2" t="s">
        <v>719</v>
      </c>
      <c r="N204" s="2"/>
      <c r="O204" s="46" t="s">
        <v>1351</v>
      </c>
      <c r="P204" s="47" t="s">
        <v>1352</v>
      </c>
      <c r="Q204" s="2"/>
      <c r="R204" s="39"/>
      <c r="S204" s="3" t="s">
        <v>1511</v>
      </c>
      <c r="T204" s="3" t="s">
        <v>1511</v>
      </c>
      <c r="U204" s="3" t="s">
        <v>1512</v>
      </c>
      <c r="V204" s="89">
        <f t="shared" si="18"/>
        <v>10</v>
      </c>
      <c r="W204" s="89">
        <f t="shared" si="19"/>
        <v>20</v>
      </c>
      <c r="X204" s="89">
        <f t="shared" si="20"/>
        <v>26</v>
      </c>
      <c r="Y204" s="89">
        <f t="shared" si="21"/>
        <v>24</v>
      </c>
      <c r="Z204" s="89">
        <f t="shared" si="22"/>
        <v>20</v>
      </c>
      <c r="AA204" s="13" t="str">
        <f t="shared" si="23"/>
        <v>LeefmilieuWater/weer problemenOverstroming/Dijkdoorbraak</v>
      </c>
    </row>
    <row r="205" spans="1:27" ht="30" x14ac:dyDescent="0.25">
      <c r="A205" s="2" t="s">
        <v>84</v>
      </c>
      <c r="B205" s="2" t="s">
        <v>638</v>
      </c>
      <c r="C205" s="2" t="s">
        <v>669</v>
      </c>
      <c r="D205" s="2">
        <v>380</v>
      </c>
      <c r="E205" s="2" t="s">
        <v>640</v>
      </c>
      <c r="F205" s="2">
        <v>200000203</v>
      </c>
      <c r="G205" s="2" t="s">
        <v>670</v>
      </c>
      <c r="H205" s="2" t="s">
        <v>669</v>
      </c>
      <c r="I205" s="107">
        <v>3</v>
      </c>
      <c r="J205" s="2"/>
      <c r="K205" s="2"/>
      <c r="L205" s="2"/>
      <c r="M205" s="2"/>
      <c r="N205" s="2"/>
      <c r="O205" s="46" t="s">
        <v>669</v>
      </c>
      <c r="P205" s="47" t="s">
        <v>1353</v>
      </c>
      <c r="Q205" s="2"/>
      <c r="R205" s="39"/>
      <c r="S205" s="3" t="s">
        <v>1512</v>
      </c>
      <c r="T205" s="3" t="s">
        <v>1511</v>
      </c>
      <c r="U205" s="3" t="s">
        <v>1512</v>
      </c>
      <c r="V205" s="89">
        <f t="shared" si="18"/>
        <v>10</v>
      </c>
      <c r="W205" s="89">
        <f t="shared" si="19"/>
        <v>20</v>
      </c>
      <c r="X205" s="89">
        <f t="shared" si="20"/>
        <v>11</v>
      </c>
      <c r="Y205" s="89">
        <f t="shared" si="21"/>
        <v>11</v>
      </c>
      <c r="Z205" s="89">
        <f t="shared" si="22"/>
        <v>11</v>
      </c>
      <c r="AA205" s="13" t="str">
        <f t="shared" si="23"/>
        <v>LeefmilieuWater/weer problemenStormschade</v>
      </c>
    </row>
    <row r="206" spans="1:27" ht="30" x14ac:dyDescent="0.25">
      <c r="A206" s="2" t="s">
        <v>84</v>
      </c>
      <c r="B206" s="2" t="s">
        <v>638</v>
      </c>
      <c r="C206" s="2" t="s">
        <v>639</v>
      </c>
      <c r="D206" s="2">
        <v>380</v>
      </c>
      <c r="E206" s="2" t="s">
        <v>640</v>
      </c>
      <c r="F206" s="2">
        <v>200000204</v>
      </c>
      <c r="G206" s="2" t="s">
        <v>641</v>
      </c>
      <c r="H206" s="2" t="s">
        <v>642</v>
      </c>
      <c r="I206" s="107">
        <v>5</v>
      </c>
      <c r="J206" s="2"/>
      <c r="K206" s="2"/>
      <c r="L206" s="2"/>
      <c r="M206" s="2" t="s">
        <v>643</v>
      </c>
      <c r="N206" s="2"/>
      <c r="O206" s="46" t="s">
        <v>12074</v>
      </c>
      <c r="P206" s="47" t="s">
        <v>1354</v>
      </c>
      <c r="Q206" s="2"/>
      <c r="R206" s="39"/>
      <c r="S206" s="3" t="s">
        <v>1511</v>
      </c>
      <c r="T206" s="3" t="s">
        <v>1511</v>
      </c>
      <c r="U206" s="3" t="s">
        <v>1512</v>
      </c>
      <c r="V206" s="89">
        <f t="shared" si="18"/>
        <v>10</v>
      </c>
      <c r="W206" s="89">
        <f t="shared" si="19"/>
        <v>20</v>
      </c>
      <c r="X206" s="89">
        <f t="shared" si="20"/>
        <v>14</v>
      </c>
      <c r="Y206" s="89">
        <f t="shared" si="21"/>
        <v>24</v>
      </c>
      <c r="Z206" s="89">
        <f t="shared" si="22"/>
        <v>20</v>
      </c>
      <c r="AA206" s="13" t="str">
        <f t="shared" si="23"/>
        <v>LeefmilieuWater/weer problemenWarmte/Droogte</v>
      </c>
    </row>
    <row r="207" spans="1:27" ht="30" x14ac:dyDescent="0.25">
      <c r="A207" s="2" t="s">
        <v>84</v>
      </c>
      <c r="B207" s="2" t="s">
        <v>638</v>
      </c>
      <c r="C207" s="2" t="s">
        <v>671</v>
      </c>
      <c r="D207" s="2">
        <v>380</v>
      </c>
      <c r="E207" s="2" t="s">
        <v>640</v>
      </c>
      <c r="F207" s="2">
        <v>200000205</v>
      </c>
      <c r="G207" s="2" t="s">
        <v>672</v>
      </c>
      <c r="H207" s="2" t="s">
        <v>671</v>
      </c>
      <c r="I207" s="107">
        <v>3</v>
      </c>
      <c r="J207" s="2"/>
      <c r="K207" s="2"/>
      <c r="L207" s="2"/>
      <c r="M207" s="2"/>
      <c r="N207" s="2"/>
      <c r="O207" s="46" t="s">
        <v>671</v>
      </c>
      <c r="P207" s="47" t="s">
        <v>1355</v>
      </c>
      <c r="Q207" s="2"/>
      <c r="R207" s="39"/>
      <c r="S207" s="3" t="s">
        <v>1512</v>
      </c>
      <c r="T207" s="3" t="s">
        <v>1511</v>
      </c>
      <c r="U207" s="3" t="s">
        <v>1512</v>
      </c>
      <c r="V207" s="89">
        <f t="shared" si="18"/>
        <v>10</v>
      </c>
      <c r="W207" s="89">
        <f t="shared" si="19"/>
        <v>20</v>
      </c>
      <c r="X207" s="89">
        <f t="shared" si="20"/>
        <v>13</v>
      </c>
      <c r="Y207" s="89">
        <f t="shared" si="21"/>
        <v>13</v>
      </c>
      <c r="Z207" s="89">
        <f t="shared" si="22"/>
        <v>13</v>
      </c>
      <c r="AA207" s="13" t="str">
        <f t="shared" si="23"/>
        <v>LeefmilieuWater/weer problemenWateroverlast</v>
      </c>
    </row>
    <row r="208" spans="1:27" ht="60" x14ac:dyDescent="0.25">
      <c r="A208" s="2" t="s">
        <v>720</v>
      </c>
      <c r="B208" s="2"/>
      <c r="C208" s="2"/>
      <c r="D208" s="2">
        <v>1</v>
      </c>
      <c r="E208" s="2" t="s">
        <v>27</v>
      </c>
      <c r="F208" s="2">
        <v>200000206</v>
      </c>
      <c r="G208" s="2" t="s">
        <v>850</v>
      </c>
      <c r="H208" s="2" t="s">
        <v>720</v>
      </c>
      <c r="I208" s="2"/>
      <c r="J208" s="2"/>
      <c r="K208" s="2">
        <v>2</v>
      </c>
      <c r="L208" s="2" t="s">
        <v>851</v>
      </c>
      <c r="M208" s="2"/>
      <c r="N208" s="2"/>
      <c r="O208" s="46" t="s">
        <v>720</v>
      </c>
      <c r="P208" s="47" t="s">
        <v>1357</v>
      </c>
      <c r="Q208" s="2"/>
      <c r="R208" s="39"/>
      <c r="S208" s="3" t="s">
        <v>1511</v>
      </c>
      <c r="T208" s="3" t="s">
        <v>1512</v>
      </c>
      <c r="U208" s="3" t="s">
        <v>1512</v>
      </c>
      <c r="V208" s="89">
        <f t="shared" si="18"/>
        <v>7</v>
      </c>
      <c r="W208" s="89">
        <f t="shared" si="19"/>
        <v>0</v>
      </c>
      <c r="X208" s="89">
        <f t="shared" si="20"/>
        <v>0</v>
      </c>
      <c r="Y208" s="89">
        <f t="shared" si="21"/>
        <v>7</v>
      </c>
      <c r="Z208" s="89">
        <f t="shared" si="22"/>
        <v>7</v>
      </c>
      <c r="AA208" s="13" t="str">
        <f t="shared" si="23"/>
        <v>Ongeval</v>
      </c>
    </row>
    <row r="209" spans="1:27" x14ac:dyDescent="0.25">
      <c r="A209" s="2" t="s">
        <v>720</v>
      </c>
      <c r="B209" s="2" t="s">
        <v>276</v>
      </c>
      <c r="C209" s="2"/>
      <c r="D209" s="2">
        <v>181</v>
      </c>
      <c r="E209" s="2" t="s">
        <v>722</v>
      </c>
      <c r="F209" s="2">
        <v>200000216</v>
      </c>
      <c r="G209" s="2" t="s">
        <v>735</v>
      </c>
      <c r="H209" s="2" t="s">
        <v>736</v>
      </c>
      <c r="I209" s="107">
        <v>2</v>
      </c>
      <c r="J209" s="2"/>
      <c r="K209" s="2">
        <v>1</v>
      </c>
      <c r="L209" s="2" t="s">
        <v>737</v>
      </c>
      <c r="M209" s="2"/>
      <c r="N209" s="2"/>
      <c r="O209" s="46" t="s">
        <v>1358</v>
      </c>
      <c r="P209" s="47" t="s">
        <v>1359</v>
      </c>
      <c r="Q209" s="2"/>
      <c r="R209" s="39"/>
      <c r="S209" s="3" t="s">
        <v>1511</v>
      </c>
      <c r="T209" s="3" t="s">
        <v>1511</v>
      </c>
      <c r="U209" s="3" t="s">
        <v>1511</v>
      </c>
      <c r="V209" s="89">
        <f t="shared" si="18"/>
        <v>7</v>
      </c>
      <c r="W209" s="89">
        <f t="shared" si="19"/>
        <v>10</v>
      </c>
      <c r="X209" s="89">
        <f t="shared" si="20"/>
        <v>0</v>
      </c>
      <c r="Y209" s="89">
        <f t="shared" si="21"/>
        <v>17</v>
      </c>
      <c r="Z209" s="89">
        <f t="shared" si="22"/>
        <v>3</v>
      </c>
      <c r="AA209" s="13" t="str">
        <f t="shared" si="23"/>
        <v>OngevalLuchtvaart</v>
      </c>
    </row>
    <row r="210" spans="1:27" ht="60" x14ac:dyDescent="0.25">
      <c r="A210" s="2" t="s">
        <v>720</v>
      </c>
      <c r="B210" s="2" t="s">
        <v>276</v>
      </c>
      <c r="C210" s="2" t="s">
        <v>721</v>
      </c>
      <c r="D210" s="2">
        <v>181</v>
      </c>
      <c r="E210" s="2" t="s">
        <v>722</v>
      </c>
      <c r="F210" s="2">
        <v>200000217</v>
      </c>
      <c r="G210" s="2" t="s">
        <v>723</v>
      </c>
      <c r="H210" s="2" t="s">
        <v>724</v>
      </c>
      <c r="I210" s="107">
        <v>1</v>
      </c>
      <c r="J210" s="2"/>
      <c r="K210" s="2">
        <v>1</v>
      </c>
      <c r="L210" s="2" t="s">
        <v>12162</v>
      </c>
      <c r="M210" s="2" t="s">
        <v>725</v>
      </c>
      <c r="N210" s="2"/>
      <c r="O210" s="46" t="s">
        <v>1360</v>
      </c>
      <c r="P210" s="47" t="s">
        <v>1361</v>
      </c>
      <c r="Q210" s="2"/>
      <c r="R210" s="39"/>
      <c r="S210" s="3" t="s">
        <v>1511</v>
      </c>
      <c r="T210" s="3" t="s">
        <v>1511</v>
      </c>
      <c r="U210" s="3" t="s">
        <v>1511</v>
      </c>
      <c r="V210" s="89">
        <f t="shared" si="18"/>
        <v>7</v>
      </c>
      <c r="W210" s="89">
        <f t="shared" si="19"/>
        <v>10</v>
      </c>
      <c r="X210" s="89">
        <f t="shared" si="20"/>
        <v>5</v>
      </c>
      <c r="Y210" s="89">
        <f t="shared" si="21"/>
        <v>16</v>
      </c>
      <c r="Z210" s="89">
        <f t="shared" si="22"/>
        <v>9</v>
      </c>
      <c r="AA210" s="13" t="str">
        <f t="shared" si="23"/>
        <v>OngevalLuchtvaartCrash</v>
      </c>
    </row>
    <row r="211" spans="1:27" ht="75" x14ac:dyDescent="0.25">
      <c r="A211" s="2" t="s">
        <v>720</v>
      </c>
      <c r="B211" s="2" t="s">
        <v>276</v>
      </c>
      <c r="C211" s="2" t="s">
        <v>4804</v>
      </c>
      <c r="D211" s="2">
        <v>181</v>
      </c>
      <c r="E211" s="2" t="s">
        <v>722</v>
      </c>
      <c r="F211" s="2">
        <v>200010094</v>
      </c>
      <c r="G211" s="2" t="s">
        <v>12436</v>
      </c>
      <c r="H211" s="2" t="s">
        <v>12454</v>
      </c>
      <c r="I211" s="107">
        <v>1</v>
      </c>
      <c r="J211" s="2"/>
      <c r="K211" s="2">
        <v>1</v>
      </c>
      <c r="L211" s="2" t="s">
        <v>12437</v>
      </c>
      <c r="M211" s="2" t="s">
        <v>12511</v>
      </c>
      <c r="N211" s="2"/>
      <c r="O211" s="46" t="s">
        <v>12438</v>
      </c>
      <c r="P211" s="47" t="s">
        <v>12459</v>
      </c>
      <c r="Q211" s="2"/>
      <c r="R211" s="39"/>
      <c r="S211" s="3" t="s">
        <v>1511</v>
      </c>
      <c r="T211" s="3" t="s">
        <v>1511</v>
      </c>
      <c r="U211" s="3" t="s">
        <v>1512</v>
      </c>
      <c r="V211" s="89">
        <f t="shared" si="18"/>
        <v>7</v>
      </c>
      <c r="W211" s="89">
        <f t="shared" si="19"/>
        <v>10</v>
      </c>
      <c r="X211" s="89">
        <f t="shared" si="20"/>
        <v>16</v>
      </c>
      <c r="Y211" s="89">
        <f t="shared" si="21"/>
        <v>20</v>
      </c>
      <c r="Z211" s="89">
        <f t="shared" si="22"/>
        <v>20</v>
      </c>
      <c r="AA211" s="13" t="str">
        <f t="shared" si="23"/>
        <v>OngevalLuchtvaartGevaarlijke stof</v>
      </c>
    </row>
    <row r="212" spans="1:27" ht="60" x14ac:dyDescent="0.25">
      <c r="A212" s="2" t="s">
        <v>720</v>
      </c>
      <c r="B212" s="2" t="s">
        <v>276</v>
      </c>
      <c r="C212" s="2" t="s">
        <v>908</v>
      </c>
      <c r="D212" s="2">
        <v>181</v>
      </c>
      <c r="E212" s="2" t="s">
        <v>722</v>
      </c>
      <c r="F212" s="2">
        <v>200000219</v>
      </c>
      <c r="G212" s="2" t="s">
        <v>909</v>
      </c>
      <c r="H212" s="2" t="s">
        <v>910</v>
      </c>
      <c r="I212" s="107">
        <v>1</v>
      </c>
      <c r="J212" s="2"/>
      <c r="K212" s="2">
        <v>1</v>
      </c>
      <c r="L212" s="2" t="s">
        <v>1501</v>
      </c>
      <c r="M212" s="2" t="s">
        <v>725</v>
      </c>
      <c r="N212" s="2"/>
      <c r="O212" s="46" t="s">
        <v>1362</v>
      </c>
      <c r="P212" s="47" t="s">
        <v>1363</v>
      </c>
      <c r="Q212" s="2"/>
      <c r="R212" s="39"/>
      <c r="S212" s="3" t="s">
        <v>1511</v>
      </c>
      <c r="T212" s="3" t="s">
        <v>1511</v>
      </c>
      <c r="U212" s="3" t="s">
        <v>1511</v>
      </c>
      <c r="V212" s="89">
        <f t="shared" si="18"/>
        <v>7</v>
      </c>
      <c r="W212" s="89">
        <f t="shared" si="19"/>
        <v>10</v>
      </c>
      <c r="X212" s="89">
        <f t="shared" si="20"/>
        <v>12</v>
      </c>
      <c r="Y212" s="89">
        <f t="shared" si="21"/>
        <v>23</v>
      </c>
      <c r="Z212" s="89">
        <f t="shared" si="22"/>
        <v>16</v>
      </c>
      <c r="AA212" s="13" t="str">
        <f t="shared" si="23"/>
        <v>OngevalLuchtvaartNoodsituatie</v>
      </c>
    </row>
    <row r="213" spans="1:27" ht="90" x14ac:dyDescent="0.25">
      <c r="A213" s="2" t="s">
        <v>720</v>
      </c>
      <c r="B213" s="2" t="s">
        <v>276</v>
      </c>
      <c r="C213" s="2" t="s">
        <v>963</v>
      </c>
      <c r="D213" s="2">
        <v>181</v>
      </c>
      <c r="E213" s="2" t="s">
        <v>722</v>
      </c>
      <c r="F213" s="2">
        <v>200000220</v>
      </c>
      <c r="G213" s="2" t="s">
        <v>964</v>
      </c>
      <c r="H213" s="2" t="s">
        <v>965</v>
      </c>
      <c r="I213" s="107">
        <v>1</v>
      </c>
      <c r="J213" s="2"/>
      <c r="K213" s="2">
        <v>1</v>
      </c>
      <c r="L213" s="2" t="s">
        <v>1502</v>
      </c>
      <c r="M213" s="2" t="s">
        <v>953</v>
      </c>
      <c r="N213" s="2"/>
      <c r="O213" s="46" t="s">
        <v>1364</v>
      </c>
      <c r="P213" s="47" t="s">
        <v>1365</v>
      </c>
      <c r="Q213" s="2"/>
      <c r="R213" s="39"/>
      <c r="S213" s="3" t="s">
        <v>1511</v>
      </c>
      <c r="T213" s="3" t="s">
        <v>1511</v>
      </c>
      <c r="U213" s="3" t="s">
        <v>1511</v>
      </c>
      <c r="V213" s="89">
        <f t="shared" si="18"/>
        <v>7</v>
      </c>
      <c r="W213" s="89">
        <f t="shared" si="19"/>
        <v>10</v>
      </c>
      <c r="X213" s="89">
        <f t="shared" si="20"/>
        <v>10</v>
      </c>
      <c r="Y213" s="89">
        <f t="shared" si="21"/>
        <v>25</v>
      </c>
      <c r="Z213" s="89">
        <f t="shared" si="22"/>
        <v>10</v>
      </c>
      <c r="AA213" s="13" t="str">
        <f t="shared" si="23"/>
        <v>OngevalLuchtvaartOverig LVO</v>
      </c>
    </row>
    <row r="214" spans="1:27" ht="90" x14ac:dyDescent="0.25">
      <c r="A214" s="2" t="s">
        <v>720</v>
      </c>
      <c r="B214" s="2" t="s">
        <v>276</v>
      </c>
      <c r="C214" s="2" t="s">
        <v>949</v>
      </c>
      <c r="D214" s="2">
        <v>181</v>
      </c>
      <c r="E214" s="2" t="s">
        <v>722</v>
      </c>
      <c r="F214" s="2">
        <v>200009446</v>
      </c>
      <c r="G214" s="2" t="s">
        <v>950</v>
      </c>
      <c r="H214" s="2" t="s">
        <v>951</v>
      </c>
      <c r="I214" s="107">
        <v>1</v>
      </c>
      <c r="J214" s="2"/>
      <c r="K214" s="2">
        <v>1</v>
      </c>
      <c r="L214" s="2" t="s">
        <v>952</v>
      </c>
      <c r="M214" s="2" t="s">
        <v>953</v>
      </c>
      <c r="N214" s="2"/>
      <c r="O214" s="46" t="s">
        <v>1366</v>
      </c>
      <c r="P214" s="47" t="s">
        <v>1367</v>
      </c>
      <c r="Q214" s="2"/>
      <c r="R214" s="39"/>
      <c r="S214" s="3" t="s">
        <v>1511</v>
      </c>
      <c r="T214" s="3" t="s">
        <v>1511</v>
      </c>
      <c r="U214" s="3" t="s">
        <v>1512</v>
      </c>
      <c r="V214" s="89">
        <f t="shared" si="18"/>
        <v>7</v>
      </c>
      <c r="W214" s="89">
        <f t="shared" si="19"/>
        <v>10</v>
      </c>
      <c r="X214" s="89">
        <f t="shared" si="20"/>
        <v>8</v>
      </c>
      <c r="Y214" s="89">
        <f t="shared" si="21"/>
        <v>19</v>
      </c>
      <c r="Z214" s="89">
        <f t="shared" si="22"/>
        <v>12</v>
      </c>
      <c r="AA214" s="13" t="str">
        <f t="shared" si="23"/>
        <v>OngevalLuchtvaartVoorzorg</v>
      </c>
    </row>
    <row r="215" spans="1:27" x14ac:dyDescent="0.25">
      <c r="A215" s="2" t="s">
        <v>720</v>
      </c>
      <c r="B215" s="2" t="s">
        <v>892</v>
      </c>
      <c r="C215" s="2"/>
      <c r="D215" s="2">
        <v>370</v>
      </c>
      <c r="E215" s="2" t="s">
        <v>728</v>
      </c>
      <c r="F215" s="2">
        <v>200009695</v>
      </c>
      <c r="G215" s="2" t="s">
        <v>11808</v>
      </c>
      <c r="H215" s="2" t="s">
        <v>8225</v>
      </c>
      <c r="I215" s="107">
        <v>2</v>
      </c>
      <c r="J215" s="2"/>
      <c r="K215" s="2">
        <v>2</v>
      </c>
      <c r="L215" s="2"/>
      <c r="M215" s="2"/>
      <c r="N215" s="2"/>
      <c r="O215" s="46" t="s">
        <v>720</v>
      </c>
      <c r="P215" s="47" t="s">
        <v>1368</v>
      </c>
      <c r="Q215" s="2"/>
      <c r="R215" s="39"/>
      <c r="S215" s="3" t="s">
        <v>1511</v>
      </c>
      <c r="T215" s="3" t="s">
        <v>1512</v>
      </c>
      <c r="U215" s="3" t="s">
        <v>1512</v>
      </c>
      <c r="V215" s="89">
        <f t="shared" si="18"/>
        <v>7</v>
      </c>
      <c r="W215" s="89">
        <f t="shared" si="19"/>
        <v>6</v>
      </c>
      <c r="X215" s="89">
        <f t="shared" si="20"/>
        <v>0</v>
      </c>
      <c r="Y215" s="89">
        <f t="shared" si="21"/>
        <v>14</v>
      </c>
      <c r="Z215" s="89">
        <f t="shared" si="22"/>
        <v>7</v>
      </c>
      <c r="AA215" s="13" t="str">
        <f t="shared" si="23"/>
        <v>OngevalOverig</v>
      </c>
    </row>
    <row r="216" spans="1:27" ht="75" x14ac:dyDescent="0.25">
      <c r="A216" s="2" t="s">
        <v>720</v>
      </c>
      <c r="B216" s="2" t="s">
        <v>892</v>
      </c>
      <c r="C216" s="2" t="s">
        <v>4804</v>
      </c>
      <c r="D216" s="2">
        <v>370</v>
      </c>
      <c r="E216" s="2" t="s">
        <v>728</v>
      </c>
      <c r="F216" s="2">
        <v>200010095</v>
      </c>
      <c r="G216" s="2" t="s">
        <v>12439</v>
      </c>
      <c r="H216" s="2" t="s">
        <v>12456</v>
      </c>
      <c r="I216" s="107">
        <v>1</v>
      </c>
      <c r="J216" s="2"/>
      <c r="K216" s="105">
        <v>2</v>
      </c>
      <c r="L216" s="2" t="s">
        <v>12445</v>
      </c>
      <c r="M216" s="2" t="s">
        <v>12511</v>
      </c>
      <c r="N216" s="2"/>
      <c r="O216" s="106" t="s">
        <v>12456</v>
      </c>
      <c r="P216" s="47" t="s">
        <v>12460</v>
      </c>
      <c r="Q216" s="2"/>
      <c r="R216" s="39" t="s">
        <v>12187</v>
      </c>
      <c r="S216" s="3" t="s">
        <v>1511</v>
      </c>
      <c r="T216" s="3" t="s">
        <v>1512</v>
      </c>
      <c r="U216" s="3" t="s">
        <v>1512</v>
      </c>
      <c r="V216" s="89">
        <f t="shared" si="18"/>
        <v>7</v>
      </c>
      <c r="W216" s="89">
        <f t="shared" si="19"/>
        <v>6</v>
      </c>
      <c r="X216" s="89">
        <f t="shared" si="20"/>
        <v>16</v>
      </c>
      <c r="Y216" s="89">
        <f t="shared" si="21"/>
        <v>17</v>
      </c>
      <c r="Z216" s="89">
        <f t="shared" si="22"/>
        <v>17</v>
      </c>
      <c r="AA216" s="13" t="str">
        <f t="shared" si="23"/>
        <v>OngevalOverigGevaarlijke stof</v>
      </c>
    </row>
    <row r="217" spans="1:27" x14ac:dyDescent="0.25">
      <c r="A217" s="2" t="s">
        <v>720</v>
      </c>
      <c r="B217" s="2" t="s">
        <v>892</v>
      </c>
      <c r="C217" s="2" t="s">
        <v>769</v>
      </c>
      <c r="D217" s="2">
        <v>370</v>
      </c>
      <c r="E217" s="2" t="s">
        <v>728</v>
      </c>
      <c r="F217" s="2">
        <v>200009696</v>
      </c>
      <c r="G217" s="2" t="s">
        <v>11809</v>
      </c>
      <c r="H217" s="2" t="s">
        <v>8253</v>
      </c>
      <c r="I217" s="107">
        <v>1</v>
      </c>
      <c r="J217" s="2"/>
      <c r="K217" s="2">
        <v>1</v>
      </c>
      <c r="L217" s="2"/>
      <c r="M217" s="2"/>
      <c r="N217" s="2"/>
      <c r="O217" s="46" t="s">
        <v>720</v>
      </c>
      <c r="P217" s="47" t="s">
        <v>1369</v>
      </c>
      <c r="Q217" s="2"/>
      <c r="R217" s="39"/>
      <c r="S217" s="3" t="s">
        <v>1511</v>
      </c>
      <c r="T217" s="3" t="s">
        <v>1512</v>
      </c>
      <c r="U217" s="3" t="s">
        <v>1511</v>
      </c>
      <c r="V217" s="89">
        <f t="shared" si="18"/>
        <v>7</v>
      </c>
      <c r="W217" s="89">
        <f t="shared" si="19"/>
        <v>6</v>
      </c>
      <c r="X217" s="89">
        <f t="shared" si="20"/>
        <v>6</v>
      </c>
      <c r="Y217" s="89">
        <f t="shared" si="21"/>
        <v>21</v>
      </c>
      <c r="Z217" s="89">
        <f t="shared" si="22"/>
        <v>7</v>
      </c>
      <c r="AA217" s="13" t="str">
        <f t="shared" si="23"/>
        <v>OngevalOverigLetsel</v>
      </c>
    </row>
    <row r="218" spans="1:27" x14ac:dyDescent="0.25">
      <c r="A218" s="2" t="s">
        <v>720</v>
      </c>
      <c r="B218" s="2" t="s">
        <v>892</v>
      </c>
      <c r="C218" s="2" t="s">
        <v>898</v>
      </c>
      <c r="D218" s="2">
        <v>370</v>
      </c>
      <c r="E218" s="2" t="s">
        <v>728</v>
      </c>
      <c r="F218" s="2">
        <v>200009697</v>
      </c>
      <c r="G218" s="2" t="s">
        <v>11810</v>
      </c>
      <c r="H218" s="2" t="s">
        <v>8255</v>
      </c>
      <c r="I218" s="108">
        <v>2</v>
      </c>
      <c r="J218" s="2"/>
      <c r="K218" s="2">
        <v>2</v>
      </c>
      <c r="L218" s="2"/>
      <c r="M218" s="2"/>
      <c r="N218" s="2"/>
      <c r="O218" s="46" t="s">
        <v>720</v>
      </c>
      <c r="P218" s="47" t="s">
        <v>1370</v>
      </c>
      <c r="Q218" s="2"/>
      <c r="R218" s="39"/>
      <c r="S218" s="3" t="s">
        <v>1511</v>
      </c>
      <c r="T218" s="3" t="s">
        <v>1512</v>
      </c>
      <c r="U218" s="3" t="s">
        <v>1512</v>
      </c>
      <c r="V218" s="89">
        <f t="shared" si="18"/>
        <v>7</v>
      </c>
      <c r="W218" s="89">
        <f t="shared" si="19"/>
        <v>6</v>
      </c>
      <c r="X218" s="89">
        <f t="shared" si="20"/>
        <v>9</v>
      </c>
      <c r="Y218" s="89">
        <f t="shared" si="21"/>
        <v>24</v>
      </c>
      <c r="Z218" s="89">
        <f t="shared" si="22"/>
        <v>7</v>
      </c>
      <c r="AA218" s="13" t="str">
        <f t="shared" si="23"/>
        <v>OngevalOverigMaterieel</v>
      </c>
    </row>
    <row r="219" spans="1:27" x14ac:dyDescent="0.25">
      <c r="A219" s="2" t="s">
        <v>720</v>
      </c>
      <c r="B219" s="2" t="s">
        <v>66</v>
      </c>
      <c r="C219" s="2"/>
      <c r="D219" s="2">
        <v>951</v>
      </c>
      <c r="E219" s="2" t="s">
        <v>801</v>
      </c>
      <c r="F219" s="2">
        <v>200000228</v>
      </c>
      <c r="G219" s="2" t="s">
        <v>802</v>
      </c>
      <c r="H219" s="2" t="s">
        <v>803</v>
      </c>
      <c r="I219" s="107">
        <v>2</v>
      </c>
      <c r="J219" s="2"/>
      <c r="K219" s="2">
        <v>2</v>
      </c>
      <c r="L219" s="2" t="s">
        <v>804</v>
      </c>
      <c r="M219" s="2"/>
      <c r="N219" s="2"/>
      <c r="O219" s="46" t="s">
        <v>12075</v>
      </c>
      <c r="P219" s="47" t="s">
        <v>1371</v>
      </c>
      <c r="Q219" s="2"/>
      <c r="R219" s="39"/>
      <c r="S219" s="3" t="s">
        <v>1511</v>
      </c>
      <c r="T219" s="3" t="s">
        <v>1512</v>
      </c>
      <c r="U219" s="3" t="s">
        <v>1512</v>
      </c>
      <c r="V219" s="89">
        <f t="shared" si="18"/>
        <v>7</v>
      </c>
      <c r="W219" s="89">
        <f t="shared" si="19"/>
        <v>12</v>
      </c>
      <c r="X219" s="89">
        <f t="shared" si="20"/>
        <v>0</v>
      </c>
      <c r="Y219" s="89">
        <f t="shared" si="21"/>
        <v>20</v>
      </c>
      <c r="Z219" s="89">
        <f t="shared" si="22"/>
        <v>13</v>
      </c>
      <c r="AA219" s="13" t="str">
        <f t="shared" si="23"/>
        <v>OngevalSpoorvervoer</v>
      </c>
    </row>
    <row r="220" spans="1:27" ht="75" x14ac:dyDescent="0.25">
      <c r="A220" s="2" t="s">
        <v>720</v>
      </c>
      <c r="B220" s="2" t="s">
        <v>66</v>
      </c>
      <c r="C220" s="2" t="s">
        <v>4804</v>
      </c>
      <c r="D220" s="2">
        <v>951</v>
      </c>
      <c r="E220" s="2" t="s">
        <v>801</v>
      </c>
      <c r="F220" s="2">
        <v>200010096</v>
      </c>
      <c r="G220" s="2" t="s">
        <v>12444</v>
      </c>
      <c r="H220" s="2" t="s">
        <v>12455</v>
      </c>
      <c r="I220" s="107">
        <v>1</v>
      </c>
      <c r="J220" s="2"/>
      <c r="K220" s="105">
        <v>2</v>
      </c>
      <c r="L220" s="2" t="s">
        <v>12446</v>
      </c>
      <c r="M220" s="2" t="s">
        <v>12511</v>
      </c>
      <c r="N220" s="2"/>
      <c r="O220" s="106" t="s">
        <v>12554</v>
      </c>
      <c r="P220" s="47" t="s">
        <v>12461</v>
      </c>
      <c r="Q220" s="2"/>
      <c r="R220" s="39" t="s">
        <v>12187</v>
      </c>
      <c r="S220" s="3" t="s">
        <v>1511</v>
      </c>
      <c r="T220" s="3" t="s">
        <v>1512</v>
      </c>
      <c r="U220" s="3" t="s">
        <v>1512</v>
      </c>
      <c r="V220" s="89">
        <f t="shared" si="18"/>
        <v>7</v>
      </c>
      <c r="W220" s="89">
        <f t="shared" si="19"/>
        <v>12</v>
      </c>
      <c r="X220" s="89">
        <f t="shared" si="20"/>
        <v>16</v>
      </c>
      <c r="Y220" s="89">
        <f t="shared" si="21"/>
        <v>23</v>
      </c>
      <c r="Z220" s="89">
        <f t="shared" si="22"/>
        <v>20</v>
      </c>
      <c r="AA220" s="13" t="str">
        <f t="shared" si="23"/>
        <v>OngevalSpoorvervoerGevaarlijke stof</v>
      </c>
    </row>
    <row r="221" spans="1:27" ht="60" x14ac:dyDescent="0.25">
      <c r="A221" s="2" t="s">
        <v>720</v>
      </c>
      <c r="B221" s="2" t="s">
        <v>66</v>
      </c>
      <c r="C221" s="2" t="s">
        <v>769</v>
      </c>
      <c r="D221" s="2">
        <v>951</v>
      </c>
      <c r="E221" s="2" t="s">
        <v>801</v>
      </c>
      <c r="F221" s="2">
        <v>200000229</v>
      </c>
      <c r="G221" s="2" t="s">
        <v>836</v>
      </c>
      <c r="H221" s="2" t="s">
        <v>837</v>
      </c>
      <c r="I221" s="107">
        <v>1</v>
      </c>
      <c r="J221" s="2"/>
      <c r="K221" s="2">
        <v>1</v>
      </c>
      <c r="L221" s="2" t="s">
        <v>838</v>
      </c>
      <c r="M221" s="2" t="s">
        <v>839</v>
      </c>
      <c r="N221" s="2"/>
      <c r="O221" s="46" t="s">
        <v>12075</v>
      </c>
      <c r="P221" s="47" t="s">
        <v>1372</v>
      </c>
      <c r="Q221" s="2"/>
      <c r="R221" s="39"/>
      <c r="S221" s="3" t="s">
        <v>1511</v>
      </c>
      <c r="T221" s="3" t="s">
        <v>1511</v>
      </c>
      <c r="U221" s="3" t="s">
        <v>1511</v>
      </c>
      <c r="V221" s="89">
        <f t="shared" si="18"/>
        <v>7</v>
      </c>
      <c r="W221" s="89">
        <f t="shared" si="19"/>
        <v>12</v>
      </c>
      <c r="X221" s="89">
        <f t="shared" si="20"/>
        <v>6</v>
      </c>
      <c r="Y221" s="89">
        <f t="shared" si="21"/>
        <v>20</v>
      </c>
      <c r="Z221" s="89">
        <f t="shared" si="22"/>
        <v>13</v>
      </c>
      <c r="AA221" s="13" t="str">
        <f t="shared" si="23"/>
        <v>OngevalSpoorvervoerLetsel</v>
      </c>
    </row>
    <row r="222" spans="1:27" ht="30" x14ac:dyDescent="0.25">
      <c r="A222" s="2" t="s">
        <v>720</v>
      </c>
      <c r="B222" s="2" t="s">
        <v>66</v>
      </c>
      <c r="C222" s="2" t="s">
        <v>898</v>
      </c>
      <c r="D222" s="2">
        <v>951</v>
      </c>
      <c r="E222" s="2" t="s">
        <v>801</v>
      </c>
      <c r="F222" s="2">
        <v>200000230</v>
      </c>
      <c r="G222" s="2" t="s">
        <v>1001</v>
      </c>
      <c r="H222" s="2" t="s">
        <v>1002</v>
      </c>
      <c r="I222" s="107">
        <v>2</v>
      </c>
      <c r="J222" s="2"/>
      <c r="K222" s="2">
        <v>2</v>
      </c>
      <c r="L222" s="2" t="s">
        <v>1003</v>
      </c>
      <c r="M222" s="2"/>
      <c r="N222" s="2"/>
      <c r="O222" s="46" t="s">
        <v>12075</v>
      </c>
      <c r="P222" s="47" t="s">
        <v>1373</v>
      </c>
      <c r="Q222" s="2"/>
      <c r="R222" s="39"/>
      <c r="S222" s="3" t="s">
        <v>1511</v>
      </c>
      <c r="T222" s="3" t="s">
        <v>1512</v>
      </c>
      <c r="U222" s="3" t="s">
        <v>1512</v>
      </c>
      <c r="V222" s="89">
        <f t="shared" si="18"/>
        <v>7</v>
      </c>
      <c r="W222" s="89">
        <f t="shared" si="19"/>
        <v>12</v>
      </c>
      <c r="X222" s="89">
        <f t="shared" si="20"/>
        <v>9</v>
      </c>
      <c r="Y222" s="89">
        <f t="shared" si="21"/>
        <v>23</v>
      </c>
      <c r="Z222" s="89">
        <f t="shared" si="22"/>
        <v>13</v>
      </c>
      <c r="AA222" s="13" t="str">
        <f t="shared" si="23"/>
        <v>OngevalSpoorvervoerMaterieel</v>
      </c>
    </row>
    <row r="223" spans="1:27" x14ac:dyDescent="0.25">
      <c r="A223" s="2" t="s">
        <v>720</v>
      </c>
      <c r="B223" s="2" t="s">
        <v>726</v>
      </c>
      <c r="C223" s="2"/>
      <c r="D223" s="2">
        <v>191</v>
      </c>
      <c r="E223" s="2" t="s">
        <v>770</v>
      </c>
      <c r="F223" s="2">
        <v>200000223</v>
      </c>
      <c r="G223" s="2" t="s">
        <v>1032</v>
      </c>
      <c r="H223" s="2" t="s">
        <v>1033</v>
      </c>
      <c r="I223" s="107">
        <v>2</v>
      </c>
      <c r="J223" s="2"/>
      <c r="K223" s="2">
        <v>2</v>
      </c>
      <c r="L223" s="2" t="s">
        <v>1034</v>
      </c>
      <c r="M223" s="2"/>
      <c r="N223" s="2"/>
      <c r="O223" s="46" t="s">
        <v>1033</v>
      </c>
      <c r="P223" s="47" t="s">
        <v>1374</v>
      </c>
      <c r="Q223" s="2"/>
      <c r="R223" s="39"/>
      <c r="S223" s="3" t="s">
        <v>1511</v>
      </c>
      <c r="T223" s="3" t="s">
        <v>1512</v>
      </c>
      <c r="U223" s="3" t="s">
        <v>1512</v>
      </c>
      <c r="V223" s="89">
        <f t="shared" si="18"/>
        <v>7</v>
      </c>
      <c r="W223" s="89">
        <f t="shared" si="19"/>
        <v>5</v>
      </c>
      <c r="X223" s="89">
        <f t="shared" si="20"/>
        <v>0</v>
      </c>
      <c r="Y223" s="89">
        <f t="shared" si="21"/>
        <v>13</v>
      </c>
      <c r="Z223" s="89">
        <f t="shared" si="22"/>
        <v>13</v>
      </c>
      <c r="AA223" s="13" t="str">
        <f t="shared" si="23"/>
        <v>OngevalWater</v>
      </c>
    </row>
    <row r="224" spans="1:27" ht="75" x14ac:dyDescent="0.25">
      <c r="A224" s="2" t="s">
        <v>720</v>
      </c>
      <c r="B224" s="2" t="s">
        <v>726</v>
      </c>
      <c r="C224" s="2" t="s">
        <v>4804</v>
      </c>
      <c r="D224" s="2">
        <v>191</v>
      </c>
      <c r="E224" s="2" t="s">
        <v>770</v>
      </c>
      <c r="F224" s="2">
        <v>200010097</v>
      </c>
      <c r="G224" s="2" t="s">
        <v>12447</v>
      </c>
      <c r="H224" s="2" t="s">
        <v>12457</v>
      </c>
      <c r="I224" s="107">
        <v>1</v>
      </c>
      <c r="J224" s="2"/>
      <c r="K224" s="105">
        <v>2</v>
      </c>
      <c r="L224" s="2" t="s">
        <v>12448</v>
      </c>
      <c r="M224" s="2" t="s">
        <v>12511</v>
      </c>
      <c r="N224" s="2"/>
      <c r="O224" s="106" t="s">
        <v>12555</v>
      </c>
      <c r="P224" s="47" t="s">
        <v>12462</v>
      </c>
      <c r="Q224" s="2"/>
      <c r="R224" s="39" t="s">
        <v>12187</v>
      </c>
      <c r="S224" s="3" t="s">
        <v>1511</v>
      </c>
      <c r="T224" s="3" t="s">
        <v>1512</v>
      </c>
      <c r="U224" s="3" t="s">
        <v>1512</v>
      </c>
      <c r="V224" s="89">
        <f t="shared" si="18"/>
        <v>7</v>
      </c>
      <c r="W224" s="89">
        <f t="shared" si="19"/>
        <v>5</v>
      </c>
      <c r="X224" s="89">
        <f t="shared" si="20"/>
        <v>16</v>
      </c>
      <c r="Y224" s="89">
        <f t="shared" si="21"/>
        <v>23</v>
      </c>
      <c r="Z224" s="89">
        <f t="shared" si="22"/>
        <v>20</v>
      </c>
      <c r="AA224" s="13" t="str">
        <f t="shared" si="23"/>
        <v>OngevalWaterGevaarlijke stof</v>
      </c>
    </row>
    <row r="225" spans="1:27" x14ac:dyDescent="0.25">
      <c r="A225" s="2" t="s">
        <v>720</v>
      </c>
      <c r="B225" s="2" t="s">
        <v>726</v>
      </c>
      <c r="C225" s="2" t="s">
        <v>945</v>
      </c>
      <c r="D225" s="2">
        <v>191</v>
      </c>
      <c r="E225" s="2" t="s">
        <v>770</v>
      </c>
      <c r="F225" s="2">
        <v>200005297</v>
      </c>
      <c r="G225" s="2" t="s">
        <v>946</v>
      </c>
      <c r="H225" s="2" t="s">
        <v>945</v>
      </c>
      <c r="I225" s="107">
        <v>2</v>
      </c>
      <c r="J225" s="2"/>
      <c r="K225" s="2">
        <v>1</v>
      </c>
      <c r="L225" s="2"/>
      <c r="M225" s="2"/>
      <c r="N225" s="2"/>
      <c r="O225" s="46" t="s">
        <v>945</v>
      </c>
      <c r="P225" s="47" t="s">
        <v>1375</v>
      </c>
      <c r="Q225" s="2"/>
      <c r="R225" s="39"/>
      <c r="S225" s="3" t="s">
        <v>1511</v>
      </c>
      <c r="T225" s="3" t="s">
        <v>1511</v>
      </c>
      <c r="U225" s="3" t="s">
        <v>1512</v>
      </c>
      <c r="V225" s="89">
        <f t="shared" si="18"/>
        <v>7</v>
      </c>
      <c r="W225" s="89">
        <f t="shared" si="19"/>
        <v>5</v>
      </c>
      <c r="X225" s="89">
        <f t="shared" si="20"/>
        <v>19</v>
      </c>
      <c r="Y225" s="89">
        <f t="shared" si="21"/>
        <v>19</v>
      </c>
      <c r="Z225" s="89">
        <f t="shared" si="22"/>
        <v>19</v>
      </c>
      <c r="AA225" s="13" t="str">
        <f t="shared" si="23"/>
        <v>OngevalWaterLek/zinken woonboot</v>
      </c>
    </row>
    <row r="226" spans="1:27" x14ac:dyDescent="0.25">
      <c r="A226" s="2" t="s">
        <v>720</v>
      </c>
      <c r="B226" s="2" t="s">
        <v>726</v>
      </c>
      <c r="C226" s="2" t="s">
        <v>769</v>
      </c>
      <c r="D226" s="2">
        <v>191</v>
      </c>
      <c r="E226" s="2" t="s">
        <v>770</v>
      </c>
      <c r="F226" s="2">
        <v>200000224</v>
      </c>
      <c r="G226" s="2" t="s">
        <v>771</v>
      </c>
      <c r="H226" s="2" t="s">
        <v>772</v>
      </c>
      <c r="I226" s="107">
        <v>1</v>
      </c>
      <c r="J226" s="2"/>
      <c r="K226" s="2">
        <v>1</v>
      </c>
      <c r="L226" s="2" t="s">
        <v>773</v>
      </c>
      <c r="M226" s="2"/>
      <c r="N226" s="2"/>
      <c r="O226" s="46" t="s">
        <v>1033</v>
      </c>
      <c r="P226" s="47" t="s">
        <v>1376</v>
      </c>
      <c r="Q226" s="2"/>
      <c r="R226" s="39"/>
      <c r="S226" s="3" t="s">
        <v>1511</v>
      </c>
      <c r="T226" s="3" t="s">
        <v>1511</v>
      </c>
      <c r="U226" s="3" t="s">
        <v>1511</v>
      </c>
      <c r="V226" s="89">
        <f t="shared" si="18"/>
        <v>7</v>
      </c>
      <c r="W226" s="89">
        <f t="shared" si="19"/>
        <v>5</v>
      </c>
      <c r="X226" s="89">
        <f t="shared" si="20"/>
        <v>6</v>
      </c>
      <c r="Y226" s="89">
        <f t="shared" si="21"/>
        <v>20</v>
      </c>
      <c r="Z226" s="89">
        <f t="shared" si="22"/>
        <v>13</v>
      </c>
      <c r="AA226" s="13" t="str">
        <f t="shared" si="23"/>
        <v>OngevalWaterLetsel</v>
      </c>
    </row>
    <row r="227" spans="1:27" x14ac:dyDescent="0.25">
      <c r="A227" s="2" t="s">
        <v>720</v>
      </c>
      <c r="B227" s="2" t="s">
        <v>726</v>
      </c>
      <c r="C227" s="2" t="s">
        <v>898</v>
      </c>
      <c r="D227" s="2">
        <v>191</v>
      </c>
      <c r="E227" s="2" t="s">
        <v>770</v>
      </c>
      <c r="F227" s="2">
        <v>200000225</v>
      </c>
      <c r="G227" s="2" t="s">
        <v>899</v>
      </c>
      <c r="H227" s="2" t="s">
        <v>900</v>
      </c>
      <c r="I227" s="107">
        <v>3</v>
      </c>
      <c r="J227" s="2"/>
      <c r="K227" s="2">
        <v>2</v>
      </c>
      <c r="L227" s="2" t="s">
        <v>901</v>
      </c>
      <c r="M227" s="2"/>
      <c r="N227" s="2"/>
      <c r="O227" s="46" t="s">
        <v>1033</v>
      </c>
      <c r="P227" s="47" t="s">
        <v>1377</v>
      </c>
      <c r="Q227" s="2"/>
      <c r="R227" s="39"/>
      <c r="S227" s="3" t="s">
        <v>1511</v>
      </c>
      <c r="T227" s="3" t="s">
        <v>1512</v>
      </c>
      <c r="U227" s="3" t="s">
        <v>1512</v>
      </c>
      <c r="V227" s="89">
        <f t="shared" si="18"/>
        <v>7</v>
      </c>
      <c r="W227" s="89">
        <f t="shared" si="19"/>
        <v>5</v>
      </c>
      <c r="X227" s="89">
        <f t="shared" si="20"/>
        <v>9</v>
      </c>
      <c r="Y227" s="89">
        <f t="shared" si="21"/>
        <v>23</v>
      </c>
      <c r="Z227" s="89">
        <f t="shared" si="22"/>
        <v>13</v>
      </c>
      <c r="AA227" s="13" t="str">
        <f t="shared" si="23"/>
        <v>OngevalWaterMaterieel</v>
      </c>
    </row>
    <row r="228" spans="1:27" ht="60" x14ac:dyDescent="0.25">
      <c r="A228" s="2" t="s">
        <v>720</v>
      </c>
      <c r="B228" s="2" t="s">
        <v>726</v>
      </c>
      <c r="C228" s="2" t="s">
        <v>845</v>
      </c>
      <c r="D228" s="2">
        <v>191</v>
      </c>
      <c r="E228" s="2" t="s">
        <v>770</v>
      </c>
      <c r="F228" s="2">
        <v>200000226</v>
      </c>
      <c r="G228" s="2" t="s">
        <v>846</v>
      </c>
      <c r="H228" s="2" t="s">
        <v>847</v>
      </c>
      <c r="I228" s="107">
        <v>1</v>
      </c>
      <c r="J228" s="2"/>
      <c r="K228" s="2">
        <v>1</v>
      </c>
      <c r="L228" s="2" t="s">
        <v>848</v>
      </c>
      <c r="M228" s="2" t="s">
        <v>849</v>
      </c>
      <c r="N228" s="2"/>
      <c r="O228" s="46" t="s">
        <v>12076</v>
      </c>
      <c r="P228" s="47" t="s">
        <v>1378</v>
      </c>
      <c r="Q228" s="2"/>
      <c r="R228" s="39"/>
      <c r="S228" s="3" t="s">
        <v>1511</v>
      </c>
      <c r="T228" s="3" t="s">
        <v>1512</v>
      </c>
      <c r="U228" s="3" t="s">
        <v>1512</v>
      </c>
      <c r="V228" s="89">
        <f t="shared" si="18"/>
        <v>7</v>
      </c>
      <c r="W228" s="89">
        <f t="shared" si="19"/>
        <v>5</v>
      </c>
      <c r="X228" s="89">
        <f t="shared" si="20"/>
        <v>11</v>
      </c>
      <c r="Y228" s="89">
        <f t="shared" si="21"/>
        <v>17</v>
      </c>
      <c r="Z228" s="89">
        <f t="shared" si="22"/>
        <v>20</v>
      </c>
      <c r="AA228" s="13" t="str">
        <f t="shared" si="23"/>
        <v>OngevalWaterNoodsignaal</v>
      </c>
    </row>
    <row r="229" spans="1:27" x14ac:dyDescent="0.25">
      <c r="A229" s="2" t="s">
        <v>720</v>
      </c>
      <c r="B229" s="2" t="s">
        <v>726</v>
      </c>
      <c r="C229" s="2" t="s">
        <v>727</v>
      </c>
      <c r="D229" s="2">
        <v>372</v>
      </c>
      <c r="E229" s="2" t="s">
        <v>728</v>
      </c>
      <c r="F229" s="2">
        <v>200000210</v>
      </c>
      <c r="G229" s="2" t="s">
        <v>729</v>
      </c>
      <c r="H229" s="2" t="s">
        <v>727</v>
      </c>
      <c r="I229" s="107">
        <v>1</v>
      </c>
      <c r="J229" s="2"/>
      <c r="K229" s="2">
        <v>1</v>
      </c>
      <c r="L229" s="2" t="s">
        <v>730</v>
      </c>
      <c r="M229" s="2"/>
      <c r="N229" s="2"/>
      <c r="O229" s="46" t="s">
        <v>727</v>
      </c>
      <c r="P229" s="47" t="s">
        <v>1379</v>
      </c>
      <c r="Q229" s="2"/>
      <c r="R229" s="39"/>
      <c r="S229" s="3" t="s">
        <v>1511</v>
      </c>
      <c r="T229" s="3" t="s">
        <v>1511</v>
      </c>
      <c r="U229" s="3" t="s">
        <v>1511</v>
      </c>
      <c r="V229" s="89">
        <f t="shared" si="18"/>
        <v>7</v>
      </c>
      <c r="W229" s="89">
        <f t="shared" si="19"/>
        <v>5</v>
      </c>
      <c r="X229" s="89">
        <f t="shared" si="20"/>
        <v>20</v>
      </c>
      <c r="Y229" s="89">
        <f t="shared" si="21"/>
        <v>20</v>
      </c>
      <c r="Z229" s="89">
        <f t="shared" si="22"/>
        <v>20</v>
      </c>
      <c r="AA229" s="13" t="str">
        <f t="shared" si="23"/>
        <v>OngevalWaterPersoon in drijfzand</v>
      </c>
    </row>
    <row r="230" spans="1:27" ht="30" x14ac:dyDescent="0.25">
      <c r="A230" s="2" t="s">
        <v>720</v>
      </c>
      <c r="B230" s="2" t="s">
        <v>726</v>
      </c>
      <c r="C230" s="2" t="s">
        <v>842</v>
      </c>
      <c r="D230" s="2">
        <v>372</v>
      </c>
      <c r="E230" s="2" t="s">
        <v>728</v>
      </c>
      <c r="F230" s="2">
        <v>200000211</v>
      </c>
      <c r="G230" s="2" t="s">
        <v>843</v>
      </c>
      <c r="H230" s="2" t="s">
        <v>842</v>
      </c>
      <c r="I230" s="107">
        <v>1</v>
      </c>
      <c r="J230" s="2"/>
      <c r="K230" s="2">
        <v>1</v>
      </c>
      <c r="L230" s="2" t="s">
        <v>844</v>
      </c>
      <c r="M230" s="2"/>
      <c r="N230" s="2"/>
      <c r="O230" s="46" t="s">
        <v>842</v>
      </c>
      <c r="P230" s="47" t="s">
        <v>1380</v>
      </c>
      <c r="Q230" s="2"/>
      <c r="R230" s="39"/>
      <c r="S230" s="3" t="s">
        <v>1511</v>
      </c>
      <c r="T230" s="3" t="s">
        <v>1511</v>
      </c>
      <c r="U230" s="3" t="s">
        <v>1511</v>
      </c>
      <c r="V230" s="89">
        <f t="shared" si="18"/>
        <v>7</v>
      </c>
      <c r="W230" s="89">
        <f t="shared" si="19"/>
        <v>5</v>
      </c>
      <c r="X230" s="89">
        <f t="shared" si="20"/>
        <v>16</v>
      </c>
      <c r="Y230" s="89">
        <f t="shared" si="21"/>
        <v>16</v>
      </c>
      <c r="Z230" s="89">
        <f t="shared" si="22"/>
        <v>16</v>
      </c>
      <c r="AA230" s="13" t="str">
        <f t="shared" si="23"/>
        <v>OngevalWaterPersoon te water</v>
      </c>
    </row>
    <row r="231" spans="1:27" ht="60" x14ac:dyDescent="0.25">
      <c r="A231" s="2" t="s">
        <v>720</v>
      </c>
      <c r="B231" s="2" t="s">
        <v>726</v>
      </c>
      <c r="C231" s="2" t="s">
        <v>813</v>
      </c>
      <c r="D231" s="2">
        <v>191</v>
      </c>
      <c r="E231" s="2" t="s">
        <v>770</v>
      </c>
      <c r="F231" s="2">
        <v>200000227</v>
      </c>
      <c r="G231" s="2" t="s">
        <v>814</v>
      </c>
      <c r="H231" s="2" t="s">
        <v>815</v>
      </c>
      <c r="I231" s="107">
        <v>2</v>
      </c>
      <c r="J231" s="2"/>
      <c r="K231" s="2">
        <v>2</v>
      </c>
      <c r="L231" s="2" t="s">
        <v>816</v>
      </c>
      <c r="M231" s="2" t="s">
        <v>817</v>
      </c>
      <c r="N231" s="2"/>
      <c r="O231" s="46" t="s">
        <v>12077</v>
      </c>
      <c r="P231" s="47" t="s">
        <v>1381</v>
      </c>
      <c r="Q231" s="2"/>
      <c r="R231" s="39"/>
      <c r="S231" s="3" t="s">
        <v>1511</v>
      </c>
      <c r="T231" s="3" t="s">
        <v>1511</v>
      </c>
      <c r="U231" s="3" t="s">
        <v>1512</v>
      </c>
      <c r="V231" s="89">
        <f t="shared" si="18"/>
        <v>7</v>
      </c>
      <c r="W231" s="89">
        <f t="shared" si="19"/>
        <v>5</v>
      </c>
      <c r="X231" s="89">
        <f t="shared" si="20"/>
        <v>27</v>
      </c>
      <c r="Y231" s="89">
        <f t="shared" si="21"/>
        <v>24</v>
      </c>
      <c r="Z231" s="89">
        <f t="shared" si="22"/>
        <v>16</v>
      </c>
      <c r="AA231" s="13" t="str">
        <f t="shared" si="23"/>
        <v>OngevalWaterSchip/watersp. in problemen</v>
      </c>
    </row>
    <row r="232" spans="1:27" x14ac:dyDescent="0.25">
      <c r="A232" s="2" t="s">
        <v>720</v>
      </c>
      <c r="B232" s="2" t="s">
        <v>881</v>
      </c>
      <c r="C232" s="2"/>
      <c r="D232" s="2">
        <v>100</v>
      </c>
      <c r="E232" s="2" t="s">
        <v>883</v>
      </c>
      <c r="F232" s="2">
        <v>200000235</v>
      </c>
      <c r="G232" s="2" t="s">
        <v>980</v>
      </c>
      <c r="H232" s="2" t="s">
        <v>981</v>
      </c>
      <c r="I232" s="108">
        <v>2</v>
      </c>
      <c r="J232" s="2"/>
      <c r="K232" s="2">
        <v>2</v>
      </c>
      <c r="L232" s="2" t="s">
        <v>982</v>
      </c>
      <c r="M232" s="2"/>
      <c r="N232" s="2"/>
      <c r="O232" s="46" t="s">
        <v>981</v>
      </c>
      <c r="P232" s="47" t="s">
        <v>1382</v>
      </c>
      <c r="Q232" s="2"/>
      <c r="R232" s="39"/>
      <c r="S232" s="3" t="s">
        <v>1511</v>
      </c>
      <c r="T232" s="3" t="s">
        <v>1512</v>
      </c>
      <c r="U232" s="3" t="s">
        <v>1512</v>
      </c>
      <c r="V232" s="89">
        <f t="shared" si="18"/>
        <v>7</v>
      </c>
      <c r="W232" s="89">
        <f t="shared" si="19"/>
        <v>10</v>
      </c>
      <c r="X232" s="89">
        <f t="shared" si="20"/>
        <v>0</v>
      </c>
      <c r="Y232" s="89">
        <f t="shared" si="21"/>
        <v>18</v>
      </c>
      <c r="Z232" s="89">
        <f t="shared" si="22"/>
        <v>18</v>
      </c>
      <c r="AA232" s="13" t="str">
        <f t="shared" si="23"/>
        <v>OngevalWegvervoer</v>
      </c>
    </row>
    <row r="233" spans="1:27" ht="75" x14ac:dyDescent="0.25">
      <c r="A233" s="2" t="s">
        <v>720</v>
      </c>
      <c r="B233" s="2" t="s">
        <v>881</v>
      </c>
      <c r="C233" s="2" t="s">
        <v>4804</v>
      </c>
      <c r="D233" s="2">
        <v>101</v>
      </c>
      <c r="E233" s="2" t="s">
        <v>972</v>
      </c>
      <c r="F233" s="2">
        <v>200010098</v>
      </c>
      <c r="G233" s="2" t="s">
        <v>12449</v>
      </c>
      <c r="H233" s="2" t="s">
        <v>12458</v>
      </c>
      <c r="I233" s="107">
        <v>1</v>
      </c>
      <c r="J233" s="2"/>
      <c r="K233" s="105">
        <v>2</v>
      </c>
      <c r="L233" s="2" t="s">
        <v>12450</v>
      </c>
      <c r="M233" s="2" t="s">
        <v>12511</v>
      </c>
      <c r="N233" s="2"/>
      <c r="O233" s="106" t="s">
        <v>12557</v>
      </c>
      <c r="P233" s="47" t="s">
        <v>12463</v>
      </c>
      <c r="Q233" s="2"/>
      <c r="R233" s="39" t="s">
        <v>12187</v>
      </c>
      <c r="S233" s="3" t="s">
        <v>1511</v>
      </c>
      <c r="T233" s="3" t="s">
        <v>1512</v>
      </c>
      <c r="U233" s="3" t="s">
        <v>1512</v>
      </c>
      <c r="V233" s="89">
        <f t="shared" si="18"/>
        <v>7</v>
      </c>
      <c r="W233" s="89">
        <f t="shared" si="19"/>
        <v>10</v>
      </c>
      <c r="X233" s="89">
        <f t="shared" si="20"/>
        <v>16</v>
      </c>
      <c r="Y233" s="89">
        <f t="shared" si="21"/>
        <v>21</v>
      </c>
      <c r="Z233" s="89">
        <f t="shared" si="22"/>
        <v>20</v>
      </c>
      <c r="AA233" s="13" t="str">
        <f t="shared" si="23"/>
        <v>OngevalWegvervoerGevaarlijke stof</v>
      </c>
    </row>
    <row r="234" spans="1:27" ht="30" x14ac:dyDescent="0.25">
      <c r="A234" s="2" t="s">
        <v>720</v>
      </c>
      <c r="B234" s="2" t="s">
        <v>881</v>
      </c>
      <c r="C234" s="2" t="s">
        <v>769</v>
      </c>
      <c r="D234" s="2">
        <v>111</v>
      </c>
      <c r="E234" s="2" t="s">
        <v>934</v>
      </c>
      <c r="F234" s="2">
        <v>200000236</v>
      </c>
      <c r="G234" s="2" t="s">
        <v>935</v>
      </c>
      <c r="H234" s="2" t="s">
        <v>936</v>
      </c>
      <c r="I234" s="107">
        <v>1</v>
      </c>
      <c r="J234" s="2"/>
      <c r="K234" s="2">
        <v>1</v>
      </c>
      <c r="L234" s="2" t="s">
        <v>937</v>
      </c>
      <c r="M234" s="2"/>
      <c r="N234" s="2"/>
      <c r="O234" s="46" t="s">
        <v>981</v>
      </c>
      <c r="P234" s="47" t="s">
        <v>1383</v>
      </c>
      <c r="Q234" s="2"/>
      <c r="R234" s="39"/>
      <c r="S234" s="3" t="s">
        <v>1511</v>
      </c>
      <c r="T234" s="3" t="s">
        <v>1512</v>
      </c>
      <c r="U234" s="3" t="s">
        <v>1511</v>
      </c>
      <c r="V234" s="89">
        <f t="shared" si="18"/>
        <v>7</v>
      </c>
      <c r="W234" s="89">
        <f t="shared" si="19"/>
        <v>10</v>
      </c>
      <c r="X234" s="89">
        <f t="shared" si="20"/>
        <v>6</v>
      </c>
      <c r="Y234" s="89">
        <f t="shared" si="21"/>
        <v>18</v>
      </c>
      <c r="Z234" s="89">
        <f t="shared" si="22"/>
        <v>18</v>
      </c>
      <c r="AA234" s="13" t="str">
        <f t="shared" si="23"/>
        <v>OngevalWegvervoerLetsel</v>
      </c>
    </row>
    <row r="235" spans="1:27" ht="30" x14ac:dyDescent="0.25">
      <c r="A235" s="2" t="s">
        <v>720</v>
      </c>
      <c r="B235" s="2" t="s">
        <v>881</v>
      </c>
      <c r="C235" s="2" t="s">
        <v>898</v>
      </c>
      <c r="D235" s="2">
        <v>101</v>
      </c>
      <c r="E235" s="2" t="s">
        <v>972</v>
      </c>
      <c r="F235" s="2">
        <v>200000237</v>
      </c>
      <c r="G235" s="2" t="s">
        <v>973</v>
      </c>
      <c r="H235" s="2" t="s">
        <v>974</v>
      </c>
      <c r="I235" s="107">
        <v>3</v>
      </c>
      <c r="J235" s="2"/>
      <c r="K235" s="2">
        <v>2</v>
      </c>
      <c r="L235" s="2" t="s">
        <v>975</v>
      </c>
      <c r="M235" s="2"/>
      <c r="N235" s="2"/>
      <c r="O235" s="46" t="s">
        <v>981</v>
      </c>
      <c r="P235" s="47" t="s">
        <v>1384</v>
      </c>
      <c r="Q235" s="2"/>
      <c r="R235" s="39"/>
      <c r="S235" s="3" t="s">
        <v>1511</v>
      </c>
      <c r="T235" s="3" t="s">
        <v>1512</v>
      </c>
      <c r="U235" s="3" t="s">
        <v>1512</v>
      </c>
      <c r="V235" s="89">
        <f t="shared" si="18"/>
        <v>7</v>
      </c>
      <c r="W235" s="89">
        <f t="shared" si="19"/>
        <v>10</v>
      </c>
      <c r="X235" s="89">
        <f t="shared" si="20"/>
        <v>9</v>
      </c>
      <c r="Y235" s="89">
        <f t="shared" si="21"/>
        <v>21</v>
      </c>
      <c r="Z235" s="89">
        <f t="shared" si="22"/>
        <v>18</v>
      </c>
      <c r="AA235" s="13" t="str">
        <f t="shared" si="23"/>
        <v>OngevalWegvervoerMaterieel</v>
      </c>
    </row>
    <row r="236" spans="1:27" x14ac:dyDescent="0.25">
      <c r="A236" s="2" t="s">
        <v>720</v>
      </c>
      <c r="B236" s="2" t="s">
        <v>881</v>
      </c>
      <c r="C236" s="2" t="s">
        <v>882</v>
      </c>
      <c r="D236" s="2">
        <v>100</v>
      </c>
      <c r="E236" s="2" t="s">
        <v>883</v>
      </c>
      <c r="F236" s="2">
        <v>200000239</v>
      </c>
      <c r="G236" s="2" t="s">
        <v>884</v>
      </c>
      <c r="H236" s="2" t="s">
        <v>882</v>
      </c>
      <c r="I236" s="107">
        <v>1</v>
      </c>
      <c r="J236" s="2"/>
      <c r="K236" s="2">
        <v>1</v>
      </c>
      <c r="L236" s="2" t="s">
        <v>885</v>
      </c>
      <c r="M236" s="2"/>
      <c r="N236" s="2"/>
      <c r="O236" s="46" t="s">
        <v>882</v>
      </c>
      <c r="P236" s="47" t="s">
        <v>1385</v>
      </c>
      <c r="Q236" s="2"/>
      <c r="R236" s="39"/>
      <c r="S236" s="3" t="s">
        <v>1511</v>
      </c>
      <c r="T236" s="3" t="s">
        <v>1511</v>
      </c>
      <c r="U236" s="3" t="s">
        <v>1511</v>
      </c>
      <c r="V236" s="89">
        <f t="shared" si="18"/>
        <v>7</v>
      </c>
      <c r="W236" s="89">
        <f t="shared" si="19"/>
        <v>10</v>
      </c>
      <c r="X236" s="89">
        <f t="shared" si="20"/>
        <v>17</v>
      </c>
      <c r="Y236" s="89">
        <f t="shared" si="21"/>
        <v>17</v>
      </c>
      <c r="Z236" s="89">
        <f t="shared" si="22"/>
        <v>17</v>
      </c>
      <c r="AA236" s="13" t="str">
        <f t="shared" si="23"/>
        <v>OngevalWegvervoerVoertuig te water</v>
      </c>
    </row>
    <row r="237" spans="1:27" ht="30" x14ac:dyDescent="0.25">
      <c r="A237" s="2" t="s">
        <v>13</v>
      </c>
      <c r="B237" s="2"/>
      <c r="C237" s="2"/>
      <c r="D237" s="2">
        <v>1</v>
      </c>
      <c r="E237" s="2" t="s">
        <v>27</v>
      </c>
      <c r="F237" s="2">
        <v>200000240</v>
      </c>
      <c r="G237" s="2" t="s">
        <v>216</v>
      </c>
      <c r="H237" s="2" t="s">
        <v>217</v>
      </c>
      <c r="I237" s="2"/>
      <c r="J237" s="2"/>
      <c r="K237" s="2"/>
      <c r="L237" s="2" t="s">
        <v>218</v>
      </c>
      <c r="M237" s="2"/>
      <c r="N237" s="2"/>
      <c r="O237" s="46" t="s">
        <v>12066</v>
      </c>
      <c r="P237" s="47" t="s">
        <v>1386</v>
      </c>
      <c r="Q237" s="2"/>
      <c r="R237" s="39"/>
      <c r="S237" s="3" t="s">
        <v>1511</v>
      </c>
      <c r="T237" s="3" t="s">
        <v>1512</v>
      </c>
      <c r="U237" s="3" t="s">
        <v>1512</v>
      </c>
      <c r="V237" s="89">
        <f t="shared" si="18"/>
        <v>27</v>
      </c>
      <c r="W237" s="89">
        <f t="shared" si="19"/>
        <v>0</v>
      </c>
      <c r="X237" s="89">
        <f t="shared" si="20"/>
        <v>0</v>
      </c>
      <c r="Y237" s="89">
        <f t="shared" si="21"/>
        <v>25</v>
      </c>
      <c r="Z237" s="89">
        <f t="shared" si="22"/>
        <v>12</v>
      </c>
      <c r="AA237" s="13" t="str">
        <f t="shared" si="23"/>
        <v>Veiligheid en openbare orde</v>
      </c>
    </row>
    <row r="238" spans="1:27" ht="30" x14ac:dyDescent="0.25">
      <c r="A238" s="2" t="s">
        <v>13</v>
      </c>
      <c r="B238" s="2" t="s">
        <v>561</v>
      </c>
      <c r="C238" s="2"/>
      <c r="D238" s="2">
        <v>390</v>
      </c>
      <c r="E238" s="2" t="s">
        <v>15</v>
      </c>
      <c r="F238" s="2">
        <v>200000241</v>
      </c>
      <c r="G238" s="2" t="s">
        <v>562</v>
      </c>
      <c r="H238" s="2" t="s">
        <v>563</v>
      </c>
      <c r="I238" s="107">
        <v>3</v>
      </c>
      <c r="J238" s="2"/>
      <c r="K238" s="2"/>
      <c r="L238" s="2" t="s">
        <v>564</v>
      </c>
      <c r="M238" s="2"/>
      <c r="N238" s="2"/>
      <c r="O238" s="46" t="s">
        <v>12066</v>
      </c>
      <c r="P238" s="47" t="s">
        <v>1387</v>
      </c>
      <c r="Q238" s="2"/>
      <c r="R238" s="39"/>
      <c r="S238" s="3" t="s">
        <v>1511</v>
      </c>
      <c r="T238" s="3" t="s">
        <v>1512</v>
      </c>
      <c r="U238" s="3" t="s">
        <v>1512</v>
      </c>
      <c r="V238" s="89">
        <f t="shared" si="18"/>
        <v>27</v>
      </c>
      <c r="W238" s="89">
        <f t="shared" si="19"/>
        <v>19</v>
      </c>
      <c r="X238" s="89">
        <f t="shared" si="20"/>
        <v>0</v>
      </c>
      <c r="Y238" s="89">
        <f t="shared" si="21"/>
        <v>24</v>
      </c>
      <c r="Z238" s="89">
        <f t="shared" si="22"/>
        <v>12</v>
      </c>
      <c r="AA238" s="13" t="str">
        <f t="shared" si="23"/>
        <v>Veiligheid en openbare ordeAantast. Openb orde</v>
      </c>
    </row>
    <row r="239" spans="1:27" ht="30" x14ac:dyDescent="0.25">
      <c r="A239" s="2" t="s">
        <v>13</v>
      </c>
      <c r="B239" s="2" t="s">
        <v>561</v>
      </c>
      <c r="C239" s="2" t="s">
        <v>789</v>
      </c>
      <c r="D239" s="2">
        <v>390</v>
      </c>
      <c r="E239" s="2" t="s">
        <v>790</v>
      </c>
      <c r="F239" s="2">
        <v>200000242</v>
      </c>
      <c r="G239" s="2" t="s">
        <v>791</v>
      </c>
      <c r="H239" s="2" t="s">
        <v>789</v>
      </c>
      <c r="I239" s="107">
        <v>4</v>
      </c>
      <c r="J239" s="2"/>
      <c r="K239" s="2"/>
      <c r="L239" s="2" t="s">
        <v>792</v>
      </c>
      <c r="M239" s="2"/>
      <c r="N239" s="2"/>
      <c r="O239" s="46" t="s">
        <v>12066</v>
      </c>
      <c r="P239" s="47" t="s">
        <v>1388</v>
      </c>
      <c r="Q239" s="2"/>
      <c r="R239" s="39"/>
      <c r="S239" s="3" t="s">
        <v>1511</v>
      </c>
      <c r="T239" s="3" t="s">
        <v>1512</v>
      </c>
      <c r="U239" s="3" t="s">
        <v>1512</v>
      </c>
      <c r="V239" s="89">
        <f t="shared" si="18"/>
        <v>27</v>
      </c>
      <c r="W239" s="89">
        <f t="shared" si="19"/>
        <v>19</v>
      </c>
      <c r="X239" s="89">
        <f t="shared" si="20"/>
        <v>12</v>
      </c>
      <c r="Y239" s="89">
        <f t="shared" si="21"/>
        <v>12</v>
      </c>
      <c r="Z239" s="89">
        <f t="shared" si="22"/>
        <v>12</v>
      </c>
      <c r="AA239" s="13" t="str">
        <f t="shared" si="23"/>
        <v>Veiligheid en openbare ordeAantast. Openb ordeDemonstratie</v>
      </c>
    </row>
    <row r="240" spans="1:27" ht="30" x14ac:dyDescent="0.25">
      <c r="A240" s="2" t="s">
        <v>13</v>
      </c>
      <c r="B240" s="2" t="s">
        <v>561</v>
      </c>
      <c r="C240" s="2" t="s">
        <v>830</v>
      </c>
      <c r="D240" s="2">
        <v>390</v>
      </c>
      <c r="E240" s="2" t="s">
        <v>790</v>
      </c>
      <c r="F240" s="2">
        <v>200000243</v>
      </c>
      <c r="G240" s="2" t="s">
        <v>831</v>
      </c>
      <c r="H240" s="2" t="s">
        <v>830</v>
      </c>
      <c r="I240" s="107">
        <v>4</v>
      </c>
      <c r="J240" s="2"/>
      <c r="K240" s="2"/>
      <c r="L240" s="2" t="s">
        <v>832</v>
      </c>
      <c r="M240" s="2"/>
      <c r="N240" s="2"/>
      <c r="O240" s="46" t="s">
        <v>12066</v>
      </c>
      <c r="P240" s="47" t="s">
        <v>1389</v>
      </c>
      <c r="Q240" s="2"/>
      <c r="R240" s="39"/>
      <c r="S240" s="3" t="s">
        <v>1511</v>
      </c>
      <c r="T240" s="3" t="s">
        <v>1512</v>
      </c>
      <c r="U240" s="3" t="s">
        <v>1512</v>
      </c>
      <c r="V240" s="89">
        <f t="shared" si="18"/>
        <v>27</v>
      </c>
      <c r="W240" s="89">
        <f t="shared" si="19"/>
        <v>19</v>
      </c>
      <c r="X240" s="89">
        <f t="shared" si="20"/>
        <v>11</v>
      </c>
      <c r="Y240" s="89">
        <f t="shared" si="21"/>
        <v>11</v>
      </c>
      <c r="Z240" s="89">
        <f t="shared" si="22"/>
        <v>12</v>
      </c>
      <c r="AA240" s="13" t="str">
        <f t="shared" si="23"/>
        <v>Veiligheid en openbare ordeAantast. Openb ordeEvenementen</v>
      </c>
    </row>
    <row r="241" spans="1:27" ht="30" x14ac:dyDescent="0.25">
      <c r="A241" s="2" t="s">
        <v>13</v>
      </c>
      <c r="B241" s="2" t="s">
        <v>561</v>
      </c>
      <c r="C241" s="2" t="s">
        <v>1047</v>
      </c>
      <c r="D241" s="2">
        <v>390</v>
      </c>
      <c r="E241" s="2" t="s">
        <v>790</v>
      </c>
      <c r="F241" s="2">
        <v>200000244</v>
      </c>
      <c r="G241" s="2" t="s">
        <v>1048</v>
      </c>
      <c r="H241" s="2" t="s">
        <v>1049</v>
      </c>
      <c r="I241" s="107">
        <v>2</v>
      </c>
      <c r="J241" s="2"/>
      <c r="K241" s="2"/>
      <c r="L241" s="2" t="s">
        <v>1050</v>
      </c>
      <c r="M241" s="2"/>
      <c r="N241" s="2"/>
      <c r="O241" s="46" t="s">
        <v>12066</v>
      </c>
      <c r="P241" s="47" t="s">
        <v>1390</v>
      </c>
      <c r="Q241" s="2"/>
      <c r="R241" s="39"/>
      <c r="S241" s="3" t="s">
        <v>1511</v>
      </c>
      <c r="T241" s="3" t="s">
        <v>1512</v>
      </c>
      <c r="U241" s="3" t="s">
        <v>1512</v>
      </c>
      <c r="V241" s="89">
        <f t="shared" si="18"/>
        <v>27</v>
      </c>
      <c r="W241" s="89">
        <f t="shared" si="19"/>
        <v>19</v>
      </c>
      <c r="X241" s="89">
        <f t="shared" si="20"/>
        <v>20</v>
      </c>
      <c r="Y241" s="89">
        <f t="shared" si="21"/>
        <v>22</v>
      </c>
      <c r="Z241" s="89">
        <f t="shared" si="22"/>
        <v>12</v>
      </c>
      <c r="AA241" s="13" t="str">
        <f t="shared" si="23"/>
        <v>Veiligheid en openbare ordeAantast. Openb ordeHuis/lok. vredebreuk</v>
      </c>
    </row>
    <row r="242" spans="1:27" ht="30" x14ac:dyDescent="0.25">
      <c r="A242" s="2" t="s">
        <v>13</v>
      </c>
      <c r="B242" s="2" t="s">
        <v>561</v>
      </c>
      <c r="C242" s="2" t="s">
        <v>986</v>
      </c>
      <c r="D242" s="2">
        <v>390</v>
      </c>
      <c r="E242" s="2" t="s">
        <v>790</v>
      </c>
      <c r="F242" s="2">
        <v>200000245</v>
      </c>
      <c r="G242" s="2" t="s">
        <v>987</v>
      </c>
      <c r="H242" s="2" t="s">
        <v>986</v>
      </c>
      <c r="I242" s="107">
        <v>3</v>
      </c>
      <c r="J242" s="2"/>
      <c r="K242" s="2"/>
      <c r="L242" s="2" t="s">
        <v>988</v>
      </c>
      <c r="M242" s="2"/>
      <c r="N242" s="2"/>
      <c r="O242" s="46" t="s">
        <v>12066</v>
      </c>
      <c r="P242" s="47" t="s">
        <v>1391</v>
      </c>
      <c r="Q242" s="2"/>
      <c r="R242" s="39"/>
      <c r="S242" s="3" t="s">
        <v>1511</v>
      </c>
      <c r="T242" s="3" t="s">
        <v>1512</v>
      </c>
      <c r="U242" s="3" t="s">
        <v>1512</v>
      </c>
      <c r="V242" s="89">
        <f t="shared" si="18"/>
        <v>27</v>
      </c>
      <c r="W242" s="89">
        <f t="shared" si="19"/>
        <v>19</v>
      </c>
      <c r="X242" s="89">
        <f t="shared" si="20"/>
        <v>18</v>
      </c>
      <c r="Y242" s="89">
        <f t="shared" si="21"/>
        <v>18</v>
      </c>
      <c r="Z242" s="89">
        <f t="shared" si="22"/>
        <v>12</v>
      </c>
      <c r="AA242" s="13" t="str">
        <f t="shared" si="23"/>
        <v>Veiligheid en openbare ordeAantast. Openb ordeOnbevoegd betreden</v>
      </c>
    </row>
    <row r="243" spans="1:27" ht="30" x14ac:dyDescent="0.25">
      <c r="A243" s="2" t="s">
        <v>13</v>
      </c>
      <c r="B243" s="2" t="s">
        <v>561</v>
      </c>
      <c r="C243" s="2" t="s">
        <v>1074</v>
      </c>
      <c r="D243" s="2">
        <v>390</v>
      </c>
      <c r="E243" s="2" t="s">
        <v>790</v>
      </c>
      <c r="F243" s="2">
        <v>200009881</v>
      </c>
      <c r="G243" s="2" t="s">
        <v>1075</v>
      </c>
      <c r="H243" s="2" t="s">
        <v>1074</v>
      </c>
      <c r="I243" s="107">
        <v>3</v>
      </c>
      <c r="J243" s="2"/>
      <c r="K243" s="2"/>
      <c r="L243" s="2" t="s">
        <v>1076</v>
      </c>
      <c r="M243" s="2"/>
      <c r="N243" s="2"/>
      <c r="O243" s="46" t="s">
        <v>12066</v>
      </c>
      <c r="P243" s="47" t="s">
        <v>12179</v>
      </c>
      <c r="Q243" s="2"/>
      <c r="R243" s="39"/>
      <c r="S243" s="3" t="s">
        <v>1511</v>
      </c>
      <c r="T243" s="3" t="s">
        <v>1512</v>
      </c>
      <c r="U243" s="3" t="s">
        <v>1512</v>
      </c>
      <c r="V243" s="89">
        <f t="shared" si="18"/>
        <v>27</v>
      </c>
      <c r="W243" s="89">
        <f t="shared" si="19"/>
        <v>19</v>
      </c>
      <c r="X243" s="89">
        <f t="shared" si="20"/>
        <v>21</v>
      </c>
      <c r="Y243" s="89">
        <f t="shared" si="21"/>
        <v>21</v>
      </c>
      <c r="Z243" s="89">
        <f t="shared" si="22"/>
        <v>12</v>
      </c>
      <c r="AA243" s="13" t="str">
        <f t="shared" si="23"/>
        <v>Veiligheid en openbare ordeAantast. Openb ordeOvertreding avondklok</v>
      </c>
    </row>
    <row r="244" spans="1:27" ht="30" x14ac:dyDescent="0.25">
      <c r="A244" s="2" t="s">
        <v>13</v>
      </c>
      <c r="B244" s="2" t="s">
        <v>561</v>
      </c>
      <c r="C244" s="2" t="s">
        <v>878</v>
      </c>
      <c r="D244" s="2">
        <v>390</v>
      </c>
      <c r="E244" s="2" t="s">
        <v>790</v>
      </c>
      <c r="F244" s="2">
        <v>200000246</v>
      </c>
      <c r="G244" s="2" t="s">
        <v>879</v>
      </c>
      <c r="H244" s="2" t="s">
        <v>878</v>
      </c>
      <c r="I244" s="107">
        <v>3</v>
      </c>
      <c r="J244" s="2"/>
      <c r="K244" s="2"/>
      <c r="L244" s="2" t="s">
        <v>880</v>
      </c>
      <c r="M244" s="2"/>
      <c r="N244" s="2"/>
      <c r="O244" s="46" t="s">
        <v>12066</v>
      </c>
      <c r="P244" s="47" t="s">
        <v>1393</v>
      </c>
      <c r="Q244" s="2"/>
      <c r="R244" s="39"/>
      <c r="S244" s="3" t="s">
        <v>1511</v>
      </c>
      <c r="T244" s="3" t="s">
        <v>1512</v>
      </c>
      <c r="U244" s="3" t="s">
        <v>1512</v>
      </c>
      <c r="V244" s="89">
        <f t="shared" si="18"/>
        <v>27</v>
      </c>
      <c r="W244" s="89">
        <f t="shared" si="19"/>
        <v>19</v>
      </c>
      <c r="X244" s="89">
        <f t="shared" si="20"/>
        <v>13</v>
      </c>
      <c r="Y244" s="89">
        <f t="shared" si="21"/>
        <v>13</v>
      </c>
      <c r="Z244" s="89">
        <f t="shared" si="22"/>
        <v>12</v>
      </c>
      <c r="AA244" s="13" t="str">
        <f t="shared" si="23"/>
        <v>Veiligheid en openbare ordeAantast. Openb ordeSamenscholing</v>
      </c>
    </row>
    <row r="245" spans="1:27" ht="30" x14ac:dyDescent="0.25">
      <c r="A245" s="2" t="s">
        <v>13</v>
      </c>
      <c r="B245" s="2" t="s">
        <v>561</v>
      </c>
      <c r="C245" s="2" t="s">
        <v>1071</v>
      </c>
      <c r="D245" s="2"/>
      <c r="E245" s="2"/>
      <c r="F245" s="2">
        <v>200009882</v>
      </c>
      <c r="G245" s="2" t="s">
        <v>1072</v>
      </c>
      <c r="H245" s="2" t="s">
        <v>1071</v>
      </c>
      <c r="I245" s="107">
        <v>2</v>
      </c>
      <c r="J245" s="2"/>
      <c r="K245" s="2"/>
      <c r="L245" s="2" t="s">
        <v>1073</v>
      </c>
      <c r="M245" s="2"/>
      <c r="N245" s="2"/>
      <c r="O245" s="46" t="s">
        <v>12066</v>
      </c>
      <c r="P245" s="47" t="s">
        <v>1394</v>
      </c>
      <c r="Q245" s="2"/>
      <c r="R245" s="39"/>
      <c r="S245" s="3" t="s">
        <v>1511</v>
      </c>
      <c r="T245" s="3"/>
      <c r="U245" s="3"/>
      <c r="V245" s="89">
        <f t="shared" si="18"/>
        <v>27</v>
      </c>
      <c r="W245" s="89">
        <f t="shared" si="19"/>
        <v>19</v>
      </c>
      <c r="X245" s="89">
        <f t="shared" si="20"/>
        <v>8</v>
      </c>
      <c r="Y245" s="89">
        <f t="shared" si="21"/>
        <v>8</v>
      </c>
      <c r="Z245" s="89">
        <f t="shared" si="22"/>
        <v>12</v>
      </c>
      <c r="AA245" s="13" t="str">
        <f t="shared" si="23"/>
        <v>Veiligheid en openbare ordeAantast. Openb ordeStalking</v>
      </c>
    </row>
    <row r="246" spans="1:27" ht="30" x14ac:dyDescent="0.25">
      <c r="A246" s="82" t="s">
        <v>13</v>
      </c>
      <c r="B246" s="2" t="s">
        <v>1109</v>
      </c>
      <c r="C246" s="2"/>
      <c r="D246" s="2"/>
      <c r="E246" s="2"/>
      <c r="F246" s="2">
        <v>200010066</v>
      </c>
      <c r="G246" s="2" t="s">
        <v>1110</v>
      </c>
      <c r="H246" s="83" t="s">
        <v>1109</v>
      </c>
      <c r="I246" s="107">
        <v>3</v>
      </c>
      <c r="J246" s="2"/>
      <c r="K246" s="2"/>
      <c r="L246" s="2" t="s">
        <v>1503</v>
      </c>
      <c r="M246" s="2"/>
      <c r="N246" s="2"/>
      <c r="O246" s="46" t="s">
        <v>12066</v>
      </c>
      <c r="P246" s="47" t="s">
        <v>1395</v>
      </c>
      <c r="Q246" s="2"/>
      <c r="R246" s="39"/>
      <c r="S246" s="3" t="s">
        <v>1511</v>
      </c>
      <c r="T246" s="3" t="s">
        <v>1512</v>
      </c>
      <c r="U246" s="3" t="s">
        <v>1512</v>
      </c>
      <c r="V246" s="89">
        <f t="shared" si="18"/>
        <v>27</v>
      </c>
      <c r="W246" s="89">
        <f t="shared" si="19"/>
        <v>11</v>
      </c>
      <c r="X246" s="89">
        <f t="shared" si="20"/>
        <v>0</v>
      </c>
      <c r="Y246" s="89">
        <f t="shared" si="21"/>
        <v>11</v>
      </c>
      <c r="Z246" s="89">
        <f t="shared" si="22"/>
        <v>12</v>
      </c>
      <c r="AA246" s="13" t="str">
        <f t="shared" si="23"/>
        <v>Veiligheid en openbare ordeBeveiliging</v>
      </c>
    </row>
    <row r="247" spans="1:27" ht="30" x14ac:dyDescent="0.25">
      <c r="A247" s="2" t="s">
        <v>13</v>
      </c>
      <c r="B247" s="2" t="s">
        <v>176</v>
      </c>
      <c r="C247" s="2"/>
      <c r="D247" s="2">
        <v>1</v>
      </c>
      <c r="E247" s="2" t="s">
        <v>27</v>
      </c>
      <c r="F247" s="2">
        <v>200000247</v>
      </c>
      <c r="G247" s="2" t="s">
        <v>177</v>
      </c>
      <c r="H247" s="2" t="s">
        <v>176</v>
      </c>
      <c r="I247" s="107">
        <v>3</v>
      </c>
      <c r="J247" s="2"/>
      <c r="K247" s="2"/>
      <c r="L247" s="2" t="s">
        <v>178</v>
      </c>
      <c r="M247" s="2"/>
      <c r="N247" s="2"/>
      <c r="O247" s="46" t="s">
        <v>1142</v>
      </c>
      <c r="P247" s="47" t="s">
        <v>1396</v>
      </c>
      <c r="Q247" s="2"/>
      <c r="R247" s="39"/>
      <c r="S247" s="3" t="s">
        <v>1511</v>
      </c>
      <c r="T247" s="3" t="s">
        <v>1512</v>
      </c>
      <c r="U247" s="3" t="s">
        <v>1512</v>
      </c>
      <c r="V247" s="89">
        <f t="shared" si="18"/>
        <v>27</v>
      </c>
      <c r="W247" s="89">
        <f t="shared" si="19"/>
        <v>22</v>
      </c>
      <c r="X247" s="89">
        <f t="shared" si="20"/>
        <v>0</v>
      </c>
      <c r="Y247" s="89">
        <f t="shared" si="21"/>
        <v>22</v>
      </c>
      <c r="Z247" s="89">
        <f t="shared" si="22"/>
        <v>9</v>
      </c>
      <c r="AA247" s="13" t="str">
        <f t="shared" si="23"/>
        <v>Veiligheid en openbare ordeBeveiliging luchtvaart</v>
      </c>
    </row>
    <row r="248" spans="1:27" ht="30" x14ac:dyDescent="0.25">
      <c r="A248" s="2" t="s">
        <v>13</v>
      </c>
      <c r="B248" s="2" t="s">
        <v>176</v>
      </c>
      <c r="C248" s="2" t="s">
        <v>432</v>
      </c>
      <c r="D248" s="2">
        <v>1</v>
      </c>
      <c r="E248" s="2" t="s">
        <v>27</v>
      </c>
      <c r="F248" s="2">
        <v>200000248</v>
      </c>
      <c r="G248" s="2" t="s">
        <v>433</v>
      </c>
      <c r="H248" s="2" t="s">
        <v>432</v>
      </c>
      <c r="I248" s="108">
        <v>2</v>
      </c>
      <c r="J248" s="2"/>
      <c r="K248" s="2"/>
      <c r="L248" s="2" t="s">
        <v>434</v>
      </c>
      <c r="M248" s="2"/>
      <c r="N248" s="2"/>
      <c r="O248" s="46" t="s">
        <v>1142</v>
      </c>
      <c r="P248" s="47" t="s">
        <v>1397</v>
      </c>
      <c r="Q248" s="2"/>
      <c r="R248" s="39"/>
      <c r="S248" s="3" t="s">
        <v>1511</v>
      </c>
      <c r="T248" s="3" t="s">
        <v>1512</v>
      </c>
      <c r="U248" s="3" t="s">
        <v>1512</v>
      </c>
      <c r="V248" s="89">
        <f t="shared" si="18"/>
        <v>27</v>
      </c>
      <c r="W248" s="89">
        <f t="shared" si="19"/>
        <v>22</v>
      </c>
      <c r="X248" s="89">
        <f t="shared" si="20"/>
        <v>17</v>
      </c>
      <c r="Y248" s="89">
        <f t="shared" si="21"/>
        <v>17</v>
      </c>
      <c r="Z248" s="89">
        <f t="shared" si="22"/>
        <v>9</v>
      </c>
      <c r="AA248" s="13" t="str">
        <f t="shared" si="23"/>
        <v>Veiligheid en openbare ordeBeveiliging luchtvaartOnbeheerde bagage</v>
      </c>
    </row>
    <row r="249" spans="1:27" ht="30" x14ac:dyDescent="0.25">
      <c r="A249" s="2" t="s">
        <v>13</v>
      </c>
      <c r="B249" s="2" t="s">
        <v>176</v>
      </c>
      <c r="C249" s="2" t="s">
        <v>586</v>
      </c>
      <c r="D249" s="2">
        <v>1</v>
      </c>
      <c r="E249" s="2" t="s">
        <v>27</v>
      </c>
      <c r="F249" s="2">
        <v>200000249</v>
      </c>
      <c r="G249" s="2" t="s">
        <v>587</v>
      </c>
      <c r="H249" s="2" t="s">
        <v>586</v>
      </c>
      <c r="I249" s="108">
        <v>2</v>
      </c>
      <c r="J249" s="2"/>
      <c r="K249" s="2"/>
      <c r="L249" s="2" t="s">
        <v>588</v>
      </c>
      <c r="M249" s="2"/>
      <c r="N249" s="2"/>
      <c r="O249" s="46" t="s">
        <v>1142</v>
      </c>
      <c r="P249" s="47" t="s">
        <v>1398</v>
      </c>
      <c r="Q249" s="2"/>
      <c r="R249" s="39"/>
      <c r="S249" s="3" t="s">
        <v>1511</v>
      </c>
      <c r="T249" s="3" t="s">
        <v>1512</v>
      </c>
      <c r="U249" s="3" t="s">
        <v>1512</v>
      </c>
      <c r="V249" s="89">
        <f t="shared" si="18"/>
        <v>27</v>
      </c>
      <c r="W249" s="89">
        <f t="shared" si="19"/>
        <v>22</v>
      </c>
      <c r="X249" s="89">
        <f t="shared" si="20"/>
        <v>17</v>
      </c>
      <c r="Y249" s="89">
        <f t="shared" si="21"/>
        <v>17</v>
      </c>
      <c r="Z249" s="89">
        <f t="shared" si="22"/>
        <v>9</v>
      </c>
      <c r="AA249" s="13" t="str">
        <f t="shared" si="23"/>
        <v>Veiligheid en openbare ordeBeveiliging luchtvaartSecurity incident</v>
      </c>
    </row>
    <row r="250" spans="1:27" ht="30" x14ac:dyDescent="0.25">
      <c r="A250" s="2" t="s">
        <v>13</v>
      </c>
      <c r="B250" s="2" t="s">
        <v>176</v>
      </c>
      <c r="C250" s="2" t="s">
        <v>381</v>
      </c>
      <c r="D250" s="2">
        <v>1</v>
      </c>
      <c r="E250" s="2" t="s">
        <v>27</v>
      </c>
      <c r="F250" s="2">
        <v>200000250</v>
      </c>
      <c r="G250" s="2" t="s">
        <v>382</v>
      </c>
      <c r="H250" s="2" t="s">
        <v>381</v>
      </c>
      <c r="I250" s="108">
        <v>1</v>
      </c>
      <c r="J250" s="2"/>
      <c r="K250" s="2"/>
      <c r="L250" s="2" t="s">
        <v>383</v>
      </c>
      <c r="M250" s="2"/>
      <c r="N250" s="2"/>
      <c r="O250" s="46" t="s">
        <v>1142</v>
      </c>
      <c r="P250" s="47" t="s">
        <v>1399</v>
      </c>
      <c r="Q250" s="2"/>
      <c r="R250" s="39"/>
      <c r="S250" s="3" t="s">
        <v>1511</v>
      </c>
      <c r="T250" s="3" t="s">
        <v>1512</v>
      </c>
      <c r="U250" s="3" t="s">
        <v>1512</v>
      </c>
      <c r="V250" s="89">
        <f t="shared" si="18"/>
        <v>27</v>
      </c>
      <c r="W250" s="89">
        <f t="shared" si="19"/>
        <v>22</v>
      </c>
      <c r="X250" s="89">
        <f t="shared" si="20"/>
        <v>21</v>
      </c>
      <c r="Y250" s="89">
        <f t="shared" si="21"/>
        <v>21</v>
      </c>
      <c r="Z250" s="89">
        <f t="shared" si="22"/>
        <v>9</v>
      </c>
      <c r="AA250" s="13" t="str">
        <f t="shared" si="23"/>
        <v>Veiligheid en openbare ordeBeveiliging luchtvaartStartverbod vliegtuig</v>
      </c>
    </row>
    <row r="251" spans="1:27" ht="30" x14ac:dyDescent="0.25">
      <c r="A251" s="2" t="s">
        <v>13</v>
      </c>
      <c r="B251" s="2" t="s">
        <v>176</v>
      </c>
      <c r="C251" s="2" t="s">
        <v>236</v>
      </c>
      <c r="D251" s="2">
        <v>1</v>
      </c>
      <c r="E251" s="2" t="s">
        <v>27</v>
      </c>
      <c r="F251" s="2">
        <v>200000251</v>
      </c>
      <c r="G251" s="2" t="s">
        <v>237</v>
      </c>
      <c r="H251" s="2" t="s">
        <v>236</v>
      </c>
      <c r="I251" s="107">
        <v>3</v>
      </c>
      <c r="J251" s="2"/>
      <c r="K251" s="2"/>
      <c r="L251" s="2" t="s">
        <v>238</v>
      </c>
      <c r="M251" s="2"/>
      <c r="N251" s="2"/>
      <c r="O251" s="46" t="s">
        <v>1142</v>
      </c>
      <c r="P251" s="47" t="s">
        <v>1400</v>
      </c>
      <c r="Q251" s="2"/>
      <c r="R251" s="39"/>
      <c r="S251" s="3" t="s">
        <v>1511</v>
      </c>
      <c r="T251" s="3" t="s">
        <v>1512</v>
      </c>
      <c r="U251" s="3" t="s">
        <v>1512</v>
      </c>
      <c r="V251" s="89">
        <f t="shared" si="18"/>
        <v>27</v>
      </c>
      <c r="W251" s="89">
        <f t="shared" si="19"/>
        <v>22</v>
      </c>
      <c r="X251" s="89">
        <f t="shared" si="20"/>
        <v>19</v>
      </c>
      <c r="Y251" s="89">
        <f t="shared" si="21"/>
        <v>19</v>
      </c>
      <c r="Z251" s="89">
        <f t="shared" si="22"/>
        <v>9</v>
      </c>
      <c r="AA251" s="13" t="str">
        <f t="shared" si="23"/>
        <v>Veiligheid en openbare ordeBeveiliging luchtvaartSteekproef security</v>
      </c>
    </row>
    <row r="252" spans="1:27" ht="30" x14ac:dyDescent="0.25">
      <c r="A252" s="2" t="s">
        <v>13</v>
      </c>
      <c r="B252" s="2" t="s">
        <v>176</v>
      </c>
      <c r="C252" s="2" t="s">
        <v>534</v>
      </c>
      <c r="D252" s="2">
        <v>1</v>
      </c>
      <c r="E252" s="2" t="s">
        <v>27</v>
      </c>
      <c r="F252" s="2">
        <v>200000252</v>
      </c>
      <c r="G252" s="2" t="s">
        <v>535</v>
      </c>
      <c r="H252" s="2" t="s">
        <v>534</v>
      </c>
      <c r="I252" s="107">
        <v>3</v>
      </c>
      <c r="J252" s="2"/>
      <c r="K252" s="2"/>
      <c r="L252" s="2" t="s">
        <v>536</v>
      </c>
      <c r="M252" s="2"/>
      <c r="N252" s="2"/>
      <c r="O252" s="46" t="s">
        <v>1142</v>
      </c>
      <c r="P252" s="47" t="s">
        <v>1401</v>
      </c>
      <c r="Q252" s="2"/>
      <c r="R252" s="39"/>
      <c r="S252" s="3" t="s">
        <v>1511</v>
      </c>
      <c r="T252" s="3" t="s">
        <v>1512</v>
      </c>
      <c r="U252" s="3" t="s">
        <v>1512</v>
      </c>
      <c r="V252" s="89">
        <f t="shared" si="18"/>
        <v>27</v>
      </c>
      <c r="W252" s="89">
        <f t="shared" si="19"/>
        <v>22</v>
      </c>
      <c r="X252" s="89">
        <f t="shared" si="20"/>
        <v>17</v>
      </c>
      <c r="Y252" s="89">
        <f t="shared" si="21"/>
        <v>17</v>
      </c>
      <c r="Z252" s="89">
        <f t="shared" si="22"/>
        <v>9</v>
      </c>
      <c r="AA252" s="13" t="str">
        <f t="shared" si="23"/>
        <v>Veiligheid en openbare ordeBeveiliging luchtvaartVluchtafhandeling</v>
      </c>
    </row>
    <row r="253" spans="1:27" ht="30" x14ac:dyDescent="0.25">
      <c r="A253" s="2" t="s">
        <v>13</v>
      </c>
      <c r="B253" s="2" t="s">
        <v>1057</v>
      </c>
      <c r="C253" s="2"/>
      <c r="D253" s="2"/>
      <c r="E253" s="2"/>
      <c r="F253" s="2">
        <v>200009888</v>
      </c>
      <c r="G253" s="2" t="s">
        <v>1079</v>
      </c>
      <c r="H253" s="2" t="s">
        <v>1057</v>
      </c>
      <c r="I253" s="107">
        <v>3</v>
      </c>
      <c r="J253" s="2"/>
      <c r="K253" s="2"/>
      <c r="L253" s="2"/>
      <c r="M253" s="2"/>
      <c r="N253" s="2"/>
      <c r="O253" s="46" t="s">
        <v>1142</v>
      </c>
      <c r="P253" s="47" t="s">
        <v>1402</v>
      </c>
      <c r="Q253" s="2"/>
      <c r="R253" s="39"/>
      <c r="S253" s="3" t="s">
        <v>1511</v>
      </c>
      <c r="T253" s="3"/>
      <c r="U253" s="3"/>
      <c r="V253" s="89">
        <f t="shared" si="18"/>
        <v>27</v>
      </c>
      <c r="W253" s="89">
        <f t="shared" si="19"/>
        <v>17</v>
      </c>
      <c r="X253" s="89">
        <f t="shared" si="20"/>
        <v>0</v>
      </c>
      <c r="Y253" s="89">
        <f t="shared" si="21"/>
        <v>17</v>
      </c>
      <c r="Z253" s="89">
        <f t="shared" si="22"/>
        <v>9</v>
      </c>
      <c r="AA253" s="13" t="str">
        <f t="shared" si="23"/>
        <v>Veiligheid en openbare ordeBijzondere Wetten</v>
      </c>
    </row>
    <row r="254" spans="1:27" ht="30" x14ac:dyDescent="0.25">
      <c r="A254" s="2" t="s">
        <v>13</v>
      </c>
      <c r="B254" s="2" t="s">
        <v>1057</v>
      </c>
      <c r="C254" s="2" t="s">
        <v>1080</v>
      </c>
      <c r="D254" s="2"/>
      <c r="E254" s="2"/>
      <c r="F254" s="2">
        <v>200009883</v>
      </c>
      <c r="G254" s="2" t="s">
        <v>1081</v>
      </c>
      <c r="H254" s="2" t="s">
        <v>1080</v>
      </c>
      <c r="I254" s="107">
        <v>3</v>
      </c>
      <c r="J254" s="2"/>
      <c r="K254" s="2"/>
      <c r="L254" s="2" t="s">
        <v>1082</v>
      </c>
      <c r="M254" s="2"/>
      <c r="N254" s="2"/>
      <c r="O254" s="46" t="s">
        <v>1142</v>
      </c>
      <c r="P254" s="47" t="s">
        <v>1403</v>
      </c>
      <c r="Q254" s="2"/>
      <c r="R254" s="39"/>
      <c r="S254" s="3" t="s">
        <v>1511</v>
      </c>
      <c r="T254" s="3"/>
      <c r="U254" s="3"/>
      <c r="V254" s="89">
        <f t="shared" si="18"/>
        <v>27</v>
      </c>
      <c r="W254" s="89">
        <f t="shared" si="19"/>
        <v>17</v>
      </c>
      <c r="X254" s="89">
        <f t="shared" si="20"/>
        <v>11</v>
      </c>
      <c r="Y254" s="89">
        <f t="shared" si="21"/>
        <v>11</v>
      </c>
      <c r="Z254" s="89">
        <f t="shared" si="22"/>
        <v>9</v>
      </c>
      <c r="AA254" s="13" t="str">
        <f t="shared" si="23"/>
        <v>Veiligheid en openbare ordeBijzondere WettenGB Controle</v>
      </c>
    </row>
    <row r="255" spans="1:27" ht="45" x14ac:dyDescent="0.25">
      <c r="A255" s="2" t="s">
        <v>13</v>
      </c>
      <c r="B255" s="2" t="s">
        <v>1057</v>
      </c>
      <c r="C255" s="2" t="s">
        <v>1061</v>
      </c>
      <c r="D255" s="2"/>
      <c r="E255" s="2"/>
      <c r="F255" s="2">
        <v>200009884</v>
      </c>
      <c r="G255" s="2" t="s">
        <v>1062</v>
      </c>
      <c r="H255" s="2" t="s">
        <v>1061</v>
      </c>
      <c r="I255" s="107">
        <v>3</v>
      </c>
      <c r="J255" s="2"/>
      <c r="K255" s="2"/>
      <c r="L255" s="2" t="s">
        <v>1063</v>
      </c>
      <c r="M255" s="2"/>
      <c r="N255" s="2"/>
      <c r="O255" s="46" t="s">
        <v>1142</v>
      </c>
      <c r="P255" s="47" t="s">
        <v>1404</v>
      </c>
      <c r="Q255" s="2"/>
      <c r="R255" s="39"/>
      <c r="S255" s="3" t="s">
        <v>1511</v>
      </c>
      <c r="T255" s="3"/>
      <c r="U255" s="3"/>
      <c r="V255" s="89">
        <f t="shared" si="18"/>
        <v>27</v>
      </c>
      <c r="W255" s="89">
        <f t="shared" si="19"/>
        <v>17</v>
      </c>
      <c r="X255" s="89">
        <f t="shared" si="20"/>
        <v>15</v>
      </c>
      <c r="Y255" s="89">
        <f t="shared" si="21"/>
        <v>15</v>
      </c>
      <c r="Z255" s="89">
        <f t="shared" si="22"/>
        <v>9</v>
      </c>
      <c r="AA255" s="13" t="str">
        <f t="shared" si="23"/>
        <v>Veiligheid en openbare ordeBijzondere WettenMilitaire Zaken</v>
      </c>
    </row>
    <row r="256" spans="1:27" ht="30" x14ac:dyDescent="0.25">
      <c r="A256" s="2" t="s">
        <v>13</v>
      </c>
      <c r="B256" s="2" t="s">
        <v>1057</v>
      </c>
      <c r="C256" s="2" t="s">
        <v>1064</v>
      </c>
      <c r="D256" s="2"/>
      <c r="E256" s="2"/>
      <c r="F256" s="2">
        <v>200009885</v>
      </c>
      <c r="G256" s="2" t="s">
        <v>1065</v>
      </c>
      <c r="H256" s="2" t="s">
        <v>1064</v>
      </c>
      <c r="I256" s="107">
        <v>3</v>
      </c>
      <c r="J256" s="2"/>
      <c r="K256" s="2"/>
      <c r="L256" s="2" t="s">
        <v>1066</v>
      </c>
      <c r="M256" s="2"/>
      <c r="N256" s="2"/>
      <c r="O256" s="46" t="s">
        <v>1142</v>
      </c>
      <c r="P256" s="47" t="s">
        <v>1405</v>
      </c>
      <c r="Q256" s="2"/>
      <c r="R256" s="39"/>
      <c r="S256" s="3" t="s">
        <v>1511</v>
      </c>
      <c r="T256" s="3"/>
      <c r="U256" s="3"/>
      <c r="V256" s="89">
        <f t="shared" si="18"/>
        <v>27</v>
      </c>
      <c r="W256" s="89">
        <f t="shared" si="19"/>
        <v>17</v>
      </c>
      <c r="X256" s="89">
        <f t="shared" si="20"/>
        <v>12</v>
      </c>
      <c r="Y256" s="89">
        <f t="shared" si="21"/>
        <v>12</v>
      </c>
      <c r="Z256" s="89">
        <f t="shared" si="22"/>
        <v>9</v>
      </c>
      <c r="AA256" s="13" t="str">
        <f t="shared" si="23"/>
        <v>Veiligheid en openbare ordeBijzondere WettenMTV Controle</v>
      </c>
    </row>
    <row r="257" spans="1:27" ht="30" x14ac:dyDescent="0.25">
      <c r="A257" s="2" t="s">
        <v>13</v>
      </c>
      <c r="B257" s="2" t="s">
        <v>1057</v>
      </c>
      <c r="C257" s="2" t="s">
        <v>1058</v>
      </c>
      <c r="D257" s="2"/>
      <c r="E257" s="2"/>
      <c r="F257" s="2">
        <v>200009886</v>
      </c>
      <c r="G257" s="2" t="s">
        <v>1059</v>
      </c>
      <c r="H257" s="2" t="s">
        <v>1058</v>
      </c>
      <c r="I257" s="107">
        <v>2</v>
      </c>
      <c r="J257" s="2"/>
      <c r="K257" s="2"/>
      <c r="L257" s="2" t="s">
        <v>1060</v>
      </c>
      <c r="M257" s="2"/>
      <c r="N257" s="2"/>
      <c r="O257" s="46" t="s">
        <v>1142</v>
      </c>
      <c r="P257" s="47" t="s">
        <v>1406</v>
      </c>
      <c r="Q257" s="2"/>
      <c r="R257" s="39"/>
      <c r="S257" s="3" t="s">
        <v>1511</v>
      </c>
      <c r="T257" s="3"/>
      <c r="U257" s="3"/>
      <c r="V257" s="89">
        <f t="shared" si="18"/>
        <v>27</v>
      </c>
      <c r="W257" s="89">
        <f t="shared" si="19"/>
        <v>17</v>
      </c>
      <c r="X257" s="89">
        <f t="shared" si="20"/>
        <v>23</v>
      </c>
      <c r="Y257" s="89">
        <f t="shared" si="21"/>
        <v>23</v>
      </c>
      <c r="Z257" s="89">
        <f t="shared" si="22"/>
        <v>9</v>
      </c>
      <c r="AA257" s="13" t="str">
        <f t="shared" si="23"/>
        <v>Veiligheid en openbare ordeBijzondere WettenVeiligheidscontrole WWM</v>
      </c>
    </row>
    <row r="258" spans="1:27" ht="30" x14ac:dyDescent="0.25">
      <c r="A258" s="2" t="s">
        <v>13</v>
      </c>
      <c r="B258" s="2" t="s">
        <v>1057</v>
      </c>
      <c r="C258" s="2" t="s">
        <v>1090</v>
      </c>
      <c r="D258" s="2"/>
      <c r="E258" s="2"/>
      <c r="F258" s="2">
        <v>200009887</v>
      </c>
      <c r="G258" s="2" t="s">
        <v>1091</v>
      </c>
      <c r="H258" s="2" t="s">
        <v>1090</v>
      </c>
      <c r="I258" s="107">
        <v>3</v>
      </c>
      <c r="J258" s="2"/>
      <c r="K258" s="2"/>
      <c r="L258" s="2" t="s">
        <v>1092</v>
      </c>
      <c r="M258" s="2"/>
      <c r="N258" s="2"/>
      <c r="O258" s="46" t="s">
        <v>1142</v>
      </c>
      <c r="P258" s="47" t="s">
        <v>1407</v>
      </c>
      <c r="Q258" s="2"/>
      <c r="R258" s="39"/>
      <c r="S258" s="3" t="s">
        <v>1511</v>
      </c>
      <c r="T258" s="3"/>
      <c r="U258" s="3"/>
      <c r="V258" s="89">
        <f t="shared" ref="V258:V322" si="24">LEN(A258)</f>
        <v>27</v>
      </c>
      <c r="W258" s="89">
        <f t="shared" ref="W258:W322" si="25">LEN(B258)</f>
        <v>17</v>
      </c>
      <c r="X258" s="89">
        <f t="shared" ref="X258:X322" si="26">LEN(C258)</f>
        <v>17</v>
      </c>
      <c r="Y258" s="89">
        <f t="shared" ref="Y258:Y322" si="27">LEN(H258)</f>
        <v>17</v>
      </c>
      <c r="Z258" s="89">
        <f t="shared" ref="Z258:Z322" si="28">LEN(O258)</f>
        <v>9</v>
      </c>
      <c r="AA258" s="13" t="str">
        <f t="shared" si="23"/>
        <v>Veiligheid en openbare ordeBijzondere WettenVreemdelingenzaak</v>
      </c>
    </row>
    <row r="259" spans="1:27" ht="30" x14ac:dyDescent="0.25">
      <c r="A259" s="2" t="s">
        <v>13</v>
      </c>
      <c r="B259" s="2" t="s">
        <v>625</v>
      </c>
      <c r="C259" s="2"/>
      <c r="D259" s="2">
        <v>1</v>
      </c>
      <c r="E259" s="2" t="s">
        <v>27</v>
      </c>
      <c r="F259" s="2">
        <v>200009546</v>
      </c>
      <c r="G259" s="2" t="s">
        <v>11811</v>
      </c>
      <c r="H259" s="2" t="s">
        <v>625</v>
      </c>
      <c r="I259" s="107">
        <v>3</v>
      </c>
      <c r="J259" s="2"/>
      <c r="K259" s="2"/>
      <c r="L259" s="2"/>
      <c r="M259" s="2"/>
      <c r="N259" s="2"/>
      <c r="O259" s="46" t="s">
        <v>12066</v>
      </c>
      <c r="P259" s="47" t="s">
        <v>1408</v>
      </c>
      <c r="Q259" s="2"/>
      <c r="R259" s="39"/>
      <c r="S259" s="3" t="s">
        <v>1511</v>
      </c>
      <c r="T259" s="3" t="s">
        <v>1512</v>
      </c>
      <c r="U259" s="3" t="s">
        <v>1512</v>
      </c>
      <c r="V259" s="89">
        <f t="shared" si="24"/>
        <v>27</v>
      </c>
      <c r="W259" s="89">
        <f t="shared" si="25"/>
        <v>8</v>
      </c>
      <c r="X259" s="89">
        <f t="shared" si="26"/>
        <v>0</v>
      </c>
      <c r="Y259" s="89">
        <f t="shared" si="27"/>
        <v>8</v>
      </c>
      <c r="Z259" s="89">
        <f t="shared" si="28"/>
        <v>12</v>
      </c>
      <c r="AA259" s="13" t="str">
        <f t="shared" ref="AA259:AA323" si="29">CONCATENATE(A259,B259,C259)</f>
        <v>Veiligheid en openbare ordeDigitaal</v>
      </c>
    </row>
    <row r="260" spans="1:27" ht="30" x14ac:dyDescent="0.25">
      <c r="A260" s="2" t="s">
        <v>13</v>
      </c>
      <c r="B260" s="2" t="s">
        <v>625</v>
      </c>
      <c r="C260" s="2" t="s">
        <v>626</v>
      </c>
      <c r="D260" s="2">
        <v>1</v>
      </c>
      <c r="E260" s="2" t="s">
        <v>27</v>
      </c>
      <c r="F260" s="2">
        <v>200009547</v>
      </c>
      <c r="G260" s="2" t="s">
        <v>11812</v>
      </c>
      <c r="H260" s="2" t="s">
        <v>626</v>
      </c>
      <c r="I260" s="107">
        <v>3</v>
      </c>
      <c r="J260" s="2"/>
      <c r="K260" s="2"/>
      <c r="L260" s="2"/>
      <c r="M260" s="2"/>
      <c r="N260" s="2"/>
      <c r="O260" s="46" t="s">
        <v>12066</v>
      </c>
      <c r="P260" s="47" t="s">
        <v>1409</v>
      </c>
      <c r="Q260" s="2"/>
      <c r="R260" s="39"/>
      <c r="S260" s="3" t="s">
        <v>1511</v>
      </c>
      <c r="T260" s="3" t="s">
        <v>1512</v>
      </c>
      <c r="U260" s="3" t="s">
        <v>1512</v>
      </c>
      <c r="V260" s="89">
        <f t="shared" si="24"/>
        <v>27</v>
      </c>
      <c r="W260" s="89">
        <f t="shared" si="25"/>
        <v>8</v>
      </c>
      <c r="X260" s="89">
        <f t="shared" si="26"/>
        <v>10</v>
      </c>
      <c r="Y260" s="89">
        <f t="shared" si="27"/>
        <v>10</v>
      </c>
      <c r="Z260" s="89">
        <f t="shared" si="28"/>
        <v>12</v>
      </c>
      <c r="AA260" s="13" t="str">
        <f t="shared" si="29"/>
        <v>Veiligheid en openbare ordeDigitaalCybercrime</v>
      </c>
    </row>
    <row r="261" spans="1:27" ht="30" x14ac:dyDescent="0.25">
      <c r="A261" s="2" t="s">
        <v>13</v>
      </c>
      <c r="B261" s="2" t="s">
        <v>625</v>
      </c>
      <c r="C261" s="2" t="s">
        <v>697</v>
      </c>
      <c r="D261" s="2">
        <v>1</v>
      </c>
      <c r="E261" s="2" t="s">
        <v>27</v>
      </c>
      <c r="F261" s="2">
        <v>200009698</v>
      </c>
      <c r="G261" s="2" t="s">
        <v>11813</v>
      </c>
      <c r="H261" s="2" t="s">
        <v>697</v>
      </c>
      <c r="I261" s="107">
        <v>3</v>
      </c>
      <c r="J261" s="2"/>
      <c r="K261" s="2"/>
      <c r="L261" s="2"/>
      <c r="M261" s="2"/>
      <c r="N261" s="2"/>
      <c r="O261" s="46" t="s">
        <v>12066</v>
      </c>
      <c r="P261" s="47" t="s">
        <v>1410</v>
      </c>
      <c r="Q261" s="2"/>
      <c r="R261" s="39"/>
      <c r="S261" s="3" t="s">
        <v>1511</v>
      </c>
      <c r="T261" s="3" t="s">
        <v>1512</v>
      </c>
      <c r="U261" s="3" t="s">
        <v>1512</v>
      </c>
      <c r="V261" s="89">
        <f t="shared" si="24"/>
        <v>27</v>
      </c>
      <c r="W261" s="89">
        <f t="shared" si="25"/>
        <v>8</v>
      </c>
      <c r="X261" s="89">
        <f t="shared" si="26"/>
        <v>22</v>
      </c>
      <c r="Y261" s="89">
        <f t="shared" si="27"/>
        <v>22</v>
      </c>
      <c r="Z261" s="89">
        <f t="shared" si="28"/>
        <v>12</v>
      </c>
      <c r="AA261" s="13" t="str">
        <f t="shared" si="29"/>
        <v>Veiligheid en openbare ordeDigitaalDigitale criminaliteit</v>
      </c>
    </row>
    <row r="262" spans="1:27" ht="30" x14ac:dyDescent="0.25">
      <c r="A262" s="2" t="s">
        <v>13</v>
      </c>
      <c r="B262" s="2" t="s">
        <v>309</v>
      </c>
      <c r="C262" s="2"/>
      <c r="D262" s="2">
        <v>385</v>
      </c>
      <c r="E262" s="2" t="s">
        <v>311</v>
      </c>
      <c r="F262" s="2">
        <v>200000253</v>
      </c>
      <c r="G262" s="2" t="s">
        <v>441</v>
      </c>
      <c r="H262" s="2" t="s">
        <v>309</v>
      </c>
      <c r="I262" s="107">
        <v>3</v>
      </c>
      <c r="J262" s="2"/>
      <c r="K262" s="2"/>
      <c r="L262" s="2" t="s">
        <v>442</v>
      </c>
      <c r="M262" s="2"/>
      <c r="N262" s="2"/>
      <c r="O262" s="46" t="s">
        <v>12066</v>
      </c>
      <c r="P262" s="47" t="s">
        <v>1411</v>
      </c>
      <c r="Q262" s="2"/>
      <c r="R262" s="39"/>
      <c r="S262" s="3" t="s">
        <v>1511</v>
      </c>
      <c r="T262" s="3" t="s">
        <v>1512</v>
      </c>
      <c r="U262" s="3" t="s">
        <v>1512</v>
      </c>
      <c r="V262" s="89">
        <f t="shared" si="24"/>
        <v>27</v>
      </c>
      <c r="W262" s="89">
        <f t="shared" si="25"/>
        <v>9</v>
      </c>
      <c r="X262" s="89">
        <f t="shared" si="26"/>
        <v>0</v>
      </c>
      <c r="Y262" s="89">
        <f t="shared" si="27"/>
        <v>9</v>
      </c>
      <c r="Z262" s="89">
        <f t="shared" si="28"/>
        <v>12</v>
      </c>
      <c r="AA262" s="13" t="str">
        <f t="shared" si="29"/>
        <v>Veiligheid en openbare ordeDrugszaak</v>
      </c>
    </row>
    <row r="263" spans="1:27" ht="30" x14ac:dyDescent="0.25">
      <c r="A263" s="2" t="s">
        <v>13</v>
      </c>
      <c r="B263" s="2" t="s">
        <v>309</v>
      </c>
      <c r="C263" s="2" t="s">
        <v>508</v>
      </c>
      <c r="D263" s="2">
        <v>385</v>
      </c>
      <c r="E263" s="2" t="s">
        <v>311</v>
      </c>
      <c r="F263" s="2">
        <v>200000254</v>
      </c>
      <c r="G263" s="2" t="s">
        <v>509</v>
      </c>
      <c r="H263" s="2" t="s">
        <v>508</v>
      </c>
      <c r="I263" s="107">
        <v>3</v>
      </c>
      <c r="J263" s="2"/>
      <c r="K263" s="2"/>
      <c r="L263" s="2" t="s">
        <v>510</v>
      </c>
      <c r="M263" s="2"/>
      <c r="N263" s="2"/>
      <c r="O263" s="46" t="s">
        <v>12066</v>
      </c>
      <c r="P263" s="47" t="s">
        <v>1412</v>
      </c>
      <c r="Q263" s="2"/>
      <c r="R263" s="39"/>
      <c r="S263" s="3" t="s">
        <v>1511</v>
      </c>
      <c r="T263" s="3" t="s">
        <v>1512</v>
      </c>
      <c r="U263" s="3" t="s">
        <v>1512</v>
      </c>
      <c r="V263" s="89">
        <f t="shared" si="24"/>
        <v>27</v>
      </c>
      <c r="W263" s="89">
        <f t="shared" si="25"/>
        <v>9</v>
      </c>
      <c r="X263" s="89">
        <f t="shared" si="26"/>
        <v>6</v>
      </c>
      <c r="Y263" s="89">
        <f t="shared" si="27"/>
        <v>6</v>
      </c>
      <c r="Z263" s="89">
        <f t="shared" si="28"/>
        <v>12</v>
      </c>
      <c r="AA263" s="13" t="str">
        <f t="shared" si="29"/>
        <v>Veiligheid en openbare ordeDrugszaakDealen</v>
      </c>
    </row>
    <row r="264" spans="1:27" ht="30" x14ac:dyDescent="0.25">
      <c r="A264" s="2" t="s">
        <v>13</v>
      </c>
      <c r="B264" s="2" t="s">
        <v>309</v>
      </c>
      <c r="C264" s="2" t="s">
        <v>875</v>
      </c>
      <c r="D264" s="2">
        <v>385</v>
      </c>
      <c r="E264" s="2" t="s">
        <v>311</v>
      </c>
      <c r="F264" s="2">
        <v>200000255</v>
      </c>
      <c r="G264" s="2" t="s">
        <v>876</v>
      </c>
      <c r="H264" s="2" t="s">
        <v>875</v>
      </c>
      <c r="I264" s="107">
        <v>2</v>
      </c>
      <c r="J264" s="2"/>
      <c r="K264" s="2">
        <v>2</v>
      </c>
      <c r="L264" s="2" t="s">
        <v>877</v>
      </c>
      <c r="M264" s="2"/>
      <c r="N264" s="2"/>
      <c r="O264" s="46" t="s">
        <v>12066</v>
      </c>
      <c r="P264" s="47" t="s">
        <v>1413</v>
      </c>
      <c r="Q264" s="2"/>
      <c r="R264" s="39"/>
      <c r="S264" s="3" t="s">
        <v>1511</v>
      </c>
      <c r="T264" s="3" t="s">
        <v>1512</v>
      </c>
      <c r="U264" s="3" t="s">
        <v>1512</v>
      </c>
      <c r="V264" s="89">
        <f t="shared" si="24"/>
        <v>27</v>
      </c>
      <c r="W264" s="89">
        <f t="shared" si="25"/>
        <v>9</v>
      </c>
      <c r="X264" s="89">
        <f t="shared" si="26"/>
        <v>8</v>
      </c>
      <c r="Y264" s="89">
        <f t="shared" si="27"/>
        <v>8</v>
      </c>
      <c r="Z264" s="89">
        <f t="shared" si="28"/>
        <v>12</v>
      </c>
      <c r="AA264" s="13" t="str">
        <f t="shared" si="29"/>
        <v>Veiligheid en openbare ordeDrugszaakDrugslab</v>
      </c>
    </row>
    <row r="265" spans="1:27" ht="30" x14ac:dyDescent="0.25">
      <c r="A265" s="2" t="s">
        <v>13</v>
      </c>
      <c r="B265" s="2" t="s">
        <v>309</v>
      </c>
      <c r="C265" s="2" t="s">
        <v>310</v>
      </c>
      <c r="D265" s="2">
        <v>385</v>
      </c>
      <c r="E265" s="2" t="s">
        <v>311</v>
      </c>
      <c r="F265" s="2">
        <v>200000256</v>
      </c>
      <c r="G265" s="2" t="s">
        <v>312</v>
      </c>
      <c r="H265" s="2" t="s">
        <v>310</v>
      </c>
      <c r="I265" s="107">
        <v>2</v>
      </c>
      <c r="J265" s="2"/>
      <c r="K265" s="2"/>
      <c r="L265" s="2" t="s">
        <v>313</v>
      </c>
      <c r="M265" s="2"/>
      <c r="N265" s="2"/>
      <c r="O265" s="46" t="s">
        <v>12066</v>
      </c>
      <c r="P265" s="47" t="s">
        <v>1414</v>
      </c>
      <c r="Q265" s="2"/>
      <c r="R265" s="39"/>
      <c r="S265" s="3" t="s">
        <v>1511</v>
      </c>
      <c r="T265" s="3" t="s">
        <v>1512</v>
      </c>
      <c r="U265" s="3" t="s">
        <v>1512</v>
      </c>
      <c r="V265" s="89">
        <f t="shared" si="24"/>
        <v>27</v>
      </c>
      <c r="W265" s="89">
        <f t="shared" si="25"/>
        <v>9</v>
      </c>
      <c r="X265" s="89">
        <f t="shared" si="26"/>
        <v>12</v>
      </c>
      <c r="Y265" s="89">
        <f t="shared" si="27"/>
        <v>12</v>
      </c>
      <c r="Z265" s="89">
        <f t="shared" si="28"/>
        <v>12</v>
      </c>
      <c r="AA265" s="13" t="str">
        <f t="shared" si="29"/>
        <v>Veiligheid en openbare ordeDrugszaakWietplantage</v>
      </c>
    </row>
    <row r="266" spans="1:27" ht="30" x14ac:dyDescent="0.25">
      <c r="A266" s="2" t="s">
        <v>13</v>
      </c>
      <c r="B266" s="2" t="s">
        <v>232</v>
      </c>
      <c r="C266" s="2"/>
      <c r="D266" s="2">
        <v>1</v>
      </c>
      <c r="E266" s="2" t="s">
        <v>27</v>
      </c>
      <c r="F266" s="2">
        <v>200000257</v>
      </c>
      <c r="G266" s="2" t="s">
        <v>233</v>
      </c>
      <c r="H266" s="2" t="s">
        <v>234</v>
      </c>
      <c r="I266" s="108">
        <v>2</v>
      </c>
      <c r="J266" s="2"/>
      <c r="K266" s="2"/>
      <c r="L266" s="2" t="s">
        <v>235</v>
      </c>
      <c r="M266" s="2"/>
      <c r="N266" s="2"/>
      <c r="O266" s="46" t="s">
        <v>12066</v>
      </c>
      <c r="P266" s="60" t="s">
        <v>8582</v>
      </c>
      <c r="Q266" s="2"/>
      <c r="R266" s="39"/>
      <c r="S266" s="3" t="s">
        <v>1511</v>
      </c>
      <c r="T266" s="3" t="s">
        <v>1512</v>
      </c>
      <c r="U266" s="3" t="s">
        <v>1512</v>
      </c>
      <c r="V266" s="89">
        <f t="shared" si="24"/>
        <v>27</v>
      </c>
      <c r="W266" s="89">
        <f t="shared" si="25"/>
        <v>17</v>
      </c>
      <c r="X266" s="89">
        <f t="shared" si="26"/>
        <v>0</v>
      </c>
      <c r="Y266" s="89">
        <f t="shared" si="27"/>
        <v>17</v>
      </c>
      <c r="Z266" s="89">
        <f t="shared" si="28"/>
        <v>12</v>
      </c>
      <c r="AA266" s="13" t="str">
        <f t="shared" si="29"/>
        <v>Veiligheid en openbare ordeExplosief/Munitie</v>
      </c>
    </row>
    <row r="267" spans="1:27" ht="30" x14ac:dyDescent="0.25">
      <c r="A267" s="2" t="s">
        <v>13</v>
      </c>
      <c r="B267" s="2" t="s">
        <v>232</v>
      </c>
      <c r="C267" s="2" t="s">
        <v>421</v>
      </c>
      <c r="D267" s="2">
        <v>360</v>
      </c>
      <c r="E267" s="2" t="s">
        <v>422</v>
      </c>
      <c r="F267" s="2">
        <v>200000258</v>
      </c>
      <c r="G267" s="2" t="s">
        <v>423</v>
      </c>
      <c r="H267" s="2" t="s">
        <v>424</v>
      </c>
      <c r="I267" s="108">
        <v>1</v>
      </c>
      <c r="J267" s="2"/>
      <c r="K267" s="2"/>
      <c r="L267" s="2" t="s">
        <v>425</v>
      </c>
      <c r="M267" s="2"/>
      <c r="N267" s="2"/>
      <c r="O267" s="46" t="s">
        <v>12066</v>
      </c>
      <c r="P267" s="47" t="s">
        <v>1415</v>
      </c>
      <c r="Q267" s="2"/>
      <c r="R267" s="39"/>
      <c r="S267" s="3" t="s">
        <v>1511</v>
      </c>
      <c r="T267" s="3" t="s">
        <v>1512</v>
      </c>
      <c r="U267" s="3" t="s">
        <v>1512</v>
      </c>
      <c r="V267" s="89">
        <f t="shared" si="24"/>
        <v>27</v>
      </c>
      <c r="W267" s="89">
        <f t="shared" si="25"/>
        <v>17</v>
      </c>
      <c r="X267" s="89">
        <f t="shared" si="26"/>
        <v>20</v>
      </c>
      <c r="Y267" s="89">
        <f t="shared" si="27"/>
        <v>22</v>
      </c>
      <c r="Z267" s="89">
        <f t="shared" si="28"/>
        <v>12</v>
      </c>
      <c r="AA267" s="13" t="str">
        <f t="shared" si="29"/>
        <v>Veiligheid en openbare ordeExplosief/MunitieAantref. explosieven</v>
      </c>
    </row>
    <row r="268" spans="1:27" ht="30" x14ac:dyDescent="0.25">
      <c r="A268" s="2" t="s">
        <v>13</v>
      </c>
      <c r="B268" s="2" t="s">
        <v>232</v>
      </c>
      <c r="C268" s="2" t="s">
        <v>502</v>
      </c>
      <c r="D268" s="2">
        <v>362</v>
      </c>
      <c r="E268" s="2" t="s">
        <v>503</v>
      </c>
      <c r="F268" s="2">
        <v>200000259</v>
      </c>
      <c r="G268" s="2" t="s">
        <v>504</v>
      </c>
      <c r="H268" s="2" t="s">
        <v>502</v>
      </c>
      <c r="I268" s="107">
        <v>1</v>
      </c>
      <c r="J268" s="2"/>
      <c r="K268" s="2"/>
      <c r="L268" s="2" t="s">
        <v>505</v>
      </c>
      <c r="M268" s="2"/>
      <c r="N268" s="2"/>
      <c r="O268" s="46" t="s">
        <v>12066</v>
      </c>
      <c r="P268" s="47" t="s">
        <v>1416</v>
      </c>
      <c r="Q268" s="2"/>
      <c r="R268" s="39"/>
      <c r="S268" s="3" t="s">
        <v>1511</v>
      </c>
      <c r="T268" s="3" t="s">
        <v>1512</v>
      </c>
      <c r="U268" s="3" t="s">
        <v>1512</v>
      </c>
      <c r="V268" s="89">
        <f t="shared" si="24"/>
        <v>27</v>
      </c>
      <c r="W268" s="89">
        <f t="shared" si="25"/>
        <v>17</v>
      </c>
      <c r="X268" s="89">
        <f t="shared" si="26"/>
        <v>10</v>
      </c>
      <c r="Y268" s="89">
        <f t="shared" si="27"/>
        <v>10</v>
      </c>
      <c r="Z268" s="89">
        <f t="shared" si="28"/>
        <v>12</v>
      </c>
      <c r="AA268" s="13" t="str">
        <f t="shared" si="29"/>
        <v>Veiligheid en openbare ordeExplosief/MunitieBommelding</v>
      </c>
    </row>
    <row r="269" spans="1:27" ht="30" x14ac:dyDescent="0.25">
      <c r="A269" s="2" t="s">
        <v>13</v>
      </c>
      <c r="B269" s="2" t="s">
        <v>232</v>
      </c>
      <c r="C269" s="2" t="s">
        <v>676</v>
      </c>
      <c r="D269" s="2">
        <v>486</v>
      </c>
      <c r="E269" s="2" t="s">
        <v>284</v>
      </c>
      <c r="F269" s="2">
        <v>200009479</v>
      </c>
      <c r="G269" s="2" t="s">
        <v>677</v>
      </c>
      <c r="H269" s="2" t="s">
        <v>676</v>
      </c>
      <c r="I269" s="107">
        <v>1</v>
      </c>
      <c r="J269" s="2"/>
      <c r="K269" s="2"/>
      <c r="L269" s="2"/>
      <c r="M269" s="2"/>
      <c r="N269" s="2"/>
      <c r="O269" s="46" t="s">
        <v>12066</v>
      </c>
      <c r="P269" s="47" t="s">
        <v>1417</v>
      </c>
      <c r="Q269" s="2"/>
      <c r="R269" s="39"/>
      <c r="S269" s="3" t="s">
        <v>1511</v>
      </c>
      <c r="T269" s="3" t="s">
        <v>1512</v>
      </c>
      <c r="U269" s="3" t="s">
        <v>1512</v>
      </c>
      <c r="V269" s="89">
        <f t="shared" si="24"/>
        <v>27</v>
      </c>
      <c r="W269" s="89">
        <f t="shared" si="25"/>
        <v>17</v>
      </c>
      <c r="X269" s="89">
        <f t="shared" si="26"/>
        <v>8</v>
      </c>
      <c r="Y269" s="89">
        <f t="shared" si="27"/>
        <v>8</v>
      </c>
      <c r="Z269" s="89">
        <f t="shared" si="28"/>
        <v>12</v>
      </c>
      <c r="AA269" s="13" t="str">
        <f t="shared" si="29"/>
        <v>Veiligheid en openbare ordeExplosief/MunitieExplosie</v>
      </c>
    </row>
    <row r="270" spans="1:27" ht="30" x14ac:dyDescent="0.25">
      <c r="A270" s="2" t="s">
        <v>13</v>
      </c>
      <c r="B270" s="2" t="s">
        <v>232</v>
      </c>
      <c r="C270" s="2" t="s">
        <v>517</v>
      </c>
      <c r="D270" s="2">
        <v>486</v>
      </c>
      <c r="E270" s="2" t="s">
        <v>284</v>
      </c>
      <c r="F270" s="2">
        <v>200000260</v>
      </c>
      <c r="G270" s="2" t="s">
        <v>518</v>
      </c>
      <c r="H270" s="2" t="s">
        <v>517</v>
      </c>
      <c r="I270" s="107">
        <v>3</v>
      </c>
      <c r="J270" s="2"/>
      <c r="K270" s="2"/>
      <c r="L270" s="2" t="s">
        <v>519</v>
      </c>
      <c r="M270" s="2"/>
      <c r="N270" s="2"/>
      <c r="O270" s="46" t="s">
        <v>12066</v>
      </c>
      <c r="P270" s="47" t="s">
        <v>1418</v>
      </c>
      <c r="Q270" s="2"/>
      <c r="R270" s="39"/>
      <c r="S270" s="3" t="s">
        <v>1511</v>
      </c>
      <c r="T270" s="3" t="s">
        <v>1512</v>
      </c>
      <c r="U270" s="3" t="s">
        <v>1512</v>
      </c>
      <c r="V270" s="89">
        <f t="shared" si="24"/>
        <v>27</v>
      </c>
      <c r="W270" s="89">
        <f t="shared" si="25"/>
        <v>17</v>
      </c>
      <c r="X270" s="89">
        <f t="shared" si="26"/>
        <v>7</v>
      </c>
      <c r="Y270" s="89">
        <f t="shared" si="27"/>
        <v>7</v>
      </c>
      <c r="Z270" s="89">
        <f t="shared" si="28"/>
        <v>12</v>
      </c>
      <c r="AA270" s="13" t="str">
        <f t="shared" si="29"/>
        <v>Veiligheid en openbare ordeExplosief/MunitieMunitie</v>
      </c>
    </row>
    <row r="271" spans="1:27" ht="30" x14ac:dyDescent="0.25">
      <c r="A271" s="2" t="s">
        <v>13</v>
      </c>
      <c r="B271" s="2" t="s">
        <v>232</v>
      </c>
      <c r="C271" s="2" t="s">
        <v>283</v>
      </c>
      <c r="D271" s="2">
        <v>486</v>
      </c>
      <c r="E271" s="2" t="s">
        <v>284</v>
      </c>
      <c r="F271" s="2">
        <v>200000261</v>
      </c>
      <c r="G271" s="2" t="s">
        <v>285</v>
      </c>
      <c r="H271" s="2" t="s">
        <v>283</v>
      </c>
      <c r="I271" s="107">
        <v>3</v>
      </c>
      <c r="J271" s="2"/>
      <c r="K271" s="2"/>
      <c r="L271" s="2" t="s">
        <v>286</v>
      </c>
      <c r="M271" s="2"/>
      <c r="N271" s="2"/>
      <c r="O271" s="46" t="s">
        <v>12066</v>
      </c>
      <c r="P271" s="47" t="s">
        <v>1419</v>
      </c>
      <c r="Q271" s="2"/>
      <c r="R271" s="39"/>
      <c r="S271" s="3" t="s">
        <v>1511</v>
      </c>
      <c r="T271" s="3" t="s">
        <v>1512</v>
      </c>
      <c r="U271" s="3" t="s">
        <v>1512</v>
      </c>
      <c r="V271" s="89">
        <f t="shared" si="24"/>
        <v>27</v>
      </c>
      <c r="W271" s="89">
        <f t="shared" si="25"/>
        <v>17</v>
      </c>
      <c r="X271" s="89">
        <f t="shared" si="26"/>
        <v>14</v>
      </c>
      <c r="Y271" s="89">
        <f t="shared" si="27"/>
        <v>14</v>
      </c>
      <c r="Z271" s="89">
        <f t="shared" si="28"/>
        <v>12</v>
      </c>
      <c r="AA271" s="13" t="str">
        <f t="shared" si="29"/>
        <v>Veiligheid en openbare ordeExplosief/MunitieVuurwerkopslag</v>
      </c>
    </row>
    <row r="272" spans="1:27" ht="30" x14ac:dyDescent="0.25">
      <c r="A272" s="2" t="s">
        <v>13</v>
      </c>
      <c r="B272" s="2" t="s">
        <v>14</v>
      </c>
      <c r="C272" s="2"/>
      <c r="D272" s="2">
        <v>390</v>
      </c>
      <c r="E272" s="2" t="s">
        <v>15</v>
      </c>
      <c r="F272" s="2">
        <v>200001461</v>
      </c>
      <c r="G272" s="2" t="s">
        <v>16</v>
      </c>
      <c r="H272" s="2" t="s">
        <v>17</v>
      </c>
      <c r="I272" s="107">
        <v>2</v>
      </c>
      <c r="J272" s="2"/>
      <c r="K272" s="2"/>
      <c r="L272" s="2" t="s">
        <v>18</v>
      </c>
      <c r="M272" s="2" t="s">
        <v>19</v>
      </c>
      <c r="N272" s="2"/>
      <c r="O272" s="46" t="s">
        <v>12066</v>
      </c>
      <c r="P272" s="47" t="s">
        <v>1420</v>
      </c>
      <c r="Q272" s="2"/>
      <c r="R272" s="39"/>
      <c r="S272" s="3" t="s">
        <v>1511</v>
      </c>
      <c r="T272" s="3" t="s">
        <v>1512</v>
      </c>
      <c r="U272" s="3" t="s">
        <v>1512</v>
      </c>
      <c r="V272" s="89">
        <f t="shared" si="24"/>
        <v>27</v>
      </c>
      <c r="W272" s="89">
        <f t="shared" si="25"/>
        <v>10</v>
      </c>
      <c r="X272" s="89">
        <f t="shared" si="26"/>
        <v>0</v>
      </c>
      <c r="Y272" s="89">
        <f t="shared" si="27"/>
        <v>21</v>
      </c>
      <c r="Z272" s="89">
        <f t="shared" si="28"/>
        <v>12</v>
      </c>
      <c r="AA272" s="13" t="str">
        <f t="shared" si="29"/>
        <v>Veiligheid en openbare ordeGevangenis</v>
      </c>
    </row>
    <row r="273" spans="1:27" ht="30" x14ac:dyDescent="0.25">
      <c r="A273" s="2" t="s">
        <v>13</v>
      </c>
      <c r="B273" s="2" t="s">
        <v>14</v>
      </c>
      <c r="C273" s="2" t="s">
        <v>128</v>
      </c>
      <c r="D273" s="2">
        <v>390</v>
      </c>
      <c r="E273" s="2" t="s">
        <v>15</v>
      </c>
      <c r="F273" s="2">
        <v>200005016</v>
      </c>
      <c r="G273" s="2" t="s">
        <v>129</v>
      </c>
      <c r="H273" s="2" t="s">
        <v>12157</v>
      </c>
      <c r="I273" s="107">
        <v>1</v>
      </c>
      <c r="J273" s="2"/>
      <c r="K273" s="2"/>
      <c r="L273" s="2" t="s">
        <v>130</v>
      </c>
      <c r="M273" s="2"/>
      <c r="N273" s="2"/>
      <c r="O273" s="46" t="s">
        <v>12066</v>
      </c>
      <c r="P273" s="47" t="s">
        <v>1421</v>
      </c>
      <c r="Q273" s="2"/>
      <c r="R273" s="39"/>
      <c r="S273" s="3" t="s">
        <v>1511</v>
      </c>
      <c r="T273" s="3" t="s">
        <v>1512</v>
      </c>
      <c r="U273" s="3" t="s">
        <v>1512</v>
      </c>
      <c r="V273" s="89">
        <f t="shared" si="24"/>
        <v>27</v>
      </c>
      <c r="W273" s="89">
        <f t="shared" si="25"/>
        <v>10</v>
      </c>
      <c r="X273" s="89">
        <f t="shared" si="26"/>
        <v>11</v>
      </c>
      <c r="Y273" s="89">
        <f t="shared" si="27"/>
        <v>22</v>
      </c>
      <c r="Z273" s="89">
        <f t="shared" si="28"/>
        <v>12</v>
      </c>
      <c r="AA273" s="13" t="str">
        <f t="shared" si="29"/>
        <v>Veiligheid en openbare ordeGevangenisOntsnapping</v>
      </c>
    </row>
    <row r="274" spans="1:27" ht="30" x14ac:dyDescent="0.25">
      <c r="A274" s="2" t="s">
        <v>13</v>
      </c>
      <c r="B274" s="2" t="s">
        <v>14</v>
      </c>
      <c r="C274" s="2" t="s">
        <v>403</v>
      </c>
      <c r="D274" s="2">
        <v>390</v>
      </c>
      <c r="E274" s="2" t="s">
        <v>15</v>
      </c>
      <c r="F274" s="2">
        <v>200005017</v>
      </c>
      <c r="G274" s="2" t="s">
        <v>404</v>
      </c>
      <c r="H274" s="2" t="s">
        <v>405</v>
      </c>
      <c r="I274" s="107">
        <v>1</v>
      </c>
      <c r="J274" s="2"/>
      <c r="K274" s="2"/>
      <c r="L274" s="2" t="s">
        <v>406</v>
      </c>
      <c r="M274" s="2"/>
      <c r="N274" s="2"/>
      <c r="O274" s="46" t="s">
        <v>12066</v>
      </c>
      <c r="P274" s="47" t="s">
        <v>1422</v>
      </c>
      <c r="Q274" s="2"/>
      <c r="R274" s="39"/>
      <c r="S274" s="3" t="s">
        <v>1511</v>
      </c>
      <c r="T274" s="3" t="s">
        <v>1512</v>
      </c>
      <c r="U274" s="3" t="s">
        <v>1512</v>
      </c>
      <c r="V274" s="89">
        <f t="shared" si="24"/>
        <v>27</v>
      </c>
      <c r="W274" s="89">
        <f t="shared" si="25"/>
        <v>10</v>
      </c>
      <c r="X274" s="89">
        <f t="shared" si="26"/>
        <v>6</v>
      </c>
      <c r="Y274" s="89">
        <f t="shared" si="27"/>
        <v>16</v>
      </c>
      <c r="Z274" s="89">
        <f t="shared" si="28"/>
        <v>12</v>
      </c>
      <c r="AA274" s="13" t="str">
        <f t="shared" si="29"/>
        <v>Veiligheid en openbare ordeGevangenisOproer</v>
      </c>
    </row>
    <row r="275" spans="1:27" ht="30" x14ac:dyDescent="0.25">
      <c r="A275" s="2" t="s">
        <v>13</v>
      </c>
      <c r="B275" s="2" t="s">
        <v>113</v>
      </c>
      <c r="C275" s="2"/>
      <c r="D275" s="2">
        <v>300</v>
      </c>
      <c r="E275" s="2" t="s">
        <v>114</v>
      </c>
      <c r="F275" s="2">
        <v>200000262</v>
      </c>
      <c r="G275" s="2" t="s">
        <v>115</v>
      </c>
      <c r="H275" s="2" t="s">
        <v>113</v>
      </c>
      <c r="I275" s="107">
        <v>2</v>
      </c>
      <c r="J275" s="2"/>
      <c r="K275" s="2"/>
      <c r="L275" s="2" t="s">
        <v>116</v>
      </c>
      <c r="M275" s="2"/>
      <c r="N275" s="2"/>
      <c r="O275" s="46" t="s">
        <v>12066</v>
      </c>
      <c r="P275" s="47" t="s">
        <v>1423</v>
      </c>
      <c r="Q275" s="2"/>
      <c r="R275" s="39"/>
      <c r="S275" s="3" t="s">
        <v>1511</v>
      </c>
      <c r="T275" s="3" t="s">
        <v>1512</v>
      </c>
      <c r="U275" s="3" t="s">
        <v>1512</v>
      </c>
      <c r="V275" s="89">
        <f t="shared" si="24"/>
        <v>27</v>
      </c>
      <c r="W275" s="89">
        <f t="shared" si="25"/>
        <v>6</v>
      </c>
      <c r="X275" s="89">
        <f t="shared" si="26"/>
        <v>0</v>
      </c>
      <c r="Y275" s="89">
        <f t="shared" si="27"/>
        <v>6</v>
      </c>
      <c r="Z275" s="89">
        <f t="shared" si="28"/>
        <v>12</v>
      </c>
      <c r="AA275" s="13" t="str">
        <f t="shared" si="29"/>
        <v>Veiligheid en openbare ordeGeweld</v>
      </c>
    </row>
    <row r="276" spans="1:27" ht="30" x14ac:dyDescent="0.25">
      <c r="A276" s="2" t="s">
        <v>13</v>
      </c>
      <c r="B276" s="2" t="s">
        <v>113</v>
      </c>
      <c r="C276" s="2" t="s">
        <v>568</v>
      </c>
      <c r="D276" s="2">
        <v>342</v>
      </c>
      <c r="E276" s="2" t="s">
        <v>569</v>
      </c>
      <c r="F276" s="2">
        <v>200000263</v>
      </c>
      <c r="G276" s="2" t="s">
        <v>570</v>
      </c>
      <c r="H276" s="2" t="s">
        <v>568</v>
      </c>
      <c r="I276" s="107">
        <v>2</v>
      </c>
      <c r="J276" s="2"/>
      <c r="K276" s="2"/>
      <c r="L276" s="2" t="s">
        <v>571</v>
      </c>
      <c r="M276" s="2"/>
      <c r="N276" s="2"/>
      <c r="O276" s="46" t="s">
        <v>12066</v>
      </c>
      <c r="P276" s="47" t="s">
        <v>1424</v>
      </c>
      <c r="Q276" s="2"/>
      <c r="R276" s="39"/>
      <c r="S276" s="3" t="s">
        <v>1511</v>
      </c>
      <c r="T276" s="3" t="s">
        <v>1512</v>
      </c>
      <c r="U276" s="3" t="s">
        <v>1512</v>
      </c>
      <c r="V276" s="89">
        <f t="shared" si="24"/>
        <v>27</v>
      </c>
      <c r="W276" s="89">
        <f t="shared" si="25"/>
        <v>6</v>
      </c>
      <c r="X276" s="89">
        <f t="shared" si="26"/>
        <v>10</v>
      </c>
      <c r="Y276" s="89">
        <f t="shared" si="27"/>
        <v>10</v>
      </c>
      <c r="Z276" s="89">
        <f t="shared" si="28"/>
        <v>12</v>
      </c>
      <c r="AA276" s="13" t="str">
        <f t="shared" si="29"/>
        <v>Veiligheid en openbare ordeGeweldBedreiging</v>
      </c>
    </row>
    <row r="277" spans="1:27" ht="30" x14ac:dyDescent="0.25">
      <c r="A277" s="2" t="s">
        <v>13</v>
      </c>
      <c r="B277" s="2" t="s">
        <v>113</v>
      </c>
      <c r="C277" s="2" t="s">
        <v>117</v>
      </c>
      <c r="D277" s="2">
        <v>300</v>
      </c>
      <c r="E277" s="2" t="s">
        <v>114</v>
      </c>
      <c r="F277" s="2">
        <v>200000268</v>
      </c>
      <c r="G277" s="2" t="s">
        <v>118</v>
      </c>
      <c r="H277" s="2" t="s">
        <v>117</v>
      </c>
      <c r="I277" s="108">
        <v>1</v>
      </c>
      <c r="J277" s="2"/>
      <c r="K277" s="2"/>
      <c r="L277" s="2" t="s">
        <v>119</v>
      </c>
      <c r="M277" s="2"/>
      <c r="N277" s="2"/>
      <c r="O277" s="46" t="s">
        <v>12066</v>
      </c>
      <c r="P277" s="47" t="s">
        <v>1425</v>
      </c>
      <c r="Q277" s="2"/>
      <c r="R277" s="39"/>
      <c r="S277" s="3" t="s">
        <v>1511</v>
      </c>
      <c r="T277" s="3" t="s">
        <v>1512</v>
      </c>
      <c r="U277" s="3" t="s">
        <v>1512</v>
      </c>
      <c r="V277" s="89">
        <f t="shared" si="24"/>
        <v>27</v>
      </c>
      <c r="W277" s="89">
        <f t="shared" si="25"/>
        <v>6</v>
      </c>
      <c r="X277" s="89">
        <f t="shared" si="26"/>
        <v>15</v>
      </c>
      <c r="Y277" s="89">
        <f t="shared" si="27"/>
        <v>15</v>
      </c>
      <c r="Z277" s="89">
        <f t="shared" si="28"/>
        <v>12</v>
      </c>
      <c r="AA277" s="13" t="str">
        <f t="shared" si="29"/>
        <v>Veiligheid en openbare ordeGeweldCBRN-e dreiging</v>
      </c>
    </row>
    <row r="278" spans="1:27" ht="30" x14ac:dyDescent="0.25">
      <c r="A278" s="2" t="s">
        <v>13</v>
      </c>
      <c r="B278" s="2" t="s">
        <v>113</v>
      </c>
      <c r="C278" s="2" t="s">
        <v>273</v>
      </c>
      <c r="D278" s="2">
        <v>300</v>
      </c>
      <c r="E278" s="2" t="s">
        <v>114</v>
      </c>
      <c r="F278" s="2">
        <v>200000264</v>
      </c>
      <c r="G278" s="2" t="s">
        <v>274</v>
      </c>
      <c r="H278" s="2" t="s">
        <v>273</v>
      </c>
      <c r="I278" s="107">
        <v>1</v>
      </c>
      <c r="J278" s="2"/>
      <c r="K278" s="2"/>
      <c r="L278" s="2" t="s">
        <v>275</v>
      </c>
      <c r="M278" s="2"/>
      <c r="N278" s="2"/>
      <c r="O278" s="46" t="s">
        <v>12066</v>
      </c>
      <c r="P278" s="47" t="s">
        <v>1426</v>
      </c>
      <c r="Q278" s="2"/>
      <c r="R278" s="39"/>
      <c r="S278" s="3" t="s">
        <v>1511</v>
      </c>
      <c r="T278" s="3" t="s">
        <v>1512</v>
      </c>
      <c r="U278" s="3" t="s">
        <v>1512</v>
      </c>
      <c r="V278" s="89">
        <f t="shared" si="24"/>
        <v>27</v>
      </c>
      <c r="W278" s="89">
        <f t="shared" si="25"/>
        <v>6</v>
      </c>
      <c r="X278" s="89">
        <f t="shared" si="26"/>
        <v>9</v>
      </c>
      <c r="Y278" s="89">
        <f t="shared" si="27"/>
        <v>9</v>
      </c>
      <c r="Z278" s="89">
        <f t="shared" si="28"/>
        <v>12</v>
      </c>
      <c r="AA278" s="13" t="str">
        <f t="shared" si="29"/>
        <v>Veiligheid en openbare ordeGeweldGijzeling</v>
      </c>
    </row>
    <row r="279" spans="1:27" ht="30" x14ac:dyDescent="0.25">
      <c r="A279" s="2" t="s">
        <v>13</v>
      </c>
      <c r="B279" s="2" t="s">
        <v>113</v>
      </c>
      <c r="C279" s="2" t="s">
        <v>200</v>
      </c>
      <c r="D279" s="2">
        <v>300</v>
      </c>
      <c r="E279" s="2" t="s">
        <v>114</v>
      </c>
      <c r="F279" s="2">
        <v>200000266</v>
      </c>
      <c r="G279" s="2" t="s">
        <v>201</v>
      </c>
      <c r="H279" s="2" t="s">
        <v>200</v>
      </c>
      <c r="I279" s="107">
        <v>1</v>
      </c>
      <c r="J279" s="2"/>
      <c r="K279" s="2"/>
      <c r="L279" s="2" t="s">
        <v>202</v>
      </c>
      <c r="M279" s="2"/>
      <c r="N279" s="2"/>
      <c r="O279" s="46" t="s">
        <v>12066</v>
      </c>
      <c r="P279" s="47" t="s">
        <v>1427</v>
      </c>
      <c r="Q279" s="2"/>
      <c r="R279" s="39"/>
      <c r="S279" s="3" t="s">
        <v>1511</v>
      </c>
      <c r="T279" s="3" t="s">
        <v>1512</v>
      </c>
      <c r="U279" s="3" t="s">
        <v>1512</v>
      </c>
      <c r="V279" s="89">
        <f t="shared" si="24"/>
        <v>27</v>
      </c>
      <c r="W279" s="89">
        <f t="shared" si="25"/>
        <v>6</v>
      </c>
      <c r="X279" s="89">
        <f t="shared" si="26"/>
        <v>6</v>
      </c>
      <c r="Y279" s="89">
        <f t="shared" si="27"/>
        <v>6</v>
      </c>
      <c r="Z279" s="89">
        <f t="shared" si="28"/>
        <v>12</v>
      </c>
      <c r="AA279" s="13" t="str">
        <f t="shared" si="29"/>
        <v>Veiligheid en openbare ordeGeweldKaping</v>
      </c>
    </row>
    <row r="280" spans="1:27" ht="30" x14ac:dyDescent="0.25">
      <c r="A280" s="2" t="s">
        <v>13</v>
      </c>
      <c r="B280" s="2" t="s">
        <v>113</v>
      </c>
      <c r="C280" s="2" t="s">
        <v>592</v>
      </c>
      <c r="D280" s="2">
        <v>310</v>
      </c>
      <c r="E280" s="2" t="s">
        <v>593</v>
      </c>
      <c r="F280" s="2">
        <v>200000267</v>
      </c>
      <c r="G280" s="2" t="s">
        <v>594</v>
      </c>
      <c r="H280" s="2" t="s">
        <v>592</v>
      </c>
      <c r="I280" s="107">
        <v>2</v>
      </c>
      <c r="J280" s="2"/>
      <c r="K280" s="2"/>
      <c r="L280" s="2" t="s">
        <v>595</v>
      </c>
      <c r="M280" s="2"/>
      <c r="N280" s="2"/>
      <c r="O280" s="46" t="s">
        <v>12066</v>
      </c>
      <c r="P280" s="47" t="s">
        <v>1428</v>
      </c>
      <c r="Q280" s="2"/>
      <c r="R280" s="39"/>
      <c r="S280" s="3" t="s">
        <v>1511</v>
      </c>
      <c r="T280" s="3" t="s">
        <v>1512</v>
      </c>
      <c r="U280" s="3" t="s">
        <v>1512</v>
      </c>
      <c r="V280" s="89">
        <f t="shared" si="24"/>
        <v>27</v>
      </c>
      <c r="W280" s="89">
        <f t="shared" si="25"/>
        <v>6</v>
      </c>
      <c r="X280" s="89">
        <f t="shared" si="26"/>
        <v>12</v>
      </c>
      <c r="Y280" s="89">
        <f t="shared" si="27"/>
        <v>12</v>
      </c>
      <c r="Z280" s="89">
        <f t="shared" si="28"/>
        <v>12</v>
      </c>
      <c r="AA280" s="13" t="str">
        <f t="shared" si="29"/>
        <v>Veiligheid en openbare ordeGeweldMishandeling</v>
      </c>
    </row>
    <row r="281" spans="1:27" ht="30" x14ac:dyDescent="0.25">
      <c r="A281" s="2" t="s">
        <v>13</v>
      </c>
      <c r="B281" s="2" t="s">
        <v>113</v>
      </c>
      <c r="C281" s="2" t="s">
        <v>537</v>
      </c>
      <c r="D281" s="2">
        <v>300</v>
      </c>
      <c r="E281" s="2" t="s">
        <v>114</v>
      </c>
      <c r="F281" s="2">
        <v>200000269</v>
      </c>
      <c r="G281" s="2" t="s">
        <v>538</v>
      </c>
      <c r="H281" s="2" t="s">
        <v>537</v>
      </c>
      <c r="I281" s="107">
        <v>1</v>
      </c>
      <c r="J281" s="2"/>
      <c r="K281" s="2"/>
      <c r="L281" s="2" t="s">
        <v>539</v>
      </c>
      <c r="M281" s="2"/>
      <c r="N281" s="2"/>
      <c r="O281" s="46" t="s">
        <v>12066</v>
      </c>
      <c r="P281" s="47" t="s">
        <v>1429</v>
      </c>
      <c r="Q281" s="2"/>
      <c r="R281" s="39"/>
      <c r="S281" s="3" t="s">
        <v>1511</v>
      </c>
      <c r="T281" s="3" t="s">
        <v>1512</v>
      </c>
      <c r="U281" s="3" t="s">
        <v>1512</v>
      </c>
      <c r="V281" s="89">
        <f t="shared" si="24"/>
        <v>27</v>
      </c>
      <c r="W281" s="89">
        <f t="shared" si="25"/>
        <v>6</v>
      </c>
      <c r="X281" s="89">
        <f t="shared" si="26"/>
        <v>10</v>
      </c>
      <c r="Y281" s="89">
        <f t="shared" si="27"/>
        <v>10</v>
      </c>
      <c r="Z281" s="89">
        <f t="shared" si="28"/>
        <v>12</v>
      </c>
      <c r="AA281" s="13" t="str">
        <f t="shared" si="29"/>
        <v>Veiligheid en openbare ordeGeweldOntvoering</v>
      </c>
    </row>
    <row r="282" spans="1:27" ht="30" x14ac:dyDescent="0.25">
      <c r="A282" s="2" t="s">
        <v>13</v>
      </c>
      <c r="B282" s="2" t="s">
        <v>113</v>
      </c>
      <c r="C282" s="2" t="s">
        <v>435</v>
      </c>
      <c r="D282" s="2">
        <v>1</v>
      </c>
      <c r="E282" s="2" t="s">
        <v>27</v>
      </c>
      <c r="F282" s="2">
        <v>200000270</v>
      </c>
      <c r="G282" s="2" t="s">
        <v>436</v>
      </c>
      <c r="H282" s="2" t="s">
        <v>435</v>
      </c>
      <c r="I282" s="107">
        <v>1</v>
      </c>
      <c r="J282" s="2"/>
      <c r="K282" s="2"/>
      <c r="L282" s="2" t="s">
        <v>437</v>
      </c>
      <c r="M282" s="2"/>
      <c r="N282" s="2"/>
      <c r="O282" s="46" t="s">
        <v>12066</v>
      </c>
      <c r="P282" s="47" t="s">
        <v>1430</v>
      </c>
      <c r="Q282" s="2"/>
      <c r="R282" s="39"/>
      <c r="S282" s="3" t="s">
        <v>1511</v>
      </c>
      <c r="T282" s="3" t="s">
        <v>1512</v>
      </c>
      <c r="U282" s="3" t="s">
        <v>1512</v>
      </c>
      <c r="V282" s="89">
        <f t="shared" si="24"/>
        <v>27</v>
      </c>
      <c r="W282" s="89">
        <f t="shared" si="25"/>
        <v>6</v>
      </c>
      <c r="X282" s="89">
        <f t="shared" si="26"/>
        <v>12</v>
      </c>
      <c r="Y282" s="89">
        <f t="shared" si="27"/>
        <v>12</v>
      </c>
      <c r="Z282" s="89">
        <f t="shared" si="28"/>
        <v>12</v>
      </c>
      <c r="AA282" s="13" t="str">
        <f t="shared" si="29"/>
        <v>Veiligheid en openbare ordeGeweldSchietpartij</v>
      </c>
    </row>
    <row r="283" spans="1:27" ht="30" x14ac:dyDescent="0.25">
      <c r="A283" s="2" t="s">
        <v>13</v>
      </c>
      <c r="B283" s="2" t="s">
        <v>113</v>
      </c>
      <c r="C283" s="2" t="s">
        <v>543</v>
      </c>
      <c r="D283" s="2">
        <v>1</v>
      </c>
      <c r="E283" s="2" t="s">
        <v>27</v>
      </c>
      <c r="F283" s="2">
        <v>200000271</v>
      </c>
      <c r="G283" s="2" t="s">
        <v>544</v>
      </c>
      <c r="H283" s="2" t="s">
        <v>543</v>
      </c>
      <c r="I283" s="107">
        <v>1</v>
      </c>
      <c r="J283" s="2"/>
      <c r="K283" s="2"/>
      <c r="L283" s="2" t="s">
        <v>545</v>
      </c>
      <c r="M283" s="2"/>
      <c r="N283" s="2"/>
      <c r="O283" s="46" t="s">
        <v>12066</v>
      </c>
      <c r="P283" s="47" t="s">
        <v>1431</v>
      </c>
      <c r="Q283" s="2"/>
      <c r="R283" s="39"/>
      <c r="S283" s="3" t="s">
        <v>1511</v>
      </c>
      <c r="T283" s="3" t="s">
        <v>1512</v>
      </c>
      <c r="U283" s="3" t="s">
        <v>1511</v>
      </c>
      <c r="V283" s="89">
        <f t="shared" si="24"/>
        <v>27</v>
      </c>
      <c r="W283" s="89">
        <f t="shared" si="25"/>
        <v>6</v>
      </c>
      <c r="X283" s="89">
        <f t="shared" si="26"/>
        <v>11</v>
      </c>
      <c r="Y283" s="89">
        <f t="shared" si="27"/>
        <v>11</v>
      </c>
      <c r="Z283" s="89">
        <f t="shared" si="28"/>
        <v>12</v>
      </c>
      <c r="AA283" s="13" t="str">
        <f t="shared" si="29"/>
        <v>Veiligheid en openbare ordeGeweldSteekpartij</v>
      </c>
    </row>
    <row r="284" spans="1:27" ht="165" x14ac:dyDescent="0.25">
      <c r="A284" s="2" t="s">
        <v>13</v>
      </c>
      <c r="B284" s="2" t="s">
        <v>113</v>
      </c>
      <c r="C284" s="2" t="s">
        <v>698</v>
      </c>
      <c r="D284" s="2">
        <v>300</v>
      </c>
      <c r="E284" s="2" t="s">
        <v>114</v>
      </c>
      <c r="F284" s="2">
        <v>200009480</v>
      </c>
      <c r="G284" s="2" t="s">
        <v>699</v>
      </c>
      <c r="H284" s="2" t="s">
        <v>698</v>
      </c>
      <c r="I284" s="107">
        <v>1</v>
      </c>
      <c r="J284" s="2"/>
      <c r="K284" s="2"/>
      <c r="L284" s="2" t="s">
        <v>1504</v>
      </c>
      <c r="M284" s="2"/>
      <c r="N284" s="2"/>
      <c r="O284" s="46" t="s">
        <v>12066</v>
      </c>
      <c r="P284" s="47" t="s">
        <v>1432</v>
      </c>
      <c r="Q284" s="2"/>
      <c r="R284" s="39"/>
      <c r="S284" s="3" t="s">
        <v>1511</v>
      </c>
      <c r="T284" s="3" t="s">
        <v>1512</v>
      </c>
      <c r="U284" s="3" t="s">
        <v>1512</v>
      </c>
      <c r="V284" s="89">
        <f t="shared" si="24"/>
        <v>27</v>
      </c>
      <c r="W284" s="89">
        <f t="shared" si="25"/>
        <v>6</v>
      </c>
      <c r="X284" s="89">
        <f t="shared" si="26"/>
        <v>10</v>
      </c>
      <c r="Y284" s="89">
        <f t="shared" si="27"/>
        <v>10</v>
      </c>
      <c r="Z284" s="89">
        <f t="shared" si="28"/>
        <v>12</v>
      </c>
      <c r="AA284" s="13" t="str">
        <f t="shared" si="29"/>
        <v>Veiligheid en openbare ordeGeweldTerrorisme</v>
      </c>
    </row>
    <row r="285" spans="1:27" ht="30" x14ac:dyDescent="0.25">
      <c r="A285" s="2" t="s">
        <v>13</v>
      </c>
      <c r="B285" s="2" t="s">
        <v>113</v>
      </c>
      <c r="C285" s="2" t="s">
        <v>394</v>
      </c>
      <c r="D285" s="2">
        <v>1</v>
      </c>
      <c r="E285" s="2" t="s">
        <v>27</v>
      </c>
      <c r="F285" s="2">
        <v>200000272</v>
      </c>
      <c r="G285" s="2" t="s">
        <v>395</v>
      </c>
      <c r="H285" s="2" t="s">
        <v>394</v>
      </c>
      <c r="I285" s="107">
        <v>1</v>
      </c>
      <c r="J285" s="2"/>
      <c r="K285" s="2"/>
      <c r="L285" s="2" t="s">
        <v>396</v>
      </c>
      <c r="M285" s="2"/>
      <c r="N285" s="2"/>
      <c r="O285" s="46" t="s">
        <v>12066</v>
      </c>
      <c r="P285" s="47" t="s">
        <v>1433</v>
      </c>
      <c r="Q285" s="2"/>
      <c r="R285" s="39"/>
      <c r="S285" s="3" t="s">
        <v>1511</v>
      </c>
      <c r="T285" s="3" t="s">
        <v>1512</v>
      </c>
      <c r="U285" s="3" t="s">
        <v>1512</v>
      </c>
      <c r="V285" s="89">
        <f t="shared" si="24"/>
        <v>27</v>
      </c>
      <c r="W285" s="89">
        <f t="shared" si="25"/>
        <v>6</v>
      </c>
      <c r="X285" s="89">
        <f t="shared" si="26"/>
        <v>11</v>
      </c>
      <c r="Y285" s="89">
        <f t="shared" si="27"/>
        <v>11</v>
      </c>
      <c r="Z285" s="89">
        <f t="shared" si="28"/>
        <v>12</v>
      </c>
      <c r="AA285" s="13" t="str">
        <f t="shared" si="29"/>
        <v>Veiligheid en openbare ordeGeweldVechtpartij</v>
      </c>
    </row>
    <row r="286" spans="1:27" ht="30" x14ac:dyDescent="0.25">
      <c r="A286" s="2" t="s">
        <v>13</v>
      </c>
      <c r="B286" s="2" t="s">
        <v>633</v>
      </c>
      <c r="C286" s="2"/>
      <c r="D286" s="2">
        <v>1</v>
      </c>
      <c r="E286" s="2" t="s">
        <v>27</v>
      </c>
      <c r="F286" s="2">
        <v>200009429</v>
      </c>
      <c r="G286" s="2" t="s">
        <v>634</v>
      </c>
      <c r="H286" s="2" t="s">
        <v>633</v>
      </c>
      <c r="I286" s="107">
        <v>1</v>
      </c>
      <c r="J286" s="2"/>
      <c r="K286" s="2"/>
      <c r="L286" s="2"/>
      <c r="M286" s="2"/>
      <c r="N286" s="2"/>
      <c r="O286" s="46" t="s">
        <v>633</v>
      </c>
      <c r="P286" s="47" t="s">
        <v>1434</v>
      </c>
      <c r="Q286" s="2"/>
      <c r="R286" s="39"/>
      <c r="S286" s="3" t="s">
        <v>1511</v>
      </c>
      <c r="T286" s="3"/>
      <c r="U286" s="3" t="s">
        <v>1512</v>
      </c>
      <c r="V286" s="89">
        <f t="shared" si="24"/>
        <v>27</v>
      </c>
      <c r="W286" s="89">
        <f t="shared" si="25"/>
        <v>10</v>
      </c>
      <c r="X286" s="89">
        <f t="shared" si="26"/>
        <v>0</v>
      </c>
      <c r="Y286" s="89">
        <f t="shared" si="27"/>
        <v>10</v>
      </c>
      <c r="Z286" s="89">
        <f t="shared" si="28"/>
        <v>10</v>
      </c>
      <c r="AA286" s="13" t="str">
        <f t="shared" si="29"/>
        <v>Veiligheid en openbare ordeNoodoproep</v>
      </c>
    </row>
    <row r="287" spans="1:27" ht="30" x14ac:dyDescent="0.25">
      <c r="A287" s="2" t="s">
        <v>13</v>
      </c>
      <c r="B287" s="2" t="s">
        <v>81</v>
      </c>
      <c r="C287" s="2"/>
      <c r="D287" s="2">
        <v>1</v>
      </c>
      <c r="E287" s="2" t="s">
        <v>27</v>
      </c>
      <c r="F287" s="2">
        <v>200000279</v>
      </c>
      <c r="G287" s="2" t="s">
        <v>452</v>
      </c>
      <c r="H287" s="2" t="s">
        <v>81</v>
      </c>
      <c r="I287" s="107">
        <v>2</v>
      </c>
      <c r="J287" s="2"/>
      <c r="K287" s="2"/>
      <c r="L287" s="2" t="s">
        <v>453</v>
      </c>
      <c r="M287" s="2"/>
      <c r="N287" s="2"/>
      <c r="O287" s="46" t="s">
        <v>12066</v>
      </c>
      <c r="P287" s="47" t="s">
        <v>1435</v>
      </c>
      <c r="Q287" s="2"/>
      <c r="R287" s="39"/>
      <c r="S287" s="3" t="s">
        <v>1511</v>
      </c>
      <c r="T287" s="3" t="s">
        <v>1512</v>
      </c>
      <c r="U287" s="3" t="s">
        <v>1512</v>
      </c>
      <c r="V287" s="89">
        <f t="shared" si="24"/>
        <v>27</v>
      </c>
      <c r="W287" s="89">
        <f t="shared" si="25"/>
        <v>18</v>
      </c>
      <c r="X287" s="89">
        <f t="shared" si="26"/>
        <v>0</v>
      </c>
      <c r="Y287" s="89">
        <f t="shared" si="27"/>
        <v>18</v>
      </c>
      <c r="Z287" s="89">
        <f t="shared" si="28"/>
        <v>12</v>
      </c>
      <c r="AA287" s="13" t="str">
        <f t="shared" si="29"/>
        <v>Veiligheid en openbare ordeVerdachte situatie</v>
      </c>
    </row>
    <row r="288" spans="1:27" ht="30" x14ac:dyDescent="0.25">
      <c r="A288" s="2" t="s">
        <v>13</v>
      </c>
      <c r="B288" s="2" t="s">
        <v>81</v>
      </c>
      <c r="C288" s="2" t="s">
        <v>124</v>
      </c>
      <c r="D288" s="2">
        <v>1</v>
      </c>
      <c r="E288" s="2" t="s">
        <v>27</v>
      </c>
      <c r="F288" s="2">
        <v>200000280</v>
      </c>
      <c r="G288" s="2" t="s">
        <v>426</v>
      </c>
      <c r="H288" s="2" t="s">
        <v>427</v>
      </c>
      <c r="I288" s="107">
        <v>2</v>
      </c>
      <c r="J288" s="2"/>
      <c r="K288" s="2"/>
      <c r="L288" s="2" t="s">
        <v>428</v>
      </c>
      <c r="M288" s="2"/>
      <c r="N288" s="2"/>
      <c r="O288" s="46" t="s">
        <v>12066</v>
      </c>
      <c r="P288" s="47" t="s">
        <v>1436</v>
      </c>
      <c r="Q288" s="2"/>
      <c r="R288" s="39"/>
      <c r="S288" s="3" t="s">
        <v>1511</v>
      </c>
      <c r="T288" s="3" t="s">
        <v>1512</v>
      </c>
      <c r="U288" s="3" t="s">
        <v>1512</v>
      </c>
      <c r="V288" s="89">
        <f t="shared" si="24"/>
        <v>27</v>
      </c>
      <c r="W288" s="89">
        <f t="shared" si="25"/>
        <v>18</v>
      </c>
      <c r="X288" s="89">
        <f t="shared" si="26"/>
        <v>6</v>
      </c>
      <c r="Y288" s="89">
        <f t="shared" si="27"/>
        <v>25</v>
      </c>
      <c r="Z288" s="89">
        <f t="shared" si="28"/>
        <v>12</v>
      </c>
      <c r="AA288" s="13" t="str">
        <f t="shared" si="29"/>
        <v>Veiligheid en openbare ordeVerdachte situatieGebouw</v>
      </c>
    </row>
    <row r="289" spans="1:27" ht="30" x14ac:dyDescent="0.25">
      <c r="A289" s="2" t="s">
        <v>13</v>
      </c>
      <c r="B289" s="2" t="s">
        <v>81</v>
      </c>
      <c r="C289" s="2" t="s">
        <v>12239</v>
      </c>
      <c r="D289" s="2">
        <v>1</v>
      </c>
      <c r="E289" s="2" t="s">
        <v>27</v>
      </c>
      <c r="F289" s="2">
        <v>200000281</v>
      </c>
      <c r="G289" s="2" t="s">
        <v>12240</v>
      </c>
      <c r="H289" s="2" t="s">
        <v>12239</v>
      </c>
      <c r="I289" s="107">
        <v>2</v>
      </c>
      <c r="J289" s="2"/>
      <c r="K289" s="2"/>
      <c r="L289" s="2" t="s">
        <v>12249</v>
      </c>
      <c r="M289" s="2"/>
      <c r="N289" s="2"/>
      <c r="O289" s="46" t="s">
        <v>12066</v>
      </c>
      <c r="P289" s="47" t="s">
        <v>12241</v>
      </c>
      <c r="Q289" s="2"/>
      <c r="R289" s="39"/>
      <c r="S289" s="3" t="s">
        <v>1511</v>
      </c>
      <c r="T289" s="3" t="s">
        <v>1512</v>
      </c>
      <c r="U289" s="3" t="s">
        <v>1512</v>
      </c>
      <c r="V289" s="89">
        <f t="shared" si="24"/>
        <v>27</v>
      </c>
      <c r="W289" s="89">
        <f t="shared" si="25"/>
        <v>18</v>
      </c>
      <c r="X289" s="89">
        <f t="shared" si="26"/>
        <v>17</v>
      </c>
      <c r="Y289" s="89">
        <f t="shared" si="27"/>
        <v>17</v>
      </c>
      <c r="Z289" s="89">
        <f t="shared" si="28"/>
        <v>12</v>
      </c>
      <c r="AA289" s="13" t="str">
        <f t="shared" si="29"/>
        <v>Veiligheid en openbare ordeVerdachte situatieOverleden persoon</v>
      </c>
    </row>
    <row r="290" spans="1:27" ht="30" x14ac:dyDescent="0.25">
      <c r="A290" s="2" t="s">
        <v>13</v>
      </c>
      <c r="B290" s="2" t="s">
        <v>81</v>
      </c>
      <c r="C290" s="2" t="s">
        <v>91</v>
      </c>
      <c r="D290" s="2">
        <v>1</v>
      </c>
      <c r="E290" s="2" t="s">
        <v>27</v>
      </c>
      <c r="F290" s="2">
        <v>200000282</v>
      </c>
      <c r="G290" s="2" t="s">
        <v>92</v>
      </c>
      <c r="H290" s="2" t="s">
        <v>93</v>
      </c>
      <c r="I290" s="107">
        <v>2</v>
      </c>
      <c r="J290" s="2"/>
      <c r="K290" s="2"/>
      <c r="L290" s="2" t="s">
        <v>94</v>
      </c>
      <c r="M290" s="2"/>
      <c r="N290" s="2"/>
      <c r="O290" s="46" t="s">
        <v>12066</v>
      </c>
      <c r="P290" s="47" t="s">
        <v>1438</v>
      </c>
      <c r="Q290" s="2"/>
      <c r="R290" s="39"/>
      <c r="S290" s="3" t="s">
        <v>1511</v>
      </c>
      <c r="T290" s="3" t="s">
        <v>1512</v>
      </c>
      <c r="U290" s="3" t="s">
        <v>1512</v>
      </c>
      <c r="V290" s="89">
        <f t="shared" si="24"/>
        <v>27</v>
      </c>
      <c r="W290" s="89">
        <f t="shared" si="25"/>
        <v>18</v>
      </c>
      <c r="X290" s="89">
        <f t="shared" si="26"/>
        <v>15</v>
      </c>
      <c r="Y290" s="89">
        <f t="shared" si="27"/>
        <v>24</v>
      </c>
      <c r="Z290" s="89">
        <f t="shared" si="28"/>
        <v>12</v>
      </c>
      <c r="AA290" s="13" t="str">
        <f t="shared" si="29"/>
        <v>Veiligheid en openbare ordeVerdachte situatiePakket/Voorwerp</v>
      </c>
    </row>
    <row r="291" spans="1:27" ht="30" x14ac:dyDescent="0.25">
      <c r="A291" s="2" t="s">
        <v>13</v>
      </c>
      <c r="B291" s="2" t="s">
        <v>81</v>
      </c>
      <c r="C291" s="2" t="s">
        <v>86</v>
      </c>
      <c r="D291" s="2">
        <v>1</v>
      </c>
      <c r="E291" s="2" t="s">
        <v>27</v>
      </c>
      <c r="F291" s="2">
        <v>200000283</v>
      </c>
      <c r="G291" s="2" t="s">
        <v>446</v>
      </c>
      <c r="H291" s="2" t="s">
        <v>447</v>
      </c>
      <c r="I291" s="107">
        <v>2</v>
      </c>
      <c r="J291" s="2"/>
      <c r="K291" s="2"/>
      <c r="L291" s="2" t="s">
        <v>448</v>
      </c>
      <c r="M291" s="2"/>
      <c r="N291" s="2"/>
      <c r="O291" s="46" t="s">
        <v>12066</v>
      </c>
      <c r="P291" s="47" t="s">
        <v>1439</v>
      </c>
      <c r="Q291" s="2"/>
      <c r="R291" s="39"/>
      <c r="S291" s="3" t="s">
        <v>1511</v>
      </c>
      <c r="T291" s="3" t="s">
        <v>1512</v>
      </c>
      <c r="U291" s="3" t="s">
        <v>1512</v>
      </c>
      <c r="V291" s="89">
        <f t="shared" si="24"/>
        <v>27</v>
      </c>
      <c r="W291" s="89">
        <f t="shared" si="25"/>
        <v>18</v>
      </c>
      <c r="X291" s="89">
        <f t="shared" si="26"/>
        <v>7</v>
      </c>
      <c r="Y291" s="89">
        <f t="shared" si="27"/>
        <v>16</v>
      </c>
      <c r="Z291" s="89">
        <f t="shared" si="28"/>
        <v>12</v>
      </c>
      <c r="AA291" s="13" t="str">
        <f t="shared" si="29"/>
        <v>Veiligheid en openbare ordeVerdachte situatiePersoon</v>
      </c>
    </row>
    <row r="292" spans="1:27" ht="30" x14ac:dyDescent="0.25">
      <c r="A292" s="2" t="s">
        <v>13</v>
      </c>
      <c r="B292" s="2" t="s">
        <v>81</v>
      </c>
      <c r="C292" s="2" t="s">
        <v>314</v>
      </c>
      <c r="D292" s="2">
        <v>1</v>
      </c>
      <c r="E292" s="2" t="s">
        <v>27</v>
      </c>
      <c r="F292" s="2">
        <v>200000284</v>
      </c>
      <c r="G292" s="2" t="s">
        <v>339</v>
      </c>
      <c r="H292" s="2" t="s">
        <v>340</v>
      </c>
      <c r="I292" s="107">
        <v>2</v>
      </c>
      <c r="J292" s="2"/>
      <c r="K292" s="2"/>
      <c r="L292" s="2" t="s">
        <v>341</v>
      </c>
      <c r="M292" s="2"/>
      <c r="N292" s="2"/>
      <c r="O292" s="46" t="s">
        <v>12066</v>
      </c>
      <c r="P292" s="47" t="s">
        <v>1440</v>
      </c>
      <c r="Q292" s="2"/>
      <c r="R292" s="39"/>
      <c r="S292" s="3" t="s">
        <v>1511</v>
      </c>
      <c r="T292" s="3" t="s">
        <v>1512</v>
      </c>
      <c r="U292" s="3" t="s">
        <v>1512</v>
      </c>
      <c r="V292" s="89">
        <f t="shared" si="24"/>
        <v>27</v>
      </c>
      <c r="W292" s="89">
        <f t="shared" si="25"/>
        <v>18</v>
      </c>
      <c r="X292" s="89">
        <f t="shared" si="26"/>
        <v>17</v>
      </c>
      <c r="Y292" s="89">
        <f t="shared" si="27"/>
        <v>23</v>
      </c>
      <c r="Z292" s="89">
        <f t="shared" si="28"/>
        <v>12</v>
      </c>
      <c r="AA292" s="13" t="str">
        <f t="shared" si="29"/>
        <v>Veiligheid en openbare ordeVerdachte situatieVoertuig/Vaartuig</v>
      </c>
    </row>
    <row r="293" spans="1:27" ht="120" x14ac:dyDescent="0.25">
      <c r="A293" s="2" t="s">
        <v>13</v>
      </c>
      <c r="B293" s="105" t="s">
        <v>12786</v>
      </c>
      <c r="C293" s="2"/>
      <c r="D293" s="2">
        <v>330</v>
      </c>
      <c r="E293" s="2" t="s">
        <v>224</v>
      </c>
      <c r="F293" s="2">
        <v>200000285</v>
      </c>
      <c r="G293" s="105" t="s">
        <v>12787</v>
      </c>
      <c r="H293" s="105" t="s">
        <v>12786</v>
      </c>
      <c r="I293" s="107">
        <v>2</v>
      </c>
      <c r="J293" s="2"/>
      <c r="K293" s="2"/>
      <c r="L293" s="105" t="s">
        <v>12789</v>
      </c>
      <c r="M293" s="108" t="s">
        <v>12788</v>
      </c>
      <c r="N293" s="2"/>
      <c r="O293" s="46" t="s">
        <v>12066</v>
      </c>
      <c r="P293" s="139" t="s">
        <v>12790</v>
      </c>
      <c r="Q293" s="2" t="s">
        <v>12794</v>
      </c>
      <c r="R293" s="39" t="s">
        <v>12187</v>
      </c>
      <c r="S293" s="3" t="s">
        <v>1511</v>
      </c>
      <c r="T293" s="3" t="s">
        <v>1512</v>
      </c>
      <c r="U293" s="3" t="s">
        <v>1512</v>
      </c>
      <c r="V293" s="89">
        <f t="shared" si="24"/>
        <v>27</v>
      </c>
      <c r="W293" s="89">
        <f t="shared" si="25"/>
        <v>15</v>
      </c>
      <c r="X293" s="89">
        <f t="shared" si="26"/>
        <v>0</v>
      </c>
      <c r="Y293" s="89">
        <f t="shared" si="27"/>
        <v>15</v>
      </c>
      <c r="Z293" s="89">
        <f t="shared" si="28"/>
        <v>12</v>
      </c>
      <c r="AA293" s="13" t="str">
        <f t="shared" si="29"/>
        <v>Veiligheid en openbare ordeSeksueel delict</v>
      </c>
    </row>
    <row r="294" spans="1:27" ht="30" x14ac:dyDescent="0.25">
      <c r="A294" s="2" t="s">
        <v>13</v>
      </c>
      <c r="B294" s="105" t="s">
        <v>12786</v>
      </c>
      <c r="C294" s="2" t="s">
        <v>648</v>
      </c>
      <c r="D294" s="2">
        <v>332</v>
      </c>
      <c r="E294" s="2" t="s">
        <v>649</v>
      </c>
      <c r="F294" s="2">
        <v>200009177</v>
      </c>
      <c r="G294" s="105" t="s">
        <v>12808</v>
      </c>
      <c r="H294" s="2" t="s">
        <v>648</v>
      </c>
      <c r="I294" s="107">
        <v>2</v>
      </c>
      <c r="J294" s="2"/>
      <c r="K294" s="2"/>
      <c r="L294" s="2"/>
      <c r="M294" s="2"/>
      <c r="N294" s="2"/>
      <c r="O294" s="46" t="s">
        <v>12066</v>
      </c>
      <c r="P294" s="47" t="s">
        <v>1442</v>
      </c>
      <c r="Q294" s="2"/>
      <c r="R294" s="39" t="s">
        <v>12187</v>
      </c>
      <c r="S294" s="3" t="s">
        <v>1511</v>
      </c>
      <c r="T294" s="3" t="s">
        <v>1512</v>
      </c>
      <c r="U294" s="3" t="s">
        <v>1512</v>
      </c>
      <c r="V294" s="89">
        <f t="shared" ref="V294:V302" si="30">LEN(A294)</f>
        <v>27</v>
      </c>
      <c r="W294" s="89">
        <f t="shared" si="25"/>
        <v>15</v>
      </c>
      <c r="X294" s="89">
        <f t="shared" si="26"/>
        <v>10</v>
      </c>
      <c r="Y294" s="89">
        <f t="shared" ref="Y294:Y302" si="31">LEN(H294)</f>
        <v>10</v>
      </c>
      <c r="Z294" s="89">
        <f t="shared" ref="Z294:Z302" si="32">LEN(O294)</f>
        <v>12</v>
      </c>
      <c r="AA294" s="13" t="str">
        <f t="shared" ref="AA294:AA302" si="33">CONCATENATE(A294,B294,C294)</f>
        <v>Veiligheid en openbare ordeSeksueel delictAanranding</v>
      </c>
    </row>
    <row r="295" spans="1:27" ht="105" x14ac:dyDescent="0.25">
      <c r="A295" s="2" t="s">
        <v>13</v>
      </c>
      <c r="B295" s="105" t="s">
        <v>12786</v>
      </c>
      <c r="C295" s="105" t="s">
        <v>12802</v>
      </c>
      <c r="D295" s="2">
        <v>331</v>
      </c>
      <c r="E295" s="2" t="s">
        <v>607</v>
      </c>
      <c r="F295" s="2">
        <v>200000287</v>
      </c>
      <c r="G295" s="105" t="s">
        <v>12804</v>
      </c>
      <c r="H295" s="105" t="s">
        <v>12802</v>
      </c>
      <c r="I295" s="107">
        <v>2</v>
      </c>
      <c r="J295" s="2"/>
      <c r="K295" s="2"/>
      <c r="L295" s="105" t="s">
        <v>12805</v>
      </c>
      <c r="M295" s="2"/>
      <c r="N295" s="2"/>
      <c r="O295" s="46" t="s">
        <v>12066</v>
      </c>
      <c r="P295" s="139" t="s">
        <v>12803</v>
      </c>
      <c r="Q295" s="2" t="s">
        <v>12806</v>
      </c>
      <c r="R295" s="39" t="s">
        <v>12187</v>
      </c>
      <c r="S295" s="3" t="s">
        <v>1511</v>
      </c>
      <c r="T295" s="3" t="s">
        <v>1512</v>
      </c>
      <c r="U295" s="3" t="s">
        <v>1512</v>
      </c>
      <c r="V295" s="89">
        <f t="shared" si="30"/>
        <v>27</v>
      </c>
      <c r="W295" s="89">
        <f t="shared" si="25"/>
        <v>15</v>
      </c>
      <c r="X295" s="89">
        <f t="shared" si="26"/>
        <v>21</v>
      </c>
      <c r="Y295" s="89">
        <f t="shared" si="31"/>
        <v>21</v>
      </c>
      <c r="Z295" s="89">
        <f t="shared" si="32"/>
        <v>12</v>
      </c>
      <c r="AA295" s="13" t="str">
        <f t="shared" si="33"/>
        <v>Veiligheid en openbare ordeSeksueel delictAanstootgevend gedrag</v>
      </c>
    </row>
    <row r="296" spans="1:27" ht="30" x14ac:dyDescent="0.25">
      <c r="A296" s="2" t="s">
        <v>13</v>
      </c>
      <c r="B296" s="105" t="s">
        <v>12786</v>
      </c>
      <c r="C296" s="2" t="s">
        <v>631</v>
      </c>
      <c r="D296" s="2">
        <v>337</v>
      </c>
      <c r="E296" s="2" t="s">
        <v>632</v>
      </c>
      <c r="F296" s="2">
        <v>200009549</v>
      </c>
      <c r="G296" s="105" t="s">
        <v>12809</v>
      </c>
      <c r="H296" s="2" t="s">
        <v>631</v>
      </c>
      <c r="I296" s="107">
        <v>2</v>
      </c>
      <c r="J296" s="2"/>
      <c r="K296" s="2"/>
      <c r="L296" s="2"/>
      <c r="M296" s="2"/>
      <c r="N296" s="2"/>
      <c r="O296" s="46" t="s">
        <v>12066</v>
      </c>
      <c r="P296" s="47" t="s">
        <v>1445</v>
      </c>
      <c r="Q296" s="2"/>
      <c r="R296" s="39" t="s">
        <v>12187</v>
      </c>
      <c r="S296" s="3" t="s">
        <v>1511</v>
      </c>
      <c r="T296" s="3" t="s">
        <v>1512</v>
      </c>
      <c r="U296" s="3" t="s">
        <v>1512</v>
      </c>
      <c r="V296" s="89">
        <f t="shared" si="30"/>
        <v>27</v>
      </c>
      <c r="W296" s="89">
        <f t="shared" si="25"/>
        <v>15</v>
      </c>
      <c r="X296" s="89">
        <f t="shared" si="26"/>
        <v>17</v>
      </c>
      <c r="Y296" s="89">
        <f t="shared" si="31"/>
        <v>17</v>
      </c>
      <c r="Z296" s="89">
        <f t="shared" si="32"/>
        <v>12</v>
      </c>
      <c r="AA296" s="13" t="str">
        <f t="shared" si="33"/>
        <v>Veiligheid en openbare ordeSeksueel delictKinderpornografie</v>
      </c>
    </row>
    <row r="297" spans="1:27" ht="30" x14ac:dyDescent="0.25">
      <c r="A297" s="138" t="s">
        <v>13</v>
      </c>
      <c r="B297" s="138" t="s">
        <v>12786</v>
      </c>
      <c r="C297" s="138" t="s">
        <v>223</v>
      </c>
      <c r="D297" s="138">
        <v>330</v>
      </c>
      <c r="E297" s="138" t="s">
        <v>224</v>
      </c>
      <c r="F297" s="138">
        <v>200000286</v>
      </c>
      <c r="G297" s="138" t="s">
        <v>225</v>
      </c>
      <c r="H297" s="138" t="s">
        <v>223</v>
      </c>
      <c r="I297" s="141">
        <v>2</v>
      </c>
      <c r="J297" s="138"/>
      <c r="K297" s="138"/>
      <c r="L297" s="138" t="s">
        <v>226</v>
      </c>
      <c r="M297" s="138"/>
      <c r="N297" s="138"/>
      <c r="O297" s="142" t="s">
        <v>12066</v>
      </c>
      <c r="P297" s="143" t="s">
        <v>1446</v>
      </c>
      <c r="Q297" s="138" t="s">
        <v>12807</v>
      </c>
      <c r="R297" s="118" t="s">
        <v>12550</v>
      </c>
      <c r="S297" s="144" t="s">
        <v>1511</v>
      </c>
      <c r="T297" s="144" t="s">
        <v>1512</v>
      </c>
      <c r="U297" s="144" t="s">
        <v>1512</v>
      </c>
      <c r="V297" s="89">
        <f t="shared" si="30"/>
        <v>27</v>
      </c>
      <c r="W297" s="89">
        <f t="shared" si="25"/>
        <v>15</v>
      </c>
      <c r="X297" s="89">
        <f t="shared" si="26"/>
        <v>21</v>
      </c>
      <c r="Y297" s="89">
        <f t="shared" si="31"/>
        <v>21</v>
      </c>
      <c r="Z297" s="89">
        <f t="shared" si="32"/>
        <v>12</v>
      </c>
      <c r="AA297" s="13" t="str">
        <f t="shared" si="33"/>
        <v>Veiligheid en openbare ordeSeksueel delictOntucht minderjarigen</v>
      </c>
    </row>
    <row r="298" spans="1:27" ht="30" x14ac:dyDescent="0.25">
      <c r="A298" s="2" t="s">
        <v>13</v>
      </c>
      <c r="B298" s="105" t="s">
        <v>12786</v>
      </c>
      <c r="C298" s="2" t="s">
        <v>694</v>
      </c>
      <c r="D298" s="2">
        <v>330</v>
      </c>
      <c r="E298" s="2" t="s">
        <v>224</v>
      </c>
      <c r="F298" s="2">
        <v>200009179</v>
      </c>
      <c r="G298" s="105" t="s">
        <v>12810</v>
      </c>
      <c r="H298" s="2" t="s">
        <v>694</v>
      </c>
      <c r="I298" s="107">
        <v>2</v>
      </c>
      <c r="J298" s="2"/>
      <c r="K298" s="2"/>
      <c r="L298" s="2"/>
      <c r="M298" s="2"/>
      <c r="N298" s="2"/>
      <c r="O298" s="46" t="s">
        <v>12066</v>
      </c>
      <c r="P298" s="47" t="s">
        <v>1448</v>
      </c>
      <c r="Q298" s="2"/>
      <c r="R298" s="39" t="s">
        <v>12187</v>
      </c>
      <c r="S298" s="3" t="s">
        <v>1511</v>
      </c>
      <c r="T298" s="3" t="s">
        <v>1512</v>
      </c>
      <c r="U298" s="3" t="s">
        <v>1512</v>
      </c>
      <c r="V298" s="89">
        <f t="shared" si="30"/>
        <v>27</v>
      </c>
      <c r="W298" s="89">
        <f t="shared" si="25"/>
        <v>15</v>
      </c>
      <c r="X298" s="89">
        <f t="shared" si="26"/>
        <v>11</v>
      </c>
      <c r="Y298" s="89">
        <f t="shared" si="31"/>
        <v>11</v>
      </c>
      <c r="Z298" s="89">
        <f t="shared" si="32"/>
        <v>12</v>
      </c>
      <c r="AA298" s="13" t="str">
        <f t="shared" si="33"/>
        <v>Veiligheid en openbare ordeSeksueel delictProstitutie</v>
      </c>
    </row>
    <row r="299" spans="1:27" ht="105" x14ac:dyDescent="0.25">
      <c r="A299" s="2" t="s">
        <v>13</v>
      </c>
      <c r="B299" s="105" t="s">
        <v>12786</v>
      </c>
      <c r="C299" s="105" t="s">
        <v>12791</v>
      </c>
      <c r="D299" s="2">
        <v>330</v>
      </c>
      <c r="E299" s="2" t="s">
        <v>224</v>
      </c>
      <c r="F299" s="2">
        <v>200009548</v>
      </c>
      <c r="G299" s="105" t="s">
        <v>12792</v>
      </c>
      <c r="H299" s="105" t="s">
        <v>12791</v>
      </c>
      <c r="I299" s="108">
        <v>2</v>
      </c>
      <c r="J299" s="2"/>
      <c r="K299" s="2"/>
      <c r="L299" s="108" t="s">
        <v>12795</v>
      </c>
      <c r="M299" s="2"/>
      <c r="N299" s="2"/>
      <c r="O299" s="46" t="s">
        <v>12066</v>
      </c>
      <c r="P299" s="139" t="s">
        <v>12793</v>
      </c>
      <c r="Q299" s="2" t="s">
        <v>12796</v>
      </c>
      <c r="R299" s="39" t="s">
        <v>12187</v>
      </c>
      <c r="S299" s="3" t="s">
        <v>1511</v>
      </c>
      <c r="T299" s="3" t="s">
        <v>1512</v>
      </c>
      <c r="U299" s="3" t="s">
        <v>1512</v>
      </c>
      <c r="V299" s="89">
        <f t="shared" si="30"/>
        <v>27</v>
      </c>
      <c r="W299" s="89">
        <f t="shared" si="25"/>
        <v>15</v>
      </c>
      <c r="X299" s="89">
        <f t="shared" si="26"/>
        <v>23</v>
      </c>
      <c r="Y299" s="89">
        <f t="shared" si="31"/>
        <v>23</v>
      </c>
      <c r="Z299" s="89">
        <f t="shared" si="32"/>
        <v>12</v>
      </c>
      <c r="AA299" s="13" t="str">
        <f t="shared" si="33"/>
        <v>Veiligheid en openbare ordeSeksueel delictSeksueel benaderen kind</v>
      </c>
    </row>
    <row r="300" spans="1:27" ht="60" x14ac:dyDescent="0.25">
      <c r="A300" s="2" t="s">
        <v>13</v>
      </c>
      <c r="B300" s="105" t="s">
        <v>12786</v>
      </c>
      <c r="C300" s="105" t="s">
        <v>12797</v>
      </c>
      <c r="D300" s="2">
        <v>334</v>
      </c>
      <c r="E300" s="2" t="s">
        <v>624</v>
      </c>
      <c r="F300" s="2">
        <v>200009178</v>
      </c>
      <c r="G300" s="105" t="s">
        <v>12798</v>
      </c>
      <c r="H300" s="105" t="s">
        <v>12797</v>
      </c>
      <c r="I300" s="107">
        <v>2</v>
      </c>
      <c r="J300" s="2"/>
      <c r="K300" s="2"/>
      <c r="L300" s="108" t="s">
        <v>12799</v>
      </c>
      <c r="M300" s="2"/>
      <c r="N300" s="2"/>
      <c r="O300" s="46" t="s">
        <v>12066</v>
      </c>
      <c r="P300" s="139" t="s">
        <v>12800</v>
      </c>
      <c r="Q300" s="2" t="s">
        <v>12801</v>
      </c>
      <c r="R300" s="39" t="s">
        <v>12187</v>
      </c>
      <c r="S300" s="3" t="s">
        <v>1511</v>
      </c>
      <c r="T300" s="3" t="s">
        <v>1512</v>
      </c>
      <c r="U300" s="3" t="s">
        <v>1512</v>
      </c>
      <c r="V300" s="89">
        <f t="shared" si="30"/>
        <v>27</v>
      </c>
      <c r="W300" s="89">
        <f t="shared" si="25"/>
        <v>15</v>
      </c>
      <c r="X300" s="89">
        <f t="shared" si="26"/>
        <v>22</v>
      </c>
      <c r="Y300" s="89">
        <f t="shared" si="31"/>
        <v>22</v>
      </c>
      <c r="Z300" s="89">
        <f t="shared" si="32"/>
        <v>12</v>
      </c>
      <c r="AA300" s="13" t="str">
        <f t="shared" si="33"/>
        <v>Veiligheid en openbare ordeSeksueel delictSeksueel misbruik kind</v>
      </c>
    </row>
    <row r="301" spans="1:27" ht="30" x14ac:dyDescent="0.25">
      <c r="A301" s="108" t="s">
        <v>13</v>
      </c>
      <c r="B301" s="108" t="s">
        <v>12786</v>
      </c>
      <c r="C301" s="108" t="s">
        <v>12812</v>
      </c>
      <c r="D301" s="108"/>
      <c r="E301" s="108"/>
      <c r="F301" s="108"/>
      <c r="G301" s="108" t="s">
        <v>12813</v>
      </c>
      <c r="H301" s="108" t="s">
        <v>12812</v>
      </c>
      <c r="I301" s="107">
        <v>2</v>
      </c>
      <c r="J301" s="108"/>
      <c r="K301" s="108"/>
      <c r="L301" s="108" t="s">
        <v>12814</v>
      </c>
      <c r="M301" s="108"/>
      <c r="N301" s="108"/>
      <c r="O301" s="145" t="s">
        <v>12066</v>
      </c>
      <c r="P301" s="127" t="s">
        <v>12815</v>
      </c>
      <c r="Q301" s="108" t="s">
        <v>12816</v>
      </c>
      <c r="R301" s="97" t="s">
        <v>12198</v>
      </c>
      <c r="S301" s="3" t="s">
        <v>1511</v>
      </c>
      <c r="T301" s="3" t="s">
        <v>1512</v>
      </c>
      <c r="U301" s="3" t="s">
        <v>1512</v>
      </c>
      <c r="V301" s="89">
        <f t="shared" si="30"/>
        <v>27</v>
      </c>
      <c r="W301" s="89">
        <f t="shared" si="25"/>
        <v>15</v>
      </c>
      <c r="X301" s="89">
        <f t="shared" si="26"/>
        <v>20</v>
      </c>
      <c r="Y301" s="89">
        <f t="shared" si="31"/>
        <v>20</v>
      </c>
      <c r="Z301" s="89">
        <f t="shared" si="32"/>
        <v>12</v>
      </c>
      <c r="AA301" s="13" t="str">
        <f t="shared" si="33"/>
        <v>Veiligheid en openbare ordeSeksueel delictSeksuele intimidatie</v>
      </c>
    </row>
    <row r="302" spans="1:27" ht="30" x14ac:dyDescent="0.25">
      <c r="A302" s="2" t="s">
        <v>13</v>
      </c>
      <c r="B302" s="105" t="s">
        <v>12786</v>
      </c>
      <c r="C302" s="2" t="s">
        <v>687</v>
      </c>
      <c r="D302" s="2">
        <v>333</v>
      </c>
      <c r="E302" s="2" t="s">
        <v>688</v>
      </c>
      <c r="F302" s="2">
        <v>200009180</v>
      </c>
      <c r="G302" s="105" t="s">
        <v>12811</v>
      </c>
      <c r="H302" s="2" t="s">
        <v>687</v>
      </c>
      <c r="I302" s="108">
        <v>1</v>
      </c>
      <c r="J302" s="2"/>
      <c r="K302" s="2"/>
      <c r="L302" s="2"/>
      <c r="M302" s="2"/>
      <c r="N302" s="2"/>
      <c r="O302" s="46" t="s">
        <v>12066</v>
      </c>
      <c r="P302" s="47" t="s">
        <v>1449</v>
      </c>
      <c r="Q302" s="2"/>
      <c r="R302" s="39" t="s">
        <v>12187</v>
      </c>
      <c r="S302" s="3" t="s">
        <v>1511</v>
      </c>
      <c r="T302" s="3" t="s">
        <v>1512</v>
      </c>
      <c r="U302" s="3" t="s">
        <v>1512</v>
      </c>
      <c r="V302" s="89">
        <f t="shared" si="30"/>
        <v>27</v>
      </c>
      <c r="W302" s="89">
        <f t="shared" si="25"/>
        <v>15</v>
      </c>
      <c r="X302" s="89">
        <f t="shared" si="26"/>
        <v>12</v>
      </c>
      <c r="Y302" s="89">
        <f t="shared" si="31"/>
        <v>12</v>
      </c>
      <c r="Z302" s="89">
        <f t="shared" si="32"/>
        <v>12</v>
      </c>
      <c r="AA302" s="13" t="str">
        <f t="shared" si="33"/>
        <v>Veiligheid en openbare ordeSeksueel delictVerkrachting</v>
      </c>
    </row>
    <row r="303" spans="1:27" x14ac:dyDescent="0.25">
      <c r="A303" s="2" t="s">
        <v>65</v>
      </c>
      <c r="B303" s="2"/>
      <c r="C303" s="2"/>
      <c r="D303" s="2">
        <v>1</v>
      </c>
      <c r="E303" s="2" t="s">
        <v>27</v>
      </c>
      <c r="F303" s="2">
        <v>200000289</v>
      </c>
      <c r="G303" s="2" t="s">
        <v>496</v>
      </c>
      <c r="H303" s="2" t="s">
        <v>65</v>
      </c>
      <c r="I303" s="2"/>
      <c r="J303" s="2"/>
      <c r="K303" s="2"/>
      <c r="L303" s="2" t="s">
        <v>497</v>
      </c>
      <c r="M303" s="2"/>
      <c r="N303" s="2"/>
      <c r="O303" s="46" t="s">
        <v>1450</v>
      </c>
      <c r="P303" s="47" t="s">
        <v>1451</v>
      </c>
      <c r="Q303" s="2"/>
      <c r="R303" s="39"/>
      <c r="S303" s="3" t="s">
        <v>1511</v>
      </c>
      <c r="T303" s="3" t="s">
        <v>1512</v>
      </c>
      <c r="U303" s="3" t="s">
        <v>1512</v>
      </c>
      <c r="V303" s="89">
        <f t="shared" si="24"/>
        <v>7</v>
      </c>
      <c r="W303" s="89">
        <f t="shared" si="25"/>
        <v>0</v>
      </c>
      <c r="X303" s="89">
        <f t="shared" si="26"/>
        <v>0</v>
      </c>
      <c r="Y303" s="89">
        <f t="shared" si="27"/>
        <v>7</v>
      </c>
      <c r="Z303" s="89">
        <f t="shared" si="28"/>
        <v>10</v>
      </c>
      <c r="AA303" s="13" t="str">
        <f t="shared" si="29"/>
        <v>Verkeer</v>
      </c>
    </row>
    <row r="304" spans="1:27" x14ac:dyDescent="0.25">
      <c r="A304" s="2" t="s">
        <v>65</v>
      </c>
      <c r="B304" s="2" t="s">
        <v>276</v>
      </c>
      <c r="C304" s="2"/>
      <c r="D304" s="2">
        <v>180</v>
      </c>
      <c r="E304" s="2" t="s">
        <v>277</v>
      </c>
      <c r="F304" s="2">
        <v>200000290</v>
      </c>
      <c r="G304" s="2" t="s">
        <v>278</v>
      </c>
      <c r="H304" s="2" t="s">
        <v>279</v>
      </c>
      <c r="I304" s="107">
        <v>3</v>
      </c>
      <c r="J304" s="2"/>
      <c r="K304" s="2"/>
      <c r="L304" s="2" t="s">
        <v>280</v>
      </c>
      <c r="M304" s="2"/>
      <c r="N304" s="2"/>
      <c r="O304" s="46" t="s">
        <v>1452</v>
      </c>
      <c r="P304" s="47" t="s">
        <v>1453</v>
      </c>
      <c r="Q304" s="2"/>
      <c r="R304" s="39"/>
      <c r="S304" s="3" t="s">
        <v>1511</v>
      </c>
      <c r="T304" s="3" t="s">
        <v>1512</v>
      </c>
      <c r="U304" s="3" t="s">
        <v>1512</v>
      </c>
      <c r="V304" s="89">
        <f t="shared" si="24"/>
        <v>7</v>
      </c>
      <c r="W304" s="89">
        <f t="shared" si="25"/>
        <v>10</v>
      </c>
      <c r="X304" s="89">
        <f t="shared" si="26"/>
        <v>0</v>
      </c>
      <c r="Y304" s="89">
        <f t="shared" si="27"/>
        <v>18</v>
      </c>
      <c r="Z304" s="89">
        <f t="shared" si="28"/>
        <v>13</v>
      </c>
      <c r="AA304" s="13" t="str">
        <f t="shared" si="29"/>
        <v>VerkeerLuchtvaart</v>
      </c>
    </row>
    <row r="305" spans="1:27" x14ac:dyDescent="0.25">
      <c r="A305" s="2" t="s">
        <v>65</v>
      </c>
      <c r="B305" s="2" t="s">
        <v>276</v>
      </c>
      <c r="C305" s="2" t="s">
        <v>465</v>
      </c>
      <c r="D305" s="2">
        <v>180</v>
      </c>
      <c r="E305" s="2" t="s">
        <v>277</v>
      </c>
      <c r="F305" s="2">
        <v>200000291</v>
      </c>
      <c r="G305" s="2" t="s">
        <v>466</v>
      </c>
      <c r="H305" s="2" t="s">
        <v>465</v>
      </c>
      <c r="I305" s="108">
        <v>2</v>
      </c>
      <c r="J305" s="2"/>
      <c r="K305" s="2"/>
      <c r="L305" s="2" t="s">
        <v>467</v>
      </c>
      <c r="M305" s="2"/>
      <c r="N305" s="2"/>
      <c r="O305" s="46" t="s">
        <v>1452</v>
      </c>
      <c r="P305" s="47" t="s">
        <v>1454</v>
      </c>
      <c r="Q305" s="2"/>
      <c r="R305" s="39"/>
      <c r="S305" s="3" t="s">
        <v>1511</v>
      </c>
      <c r="T305" s="3" t="s">
        <v>1512</v>
      </c>
      <c r="U305" s="3" t="s">
        <v>1512</v>
      </c>
      <c r="V305" s="89">
        <f t="shared" si="24"/>
        <v>7</v>
      </c>
      <c r="W305" s="89">
        <f t="shared" si="25"/>
        <v>10</v>
      </c>
      <c r="X305" s="89">
        <f t="shared" si="26"/>
        <v>12</v>
      </c>
      <c r="Y305" s="89">
        <f t="shared" si="27"/>
        <v>12</v>
      </c>
      <c r="Z305" s="89">
        <f t="shared" si="28"/>
        <v>13</v>
      </c>
      <c r="AA305" s="13" t="str">
        <f t="shared" si="29"/>
        <v>VerkeerLuchtvaartLaag vliegen</v>
      </c>
    </row>
    <row r="306" spans="1:27" x14ac:dyDescent="0.25">
      <c r="A306" s="2" t="s">
        <v>65</v>
      </c>
      <c r="B306" s="2" t="s">
        <v>276</v>
      </c>
      <c r="C306" s="2" t="s">
        <v>666</v>
      </c>
      <c r="D306" s="2">
        <v>180</v>
      </c>
      <c r="E306" s="2" t="s">
        <v>277</v>
      </c>
      <c r="F306" s="2">
        <v>200009550</v>
      </c>
      <c r="G306" s="2" t="s">
        <v>11814</v>
      </c>
      <c r="H306" s="2" t="s">
        <v>666</v>
      </c>
      <c r="I306" s="107">
        <v>2</v>
      </c>
      <c r="J306" s="2"/>
      <c r="K306" s="2"/>
      <c r="L306" s="2" t="s">
        <v>1505</v>
      </c>
      <c r="M306" s="2"/>
      <c r="N306" s="2"/>
      <c r="O306" s="46" t="s">
        <v>1452</v>
      </c>
      <c r="P306" s="47" t="s">
        <v>1455</v>
      </c>
      <c r="Q306" s="2"/>
      <c r="R306" s="39"/>
      <c r="S306" s="3" t="s">
        <v>1511</v>
      </c>
      <c r="T306" s="3" t="s">
        <v>1512</v>
      </c>
      <c r="U306" s="3" t="s">
        <v>1512</v>
      </c>
      <c r="V306" s="89">
        <f t="shared" si="24"/>
        <v>7</v>
      </c>
      <c r="W306" s="89">
        <f t="shared" si="25"/>
        <v>10</v>
      </c>
      <c r="X306" s="89">
        <f t="shared" si="26"/>
        <v>17</v>
      </c>
      <c r="Y306" s="89">
        <f t="shared" si="27"/>
        <v>17</v>
      </c>
      <c r="Z306" s="89">
        <f t="shared" si="28"/>
        <v>13</v>
      </c>
      <c r="AA306" s="13" t="str">
        <f t="shared" si="29"/>
        <v>VerkeerLuchtvaartOnbevoegd vliegen</v>
      </c>
    </row>
    <row r="307" spans="1:27" ht="30" x14ac:dyDescent="0.25">
      <c r="A307" s="2" t="s">
        <v>65</v>
      </c>
      <c r="B307" s="2" t="s">
        <v>276</v>
      </c>
      <c r="C307" s="2" t="s">
        <v>531</v>
      </c>
      <c r="D307" s="2">
        <v>180</v>
      </c>
      <c r="E307" s="2" t="s">
        <v>277</v>
      </c>
      <c r="F307" s="2">
        <v>200000292</v>
      </c>
      <c r="G307" s="2" t="s">
        <v>532</v>
      </c>
      <c r="H307" s="2" t="s">
        <v>531</v>
      </c>
      <c r="I307" s="108">
        <v>2</v>
      </c>
      <c r="J307" s="2"/>
      <c r="K307" s="2"/>
      <c r="L307" s="2" t="s">
        <v>533</v>
      </c>
      <c r="M307" s="2"/>
      <c r="N307" s="2"/>
      <c r="O307" s="46" t="s">
        <v>1452</v>
      </c>
      <c r="P307" s="47" t="s">
        <v>1456</v>
      </c>
      <c r="Q307" s="2"/>
      <c r="R307" s="39"/>
      <c r="S307" s="3" t="s">
        <v>1511</v>
      </c>
      <c r="T307" s="3" t="s">
        <v>1512</v>
      </c>
      <c r="U307" s="3" t="s">
        <v>1512</v>
      </c>
      <c r="V307" s="89">
        <f t="shared" si="24"/>
        <v>7</v>
      </c>
      <c r="W307" s="89">
        <f t="shared" si="25"/>
        <v>10</v>
      </c>
      <c r="X307" s="89">
        <f t="shared" si="26"/>
        <v>18</v>
      </c>
      <c r="Y307" s="89">
        <f t="shared" si="27"/>
        <v>18</v>
      </c>
      <c r="Z307" s="89">
        <f t="shared" si="28"/>
        <v>13</v>
      </c>
      <c r="AA307" s="13" t="str">
        <f t="shared" si="29"/>
        <v>VerkeerLuchtvaartOnbevoegde landing</v>
      </c>
    </row>
    <row r="308" spans="1:27" ht="30" x14ac:dyDescent="0.25">
      <c r="A308" s="2" t="s">
        <v>65</v>
      </c>
      <c r="B308" s="2" t="s">
        <v>276</v>
      </c>
      <c r="C308" s="2" t="s">
        <v>345</v>
      </c>
      <c r="D308" s="2">
        <v>180</v>
      </c>
      <c r="E308" s="2" t="s">
        <v>277</v>
      </c>
      <c r="F308" s="2">
        <v>200000293</v>
      </c>
      <c r="G308" s="2" t="s">
        <v>346</v>
      </c>
      <c r="H308" s="2" t="s">
        <v>347</v>
      </c>
      <c r="I308" s="107">
        <v>2</v>
      </c>
      <c r="J308" s="2"/>
      <c r="K308" s="2"/>
      <c r="L308" s="2" t="s">
        <v>348</v>
      </c>
      <c r="M308" s="2"/>
      <c r="N308" s="2"/>
      <c r="O308" s="46" t="s">
        <v>1452</v>
      </c>
      <c r="P308" s="47" t="s">
        <v>1457</v>
      </c>
      <c r="Q308" s="2"/>
      <c r="R308" s="39"/>
      <c r="S308" s="3" t="s">
        <v>1511</v>
      </c>
      <c r="T308" s="3" t="s">
        <v>1512</v>
      </c>
      <c r="U308" s="3" t="s">
        <v>1512</v>
      </c>
      <c r="V308" s="89">
        <f t="shared" si="24"/>
        <v>7</v>
      </c>
      <c r="W308" s="89">
        <f t="shared" si="25"/>
        <v>10</v>
      </c>
      <c r="X308" s="89">
        <f t="shared" si="26"/>
        <v>13</v>
      </c>
      <c r="Y308" s="89">
        <f t="shared" si="27"/>
        <v>24</v>
      </c>
      <c r="Z308" s="89">
        <f t="shared" si="28"/>
        <v>13</v>
      </c>
      <c r="AA308" s="13" t="str">
        <f t="shared" si="29"/>
        <v>VerkeerLuchtvaartOnder invloed</v>
      </c>
    </row>
    <row r="309" spans="1:27" ht="45" x14ac:dyDescent="0.25">
      <c r="A309" s="2" t="s">
        <v>65</v>
      </c>
      <c r="B309" s="2" t="s">
        <v>276</v>
      </c>
      <c r="C309" s="2" t="s">
        <v>514</v>
      </c>
      <c r="D309" s="2">
        <v>180</v>
      </c>
      <c r="E309" s="2" t="s">
        <v>277</v>
      </c>
      <c r="F309" s="2">
        <v>200000294</v>
      </c>
      <c r="G309" s="2" t="s">
        <v>515</v>
      </c>
      <c r="H309" s="2" t="s">
        <v>514</v>
      </c>
      <c r="I309" s="108">
        <v>2</v>
      </c>
      <c r="J309" s="2"/>
      <c r="K309" s="2"/>
      <c r="L309" s="2" t="s">
        <v>516</v>
      </c>
      <c r="M309" s="2"/>
      <c r="N309" s="2"/>
      <c r="O309" s="46" t="s">
        <v>1452</v>
      </c>
      <c r="P309" s="47" t="s">
        <v>1458</v>
      </c>
      <c r="Q309" s="2"/>
      <c r="R309" s="39"/>
      <c r="S309" s="3" t="s">
        <v>1511</v>
      </c>
      <c r="T309" s="3" t="s">
        <v>1512</v>
      </c>
      <c r="U309" s="3" t="s">
        <v>1512</v>
      </c>
      <c r="V309" s="89">
        <f t="shared" si="24"/>
        <v>7</v>
      </c>
      <c r="W309" s="89">
        <f t="shared" si="25"/>
        <v>10</v>
      </c>
      <c r="X309" s="89">
        <f t="shared" si="26"/>
        <v>16</v>
      </c>
      <c r="Y309" s="89">
        <f t="shared" si="27"/>
        <v>16</v>
      </c>
      <c r="Z309" s="89">
        <f t="shared" si="28"/>
        <v>13</v>
      </c>
      <c r="AA309" s="13" t="str">
        <f t="shared" si="29"/>
        <v>VerkeerLuchtvaartRunway incursion</v>
      </c>
    </row>
    <row r="310" spans="1:27" x14ac:dyDescent="0.25">
      <c r="A310" s="2" t="s">
        <v>65</v>
      </c>
      <c r="B310" s="2" t="s">
        <v>362</v>
      </c>
      <c r="C310" s="2"/>
      <c r="D310" s="2">
        <v>190</v>
      </c>
      <c r="E310" s="2" t="s">
        <v>364</v>
      </c>
      <c r="F310" s="2">
        <v>200000295</v>
      </c>
      <c r="G310" s="2" t="s">
        <v>486</v>
      </c>
      <c r="H310" s="2" t="s">
        <v>487</v>
      </c>
      <c r="I310" s="107">
        <v>3</v>
      </c>
      <c r="J310" s="2"/>
      <c r="K310" s="2"/>
      <c r="L310" s="2" t="s">
        <v>488</v>
      </c>
      <c r="M310" s="2"/>
      <c r="N310" s="2"/>
      <c r="O310" s="46" t="s">
        <v>1459</v>
      </c>
      <c r="P310" s="47" t="s">
        <v>1460</v>
      </c>
      <c r="Q310" s="2"/>
      <c r="R310" s="39"/>
      <c r="S310" s="3" t="s">
        <v>1511</v>
      </c>
      <c r="T310" s="3" t="s">
        <v>1512</v>
      </c>
      <c r="U310" s="3" t="s">
        <v>1512</v>
      </c>
      <c r="V310" s="89">
        <f t="shared" si="24"/>
        <v>7</v>
      </c>
      <c r="W310" s="89">
        <f t="shared" si="25"/>
        <v>11</v>
      </c>
      <c r="X310" s="89">
        <f t="shared" si="26"/>
        <v>0</v>
      </c>
      <c r="Y310" s="89">
        <f t="shared" si="27"/>
        <v>19</v>
      </c>
      <c r="Z310" s="89">
        <f t="shared" si="28"/>
        <v>14</v>
      </c>
      <c r="AA310" s="13" t="str">
        <f t="shared" si="29"/>
        <v>VerkeerScheepvaart</v>
      </c>
    </row>
    <row r="311" spans="1:27" ht="30" x14ac:dyDescent="0.25">
      <c r="A311" s="2" t="s">
        <v>65</v>
      </c>
      <c r="B311" s="2" t="s">
        <v>362</v>
      </c>
      <c r="C311" s="2" t="s">
        <v>511</v>
      </c>
      <c r="D311" s="2">
        <v>190</v>
      </c>
      <c r="E311" s="2" t="s">
        <v>364</v>
      </c>
      <c r="F311" s="2">
        <v>200000297</v>
      </c>
      <c r="G311" s="2" t="s">
        <v>512</v>
      </c>
      <c r="H311" s="2" t="s">
        <v>511</v>
      </c>
      <c r="I311" s="107">
        <v>3</v>
      </c>
      <c r="J311" s="2"/>
      <c r="K311" s="2"/>
      <c r="L311" s="2" t="s">
        <v>513</v>
      </c>
      <c r="M311" s="2"/>
      <c r="N311" s="2"/>
      <c r="O311" s="46" t="s">
        <v>1459</v>
      </c>
      <c r="P311" s="47" t="s">
        <v>1461</v>
      </c>
      <c r="Q311" s="2"/>
      <c r="R311" s="39"/>
      <c r="S311" s="3" t="s">
        <v>1511</v>
      </c>
      <c r="T311" s="3" t="s">
        <v>1512</v>
      </c>
      <c r="U311" s="3" t="s">
        <v>1512</v>
      </c>
      <c r="V311" s="89">
        <f t="shared" si="24"/>
        <v>7</v>
      </c>
      <c r="W311" s="89">
        <f t="shared" si="25"/>
        <v>11</v>
      </c>
      <c r="X311" s="89">
        <f t="shared" si="26"/>
        <v>16</v>
      </c>
      <c r="Y311" s="89">
        <f t="shared" si="27"/>
        <v>16</v>
      </c>
      <c r="Z311" s="89">
        <f t="shared" si="28"/>
        <v>14</v>
      </c>
      <c r="AA311" s="13" t="str">
        <f t="shared" si="29"/>
        <v>VerkeerScheepvaartAanmeerproblemen</v>
      </c>
    </row>
    <row r="312" spans="1:27" x14ac:dyDescent="0.25">
      <c r="A312" s="2" t="s">
        <v>65</v>
      </c>
      <c r="B312" s="2" t="s">
        <v>362</v>
      </c>
      <c r="C312" s="2" t="s">
        <v>458</v>
      </c>
      <c r="D312" s="2">
        <v>190</v>
      </c>
      <c r="E312" s="2" t="s">
        <v>364</v>
      </c>
      <c r="F312" s="2">
        <v>200000296</v>
      </c>
      <c r="G312" s="2" t="s">
        <v>550</v>
      </c>
      <c r="H312" s="2" t="s">
        <v>551</v>
      </c>
      <c r="I312" s="107">
        <v>3</v>
      </c>
      <c r="J312" s="2"/>
      <c r="K312" s="2"/>
      <c r="L312" s="2" t="s">
        <v>552</v>
      </c>
      <c r="M312" s="2"/>
      <c r="N312" s="2"/>
      <c r="O312" s="46" t="s">
        <v>1459</v>
      </c>
      <c r="P312" s="47" t="s">
        <v>1462</v>
      </c>
      <c r="Q312" s="2"/>
      <c r="R312" s="39"/>
      <c r="S312" s="3" t="s">
        <v>1511</v>
      </c>
      <c r="T312" s="3" t="s">
        <v>1512</v>
      </c>
      <c r="U312" s="3" t="s">
        <v>1512</v>
      </c>
      <c r="V312" s="89">
        <f t="shared" si="24"/>
        <v>7</v>
      </c>
      <c r="W312" s="89">
        <f t="shared" si="25"/>
        <v>11</v>
      </c>
      <c r="X312" s="89">
        <f t="shared" si="26"/>
        <v>17</v>
      </c>
      <c r="Y312" s="89">
        <f t="shared" si="27"/>
        <v>25</v>
      </c>
      <c r="Z312" s="89">
        <f t="shared" si="28"/>
        <v>14</v>
      </c>
      <c r="AA312" s="13" t="str">
        <f t="shared" si="29"/>
        <v>VerkeerScheepvaartAfgevallen lading</v>
      </c>
    </row>
    <row r="313" spans="1:27" x14ac:dyDescent="0.25">
      <c r="A313" s="2" t="s">
        <v>65</v>
      </c>
      <c r="B313" s="2" t="s">
        <v>362</v>
      </c>
      <c r="C313" s="2" t="s">
        <v>363</v>
      </c>
      <c r="D313" s="2">
        <v>190</v>
      </c>
      <c r="E313" s="2" t="s">
        <v>364</v>
      </c>
      <c r="F313" s="2">
        <v>200000298</v>
      </c>
      <c r="G313" s="2" t="s">
        <v>365</v>
      </c>
      <c r="H313" s="2" t="s">
        <v>363</v>
      </c>
      <c r="I313" s="107">
        <v>3</v>
      </c>
      <c r="J313" s="2"/>
      <c r="K313" s="2"/>
      <c r="L313" s="2" t="s">
        <v>366</v>
      </c>
      <c r="M313" s="2"/>
      <c r="N313" s="2"/>
      <c r="O313" s="46" t="s">
        <v>1459</v>
      </c>
      <c r="P313" s="47" t="s">
        <v>1463</v>
      </c>
      <c r="Q313" s="2"/>
      <c r="R313" s="39"/>
      <c r="S313" s="3" t="s">
        <v>1511</v>
      </c>
      <c r="T313" s="3" t="s">
        <v>1512</v>
      </c>
      <c r="U313" s="3" t="s">
        <v>1512</v>
      </c>
      <c r="V313" s="89">
        <f t="shared" si="24"/>
        <v>7</v>
      </c>
      <c r="W313" s="89">
        <f t="shared" si="25"/>
        <v>11</v>
      </c>
      <c r="X313" s="89">
        <f t="shared" si="26"/>
        <v>14</v>
      </c>
      <c r="Y313" s="89">
        <f t="shared" si="27"/>
        <v>14</v>
      </c>
      <c r="Z313" s="89">
        <f t="shared" si="28"/>
        <v>14</v>
      </c>
      <c r="AA313" s="13" t="str">
        <f t="shared" si="29"/>
        <v>VerkeerScheepvaartASO-vaargedrag</v>
      </c>
    </row>
    <row r="314" spans="1:27" x14ac:dyDescent="0.25">
      <c r="A314" s="2" t="s">
        <v>65</v>
      </c>
      <c r="B314" s="2" t="s">
        <v>362</v>
      </c>
      <c r="C314" s="2" t="s">
        <v>523</v>
      </c>
      <c r="D314" s="2">
        <v>190</v>
      </c>
      <c r="E314" s="2" t="s">
        <v>364</v>
      </c>
      <c r="F314" s="2">
        <v>200000299</v>
      </c>
      <c r="G314" s="2" t="s">
        <v>524</v>
      </c>
      <c r="H314" s="2" t="s">
        <v>525</v>
      </c>
      <c r="I314" s="107">
        <v>3</v>
      </c>
      <c r="J314" s="2"/>
      <c r="K314" s="2"/>
      <c r="L314" s="2" t="s">
        <v>526</v>
      </c>
      <c r="M314" s="2"/>
      <c r="N314" s="2"/>
      <c r="O314" s="46" t="s">
        <v>1459</v>
      </c>
      <c r="P314" s="47" t="s">
        <v>1464</v>
      </c>
      <c r="Q314" s="2"/>
      <c r="R314" s="39"/>
      <c r="S314" s="3" t="s">
        <v>1511</v>
      </c>
      <c r="T314" s="3" t="s">
        <v>1512</v>
      </c>
      <c r="U314" s="3" t="s">
        <v>1512</v>
      </c>
      <c r="V314" s="89">
        <f t="shared" si="24"/>
        <v>7</v>
      </c>
      <c r="W314" s="89">
        <f t="shared" si="25"/>
        <v>11</v>
      </c>
      <c r="X314" s="89">
        <f t="shared" si="26"/>
        <v>22</v>
      </c>
      <c r="Y314" s="89">
        <f t="shared" si="27"/>
        <v>25</v>
      </c>
      <c r="Z314" s="89">
        <f t="shared" si="28"/>
        <v>14</v>
      </c>
      <c r="AA314" s="13" t="str">
        <f t="shared" si="29"/>
        <v>VerkeerScheepvaartHinderl. waterbeweging</v>
      </c>
    </row>
    <row r="315" spans="1:27" ht="30" x14ac:dyDescent="0.25">
      <c r="A315" s="2" t="s">
        <v>65</v>
      </c>
      <c r="B315" s="2" t="s">
        <v>362</v>
      </c>
      <c r="C315" s="2" t="s">
        <v>520</v>
      </c>
      <c r="D315" s="2">
        <v>190</v>
      </c>
      <c r="E315" s="2" t="s">
        <v>364</v>
      </c>
      <c r="F315" s="2">
        <v>200000300</v>
      </c>
      <c r="G315" s="2" t="s">
        <v>521</v>
      </c>
      <c r="H315" s="2" t="s">
        <v>520</v>
      </c>
      <c r="I315" s="107">
        <v>3</v>
      </c>
      <c r="J315" s="2"/>
      <c r="K315" s="2"/>
      <c r="L315" s="2" t="s">
        <v>522</v>
      </c>
      <c r="M315" s="2"/>
      <c r="N315" s="2"/>
      <c r="O315" s="46" t="s">
        <v>1459</v>
      </c>
      <c r="P315" s="47" t="s">
        <v>1465</v>
      </c>
      <c r="Q315" s="2"/>
      <c r="R315" s="39"/>
      <c r="S315" s="3" t="s">
        <v>1511</v>
      </c>
      <c r="T315" s="3" t="s">
        <v>1512</v>
      </c>
      <c r="U315" s="3" t="s">
        <v>1512</v>
      </c>
      <c r="V315" s="89">
        <f t="shared" si="24"/>
        <v>7</v>
      </c>
      <c r="W315" s="89">
        <f t="shared" si="25"/>
        <v>11</v>
      </c>
      <c r="X315" s="89">
        <f t="shared" si="26"/>
        <v>15</v>
      </c>
      <c r="Y315" s="89">
        <f t="shared" si="27"/>
        <v>15</v>
      </c>
      <c r="Z315" s="89">
        <f t="shared" si="28"/>
        <v>14</v>
      </c>
      <c r="AA315" s="13" t="str">
        <f t="shared" si="29"/>
        <v>VerkeerScheepvaartOnbevoegd varen</v>
      </c>
    </row>
    <row r="316" spans="1:27" x14ac:dyDescent="0.25">
      <c r="A316" s="2" t="s">
        <v>65</v>
      </c>
      <c r="B316" s="2" t="s">
        <v>362</v>
      </c>
      <c r="C316" s="2" t="s">
        <v>345</v>
      </c>
      <c r="D316" s="2">
        <v>134</v>
      </c>
      <c r="E316" s="2" t="s">
        <v>553</v>
      </c>
      <c r="F316" s="2">
        <v>200000301</v>
      </c>
      <c r="G316" s="2" t="s">
        <v>554</v>
      </c>
      <c r="H316" s="2" t="s">
        <v>555</v>
      </c>
      <c r="I316" s="107">
        <v>2</v>
      </c>
      <c r="J316" s="2"/>
      <c r="K316" s="2"/>
      <c r="L316" s="2" t="s">
        <v>556</v>
      </c>
      <c r="M316" s="2"/>
      <c r="N316" s="2"/>
      <c r="O316" s="46" t="s">
        <v>1459</v>
      </c>
      <c r="P316" s="47" t="s">
        <v>1466</v>
      </c>
      <c r="Q316" s="2"/>
      <c r="R316" s="39"/>
      <c r="S316" s="3" t="s">
        <v>1511</v>
      </c>
      <c r="T316" s="3" t="s">
        <v>1512</v>
      </c>
      <c r="U316" s="3" t="s">
        <v>1512</v>
      </c>
      <c r="V316" s="89">
        <f t="shared" si="24"/>
        <v>7</v>
      </c>
      <c r="W316" s="89">
        <f t="shared" si="25"/>
        <v>11</v>
      </c>
      <c r="X316" s="89">
        <f t="shared" si="26"/>
        <v>13</v>
      </c>
      <c r="Y316" s="89">
        <f t="shared" si="27"/>
        <v>25</v>
      </c>
      <c r="Z316" s="89">
        <f t="shared" si="28"/>
        <v>14</v>
      </c>
      <c r="AA316" s="13" t="str">
        <f t="shared" si="29"/>
        <v>VerkeerScheepvaartOnder invloed</v>
      </c>
    </row>
    <row r="317" spans="1:27" x14ac:dyDescent="0.25">
      <c r="A317" s="2" t="s">
        <v>65</v>
      </c>
      <c r="B317" s="2" t="s">
        <v>362</v>
      </c>
      <c r="C317" s="2" t="s">
        <v>482</v>
      </c>
      <c r="D317" s="2">
        <v>190</v>
      </c>
      <c r="E317" s="2" t="s">
        <v>364</v>
      </c>
      <c r="F317" s="2">
        <v>200000302</v>
      </c>
      <c r="G317" s="2" t="s">
        <v>483</v>
      </c>
      <c r="H317" s="2" t="s">
        <v>484</v>
      </c>
      <c r="I317" s="107">
        <v>3</v>
      </c>
      <c r="J317" s="2"/>
      <c r="K317" s="2"/>
      <c r="L317" s="2" t="s">
        <v>485</v>
      </c>
      <c r="M317" s="2"/>
      <c r="N317" s="2"/>
      <c r="O317" s="46" t="s">
        <v>1459</v>
      </c>
      <c r="P317" s="47" t="s">
        <v>1467</v>
      </c>
      <c r="Q317" s="2"/>
      <c r="R317" s="39"/>
      <c r="S317" s="3" t="s">
        <v>1511</v>
      </c>
      <c r="T317" s="3" t="s">
        <v>1512</v>
      </c>
      <c r="U317" s="3" t="s">
        <v>1512</v>
      </c>
      <c r="V317" s="89">
        <f t="shared" si="24"/>
        <v>7</v>
      </c>
      <c r="W317" s="89">
        <f t="shared" si="25"/>
        <v>11</v>
      </c>
      <c r="X317" s="89">
        <f t="shared" si="26"/>
        <v>9</v>
      </c>
      <c r="Y317" s="89">
        <f t="shared" si="27"/>
        <v>21</v>
      </c>
      <c r="Z317" s="89">
        <f t="shared" si="28"/>
        <v>14</v>
      </c>
      <c r="AA317" s="13" t="str">
        <f t="shared" si="29"/>
        <v>VerkeerScheepvaartStremming</v>
      </c>
    </row>
    <row r="318" spans="1:27" x14ac:dyDescent="0.25">
      <c r="A318" s="2" t="s">
        <v>65</v>
      </c>
      <c r="B318" s="2" t="s">
        <v>66</v>
      </c>
      <c r="C318" s="2"/>
      <c r="D318" s="2">
        <v>950</v>
      </c>
      <c r="E318" s="2" t="s">
        <v>68</v>
      </c>
      <c r="F318" s="2">
        <v>200000303</v>
      </c>
      <c r="G318" s="2" t="s">
        <v>443</v>
      </c>
      <c r="H318" s="2" t="s">
        <v>444</v>
      </c>
      <c r="I318" s="107">
        <v>3</v>
      </c>
      <c r="J318" s="2"/>
      <c r="K318" s="2"/>
      <c r="L318" s="2" t="s">
        <v>445</v>
      </c>
      <c r="M318" s="2"/>
      <c r="N318" s="2"/>
      <c r="O318" s="46" t="s">
        <v>1468</v>
      </c>
      <c r="P318" s="47" t="s">
        <v>1469</v>
      </c>
      <c r="Q318" s="2"/>
      <c r="R318" s="39"/>
      <c r="S318" s="3" t="s">
        <v>1511</v>
      </c>
      <c r="T318" s="3" t="s">
        <v>1512</v>
      </c>
      <c r="U318" s="3" t="s">
        <v>1512</v>
      </c>
      <c r="V318" s="89">
        <f t="shared" si="24"/>
        <v>7</v>
      </c>
      <c r="W318" s="89">
        <f t="shared" si="25"/>
        <v>12</v>
      </c>
      <c r="X318" s="89">
        <f t="shared" si="26"/>
        <v>0</v>
      </c>
      <c r="Y318" s="89">
        <f t="shared" si="27"/>
        <v>20</v>
      </c>
      <c r="Z318" s="89">
        <f t="shared" si="28"/>
        <v>15</v>
      </c>
      <c r="AA318" s="13" t="str">
        <f t="shared" si="29"/>
        <v>VerkeerSpoorvervoer</v>
      </c>
    </row>
    <row r="319" spans="1:27" ht="30" x14ac:dyDescent="0.25">
      <c r="A319" s="2" t="s">
        <v>65</v>
      </c>
      <c r="B319" s="2" t="s">
        <v>66</v>
      </c>
      <c r="C319" s="2" t="s">
        <v>387</v>
      </c>
      <c r="D319" s="2">
        <v>950</v>
      </c>
      <c r="E319" s="2" t="s">
        <v>68</v>
      </c>
      <c r="F319" s="2">
        <v>200000304</v>
      </c>
      <c r="G319" s="2" t="s">
        <v>388</v>
      </c>
      <c r="H319" s="2" t="s">
        <v>389</v>
      </c>
      <c r="I319" s="107">
        <v>5</v>
      </c>
      <c r="J319" s="2"/>
      <c r="K319" s="2"/>
      <c r="L319" s="2" t="s">
        <v>390</v>
      </c>
      <c r="M319" s="2"/>
      <c r="N319" s="2"/>
      <c r="O319" s="46" t="s">
        <v>1468</v>
      </c>
      <c r="P319" s="47" t="s">
        <v>1470</v>
      </c>
      <c r="Q319" s="2"/>
      <c r="R319" s="39"/>
      <c r="S319" s="3" t="s">
        <v>1511</v>
      </c>
      <c r="T319" s="3" t="s">
        <v>1512</v>
      </c>
      <c r="U319" s="3" t="s">
        <v>1512</v>
      </c>
      <c r="V319" s="89">
        <f t="shared" si="24"/>
        <v>7</v>
      </c>
      <c r="W319" s="89">
        <f t="shared" si="25"/>
        <v>12</v>
      </c>
      <c r="X319" s="89">
        <f t="shared" si="26"/>
        <v>16</v>
      </c>
      <c r="Y319" s="89">
        <f t="shared" si="27"/>
        <v>22</v>
      </c>
      <c r="Z319" s="89">
        <f t="shared" si="28"/>
        <v>15</v>
      </c>
      <c r="AA319" s="13" t="str">
        <f t="shared" si="29"/>
        <v>VerkeerSpoorvervoerDefect meubilair</v>
      </c>
    </row>
    <row r="320" spans="1:27" ht="30" x14ac:dyDescent="0.25">
      <c r="A320" s="2" t="s">
        <v>65</v>
      </c>
      <c r="B320" s="2" t="s">
        <v>66</v>
      </c>
      <c r="C320" s="2" t="s">
        <v>391</v>
      </c>
      <c r="D320" s="2">
        <v>950</v>
      </c>
      <c r="E320" s="2" t="s">
        <v>68</v>
      </c>
      <c r="F320" s="2">
        <v>200000305</v>
      </c>
      <c r="G320" s="2" t="s">
        <v>392</v>
      </c>
      <c r="H320" s="2" t="s">
        <v>393</v>
      </c>
      <c r="I320" s="107">
        <v>2</v>
      </c>
      <c r="J320" s="2"/>
      <c r="K320" s="2"/>
      <c r="L320" s="2" t="s">
        <v>390</v>
      </c>
      <c r="M320" s="2"/>
      <c r="N320" s="2"/>
      <c r="O320" s="46" t="s">
        <v>1468</v>
      </c>
      <c r="P320" s="47" t="s">
        <v>1471</v>
      </c>
      <c r="Q320" s="2"/>
      <c r="R320" s="39"/>
      <c r="S320" s="3" t="s">
        <v>1511</v>
      </c>
      <c r="T320" s="3" t="s">
        <v>1512</v>
      </c>
      <c r="U320" s="3" t="s">
        <v>1512</v>
      </c>
      <c r="V320" s="89">
        <f t="shared" si="24"/>
        <v>7</v>
      </c>
      <c r="W320" s="89">
        <f t="shared" si="25"/>
        <v>12</v>
      </c>
      <c r="X320" s="89">
        <f t="shared" si="26"/>
        <v>17</v>
      </c>
      <c r="Y320" s="89">
        <f t="shared" si="27"/>
        <v>23</v>
      </c>
      <c r="Z320" s="89">
        <f t="shared" si="28"/>
        <v>15</v>
      </c>
      <c r="AA320" s="13" t="str">
        <f t="shared" si="29"/>
        <v>VerkeerSpoorvervoerLoslopende dieren</v>
      </c>
    </row>
    <row r="321" spans="1:27" x14ac:dyDescent="0.25">
      <c r="A321" s="2" t="s">
        <v>65</v>
      </c>
      <c r="B321" s="2" t="s">
        <v>66</v>
      </c>
      <c r="C321" s="2" t="s">
        <v>572</v>
      </c>
      <c r="D321" s="2">
        <v>950</v>
      </c>
      <c r="E321" s="2" t="s">
        <v>68</v>
      </c>
      <c r="F321" s="2">
        <v>200000306</v>
      </c>
      <c r="G321" s="2" t="s">
        <v>573</v>
      </c>
      <c r="H321" s="2" t="s">
        <v>572</v>
      </c>
      <c r="I321" s="108">
        <v>1</v>
      </c>
      <c r="J321" s="2"/>
      <c r="K321" s="2"/>
      <c r="L321" s="2" t="s">
        <v>574</v>
      </c>
      <c r="M321" s="2"/>
      <c r="N321" s="2"/>
      <c r="O321" s="46" t="s">
        <v>1468</v>
      </c>
      <c r="P321" s="47" t="s">
        <v>1472</v>
      </c>
      <c r="Q321" s="2"/>
      <c r="R321" s="39"/>
      <c r="S321" s="3" t="s">
        <v>1511</v>
      </c>
      <c r="T321" s="3" t="s">
        <v>1512</v>
      </c>
      <c r="U321" s="3" t="s">
        <v>1512</v>
      </c>
      <c r="V321" s="89">
        <f t="shared" si="24"/>
        <v>7</v>
      </c>
      <c r="W321" s="89">
        <f t="shared" si="25"/>
        <v>12</v>
      </c>
      <c r="X321" s="89">
        <f t="shared" si="26"/>
        <v>17</v>
      </c>
      <c r="Y321" s="89">
        <f t="shared" si="27"/>
        <v>17</v>
      </c>
      <c r="Z321" s="89">
        <f t="shared" si="28"/>
        <v>15</v>
      </c>
      <c r="AA321" s="13" t="str">
        <f t="shared" si="29"/>
        <v>VerkeerSpoorvervoerNegeren rood sein</v>
      </c>
    </row>
    <row r="322" spans="1:27" x14ac:dyDescent="0.25">
      <c r="A322" s="2" t="s">
        <v>65</v>
      </c>
      <c r="B322" s="2" t="s">
        <v>66</v>
      </c>
      <c r="C322" s="2" t="s">
        <v>345</v>
      </c>
      <c r="D322" s="2">
        <v>950</v>
      </c>
      <c r="E322" s="2" t="s">
        <v>68</v>
      </c>
      <c r="F322" s="2">
        <v>200000307</v>
      </c>
      <c r="G322" s="2" t="s">
        <v>429</v>
      </c>
      <c r="H322" s="2" t="s">
        <v>430</v>
      </c>
      <c r="I322" s="107">
        <v>2</v>
      </c>
      <c r="J322" s="2"/>
      <c r="K322" s="2"/>
      <c r="L322" s="2" t="s">
        <v>431</v>
      </c>
      <c r="M322" s="2"/>
      <c r="N322" s="2"/>
      <c r="O322" s="46" t="s">
        <v>1468</v>
      </c>
      <c r="P322" s="47" t="s">
        <v>1473</v>
      </c>
      <c r="Q322" s="2"/>
      <c r="R322" s="39"/>
      <c r="S322" s="3" t="s">
        <v>1511</v>
      </c>
      <c r="T322" s="3" t="s">
        <v>1512</v>
      </c>
      <c r="U322" s="3" t="s">
        <v>1512</v>
      </c>
      <c r="V322" s="89">
        <f t="shared" si="24"/>
        <v>7</v>
      </c>
      <c r="W322" s="89">
        <f t="shared" si="25"/>
        <v>12</v>
      </c>
      <c r="X322" s="89">
        <f t="shared" si="26"/>
        <v>13</v>
      </c>
      <c r="Y322" s="89">
        <f t="shared" si="27"/>
        <v>19</v>
      </c>
      <c r="Z322" s="89">
        <f t="shared" si="28"/>
        <v>15</v>
      </c>
      <c r="AA322" s="13" t="str">
        <f t="shared" si="29"/>
        <v>VerkeerSpoorvervoerOnder invloed</v>
      </c>
    </row>
    <row r="323" spans="1:27" x14ac:dyDescent="0.25">
      <c r="A323" s="2" t="s">
        <v>65</v>
      </c>
      <c r="B323" s="2" t="s">
        <v>66</v>
      </c>
      <c r="C323" s="2" t="s">
        <v>492</v>
      </c>
      <c r="D323" s="2">
        <v>950</v>
      </c>
      <c r="E323" s="2" t="s">
        <v>68</v>
      </c>
      <c r="F323" s="2">
        <v>200000308</v>
      </c>
      <c r="G323" s="2" t="s">
        <v>493</v>
      </c>
      <c r="H323" s="2" t="s">
        <v>494</v>
      </c>
      <c r="I323" s="107">
        <v>1</v>
      </c>
      <c r="J323" s="2"/>
      <c r="K323" s="2"/>
      <c r="L323" s="2" t="s">
        <v>495</v>
      </c>
      <c r="M323" s="2"/>
      <c r="N323" s="2"/>
      <c r="O323" s="46" t="s">
        <v>1468</v>
      </c>
      <c r="P323" s="47" t="s">
        <v>1474</v>
      </c>
      <c r="Q323" s="2"/>
      <c r="R323" s="39"/>
      <c r="S323" s="3" t="s">
        <v>1511</v>
      </c>
      <c r="T323" s="3" t="s">
        <v>1512</v>
      </c>
      <c r="U323" s="3" t="s">
        <v>1512</v>
      </c>
      <c r="V323" s="89">
        <f t="shared" ref="V323:V342" si="34">LEN(A323)</f>
        <v>7</v>
      </c>
      <c r="W323" s="89">
        <f t="shared" ref="W323:W342" si="35">LEN(B323)</f>
        <v>12</v>
      </c>
      <c r="X323" s="89">
        <f t="shared" ref="X323:X342" si="36">LEN(C323)</f>
        <v>17</v>
      </c>
      <c r="Y323" s="89">
        <f t="shared" ref="Y323:Y342" si="37">LEN(H323)</f>
        <v>20</v>
      </c>
      <c r="Z323" s="89">
        <f t="shared" ref="Z323:Z342" si="38">LEN(O323)</f>
        <v>15</v>
      </c>
      <c r="AA323" s="13" t="str">
        <f t="shared" si="29"/>
        <v>VerkeerSpoorvervoerPersoon o/b spoor</v>
      </c>
    </row>
    <row r="324" spans="1:27" x14ac:dyDescent="0.25">
      <c r="A324" s="2" t="s">
        <v>65</v>
      </c>
      <c r="B324" s="2" t="s">
        <v>66</v>
      </c>
      <c r="C324" s="2" t="s">
        <v>482</v>
      </c>
      <c r="D324" s="2">
        <v>950</v>
      </c>
      <c r="E324" s="2" t="s">
        <v>68</v>
      </c>
      <c r="F324" s="2">
        <v>200009694</v>
      </c>
      <c r="G324" s="2" t="s">
        <v>11815</v>
      </c>
      <c r="H324" s="2" t="s">
        <v>696</v>
      </c>
      <c r="I324" s="107">
        <v>3</v>
      </c>
      <c r="J324" s="2"/>
      <c r="K324" s="2"/>
      <c r="L324" s="2"/>
      <c r="M324" s="2"/>
      <c r="N324" s="2"/>
      <c r="O324" s="46" t="s">
        <v>1468</v>
      </c>
      <c r="P324" s="47" t="s">
        <v>1475</v>
      </c>
      <c r="Q324" s="2"/>
      <c r="R324" s="39"/>
      <c r="S324" s="3" t="s">
        <v>1511</v>
      </c>
      <c r="T324" s="3" t="s">
        <v>1512</v>
      </c>
      <c r="U324" s="3" t="s">
        <v>1512</v>
      </c>
      <c r="V324" s="89">
        <f t="shared" si="34"/>
        <v>7</v>
      </c>
      <c r="W324" s="89">
        <f t="shared" si="35"/>
        <v>12</v>
      </c>
      <c r="X324" s="89">
        <f t="shared" si="36"/>
        <v>9</v>
      </c>
      <c r="Y324" s="89">
        <f t="shared" si="37"/>
        <v>22</v>
      </c>
      <c r="Z324" s="89">
        <f t="shared" si="38"/>
        <v>15</v>
      </c>
      <c r="AA324" s="13" t="str">
        <f t="shared" ref="AA324:AA342" si="39">CONCATENATE(A324,B324,C324)</f>
        <v>VerkeerSpoorvervoerStremming</v>
      </c>
    </row>
    <row r="325" spans="1:27" ht="75" x14ac:dyDescent="0.25">
      <c r="A325" s="2" t="s">
        <v>65</v>
      </c>
      <c r="B325" s="2" t="s">
        <v>66</v>
      </c>
      <c r="C325" s="2" t="s">
        <v>67</v>
      </c>
      <c r="D325" s="2">
        <v>950</v>
      </c>
      <c r="E325" s="2" t="s">
        <v>68</v>
      </c>
      <c r="F325" s="2">
        <v>200000309</v>
      </c>
      <c r="G325" s="2" t="s">
        <v>69</v>
      </c>
      <c r="H325" s="2" t="s">
        <v>67</v>
      </c>
      <c r="I325" s="107">
        <v>4</v>
      </c>
      <c r="J325" s="2"/>
      <c r="K325" s="2"/>
      <c r="L325" s="2" t="s">
        <v>70</v>
      </c>
      <c r="M325" s="2" t="s">
        <v>71</v>
      </c>
      <c r="N325" s="2"/>
      <c r="O325" s="46" t="s">
        <v>1468</v>
      </c>
      <c r="P325" s="47" t="s">
        <v>1476</v>
      </c>
      <c r="Q325" s="2"/>
      <c r="R325" s="39"/>
      <c r="S325" s="3" t="s">
        <v>1511</v>
      </c>
      <c r="T325" s="3" t="s">
        <v>1512</v>
      </c>
      <c r="U325" s="3" t="s">
        <v>1512</v>
      </c>
      <c r="V325" s="89">
        <f t="shared" si="34"/>
        <v>7</v>
      </c>
      <c r="W325" s="89">
        <f t="shared" si="35"/>
        <v>12</v>
      </c>
      <c r="X325" s="89">
        <f t="shared" si="36"/>
        <v>22</v>
      </c>
      <c r="Y325" s="89">
        <f t="shared" si="37"/>
        <v>22</v>
      </c>
      <c r="Z325" s="89">
        <f t="shared" si="38"/>
        <v>15</v>
      </c>
      <c r="AA325" s="13" t="str">
        <f t="shared" si="39"/>
        <v>VerkeerSpoorvervoerVerstoring treindienst</v>
      </c>
    </row>
    <row r="326" spans="1:27" x14ac:dyDescent="0.25">
      <c r="A326" s="2" t="s">
        <v>65</v>
      </c>
      <c r="B326" s="2" t="s">
        <v>166</v>
      </c>
      <c r="C326" s="2"/>
      <c r="D326" s="2">
        <v>170</v>
      </c>
      <c r="E326" s="2" t="s">
        <v>120</v>
      </c>
      <c r="F326" s="2">
        <v>200000310</v>
      </c>
      <c r="G326" s="2" t="s">
        <v>211</v>
      </c>
      <c r="H326" s="2" t="s">
        <v>166</v>
      </c>
      <c r="I326" s="107">
        <v>3</v>
      </c>
      <c r="J326" s="2"/>
      <c r="K326" s="2"/>
      <c r="L326" s="2" t="s">
        <v>212</v>
      </c>
      <c r="M326" s="2"/>
      <c r="N326" s="2"/>
      <c r="O326" s="46" t="s">
        <v>1477</v>
      </c>
      <c r="P326" s="47" t="s">
        <v>1478</v>
      </c>
      <c r="Q326" s="2"/>
      <c r="R326" s="39"/>
      <c r="S326" s="3" t="s">
        <v>1511</v>
      </c>
      <c r="T326" s="3" t="s">
        <v>1512</v>
      </c>
      <c r="U326" s="3" t="s">
        <v>1512</v>
      </c>
      <c r="V326" s="89">
        <f t="shared" si="34"/>
        <v>7</v>
      </c>
      <c r="W326" s="89">
        <f t="shared" si="35"/>
        <v>10</v>
      </c>
      <c r="X326" s="89">
        <f t="shared" si="36"/>
        <v>0</v>
      </c>
      <c r="Y326" s="89">
        <f t="shared" si="37"/>
        <v>10</v>
      </c>
      <c r="Z326" s="89">
        <f t="shared" si="38"/>
        <v>13</v>
      </c>
      <c r="AA326" s="13" t="str">
        <f t="shared" si="39"/>
        <v>VerkeerWegverkeer</v>
      </c>
    </row>
    <row r="327" spans="1:27" x14ac:dyDescent="0.25">
      <c r="A327" s="2" t="s">
        <v>65</v>
      </c>
      <c r="B327" s="2" t="s">
        <v>166</v>
      </c>
      <c r="C327" s="2" t="s">
        <v>627</v>
      </c>
      <c r="D327" s="2">
        <v>170</v>
      </c>
      <c r="E327" s="2" t="s">
        <v>120</v>
      </c>
      <c r="F327" s="2">
        <v>200009430</v>
      </c>
      <c r="G327" s="2" t="s">
        <v>628</v>
      </c>
      <c r="H327" s="2" t="s">
        <v>627</v>
      </c>
      <c r="I327" s="107">
        <v>1</v>
      </c>
      <c r="J327" s="2"/>
      <c r="K327" s="2"/>
      <c r="L327" s="2"/>
      <c r="M327" s="2"/>
      <c r="N327" s="2"/>
      <c r="O327" s="46" t="s">
        <v>1477</v>
      </c>
      <c r="P327" s="47" t="s">
        <v>1479</v>
      </c>
      <c r="Q327" s="2"/>
      <c r="R327" s="39"/>
      <c r="S327" s="3" t="s">
        <v>1511</v>
      </c>
      <c r="T327" s="3" t="s">
        <v>1512</v>
      </c>
      <c r="U327" s="3" t="s">
        <v>1512</v>
      </c>
      <c r="V327" s="89">
        <f t="shared" si="34"/>
        <v>7</v>
      </c>
      <c r="W327" s="89">
        <f t="shared" si="35"/>
        <v>10</v>
      </c>
      <c r="X327" s="89">
        <f t="shared" si="36"/>
        <v>13</v>
      </c>
      <c r="Y327" s="89">
        <f t="shared" si="37"/>
        <v>13</v>
      </c>
      <c r="Z327" s="89">
        <f t="shared" si="38"/>
        <v>13</v>
      </c>
      <c r="AA327" s="13" t="str">
        <f t="shared" si="39"/>
        <v>VerkeerWegverkeerAchtervolging</v>
      </c>
    </row>
    <row r="328" spans="1:27" x14ac:dyDescent="0.25">
      <c r="A328" s="2" t="s">
        <v>65</v>
      </c>
      <c r="B328" s="2" t="s">
        <v>166</v>
      </c>
      <c r="C328" s="2" t="s">
        <v>458</v>
      </c>
      <c r="D328" s="2">
        <v>170</v>
      </c>
      <c r="E328" s="2" t="s">
        <v>120</v>
      </c>
      <c r="F328" s="2">
        <v>200000311</v>
      </c>
      <c r="G328" s="2" t="s">
        <v>459</v>
      </c>
      <c r="H328" s="2" t="s">
        <v>460</v>
      </c>
      <c r="I328" s="107">
        <v>2</v>
      </c>
      <c r="J328" s="2"/>
      <c r="K328" s="2"/>
      <c r="L328" s="2" t="s">
        <v>461</v>
      </c>
      <c r="M328" s="2"/>
      <c r="N328" s="2"/>
      <c r="O328" s="46" t="s">
        <v>1477</v>
      </c>
      <c r="P328" s="47" t="s">
        <v>1480</v>
      </c>
      <c r="Q328" s="2"/>
      <c r="R328" s="39"/>
      <c r="S328" s="3" t="s">
        <v>1511</v>
      </c>
      <c r="T328" s="3" t="s">
        <v>1512</v>
      </c>
      <c r="U328" s="3" t="s">
        <v>1512</v>
      </c>
      <c r="V328" s="89">
        <f t="shared" si="34"/>
        <v>7</v>
      </c>
      <c r="W328" s="89">
        <f t="shared" si="35"/>
        <v>10</v>
      </c>
      <c r="X328" s="89">
        <f t="shared" si="36"/>
        <v>17</v>
      </c>
      <c r="Y328" s="89">
        <f t="shared" si="37"/>
        <v>24</v>
      </c>
      <c r="Z328" s="89">
        <f t="shared" si="38"/>
        <v>13</v>
      </c>
      <c r="AA328" s="13" t="str">
        <f t="shared" si="39"/>
        <v>VerkeerWegverkeerAfgevallen lading</v>
      </c>
    </row>
    <row r="329" spans="1:27" x14ac:dyDescent="0.25">
      <c r="A329" s="2" t="s">
        <v>65</v>
      </c>
      <c r="B329" s="2" t="s">
        <v>166</v>
      </c>
      <c r="C329" s="2" t="s">
        <v>438</v>
      </c>
      <c r="D329" s="2">
        <v>170</v>
      </c>
      <c r="E329" s="2" t="s">
        <v>120</v>
      </c>
      <c r="F329" s="2">
        <v>200001422</v>
      </c>
      <c r="G329" s="2" t="s">
        <v>439</v>
      </c>
      <c r="H329" s="2" t="s">
        <v>438</v>
      </c>
      <c r="I329" s="107">
        <v>3</v>
      </c>
      <c r="J329" s="2"/>
      <c r="K329" s="2"/>
      <c r="L329" s="2" t="s">
        <v>440</v>
      </c>
      <c r="M329" s="2"/>
      <c r="N329" s="2"/>
      <c r="O329" s="46" t="s">
        <v>1477</v>
      </c>
      <c r="P329" s="47" t="s">
        <v>1481</v>
      </c>
      <c r="Q329" s="2"/>
      <c r="R329" s="39"/>
      <c r="S329" s="3" t="s">
        <v>1511</v>
      </c>
      <c r="T329" s="3" t="s">
        <v>1512</v>
      </c>
      <c r="U329" s="3" t="s">
        <v>1512</v>
      </c>
      <c r="V329" s="89">
        <f t="shared" si="34"/>
        <v>7</v>
      </c>
      <c r="W329" s="89">
        <f t="shared" si="35"/>
        <v>10</v>
      </c>
      <c r="X329" s="89">
        <f t="shared" si="36"/>
        <v>13</v>
      </c>
      <c r="Y329" s="89">
        <f t="shared" si="37"/>
        <v>13</v>
      </c>
      <c r="Z329" s="89">
        <f t="shared" si="38"/>
        <v>13</v>
      </c>
      <c r="AA329" s="13" t="str">
        <f t="shared" si="39"/>
        <v>VerkeerWegverkeerASO-rijgedrag</v>
      </c>
    </row>
    <row r="330" spans="1:27" x14ac:dyDescent="0.25">
      <c r="A330" s="2" t="s">
        <v>65</v>
      </c>
      <c r="B330" s="2" t="s">
        <v>166</v>
      </c>
      <c r="C330" s="2" t="s">
        <v>370</v>
      </c>
      <c r="D330" s="2">
        <v>170</v>
      </c>
      <c r="E330" s="2" t="s">
        <v>120</v>
      </c>
      <c r="F330" s="2">
        <v>200001412</v>
      </c>
      <c r="G330" s="2" t="s">
        <v>371</v>
      </c>
      <c r="H330" s="2" t="s">
        <v>372</v>
      </c>
      <c r="I330" s="107">
        <v>3</v>
      </c>
      <c r="J330" s="2"/>
      <c r="K330" s="2"/>
      <c r="L330" s="2" t="s">
        <v>373</v>
      </c>
      <c r="M330" s="2"/>
      <c r="N330" s="2"/>
      <c r="O330" s="46" t="s">
        <v>1477</v>
      </c>
      <c r="P330" s="47" t="s">
        <v>1482</v>
      </c>
      <c r="Q330" s="2"/>
      <c r="R330" s="39"/>
      <c r="S330" s="3" t="s">
        <v>1511</v>
      </c>
      <c r="T330" s="3" t="s">
        <v>1512</v>
      </c>
      <c r="U330" s="3" t="s">
        <v>1512</v>
      </c>
      <c r="V330" s="89">
        <f t="shared" si="34"/>
        <v>7</v>
      </c>
      <c r="W330" s="89">
        <f t="shared" si="35"/>
        <v>10</v>
      </c>
      <c r="X330" s="89">
        <f t="shared" si="36"/>
        <v>16</v>
      </c>
      <c r="Y330" s="89">
        <f t="shared" si="37"/>
        <v>24</v>
      </c>
      <c r="Z330" s="89">
        <f t="shared" si="38"/>
        <v>13</v>
      </c>
      <c r="AA330" s="13" t="str">
        <f t="shared" si="39"/>
        <v>VerkeerWegverkeerBijz. Verk zaken</v>
      </c>
    </row>
    <row r="331" spans="1:27" ht="30" x14ac:dyDescent="0.25">
      <c r="A331" s="2" t="s">
        <v>65</v>
      </c>
      <c r="B331" s="2" t="s">
        <v>166</v>
      </c>
      <c r="C331" s="2" t="s">
        <v>179</v>
      </c>
      <c r="D331" s="2">
        <v>170</v>
      </c>
      <c r="E331" s="2" t="s">
        <v>120</v>
      </c>
      <c r="F331" s="2">
        <v>200000312</v>
      </c>
      <c r="G331" s="2" t="s">
        <v>180</v>
      </c>
      <c r="H331" s="2" t="s">
        <v>179</v>
      </c>
      <c r="I331" s="107">
        <v>4</v>
      </c>
      <c r="J331" s="2"/>
      <c r="K331" s="2"/>
      <c r="L331" s="2" t="s">
        <v>181</v>
      </c>
      <c r="M331" s="2"/>
      <c r="N331" s="2"/>
      <c r="O331" s="46" t="s">
        <v>1477</v>
      </c>
      <c r="P331" s="47" t="s">
        <v>1483</v>
      </c>
      <c r="Q331" s="2"/>
      <c r="R331" s="39"/>
      <c r="S331" s="3" t="s">
        <v>1511</v>
      </c>
      <c r="T331" s="3" t="s">
        <v>1512</v>
      </c>
      <c r="U331" s="3" t="s">
        <v>1512</v>
      </c>
      <c r="V331" s="89">
        <f t="shared" si="34"/>
        <v>7</v>
      </c>
      <c r="W331" s="89">
        <f t="shared" si="35"/>
        <v>10</v>
      </c>
      <c r="X331" s="89">
        <f t="shared" si="36"/>
        <v>22</v>
      </c>
      <c r="Y331" s="89">
        <f t="shared" si="37"/>
        <v>22</v>
      </c>
      <c r="Z331" s="89">
        <f t="shared" si="38"/>
        <v>13</v>
      </c>
      <c r="AA331" s="13" t="str">
        <f t="shared" si="39"/>
        <v>VerkeerWegverkeerDefect straatmeubilair</v>
      </c>
    </row>
    <row r="332" spans="1:27" x14ac:dyDescent="0.25">
      <c r="A332" s="2" t="s">
        <v>65</v>
      </c>
      <c r="B332" s="2" t="s">
        <v>166</v>
      </c>
      <c r="C332" s="2" t="s">
        <v>11728</v>
      </c>
      <c r="D332" s="2"/>
      <c r="E332" s="2"/>
      <c r="F332" s="2">
        <v>200010067</v>
      </c>
      <c r="G332" s="2" t="s">
        <v>11729</v>
      </c>
      <c r="H332" s="2" t="s">
        <v>11730</v>
      </c>
      <c r="I332" s="107">
        <v>2</v>
      </c>
      <c r="J332" s="2"/>
      <c r="K332" s="2"/>
      <c r="L332" s="2" t="s">
        <v>11731</v>
      </c>
      <c r="M332" s="2"/>
      <c r="N332" s="2"/>
      <c r="O332" s="46" t="s">
        <v>1477</v>
      </c>
      <c r="P332" s="47" t="s">
        <v>11732</v>
      </c>
      <c r="Q332" s="2"/>
      <c r="R332" s="39"/>
      <c r="S332" s="3" t="s">
        <v>1511</v>
      </c>
      <c r="T332" s="3"/>
      <c r="U332" s="3"/>
      <c r="V332" s="89">
        <f t="shared" si="34"/>
        <v>7</v>
      </c>
      <c r="W332" s="89">
        <f t="shared" si="35"/>
        <v>10</v>
      </c>
      <c r="X332" s="89">
        <f t="shared" si="36"/>
        <v>19</v>
      </c>
      <c r="Y332" s="89">
        <f t="shared" si="37"/>
        <v>22</v>
      </c>
      <c r="Z332" s="89">
        <f t="shared" si="38"/>
        <v>13</v>
      </c>
      <c r="AA332" s="13" t="str">
        <f t="shared" si="39"/>
        <v>VerkeerWegverkeerFietser o/b rijbaan</v>
      </c>
    </row>
    <row r="333" spans="1:27" x14ac:dyDescent="0.25">
      <c r="A333" s="2" t="s">
        <v>65</v>
      </c>
      <c r="B333" s="2" t="s">
        <v>166</v>
      </c>
      <c r="C333" s="2" t="s">
        <v>397</v>
      </c>
      <c r="D333" s="2">
        <v>170</v>
      </c>
      <c r="E333" s="2" t="s">
        <v>120</v>
      </c>
      <c r="F333" s="2">
        <v>200000313</v>
      </c>
      <c r="G333" s="2" t="s">
        <v>398</v>
      </c>
      <c r="H333" s="2" t="s">
        <v>399</v>
      </c>
      <c r="I333" s="107">
        <v>3</v>
      </c>
      <c r="J333" s="2"/>
      <c r="K333" s="2"/>
      <c r="L333" s="2" t="s">
        <v>400</v>
      </c>
      <c r="M333" s="2"/>
      <c r="N333" s="2"/>
      <c r="O333" s="46" t="s">
        <v>1477</v>
      </c>
      <c r="P333" s="47" t="s">
        <v>1484</v>
      </c>
      <c r="Q333" s="2"/>
      <c r="R333" s="39"/>
      <c r="S333" s="3" t="s">
        <v>1511</v>
      </c>
      <c r="T333" s="3" t="s">
        <v>1512</v>
      </c>
      <c r="U333" s="3" t="s">
        <v>1512</v>
      </c>
      <c r="V333" s="89">
        <f t="shared" si="34"/>
        <v>7</v>
      </c>
      <c r="W333" s="89">
        <f t="shared" si="35"/>
        <v>10</v>
      </c>
      <c r="X333" s="89">
        <f t="shared" si="36"/>
        <v>8</v>
      </c>
      <c r="Y333" s="89">
        <f t="shared" si="37"/>
        <v>14</v>
      </c>
      <c r="Z333" s="89">
        <f t="shared" si="38"/>
        <v>13</v>
      </c>
      <c r="AA333" s="13" t="str">
        <f t="shared" si="39"/>
        <v>VerkeerWegverkeerGladheid</v>
      </c>
    </row>
    <row r="334" spans="1:27" ht="30" x14ac:dyDescent="0.25">
      <c r="A334" s="2" t="s">
        <v>65</v>
      </c>
      <c r="B334" s="2" t="s">
        <v>166</v>
      </c>
      <c r="C334" s="2" t="s">
        <v>219</v>
      </c>
      <c r="D334" s="2">
        <v>171</v>
      </c>
      <c r="E334" s="2" t="s">
        <v>220</v>
      </c>
      <c r="F334" s="2">
        <v>200000314</v>
      </c>
      <c r="G334" s="2" t="s">
        <v>221</v>
      </c>
      <c r="H334" s="2" t="s">
        <v>219</v>
      </c>
      <c r="I334" s="107">
        <v>2</v>
      </c>
      <c r="J334" s="2"/>
      <c r="K334" s="2"/>
      <c r="L334" s="2" t="s">
        <v>222</v>
      </c>
      <c r="M334" s="2"/>
      <c r="N334" s="2"/>
      <c r="O334" s="46" t="s">
        <v>1477</v>
      </c>
      <c r="P334" s="47" t="s">
        <v>1485</v>
      </c>
      <c r="Q334" s="2"/>
      <c r="R334" s="39"/>
      <c r="S334" s="3" t="s">
        <v>1511</v>
      </c>
      <c r="T334" s="3" t="s">
        <v>1512</v>
      </c>
      <c r="U334" s="3" t="s">
        <v>1512</v>
      </c>
      <c r="V334" s="89">
        <f t="shared" si="34"/>
        <v>7</v>
      </c>
      <c r="W334" s="89">
        <f t="shared" si="35"/>
        <v>10</v>
      </c>
      <c r="X334" s="89">
        <f t="shared" si="36"/>
        <v>9</v>
      </c>
      <c r="Y334" s="89">
        <f t="shared" si="37"/>
        <v>9</v>
      </c>
      <c r="Z334" s="89">
        <f t="shared" si="38"/>
        <v>13</v>
      </c>
      <c r="AA334" s="13" t="str">
        <f t="shared" si="39"/>
        <v>VerkeerWegverkeerJoyriding</v>
      </c>
    </row>
    <row r="335" spans="1:27" x14ac:dyDescent="0.25">
      <c r="A335" s="2" t="s">
        <v>65</v>
      </c>
      <c r="B335" s="2" t="s">
        <v>166</v>
      </c>
      <c r="C335" s="2" t="s">
        <v>391</v>
      </c>
      <c r="D335" s="2">
        <v>154</v>
      </c>
      <c r="E335" s="2" t="s">
        <v>527</v>
      </c>
      <c r="F335" s="2">
        <v>200000315</v>
      </c>
      <c r="G335" s="2" t="s">
        <v>528</v>
      </c>
      <c r="H335" s="2" t="s">
        <v>529</v>
      </c>
      <c r="I335" s="107">
        <v>2</v>
      </c>
      <c r="J335" s="2"/>
      <c r="K335" s="2"/>
      <c r="L335" s="2" t="s">
        <v>530</v>
      </c>
      <c r="M335" s="2"/>
      <c r="N335" s="2"/>
      <c r="O335" s="46" t="s">
        <v>1477</v>
      </c>
      <c r="P335" s="47" t="s">
        <v>1486</v>
      </c>
      <c r="Q335" s="2"/>
      <c r="R335" s="39"/>
      <c r="S335" s="3" t="s">
        <v>1511</v>
      </c>
      <c r="T335" s="3" t="s">
        <v>1512</v>
      </c>
      <c r="U335" s="3" t="s">
        <v>1512</v>
      </c>
      <c r="V335" s="89">
        <f t="shared" si="34"/>
        <v>7</v>
      </c>
      <c r="W335" s="89">
        <f t="shared" si="35"/>
        <v>10</v>
      </c>
      <c r="X335" s="89">
        <f t="shared" si="36"/>
        <v>17</v>
      </c>
      <c r="Y335" s="89">
        <f t="shared" si="37"/>
        <v>24</v>
      </c>
      <c r="Z335" s="89">
        <f t="shared" si="38"/>
        <v>13</v>
      </c>
      <c r="AA335" s="13" t="str">
        <f t="shared" si="39"/>
        <v>VerkeerWegverkeerLoslopende dieren</v>
      </c>
    </row>
    <row r="336" spans="1:27" ht="30" x14ac:dyDescent="0.25">
      <c r="A336" s="2" t="s">
        <v>65</v>
      </c>
      <c r="B336" s="2" t="s">
        <v>166</v>
      </c>
      <c r="C336" s="2" t="s">
        <v>345</v>
      </c>
      <c r="D336" s="2">
        <v>130</v>
      </c>
      <c r="E336" s="2" t="s">
        <v>575</v>
      </c>
      <c r="F336" s="2">
        <v>200000316</v>
      </c>
      <c r="G336" s="2" t="s">
        <v>576</v>
      </c>
      <c r="H336" s="2" t="s">
        <v>577</v>
      </c>
      <c r="I336" s="107">
        <v>2</v>
      </c>
      <c r="J336" s="2"/>
      <c r="K336" s="2"/>
      <c r="L336" s="2" t="s">
        <v>578</v>
      </c>
      <c r="M336" s="2"/>
      <c r="N336" s="2"/>
      <c r="O336" s="46" t="s">
        <v>1477</v>
      </c>
      <c r="P336" s="47" t="s">
        <v>1487</v>
      </c>
      <c r="Q336" s="2"/>
      <c r="R336" s="39"/>
      <c r="S336" s="3" t="s">
        <v>1511</v>
      </c>
      <c r="T336" s="3" t="s">
        <v>1512</v>
      </c>
      <c r="U336" s="3" t="s">
        <v>1512</v>
      </c>
      <c r="V336" s="89">
        <f t="shared" si="34"/>
        <v>7</v>
      </c>
      <c r="W336" s="89">
        <f t="shared" si="35"/>
        <v>10</v>
      </c>
      <c r="X336" s="89">
        <f t="shared" si="36"/>
        <v>13</v>
      </c>
      <c r="Y336" s="89">
        <f t="shared" si="37"/>
        <v>24</v>
      </c>
      <c r="Z336" s="89">
        <f t="shared" si="38"/>
        <v>13</v>
      </c>
      <c r="AA336" s="13" t="str">
        <f t="shared" si="39"/>
        <v>VerkeerWegverkeerOnder invloed</v>
      </c>
    </row>
    <row r="337" spans="1:27" x14ac:dyDescent="0.25">
      <c r="A337" s="2" t="s">
        <v>65</v>
      </c>
      <c r="B337" s="2" t="s">
        <v>166</v>
      </c>
      <c r="C337" s="2" t="s">
        <v>329</v>
      </c>
      <c r="D337" s="2">
        <v>140</v>
      </c>
      <c r="E337" s="2" t="s">
        <v>330</v>
      </c>
      <c r="F337" s="2">
        <v>200000317</v>
      </c>
      <c r="G337" s="2" t="s">
        <v>331</v>
      </c>
      <c r="H337" s="2" t="s">
        <v>329</v>
      </c>
      <c r="I337" s="107">
        <v>3</v>
      </c>
      <c r="J337" s="2"/>
      <c r="K337" s="2"/>
      <c r="L337" s="2" t="s">
        <v>332</v>
      </c>
      <c r="M337" s="2"/>
      <c r="N337" s="2"/>
      <c r="O337" s="46" t="s">
        <v>1477</v>
      </c>
      <c r="P337" s="47" t="s">
        <v>1488</v>
      </c>
      <c r="Q337" s="2"/>
      <c r="R337" s="39"/>
      <c r="S337" s="3" t="s">
        <v>1511</v>
      </c>
      <c r="T337" s="3" t="s">
        <v>1512</v>
      </c>
      <c r="U337" s="3" t="s">
        <v>1512</v>
      </c>
      <c r="V337" s="89">
        <f t="shared" si="34"/>
        <v>7</v>
      </c>
      <c r="W337" s="89">
        <f t="shared" si="35"/>
        <v>10</v>
      </c>
      <c r="X337" s="89">
        <f t="shared" si="36"/>
        <v>15</v>
      </c>
      <c r="Y337" s="89">
        <f t="shared" si="37"/>
        <v>15</v>
      </c>
      <c r="Z337" s="89">
        <f t="shared" si="38"/>
        <v>13</v>
      </c>
      <c r="AA337" s="13" t="str">
        <f t="shared" si="39"/>
        <v>VerkeerWegverkeerParkeerprobleem</v>
      </c>
    </row>
    <row r="338" spans="1:27" x14ac:dyDescent="0.25">
      <c r="A338" s="2" t="s">
        <v>65</v>
      </c>
      <c r="B338" s="2" t="s">
        <v>166</v>
      </c>
      <c r="C338" s="2" t="s">
        <v>11723</v>
      </c>
      <c r="D338" s="2"/>
      <c r="E338" s="2"/>
      <c r="F338" s="2">
        <v>200010068</v>
      </c>
      <c r="G338" s="2" t="s">
        <v>11724</v>
      </c>
      <c r="H338" s="2" t="s">
        <v>11725</v>
      </c>
      <c r="I338" s="107">
        <v>2</v>
      </c>
      <c r="J338" s="2"/>
      <c r="K338" s="2"/>
      <c r="L338" s="2" t="s">
        <v>11726</v>
      </c>
      <c r="M338" s="2"/>
      <c r="N338" s="2"/>
      <c r="O338" s="46" t="s">
        <v>1477</v>
      </c>
      <c r="P338" s="47" t="s">
        <v>11727</v>
      </c>
      <c r="Q338" s="2"/>
      <c r="R338" s="39"/>
      <c r="S338" s="3" t="s">
        <v>1511</v>
      </c>
      <c r="T338" s="3"/>
      <c r="U338" s="3"/>
      <c r="V338" s="89">
        <f t="shared" si="34"/>
        <v>7</v>
      </c>
      <c r="W338" s="89">
        <f t="shared" si="35"/>
        <v>10</v>
      </c>
      <c r="X338" s="89">
        <f t="shared" si="36"/>
        <v>19</v>
      </c>
      <c r="Y338" s="89">
        <f t="shared" si="37"/>
        <v>22</v>
      </c>
      <c r="Z338" s="89">
        <f t="shared" si="38"/>
        <v>13</v>
      </c>
      <c r="AA338" s="13" t="str">
        <f t="shared" si="39"/>
        <v>VerkeerWegverkeerPersoon o/b rijbaan</v>
      </c>
    </row>
    <row r="339" spans="1:27" ht="30" x14ac:dyDescent="0.25">
      <c r="A339" s="2" t="s">
        <v>65</v>
      </c>
      <c r="B339" s="2" t="s">
        <v>166</v>
      </c>
      <c r="C339" s="2" t="s">
        <v>498</v>
      </c>
      <c r="D339" s="2">
        <v>173</v>
      </c>
      <c r="E339" s="2" t="s">
        <v>499</v>
      </c>
      <c r="F339" s="2">
        <v>200000318</v>
      </c>
      <c r="G339" s="2" t="s">
        <v>500</v>
      </c>
      <c r="H339" s="2" t="s">
        <v>498</v>
      </c>
      <c r="I339" s="107">
        <v>1</v>
      </c>
      <c r="J339" s="2"/>
      <c r="K339" s="2"/>
      <c r="L339" s="2" t="s">
        <v>501</v>
      </c>
      <c r="M339" s="2"/>
      <c r="N339" s="2"/>
      <c r="O339" s="46" t="s">
        <v>1477</v>
      </c>
      <c r="P339" s="47" t="s">
        <v>1489</v>
      </c>
      <c r="Q339" s="2"/>
      <c r="R339" s="39"/>
      <c r="S339" s="3" t="s">
        <v>1511</v>
      </c>
      <c r="T339" s="3" t="s">
        <v>1512</v>
      </c>
      <c r="U339" s="3" t="s">
        <v>1512</v>
      </c>
      <c r="V339" s="89">
        <f t="shared" si="34"/>
        <v>7</v>
      </c>
      <c r="W339" s="89">
        <f t="shared" si="35"/>
        <v>10</v>
      </c>
      <c r="X339" s="89">
        <f t="shared" si="36"/>
        <v>11</v>
      </c>
      <c r="Y339" s="89">
        <f t="shared" si="37"/>
        <v>11</v>
      </c>
      <c r="Z339" s="89">
        <f t="shared" si="38"/>
        <v>13</v>
      </c>
      <c r="AA339" s="13" t="str">
        <f t="shared" si="39"/>
        <v>VerkeerWegverkeerSpookrijder</v>
      </c>
    </row>
    <row r="340" spans="1:27" ht="30" x14ac:dyDescent="0.25">
      <c r="A340" s="2" t="s">
        <v>65</v>
      </c>
      <c r="B340" s="2" t="s">
        <v>166</v>
      </c>
      <c r="C340" s="2" t="s">
        <v>378</v>
      </c>
      <c r="D340" s="2">
        <v>170</v>
      </c>
      <c r="E340" s="2" t="s">
        <v>120</v>
      </c>
      <c r="F340" s="2">
        <v>200000319</v>
      </c>
      <c r="G340" s="2" t="s">
        <v>379</v>
      </c>
      <c r="H340" s="2" t="s">
        <v>378</v>
      </c>
      <c r="I340" s="107">
        <v>4</v>
      </c>
      <c r="J340" s="2"/>
      <c r="K340" s="2"/>
      <c r="L340" s="2" t="s">
        <v>380</v>
      </c>
      <c r="M340" s="2"/>
      <c r="N340" s="2"/>
      <c r="O340" s="46" t="s">
        <v>1477</v>
      </c>
      <c r="P340" s="47" t="s">
        <v>1490</v>
      </c>
      <c r="Q340" s="2"/>
      <c r="R340" s="39"/>
      <c r="S340" s="3" t="s">
        <v>1511</v>
      </c>
      <c r="T340" s="3" t="s">
        <v>1512</v>
      </c>
      <c r="U340" s="3" t="s">
        <v>1512</v>
      </c>
      <c r="V340" s="89">
        <f t="shared" si="34"/>
        <v>7</v>
      </c>
      <c r="W340" s="89">
        <f t="shared" si="35"/>
        <v>10</v>
      </c>
      <c r="X340" s="89">
        <f t="shared" si="36"/>
        <v>17</v>
      </c>
      <c r="Y340" s="89">
        <f t="shared" si="37"/>
        <v>17</v>
      </c>
      <c r="Z340" s="89">
        <f t="shared" si="38"/>
        <v>13</v>
      </c>
      <c r="AA340" s="13" t="str">
        <f t="shared" si="39"/>
        <v>VerkeerWegverkeerVerkeersgeleiding</v>
      </c>
    </row>
    <row r="341" spans="1:27" ht="30" x14ac:dyDescent="0.25">
      <c r="A341" s="2" t="s">
        <v>65</v>
      </c>
      <c r="B341" s="2" t="s">
        <v>166</v>
      </c>
      <c r="C341" s="2" t="s">
        <v>167</v>
      </c>
      <c r="D341" s="2">
        <v>150</v>
      </c>
      <c r="E341" s="2" t="s">
        <v>168</v>
      </c>
      <c r="F341" s="2">
        <v>200000320</v>
      </c>
      <c r="G341" s="2" t="s">
        <v>169</v>
      </c>
      <c r="H341" s="2" t="s">
        <v>167</v>
      </c>
      <c r="I341" s="107">
        <v>3</v>
      </c>
      <c r="J341" s="2"/>
      <c r="K341" s="2"/>
      <c r="L341" s="2" t="s">
        <v>170</v>
      </c>
      <c r="M341" s="2"/>
      <c r="N341" s="2"/>
      <c r="O341" s="46" t="s">
        <v>1477</v>
      </c>
      <c r="P341" s="47" t="s">
        <v>1491</v>
      </c>
      <c r="Q341" s="2"/>
      <c r="R341" s="39"/>
      <c r="S341" s="3" t="s">
        <v>1511</v>
      </c>
      <c r="T341" s="3" t="s">
        <v>1512</v>
      </c>
      <c r="U341" s="3" t="s">
        <v>1512</v>
      </c>
      <c r="V341" s="89">
        <f t="shared" si="34"/>
        <v>7</v>
      </c>
      <c r="W341" s="89">
        <f t="shared" si="35"/>
        <v>10</v>
      </c>
      <c r="X341" s="89">
        <f t="shared" si="36"/>
        <v>17</v>
      </c>
      <c r="Y341" s="89">
        <f t="shared" si="37"/>
        <v>17</v>
      </c>
      <c r="Z341" s="89">
        <f t="shared" si="38"/>
        <v>13</v>
      </c>
      <c r="AA341" s="13" t="str">
        <f t="shared" si="39"/>
        <v>VerkeerWegverkeerVerkeersstremming</v>
      </c>
    </row>
    <row r="342" spans="1:27" ht="30" x14ac:dyDescent="0.25">
      <c r="A342" s="2" t="s">
        <v>65</v>
      </c>
      <c r="B342" s="2" t="s">
        <v>166</v>
      </c>
      <c r="C342" s="2" t="s">
        <v>905</v>
      </c>
      <c r="D342" s="2">
        <v>170</v>
      </c>
      <c r="E342" s="2" t="s">
        <v>120</v>
      </c>
      <c r="F342" s="2">
        <v>200000321</v>
      </c>
      <c r="G342" s="2" t="s">
        <v>906</v>
      </c>
      <c r="H342" s="2" t="s">
        <v>905</v>
      </c>
      <c r="I342" s="107">
        <v>3</v>
      </c>
      <c r="J342" s="2"/>
      <c r="K342" s="2">
        <v>2</v>
      </c>
      <c r="L342" s="2" t="s">
        <v>907</v>
      </c>
      <c r="M342" s="2"/>
      <c r="N342" s="2"/>
      <c r="O342" s="46" t="s">
        <v>905</v>
      </c>
      <c r="P342" s="47" t="s">
        <v>1492</v>
      </c>
      <c r="Q342" s="2"/>
      <c r="R342" s="39"/>
      <c r="S342" s="3" t="s">
        <v>1511</v>
      </c>
      <c r="T342" s="3" t="s">
        <v>1512</v>
      </c>
      <c r="U342" s="3" t="s">
        <v>1512</v>
      </c>
      <c r="V342" s="89">
        <f t="shared" si="34"/>
        <v>7</v>
      </c>
      <c r="W342" s="89">
        <f t="shared" si="35"/>
        <v>10</v>
      </c>
      <c r="X342" s="89">
        <f t="shared" si="36"/>
        <v>15</v>
      </c>
      <c r="Y342" s="89">
        <f t="shared" si="37"/>
        <v>15</v>
      </c>
      <c r="Z342" s="89">
        <f t="shared" si="38"/>
        <v>15</v>
      </c>
      <c r="AA342" s="13" t="str">
        <f t="shared" si="39"/>
        <v>VerkeerWegverkeerVervuild wegdek</v>
      </c>
    </row>
  </sheetData>
  <autoFilter ref="A1:Z342"/>
  <sortState ref="A294:AF302">
    <sortCondition ref="C294:C302"/>
  </sortState>
  <conditionalFormatting sqref="Z2:Z300 Z302:Z342">
    <cfRule type="cellIs" dxfId="81" priority="2" operator="greaterThan">
      <formula>20</formula>
    </cfRule>
  </conditionalFormatting>
  <conditionalFormatting sqref="Z301">
    <cfRule type="cellIs" dxfId="80" priority="1" operator="greaterThan">
      <formula>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Q1643"/>
  <sheetViews>
    <sheetView tabSelected="1" zoomScale="70" zoomScaleNormal="70" workbookViewId="0">
      <pane xSplit="4" ySplit="1" topLeftCell="E2" activePane="bottomRight" state="frozen"/>
      <selection pane="topRight" activeCell="F1" sqref="F1"/>
      <selection pane="bottomLeft" activeCell="A2" sqref="A2"/>
      <selection pane="bottomRight" activeCell="A2" sqref="A2"/>
    </sheetView>
  </sheetViews>
  <sheetFormatPr defaultColWidth="8.7109375" defaultRowHeight="15" x14ac:dyDescent="0.25"/>
  <cols>
    <col min="1" max="1" width="23" style="13" bestFit="1" customWidth="1"/>
    <col min="2" max="2" width="21" style="13" bestFit="1" customWidth="1"/>
    <col min="3" max="3" width="15" style="13" bestFit="1" customWidth="1"/>
    <col min="4" max="4" width="24.5703125" style="13" customWidth="1"/>
    <col min="5" max="5" width="12.42578125" style="77" bestFit="1" customWidth="1"/>
    <col min="6" max="6" width="12.42578125" style="13" bestFit="1" customWidth="1"/>
    <col min="7" max="18" width="10.28515625" style="13" bestFit="1" customWidth="1"/>
    <col min="19" max="19" width="8.7109375" style="13" bestFit="1" customWidth="1"/>
    <col min="20" max="20" width="8.7109375" style="74" bestFit="1" customWidth="1"/>
    <col min="21" max="21" width="45.28515625" style="14" customWidth="1"/>
    <col min="22" max="22" width="61.28515625" style="14" bestFit="1" customWidth="1"/>
    <col min="23" max="23" width="101.7109375" style="14" bestFit="1" customWidth="1"/>
    <col min="24" max="24" width="103" style="14" bestFit="1" customWidth="1"/>
    <col min="25" max="25" width="72" style="14" bestFit="1" customWidth="1"/>
    <col min="26" max="26" width="255.7109375" style="13" bestFit="1" customWidth="1"/>
    <col min="27" max="27" width="6.42578125" style="13" customWidth="1"/>
    <col min="28" max="29" width="10.28515625" style="16" bestFit="1" customWidth="1"/>
    <col min="30" max="30" width="33.7109375" style="70" bestFit="1" customWidth="1"/>
    <col min="31" max="31" width="41" style="13" bestFit="1" customWidth="1"/>
    <col min="32" max="35" width="10.28515625" style="16" bestFit="1" customWidth="1"/>
    <col min="36" max="37" width="13.28515625" style="16" bestFit="1" customWidth="1"/>
    <col min="38" max="38" width="24.28515625" style="13" bestFit="1" customWidth="1"/>
    <col min="39" max="39" width="28.28515625" style="13" bestFit="1" customWidth="1"/>
    <col min="40" max="40" width="88.5703125" style="13" bestFit="1" customWidth="1"/>
    <col min="41" max="41" width="8.7109375" style="16" bestFit="1" customWidth="1"/>
    <col min="42" max="42" width="8.7109375" style="14"/>
    <col min="43" max="43" width="4.7109375" style="13" customWidth="1"/>
    <col min="44" max="16384" width="8.7109375" style="14"/>
  </cols>
  <sheetData>
    <row r="1" spans="1:43" s="37" customFormat="1" ht="102" x14ac:dyDescent="0.25">
      <c r="A1" s="48" t="s">
        <v>1523</v>
      </c>
      <c r="B1" s="48" t="s">
        <v>1524</v>
      </c>
      <c r="C1" s="48" t="s">
        <v>1525</v>
      </c>
      <c r="D1" s="48" t="s">
        <v>1526</v>
      </c>
      <c r="E1" s="76" t="s">
        <v>1527</v>
      </c>
      <c r="F1" s="49" t="s">
        <v>1528</v>
      </c>
      <c r="G1" s="49" t="s">
        <v>1529</v>
      </c>
      <c r="H1" s="49" t="s">
        <v>1530</v>
      </c>
      <c r="I1" s="49" t="s">
        <v>1531</v>
      </c>
      <c r="J1" s="49" t="s">
        <v>1532</v>
      </c>
      <c r="K1" s="49" t="s">
        <v>1533</v>
      </c>
      <c r="L1" s="49" t="s">
        <v>1534</v>
      </c>
      <c r="M1" s="49" t="s">
        <v>1535</v>
      </c>
      <c r="N1" s="49" t="s">
        <v>1536</v>
      </c>
      <c r="O1" s="49" t="s">
        <v>1537</v>
      </c>
      <c r="P1" s="49" t="s">
        <v>1538</v>
      </c>
      <c r="Q1" s="49" t="s">
        <v>1539</v>
      </c>
      <c r="R1" s="49" t="s">
        <v>1540</v>
      </c>
      <c r="S1" s="75" t="s">
        <v>1541</v>
      </c>
      <c r="T1" s="75" t="s">
        <v>1542</v>
      </c>
      <c r="U1" s="50" t="s">
        <v>1543</v>
      </c>
      <c r="V1" s="50" t="s">
        <v>1544</v>
      </c>
      <c r="W1" s="50" t="s">
        <v>1545</v>
      </c>
      <c r="X1" s="50" t="s">
        <v>1546</v>
      </c>
      <c r="Y1" s="50" t="s">
        <v>1547</v>
      </c>
      <c r="Z1" s="48" t="s">
        <v>1548</v>
      </c>
      <c r="AA1" s="48"/>
      <c r="AB1" s="34" t="s">
        <v>6145</v>
      </c>
      <c r="AC1" s="34" t="s">
        <v>6144</v>
      </c>
      <c r="AD1" s="31" t="s">
        <v>1112</v>
      </c>
      <c r="AE1" s="32" t="s">
        <v>1111</v>
      </c>
      <c r="AF1" s="33" t="s">
        <v>1549</v>
      </c>
      <c r="AG1" s="34" t="s">
        <v>1550</v>
      </c>
      <c r="AH1" s="34" t="s">
        <v>1551</v>
      </c>
      <c r="AI1" s="34" t="s">
        <v>1552</v>
      </c>
      <c r="AJ1" s="34" t="s">
        <v>1553</v>
      </c>
      <c r="AK1" s="34" t="s">
        <v>1554</v>
      </c>
      <c r="AL1" s="32" t="s">
        <v>1555</v>
      </c>
      <c r="AM1" s="32" t="s">
        <v>1556</v>
      </c>
      <c r="AN1" s="32" t="s">
        <v>1506</v>
      </c>
      <c r="AO1" s="35" t="s">
        <v>1507</v>
      </c>
      <c r="AP1" s="35" t="s">
        <v>12443</v>
      </c>
      <c r="AQ1" s="35" t="s">
        <v>12784</v>
      </c>
    </row>
    <row r="2" spans="1:43" x14ac:dyDescent="0.25">
      <c r="A2" s="15" t="s">
        <v>1557</v>
      </c>
      <c r="B2" s="15" t="s">
        <v>1558</v>
      </c>
      <c r="C2" s="15"/>
      <c r="D2" s="15"/>
      <c r="E2" s="94">
        <v>200012542</v>
      </c>
      <c r="F2" s="15"/>
      <c r="G2" s="15"/>
      <c r="H2" s="15"/>
      <c r="I2" s="15"/>
      <c r="J2" s="15"/>
      <c r="K2" s="15"/>
      <c r="L2" s="15"/>
      <c r="M2" s="15"/>
      <c r="N2" s="15"/>
      <c r="O2" s="15"/>
      <c r="P2" s="15"/>
      <c r="Q2" s="15"/>
      <c r="R2" s="15"/>
      <c r="S2" s="15"/>
      <c r="T2" s="38"/>
      <c r="U2" s="95"/>
      <c r="V2" s="95"/>
      <c r="W2" s="95"/>
      <c r="X2" s="95"/>
      <c r="Y2" s="95"/>
      <c r="Z2" s="15"/>
      <c r="AA2" s="15"/>
      <c r="AB2" s="39">
        <f t="shared" ref="AB2:AB65" si="0">LEN(A2)</f>
        <v>8</v>
      </c>
      <c r="AC2" s="39">
        <f t="shared" ref="AC2:AC65" si="1">LEN(D2)</f>
        <v>0</v>
      </c>
      <c r="AD2" s="96" t="s">
        <v>1559</v>
      </c>
      <c r="AE2" s="15" t="str">
        <f t="shared" ref="AE2:AE65" si="2">IF(CONCATENATE(IF(AI2="Ja",IF(AL2&gt;0,AL2,A2),""),IF(OR(IF(AK2="Ja",IF(AM2&gt;0,AM2,D2),"")="",IF(AI2="Ja",IF(AL2&gt;0,AL2,A2),"")=""),"",": "),IF(AK2="Ja",IF(AM2&gt;0,AM2,D2),""))="","",CONCATENATE("(",CONCATENATE(IF(AI2="Ja",IF(AL2&gt;0,AL2,A2),""),IF(OR(IF(AK2="Ja",IF(AM2&gt;0,AM2,D2),"")="",IF(AI2="Ja",IF(AL2&gt;0,AL2,A2),"")=""),"",": "),IF(AK2="Ja",IF(AM2&gt;0,AM2,D2),"")),")"))</f>
        <v/>
      </c>
      <c r="AF2" s="39"/>
      <c r="AG2" s="39" t="s">
        <v>1560</v>
      </c>
      <c r="AH2" s="39" t="s">
        <v>1561</v>
      </c>
      <c r="AI2" s="39" t="s">
        <v>1561</v>
      </c>
      <c r="AJ2" s="39" t="s">
        <v>1561</v>
      </c>
      <c r="AK2" s="39" t="s">
        <v>1561</v>
      </c>
      <c r="AL2" s="15"/>
      <c r="AM2" s="15"/>
      <c r="AN2" s="15"/>
      <c r="AO2" s="39"/>
      <c r="AP2" s="89">
        <f t="shared" ref="AP2:AP65" si="3">LEN(AM2)</f>
        <v>0</v>
      </c>
      <c r="AQ2" s="13" t="str">
        <f t="shared" ref="AQ2:AQ65" si="4">CONCATENATE(A2,D2)</f>
        <v>1e Alarm</v>
      </c>
    </row>
    <row r="3" spans="1:43" x14ac:dyDescent="0.25">
      <c r="A3" s="15" t="s">
        <v>1562</v>
      </c>
      <c r="B3" s="15" t="s">
        <v>1558</v>
      </c>
      <c r="C3" s="15"/>
      <c r="D3" s="15"/>
      <c r="E3" s="94">
        <v>200011960</v>
      </c>
      <c r="F3" s="15"/>
      <c r="G3" s="15" t="s">
        <v>1563</v>
      </c>
      <c r="H3" s="15" t="s">
        <v>1563</v>
      </c>
      <c r="I3" s="15" t="s">
        <v>1563</v>
      </c>
      <c r="J3" s="15"/>
      <c r="K3" s="15"/>
      <c r="L3" s="15"/>
      <c r="M3" s="15"/>
      <c r="N3" s="15"/>
      <c r="O3" s="15"/>
      <c r="P3" s="15"/>
      <c r="Q3" s="15"/>
      <c r="R3" s="15"/>
      <c r="S3" s="15" t="s">
        <v>1564</v>
      </c>
      <c r="T3" s="38">
        <v>15</v>
      </c>
      <c r="U3" s="95"/>
      <c r="V3" s="95"/>
      <c r="W3" s="95"/>
      <c r="X3" s="95"/>
      <c r="Y3" s="95"/>
      <c r="Z3" s="15"/>
      <c r="AA3" s="15"/>
      <c r="AB3" s="39">
        <f t="shared" si="0"/>
        <v>20</v>
      </c>
      <c r="AC3" s="39">
        <f t="shared" si="1"/>
        <v>0</v>
      </c>
      <c r="AD3" s="96" t="s">
        <v>1565</v>
      </c>
      <c r="AE3" s="15" t="str">
        <f t="shared" si="2"/>
        <v/>
      </c>
      <c r="AF3" s="39"/>
      <c r="AG3" s="39" t="s">
        <v>1560</v>
      </c>
      <c r="AH3" s="39" t="s">
        <v>1561</v>
      </c>
      <c r="AI3" s="39" t="s">
        <v>1561</v>
      </c>
      <c r="AJ3" s="39" t="s">
        <v>1561</v>
      </c>
      <c r="AK3" s="39" t="s">
        <v>1561</v>
      </c>
      <c r="AL3" s="15"/>
      <c r="AM3" s="15"/>
      <c r="AN3" s="15"/>
      <c r="AO3" s="39"/>
      <c r="AP3" s="89">
        <f t="shared" si="3"/>
        <v>0</v>
      </c>
      <c r="AQ3" s="13" t="str">
        <f t="shared" si="4"/>
        <v>Aant.Vracht/tankw.GS</v>
      </c>
    </row>
    <row r="4" spans="1:43" x14ac:dyDescent="0.25">
      <c r="A4" s="15" t="s">
        <v>1566</v>
      </c>
      <c r="B4" s="15" t="s">
        <v>1558</v>
      </c>
      <c r="C4" s="15"/>
      <c r="D4" s="15"/>
      <c r="E4" s="94">
        <v>200005207</v>
      </c>
      <c r="F4" s="15"/>
      <c r="G4" s="15" t="s">
        <v>1567</v>
      </c>
      <c r="H4" s="15" t="s">
        <v>1567</v>
      </c>
      <c r="I4" s="15" t="s">
        <v>1567</v>
      </c>
      <c r="J4" s="15"/>
      <c r="K4" s="15"/>
      <c r="L4" s="15"/>
      <c r="M4" s="15"/>
      <c r="N4" s="15"/>
      <c r="O4" s="15"/>
      <c r="P4" s="15"/>
      <c r="Q4" s="15"/>
      <c r="R4" s="15"/>
      <c r="S4" s="15" t="s">
        <v>1568</v>
      </c>
      <c r="T4" s="38">
        <v>7</v>
      </c>
      <c r="U4" s="95"/>
      <c r="V4" s="95"/>
      <c r="W4" s="95"/>
      <c r="X4" s="95"/>
      <c r="Y4" s="95"/>
      <c r="Z4" s="15"/>
      <c r="AA4" s="15"/>
      <c r="AB4" s="39">
        <f t="shared" si="0"/>
        <v>19</v>
      </c>
      <c r="AC4" s="39">
        <f t="shared" si="1"/>
        <v>0</v>
      </c>
      <c r="AD4" s="96" t="s">
        <v>1569</v>
      </c>
      <c r="AE4" s="15" t="str">
        <f t="shared" si="2"/>
        <v/>
      </c>
      <c r="AF4" s="39"/>
      <c r="AG4" s="39" t="s">
        <v>1560</v>
      </c>
      <c r="AH4" s="39" t="s">
        <v>1561</v>
      </c>
      <c r="AI4" s="39" t="s">
        <v>1561</v>
      </c>
      <c r="AJ4" s="39" t="s">
        <v>1561</v>
      </c>
      <c r="AK4" s="39" t="s">
        <v>1561</v>
      </c>
      <c r="AL4" s="15"/>
      <c r="AM4" s="15"/>
      <c r="AN4" s="15"/>
      <c r="AO4" s="39"/>
      <c r="AP4" s="89">
        <f t="shared" si="3"/>
        <v>0</v>
      </c>
      <c r="AQ4" s="13" t="str">
        <f t="shared" si="4"/>
        <v>Aantal aanhoudingen</v>
      </c>
    </row>
    <row r="5" spans="1:43" x14ac:dyDescent="0.25">
      <c r="A5" s="15" t="s">
        <v>1570</v>
      </c>
      <c r="B5" s="15" t="s">
        <v>1558</v>
      </c>
      <c r="C5" s="15"/>
      <c r="D5" s="15"/>
      <c r="E5" s="94">
        <v>200011961</v>
      </c>
      <c r="F5" s="15"/>
      <c r="G5" s="15" t="s">
        <v>1571</v>
      </c>
      <c r="H5" s="15" t="s">
        <v>1571</v>
      </c>
      <c r="I5" s="15" t="s">
        <v>1571</v>
      </c>
      <c r="J5" s="15"/>
      <c r="K5" s="15"/>
      <c r="L5" s="15"/>
      <c r="M5" s="15"/>
      <c r="N5" s="15"/>
      <c r="O5" s="15"/>
      <c r="P5" s="15"/>
      <c r="Q5" s="15"/>
      <c r="R5" s="15"/>
      <c r="S5" s="15" t="s">
        <v>1568</v>
      </c>
      <c r="T5" s="38">
        <v>8</v>
      </c>
      <c r="U5" s="95"/>
      <c r="V5" s="95"/>
      <c r="W5" s="95"/>
      <c r="X5" s="95"/>
      <c r="Y5" s="95"/>
      <c r="Z5" s="15"/>
      <c r="AA5" s="15"/>
      <c r="AB5" s="39">
        <f t="shared" si="0"/>
        <v>13</v>
      </c>
      <c r="AC5" s="39">
        <f t="shared" si="1"/>
        <v>0</v>
      </c>
      <c r="AD5" s="96" t="s">
        <v>1572</v>
      </c>
      <c r="AE5" s="15" t="str">
        <f t="shared" si="2"/>
        <v/>
      </c>
      <c r="AF5" s="39"/>
      <c r="AG5" s="39" t="s">
        <v>1560</v>
      </c>
      <c r="AH5" s="39" t="s">
        <v>1561</v>
      </c>
      <c r="AI5" s="39" t="s">
        <v>1561</v>
      </c>
      <c r="AJ5" s="39" t="s">
        <v>1561</v>
      </c>
      <c r="AK5" s="39" t="s">
        <v>1561</v>
      </c>
      <c r="AL5" s="15"/>
      <c r="AM5" s="15"/>
      <c r="AN5" s="15"/>
      <c r="AO5" s="39"/>
      <c r="AP5" s="89">
        <f t="shared" si="3"/>
        <v>0</v>
      </c>
      <c r="AQ5" s="13" t="str">
        <f t="shared" si="4"/>
        <v>Aantal daders</v>
      </c>
    </row>
    <row r="6" spans="1:43" x14ac:dyDescent="0.25">
      <c r="A6" s="15" t="s">
        <v>1573</v>
      </c>
      <c r="B6" s="15" t="s">
        <v>1558</v>
      </c>
      <c r="C6" s="15"/>
      <c r="D6" s="15"/>
      <c r="E6" s="94">
        <v>200011962</v>
      </c>
      <c r="F6" s="15"/>
      <c r="G6" s="15" t="s">
        <v>1574</v>
      </c>
      <c r="H6" s="15" t="s">
        <v>1574</v>
      </c>
      <c r="I6" s="15" t="s">
        <v>1574</v>
      </c>
      <c r="J6" s="15"/>
      <c r="K6" s="15"/>
      <c r="L6" s="15"/>
      <c r="M6" s="15"/>
      <c r="N6" s="15"/>
      <c r="O6" s="15"/>
      <c r="P6" s="15"/>
      <c r="Q6" s="15"/>
      <c r="R6" s="15"/>
      <c r="S6" s="15" t="s">
        <v>1575</v>
      </c>
      <c r="T6" s="38">
        <v>8</v>
      </c>
      <c r="U6" s="95"/>
      <c r="V6" s="95"/>
      <c r="W6" s="95"/>
      <c r="X6" s="95"/>
      <c r="Y6" s="95"/>
      <c r="Z6" s="15"/>
      <c r="AA6" s="15"/>
      <c r="AB6" s="39">
        <f t="shared" si="0"/>
        <v>13</v>
      </c>
      <c r="AC6" s="39">
        <f t="shared" si="1"/>
        <v>0</v>
      </c>
      <c r="AD6" s="96" t="s">
        <v>1576</v>
      </c>
      <c r="AE6" s="15" t="str">
        <f t="shared" si="2"/>
        <v/>
      </c>
      <c r="AF6" s="39"/>
      <c r="AG6" s="39" t="s">
        <v>1560</v>
      </c>
      <c r="AH6" s="39" t="s">
        <v>1561</v>
      </c>
      <c r="AI6" s="39" t="s">
        <v>1561</v>
      </c>
      <c r="AJ6" s="39" t="s">
        <v>1561</v>
      </c>
      <c r="AK6" s="39" t="s">
        <v>1561</v>
      </c>
      <c r="AL6" s="15"/>
      <c r="AM6" s="15"/>
      <c r="AN6" s="15"/>
      <c r="AO6" s="39"/>
      <c r="AP6" s="89">
        <f t="shared" si="3"/>
        <v>0</v>
      </c>
      <c r="AQ6" s="13" t="str">
        <f t="shared" si="4"/>
        <v>Aantal dieren</v>
      </c>
    </row>
    <row r="7" spans="1:43" x14ac:dyDescent="0.25">
      <c r="A7" s="15" t="s">
        <v>1577</v>
      </c>
      <c r="B7" s="15" t="s">
        <v>1558</v>
      </c>
      <c r="C7" s="15"/>
      <c r="D7" s="15"/>
      <c r="E7" s="94">
        <v>200000322</v>
      </c>
      <c r="F7" s="15"/>
      <c r="G7" s="15" t="s">
        <v>1578</v>
      </c>
      <c r="H7" s="15" t="s">
        <v>1578</v>
      </c>
      <c r="I7" s="15" t="s">
        <v>1578</v>
      </c>
      <c r="J7" s="15"/>
      <c r="K7" s="15"/>
      <c r="L7" s="15"/>
      <c r="M7" s="15"/>
      <c r="N7" s="15"/>
      <c r="O7" s="15"/>
      <c r="P7" s="15"/>
      <c r="Q7" s="15"/>
      <c r="R7" s="15"/>
      <c r="S7" s="15" t="s">
        <v>1575</v>
      </c>
      <c r="T7" s="38">
        <v>5</v>
      </c>
      <c r="U7" s="95"/>
      <c r="V7" s="95"/>
      <c r="W7" s="95" t="s">
        <v>1579</v>
      </c>
      <c r="X7" s="95"/>
      <c r="Y7" s="95"/>
      <c r="Z7" s="15"/>
      <c r="AA7" s="15"/>
      <c r="AB7" s="39">
        <f t="shared" si="0"/>
        <v>12</v>
      </c>
      <c r="AC7" s="39">
        <f t="shared" si="1"/>
        <v>0</v>
      </c>
      <c r="AD7" s="96" t="s">
        <v>1580</v>
      </c>
      <c r="AE7" s="15" t="str">
        <f t="shared" si="2"/>
        <v/>
      </c>
      <c r="AF7" s="39"/>
      <c r="AG7" s="39" t="s">
        <v>1560</v>
      </c>
      <c r="AH7" s="39" t="s">
        <v>1561</v>
      </c>
      <c r="AI7" s="39" t="s">
        <v>1561</v>
      </c>
      <c r="AJ7" s="39" t="s">
        <v>1561</v>
      </c>
      <c r="AK7" s="39" t="s">
        <v>1561</v>
      </c>
      <c r="AL7" s="15"/>
      <c r="AM7" s="15"/>
      <c r="AN7" s="15"/>
      <c r="AO7" s="39"/>
      <c r="AP7" s="89">
        <f t="shared" si="3"/>
        <v>0</v>
      </c>
      <c r="AQ7" s="13" t="str">
        <f t="shared" si="4"/>
        <v>Aantal doden</v>
      </c>
    </row>
    <row r="8" spans="1:43" x14ac:dyDescent="0.25">
      <c r="A8" s="15" t="s">
        <v>1581</v>
      </c>
      <c r="B8" s="15" t="s">
        <v>1558</v>
      </c>
      <c r="C8" s="15"/>
      <c r="D8" s="15"/>
      <c r="E8" s="94">
        <v>200000323</v>
      </c>
      <c r="F8" s="15"/>
      <c r="G8" s="15" t="s">
        <v>1582</v>
      </c>
      <c r="H8" s="15" t="s">
        <v>1582</v>
      </c>
      <c r="I8" s="15" t="s">
        <v>1582</v>
      </c>
      <c r="J8" s="15"/>
      <c r="K8" s="15"/>
      <c r="L8" s="15"/>
      <c r="M8" s="15"/>
      <c r="N8" s="15"/>
      <c r="O8" s="15"/>
      <c r="P8" s="15"/>
      <c r="Q8" s="15"/>
      <c r="R8" s="15"/>
      <c r="S8" s="15" t="s">
        <v>1575</v>
      </c>
      <c r="T8" s="38">
        <v>4</v>
      </c>
      <c r="U8" s="95"/>
      <c r="V8" s="95"/>
      <c r="W8" s="95" t="s">
        <v>1583</v>
      </c>
      <c r="X8" s="95"/>
      <c r="Y8" s="95"/>
      <c r="Z8" s="15"/>
      <c r="AA8" s="15"/>
      <c r="AB8" s="39">
        <f t="shared" si="0"/>
        <v>15</v>
      </c>
      <c r="AC8" s="39">
        <f t="shared" si="1"/>
        <v>0</v>
      </c>
      <c r="AD8" s="96" t="s">
        <v>1584</v>
      </c>
      <c r="AE8" s="15" t="str">
        <f t="shared" si="2"/>
        <v/>
      </c>
      <c r="AF8" s="39"/>
      <c r="AG8" s="39" t="s">
        <v>1560</v>
      </c>
      <c r="AH8" s="39" t="s">
        <v>1561</v>
      </c>
      <c r="AI8" s="39" t="s">
        <v>1561</v>
      </c>
      <c r="AJ8" s="39" t="s">
        <v>1561</v>
      </c>
      <c r="AK8" s="39" t="s">
        <v>1561</v>
      </c>
      <c r="AL8" s="15"/>
      <c r="AM8" s="15"/>
      <c r="AN8" s="15"/>
      <c r="AO8" s="39"/>
      <c r="AP8" s="89">
        <f t="shared" si="3"/>
        <v>0</v>
      </c>
      <c r="AQ8" s="13" t="str">
        <f t="shared" si="4"/>
        <v>Aantal gewonden</v>
      </c>
    </row>
    <row r="9" spans="1:43" x14ac:dyDescent="0.25">
      <c r="A9" s="15" t="s">
        <v>1585</v>
      </c>
      <c r="B9" s="15" t="s">
        <v>1558</v>
      </c>
      <c r="C9" s="15"/>
      <c r="D9" s="15"/>
      <c r="E9" s="94">
        <v>200000361</v>
      </c>
      <c r="F9" s="15"/>
      <c r="G9" s="15" t="s">
        <v>1586</v>
      </c>
      <c r="H9" s="15" t="s">
        <v>1586</v>
      </c>
      <c r="I9" s="15" t="s">
        <v>1586</v>
      </c>
      <c r="J9" s="15"/>
      <c r="K9" s="15"/>
      <c r="L9" s="15">
        <v>17</v>
      </c>
      <c r="M9" s="15"/>
      <c r="N9" s="15"/>
      <c r="O9" s="15"/>
      <c r="P9" s="15"/>
      <c r="Q9" s="15"/>
      <c r="R9" s="15"/>
      <c r="S9" s="15" t="s">
        <v>1575</v>
      </c>
      <c r="T9" s="38">
        <v>2</v>
      </c>
      <c r="U9" s="95"/>
      <c r="V9" s="95"/>
      <c r="W9" s="95"/>
      <c r="X9" s="95"/>
      <c r="Y9" s="95"/>
      <c r="Z9" s="15"/>
      <c r="AA9" s="15"/>
      <c r="AB9" s="39">
        <f t="shared" si="0"/>
        <v>16</v>
      </c>
      <c r="AC9" s="39">
        <f t="shared" si="1"/>
        <v>0</v>
      </c>
      <c r="AD9" s="96" t="s">
        <v>1587</v>
      </c>
      <c r="AE9" s="15" t="str">
        <f t="shared" si="2"/>
        <v/>
      </c>
      <c r="AF9" s="39"/>
      <c r="AG9" s="39" t="s">
        <v>1560</v>
      </c>
      <c r="AH9" s="39" t="s">
        <v>1561</v>
      </c>
      <c r="AI9" s="39" t="s">
        <v>1561</v>
      </c>
      <c r="AJ9" s="39" t="s">
        <v>1561</v>
      </c>
      <c r="AK9" s="39" t="s">
        <v>1561</v>
      </c>
      <c r="AL9" s="15"/>
      <c r="AM9" s="15"/>
      <c r="AN9" s="15"/>
      <c r="AO9" s="39"/>
      <c r="AP9" s="89">
        <f t="shared" si="3"/>
        <v>0</v>
      </c>
      <c r="AQ9" s="13" t="str">
        <f t="shared" si="4"/>
        <v>Aantal in object</v>
      </c>
    </row>
    <row r="10" spans="1:43" x14ac:dyDescent="0.25">
      <c r="A10" s="15" t="s">
        <v>1588</v>
      </c>
      <c r="B10" s="15" t="s">
        <v>1558</v>
      </c>
      <c r="C10" s="15"/>
      <c r="D10" s="15"/>
      <c r="E10" s="94">
        <v>200012180</v>
      </c>
      <c r="F10" s="15"/>
      <c r="G10" s="15" t="s">
        <v>1589</v>
      </c>
      <c r="H10" s="15" t="s">
        <v>1589</v>
      </c>
      <c r="I10" s="15" t="s">
        <v>1589</v>
      </c>
      <c r="J10" s="15"/>
      <c r="K10" s="15"/>
      <c r="L10" s="15"/>
      <c r="M10" s="15"/>
      <c r="N10" s="15"/>
      <c r="O10" s="15"/>
      <c r="P10" s="15"/>
      <c r="Q10" s="15"/>
      <c r="R10" s="15"/>
      <c r="S10" s="15" t="s">
        <v>1575</v>
      </c>
      <c r="T10" s="38">
        <v>7</v>
      </c>
      <c r="U10" s="95"/>
      <c r="V10" s="95"/>
      <c r="W10" s="95"/>
      <c r="X10" s="95"/>
      <c r="Y10" s="95"/>
      <c r="Z10" s="15"/>
      <c r="AA10" s="15"/>
      <c r="AB10" s="39">
        <f t="shared" si="0"/>
        <v>20</v>
      </c>
      <c r="AC10" s="39">
        <f t="shared" si="1"/>
        <v>0</v>
      </c>
      <c r="AD10" s="96" t="s">
        <v>1590</v>
      </c>
      <c r="AE10" s="15" t="str">
        <f t="shared" si="2"/>
        <v/>
      </c>
      <c r="AF10" s="39"/>
      <c r="AG10" s="39" t="s">
        <v>1560</v>
      </c>
      <c r="AH10" s="39" t="s">
        <v>1561</v>
      </c>
      <c r="AI10" s="39" t="s">
        <v>1561</v>
      </c>
      <c r="AJ10" s="39" t="s">
        <v>1561</v>
      </c>
      <c r="AK10" s="39" t="s">
        <v>1561</v>
      </c>
      <c r="AL10" s="15"/>
      <c r="AM10" s="15"/>
      <c r="AN10" s="15"/>
      <c r="AO10" s="39"/>
      <c r="AP10" s="89">
        <f t="shared" si="3"/>
        <v>0</v>
      </c>
      <c r="AQ10" s="13" t="str">
        <f t="shared" si="4"/>
        <v>Aantal niet Zelfredz</v>
      </c>
    </row>
    <row r="11" spans="1:43" x14ac:dyDescent="0.25">
      <c r="A11" s="15" t="s">
        <v>1591</v>
      </c>
      <c r="B11" s="15" t="s">
        <v>1558</v>
      </c>
      <c r="C11" s="15"/>
      <c r="D11" s="15"/>
      <c r="E11" s="94">
        <v>200000325</v>
      </c>
      <c r="F11" s="15"/>
      <c r="G11" s="15" t="s">
        <v>1592</v>
      </c>
      <c r="H11" s="15" t="s">
        <v>1592</v>
      </c>
      <c r="I11" s="15" t="s">
        <v>1592</v>
      </c>
      <c r="J11" s="15"/>
      <c r="K11" s="15"/>
      <c r="L11" s="15"/>
      <c r="M11" s="15"/>
      <c r="N11" s="15"/>
      <c r="O11" s="15"/>
      <c r="P11" s="15"/>
      <c r="Q11" s="15"/>
      <c r="R11" s="15"/>
      <c r="S11" s="15" t="s">
        <v>1575</v>
      </c>
      <c r="T11" s="38">
        <v>1</v>
      </c>
      <c r="U11" s="95"/>
      <c r="V11" s="95"/>
      <c r="W11" s="95"/>
      <c r="X11" s="95"/>
      <c r="Y11" s="95"/>
      <c r="Z11" s="15"/>
      <c r="AA11" s="15"/>
      <c r="AB11" s="39">
        <f t="shared" si="0"/>
        <v>15</v>
      </c>
      <c r="AC11" s="39">
        <f t="shared" si="1"/>
        <v>0</v>
      </c>
      <c r="AD11" s="96" t="s">
        <v>1593</v>
      </c>
      <c r="AE11" s="15" t="str">
        <f t="shared" si="2"/>
        <v/>
      </c>
      <c r="AF11" s="39"/>
      <c r="AG11" s="39" t="s">
        <v>1560</v>
      </c>
      <c r="AH11" s="39" t="s">
        <v>1561</v>
      </c>
      <c r="AI11" s="39" t="s">
        <v>1561</v>
      </c>
      <c r="AJ11" s="39" t="s">
        <v>1561</v>
      </c>
      <c r="AK11" s="39" t="s">
        <v>1561</v>
      </c>
      <c r="AL11" s="15"/>
      <c r="AM11" s="15"/>
      <c r="AN11" s="15"/>
      <c r="AO11" s="39"/>
      <c r="AP11" s="89">
        <f t="shared" si="3"/>
        <v>0</v>
      </c>
      <c r="AQ11" s="13" t="str">
        <f t="shared" si="4"/>
        <v>Aantal personen</v>
      </c>
    </row>
    <row r="12" spans="1:43" x14ac:dyDescent="0.25">
      <c r="A12" s="15" t="s">
        <v>1594</v>
      </c>
      <c r="B12" s="15" t="s">
        <v>1558</v>
      </c>
      <c r="C12" s="15"/>
      <c r="D12" s="15"/>
      <c r="E12" s="94">
        <v>200000326</v>
      </c>
      <c r="F12" s="15"/>
      <c r="G12" s="15" t="s">
        <v>1595</v>
      </c>
      <c r="H12" s="15" t="s">
        <v>1595</v>
      </c>
      <c r="I12" s="15" t="s">
        <v>1595</v>
      </c>
      <c r="J12" s="15"/>
      <c r="K12" s="15"/>
      <c r="L12" s="15"/>
      <c r="M12" s="15"/>
      <c r="N12" s="15"/>
      <c r="O12" s="15"/>
      <c r="P12" s="15"/>
      <c r="Q12" s="15"/>
      <c r="R12" s="15"/>
      <c r="S12" s="15" t="s">
        <v>1575</v>
      </c>
      <c r="T12" s="38">
        <v>6</v>
      </c>
      <c r="U12" s="95"/>
      <c r="V12" s="95"/>
      <c r="W12" s="95" t="s">
        <v>1596</v>
      </c>
      <c r="X12" s="95"/>
      <c r="Y12" s="95"/>
      <c r="Z12" s="15"/>
      <c r="AA12" s="15"/>
      <c r="AB12" s="39">
        <f t="shared" si="0"/>
        <v>15</v>
      </c>
      <c r="AC12" s="39">
        <f t="shared" si="1"/>
        <v>0</v>
      </c>
      <c r="AD12" s="96" t="s">
        <v>1597</v>
      </c>
      <c r="AE12" s="15" t="str">
        <f t="shared" si="2"/>
        <v/>
      </c>
      <c r="AF12" s="39"/>
      <c r="AG12" s="39" t="s">
        <v>1560</v>
      </c>
      <c r="AH12" s="39" t="s">
        <v>1561</v>
      </c>
      <c r="AI12" s="39" t="s">
        <v>1561</v>
      </c>
      <c r="AJ12" s="39" t="s">
        <v>1561</v>
      </c>
      <c r="AK12" s="39" t="s">
        <v>1561</v>
      </c>
      <c r="AL12" s="15"/>
      <c r="AM12" s="15"/>
      <c r="AN12" s="15"/>
      <c r="AO12" s="39"/>
      <c r="AP12" s="89">
        <f t="shared" si="3"/>
        <v>0</v>
      </c>
      <c r="AQ12" s="13" t="str">
        <f t="shared" si="4"/>
        <v>Aantal te water</v>
      </c>
    </row>
    <row r="13" spans="1:43" x14ac:dyDescent="0.25">
      <c r="A13" s="15" t="s">
        <v>1598</v>
      </c>
      <c r="B13" s="15" t="s">
        <v>1558</v>
      </c>
      <c r="C13" s="15"/>
      <c r="D13" s="15"/>
      <c r="E13" s="94">
        <v>200000327</v>
      </c>
      <c r="F13" s="15"/>
      <c r="G13" s="15" t="s">
        <v>1599</v>
      </c>
      <c r="H13" s="15" t="s">
        <v>1599</v>
      </c>
      <c r="I13" s="15" t="s">
        <v>1599</v>
      </c>
      <c r="J13" s="15"/>
      <c r="K13" s="15"/>
      <c r="L13" s="15">
        <v>17</v>
      </c>
      <c r="M13" s="15"/>
      <c r="N13" s="15"/>
      <c r="O13" s="15"/>
      <c r="P13" s="15"/>
      <c r="Q13" s="15"/>
      <c r="R13" s="15"/>
      <c r="S13" s="15" t="s">
        <v>1575</v>
      </c>
      <c r="T13" s="38">
        <v>3</v>
      </c>
      <c r="U13" s="95"/>
      <c r="V13" s="95"/>
      <c r="W13" s="95" t="s">
        <v>1600</v>
      </c>
      <c r="X13" s="95"/>
      <c r="Y13" s="95"/>
      <c r="Z13" s="15"/>
      <c r="AA13" s="15"/>
      <c r="AB13" s="39">
        <f t="shared" si="0"/>
        <v>16</v>
      </c>
      <c r="AC13" s="39">
        <f t="shared" si="1"/>
        <v>0</v>
      </c>
      <c r="AD13" s="96" t="s">
        <v>1601</v>
      </c>
      <c r="AE13" s="15" t="str">
        <f t="shared" si="2"/>
        <v/>
      </c>
      <c r="AF13" s="39"/>
      <c r="AG13" s="39" t="s">
        <v>1560</v>
      </c>
      <c r="AH13" s="39" t="s">
        <v>1561</v>
      </c>
      <c r="AI13" s="39" t="s">
        <v>1561</v>
      </c>
      <c r="AJ13" s="39" t="s">
        <v>1561</v>
      </c>
      <c r="AK13" s="39" t="s">
        <v>1561</v>
      </c>
      <c r="AL13" s="15"/>
      <c r="AM13" s="15"/>
      <c r="AN13" s="15"/>
      <c r="AO13" s="39"/>
      <c r="AP13" s="89">
        <f t="shared" si="3"/>
        <v>0</v>
      </c>
      <c r="AQ13" s="13" t="str">
        <f t="shared" si="4"/>
        <v>Aantal vermisten</v>
      </c>
    </row>
    <row r="14" spans="1:43" x14ac:dyDescent="0.25">
      <c r="A14" s="15" t="s">
        <v>1602</v>
      </c>
      <c r="B14" s="15" t="s">
        <v>1558</v>
      </c>
      <c r="C14" s="15"/>
      <c r="D14" s="15"/>
      <c r="E14" s="94">
        <v>200005208</v>
      </c>
      <c r="F14" s="15"/>
      <c r="G14" s="15" t="s">
        <v>1603</v>
      </c>
      <c r="H14" s="15" t="s">
        <v>1603</v>
      </c>
      <c r="I14" s="15" t="s">
        <v>1603</v>
      </c>
      <c r="J14" s="15"/>
      <c r="K14" s="15"/>
      <c r="L14" s="15"/>
      <c r="M14" s="15"/>
      <c r="N14" s="15"/>
      <c r="O14" s="15"/>
      <c r="P14" s="15"/>
      <c r="Q14" s="15"/>
      <c r="R14" s="15"/>
      <c r="S14" s="15"/>
      <c r="T14" s="38"/>
      <c r="U14" s="95"/>
      <c r="V14" s="95"/>
      <c r="W14" s="95"/>
      <c r="X14" s="95"/>
      <c r="Y14" s="95"/>
      <c r="Z14" s="15"/>
      <c r="AA14" s="15"/>
      <c r="AB14" s="39">
        <f t="shared" si="0"/>
        <v>20</v>
      </c>
      <c r="AC14" s="39">
        <f t="shared" si="1"/>
        <v>0</v>
      </c>
      <c r="AD14" s="96" t="s">
        <v>1604</v>
      </c>
      <c r="AE14" s="15" t="str">
        <f t="shared" si="2"/>
        <v/>
      </c>
      <c r="AF14" s="39"/>
      <c r="AG14" s="39" t="s">
        <v>1560</v>
      </c>
      <c r="AH14" s="39" t="s">
        <v>1561</v>
      </c>
      <c r="AI14" s="39" t="s">
        <v>1561</v>
      </c>
      <c r="AJ14" s="39" t="s">
        <v>1561</v>
      </c>
      <c r="AK14" s="39" t="s">
        <v>1561</v>
      </c>
      <c r="AL14" s="15"/>
      <c r="AM14" s="15"/>
      <c r="AN14" s="15"/>
      <c r="AO14" s="39"/>
      <c r="AP14" s="89">
        <f t="shared" si="3"/>
        <v>0</v>
      </c>
      <c r="AQ14" s="13" t="str">
        <f t="shared" si="4"/>
        <v>Aantal voertuigen li</v>
      </c>
    </row>
    <row r="15" spans="1:43" x14ac:dyDescent="0.25">
      <c r="A15" s="15" t="s">
        <v>1605</v>
      </c>
      <c r="B15" s="15" t="s">
        <v>1558</v>
      </c>
      <c r="C15" s="15"/>
      <c r="D15" s="15"/>
      <c r="E15" s="94">
        <v>200005209</v>
      </c>
      <c r="F15" s="15"/>
      <c r="G15" s="15" t="s">
        <v>1606</v>
      </c>
      <c r="H15" s="15" t="s">
        <v>1606</v>
      </c>
      <c r="I15" s="15" t="s">
        <v>1606</v>
      </c>
      <c r="J15" s="15"/>
      <c r="K15" s="15"/>
      <c r="L15" s="15"/>
      <c r="M15" s="15"/>
      <c r="N15" s="15"/>
      <c r="O15" s="15"/>
      <c r="P15" s="15"/>
      <c r="Q15" s="15"/>
      <c r="R15" s="15"/>
      <c r="S15" s="15"/>
      <c r="T15" s="38"/>
      <c r="U15" s="95"/>
      <c r="V15" s="95"/>
      <c r="W15" s="95"/>
      <c r="X15" s="95"/>
      <c r="Y15" s="95"/>
      <c r="Z15" s="15"/>
      <c r="AA15" s="15"/>
      <c r="AB15" s="39">
        <f t="shared" si="0"/>
        <v>20</v>
      </c>
      <c r="AC15" s="39">
        <f t="shared" si="1"/>
        <v>0</v>
      </c>
      <c r="AD15" s="96" t="s">
        <v>1607</v>
      </c>
      <c r="AE15" s="15" t="str">
        <f t="shared" si="2"/>
        <v/>
      </c>
      <c r="AF15" s="39"/>
      <c r="AG15" s="39" t="s">
        <v>1560</v>
      </c>
      <c r="AH15" s="39" t="s">
        <v>1561</v>
      </c>
      <c r="AI15" s="39" t="s">
        <v>1561</v>
      </c>
      <c r="AJ15" s="39" t="s">
        <v>1561</v>
      </c>
      <c r="AK15" s="39" t="s">
        <v>1561</v>
      </c>
      <c r="AL15" s="15"/>
      <c r="AM15" s="15"/>
      <c r="AN15" s="15"/>
      <c r="AO15" s="39"/>
      <c r="AP15" s="89">
        <f t="shared" si="3"/>
        <v>0</v>
      </c>
      <c r="AQ15" s="13" t="str">
        <f t="shared" si="4"/>
        <v>Aantal voertuigen zw</v>
      </c>
    </row>
    <row r="16" spans="1:43" x14ac:dyDescent="0.25">
      <c r="A16" s="15" t="s">
        <v>11768</v>
      </c>
      <c r="B16" s="15" t="s">
        <v>1608</v>
      </c>
      <c r="C16" s="15">
        <v>1</v>
      </c>
      <c r="D16" s="15" t="s">
        <v>1733</v>
      </c>
      <c r="E16" s="94">
        <v>200011963</v>
      </c>
      <c r="F16" s="15">
        <v>200041327</v>
      </c>
      <c r="G16" s="15" t="s">
        <v>1610</v>
      </c>
      <c r="H16" s="15" t="s">
        <v>1610</v>
      </c>
      <c r="I16" s="15" t="s">
        <v>1610</v>
      </c>
      <c r="J16" s="15">
        <v>50</v>
      </c>
      <c r="K16" s="15">
        <v>21</v>
      </c>
      <c r="L16" s="15">
        <v>3</v>
      </c>
      <c r="M16" s="15" t="s">
        <v>11769</v>
      </c>
      <c r="N16" s="15" t="s">
        <v>11769</v>
      </c>
      <c r="O16" s="15" t="s">
        <v>11769</v>
      </c>
      <c r="P16" s="15"/>
      <c r="Q16" s="15"/>
      <c r="R16" s="15"/>
      <c r="S16" s="15" t="s">
        <v>1564</v>
      </c>
      <c r="T16" s="38">
        <v>2</v>
      </c>
      <c r="U16" s="95"/>
      <c r="V16" s="95"/>
      <c r="W16" s="95"/>
      <c r="X16" s="95"/>
      <c r="Y16" s="95"/>
      <c r="Z16" s="15"/>
      <c r="AA16" s="15"/>
      <c r="AB16" s="39">
        <f t="shared" si="0"/>
        <v>20</v>
      </c>
      <c r="AC16" s="39">
        <f t="shared" si="1"/>
        <v>6</v>
      </c>
      <c r="AD16" s="96" t="s">
        <v>11779</v>
      </c>
      <c r="AE16" s="15" t="str">
        <f t="shared" si="2"/>
        <v/>
      </c>
      <c r="AF16" s="39">
        <v>2</v>
      </c>
      <c r="AG16" s="39" t="s">
        <v>1560</v>
      </c>
      <c r="AH16" s="39" t="s">
        <v>1561</v>
      </c>
      <c r="AI16" s="39" t="s">
        <v>1561</v>
      </c>
      <c r="AJ16" s="39" t="s">
        <v>1613</v>
      </c>
      <c r="AK16" s="39" t="s">
        <v>1561</v>
      </c>
      <c r="AL16" s="15"/>
      <c r="AM16" s="15"/>
      <c r="AN16" s="15"/>
      <c r="AO16" s="39"/>
      <c r="AP16" s="89">
        <f t="shared" si="3"/>
        <v>0</v>
      </c>
      <c r="AQ16" s="13" t="str">
        <f t="shared" si="4"/>
        <v>Aantref/lek gev.stofAsbest</v>
      </c>
    </row>
    <row r="17" spans="1:43" x14ac:dyDescent="0.25">
      <c r="A17" s="15" t="s">
        <v>11768</v>
      </c>
      <c r="B17" s="15" t="s">
        <v>1608</v>
      </c>
      <c r="C17" s="15">
        <v>2</v>
      </c>
      <c r="D17" s="15" t="s">
        <v>3810</v>
      </c>
      <c r="E17" s="94">
        <v>200011963</v>
      </c>
      <c r="F17" s="15">
        <v>200032420</v>
      </c>
      <c r="G17" s="15" t="s">
        <v>1610</v>
      </c>
      <c r="H17" s="15" t="s">
        <v>1610</v>
      </c>
      <c r="I17" s="15" t="s">
        <v>1610</v>
      </c>
      <c r="J17" s="15">
        <v>50</v>
      </c>
      <c r="K17" s="15">
        <v>21</v>
      </c>
      <c r="L17" s="15">
        <v>3</v>
      </c>
      <c r="M17" s="15" t="s">
        <v>11798</v>
      </c>
      <c r="N17" s="15" t="s">
        <v>11798</v>
      </c>
      <c r="O17" s="15" t="s">
        <v>11798</v>
      </c>
      <c r="P17" s="15"/>
      <c r="Q17" s="15"/>
      <c r="R17" s="15"/>
      <c r="S17" s="15" t="s">
        <v>1564</v>
      </c>
      <c r="T17" s="38">
        <v>2</v>
      </c>
      <c r="U17" s="95"/>
      <c r="V17" s="95"/>
      <c r="W17" s="95"/>
      <c r="X17" s="95"/>
      <c r="Y17" s="95"/>
      <c r="Z17" s="15"/>
      <c r="AA17" s="15"/>
      <c r="AB17" s="39">
        <f t="shared" si="0"/>
        <v>20</v>
      </c>
      <c r="AC17" s="39">
        <f t="shared" si="1"/>
        <v>5</v>
      </c>
      <c r="AD17" s="96" t="s">
        <v>11780</v>
      </c>
      <c r="AE17" s="15" t="str">
        <f t="shared" si="2"/>
        <v/>
      </c>
      <c r="AF17" s="39"/>
      <c r="AG17" s="39" t="s">
        <v>1560</v>
      </c>
      <c r="AH17" s="39" t="s">
        <v>1561</v>
      </c>
      <c r="AI17" s="39" t="s">
        <v>1561</v>
      </c>
      <c r="AJ17" s="39" t="s">
        <v>1613</v>
      </c>
      <c r="AK17" s="39" t="s">
        <v>1561</v>
      </c>
      <c r="AL17" s="15"/>
      <c r="AM17" s="15"/>
      <c r="AN17" s="15"/>
      <c r="AO17" s="39"/>
      <c r="AP17" s="89">
        <f t="shared" si="3"/>
        <v>0</v>
      </c>
      <c r="AQ17" s="13" t="str">
        <f t="shared" si="4"/>
        <v>Aantref/lek gev.stofDrugs</v>
      </c>
    </row>
    <row r="18" spans="1:43" x14ac:dyDescent="0.25">
      <c r="A18" s="15" t="s">
        <v>11768</v>
      </c>
      <c r="B18" s="15" t="s">
        <v>1608</v>
      </c>
      <c r="C18" s="15">
        <v>3</v>
      </c>
      <c r="D18" s="15" t="s">
        <v>1621</v>
      </c>
      <c r="E18" s="94">
        <v>200011963</v>
      </c>
      <c r="F18" s="15">
        <v>200032423</v>
      </c>
      <c r="G18" s="15" t="s">
        <v>1610</v>
      </c>
      <c r="H18" s="15" t="s">
        <v>1610</v>
      </c>
      <c r="I18" s="15" t="s">
        <v>1610</v>
      </c>
      <c r="J18" s="15">
        <v>50</v>
      </c>
      <c r="K18" s="15">
        <v>21</v>
      </c>
      <c r="L18" s="15">
        <v>3</v>
      </c>
      <c r="M18" s="15" t="s">
        <v>1622</v>
      </c>
      <c r="N18" s="15" t="s">
        <v>1622</v>
      </c>
      <c r="O18" s="15" t="s">
        <v>1622</v>
      </c>
      <c r="P18" s="15"/>
      <c r="Q18" s="15"/>
      <c r="R18" s="15"/>
      <c r="S18" s="15" t="s">
        <v>1564</v>
      </c>
      <c r="T18" s="38">
        <v>2</v>
      </c>
      <c r="U18" s="95"/>
      <c r="V18" s="95"/>
      <c r="W18" s="95"/>
      <c r="X18" s="95"/>
      <c r="Y18" s="95"/>
      <c r="Z18" s="15"/>
      <c r="AA18" s="15"/>
      <c r="AB18" s="39">
        <f t="shared" si="0"/>
        <v>20</v>
      </c>
      <c r="AC18" s="39">
        <f t="shared" si="1"/>
        <v>19</v>
      </c>
      <c r="AD18" s="96" t="s">
        <v>11781</v>
      </c>
      <c r="AE18" s="15" t="str">
        <f t="shared" si="2"/>
        <v/>
      </c>
      <c r="AF18" s="39"/>
      <c r="AG18" s="39" t="s">
        <v>1560</v>
      </c>
      <c r="AH18" s="39" t="s">
        <v>1561</v>
      </c>
      <c r="AI18" s="39" t="s">
        <v>1561</v>
      </c>
      <c r="AJ18" s="39" t="s">
        <v>1613</v>
      </c>
      <c r="AK18" s="39" t="s">
        <v>1561</v>
      </c>
      <c r="AL18" s="15"/>
      <c r="AM18" s="15"/>
      <c r="AN18" s="15"/>
      <c r="AO18" s="39"/>
      <c r="AP18" s="89">
        <f t="shared" si="3"/>
        <v>0</v>
      </c>
      <c r="AQ18" s="13" t="str">
        <f t="shared" si="4"/>
        <v>Aantref/lek gev.stofExplosieven/Munitie</v>
      </c>
    </row>
    <row r="19" spans="1:43" x14ac:dyDescent="0.25">
      <c r="A19" s="15" t="s">
        <v>11768</v>
      </c>
      <c r="B19" s="15" t="s">
        <v>1608</v>
      </c>
      <c r="C19" s="15">
        <v>4</v>
      </c>
      <c r="D19" s="15" t="s">
        <v>11771</v>
      </c>
      <c r="E19" s="94">
        <v>200011963</v>
      </c>
      <c r="F19" s="15">
        <v>200001576</v>
      </c>
      <c r="G19" s="15" t="s">
        <v>1610</v>
      </c>
      <c r="H19" s="15" t="s">
        <v>1610</v>
      </c>
      <c r="I19" s="15" t="s">
        <v>1610</v>
      </c>
      <c r="J19" s="15">
        <v>50</v>
      </c>
      <c r="K19" s="15">
        <v>21</v>
      </c>
      <c r="L19" s="15">
        <v>3</v>
      </c>
      <c r="M19" s="15" t="s">
        <v>3508</v>
      </c>
      <c r="N19" s="15" t="s">
        <v>3508</v>
      </c>
      <c r="O19" s="15" t="s">
        <v>3508</v>
      </c>
      <c r="P19" s="15"/>
      <c r="Q19" s="15"/>
      <c r="R19" s="15"/>
      <c r="S19" s="15" t="s">
        <v>1564</v>
      </c>
      <c r="T19" s="38">
        <v>2</v>
      </c>
      <c r="U19" s="95"/>
      <c r="V19" s="95"/>
      <c r="W19" s="95"/>
      <c r="X19" s="95"/>
      <c r="Y19" s="95"/>
      <c r="Z19" s="15"/>
      <c r="AA19" s="15"/>
      <c r="AB19" s="39">
        <f t="shared" si="0"/>
        <v>20</v>
      </c>
      <c r="AC19" s="39">
        <f t="shared" si="1"/>
        <v>20</v>
      </c>
      <c r="AD19" s="96" t="s">
        <v>11782</v>
      </c>
      <c r="AE19" s="15" t="str">
        <f t="shared" si="2"/>
        <v>(Gaslekkage)</v>
      </c>
      <c r="AF19" s="39">
        <v>2</v>
      </c>
      <c r="AG19" s="39" t="s">
        <v>1560</v>
      </c>
      <c r="AH19" s="39" t="s">
        <v>1561</v>
      </c>
      <c r="AI19" s="39" t="s">
        <v>1561</v>
      </c>
      <c r="AJ19" s="39" t="s">
        <v>1613</v>
      </c>
      <c r="AK19" s="39" t="s">
        <v>1613</v>
      </c>
      <c r="AL19" s="15"/>
      <c r="AM19" s="15" t="s">
        <v>12112</v>
      </c>
      <c r="AN19" s="15"/>
      <c r="AO19" s="39"/>
      <c r="AP19" s="89">
        <f t="shared" si="3"/>
        <v>10</v>
      </c>
      <c r="AQ19" s="13" t="str">
        <f t="shared" si="4"/>
        <v>Aantref/lek gev.stofGaslek Verwarm/aandr</v>
      </c>
    </row>
    <row r="20" spans="1:43" x14ac:dyDescent="0.25">
      <c r="A20" s="15" t="s">
        <v>11768</v>
      </c>
      <c r="B20" s="15" t="s">
        <v>1608</v>
      </c>
      <c r="C20" s="15">
        <v>5</v>
      </c>
      <c r="D20" s="15" t="s">
        <v>1609</v>
      </c>
      <c r="E20" s="94">
        <v>200011963</v>
      </c>
      <c r="F20" s="15">
        <v>200001578</v>
      </c>
      <c r="G20" s="15" t="s">
        <v>1610</v>
      </c>
      <c r="H20" s="15" t="s">
        <v>1610</v>
      </c>
      <c r="I20" s="15" t="s">
        <v>1610</v>
      </c>
      <c r="J20" s="15">
        <v>50</v>
      </c>
      <c r="K20" s="15">
        <v>21</v>
      </c>
      <c r="L20" s="15">
        <v>3</v>
      </c>
      <c r="M20" s="15" t="s">
        <v>1611</v>
      </c>
      <c r="N20" s="15" t="s">
        <v>1611</v>
      </c>
      <c r="O20" s="15" t="s">
        <v>1611</v>
      </c>
      <c r="P20" s="15"/>
      <c r="Q20" s="15"/>
      <c r="R20" s="15"/>
      <c r="S20" s="15" t="s">
        <v>1564</v>
      </c>
      <c r="T20" s="38">
        <v>2</v>
      </c>
      <c r="U20" s="95"/>
      <c r="V20" s="95"/>
      <c r="W20" s="95"/>
      <c r="X20" s="95"/>
      <c r="Y20" s="95"/>
      <c r="Z20" s="15"/>
      <c r="AA20" s="15"/>
      <c r="AB20" s="39">
        <f t="shared" si="0"/>
        <v>20</v>
      </c>
      <c r="AC20" s="39">
        <f t="shared" si="1"/>
        <v>8</v>
      </c>
      <c r="AD20" s="96" t="s">
        <v>11783</v>
      </c>
      <c r="AE20" s="15" t="str">
        <f t="shared" si="2"/>
        <v>(Gaslucht)</v>
      </c>
      <c r="AF20" s="39">
        <v>2</v>
      </c>
      <c r="AG20" s="39" t="s">
        <v>1560</v>
      </c>
      <c r="AH20" s="39" t="s">
        <v>1561</v>
      </c>
      <c r="AI20" s="39" t="s">
        <v>1561</v>
      </c>
      <c r="AJ20" s="39" t="s">
        <v>1613</v>
      </c>
      <c r="AK20" s="39" t="s">
        <v>1613</v>
      </c>
      <c r="AL20" s="15"/>
      <c r="AM20" s="15" t="s">
        <v>1609</v>
      </c>
      <c r="AN20" s="15"/>
      <c r="AO20" s="39"/>
      <c r="AP20" s="89">
        <f t="shared" si="3"/>
        <v>8</v>
      </c>
      <c r="AQ20" s="13" t="str">
        <f t="shared" si="4"/>
        <v>Aantref/lek gev.stofGaslucht</v>
      </c>
    </row>
    <row r="21" spans="1:43" x14ac:dyDescent="0.25">
      <c r="A21" s="15" t="s">
        <v>11768</v>
      </c>
      <c r="B21" s="15" t="s">
        <v>1608</v>
      </c>
      <c r="C21" s="15">
        <v>6</v>
      </c>
      <c r="D21" s="15" t="s">
        <v>1624</v>
      </c>
      <c r="E21" s="94">
        <v>200011963</v>
      </c>
      <c r="F21" s="15">
        <v>200032424</v>
      </c>
      <c r="G21" s="15" t="s">
        <v>1610</v>
      </c>
      <c r="H21" s="15" t="s">
        <v>1610</v>
      </c>
      <c r="I21" s="15" t="s">
        <v>1610</v>
      </c>
      <c r="J21" s="15">
        <v>50</v>
      </c>
      <c r="K21" s="15">
        <v>21</v>
      </c>
      <c r="L21" s="15">
        <v>3</v>
      </c>
      <c r="M21" s="15" t="s">
        <v>1625</v>
      </c>
      <c r="N21" s="15" t="s">
        <v>1625</v>
      </c>
      <c r="O21" s="15" t="s">
        <v>1625</v>
      </c>
      <c r="P21" s="15"/>
      <c r="Q21" s="15"/>
      <c r="R21" s="15"/>
      <c r="S21" s="15" t="s">
        <v>1564</v>
      </c>
      <c r="T21" s="38">
        <v>2</v>
      </c>
      <c r="U21" s="95"/>
      <c r="V21" s="95"/>
      <c r="W21" s="95"/>
      <c r="X21" s="95"/>
      <c r="Y21" s="95"/>
      <c r="Z21" s="15"/>
      <c r="AA21" s="15"/>
      <c r="AB21" s="39">
        <f t="shared" si="0"/>
        <v>20</v>
      </c>
      <c r="AC21" s="39">
        <f t="shared" si="1"/>
        <v>13</v>
      </c>
      <c r="AD21" s="96" t="s">
        <v>11784</v>
      </c>
      <c r="AE21" s="15" t="str">
        <f t="shared" si="2"/>
        <v/>
      </c>
      <c r="AF21" s="39"/>
      <c r="AG21" s="39" t="s">
        <v>1560</v>
      </c>
      <c r="AH21" s="39" t="s">
        <v>1561</v>
      </c>
      <c r="AI21" s="39" t="s">
        <v>1561</v>
      </c>
      <c r="AJ21" s="39" t="s">
        <v>1613</v>
      </c>
      <c r="AK21" s="39" t="s">
        <v>1561</v>
      </c>
      <c r="AL21" s="15"/>
      <c r="AM21" s="15"/>
      <c r="AN21" s="15"/>
      <c r="AO21" s="39"/>
      <c r="AP21" s="89">
        <f t="shared" si="3"/>
        <v>0</v>
      </c>
      <c r="AQ21" s="13" t="str">
        <f t="shared" si="4"/>
        <v>Aantref/lek gev.stofGedumpt afval</v>
      </c>
    </row>
    <row r="22" spans="1:43" x14ac:dyDescent="0.25">
      <c r="A22" s="15" t="s">
        <v>11768</v>
      </c>
      <c r="B22" s="15" t="s">
        <v>1608</v>
      </c>
      <c r="C22" s="15">
        <v>7</v>
      </c>
      <c r="D22" s="15" t="s">
        <v>4804</v>
      </c>
      <c r="E22" s="94">
        <v>200011963</v>
      </c>
      <c r="F22" s="15">
        <v>200032426</v>
      </c>
      <c r="G22" s="15" t="s">
        <v>1610</v>
      </c>
      <c r="H22" s="15" t="s">
        <v>1610</v>
      </c>
      <c r="I22" s="15" t="s">
        <v>1610</v>
      </c>
      <c r="J22" s="15">
        <v>50</v>
      </c>
      <c r="K22" s="15">
        <v>21</v>
      </c>
      <c r="L22" s="15">
        <v>3</v>
      </c>
      <c r="M22" s="15" t="s">
        <v>11776</v>
      </c>
      <c r="N22" s="15" t="s">
        <v>11776</v>
      </c>
      <c r="O22" s="15" t="s">
        <v>11776</v>
      </c>
      <c r="P22" s="15"/>
      <c r="Q22" s="15"/>
      <c r="R22" s="15"/>
      <c r="S22" s="15" t="s">
        <v>1564</v>
      </c>
      <c r="T22" s="38">
        <v>2</v>
      </c>
      <c r="U22" s="95"/>
      <c r="V22" s="95"/>
      <c r="W22" s="95"/>
      <c r="X22" s="95"/>
      <c r="Y22" s="95"/>
      <c r="Z22" s="15"/>
      <c r="AA22" s="15"/>
      <c r="AB22" s="39">
        <f t="shared" si="0"/>
        <v>20</v>
      </c>
      <c r="AC22" s="39">
        <f t="shared" si="1"/>
        <v>16</v>
      </c>
      <c r="AD22" s="96" t="s">
        <v>11785</v>
      </c>
      <c r="AE22" s="15" t="str">
        <f t="shared" si="2"/>
        <v/>
      </c>
      <c r="AF22" s="39">
        <v>2</v>
      </c>
      <c r="AG22" s="39" t="s">
        <v>1560</v>
      </c>
      <c r="AH22" s="39" t="s">
        <v>1561</v>
      </c>
      <c r="AI22" s="39" t="s">
        <v>1561</v>
      </c>
      <c r="AJ22" s="39" t="s">
        <v>1613</v>
      </c>
      <c r="AK22" s="39" t="s">
        <v>1561</v>
      </c>
      <c r="AL22" s="15"/>
      <c r="AM22" s="15"/>
      <c r="AN22" s="15"/>
      <c r="AO22" s="39"/>
      <c r="AP22" s="89">
        <f t="shared" si="3"/>
        <v>0</v>
      </c>
      <c r="AQ22" s="13" t="str">
        <f t="shared" si="4"/>
        <v>Aantref/lek gev.stofGevaarlijke stof</v>
      </c>
    </row>
    <row r="23" spans="1:43" x14ac:dyDescent="0.25">
      <c r="A23" s="15" t="s">
        <v>11768</v>
      </c>
      <c r="B23" s="15" t="s">
        <v>1608</v>
      </c>
      <c r="C23" s="15">
        <v>8</v>
      </c>
      <c r="D23" s="15" t="s">
        <v>1614</v>
      </c>
      <c r="E23" s="94">
        <v>200011963</v>
      </c>
      <c r="F23" s="15">
        <v>200040070</v>
      </c>
      <c r="G23" s="15" t="s">
        <v>1610</v>
      </c>
      <c r="H23" s="15" t="s">
        <v>1610</v>
      </c>
      <c r="I23" s="15" t="s">
        <v>1610</v>
      </c>
      <c r="J23" s="15">
        <v>50</v>
      </c>
      <c r="K23" s="15">
        <v>21</v>
      </c>
      <c r="L23" s="15">
        <v>3</v>
      </c>
      <c r="M23" s="47" t="s">
        <v>1615</v>
      </c>
      <c r="N23" s="47" t="s">
        <v>1615</v>
      </c>
      <c r="O23" s="47" t="s">
        <v>1615</v>
      </c>
      <c r="P23" s="15"/>
      <c r="Q23" s="15"/>
      <c r="R23" s="15"/>
      <c r="S23" s="15" t="s">
        <v>1564</v>
      </c>
      <c r="T23" s="38">
        <v>2</v>
      </c>
      <c r="U23" s="95"/>
      <c r="V23" s="95"/>
      <c r="W23" s="95"/>
      <c r="X23" s="95"/>
      <c r="Y23" s="95"/>
      <c r="Z23" s="15"/>
      <c r="AA23" s="15"/>
      <c r="AB23" s="39">
        <f t="shared" si="0"/>
        <v>20</v>
      </c>
      <c r="AC23" s="39">
        <f t="shared" si="1"/>
        <v>12</v>
      </c>
      <c r="AD23" s="96" t="s">
        <v>11786</v>
      </c>
      <c r="AE23" s="15" t="str">
        <f t="shared" si="2"/>
        <v>(Koolmonoxide)</v>
      </c>
      <c r="AF23" s="39">
        <v>2</v>
      </c>
      <c r="AG23" s="39" t="s">
        <v>1560</v>
      </c>
      <c r="AH23" s="39" t="s">
        <v>1561</v>
      </c>
      <c r="AI23" s="39" t="s">
        <v>1561</v>
      </c>
      <c r="AJ23" s="39" t="s">
        <v>1613</v>
      </c>
      <c r="AK23" s="39" t="s">
        <v>1613</v>
      </c>
      <c r="AL23" s="15"/>
      <c r="AM23" s="15" t="s">
        <v>1614</v>
      </c>
      <c r="AN23" s="15"/>
      <c r="AO23" s="39"/>
      <c r="AP23" s="89">
        <f t="shared" si="3"/>
        <v>12</v>
      </c>
      <c r="AQ23" s="13" t="str">
        <f t="shared" si="4"/>
        <v>Aantref/lek gev.stofKoolmonoxide</v>
      </c>
    </row>
    <row r="24" spans="1:43" x14ac:dyDescent="0.25">
      <c r="A24" s="15" t="s">
        <v>11768</v>
      </c>
      <c r="B24" s="15" t="s">
        <v>1608</v>
      </c>
      <c r="C24" s="15">
        <v>9</v>
      </c>
      <c r="D24" s="15" t="s">
        <v>11772</v>
      </c>
      <c r="E24" s="94">
        <v>200011963</v>
      </c>
      <c r="F24" s="15">
        <v>200001583</v>
      </c>
      <c r="G24" s="15" t="s">
        <v>1610</v>
      </c>
      <c r="H24" s="15" t="s">
        <v>1610</v>
      </c>
      <c r="I24" s="15" t="s">
        <v>1610</v>
      </c>
      <c r="J24" s="15">
        <v>50</v>
      </c>
      <c r="K24" s="15">
        <v>21</v>
      </c>
      <c r="L24" s="15">
        <v>3</v>
      </c>
      <c r="M24" s="15" t="s">
        <v>11777</v>
      </c>
      <c r="N24" s="15" t="s">
        <v>11777</v>
      </c>
      <c r="O24" s="15" t="s">
        <v>11777</v>
      </c>
      <c r="P24" s="15"/>
      <c r="Q24" s="15"/>
      <c r="R24" s="15"/>
      <c r="S24" s="15" t="s">
        <v>1564</v>
      </c>
      <c r="T24" s="38">
        <v>2</v>
      </c>
      <c r="U24" s="95"/>
      <c r="V24" s="95"/>
      <c r="W24" s="95"/>
      <c r="X24" s="95"/>
      <c r="Y24" s="95"/>
      <c r="Z24" s="15"/>
      <c r="AA24" s="15"/>
      <c r="AB24" s="39">
        <f t="shared" si="0"/>
        <v>20</v>
      </c>
      <c r="AC24" s="39">
        <f t="shared" si="1"/>
        <v>15</v>
      </c>
      <c r="AD24" s="96" t="s">
        <v>11787</v>
      </c>
      <c r="AE24" s="15" t="str">
        <f t="shared" si="2"/>
        <v/>
      </c>
      <c r="AF24" s="39">
        <v>1</v>
      </c>
      <c r="AG24" s="39" t="s">
        <v>1560</v>
      </c>
      <c r="AH24" s="39" t="s">
        <v>1561</v>
      </c>
      <c r="AI24" s="39" t="s">
        <v>1561</v>
      </c>
      <c r="AJ24" s="39" t="s">
        <v>1613</v>
      </c>
      <c r="AK24" s="39" t="s">
        <v>1561</v>
      </c>
      <c r="AL24" s="15"/>
      <c r="AM24" s="15"/>
      <c r="AN24" s="15"/>
      <c r="AO24" s="39"/>
      <c r="AP24" s="89">
        <f t="shared" si="3"/>
        <v>0</v>
      </c>
      <c r="AQ24" s="13" t="str">
        <f t="shared" si="4"/>
        <v>Aantref/lek gev.stofRadioactiviteit</v>
      </c>
    </row>
    <row r="25" spans="1:43" x14ac:dyDescent="0.25">
      <c r="A25" s="15" t="s">
        <v>11768</v>
      </c>
      <c r="B25" s="15" t="s">
        <v>1608</v>
      </c>
      <c r="C25" s="15">
        <v>10</v>
      </c>
      <c r="D25" s="15" t="s">
        <v>11773</v>
      </c>
      <c r="E25" s="94">
        <v>200011963</v>
      </c>
      <c r="F25" s="15">
        <v>200041328</v>
      </c>
      <c r="G25" s="15" t="s">
        <v>1610</v>
      </c>
      <c r="H25" s="15" t="s">
        <v>1610</v>
      </c>
      <c r="I25" s="15" t="s">
        <v>1610</v>
      </c>
      <c r="J25" s="15">
        <v>50</v>
      </c>
      <c r="K25" s="15">
        <v>21</v>
      </c>
      <c r="L25" s="15">
        <v>3</v>
      </c>
      <c r="M25" s="15" t="s">
        <v>11774</v>
      </c>
      <c r="N25" s="15" t="s">
        <v>11774</v>
      </c>
      <c r="O25" s="15" t="s">
        <v>11774</v>
      </c>
      <c r="P25" s="15"/>
      <c r="Q25" s="15"/>
      <c r="R25" s="15"/>
      <c r="S25" s="15" t="s">
        <v>1564</v>
      </c>
      <c r="T25" s="38">
        <v>2</v>
      </c>
      <c r="U25" s="95"/>
      <c r="V25" s="95"/>
      <c r="W25" s="95"/>
      <c r="X25" s="95"/>
      <c r="Y25" s="95"/>
      <c r="Z25" s="15"/>
      <c r="AA25" s="15"/>
      <c r="AB25" s="39">
        <f t="shared" si="0"/>
        <v>20</v>
      </c>
      <c r="AC25" s="39">
        <f t="shared" si="1"/>
        <v>15</v>
      </c>
      <c r="AD25" s="96" t="s">
        <v>11788</v>
      </c>
      <c r="AE25" s="15" t="str">
        <f t="shared" si="2"/>
        <v/>
      </c>
      <c r="AF25" s="39">
        <v>2</v>
      </c>
      <c r="AG25" s="39" t="s">
        <v>1560</v>
      </c>
      <c r="AH25" s="39" t="s">
        <v>1561</v>
      </c>
      <c r="AI25" s="39" t="s">
        <v>1561</v>
      </c>
      <c r="AJ25" s="39" t="s">
        <v>1613</v>
      </c>
      <c r="AK25" s="39" t="s">
        <v>1561</v>
      </c>
      <c r="AL25" s="15"/>
      <c r="AM25" s="15"/>
      <c r="AN25" s="15"/>
      <c r="AO25" s="39"/>
      <c r="AP25" s="89">
        <f t="shared" si="3"/>
        <v>0</v>
      </c>
      <c r="AQ25" s="13" t="str">
        <f t="shared" si="4"/>
        <v>Aantref/lek gev.stofVerdacht pakket</v>
      </c>
    </row>
    <row r="26" spans="1:43" x14ac:dyDescent="0.25">
      <c r="A26" s="15" t="s">
        <v>11768</v>
      </c>
      <c r="B26" s="15" t="s">
        <v>1608</v>
      </c>
      <c r="C26" s="15">
        <v>11</v>
      </c>
      <c r="D26" s="15" t="s">
        <v>1617</v>
      </c>
      <c r="E26" s="94">
        <v>200011963</v>
      </c>
      <c r="F26" s="15">
        <v>200009435</v>
      </c>
      <c r="G26" s="15" t="s">
        <v>1610</v>
      </c>
      <c r="H26" s="15" t="s">
        <v>1610</v>
      </c>
      <c r="I26" s="15" t="s">
        <v>1610</v>
      </c>
      <c r="J26" s="15">
        <v>50</v>
      </c>
      <c r="K26" s="15">
        <v>21</v>
      </c>
      <c r="L26" s="15">
        <v>3</v>
      </c>
      <c r="M26" s="15" t="s">
        <v>11842</v>
      </c>
      <c r="N26" s="15" t="s">
        <v>11842</v>
      </c>
      <c r="O26" s="15" t="s">
        <v>11842</v>
      </c>
      <c r="P26" s="15"/>
      <c r="Q26" s="15"/>
      <c r="R26" s="15"/>
      <c r="S26" s="15" t="s">
        <v>1564</v>
      </c>
      <c r="T26" s="38">
        <v>2</v>
      </c>
      <c r="U26" s="95"/>
      <c r="V26" s="95"/>
      <c r="W26" s="95"/>
      <c r="X26" s="95"/>
      <c r="Y26" s="95"/>
      <c r="Z26" s="15"/>
      <c r="AA26" s="15"/>
      <c r="AB26" s="39">
        <f t="shared" si="0"/>
        <v>20</v>
      </c>
      <c r="AC26" s="39">
        <f t="shared" si="1"/>
        <v>13</v>
      </c>
      <c r="AD26" s="96" t="s">
        <v>11789</v>
      </c>
      <c r="AE26" s="15" t="str">
        <f t="shared" si="2"/>
        <v/>
      </c>
      <c r="AF26" s="39">
        <v>2</v>
      </c>
      <c r="AG26" s="39" t="s">
        <v>1560</v>
      </c>
      <c r="AH26" s="39" t="s">
        <v>1561</v>
      </c>
      <c r="AI26" s="39" t="s">
        <v>1561</v>
      </c>
      <c r="AJ26" s="39" t="s">
        <v>1613</v>
      </c>
      <c r="AK26" s="39" t="s">
        <v>1561</v>
      </c>
      <c r="AL26" s="15"/>
      <c r="AM26" s="15"/>
      <c r="AN26" s="15"/>
      <c r="AO26" s="39"/>
      <c r="AP26" s="89">
        <f t="shared" si="3"/>
        <v>0</v>
      </c>
      <c r="AQ26" s="13" t="str">
        <f t="shared" si="4"/>
        <v>Aantref/lek gev.stofVreemde lucht</v>
      </c>
    </row>
    <row r="27" spans="1:43" x14ac:dyDescent="0.25">
      <c r="A27" s="15" t="s">
        <v>627</v>
      </c>
      <c r="B27" s="15" t="s">
        <v>1628</v>
      </c>
      <c r="C27" s="15">
        <v>1</v>
      </c>
      <c r="D27" s="15" t="s">
        <v>1629</v>
      </c>
      <c r="E27" s="94">
        <v>200012360</v>
      </c>
      <c r="F27" s="15">
        <v>200038719</v>
      </c>
      <c r="G27" s="15" t="s">
        <v>1630</v>
      </c>
      <c r="H27" s="15" t="s">
        <v>1630</v>
      </c>
      <c r="I27" s="15" t="s">
        <v>1630</v>
      </c>
      <c r="J27" s="15"/>
      <c r="K27" s="15"/>
      <c r="L27" s="15"/>
      <c r="M27" s="15" t="s">
        <v>1631</v>
      </c>
      <c r="N27" s="15" t="s">
        <v>1631</v>
      </c>
      <c r="O27" s="15" t="s">
        <v>1631</v>
      </c>
      <c r="P27" s="15"/>
      <c r="Q27" s="15"/>
      <c r="R27" s="15"/>
      <c r="S27" s="15" t="s">
        <v>1632</v>
      </c>
      <c r="T27" s="38">
        <v>6</v>
      </c>
      <c r="U27" s="95"/>
      <c r="V27" s="95"/>
      <c r="W27" s="95"/>
      <c r="X27" s="95"/>
      <c r="Y27" s="95"/>
      <c r="Z27" s="15"/>
      <c r="AA27" s="15"/>
      <c r="AB27" s="39">
        <f t="shared" si="0"/>
        <v>13</v>
      </c>
      <c r="AC27" s="39">
        <f t="shared" si="1"/>
        <v>9</v>
      </c>
      <c r="AD27" s="96" t="s">
        <v>1633</v>
      </c>
      <c r="AE27" s="15" t="str">
        <f t="shared" si="2"/>
        <v/>
      </c>
      <c r="AF27" s="39"/>
      <c r="AG27" s="39" t="s">
        <v>1560</v>
      </c>
      <c r="AH27" s="39" t="s">
        <v>1561</v>
      </c>
      <c r="AI27" s="39" t="s">
        <v>1561</v>
      </c>
      <c r="AJ27" s="39" t="s">
        <v>1561</v>
      </c>
      <c r="AK27" s="39" t="s">
        <v>1561</v>
      </c>
      <c r="AL27" s="15"/>
      <c r="AM27" s="15"/>
      <c r="AN27" s="15"/>
      <c r="AO27" s="39"/>
      <c r="AP27" s="89">
        <f t="shared" si="3"/>
        <v>0</v>
      </c>
      <c r="AQ27" s="13" t="str">
        <f t="shared" si="4"/>
        <v>AchtervolgingRegionaal</v>
      </c>
    </row>
    <row r="28" spans="1:43" x14ac:dyDescent="0.25">
      <c r="A28" s="15" t="s">
        <v>627</v>
      </c>
      <c r="B28" s="15" t="s">
        <v>1628</v>
      </c>
      <c r="C28" s="15">
        <v>2</v>
      </c>
      <c r="D28" s="15" t="s">
        <v>1634</v>
      </c>
      <c r="E28" s="94">
        <v>200012360</v>
      </c>
      <c r="F28" s="15">
        <v>200038720</v>
      </c>
      <c r="G28" s="15" t="s">
        <v>1630</v>
      </c>
      <c r="H28" s="15" t="s">
        <v>1630</v>
      </c>
      <c r="I28" s="15" t="s">
        <v>1630</v>
      </c>
      <c r="J28" s="15"/>
      <c r="K28" s="15"/>
      <c r="L28" s="15"/>
      <c r="M28" s="15" t="s">
        <v>11844</v>
      </c>
      <c r="N28" s="15" t="s">
        <v>11844</v>
      </c>
      <c r="O28" s="15" t="s">
        <v>11844</v>
      </c>
      <c r="P28" s="15"/>
      <c r="Q28" s="15"/>
      <c r="R28" s="15"/>
      <c r="S28" s="15" t="s">
        <v>1632</v>
      </c>
      <c r="T28" s="38">
        <v>6</v>
      </c>
      <c r="U28" s="95"/>
      <c r="V28" s="95"/>
      <c r="W28" s="95"/>
      <c r="X28" s="95"/>
      <c r="Y28" s="95"/>
      <c r="Z28" s="15"/>
      <c r="AA28" s="15"/>
      <c r="AB28" s="39">
        <f t="shared" si="0"/>
        <v>13</v>
      </c>
      <c r="AC28" s="39">
        <f t="shared" si="1"/>
        <v>20</v>
      </c>
      <c r="AD28" s="96" t="s">
        <v>1635</v>
      </c>
      <c r="AE28" s="15" t="str">
        <f t="shared" si="2"/>
        <v/>
      </c>
      <c r="AF28" s="39"/>
      <c r="AG28" s="39" t="s">
        <v>1560</v>
      </c>
      <c r="AH28" s="39" t="s">
        <v>1561</v>
      </c>
      <c r="AI28" s="39" t="s">
        <v>1561</v>
      </c>
      <c r="AJ28" s="39" t="s">
        <v>1561</v>
      </c>
      <c r="AK28" s="39" t="s">
        <v>1561</v>
      </c>
      <c r="AL28" s="15"/>
      <c r="AM28" s="15"/>
      <c r="AN28" s="15"/>
      <c r="AO28" s="39"/>
      <c r="AP28" s="89">
        <f t="shared" si="3"/>
        <v>0</v>
      </c>
      <c r="AQ28" s="13" t="str">
        <f t="shared" si="4"/>
        <v>AchtervolgingRegio-overschrijdend</v>
      </c>
    </row>
    <row r="29" spans="1:43" x14ac:dyDescent="0.25">
      <c r="A29" s="15" t="s">
        <v>627</v>
      </c>
      <c r="B29" s="15" t="s">
        <v>1628</v>
      </c>
      <c r="C29" s="15">
        <v>3</v>
      </c>
      <c r="D29" s="15" t="s">
        <v>1636</v>
      </c>
      <c r="E29" s="94">
        <v>200012360</v>
      </c>
      <c r="F29" s="15">
        <v>200038721</v>
      </c>
      <c r="G29" s="15" t="s">
        <v>1630</v>
      </c>
      <c r="H29" s="15" t="s">
        <v>1630</v>
      </c>
      <c r="I29" s="15" t="s">
        <v>1630</v>
      </c>
      <c r="J29" s="15"/>
      <c r="K29" s="15"/>
      <c r="L29" s="15"/>
      <c r="M29" s="15" t="s">
        <v>11845</v>
      </c>
      <c r="N29" s="15" t="s">
        <v>11845</v>
      </c>
      <c r="O29" s="15" t="s">
        <v>11845</v>
      </c>
      <c r="P29" s="15"/>
      <c r="Q29" s="15"/>
      <c r="R29" s="15"/>
      <c r="S29" s="15" t="s">
        <v>1632</v>
      </c>
      <c r="T29" s="38">
        <v>6</v>
      </c>
      <c r="U29" s="95"/>
      <c r="V29" s="95"/>
      <c r="W29" s="95"/>
      <c r="X29" s="95"/>
      <c r="Y29" s="95"/>
      <c r="Z29" s="15"/>
      <c r="AA29" s="15"/>
      <c r="AB29" s="39">
        <f t="shared" si="0"/>
        <v>13</v>
      </c>
      <c r="AC29" s="39">
        <f t="shared" si="1"/>
        <v>20</v>
      </c>
      <c r="AD29" s="96" t="s">
        <v>1637</v>
      </c>
      <c r="AE29" s="15" t="str">
        <f t="shared" si="2"/>
        <v/>
      </c>
      <c r="AF29" s="39"/>
      <c r="AG29" s="39" t="s">
        <v>1560</v>
      </c>
      <c r="AH29" s="39" t="s">
        <v>1561</v>
      </c>
      <c r="AI29" s="39" t="s">
        <v>1561</v>
      </c>
      <c r="AJ29" s="39" t="s">
        <v>1561</v>
      </c>
      <c r="AK29" s="39" t="s">
        <v>1561</v>
      </c>
      <c r="AL29" s="15"/>
      <c r="AM29" s="15"/>
      <c r="AN29" s="15"/>
      <c r="AO29" s="39"/>
      <c r="AP29" s="89">
        <f t="shared" si="3"/>
        <v>0</v>
      </c>
      <c r="AQ29" s="13" t="str">
        <f t="shared" si="4"/>
        <v>AchtervolgingGrens-overschrijdend</v>
      </c>
    </row>
    <row r="30" spans="1:43" x14ac:dyDescent="0.25">
      <c r="A30" s="15" t="s">
        <v>1638</v>
      </c>
      <c r="B30" s="15" t="s">
        <v>1628</v>
      </c>
      <c r="C30" s="15">
        <v>1</v>
      </c>
      <c r="D30" s="15" t="s">
        <v>1639</v>
      </c>
      <c r="E30" s="94">
        <v>200001367</v>
      </c>
      <c r="F30" s="15">
        <v>200001527</v>
      </c>
      <c r="G30" s="15" t="s">
        <v>1640</v>
      </c>
      <c r="H30" s="15" t="s">
        <v>1640</v>
      </c>
      <c r="I30" s="15" t="s">
        <v>1640</v>
      </c>
      <c r="J30" s="15"/>
      <c r="K30" s="15"/>
      <c r="L30" s="15"/>
      <c r="M30" s="15" t="s">
        <v>1641</v>
      </c>
      <c r="N30" s="15" t="s">
        <v>1641</v>
      </c>
      <c r="O30" s="15" t="s">
        <v>1641</v>
      </c>
      <c r="P30" s="15"/>
      <c r="Q30" s="15"/>
      <c r="R30" s="15"/>
      <c r="S30" s="15" t="s">
        <v>1642</v>
      </c>
      <c r="T30" s="38">
        <v>1</v>
      </c>
      <c r="U30" s="95"/>
      <c r="V30" s="95"/>
      <c r="W30" s="95"/>
      <c r="X30" s="95"/>
      <c r="Y30" s="95"/>
      <c r="Z30" s="15"/>
      <c r="AA30" s="15"/>
      <c r="AB30" s="39">
        <f t="shared" si="0"/>
        <v>10</v>
      </c>
      <c r="AC30" s="39">
        <f t="shared" si="1"/>
        <v>8</v>
      </c>
      <c r="AD30" s="96" t="s">
        <v>1643</v>
      </c>
      <c r="AE30" s="15" t="str">
        <f t="shared" si="2"/>
        <v/>
      </c>
      <c r="AF30" s="39"/>
      <c r="AG30" s="39" t="s">
        <v>1560</v>
      </c>
      <c r="AH30" s="39" t="s">
        <v>1561</v>
      </c>
      <c r="AI30" s="39" t="s">
        <v>1561</v>
      </c>
      <c r="AJ30" s="39" t="s">
        <v>1561</v>
      </c>
      <c r="AK30" s="39" t="s">
        <v>1561</v>
      </c>
      <c r="AL30" s="15"/>
      <c r="AM30" s="15"/>
      <c r="AN30" s="15"/>
      <c r="AO30" s="39"/>
      <c r="AP30" s="89">
        <f t="shared" si="3"/>
        <v>0</v>
      </c>
      <c r="AQ30" s="13" t="str">
        <f t="shared" si="4"/>
        <v>AdemhalingAanwezig</v>
      </c>
    </row>
    <row r="31" spans="1:43" x14ac:dyDescent="0.25">
      <c r="A31" s="15" t="s">
        <v>1638</v>
      </c>
      <c r="B31" s="15" t="s">
        <v>1628</v>
      </c>
      <c r="C31" s="15">
        <v>2</v>
      </c>
      <c r="D31" s="15" t="s">
        <v>1644</v>
      </c>
      <c r="E31" s="94">
        <v>200001367</v>
      </c>
      <c r="F31" s="15">
        <v>200001528</v>
      </c>
      <c r="G31" s="15" t="s">
        <v>1640</v>
      </c>
      <c r="H31" s="15" t="s">
        <v>1640</v>
      </c>
      <c r="I31" s="15" t="s">
        <v>1640</v>
      </c>
      <c r="J31" s="15"/>
      <c r="K31" s="15"/>
      <c r="L31" s="15"/>
      <c r="M31" s="15" t="s">
        <v>1645</v>
      </c>
      <c r="N31" s="15" t="s">
        <v>1645</v>
      </c>
      <c r="O31" s="15" t="s">
        <v>1645</v>
      </c>
      <c r="P31" s="15"/>
      <c r="Q31" s="15"/>
      <c r="R31" s="15"/>
      <c r="S31" s="15" t="s">
        <v>1642</v>
      </c>
      <c r="T31" s="38">
        <v>1</v>
      </c>
      <c r="U31" s="95"/>
      <c r="V31" s="95"/>
      <c r="W31" s="95"/>
      <c r="X31" s="95"/>
      <c r="Y31" s="95"/>
      <c r="Z31" s="15"/>
      <c r="AA31" s="15"/>
      <c r="AB31" s="39">
        <f t="shared" si="0"/>
        <v>10</v>
      </c>
      <c r="AC31" s="39">
        <f t="shared" si="1"/>
        <v>7</v>
      </c>
      <c r="AD31" s="96" t="s">
        <v>1646</v>
      </c>
      <c r="AE31" s="15" t="str">
        <f t="shared" si="2"/>
        <v/>
      </c>
      <c r="AF31" s="39"/>
      <c r="AG31" s="39" t="s">
        <v>1560</v>
      </c>
      <c r="AH31" s="39" t="s">
        <v>1561</v>
      </c>
      <c r="AI31" s="39" t="s">
        <v>1561</v>
      </c>
      <c r="AJ31" s="39" t="s">
        <v>1561</v>
      </c>
      <c r="AK31" s="39" t="s">
        <v>1561</v>
      </c>
      <c r="AL31" s="15"/>
      <c r="AM31" s="15"/>
      <c r="AN31" s="15"/>
      <c r="AO31" s="39"/>
      <c r="AP31" s="89">
        <f t="shared" si="3"/>
        <v>0</v>
      </c>
      <c r="AQ31" s="13" t="str">
        <f t="shared" si="4"/>
        <v>AdemhalingAfwezig</v>
      </c>
    </row>
    <row r="32" spans="1:43" x14ac:dyDescent="0.25">
      <c r="A32" s="15" t="s">
        <v>1638</v>
      </c>
      <c r="B32" s="15" t="s">
        <v>1628</v>
      </c>
      <c r="C32" s="15">
        <v>3</v>
      </c>
      <c r="D32" s="15" t="s">
        <v>1647</v>
      </c>
      <c r="E32" s="94">
        <v>200001367</v>
      </c>
      <c r="F32" s="15">
        <v>200001529</v>
      </c>
      <c r="G32" s="15" t="s">
        <v>1640</v>
      </c>
      <c r="H32" s="15" t="s">
        <v>1640</v>
      </c>
      <c r="I32" s="15" t="s">
        <v>1640</v>
      </c>
      <c r="J32" s="15"/>
      <c r="K32" s="15"/>
      <c r="L32" s="15"/>
      <c r="M32" s="15" t="s">
        <v>1648</v>
      </c>
      <c r="N32" s="15" t="s">
        <v>1648</v>
      </c>
      <c r="O32" s="15" t="s">
        <v>1648</v>
      </c>
      <c r="P32" s="15"/>
      <c r="Q32" s="15"/>
      <c r="R32" s="15"/>
      <c r="S32" s="15" t="s">
        <v>1642</v>
      </c>
      <c r="T32" s="38">
        <v>1</v>
      </c>
      <c r="U32" s="95"/>
      <c r="V32" s="95"/>
      <c r="W32" s="95"/>
      <c r="X32" s="95"/>
      <c r="Y32" s="95"/>
      <c r="Z32" s="15"/>
      <c r="AA32" s="15"/>
      <c r="AB32" s="39">
        <f t="shared" si="0"/>
        <v>10</v>
      </c>
      <c r="AC32" s="39">
        <f t="shared" si="1"/>
        <v>5</v>
      </c>
      <c r="AD32" s="96" t="s">
        <v>1649</v>
      </c>
      <c r="AE32" s="15" t="str">
        <f t="shared" si="2"/>
        <v/>
      </c>
      <c r="AF32" s="39"/>
      <c r="AG32" s="39" t="s">
        <v>1560</v>
      </c>
      <c r="AH32" s="39" t="s">
        <v>1561</v>
      </c>
      <c r="AI32" s="39" t="s">
        <v>1561</v>
      </c>
      <c r="AJ32" s="39" t="s">
        <v>1561</v>
      </c>
      <c r="AK32" s="39" t="s">
        <v>1561</v>
      </c>
      <c r="AL32" s="15"/>
      <c r="AM32" s="15"/>
      <c r="AN32" s="15"/>
      <c r="AO32" s="39"/>
      <c r="AP32" s="89">
        <f t="shared" si="3"/>
        <v>0</v>
      </c>
      <c r="AQ32" s="13" t="str">
        <f t="shared" si="4"/>
        <v>AdemhalingDiepe</v>
      </c>
    </row>
    <row r="33" spans="1:43" x14ac:dyDescent="0.25">
      <c r="A33" s="15" t="s">
        <v>1638</v>
      </c>
      <c r="B33" s="15" t="s">
        <v>1628</v>
      </c>
      <c r="C33" s="15">
        <v>4</v>
      </c>
      <c r="D33" s="15" t="s">
        <v>1650</v>
      </c>
      <c r="E33" s="94">
        <v>200001367</v>
      </c>
      <c r="F33" s="15">
        <v>200001530</v>
      </c>
      <c r="G33" s="15" t="s">
        <v>1640</v>
      </c>
      <c r="H33" s="15" t="s">
        <v>1640</v>
      </c>
      <c r="I33" s="15" t="s">
        <v>1640</v>
      </c>
      <c r="J33" s="15"/>
      <c r="K33" s="15"/>
      <c r="L33" s="15"/>
      <c r="M33" s="15" t="s">
        <v>1651</v>
      </c>
      <c r="N33" s="15" t="s">
        <v>1651</v>
      </c>
      <c r="O33" s="15" t="s">
        <v>1651</v>
      </c>
      <c r="P33" s="15"/>
      <c r="Q33" s="15"/>
      <c r="R33" s="15"/>
      <c r="S33" s="15" t="s">
        <v>1642</v>
      </c>
      <c r="T33" s="38">
        <v>1</v>
      </c>
      <c r="U33" s="95"/>
      <c r="V33" s="95"/>
      <c r="W33" s="95"/>
      <c r="X33" s="95"/>
      <c r="Y33" s="95"/>
      <c r="Z33" s="15"/>
      <c r="AA33" s="15"/>
      <c r="AB33" s="39">
        <f t="shared" si="0"/>
        <v>10</v>
      </c>
      <c r="AC33" s="39">
        <f t="shared" si="1"/>
        <v>16</v>
      </c>
      <c r="AD33" s="96" t="s">
        <v>1652</v>
      </c>
      <c r="AE33" s="15" t="str">
        <f t="shared" si="2"/>
        <v/>
      </c>
      <c r="AF33" s="39"/>
      <c r="AG33" s="39" t="s">
        <v>1560</v>
      </c>
      <c r="AH33" s="39" t="s">
        <v>1561</v>
      </c>
      <c r="AI33" s="39" t="s">
        <v>1561</v>
      </c>
      <c r="AJ33" s="39" t="s">
        <v>1561</v>
      </c>
      <c r="AK33" s="39" t="s">
        <v>1561</v>
      </c>
      <c r="AL33" s="15"/>
      <c r="AM33" s="15"/>
      <c r="AN33" s="15"/>
      <c r="AO33" s="39"/>
      <c r="AP33" s="89">
        <f t="shared" si="3"/>
        <v>0</v>
      </c>
      <c r="AQ33" s="13" t="str">
        <f t="shared" si="4"/>
        <v>AdemhalingHoorbaar benauwd</v>
      </c>
    </row>
    <row r="34" spans="1:43" x14ac:dyDescent="0.25">
      <c r="A34" s="15" t="s">
        <v>1638</v>
      </c>
      <c r="B34" s="15" t="s">
        <v>1628</v>
      </c>
      <c r="C34" s="15">
        <v>5</v>
      </c>
      <c r="D34" s="15" t="s">
        <v>1653</v>
      </c>
      <c r="E34" s="94">
        <v>200001367</v>
      </c>
      <c r="F34" s="15">
        <v>200001531</v>
      </c>
      <c r="G34" s="15" t="s">
        <v>1640</v>
      </c>
      <c r="H34" s="15" t="s">
        <v>1640</v>
      </c>
      <c r="I34" s="15" t="s">
        <v>1640</v>
      </c>
      <c r="J34" s="15"/>
      <c r="K34" s="15"/>
      <c r="L34" s="15"/>
      <c r="M34" s="15" t="s">
        <v>1654</v>
      </c>
      <c r="N34" s="15" t="s">
        <v>1654</v>
      </c>
      <c r="O34" s="15" t="s">
        <v>1654</v>
      </c>
      <c r="P34" s="15"/>
      <c r="Q34" s="15"/>
      <c r="R34" s="15"/>
      <c r="S34" s="15" t="s">
        <v>1642</v>
      </c>
      <c r="T34" s="38">
        <v>1</v>
      </c>
      <c r="U34" s="95"/>
      <c r="V34" s="95"/>
      <c r="W34" s="95"/>
      <c r="X34" s="95"/>
      <c r="Y34" s="95"/>
      <c r="Z34" s="15"/>
      <c r="AA34" s="15"/>
      <c r="AB34" s="39">
        <f t="shared" si="0"/>
        <v>10</v>
      </c>
      <c r="AC34" s="39">
        <f t="shared" si="1"/>
        <v>12</v>
      </c>
      <c r="AD34" s="96" t="s">
        <v>1655</v>
      </c>
      <c r="AE34" s="15" t="str">
        <f t="shared" si="2"/>
        <v/>
      </c>
      <c r="AF34" s="39"/>
      <c r="AG34" s="39" t="s">
        <v>1560</v>
      </c>
      <c r="AH34" s="39" t="s">
        <v>1561</v>
      </c>
      <c r="AI34" s="39" t="s">
        <v>1561</v>
      </c>
      <c r="AJ34" s="39" t="s">
        <v>1561</v>
      </c>
      <c r="AK34" s="39" t="s">
        <v>1561</v>
      </c>
      <c r="AL34" s="15"/>
      <c r="AM34" s="15"/>
      <c r="AN34" s="15"/>
      <c r="AO34" s="39"/>
      <c r="AP34" s="89">
        <f t="shared" si="3"/>
        <v>0</v>
      </c>
      <c r="AQ34" s="13" t="str">
        <f t="shared" si="4"/>
        <v>AdemhalingOppervlakkig</v>
      </c>
    </row>
    <row r="35" spans="1:43" x14ac:dyDescent="0.25">
      <c r="A35" s="15" t="s">
        <v>1638</v>
      </c>
      <c r="B35" s="15" t="s">
        <v>1628</v>
      </c>
      <c r="C35" s="15">
        <v>6</v>
      </c>
      <c r="D35" s="15" t="s">
        <v>1656</v>
      </c>
      <c r="E35" s="94">
        <v>200001367</v>
      </c>
      <c r="F35" s="15">
        <v>200001532</v>
      </c>
      <c r="G35" s="15" t="s">
        <v>1640</v>
      </c>
      <c r="H35" s="15" t="s">
        <v>1640</v>
      </c>
      <c r="I35" s="15" t="s">
        <v>1640</v>
      </c>
      <c r="J35" s="15"/>
      <c r="K35" s="15"/>
      <c r="L35" s="15"/>
      <c r="M35" s="15" t="s">
        <v>1657</v>
      </c>
      <c r="N35" s="15" t="s">
        <v>1657</v>
      </c>
      <c r="O35" s="15" t="s">
        <v>1657</v>
      </c>
      <c r="P35" s="15"/>
      <c r="Q35" s="15"/>
      <c r="R35" s="15"/>
      <c r="S35" s="15" t="s">
        <v>1642</v>
      </c>
      <c r="T35" s="38">
        <v>1</v>
      </c>
      <c r="U35" s="95"/>
      <c r="V35" s="95"/>
      <c r="W35" s="95"/>
      <c r="X35" s="95"/>
      <c r="Y35" s="95"/>
      <c r="Z35" s="15"/>
      <c r="AA35" s="15"/>
      <c r="AB35" s="39">
        <f t="shared" si="0"/>
        <v>10</v>
      </c>
      <c r="AC35" s="39">
        <f t="shared" si="1"/>
        <v>9</v>
      </c>
      <c r="AD35" s="96" t="s">
        <v>1658</v>
      </c>
      <c r="AE35" s="15" t="str">
        <f t="shared" si="2"/>
        <v/>
      </c>
      <c r="AF35" s="39"/>
      <c r="AG35" s="39" t="s">
        <v>1560</v>
      </c>
      <c r="AH35" s="39" t="s">
        <v>1561</v>
      </c>
      <c r="AI35" s="39" t="s">
        <v>1561</v>
      </c>
      <c r="AJ35" s="39" t="s">
        <v>1561</v>
      </c>
      <c r="AK35" s="39" t="s">
        <v>1561</v>
      </c>
      <c r="AL35" s="15"/>
      <c r="AM35" s="15"/>
      <c r="AN35" s="15"/>
      <c r="AO35" s="39"/>
      <c r="AP35" s="89">
        <f t="shared" si="3"/>
        <v>0</v>
      </c>
      <c r="AQ35" s="13" t="str">
        <f t="shared" si="4"/>
        <v>AdemhalingReutelend</v>
      </c>
    </row>
    <row r="36" spans="1:43" x14ac:dyDescent="0.25">
      <c r="A36" s="15" t="s">
        <v>1638</v>
      </c>
      <c r="B36" s="15" t="s">
        <v>1628</v>
      </c>
      <c r="C36" s="15">
        <v>7</v>
      </c>
      <c r="D36" s="15" t="s">
        <v>1659</v>
      </c>
      <c r="E36" s="94">
        <v>200001367</v>
      </c>
      <c r="F36" s="15">
        <v>200001533</v>
      </c>
      <c r="G36" s="15" t="s">
        <v>1640</v>
      </c>
      <c r="H36" s="15" t="s">
        <v>1640</v>
      </c>
      <c r="I36" s="15" t="s">
        <v>1640</v>
      </c>
      <c r="J36" s="15"/>
      <c r="K36" s="15"/>
      <c r="L36" s="15"/>
      <c r="M36" s="15" t="s">
        <v>1660</v>
      </c>
      <c r="N36" s="15" t="s">
        <v>1660</v>
      </c>
      <c r="O36" s="15" t="s">
        <v>1660</v>
      </c>
      <c r="P36" s="15"/>
      <c r="Q36" s="15"/>
      <c r="R36" s="15"/>
      <c r="S36" s="15" t="s">
        <v>1642</v>
      </c>
      <c r="T36" s="38">
        <v>1</v>
      </c>
      <c r="U36" s="95"/>
      <c r="V36" s="95"/>
      <c r="W36" s="95"/>
      <c r="X36" s="95"/>
      <c r="Y36" s="95"/>
      <c r="Z36" s="15"/>
      <c r="AA36" s="15"/>
      <c r="AB36" s="39">
        <f t="shared" si="0"/>
        <v>10</v>
      </c>
      <c r="AC36" s="39">
        <f t="shared" si="1"/>
        <v>4</v>
      </c>
      <c r="AD36" s="96" t="s">
        <v>1661</v>
      </c>
      <c r="AE36" s="15" t="str">
        <f t="shared" si="2"/>
        <v/>
      </c>
      <c r="AF36" s="39"/>
      <c r="AG36" s="39" t="s">
        <v>1560</v>
      </c>
      <c r="AH36" s="39" t="s">
        <v>1561</v>
      </c>
      <c r="AI36" s="39" t="s">
        <v>1561</v>
      </c>
      <c r="AJ36" s="39" t="s">
        <v>1561</v>
      </c>
      <c r="AK36" s="39" t="s">
        <v>1561</v>
      </c>
      <c r="AL36" s="15"/>
      <c r="AM36" s="15"/>
      <c r="AN36" s="15"/>
      <c r="AO36" s="39"/>
      <c r="AP36" s="89">
        <f t="shared" si="3"/>
        <v>0</v>
      </c>
      <c r="AQ36" s="13" t="str">
        <f t="shared" si="4"/>
        <v>AdemhalingSnel</v>
      </c>
    </row>
    <row r="37" spans="1:43" x14ac:dyDescent="0.25">
      <c r="A37" s="15" t="s">
        <v>1638</v>
      </c>
      <c r="B37" s="15" t="s">
        <v>1628</v>
      </c>
      <c r="C37" s="15">
        <v>8</v>
      </c>
      <c r="D37" s="15" t="s">
        <v>1662</v>
      </c>
      <c r="E37" s="94">
        <v>200001367</v>
      </c>
      <c r="F37" s="15">
        <v>200001534</v>
      </c>
      <c r="G37" s="15" t="s">
        <v>1640</v>
      </c>
      <c r="H37" s="15" t="s">
        <v>1640</v>
      </c>
      <c r="I37" s="15" t="s">
        <v>1640</v>
      </c>
      <c r="J37" s="15"/>
      <c r="K37" s="15"/>
      <c r="L37" s="15"/>
      <c r="M37" s="15" t="s">
        <v>1663</v>
      </c>
      <c r="N37" s="15" t="s">
        <v>1663</v>
      </c>
      <c r="O37" s="15" t="s">
        <v>1663</v>
      </c>
      <c r="P37" s="15"/>
      <c r="Q37" s="15"/>
      <c r="R37" s="15"/>
      <c r="S37" s="15" t="s">
        <v>1642</v>
      </c>
      <c r="T37" s="38">
        <v>1</v>
      </c>
      <c r="U37" s="95"/>
      <c r="V37" s="95"/>
      <c r="W37" s="95"/>
      <c r="X37" s="95"/>
      <c r="Y37" s="95"/>
      <c r="Z37" s="15"/>
      <c r="AA37" s="15"/>
      <c r="AB37" s="39">
        <f t="shared" si="0"/>
        <v>10</v>
      </c>
      <c r="AC37" s="39">
        <f t="shared" si="1"/>
        <v>19</v>
      </c>
      <c r="AD37" s="96" t="s">
        <v>1664</v>
      </c>
      <c r="AE37" s="15" t="str">
        <f t="shared" si="2"/>
        <v/>
      </c>
      <c r="AF37" s="39"/>
      <c r="AG37" s="39" t="s">
        <v>1560</v>
      </c>
      <c r="AH37" s="39" t="s">
        <v>1561</v>
      </c>
      <c r="AI37" s="39" t="s">
        <v>1561</v>
      </c>
      <c r="AJ37" s="39" t="s">
        <v>1561</v>
      </c>
      <c r="AK37" s="39" t="s">
        <v>1561</v>
      </c>
      <c r="AL37" s="15"/>
      <c r="AM37" s="15"/>
      <c r="AN37" s="15"/>
      <c r="AO37" s="39"/>
      <c r="AP37" s="89">
        <f t="shared" si="3"/>
        <v>0</v>
      </c>
      <c r="AQ37" s="13" t="str">
        <f t="shared" si="4"/>
        <v>AdemhalingSnel met tussenpose</v>
      </c>
    </row>
    <row r="38" spans="1:43" x14ac:dyDescent="0.25">
      <c r="A38" s="15" t="s">
        <v>1638</v>
      </c>
      <c r="B38" s="15" t="s">
        <v>1628</v>
      </c>
      <c r="C38" s="15">
        <v>9</v>
      </c>
      <c r="D38" s="15" t="s">
        <v>1665</v>
      </c>
      <c r="E38" s="94">
        <v>200001367</v>
      </c>
      <c r="F38" s="15">
        <v>200001535</v>
      </c>
      <c r="G38" s="15" t="s">
        <v>1640</v>
      </c>
      <c r="H38" s="15" t="s">
        <v>1640</v>
      </c>
      <c r="I38" s="15" t="s">
        <v>1640</v>
      </c>
      <c r="J38" s="15"/>
      <c r="K38" s="15"/>
      <c r="L38" s="15"/>
      <c r="M38" s="15" t="s">
        <v>1666</v>
      </c>
      <c r="N38" s="15" t="s">
        <v>1666</v>
      </c>
      <c r="O38" s="15" t="s">
        <v>1666</v>
      </c>
      <c r="P38" s="15"/>
      <c r="Q38" s="15"/>
      <c r="R38" s="15"/>
      <c r="S38" s="15" t="s">
        <v>1642</v>
      </c>
      <c r="T38" s="38">
        <v>1</v>
      </c>
      <c r="U38" s="95"/>
      <c r="V38" s="95"/>
      <c r="W38" s="95"/>
      <c r="X38" s="95"/>
      <c r="Y38" s="95"/>
      <c r="Z38" s="15"/>
      <c r="AA38" s="15"/>
      <c r="AB38" s="39">
        <f t="shared" si="0"/>
        <v>10</v>
      </c>
      <c r="AC38" s="39">
        <f t="shared" si="1"/>
        <v>8</v>
      </c>
      <c r="AD38" s="96" t="s">
        <v>1667</v>
      </c>
      <c r="AE38" s="15" t="str">
        <f t="shared" si="2"/>
        <v/>
      </c>
      <c r="AF38" s="39"/>
      <c r="AG38" s="39" t="s">
        <v>1560</v>
      </c>
      <c r="AH38" s="39" t="s">
        <v>1561</v>
      </c>
      <c r="AI38" s="39" t="s">
        <v>1561</v>
      </c>
      <c r="AJ38" s="39" t="s">
        <v>1561</v>
      </c>
      <c r="AK38" s="39" t="s">
        <v>1561</v>
      </c>
      <c r="AL38" s="15"/>
      <c r="AM38" s="15"/>
      <c r="AN38" s="15"/>
      <c r="AO38" s="39"/>
      <c r="AP38" s="89">
        <f t="shared" si="3"/>
        <v>0</v>
      </c>
      <c r="AQ38" s="13" t="str">
        <f t="shared" si="4"/>
        <v>AdemhalingSnurkend</v>
      </c>
    </row>
    <row r="39" spans="1:43" x14ac:dyDescent="0.25">
      <c r="A39" s="15" t="s">
        <v>1638</v>
      </c>
      <c r="B39" s="15" t="s">
        <v>1628</v>
      </c>
      <c r="C39" s="15">
        <v>10</v>
      </c>
      <c r="D39" s="15" t="s">
        <v>1668</v>
      </c>
      <c r="E39" s="94">
        <v>200001367</v>
      </c>
      <c r="F39" s="15">
        <v>200001536</v>
      </c>
      <c r="G39" s="15" t="s">
        <v>1640</v>
      </c>
      <c r="H39" s="15" t="s">
        <v>1640</v>
      </c>
      <c r="I39" s="15" t="s">
        <v>1640</v>
      </c>
      <c r="J39" s="15"/>
      <c r="K39" s="15"/>
      <c r="L39" s="15"/>
      <c r="M39" s="15" t="s">
        <v>1669</v>
      </c>
      <c r="N39" s="15" t="s">
        <v>1669</v>
      </c>
      <c r="O39" s="15" t="s">
        <v>1669</v>
      </c>
      <c r="P39" s="15"/>
      <c r="Q39" s="15"/>
      <c r="R39" s="15"/>
      <c r="S39" s="15" t="s">
        <v>1642</v>
      </c>
      <c r="T39" s="38">
        <v>1</v>
      </c>
      <c r="U39" s="95"/>
      <c r="V39" s="95"/>
      <c r="W39" s="95"/>
      <c r="X39" s="95"/>
      <c r="Y39" s="95"/>
      <c r="Z39" s="15"/>
      <c r="AA39" s="15"/>
      <c r="AB39" s="39">
        <f t="shared" si="0"/>
        <v>10</v>
      </c>
      <c r="AC39" s="39">
        <f t="shared" si="1"/>
        <v>9</v>
      </c>
      <c r="AD39" s="96" t="s">
        <v>1670</v>
      </c>
      <c r="AE39" s="15" t="str">
        <f t="shared" si="2"/>
        <v/>
      </c>
      <c r="AF39" s="39"/>
      <c r="AG39" s="39" t="s">
        <v>1560</v>
      </c>
      <c r="AH39" s="39" t="s">
        <v>1561</v>
      </c>
      <c r="AI39" s="39" t="s">
        <v>1561</v>
      </c>
      <c r="AJ39" s="39" t="s">
        <v>1561</v>
      </c>
      <c r="AK39" s="39" t="s">
        <v>1561</v>
      </c>
      <c r="AL39" s="15"/>
      <c r="AM39" s="15"/>
      <c r="AN39" s="15"/>
      <c r="AO39" s="39"/>
      <c r="AP39" s="89">
        <f t="shared" si="3"/>
        <v>0</v>
      </c>
      <c r="AQ39" s="13" t="str">
        <f t="shared" si="4"/>
        <v>AdemhalingWeet niet</v>
      </c>
    </row>
    <row r="40" spans="1:43" x14ac:dyDescent="0.25">
      <c r="A40" s="15" t="s">
        <v>1671</v>
      </c>
      <c r="B40" s="15" t="s">
        <v>1608</v>
      </c>
      <c r="C40" s="15">
        <v>1</v>
      </c>
      <c r="D40" s="15" t="s">
        <v>1672</v>
      </c>
      <c r="E40" s="94">
        <v>200005210</v>
      </c>
      <c r="F40" s="15">
        <v>200005211</v>
      </c>
      <c r="G40" s="15" t="s">
        <v>1673</v>
      </c>
      <c r="H40" s="15" t="s">
        <v>1673</v>
      </c>
      <c r="I40" s="15" t="s">
        <v>1673</v>
      </c>
      <c r="J40" s="15"/>
      <c r="K40" s="15"/>
      <c r="L40" s="15"/>
      <c r="M40" s="15" t="s">
        <v>1674</v>
      </c>
      <c r="N40" s="15" t="s">
        <v>1674</v>
      </c>
      <c r="O40" s="15" t="s">
        <v>1674</v>
      </c>
      <c r="P40" s="15"/>
      <c r="Q40" s="15"/>
      <c r="R40" s="15"/>
      <c r="S40" s="15" t="s">
        <v>1675</v>
      </c>
      <c r="T40" s="38">
        <v>10</v>
      </c>
      <c r="U40" s="95"/>
      <c r="V40" s="95"/>
      <c r="W40" s="95"/>
      <c r="X40" s="95"/>
      <c r="Y40" s="95"/>
      <c r="Z40" s="15"/>
      <c r="AA40" s="15"/>
      <c r="AB40" s="39">
        <f t="shared" si="0"/>
        <v>9</v>
      </c>
      <c r="AC40" s="39">
        <f t="shared" si="1"/>
        <v>11</v>
      </c>
      <c r="AD40" s="96" t="s">
        <v>1676</v>
      </c>
      <c r="AE40" s="15" t="str">
        <f t="shared" si="2"/>
        <v/>
      </c>
      <c r="AF40" s="39"/>
      <c r="AG40" s="39" t="s">
        <v>1560</v>
      </c>
      <c r="AH40" s="39" t="s">
        <v>1561</v>
      </c>
      <c r="AI40" s="39" t="s">
        <v>1561</v>
      </c>
      <c r="AJ40" s="39" t="s">
        <v>1561</v>
      </c>
      <c r="AK40" s="39" t="s">
        <v>1561</v>
      </c>
      <c r="AL40" s="15"/>
      <c r="AM40" s="15"/>
      <c r="AN40" s="15"/>
      <c r="AO40" s="39"/>
      <c r="AP40" s="89">
        <f t="shared" si="3"/>
        <v>0</v>
      </c>
      <c r="AQ40" s="13" t="str">
        <f t="shared" si="4"/>
        <v>AfkruisenRijstrook 1</v>
      </c>
    </row>
    <row r="41" spans="1:43" x14ac:dyDescent="0.25">
      <c r="A41" s="15" t="s">
        <v>1671</v>
      </c>
      <c r="B41" s="15" t="s">
        <v>1608</v>
      </c>
      <c r="C41" s="15">
        <v>2</v>
      </c>
      <c r="D41" s="15" t="s">
        <v>1677</v>
      </c>
      <c r="E41" s="94">
        <v>200005210</v>
      </c>
      <c r="F41" s="15">
        <v>200005212</v>
      </c>
      <c r="G41" s="15" t="s">
        <v>1673</v>
      </c>
      <c r="H41" s="15" t="s">
        <v>1673</v>
      </c>
      <c r="I41" s="15" t="s">
        <v>1673</v>
      </c>
      <c r="J41" s="15"/>
      <c r="K41" s="15"/>
      <c r="L41" s="15"/>
      <c r="M41" s="15" t="s">
        <v>1678</v>
      </c>
      <c r="N41" s="15" t="s">
        <v>1678</v>
      </c>
      <c r="O41" s="15" t="s">
        <v>1678</v>
      </c>
      <c r="P41" s="15"/>
      <c r="Q41" s="15"/>
      <c r="R41" s="15"/>
      <c r="S41" s="15" t="s">
        <v>1675</v>
      </c>
      <c r="T41" s="38">
        <v>10</v>
      </c>
      <c r="U41" s="95"/>
      <c r="V41" s="95"/>
      <c r="W41" s="95"/>
      <c r="X41" s="95"/>
      <c r="Y41" s="95"/>
      <c r="Z41" s="15"/>
      <c r="AA41" s="15"/>
      <c r="AB41" s="39">
        <f t="shared" si="0"/>
        <v>9</v>
      </c>
      <c r="AC41" s="39">
        <f t="shared" si="1"/>
        <v>11</v>
      </c>
      <c r="AD41" s="96" t="s">
        <v>1679</v>
      </c>
      <c r="AE41" s="15" t="str">
        <f t="shared" si="2"/>
        <v/>
      </c>
      <c r="AF41" s="39"/>
      <c r="AG41" s="39" t="s">
        <v>1560</v>
      </c>
      <c r="AH41" s="39" t="s">
        <v>1561</v>
      </c>
      <c r="AI41" s="39" t="s">
        <v>1561</v>
      </c>
      <c r="AJ41" s="39" t="s">
        <v>1561</v>
      </c>
      <c r="AK41" s="39" t="s">
        <v>1561</v>
      </c>
      <c r="AL41" s="15"/>
      <c r="AM41" s="15"/>
      <c r="AN41" s="15"/>
      <c r="AO41" s="39"/>
      <c r="AP41" s="89">
        <f t="shared" si="3"/>
        <v>0</v>
      </c>
      <c r="AQ41" s="13" t="str">
        <f t="shared" si="4"/>
        <v>AfkruisenRijstrook 2</v>
      </c>
    </row>
    <row r="42" spans="1:43" x14ac:dyDescent="0.25">
      <c r="A42" s="15" t="s">
        <v>1671</v>
      </c>
      <c r="B42" s="15" t="s">
        <v>1608</v>
      </c>
      <c r="C42" s="15">
        <v>3</v>
      </c>
      <c r="D42" s="15" t="s">
        <v>1680</v>
      </c>
      <c r="E42" s="94">
        <v>200005210</v>
      </c>
      <c r="F42" s="15">
        <v>200005213</v>
      </c>
      <c r="G42" s="15" t="s">
        <v>1673</v>
      </c>
      <c r="H42" s="15" t="s">
        <v>1673</v>
      </c>
      <c r="I42" s="15" t="s">
        <v>1673</v>
      </c>
      <c r="J42" s="15"/>
      <c r="K42" s="15"/>
      <c r="L42" s="15"/>
      <c r="M42" s="15" t="s">
        <v>1681</v>
      </c>
      <c r="N42" s="15" t="s">
        <v>1681</v>
      </c>
      <c r="O42" s="15" t="s">
        <v>1681</v>
      </c>
      <c r="P42" s="15"/>
      <c r="Q42" s="15"/>
      <c r="R42" s="15"/>
      <c r="S42" s="15" t="s">
        <v>1675</v>
      </c>
      <c r="T42" s="38">
        <v>10</v>
      </c>
      <c r="U42" s="95"/>
      <c r="V42" s="95"/>
      <c r="W42" s="95"/>
      <c r="X42" s="95"/>
      <c r="Y42" s="95"/>
      <c r="Z42" s="15"/>
      <c r="AA42" s="15"/>
      <c r="AB42" s="39">
        <f t="shared" si="0"/>
        <v>9</v>
      </c>
      <c r="AC42" s="39">
        <f t="shared" si="1"/>
        <v>11</v>
      </c>
      <c r="AD42" s="96" t="s">
        <v>1682</v>
      </c>
      <c r="AE42" s="15" t="str">
        <f t="shared" si="2"/>
        <v/>
      </c>
      <c r="AF42" s="39"/>
      <c r="AG42" s="39" t="s">
        <v>1560</v>
      </c>
      <c r="AH42" s="39" t="s">
        <v>1561</v>
      </c>
      <c r="AI42" s="39" t="s">
        <v>1561</v>
      </c>
      <c r="AJ42" s="39" t="s">
        <v>1561</v>
      </c>
      <c r="AK42" s="39" t="s">
        <v>1561</v>
      </c>
      <c r="AL42" s="15"/>
      <c r="AM42" s="15"/>
      <c r="AN42" s="15"/>
      <c r="AO42" s="39"/>
      <c r="AP42" s="89">
        <f t="shared" si="3"/>
        <v>0</v>
      </c>
      <c r="AQ42" s="13" t="str">
        <f t="shared" si="4"/>
        <v>AfkruisenRijstrook 3</v>
      </c>
    </row>
    <row r="43" spans="1:43" x14ac:dyDescent="0.25">
      <c r="A43" s="15" t="s">
        <v>1671</v>
      </c>
      <c r="B43" s="15" t="s">
        <v>1608</v>
      </c>
      <c r="C43" s="15">
        <v>4</v>
      </c>
      <c r="D43" s="15" t="s">
        <v>1683</v>
      </c>
      <c r="E43" s="94">
        <v>200005210</v>
      </c>
      <c r="F43" s="15">
        <v>200005214</v>
      </c>
      <c r="G43" s="15" t="s">
        <v>1673</v>
      </c>
      <c r="H43" s="15" t="s">
        <v>1673</v>
      </c>
      <c r="I43" s="15" t="s">
        <v>1673</v>
      </c>
      <c r="J43" s="15"/>
      <c r="K43" s="15"/>
      <c r="L43" s="15"/>
      <c r="M43" s="15" t="s">
        <v>1684</v>
      </c>
      <c r="N43" s="15" t="s">
        <v>1684</v>
      </c>
      <c r="O43" s="15" t="s">
        <v>1684</v>
      </c>
      <c r="P43" s="15"/>
      <c r="Q43" s="15"/>
      <c r="R43" s="15"/>
      <c r="S43" s="15" t="s">
        <v>1675</v>
      </c>
      <c r="T43" s="38">
        <v>10</v>
      </c>
      <c r="U43" s="95"/>
      <c r="V43" s="95"/>
      <c r="W43" s="95"/>
      <c r="X43" s="95"/>
      <c r="Y43" s="95"/>
      <c r="Z43" s="15"/>
      <c r="AA43" s="15"/>
      <c r="AB43" s="39">
        <f t="shared" si="0"/>
        <v>9</v>
      </c>
      <c r="AC43" s="39">
        <f t="shared" si="1"/>
        <v>11</v>
      </c>
      <c r="AD43" s="96" t="s">
        <v>1685</v>
      </c>
      <c r="AE43" s="15" t="str">
        <f t="shared" si="2"/>
        <v/>
      </c>
      <c r="AF43" s="39"/>
      <c r="AG43" s="39" t="s">
        <v>1560</v>
      </c>
      <c r="AH43" s="39" t="s">
        <v>1561</v>
      </c>
      <c r="AI43" s="39" t="s">
        <v>1561</v>
      </c>
      <c r="AJ43" s="39" t="s">
        <v>1561</v>
      </c>
      <c r="AK43" s="39" t="s">
        <v>1561</v>
      </c>
      <c r="AL43" s="15"/>
      <c r="AM43" s="15"/>
      <c r="AN43" s="15"/>
      <c r="AO43" s="39"/>
      <c r="AP43" s="89">
        <f t="shared" si="3"/>
        <v>0</v>
      </c>
      <c r="AQ43" s="13" t="str">
        <f t="shared" si="4"/>
        <v>AfkruisenRijstrook 4</v>
      </c>
    </row>
    <row r="44" spans="1:43" x14ac:dyDescent="0.25">
      <c r="A44" s="15" t="s">
        <v>1671</v>
      </c>
      <c r="B44" s="15" t="s">
        <v>1608</v>
      </c>
      <c r="C44" s="15">
        <v>5</v>
      </c>
      <c r="D44" s="15" t="s">
        <v>1686</v>
      </c>
      <c r="E44" s="94">
        <v>200005210</v>
      </c>
      <c r="F44" s="15">
        <v>200005215</v>
      </c>
      <c r="G44" s="15" t="s">
        <v>1673</v>
      </c>
      <c r="H44" s="15" t="s">
        <v>1673</v>
      </c>
      <c r="I44" s="15" t="s">
        <v>1673</v>
      </c>
      <c r="J44" s="15"/>
      <c r="K44" s="15"/>
      <c r="L44" s="15"/>
      <c r="M44" s="15" t="s">
        <v>1687</v>
      </c>
      <c r="N44" s="15" t="s">
        <v>1687</v>
      </c>
      <c r="O44" s="15" t="s">
        <v>1687</v>
      </c>
      <c r="P44" s="15"/>
      <c r="Q44" s="15"/>
      <c r="R44" s="15"/>
      <c r="S44" s="15" t="s">
        <v>1675</v>
      </c>
      <c r="T44" s="38">
        <v>10</v>
      </c>
      <c r="U44" s="95"/>
      <c r="V44" s="95"/>
      <c r="W44" s="95"/>
      <c r="X44" s="95"/>
      <c r="Y44" s="95"/>
      <c r="Z44" s="15"/>
      <c r="AA44" s="15"/>
      <c r="AB44" s="39">
        <f t="shared" si="0"/>
        <v>9</v>
      </c>
      <c r="AC44" s="39">
        <f t="shared" si="1"/>
        <v>11</v>
      </c>
      <c r="AD44" s="96" t="s">
        <v>1688</v>
      </c>
      <c r="AE44" s="15" t="str">
        <f t="shared" si="2"/>
        <v/>
      </c>
      <c r="AF44" s="39"/>
      <c r="AG44" s="39" t="s">
        <v>1560</v>
      </c>
      <c r="AH44" s="39" t="s">
        <v>1561</v>
      </c>
      <c r="AI44" s="39" t="s">
        <v>1561</v>
      </c>
      <c r="AJ44" s="39" t="s">
        <v>1561</v>
      </c>
      <c r="AK44" s="39" t="s">
        <v>1561</v>
      </c>
      <c r="AL44" s="15"/>
      <c r="AM44" s="15"/>
      <c r="AN44" s="15"/>
      <c r="AO44" s="39"/>
      <c r="AP44" s="89">
        <f t="shared" si="3"/>
        <v>0</v>
      </c>
      <c r="AQ44" s="13" t="str">
        <f t="shared" si="4"/>
        <v>AfkruisenRijstrook 5</v>
      </c>
    </row>
    <row r="45" spans="1:43" x14ac:dyDescent="0.25">
      <c r="A45" s="15" t="s">
        <v>1671</v>
      </c>
      <c r="B45" s="15" t="s">
        <v>1608</v>
      </c>
      <c r="C45" s="15">
        <v>6</v>
      </c>
      <c r="D45" s="15" t="s">
        <v>1689</v>
      </c>
      <c r="E45" s="94">
        <v>200005210</v>
      </c>
      <c r="F45" s="15">
        <v>200005216</v>
      </c>
      <c r="G45" s="15" t="s">
        <v>1673</v>
      </c>
      <c r="H45" s="15" t="s">
        <v>1673</v>
      </c>
      <c r="I45" s="15" t="s">
        <v>1673</v>
      </c>
      <c r="J45" s="15"/>
      <c r="K45" s="15"/>
      <c r="L45" s="15"/>
      <c r="M45" s="15" t="s">
        <v>1690</v>
      </c>
      <c r="N45" s="15" t="s">
        <v>1690</v>
      </c>
      <c r="O45" s="15" t="s">
        <v>1690</v>
      </c>
      <c r="P45" s="15"/>
      <c r="Q45" s="15"/>
      <c r="R45" s="15"/>
      <c r="S45" s="15" t="s">
        <v>1675</v>
      </c>
      <c r="T45" s="38">
        <v>10</v>
      </c>
      <c r="U45" s="95"/>
      <c r="V45" s="95"/>
      <c r="W45" s="95"/>
      <c r="X45" s="95"/>
      <c r="Y45" s="95"/>
      <c r="Z45" s="15"/>
      <c r="AA45" s="15"/>
      <c r="AB45" s="39">
        <f t="shared" si="0"/>
        <v>9</v>
      </c>
      <c r="AC45" s="39">
        <f t="shared" si="1"/>
        <v>11</v>
      </c>
      <c r="AD45" s="96" t="s">
        <v>1691</v>
      </c>
      <c r="AE45" s="15" t="str">
        <f t="shared" si="2"/>
        <v/>
      </c>
      <c r="AF45" s="39"/>
      <c r="AG45" s="39" t="s">
        <v>1560</v>
      </c>
      <c r="AH45" s="39" t="s">
        <v>1561</v>
      </c>
      <c r="AI45" s="39" t="s">
        <v>1561</v>
      </c>
      <c r="AJ45" s="39" t="s">
        <v>1561</v>
      </c>
      <c r="AK45" s="39" t="s">
        <v>1561</v>
      </c>
      <c r="AL45" s="15"/>
      <c r="AM45" s="15"/>
      <c r="AN45" s="15"/>
      <c r="AO45" s="39"/>
      <c r="AP45" s="89">
        <f t="shared" si="3"/>
        <v>0</v>
      </c>
      <c r="AQ45" s="13" t="str">
        <f t="shared" si="4"/>
        <v>AfkruisenRijstrook 6</v>
      </c>
    </row>
    <row r="46" spans="1:43" x14ac:dyDescent="0.25">
      <c r="A46" s="15" t="s">
        <v>1671</v>
      </c>
      <c r="B46" s="15" t="s">
        <v>1608</v>
      </c>
      <c r="C46" s="15">
        <v>7</v>
      </c>
      <c r="D46" s="15" t="s">
        <v>1692</v>
      </c>
      <c r="E46" s="94">
        <v>200005210</v>
      </c>
      <c r="F46" s="15">
        <v>200005217</v>
      </c>
      <c r="G46" s="15" t="s">
        <v>1673</v>
      </c>
      <c r="H46" s="15" t="s">
        <v>1673</v>
      </c>
      <c r="I46" s="15" t="s">
        <v>1673</v>
      </c>
      <c r="J46" s="15"/>
      <c r="K46" s="15"/>
      <c r="L46" s="15"/>
      <c r="M46" s="15" t="s">
        <v>1693</v>
      </c>
      <c r="N46" s="15" t="s">
        <v>1693</v>
      </c>
      <c r="O46" s="15" t="s">
        <v>1693</v>
      </c>
      <c r="P46" s="15"/>
      <c r="Q46" s="15"/>
      <c r="R46" s="15"/>
      <c r="S46" s="15" t="s">
        <v>1675</v>
      </c>
      <c r="T46" s="38">
        <v>10</v>
      </c>
      <c r="U46" s="95"/>
      <c r="V46" s="95"/>
      <c r="W46" s="95"/>
      <c r="X46" s="95"/>
      <c r="Y46" s="95"/>
      <c r="Z46" s="15"/>
      <c r="AA46" s="15"/>
      <c r="AB46" s="39">
        <f t="shared" si="0"/>
        <v>9</v>
      </c>
      <c r="AC46" s="39">
        <f t="shared" si="1"/>
        <v>11</v>
      </c>
      <c r="AD46" s="96" t="s">
        <v>1694</v>
      </c>
      <c r="AE46" s="15" t="str">
        <f t="shared" si="2"/>
        <v/>
      </c>
      <c r="AF46" s="39"/>
      <c r="AG46" s="39" t="s">
        <v>1560</v>
      </c>
      <c r="AH46" s="39" t="s">
        <v>1561</v>
      </c>
      <c r="AI46" s="39" t="s">
        <v>1561</v>
      </c>
      <c r="AJ46" s="39" t="s">
        <v>1561</v>
      </c>
      <c r="AK46" s="39" t="s">
        <v>1561</v>
      </c>
      <c r="AL46" s="15"/>
      <c r="AM46" s="15"/>
      <c r="AN46" s="15"/>
      <c r="AO46" s="39"/>
      <c r="AP46" s="89">
        <f t="shared" si="3"/>
        <v>0</v>
      </c>
      <c r="AQ46" s="13" t="str">
        <f t="shared" si="4"/>
        <v>AfkruisenRijstrook 7</v>
      </c>
    </row>
    <row r="47" spans="1:43" x14ac:dyDescent="0.25">
      <c r="A47" s="15" t="s">
        <v>72</v>
      </c>
      <c r="B47" s="15" t="s">
        <v>1695</v>
      </c>
      <c r="C47" s="15">
        <v>1</v>
      </c>
      <c r="D47" s="15" t="s">
        <v>1613</v>
      </c>
      <c r="E47" s="94">
        <v>200012543</v>
      </c>
      <c r="F47" s="15">
        <v>200040071</v>
      </c>
      <c r="G47" s="15" t="s">
        <v>1696</v>
      </c>
      <c r="H47" s="15" t="s">
        <v>1696</v>
      </c>
      <c r="I47" s="15" t="s">
        <v>1696</v>
      </c>
      <c r="J47" s="15"/>
      <c r="K47" s="15">
        <v>72</v>
      </c>
      <c r="L47" s="15"/>
      <c r="M47" s="15"/>
      <c r="N47" s="15"/>
      <c r="O47" s="15"/>
      <c r="P47" s="15"/>
      <c r="Q47" s="15"/>
      <c r="R47" s="15"/>
      <c r="S47" s="15"/>
      <c r="T47" s="38"/>
      <c r="U47" s="95"/>
      <c r="V47" s="95"/>
      <c r="W47" s="95"/>
      <c r="X47" s="95"/>
      <c r="Y47" s="95"/>
      <c r="Z47" s="15"/>
      <c r="AA47" s="15"/>
      <c r="AB47" s="39">
        <f t="shared" si="0"/>
        <v>13</v>
      </c>
      <c r="AC47" s="39">
        <f t="shared" si="1"/>
        <v>2</v>
      </c>
      <c r="AD47" s="96" t="s">
        <v>1697</v>
      </c>
      <c r="AE47" s="15" t="str">
        <f t="shared" si="2"/>
        <v>(Afstemverzoek)</v>
      </c>
      <c r="AF47" s="39"/>
      <c r="AG47" s="39" t="s">
        <v>1698</v>
      </c>
      <c r="AH47" s="39" t="s">
        <v>1613</v>
      </c>
      <c r="AI47" s="39" t="s">
        <v>1561</v>
      </c>
      <c r="AJ47" s="39" t="s">
        <v>1613</v>
      </c>
      <c r="AK47" s="39" t="s">
        <v>1613</v>
      </c>
      <c r="AL47" s="15"/>
      <c r="AM47" s="15" t="s">
        <v>72</v>
      </c>
      <c r="AN47" s="15"/>
      <c r="AO47" s="39"/>
      <c r="AP47" s="89">
        <f t="shared" si="3"/>
        <v>13</v>
      </c>
      <c r="AQ47" s="13" t="str">
        <f t="shared" si="4"/>
        <v>AfstemverzoekJa</v>
      </c>
    </row>
    <row r="48" spans="1:43" x14ac:dyDescent="0.25">
      <c r="A48" s="15" t="s">
        <v>72</v>
      </c>
      <c r="B48" s="15" t="s">
        <v>1695</v>
      </c>
      <c r="C48" s="15">
        <v>2</v>
      </c>
      <c r="D48" s="15" t="s">
        <v>1561</v>
      </c>
      <c r="E48" s="94">
        <v>200012543</v>
      </c>
      <c r="F48" s="15">
        <v>200040072</v>
      </c>
      <c r="G48" s="15" t="s">
        <v>1696</v>
      </c>
      <c r="H48" s="15" t="s">
        <v>1696</v>
      </c>
      <c r="I48" s="15" t="s">
        <v>1696</v>
      </c>
      <c r="J48" s="15"/>
      <c r="K48" s="15">
        <v>72</v>
      </c>
      <c r="L48" s="15"/>
      <c r="M48" s="15"/>
      <c r="N48" s="15"/>
      <c r="O48" s="15"/>
      <c r="P48" s="15"/>
      <c r="Q48" s="15"/>
      <c r="R48" s="15"/>
      <c r="S48" s="15"/>
      <c r="T48" s="38"/>
      <c r="U48" s="95"/>
      <c r="V48" s="95"/>
      <c r="W48" s="95"/>
      <c r="X48" s="95"/>
      <c r="Y48" s="95"/>
      <c r="Z48" s="15"/>
      <c r="AA48" s="15"/>
      <c r="AB48" s="39">
        <f t="shared" si="0"/>
        <v>13</v>
      </c>
      <c r="AC48" s="39">
        <f t="shared" si="1"/>
        <v>3</v>
      </c>
      <c r="AD48" s="96" t="s">
        <v>1699</v>
      </c>
      <c r="AE48" s="15" t="str">
        <f t="shared" si="2"/>
        <v/>
      </c>
      <c r="AF48" s="39"/>
      <c r="AG48" s="39" t="s">
        <v>1698</v>
      </c>
      <c r="AH48" s="39" t="s">
        <v>1613</v>
      </c>
      <c r="AI48" s="39" t="s">
        <v>1561</v>
      </c>
      <c r="AJ48" s="39" t="s">
        <v>1613</v>
      </c>
      <c r="AK48" s="39" t="s">
        <v>1561</v>
      </c>
      <c r="AL48" s="15"/>
      <c r="AM48" s="15"/>
      <c r="AN48" s="15"/>
      <c r="AO48" s="39"/>
      <c r="AP48" s="89">
        <f t="shared" si="3"/>
        <v>0</v>
      </c>
      <c r="AQ48" s="13" t="str">
        <f t="shared" si="4"/>
        <v>AfstemverzoekNee</v>
      </c>
    </row>
    <row r="49" spans="1:43" ht="30" x14ac:dyDescent="0.25">
      <c r="A49" s="15" t="s">
        <v>1700</v>
      </c>
      <c r="B49" s="15" t="s">
        <v>1628</v>
      </c>
      <c r="C49" s="15">
        <v>1</v>
      </c>
      <c r="D49" s="15" t="s">
        <v>1701</v>
      </c>
      <c r="E49" s="94">
        <v>200012615</v>
      </c>
      <c r="F49" s="15">
        <v>200040829</v>
      </c>
      <c r="G49" s="15" t="s">
        <v>1702</v>
      </c>
      <c r="H49" s="15" t="s">
        <v>1702</v>
      </c>
      <c r="I49" s="15" t="s">
        <v>1702</v>
      </c>
      <c r="J49" s="15"/>
      <c r="K49" s="15"/>
      <c r="L49" s="15"/>
      <c r="M49" s="15" t="s">
        <v>1703</v>
      </c>
      <c r="N49" s="15" t="s">
        <v>1703</v>
      </c>
      <c r="O49" s="15" t="s">
        <v>1703</v>
      </c>
      <c r="P49" s="15"/>
      <c r="Q49" s="15"/>
      <c r="R49" s="15"/>
      <c r="S49" s="15"/>
      <c r="T49" s="38"/>
      <c r="U49" s="95"/>
      <c r="V49" s="95" t="s">
        <v>1704</v>
      </c>
      <c r="W49" s="95"/>
      <c r="X49" s="95"/>
      <c r="Y49" s="95"/>
      <c r="Z49" s="15"/>
      <c r="AA49" s="15"/>
      <c r="AB49" s="39">
        <f t="shared" si="0"/>
        <v>13</v>
      </c>
      <c r="AC49" s="39">
        <f t="shared" si="1"/>
        <v>17</v>
      </c>
      <c r="AD49" s="96" t="s">
        <v>1705</v>
      </c>
      <c r="AE49" s="15" t="str">
        <f t="shared" si="2"/>
        <v/>
      </c>
      <c r="AF49" s="39"/>
      <c r="AG49" s="39" t="s">
        <v>1560</v>
      </c>
      <c r="AH49" s="39" t="s">
        <v>1561</v>
      </c>
      <c r="AI49" s="39" t="s">
        <v>1561</v>
      </c>
      <c r="AJ49" s="39" t="s">
        <v>1561</v>
      </c>
      <c r="AK49" s="39" t="s">
        <v>1561</v>
      </c>
      <c r="AL49" s="15"/>
      <c r="AM49" s="15"/>
      <c r="AN49" s="15"/>
      <c r="AO49" s="39"/>
      <c r="AP49" s="89">
        <f t="shared" si="3"/>
        <v>0</v>
      </c>
      <c r="AQ49" s="13" t="str">
        <f t="shared" si="4"/>
        <v>Alarm oorzaakAfwijkend gebruik</v>
      </c>
    </row>
    <row r="50" spans="1:43" ht="30" x14ac:dyDescent="0.25">
      <c r="A50" s="15" t="s">
        <v>1700</v>
      </c>
      <c r="B50" s="15" t="s">
        <v>1628</v>
      </c>
      <c r="C50" s="15">
        <v>2</v>
      </c>
      <c r="D50" s="15" t="s">
        <v>710</v>
      </c>
      <c r="E50" s="94">
        <v>200012615</v>
      </c>
      <c r="F50" s="15">
        <v>200040830</v>
      </c>
      <c r="G50" s="15" t="s">
        <v>1702</v>
      </c>
      <c r="H50" s="15" t="s">
        <v>1702</v>
      </c>
      <c r="I50" s="15" t="s">
        <v>1702</v>
      </c>
      <c r="J50" s="15"/>
      <c r="K50" s="15"/>
      <c r="L50" s="15"/>
      <c r="M50" s="15" t="s">
        <v>1706</v>
      </c>
      <c r="N50" s="15" t="s">
        <v>1706</v>
      </c>
      <c r="O50" s="15" t="s">
        <v>1706</v>
      </c>
      <c r="P50" s="15"/>
      <c r="Q50" s="15"/>
      <c r="R50" s="15"/>
      <c r="S50" s="15"/>
      <c r="T50" s="38"/>
      <c r="U50" s="95"/>
      <c r="V50" s="95" t="s">
        <v>1707</v>
      </c>
      <c r="W50" s="95"/>
      <c r="X50" s="95"/>
      <c r="Y50" s="95"/>
      <c r="Z50" s="15"/>
      <c r="AA50" s="15"/>
      <c r="AB50" s="39">
        <f t="shared" si="0"/>
        <v>13</v>
      </c>
      <c r="AC50" s="39">
        <f t="shared" si="1"/>
        <v>5</v>
      </c>
      <c r="AD50" s="96" t="s">
        <v>1708</v>
      </c>
      <c r="AE50" s="15" t="str">
        <f t="shared" si="2"/>
        <v/>
      </c>
      <c r="AF50" s="39"/>
      <c r="AG50" s="39" t="s">
        <v>1560</v>
      </c>
      <c r="AH50" s="39" t="s">
        <v>1561</v>
      </c>
      <c r="AI50" s="39" t="s">
        <v>1561</v>
      </c>
      <c r="AJ50" s="39" t="s">
        <v>1561</v>
      </c>
      <c r="AK50" s="39" t="s">
        <v>1561</v>
      </c>
      <c r="AL50" s="15"/>
      <c r="AM50" s="15"/>
      <c r="AN50" s="15"/>
      <c r="AO50" s="39"/>
      <c r="AP50" s="89">
        <f t="shared" si="3"/>
        <v>0</v>
      </c>
      <c r="AQ50" s="13" t="str">
        <f t="shared" si="4"/>
        <v>Alarm oorzaakBrand</v>
      </c>
    </row>
    <row r="51" spans="1:43" ht="30" x14ac:dyDescent="0.25">
      <c r="A51" s="15" t="s">
        <v>1700</v>
      </c>
      <c r="B51" s="15" t="s">
        <v>1628</v>
      </c>
      <c r="C51" s="15">
        <v>3</v>
      </c>
      <c r="D51" s="15" t="s">
        <v>1709</v>
      </c>
      <c r="E51" s="94">
        <v>200012615</v>
      </c>
      <c r="F51" s="15">
        <v>200040831</v>
      </c>
      <c r="G51" s="15" t="s">
        <v>1702</v>
      </c>
      <c r="H51" s="15" t="s">
        <v>1702</v>
      </c>
      <c r="I51" s="15" t="s">
        <v>1702</v>
      </c>
      <c r="J51" s="15"/>
      <c r="K51" s="15"/>
      <c r="L51" s="15"/>
      <c r="M51" s="15" t="s">
        <v>1710</v>
      </c>
      <c r="N51" s="15" t="s">
        <v>1710</v>
      </c>
      <c r="O51" s="15" t="s">
        <v>1710</v>
      </c>
      <c r="P51" s="15"/>
      <c r="Q51" s="15"/>
      <c r="R51" s="15"/>
      <c r="S51" s="15"/>
      <c r="T51" s="38"/>
      <c r="U51" s="95"/>
      <c r="V51" s="95" t="s">
        <v>1711</v>
      </c>
      <c r="W51" s="95"/>
      <c r="X51" s="95"/>
      <c r="Y51" s="95"/>
      <c r="Z51" s="15"/>
      <c r="AA51" s="15"/>
      <c r="AB51" s="39">
        <f t="shared" si="0"/>
        <v>13</v>
      </c>
      <c r="AC51" s="39">
        <f t="shared" si="1"/>
        <v>18</v>
      </c>
      <c r="AD51" s="96" t="s">
        <v>1712</v>
      </c>
      <c r="AE51" s="15" t="str">
        <f t="shared" si="2"/>
        <v/>
      </c>
      <c r="AF51" s="39"/>
      <c r="AG51" s="39" t="s">
        <v>1560</v>
      </c>
      <c r="AH51" s="39" t="s">
        <v>1561</v>
      </c>
      <c r="AI51" s="39" t="s">
        <v>1561</v>
      </c>
      <c r="AJ51" s="39" t="s">
        <v>1561</v>
      </c>
      <c r="AK51" s="39" t="s">
        <v>1561</v>
      </c>
      <c r="AL51" s="15"/>
      <c r="AM51" s="15"/>
      <c r="AN51" s="15"/>
      <c r="AO51" s="39"/>
      <c r="AP51" s="89">
        <f t="shared" si="3"/>
        <v>0</v>
      </c>
      <c r="AQ51" s="13" t="str">
        <f t="shared" si="4"/>
        <v>Alarm oorzaakIncident gev. Stof</v>
      </c>
    </row>
    <row r="52" spans="1:43" ht="30" x14ac:dyDescent="0.25">
      <c r="A52" s="15" t="s">
        <v>1700</v>
      </c>
      <c r="B52" s="15" t="s">
        <v>1628</v>
      </c>
      <c r="C52" s="15">
        <v>4</v>
      </c>
      <c r="D52" s="15" t="s">
        <v>1713</v>
      </c>
      <c r="E52" s="94">
        <v>200012615</v>
      </c>
      <c r="F52" s="15">
        <v>200040832</v>
      </c>
      <c r="G52" s="15" t="s">
        <v>1702</v>
      </c>
      <c r="H52" s="15" t="s">
        <v>1702</v>
      </c>
      <c r="I52" s="15" t="s">
        <v>1702</v>
      </c>
      <c r="J52" s="15"/>
      <c r="K52" s="15"/>
      <c r="L52" s="15"/>
      <c r="M52" s="15" t="s">
        <v>1714</v>
      </c>
      <c r="N52" s="15" t="s">
        <v>1714</v>
      </c>
      <c r="O52" s="15" t="s">
        <v>1714</v>
      </c>
      <c r="P52" s="15"/>
      <c r="Q52" s="15"/>
      <c r="R52" s="15"/>
      <c r="S52" s="15"/>
      <c r="T52" s="38"/>
      <c r="U52" s="95"/>
      <c r="V52" s="95" t="s">
        <v>1715</v>
      </c>
      <c r="W52" s="95"/>
      <c r="X52" s="95"/>
      <c r="Y52" s="95"/>
      <c r="Z52" s="15"/>
      <c r="AA52" s="15"/>
      <c r="AB52" s="39">
        <f t="shared" si="0"/>
        <v>13</v>
      </c>
      <c r="AC52" s="39">
        <f t="shared" si="1"/>
        <v>19</v>
      </c>
      <c r="AD52" s="96" t="s">
        <v>1716</v>
      </c>
      <c r="AE52" s="15" t="str">
        <f t="shared" si="2"/>
        <v/>
      </c>
      <c r="AF52" s="39"/>
      <c r="AG52" s="39" t="s">
        <v>1560</v>
      </c>
      <c r="AH52" s="39" t="s">
        <v>1561</v>
      </c>
      <c r="AI52" s="39" t="s">
        <v>1561</v>
      </c>
      <c r="AJ52" s="39" t="s">
        <v>1561</v>
      </c>
      <c r="AK52" s="39" t="s">
        <v>1561</v>
      </c>
      <c r="AL52" s="15"/>
      <c r="AM52" s="15"/>
      <c r="AN52" s="15"/>
      <c r="AO52" s="39"/>
      <c r="AP52" s="89">
        <f t="shared" si="3"/>
        <v>0</v>
      </c>
      <c r="AQ52" s="13" t="str">
        <f t="shared" si="4"/>
        <v>Alarm oorzaakNiet te achterhalen</v>
      </c>
    </row>
    <row r="53" spans="1:43" ht="45" x14ac:dyDescent="0.25">
      <c r="A53" s="15" t="s">
        <v>1700</v>
      </c>
      <c r="B53" s="15" t="s">
        <v>1628</v>
      </c>
      <c r="C53" s="15">
        <v>5</v>
      </c>
      <c r="D53" s="15" t="s">
        <v>1717</v>
      </c>
      <c r="E53" s="94">
        <v>200012615</v>
      </c>
      <c r="F53" s="15">
        <v>200040833</v>
      </c>
      <c r="G53" s="15" t="s">
        <v>1702</v>
      </c>
      <c r="H53" s="15" t="s">
        <v>1702</v>
      </c>
      <c r="I53" s="15" t="s">
        <v>1702</v>
      </c>
      <c r="J53" s="15"/>
      <c r="K53" s="15"/>
      <c r="L53" s="15"/>
      <c r="M53" s="15" t="s">
        <v>1718</v>
      </c>
      <c r="N53" s="15" t="s">
        <v>1718</v>
      </c>
      <c r="O53" s="15" t="s">
        <v>1718</v>
      </c>
      <c r="P53" s="15"/>
      <c r="Q53" s="15"/>
      <c r="R53" s="15"/>
      <c r="S53" s="15"/>
      <c r="T53" s="38"/>
      <c r="U53" s="95"/>
      <c r="V53" s="95" t="s">
        <v>1719</v>
      </c>
      <c r="W53" s="95"/>
      <c r="X53" s="95"/>
      <c r="Y53" s="95"/>
      <c r="Z53" s="15"/>
      <c r="AA53" s="15"/>
      <c r="AB53" s="39">
        <f t="shared" si="0"/>
        <v>13</v>
      </c>
      <c r="AC53" s="39">
        <f t="shared" si="1"/>
        <v>11</v>
      </c>
      <c r="AD53" s="96" t="s">
        <v>1720</v>
      </c>
      <c r="AE53" s="15" t="str">
        <f t="shared" si="2"/>
        <v/>
      </c>
      <c r="AF53" s="39"/>
      <c r="AG53" s="39" t="s">
        <v>1560</v>
      </c>
      <c r="AH53" s="39" t="s">
        <v>1561</v>
      </c>
      <c r="AI53" s="39" t="s">
        <v>1561</v>
      </c>
      <c r="AJ53" s="39" t="s">
        <v>1561</v>
      </c>
      <c r="AK53" s="39" t="s">
        <v>1561</v>
      </c>
      <c r="AL53" s="15"/>
      <c r="AM53" s="15"/>
      <c r="AN53" s="15"/>
      <c r="AO53" s="39"/>
      <c r="AP53" s="89">
        <f t="shared" si="3"/>
        <v>0</v>
      </c>
      <c r="AQ53" s="13" t="str">
        <f t="shared" si="4"/>
        <v>Alarm oorzaakOntwerpfout</v>
      </c>
    </row>
    <row r="54" spans="1:43" x14ac:dyDescent="0.25">
      <c r="A54" s="15" t="s">
        <v>1721</v>
      </c>
      <c r="B54" s="15" t="s">
        <v>1628</v>
      </c>
      <c r="C54" s="15">
        <v>1</v>
      </c>
      <c r="D54" s="15">
        <v>1</v>
      </c>
      <c r="E54" s="94">
        <v>200011964</v>
      </c>
      <c r="F54" s="15">
        <v>200032427</v>
      </c>
      <c r="G54" s="15" t="s">
        <v>1722</v>
      </c>
      <c r="H54" s="15" t="s">
        <v>1722</v>
      </c>
      <c r="I54" s="15" t="s">
        <v>1722</v>
      </c>
      <c r="J54" s="15"/>
      <c r="K54" s="15">
        <v>38</v>
      </c>
      <c r="L54" s="15"/>
      <c r="M54" s="15" t="s">
        <v>1723</v>
      </c>
      <c r="N54" s="15" t="s">
        <v>1723</v>
      </c>
      <c r="O54" s="15" t="s">
        <v>1723</v>
      </c>
      <c r="P54" s="15"/>
      <c r="Q54" s="15"/>
      <c r="R54" s="15"/>
      <c r="S54" s="15"/>
      <c r="T54" s="38"/>
      <c r="U54" s="95"/>
      <c r="V54" s="95"/>
      <c r="W54" s="95"/>
      <c r="X54" s="95"/>
      <c r="Y54" s="95"/>
      <c r="Z54" s="15"/>
      <c r="AA54" s="15"/>
      <c r="AB54" s="39">
        <f t="shared" si="0"/>
        <v>15</v>
      </c>
      <c r="AC54" s="39">
        <f t="shared" si="1"/>
        <v>1</v>
      </c>
      <c r="AD54" s="96" t="s">
        <v>1724</v>
      </c>
      <c r="AE54" s="15" t="str">
        <f t="shared" si="2"/>
        <v/>
      </c>
      <c r="AF54" s="39"/>
      <c r="AG54" s="39" t="s">
        <v>1698</v>
      </c>
      <c r="AH54" s="39" t="s">
        <v>1561</v>
      </c>
      <c r="AI54" s="39" t="s">
        <v>1561</v>
      </c>
      <c r="AJ54" s="39" t="s">
        <v>1561</v>
      </c>
      <c r="AK54" s="39" t="s">
        <v>1561</v>
      </c>
      <c r="AL54" s="15"/>
      <c r="AM54" s="15"/>
      <c r="AN54" s="15"/>
      <c r="AO54" s="39"/>
      <c r="AP54" s="89">
        <f t="shared" si="3"/>
        <v>0</v>
      </c>
      <c r="AQ54" s="13" t="str">
        <f t="shared" si="4"/>
        <v>Alarmeringsfase1</v>
      </c>
    </row>
    <row r="55" spans="1:43" x14ac:dyDescent="0.25">
      <c r="A55" s="15" t="s">
        <v>1721</v>
      </c>
      <c r="B55" s="15" t="s">
        <v>1628</v>
      </c>
      <c r="C55" s="15">
        <v>2</v>
      </c>
      <c r="D55" s="15">
        <v>2</v>
      </c>
      <c r="E55" s="94">
        <v>200011964</v>
      </c>
      <c r="F55" s="15">
        <v>200032428</v>
      </c>
      <c r="G55" s="15" t="s">
        <v>1722</v>
      </c>
      <c r="H55" s="15" t="s">
        <v>1722</v>
      </c>
      <c r="I55" s="15" t="s">
        <v>1722</v>
      </c>
      <c r="J55" s="15"/>
      <c r="K55" s="15">
        <v>38</v>
      </c>
      <c r="L55" s="15"/>
      <c r="M55" s="15" t="s">
        <v>1725</v>
      </c>
      <c r="N55" s="15" t="s">
        <v>1725</v>
      </c>
      <c r="O55" s="15" t="s">
        <v>1725</v>
      </c>
      <c r="P55" s="15"/>
      <c r="Q55" s="15"/>
      <c r="R55" s="15"/>
      <c r="S55" s="15"/>
      <c r="T55" s="38"/>
      <c r="U55" s="95"/>
      <c r="V55" s="95"/>
      <c r="W55" s="95"/>
      <c r="X55" s="95"/>
      <c r="Y55" s="95"/>
      <c r="Z55" s="15"/>
      <c r="AA55" s="15"/>
      <c r="AB55" s="39">
        <f t="shared" si="0"/>
        <v>15</v>
      </c>
      <c r="AC55" s="39">
        <f t="shared" si="1"/>
        <v>1</v>
      </c>
      <c r="AD55" s="96" t="s">
        <v>1726</v>
      </c>
      <c r="AE55" s="15" t="str">
        <f t="shared" si="2"/>
        <v/>
      </c>
      <c r="AF55" s="39"/>
      <c r="AG55" s="39" t="s">
        <v>1698</v>
      </c>
      <c r="AH55" s="39" t="s">
        <v>1561</v>
      </c>
      <c r="AI55" s="39" t="s">
        <v>1561</v>
      </c>
      <c r="AJ55" s="39" t="s">
        <v>1561</v>
      </c>
      <c r="AK55" s="39" t="s">
        <v>1561</v>
      </c>
      <c r="AL55" s="15"/>
      <c r="AM55" s="15"/>
      <c r="AN55" s="15"/>
      <c r="AO55" s="39"/>
      <c r="AP55" s="89">
        <f t="shared" si="3"/>
        <v>0</v>
      </c>
      <c r="AQ55" s="13" t="str">
        <f t="shared" si="4"/>
        <v>Alarmeringsfase2</v>
      </c>
    </row>
    <row r="56" spans="1:43" x14ac:dyDescent="0.25">
      <c r="A56" s="15" t="s">
        <v>1727</v>
      </c>
      <c r="B56" s="15" t="s">
        <v>1695</v>
      </c>
      <c r="C56" s="15">
        <v>1</v>
      </c>
      <c r="D56" s="15" t="s">
        <v>1613</v>
      </c>
      <c r="E56" s="94">
        <v>200005041</v>
      </c>
      <c r="F56" s="15">
        <v>200035752</v>
      </c>
      <c r="G56" s="15" t="s">
        <v>1728</v>
      </c>
      <c r="H56" s="15" t="s">
        <v>1728</v>
      </c>
      <c r="I56" s="15" t="s">
        <v>1728</v>
      </c>
      <c r="J56" s="15"/>
      <c r="K56" s="15"/>
      <c r="L56" s="15">
        <v>1</v>
      </c>
      <c r="M56" s="15" t="s">
        <v>1729</v>
      </c>
      <c r="N56" s="15" t="s">
        <v>1729</v>
      </c>
      <c r="O56" s="15" t="s">
        <v>1729</v>
      </c>
      <c r="P56" s="15"/>
      <c r="Q56" s="15"/>
      <c r="R56" s="15"/>
      <c r="S56" s="15" t="s">
        <v>1632</v>
      </c>
      <c r="T56" s="38">
        <v>1</v>
      </c>
      <c r="U56" s="95"/>
      <c r="V56" s="95"/>
      <c r="W56" s="95"/>
      <c r="X56" s="95"/>
      <c r="Y56" s="95"/>
      <c r="Z56" s="15"/>
      <c r="AA56" s="15"/>
      <c r="AB56" s="39">
        <f t="shared" si="0"/>
        <v>12</v>
      </c>
      <c r="AC56" s="39">
        <f t="shared" si="1"/>
        <v>2</v>
      </c>
      <c r="AD56" s="96" t="s">
        <v>1730</v>
      </c>
      <c r="AE56" s="15" t="str">
        <f t="shared" si="2"/>
        <v/>
      </c>
      <c r="AF56" s="39"/>
      <c r="AG56" s="39" t="s">
        <v>1560</v>
      </c>
      <c r="AH56" s="39" t="s">
        <v>1561</v>
      </c>
      <c r="AI56" s="39" t="s">
        <v>1561</v>
      </c>
      <c r="AJ56" s="39" t="s">
        <v>1561</v>
      </c>
      <c r="AK56" s="39" t="s">
        <v>1561</v>
      </c>
      <c r="AL56" s="15"/>
      <c r="AM56" s="15"/>
      <c r="AN56" s="15"/>
      <c r="AO56" s="39"/>
      <c r="AP56" s="89">
        <f t="shared" si="3"/>
        <v>0</v>
      </c>
      <c r="AQ56" s="13" t="str">
        <f t="shared" si="4"/>
        <v>Ambu in noodJa</v>
      </c>
    </row>
    <row r="57" spans="1:43" x14ac:dyDescent="0.25">
      <c r="A57" s="15" t="s">
        <v>1727</v>
      </c>
      <c r="B57" s="15" t="s">
        <v>1695</v>
      </c>
      <c r="C57" s="15">
        <v>2</v>
      </c>
      <c r="D57" s="15" t="s">
        <v>1561</v>
      </c>
      <c r="E57" s="94">
        <v>200005041</v>
      </c>
      <c r="F57" s="15">
        <v>200035753</v>
      </c>
      <c r="G57" s="15" t="s">
        <v>1728</v>
      </c>
      <c r="H57" s="15" t="s">
        <v>1728</v>
      </c>
      <c r="I57" s="15" t="s">
        <v>1728</v>
      </c>
      <c r="J57" s="15"/>
      <c r="K57" s="15"/>
      <c r="L57" s="15">
        <v>1</v>
      </c>
      <c r="M57" s="15" t="s">
        <v>1731</v>
      </c>
      <c r="N57" s="15" t="s">
        <v>1731</v>
      </c>
      <c r="O57" s="15" t="s">
        <v>1731</v>
      </c>
      <c r="P57" s="15"/>
      <c r="Q57" s="15"/>
      <c r="R57" s="15"/>
      <c r="S57" s="15" t="s">
        <v>1632</v>
      </c>
      <c r="T57" s="38">
        <v>1</v>
      </c>
      <c r="U57" s="95"/>
      <c r="V57" s="95"/>
      <c r="W57" s="95"/>
      <c r="X57" s="95"/>
      <c r="Y57" s="95"/>
      <c r="Z57" s="15"/>
      <c r="AA57" s="15"/>
      <c r="AB57" s="39">
        <f t="shared" si="0"/>
        <v>12</v>
      </c>
      <c r="AC57" s="39">
        <f t="shared" si="1"/>
        <v>3</v>
      </c>
      <c r="AD57" s="96" t="s">
        <v>1732</v>
      </c>
      <c r="AE57" s="15" t="str">
        <f t="shared" si="2"/>
        <v/>
      </c>
      <c r="AF57" s="39"/>
      <c r="AG57" s="39" t="s">
        <v>1560</v>
      </c>
      <c r="AH57" s="39" t="s">
        <v>1561</v>
      </c>
      <c r="AI57" s="39" t="s">
        <v>1561</v>
      </c>
      <c r="AJ57" s="39" t="s">
        <v>1561</v>
      </c>
      <c r="AK57" s="39" t="s">
        <v>1561</v>
      </c>
      <c r="AL57" s="15"/>
      <c r="AM57" s="15"/>
      <c r="AN57" s="15"/>
      <c r="AO57" s="39"/>
      <c r="AP57" s="89">
        <f t="shared" si="3"/>
        <v>0</v>
      </c>
      <c r="AQ57" s="13" t="str">
        <f t="shared" si="4"/>
        <v>Ambu in noodNee</v>
      </c>
    </row>
    <row r="58" spans="1:43" x14ac:dyDescent="0.25">
      <c r="A58" s="15" t="s">
        <v>1735</v>
      </c>
      <c r="B58" s="15" t="s">
        <v>1695</v>
      </c>
      <c r="C58" s="15">
        <v>1</v>
      </c>
      <c r="D58" s="15" t="s">
        <v>1613</v>
      </c>
      <c r="E58" s="94">
        <v>200012544</v>
      </c>
      <c r="F58" s="15">
        <v>200040073</v>
      </c>
      <c r="G58" s="15" t="s">
        <v>1736</v>
      </c>
      <c r="H58" s="15" t="s">
        <v>1736</v>
      </c>
      <c r="I58" s="15" t="s">
        <v>1736</v>
      </c>
      <c r="J58" s="15"/>
      <c r="K58" s="15"/>
      <c r="L58" s="15">
        <v>15</v>
      </c>
      <c r="M58" s="15" t="s">
        <v>11853</v>
      </c>
      <c r="N58" s="15" t="s">
        <v>11853</v>
      </c>
      <c r="O58" s="15" t="s">
        <v>11853</v>
      </c>
      <c r="P58" s="15"/>
      <c r="Q58" s="15"/>
      <c r="R58" s="15"/>
      <c r="S58" s="15"/>
      <c r="T58" s="38"/>
      <c r="U58" s="95"/>
      <c r="V58" s="95"/>
      <c r="W58" s="95"/>
      <c r="X58" s="95"/>
      <c r="Y58" s="95"/>
      <c r="Z58" s="15"/>
      <c r="AA58" s="15"/>
      <c r="AB58" s="39">
        <f t="shared" si="0"/>
        <v>20</v>
      </c>
      <c r="AC58" s="39">
        <f t="shared" si="1"/>
        <v>2</v>
      </c>
      <c r="AD58" s="96" t="s">
        <v>12173</v>
      </c>
      <c r="AE58" s="15" t="str">
        <f t="shared" si="2"/>
        <v/>
      </c>
      <c r="AF58" s="39">
        <v>1</v>
      </c>
      <c r="AG58" s="39" t="s">
        <v>1560</v>
      </c>
      <c r="AH58" s="39" t="s">
        <v>1561</v>
      </c>
      <c r="AI58" s="39" t="s">
        <v>1561</v>
      </c>
      <c r="AJ58" s="39" t="s">
        <v>1561</v>
      </c>
      <c r="AK58" s="39" t="s">
        <v>1561</v>
      </c>
      <c r="AL58" s="15"/>
      <c r="AM58" s="15"/>
      <c r="AN58" s="15"/>
      <c r="AO58" s="39"/>
      <c r="AP58" s="89">
        <f t="shared" si="3"/>
        <v>0</v>
      </c>
      <c r="AQ58" s="13" t="str">
        <f t="shared" si="4"/>
        <v>Beknel/Bedel/InsluitJa</v>
      </c>
    </row>
    <row r="59" spans="1:43" x14ac:dyDescent="0.25">
      <c r="A59" s="15" t="s">
        <v>1735</v>
      </c>
      <c r="B59" s="15" t="s">
        <v>1695</v>
      </c>
      <c r="C59" s="15">
        <v>2</v>
      </c>
      <c r="D59" s="15" t="s">
        <v>1561</v>
      </c>
      <c r="E59" s="94">
        <v>200012544</v>
      </c>
      <c r="F59" s="15">
        <v>200040074</v>
      </c>
      <c r="G59" s="15" t="s">
        <v>1736</v>
      </c>
      <c r="H59" s="15" t="s">
        <v>1736</v>
      </c>
      <c r="I59" s="15" t="s">
        <v>1736</v>
      </c>
      <c r="J59" s="15"/>
      <c r="K59" s="15"/>
      <c r="L59" s="15">
        <v>15</v>
      </c>
      <c r="M59" s="15" t="s">
        <v>11854</v>
      </c>
      <c r="N59" s="15" t="s">
        <v>11854</v>
      </c>
      <c r="O59" s="15" t="s">
        <v>11854</v>
      </c>
      <c r="P59" s="15"/>
      <c r="Q59" s="15"/>
      <c r="R59" s="15"/>
      <c r="S59" s="15"/>
      <c r="T59" s="38"/>
      <c r="U59" s="95"/>
      <c r="V59" s="95"/>
      <c r="W59" s="95"/>
      <c r="X59" s="95"/>
      <c r="Y59" s="95"/>
      <c r="Z59" s="15"/>
      <c r="AA59" s="15"/>
      <c r="AB59" s="39">
        <f t="shared" si="0"/>
        <v>20</v>
      </c>
      <c r="AC59" s="39">
        <f t="shared" si="1"/>
        <v>3</v>
      </c>
      <c r="AD59" s="96" t="s">
        <v>12174</v>
      </c>
      <c r="AE59" s="15" t="str">
        <f t="shared" si="2"/>
        <v/>
      </c>
      <c r="AF59" s="39"/>
      <c r="AG59" s="39" t="s">
        <v>1560</v>
      </c>
      <c r="AH59" s="39" t="s">
        <v>1561</v>
      </c>
      <c r="AI59" s="39" t="s">
        <v>1561</v>
      </c>
      <c r="AJ59" s="39" t="s">
        <v>1561</v>
      </c>
      <c r="AK59" s="39" t="s">
        <v>1561</v>
      </c>
      <c r="AL59" s="15"/>
      <c r="AM59" s="15"/>
      <c r="AN59" s="15"/>
      <c r="AO59" s="39"/>
      <c r="AP59" s="89">
        <f t="shared" si="3"/>
        <v>0</v>
      </c>
      <c r="AQ59" s="13" t="str">
        <f t="shared" si="4"/>
        <v>Beknel/Bedel/InsluitNee</v>
      </c>
    </row>
    <row r="60" spans="1:43" x14ac:dyDescent="0.25">
      <c r="A60" s="15" t="s">
        <v>1737</v>
      </c>
      <c r="B60" s="15" t="s">
        <v>1695</v>
      </c>
      <c r="C60" s="15">
        <v>1</v>
      </c>
      <c r="D60" s="15" t="s">
        <v>1613</v>
      </c>
      <c r="E60" s="94">
        <v>200011965</v>
      </c>
      <c r="F60" s="15">
        <v>200035756</v>
      </c>
      <c r="G60" s="15" t="s">
        <v>1738</v>
      </c>
      <c r="H60" s="15" t="s">
        <v>1738</v>
      </c>
      <c r="I60" s="15" t="s">
        <v>1738</v>
      </c>
      <c r="J60" s="15"/>
      <c r="K60" s="15"/>
      <c r="L60" s="15"/>
      <c r="M60" s="15" t="s">
        <v>1739</v>
      </c>
      <c r="N60" s="15" t="s">
        <v>1739</v>
      </c>
      <c r="O60" s="15" t="s">
        <v>1739</v>
      </c>
      <c r="P60" s="15"/>
      <c r="Q60" s="15"/>
      <c r="R60" s="15"/>
      <c r="S60" s="15"/>
      <c r="T60" s="38"/>
      <c r="U60" s="95"/>
      <c r="V60" s="95"/>
      <c r="W60" s="95"/>
      <c r="X60" s="95"/>
      <c r="Y60" s="95"/>
      <c r="Z60" s="15"/>
      <c r="AA60" s="15"/>
      <c r="AB60" s="39">
        <f t="shared" si="0"/>
        <v>17</v>
      </c>
      <c r="AC60" s="39">
        <f t="shared" si="1"/>
        <v>2</v>
      </c>
      <c r="AD60" s="96" t="s">
        <v>1740</v>
      </c>
      <c r="AE60" s="15" t="str">
        <f t="shared" si="2"/>
        <v/>
      </c>
      <c r="AF60" s="39"/>
      <c r="AG60" s="39" t="s">
        <v>1560</v>
      </c>
      <c r="AH60" s="39" t="s">
        <v>1561</v>
      </c>
      <c r="AI60" s="39" t="s">
        <v>1561</v>
      </c>
      <c r="AJ60" s="39" t="s">
        <v>1561</v>
      </c>
      <c r="AK60" s="39" t="s">
        <v>1561</v>
      </c>
      <c r="AL60" s="15"/>
      <c r="AM60" s="15"/>
      <c r="AN60" s="15"/>
      <c r="AO60" s="39"/>
      <c r="AP60" s="89">
        <f t="shared" si="3"/>
        <v>0</v>
      </c>
      <c r="AQ60" s="13" t="str">
        <f t="shared" si="4"/>
        <v>Bericht alle EenhJa</v>
      </c>
    </row>
    <row r="61" spans="1:43" x14ac:dyDescent="0.25">
      <c r="A61" s="15" t="s">
        <v>1737</v>
      </c>
      <c r="B61" s="15" t="s">
        <v>1695</v>
      </c>
      <c r="C61" s="15">
        <v>2</v>
      </c>
      <c r="D61" s="15" t="s">
        <v>1561</v>
      </c>
      <c r="E61" s="94">
        <v>200011965</v>
      </c>
      <c r="F61" s="15">
        <v>200035757</v>
      </c>
      <c r="G61" s="15" t="s">
        <v>1738</v>
      </c>
      <c r="H61" s="15" t="s">
        <v>1738</v>
      </c>
      <c r="I61" s="15" t="s">
        <v>1738</v>
      </c>
      <c r="J61" s="15"/>
      <c r="K61" s="15"/>
      <c r="L61" s="15"/>
      <c r="M61" s="15" t="s">
        <v>1741</v>
      </c>
      <c r="N61" s="15" t="s">
        <v>1741</v>
      </c>
      <c r="O61" s="15" t="s">
        <v>1741</v>
      </c>
      <c r="P61" s="15"/>
      <c r="Q61" s="15"/>
      <c r="R61" s="15"/>
      <c r="S61" s="15"/>
      <c r="T61" s="38"/>
      <c r="U61" s="95"/>
      <c r="V61" s="95"/>
      <c r="W61" s="95"/>
      <c r="X61" s="95"/>
      <c r="Y61" s="95"/>
      <c r="Z61" s="15"/>
      <c r="AA61" s="15"/>
      <c r="AB61" s="39">
        <f t="shared" si="0"/>
        <v>17</v>
      </c>
      <c r="AC61" s="39">
        <f t="shared" si="1"/>
        <v>3</v>
      </c>
      <c r="AD61" s="96" t="s">
        <v>1742</v>
      </c>
      <c r="AE61" s="15" t="str">
        <f t="shared" si="2"/>
        <v/>
      </c>
      <c r="AF61" s="39"/>
      <c r="AG61" s="39" t="s">
        <v>1560</v>
      </c>
      <c r="AH61" s="39" t="s">
        <v>1561</v>
      </c>
      <c r="AI61" s="39" t="s">
        <v>1561</v>
      </c>
      <c r="AJ61" s="39" t="s">
        <v>1561</v>
      </c>
      <c r="AK61" s="39" t="s">
        <v>1561</v>
      </c>
      <c r="AL61" s="15"/>
      <c r="AM61" s="15"/>
      <c r="AN61" s="15"/>
      <c r="AO61" s="39"/>
      <c r="AP61" s="89">
        <f t="shared" si="3"/>
        <v>0</v>
      </c>
      <c r="AQ61" s="13" t="str">
        <f t="shared" si="4"/>
        <v>Bericht alle EenhNee</v>
      </c>
    </row>
    <row r="62" spans="1:43" x14ac:dyDescent="0.25">
      <c r="A62" s="15" t="s">
        <v>1743</v>
      </c>
      <c r="B62" s="15" t="s">
        <v>1695</v>
      </c>
      <c r="C62" s="15">
        <v>1</v>
      </c>
      <c r="D62" s="15" t="s">
        <v>1613</v>
      </c>
      <c r="E62" s="94">
        <v>200011966</v>
      </c>
      <c r="F62" s="15">
        <v>200035758</v>
      </c>
      <c r="G62" s="15" t="s">
        <v>1744</v>
      </c>
      <c r="H62" s="15" t="s">
        <v>1744</v>
      </c>
      <c r="I62" s="15" t="s">
        <v>1744</v>
      </c>
      <c r="J62" s="15"/>
      <c r="K62" s="15">
        <v>53</v>
      </c>
      <c r="L62" s="15"/>
      <c r="M62" s="15" t="s">
        <v>1745</v>
      </c>
      <c r="N62" s="15" t="s">
        <v>1745</v>
      </c>
      <c r="O62" s="15" t="s">
        <v>1745</v>
      </c>
      <c r="P62" s="15"/>
      <c r="Q62" s="15"/>
      <c r="R62" s="15"/>
      <c r="S62" s="15"/>
      <c r="T62" s="38"/>
      <c r="U62" s="95"/>
      <c r="V62" s="95"/>
      <c r="W62" s="95"/>
      <c r="X62" s="95"/>
      <c r="Y62" s="95"/>
      <c r="Z62" s="15"/>
      <c r="AA62" s="15"/>
      <c r="AB62" s="39">
        <f t="shared" si="0"/>
        <v>17</v>
      </c>
      <c r="AC62" s="39">
        <f t="shared" si="1"/>
        <v>2</v>
      </c>
      <c r="AD62" s="96" t="s">
        <v>1746</v>
      </c>
      <c r="AE62" s="15" t="str">
        <f t="shared" si="2"/>
        <v/>
      </c>
      <c r="AF62" s="39"/>
      <c r="AG62" s="39" t="s">
        <v>1560</v>
      </c>
      <c r="AH62" s="39" t="s">
        <v>1561</v>
      </c>
      <c r="AI62" s="39" t="s">
        <v>1561</v>
      </c>
      <c r="AJ62" s="39" t="s">
        <v>1561</v>
      </c>
      <c r="AK62" s="39" t="s">
        <v>1561</v>
      </c>
      <c r="AL62" s="15"/>
      <c r="AM62" s="15"/>
      <c r="AN62" s="15"/>
      <c r="AO62" s="39"/>
      <c r="AP62" s="89">
        <f t="shared" si="3"/>
        <v>0</v>
      </c>
      <c r="AQ62" s="13" t="str">
        <f t="shared" si="4"/>
        <v>Beschadig StroomlJa</v>
      </c>
    </row>
    <row r="63" spans="1:43" x14ac:dyDescent="0.25">
      <c r="A63" s="15" t="s">
        <v>1743</v>
      </c>
      <c r="B63" s="15" t="s">
        <v>1695</v>
      </c>
      <c r="C63" s="15">
        <v>2</v>
      </c>
      <c r="D63" s="15" t="s">
        <v>1561</v>
      </c>
      <c r="E63" s="94">
        <v>200011966</v>
      </c>
      <c r="F63" s="15">
        <v>200035759</v>
      </c>
      <c r="G63" s="15" t="s">
        <v>1744</v>
      </c>
      <c r="H63" s="15" t="s">
        <v>1744</v>
      </c>
      <c r="I63" s="15" t="s">
        <v>1744</v>
      </c>
      <c r="J63" s="15"/>
      <c r="K63" s="15">
        <v>53</v>
      </c>
      <c r="L63" s="15"/>
      <c r="M63" s="15" t="s">
        <v>1747</v>
      </c>
      <c r="N63" s="15" t="s">
        <v>1747</v>
      </c>
      <c r="O63" s="15" t="s">
        <v>1747</v>
      </c>
      <c r="P63" s="15"/>
      <c r="Q63" s="15"/>
      <c r="R63" s="15"/>
      <c r="S63" s="15"/>
      <c r="T63" s="38"/>
      <c r="U63" s="95"/>
      <c r="V63" s="95"/>
      <c r="W63" s="95"/>
      <c r="X63" s="95"/>
      <c r="Y63" s="95"/>
      <c r="Z63" s="15"/>
      <c r="AA63" s="15"/>
      <c r="AB63" s="39">
        <f t="shared" si="0"/>
        <v>17</v>
      </c>
      <c r="AC63" s="39">
        <f t="shared" si="1"/>
        <v>3</v>
      </c>
      <c r="AD63" s="96" t="s">
        <v>1748</v>
      </c>
      <c r="AE63" s="15" t="str">
        <f t="shared" si="2"/>
        <v/>
      </c>
      <c r="AF63" s="39"/>
      <c r="AG63" s="39" t="s">
        <v>1560</v>
      </c>
      <c r="AH63" s="39" t="s">
        <v>1561</v>
      </c>
      <c r="AI63" s="39" t="s">
        <v>1561</v>
      </c>
      <c r="AJ63" s="39" t="s">
        <v>1561</v>
      </c>
      <c r="AK63" s="39" t="s">
        <v>1561</v>
      </c>
      <c r="AL63" s="15"/>
      <c r="AM63" s="15"/>
      <c r="AN63" s="15"/>
      <c r="AO63" s="39"/>
      <c r="AP63" s="89">
        <f t="shared" si="3"/>
        <v>0</v>
      </c>
      <c r="AQ63" s="13" t="str">
        <f t="shared" si="4"/>
        <v>Beschadig StroomlNee</v>
      </c>
    </row>
    <row r="64" spans="1:43" x14ac:dyDescent="0.25">
      <c r="A64" s="15" t="s">
        <v>1749</v>
      </c>
      <c r="B64" s="15" t="s">
        <v>1750</v>
      </c>
      <c r="C64" s="15"/>
      <c r="D64" s="15"/>
      <c r="E64" s="94">
        <v>200005034</v>
      </c>
      <c r="F64" s="15"/>
      <c r="G64" s="15" t="s">
        <v>1751</v>
      </c>
      <c r="H64" s="15" t="s">
        <v>1751</v>
      </c>
      <c r="I64" s="15" t="s">
        <v>1751</v>
      </c>
      <c r="J64" s="15"/>
      <c r="K64" s="15"/>
      <c r="L64" s="15"/>
      <c r="M64" s="15"/>
      <c r="N64" s="15"/>
      <c r="O64" s="15"/>
      <c r="P64" s="15"/>
      <c r="Q64" s="15"/>
      <c r="R64" s="15"/>
      <c r="S64" s="15"/>
      <c r="T64" s="38"/>
      <c r="U64" s="95"/>
      <c r="V64" s="95"/>
      <c r="W64" s="95"/>
      <c r="X64" s="95"/>
      <c r="Y64" s="95"/>
      <c r="Z64" s="15"/>
      <c r="AA64" s="15"/>
      <c r="AB64" s="39">
        <f t="shared" si="0"/>
        <v>7</v>
      </c>
      <c r="AC64" s="39">
        <f t="shared" si="1"/>
        <v>0</v>
      </c>
      <c r="AD64" s="96" t="s">
        <v>1752</v>
      </c>
      <c r="AE64" s="15" t="str">
        <f t="shared" si="2"/>
        <v/>
      </c>
      <c r="AF64" s="39"/>
      <c r="AG64" s="39" t="s">
        <v>1560</v>
      </c>
      <c r="AH64" s="39" t="s">
        <v>1561</v>
      </c>
      <c r="AI64" s="39" t="s">
        <v>1561</v>
      </c>
      <c r="AJ64" s="39" t="s">
        <v>1561</v>
      </c>
      <c r="AK64" s="39" t="s">
        <v>1561</v>
      </c>
      <c r="AL64" s="15"/>
      <c r="AM64" s="15"/>
      <c r="AN64" s="15"/>
      <c r="AO64" s="39"/>
      <c r="AP64" s="89">
        <f t="shared" si="3"/>
        <v>0</v>
      </c>
      <c r="AQ64" s="13" t="str">
        <f t="shared" si="4"/>
        <v>Betreft</v>
      </c>
    </row>
    <row r="65" spans="1:43" x14ac:dyDescent="0.25">
      <c r="A65" s="9" t="s">
        <v>12618</v>
      </c>
      <c r="B65" s="15" t="s">
        <v>1608</v>
      </c>
      <c r="C65" s="15">
        <v>1</v>
      </c>
      <c r="D65" s="15" t="s">
        <v>2087</v>
      </c>
      <c r="E65" s="94">
        <v>200000335</v>
      </c>
      <c r="F65" s="15">
        <v>200000481</v>
      </c>
      <c r="G65" s="9" t="s">
        <v>12619</v>
      </c>
      <c r="H65" s="9" t="s">
        <v>12619</v>
      </c>
      <c r="I65" s="9" t="s">
        <v>12619</v>
      </c>
      <c r="J65" s="15"/>
      <c r="K65" s="15"/>
      <c r="L65" s="15"/>
      <c r="M65" s="9" t="s">
        <v>12620</v>
      </c>
      <c r="N65" s="9" t="s">
        <v>12620</v>
      </c>
      <c r="O65" s="9" t="s">
        <v>12620</v>
      </c>
      <c r="P65" s="15"/>
      <c r="Q65" s="15"/>
      <c r="R65" s="15"/>
      <c r="S65" s="15"/>
      <c r="T65" s="38"/>
      <c r="U65" s="95"/>
      <c r="V65" s="95"/>
      <c r="W65" s="95"/>
      <c r="X65" s="95"/>
      <c r="Y65" s="95"/>
      <c r="Z65" s="15"/>
      <c r="AA65" s="15"/>
      <c r="AB65" s="39">
        <f t="shared" si="0"/>
        <v>9</v>
      </c>
      <c r="AC65" s="39">
        <f t="shared" si="1"/>
        <v>5</v>
      </c>
      <c r="AD65" s="114" t="s">
        <v>12628</v>
      </c>
      <c r="AE65" s="15" t="str">
        <f t="shared" si="2"/>
        <v/>
      </c>
      <c r="AF65" s="39"/>
      <c r="AG65" s="39" t="s">
        <v>1560</v>
      </c>
      <c r="AH65" s="39" t="s">
        <v>1561</v>
      </c>
      <c r="AI65" s="39" t="s">
        <v>1561</v>
      </c>
      <c r="AJ65" s="39" t="s">
        <v>1561</v>
      </c>
      <c r="AK65" s="39" t="s">
        <v>1561</v>
      </c>
      <c r="AL65" s="15"/>
      <c r="AM65" s="15"/>
      <c r="AN65" s="15" t="s">
        <v>12635</v>
      </c>
      <c r="AO65" s="39" t="s">
        <v>12187</v>
      </c>
      <c r="AP65" s="89">
        <f t="shared" si="3"/>
        <v>0</v>
      </c>
      <c r="AQ65" s="13" t="str">
        <f t="shared" si="4"/>
        <v>BevestigdAudio</v>
      </c>
    </row>
    <row r="66" spans="1:43" x14ac:dyDescent="0.25">
      <c r="A66" s="9" t="s">
        <v>12618</v>
      </c>
      <c r="B66" s="15" t="s">
        <v>1608</v>
      </c>
      <c r="C66" s="15">
        <v>2</v>
      </c>
      <c r="D66" s="15" t="s">
        <v>2089</v>
      </c>
      <c r="E66" s="94">
        <v>200000335</v>
      </c>
      <c r="F66" s="15">
        <v>200035778</v>
      </c>
      <c r="G66" s="9" t="s">
        <v>12619</v>
      </c>
      <c r="H66" s="9" t="s">
        <v>12619</v>
      </c>
      <c r="I66" s="9" t="s">
        <v>12619</v>
      </c>
      <c r="J66" s="15"/>
      <c r="K66" s="15"/>
      <c r="L66" s="15"/>
      <c r="M66" s="9" t="s">
        <v>12621</v>
      </c>
      <c r="N66" s="9" t="s">
        <v>12621</v>
      </c>
      <c r="O66" s="9" t="s">
        <v>12621</v>
      </c>
      <c r="P66" s="15"/>
      <c r="Q66" s="15"/>
      <c r="R66" s="15"/>
      <c r="S66" s="15"/>
      <c r="T66" s="38"/>
      <c r="U66" s="95"/>
      <c r="V66" s="95"/>
      <c r="W66" s="95"/>
      <c r="X66" s="95"/>
      <c r="Y66" s="95"/>
      <c r="Z66" s="15"/>
      <c r="AA66" s="15"/>
      <c r="AB66" s="39">
        <f t="shared" ref="AB66:AB129" si="5">LEN(A66)</f>
        <v>9</v>
      </c>
      <c r="AC66" s="39">
        <f t="shared" ref="AC66:AC129" si="6">LEN(D66)</f>
        <v>12</v>
      </c>
      <c r="AD66" s="114" t="s">
        <v>12629</v>
      </c>
      <c r="AE66" s="15" t="str">
        <f t="shared" ref="AE66:AE129" si="7">IF(CONCATENATE(IF(AI66="Ja",IF(AL66&gt;0,AL66,A66),""),IF(OR(IF(AK66="Ja",IF(AM66&gt;0,AM66,D66),"")="",IF(AI66="Ja",IF(AL66&gt;0,AL66,A66),"")=""),"",": "),IF(AK66="Ja",IF(AM66&gt;0,AM66,D66),""))="","",CONCATENATE("(",CONCATENATE(IF(AI66="Ja",IF(AL66&gt;0,AL66,A66),""),IF(OR(IF(AK66="Ja",IF(AM66&gt;0,AM66,D66),"")="",IF(AI66="Ja",IF(AL66&gt;0,AL66,A66),"")=""),"",": "),IF(AK66="Ja",IF(AM66&gt;0,AM66,D66),"")),")"))</f>
        <v/>
      </c>
      <c r="AF66" s="39"/>
      <c r="AG66" s="39" t="s">
        <v>1560</v>
      </c>
      <c r="AH66" s="39" t="s">
        <v>1561</v>
      </c>
      <c r="AI66" s="39" t="s">
        <v>1561</v>
      </c>
      <c r="AJ66" s="39" t="s">
        <v>1561</v>
      </c>
      <c r="AK66" s="39" t="s">
        <v>1561</v>
      </c>
      <c r="AL66" s="15"/>
      <c r="AM66" s="15"/>
      <c r="AN66" s="15" t="s">
        <v>12635</v>
      </c>
      <c r="AO66" s="39" t="s">
        <v>12187</v>
      </c>
      <c r="AP66" s="89">
        <f t="shared" ref="AP66:AP129" si="8">LEN(AM66)</f>
        <v>0</v>
      </c>
      <c r="AQ66" s="13" t="str">
        <f t="shared" ref="AQ66:AQ129" si="9">CONCATENATE(A66,D66)</f>
        <v>BevestigdGeen contact</v>
      </c>
    </row>
    <row r="67" spans="1:43" x14ac:dyDescent="0.25">
      <c r="A67" s="9" t="s">
        <v>12618</v>
      </c>
      <c r="B67" s="15" t="s">
        <v>1608</v>
      </c>
      <c r="C67" s="15">
        <v>3</v>
      </c>
      <c r="D67" s="15" t="s">
        <v>2091</v>
      </c>
      <c r="E67" s="94">
        <v>200000335</v>
      </c>
      <c r="F67" s="15">
        <v>200000482</v>
      </c>
      <c r="G67" s="9" t="s">
        <v>12619</v>
      </c>
      <c r="H67" s="9" t="s">
        <v>12619</v>
      </c>
      <c r="I67" s="9" t="s">
        <v>12619</v>
      </c>
      <c r="J67" s="15"/>
      <c r="K67" s="15"/>
      <c r="L67" s="15"/>
      <c r="M67" s="9" t="s">
        <v>12622</v>
      </c>
      <c r="N67" s="9" t="s">
        <v>12622</v>
      </c>
      <c r="O67" s="9" t="s">
        <v>12622</v>
      </c>
      <c r="P67" s="15"/>
      <c r="Q67" s="15"/>
      <c r="R67" s="15"/>
      <c r="S67" s="15"/>
      <c r="T67" s="38"/>
      <c r="U67" s="95"/>
      <c r="V67" s="95"/>
      <c r="W67" s="95"/>
      <c r="X67" s="95"/>
      <c r="Y67" s="95"/>
      <c r="Z67" s="15"/>
      <c r="AA67" s="15"/>
      <c r="AB67" s="39">
        <f t="shared" si="5"/>
        <v>9</v>
      </c>
      <c r="AC67" s="39">
        <f t="shared" si="6"/>
        <v>10</v>
      </c>
      <c r="AD67" s="114" t="s">
        <v>12630</v>
      </c>
      <c r="AE67" s="15" t="str">
        <f t="shared" si="7"/>
        <v/>
      </c>
      <c r="AF67" s="39"/>
      <c r="AG67" s="39" t="s">
        <v>1560</v>
      </c>
      <c r="AH67" s="39" t="s">
        <v>1561</v>
      </c>
      <c r="AI67" s="39" t="s">
        <v>1561</v>
      </c>
      <c r="AJ67" s="39" t="s">
        <v>1561</v>
      </c>
      <c r="AK67" s="39" t="s">
        <v>1561</v>
      </c>
      <c r="AL67" s="15"/>
      <c r="AM67" s="15"/>
      <c r="AN67" s="15" t="s">
        <v>12635</v>
      </c>
      <c r="AO67" s="39" t="s">
        <v>12187</v>
      </c>
      <c r="AP67" s="89">
        <f t="shared" si="8"/>
        <v>0</v>
      </c>
      <c r="AQ67" s="13" t="str">
        <f t="shared" si="9"/>
        <v>BevestigdIn persoon</v>
      </c>
    </row>
    <row r="68" spans="1:43" x14ac:dyDescent="0.25">
      <c r="A68" s="9" t="s">
        <v>12618</v>
      </c>
      <c r="B68" s="15" t="s">
        <v>1608</v>
      </c>
      <c r="C68" s="15">
        <v>4</v>
      </c>
      <c r="D68" s="15" t="s">
        <v>2093</v>
      </c>
      <c r="E68" s="94">
        <v>200000335</v>
      </c>
      <c r="F68" s="15">
        <v>200000483</v>
      </c>
      <c r="G68" s="9" t="s">
        <v>12619</v>
      </c>
      <c r="H68" s="9" t="s">
        <v>12619</v>
      </c>
      <c r="I68" s="9" t="s">
        <v>12619</v>
      </c>
      <c r="J68" s="15"/>
      <c r="K68" s="15"/>
      <c r="L68" s="15"/>
      <c r="M68" s="9" t="s">
        <v>12623</v>
      </c>
      <c r="N68" s="9" t="s">
        <v>12623</v>
      </c>
      <c r="O68" s="9" t="s">
        <v>12623</v>
      </c>
      <c r="P68" s="15"/>
      <c r="Q68" s="15"/>
      <c r="R68" s="15"/>
      <c r="S68" s="15"/>
      <c r="T68" s="38"/>
      <c r="U68" s="95"/>
      <c r="V68" s="95"/>
      <c r="W68" s="95"/>
      <c r="X68" s="95"/>
      <c r="Y68" s="95"/>
      <c r="Z68" s="15"/>
      <c r="AA68" s="15"/>
      <c r="AB68" s="39">
        <f t="shared" si="5"/>
        <v>9</v>
      </c>
      <c r="AC68" s="39">
        <f t="shared" si="6"/>
        <v>14</v>
      </c>
      <c r="AD68" s="114" t="s">
        <v>12631</v>
      </c>
      <c r="AE68" s="15" t="str">
        <f t="shared" si="7"/>
        <v/>
      </c>
      <c r="AF68" s="39"/>
      <c r="AG68" s="39" t="s">
        <v>1560</v>
      </c>
      <c r="AH68" s="39" t="s">
        <v>1561</v>
      </c>
      <c r="AI68" s="39" t="s">
        <v>1561</v>
      </c>
      <c r="AJ68" s="39" t="s">
        <v>1561</v>
      </c>
      <c r="AK68" s="39" t="s">
        <v>1561</v>
      </c>
      <c r="AL68" s="15"/>
      <c r="AM68" s="15"/>
      <c r="AN68" s="15" t="s">
        <v>12635</v>
      </c>
      <c r="AO68" s="39" t="s">
        <v>12187</v>
      </c>
      <c r="AP68" s="89">
        <f t="shared" si="8"/>
        <v>0</v>
      </c>
      <c r="AQ68" s="13" t="str">
        <f t="shared" si="9"/>
        <v>BevestigdMeerdere zones</v>
      </c>
    </row>
    <row r="69" spans="1:43" x14ac:dyDescent="0.25">
      <c r="A69" s="9" t="s">
        <v>12618</v>
      </c>
      <c r="B69" s="15" t="s">
        <v>1608</v>
      </c>
      <c r="C69" s="15">
        <v>5</v>
      </c>
      <c r="D69" s="15" t="s">
        <v>1561</v>
      </c>
      <c r="E69" s="94">
        <v>200000335</v>
      </c>
      <c r="F69" s="15">
        <v>200035779</v>
      </c>
      <c r="G69" s="9" t="s">
        <v>12619</v>
      </c>
      <c r="H69" s="9" t="s">
        <v>12619</v>
      </c>
      <c r="I69" s="9" t="s">
        <v>12619</v>
      </c>
      <c r="J69" s="15"/>
      <c r="K69" s="15"/>
      <c r="L69" s="15"/>
      <c r="M69" s="9" t="s">
        <v>12624</v>
      </c>
      <c r="N69" s="9" t="s">
        <v>12624</v>
      </c>
      <c r="O69" s="9" t="s">
        <v>12624</v>
      </c>
      <c r="P69" s="15"/>
      <c r="Q69" s="15"/>
      <c r="R69" s="15"/>
      <c r="S69" s="15"/>
      <c r="T69" s="38"/>
      <c r="U69" s="95"/>
      <c r="V69" s="95"/>
      <c r="W69" s="95"/>
      <c r="X69" s="95"/>
      <c r="Y69" s="95"/>
      <c r="Z69" s="15"/>
      <c r="AA69" s="15"/>
      <c r="AB69" s="39">
        <f t="shared" si="5"/>
        <v>9</v>
      </c>
      <c r="AC69" s="39">
        <f t="shared" si="6"/>
        <v>3</v>
      </c>
      <c r="AD69" s="114" t="s">
        <v>12632</v>
      </c>
      <c r="AE69" s="15" t="str">
        <f t="shared" si="7"/>
        <v/>
      </c>
      <c r="AF69" s="39"/>
      <c r="AG69" s="39" t="s">
        <v>1560</v>
      </c>
      <c r="AH69" s="39" t="s">
        <v>1561</v>
      </c>
      <c r="AI69" s="39" t="s">
        <v>1561</v>
      </c>
      <c r="AJ69" s="39" t="s">
        <v>1561</v>
      </c>
      <c r="AK69" s="39" t="s">
        <v>1561</v>
      </c>
      <c r="AL69" s="15"/>
      <c r="AM69" s="15"/>
      <c r="AN69" s="15" t="s">
        <v>12635</v>
      </c>
      <c r="AO69" s="39" t="s">
        <v>12187</v>
      </c>
      <c r="AP69" s="89">
        <f t="shared" si="8"/>
        <v>0</v>
      </c>
      <c r="AQ69" s="13" t="str">
        <f t="shared" si="9"/>
        <v>BevestigdNee</v>
      </c>
    </row>
    <row r="70" spans="1:43" ht="90" x14ac:dyDescent="0.25">
      <c r="A70" s="9" t="s">
        <v>12618</v>
      </c>
      <c r="B70" s="15" t="s">
        <v>1608</v>
      </c>
      <c r="C70" s="15">
        <v>6</v>
      </c>
      <c r="D70" s="15" t="s">
        <v>2096</v>
      </c>
      <c r="E70" s="94">
        <v>200000335</v>
      </c>
      <c r="F70" s="15">
        <v>200040838</v>
      </c>
      <c r="G70" s="9" t="s">
        <v>12619</v>
      </c>
      <c r="H70" s="9" t="s">
        <v>12619</v>
      </c>
      <c r="I70" s="9" t="s">
        <v>12619</v>
      </c>
      <c r="J70" s="15"/>
      <c r="K70" s="15"/>
      <c r="L70" s="15"/>
      <c r="M70" s="9" t="s">
        <v>12625</v>
      </c>
      <c r="N70" s="9" t="s">
        <v>12625</v>
      </c>
      <c r="O70" s="9" t="s">
        <v>12625</v>
      </c>
      <c r="P70" s="15"/>
      <c r="Q70" s="15"/>
      <c r="R70" s="15"/>
      <c r="S70" s="15"/>
      <c r="T70" s="38"/>
      <c r="U70" s="95"/>
      <c r="V70" s="95" t="s">
        <v>12627</v>
      </c>
      <c r="W70" s="95"/>
      <c r="X70" s="95"/>
      <c r="Y70" s="95"/>
      <c r="Z70" s="15"/>
      <c r="AA70" s="15"/>
      <c r="AB70" s="39">
        <f t="shared" si="5"/>
        <v>9</v>
      </c>
      <c r="AC70" s="39">
        <f t="shared" si="6"/>
        <v>9</v>
      </c>
      <c r="AD70" s="114" t="s">
        <v>12633</v>
      </c>
      <c r="AE70" s="15" t="str">
        <f t="shared" si="7"/>
        <v/>
      </c>
      <c r="AF70" s="39"/>
      <c r="AG70" s="39" t="s">
        <v>1560</v>
      </c>
      <c r="AH70" s="39" t="s">
        <v>1561</v>
      </c>
      <c r="AI70" s="39" t="s">
        <v>1561</v>
      </c>
      <c r="AJ70" s="39" t="s">
        <v>1561</v>
      </c>
      <c r="AK70" s="39" t="s">
        <v>1561</v>
      </c>
      <c r="AL70" s="15"/>
      <c r="AM70" s="15"/>
      <c r="AN70" s="15" t="s">
        <v>12635</v>
      </c>
      <c r="AO70" s="39" t="s">
        <v>12187</v>
      </c>
      <c r="AP70" s="89">
        <f t="shared" si="8"/>
        <v>0</v>
      </c>
      <c r="AQ70" s="13" t="str">
        <f t="shared" si="9"/>
        <v>BevestigdTechnisch</v>
      </c>
    </row>
    <row r="71" spans="1:43" x14ac:dyDescent="0.25">
      <c r="A71" s="9" t="s">
        <v>12618</v>
      </c>
      <c r="B71" s="15" t="s">
        <v>1608</v>
      </c>
      <c r="C71" s="15">
        <v>7</v>
      </c>
      <c r="D71" s="15" t="s">
        <v>2098</v>
      </c>
      <c r="E71" s="94">
        <v>200000335</v>
      </c>
      <c r="F71" s="15">
        <v>200000484</v>
      </c>
      <c r="G71" s="9" t="s">
        <v>12619</v>
      </c>
      <c r="H71" s="9" t="s">
        <v>12619</v>
      </c>
      <c r="I71" s="9" t="s">
        <v>12619</v>
      </c>
      <c r="J71" s="15"/>
      <c r="K71" s="15"/>
      <c r="L71" s="15"/>
      <c r="M71" s="9" t="s">
        <v>12626</v>
      </c>
      <c r="N71" s="9" t="s">
        <v>12626</v>
      </c>
      <c r="O71" s="9" t="s">
        <v>12626</v>
      </c>
      <c r="P71" s="15"/>
      <c r="Q71" s="15"/>
      <c r="R71" s="15"/>
      <c r="S71" s="15"/>
      <c r="T71" s="38"/>
      <c r="U71" s="95"/>
      <c r="V71" s="95"/>
      <c r="W71" s="95"/>
      <c r="X71" s="95"/>
      <c r="Y71" s="95"/>
      <c r="Z71" s="15"/>
      <c r="AA71" s="15"/>
      <c r="AB71" s="39">
        <f t="shared" si="5"/>
        <v>9</v>
      </c>
      <c r="AC71" s="39">
        <f t="shared" si="6"/>
        <v>5</v>
      </c>
      <c r="AD71" s="114" t="s">
        <v>12634</v>
      </c>
      <c r="AE71" s="15" t="str">
        <f t="shared" si="7"/>
        <v/>
      </c>
      <c r="AF71" s="39"/>
      <c r="AG71" s="39" t="s">
        <v>1560</v>
      </c>
      <c r="AH71" s="39" t="s">
        <v>1561</v>
      </c>
      <c r="AI71" s="39" t="s">
        <v>1561</v>
      </c>
      <c r="AJ71" s="39" t="s">
        <v>1561</v>
      </c>
      <c r="AK71" s="39" t="s">
        <v>1561</v>
      </c>
      <c r="AL71" s="15"/>
      <c r="AM71" s="15"/>
      <c r="AN71" s="15" t="s">
        <v>12635</v>
      </c>
      <c r="AO71" s="39" t="s">
        <v>12187</v>
      </c>
      <c r="AP71" s="89">
        <f t="shared" si="8"/>
        <v>0</v>
      </c>
      <c r="AQ71" s="13" t="str">
        <f t="shared" si="9"/>
        <v>BevestigdVideo</v>
      </c>
    </row>
    <row r="72" spans="1:43" x14ac:dyDescent="0.25">
      <c r="A72" s="15" t="s">
        <v>1753</v>
      </c>
      <c r="B72" s="15" t="s">
        <v>1628</v>
      </c>
      <c r="C72" s="15">
        <v>1</v>
      </c>
      <c r="D72" s="15" t="s">
        <v>1754</v>
      </c>
      <c r="E72" s="94">
        <v>200001370</v>
      </c>
      <c r="F72" s="15">
        <v>200001540</v>
      </c>
      <c r="G72" s="15" t="s">
        <v>1755</v>
      </c>
      <c r="H72" s="15" t="s">
        <v>1755</v>
      </c>
      <c r="I72" s="15" t="s">
        <v>1755</v>
      </c>
      <c r="J72" s="15"/>
      <c r="K72" s="15"/>
      <c r="L72" s="15"/>
      <c r="M72" s="15" t="s">
        <v>1756</v>
      </c>
      <c r="N72" s="15" t="s">
        <v>1756</v>
      </c>
      <c r="O72" s="15" t="s">
        <v>1756</v>
      </c>
      <c r="P72" s="15"/>
      <c r="Q72" s="15"/>
      <c r="R72" s="15"/>
      <c r="S72" s="15" t="s">
        <v>1642</v>
      </c>
      <c r="T72" s="38">
        <v>3</v>
      </c>
      <c r="U72" s="95"/>
      <c r="V72" s="95"/>
      <c r="W72" s="95"/>
      <c r="X72" s="95"/>
      <c r="Y72" s="95"/>
      <c r="Z72" s="15"/>
      <c r="AA72" s="15"/>
      <c r="AB72" s="39">
        <f t="shared" si="5"/>
        <v>10</v>
      </c>
      <c r="AC72" s="39">
        <f t="shared" si="6"/>
        <v>13</v>
      </c>
      <c r="AD72" s="96" t="s">
        <v>1757</v>
      </c>
      <c r="AE72" s="15" t="str">
        <f t="shared" si="7"/>
        <v/>
      </c>
      <c r="AF72" s="39"/>
      <c r="AG72" s="39" t="s">
        <v>1560</v>
      </c>
      <c r="AH72" s="39" t="s">
        <v>1561</v>
      </c>
      <c r="AI72" s="39" t="s">
        <v>1561</v>
      </c>
      <c r="AJ72" s="39" t="s">
        <v>1561</v>
      </c>
      <c r="AK72" s="39" t="s">
        <v>1561</v>
      </c>
      <c r="AL72" s="15"/>
      <c r="AM72" s="15"/>
      <c r="AN72" s="15"/>
      <c r="AO72" s="39"/>
      <c r="AP72" s="89">
        <f t="shared" si="8"/>
        <v>0</v>
      </c>
      <c r="AQ72" s="13" t="str">
        <f t="shared" si="9"/>
        <v>BewustzijnAanspreekbaar</v>
      </c>
    </row>
    <row r="73" spans="1:43" x14ac:dyDescent="0.25">
      <c r="A73" s="15" t="s">
        <v>1753</v>
      </c>
      <c r="B73" s="15" t="s">
        <v>1628</v>
      </c>
      <c r="C73" s="15">
        <v>2</v>
      </c>
      <c r="D73" s="15" t="s">
        <v>1758</v>
      </c>
      <c r="E73" s="94">
        <v>200001370</v>
      </c>
      <c r="F73" s="15">
        <v>200001541</v>
      </c>
      <c r="G73" s="15" t="s">
        <v>1755</v>
      </c>
      <c r="H73" s="15" t="s">
        <v>1755</v>
      </c>
      <c r="I73" s="15" t="s">
        <v>1755</v>
      </c>
      <c r="J73" s="15"/>
      <c r="K73" s="15"/>
      <c r="L73" s="15"/>
      <c r="M73" s="15" t="s">
        <v>1759</v>
      </c>
      <c r="N73" s="15" t="s">
        <v>1759</v>
      </c>
      <c r="O73" s="15" t="s">
        <v>1759</v>
      </c>
      <c r="P73" s="15"/>
      <c r="Q73" s="15"/>
      <c r="R73" s="15"/>
      <c r="S73" s="15" t="s">
        <v>1642</v>
      </c>
      <c r="T73" s="38">
        <v>3</v>
      </c>
      <c r="U73" s="95"/>
      <c r="V73" s="95"/>
      <c r="W73" s="95"/>
      <c r="X73" s="95"/>
      <c r="Y73" s="95"/>
      <c r="Z73" s="15"/>
      <c r="AA73" s="15"/>
      <c r="AB73" s="39">
        <f t="shared" si="5"/>
        <v>10</v>
      </c>
      <c r="AC73" s="39">
        <f t="shared" si="6"/>
        <v>18</v>
      </c>
      <c r="AD73" s="96" t="s">
        <v>1760</v>
      </c>
      <c r="AE73" s="15" t="str">
        <f t="shared" si="7"/>
        <v/>
      </c>
      <c r="AF73" s="39"/>
      <c r="AG73" s="39" t="s">
        <v>1560</v>
      </c>
      <c r="AH73" s="39" t="s">
        <v>1561</v>
      </c>
      <c r="AI73" s="39" t="s">
        <v>1561</v>
      </c>
      <c r="AJ73" s="39" t="s">
        <v>1561</v>
      </c>
      <c r="AK73" s="39" t="s">
        <v>1561</v>
      </c>
      <c r="AL73" s="15"/>
      <c r="AM73" s="15"/>
      <c r="AN73" s="15"/>
      <c r="AO73" s="39"/>
      <c r="AP73" s="89">
        <f t="shared" si="8"/>
        <v>0</v>
      </c>
      <c r="AQ73" s="13" t="str">
        <f t="shared" si="9"/>
        <v>BewustzijnNiet aanspreekbaar</v>
      </c>
    </row>
    <row r="74" spans="1:43" x14ac:dyDescent="0.25">
      <c r="A74" s="15" t="s">
        <v>12347</v>
      </c>
      <c r="B74" s="15" t="s">
        <v>1628</v>
      </c>
      <c r="C74" s="15">
        <v>1</v>
      </c>
      <c r="D74" s="15" t="s">
        <v>3934</v>
      </c>
      <c r="E74" s="94">
        <v>200014094</v>
      </c>
      <c r="F74" s="15">
        <v>200041595</v>
      </c>
      <c r="G74" s="15" t="s">
        <v>12296</v>
      </c>
      <c r="H74" s="15" t="s">
        <v>12296</v>
      </c>
      <c r="I74" s="15" t="s">
        <v>12296</v>
      </c>
      <c r="J74" s="15"/>
      <c r="K74" s="15">
        <v>37</v>
      </c>
      <c r="L74" s="15"/>
      <c r="M74" s="96" t="s">
        <v>12305</v>
      </c>
      <c r="N74" s="96" t="s">
        <v>12305</v>
      </c>
      <c r="O74" s="96" t="s">
        <v>12305</v>
      </c>
      <c r="P74" s="15"/>
      <c r="Q74" s="15"/>
      <c r="R74" s="15"/>
      <c r="S74" s="101" t="s">
        <v>12552</v>
      </c>
      <c r="T74" s="110">
        <v>1</v>
      </c>
      <c r="U74" s="95" t="s">
        <v>12345</v>
      </c>
      <c r="V74" s="95"/>
      <c r="W74" s="95"/>
      <c r="X74" s="95"/>
      <c r="Y74" s="95"/>
      <c r="Z74" s="15"/>
      <c r="AA74" s="15"/>
      <c r="AB74" s="39">
        <f t="shared" si="5"/>
        <v>19</v>
      </c>
      <c r="AC74" s="39">
        <f t="shared" si="6"/>
        <v>12</v>
      </c>
      <c r="AD74" s="96" t="s">
        <v>12355</v>
      </c>
      <c r="AE74" s="15" t="str">
        <f t="shared" si="7"/>
        <v>(Basis pel. 1)</v>
      </c>
      <c r="AF74" s="39"/>
      <c r="AG74" s="39" t="s">
        <v>1698</v>
      </c>
      <c r="AH74" s="39" t="s">
        <v>1613</v>
      </c>
      <c r="AI74" s="39" t="s">
        <v>1561</v>
      </c>
      <c r="AJ74" s="39" t="s">
        <v>1613</v>
      </c>
      <c r="AK74" s="39" t="s">
        <v>1613</v>
      </c>
      <c r="AL74" s="15"/>
      <c r="AM74" s="15" t="s">
        <v>12116</v>
      </c>
      <c r="AN74" s="15"/>
      <c r="AO74" s="39"/>
      <c r="AP74" s="89">
        <f t="shared" si="8"/>
        <v>12</v>
      </c>
      <c r="AQ74" s="13" t="str">
        <f t="shared" si="9"/>
        <v>Bijst Pel Basis Pel1 Pel. Basis</v>
      </c>
    </row>
    <row r="75" spans="1:43" x14ac:dyDescent="0.25">
      <c r="A75" s="15" t="s">
        <v>12347</v>
      </c>
      <c r="B75" s="15" t="s">
        <v>1628</v>
      </c>
      <c r="C75" s="15">
        <v>2</v>
      </c>
      <c r="D75" s="15" t="s">
        <v>3937</v>
      </c>
      <c r="E75" s="94">
        <v>200014094</v>
      </c>
      <c r="F75" s="15">
        <v>200041596</v>
      </c>
      <c r="G75" s="15" t="s">
        <v>12296</v>
      </c>
      <c r="H75" s="15" t="s">
        <v>12296</v>
      </c>
      <c r="I75" s="15" t="s">
        <v>12296</v>
      </c>
      <c r="J75" s="15"/>
      <c r="K75" s="15">
        <v>37</v>
      </c>
      <c r="L75" s="15"/>
      <c r="M75" s="96" t="s">
        <v>12306</v>
      </c>
      <c r="N75" s="96" t="s">
        <v>12306</v>
      </c>
      <c r="O75" s="96" t="s">
        <v>12306</v>
      </c>
      <c r="P75" s="15"/>
      <c r="Q75" s="15"/>
      <c r="R75" s="15"/>
      <c r="S75" s="101" t="s">
        <v>12552</v>
      </c>
      <c r="T75" s="110">
        <v>1</v>
      </c>
      <c r="U75" s="95" t="s">
        <v>12345</v>
      </c>
      <c r="V75" s="95"/>
      <c r="W75" s="95"/>
      <c r="X75" s="95"/>
      <c r="Y75" s="95"/>
      <c r="Z75" s="15"/>
      <c r="AA75" s="15"/>
      <c r="AB75" s="39">
        <f t="shared" si="5"/>
        <v>19</v>
      </c>
      <c r="AC75" s="39">
        <f t="shared" si="6"/>
        <v>12</v>
      </c>
      <c r="AD75" s="96" t="s">
        <v>12356</v>
      </c>
      <c r="AE75" s="15" t="str">
        <f t="shared" si="7"/>
        <v>(Basis pel. 2)</v>
      </c>
      <c r="AF75" s="39"/>
      <c r="AG75" s="39" t="s">
        <v>1698</v>
      </c>
      <c r="AH75" s="39" t="s">
        <v>1613</v>
      </c>
      <c r="AI75" s="39" t="s">
        <v>1561</v>
      </c>
      <c r="AJ75" s="39" t="s">
        <v>1613</v>
      </c>
      <c r="AK75" s="39" t="s">
        <v>1613</v>
      </c>
      <c r="AL75" s="15"/>
      <c r="AM75" s="15" t="s">
        <v>12117</v>
      </c>
      <c r="AN75" s="15"/>
      <c r="AO75" s="39"/>
      <c r="AP75" s="89">
        <f t="shared" si="8"/>
        <v>12</v>
      </c>
      <c r="AQ75" s="13" t="str">
        <f t="shared" si="9"/>
        <v>Bijst Pel Basis Pel2 Pel. Basis</v>
      </c>
    </row>
    <row r="76" spans="1:43" x14ac:dyDescent="0.25">
      <c r="A76" s="15" t="s">
        <v>12347</v>
      </c>
      <c r="B76" s="15" t="s">
        <v>1628</v>
      </c>
      <c r="C76" s="15">
        <v>3</v>
      </c>
      <c r="D76" s="15" t="s">
        <v>3939</v>
      </c>
      <c r="E76" s="94">
        <v>200014094</v>
      </c>
      <c r="F76" s="15">
        <v>200041597</v>
      </c>
      <c r="G76" s="15" t="s">
        <v>12296</v>
      </c>
      <c r="H76" s="15" t="s">
        <v>12296</v>
      </c>
      <c r="I76" s="15" t="s">
        <v>12296</v>
      </c>
      <c r="J76" s="15"/>
      <c r="K76" s="15">
        <v>37</v>
      </c>
      <c r="L76" s="15"/>
      <c r="M76" s="96" t="s">
        <v>12307</v>
      </c>
      <c r="N76" s="96" t="s">
        <v>12307</v>
      </c>
      <c r="O76" s="96" t="s">
        <v>12307</v>
      </c>
      <c r="P76" s="15"/>
      <c r="Q76" s="15"/>
      <c r="R76" s="15"/>
      <c r="S76" s="101" t="s">
        <v>12552</v>
      </c>
      <c r="T76" s="110">
        <v>1</v>
      </c>
      <c r="U76" s="95" t="s">
        <v>12345</v>
      </c>
      <c r="V76" s="95"/>
      <c r="W76" s="95"/>
      <c r="X76" s="95"/>
      <c r="Y76" s="95"/>
      <c r="Z76" s="15"/>
      <c r="AA76" s="15"/>
      <c r="AB76" s="39">
        <f t="shared" si="5"/>
        <v>19</v>
      </c>
      <c r="AC76" s="39">
        <f t="shared" si="6"/>
        <v>12</v>
      </c>
      <c r="AD76" s="96" t="s">
        <v>12357</v>
      </c>
      <c r="AE76" s="15" t="str">
        <f t="shared" si="7"/>
        <v>(Basis pel. 3)</v>
      </c>
      <c r="AF76" s="39"/>
      <c r="AG76" s="39" t="s">
        <v>1698</v>
      </c>
      <c r="AH76" s="39" t="s">
        <v>1613</v>
      </c>
      <c r="AI76" s="39" t="s">
        <v>1561</v>
      </c>
      <c r="AJ76" s="39" t="s">
        <v>1613</v>
      </c>
      <c r="AK76" s="39" t="s">
        <v>1613</v>
      </c>
      <c r="AL76" s="15"/>
      <c r="AM76" s="15" t="s">
        <v>12118</v>
      </c>
      <c r="AN76" s="15"/>
      <c r="AO76" s="39"/>
      <c r="AP76" s="89">
        <f t="shared" si="8"/>
        <v>12</v>
      </c>
      <c r="AQ76" s="13" t="str">
        <f t="shared" si="9"/>
        <v>Bijst Pel Basis Pel3 Pel. Basis</v>
      </c>
    </row>
    <row r="77" spans="1:43" x14ac:dyDescent="0.25">
      <c r="A77" s="15" t="s">
        <v>12347</v>
      </c>
      <c r="B77" s="15" t="s">
        <v>1628</v>
      </c>
      <c r="C77" s="15">
        <v>4</v>
      </c>
      <c r="D77" s="15" t="s">
        <v>3941</v>
      </c>
      <c r="E77" s="94">
        <v>200014094</v>
      </c>
      <c r="F77" s="15">
        <v>200041598</v>
      </c>
      <c r="G77" s="15" t="s">
        <v>12296</v>
      </c>
      <c r="H77" s="15" t="s">
        <v>12296</v>
      </c>
      <c r="I77" s="15" t="s">
        <v>12296</v>
      </c>
      <c r="J77" s="15"/>
      <c r="K77" s="15">
        <v>37</v>
      </c>
      <c r="L77" s="15"/>
      <c r="M77" s="96" t="s">
        <v>12308</v>
      </c>
      <c r="N77" s="96" t="s">
        <v>12308</v>
      </c>
      <c r="O77" s="96" t="s">
        <v>12308</v>
      </c>
      <c r="P77" s="15"/>
      <c r="Q77" s="15"/>
      <c r="R77" s="15"/>
      <c r="S77" s="101" t="s">
        <v>12552</v>
      </c>
      <c r="T77" s="110">
        <v>1</v>
      </c>
      <c r="U77" s="95" t="s">
        <v>12345</v>
      </c>
      <c r="V77" s="95"/>
      <c r="W77" s="95"/>
      <c r="X77" s="95"/>
      <c r="Y77" s="95"/>
      <c r="Z77" s="15"/>
      <c r="AA77" s="15"/>
      <c r="AB77" s="39">
        <f t="shared" si="5"/>
        <v>19</v>
      </c>
      <c r="AC77" s="39">
        <f t="shared" si="6"/>
        <v>12</v>
      </c>
      <c r="AD77" s="96" t="s">
        <v>12358</v>
      </c>
      <c r="AE77" s="15" t="str">
        <f t="shared" si="7"/>
        <v>(Basis pel. 4)</v>
      </c>
      <c r="AF77" s="39"/>
      <c r="AG77" s="39" t="s">
        <v>1698</v>
      </c>
      <c r="AH77" s="39" t="s">
        <v>1613</v>
      </c>
      <c r="AI77" s="39" t="s">
        <v>1561</v>
      </c>
      <c r="AJ77" s="39" t="s">
        <v>1613</v>
      </c>
      <c r="AK77" s="39" t="s">
        <v>1613</v>
      </c>
      <c r="AL77" s="15"/>
      <c r="AM77" s="15" t="s">
        <v>12119</v>
      </c>
      <c r="AN77" s="15"/>
      <c r="AO77" s="39"/>
      <c r="AP77" s="89">
        <f t="shared" si="8"/>
        <v>12</v>
      </c>
      <c r="AQ77" s="13" t="str">
        <f t="shared" si="9"/>
        <v>Bijst Pel Basis Pel4 Pel. Basis</v>
      </c>
    </row>
    <row r="78" spans="1:43" x14ac:dyDescent="0.25">
      <c r="A78" s="15" t="s">
        <v>12348</v>
      </c>
      <c r="B78" s="15" t="s">
        <v>1628</v>
      </c>
      <c r="C78" s="15">
        <v>1</v>
      </c>
      <c r="D78" s="15" t="s">
        <v>3944</v>
      </c>
      <c r="E78" s="94">
        <v>200014095</v>
      </c>
      <c r="F78" s="15">
        <v>200041599</v>
      </c>
      <c r="G78" s="15" t="s">
        <v>12297</v>
      </c>
      <c r="H78" s="15" t="s">
        <v>12297</v>
      </c>
      <c r="I78" s="15" t="s">
        <v>12297</v>
      </c>
      <c r="J78" s="15"/>
      <c r="K78" s="15"/>
      <c r="L78" s="15"/>
      <c r="M78" s="96" t="s">
        <v>12309</v>
      </c>
      <c r="N78" s="96" t="s">
        <v>12309</v>
      </c>
      <c r="O78" s="96" t="s">
        <v>12309</v>
      </c>
      <c r="P78" s="15"/>
      <c r="Q78" s="15"/>
      <c r="R78" s="15"/>
      <c r="S78" s="101" t="s">
        <v>12552</v>
      </c>
      <c r="T78" s="110">
        <v>2</v>
      </c>
      <c r="U78" s="95" t="s">
        <v>12345</v>
      </c>
      <c r="V78" s="95"/>
      <c r="W78" s="95"/>
      <c r="X78" s="95"/>
      <c r="Y78" s="95"/>
      <c r="Z78" s="15"/>
      <c r="AA78" s="15"/>
      <c r="AB78" s="39">
        <f t="shared" si="5"/>
        <v>12</v>
      </c>
      <c r="AC78" s="39">
        <f t="shared" si="6"/>
        <v>15</v>
      </c>
      <c r="AD78" s="96" t="s">
        <v>12359</v>
      </c>
      <c r="AE78" s="15" t="str">
        <f t="shared" si="7"/>
        <v>(Pel. GW G3000 1)</v>
      </c>
      <c r="AF78" s="39"/>
      <c r="AG78" s="39" t="s">
        <v>1698</v>
      </c>
      <c r="AH78" s="39" t="s">
        <v>1613</v>
      </c>
      <c r="AI78" s="39" t="s">
        <v>1561</v>
      </c>
      <c r="AJ78" s="39" t="s">
        <v>1613</v>
      </c>
      <c r="AK78" s="39" t="s">
        <v>1613</v>
      </c>
      <c r="AL78" s="15"/>
      <c r="AM78" s="15" t="s">
        <v>3947</v>
      </c>
      <c r="AN78" s="15"/>
      <c r="AO78" s="39"/>
      <c r="AP78" s="89">
        <f t="shared" si="8"/>
        <v>15</v>
      </c>
      <c r="AQ78" s="13" t="str">
        <f t="shared" si="9"/>
        <v>Bijst Pel GW1 Pel. GW G3000</v>
      </c>
    </row>
    <row r="79" spans="1:43" x14ac:dyDescent="0.25">
      <c r="A79" s="15" t="s">
        <v>12348</v>
      </c>
      <c r="B79" s="15" t="s">
        <v>1628</v>
      </c>
      <c r="C79" s="15">
        <v>2</v>
      </c>
      <c r="D79" s="15" t="s">
        <v>3948</v>
      </c>
      <c r="E79" s="94">
        <v>200014095</v>
      </c>
      <c r="F79" s="15">
        <v>200041600</v>
      </c>
      <c r="G79" s="15" t="s">
        <v>12297</v>
      </c>
      <c r="H79" s="15" t="s">
        <v>12297</v>
      </c>
      <c r="I79" s="15" t="s">
        <v>12297</v>
      </c>
      <c r="J79" s="15"/>
      <c r="K79" s="15"/>
      <c r="L79" s="15"/>
      <c r="M79" s="96" t="s">
        <v>12310</v>
      </c>
      <c r="N79" s="96" t="s">
        <v>12310</v>
      </c>
      <c r="O79" s="96" t="s">
        <v>12310</v>
      </c>
      <c r="P79" s="15"/>
      <c r="Q79" s="15"/>
      <c r="R79" s="15"/>
      <c r="S79" s="101" t="s">
        <v>12552</v>
      </c>
      <c r="T79" s="110">
        <v>2</v>
      </c>
      <c r="U79" s="95" t="s">
        <v>12345</v>
      </c>
      <c r="V79" s="95"/>
      <c r="W79" s="95"/>
      <c r="X79" s="95"/>
      <c r="Y79" s="95"/>
      <c r="Z79" s="15"/>
      <c r="AA79" s="15"/>
      <c r="AB79" s="39">
        <f t="shared" si="5"/>
        <v>12</v>
      </c>
      <c r="AC79" s="39">
        <f t="shared" si="6"/>
        <v>15</v>
      </c>
      <c r="AD79" s="96" t="s">
        <v>12360</v>
      </c>
      <c r="AE79" s="15" t="str">
        <f t="shared" si="7"/>
        <v>(Pel. GW G3000 2)</v>
      </c>
      <c r="AF79" s="39"/>
      <c r="AG79" s="39" t="s">
        <v>1698</v>
      </c>
      <c r="AH79" s="39" t="s">
        <v>1613</v>
      </c>
      <c r="AI79" s="39" t="s">
        <v>1561</v>
      </c>
      <c r="AJ79" s="39" t="s">
        <v>1613</v>
      </c>
      <c r="AK79" s="39" t="s">
        <v>1613</v>
      </c>
      <c r="AL79" s="15"/>
      <c r="AM79" s="15" t="s">
        <v>3950</v>
      </c>
      <c r="AN79" s="15"/>
      <c r="AO79" s="39"/>
      <c r="AP79" s="89">
        <f t="shared" si="8"/>
        <v>15</v>
      </c>
      <c r="AQ79" s="13" t="str">
        <f t="shared" si="9"/>
        <v>Bijst Pel GW2 Pel. GW G3000</v>
      </c>
    </row>
    <row r="80" spans="1:43" x14ac:dyDescent="0.25">
      <c r="A80" s="15" t="s">
        <v>12349</v>
      </c>
      <c r="B80" s="15" t="s">
        <v>1628</v>
      </c>
      <c r="C80" s="15">
        <v>1</v>
      </c>
      <c r="D80" s="15" t="s">
        <v>3952</v>
      </c>
      <c r="E80" s="94">
        <v>200014096</v>
      </c>
      <c r="F80" s="15">
        <v>200041601</v>
      </c>
      <c r="G80" s="15" t="s">
        <v>12298</v>
      </c>
      <c r="H80" s="15" t="s">
        <v>12298</v>
      </c>
      <c r="I80" s="15" t="s">
        <v>12298</v>
      </c>
      <c r="J80" s="15"/>
      <c r="K80" s="15">
        <v>33</v>
      </c>
      <c r="L80" s="15"/>
      <c r="M80" s="96" t="s">
        <v>12311</v>
      </c>
      <c r="N80" s="96" t="s">
        <v>12311</v>
      </c>
      <c r="O80" s="96" t="s">
        <v>12311</v>
      </c>
      <c r="P80" s="15"/>
      <c r="Q80" s="15"/>
      <c r="R80" s="15"/>
      <c r="S80" s="101" t="s">
        <v>12552</v>
      </c>
      <c r="T80" s="110">
        <v>3</v>
      </c>
      <c r="U80" s="95" t="s">
        <v>12345</v>
      </c>
      <c r="V80" s="95"/>
      <c r="W80" s="95"/>
      <c r="X80" s="95"/>
      <c r="Y80" s="95"/>
      <c r="Z80" s="15"/>
      <c r="AA80" s="15"/>
      <c r="AB80" s="39">
        <f t="shared" si="5"/>
        <v>12</v>
      </c>
      <c r="AC80" s="39">
        <f t="shared" si="6"/>
        <v>20</v>
      </c>
      <c r="AD80" s="96" t="s">
        <v>12361</v>
      </c>
      <c r="AE80" s="15" t="str">
        <f t="shared" si="7"/>
        <v>(Pel. Red. &amp; THV 1)</v>
      </c>
      <c r="AF80" s="39"/>
      <c r="AG80" s="39" t="s">
        <v>1698</v>
      </c>
      <c r="AH80" s="39" t="s">
        <v>1613</v>
      </c>
      <c r="AI80" s="39" t="s">
        <v>1561</v>
      </c>
      <c r="AJ80" s="39" t="s">
        <v>1613</v>
      </c>
      <c r="AK80" s="39" t="s">
        <v>1613</v>
      </c>
      <c r="AL80" s="15"/>
      <c r="AM80" s="15" t="s">
        <v>3955</v>
      </c>
      <c r="AN80" s="15"/>
      <c r="AO80" s="39"/>
      <c r="AP80" s="89">
        <f t="shared" si="8"/>
        <v>17</v>
      </c>
      <c r="AQ80" s="13" t="str">
        <f t="shared" si="9"/>
        <v>Bijst Pel HV1 Pel. Redding &amp; THV</v>
      </c>
    </row>
    <row r="81" spans="1:43" x14ac:dyDescent="0.25">
      <c r="A81" s="15" t="s">
        <v>12349</v>
      </c>
      <c r="B81" s="15" t="s">
        <v>1628</v>
      </c>
      <c r="C81" s="15">
        <v>2</v>
      </c>
      <c r="D81" s="15" t="s">
        <v>3956</v>
      </c>
      <c r="E81" s="94">
        <v>200014096</v>
      </c>
      <c r="F81" s="15">
        <v>200041602</v>
      </c>
      <c r="G81" s="15" t="s">
        <v>12298</v>
      </c>
      <c r="H81" s="15" t="s">
        <v>12298</v>
      </c>
      <c r="I81" s="15" t="s">
        <v>12298</v>
      </c>
      <c r="J81" s="15"/>
      <c r="K81" s="15">
        <v>33</v>
      </c>
      <c r="L81" s="15"/>
      <c r="M81" s="96" t="s">
        <v>12312</v>
      </c>
      <c r="N81" s="96" t="s">
        <v>12312</v>
      </c>
      <c r="O81" s="96" t="s">
        <v>12312</v>
      </c>
      <c r="P81" s="15"/>
      <c r="Q81" s="15"/>
      <c r="R81" s="15"/>
      <c r="S81" s="101" t="s">
        <v>12552</v>
      </c>
      <c r="T81" s="110">
        <v>3</v>
      </c>
      <c r="U81" s="95" t="s">
        <v>12345</v>
      </c>
      <c r="V81" s="95"/>
      <c r="W81" s="95"/>
      <c r="X81" s="95"/>
      <c r="Y81" s="95"/>
      <c r="Z81" s="15"/>
      <c r="AA81" s="15"/>
      <c r="AB81" s="39">
        <f t="shared" si="5"/>
        <v>12</v>
      </c>
      <c r="AC81" s="39">
        <f t="shared" si="6"/>
        <v>20</v>
      </c>
      <c r="AD81" s="96" t="s">
        <v>12362</v>
      </c>
      <c r="AE81" s="15" t="str">
        <f t="shared" si="7"/>
        <v>(Pel. Red. &amp; THV 2)</v>
      </c>
      <c r="AF81" s="39"/>
      <c r="AG81" s="39" t="s">
        <v>1698</v>
      </c>
      <c r="AH81" s="39" t="s">
        <v>1613</v>
      </c>
      <c r="AI81" s="39" t="s">
        <v>1561</v>
      </c>
      <c r="AJ81" s="39" t="s">
        <v>1613</v>
      </c>
      <c r="AK81" s="39" t="s">
        <v>1613</v>
      </c>
      <c r="AL81" s="15"/>
      <c r="AM81" s="15" t="s">
        <v>3958</v>
      </c>
      <c r="AN81" s="15"/>
      <c r="AO81" s="39"/>
      <c r="AP81" s="89">
        <f t="shared" si="8"/>
        <v>17</v>
      </c>
      <c r="AQ81" s="13" t="str">
        <f t="shared" si="9"/>
        <v>Bijst Pel HV2 Pel. Redding &amp; THV</v>
      </c>
    </row>
    <row r="82" spans="1:43" x14ac:dyDescent="0.25">
      <c r="A82" s="15" t="s">
        <v>12349</v>
      </c>
      <c r="B82" s="15" t="s">
        <v>1628</v>
      </c>
      <c r="C82" s="15">
        <v>3</v>
      </c>
      <c r="D82" s="15" t="s">
        <v>3959</v>
      </c>
      <c r="E82" s="94">
        <v>200014096</v>
      </c>
      <c r="F82" s="15">
        <v>200041603</v>
      </c>
      <c r="G82" s="15" t="s">
        <v>12298</v>
      </c>
      <c r="H82" s="15" t="s">
        <v>12298</v>
      </c>
      <c r="I82" s="15" t="s">
        <v>12298</v>
      </c>
      <c r="J82" s="15"/>
      <c r="K82" s="15">
        <v>33</v>
      </c>
      <c r="L82" s="15"/>
      <c r="M82" s="96" t="s">
        <v>12313</v>
      </c>
      <c r="N82" s="96" t="s">
        <v>12313</v>
      </c>
      <c r="O82" s="96" t="s">
        <v>12313</v>
      </c>
      <c r="P82" s="15"/>
      <c r="Q82" s="15"/>
      <c r="R82" s="15"/>
      <c r="S82" s="101" t="s">
        <v>12552</v>
      </c>
      <c r="T82" s="110">
        <v>3</v>
      </c>
      <c r="U82" s="95" t="s">
        <v>12345</v>
      </c>
      <c r="V82" s="95"/>
      <c r="W82" s="95"/>
      <c r="X82" s="95"/>
      <c r="Y82" s="95"/>
      <c r="Z82" s="15"/>
      <c r="AA82" s="15"/>
      <c r="AB82" s="39">
        <f t="shared" si="5"/>
        <v>12</v>
      </c>
      <c r="AC82" s="39">
        <f t="shared" si="6"/>
        <v>20</v>
      </c>
      <c r="AD82" s="96" t="s">
        <v>12363</v>
      </c>
      <c r="AE82" s="15" t="str">
        <f t="shared" si="7"/>
        <v>(Pel. Red. &amp; THV 3)</v>
      </c>
      <c r="AF82" s="39"/>
      <c r="AG82" s="39" t="s">
        <v>1698</v>
      </c>
      <c r="AH82" s="39" t="s">
        <v>1613</v>
      </c>
      <c r="AI82" s="39" t="s">
        <v>1561</v>
      </c>
      <c r="AJ82" s="39" t="s">
        <v>1613</v>
      </c>
      <c r="AK82" s="39" t="s">
        <v>1613</v>
      </c>
      <c r="AL82" s="15"/>
      <c r="AM82" s="15" t="s">
        <v>3961</v>
      </c>
      <c r="AN82" s="15"/>
      <c r="AO82" s="39"/>
      <c r="AP82" s="89">
        <f t="shared" si="8"/>
        <v>17</v>
      </c>
      <c r="AQ82" s="13" t="str">
        <f t="shared" si="9"/>
        <v>Bijst Pel HV3 Pel. Redding &amp; THV</v>
      </c>
    </row>
    <row r="83" spans="1:43" x14ac:dyDescent="0.25">
      <c r="A83" s="15" t="s">
        <v>12349</v>
      </c>
      <c r="B83" s="15" t="s">
        <v>1628</v>
      </c>
      <c r="C83" s="15">
        <v>4</v>
      </c>
      <c r="D83" s="15" t="s">
        <v>3962</v>
      </c>
      <c r="E83" s="94">
        <v>200014096</v>
      </c>
      <c r="F83" s="15">
        <v>200041604</v>
      </c>
      <c r="G83" s="15" t="s">
        <v>12298</v>
      </c>
      <c r="H83" s="15" t="s">
        <v>12298</v>
      </c>
      <c r="I83" s="15" t="s">
        <v>12298</v>
      </c>
      <c r="J83" s="15"/>
      <c r="K83" s="15">
        <v>33</v>
      </c>
      <c r="L83" s="15"/>
      <c r="M83" s="96" t="s">
        <v>12314</v>
      </c>
      <c r="N83" s="96" t="s">
        <v>12314</v>
      </c>
      <c r="O83" s="96" t="s">
        <v>12314</v>
      </c>
      <c r="P83" s="15"/>
      <c r="Q83" s="15"/>
      <c r="R83" s="15"/>
      <c r="S83" s="101" t="s">
        <v>12552</v>
      </c>
      <c r="T83" s="110">
        <v>3</v>
      </c>
      <c r="U83" s="95" t="s">
        <v>12345</v>
      </c>
      <c r="V83" s="95"/>
      <c r="W83" s="95"/>
      <c r="X83" s="95"/>
      <c r="Y83" s="95"/>
      <c r="Z83" s="15"/>
      <c r="AA83" s="15"/>
      <c r="AB83" s="39">
        <f t="shared" si="5"/>
        <v>12</v>
      </c>
      <c r="AC83" s="39">
        <f t="shared" si="6"/>
        <v>20</v>
      </c>
      <c r="AD83" s="96" t="s">
        <v>12364</v>
      </c>
      <c r="AE83" s="15" t="str">
        <f t="shared" si="7"/>
        <v>(Pel. Red. &amp; THV 4)</v>
      </c>
      <c r="AF83" s="39"/>
      <c r="AG83" s="39" t="s">
        <v>1698</v>
      </c>
      <c r="AH83" s="39" t="s">
        <v>1613</v>
      </c>
      <c r="AI83" s="39" t="s">
        <v>1561</v>
      </c>
      <c r="AJ83" s="39" t="s">
        <v>1613</v>
      </c>
      <c r="AK83" s="39" t="s">
        <v>1613</v>
      </c>
      <c r="AL83" s="15"/>
      <c r="AM83" s="15" t="s">
        <v>3964</v>
      </c>
      <c r="AN83" s="15"/>
      <c r="AO83" s="39"/>
      <c r="AP83" s="89">
        <f t="shared" si="8"/>
        <v>17</v>
      </c>
      <c r="AQ83" s="13" t="str">
        <f t="shared" si="9"/>
        <v>Bijst Pel HV4 Pel. Redding &amp; THV</v>
      </c>
    </row>
    <row r="84" spans="1:43" x14ac:dyDescent="0.25">
      <c r="A84" s="15" t="s">
        <v>12349</v>
      </c>
      <c r="B84" s="15" t="s">
        <v>1628</v>
      </c>
      <c r="C84" s="15">
        <v>5</v>
      </c>
      <c r="D84" s="15" t="s">
        <v>3965</v>
      </c>
      <c r="E84" s="94">
        <v>200014096</v>
      </c>
      <c r="F84" s="15">
        <v>200041605</v>
      </c>
      <c r="G84" s="15" t="s">
        <v>12298</v>
      </c>
      <c r="H84" s="15" t="s">
        <v>12298</v>
      </c>
      <c r="I84" s="15" t="s">
        <v>12298</v>
      </c>
      <c r="J84" s="15"/>
      <c r="K84" s="15">
        <v>33</v>
      </c>
      <c r="L84" s="15"/>
      <c r="M84" s="15" t="s">
        <v>12341</v>
      </c>
      <c r="N84" s="15" t="s">
        <v>12341</v>
      </c>
      <c r="O84" s="15" t="s">
        <v>12341</v>
      </c>
      <c r="P84" s="15"/>
      <c r="Q84" s="15"/>
      <c r="R84" s="15"/>
      <c r="S84" s="101" t="s">
        <v>12552</v>
      </c>
      <c r="T84" s="110">
        <v>3</v>
      </c>
      <c r="U84" s="95" t="s">
        <v>12345</v>
      </c>
      <c r="V84" s="95"/>
      <c r="W84" s="95"/>
      <c r="X84" s="95"/>
      <c r="Y84" s="95"/>
      <c r="Z84" s="15"/>
      <c r="AA84" s="15"/>
      <c r="AB84" s="39">
        <f t="shared" si="5"/>
        <v>12</v>
      </c>
      <c r="AC84" s="39">
        <f t="shared" si="6"/>
        <v>3</v>
      </c>
      <c r="AD84" s="96" t="s">
        <v>12365</v>
      </c>
      <c r="AE84" s="15" t="str">
        <f t="shared" si="7"/>
        <v>(STH)</v>
      </c>
      <c r="AF84" s="39"/>
      <c r="AG84" s="39" t="s">
        <v>1698</v>
      </c>
      <c r="AH84" s="39" t="s">
        <v>1613</v>
      </c>
      <c r="AI84" s="39" t="s">
        <v>1561</v>
      </c>
      <c r="AJ84" s="39" t="s">
        <v>1613</v>
      </c>
      <c r="AK84" s="39" t="s">
        <v>1613</v>
      </c>
      <c r="AL84" s="15"/>
      <c r="AM84" s="15" t="s">
        <v>3965</v>
      </c>
      <c r="AN84" s="15"/>
      <c r="AO84" s="39"/>
      <c r="AP84" s="89">
        <f t="shared" si="8"/>
        <v>3</v>
      </c>
      <c r="AQ84" s="13" t="str">
        <f t="shared" si="9"/>
        <v>Bijst Pel HVSTH</v>
      </c>
    </row>
    <row r="85" spans="1:43" x14ac:dyDescent="0.25">
      <c r="A85" s="15" t="s">
        <v>12349</v>
      </c>
      <c r="B85" s="15" t="s">
        <v>1628</v>
      </c>
      <c r="C85" s="15">
        <v>6</v>
      </c>
      <c r="D85" s="15" t="s">
        <v>3968</v>
      </c>
      <c r="E85" s="94">
        <v>200014096</v>
      </c>
      <c r="F85" s="15">
        <v>200041606</v>
      </c>
      <c r="G85" s="15" t="s">
        <v>12298</v>
      </c>
      <c r="H85" s="15" t="s">
        <v>12298</v>
      </c>
      <c r="I85" s="15" t="s">
        <v>12298</v>
      </c>
      <c r="J85" s="15"/>
      <c r="K85" s="15">
        <v>33</v>
      </c>
      <c r="L85" s="15"/>
      <c r="M85" s="15" t="s">
        <v>12342</v>
      </c>
      <c r="N85" s="15" t="s">
        <v>12342</v>
      </c>
      <c r="O85" s="15" t="s">
        <v>12342</v>
      </c>
      <c r="P85" s="15"/>
      <c r="Q85" s="15"/>
      <c r="R85" s="15"/>
      <c r="S85" s="101" t="s">
        <v>12552</v>
      </c>
      <c r="T85" s="110">
        <v>3</v>
      </c>
      <c r="U85" s="95" t="s">
        <v>12345</v>
      </c>
      <c r="V85" s="95"/>
      <c r="W85" s="95"/>
      <c r="X85" s="95"/>
      <c r="Y85" s="95"/>
      <c r="Z85" s="15"/>
      <c r="AA85" s="15"/>
      <c r="AB85" s="39">
        <f t="shared" si="5"/>
        <v>12</v>
      </c>
      <c r="AC85" s="39">
        <f t="shared" si="6"/>
        <v>20</v>
      </c>
      <c r="AD85" s="96" t="s">
        <v>12366</v>
      </c>
      <c r="AE85" s="15" t="str">
        <f t="shared" si="7"/>
        <v>(SHH-ST)</v>
      </c>
      <c r="AF85" s="39"/>
      <c r="AG85" s="39" t="s">
        <v>1698</v>
      </c>
      <c r="AH85" s="39" t="s">
        <v>1613</v>
      </c>
      <c r="AI85" s="39" t="s">
        <v>1561</v>
      </c>
      <c r="AJ85" s="39" t="s">
        <v>1613</v>
      </c>
      <c r="AK85" s="39" t="s">
        <v>1613</v>
      </c>
      <c r="AL85" s="15"/>
      <c r="AM85" s="15" t="s">
        <v>3970</v>
      </c>
      <c r="AN85" s="15"/>
      <c r="AO85" s="39"/>
      <c r="AP85" s="89">
        <f t="shared" si="8"/>
        <v>6</v>
      </c>
      <c r="AQ85" s="13" t="str">
        <f t="shared" si="9"/>
        <v>Bijst Pel HVSHH-ST / Stut-stemp.</v>
      </c>
    </row>
    <row r="86" spans="1:43" x14ac:dyDescent="0.25">
      <c r="A86" s="15" t="s">
        <v>12349</v>
      </c>
      <c r="B86" s="15" t="s">
        <v>1628</v>
      </c>
      <c r="C86" s="15">
        <v>7</v>
      </c>
      <c r="D86" s="15" t="s">
        <v>3971</v>
      </c>
      <c r="E86" s="94">
        <v>200014096</v>
      </c>
      <c r="F86" s="15">
        <v>200041607</v>
      </c>
      <c r="G86" s="15" t="s">
        <v>12298</v>
      </c>
      <c r="H86" s="15" t="s">
        <v>12298</v>
      </c>
      <c r="I86" s="15" t="s">
        <v>12298</v>
      </c>
      <c r="J86" s="15"/>
      <c r="K86" s="15">
        <v>33</v>
      </c>
      <c r="L86" s="15"/>
      <c r="M86" s="15" t="s">
        <v>12343</v>
      </c>
      <c r="N86" s="15" t="s">
        <v>12343</v>
      </c>
      <c r="O86" s="15" t="s">
        <v>12343</v>
      </c>
      <c r="P86" s="15"/>
      <c r="Q86" s="15"/>
      <c r="R86" s="15"/>
      <c r="S86" s="101" t="s">
        <v>12552</v>
      </c>
      <c r="T86" s="110">
        <v>3</v>
      </c>
      <c r="U86" s="95" t="s">
        <v>12345</v>
      </c>
      <c r="V86" s="95"/>
      <c r="W86" s="95"/>
      <c r="X86" s="95"/>
      <c r="Y86" s="95"/>
      <c r="Z86" s="15"/>
      <c r="AA86" s="15"/>
      <c r="AB86" s="39">
        <f t="shared" si="5"/>
        <v>12</v>
      </c>
      <c r="AC86" s="39">
        <f t="shared" si="6"/>
        <v>15</v>
      </c>
      <c r="AD86" s="96" t="s">
        <v>12367</v>
      </c>
      <c r="AE86" s="15" t="str">
        <f t="shared" si="7"/>
        <v>(USAR)</v>
      </c>
      <c r="AF86" s="39"/>
      <c r="AG86" s="39" t="s">
        <v>1698</v>
      </c>
      <c r="AH86" s="39" t="s">
        <v>1613</v>
      </c>
      <c r="AI86" s="39" t="s">
        <v>1561</v>
      </c>
      <c r="AJ86" s="39" t="s">
        <v>1613</v>
      </c>
      <c r="AK86" s="39" t="s">
        <v>1613</v>
      </c>
      <c r="AL86" s="15"/>
      <c r="AM86" s="15" t="s">
        <v>3974</v>
      </c>
      <c r="AN86" s="15"/>
      <c r="AO86" s="39"/>
      <c r="AP86" s="89">
        <f t="shared" si="8"/>
        <v>4</v>
      </c>
      <c r="AQ86" s="13" t="str">
        <f t="shared" si="9"/>
        <v>Bijst Pel HVUSAR binnenland</v>
      </c>
    </row>
    <row r="87" spans="1:43" x14ac:dyDescent="0.25">
      <c r="A87" s="15" t="s">
        <v>12349</v>
      </c>
      <c r="B87" s="15" t="s">
        <v>1628</v>
      </c>
      <c r="C87" s="15">
        <v>8</v>
      </c>
      <c r="D87" s="15" t="s">
        <v>3975</v>
      </c>
      <c r="E87" s="94">
        <v>200014096</v>
      </c>
      <c r="F87" s="15">
        <v>200041608</v>
      </c>
      <c r="G87" s="15" t="s">
        <v>12298</v>
      </c>
      <c r="H87" s="15" t="s">
        <v>12298</v>
      </c>
      <c r="I87" s="15" t="s">
        <v>12298</v>
      </c>
      <c r="J87" s="15"/>
      <c r="K87" s="15">
        <v>33</v>
      </c>
      <c r="L87" s="15"/>
      <c r="M87" s="15" t="s">
        <v>12344</v>
      </c>
      <c r="N87" s="15" t="s">
        <v>12344</v>
      </c>
      <c r="O87" s="15" t="s">
        <v>12344</v>
      </c>
      <c r="P87" s="15"/>
      <c r="Q87" s="15"/>
      <c r="R87" s="15"/>
      <c r="S87" s="101" t="s">
        <v>12552</v>
      </c>
      <c r="T87" s="110">
        <v>3</v>
      </c>
      <c r="U87" s="95" t="s">
        <v>12345</v>
      </c>
      <c r="V87" s="95"/>
      <c r="W87" s="95"/>
      <c r="X87" s="95"/>
      <c r="Y87" s="95"/>
      <c r="Z87" s="15"/>
      <c r="AA87" s="15"/>
      <c r="AB87" s="39">
        <f t="shared" si="5"/>
        <v>12</v>
      </c>
      <c r="AC87" s="39">
        <f t="shared" si="6"/>
        <v>15</v>
      </c>
      <c r="AD87" s="96" t="s">
        <v>12368</v>
      </c>
      <c r="AE87" s="15" t="str">
        <f t="shared" si="7"/>
        <v>(USAR buitenland)</v>
      </c>
      <c r="AF87" s="39"/>
      <c r="AG87" s="39" t="s">
        <v>1698</v>
      </c>
      <c r="AH87" s="39" t="s">
        <v>1613</v>
      </c>
      <c r="AI87" s="39" t="s">
        <v>1561</v>
      </c>
      <c r="AJ87" s="39" t="s">
        <v>1613</v>
      </c>
      <c r="AK87" s="39" t="s">
        <v>1613</v>
      </c>
      <c r="AL87" s="15"/>
      <c r="AM87" s="15" t="s">
        <v>3975</v>
      </c>
      <c r="AN87" s="15"/>
      <c r="AO87" s="39"/>
      <c r="AP87" s="89">
        <f t="shared" si="8"/>
        <v>15</v>
      </c>
      <c r="AQ87" s="13" t="str">
        <f t="shared" si="9"/>
        <v>Bijst Pel HVUSAR buitenland</v>
      </c>
    </row>
    <row r="88" spans="1:43" x14ac:dyDescent="0.25">
      <c r="A88" s="15" t="s">
        <v>12350</v>
      </c>
      <c r="B88" s="15" t="s">
        <v>1628</v>
      </c>
      <c r="C88" s="15">
        <v>1</v>
      </c>
      <c r="D88" s="15" t="s">
        <v>3979</v>
      </c>
      <c r="E88" s="94">
        <v>200014097</v>
      </c>
      <c r="F88" s="15">
        <v>200041609</v>
      </c>
      <c r="G88" s="15" t="s">
        <v>12299</v>
      </c>
      <c r="H88" s="15" t="s">
        <v>12299</v>
      </c>
      <c r="I88" s="15" t="s">
        <v>12299</v>
      </c>
      <c r="J88" s="15"/>
      <c r="K88" s="15">
        <v>32</v>
      </c>
      <c r="L88" s="15"/>
      <c r="M88" s="15" t="s">
        <v>12315</v>
      </c>
      <c r="N88" s="15" t="s">
        <v>12315</v>
      </c>
      <c r="O88" s="15" t="s">
        <v>12315</v>
      </c>
      <c r="P88" s="15"/>
      <c r="Q88" s="15"/>
      <c r="R88" s="15"/>
      <c r="S88" s="101" t="s">
        <v>12552</v>
      </c>
      <c r="T88" s="110">
        <v>4</v>
      </c>
      <c r="U88" s="95" t="s">
        <v>12345</v>
      </c>
      <c r="V88" s="95"/>
      <c r="W88" s="95"/>
      <c r="X88" s="95"/>
      <c r="Y88" s="95"/>
      <c r="Z88" s="15"/>
      <c r="AA88" s="15"/>
      <c r="AB88" s="39">
        <f t="shared" si="5"/>
        <v>14</v>
      </c>
      <c r="AC88" s="39">
        <f t="shared" si="6"/>
        <v>11</v>
      </c>
      <c r="AD88" s="96" t="s">
        <v>12369</v>
      </c>
      <c r="AE88" s="15" t="str">
        <f t="shared" si="7"/>
        <v>(Pel. IBGS 1)</v>
      </c>
      <c r="AF88" s="39"/>
      <c r="AG88" s="39" t="s">
        <v>1698</v>
      </c>
      <c r="AH88" s="39" t="s">
        <v>1613</v>
      </c>
      <c r="AI88" s="39" t="s">
        <v>1561</v>
      </c>
      <c r="AJ88" s="39" t="s">
        <v>1613</v>
      </c>
      <c r="AK88" s="39" t="s">
        <v>1613</v>
      </c>
      <c r="AL88" s="15"/>
      <c r="AM88" s="15" t="s">
        <v>3983</v>
      </c>
      <c r="AN88" s="15"/>
      <c r="AO88" s="39"/>
      <c r="AP88" s="89">
        <f t="shared" si="8"/>
        <v>11</v>
      </c>
      <c r="AQ88" s="13" t="str">
        <f t="shared" si="9"/>
        <v>Bijst Pel IBGS1 Pel. IBGS</v>
      </c>
    </row>
    <row r="89" spans="1:43" x14ac:dyDescent="0.25">
      <c r="A89" s="15" t="s">
        <v>12350</v>
      </c>
      <c r="B89" s="15" t="s">
        <v>1628</v>
      </c>
      <c r="C89" s="15">
        <v>2</v>
      </c>
      <c r="D89" s="15" t="s">
        <v>3984</v>
      </c>
      <c r="E89" s="94">
        <v>200014097</v>
      </c>
      <c r="F89" s="15">
        <v>200041610</v>
      </c>
      <c r="G89" s="15" t="s">
        <v>12299</v>
      </c>
      <c r="H89" s="15" t="s">
        <v>12299</v>
      </c>
      <c r="I89" s="15" t="s">
        <v>12299</v>
      </c>
      <c r="J89" s="15"/>
      <c r="K89" s="15">
        <v>32</v>
      </c>
      <c r="L89" s="15"/>
      <c r="M89" s="15" t="s">
        <v>12316</v>
      </c>
      <c r="N89" s="15" t="s">
        <v>12316</v>
      </c>
      <c r="O89" s="15" t="s">
        <v>12316</v>
      </c>
      <c r="P89" s="15"/>
      <c r="Q89" s="15"/>
      <c r="R89" s="15"/>
      <c r="S89" s="101" t="s">
        <v>12552</v>
      </c>
      <c r="T89" s="110">
        <v>4</v>
      </c>
      <c r="U89" s="95" t="s">
        <v>12345</v>
      </c>
      <c r="V89" s="95"/>
      <c r="W89" s="95"/>
      <c r="X89" s="95"/>
      <c r="Y89" s="95"/>
      <c r="Z89" s="15"/>
      <c r="AA89" s="15"/>
      <c r="AB89" s="39">
        <f t="shared" si="5"/>
        <v>14</v>
      </c>
      <c r="AC89" s="39">
        <f t="shared" si="6"/>
        <v>11</v>
      </c>
      <c r="AD89" s="96" t="s">
        <v>12370</v>
      </c>
      <c r="AE89" s="15" t="str">
        <f t="shared" si="7"/>
        <v>(Pel. IBGS 2)</v>
      </c>
      <c r="AF89" s="39"/>
      <c r="AG89" s="39" t="s">
        <v>1698</v>
      </c>
      <c r="AH89" s="39" t="s">
        <v>1613</v>
      </c>
      <c r="AI89" s="39" t="s">
        <v>1561</v>
      </c>
      <c r="AJ89" s="39" t="s">
        <v>1613</v>
      </c>
      <c r="AK89" s="39" t="s">
        <v>1613</v>
      </c>
      <c r="AL89" s="15"/>
      <c r="AM89" s="15" t="s">
        <v>3987</v>
      </c>
      <c r="AN89" s="15"/>
      <c r="AO89" s="39"/>
      <c r="AP89" s="89">
        <f t="shared" si="8"/>
        <v>11</v>
      </c>
      <c r="AQ89" s="13" t="str">
        <f t="shared" si="9"/>
        <v>Bijst Pel IBGS2 Pel. IBGS</v>
      </c>
    </row>
    <row r="90" spans="1:43" x14ac:dyDescent="0.25">
      <c r="A90" s="15" t="s">
        <v>12350</v>
      </c>
      <c r="B90" s="15" t="s">
        <v>1628</v>
      </c>
      <c r="C90" s="15">
        <v>3</v>
      </c>
      <c r="D90" s="15" t="s">
        <v>3988</v>
      </c>
      <c r="E90" s="94">
        <v>200014097</v>
      </c>
      <c r="F90" s="15">
        <v>200041611</v>
      </c>
      <c r="G90" s="15" t="s">
        <v>12299</v>
      </c>
      <c r="H90" s="15" t="s">
        <v>12299</v>
      </c>
      <c r="I90" s="15" t="s">
        <v>12299</v>
      </c>
      <c r="J90" s="15"/>
      <c r="K90" s="15">
        <v>32</v>
      </c>
      <c r="L90" s="15"/>
      <c r="M90" s="15" t="s">
        <v>12317</v>
      </c>
      <c r="N90" s="15" t="s">
        <v>12317</v>
      </c>
      <c r="O90" s="15" t="s">
        <v>12317</v>
      </c>
      <c r="P90" s="15"/>
      <c r="Q90" s="15"/>
      <c r="R90" s="15"/>
      <c r="S90" s="101" t="s">
        <v>12552</v>
      </c>
      <c r="T90" s="110">
        <v>4</v>
      </c>
      <c r="U90" s="95" t="s">
        <v>12345</v>
      </c>
      <c r="V90" s="95"/>
      <c r="W90" s="95"/>
      <c r="X90" s="95"/>
      <c r="Y90" s="95"/>
      <c r="Z90" s="15"/>
      <c r="AA90" s="15"/>
      <c r="AB90" s="39">
        <f t="shared" si="5"/>
        <v>14</v>
      </c>
      <c r="AC90" s="39">
        <f t="shared" si="6"/>
        <v>11</v>
      </c>
      <c r="AD90" s="96" t="s">
        <v>12371</v>
      </c>
      <c r="AE90" s="15" t="str">
        <f t="shared" si="7"/>
        <v>(Pel. IBGS 3)</v>
      </c>
      <c r="AF90" s="39"/>
      <c r="AG90" s="39" t="s">
        <v>1698</v>
      </c>
      <c r="AH90" s="39" t="s">
        <v>1613</v>
      </c>
      <c r="AI90" s="39" t="s">
        <v>1561</v>
      </c>
      <c r="AJ90" s="39" t="s">
        <v>1613</v>
      </c>
      <c r="AK90" s="39" t="s">
        <v>1613</v>
      </c>
      <c r="AL90" s="15"/>
      <c r="AM90" s="15" t="s">
        <v>3991</v>
      </c>
      <c r="AN90" s="15"/>
      <c r="AO90" s="39"/>
      <c r="AP90" s="89">
        <f t="shared" si="8"/>
        <v>11</v>
      </c>
      <c r="AQ90" s="13" t="str">
        <f t="shared" si="9"/>
        <v>Bijst Pel IBGS3 Pel. IBGS</v>
      </c>
    </row>
    <row r="91" spans="1:43" x14ac:dyDescent="0.25">
      <c r="A91" s="15" t="s">
        <v>12350</v>
      </c>
      <c r="B91" s="15" t="s">
        <v>1628</v>
      </c>
      <c r="C91" s="15">
        <v>4</v>
      </c>
      <c r="D91" s="15" t="s">
        <v>3992</v>
      </c>
      <c r="E91" s="94">
        <v>200014097</v>
      </c>
      <c r="F91" s="15">
        <v>200041612</v>
      </c>
      <c r="G91" s="15" t="s">
        <v>12299</v>
      </c>
      <c r="H91" s="15" t="s">
        <v>12299</v>
      </c>
      <c r="I91" s="15" t="s">
        <v>12299</v>
      </c>
      <c r="J91" s="15"/>
      <c r="K91" s="15">
        <v>32</v>
      </c>
      <c r="L91" s="15"/>
      <c r="M91" s="15" t="s">
        <v>12318</v>
      </c>
      <c r="N91" s="15" t="s">
        <v>12318</v>
      </c>
      <c r="O91" s="15" t="s">
        <v>12318</v>
      </c>
      <c r="P91" s="15"/>
      <c r="Q91" s="15"/>
      <c r="R91" s="15"/>
      <c r="S91" s="101" t="s">
        <v>12552</v>
      </c>
      <c r="T91" s="110">
        <v>4</v>
      </c>
      <c r="U91" s="95" t="s">
        <v>12345</v>
      </c>
      <c r="V91" s="95"/>
      <c r="W91" s="95"/>
      <c r="X91" s="95"/>
      <c r="Y91" s="95"/>
      <c r="Z91" s="15"/>
      <c r="AA91" s="15"/>
      <c r="AB91" s="39">
        <f t="shared" si="5"/>
        <v>14</v>
      </c>
      <c r="AC91" s="39">
        <f t="shared" si="6"/>
        <v>11</v>
      </c>
      <c r="AD91" s="96" t="s">
        <v>12372</v>
      </c>
      <c r="AE91" s="15" t="str">
        <f t="shared" si="7"/>
        <v>(Pel. IBGS 4)</v>
      </c>
      <c r="AF91" s="39"/>
      <c r="AG91" s="39" t="s">
        <v>1698</v>
      </c>
      <c r="AH91" s="39" t="s">
        <v>1613</v>
      </c>
      <c r="AI91" s="39" t="s">
        <v>1561</v>
      </c>
      <c r="AJ91" s="39" t="s">
        <v>1613</v>
      </c>
      <c r="AK91" s="39" t="s">
        <v>1613</v>
      </c>
      <c r="AL91" s="15"/>
      <c r="AM91" s="15" t="s">
        <v>3995</v>
      </c>
      <c r="AN91" s="15"/>
      <c r="AO91" s="39"/>
      <c r="AP91" s="89">
        <f t="shared" si="8"/>
        <v>11</v>
      </c>
      <c r="AQ91" s="13" t="str">
        <f t="shared" si="9"/>
        <v>Bijst Pel IBGS4 Pel. IBGS</v>
      </c>
    </row>
    <row r="92" spans="1:43" x14ac:dyDescent="0.25">
      <c r="A92" s="15" t="s">
        <v>12350</v>
      </c>
      <c r="B92" s="15" t="s">
        <v>1628</v>
      </c>
      <c r="C92" s="15">
        <v>6</v>
      </c>
      <c r="D92" s="15" t="s">
        <v>12188</v>
      </c>
      <c r="E92" s="94">
        <v>200014097</v>
      </c>
      <c r="F92" s="15">
        <v>200041613</v>
      </c>
      <c r="G92" s="15" t="s">
        <v>12299</v>
      </c>
      <c r="H92" s="15" t="s">
        <v>12299</v>
      </c>
      <c r="I92" s="15" t="s">
        <v>12299</v>
      </c>
      <c r="J92" s="15"/>
      <c r="K92" s="15">
        <v>32</v>
      </c>
      <c r="L92" s="15"/>
      <c r="M92" s="15" t="s">
        <v>12319</v>
      </c>
      <c r="N92" s="15" t="s">
        <v>12319</v>
      </c>
      <c r="O92" s="15" t="s">
        <v>12319</v>
      </c>
      <c r="P92" s="15"/>
      <c r="Q92" s="15"/>
      <c r="R92" s="15"/>
      <c r="S92" s="101" t="s">
        <v>12552</v>
      </c>
      <c r="T92" s="110">
        <v>4</v>
      </c>
      <c r="U92" s="95" t="s">
        <v>12345</v>
      </c>
      <c r="V92" s="95"/>
      <c r="W92" s="95"/>
      <c r="X92" s="95"/>
      <c r="Y92" s="95"/>
      <c r="Z92" s="15"/>
      <c r="AA92" s="15"/>
      <c r="AB92" s="39">
        <f t="shared" si="5"/>
        <v>14</v>
      </c>
      <c r="AC92" s="39">
        <f t="shared" si="6"/>
        <v>17</v>
      </c>
      <c r="AD92" s="96" t="s">
        <v>12373</v>
      </c>
      <c r="AE92" s="15" t="str">
        <f t="shared" si="7"/>
        <v>(Spec. Pel. IBGS 1)</v>
      </c>
      <c r="AF92" s="39"/>
      <c r="AG92" s="39" t="s">
        <v>1698</v>
      </c>
      <c r="AH92" s="39" t="s">
        <v>1613</v>
      </c>
      <c r="AI92" s="39" t="s">
        <v>1561</v>
      </c>
      <c r="AJ92" s="39" t="s">
        <v>1613</v>
      </c>
      <c r="AK92" s="39" t="s">
        <v>1613</v>
      </c>
      <c r="AL92" s="15"/>
      <c r="AM92" s="15" t="s">
        <v>3998</v>
      </c>
      <c r="AN92" s="15"/>
      <c r="AO92" s="39"/>
      <c r="AP92" s="89">
        <f t="shared" si="8"/>
        <v>17</v>
      </c>
      <c r="AQ92" s="13" t="str">
        <f t="shared" si="9"/>
        <v>Bijst Pel IBGS1 Spec. Pel. IBGS</v>
      </c>
    </row>
    <row r="93" spans="1:43" x14ac:dyDescent="0.25">
      <c r="A93" s="15" t="s">
        <v>12350</v>
      </c>
      <c r="B93" s="15" t="s">
        <v>1628</v>
      </c>
      <c r="C93" s="15">
        <v>7</v>
      </c>
      <c r="D93" s="15" t="s">
        <v>12189</v>
      </c>
      <c r="E93" s="94">
        <v>200014097</v>
      </c>
      <c r="F93" s="15">
        <v>200041614</v>
      </c>
      <c r="G93" s="15" t="s">
        <v>12299</v>
      </c>
      <c r="H93" s="15" t="s">
        <v>12299</v>
      </c>
      <c r="I93" s="15" t="s">
        <v>12299</v>
      </c>
      <c r="J93" s="15"/>
      <c r="K93" s="15">
        <v>32</v>
      </c>
      <c r="L93" s="15"/>
      <c r="M93" s="15" t="s">
        <v>12320</v>
      </c>
      <c r="N93" s="15" t="s">
        <v>12320</v>
      </c>
      <c r="O93" s="15" t="s">
        <v>12320</v>
      </c>
      <c r="P93" s="15"/>
      <c r="Q93" s="15"/>
      <c r="R93" s="15"/>
      <c r="S93" s="101" t="s">
        <v>12552</v>
      </c>
      <c r="T93" s="110">
        <v>4</v>
      </c>
      <c r="U93" s="95" t="s">
        <v>12345</v>
      </c>
      <c r="V93" s="95"/>
      <c r="W93" s="95"/>
      <c r="X93" s="95"/>
      <c r="Y93" s="95"/>
      <c r="Z93" s="15"/>
      <c r="AA93" s="15"/>
      <c r="AB93" s="39">
        <f t="shared" si="5"/>
        <v>14</v>
      </c>
      <c r="AC93" s="39">
        <f t="shared" si="6"/>
        <v>17</v>
      </c>
      <c r="AD93" s="96" t="s">
        <v>12374</v>
      </c>
      <c r="AE93" s="15" t="str">
        <f t="shared" si="7"/>
        <v>(Spec. Pel. IBGS 2)</v>
      </c>
      <c r="AF93" s="39"/>
      <c r="AG93" s="39" t="s">
        <v>1698</v>
      </c>
      <c r="AH93" s="39" t="s">
        <v>1613</v>
      </c>
      <c r="AI93" s="39" t="s">
        <v>1561</v>
      </c>
      <c r="AJ93" s="39" t="s">
        <v>1613</v>
      </c>
      <c r="AK93" s="39" t="s">
        <v>1613</v>
      </c>
      <c r="AL93" s="15"/>
      <c r="AM93" s="15" t="s">
        <v>4001</v>
      </c>
      <c r="AN93" s="15"/>
      <c r="AO93" s="39"/>
      <c r="AP93" s="89">
        <f t="shared" si="8"/>
        <v>17</v>
      </c>
      <c r="AQ93" s="13" t="str">
        <f t="shared" si="9"/>
        <v>Bijst Pel IBGS2 Spec. Pel. IBGS</v>
      </c>
    </row>
    <row r="94" spans="1:43" x14ac:dyDescent="0.25">
      <c r="A94" s="15" t="s">
        <v>12351</v>
      </c>
      <c r="B94" s="15" t="s">
        <v>1628</v>
      </c>
      <c r="C94" s="15">
        <v>1</v>
      </c>
      <c r="D94" s="15" t="s">
        <v>4003</v>
      </c>
      <c r="E94" s="94">
        <v>200014098</v>
      </c>
      <c r="F94" s="15">
        <v>200041615</v>
      </c>
      <c r="G94" s="15" t="s">
        <v>12300</v>
      </c>
      <c r="H94" s="15" t="s">
        <v>12300</v>
      </c>
      <c r="I94" s="15" t="s">
        <v>12300</v>
      </c>
      <c r="J94" s="15"/>
      <c r="K94" s="15">
        <v>67</v>
      </c>
      <c r="L94" s="15"/>
      <c r="M94" s="15" t="s">
        <v>12321</v>
      </c>
      <c r="N94" s="15" t="s">
        <v>12321</v>
      </c>
      <c r="O94" s="15" t="s">
        <v>12321</v>
      </c>
      <c r="P94" s="15"/>
      <c r="Q94" s="15"/>
      <c r="R94" s="15"/>
      <c r="S94" s="101" t="s">
        <v>12552</v>
      </c>
      <c r="T94" s="110">
        <v>5</v>
      </c>
      <c r="U94" s="95" t="s">
        <v>12345</v>
      </c>
      <c r="V94" s="95"/>
      <c r="W94" s="95"/>
      <c r="X94" s="95"/>
      <c r="Y94" s="95"/>
      <c r="Z94" s="15"/>
      <c r="AA94" s="15"/>
      <c r="AB94" s="39">
        <f t="shared" si="5"/>
        <v>12</v>
      </c>
      <c r="AC94" s="39">
        <f t="shared" si="6"/>
        <v>9</v>
      </c>
      <c r="AD94" s="96" t="s">
        <v>12375</v>
      </c>
      <c r="AE94" s="15" t="str">
        <f t="shared" si="7"/>
        <v>(Peloton IV)</v>
      </c>
      <c r="AF94" s="39"/>
      <c r="AG94" s="39" t="s">
        <v>1698</v>
      </c>
      <c r="AH94" s="39" t="s">
        <v>1613</v>
      </c>
      <c r="AI94" s="39" t="s">
        <v>1561</v>
      </c>
      <c r="AJ94" s="39" t="s">
        <v>1613</v>
      </c>
      <c r="AK94" s="39" t="s">
        <v>1613</v>
      </c>
      <c r="AL94" s="15"/>
      <c r="AM94" s="15" t="s">
        <v>4007</v>
      </c>
      <c r="AN94" s="15"/>
      <c r="AO94" s="39"/>
      <c r="AP94" s="89">
        <f t="shared" si="8"/>
        <v>10</v>
      </c>
      <c r="AQ94" s="13" t="str">
        <f t="shared" si="9"/>
        <v>Bijst Pel IV1 Pel. IV</v>
      </c>
    </row>
    <row r="95" spans="1:43" x14ac:dyDescent="0.25">
      <c r="A95" s="15" t="s">
        <v>12352</v>
      </c>
      <c r="B95" s="15" t="s">
        <v>1628</v>
      </c>
      <c r="C95" s="15">
        <v>1</v>
      </c>
      <c r="D95" s="15" t="s">
        <v>4009</v>
      </c>
      <c r="E95" s="94">
        <v>200014099</v>
      </c>
      <c r="F95" s="15">
        <v>200041616</v>
      </c>
      <c r="G95" s="15" t="s">
        <v>12301</v>
      </c>
      <c r="H95" s="15" t="s">
        <v>12301</v>
      </c>
      <c r="I95" s="15" t="s">
        <v>12301</v>
      </c>
      <c r="J95" s="15"/>
      <c r="K95" s="15">
        <v>69</v>
      </c>
      <c r="L95" s="15"/>
      <c r="M95" s="96" t="s">
        <v>12322</v>
      </c>
      <c r="N95" s="96" t="s">
        <v>12322</v>
      </c>
      <c r="O95" s="96" t="s">
        <v>12322</v>
      </c>
      <c r="P95" s="15"/>
      <c r="Q95" s="15"/>
      <c r="R95" s="15"/>
      <c r="S95" s="101" t="s">
        <v>12552</v>
      </c>
      <c r="T95" s="110">
        <v>6</v>
      </c>
      <c r="U95" s="95" t="s">
        <v>12345</v>
      </c>
      <c r="V95" s="95"/>
      <c r="W95" s="95"/>
      <c r="X95" s="95"/>
      <c r="Y95" s="95"/>
      <c r="Z95" s="15"/>
      <c r="AA95" s="15"/>
      <c r="AB95" s="39">
        <f t="shared" si="5"/>
        <v>20</v>
      </c>
      <c r="AC95" s="39">
        <f t="shared" si="6"/>
        <v>16</v>
      </c>
      <c r="AD95" s="96" t="s">
        <v>12376</v>
      </c>
      <c r="AE95" s="15" t="str">
        <f t="shared" si="7"/>
        <v>(Pel. Log. 1)</v>
      </c>
      <c r="AF95" s="39"/>
      <c r="AG95" s="39" t="s">
        <v>1698</v>
      </c>
      <c r="AH95" s="39" t="s">
        <v>1613</v>
      </c>
      <c r="AI95" s="39" t="s">
        <v>1561</v>
      </c>
      <c r="AJ95" s="39" t="s">
        <v>1613</v>
      </c>
      <c r="AK95" s="39" t="s">
        <v>1613</v>
      </c>
      <c r="AL95" s="15"/>
      <c r="AM95" s="15" t="s">
        <v>4012</v>
      </c>
      <c r="AN95" s="15"/>
      <c r="AO95" s="39"/>
      <c r="AP95" s="89">
        <f t="shared" si="8"/>
        <v>11</v>
      </c>
      <c r="AQ95" s="13" t="str">
        <f t="shared" si="9"/>
        <v>Bijst Pel Log en OnS1 Pel. Log &amp; Ons</v>
      </c>
    </row>
    <row r="96" spans="1:43" x14ac:dyDescent="0.25">
      <c r="A96" s="15" t="s">
        <v>12352</v>
      </c>
      <c r="B96" s="15" t="s">
        <v>1628</v>
      </c>
      <c r="C96" s="15">
        <v>2</v>
      </c>
      <c r="D96" s="15" t="s">
        <v>4013</v>
      </c>
      <c r="E96" s="94">
        <v>200014099</v>
      </c>
      <c r="F96" s="15">
        <v>200041617</v>
      </c>
      <c r="G96" s="15" t="s">
        <v>12301</v>
      </c>
      <c r="H96" s="15" t="s">
        <v>12301</v>
      </c>
      <c r="I96" s="15" t="s">
        <v>12301</v>
      </c>
      <c r="J96" s="15"/>
      <c r="K96" s="15">
        <v>69</v>
      </c>
      <c r="L96" s="15"/>
      <c r="M96" s="96" t="s">
        <v>12323</v>
      </c>
      <c r="N96" s="96" t="s">
        <v>12323</v>
      </c>
      <c r="O96" s="96" t="s">
        <v>12323</v>
      </c>
      <c r="P96" s="15"/>
      <c r="Q96" s="15"/>
      <c r="R96" s="15"/>
      <c r="S96" s="101" t="s">
        <v>12552</v>
      </c>
      <c r="T96" s="110">
        <v>6</v>
      </c>
      <c r="U96" s="95" t="s">
        <v>12345</v>
      </c>
      <c r="V96" s="95"/>
      <c r="W96" s="95"/>
      <c r="X96" s="95"/>
      <c r="Y96" s="95"/>
      <c r="Z96" s="15"/>
      <c r="AA96" s="15"/>
      <c r="AB96" s="39">
        <f t="shared" si="5"/>
        <v>20</v>
      </c>
      <c r="AC96" s="39">
        <f t="shared" si="6"/>
        <v>16</v>
      </c>
      <c r="AD96" s="96" t="s">
        <v>12377</v>
      </c>
      <c r="AE96" s="15" t="str">
        <f t="shared" si="7"/>
        <v>(Pel. Log. 2)</v>
      </c>
      <c r="AF96" s="39"/>
      <c r="AG96" s="39" t="s">
        <v>1698</v>
      </c>
      <c r="AH96" s="39" t="s">
        <v>1613</v>
      </c>
      <c r="AI96" s="39" t="s">
        <v>1561</v>
      </c>
      <c r="AJ96" s="39" t="s">
        <v>1613</v>
      </c>
      <c r="AK96" s="39" t="s">
        <v>1613</v>
      </c>
      <c r="AL96" s="15"/>
      <c r="AM96" s="15" t="s">
        <v>4015</v>
      </c>
      <c r="AN96" s="15"/>
      <c r="AO96" s="39"/>
      <c r="AP96" s="89">
        <f t="shared" si="8"/>
        <v>11</v>
      </c>
      <c r="AQ96" s="13" t="str">
        <f t="shared" si="9"/>
        <v>Bijst Pel Log en OnS2 Pel. Log &amp; Ons</v>
      </c>
    </row>
    <row r="97" spans="1:43" x14ac:dyDescent="0.25">
      <c r="A97" s="11" t="s">
        <v>12880</v>
      </c>
      <c r="B97" s="15" t="s">
        <v>1628</v>
      </c>
      <c r="C97" s="15">
        <v>1</v>
      </c>
      <c r="D97" s="15" t="s">
        <v>4017</v>
      </c>
      <c r="E97" s="94">
        <v>200014100</v>
      </c>
      <c r="F97" s="15">
        <v>200041618</v>
      </c>
      <c r="G97" s="15" t="s">
        <v>12302</v>
      </c>
      <c r="H97" s="15" t="s">
        <v>12302</v>
      </c>
      <c r="I97" s="15" t="s">
        <v>12302</v>
      </c>
      <c r="J97" s="15"/>
      <c r="K97" s="15">
        <v>35</v>
      </c>
      <c r="L97" s="15"/>
      <c r="M97" s="96" t="s">
        <v>12324</v>
      </c>
      <c r="N97" s="96" t="s">
        <v>12324</v>
      </c>
      <c r="O97" s="96" t="s">
        <v>12324</v>
      </c>
      <c r="P97" s="15"/>
      <c r="Q97" s="15"/>
      <c r="R97" s="15"/>
      <c r="S97" s="101" t="s">
        <v>12552</v>
      </c>
      <c r="T97" s="110">
        <v>7</v>
      </c>
      <c r="U97" s="95" t="s">
        <v>12345</v>
      </c>
      <c r="V97" s="95"/>
      <c r="W97" s="95"/>
      <c r="X97" s="95"/>
      <c r="Y97" s="95"/>
      <c r="Z97" s="15"/>
      <c r="AA97" s="15"/>
      <c r="AB97" s="39">
        <f t="shared" si="5"/>
        <v>13</v>
      </c>
      <c r="AC97" s="39">
        <f t="shared" si="6"/>
        <v>18</v>
      </c>
      <c r="AD97" s="96" t="s">
        <v>12883</v>
      </c>
      <c r="AE97" s="15" t="str">
        <f t="shared" si="7"/>
        <v>(Pel. NBB 1)</v>
      </c>
      <c r="AF97" s="39"/>
      <c r="AG97" s="39" t="s">
        <v>1698</v>
      </c>
      <c r="AH97" s="39" t="s">
        <v>1613</v>
      </c>
      <c r="AI97" s="39" t="s">
        <v>1561</v>
      </c>
      <c r="AJ97" s="39" t="s">
        <v>1613</v>
      </c>
      <c r="AK97" s="39" t="s">
        <v>1613</v>
      </c>
      <c r="AL97" s="15"/>
      <c r="AM97" s="15" t="s">
        <v>4019</v>
      </c>
      <c r="AN97" s="15" t="s">
        <v>12882</v>
      </c>
      <c r="AO97" s="39" t="s">
        <v>12187</v>
      </c>
      <c r="AP97" s="89">
        <f t="shared" si="8"/>
        <v>10</v>
      </c>
      <c r="AQ97" s="13" t="str">
        <f t="shared" si="9"/>
        <v>Bijst Pel NBB1 Pel. NatBr Bestr</v>
      </c>
    </row>
    <row r="98" spans="1:43" x14ac:dyDescent="0.25">
      <c r="A98" s="11" t="s">
        <v>12880</v>
      </c>
      <c r="B98" s="15" t="s">
        <v>1628</v>
      </c>
      <c r="C98" s="15">
        <v>2</v>
      </c>
      <c r="D98" s="15" t="s">
        <v>4020</v>
      </c>
      <c r="E98" s="94">
        <v>200014100</v>
      </c>
      <c r="F98" s="15">
        <v>200041619</v>
      </c>
      <c r="G98" s="15" t="s">
        <v>12302</v>
      </c>
      <c r="H98" s="15" t="s">
        <v>12302</v>
      </c>
      <c r="I98" s="15" t="s">
        <v>12302</v>
      </c>
      <c r="J98" s="15"/>
      <c r="K98" s="15">
        <v>35</v>
      </c>
      <c r="L98" s="15"/>
      <c r="M98" s="96" t="s">
        <v>12325</v>
      </c>
      <c r="N98" s="96" t="s">
        <v>12325</v>
      </c>
      <c r="O98" s="96" t="s">
        <v>12325</v>
      </c>
      <c r="P98" s="15"/>
      <c r="Q98" s="15"/>
      <c r="R98" s="15"/>
      <c r="S98" s="101" t="s">
        <v>12552</v>
      </c>
      <c r="T98" s="110">
        <v>7</v>
      </c>
      <c r="U98" s="95" t="s">
        <v>12345</v>
      </c>
      <c r="V98" s="95"/>
      <c r="W98" s="95"/>
      <c r="X98" s="95"/>
      <c r="Y98" s="95"/>
      <c r="Z98" s="15"/>
      <c r="AA98" s="15"/>
      <c r="AB98" s="39">
        <f t="shared" si="5"/>
        <v>13</v>
      </c>
      <c r="AC98" s="39">
        <f t="shared" si="6"/>
        <v>18</v>
      </c>
      <c r="AD98" s="96" t="s">
        <v>12887</v>
      </c>
      <c r="AE98" s="15" t="str">
        <f t="shared" si="7"/>
        <v>(Pel. NBB 2)</v>
      </c>
      <c r="AF98" s="39"/>
      <c r="AG98" s="39" t="s">
        <v>1698</v>
      </c>
      <c r="AH98" s="39" t="s">
        <v>1613</v>
      </c>
      <c r="AI98" s="39" t="s">
        <v>1561</v>
      </c>
      <c r="AJ98" s="39" t="s">
        <v>1613</v>
      </c>
      <c r="AK98" s="39" t="s">
        <v>1613</v>
      </c>
      <c r="AL98" s="15"/>
      <c r="AM98" s="15" t="s">
        <v>4021</v>
      </c>
      <c r="AN98" s="15" t="s">
        <v>12882</v>
      </c>
      <c r="AO98" s="39" t="s">
        <v>12187</v>
      </c>
      <c r="AP98" s="89">
        <f t="shared" si="8"/>
        <v>10</v>
      </c>
      <c r="AQ98" s="13" t="str">
        <f t="shared" si="9"/>
        <v>Bijst Pel NBB2 Pel. NatBr Bestr</v>
      </c>
    </row>
    <row r="99" spans="1:43" x14ac:dyDescent="0.25">
      <c r="A99" s="11" t="s">
        <v>12880</v>
      </c>
      <c r="B99" s="15" t="s">
        <v>1628</v>
      </c>
      <c r="C99" s="15">
        <v>3</v>
      </c>
      <c r="D99" s="15" t="s">
        <v>4022</v>
      </c>
      <c r="E99" s="94">
        <v>200014100</v>
      </c>
      <c r="F99" s="15">
        <v>200041620</v>
      </c>
      <c r="G99" s="15" t="s">
        <v>12302</v>
      </c>
      <c r="H99" s="15" t="s">
        <v>12302</v>
      </c>
      <c r="I99" s="15" t="s">
        <v>12302</v>
      </c>
      <c r="J99" s="15"/>
      <c r="K99" s="15">
        <v>35</v>
      </c>
      <c r="L99" s="15"/>
      <c r="M99" s="96" t="s">
        <v>12326</v>
      </c>
      <c r="N99" s="96" t="s">
        <v>12326</v>
      </c>
      <c r="O99" s="96" t="s">
        <v>12326</v>
      </c>
      <c r="P99" s="15"/>
      <c r="Q99" s="15"/>
      <c r="R99" s="15"/>
      <c r="S99" s="101" t="s">
        <v>12552</v>
      </c>
      <c r="T99" s="110">
        <v>7</v>
      </c>
      <c r="U99" s="95" t="s">
        <v>12345</v>
      </c>
      <c r="V99" s="95"/>
      <c r="W99" s="95"/>
      <c r="X99" s="95"/>
      <c r="Y99" s="95"/>
      <c r="Z99" s="15"/>
      <c r="AA99" s="15"/>
      <c r="AB99" s="39">
        <f t="shared" si="5"/>
        <v>13</v>
      </c>
      <c r="AC99" s="39">
        <f t="shared" si="6"/>
        <v>18</v>
      </c>
      <c r="AD99" s="96" t="s">
        <v>12889</v>
      </c>
      <c r="AE99" s="15" t="str">
        <f t="shared" si="7"/>
        <v>(Pel. NBB 3)</v>
      </c>
      <c r="AF99" s="39"/>
      <c r="AG99" s="39" t="s">
        <v>1698</v>
      </c>
      <c r="AH99" s="39" t="s">
        <v>1613</v>
      </c>
      <c r="AI99" s="39" t="s">
        <v>1561</v>
      </c>
      <c r="AJ99" s="39" t="s">
        <v>1613</v>
      </c>
      <c r="AK99" s="39" t="s">
        <v>1613</v>
      </c>
      <c r="AL99" s="15"/>
      <c r="AM99" s="15" t="s">
        <v>4023</v>
      </c>
      <c r="AN99" s="15" t="s">
        <v>12882</v>
      </c>
      <c r="AO99" s="39" t="s">
        <v>12187</v>
      </c>
      <c r="AP99" s="89">
        <f t="shared" si="8"/>
        <v>10</v>
      </c>
      <c r="AQ99" s="13" t="str">
        <f t="shared" si="9"/>
        <v>Bijst Pel NBB3 Pel. NatBr Bestr</v>
      </c>
    </row>
    <row r="100" spans="1:43" x14ac:dyDescent="0.25">
      <c r="A100" s="11" t="s">
        <v>12880</v>
      </c>
      <c r="B100" s="15" t="s">
        <v>1628</v>
      </c>
      <c r="C100" s="15">
        <v>4</v>
      </c>
      <c r="D100" s="15" t="s">
        <v>4024</v>
      </c>
      <c r="E100" s="94">
        <v>200014100</v>
      </c>
      <c r="F100" s="15">
        <v>200041621</v>
      </c>
      <c r="G100" s="15" t="s">
        <v>12302</v>
      </c>
      <c r="H100" s="15" t="s">
        <v>12302</v>
      </c>
      <c r="I100" s="15" t="s">
        <v>12302</v>
      </c>
      <c r="J100" s="15"/>
      <c r="K100" s="15">
        <v>35</v>
      </c>
      <c r="L100" s="15"/>
      <c r="M100" s="96" t="s">
        <v>12327</v>
      </c>
      <c r="N100" s="96" t="s">
        <v>12327</v>
      </c>
      <c r="O100" s="96" t="s">
        <v>12327</v>
      </c>
      <c r="P100" s="15"/>
      <c r="Q100" s="15"/>
      <c r="R100" s="15"/>
      <c r="S100" s="101" t="s">
        <v>12552</v>
      </c>
      <c r="T100" s="110">
        <v>7</v>
      </c>
      <c r="U100" s="95" t="s">
        <v>12345</v>
      </c>
      <c r="V100" s="95"/>
      <c r="W100" s="95"/>
      <c r="X100" s="95"/>
      <c r="Y100" s="95"/>
      <c r="Z100" s="15"/>
      <c r="AA100" s="15"/>
      <c r="AB100" s="39">
        <f t="shared" si="5"/>
        <v>13</v>
      </c>
      <c r="AC100" s="39">
        <f t="shared" si="6"/>
        <v>18</v>
      </c>
      <c r="AD100" s="96" t="s">
        <v>12890</v>
      </c>
      <c r="AE100" s="15" t="str">
        <f t="shared" si="7"/>
        <v>(Pel. NBB 4)</v>
      </c>
      <c r="AF100" s="39"/>
      <c r="AG100" s="39" t="s">
        <v>1698</v>
      </c>
      <c r="AH100" s="39" t="s">
        <v>1613</v>
      </c>
      <c r="AI100" s="39" t="s">
        <v>1561</v>
      </c>
      <c r="AJ100" s="39" t="s">
        <v>1613</v>
      </c>
      <c r="AK100" s="39" t="s">
        <v>1613</v>
      </c>
      <c r="AL100" s="15"/>
      <c r="AM100" s="15" t="s">
        <v>4025</v>
      </c>
      <c r="AN100" s="15" t="s">
        <v>12882</v>
      </c>
      <c r="AO100" s="39" t="s">
        <v>12187</v>
      </c>
      <c r="AP100" s="89">
        <f t="shared" si="8"/>
        <v>10</v>
      </c>
      <c r="AQ100" s="13" t="str">
        <f t="shared" si="9"/>
        <v>Bijst Pel NBB4 Pel. NatBr Bestr</v>
      </c>
    </row>
    <row r="101" spans="1:43" x14ac:dyDescent="0.25">
      <c r="A101" s="11" t="s">
        <v>12880</v>
      </c>
      <c r="B101" s="15" t="s">
        <v>1628</v>
      </c>
      <c r="C101" s="15">
        <v>5</v>
      </c>
      <c r="D101" s="15" t="s">
        <v>4026</v>
      </c>
      <c r="E101" s="94">
        <v>200014100</v>
      </c>
      <c r="F101" s="15">
        <v>200041622</v>
      </c>
      <c r="G101" s="15" t="s">
        <v>12302</v>
      </c>
      <c r="H101" s="15" t="s">
        <v>12302</v>
      </c>
      <c r="I101" s="15" t="s">
        <v>12302</v>
      </c>
      <c r="J101" s="15"/>
      <c r="K101" s="15">
        <v>35</v>
      </c>
      <c r="L101" s="15"/>
      <c r="M101" s="96" t="s">
        <v>12328</v>
      </c>
      <c r="N101" s="96" t="s">
        <v>12328</v>
      </c>
      <c r="O101" s="96" t="s">
        <v>12328</v>
      </c>
      <c r="P101" s="15"/>
      <c r="Q101" s="15"/>
      <c r="R101" s="15"/>
      <c r="S101" s="101" t="s">
        <v>12552</v>
      </c>
      <c r="T101" s="110">
        <v>7</v>
      </c>
      <c r="U101" s="95" t="s">
        <v>12345</v>
      </c>
      <c r="V101" s="95"/>
      <c r="W101" s="95"/>
      <c r="X101" s="95"/>
      <c r="Y101" s="95"/>
      <c r="Z101" s="15"/>
      <c r="AA101" s="15"/>
      <c r="AB101" s="39">
        <f t="shared" si="5"/>
        <v>13</v>
      </c>
      <c r="AC101" s="39">
        <f t="shared" si="6"/>
        <v>18</v>
      </c>
      <c r="AD101" s="96" t="s">
        <v>12891</v>
      </c>
      <c r="AE101" s="15" t="str">
        <f t="shared" si="7"/>
        <v>(Pel. NBB 5)</v>
      </c>
      <c r="AF101" s="39"/>
      <c r="AG101" s="39" t="s">
        <v>1698</v>
      </c>
      <c r="AH101" s="39" t="s">
        <v>1613</v>
      </c>
      <c r="AI101" s="39" t="s">
        <v>1561</v>
      </c>
      <c r="AJ101" s="39" t="s">
        <v>1613</v>
      </c>
      <c r="AK101" s="39" t="s">
        <v>1613</v>
      </c>
      <c r="AL101" s="15"/>
      <c r="AM101" s="15" t="s">
        <v>4027</v>
      </c>
      <c r="AN101" s="15" t="s">
        <v>12882</v>
      </c>
      <c r="AO101" s="39" t="s">
        <v>12187</v>
      </c>
      <c r="AP101" s="89">
        <f t="shared" si="8"/>
        <v>10</v>
      </c>
      <c r="AQ101" s="13" t="str">
        <f t="shared" si="9"/>
        <v>Bijst Pel NBB5 Pel. NatBr Bestr</v>
      </c>
    </row>
    <row r="102" spans="1:43" x14ac:dyDescent="0.25">
      <c r="A102" s="11" t="s">
        <v>12880</v>
      </c>
      <c r="B102" s="15" t="s">
        <v>1628</v>
      </c>
      <c r="C102" s="15">
        <v>6</v>
      </c>
      <c r="D102" s="15" t="s">
        <v>4028</v>
      </c>
      <c r="E102" s="94">
        <v>200014100</v>
      </c>
      <c r="F102" s="15">
        <v>200041623</v>
      </c>
      <c r="G102" s="15" t="s">
        <v>12302</v>
      </c>
      <c r="H102" s="15" t="s">
        <v>12302</v>
      </c>
      <c r="I102" s="15" t="s">
        <v>12302</v>
      </c>
      <c r="J102" s="15"/>
      <c r="K102" s="15">
        <v>35</v>
      </c>
      <c r="L102" s="15"/>
      <c r="M102" s="96" t="s">
        <v>12329</v>
      </c>
      <c r="N102" s="96" t="s">
        <v>12329</v>
      </c>
      <c r="O102" s="96" t="s">
        <v>12329</v>
      </c>
      <c r="P102" s="15"/>
      <c r="Q102" s="15"/>
      <c r="R102" s="15"/>
      <c r="S102" s="101" t="s">
        <v>12552</v>
      </c>
      <c r="T102" s="110">
        <v>7</v>
      </c>
      <c r="U102" s="95" t="s">
        <v>12345</v>
      </c>
      <c r="V102" s="95"/>
      <c r="W102" s="95"/>
      <c r="X102" s="95"/>
      <c r="Y102" s="95"/>
      <c r="Z102" s="15"/>
      <c r="AA102" s="15"/>
      <c r="AB102" s="39">
        <f t="shared" si="5"/>
        <v>13</v>
      </c>
      <c r="AC102" s="39">
        <f t="shared" si="6"/>
        <v>18</v>
      </c>
      <c r="AD102" s="96" t="s">
        <v>12892</v>
      </c>
      <c r="AE102" s="15" t="str">
        <f t="shared" si="7"/>
        <v>(Pel. NBB 6)</v>
      </c>
      <c r="AF102" s="39"/>
      <c r="AG102" s="39" t="s">
        <v>1698</v>
      </c>
      <c r="AH102" s="39" t="s">
        <v>1613</v>
      </c>
      <c r="AI102" s="39" t="s">
        <v>1561</v>
      </c>
      <c r="AJ102" s="39" t="s">
        <v>1613</v>
      </c>
      <c r="AK102" s="39" t="s">
        <v>1613</v>
      </c>
      <c r="AL102" s="15"/>
      <c r="AM102" s="15" t="s">
        <v>4029</v>
      </c>
      <c r="AN102" s="15" t="s">
        <v>12882</v>
      </c>
      <c r="AO102" s="39" t="s">
        <v>12187</v>
      </c>
      <c r="AP102" s="89">
        <f t="shared" si="8"/>
        <v>10</v>
      </c>
      <c r="AQ102" s="13" t="str">
        <f t="shared" si="9"/>
        <v>Bijst Pel NBB6 Pel. NatBr Bestr</v>
      </c>
    </row>
    <row r="103" spans="1:43" x14ac:dyDescent="0.25">
      <c r="A103" s="11" t="s">
        <v>12880</v>
      </c>
      <c r="B103" s="15" t="s">
        <v>1628</v>
      </c>
      <c r="C103" s="15">
        <v>7</v>
      </c>
      <c r="D103" s="15" t="s">
        <v>4030</v>
      </c>
      <c r="E103" s="94">
        <v>200014100</v>
      </c>
      <c r="F103" s="15">
        <v>200041624</v>
      </c>
      <c r="G103" s="15" t="s">
        <v>12302</v>
      </c>
      <c r="H103" s="15" t="s">
        <v>12302</v>
      </c>
      <c r="I103" s="15" t="s">
        <v>12302</v>
      </c>
      <c r="J103" s="15"/>
      <c r="K103" s="15">
        <v>35</v>
      </c>
      <c r="L103" s="15"/>
      <c r="M103" s="96" t="s">
        <v>12324</v>
      </c>
      <c r="N103" s="96" t="s">
        <v>12324</v>
      </c>
      <c r="O103" s="96" t="s">
        <v>12324</v>
      </c>
      <c r="P103" s="15"/>
      <c r="Q103" s="15"/>
      <c r="R103" s="15"/>
      <c r="S103" s="101" t="s">
        <v>12552</v>
      </c>
      <c r="T103" s="110">
        <v>7</v>
      </c>
      <c r="U103" s="95" t="s">
        <v>12345</v>
      </c>
      <c r="V103" s="95"/>
      <c r="W103" s="95"/>
      <c r="X103" s="95"/>
      <c r="Y103" s="95"/>
      <c r="Z103" s="15"/>
      <c r="AA103" s="15"/>
      <c r="AB103" s="39">
        <f t="shared" si="5"/>
        <v>13</v>
      </c>
      <c r="AC103" s="39">
        <f t="shared" si="6"/>
        <v>20</v>
      </c>
      <c r="AD103" s="96" t="s">
        <v>12886</v>
      </c>
      <c r="AE103" s="15" t="str">
        <f t="shared" si="7"/>
        <v>(Pel. GW NBB 1)</v>
      </c>
      <c r="AF103" s="39"/>
      <c r="AG103" s="39" t="s">
        <v>1698</v>
      </c>
      <c r="AH103" s="39" t="s">
        <v>1613</v>
      </c>
      <c r="AI103" s="39" t="s">
        <v>1561</v>
      </c>
      <c r="AJ103" s="39" t="s">
        <v>1613</v>
      </c>
      <c r="AK103" s="39" t="s">
        <v>1613</v>
      </c>
      <c r="AL103" s="15"/>
      <c r="AM103" s="15" t="s">
        <v>4031</v>
      </c>
      <c r="AN103" s="15" t="s">
        <v>12882</v>
      </c>
      <c r="AO103" s="39" t="s">
        <v>12187</v>
      </c>
      <c r="AP103" s="89">
        <f t="shared" si="8"/>
        <v>13</v>
      </c>
      <c r="AQ103" s="13" t="str">
        <f t="shared" si="9"/>
        <v>Bijst Pel NBB1 Pel GW NatBr Bestr</v>
      </c>
    </row>
    <row r="104" spans="1:43" x14ac:dyDescent="0.25">
      <c r="A104" s="11" t="s">
        <v>12880</v>
      </c>
      <c r="B104" s="15" t="s">
        <v>1628</v>
      </c>
      <c r="C104" s="15">
        <v>8</v>
      </c>
      <c r="D104" s="15" t="s">
        <v>4032</v>
      </c>
      <c r="E104" s="94">
        <v>200014100</v>
      </c>
      <c r="F104" s="15">
        <v>200041625</v>
      </c>
      <c r="G104" s="15" t="s">
        <v>12302</v>
      </c>
      <c r="H104" s="15" t="s">
        <v>12302</v>
      </c>
      <c r="I104" s="15" t="s">
        <v>12302</v>
      </c>
      <c r="J104" s="15"/>
      <c r="K104" s="15">
        <v>35</v>
      </c>
      <c r="L104" s="15"/>
      <c r="M104" s="96" t="s">
        <v>12325</v>
      </c>
      <c r="N104" s="96" t="s">
        <v>12325</v>
      </c>
      <c r="O104" s="96" t="s">
        <v>12325</v>
      </c>
      <c r="P104" s="15"/>
      <c r="Q104" s="15"/>
      <c r="R104" s="15"/>
      <c r="S104" s="101" t="s">
        <v>12552</v>
      </c>
      <c r="T104" s="110">
        <v>7</v>
      </c>
      <c r="U104" s="95" t="s">
        <v>12345</v>
      </c>
      <c r="V104" s="95"/>
      <c r="W104" s="95"/>
      <c r="X104" s="95"/>
      <c r="Y104" s="95"/>
      <c r="Z104" s="15"/>
      <c r="AA104" s="15"/>
      <c r="AB104" s="39">
        <f t="shared" si="5"/>
        <v>13</v>
      </c>
      <c r="AC104" s="39">
        <f t="shared" si="6"/>
        <v>20</v>
      </c>
      <c r="AD104" s="96" t="s">
        <v>12888</v>
      </c>
      <c r="AE104" s="15" t="str">
        <f t="shared" si="7"/>
        <v>(Pel. GW NBB 2)</v>
      </c>
      <c r="AF104" s="39"/>
      <c r="AG104" s="39" t="s">
        <v>1698</v>
      </c>
      <c r="AH104" s="39" t="s">
        <v>1613</v>
      </c>
      <c r="AI104" s="39" t="s">
        <v>1561</v>
      </c>
      <c r="AJ104" s="39" t="s">
        <v>1613</v>
      </c>
      <c r="AK104" s="39" t="s">
        <v>1613</v>
      </c>
      <c r="AL104" s="15"/>
      <c r="AM104" s="15" t="s">
        <v>4033</v>
      </c>
      <c r="AN104" s="15" t="s">
        <v>12882</v>
      </c>
      <c r="AO104" s="39" t="s">
        <v>12187</v>
      </c>
      <c r="AP104" s="89">
        <f t="shared" si="8"/>
        <v>13</v>
      </c>
      <c r="AQ104" s="13" t="str">
        <f t="shared" si="9"/>
        <v>Bijst Pel NBB2 Pel GW NatBr Bestr</v>
      </c>
    </row>
    <row r="105" spans="1:43" x14ac:dyDescent="0.25">
      <c r="A105" s="11" t="s">
        <v>12880</v>
      </c>
      <c r="B105" s="15" t="s">
        <v>1628</v>
      </c>
      <c r="C105" s="15">
        <v>9</v>
      </c>
      <c r="D105" s="15" t="s">
        <v>4034</v>
      </c>
      <c r="E105" s="94">
        <v>200014100</v>
      </c>
      <c r="F105" s="15">
        <v>200041626</v>
      </c>
      <c r="G105" s="15" t="s">
        <v>12302</v>
      </c>
      <c r="H105" s="15" t="s">
        <v>12302</v>
      </c>
      <c r="I105" s="15" t="s">
        <v>12302</v>
      </c>
      <c r="J105" s="15"/>
      <c r="K105" s="15">
        <v>35</v>
      </c>
      <c r="L105" s="15"/>
      <c r="M105" s="96" t="s">
        <v>12330</v>
      </c>
      <c r="N105" s="96" t="s">
        <v>12330</v>
      </c>
      <c r="O105" s="96" t="s">
        <v>12330</v>
      </c>
      <c r="P105" s="15"/>
      <c r="Q105" s="15"/>
      <c r="R105" s="15"/>
      <c r="S105" s="101" t="s">
        <v>12552</v>
      </c>
      <c r="T105" s="110">
        <v>7</v>
      </c>
      <c r="U105" s="95" t="s">
        <v>12345</v>
      </c>
      <c r="V105" s="95"/>
      <c r="W105" s="95"/>
      <c r="X105" s="95"/>
      <c r="Y105" s="95"/>
      <c r="Z105" s="15"/>
      <c r="AA105" s="15"/>
      <c r="AB105" s="39">
        <f t="shared" si="5"/>
        <v>13</v>
      </c>
      <c r="AC105" s="39">
        <f t="shared" si="6"/>
        <v>20</v>
      </c>
      <c r="AD105" s="96" t="s">
        <v>12885</v>
      </c>
      <c r="AE105" s="15" t="str">
        <f t="shared" si="7"/>
        <v>(Pel. Def. NBB)</v>
      </c>
      <c r="AF105" s="39"/>
      <c r="AG105" s="39" t="s">
        <v>1698</v>
      </c>
      <c r="AH105" s="39" t="s">
        <v>1613</v>
      </c>
      <c r="AI105" s="39" t="s">
        <v>1561</v>
      </c>
      <c r="AJ105" s="39" t="s">
        <v>1613</v>
      </c>
      <c r="AK105" s="39" t="s">
        <v>1613</v>
      </c>
      <c r="AL105" s="15"/>
      <c r="AM105" s="15" t="s">
        <v>12120</v>
      </c>
      <c r="AN105" s="15" t="s">
        <v>12882</v>
      </c>
      <c r="AO105" s="39" t="s">
        <v>12187</v>
      </c>
      <c r="AP105" s="89">
        <f t="shared" si="8"/>
        <v>13</v>
      </c>
      <c r="AQ105" s="13" t="str">
        <f t="shared" si="9"/>
        <v>Bijst Pel NBB1 Pel DF NatBr Bestr</v>
      </c>
    </row>
    <row r="106" spans="1:43" x14ac:dyDescent="0.25">
      <c r="A106" s="15" t="s">
        <v>12353</v>
      </c>
      <c r="B106" s="15" t="s">
        <v>1628</v>
      </c>
      <c r="C106" s="15">
        <v>1</v>
      </c>
      <c r="D106" s="15" t="s">
        <v>4036</v>
      </c>
      <c r="E106" s="94">
        <v>200014101</v>
      </c>
      <c r="F106" s="15">
        <v>200041627</v>
      </c>
      <c r="G106" s="15" t="s">
        <v>12303</v>
      </c>
      <c r="H106" s="15" t="s">
        <v>12303</v>
      </c>
      <c r="I106" s="15" t="s">
        <v>12303</v>
      </c>
      <c r="J106" s="15"/>
      <c r="K106" s="15"/>
      <c r="L106" s="15"/>
      <c r="M106" s="96" t="s">
        <v>12331</v>
      </c>
      <c r="N106" s="96" t="s">
        <v>12331</v>
      </c>
      <c r="O106" s="96" t="s">
        <v>12331</v>
      </c>
      <c r="P106" s="15"/>
      <c r="Q106" s="15"/>
      <c r="R106" s="15"/>
      <c r="S106" s="101" t="s">
        <v>12552</v>
      </c>
      <c r="T106" s="110">
        <v>8</v>
      </c>
      <c r="U106" s="95" t="s">
        <v>12345</v>
      </c>
      <c r="V106" s="95"/>
      <c r="W106" s="95"/>
      <c r="X106" s="95"/>
      <c r="Y106" s="95"/>
      <c r="Z106" s="15"/>
      <c r="AA106" s="15"/>
      <c r="AB106" s="39">
        <f t="shared" si="5"/>
        <v>13</v>
      </c>
      <c r="AC106" s="39">
        <f t="shared" si="6"/>
        <v>10</v>
      </c>
      <c r="AD106" s="96" t="s">
        <v>12378</v>
      </c>
      <c r="AE106" s="15" t="str">
        <f t="shared" si="7"/>
        <v>(Pel. SBB 1)</v>
      </c>
      <c r="AF106" s="39"/>
      <c r="AG106" s="39" t="s">
        <v>1698</v>
      </c>
      <c r="AH106" s="39" t="s">
        <v>1613</v>
      </c>
      <c r="AI106" s="39" t="s">
        <v>1561</v>
      </c>
      <c r="AJ106" s="39" t="s">
        <v>1613</v>
      </c>
      <c r="AK106" s="39" t="s">
        <v>1613</v>
      </c>
      <c r="AL106" s="15"/>
      <c r="AM106" s="15" t="s">
        <v>4038</v>
      </c>
      <c r="AN106" s="15"/>
      <c r="AO106" s="39"/>
      <c r="AP106" s="89">
        <f t="shared" si="8"/>
        <v>10</v>
      </c>
      <c r="AQ106" s="13" t="str">
        <f t="shared" si="9"/>
        <v>Bijst Pel SBB1 Pel. SBB</v>
      </c>
    </row>
    <row r="107" spans="1:43" x14ac:dyDescent="0.25">
      <c r="A107" s="15" t="s">
        <v>12353</v>
      </c>
      <c r="B107" s="15" t="s">
        <v>1628</v>
      </c>
      <c r="C107" s="15">
        <v>2</v>
      </c>
      <c r="D107" s="15" t="s">
        <v>4039</v>
      </c>
      <c r="E107" s="94">
        <v>200014101</v>
      </c>
      <c r="F107" s="15">
        <v>200041628</v>
      </c>
      <c r="G107" s="15" t="s">
        <v>12303</v>
      </c>
      <c r="H107" s="15" t="s">
        <v>12303</v>
      </c>
      <c r="I107" s="15" t="s">
        <v>12303</v>
      </c>
      <c r="J107" s="15"/>
      <c r="K107" s="15"/>
      <c r="L107" s="15"/>
      <c r="M107" s="96" t="s">
        <v>12332</v>
      </c>
      <c r="N107" s="96" t="s">
        <v>12332</v>
      </c>
      <c r="O107" s="96" t="s">
        <v>12332</v>
      </c>
      <c r="P107" s="15"/>
      <c r="Q107" s="15"/>
      <c r="R107" s="15"/>
      <c r="S107" s="101" t="s">
        <v>12552</v>
      </c>
      <c r="T107" s="110">
        <v>8</v>
      </c>
      <c r="U107" s="95" t="s">
        <v>12345</v>
      </c>
      <c r="V107" s="95"/>
      <c r="W107" s="95"/>
      <c r="X107" s="95"/>
      <c r="Y107" s="95"/>
      <c r="Z107" s="15"/>
      <c r="AA107" s="15"/>
      <c r="AB107" s="39">
        <f t="shared" si="5"/>
        <v>13</v>
      </c>
      <c r="AC107" s="39">
        <f t="shared" si="6"/>
        <v>10</v>
      </c>
      <c r="AD107" s="96" t="s">
        <v>12379</v>
      </c>
      <c r="AE107" s="15" t="str">
        <f t="shared" si="7"/>
        <v>(Pel. SBB 2)</v>
      </c>
      <c r="AF107" s="39"/>
      <c r="AG107" s="39" t="s">
        <v>1698</v>
      </c>
      <c r="AH107" s="39" t="s">
        <v>1613</v>
      </c>
      <c r="AI107" s="39" t="s">
        <v>1561</v>
      </c>
      <c r="AJ107" s="39" t="s">
        <v>1613</v>
      </c>
      <c r="AK107" s="39" t="s">
        <v>1613</v>
      </c>
      <c r="AL107" s="15"/>
      <c r="AM107" s="15" t="s">
        <v>4041</v>
      </c>
      <c r="AN107" s="15"/>
      <c r="AO107" s="39"/>
      <c r="AP107" s="89">
        <f t="shared" si="8"/>
        <v>10</v>
      </c>
      <c r="AQ107" s="13" t="str">
        <f t="shared" si="9"/>
        <v>Bijst Pel SBB2 Pel. SBB</v>
      </c>
    </row>
    <row r="108" spans="1:43" x14ac:dyDescent="0.25">
      <c r="A108" s="15" t="s">
        <v>12353</v>
      </c>
      <c r="B108" s="15" t="s">
        <v>1628</v>
      </c>
      <c r="C108" s="15">
        <v>3</v>
      </c>
      <c r="D108" s="15" t="s">
        <v>4042</v>
      </c>
      <c r="E108" s="94">
        <v>200014101</v>
      </c>
      <c r="F108" s="15">
        <v>200041629</v>
      </c>
      <c r="G108" s="15" t="s">
        <v>12303</v>
      </c>
      <c r="H108" s="15" t="s">
        <v>12303</v>
      </c>
      <c r="I108" s="15" t="s">
        <v>12303</v>
      </c>
      <c r="J108" s="15"/>
      <c r="K108" s="15"/>
      <c r="L108" s="15"/>
      <c r="M108" s="96" t="s">
        <v>12333</v>
      </c>
      <c r="N108" s="96" t="s">
        <v>12333</v>
      </c>
      <c r="O108" s="96" t="s">
        <v>12333</v>
      </c>
      <c r="P108" s="15"/>
      <c r="Q108" s="15"/>
      <c r="R108" s="15"/>
      <c r="S108" s="101" t="s">
        <v>12552</v>
      </c>
      <c r="T108" s="110">
        <v>8</v>
      </c>
      <c r="U108" s="95" t="s">
        <v>12345</v>
      </c>
      <c r="V108" s="95"/>
      <c r="W108" s="95"/>
      <c r="X108" s="95"/>
      <c r="Y108" s="95"/>
      <c r="Z108" s="15"/>
      <c r="AA108" s="15"/>
      <c r="AB108" s="39">
        <f t="shared" si="5"/>
        <v>13</v>
      </c>
      <c r="AC108" s="39">
        <f t="shared" si="6"/>
        <v>10</v>
      </c>
      <c r="AD108" s="96" t="s">
        <v>12380</v>
      </c>
      <c r="AE108" s="15" t="str">
        <f t="shared" si="7"/>
        <v>(Pel. SBB 3)</v>
      </c>
      <c r="AF108" s="39"/>
      <c r="AG108" s="39" t="s">
        <v>1698</v>
      </c>
      <c r="AH108" s="39" t="s">
        <v>1613</v>
      </c>
      <c r="AI108" s="39" t="s">
        <v>1561</v>
      </c>
      <c r="AJ108" s="39" t="s">
        <v>1613</v>
      </c>
      <c r="AK108" s="39" t="s">
        <v>1613</v>
      </c>
      <c r="AL108" s="15"/>
      <c r="AM108" s="15" t="s">
        <v>4044</v>
      </c>
      <c r="AN108" s="15"/>
      <c r="AO108" s="39"/>
      <c r="AP108" s="89">
        <f t="shared" si="8"/>
        <v>10</v>
      </c>
      <c r="AQ108" s="13" t="str">
        <f t="shared" si="9"/>
        <v>Bijst Pel SBB3 Pel. SBB</v>
      </c>
    </row>
    <row r="109" spans="1:43" x14ac:dyDescent="0.25">
      <c r="A109" s="15" t="s">
        <v>12353</v>
      </c>
      <c r="B109" s="15" t="s">
        <v>1628</v>
      </c>
      <c r="C109" s="15">
        <v>4</v>
      </c>
      <c r="D109" s="15" t="s">
        <v>4045</v>
      </c>
      <c r="E109" s="94">
        <v>200014101</v>
      </c>
      <c r="F109" s="15">
        <v>200041630</v>
      </c>
      <c r="G109" s="15" t="s">
        <v>12303</v>
      </c>
      <c r="H109" s="15" t="s">
        <v>12303</v>
      </c>
      <c r="I109" s="15" t="s">
        <v>12303</v>
      </c>
      <c r="J109" s="15"/>
      <c r="K109" s="15"/>
      <c r="L109" s="15"/>
      <c r="M109" s="96" t="s">
        <v>12334</v>
      </c>
      <c r="N109" s="96" t="s">
        <v>12334</v>
      </c>
      <c r="O109" s="96" t="s">
        <v>12334</v>
      </c>
      <c r="P109" s="15"/>
      <c r="Q109" s="15"/>
      <c r="R109" s="15"/>
      <c r="S109" s="101" t="s">
        <v>12552</v>
      </c>
      <c r="T109" s="110">
        <v>8</v>
      </c>
      <c r="U109" s="95" t="s">
        <v>12345</v>
      </c>
      <c r="V109" s="95"/>
      <c r="W109" s="95"/>
      <c r="X109" s="95"/>
      <c r="Y109" s="95"/>
      <c r="Z109" s="15"/>
      <c r="AA109" s="15"/>
      <c r="AB109" s="39">
        <f t="shared" si="5"/>
        <v>13</v>
      </c>
      <c r="AC109" s="39">
        <f t="shared" si="6"/>
        <v>10</v>
      </c>
      <c r="AD109" s="96" t="s">
        <v>12381</v>
      </c>
      <c r="AE109" s="15" t="str">
        <f t="shared" si="7"/>
        <v>(Pel. SBB 4)</v>
      </c>
      <c r="AF109" s="39"/>
      <c r="AG109" s="39" t="s">
        <v>1698</v>
      </c>
      <c r="AH109" s="39" t="s">
        <v>1613</v>
      </c>
      <c r="AI109" s="39" t="s">
        <v>1561</v>
      </c>
      <c r="AJ109" s="39" t="s">
        <v>1613</v>
      </c>
      <c r="AK109" s="39" t="s">
        <v>1613</v>
      </c>
      <c r="AL109" s="15"/>
      <c r="AM109" s="15" t="s">
        <v>4047</v>
      </c>
      <c r="AN109" s="15"/>
      <c r="AO109" s="39"/>
      <c r="AP109" s="89">
        <f t="shared" si="8"/>
        <v>10</v>
      </c>
      <c r="AQ109" s="13" t="str">
        <f t="shared" si="9"/>
        <v>Bijst Pel SBB4 Pel. SBB</v>
      </c>
    </row>
    <row r="110" spans="1:43" x14ac:dyDescent="0.25">
      <c r="A110" s="15" t="s">
        <v>12354</v>
      </c>
      <c r="B110" s="15" t="s">
        <v>1628</v>
      </c>
      <c r="C110" s="15">
        <v>1</v>
      </c>
      <c r="D110" s="15" t="s">
        <v>4049</v>
      </c>
      <c r="E110" s="94">
        <v>200014102</v>
      </c>
      <c r="F110" s="15">
        <v>200041631</v>
      </c>
      <c r="G110" s="15" t="s">
        <v>12304</v>
      </c>
      <c r="H110" s="15" t="s">
        <v>12304</v>
      </c>
      <c r="I110" s="15" t="s">
        <v>12304</v>
      </c>
      <c r="J110" s="15"/>
      <c r="K110" s="15">
        <v>34</v>
      </c>
      <c r="L110" s="15"/>
      <c r="M110" s="15" t="s">
        <v>12335</v>
      </c>
      <c r="N110" s="15" t="s">
        <v>12335</v>
      </c>
      <c r="O110" s="15" t="s">
        <v>12335</v>
      </c>
      <c r="P110" s="15"/>
      <c r="Q110" s="15"/>
      <c r="R110" s="15"/>
      <c r="S110" s="101" t="s">
        <v>12552</v>
      </c>
      <c r="T110" s="110">
        <v>9</v>
      </c>
      <c r="U110" s="95" t="s">
        <v>12345</v>
      </c>
      <c r="V110" s="95"/>
      <c r="W110" s="95"/>
      <c r="X110" s="95"/>
      <c r="Y110" s="95"/>
      <c r="Z110" s="15"/>
      <c r="AA110" s="15"/>
      <c r="AB110" s="39">
        <f t="shared" si="5"/>
        <v>18</v>
      </c>
      <c r="AC110" s="39">
        <f t="shared" si="6"/>
        <v>13</v>
      </c>
      <c r="AD110" s="96" t="s">
        <v>12382</v>
      </c>
      <c r="AE110" s="15" t="str">
        <f t="shared" si="7"/>
        <v>(Pel. Schuim 1)</v>
      </c>
      <c r="AF110" s="39"/>
      <c r="AG110" s="39" t="s">
        <v>1698</v>
      </c>
      <c r="AH110" s="39" t="s">
        <v>1613</v>
      </c>
      <c r="AI110" s="39" t="s">
        <v>1561</v>
      </c>
      <c r="AJ110" s="39" t="s">
        <v>1613</v>
      </c>
      <c r="AK110" s="39" t="s">
        <v>1613</v>
      </c>
      <c r="AL110" s="15"/>
      <c r="AM110" s="15" t="s">
        <v>4053</v>
      </c>
      <c r="AN110" s="15"/>
      <c r="AO110" s="39"/>
      <c r="AP110" s="89">
        <f t="shared" si="8"/>
        <v>13</v>
      </c>
      <c r="AQ110" s="13" t="str">
        <f t="shared" si="9"/>
        <v>Bijst Pel Spec.Bl.1 Pel. Schuim</v>
      </c>
    </row>
    <row r="111" spans="1:43" x14ac:dyDescent="0.25">
      <c r="A111" s="15" t="s">
        <v>12354</v>
      </c>
      <c r="B111" s="15" t="s">
        <v>1628</v>
      </c>
      <c r="C111" s="15">
        <v>2</v>
      </c>
      <c r="D111" s="15" t="s">
        <v>4054</v>
      </c>
      <c r="E111" s="94">
        <v>200014102</v>
      </c>
      <c r="F111" s="15">
        <v>200041632</v>
      </c>
      <c r="G111" s="15" t="s">
        <v>12304</v>
      </c>
      <c r="H111" s="15" t="s">
        <v>12304</v>
      </c>
      <c r="I111" s="15" t="s">
        <v>12304</v>
      </c>
      <c r="J111" s="15"/>
      <c r="K111" s="15">
        <v>34</v>
      </c>
      <c r="L111" s="15"/>
      <c r="M111" s="15" t="s">
        <v>12336</v>
      </c>
      <c r="N111" s="15" t="s">
        <v>12336</v>
      </c>
      <c r="O111" s="15" t="s">
        <v>12336</v>
      </c>
      <c r="P111" s="15"/>
      <c r="Q111" s="15"/>
      <c r="R111" s="15"/>
      <c r="S111" s="101" t="s">
        <v>12552</v>
      </c>
      <c r="T111" s="110">
        <v>9</v>
      </c>
      <c r="U111" s="95" t="s">
        <v>12345</v>
      </c>
      <c r="V111" s="95"/>
      <c r="W111" s="95"/>
      <c r="X111" s="95"/>
      <c r="Y111" s="95"/>
      <c r="Z111" s="15"/>
      <c r="AA111" s="15"/>
      <c r="AB111" s="39">
        <f t="shared" si="5"/>
        <v>18</v>
      </c>
      <c r="AC111" s="39">
        <f t="shared" si="6"/>
        <v>13</v>
      </c>
      <c r="AD111" s="96" t="s">
        <v>12383</v>
      </c>
      <c r="AE111" s="15" t="str">
        <f t="shared" si="7"/>
        <v>(Pel. Schuim 2)</v>
      </c>
      <c r="AF111" s="39"/>
      <c r="AG111" s="39" t="s">
        <v>1698</v>
      </c>
      <c r="AH111" s="39" t="s">
        <v>1613</v>
      </c>
      <c r="AI111" s="39" t="s">
        <v>1561</v>
      </c>
      <c r="AJ111" s="39" t="s">
        <v>1613</v>
      </c>
      <c r="AK111" s="39" t="s">
        <v>1613</v>
      </c>
      <c r="AL111" s="15"/>
      <c r="AM111" s="15" t="s">
        <v>4057</v>
      </c>
      <c r="AN111" s="15"/>
      <c r="AO111" s="39"/>
      <c r="AP111" s="89">
        <f t="shared" si="8"/>
        <v>13</v>
      </c>
      <c r="AQ111" s="13" t="str">
        <f t="shared" si="9"/>
        <v>Bijst Pel Spec.Bl.2 Pel. Schuim</v>
      </c>
    </row>
    <row r="112" spans="1:43" x14ac:dyDescent="0.25">
      <c r="A112" s="15" t="s">
        <v>12354</v>
      </c>
      <c r="B112" s="15" t="s">
        <v>1628</v>
      </c>
      <c r="C112" s="15">
        <v>3</v>
      </c>
      <c r="D112" s="15" t="s">
        <v>4058</v>
      </c>
      <c r="E112" s="94">
        <v>200014102</v>
      </c>
      <c r="F112" s="15">
        <v>200041633</v>
      </c>
      <c r="G112" s="15" t="s">
        <v>12304</v>
      </c>
      <c r="H112" s="15" t="s">
        <v>12304</v>
      </c>
      <c r="I112" s="15" t="s">
        <v>12304</v>
      </c>
      <c r="J112" s="15"/>
      <c r="K112" s="15">
        <v>34</v>
      </c>
      <c r="L112" s="15"/>
      <c r="M112" s="96" t="s">
        <v>12337</v>
      </c>
      <c r="N112" s="96" t="s">
        <v>12337</v>
      </c>
      <c r="O112" s="96" t="s">
        <v>12337</v>
      </c>
      <c r="P112" s="15"/>
      <c r="Q112" s="15"/>
      <c r="R112" s="15"/>
      <c r="S112" s="101" t="s">
        <v>12552</v>
      </c>
      <c r="T112" s="110">
        <v>9</v>
      </c>
      <c r="U112" s="95" t="s">
        <v>12345</v>
      </c>
      <c r="V112" s="95" t="s">
        <v>4059</v>
      </c>
      <c r="W112" s="95"/>
      <c r="X112" s="95"/>
      <c r="Y112" s="95"/>
      <c r="Z112" s="15"/>
      <c r="AA112" s="15"/>
      <c r="AB112" s="39">
        <f t="shared" si="5"/>
        <v>18</v>
      </c>
      <c r="AC112" s="39">
        <f t="shared" si="6"/>
        <v>17</v>
      </c>
      <c r="AD112" s="96" t="s">
        <v>12384</v>
      </c>
      <c r="AE112" s="15" t="str">
        <f t="shared" si="7"/>
        <v>(Pel. Tank brand 1)</v>
      </c>
      <c r="AF112" s="39"/>
      <c r="AG112" s="39" t="s">
        <v>1698</v>
      </c>
      <c r="AH112" s="39" t="s">
        <v>1613</v>
      </c>
      <c r="AI112" s="39" t="s">
        <v>1561</v>
      </c>
      <c r="AJ112" s="39" t="s">
        <v>1613</v>
      </c>
      <c r="AK112" s="39" t="s">
        <v>1613</v>
      </c>
      <c r="AL112" s="15"/>
      <c r="AM112" s="15" t="s">
        <v>4061</v>
      </c>
      <c r="AN112" s="15"/>
      <c r="AO112" s="39"/>
      <c r="AP112" s="89">
        <f t="shared" si="8"/>
        <v>17</v>
      </c>
      <c r="AQ112" s="13" t="str">
        <f t="shared" si="9"/>
        <v>Bijst Pel Spec.Bl.1 Pel. Tank brand</v>
      </c>
    </row>
    <row r="113" spans="1:43" x14ac:dyDescent="0.25">
      <c r="A113" s="15" t="s">
        <v>12354</v>
      </c>
      <c r="B113" s="15" t="s">
        <v>1628</v>
      </c>
      <c r="C113" s="15">
        <v>4</v>
      </c>
      <c r="D113" s="15" t="s">
        <v>4062</v>
      </c>
      <c r="E113" s="94">
        <v>200014102</v>
      </c>
      <c r="F113" s="15">
        <v>200041634</v>
      </c>
      <c r="G113" s="15" t="s">
        <v>12304</v>
      </c>
      <c r="H113" s="15" t="s">
        <v>12304</v>
      </c>
      <c r="I113" s="15" t="s">
        <v>12304</v>
      </c>
      <c r="J113" s="15"/>
      <c r="K113" s="15">
        <v>34</v>
      </c>
      <c r="L113" s="15"/>
      <c r="M113" s="96" t="s">
        <v>12338</v>
      </c>
      <c r="N113" s="96" t="s">
        <v>12338</v>
      </c>
      <c r="O113" s="96" t="s">
        <v>12338</v>
      </c>
      <c r="P113" s="15"/>
      <c r="Q113" s="15"/>
      <c r="R113" s="15"/>
      <c r="S113" s="101" t="s">
        <v>12552</v>
      </c>
      <c r="T113" s="110">
        <v>9</v>
      </c>
      <c r="U113" s="95" t="s">
        <v>12345</v>
      </c>
      <c r="V113" s="95" t="s">
        <v>4059</v>
      </c>
      <c r="W113" s="95"/>
      <c r="X113" s="95"/>
      <c r="Y113" s="95"/>
      <c r="Z113" s="15"/>
      <c r="AA113" s="15"/>
      <c r="AB113" s="39">
        <f t="shared" si="5"/>
        <v>18</v>
      </c>
      <c r="AC113" s="39">
        <f t="shared" si="6"/>
        <v>17</v>
      </c>
      <c r="AD113" s="96" t="s">
        <v>12385</v>
      </c>
      <c r="AE113" s="15" t="str">
        <f t="shared" si="7"/>
        <v>(Pel. Tank brand 2)</v>
      </c>
      <c r="AF113" s="39"/>
      <c r="AG113" s="39" t="s">
        <v>1698</v>
      </c>
      <c r="AH113" s="39" t="s">
        <v>1613</v>
      </c>
      <c r="AI113" s="39" t="s">
        <v>1561</v>
      </c>
      <c r="AJ113" s="39" t="s">
        <v>1613</v>
      </c>
      <c r="AK113" s="39" t="s">
        <v>1613</v>
      </c>
      <c r="AL113" s="15"/>
      <c r="AM113" s="15" t="s">
        <v>4064</v>
      </c>
      <c r="AN113" s="15"/>
      <c r="AO113" s="39"/>
      <c r="AP113" s="89">
        <f t="shared" si="8"/>
        <v>17</v>
      </c>
      <c r="AQ113" s="13" t="str">
        <f t="shared" si="9"/>
        <v>Bijst Pel Spec.Bl.2 Pel. Tank brand</v>
      </c>
    </row>
    <row r="114" spans="1:43" x14ac:dyDescent="0.25">
      <c r="A114" s="15" t="s">
        <v>12354</v>
      </c>
      <c r="B114" s="15" t="s">
        <v>1628</v>
      </c>
      <c r="C114" s="15">
        <v>5</v>
      </c>
      <c r="D114" s="15" t="s">
        <v>4065</v>
      </c>
      <c r="E114" s="94">
        <v>200014102</v>
      </c>
      <c r="F114" s="15">
        <v>200041635</v>
      </c>
      <c r="G114" s="15" t="s">
        <v>12304</v>
      </c>
      <c r="H114" s="15" t="s">
        <v>12304</v>
      </c>
      <c r="I114" s="15" t="s">
        <v>12304</v>
      </c>
      <c r="J114" s="15"/>
      <c r="K114" s="15">
        <v>34</v>
      </c>
      <c r="L114" s="15"/>
      <c r="M114" s="96" t="s">
        <v>12339</v>
      </c>
      <c r="N114" s="96" t="s">
        <v>12339</v>
      </c>
      <c r="O114" s="96" t="s">
        <v>12339</v>
      </c>
      <c r="P114" s="15"/>
      <c r="Q114" s="15"/>
      <c r="R114" s="15"/>
      <c r="S114" s="101" t="s">
        <v>12552</v>
      </c>
      <c r="T114" s="110">
        <v>9</v>
      </c>
      <c r="U114" s="95" t="s">
        <v>12345</v>
      </c>
      <c r="V114" s="95" t="s">
        <v>4066</v>
      </c>
      <c r="W114" s="95"/>
      <c r="X114" s="95"/>
      <c r="Y114" s="95"/>
      <c r="Z114" s="15"/>
      <c r="AA114" s="15"/>
      <c r="AB114" s="39">
        <f t="shared" si="5"/>
        <v>18</v>
      </c>
      <c r="AC114" s="39">
        <f t="shared" si="6"/>
        <v>20</v>
      </c>
      <c r="AD114" s="96" t="s">
        <v>12386</v>
      </c>
      <c r="AE114" s="15" t="str">
        <f t="shared" si="7"/>
        <v>(Pel. Tankput brand 1)</v>
      </c>
      <c r="AF114" s="39"/>
      <c r="AG114" s="39" t="s">
        <v>1698</v>
      </c>
      <c r="AH114" s="39" t="s">
        <v>1613</v>
      </c>
      <c r="AI114" s="39" t="s">
        <v>1561</v>
      </c>
      <c r="AJ114" s="39" t="s">
        <v>1613</v>
      </c>
      <c r="AK114" s="39" t="s">
        <v>1613</v>
      </c>
      <c r="AL114" s="15"/>
      <c r="AM114" s="15" t="s">
        <v>4068</v>
      </c>
      <c r="AN114" s="15"/>
      <c r="AO114" s="39"/>
      <c r="AP114" s="89">
        <f t="shared" si="8"/>
        <v>20</v>
      </c>
      <c r="AQ114" s="13" t="str">
        <f t="shared" si="9"/>
        <v>Bijst Pel Spec.Bl.1 Pel. Tankput brand</v>
      </c>
    </row>
    <row r="115" spans="1:43" x14ac:dyDescent="0.25">
      <c r="A115" s="15" t="s">
        <v>12354</v>
      </c>
      <c r="B115" s="15" t="s">
        <v>1628</v>
      </c>
      <c r="C115" s="15">
        <v>6</v>
      </c>
      <c r="D115" s="15" t="s">
        <v>4069</v>
      </c>
      <c r="E115" s="94">
        <v>200014102</v>
      </c>
      <c r="F115" s="15">
        <v>200041636</v>
      </c>
      <c r="G115" s="15" t="s">
        <v>12304</v>
      </c>
      <c r="H115" s="15" t="s">
        <v>12304</v>
      </c>
      <c r="I115" s="15" t="s">
        <v>12304</v>
      </c>
      <c r="J115" s="15"/>
      <c r="K115" s="15">
        <v>34</v>
      </c>
      <c r="L115" s="15"/>
      <c r="M115" s="96" t="s">
        <v>12340</v>
      </c>
      <c r="N115" s="96" t="s">
        <v>12340</v>
      </c>
      <c r="O115" s="96" t="s">
        <v>12340</v>
      </c>
      <c r="P115" s="15"/>
      <c r="Q115" s="15"/>
      <c r="R115" s="15"/>
      <c r="S115" s="101" t="s">
        <v>12552</v>
      </c>
      <c r="T115" s="110">
        <v>9</v>
      </c>
      <c r="U115" s="95" t="s">
        <v>12345</v>
      </c>
      <c r="V115" s="95" t="s">
        <v>4066</v>
      </c>
      <c r="W115" s="95"/>
      <c r="X115" s="95"/>
      <c r="Y115" s="95"/>
      <c r="Z115" s="15"/>
      <c r="AA115" s="15"/>
      <c r="AB115" s="39">
        <f t="shared" si="5"/>
        <v>18</v>
      </c>
      <c r="AC115" s="39">
        <f t="shared" si="6"/>
        <v>20</v>
      </c>
      <c r="AD115" s="96" t="s">
        <v>12387</v>
      </c>
      <c r="AE115" s="15" t="str">
        <f t="shared" si="7"/>
        <v>(Pel. Tankput brand 2)</v>
      </c>
      <c r="AF115" s="39"/>
      <c r="AG115" s="39" t="s">
        <v>1698</v>
      </c>
      <c r="AH115" s="39" t="s">
        <v>1613</v>
      </c>
      <c r="AI115" s="39" t="s">
        <v>1561</v>
      </c>
      <c r="AJ115" s="39" t="s">
        <v>1613</v>
      </c>
      <c r="AK115" s="39" t="s">
        <v>1613</v>
      </c>
      <c r="AL115" s="15"/>
      <c r="AM115" s="15" t="s">
        <v>4071</v>
      </c>
      <c r="AN115" s="15"/>
      <c r="AO115" s="39"/>
      <c r="AP115" s="89">
        <f t="shared" si="8"/>
        <v>20</v>
      </c>
      <c r="AQ115" s="13" t="str">
        <f t="shared" si="9"/>
        <v>Bijst Pel Spec.Bl.2 Pel. Tankput brand</v>
      </c>
    </row>
    <row r="116" spans="1:43" x14ac:dyDescent="0.25">
      <c r="A116" s="15" t="s">
        <v>1761</v>
      </c>
      <c r="B116" s="15" t="s">
        <v>1628</v>
      </c>
      <c r="C116" s="15">
        <v>1</v>
      </c>
      <c r="D116" s="15" t="s">
        <v>1762</v>
      </c>
      <c r="E116" s="94">
        <v>200000329</v>
      </c>
      <c r="F116" s="15">
        <v>200000600</v>
      </c>
      <c r="G116" s="15" t="s">
        <v>1763</v>
      </c>
      <c r="H116" s="15" t="s">
        <v>1763</v>
      </c>
      <c r="I116" s="15" t="s">
        <v>1763</v>
      </c>
      <c r="J116" s="15"/>
      <c r="K116" s="15">
        <v>57</v>
      </c>
      <c r="L116" s="15"/>
      <c r="M116" s="15" t="s">
        <v>1764</v>
      </c>
      <c r="N116" s="15" t="s">
        <v>1764</v>
      </c>
      <c r="O116" s="15" t="s">
        <v>1764</v>
      </c>
      <c r="P116" s="15"/>
      <c r="Q116" s="15"/>
      <c r="R116" s="15"/>
      <c r="S116" s="15" t="s">
        <v>1765</v>
      </c>
      <c r="T116" s="38">
        <v>1</v>
      </c>
      <c r="U116" s="95"/>
      <c r="V116" s="95"/>
      <c r="W116" s="95"/>
      <c r="X116" s="95"/>
      <c r="Y116" s="95"/>
      <c r="Z116" s="15"/>
      <c r="AA116" s="15"/>
      <c r="AB116" s="39">
        <f t="shared" si="5"/>
        <v>13</v>
      </c>
      <c r="AC116" s="39">
        <f t="shared" si="6"/>
        <v>6</v>
      </c>
      <c r="AD116" s="96" t="s">
        <v>1766</v>
      </c>
      <c r="AE116" s="15" t="str">
        <f t="shared" si="7"/>
        <v>(Binnen)</v>
      </c>
      <c r="AF116" s="39"/>
      <c r="AG116" s="39" t="s">
        <v>1560</v>
      </c>
      <c r="AH116" s="39" t="s">
        <v>1561</v>
      </c>
      <c r="AI116" s="39" t="s">
        <v>1561</v>
      </c>
      <c r="AJ116" s="39" t="s">
        <v>1613</v>
      </c>
      <c r="AK116" s="39" t="s">
        <v>1613</v>
      </c>
      <c r="AL116" s="15"/>
      <c r="AM116" s="15" t="s">
        <v>1762</v>
      </c>
      <c r="AN116" s="15"/>
      <c r="AO116" s="39"/>
      <c r="AP116" s="89">
        <f t="shared" si="8"/>
        <v>6</v>
      </c>
      <c r="AQ116" s="13" t="str">
        <f t="shared" si="9"/>
        <v>Binnen/buitenBinnen</v>
      </c>
    </row>
    <row r="117" spans="1:43" x14ac:dyDescent="0.25">
      <c r="A117" s="15" t="s">
        <v>1761</v>
      </c>
      <c r="B117" s="15" t="s">
        <v>1628</v>
      </c>
      <c r="C117" s="15">
        <v>2</v>
      </c>
      <c r="D117" s="15" t="s">
        <v>784</v>
      </c>
      <c r="E117" s="94">
        <v>200000329</v>
      </c>
      <c r="F117" s="15">
        <v>200000601</v>
      </c>
      <c r="G117" s="15" t="s">
        <v>1763</v>
      </c>
      <c r="H117" s="15" t="s">
        <v>1763</v>
      </c>
      <c r="I117" s="15" t="s">
        <v>1763</v>
      </c>
      <c r="J117" s="15"/>
      <c r="K117" s="15">
        <v>57</v>
      </c>
      <c r="L117" s="15"/>
      <c r="M117" s="15" t="s">
        <v>1767</v>
      </c>
      <c r="N117" s="15" t="s">
        <v>1767</v>
      </c>
      <c r="O117" s="15" t="s">
        <v>1767</v>
      </c>
      <c r="P117" s="15"/>
      <c r="Q117" s="15"/>
      <c r="R117" s="15"/>
      <c r="S117" s="15" t="s">
        <v>1765</v>
      </c>
      <c r="T117" s="38">
        <v>1</v>
      </c>
      <c r="U117" s="95"/>
      <c r="V117" s="95"/>
      <c r="W117" s="95"/>
      <c r="X117" s="95"/>
      <c r="Y117" s="95"/>
      <c r="Z117" s="15"/>
      <c r="AA117" s="15"/>
      <c r="AB117" s="39">
        <f t="shared" si="5"/>
        <v>13</v>
      </c>
      <c r="AC117" s="39">
        <f t="shared" si="6"/>
        <v>6</v>
      </c>
      <c r="AD117" s="96" t="s">
        <v>1768</v>
      </c>
      <c r="AE117" s="15" t="str">
        <f t="shared" si="7"/>
        <v>(Buiten)</v>
      </c>
      <c r="AF117" s="39"/>
      <c r="AG117" s="39" t="s">
        <v>1560</v>
      </c>
      <c r="AH117" s="39" t="s">
        <v>1561</v>
      </c>
      <c r="AI117" s="39" t="s">
        <v>1561</v>
      </c>
      <c r="AJ117" s="39" t="s">
        <v>1613</v>
      </c>
      <c r="AK117" s="39" t="s">
        <v>1613</v>
      </c>
      <c r="AL117" s="15"/>
      <c r="AM117" s="15" t="s">
        <v>784</v>
      </c>
      <c r="AN117" s="15"/>
      <c r="AO117" s="39"/>
      <c r="AP117" s="89">
        <f t="shared" si="8"/>
        <v>6</v>
      </c>
      <c r="AQ117" s="13" t="str">
        <f t="shared" si="9"/>
        <v>Binnen/buitenBuiten</v>
      </c>
    </row>
    <row r="118" spans="1:43" x14ac:dyDescent="0.25">
      <c r="A118" s="15" t="s">
        <v>1769</v>
      </c>
      <c r="B118" s="15" t="s">
        <v>1695</v>
      </c>
      <c r="C118" s="15">
        <v>1</v>
      </c>
      <c r="D118" s="15" t="s">
        <v>1613</v>
      </c>
      <c r="E118" s="94">
        <v>200005489</v>
      </c>
      <c r="F118" s="15">
        <v>200035760</v>
      </c>
      <c r="G118" s="15" t="s">
        <v>1770</v>
      </c>
      <c r="H118" s="15" t="s">
        <v>1770</v>
      </c>
      <c r="I118" s="15" t="s">
        <v>1770</v>
      </c>
      <c r="J118" s="15"/>
      <c r="K118" s="15"/>
      <c r="L118" s="15"/>
      <c r="M118" s="15" t="s">
        <v>1771</v>
      </c>
      <c r="N118" s="15" t="s">
        <v>1771</v>
      </c>
      <c r="O118" s="15" t="s">
        <v>1771</v>
      </c>
      <c r="P118" s="15"/>
      <c r="Q118" s="15"/>
      <c r="R118" s="15"/>
      <c r="S118" s="15"/>
      <c r="T118" s="38"/>
      <c r="U118" s="95"/>
      <c r="V118" s="95"/>
      <c r="W118" s="95"/>
      <c r="X118" s="95"/>
      <c r="Y118" s="95"/>
      <c r="Z118" s="15"/>
      <c r="AA118" s="15"/>
      <c r="AB118" s="39">
        <f t="shared" si="5"/>
        <v>13</v>
      </c>
      <c r="AC118" s="39">
        <f t="shared" si="6"/>
        <v>2</v>
      </c>
      <c r="AD118" s="96" t="s">
        <v>1772</v>
      </c>
      <c r="AE118" s="15" t="str">
        <f t="shared" si="7"/>
        <v/>
      </c>
      <c r="AF118" s="39"/>
      <c r="AG118" s="39" t="s">
        <v>1560</v>
      </c>
      <c r="AH118" s="39" t="s">
        <v>1561</v>
      </c>
      <c r="AI118" s="39" t="s">
        <v>1561</v>
      </c>
      <c r="AJ118" s="39" t="s">
        <v>1561</v>
      </c>
      <c r="AK118" s="39" t="s">
        <v>1561</v>
      </c>
      <c r="AL118" s="15"/>
      <c r="AM118" s="15"/>
      <c r="AN118" s="15"/>
      <c r="AO118" s="39"/>
      <c r="AP118" s="89">
        <f t="shared" si="8"/>
        <v>0</v>
      </c>
      <c r="AQ118" s="13" t="str">
        <f t="shared" si="9"/>
        <v>BlikseminslagJa</v>
      </c>
    </row>
    <row r="119" spans="1:43" x14ac:dyDescent="0.25">
      <c r="A119" s="15" t="s">
        <v>1769</v>
      </c>
      <c r="B119" s="15" t="s">
        <v>1695</v>
      </c>
      <c r="C119" s="15">
        <v>2</v>
      </c>
      <c r="D119" s="15" t="s">
        <v>1561</v>
      </c>
      <c r="E119" s="94">
        <v>200005489</v>
      </c>
      <c r="F119" s="15">
        <v>200035761</v>
      </c>
      <c r="G119" s="15" t="s">
        <v>1770</v>
      </c>
      <c r="H119" s="15" t="s">
        <v>1770</v>
      </c>
      <c r="I119" s="15" t="s">
        <v>1770</v>
      </c>
      <c r="J119" s="15"/>
      <c r="K119" s="15"/>
      <c r="L119" s="15"/>
      <c r="M119" s="15" t="s">
        <v>1773</v>
      </c>
      <c r="N119" s="15" t="s">
        <v>1773</v>
      </c>
      <c r="O119" s="15" t="s">
        <v>1773</v>
      </c>
      <c r="P119" s="15"/>
      <c r="Q119" s="15"/>
      <c r="R119" s="15"/>
      <c r="S119" s="15"/>
      <c r="T119" s="38"/>
      <c r="U119" s="95"/>
      <c r="V119" s="95"/>
      <c r="W119" s="95"/>
      <c r="X119" s="95"/>
      <c r="Y119" s="95"/>
      <c r="Z119" s="15"/>
      <c r="AA119" s="15"/>
      <c r="AB119" s="39">
        <f t="shared" si="5"/>
        <v>13</v>
      </c>
      <c r="AC119" s="39">
        <f t="shared" si="6"/>
        <v>3</v>
      </c>
      <c r="AD119" s="96" t="s">
        <v>1774</v>
      </c>
      <c r="AE119" s="15" t="str">
        <f t="shared" si="7"/>
        <v/>
      </c>
      <c r="AF119" s="39"/>
      <c r="AG119" s="39" t="s">
        <v>1560</v>
      </c>
      <c r="AH119" s="39" t="s">
        <v>1561</v>
      </c>
      <c r="AI119" s="39" t="s">
        <v>1561</v>
      </c>
      <c r="AJ119" s="39" t="s">
        <v>1561</v>
      </c>
      <c r="AK119" s="39" t="s">
        <v>1561</v>
      </c>
      <c r="AL119" s="15"/>
      <c r="AM119" s="15"/>
      <c r="AN119" s="15"/>
      <c r="AO119" s="39"/>
      <c r="AP119" s="89">
        <f t="shared" si="8"/>
        <v>0</v>
      </c>
      <c r="AQ119" s="13" t="str">
        <f t="shared" si="9"/>
        <v>BlikseminslagNee</v>
      </c>
    </row>
    <row r="120" spans="1:43" x14ac:dyDescent="0.25">
      <c r="A120" s="15" t="s">
        <v>1775</v>
      </c>
      <c r="B120" s="15" t="s">
        <v>1628</v>
      </c>
      <c r="C120" s="15">
        <v>1</v>
      </c>
      <c r="D120" s="15" t="s">
        <v>1776</v>
      </c>
      <c r="E120" s="94">
        <v>200001371</v>
      </c>
      <c r="F120" s="15">
        <v>200001542</v>
      </c>
      <c r="G120" s="15" t="s">
        <v>1777</v>
      </c>
      <c r="H120" s="15" t="s">
        <v>1777</v>
      </c>
      <c r="I120" s="15" t="s">
        <v>1777</v>
      </c>
      <c r="J120" s="15"/>
      <c r="K120" s="15"/>
      <c r="L120" s="15"/>
      <c r="M120" s="15" t="s">
        <v>1778</v>
      </c>
      <c r="N120" s="15" t="s">
        <v>1778</v>
      </c>
      <c r="O120" s="15" t="s">
        <v>1778</v>
      </c>
      <c r="P120" s="15"/>
      <c r="Q120" s="15"/>
      <c r="R120" s="15"/>
      <c r="S120" s="15" t="s">
        <v>1642</v>
      </c>
      <c r="T120" s="38">
        <v>6</v>
      </c>
      <c r="U120" s="95"/>
      <c r="V120" s="95"/>
      <c r="W120" s="95"/>
      <c r="X120" s="95"/>
      <c r="Y120" s="95"/>
      <c r="Z120" s="15"/>
      <c r="AA120" s="15"/>
      <c r="AB120" s="39">
        <f t="shared" si="5"/>
        <v>8</v>
      </c>
      <c r="AC120" s="39">
        <f t="shared" si="6"/>
        <v>4</v>
      </c>
      <c r="AD120" s="96" t="s">
        <v>1779</v>
      </c>
      <c r="AE120" s="15" t="str">
        <f t="shared" si="7"/>
        <v/>
      </c>
      <c r="AF120" s="39"/>
      <c r="AG120" s="39" t="s">
        <v>1560</v>
      </c>
      <c r="AH120" s="39" t="s">
        <v>1561</v>
      </c>
      <c r="AI120" s="39" t="s">
        <v>1561</v>
      </c>
      <c r="AJ120" s="39" t="s">
        <v>1561</v>
      </c>
      <c r="AK120" s="39" t="s">
        <v>1561</v>
      </c>
      <c r="AL120" s="15"/>
      <c r="AM120" s="15"/>
      <c r="AN120" s="15"/>
      <c r="AO120" s="39"/>
      <c r="AP120" s="89">
        <f t="shared" si="8"/>
        <v>0</v>
      </c>
      <c r="AQ120" s="13" t="str">
        <f t="shared" si="9"/>
        <v>BloedingGeen</v>
      </c>
    </row>
    <row r="121" spans="1:43" x14ac:dyDescent="0.25">
      <c r="A121" s="15" t="s">
        <v>1775</v>
      </c>
      <c r="B121" s="15" t="s">
        <v>1628</v>
      </c>
      <c r="C121" s="15">
        <v>2</v>
      </c>
      <c r="D121" s="15" t="s">
        <v>1780</v>
      </c>
      <c r="E121" s="94">
        <v>200001371</v>
      </c>
      <c r="F121" s="15">
        <v>200001543</v>
      </c>
      <c r="G121" s="15" t="s">
        <v>1777</v>
      </c>
      <c r="H121" s="15" t="s">
        <v>1777</v>
      </c>
      <c r="I121" s="15" t="s">
        <v>1777</v>
      </c>
      <c r="J121" s="15"/>
      <c r="K121" s="15"/>
      <c r="L121" s="15"/>
      <c r="M121" s="15" t="s">
        <v>1781</v>
      </c>
      <c r="N121" s="15" t="s">
        <v>1781</v>
      </c>
      <c r="O121" s="15" t="s">
        <v>1781</v>
      </c>
      <c r="P121" s="15"/>
      <c r="Q121" s="15"/>
      <c r="R121" s="15"/>
      <c r="S121" s="15" t="s">
        <v>1642</v>
      </c>
      <c r="T121" s="38">
        <v>6</v>
      </c>
      <c r="U121" s="95"/>
      <c r="V121" s="95"/>
      <c r="W121" s="95"/>
      <c r="X121" s="95"/>
      <c r="Y121" s="95"/>
      <c r="Z121" s="15"/>
      <c r="AA121" s="15"/>
      <c r="AB121" s="39">
        <f t="shared" si="5"/>
        <v>8</v>
      </c>
      <c r="AC121" s="39">
        <f t="shared" si="6"/>
        <v>4</v>
      </c>
      <c r="AD121" s="96" t="s">
        <v>1782</v>
      </c>
      <c r="AE121" s="15" t="str">
        <f t="shared" si="7"/>
        <v/>
      </c>
      <c r="AF121" s="39"/>
      <c r="AG121" s="39" t="s">
        <v>1560</v>
      </c>
      <c r="AH121" s="39" t="s">
        <v>1561</v>
      </c>
      <c r="AI121" s="39" t="s">
        <v>1561</v>
      </c>
      <c r="AJ121" s="39" t="s">
        <v>1561</v>
      </c>
      <c r="AK121" s="39" t="s">
        <v>1561</v>
      </c>
      <c r="AL121" s="15"/>
      <c r="AM121" s="15"/>
      <c r="AN121" s="15"/>
      <c r="AO121" s="39"/>
      <c r="AP121" s="89">
        <f t="shared" si="8"/>
        <v>0</v>
      </c>
      <c r="AQ121" s="13" t="str">
        <f t="shared" si="9"/>
        <v>BloedingVeel</v>
      </c>
    </row>
    <row r="122" spans="1:43" x14ac:dyDescent="0.25">
      <c r="A122" s="15" t="s">
        <v>1775</v>
      </c>
      <c r="B122" s="15" t="s">
        <v>1628</v>
      </c>
      <c r="C122" s="15">
        <v>3</v>
      </c>
      <c r="D122" s="15" t="s">
        <v>1783</v>
      </c>
      <c r="E122" s="94">
        <v>200001371</v>
      </c>
      <c r="F122" s="15">
        <v>200001544</v>
      </c>
      <c r="G122" s="15" t="s">
        <v>1777</v>
      </c>
      <c r="H122" s="15" t="s">
        <v>1777</v>
      </c>
      <c r="I122" s="15" t="s">
        <v>1777</v>
      </c>
      <c r="J122" s="15"/>
      <c r="K122" s="15"/>
      <c r="L122" s="15"/>
      <c r="M122" s="15" t="s">
        <v>1784</v>
      </c>
      <c r="N122" s="15" t="s">
        <v>1784</v>
      </c>
      <c r="O122" s="15" t="s">
        <v>1784</v>
      </c>
      <c r="P122" s="15"/>
      <c r="Q122" s="15"/>
      <c r="R122" s="15"/>
      <c r="S122" s="15" t="s">
        <v>1642</v>
      </c>
      <c r="T122" s="38">
        <v>6</v>
      </c>
      <c r="U122" s="95"/>
      <c r="V122" s="95"/>
      <c r="W122" s="95"/>
      <c r="X122" s="95"/>
      <c r="Y122" s="95"/>
      <c r="Z122" s="15"/>
      <c r="AA122" s="15"/>
      <c r="AB122" s="39">
        <f t="shared" si="5"/>
        <v>8</v>
      </c>
      <c r="AC122" s="39">
        <f t="shared" si="6"/>
        <v>6</v>
      </c>
      <c r="AD122" s="96" t="s">
        <v>1785</v>
      </c>
      <c r="AE122" s="15" t="str">
        <f t="shared" si="7"/>
        <v/>
      </c>
      <c r="AF122" s="39"/>
      <c r="AG122" s="39" t="s">
        <v>1560</v>
      </c>
      <c r="AH122" s="39" t="s">
        <v>1561</v>
      </c>
      <c r="AI122" s="39" t="s">
        <v>1561</v>
      </c>
      <c r="AJ122" s="39" t="s">
        <v>1561</v>
      </c>
      <c r="AK122" s="39" t="s">
        <v>1561</v>
      </c>
      <c r="AL122" s="15"/>
      <c r="AM122" s="15"/>
      <c r="AN122" s="15"/>
      <c r="AO122" s="39"/>
      <c r="AP122" s="89">
        <f t="shared" si="8"/>
        <v>0</v>
      </c>
      <c r="AQ122" s="13" t="str">
        <f t="shared" si="9"/>
        <v>BloedingWeinig</v>
      </c>
    </row>
    <row r="123" spans="1:43" x14ac:dyDescent="0.25">
      <c r="A123" s="15" t="s">
        <v>1786</v>
      </c>
      <c r="B123" s="15" t="s">
        <v>1628</v>
      </c>
      <c r="C123" s="15">
        <v>1</v>
      </c>
      <c r="D123" s="15" t="s">
        <v>1776</v>
      </c>
      <c r="E123" s="94">
        <v>200001372</v>
      </c>
      <c r="F123" s="15">
        <v>200001545</v>
      </c>
      <c r="G123" s="15" t="s">
        <v>1787</v>
      </c>
      <c r="H123" s="15" t="s">
        <v>1787</v>
      </c>
      <c r="I123" s="15" t="s">
        <v>1787</v>
      </c>
      <c r="J123" s="15"/>
      <c r="K123" s="15"/>
      <c r="L123" s="15"/>
      <c r="M123" s="15" t="s">
        <v>1788</v>
      </c>
      <c r="N123" s="15" t="s">
        <v>1788</v>
      </c>
      <c r="O123" s="15" t="s">
        <v>1788</v>
      </c>
      <c r="P123" s="15"/>
      <c r="Q123" s="15"/>
      <c r="R123" s="15"/>
      <c r="S123" s="15" t="s">
        <v>1642</v>
      </c>
      <c r="T123" s="38">
        <v>8</v>
      </c>
      <c r="U123" s="95"/>
      <c r="V123" s="95"/>
      <c r="W123" s="95"/>
      <c r="X123" s="95"/>
      <c r="Y123" s="95"/>
      <c r="Z123" s="15"/>
      <c r="AA123" s="15"/>
      <c r="AB123" s="39">
        <f t="shared" si="5"/>
        <v>8</v>
      </c>
      <c r="AC123" s="39">
        <f t="shared" si="6"/>
        <v>4</v>
      </c>
      <c r="AD123" s="96" t="s">
        <v>1789</v>
      </c>
      <c r="AE123" s="15" t="str">
        <f t="shared" si="7"/>
        <v/>
      </c>
      <c r="AF123" s="39"/>
      <c r="AG123" s="39" t="s">
        <v>1560</v>
      </c>
      <c r="AH123" s="39" t="s">
        <v>1561</v>
      </c>
      <c r="AI123" s="39" t="s">
        <v>1561</v>
      </c>
      <c r="AJ123" s="39" t="s">
        <v>1561</v>
      </c>
      <c r="AK123" s="39" t="s">
        <v>1561</v>
      </c>
      <c r="AL123" s="15"/>
      <c r="AM123" s="15"/>
      <c r="AN123" s="15"/>
      <c r="AO123" s="39"/>
      <c r="AP123" s="89">
        <f t="shared" si="8"/>
        <v>0</v>
      </c>
      <c r="AQ123" s="13" t="str">
        <f t="shared" si="9"/>
        <v>BotbreukGeen</v>
      </c>
    </row>
    <row r="124" spans="1:43" x14ac:dyDescent="0.25">
      <c r="A124" s="15" t="s">
        <v>1786</v>
      </c>
      <c r="B124" s="15" t="s">
        <v>1628</v>
      </c>
      <c r="C124" s="15">
        <v>2</v>
      </c>
      <c r="D124" s="15" t="s">
        <v>1790</v>
      </c>
      <c r="E124" s="94">
        <v>200001372</v>
      </c>
      <c r="F124" s="15">
        <v>200001546</v>
      </c>
      <c r="G124" s="15" t="s">
        <v>1787</v>
      </c>
      <c r="H124" s="15" t="s">
        <v>1787</v>
      </c>
      <c r="I124" s="15" t="s">
        <v>1787</v>
      </c>
      <c r="J124" s="15"/>
      <c r="K124" s="15"/>
      <c r="L124" s="15"/>
      <c r="M124" s="15" t="s">
        <v>1791</v>
      </c>
      <c r="N124" s="15" t="s">
        <v>1791</v>
      </c>
      <c r="O124" s="15" t="s">
        <v>1791</v>
      </c>
      <c r="P124" s="15"/>
      <c r="Q124" s="15"/>
      <c r="R124" s="15"/>
      <c r="S124" s="15" t="s">
        <v>1642</v>
      </c>
      <c r="T124" s="38">
        <v>8</v>
      </c>
      <c r="U124" s="95"/>
      <c r="V124" s="95"/>
      <c r="W124" s="95"/>
      <c r="X124" s="95"/>
      <c r="Y124" s="95"/>
      <c r="Z124" s="15"/>
      <c r="AA124" s="15"/>
      <c r="AB124" s="39">
        <f t="shared" si="5"/>
        <v>8</v>
      </c>
      <c r="AC124" s="39">
        <f t="shared" si="6"/>
        <v>13</v>
      </c>
      <c r="AD124" s="96" t="s">
        <v>1792</v>
      </c>
      <c r="AE124" s="15" t="str">
        <f t="shared" si="7"/>
        <v/>
      </c>
      <c r="AF124" s="39"/>
      <c r="AG124" s="39" t="s">
        <v>1560</v>
      </c>
      <c r="AH124" s="39" t="s">
        <v>1561</v>
      </c>
      <c r="AI124" s="39" t="s">
        <v>1561</v>
      </c>
      <c r="AJ124" s="39" t="s">
        <v>1561</v>
      </c>
      <c r="AK124" s="39" t="s">
        <v>1561</v>
      </c>
      <c r="AL124" s="15"/>
      <c r="AM124" s="15"/>
      <c r="AN124" s="15"/>
      <c r="AO124" s="39"/>
      <c r="AP124" s="89">
        <f t="shared" si="8"/>
        <v>0</v>
      </c>
      <c r="AQ124" s="13" t="str">
        <f t="shared" si="9"/>
        <v>BotbreukGecompliceerd</v>
      </c>
    </row>
    <row r="125" spans="1:43" x14ac:dyDescent="0.25">
      <c r="A125" s="15" t="s">
        <v>1786</v>
      </c>
      <c r="B125" s="15" t="s">
        <v>1628</v>
      </c>
      <c r="C125" s="15">
        <v>3</v>
      </c>
      <c r="D125" s="15" t="s">
        <v>1793</v>
      </c>
      <c r="E125" s="94">
        <v>200001372</v>
      </c>
      <c r="F125" s="15">
        <v>200001547</v>
      </c>
      <c r="G125" s="15" t="s">
        <v>1787</v>
      </c>
      <c r="H125" s="15" t="s">
        <v>1787</v>
      </c>
      <c r="I125" s="15" t="s">
        <v>1787</v>
      </c>
      <c r="J125" s="15"/>
      <c r="K125" s="15"/>
      <c r="L125" s="15"/>
      <c r="M125" s="15" t="s">
        <v>1794</v>
      </c>
      <c r="N125" s="15" t="s">
        <v>1794</v>
      </c>
      <c r="O125" s="15" t="s">
        <v>1794</v>
      </c>
      <c r="P125" s="15"/>
      <c r="Q125" s="15"/>
      <c r="R125" s="15"/>
      <c r="S125" s="15" t="s">
        <v>1642</v>
      </c>
      <c r="T125" s="38">
        <v>8</v>
      </c>
      <c r="U125" s="95"/>
      <c r="V125" s="95"/>
      <c r="W125" s="95"/>
      <c r="X125" s="95"/>
      <c r="Y125" s="95"/>
      <c r="Z125" s="15"/>
      <c r="AA125" s="15"/>
      <c r="AB125" s="39">
        <f t="shared" si="5"/>
        <v>8</v>
      </c>
      <c r="AC125" s="39">
        <f t="shared" si="6"/>
        <v>18</v>
      </c>
      <c r="AD125" s="96" t="s">
        <v>1795</v>
      </c>
      <c r="AE125" s="15" t="str">
        <f t="shared" si="7"/>
        <v/>
      </c>
      <c r="AF125" s="39"/>
      <c r="AG125" s="39" t="s">
        <v>1560</v>
      </c>
      <c r="AH125" s="39" t="s">
        <v>1561</v>
      </c>
      <c r="AI125" s="39" t="s">
        <v>1561</v>
      </c>
      <c r="AJ125" s="39" t="s">
        <v>1561</v>
      </c>
      <c r="AK125" s="39" t="s">
        <v>1561</v>
      </c>
      <c r="AL125" s="15"/>
      <c r="AM125" s="15"/>
      <c r="AN125" s="15"/>
      <c r="AO125" s="39"/>
      <c r="AP125" s="89">
        <f t="shared" si="8"/>
        <v>0</v>
      </c>
      <c r="AQ125" s="13" t="str">
        <f t="shared" si="9"/>
        <v>BotbreukNiet gecompliceerd</v>
      </c>
    </row>
    <row r="126" spans="1:43" x14ac:dyDescent="0.25">
      <c r="A126" s="15" t="s">
        <v>1786</v>
      </c>
      <c r="B126" s="15" t="s">
        <v>1628</v>
      </c>
      <c r="C126" s="15">
        <v>4</v>
      </c>
      <c r="D126" s="15" t="s">
        <v>1796</v>
      </c>
      <c r="E126" s="94">
        <v>200001372</v>
      </c>
      <c r="F126" s="15">
        <v>200032429</v>
      </c>
      <c r="G126" s="15" t="s">
        <v>1787</v>
      </c>
      <c r="H126" s="15" t="s">
        <v>1787</v>
      </c>
      <c r="I126" s="15" t="s">
        <v>1787</v>
      </c>
      <c r="J126" s="15"/>
      <c r="K126" s="15"/>
      <c r="L126" s="15"/>
      <c r="M126" s="15" t="s">
        <v>1797</v>
      </c>
      <c r="N126" s="15" t="s">
        <v>1797</v>
      </c>
      <c r="O126" s="15" t="s">
        <v>1797</v>
      </c>
      <c r="P126" s="15"/>
      <c r="Q126" s="15"/>
      <c r="R126" s="15"/>
      <c r="S126" s="15" t="s">
        <v>1642</v>
      </c>
      <c r="T126" s="38">
        <v>8</v>
      </c>
      <c r="U126" s="95"/>
      <c r="V126" s="95"/>
      <c r="W126" s="95"/>
      <c r="X126" s="95"/>
      <c r="Y126" s="95"/>
      <c r="Z126" s="15"/>
      <c r="AA126" s="15"/>
      <c r="AB126" s="39">
        <f t="shared" si="5"/>
        <v>8</v>
      </c>
      <c r="AC126" s="39">
        <f t="shared" si="6"/>
        <v>18</v>
      </c>
      <c r="AD126" s="96" t="s">
        <v>1798</v>
      </c>
      <c r="AE126" s="15" t="str">
        <f t="shared" si="7"/>
        <v/>
      </c>
      <c r="AF126" s="39"/>
      <c r="AG126" s="39" t="s">
        <v>1560</v>
      </c>
      <c r="AH126" s="39" t="s">
        <v>1561</v>
      </c>
      <c r="AI126" s="39" t="s">
        <v>1561</v>
      </c>
      <c r="AJ126" s="39" t="s">
        <v>1561</v>
      </c>
      <c r="AK126" s="39" t="s">
        <v>1561</v>
      </c>
      <c r="AL126" s="15"/>
      <c r="AM126" s="15"/>
      <c r="AN126" s="15"/>
      <c r="AO126" s="39"/>
      <c r="AP126" s="89">
        <f t="shared" si="8"/>
        <v>0</v>
      </c>
      <c r="AQ126" s="13" t="str">
        <f t="shared" si="9"/>
        <v>BotbreukMet Zichtb Verwond</v>
      </c>
    </row>
    <row r="127" spans="1:43" x14ac:dyDescent="0.25">
      <c r="A127" s="15" t="s">
        <v>1786</v>
      </c>
      <c r="B127" s="15" t="s">
        <v>1628</v>
      </c>
      <c r="C127" s="15">
        <v>5</v>
      </c>
      <c r="D127" s="15" t="s">
        <v>1799</v>
      </c>
      <c r="E127" s="94">
        <v>200001372</v>
      </c>
      <c r="F127" s="15">
        <v>200032430</v>
      </c>
      <c r="G127" s="15" t="s">
        <v>1787</v>
      </c>
      <c r="H127" s="15" t="s">
        <v>1787</v>
      </c>
      <c r="I127" s="15" t="s">
        <v>1787</v>
      </c>
      <c r="J127" s="15"/>
      <c r="K127" s="15"/>
      <c r="L127" s="15"/>
      <c r="M127" s="15" t="s">
        <v>1800</v>
      </c>
      <c r="N127" s="15" t="s">
        <v>1800</v>
      </c>
      <c r="O127" s="15" t="s">
        <v>1800</v>
      </c>
      <c r="P127" s="15"/>
      <c r="Q127" s="15"/>
      <c r="R127" s="15"/>
      <c r="S127" s="15" t="s">
        <v>1642</v>
      </c>
      <c r="T127" s="38">
        <v>8</v>
      </c>
      <c r="U127" s="95"/>
      <c r="V127" s="95"/>
      <c r="W127" s="95"/>
      <c r="X127" s="95"/>
      <c r="Y127" s="95"/>
      <c r="Z127" s="15"/>
      <c r="AA127" s="15"/>
      <c r="AB127" s="39">
        <f t="shared" si="5"/>
        <v>8</v>
      </c>
      <c r="AC127" s="39">
        <f t="shared" si="6"/>
        <v>19</v>
      </c>
      <c r="AD127" s="96" t="s">
        <v>1801</v>
      </c>
      <c r="AE127" s="15" t="str">
        <f t="shared" si="7"/>
        <v/>
      </c>
      <c r="AF127" s="39"/>
      <c r="AG127" s="39" t="s">
        <v>1560</v>
      </c>
      <c r="AH127" s="39" t="s">
        <v>1561</v>
      </c>
      <c r="AI127" s="39" t="s">
        <v>1561</v>
      </c>
      <c r="AJ127" s="39" t="s">
        <v>1561</v>
      </c>
      <c r="AK127" s="39" t="s">
        <v>1561</v>
      </c>
      <c r="AL127" s="15"/>
      <c r="AM127" s="15"/>
      <c r="AN127" s="15"/>
      <c r="AO127" s="39"/>
      <c r="AP127" s="89">
        <f t="shared" si="8"/>
        <v>0</v>
      </c>
      <c r="AQ127" s="13" t="str">
        <f t="shared" si="9"/>
        <v>BotbreukZon. Zichtb Verwond</v>
      </c>
    </row>
    <row r="128" spans="1:43" x14ac:dyDescent="0.25">
      <c r="A128" s="15" t="s">
        <v>1802</v>
      </c>
      <c r="B128" s="15" t="s">
        <v>1695</v>
      </c>
      <c r="C128" s="15">
        <v>1</v>
      </c>
      <c r="D128" s="15" t="s">
        <v>1613</v>
      </c>
      <c r="E128" s="94">
        <v>200001373</v>
      </c>
      <c r="F128" s="15">
        <v>200035762</v>
      </c>
      <c r="G128" s="15" t="s">
        <v>1803</v>
      </c>
      <c r="H128" s="15" t="s">
        <v>1803</v>
      </c>
      <c r="I128" s="15" t="s">
        <v>1803</v>
      </c>
      <c r="J128" s="15"/>
      <c r="K128" s="15"/>
      <c r="L128" s="15"/>
      <c r="M128" s="15" t="s">
        <v>1804</v>
      </c>
      <c r="N128" s="15" t="s">
        <v>1804</v>
      </c>
      <c r="O128" s="15" t="s">
        <v>1804</v>
      </c>
      <c r="P128" s="15"/>
      <c r="Q128" s="15"/>
      <c r="R128" s="15"/>
      <c r="S128" s="15" t="s">
        <v>1642</v>
      </c>
      <c r="T128" s="38">
        <v>5</v>
      </c>
      <c r="U128" s="95"/>
      <c r="V128" s="95"/>
      <c r="W128" s="95"/>
      <c r="X128" s="95"/>
      <c r="Y128" s="95"/>
      <c r="Z128" s="15"/>
      <c r="AA128" s="15"/>
      <c r="AB128" s="39">
        <f t="shared" si="5"/>
        <v>6</v>
      </c>
      <c r="AC128" s="39">
        <f t="shared" si="6"/>
        <v>2</v>
      </c>
      <c r="AD128" s="96" t="s">
        <v>1805</v>
      </c>
      <c r="AE128" s="15" t="str">
        <f t="shared" si="7"/>
        <v/>
      </c>
      <c r="AF128" s="39"/>
      <c r="AG128" s="39" t="s">
        <v>1560</v>
      </c>
      <c r="AH128" s="39" t="s">
        <v>1561</v>
      </c>
      <c r="AI128" s="39" t="s">
        <v>1561</v>
      </c>
      <c r="AJ128" s="39" t="s">
        <v>1561</v>
      </c>
      <c r="AK128" s="39" t="s">
        <v>1561</v>
      </c>
      <c r="AL128" s="15"/>
      <c r="AM128" s="15"/>
      <c r="AN128" s="15"/>
      <c r="AO128" s="39"/>
      <c r="AP128" s="89">
        <f t="shared" si="8"/>
        <v>0</v>
      </c>
      <c r="AQ128" s="13" t="str">
        <f t="shared" si="9"/>
        <v>BrakenJa</v>
      </c>
    </row>
    <row r="129" spans="1:43" x14ac:dyDescent="0.25">
      <c r="A129" s="15" t="s">
        <v>1802</v>
      </c>
      <c r="B129" s="15" t="s">
        <v>1695</v>
      </c>
      <c r="C129" s="15">
        <v>2</v>
      </c>
      <c r="D129" s="15" t="s">
        <v>1561</v>
      </c>
      <c r="E129" s="94">
        <v>200001373</v>
      </c>
      <c r="F129" s="15">
        <v>200035763</v>
      </c>
      <c r="G129" s="15" t="s">
        <v>1803</v>
      </c>
      <c r="H129" s="15" t="s">
        <v>1803</v>
      </c>
      <c r="I129" s="15" t="s">
        <v>1803</v>
      </c>
      <c r="J129" s="15"/>
      <c r="K129" s="15"/>
      <c r="L129" s="15"/>
      <c r="M129" s="15" t="s">
        <v>1806</v>
      </c>
      <c r="N129" s="15" t="s">
        <v>1806</v>
      </c>
      <c r="O129" s="15" t="s">
        <v>1806</v>
      </c>
      <c r="P129" s="15"/>
      <c r="Q129" s="15"/>
      <c r="R129" s="15"/>
      <c r="S129" s="15" t="s">
        <v>1642</v>
      </c>
      <c r="T129" s="38">
        <v>5</v>
      </c>
      <c r="U129" s="95"/>
      <c r="V129" s="95"/>
      <c r="W129" s="95"/>
      <c r="X129" s="95"/>
      <c r="Y129" s="95"/>
      <c r="Z129" s="15"/>
      <c r="AA129" s="15"/>
      <c r="AB129" s="39">
        <f t="shared" si="5"/>
        <v>6</v>
      </c>
      <c r="AC129" s="39">
        <f t="shared" si="6"/>
        <v>3</v>
      </c>
      <c r="AD129" s="96" t="s">
        <v>1807</v>
      </c>
      <c r="AE129" s="15" t="str">
        <f t="shared" si="7"/>
        <v/>
      </c>
      <c r="AF129" s="39"/>
      <c r="AG129" s="39" t="s">
        <v>1560</v>
      </c>
      <c r="AH129" s="39" t="s">
        <v>1561</v>
      </c>
      <c r="AI129" s="39" t="s">
        <v>1561</v>
      </c>
      <c r="AJ129" s="39" t="s">
        <v>1561</v>
      </c>
      <c r="AK129" s="39" t="s">
        <v>1561</v>
      </c>
      <c r="AL129" s="15"/>
      <c r="AM129" s="15"/>
      <c r="AN129" s="15"/>
      <c r="AO129" s="39"/>
      <c r="AP129" s="89">
        <f t="shared" si="8"/>
        <v>0</v>
      </c>
      <c r="AQ129" s="13" t="str">
        <f t="shared" si="9"/>
        <v>BrakenNee</v>
      </c>
    </row>
    <row r="130" spans="1:43" x14ac:dyDescent="0.25">
      <c r="A130" s="15" t="s">
        <v>1808</v>
      </c>
      <c r="B130" s="15" t="s">
        <v>1695</v>
      </c>
      <c r="C130" s="15">
        <v>1</v>
      </c>
      <c r="D130" s="15" t="s">
        <v>1613</v>
      </c>
      <c r="E130" s="94">
        <v>200012181</v>
      </c>
      <c r="F130" s="15">
        <v>200035764</v>
      </c>
      <c r="G130" s="15" t="s">
        <v>1809</v>
      </c>
      <c r="H130" s="15" t="s">
        <v>1809</v>
      </c>
      <c r="I130" s="15" t="s">
        <v>1809</v>
      </c>
      <c r="J130" s="15"/>
      <c r="K130" s="15"/>
      <c r="L130" s="15"/>
      <c r="M130" s="15" t="s">
        <v>1810</v>
      </c>
      <c r="N130" s="15" t="s">
        <v>1810</v>
      </c>
      <c r="O130" s="15" t="s">
        <v>1810</v>
      </c>
      <c r="P130" s="15"/>
      <c r="Q130" s="15"/>
      <c r="R130" s="15"/>
      <c r="S130" s="15"/>
      <c r="T130" s="38"/>
      <c r="U130" s="95"/>
      <c r="V130" s="95"/>
      <c r="W130" s="95"/>
      <c r="X130" s="95"/>
      <c r="Y130" s="95"/>
      <c r="Z130" s="15"/>
      <c r="AA130" s="15"/>
      <c r="AB130" s="39">
        <f t="shared" ref="AB130:AB193" si="10">LEN(A130)</f>
        <v>20</v>
      </c>
      <c r="AC130" s="39">
        <f t="shared" ref="AC130:AC193" si="11">LEN(D130)</f>
        <v>2</v>
      </c>
      <c r="AD130" s="96" t="s">
        <v>1811</v>
      </c>
      <c r="AE130" s="15" t="str">
        <f t="shared" ref="AE130:AE193" si="12">IF(CONCATENATE(IF(AI130="Ja",IF(AL130&gt;0,AL130,A130),""),IF(OR(IF(AK130="Ja",IF(AM130&gt;0,AM130,D130),"")="",IF(AI130="Ja",IF(AL130&gt;0,AL130,A130),"")=""),"",": "),IF(AK130="Ja",IF(AM130&gt;0,AM130,D130),""))="","",CONCATENATE("(",CONCATENATE(IF(AI130="Ja",IF(AL130&gt;0,AL130,A130),""),IF(OR(IF(AK130="Ja",IF(AM130&gt;0,AM130,D130),"")="",IF(AI130="Ja",IF(AL130&gt;0,AL130,A130),"")=""),"",": "),IF(AK130="Ja",IF(AM130&gt;0,AM130,D130),"")),")"))</f>
        <v/>
      </c>
      <c r="AF130" s="39"/>
      <c r="AG130" s="39" t="s">
        <v>1560</v>
      </c>
      <c r="AH130" s="39" t="s">
        <v>1561</v>
      </c>
      <c r="AI130" s="39" t="s">
        <v>1561</v>
      </c>
      <c r="AJ130" s="39" t="s">
        <v>1561</v>
      </c>
      <c r="AK130" s="39" t="s">
        <v>1561</v>
      </c>
      <c r="AL130" s="15"/>
      <c r="AM130" s="15"/>
      <c r="AN130" s="15"/>
      <c r="AO130" s="39"/>
      <c r="AP130" s="89">
        <f t="shared" ref="AP130:AP193" si="13">LEN(AM130)</f>
        <v>0</v>
      </c>
      <c r="AQ130" s="13" t="str">
        <f t="shared" ref="AQ130:AQ193" si="14">CONCATENATE(A130,D130)</f>
        <v>Brancherichtl OvschrJa</v>
      </c>
    </row>
    <row r="131" spans="1:43" x14ac:dyDescent="0.25">
      <c r="A131" s="15" t="s">
        <v>1808</v>
      </c>
      <c r="B131" s="15" t="s">
        <v>1695</v>
      </c>
      <c r="C131" s="15">
        <v>2</v>
      </c>
      <c r="D131" s="15" t="s">
        <v>1561</v>
      </c>
      <c r="E131" s="94">
        <v>200012181</v>
      </c>
      <c r="F131" s="15">
        <v>200035765</v>
      </c>
      <c r="G131" s="15" t="s">
        <v>1809</v>
      </c>
      <c r="H131" s="15" t="s">
        <v>1809</v>
      </c>
      <c r="I131" s="15" t="s">
        <v>1809</v>
      </c>
      <c r="J131" s="15"/>
      <c r="K131" s="15"/>
      <c r="L131" s="15"/>
      <c r="M131" s="15" t="s">
        <v>1812</v>
      </c>
      <c r="N131" s="15" t="s">
        <v>1812</v>
      </c>
      <c r="O131" s="15" t="s">
        <v>1812</v>
      </c>
      <c r="P131" s="15"/>
      <c r="Q131" s="15"/>
      <c r="R131" s="15"/>
      <c r="S131" s="15"/>
      <c r="T131" s="38"/>
      <c r="U131" s="95"/>
      <c r="V131" s="95"/>
      <c r="W131" s="95"/>
      <c r="X131" s="95"/>
      <c r="Y131" s="95"/>
      <c r="Z131" s="15"/>
      <c r="AA131" s="15"/>
      <c r="AB131" s="39">
        <f t="shared" si="10"/>
        <v>20</v>
      </c>
      <c r="AC131" s="39">
        <f t="shared" si="11"/>
        <v>3</v>
      </c>
      <c r="AD131" s="96" t="s">
        <v>1813</v>
      </c>
      <c r="AE131" s="15" t="str">
        <f t="shared" si="12"/>
        <v/>
      </c>
      <c r="AF131" s="39"/>
      <c r="AG131" s="39" t="s">
        <v>1560</v>
      </c>
      <c r="AH131" s="39" t="s">
        <v>1561</v>
      </c>
      <c r="AI131" s="39" t="s">
        <v>1561</v>
      </c>
      <c r="AJ131" s="39" t="s">
        <v>1561</v>
      </c>
      <c r="AK131" s="39" t="s">
        <v>1561</v>
      </c>
      <c r="AL131" s="15"/>
      <c r="AM131" s="15"/>
      <c r="AN131" s="15"/>
      <c r="AO131" s="39"/>
      <c r="AP131" s="89">
        <f t="shared" si="13"/>
        <v>0</v>
      </c>
      <c r="AQ131" s="13" t="str">
        <f t="shared" si="14"/>
        <v>Brancherichtl OvschrNee</v>
      </c>
    </row>
    <row r="132" spans="1:43" ht="30" x14ac:dyDescent="0.25">
      <c r="A132" s="15" t="s">
        <v>1814</v>
      </c>
      <c r="B132" s="15" t="s">
        <v>1608</v>
      </c>
      <c r="C132" s="15">
        <v>1</v>
      </c>
      <c r="D132" s="15" t="s">
        <v>1815</v>
      </c>
      <c r="E132" s="94">
        <v>200005042</v>
      </c>
      <c r="F132" s="15">
        <v>200005043</v>
      </c>
      <c r="G132" s="15" t="s">
        <v>1816</v>
      </c>
      <c r="H132" s="15" t="s">
        <v>1816</v>
      </c>
      <c r="I132" s="15" t="s">
        <v>1816</v>
      </c>
      <c r="J132" s="15"/>
      <c r="K132" s="15">
        <v>13</v>
      </c>
      <c r="L132" s="15"/>
      <c r="M132" s="15" t="s">
        <v>1816</v>
      </c>
      <c r="N132" s="15" t="s">
        <v>1816</v>
      </c>
      <c r="O132" s="15" t="s">
        <v>1816</v>
      </c>
      <c r="P132" s="15"/>
      <c r="Q132" s="15"/>
      <c r="R132" s="15"/>
      <c r="S132" s="15" t="s">
        <v>1632</v>
      </c>
      <c r="T132" s="38">
        <v>2</v>
      </c>
      <c r="U132" s="95"/>
      <c r="V132" s="95"/>
      <c r="W132" s="95" t="s">
        <v>1817</v>
      </c>
      <c r="X132" s="95" t="s">
        <v>1818</v>
      </c>
      <c r="Y132" s="95"/>
      <c r="Z132" s="15"/>
      <c r="AA132" s="15"/>
      <c r="AB132" s="39">
        <f t="shared" si="10"/>
        <v>11</v>
      </c>
      <c r="AC132" s="39">
        <f t="shared" si="11"/>
        <v>18</v>
      </c>
      <c r="AD132" s="96" t="s">
        <v>1819</v>
      </c>
      <c r="AE132" s="15" t="str">
        <f t="shared" si="12"/>
        <v>(Noodprocedure)</v>
      </c>
      <c r="AF132" s="39">
        <v>1</v>
      </c>
      <c r="AG132" s="39" t="s">
        <v>1698</v>
      </c>
      <c r="AH132" s="39" t="s">
        <v>1613</v>
      </c>
      <c r="AI132" s="39" t="s">
        <v>1613</v>
      </c>
      <c r="AJ132" s="39" t="s">
        <v>1561</v>
      </c>
      <c r="AK132" s="39" t="s">
        <v>1561</v>
      </c>
      <c r="AL132" s="15" t="s">
        <v>12078</v>
      </c>
      <c r="AM132" s="15"/>
      <c r="AN132" s="15"/>
      <c r="AO132" s="39"/>
      <c r="AP132" s="89">
        <f t="shared" si="13"/>
        <v>0</v>
      </c>
      <c r="AQ132" s="13" t="str">
        <f t="shared" si="14"/>
        <v>Brw in noodBrandweer algemeen</v>
      </c>
    </row>
    <row r="133" spans="1:43" ht="30" x14ac:dyDescent="0.25">
      <c r="A133" s="15" t="s">
        <v>1814</v>
      </c>
      <c r="B133" s="15" t="s">
        <v>1608</v>
      </c>
      <c r="C133" s="15">
        <v>2</v>
      </c>
      <c r="D133" s="15" t="s">
        <v>1820</v>
      </c>
      <c r="E133" s="94">
        <v>200005042</v>
      </c>
      <c r="F133" s="15">
        <v>200005044</v>
      </c>
      <c r="G133" s="15" t="s">
        <v>1816</v>
      </c>
      <c r="H133" s="15" t="s">
        <v>1816</v>
      </c>
      <c r="I133" s="15" t="s">
        <v>1816</v>
      </c>
      <c r="J133" s="15"/>
      <c r="K133" s="15">
        <v>13</v>
      </c>
      <c r="L133" s="15"/>
      <c r="M133" s="15" t="s">
        <v>1816</v>
      </c>
      <c r="N133" s="15" t="s">
        <v>1816</v>
      </c>
      <c r="O133" s="15" t="s">
        <v>1816</v>
      </c>
      <c r="P133" s="15"/>
      <c r="Q133" s="15"/>
      <c r="R133" s="15"/>
      <c r="S133" s="15" t="s">
        <v>1632</v>
      </c>
      <c r="T133" s="38">
        <v>2</v>
      </c>
      <c r="U133" s="95"/>
      <c r="V133" s="95"/>
      <c r="W133" s="95" t="s">
        <v>1817</v>
      </c>
      <c r="X133" s="95" t="s">
        <v>1818</v>
      </c>
      <c r="Y133" s="95"/>
      <c r="Z133" s="15"/>
      <c r="AA133" s="15"/>
      <c r="AB133" s="39">
        <f t="shared" si="10"/>
        <v>11</v>
      </c>
      <c r="AC133" s="39">
        <f t="shared" si="11"/>
        <v>19</v>
      </c>
      <c r="AD133" s="96" t="s">
        <v>1821</v>
      </c>
      <c r="AE133" s="15" t="str">
        <f t="shared" si="12"/>
        <v>(Noodprocedure)</v>
      </c>
      <c r="AF133" s="39">
        <v>1</v>
      </c>
      <c r="AG133" s="39" t="s">
        <v>1698</v>
      </c>
      <c r="AH133" s="39" t="s">
        <v>1613</v>
      </c>
      <c r="AI133" s="39" t="s">
        <v>1613</v>
      </c>
      <c r="AJ133" s="39" t="s">
        <v>1561</v>
      </c>
      <c r="AK133" s="39" t="s">
        <v>1561</v>
      </c>
      <c r="AL133" s="15" t="s">
        <v>12078</v>
      </c>
      <c r="AM133" s="15"/>
      <c r="AN133" s="15"/>
      <c r="AO133" s="39"/>
      <c r="AP133" s="89">
        <f t="shared" si="13"/>
        <v>0</v>
      </c>
      <c r="AQ133" s="13" t="str">
        <f t="shared" si="14"/>
        <v>Brw in noodBrandweer duikinzet</v>
      </c>
    </row>
    <row r="134" spans="1:43" ht="30" x14ac:dyDescent="0.25">
      <c r="A134" s="15" t="s">
        <v>1814</v>
      </c>
      <c r="B134" s="15" t="s">
        <v>1608</v>
      </c>
      <c r="C134" s="15">
        <v>3</v>
      </c>
      <c r="D134" s="15" t="s">
        <v>1823</v>
      </c>
      <c r="E134" s="94">
        <v>200005042</v>
      </c>
      <c r="F134" s="15">
        <v>200032431</v>
      </c>
      <c r="G134" s="15" t="s">
        <v>1816</v>
      </c>
      <c r="H134" s="15" t="s">
        <v>1816</v>
      </c>
      <c r="I134" s="15" t="s">
        <v>1816</v>
      </c>
      <c r="J134" s="15"/>
      <c r="K134" s="15">
        <v>13</v>
      </c>
      <c r="L134" s="15"/>
      <c r="M134" s="15" t="s">
        <v>1816</v>
      </c>
      <c r="N134" s="15" t="s">
        <v>1816</v>
      </c>
      <c r="O134" s="15" t="s">
        <v>1816</v>
      </c>
      <c r="P134" s="15"/>
      <c r="Q134" s="15"/>
      <c r="R134" s="15"/>
      <c r="S134" s="15" t="s">
        <v>1632</v>
      </c>
      <c r="T134" s="38">
        <v>2</v>
      </c>
      <c r="U134" s="95"/>
      <c r="V134" s="95"/>
      <c r="W134" s="95" t="s">
        <v>1817</v>
      </c>
      <c r="X134" s="95"/>
      <c r="Y134" s="95"/>
      <c r="Z134" s="15"/>
      <c r="AA134" s="15"/>
      <c r="AB134" s="39">
        <f t="shared" si="10"/>
        <v>11</v>
      </c>
      <c r="AC134" s="39">
        <f t="shared" si="11"/>
        <v>3</v>
      </c>
      <c r="AD134" s="96" t="s">
        <v>1824</v>
      </c>
      <c r="AE134" s="15" t="str">
        <f t="shared" si="12"/>
        <v>(Noodprocedure)</v>
      </c>
      <c r="AF134" s="39">
        <v>1</v>
      </c>
      <c r="AG134" s="39" t="s">
        <v>1698</v>
      </c>
      <c r="AH134" s="39" t="s">
        <v>1613</v>
      </c>
      <c r="AI134" s="39" t="s">
        <v>1613</v>
      </c>
      <c r="AJ134" s="39" t="s">
        <v>1561</v>
      </c>
      <c r="AK134" s="39" t="s">
        <v>1561</v>
      </c>
      <c r="AL134" s="15" t="s">
        <v>12078</v>
      </c>
      <c r="AM134" s="15"/>
      <c r="AN134" s="15"/>
      <c r="AO134" s="39"/>
      <c r="AP134" s="89">
        <f t="shared" si="13"/>
        <v>0</v>
      </c>
      <c r="AQ134" s="13" t="str">
        <f t="shared" si="14"/>
        <v>Brw in noodBRV</v>
      </c>
    </row>
    <row r="135" spans="1:43" ht="30" x14ac:dyDescent="0.25">
      <c r="A135" s="15" t="s">
        <v>1814</v>
      </c>
      <c r="B135" s="15" t="s">
        <v>1608</v>
      </c>
      <c r="C135" s="15">
        <v>4</v>
      </c>
      <c r="D135" s="15" t="s">
        <v>1825</v>
      </c>
      <c r="E135" s="94">
        <v>200005042</v>
      </c>
      <c r="F135" s="15">
        <v>200032432</v>
      </c>
      <c r="G135" s="15" t="s">
        <v>1816</v>
      </c>
      <c r="H135" s="15" t="s">
        <v>1816</v>
      </c>
      <c r="I135" s="15" t="s">
        <v>1816</v>
      </c>
      <c r="J135" s="15"/>
      <c r="K135" s="15">
        <v>13</v>
      </c>
      <c r="L135" s="15"/>
      <c r="M135" s="15" t="s">
        <v>1816</v>
      </c>
      <c r="N135" s="15" t="s">
        <v>1816</v>
      </c>
      <c r="O135" s="15" t="s">
        <v>1816</v>
      </c>
      <c r="P135" s="15"/>
      <c r="Q135" s="15"/>
      <c r="R135" s="15"/>
      <c r="S135" s="15" t="s">
        <v>1632</v>
      </c>
      <c r="T135" s="38">
        <v>2</v>
      </c>
      <c r="U135" s="95"/>
      <c r="V135" s="95"/>
      <c r="W135" s="95" t="s">
        <v>1817</v>
      </c>
      <c r="X135" s="95"/>
      <c r="Y135" s="95"/>
      <c r="Z135" s="15"/>
      <c r="AA135" s="15"/>
      <c r="AB135" s="39">
        <f t="shared" si="10"/>
        <v>11</v>
      </c>
      <c r="AC135" s="39">
        <f t="shared" si="11"/>
        <v>4</v>
      </c>
      <c r="AD135" s="96" t="s">
        <v>1826</v>
      </c>
      <c r="AE135" s="15" t="str">
        <f t="shared" si="12"/>
        <v>(Noodprocedure)</v>
      </c>
      <c r="AF135" s="39">
        <v>1</v>
      </c>
      <c r="AG135" s="39" t="s">
        <v>1698</v>
      </c>
      <c r="AH135" s="39" t="s">
        <v>1613</v>
      </c>
      <c r="AI135" s="39" t="s">
        <v>1613</v>
      </c>
      <c r="AJ135" s="39" t="s">
        <v>1561</v>
      </c>
      <c r="AK135" s="39" t="s">
        <v>1561</v>
      </c>
      <c r="AL135" s="15" t="s">
        <v>12078</v>
      </c>
      <c r="AM135" s="15"/>
      <c r="AN135" s="15"/>
      <c r="AO135" s="39"/>
      <c r="AP135" s="89">
        <f t="shared" si="13"/>
        <v>0</v>
      </c>
      <c r="AQ135" s="13" t="str">
        <f t="shared" si="14"/>
        <v>Brw in noodIBGS</v>
      </c>
    </row>
    <row r="136" spans="1:43" x14ac:dyDescent="0.25">
      <c r="A136" s="15" t="s">
        <v>1827</v>
      </c>
      <c r="B136" s="15" t="s">
        <v>1608</v>
      </c>
      <c r="C136" s="9">
        <v>1</v>
      </c>
      <c r="D136" s="15" t="s">
        <v>1834</v>
      </c>
      <c r="E136" s="94">
        <v>200005035</v>
      </c>
      <c r="F136" s="15">
        <v>200005037</v>
      </c>
      <c r="G136" s="15" t="s">
        <v>1829</v>
      </c>
      <c r="H136" s="15" t="s">
        <v>1829</v>
      </c>
      <c r="I136" s="15" t="s">
        <v>1829</v>
      </c>
      <c r="J136" s="15"/>
      <c r="K136" s="15"/>
      <c r="L136" s="15">
        <v>13</v>
      </c>
      <c r="M136" s="15" t="s">
        <v>1835</v>
      </c>
      <c r="N136" s="15" t="s">
        <v>1835</v>
      </c>
      <c r="O136" s="15" t="s">
        <v>1835</v>
      </c>
      <c r="P136" s="15"/>
      <c r="Q136" s="15"/>
      <c r="R136" s="15"/>
      <c r="S136" s="15" t="s">
        <v>1564</v>
      </c>
      <c r="T136" s="38">
        <v>10</v>
      </c>
      <c r="U136" s="95"/>
      <c r="V136" s="95"/>
      <c r="W136" s="95" t="s">
        <v>1831</v>
      </c>
      <c r="X136" s="95"/>
      <c r="Y136" s="95" t="s">
        <v>1836</v>
      </c>
      <c r="Z136" s="15"/>
      <c r="AA136" s="15"/>
      <c r="AB136" s="39">
        <f t="shared" si="10"/>
        <v>16</v>
      </c>
      <c r="AC136" s="39">
        <f t="shared" si="11"/>
        <v>3</v>
      </c>
      <c r="AD136" s="96" t="s">
        <v>1837</v>
      </c>
      <c r="AE136" s="15" t="str">
        <f t="shared" si="12"/>
        <v/>
      </c>
      <c r="AF136" s="39"/>
      <c r="AG136" s="39" t="s">
        <v>1560</v>
      </c>
      <c r="AH136" s="39" t="s">
        <v>1561</v>
      </c>
      <c r="AI136" s="39" t="s">
        <v>1561</v>
      </c>
      <c r="AJ136" s="39" t="s">
        <v>1561</v>
      </c>
      <c r="AK136" s="39" t="s">
        <v>1561</v>
      </c>
      <c r="AL136" s="15"/>
      <c r="AM136" s="15"/>
      <c r="AN136" s="15"/>
      <c r="AO136" s="39" t="s">
        <v>12187</v>
      </c>
      <c r="AP136" s="89">
        <f t="shared" si="13"/>
        <v>0</v>
      </c>
      <c r="AQ136" s="13" t="str">
        <f t="shared" si="14"/>
        <v>BurgeralarmeringAED</v>
      </c>
    </row>
    <row r="137" spans="1:43" ht="45" x14ac:dyDescent="0.25">
      <c r="A137" s="1" t="s">
        <v>1827</v>
      </c>
      <c r="B137" s="1" t="s">
        <v>1608</v>
      </c>
      <c r="C137" s="1">
        <v>2</v>
      </c>
      <c r="D137" s="1" t="s">
        <v>12704</v>
      </c>
      <c r="E137" s="109"/>
      <c r="F137" s="1"/>
      <c r="G137" s="1" t="s">
        <v>1829</v>
      </c>
      <c r="H137" s="1" t="s">
        <v>1829</v>
      </c>
      <c r="I137" s="1" t="s">
        <v>1829</v>
      </c>
      <c r="J137" s="1"/>
      <c r="K137" s="1"/>
      <c r="L137" s="1">
        <v>13</v>
      </c>
      <c r="M137" s="1" t="s">
        <v>12705</v>
      </c>
      <c r="N137" s="1" t="s">
        <v>12705</v>
      </c>
      <c r="O137" s="1" t="s">
        <v>12705</v>
      </c>
      <c r="P137" s="1"/>
      <c r="Q137" s="1"/>
      <c r="R137" s="1"/>
      <c r="S137" s="1" t="s">
        <v>1564</v>
      </c>
      <c r="T137" s="110">
        <v>10</v>
      </c>
      <c r="U137" s="111"/>
      <c r="V137" s="111"/>
      <c r="W137" s="111" t="s">
        <v>1831</v>
      </c>
      <c r="X137" s="111"/>
      <c r="Y137" s="111" t="s">
        <v>12706</v>
      </c>
      <c r="Z137" s="1"/>
      <c r="AA137" s="1"/>
      <c r="AB137" s="39">
        <f t="shared" si="10"/>
        <v>16</v>
      </c>
      <c r="AC137" s="97">
        <f t="shared" si="11"/>
        <v>15</v>
      </c>
      <c r="AD137" s="112" t="s">
        <v>12707</v>
      </c>
      <c r="AE137" s="1" t="str">
        <f t="shared" si="12"/>
        <v/>
      </c>
      <c r="AF137" s="97"/>
      <c r="AG137" s="97" t="s">
        <v>1560</v>
      </c>
      <c r="AH137" s="97" t="s">
        <v>1561</v>
      </c>
      <c r="AI137" s="97" t="s">
        <v>1561</v>
      </c>
      <c r="AJ137" s="97" t="s">
        <v>1561</v>
      </c>
      <c r="AK137" s="97" t="s">
        <v>1561</v>
      </c>
      <c r="AL137" s="1"/>
      <c r="AM137" s="1"/>
      <c r="AN137" s="1"/>
      <c r="AO137" s="97" t="s">
        <v>12198</v>
      </c>
      <c r="AP137" s="89">
        <f t="shared" si="13"/>
        <v>0</v>
      </c>
      <c r="AQ137" s="13" t="str">
        <f t="shared" si="14"/>
        <v>BurgeralarmeringAED geannuleerd</v>
      </c>
    </row>
    <row r="138" spans="1:43" x14ac:dyDescent="0.25">
      <c r="A138" s="15" t="s">
        <v>1827</v>
      </c>
      <c r="B138" s="15" t="s">
        <v>1608</v>
      </c>
      <c r="C138" s="15">
        <v>3</v>
      </c>
      <c r="D138" s="15" t="s">
        <v>1838</v>
      </c>
      <c r="E138" s="94">
        <v>200005035</v>
      </c>
      <c r="F138" s="15">
        <v>200032433</v>
      </c>
      <c r="G138" s="15" t="s">
        <v>1829</v>
      </c>
      <c r="H138" s="15" t="s">
        <v>1829</v>
      </c>
      <c r="I138" s="15" t="s">
        <v>1829</v>
      </c>
      <c r="J138" s="15"/>
      <c r="K138" s="15"/>
      <c r="L138" s="15">
        <v>13</v>
      </c>
      <c r="M138" s="15" t="s">
        <v>1839</v>
      </c>
      <c r="N138" s="15" t="s">
        <v>1839</v>
      </c>
      <c r="O138" s="15" t="s">
        <v>1839</v>
      </c>
      <c r="P138" s="15"/>
      <c r="Q138" s="15"/>
      <c r="R138" s="15"/>
      <c r="S138" s="15" t="s">
        <v>1564</v>
      </c>
      <c r="T138" s="38">
        <v>10</v>
      </c>
      <c r="U138" s="95"/>
      <c r="V138" s="95"/>
      <c r="W138" s="95" t="s">
        <v>1831</v>
      </c>
      <c r="X138" s="95"/>
      <c r="Y138" s="95"/>
      <c r="Z138" s="15"/>
      <c r="AA138" s="15"/>
      <c r="AB138" s="39">
        <f t="shared" si="10"/>
        <v>16</v>
      </c>
      <c r="AC138" s="39">
        <f t="shared" si="11"/>
        <v>14</v>
      </c>
      <c r="AD138" s="96" t="s">
        <v>1840</v>
      </c>
      <c r="AE138" s="15" t="str">
        <f t="shared" si="12"/>
        <v/>
      </c>
      <c r="AF138" s="39"/>
      <c r="AG138" s="39" t="s">
        <v>1560</v>
      </c>
      <c r="AH138" s="39" t="s">
        <v>1561</v>
      </c>
      <c r="AI138" s="39" t="s">
        <v>1561</v>
      </c>
      <c r="AJ138" s="39" t="s">
        <v>1561</v>
      </c>
      <c r="AK138" s="39" t="s">
        <v>1561</v>
      </c>
      <c r="AL138" s="15"/>
      <c r="AM138" s="15"/>
      <c r="AN138" s="15"/>
      <c r="AO138" s="39"/>
      <c r="AP138" s="89">
        <f t="shared" si="13"/>
        <v>0</v>
      </c>
      <c r="AQ138" s="13" t="str">
        <f t="shared" si="14"/>
        <v>BurgeralarmeringAED geen inzet</v>
      </c>
    </row>
    <row r="139" spans="1:43" x14ac:dyDescent="0.25">
      <c r="A139" s="15" t="s">
        <v>1827</v>
      </c>
      <c r="B139" s="15" t="s">
        <v>1608</v>
      </c>
      <c r="C139" s="9">
        <v>4</v>
      </c>
      <c r="D139" s="15" t="s">
        <v>1828</v>
      </c>
      <c r="E139" s="94">
        <v>200005035</v>
      </c>
      <c r="F139" s="15">
        <v>200005036</v>
      </c>
      <c r="G139" s="15" t="s">
        <v>1829</v>
      </c>
      <c r="H139" s="15" t="s">
        <v>1829</v>
      </c>
      <c r="I139" s="15" t="s">
        <v>1829</v>
      </c>
      <c r="J139" s="15"/>
      <c r="K139" s="15"/>
      <c r="L139" s="15">
        <v>13</v>
      </c>
      <c r="M139" s="15" t="s">
        <v>1830</v>
      </c>
      <c r="N139" s="15" t="s">
        <v>1830</v>
      </c>
      <c r="O139" s="15" t="s">
        <v>1830</v>
      </c>
      <c r="P139" s="15"/>
      <c r="Q139" s="15"/>
      <c r="R139" s="15"/>
      <c r="S139" s="15" t="s">
        <v>1564</v>
      </c>
      <c r="T139" s="38">
        <v>10</v>
      </c>
      <c r="U139" s="95"/>
      <c r="V139" s="95"/>
      <c r="W139" s="95" t="s">
        <v>1831</v>
      </c>
      <c r="X139" s="95"/>
      <c r="Y139" s="95" t="s">
        <v>1832</v>
      </c>
      <c r="Z139" s="15"/>
      <c r="AA139" s="15"/>
      <c r="AB139" s="39">
        <f t="shared" si="10"/>
        <v>16</v>
      </c>
      <c r="AC139" s="39">
        <f t="shared" si="11"/>
        <v>10</v>
      </c>
      <c r="AD139" s="96" t="s">
        <v>1833</v>
      </c>
      <c r="AE139" s="15" t="str">
        <f t="shared" si="12"/>
        <v/>
      </c>
      <c r="AF139" s="39"/>
      <c r="AG139" s="39" t="s">
        <v>1560</v>
      </c>
      <c r="AH139" s="39" t="s">
        <v>1561</v>
      </c>
      <c r="AI139" s="39" t="s">
        <v>1561</v>
      </c>
      <c r="AJ139" s="39" t="s">
        <v>1561</v>
      </c>
      <c r="AK139" s="39" t="s">
        <v>1561</v>
      </c>
      <c r="AL139" s="15"/>
      <c r="AM139" s="15"/>
      <c r="AN139" s="15"/>
      <c r="AO139" s="39" t="s">
        <v>12187</v>
      </c>
      <c r="AP139" s="89">
        <f t="shared" si="13"/>
        <v>0</v>
      </c>
      <c r="AQ139" s="13" t="str">
        <f t="shared" si="14"/>
        <v>BurgeralarmeringAmberalert</v>
      </c>
    </row>
    <row r="140" spans="1:43" x14ac:dyDescent="0.25">
      <c r="A140" s="15" t="s">
        <v>1827</v>
      </c>
      <c r="B140" s="15" t="s">
        <v>1608</v>
      </c>
      <c r="C140" s="9">
        <v>5</v>
      </c>
      <c r="D140" s="15" t="s">
        <v>1841</v>
      </c>
      <c r="E140" s="94">
        <v>200005035</v>
      </c>
      <c r="F140" s="15">
        <v>200005038</v>
      </c>
      <c r="G140" s="15" t="s">
        <v>1829</v>
      </c>
      <c r="H140" s="15" t="s">
        <v>1829</v>
      </c>
      <c r="I140" s="15" t="s">
        <v>1829</v>
      </c>
      <c r="J140" s="15"/>
      <c r="K140" s="15"/>
      <c r="L140" s="15">
        <v>13</v>
      </c>
      <c r="M140" s="15" t="s">
        <v>1842</v>
      </c>
      <c r="N140" s="15" t="s">
        <v>1842</v>
      </c>
      <c r="O140" s="15" t="s">
        <v>1842</v>
      </c>
      <c r="P140" s="15"/>
      <c r="Q140" s="15"/>
      <c r="R140" s="15"/>
      <c r="S140" s="15" t="s">
        <v>1564</v>
      </c>
      <c r="T140" s="38">
        <v>10</v>
      </c>
      <c r="U140" s="95"/>
      <c r="V140" s="95"/>
      <c r="W140" s="95" t="s">
        <v>1831</v>
      </c>
      <c r="X140" s="95"/>
      <c r="Y140" s="95" t="s">
        <v>1843</v>
      </c>
      <c r="Z140" s="15"/>
      <c r="AA140" s="15"/>
      <c r="AB140" s="39">
        <f t="shared" si="10"/>
        <v>16</v>
      </c>
      <c r="AC140" s="39">
        <f t="shared" si="11"/>
        <v>9</v>
      </c>
      <c r="AD140" s="96" t="s">
        <v>1844</v>
      </c>
      <c r="AE140" s="15" t="str">
        <f t="shared" si="12"/>
        <v/>
      </c>
      <c r="AF140" s="39"/>
      <c r="AG140" s="39" t="s">
        <v>1560</v>
      </c>
      <c r="AH140" s="39" t="s">
        <v>1561</v>
      </c>
      <c r="AI140" s="39" t="s">
        <v>1561</v>
      </c>
      <c r="AJ140" s="39" t="s">
        <v>1561</v>
      </c>
      <c r="AK140" s="39" t="s">
        <v>1561</v>
      </c>
      <c r="AL140" s="15"/>
      <c r="AM140" s="15"/>
      <c r="AN140" s="15"/>
      <c r="AO140" s="39" t="s">
        <v>12187</v>
      </c>
      <c r="AP140" s="89">
        <f t="shared" si="13"/>
        <v>0</v>
      </c>
      <c r="AQ140" s="13" t="str">
        <f t="shared" si="14"/>
        <v>BurgeralarmeringBurgernet</v>
      </c>
    </row>
    <row r="141" spans="1:43" x14ac:dyDescent="0.25">
      <c r="A141" s="15" t="s">
        <v>1827</v>
      </c>
      <c r="B141" s="15" t="s">
        <v>1608</v>
      </c>
      <c r="C141" s="9">
        <v>6</v>
      </c>
      <c r="D141" s="15" t="s">
        <v>1853</v>
      </c>
      <c r="E141" s="94">
        <v>200005035</v>
      </c>
      <c r="F141" s="15">
        <v>200035766</v>
      </c>
      <c r="G141" s="15" t="s">
        <v>1829</v>
      </c>
      <c r="H141" s="15" t="s">
        <v>1829</v>
      </c>
      <c r="I141" s="15" t="s">
        <v>1829</v>
      </c>
      <c r="J141" s="15"/>
      <c r="K141" s="15"/>
      <c r="L141" s="15">
        <v>13</v>
      </c>
      <c r="M141" s="15" t="s">
        <v>1854</v>
      </c>
      <c r="N141" s="15" t="s">
        <v>1854</v>
      </c>
      <c r="O141" s="15" t="s">
        <v>1854</v>
      </c>
      <c r="P141" s="15"/>
      <c r="Q141" s="15"/>
      <c r="R141" s="15"/>
      <c r="S141" s="15" t="s">
        <v>1564</v>
      </c>
      <c r="T141" s="38">
        <v>10</v>
      </c>
      <c r="U141" s="95"/>
      <c r="V141" s="95"/>
      <c r="W141" s="95" t="s">
        <v>1831</v>
      </c>
      <c r="X141" s="95"/>
      <c r="Y141" s="95"/>
      <c r="Z141" s="15"/>
      <c r="AA141" s="15"/>
      <c r="AB141" s="39">
        <f t="shared" si="10"/>
        <v>16</v>
      </c>
      <c r="AC141" s="39">
        <f t="shared" si="11"/>
        <v>8</v>
      </c>
      <c r="AD141" s="96" t="s">
        <v>1855</v>
      </c>
      <c r="AE141" s="15" t="str">
        <f t="shared" si="12"/>
        <v/>
      </c>
      <c r="AF141" s="39"/>
      <c r="AG141" s="39" t="s">
        <v>1560</v>
      </c>
      <c r="AH141" s="39" t="s">
        <v>1561</v>
      </c>
      <c r="AI141" s="39" t="s">
        <v>1561</v>
      </c>
      <c r="AJ141" s="39" t="s">
        <v>1561</v>
      </c>
      <c r="AK141" s="39" t="s">
        <v>1561</v>
      </c>
      <c r="AL141" s="15"/>
      <c r="AM141" s="15"/>
      <c r="AN141" s="15"/>
      <c r="AO141" s="39" t="s">
        <v>12187</v>
      </c>
      <c r="AP141" s="89">
        <f t="shared" si="13"/>
        <v>0</v>
      </c>
      <c r="AQ141" s="13" t="str">
        <f t="shared" si="14"/>
        <v>BurgeralarmeringFacebook</v>
      </c>
    </row>
    <row r="142" spans="1:43" ht="30" x14ac:dyDescent="0.25">
      <c r="A142" s="15" t="s">
        <v>1827</v>
      </c>
      <c r="B142" s="15" t="s">
        <v>1608</v>
      </c>
      <c r="C142" s="9">
        <v>7</v>
      </c>
      <c r="D142" s="15" t="s">
        <v>1845</v>
      </c>
      <c r="E142" s="94">
        <v>200005035</v>
      </c>
      <c r="F142" s="15">
        <v>200005039</v>
      </c>
      <c r="G142" s="15" t="s">
        <v>1829</v>
      </c>
      <c r="H142" s="15" t="s">
        <v>1829</v>
      </c>
      <c r="I142" s="15" t="s">
        <v>1829</v>
      </c>
      <c r="J142" s="15"/>
      <c r="K142" s="15"/>
      <c r="L142" s="15">
        <v>13</v>
      </c>
      <c r="M142" s="15" t="s">
        <v>1846</v>
      </c>
      <c r="N142" s="15" t="s">
        <v>1846</v>
      </c>
      <c r="O142" s="15" t="s">
        <v>1846</v>
      </c>
      <c r="P142" s="15"/>
      <c r="Q142" s="15"/>
      <c r="R142" s="15"/>
      <c r="S142" s="15" t="s">
        <v>1564</v>
      </c>
      <c r="T142" s="38">
        <v>10</v>
      </c>
      <c r="U142" s="95"/>
      <c r="V142" s="95"/>
      <c r="W142" s="95" t="s">
        <v>1831</v>
      </c>
      <c r="X142" s="95"/>
      <c r="Y142" s="95" t="s">
        <v>1847</v>
      </c>
      <c r="Z142" s="15"/>
      <c r="AA142" s="15"/>
      <c r="AB142" s="39">
        <f t="shared" si="10"/>
        <v>16</v>
      </c>
      <c r="AC142" s="39">
        <f t="shared" si="11"/>
        <v>8</v>
      </c>
      <c r="AD142" s="96" t="s">
        <v>1848</v>
      </c>
      <c r="AE142" s="15" t="str">
        <f t="shared" si="12"/>
        <v/>
      </c>
      <c r="AF142" s="39"/>
      <c r="AG142" s="39" t="s">
        <v>1560</v>
      </c>
      <c r="AH142" s="39" t="s">
        <v>1561</v>
      </c>
      <c r="AI142" s="39" t="s">
        <v>1561</v>
      </c>
      <c r="AJ142" s="39" t="s">
        <v>1561</v>
      </c>
      <c r="AK142" s="39" t="s">
        <v>1561</v>
      </c>
      <c r="AL142" s="15"/>
      <c r="AM142" s="15"/>
      <c r="AN142" s="15"/>
      <c r="AO142" s="39" t="s">
        <v>12187</v>
      </c>
      <c r="AP142" s="89">
        <f t="shared" si="13"/>
        <v>0</v>
      </c>
      <c r="AQ142" s="13" t="str">
        <f t="shared" si="14"/>
        <v>BurgeralarmeringNL alert</v>
      </c>
    </row>
    <row r="143" spans="1:43" x14ac:dyDescent="0.25">
      <c r="A143" s="15" t="s">
        <v>1827</v>
      </c>
      <c r="B143" s="15" t="s">
        <v>1608</v>
      </c>
      <c r="C143" s="9">
        <v>8</v>
      </c>
      <c r="D143" s="15" t="s">
        <v>1849</v>
      </c>
      <c r="E143" s="94">
        <v>200005035</v>
      </c>
      <c r="F143" s="15">
        <v>200005040</v>
      </c>
      <c r="G143" s="15" t="s">
        <v>1829</v>
      </c>
      <c r="H143" s="15" t="s">
        <v>1829</v>
      </c>
      <c r="I143" s="15" t="s">
        <v>1829</v>
      </c>
      <c r="J143" s="15"/>
      <c r="K143" s="15"/>
      <c r="L143" s="15">
        <v>13</v>
      </c>
      <c r="M143" s="15" t="s">
        <v>1850</v>
      </c>
      <c r="N143" s="15" t="s">
        <v>1850</v>
      </c>
      <c r="O143" s="15" t="s">
        <v>1850</v>
      </c>
      <c r="P143" s="15"/>
      <c r="Q143" s="15"/>
      <c r="R143" s="15"/>
      <c r="S143" s="15" t="s">
        <v>1564</v>
      </c>
      <c r="T143" s="38">
        <v>10</v>
      </c>
      <c r="U143" s="95"/>
      <c r="V143" s="95"/>
      <c r="W143" s="95" t="s">
        <v>1831</v>
      </c>
      <c r="X143" s="95"/>
      <c r="Y143" s="95" t="s">
        <v>1851</v>
      </c>
      <c r="Z143" s="15"/>
      <c r="AA143" s="15"/>
      <c r="AB143" s="39">
        <f t="shared" si="10"/>
        <v>16</v>
      </c>
      <c r="AC143" s="39">
        <f t="shared" si="11"/>
        <v>13</v>
      </c>
      <c r="AD143" s="96" t="s">
        <v>1852</v>
      </c>
      <c r="AE143" s="15" t="str">
        <f t="shared" si="12"/>
        <v/>
      </c>
      <c r="AF143" s="39"/>
      <c r="AG143" s="39" t="s">
        <v>1560</v>
      </c>
      <c r="AH143" s="39" t="s">
        <v>1561</v>
      </c>
      <c r="AI143" s="39" t="s">
        <v>1561</v>
      </c>
      <c r="AJ143" s="39" t="s">
        <v>1561</v>
      </c>
      <c r="AK143" s="39" t="s">
        <v>1561</v>
      </c>
      <c r="AL143" s="15"/>
      <c r="AM143" s="15"/>
      <c r="AN143" s="15"/>
      <c r="AO143" s="39" t="s">
        <v>12187</v>
      </c>
      <c r="AP143" s="89">
        <f t="shared" si="13"/>
        <v>0</v>
      </c>
      <c r="AQ143" s="13" t="str">
        <f t="shared" si="14"/>
        <v>BurgeralarmeringSociale media</v>
      </c>
    </row>
    <row r="144" spans="1:43" x14ac:dyDescent="0.25">
      <c r="A144" s="15" t="s">
        <v>1827</v>
      </c>
      <c r="B144" s="15" t="s">
        <v>1608</v>
      </c>
      <c r="C144" s="9">
        <v>9</v>
      </c>
      <c r="D144" s="15" t="s">
        <v>1856</v>
      </c>
      <c r="E144" s="94">
        <v>200005035</v>
      </c>
      <c r="F144" s="15">
        <v>200035767</v>
      </c>
      <c r="G144" s="15" t="s">
        <v>1829</v>
      </c>
      <c r="H144" s="15" t="s">
        <v>1829</v>
      </c>
      <c r="I144" s="15" t="s">
        <v>1829</v>
      </c>
      <c r="J144" s="15"/>
      <c r="K144" s="15"/>
      <c r="L144" s="15">
        <v>13</v>
      </c>
      <c r="M144" s="15" t="s">
        <v>1857</v>
      </c>
      <c r="N144" s="15" t="s">
        <v>1857</v>
      </c>
      <c r="O144" s="15" t="s">
        <v>1857</v>
      </c>
      <c r="P144" s="15"/>
      <c r="Q144" s="15"/>
      <c r="R144" s="15"/>
      <c r="S144" s="15" t="s">
        <v>1564</v>
      </c>
      <c r="T144" s="38">
        <v>10</v>
      </c>
      <c r="U144" s="95"/>
      <c r="V144" s="95"/>
      <c r="W144" s="95" t="s">
        <v>1831</v>
      </c>
      <c r="X144" s="95"/>
      <c r="Y144" s="95"/>
      <c r="Z144" s="15"/>
      <c r="AA144" s="15"/>
      <c r="AB144" s="39">
        <f t="shared" si="10"/>
        <v>16</v>
      </c>
      <c r="AC144" s="39">
        <f t="shared" si="11"/>
        <v>7</v>
      </c>
      <c r="AD144" s="96" t="s">
        <v>1858</v>
      </c>
      <c r="AE144" s="15" t="str">
        <f t="shared" si="12"/>
        <v/>
      </c>
      <c r="AF144" s="39"/>
      <c r="AG144" s="39" t="s">
        <v>1560</v>
      </c>
      <c r="AH144" s="39" t="s">
        <v>1561</v>
      </c>
      <c r="AI144" s="39" t="s">
        <v>1561</v>
      </c>
      <c r="AJ144" s="39" t="s">
        <v>1561</v>
      </c>
      <c r="AK144" s="39" t="s">
        <v>1561</v>
      </c>
      <c r="AL144" s="15"/>
      <c r="AM144" s="15"/>
      <c r="AN144" s="15"/>
      <c r="AO144" s="39" t="s">
        <v>12187</v>
      </c>
      <c r="AP144" s="89">
        <f t="shared" si="13"/>
        <v>0</v>
      </c>
      <c r="AQ144" s="13" t="str">
        <f t="shared" si="14"/>
        <v>BurgeralarmeringTwitter</v>
      </c>
    </row>
    <row r="145" spans="1:43" x14ac:dyDescent="0.25">
      <c r="A145" s="15" t="s">
        <v>1827</v>
      </c>
      <c r="B145" s="15" t="s">
        <v>1608</v>
      </c>
      <c r="C145" s="15">
        <v>10</v>
      </c>
      <c r="D145" s="15" t="s">
        <v>1862</v>
      </c>
      <c r="E145" s="94">
        <v>200005035</v>
      </c>
      <c r="F145" s="15">
        <v>200032434</v>
      </c>
      <c r="G145" s="15" t="s">
        <v>1829</v>
      </c>
      <c r="H145" s="15" t="s">
        <v>1829</v>
      </c>
      <c r="I145" s="15" t="s">
        <v>1829</v>
      </c>
      <c r="J145" s="15"/>
      <c r="K145" s="15"/>
      <c r="L145" s="15">
        <v>13</v>
      </c>
      <c r="M145" s="15" t="s">
        <v>1863</v>
      </c>
      <c r="N145" s="15" t="s">
        <v>1863</v>
      </c>
      <c r="O145" s="15" t="s">
        <v>1863</v>
      </c>
      <c r="P145" s="15"/>
      <c r="Q145" s="15"/>
      <c r="R145" s="15"/>
      <c r="S145" s="15" t="s">
        <v>1564</v>
      </c>
      <c r="T145" s="38">
        <v>10</v>
      </c>
      <c r="U145" s="95"/>
      <c r="V145" s="95"/>
      <c r="W145" s="95" t="s">
        <v>1831</v>
      </c>
      <c r="X145" s="95"/>
      <c r="Y145" s="95"/>
      <c r="Z145" s="15"/>
      <c r="AA145" s="15"/>
      <c r="AB145" s="39">
        <f t="shared" si="10"/>
        <v>16</v>
      </c>
      <c r="AC145" s="39">
        <f t="shared" si="11"/>
        <v>3</v>
      </c>
      <c r="AD145" s="96" t="s">
        <v>1864</v>
      </c>
      <c r="AE145" s="15" t="str">
        <f t="shared" si="12"/>
        <v/>
      </c>
      <c r="AF145" s="39"/>
      <c r="AG145" s="39" t="s">
        <v>1560</v>
      </c>
      <c r="AH145" s="39" t="s">
        <v>1561</v>
      </c>
      <c r="AI145" s="39" t="s">
        <v>1561</v>
      </c>
      <c r="AJ145" s="39" t="s">
        <v>1561</v>
      </c>
      <c r="AK145" s="39" t="s">
        <v>1561</v>
      </c>
      <c r="AL145" s="15"/>
      <c r="AM145" s="15"/>
      <c r="AN145" s="15"/>
      <c r="AO145" s="39"/>
      <c r="AP145" s="89">
        <f t="shared" si="13"/>
        <v>0</v>
      </c>
      <c r="AQ145" s="13" t="str">
        <f t="shared" si="14"/>
        <v>BurgeralarmeringWAS</v>
      </c>
    </row>
    <row r="146" spans="1:43" x14ac:dyDescent="0.25">
      <c r="A146" s="15" t="s">
        <v>1827</v>
      </c>
      <c r="B146" s="15" t="s">
        <v>1608</v>
      </c>
      <c r="C146" s="9">
        <v>11</v>
      </c>
      <c r="D146" s="15" t="s">
        <v>1859</v>
      </c>
      <c r="E146" s="94">
        <v>200005035</v>
      </c>
      <c r="F146" s="15">
        <v>200035768</v>
      </c>
      <c r="G146" s="15" t="s">
        <v>1829</v>
      </c>
      <c r="H146" s="15" t="s">
        <v>1829</v>
      </c>
      <c r="I146" s="15" t="s">
        <v>1829</v>
      </c>
      <c r="J146" s="15"/>
      <c r="K146" s="15"/>
      <c r="L146" s="15">
        <v>13</v>
      </c>
      <c r="M146" s="15" t="s">
        <v>1860</v>
      </c>
      <c r="N146" s="15" t="s">
        <v>1860</v>
      </c>
      <c r="O146" s="15" t="s">
        <v>1860</v>
      </c>
      <c r="P146" s="15"/>
      <c r="Q146" s="15"/>
      <c r="R146" s="15"/>
      <c r="S146" s="15" t="s">
        <v>1564</v>
      </c>
      <c r="T146" s="38">
        <v>10</v>
      </c>
      <c r="U146" s="95"/>
      <c r="V146" s="95"/>
      <c r="W146" s="95" t="s">
        <v>1831</v>
      </c>
      <c r="X146" s="95"/>
      <c r="Y146" s="95"/>
      <c r="Z146" s="15"/>
      <c r="AA146" s="15"/>
      <c r="AB146" s="39">
        <f t="shared" si="10"/>
        <v>16</v>
      </c>
      <c r="AC146" s="39">
        <f t="shared" si="11"/>
        <v>8</v>
      </c>
      <c r="AD146" s="96" t="s">
        <v>1861</v>
      </c>
      <c r="AE146" s="15" t="str">
        <f t="shared" si="12"/>
        <v/>
      </c>
      <c r="AF146" s="39"/>
      <c r="AG146" s="39" t="s">
        <v>1560</v>
      </c>
      <c r="AH146" s="39" t="s">
        <v>1561</v>
      </c>
      <c r="AI146" s="39" t="s">
        <v>1561</v>
      </c>
      <c r="AJ146" s="39" t="s">
        <v>1561</v>
      </c>
      <c r="AK146" s="39" t="s">
        <v>1561</v>
      </c>
      <c r="AL146" s="15"/>
      <c r="AM146" s="15"/>
      <c r="AN146" s="15"/>
      <c r="AO146" s="39" t="s">
        <v>12187</v>
      </c>
      <c r="AP146" s="89">
        <f t="shared" si="13"/>
        <v>0</v>
      </c>
      <c r="AQ146" s="13" t="str">
        <f t="shared" si="14"/>
        <v>BurgeralarmeringWhatsApp</v>
      </c>
    </row>
    <row r="147" spans="1:43" x14ac:dyDescent="0.25">
      <c r="A147" s="15" t="s">
        <v>1865</v>
      </c>
      <c r="B147" s="15" t="s">
        <v>1558</v>
      </c>
      <c r="C147" s="15"/>
      <c r="D147" s="15"/>
      <c r="E147" s="94">
        <v>200005222</v>
      </c>
      <c r="F147" s="15"/>
      <c r="G147" s="15" t="s">
        <v>1866</v>
      </c>
      <c r="H147" s="15" t="s">
        <v>1866</v>
      </c>
      <c r="I147" s="15" t="s">
        <v>1866</v>
      </c>
      <c r="J147" s="15"/>
      <c r="K147" s="15"/>
      <c r="L147" s="15"/>
      <c r="M147" s="15"/>
      <c r="N147" s="15"/>
      <c r="O147" s="15"/>
      <c r="P147" s="15"/>
      <c r="Q147" s="15"/>
      <c r="R147" s="15"/>
      <c r="S147" s="15"/>
      <c r="T147" s="38"/>
      <c r="U147" s="95"/>
      <c r="V147" s="95"/>
      <c r="W147" s="95"/>
      <c r="X147" s="95"/>
      <c r="Y147" s="95"/>
      <c r="Z147" s="15"/>
      <c r="AA147" s="15"/>
      <c r="AB147" s="39">
        <f t="shared" si="10"/>
        <v>18</v>
      </c>
      <c r="AC147" s="39">
        <f t="shared" si="11"/>
        <v>0</v>
      </c>
      <c r="AD147" s="96" t="s">
        <v>1867</v>
      </c>
      <c r="AE147" s="15" t="str">
        <f t="shared" si="12"/>
        <v/>
      </c>
      <c r="AF147" s="39"/>
      <c r="AG147" s="39" t="s">
        <v>1560</v>
      </c>
      <c r="AH147" s="39" t="s">
        <v>1561</v>
      </c>
      <c r="AI147" s="39" t="s">
        <v>1561</v>
      </c>
      <c r="AJ147" s="39" t="s">
        <v>1561</v>
      </c>
      <c r="AK147" s="39" t="s">
        <v>1561</v>
      </c>
      <c r="AL147" s="15"/>
      <c r="AM147" s="15"/>
      <c r="AN147" s="15"/>
      <c r="AO147" s="39"/>
      <c r="AP147" s="89">
        <f t="shared" si="13"/>
        <v>0</v>
      </c>
      <c r="AQ147" s="13" t="str">
        <f t="shared" si="14"/>
        <v>Burgernet actie ID</v>
      </c>
    </row>
    <row r="148" spans="1:43" x14ac:dyDescent="0.25">
      <c r="A148" s="15" t="s">
        <v>1868</v>
      </c>
      <c r="B148" s="15" t="s">
        <v>1628</v>
      </c>
      <c r="C148" s="15">
        <v>1</v>
      </c>
      <c r="D148" s="15" t="s">
        <v>1869</v>
      </c>
      <c r="E148" s="94">
        <v>200011967</v>
      </c>
      <c r="F148" s="15">
        <v>200032435</v>
      </c>
      <c r="G148" s="15" t="s">
        <v>1870</v>
      </c>
      <c r="H148" s="15" t="s">
        <v>1870</v>
      </c>
      <c r="I148" s="15" t="s">
        <v>1870</v>
      </c>
      <c r="J148" s="15"/>
      <c r="K148" s="15"/>
      <c r="L148" s="15"/>
      <c r="M148" s="15" t="s">
        <v>1871</v>
      </c>
      <c r="N148" s="15" t="s">
        <v>1871</v>
      </c>
      <c r="O148" s="15" t="s">
        <v>1871</v>
      </c>
      <c r="P148" s="15"/>
      <c r="Q148" s="15"/>
      <c r="R148" s="15"/>
      <c r="S148" s="15"/>
      <c r="T148" s="38"/>
      <c r="U148" s="95"/>
      <c r="V148" s="95"/>
      <c r="W148" s="95"/>
      <c r="X148" s="95"/>
      <c r="Y148" s="95"/>
      <c r="Z148" s="15"/>
      <c r="AA148" s="15"/>
      <c r="AB148" s="39">
        <f t="shared" si="10"/>
        <v>19</v>
      </c>
      <c r="AC148" s="39">
        <f t="shared" si="11"/>
        <v>16</v>
      </c>
      <c r="AD148" s="96" t="s">
        <v>1872</v>
      </c>
      <c r="AE148" s="15" t="str">
        <f t="shared" si="12"/>
        <v/>
      </c>
      <c r="AF148" s="39">
        <v>1</v>
      </c>
      <c r="AG148" s="39" t="s">
        <v>1560</v>
      </c>
      <c r="AH148" s="39" t="s">
        <v>1561</v>
      </c>
      <c r="AI148" s="39" t="s">
        <v>1561</v>
      </c>
      <c r="AJ148" s="39" t="s">
        <v>1561</v>
      </c>
      <c r="AK148" s="39" t="s">
        <v>1561</v>
      </c>
      <c r="AL148" s="15"/>
      <c r="AM148" s="15"/>
      <c r="AN148" s="15"/>
      <c r="AO148" s="39"/>
      <c r="AP148" s="89">
        <f t="shared" si="13"/>
        <v>0</v>
      </c>
      <c r="AQ148" s="13" t="str">
        <f t="shared" si="14"/>
        <v>Cat. Br/GS PAC MeldC1 Tech. Geverif</v>
      </c>
    </row>
    <row r="149" spans="1:43" x14ac:dyDescent="0.25">
      <c r="A149" s="15" t="s">
        <v>1868</v>
      </c>
      <c r="B149" s="15" t="s">
        <v>1628</v>
      </c>
      <c r="C149" s="15">
        <v>2</v>
      </c>
      <c r="D149" s="15" t="s">
        <v>1873</v>
      </c>
      <c r="E149" s="94">
        <v>200011967</v>
      </c>
      <c r="F149" s="15">
        <v>200032436</v>
      </c>
      <c r="G149" s="15" t="s">
        <v>1870</v>
      </c>
      <c r="H149" s="15" t="s">
        <v>1870</v>
      </c>
      <c r="I149" s="15" t="s">
        <v>1870</v>
      </c>
      <c r="J149" s="15"/>
      <c r="K149" s="15"/>
      <c r="L149" s="15"/>
      <c r="M149" s="15" t="s">
        <v>1874</v>
      </c>
      <c r="N149" s="15" t="s">
        <v>1874</v>
      </c>
      <c r="O149" s="15" t="s">
        <v>1874</v>
      </c>
      <c r="P149" s="15"/>
      <c r="Q149" s="15"/>
      <c r="R149" s="15"/>
      <c r="S149" s="15"/>
      <c r="T149" s="38"/>
      <c r="U149" s="95"/>
      <c r="V149" s="95"/>
      <c r="W149" s="95"/>
      <c r="X149" s="95"/>
      <c r="Y149" s="95"/>
      <c r="Z149" s="15"/>
      <c r="AA149" s="15"/>
      <c r="AB149" s="39">
        <f t="shared" si="10"/>
        <v>19</v>
      </c>
      <c r="AC149" s="39">
        <f t="shared" si="11"/>
        <v>18</v>
      </c>
      <c r="AD149" s="96" t="s">
        <v>1875</v>
      </c>
      <c r="AE149" s="15" t="str">
        <f t="shared" si="12"/>
        <v/>
      </c>
      <c r="AF149" s="39">
        <v>2</v>
      </c>
      <c r="AG149" s="39" t="s">
        <v>1560</v>
      </c>
      <c r="AH149" s="39" t="s">
        <v>1561</v>
      </c>
      <c r="AI149" s="39" t="s">
        <v>1561</v>
      </c>
      <c r="AJ149" s="39" t="s">
        <v>1561</v>
      </c>
      <c r="AK149" s="39" t="s">
        <v>1561</v>
      </c>
      <c r="AL149" s="15"/>
      <c r="AM149" s="15"/>
      <c r="AN149" s="15"/>
      <c r="AO149" s="39"/>
      <c r="AP149" s="89">
        <f t="shared" si="13"/>
        <v>0</v>
      </c>
      <c r="AQ149" s="13" t="str">
        <f t="shared" si="14"/>
        <v>Cat. Br/GS PAC MeldC2 Handbrandmelder</v>
      </c>
    </row>
    <row r="150" spans="1:43" x14ac:dyDescent="0.25">
      <c r="A150" s="15" t="s">
        <v>1868</v>
      </c>
      <c r="B150" s="15" t="s">
        <v>1628</v>
      </c>
      <c r="C150" s="15">
        <v>3</v>
      </c>
      <c r="D150" s="15" t="s">
        <v>1876</v>
      </c>
      <c r="E150" s="94">
        <v>200011967</v>
      </c>
      <c r="F150" s="15">
        <v>200032437</v>
      </c>
      <c r="G150" s="15" t="s">
        <v>1870</v>
      </c>
      <c r="H150" s="15" t="s">
        <v>1870</v>
      </c>
      <c r="I150" s="15" t="s">
        <v>1870</v>
      </c>
      <c r="J150" s="15"/>
      <c r="K150" s="15"/>
      <c r="L150" s="15"/>
      <c r="M150" s="15" t="s">
        <v>1877</v>
      </c>
      <c r="N150" s="15" t="s">
        <v>1877</v>
      </c>
      <c r="O150" s="15" t="s">
        <v>1877</v>
      </c>
      <c r="P150" s="15"/>
      <c r="Q150" s="15"/>
      <c r="R150" s="15"/>
      <c r="S150" s="15"/>
      <c r="T150" s="38"/>
      <c r="U150" s="95"/>
      <c r="V150" s="95"/>
      <c r="W150" s="95"/>
      <c r="X150" s="95"/>
      <c r="Y150" s="95"/>
      <c r="Z150" s="15"/>
      <c r="AA150" s="15"/>
      <c r="AB150" s="39">
        <f t="shared" si="10"/>
        <v>19</v>
      </c>
      <c r="AC150" s="39">
        <f t="shared" si="11"/>
        <v>13</v>
      </c>
      <c r="AD150" s="96" t="s">
        <v>1878</v>
      </c>
      <c r="AE150" s="15" t="str">
        <f t="shared" si="12"/>
        <v/>
      </c>
      <c r="AF150" s="39">
        <v>1</v>
      </c>
      <c r="AG150" s="39" t="s">
        <v>1560</v>
      </c>
      <c r="AH150" s="39" t="s">
        <v>1561</v>
      </c>
      <c r="AI150" s="39" t="s">
        <v>1561</v>
      </c>
      <c r="AJ150" s="39" t="s">
        <v>1561</v>
      </c>
      <c r="AK150" s="39" t="s">
        <v>1561</v>
      </c>
      <c r="AL150" s="15"/>
      <c r="AM150" s="15"/>
      <c r="AN150" s="15"/>
      <c r="AO150" s="39"/>
      <c r="AP150" s="89">
        <f t="shared" si="13"/>
        <v>0</v>
      </c>
      <c r="AQ150" s="13" t="str">
        <f t="shared" si="14"/>
        <v>Cat. Br/GS PAC MeldC3 2de melder</v>
      </c>
    </row>
    <row r="151" spans="1:43" x14ac:dyDescent="0.25">
      <c r="A151" s="15" t="s">
        <v>1868</v>
      </c>
      <c r="B151" s="15" t="s">
        <v>1628</v>
      </c>
      <c r="C151" s="15">
        <v>4</v>
      </c>
      <c r="D151" s="15" t="s">
        <v>1879</v>
      </c>
      <c r="E151" s="94">
        <v>200011967</v>
      </c>
      <c r="F151" s="15">
        <v>200032438</v>
      </c>
      <c r="G151" s="15" t="s">
        <v>1870</v>
      </c>
      <c r="H151" s="15" t="s">
        <v>1870</v>
      </c>
      <c r="I151" s="15" t="s">
        <v>1870</v>
      </c>
      <c r="J151" s="15"/>
      <c r="K151" s="15"/>
      <c r="L151" s="15"/>
      <c r="M151" s="15" t="s">
        <v>1880</v>
      </c>
      <c r="N151" s="15" t="s">
        <v>1880</v>
      </c>
      <c r="O151" s="15" t="s">
        <v>1880</v>
      </c>
      <c r="P151" s="15"/>
      <c r="Q151" s="15"/>
      <c r="R151" s="15"/>
      <c r="S151" s="15"/>
      <c r="T151" s="38"/>
      <c r="U151" s="95"/>
      <c r="V151" s="95"/>
      <c r="W151" s="95"/>
      <c r="X151" s="95"/>
      <c r="Y151" s="95"/>
      <c r="Z151" s="15"/>
      <c r="AA151" s="15"/>
      <c r="AB151" s="39">
        <f t="shared" si="10"/>
        <v>19</v>
      </c>
      <c r="AC151" s="39">
        <f t="shared" si="11"/>
        <v>19</v>
      </c>
      <c r="AD151" s="96" t="s">
        <v>1881</v>
      </c>
      <c r="AE151" s="15" t="str">
        <f t="shared" si="12"/>
        <v/>
      </c>
      <c r="AF151" s="39">
        <v>2</v>
      </c>
      <c r="AG151" s="39" t="s">
        <v>1560</v>
      </c>
      <c r="AH151" s="39" t="s">
        <v>1561</v>
      </c>
      <c r="AI151" s="39" t="s">
        <v>1561</v>
      </c>
      <c r="AJ151" s="39" t="s">
        <v>1561</v>
      </c>
      <c r="AK151" s="39" t="s">
        <v>1561</v>
      </c>
      <c r="AL151" s="15"/>
      <c r="AM151" s="15"/>
      <c r="AN151" s="15"/>
      <c r="AO151" s="39"/>
      <c r="AP151" s="89">
        <f t="shared" si="13"/>
        <v>0</v>
      </c>
      <c r="AQ151" s="13" t="str">
        <f t="shared" si="14"/>
        <v>Cat. Br/GS PAC MeldC4 1e meld Bu Werkt</v>
      </c>
    </row>
    <row r="152" spans="1:43" x14ac:dyDescent="0.25">
      <c r="A152" s="15" t="s">
        <v>1868</v>
      </c>
      <c r="B152" s="15" t="s">
        <v>1628</v>
      </c>
      <c r="C152" s="15">
        <v>5</v>
      </c>
      <c r="D152" s="15" t="s">
        <v>1882</v>
      </c>
      <c r="E152" s="94">
        <v>200011967</v>
      </c>
      <c r="F152" s="15">
        <v>200032439</v>
      </c>
      <c r="G152" s="15" t="s">
        <v>1870</v>
      </c>
      <c r="H152" s="15" t="s">
        <v>1870</v>
      </c>
      <c r="I152" s="15" t="s">
        <v>1870</v>
      </c>
      <c r="J152" s="15"/>
      <c r="K152" s="15"/>
      <c r="L152" s="15"/>
      <c r="M152" s="15" t="s">
        <v>1883</v>
      </c>
      <c r="N152" s="15" t="s">
        <v>1883</v>
      </c>
      <c r="O152" s="15" t="s">
        <v>1883</v>
      </c>
      <c r="P152" s="15"/>
      <c r="Q152" s="15"/>
      <c r="R152" s="15"/>
      <c r="S152" s="15"/>
      <c r="T152" s="38"/>
      <c r="U152" s="95"/>
      <c r="V152" s="95"/>
      <c r="W152" s="95"/>
      <c r="X152" s="95"/>
      <c r="Y152" s="95"/>
      <c r="Z152" s="15"/>
      <c r="AA152" s="15"/>
      <c r="AB152" s="39">
        <f t="shared" si="10"/>
        <v>19</v>
      </c>
      <c r="AC152" s="39">
        <f t="shared" si="11"/>
        <v>19</v>
      </c>
      <c r="AD152" s="96" t="s">
        <v>1884</v>
      </c>
      <c r="AE152" s="15" t="str">
        <f t="shared" si="12"/>
        <v/>
      </c>
      <c r="AF152" s="39">
        <v>2</v>
      </c>
      <c r="AG152" s="39" t="s">
        <v>1560</v>
      </c>
      <c r="AH152" s="39" t="s">
        <v>1561</v>
      </c>
      <c r="AI152" s="39" t="s">
        <v>1561</v>
      </c>
      <c r="AJ152" s="39" t="s">
        <v>1561</v>
      </c>
      <c r="AK152" s="39" t="s">
        <v>1561</v>
      </c>
      <c r="AL152" s="15"/>
      <c r="AM152" s="15"/>
      <c r="AN152" s="15"/>
      <c r="AO152" s="39"/>
      <c r="AP152" s="89">
        <f t="shared" si="13"/>
        <v>0</v>
      </c>
      <c r="AQ152" s="13" t="str">
        <f t="shared" si="14"/>
        <v>Cat. Br/GS PAC MeldC5 1e meld Bi Werkt</v>
      </c>
    </row>
    <row r="153" spans="1:43" x14ac:dyDescent="0.25">
      <c r="A153" s="15" t="s">
        <v>1868</v>
      </c>
      <c r="B153" s="15" t="s">
        <v>1628</v>
      </c>
      <c r="C153" s="15">
        <v>6</v>
      </c>
      <c r="D153" s="15" t="s">
        <v>1885</v>
      </c>
      <c r="E153" s="94">
        <v>200011967</v>
      </c>
      <c r="F153" s="15">
        <v>200032440</v>
      </c>
      <c r="G153" s="15" t="s">
        <v>1870</v>
      </c>
      <c r="H153" s="15" t="s">
        <v>1870</v>
      </c>
      <c r="I153" s="15" t="s">
        <v>1870</v>
      </c>
      <c r="J153" s="15"/>
      <c r="K153" s="15"/>
      <c r="L153" s="15"/>
      <c r="M153" s="15" t="s">
        <v>1886</v>
      </c>
      <c r="N153" s="15" t="s">
        <v>1886</v>
      </c>
      <c r="O153" s="15" t="s">
        <v>1886</v>
      </c>
      <c r="P153" s="15"/>
      <c r="Q153" s="15"/>
      <c r="R153" s="15"/>
      <c r="S153" s="15"/>
      <c r="T153" s="38"/>
      <c r="U153" s="95"/>
      <c r="V153" s="95"/>
      <c r="W153" s="95"/>
      <c r="X153" s="95"/>
      <c r="Y153" s="95"/>
      <c r="Z153" s="15"/>
      <c r="AA153" s="15"/>
      <c r="AB153" s="39">
        <f t="shared" si="10"/>
        <v>19</v>
      </c>
      <c r="AC153" s="39">
        <f t="shared" si="11"/>
        <v>16</v>
      </c>
      <c r="AD153" s="96" t="s">
        <v>1887</v>
      </c>
      <c r="AE153" s="15" t="str">
        <f t="shared" si="12"/>
        <v/>
      </c>
      <c r="AF153" s="39"/>
      <c r="AG153" s="39" t="s">
        <v>1560</v>
      </c>
      <c r="AH153" s="39" t="s">
        <v>1561</v>
      </c>
      <c r="AI153" s="39" t="s">
        <v>1561</v>
      </c>
      <c r="AJ153" s="39" t="s">
        <v>1561</v>
      </c>
      <c r="AK153" s="39" t="s">
        <v>1561</v>
      </c>
      <c r="AL153" s="15"/>
      <c r="AM153" s="15"/>
      <c r="AN153" s="15"/>
      <c r="AO153" s="39"/>
      <c r="AP153" s="89">
        <f t="shared" si="13"/>
        <v>0</v>
      </c>
      <c r="AQ153" s="13" t="str">
        <f t="shared" si="14"/>
        <v>Cat. Br/GS PAC MeldC6 Onbetrouwbaar</v>
      </c>
    </row>
    <row r="154" spans="1:43" x14ac:dyDescent="0.25">
      <c r="A154" s="15" t="s">
        <v>1888</v>
      </c>
      <c r="B154" s="15" t="s">
        <v>1695</v>
      </c>
      <c r="C154" s="15">
        <v>1</v>
      </c>
      <c r="D154" s="15" t="s">
        <v>1613</v>
      </c>
      <c r="E154" s="94">
        <v>200011968</v>
      </c>
      <c r="F154" s="15">
        <v>200035769</v>
      </c>
      <c r="G154" s="15" t="s">
        <v>1889</v>
      </c>
      <c r="H154" s="15" t="s">
        <v>1889</v>
      </c>
      <c r="I154" s="15" t="s">
        <v>1889</v>
      </c>
      <c r="J154" s="15"/>
      <c r="K154" s="15"/>
      <c r="L154" s="15">
        <v>3</v>
      </c>
      <c r="M154" s="15" t="s">
        <v>1890</v>
      </c>
      <c r="N154" s="15" t="s">
        <v>1890</v>
      </c>
      <c r="O154" s="15" t="s">
        <v>1890</v>
      </c>
      <c r="P154" s="15"/>
      <c r="Q154" s="15"/>
      <c r="R154" s="15"/>
      <c r="S154" s="15" t="s">
        <v>1564</v>
      </c>
      <c r="T154" s="38">
        <v>9</v>
      </c>
      <c r="U154" s="95"/>
      <c r="V154" s="95"/>
      <c r="W154" s="95"/>
      <c r="X154" s="95"/>
      <c r="Y154" s="95"/>
      <c r="Z154" s="15"/>
      <c r="AA154" s="15"/>
      <c r="AB154" s="39">
        <f t="shared" si="10"/>
        <v>6</v>
      </c>
      <c r="AC154" s="39">
        <f t="shared" si="11"/>
        <v>2</v>
      </c>
      <c r="AD154" s="96" t="s">
        <v>1891</v>
      </c>
      <c r="AE154" s="15" t="str">
        <f t="shared" si="12"/>
        <v/>
      </c>
      <c r="AF154" s="39"/>
      <c r="AG154" s="39" t="s">
        <v>1560</v>
      </c>
      <c r="AH154" s="39" t="s">
        <v>1561</v>
      </c>
      <c r="AI154" s="39" t="s">
        <v>1561</v>
      </c>
      <c r="AJ154" s="39" t="s">
        <v>1561</v>
      </c>
      <c r="AK154" s="39" t="s">
        <v>1561</v>
      </c>
      <c r="AL154" s="15"/>
      <c r="AM154" s="15"/>
      <c r="AN154" s="15"/>
      <c r="AO154" s="39"/>
      <c r="AP154" s="89">
        <f t="shared" si="13"/>
        <v>0</v>
      </c>
      <c r="AQ154" s="13" t="str">
        <f t="shared" si="14"/>
        <v>CBRN-eJa</v>
      </c>
    </row>
    <row r="155" spans="1:43" x14ac:dyDescent="0.25">
      <c r="A155" s="15" t="s">
        <v>1888</v>
      </c>
      <c r="B155" s="15" t="s">
        <v>1695</v>
      </c>
      <c r="C155" s="15">
        <v>2</v>
      </c>
      <c r="D155" s="15" t="s">
        <v>1561</v>
      </c>
      <c r="E155" s="94">
        <v>200011968</v>
      </c>
      <c r="F155" s="15">
        <v>200035770</v>
      </c>
      <c r="G155" s="15" t="s">
        <v>1889</v>
      </c>
      <c r="H155" s="15" t="s">
        <v>1889</v>
      </c>
      <c r="I155" s="15" t="s">
        <v>1889</v>
      </c>
      <c r="J155" s="15"/>
      <c r="K155" s="15"/>
      <c r="L155" s="15">
        <v>3</v>
      </c>
      <c r="M155" s="15" t="s">
        <v>1892</v>
      </c>
      <c r="N155" s="15" t="s">
        <v>1892</v>
      </c>
      <c r="O155" s="15" t="s">
        <v>1892</v>
      </c>
      <c r="P155" s="15"/>
      <c r="Q155" s="15"/>
      <c r="R155" s="15"/>
      <c r="S155" s="15" t="s">
        <v>1564</v>
      </c>
      <c r="T155" s="38">
        <v>9</v>
      </c>
      <c r="U155" s="95"/>
      <c r="V155" s="95"/>
      <c r="W155" s="95"/>
      <c r="X155" s="95"/>
      <c r="Y155" s="95"/>
      <c r="Z155" s="15"/>
      <c r="AA155" s="15"/>
      <c r="AB155" s="39">
        <f t="shared" si="10"/>
        <v>6</v>
      </c>
      <c r="AC155" s="39">
        <f t="shared" si="11"/>
        <v>3</v>
      </c>
      <c r="AD155" s="96" t="s">
        <v>1893</v>
      </c>
      <c r="AE155" s="15" t="str">
        <f t="shared" si="12"/>
        <v/>
      </c>
      <c r="AF155" s="39"/>
      <c r="AG155" s="39" t="s">
        <v>1560</v>
      </c>
      <c r="AH155" s="39" t="s">
        <v>1561</v>
      </c>
      <c r="AI155" s="39" t="s">
        <v>1561</v>
      </c>
      <c r="AJ155" s="39" t="s">
        <v>1561</v>
      </c>
      <c r="AK155" s="39" t="s">
        <v>1561</v>
      </c>
      <c r="AL155" s="15"/>
      <c r="AM155" s="15"/>
      <c r="AN155" s="15"/>
      <c r="AO155" s="39"/>
      <c r="AP155" s="89">
        <f t="shared" si="13"/>
        <v>0</v>
      </c>
      <c r="AQ155" s="13" t="str">
        <f t="shared" si="14"/>
        <v>CBRN-eNee</v>
      </c>
    </row>
    <row r="156" spans="1:43" x14ac:dyDescent="0.25">
      <c r="A156" s="15" t="s">
        <v>1894</v>
      </c>
      <c r="B156" s="15" t="s">
        <v>1608</v>
      </c>
      <c r="C156" s="15">
        <v>1</v>
      </c>
      <c r="D156" s="15" t="s">
        <v>1895</v>
      </c>
      <c r="E156" s="94">
        <v>200005255</v>
      </c>
      <c r="F156" s="15">
        <v>200005341</v>
      </c>
      <c r="G156" s="15" t="s">
        <v>11855</v>
      </c>
      <c r="H156" s="15" t="s">
        <v>11855</v>
      </c>
      <c r="I156" s="15" t="s">
        <v>11855</v>
      </c>
      <c r="J156" s="15"/>
      <c r="K156" s="15"/>
      <c r="L156" s="15"/>
      <c r="M156" s="15" t="s">
        <v>1896</v>
      </c>
      <c r="N156" s="15" t="s">
        <v>1896</v>
      </c>
      <c r="O156" s="15" t="s">
        <v>1896</v>
      </c>
      <c r="P156" s="15"/>
      <c r="Q156" s="15"/>
      <c r="R156" s="15"/>
      <c r="S156" s="15"/>
      <c r="T156" s="38"/>
      <c r="U156" s="95"/>
      <c r="V156" s="95"/>
      <c r="W156" s="95"/>
      <c r="X156" s="95"/>
      <c r="Y156" s="95"/>
      <c r="Z156" s="15"/>
      <c r="AA156" s="15"/>
      <c r="AB156" s="39">
        <f t="shared" si="10"/>
        <v>13</v>
      </c>
      <c r="AC156" s="39">
        <f t="shared" si="11"/>
        <v>15</v>
      </c>
      <c r="AD156" s="96" t="s">
        <v>1897</v>
      </c>
      <c r="AE156" s="15" t="str">
        <f t="shared" si="12"/>
        <v/>
      </c>
      <c r="AF156" s="39"/>
      <c r="AG156" s="39" t="s">
        <v>1560</v>
      </c>
      <c r="AH156" s="39" t="s">
        <v>1561</v>
      </c>
      <c r="AI156" s="39" t="s">
        <v>1561</v>
      </c>
      <c r="AJ156" s="39" t="s">
        <v>1561</v>
      </c>
      <c r="AK156" s="39" t="s">
        <v>1561</v>
      </c>
      <c r="AL156" s="15"/>
      <c r="AM156" s="15"/>
      <c r="AN156" s="15"/>
      <c r="AO156" s="39"/>
      <c r="AP156" s="89">
        <f t="shared" si="13"/>
        <v>0</v>
      </c>
      <c r="AQ156" s="13" t="str">
        <f t="shared" si="14"/>
        <v>Compl. UitschCLU aangevraagd</v>
      </c>
    </row>
    <row r="157" spans="1:43" x14ac:dyDescent="0.25">
      <c r="A157" s="15" t="s">
        <v>1894</v>
      </c>
      <c r="B157" s="15" t="s">
        <v>1608</v>
      </c>
      <c r="C157" s="15">
        <v>2</v>
      </c>
      <c r="D157" s="15" t="s">
        <v>1898</v>
      </c>
      <c r="E157" s="94">
        <v>200005255</v>
      </c>
      <c r="F157" s="15">
        <v>200005342</v>
      </c>
      <c r="G157" s="15" t="s">
        <v>11855</v>
      </c>
      <c r="H157" s="15" t="s">
        <v>11855</v>
      </c>
      <c r="I157" s="15" t="s">
        <v>11855</v>
      </c>
      <c r="J157" s="15"/>
      <c r="K157" s="15"/>
      <c r="L157" s="15"/>
      <c r="M157" s="15" t="s">
        <v>1899</v>
      </c>
      <c r="N157" s="15" t="s">
        <v>1899</v>
      </c>
      <c r="O157" s="15" t="s">
        <v>1899</v>
      </c>
      <c r="P157" s="15"/>
      <c r="Q157" s="15"/>
      <c r="R157" s="15"/>
      <c r="S157" s="15"/>
      <c r="T157" s="38"/>
      <c r="U157" s="95"/>
      <c r="V157" s="95"/>
      <c r="W157" s="95"/>
      <c r="X157" s="95"/>
      <c r="Y157" s="95"/>
      <c r="Z157" s="15"/>
      <c r="AA157" s="15"/>
      <c r="AB157" s="39">
        <f t="shared" si="10"/>
        <v>13</v>
      </c>
      <c r="AC157" s="39">
        <f t="shared" si="11"/>
        <v>14</v>
      </c>
      <c r="AD157" s="96" t="s">
        <v>1900</v>
      </c>
      <c r="AE157" s="15" t="str">
        <f t="shared" si="12"/>
        <v/>
      </c>
      <c r="AF157" s="39"/>
      <c r="AG157" s="39" t="s">
        <v>1560</v>
      </c>
      <c r="AH157" s="39" t="s">
        <v>1561</v>
      </c>
      <c r="AI157" s="39" t="s">
        <v>1561</v>
      </c>
      <c r="AJ157" s="39" t="s">
        <v>1561</v>
      </c>
      <c r="AK157" s="39" t="s">
        <v>1561</v>
      </c>
      <c r="AL157" s="15"/>
      <c r="AM157" s="15"/>
      <c r="AN157" s="15"/>
      <c r="AO157" s="39"/>
      <c r="AP157" s="89">
        <f t="shared" si="13"/>
        <v>0</v>
      </c>
      <c r="AQ157" s="13" t="str">
        <f t="shared" si="14"/>
        <v>Compl. UitschCLU uitgevoerd</v>
      </c>
    </row>
    <row r="158" spans="1:43" x14ac:dyDescent="0.25">
      <c r="A158" s="15" t="s">
        <v>1894</v>
      </c>
      <c r="B158" s="15" t="s">
        <v>1608</v>
      </c>
      <c r="C158" s="15">
        <v>3</v>
      </c>
      <c r="D158" s="15" t="s">
        <v>1901</v>
      </c>
      <c r="E158" s="94">
        <v>200005255</v>
      </c>
      <c r="F158" s="15">
        <v>200005343</v>
      </c>
      <c r="G158" s="15" t="s">
        <v>11855</v>
      </c>
      <c r="H158" s="15" t="s">
        <v>11855</v>
      </c>
      <c r="I158" s="15" t="s">
        <v>11855</v>
      </c>
      <c r="J158" s="15"/>
      <c r="K158" s="15"/>
      <c r="L158" s="15"/>
      <c r="M158" s="15" t="s">
        <v>1902</v>
      </c>
      <c r="N158" s="15" t="s">
        <v>1902</v>
      </c>
      <c r="O158" s="15" t="s">
        <v>1902</v>
      </c>
      <c r="P158" s="15"/>
      <c r="Q158" s="15"/>
      <c r="R158" s="15"/>
      <c r="S158" s="15"/>
      <c r="T158" s="38"/>
      <c r="U158" s="95"/>
      <c r="V158" s="95"/>
      <c r="W158" s="95"/>
      <c r="X158" s="95"/>
      <c r="Y158" s="95"/>
      <c r="Z158" s="15"/>
      <c r="AA158" s="15"/>
      <c r="AB158" s="39">
        <f t="shared" si="10"/>
        <v>13</v>
      </c>
      <c r="AC158" s="39">
        <f t="shared" si="11"/>
        <v>13</v>
      </c>
      <c r="AD158" s="96" t="s">
        <v>1903</v>
      </c>
      <c r="AE158" s="15" t="str">
        <f t="shared" si="12"/>
        <v/>
      </c>
      <c r="AF158" s="39"/>
      <c r="AG158" s="39" t="s">
        <v>1560</v>
      </c>
      <c r="AH158" s="39" t="s">
        <v>1561</v>
      </c>
      <c r="AI158" s="39" t="s">
        <v>1561</v>
      </c>
      <c r="AJ158" s="39" t="s">
        <v>1561</v>
      </c>
      <c r="AK158" s="39" t="s">
        <v>1561</v>
      </c>
      <c r="AL158" s="15"/>
      <c r="AM158" s="15"/>
      <c r="AN158" s="15"/>
      <c r="AO158" s="39"/>
      <c r="AP158" s="89">
        <f t="shared" si="13"/>
        <v>0</v>
      </c>
      <c r="AQ158" s="13" t="str">
        <f t="shared" si="14"/>
        <v>Compl. UitschCLU test: uit</v>
      </c>
    </row>
    <row r="159" spans="1:43" x14ac:dyDescent="0.25">
      <c r="A159" s="15" t="s">
        <v>1894</v>
      </c>
      <c r="B159" s="15" t="s">
        <v>1608</v>
      </c>
      <c r="C159" s="15">
        <v>4</v>
      </c>
      <c r="D159" s="15" t="s">
        <v>1904</v>
      </c>
      <c r="E159" s="94">
        <v>200005255</v>
      </c>
      <c r="F159" s="15">
        <v>200005344</v>
      </c>
      <c r="G159" s="15" t="s">
        <v>11855</v>
      </c>
      <c r="H159" s="15" t="s">
        <v>11855</v>
      </c>
      <c r="I159" s="15" t="s">
        <v>11855</v>
      </c>
      <c r="J159" s="15"/>
      <c r="K159" s="15"/>
      <c r="L159" s="15"/>
      <c r="M159" s="15" t="s">
        <v>1905</v>
      </c>
      <c r="N159" s="15" t="s">
        <v>1905</v>
      </c>
      <c r="O159" s="15" t="s">
        <v>1905</v>
      </c>
      <c r="P159" s="15"/>
      <c r="Q159" s="15"/>
      <c r="R159" s="15"/>
      <c r="S159" s="15"/>
      <c r="T159" s="38"/>
      <c r="U159" s="95"/>
      <c r="V159" s="95"/>
      <c r="W159" s="95"/>
      <c r="X159" s="95"/>
      <c r="Y159" s="95"/>
      <c r="Z159" s="15"/>
      <c r="AA159" s="15"/>
      <c r="AB159" s="39">
        <f t="shared" si="10"/>
        <v>13</v>
      </c>
      <c r="AC159" s="39">
        <f t="shared" si="11"/>
        <v>13</v>
      </c>
      <c r="AD159" s="96" t="s">
        <v>1906</v>
      </c>
      <c r="AE159" s="15" t="str">
        <f t="shared" si="12"/>
        <v/>
      </c>
      <c r="AF159" s="39"/>
      <c r="AG159" s="39" t="s">
        <v>1560</v>
      </c>
      <c r="AH159" s="39" t="s">
        <v>1561</v>
      </c>
      <c r="AI159" s="39" t="s">
        <v>1561</v>
      </c>
      <c r="AJ159" s="39" t="s">
        <v>1561</v>
      </c>
      <c r="AK159" s="39" t="s">
        <v>1561</v>
      </c>
      <c r="AL159" s="15"/>
      <c r="AM159" s="15"/>
      <c r="AN159" s="15"/>
      <c r="AO159" s="39"/>
      <c r="AP159" s="89">
        <f t="shared" si="13"/>
        <v>0</v>
      </c>
      <c r="AQ159" s="13" t="str">
        <f t="shared" si="14"/>
        <v>Compl. UitschCLU test: aan</v>
      </c>
    </row>
    <row r="160" spans="1:43" x14ac:dyDescent="0.25">
      <c r="A160" s="15" t="s">
        <v>1894</v>
      </c>
      <c r="B160" s="15" t="s">
        <v>1608</v>
      </c>
      <c r="C160" s="15">
        <v>5</v>
      </c>
      <c r="D160" s="15" t="s">
        <v>1907</v>
      </c>
      <c r="E160" s="94">
        <v>200005255</v>
      </c>
      <c r="F160" s="15">
        <v>200005345</v>
      </c>
      <c r="G160" s="15" t="s">
        <v>11855</v>
      </c>
      <c r="H160" s="15" t="s">
        <v>11855</v>
      </c>
      <c r="I160" s="15" t="s">
        <v>11855</v>
      </c>
      <c r="J160" s="15"/>
      <c r="K160" s="15"/>
      <c r="L160" s="15"/>
      <c r="M160" s="15" t="s">
        <v>1908</v>
      </c>
      <c r="N160" s="15" t="s">
        <v>1908</v>
      </c>
      <c r="O160" s="15" t="s">
        <v>1908</v>
      </c>
      <c r="P160" s="15"/>
      <c r="Q160" s="15"/>
      <c r="R160" s="15"/>
      <c r="S160" s="15"/>
      <c r="T160" s="38"/>
      <c r="U160" s="95"/>
      <c r="V160" s="95"/>
      <c r="W160" s="95"/>
      <c r="X160" s="95"/>
      <c r="Y160" s="95"/>
      <c r="Z160" s="15"/>
      <c r="AA160" s="15"/>
      <c r="AB160" s="39">
        <f t="shared" si="10"/>
        <v>13</v>
      </c>
      <c r="AC160" s="39">
        <f t="shared" si="11"/>
        <v>9</v>
      </c>
      <c r="AD160" s="96" t="s">
        <v>1909</v>
      </c>
      <c r="AE160" s="15" t="str">
        <f t="shared" si="12"/>
        <v/>
      </c>
      <c r="AF160" s="39"/>
      <c r="AG160" s="39" t="s">
        <v>1560</v>
      </c>
      <c r="AH160" s="39" t="s">
        <v>1561</v>
      </c>
      <c r="AI160" s="39" t="s">
        <v>1561</v>
      </c>
      <c r="AJ160" s="39" t="s">
        <v>1561</v>
      </c>
      <c r="AK160" s="39" t="s">
        <v>1561</v>
      </c>
      <c r="AL160" s="15"/>
      <c r="AM160" s="15"/>
      <c r="AN160" s="15"/>
      <c r="AO160" s="39"/>
      <c r="AP160" s="89">
        <f t="shared" si="13"/>
        <v>0</v>
      </c>
      <c r="AQ160" s="13" t="str">
        <f t="shared" si="14"/>
        <v>Compl. UitschCLU einde</v>
      </c>
    </row>
    <row r="161" spans="1:43" x14ac:dyDescent="0.25">
      <c r="A161" s="15" t="s">
        <v>1910</v>
      </c>
      <c r="B161" s="15" t="s">
        <v>1628</v>
      </c>
      <c r="C161" s="15">
        <v>1</v>
      </c>
      <c r="D161" s="15" t="s">
        <v>1911</v>
      </c>
      <c r="E161" s="94">
        <v>200009474</v>
      </c>
      <c r="F161" s="15">
        <v>200009475</v>
      </c>
      <c r="G161" s="15" t="s">
        <v>1912</v>
      </c>
      <c r="H161" s="15" t="s">
        <v>1912</v>
      </c>
      <c r="I161" s="15" t="s">
        <v>1912</v>
      </c>
      <c r="J161" s="15"/>
      <c r="K161" s="15"/>
      <c r="L161" s="15"/>
      <c r="M161" s="15" t="s">
        <v>1913</v>
      </c>
      <c r="N161" s="15" t="s">
        <v>1913</v>
      </c>
      <c r="O161" s="15" t="s">
        <v>1913</v>
      </c>
      <c r="P161" s="15"/>
      <c r="Q161" s="15"/>
      <c r="R161" s="15"/>
      <c r="S161" s="15"/>
      <c r="T161" s="38"/>
      <c r="U161" s="95"/>
      <c r="V161" s="95"/>
      <c r="W161" s="95"/>
      <c r="X161" s="95"/>
      <c r="Y161" s="95"/>
      <c r="Z161" s="15"/>
      <c r="AA161" s="15"/>
      <c r="AB161" s="39">
        <f t="shared" si="10"/>
        <v>13</v>
      </c>
      <c r="AC161" s="39">
        <f t="shared" si="11"/>
        <v>16</v>
      </c>
      <c r="AD161" s="96" t="s">
        <v>1914</v>
      </c>
      <c r="AE161" s="15" t="str">
        <f t="shared" si="12"/>
        <v/>
      </c>
      <c r="AF161" s="39"/>
      <c r="AG161" s="39" t="s">
        <v>1560</v>
      </c>
      <c r="AH161" s="39" t="s">
        <v>1561</v>
      </c>
      <c r="AI161" s="39" t="s">
        <v>1561</v>
      </c>
      <c r="AJ161" s="39" t="s">
        <v>1561</v>
      </c>
      <c r="AK161" s="39" t="s">
        <v>1561</v>
      </c>
      <c r="AL161" s="15"/>
      <c r="AM161" s="15"/>
      <c r="AN161" s="15"/>
      <c r="AO161" s="39"/>
      <c r="AP161" s="89">
        <f t="shared" si="13"/>
        <v>0</v>
      </c>
      <c r="AQ161" s="13" t="str">
        <f t="shared" si="14"/>
        <v>Contra bellenWordt uitgevoerd</v>
      </c>
    </row>
    <row r="162" spans="1:43" x14ac:dyDescent="0.25">
      <c r="A162" s="15" t="s">
        <v>1910</v>
      </c>
      <c r="B162" s="15" t="s">
        <v>1628</v>
      </c>
      <c r="C162" s="15">
        <v>2</v>
      </c>
      <c r="D162" s="15" t="s">
        <v>1915</v>
      </c>
      <c r="E162" s="94">
        <v>200009474</v>
      </c>
      <c r="F162" s="15">
        <v>200009476</v>
      </c>
      <c r="G162" s="15" t="s">
        <v>1912</v>
      </c>
      <c r="H162" s="15" t="s">
        <v>1912</v>
      </c>
      <c r="I162" s="15" t="s">
        <v>1912</v>
      </c>
      <c r="J162" s="15"/>
      <c r="K162" s="15"/>
      <c r="L162" s="15"/>
      <c r="M162" s="15" t="s">
        <v>1916</v>
      </c>
      <c r="N162" s="15" t="s">
        <v>1916</v>
      </c>
      <c r="O162" s="15" t="s">
        <v>1916</v>
      </c>
      <c r="P162" s="15"/>
      <c r="Q162" s="15"/>
      <c r="R162" s="15"/>
      <c r="S162" s="15"/>
      <c r="T162" s="38"/>
      <c r="U162" s="95"/>
      <c r="V162" s="95"/>
      <c r="W162" s="95"/>
      <c r="X162" s="95"/>
      <c r="Y162" s="95"/>
      <c r="Z162" s="15"/>
      <c r="AA162" s="15"/>
      <c r="AB162" s="39">
        <f t="shared" si="10"/>
        <v>13</v>
      </c>
      <c r="AC162" s="39">
        <f t="shared" si="11"/>
        <v>13</v>
      </c>
      <c r="AD162" s="96" t="s">
        <v>1917</v>
      </c>
      <c r="AE162" s="15" t="str">
        <f t="shared" si="12"/>
        <v/>
      </c>
      <c r="AF162" s="39"/>
      <c r="AG162" s="39" t="s">
        <v>1560</v>
      </c>
      <c r="AH162" s="39" t="s">
        <v>1561</v>
      </c>
      <c r="AI162" s="39" t="s">
        <v>1561</v>
      </c>
      <c r="AJ162" s="39" t="s">
        <v>1561</v>
      </c>
      <c r="AK162" s="39" t="s">
        <v>1561</v>
      </c>
      <c r="AL162" s="15"/>
      <c r="AM162" s="15"/>
      <c r="AN162" s="15"/>
      <c r="AO162" s="39"/>
      <c r="AP162" s="89">
        <f t="shared" si="13"/>
        <v>0</v>
      </c>
      <c r="AQ162" s="13" t="str">
        <f t="shared" si="14"/>
        <v>Contra bellenIs uitgevoerd</v>
      </c>
    </row>
    <row r="163" spans="1:43" x14ac:dyDescent="0.25">
      <c r="A163" s="15" t="s">
        <v>1910</v>
      </c>
      <c r="B163" s="15" t="s">
        <v>1628</v>
      </c>
      <c r="C163" s="15">
        <v>3</v>
      </c>
      <c r="D163" s="15" t="s">
        <v>1918</v>
      </c>
      <c r="E163" s="94">
        <v>200009474</v>
      </c>
      <c r="F163" s="15">
        <v>200040834</v>
      </c>
      <c r="G163" s="15" t="s">
        <v>1912</v>
      </c>
      <c r="H163" s="15" t="s">
        <v>1912</v>
      </c>
      <c r="I163" s="15" t="s">
        <v>1912</v>
      </c>
      <c r="J163" s="15"/>
      <c r="K163" s="15"/>
      <c r="L163" s="15"/>
      <c r="M163" s="15" t="s">
        <v>1919</v>
      </c>
      <c r="N163" s="15" t="s">
        <v>1919</v>
      </c>
      <c r="O163" s="15" t="s">
        <v>1919</v>
      </c>
      <c r="P163" s="15"/>
      <c r="Q163" s="15"/>
      <c r="R163" s="15"/>
      <c r="S163" s="15"/>
      <c r="T163" s="38"/>
      <c r="U163" s="95"/>
      <c r="V163" s="95" t="s">
        <v>1920</v>
      </c>
      <c r="W163" s="95"/>
      <c r="X163" s="95"/>
      <c r="Y163" s="95"/>
      <c r="Z163" s="15"/>
      <c r="AA163" s="15"/>
      <c r="AB163" s="39">
        <f t="shared" si="10"/>
        <v>13</v>
      </c>
      <c r="AC163" s="39">
        <f t="shared" si="11"/>
        <v>20</v>
      </c>
      <c r="AD163" s="96" t="s">
        <v>1921</v>
      </c>
      <c r="AE163" s="15" t="str">
        <f t="shared" si="12"/>
        <v/>
      </c>
      <c r="AF163" s="39"/>
      <c r="AG163" s="39" t="s">
        <v>1560</v>
      </c>
      <c r="AH163" s="39" t="s">
        <v>1561</v>
      </c>
      <c r="AI163" s="39" t="s">
        <v>1561</v>
      </c>
      <c r="AJ163" s="39" t="s">
        <v>1561</v>
      </c>
      <c r="AK163" s="39" t="s">
        <v>1561</v>
      </c>
      <c r="AL163" s="15"/>
      <c r="AM163" s="15"/>
      <c r="AN163" s="15"/>
      <c r="AO163" s="39"/>
      <c r="AP163" s="89">
        <f t="shared" si="13"/>
        <v>0</v>
      </c>
      <c r="AQ163" s="13" t="str">
        <f t="shared" si="14"/>
        <v>Contra bellenMislukt geen contact</v>
      </c>
    </row>
    <row r="164" spans="1:43" ht="45" x14ac:dyDescent="0.25">
      <c r="A164" s="15" t="s">
        <v>1910</v>
      </c>
      <c r="B164" s="15" t="s">
        <v>1628</v>
      </c>
      <c r="C164" s="15">
        <v>4</v>
      </c>
      <c r="D164" s="15" t="s">
        <v>1922</v>
      </c>
      <c r="E164" s="94">
        <v>200009474</v>
      </c>
      <c r="F164" s="15">
        <v>200040835</v>
      </c>
      <c r="G164" s="15" t="s">
        <v>1912</v>
      </c>
      <c r="H164" s="15" t="s">
        <v>1912</v>
      </c>
      <c r="I164" s="15" t="s">
        <v>1912</v>
      </c>
      <c r="J164" s="15"/>
      <c r="K164" s="15"/>
      <c r="L164" s="15"/>
      <c r="M164" s="15" t="s">
        <v>1923</v>
      </c>
      <c r="N164" s="15" t="s">
        <v>1923</v>
      </c>
      <c r="O164" s="15" t="s">
        <v>1923</v>
      </c>
      <c r="P164" s="15"/>
      <c r="Q164" s="15"/>
      <c r="R164" s="15"/>
      <c r="S164" s="15"/>
      <c r="T164" s="38"/>
      <c r="U164" s="95"/>
      <c r="V164" s="95" t="s">
        <v>1924</v>
      </c>
      <c r="W164" s="95"/>
      <c r="X164" s="95"/>
      <c r="Y164" s="95"/>
      <c r="Z164" s="15"/>
      <c r="AA164" s="15"/>
      <c r="AB164" s="39">
        <f t="shared" si="10"/>
        <v>13</v>
      </c>
      <c r="AC164" s="39">
        <f t="shared" si="11"/>
        <v>17</v>
      </c>
      <c r="AD164" s="96" t="s">
        <v>1925</v>
      </c>
      <c r="AE164" s="15" t="str">
        <f t="shared" si="12"/>
        <v/>
      </c>
      <c r="AF164" s="39"/>
      <c r="AG164" s="39" t="s">
        <v>1560</v>
      </c>
      <c r="AH164" s="39" t="s">
        <v>1561</v>
      </c>
      <c r="AI164" s="39" t="s">
        <v>1561</v>
      </c>
      <c r="AJ164" s="39" t="s">
        <v>1561</v>
      </c>
      <c r="AK164" s="39" t="s">
        <v>1561</v>
      </c>
      <c r="AL164" s="15"/>
      <c r="AM164" s="15"/>
      <c r="AN164" s="15"/>
      <c r="AO164" s="39"/>
      <c r="AP164" s="89">
        <f t="shared" si="13"/>
        <v>0</v>
      </c>
      <c r="AQ164" s="13" t="str">
        <f t="shared" si="14"/>
        <v>Contra bellenMislukt geen info</v>
      </c>
    </row>
    <row r="165" spans="1:43" x14ac:dyDescent="0.25">
      <c r="A165" s="15" t="s">
        <v>1926</v>
      </c>
      <c r="B165" s="15" t="s">
        <v>1750</v>
      </c>
      <c r="C165" s="15"/>
      <c r="D165" s="15"/>
      <c r="E165" s="94">
        <v>200011969</v>
      </c>
      <c r="F165" s="15"/>
      <c r="G165" s="15" t="s">
        <v>1927</v>
      </c>
      <c r="H165" s="15" t="s">
        <v>1927</v>
      </c>
      <c r="I165" s="15" t="s">
        <v>1927</v>
      </c>
      <c r="J165" s="15"/>
      <c r="K165" s="15"/>
      <c r="L165" s="15"/>
      <c r="M165" s="15"/>
      <c r="N165" s="15"/>
      <c r="O165" s="15"/>
      <c r="P165" s="15"/>
      <c r="Q165" s="15"/>
      <c r="R165" s="15"/>
      <c r="S165" s="15"/>
      <c r="T165" s="38"/>
      <c r="U165" s="95"/>
      <c r="V165" s="95"/>
      <c r="W165" s="95"/>
      <c r="X165" s="95"/>
      <c r="Y165" s="95"/>
      <c r="Z165" s="15"/>
      <c r="AA165" s="15"/>
      <c r="AB165" s="39">
        <f t="shared" si="10"/>
        <v>17</v>
      </c>
      <c r="AC165" s="39">
        <f t="shared" si="11"/>
        <v>0</v>
      </c>
      <c r="AD165" s="96" t="s">
        <v>1928</v>
      </c>
      <c r="AE165" s="15" t="str">
        <f t="shared" si="12"/>
        <v/>
      </c>
      <c r="AF165" s="39"/>
      <c r="AG165" s="39" t="s">
        <v>1560</v>
      </c>
      <c r="AH165" s="39" t="s">
        <v>1561</v>
      </c>
      <c r="AI165" s="39" t="s">
        <v>1561</v>
      </c>
      <c r="AJ165" s="39" t="s">
        <v>1561</v>
      </c>
      <c r="AK165" s="39" t="s">
        <v>1561</v>
      </c>
      <c r="AL165" s="15"/>
      <c r="AM165" s="15"/>
      <c r="AN165" s="15"/>
      <c r="AO165" s="39"/>
      <c r="AP165" s="89">
        <f t="shared" si="13"/>
        <v>0</v>
      </c>
      <c r="AQ165" s="13" t="str">
        <f t="shared" si="14"/>
        <v>Contra Tel.nummer</v>
      </c>
    </row>
    <row r="166" spans="1:43" x14ac:dyDescent="0.25">
      <c r="A166" s="15" t="s">
        <v>1929</v>
      </c>
      <c r="B166" s="15" t="s">
        <v>1608</v>
      </c>
      <c r="C166" s="15">
        <v>1</v>
      </c>
      <c r="D166" s="15" t="s">
        <v>1930</v>
      </c>
      <c r="E166" s="94">
        <v>200001374</v>
      </c>
      <c r="F166" s="15">
        <v>200032441</v>
      </c>
      <c r="G166" s="15" t="s">
        <v>1931</v>
      </c>
      <c r="H166" s="15" t="s">
        <v>1931</v>
      </c>
      <c r="I166" s="15" t="s">
        <v>1931</v>
      </c>
      <c r="J166" s="15"/>
      <c r="K166" s="15"/>
      <c r="L166" s="15">
        <v>75</v>
      </c>
      <c r="M166" s="15" t="s">
        <v>1932</v>
      </c>
      <c r="N166" s="15" t="s">
        <v>1932</v>
      </c>
      <c r="O166" s="15" t="s">
        <v>1932</v>
      </c>
      <c r="P166" s="15"/>
      <c r="Q166" s="15"/>
      <c r="R166" s="15"/>
      <c r="S166" s="15" t="s">
        <v>1933</v>
      </c>
      <c r="T166" s="38">
        <v>9</v>
      </c>
      <c r="U166" s="95"/>
      <c r="V166" s="95"/>
      <c r="W166" s="95"/>
      <c r="X166" s="95"/>
      <c r="Y166" s="95"/>
      <c r="Z166" s="15"/>
      <c r="AA166" s="15"/>
      <c r="AB166" s="39">
        <f t="shared" si="10"/>
        <v>14</v>
      </c>
      <c r="AC166" s="39">
        <f t="shared" si="11"/>
        <v>7</v>
      </c>
      <c r="AD166" s="96" t="s">
        <v>1934</v>
      </c>
      <c r="AE166" s="15" t="str">
        <f t="shared" si="12"/>
        <v/>
      </c>
      <c r="AF166" s="39"/>
      <c r="AG166" s="39" t="s">
        <v>1560</v>
      </c>
      <c r="AH166" s="39" t="s">
        <v>1561</v>
      </c>
      <c r="AI166" s="39" t="s">
        <v>1561</v>
      </c>
      <c r="AJ166" s="39" t="s">
        <v>1561</v>
      </c>
      <c r="AK166" s="39" t="s">
        <v>1561</v>
      </c>
      <c r="AL166" s="15"/>
      <c r="AM166" s="15"/>
      <c r="AN166" s="15"/>
      <c r="AO166" s="39"/>
      <c r="AP166" s="89">
        <f t="shared" si="13"/>
        <v>0</v>
      </c>
      <c r="AQ166" s="13" t="str">
        <f t="shared" si="14"/>
        <v>Delaycode ambuOn hold</v>
      </c>
    </row>
    <row r="167" spans="1:43" x14ac:dyDescent="0.25">
      <c r="A167" s="15" t="s">
        <v>1929</v>
      </c>
      <c r="B167" s="15" t="s">
        <v>1608</v>
      </c>
      <c r="C167" s="15">
        <v>2</v>
      </c>
      <c r="D167" s="15" t="s">
        <v>1935</v>
      </c>
      <c r="E167" s="94">
        <v>200001374</v>
      </c>
      <c r="F167" s="15">
        <v>200001548</v>
      </c>
      <c r="G167" s="15" t="s">
        <v>1931</v>
      </c>
      <c r="H167" s="15" t="s">
        <v>1931</v>
      </c>
      <c r="I167" s="15" t="s">
        <v>1931</v>
      </c>
      <c r="J167" s="15"/>
      <c r="K167" s="15"/>
      <c r="L167" s="15">
        <v>75</v>
      </c>
      <c r="M167" s="15" t="s">
        <v>1936</v>
      </c>
      <c r="N167" s="15" t="s">
        <v>1936</v>
      </c>
      <c r="O167" s="15" t="s">
        <v>1936</v>
      </c>
      <c r="P167" s="15"/>
      <c r="Q167" s="15"/>
      <c r="R167" s="15"/>
      <c r="S167" s="15" t="s">
        <v>1933</v>
      </c>
      <c r="T167" s="38">
        <v>9</v>
      </c>
      <c r="U167" s="95"/>
      <c r="V167" s="95"/>
      <c r="W167" s="95"/>
      <c r="X167" s="95"/>
      <c r="Y167" s="95"/>
      <c r="Z167" s="15"/>
      <c r="AA167" s="15"/>
      <c r="AB167" s="39">
        <f t="shared" si="10"/>
        <v>14</v>
      </c>
      <c r="AC167" s="39">
        <f t="shared" si="11"/>
        <v>17</v>
      </c>
      <c r="AD167" s="96" t="s">
        <v>1937</v>
      </c>
      <c r="AE167" s="15" t="str">
        <f t="shared" si="12"/>
        <v/>
      </c>
      <c r="AF167" s="39"/>
      <c r="AG167" s="39" t="s">
        <v>1560</v>
      </c>
      <c r="AH167" s="39" t="s">
        <v>1561</v>
      </c>
      <c r="AI167" s="39" t="s">
        <v>1561</v>
      </c>
      <c r="AJ167" s="39" t="s">
        <v>1561</v>
      </c>
      <c r="AK167" s="39" t="s">
        <v>1561</v>
      </c>
      <c r="AL167" s="15"/>
      <c r="AM167" s="15"/>
      <c r="AN167" s="15"/>
      <c r="AO167" s="39"/>
      <c r="AP167" s="89">
        <f t="shared" si="13"/>
        <v>0</v>
      </c>
      <c r="AQ167" s="13" t="str">
        <f t="shared" si="14"/>
        <v>Delaycode ambuGeen Ambu eenheid</v>
      </c>
    </row>
    <row r="168" spans="1:43" x14ac:dyDescent="0.25">
      <c r="A168" s="15" t="s">
        <v>1929</v>
      </c>
      <c r="B168" s="15" t="s">
        <v>1608</v>
      </c>
      <c r="C168" s="15">
        <v>3</v>
      </c>
      <c r="D168" s="15" t="s">
        <v>1938</v>
      </c>
      <c r="E168" s="94">
        <v>200001374</v>
      </c>
      <c r="F168" s="15">
        <v>200001554</v>
      </c>
      <c r="G168" s="15" t="s">
        <v>1931</v>
      </c>
      <c r="H168" s="15" t="s">
        <v>1931</v>
      </c>
      <c r="I168" s="15" t="s">
        <v>1931</v>
      </c>
      <c r="J168" s="15"/>
      <c r="K168" s="15"/>
      <c r="L168" s="15">
        <v>75</v>
      </c>
      <c r="M168" s="15" t="s">
        <v>1939</v>
      </c>
      <c r="N168" s="15" t="s">
        <v>1939</v>
      </c>
      <c r="O168" s="15" t="s">
        <v>1939</v>
      </c>
      <c r="P168" s="15"/>
      <c r="Q168" s="15"/>
      <c r="R168" s="15"/>
      <c r="S168" s="15" t="s">
        <v>1933</v>
      </c>
      <c r="T168" s="38">
        <v>9</v>
      </c>
      <c r="U168" s="95"/>
      <c r="V168" s="95"/>
      <c r="W168" s="95"/>
      <c r="X168" s="95"/>
      <c r="Y168" s="95"/>
      <c r="Z168" s="15"/>
      <c r="AA168" s="15"/>
      <c r="AB168" s="39">
        <f t="shared" si="10"/>
        <v>14</v>
      </c>
      <c r="AC168" s="39">
        <f t="shared" si="11"/>
        <v>19</v>
      </c>
      <c r="AD168" s="96" t="s">
        <v>1940</v>
      </c>
      <c r="AE168" s="15" t="str">
        <f t="shared" si="12"/>
        <v/>
      </c>
      <c r="AF168" s="39"/>
      <c r="AG168" s="39" t="s">
        <v>1560</v>
      </c>
      <c r="AH168" s="39" t="s">
        <v>1561</v>
      </c>
      <c r="AI168" s="39" t="s">
        <v>1561</v>
      </c>
      <c r="AJ168" s="39" t="s">
        <v>1561</v>
      </c>
      <c r="AK168" s="39" t="s">
        <v>1561</v>
      </c>
      <c r="AL168" s="15"/>
      <c r="AM168" s="15"/>
      <c r="AN168" s="15"/>
      <c r="AO168" s="39"/>
      <c r="AP168" s="89">
        <f t="shared" si="13"/>
        <v>0</v>
      </c>
      <c r="AQ168" s="13" t="str">
        <f t="shared" si="14"/>
        <v>Delaycode ambuVerificatie melding</v>
      </c>
    </row>
    <row r="169" spans="1:43" x14ac:dyDescent="0.25">
      <c r="A169" s="15" t="s">
        <v>1929</v>
      </c>
      <c r="B169" s="15" t="s">
        <v>1608</v>
      </c>
      <c r="C169" s="15">
        <v>4</v>
      </c>
      <c r="D169" s="15" t="s">
        <v>1941</v>
      </c>
      <c r="E169" s="94">
        <v>200001374</v>
      </c>
      <c r="F169" s="15">
        <v>200001551</v>
      </c>
      <c r="G169" s="15" t="s">
        <v>1931</v>
      </c>
      <c r="H169" s="15" t="s">
        <v>1931</v>
      </c>
      <c r="I169" s="15" t="s">
        <v>1931</v>
      </c>
      <c r="J169" s="15"/>
      <c r="K169" s="15"/>
      <c r="L169" s="15">
        <v>75</v>
      </c>
      <c r="M169" s="15" t="s">
        <v>1942</v>
      </c>
      <c r="N169" s="15" t="s">
        <v>1942</v>
      </c>
      <c r="O169" s="15" t="s">
        <v>1942</v>
      </c>
      <c r="P169" s="15"/>
      <c r="Q169" s="15"/>
      <c r="R169" s="15"/>
      <c r="S169" s="15" t="s">
        <v>1933</v>
      </c>
      <c r="T169" s="38">
        <v>9</v>
      </c>
      <c r="U169" s="95"/>
      <c r="V169" s="95"/>
      <c r="W169" s="95"/>
      <c r="X169" s="95"/>
      <c r="Y169" s="95"/>
      <c r="Z169" s="15"/>
      <c r="AA169" s="15"/>
      <c r="AB169" s="39">
        <f t="shared" si="10"/>
        <v>14</v>
      </c>
      <c r="AC169" s="39">
        <f t="shared" si="11"/>
        <v>20</v>
      </c>
      <c r="AD169" s="96" t="s">
        <v>1943</v>
      </c>
      <c r="AE169" s="15" t="str">
        <f t="shared" si="12"/>
        <v/>
      </c>
      <c r="AF169" s="39"/>
      <c r="AG169" s="39" t="s">
        <v>1560</v>
      </c>
      <c r="AH169" s="39" t="s">
        <v>1561</v>
      </c>
      <c r="AI169" s="39" t="s">
        <v>1561</v>
      </c>
      <c r="AJ169" s="39" t="s">
        <v>1561</v>
      </c>
      <c r="AK169" s="39" t="s">
        <v>1561</v>
      </c>
      <c r="AL169" s="15"/>
      <c r="AM169" s="15"/>
      <c r="AN169" s="15"/>
      <c r="AO169" s="39"/>
      <c r="AP169" s="89">
        <f t="shared" si="13"/>
        <v>0</v>
      </c>
      <c r="AQ169" s="13" t="str">
        <f t="shared" si="14"/>
        <v>Delaycode ambuOnduidelijke locatie</v>
      </c>
    </row>
    <row r="170" spans="1:43" x14ac:dyDescent="0.25">
      <c r="A170" s="15" t="s">
        <v>1929</v>
      </c>
      <c r="B170" s="15" t="s">
        <v>1608</v>
      </c>
      <c r="C170" s="15">
        <v>5</v>
      </c>
      <c r="D170" s="15" t="s">
        <v>1944</v>
      </c>
      <c r="E170" s="94">
        <v>200001374</v>
      </c>
      <c r="F170" s="15">
        <v>200001552</v>
      </c>
      <c r="G170" s="15" t="s">
        <v>1931</v>
      </c>
      <c r="H170" s="15" t="s">
        <v>1931</v>
      </c>
      <c r="I170" s="15" t="s">
        <v>1931</v>
      </c>
      <c r="J170" s="15"/>
      <c r="K170" s="15"/>
      <c r="L170" s="15">
        <v>75</v>
      </c>
      <c r="M170" s="15" t="s">
        <v>1945</v>
      </c>
      <c r="N170" s="15" t="s">
        <v>1945</v>
      </c>
      <c r="O170" s="15" t="s">
        <v>1945</v>
      </c>
      <c r="P170" s="15"/>
      <c r="Q170" s="15"/>
      <c r="R170" s="15"/>
      <c r="S170" s="15" t="s">
        <v>1933</v>
      </c>
      <c r="T170" s="38">
        <v>9</v>
      </c>
      <c r="U170" s="95"/>
      <c r="V170" s="95"/>
      <c r="W170" s="95"/>
      <c r="X170" s="95"/>
      <c r="Y170" s="95"/>
      <c r="Z170" s="15"/>
      <c r="AA170" s="15"/>
      <c r="AB170" s="39">
        <f t="shared" si="10"/>
        <v>14</v>
      </c>
      <c r="AC170" s="39">
        <f t="shared" si="11"/>
        <v>18</v>
      </c>
      <c r="AD170" s="96" t="s">
        <v>1946</v>
      </c>
      <c r="AE170" s="15" t="str">
        <f t="shared" si="12"/>
        <v/>
      </c>
      <c r="AF170" s="39"/>
      <c r="AG170" s="39" t="s">
        <v>1560</v>
      </c>
      <c r="AH170" s="39" t="s">
        <v>1561</v>
      </c>
      <c r="AI170" s="39" t="s">
        <v>1561</v>
      </c>
      <c r="AJ170" s="39" t="s">
        <v>1561</v>
      </c>
      <c r="AK170" s="39" t="s">
        <v>1561</v>
      </c>
      <c r="AL170" s="15"/>
      <c r="AM170" s="15"/>
      <c r="AN170" s="15"/>
      <c r="AO170" s="39"/>
      <c r="AP170" s="89">
        <f t="shared" si="13"/>
        <v>0</v>
      </c>
      <c r="AQ170" s="13" t="str">
        <f t="shared" si="14"/>
        <v>Delaycode ambuVan andere Discipl</v>
      </c>
    </row>
    <row r="171" spans="1:43" x14ac:dyDescent="0.25">
      <c r="A171" s="15" t="s">
        <v>1929</v>
      </c>
      <c r="B171" s="15" t="s">
        <v>1608</v>
      </c>
      <c r="C171" s="15">
        <v>6</v>
      </c>
      <c r="D171" s="15" t="s">
        <v>1947</v>
      </c>
      <c r="E171" s="94">
        <v>200001374</v>
      </c>
      <c r="F171" s="15">
        <v>200001549</v>
      </c>
      <c r="G171" s="15" t="s">
        <v>1931</v>
      </c>
      <c r="H171" s="15" t="s">
        <v>1931</v>
      </c>
      <c r="I171" s="15" t="s">
        <v>1931</v>
      </c>
      <c r="J171" s="15"/>
      <c r="K171" s="15"/>
      <c r="L171" s="15">
        <v>75</v>
      </c>
      <c r="M171" s="15" t="s">
        <v>1948</v>
      </c>
      <c r="N171" s="15" t="s">
        <v>1948</v>
      </c>
      <c r="O171" s="15" t="s">
        <v>1948</v>
      </c>
      <c r="P171" s="15"/>
      <c r="Q171" s="15"/>
      <c r="R171" s="15"/>
      <c r="S171" s="15" t="s">
        <v>1933</v>
      </c>
      <c r="T171" s="38">
        <v>9</v>
      </c>
      <c r="U171" s="95"/>
      <c r="V171" s="95"/>
      <c r="W171" s="95"/>
      <c r="X171" s="95"/>
      <c r="Y171" s="95"/>
      <c r="Z171" s="15"/>
      <c r="AA171" s="15"/>
      <c r="AB171" s="39">
        <f t="shared" si="10"/>
        <v>14</v>
      </c>
      <c r="AC171" s="39">
        <f t="shared" si="11"/>
        <v>20</v>
      </c>
      <c r="AD171" s="96" t="s">
        <v>1949</v>
      </c>
      <c r="AE171" s="15" t="str">
        <f t="shared" si="12"/>
        <v/>
      </c>
      <c r="AF171" s="39"/>
      <c r="AG171" s="39" t="s">
        <v>1560</v>
      </c>
      <c r="AH171" s="39" t="s">
        <v>1561</v>
      </c>
      <c r="AI171" s="39" t="s">
        <v>1561</v>
      </c>
      <c r="AJ171" s="39" t="s">
        <v>1561</v>
      </c>
      <c r="AK171" s="39" t="s">
        <v>1561</v>
      </c>
      <c r="AL171" s="15"/>
      <c r="AM171" s="15"/>
      <c r="AN171" s="15"/>
      <c r="AO171" s="39"/>
      <c r="AP171" s="89">
        <f t="shared" si="13"/>
        <v>0</v>
      </c>
      <c r="AQ171" s="13" t="str">
        <f t="shared" si="14"/>
        <v>Delaycode ambuCommunicatieprobleem</v>
      </c>
    </row>
    <row r="172" spans="1:43" x14ac:dyDescent="0.25">
      <c r="A172" s="15" t="s">
        <v>1929</v>
      </c>
      <c r="B172" s="15" t="s">
        <v>1608</v>
      </c>
      <c r="C172" s="15">
        <v>7</v>
      </c>
      <c r="D172" s="15" t="s">
        <v>1950</v>
      </c>
      <c r="E172" s="94">
        <v>200001374</v>
      </c>
      <c r="F172" s="15">
        <v>200001550</v>
      </c>
      <c r="G172" s="15" t="s">
        <v>1931</v>
      </c>
      <c r="H172" s="15" t="s">
        <v>1931</v>
      </c>
      <c r="I172" s="15" t="s">
        <v>1931</v>
      </c>
      <c r="J172" s="15"/>
      <c r="K172" s="15"/>
      <c r="L172" s="15">
        <v>75</v>
      </c>
      <c r="M172" s="15" t="s">
        <v>1951</v>
      </c>
      <c r="N172" s="15" t="s">
        <v>1951</v>
      </c>
      <c r="O172" s="15" t="s">
        <v>1951</v>
      </c>
      <c r="P172" s="15"/>
      <c r="Q172" s="15"/>
      <c r="R172" s="15"/>
      <c r="S172" s="15" t="s">
        <v>1933</v>
      </c>
      <c r="T172" s="38">
        <v>9</v>
      </c>
      <c r="U172" s="95"/>
      <c r="V172" s="95"/>
      <c r="W172" s="95"/>
      <c r="X172" s="95"/>
      <c r="Y172" s="95"/>
      <c r="Z172" s="15"/>
      <c r="AA172" s="15"/>
      <c r="AB172" s="39">
        <f t="shared" si="10"/>
        <v>14</v>
      </c>
      <c r="AC172" s="39">
        <f t="shared" si="11"/>
        <v>20</v>
      </c>
      <c r="AD172" s="96" t="s">
        <v>1952</v>
      </c>
      <c r="AE172" s="15" t="str">
        <f t="shared" si="12"/>
        <v/>
      </c>
      <c r="AF172" s="39"/>
      <c r="AG172" s="39" t="s">
        <v>1560</v>
      </c>
      <c r="AH172" s="39" t="s">
        <v>1561</v>
      </c>
      <c r="AI172" s="39" t="s">
        <v>1561</v>
      </c>
      <c r="AJ172" s="39" t="s">
        <v>1561</v>
      </c>
      <c r="AK172" s="39" t="s">
        <v>1561</v>
      </c>
      <c r="AL172" s="15"/>
      <c r="AM172" s="15"/>
      <c r="AN172" s="15"/>
      <c r="AO172" s="39"/>
      <c r="AP172" s="89">
        <f t="shared" si="13"/>
        <v>0</v>
      </c>
      <c r="AQ172" s="13" t="str">
        <f t="shared" si="14"/>
        <v>Delaycode ambuCapaciteitsprobl. MK</v>
      </c>
    </row>
    <row r="173" spans="1:43" x14ac:dyDescent="0.25">
      <c r="A173" s="15" t="s">
        <v>1929</v>
      </c>
      <c r="B173" s="15" t="s">
        <v>1608</v>
      </c>
      <c r="C173" s="15">
        <v>8</v>
      </c>
      <c r="D173" s="15" t="s">
        <v>1953</v>
      </c>
      <c r="E173" s="94">
        <v>200001374</v>
      </c>
      <c r="F173" s="15">
        <v>200009467</v>
      </c>
      <c r="G173" s="15" t="s">
        <v>1931</v>
      </c>
      <c r="H173" s="15" t="s">
        <v>1931</v>
      </c>
      <c r="I173" s="15" t="s">
        <v>1931</v>
      </c>
      <c r="J173" s="15"/>
      <c r="K173" s="15"/>
      <c r="L173" s="15">
        <v>75</v>
      </c>
      <c r="M173" s="15" t="s">
        <v>1954</v>
      </c>
      <c r="N173" s="15" t="s">
        <v>1954</v>
      </c>
      <c r="O173" s="15" t="s">
        <v>1954</v>
      </c>
      <c r="P173" s="15"/>
      <c r="Q173" s="15"/>
      <c r="R173" s="15"/>
      <c r="S173" s="15" t="s">
        <v>1933</v>
      </c>
      <c r="T173" s="38">
        <v>9</v>
      </c>
      <c r="U173" s="95"/>
      <c r="V173" s="95"/>
      <c r="W173" s="95"/>
      <c r="X173" s="95"/>
      <c r="Y173" s="95"/>
      <c r="Z173" s="15"/>
      <c r="AA173" s="15"/>
      <c r="AB173" s="39">
        <f t="shared" si="10"/>
        <v>14</v>
      </c>
      <c r="AC173" s="39">
        <f t="shared" si="11"/>
        <v>9</v>
      </c>
      <c r="AD173" s="96" t="s">
        <v>1955</v>
      </c>
      <c r="AE173" s="15" t="str">
        <f t="shared" si="12"/>
        <v/>
      </c>
      <c r="AF173" s="39"/>
      <c r="AG173" s="39" t="s">
        <v>1560</v>
      </c>
      <c r="AH173" s="39" t="s">
        <v>1561</v>
      </c>
      <c r="AI173" s="39" t="s">
        <v>1561</v>
      </c>
      <c r="AJ173" s="39" t="s">
        <v>1561</v>
      </c>
      <c r="AK173" s="39" t="s">
        <v>1561</v>
      </c>
      <c r="AL173" s="15"/>
      <c r="AM173" s="15"/>
      <c r="AN173" s="15"/>
      <c r="AO173" s="39"/>
      <c r="AP173" s="89">
        <f t="shared" si="13"/>
        <v>0</v>
      </c>
      <c r="AQ173" s="13" t="str">
        <f t="shared" si="14"/>
        <v>Delaycode ambuPersoneel</v>
      </c>
    </row>
    <row r="174" spans="1:43" x14ac:dyDescent="0.25">
      <c r="A174" s="15" t="s">
        <v>1929</v>
      </c>
      <c r="B174" s="15" t="s">
        <v>1608</v>
      </c>
      <c r="C174" s="15">
        <v>9</v>
      </c>
      <c r="D174" s="15" t="s">
        <v>1956</v>
      </c>
      <c r="E174" s="94">
        <v>200001374</v>
      </c>
      <c r="F174" s="15">
        <v>200009469</v>
      </c>
      <c r="G174" s="15" t="s">
        <v>1931</v>
      </c>
      <c r="H174" s="15" t="s">
        <v>1931</v>
      </c>
      <c r="I174" s="15" t="s">
        <v>1931</v>
      </c>
      <c r="J174" s="15"/>
      <c r="K174" s="15"/>
      <c r="L174" s="15">
        <v>75</v>
      </c>
      <c r="M174" s="15" t="s">
        <v>1957</v>
      </c>
      <c r="N174" s="15" t="s">
        <v>1957</v>
      </c>
      <c r="O174" s="15" t="s">
        <v>1957</v>
      </c>
      <c r="P174" s="15"/>
      <c r="Q174" s="15"/>
      <c r="R174" s="15"/>
      <c r="S174" s="15" t="s">
        <v>1933</v>
      </c>
      <c r="T174" s="38">
        <v>9</v>
      </c>
      <c r="U174" s="95"/>
      <c r="V174" s="95"/>
      <c r="W174" s="95"/>
      <c r="X174" s="95"/>
      <c r="Y174" s="95"/>
      <c r="Z174" s="15"/>
      <c r="AA174" s="15"/>
      <c r="AB174" s="39">
        <f t="shared" si="10"/>
        <v>14</v>
      </c>
      <c r="AC174" s="39">
        <f t="shared" si="11"/>
        <v>19</v>
      </c>
      <c r="AD174" s="96" t="s">
        <v>1958</v>
      </c>
      <c r="AE174" s="15" t="str">
        <f t="shared" si="12"/>
        <v/>
      </c>
      <c r="AF174" s="39"/>
      <c r="AG174" s="39" t="s">
        <v>1560</v>
      </c>
      <c r="AH174" s="39" t="s">
        <v>1561</v>
      </c>
      <c r="AI174" s="39" t="s">
        <v>1561</v>
      </c>
      <c r="AJ174" s="39" t="s">
        <v>1561</v>
      </c>
      <c r="AK174" s="39" t="s">
        <v>1561</v>
      </c>
      <c r="AL174" s="15"/>
      <c r="AM174" s="15"/>
      <c r="AN174" s="15"/>
      <c r="AO174" s="39"/>
      <c r="AP174" s="89">
        <f t="shared" si="13"/>
        <v>0</v>
      </c>
      <c r="AQ174" s="13" t="str">
        <f t="shared" si="14"/>
        <v>Delaycode ambuOnderhoud/Reparatie</v>
      </c>
    </row>
    <row r="175" spans="1:43" x14ac:dyDescent="0.25">
      <c r="A175" s="15" t="s">
        <v>1929</v>
      </c>
      <c r="B175" s="15" t="s">
        <v>1608</v>
      </c>
      <c r="C175" s="15">
        <v>10</v>
      </c>
      <c r="D175" s="15" t="s">
        <v>1959</v>
      </c>
      <c r="E175" s="94">
        <v>200001374</v>
      </c>
      <c r="F175" s="15">
        <v>200009468</v>
      </c>
      <c r="G175" s="15" t="s">
        <v>1931</v>
      </c>
      <c r="H175" s="15" t="s">
        <v>1931</v>
      </c>
      <c r="I175" s="15" t="s">
        <v>1931</v>
      </c>
      <c r="J175" s="15"/>
      <c r="K175" s="15"/>
      <c r="L175" s="15">
        <v>75</v>
      </c>
      <c r="M175" s="15" t="s">
        <v>1960</v>
      </c>
      <c r="N175" s="15" t="s">
        <v>1960</v>
      </c>
      <c r="O175" s="15" t="s">
        <v>1960</v>
      </c>
      <c r="P175" s="15"/>
      <c r="Q175" s="15"/>
      <c r="R175" s="15"/>
      <c r="S175" s="15" t="s">
        <v>1933</v>
      </c>
      <c r="T175" s="38">
        <v>9</v>
      </c>
      <c r="U175" s="95"/>
      <c r="V175" s="95"/>
      <c r="W175" s="95"/>
      <c r="X175" s="95"/>
      <c r="Y175" s="95"/>
      <c r="Z175" s="15"/>
      <c r="AA175" s="15"/>
      <c r="AB175" s="39">
        <f t="shared" si="10"/>
        <v>14</v>
      </c>
      <c r="AC175" s="39">
        <f t="shared" si="11"/>
        <v>11</v>
      </c>
      <c r="AD175" s="96" t="s">
        <v>1961</v>
      </c>
      <c r="AE175" s="15" t="str">
        <f t="shared" si="12"/>
        <v/>
      </c>
      <c r="AF175" s="39"/>
      <c r="AG175" s="39" t="s">
        <v>1560</v>
      </c>
      <c r="AH175" s="39" t="s">
        <v>1561</v>
      </c>
      <c r="AI175" s="39" t="s">
        <v>1561</v>
      </c>
      <c r="AJ175" s="39" t="s">
        <v>1561</v>
      </c>
      <c r="AK175" s="39" t="s">
        <v>1561</v>
      </c>
      <c r="AL175" s="15"/>
      <c r="AM175" s="15"/>
      <c r="AN175" s="15"/>
      <c r="AO175" s="39"/>
      <c r="AP175" s="89">
        <f t="shared" si="13"/>
        <v>0</v>
      </c>
      <c r="AQ175" s="13" t="str">
        <f t="shared" si="14"/>
        <v>Delaycode ambuRoosterfout</v>
      </c>
    </row>
    <row r="176" spans="1:43" x14ac:dyDescent="0.25">
      <c r="A176" s="15" t="s">
        <v>1929</v>
      </c>
      <c r="B176" s="15" t="s">
        <v>1608</v>
      </c>
      <c r="C176" s="15">
        <v>11</v>
      </c>
      <c r="D176" s="15" t="s">
        <v>1962</v>
      </c>
      <c r="E176" s="94">
        <v>200001374</v>
      </c>
      <c r="F176" s="15">
        <v>200032442</v>
      </c>
      <c r="G176" s="15" t="s">
        <v>1931</v>
      </c>
      <c r="H176" s="15" t="s">
        <v>1931</v>
      </c>
      <c r="I176" s="15" t="s">
        <v>1931</v>
      </c>
      <c r="J176" s="15"/>
      <c r="K176" s="15"/>
      <c r="L176" s="15">
        <v>75</v>
      </c>
      <c r="M176" s="15" t="s">
        <v>1963</v>
      </c>
      <c r="N176" s="15" t="s">
        <v>1963</v>
      </c>
      <c r="O176" s="15" t="s">
        <v>1963</v>
      </c>
      <c r="P176" s="15"/>
      <c r="Q176" s="15"/>
      <c r="R176" s="15"/>
      <c r="S176" s="15" t="s">
        <v>1933</v>
      </c>
      <c r="T176" s="38">
        <v>9</v>
      </c>
      <c r="U176" s="95"/>
      <c r="V176" s="95"/>
      <c r="W176" s="95"/>
      <c r="X176" s="95"/>
      <c r="Y176" s="95"/>
      <c r="Z176" s="15"/>
      <c r="AA176" s="15"/>
      <c r="AB176" s="39">
        <f t="shared" si="10"/>
        <v>14</v>
      </c>
      <c r="AC176" s="39">
        <f t="shared" si="11"/>
        <v>15</v>
      </c>
      <c r="AD176" s="96" t="s">
        <v>1964</v>
      </c>
      <c r="AE176" s="15" t="str">
        <f t="shared" si="12"/>
        <v/>
      </c>
      <c r="AF176" s="39"/>
      <c r="AG176" s="39" t="s">
        <v>1560</v>
      </c>
      <c r="AH176" s="39" t="s">
        <v>1561</v>
      </c>
      <c r="AI176" s="39" t="s">
        <v>1561</v>
      </c>
      <c r="AJ176" s="39" t="s">
        <v>1561</v>
      </c>
      <c r="AK176" s="39" t="s">
        <v>1561</v>
      </c>
      <c r="AL176" s="15"/>
      <c r="AM176" s="15"/>
      <c r="AN176" s="15"/>
      <c r="AO176" s="39"/>
      <c r="AP176" s="89">
        <f t="shared" si="13"/>
        <v>0</v>
      </c>
      <c r="AQ176" s="13" t="str">
        <f t="shared" si="14"/>
        <v>Delaycode ambuOverloopmelding</v>
      </c>
    </row>
    <row r="177" spans="1:43" x14ac:dyDescent="0.25">
      <c r="A177" s="15" t="s">
        <v>1929</v>
      </c>
      <c r="B177" s="15" t="s">
        <v>1608</v>
      </c>
      <c r="C177" s="15">
        <v>12</v>
      </c>
      <c r="D177" s="15" t="s">
        <v>1965</v>
      </c>
      <c r="E177" s="94">
        <v>200001374</v>
      </c>
      <c r="F177" s="15">
        <v>200032443</v>
      </c>
      <c r="G177" s="15" t="s">
        <v>1931</v>
      </c>
      <c r="H177" s="15" t="s">
        <v>1931</v>
      </c>
      <c r="I177" s="15" t="s">
        <v>1931</v>
      </c>
      <c r="J177" s="15"/>
      <c r="K177" s="15"/>
      <c r="L177" s="15">
        <v>75</v>
      </c>
      <c r="M177" s="15" t="s">
        <v>1966</v>
      </c>
      <c r="N177" s="15" t="s">
        <v>1966</v>
      </c>
      <c r="O177" s="15" t="s">
        <v>1966</v>
      </c>
      <c r="P177" s="15"/>
      <c r="Q177" s="15"/>
      <c r="R177" s="15"/>
      <c r="S177" s="15" t="s">
        <v>1933</v>
      </c>
      <c r="T177" s="38">
        <v>9</v>
      </c>
      <c r="U177" s="95"/>
      <c r="V177" s="95"/>
      <c r="W177" s="95"/>
      <c r="X177" s="95"/>
      <c r="Y177" s="95"/>
      <c r="Z177" s="15"/>
      <c r="AA177" s="15"/>
      <c r="AB177" s="39">
        <f t="shared" si="10"/>
        <v>14</v>
      </c>
      <c r="AC177" s="39">
        <f t="shared" si="11"/>
        <v>16</v>
      </c>
      <c r="AD177" s="96" t="s">
        <v>1967</v>
      </c>
      <c r="AE177" s="15" t="str">
        <f t="shared" si="12"/>
        <v/>
      </c>
      <c r="AF177" s="39"/>
      <c r="AG177" s="39" t="s">
        <v>1560</v>
      </c>
      <c r="AH177" s="39" t="s">
        <v>1561</v>
      </c>
      <c r="AI177" s="39" t="s">
        <v>1561</v>
      </c>
      <c r="AJ177" s="39" t="s">
        <v>1561</v>
      </c>
      <c r="AK177" s="39" t="s">
        <v>1561</v>
      </c>
      <c r="AL177" s="15"/>
      <c r="AM177" s="15"/>
      <c r="AN177" s="15"/>
      <c r="AO177" s="39"/>
      <c r="AP177" s="89">
        <f t="shared" si="13"/>
        <v>0</v>
      </c>
      <c r="AQ177" s="13" t="str">
        <f t="shared" si="14"/>
        <v>Delaycode ambuGeen HAP eenheid</v>
      </c>
    </row>
    <row r="178" spans="1:43" x14ac:dyDescent="0.25">
      <c r="A178" s="15" t="s">
        <v>1929</v>
      </c>
      <c r="B178" s="15" t="s">
        <v>1608</v>
      </c>
      <c r="C178" s="15">
        <v>13</v>
      </c>
      <c r="D178" s="15" t="s">
        <v>1968</v>
      </c>
      <c r="E178" s="94">
        <v>200001374</v>
      </c>
      <c r="F178" s="15">
        <v>200001553</v>
      </c>
      <c r="G178" s="15" t="s">
        <v>1931</v>
      </c>
      <c r="H178" s="15" t="s">
        <v>1931</v>
      </c>
      <c r="I178" s="15" t="s">
        <v>1931</v>
      </c>
      <c r="J178" s="15"/>
      <c r="K178" s="15"/>
      <c r="L178" s="15">
        <v>75</v>
      </c>
      <c r="M178" s="15" t="s">
        <v>1969</v>
      </c>
      <c r="N178" s="15" t="s">
        <v>1969</v>
      </c>
      <c r="O178" s="15" t="s">
        <v>1969</v>
      </c>
      <c r="P178" s="15"/>
      <c r="Q178" s="15"/>
      <c r="R178" s="15"/>
      <c r="S178" s="15" t="s">
        <v>1933</v>
      </c>
      <c r="T178" s="38">
        <v>9</v>
      </c>
      <c r="U178" s="95"/>
      <c r="V178" s="95"/>
      <c r="W178" s="95"/>
      <c r="X178" s="95"/>
      <c r="Y178" s="95"/>
      <c r="Z178" s="15"/>
      <c r="AA178" s="15"/>
      <c r="AB178" s="39">
        <f t="shared" si="10"/>
        <v>14</v>
      </c>
      <c r="AC178" s="39">
        <f t="shared" si="11"/>
        <v>14</v>
      </c>
      <c r="AD178" s="96" t="s">
        <v>1970</v>
      </c>
      <c r="AE178" s="15" t="str">
        <f t="shared" si="12"/>
        <v/>
      </c>
      <c r="AF178" s="39"/>
      <c r="AG178" s="39" t="s">
        <v>1560</v>
      </c>
      <c r="AH178" s="39" t="s">
        <v>1561</v>
      </c>
      <c r="AI178" s="39" t="s">
        <v>1561</v>
      </c>
      <c r="AJ178" s="39" t="s">
        <v>1561</v>
      </c>
      <c r="AK178" s="39" t="s">
        <v>1561</v>
      </c>
      <c r="AL178" s="15"/>
      <c r="AM178" s="15"/>
      <c r="AN178" s="15"/>
      <c r="AO178" s="39"/>
      <c r="AP178" s="89">
        <f t="shared" si="13"/>
        <v>0</v>
      </c>
      <c r="AQ178" s="13" t="str">
        <f t="shared" si="14"/>
        <v>Delaycode ambuSysteemstoring</v>
      </c>
    </row>
    <row r="179" spans="1:43" x14ac:dyDescent="0.25">
      <c r="A179" s="15" t="s">
        <v>1971</v>
      </c>
      <c r="B179" s="15" t="s">
        <v>1608</v>
      </c>
      <c r="C179" s="15">
        <v>1</v>
      </c>
      <c r="D179" s="15" t="s">
        <v>1972</v>
      </c>
      <c r="E179" s="94">
        <v>200001375</v>
      </c>
      <c r="F179" s="15">
        <v>200032444</v>
      </c>
      <c r="G179" s="15" t="s">
        <v>11857</v>
      </c>
      <c r="H179" s="15" t="s">
        <v>11857</v>
      </c>
      <c r="I179" s="15" t="s">
        <v>11857</v>
      </c>
      <c r="J179" s="15"/>
      <c r="K179" s="15"/>
      <c r="L179" s="15"/>
      <c r="M179" s="15" t="s">
        <v>11861</v>
      </c>
      <c r="N179" s="15" t="s">
        <v>11861</v>
      </c>
      <c r="O179" s="15" t="s">
        <v>11861</v>
      </c>
      <c r="P179" s="15"/>
      <c r="Q179" s="15"/>
      <c r="R179" s="15"/>
      <c r="S179" s="15" t="s">
        <v>1973</v>
      </c>
      <c r="T179" s="148">
        <v>11</v>
      </c>
      <c r="U179" s="95"/>
      <c r="V179" s="95"/>
      <c r="W179" s="95"/>
      <c r="X179" s="95"/>
      <c r="Y179" s="95"/>
      <c r="Z179" s="15"/>
      <c r="AA179" s="15"/>
      <c r="AB179" s="39">
        <f t="shared" si="10"/>
        <v>13</v>
      </c>
      <c r="AC179" s="39">
        <f t="shared" si="11"/>
        <v>19</v>
      </c>
      <c r="AD179" s="96" t="s">
        <v>1974</v>
      </c>
      <c r="AE179" s="15" t="str">
        <f t="shared" si="12"/>
        <v/>
      </c>
      <c r="AF179" s="39"/>
      <c r="AG179" s="39" t="s">
        <v>1560</v>
      </c>
      <c r="AH179" s="39" t="s">
        <v>1561</v>
      </c>
      <c r="AI179" s="39" t="s">
        <v>1561</v>
      </c>
      <c r="AJ179" s="39" t="s">
        <v>1561</v>
      </c>
      <c r="AK179" s="39" t="s">
        <v>1561</v>
      </c>
      <c r="AL179" s="15"/>
      <c r="AM179" s="15"/>
      <c r="AN179" s="15"/>
      <c r="AO179" s="39"/>
      <c r="AP179" s="89">
        <f t="shared" si="13"/>
        <v>0</v>
      </c>
      <c r="AQ179" s="13" t="str">
        <f t="shared" si="14"/>
        <v>Delaycode brwOnderbez. niet Uitg</v>
      </c>
    </row>
    <row r="180" spans="1:43" x14ac:dyDescent="0.25">
      <c r="A180" s="15" t="s">
        <v>1971</v>
      </c>
      <c r="B180" s="15" t="s">
        <v>1608</v>
      </c>
      <c r="C180" s="15">
        <v>2</v>
      </c>
      <c r="D180" s="15" t="s">
        <v>1975</v>
      </c>
      <c r="E180" s="94">
        <v>200001375</v>
      </c>
      <c r="F180" s="15">
        <v>200032445</v>
      </c>
      <c r="G180" s="15" t="s">
        <v>11857</v>
      </c>
      <c r="H180" s="15" t="s">
        <v>11857</v>
      </c>
      <c r="I180" s="15" t="s">
        <v>11857</v>
      </c>
      <c r="J180" s="15"/>
      <c r="K180" s="15"/>
      <c r="L180" s="15"/>
      <c r="M180" s="15" t="s">
        <v>11862</v>
      </c>
      <c r="N180" s="15" t="s">
        <v>11862</v>
      </c>
      <c r="O180" s="15" t="s">
        <v>11862</v>
      </c>
      <c r="P180" s="15"/>
      <c r="Q180" s="15"/>
      <c r="R180" s="15"/>
      <c r="S180" s="15" t="s">
        <v>1973</v>
      </c>
      <c r="T180" s="148">
        <v>11</v>
      </c>
      <c r="U180" s="95"/>
      <c r="V180" s="95"/>
      <c r="W180" s="95"/>
      <c r="X180" s="95"/>
      <c r="Y180" s="95"/>
      <c r="Z180" s="15"/>
      <c r="AA180" s="15"/>
      <c r="AB180" s="39">
        <f t="shared" si="10"/>
        <v>13</v>
      </c>
      <c r="AC180" s="39">
        <f t="shared" si="11"/>
        <v>19</v>
      </c>
      <c r="AD180" s="96" t="s">
        <v>1976</v>
      </c>
      <c r="AE180" s="15" t="str">
        <f t="shared" si="12"/>
        <v/>
      </c>
      <c r="AF180" s="39"/>
      <c r="AG180" s="39" t="s">
        <v>1560</v>
      </c>
      <c r="AH180" s="39" t="s">
        <v>1561</v>
      </c>
      <c r="AI180" s="39" t="s">
        <v>1561</v>
      </c>
      <c r="AJ180" s="39" t="s">
        <v>1561</v>
      </c>
      <c r="AK180" s="39" t="s">
        <v>1561</v>
      </c>
      <c r="AL180" s="15"/>
      <c r="AM180" s="15"/>
      <c r="AN180" s="15"/>
      <c r="AO180" s="39"/>
      <c r="AP180" s="89">
        <f t="shared" si="13"/>
        <v>0</v>
      </c>
      <c r="AQ180" s="13" t="str">
        <f t="shared" si="14"/>
        <v>Delaycode brwOnderbez. uitgerukt</v>
      </c>
    </row>
    <row r="181" spans="1:43" x14ac:dyDescent="0.25">
      <c r="A181" s="15" t="s">
        <v>1971</v>
      </c>
      <c r="B181" s="15" t="s">
        <v>1608</v>
      </c>
      <c r="C181" s="15">
        <v>3</v>
      </c>
      <c r="D181" s="15" t="s">
        <v>1977</v>
      </c>
      <c r="E181" s="94">
        <v>200001375</v>
      </c>
      <c r="F181" s="15">
        <v>200001555</v>
      </c>
      <c r="G181" s="15" t="s">
        <v>11857</v>
      </c>
      <c r="H181" s="15" t="s">
        <v>11857</v>
      </c>
      <c r="I181" s="15" t="s">
        <v>11857</v>
      </c>
      <c r="J181" s="15"/>
      <c r="K181" s="15"/>
      <c r="L181" s="15"/>
      <c r="M181" s="15" t="s">
        <v>11860</v>
      </c>
      <c r="N181" s="15" t="s">
        <v>11860</v>
      </c>
      <c r="O181" s="15" t="s">
        <v>11860</v>
      </c>
      <c r="P181" s="15"/>
      <c r="Q181" s="15"/>
      <c r="R181" s="15"/>
      <c r="S181" s="15" t="s">
        <v>1973</v>
      </c>
      <c r="T181" s="148">
        <v>11</v>
      </c>
      <c r="U181" s="95"/>
      <c r="V181" s="95"/>
      <c r="W181" s="95"/>
      <c r="X181" s="95"/>
      <c r="Y181" s="95"/>
      <c r="Z181" s="15"/>
      <c r="AA181" s="15"/>
      <c r="AB181" s="39">
        <f t="shared" si="10"/>
        <v>13</v>
      </c>
      <c r="AC181" s="39">
        <f t="shared" si="11"/>
        <v>12</v>
      </c>
      <c r="AD181" s="96" t="s">
        <v>1978</v>
      </c>
      <c r="AE181" s="15" t="str">
        <f t="shared" si="12"/>
        <v/>
      </c>
      <c r="AF181" s="39"/>
      <c r="AG181" s="39" t="s">
        <v>1560</v>
      </c>
      <c r="AH181" s="39" t="s">
        <v>1561</v>
      </c>
      <c r="AI181" s="39" t="s">
        <v>1561</v>
      </c>
      <c r="AJ181" s="39" t="s">
        <v>1561</v>
      </c>
      <c r="AK181" s="39" t="s">
        <v>1561</v>
      </c>
      <c r="AL181" s="15"/>
      <c r="AM181" s="15"/>
      <c r="AN181" s="15"/>
      <c r="AO181" s="39"/>
      <c r="AP181" s="89">
        <f t="shared" si="13"/>
        <v>0</v>
      </c>
      <c r="AQ181" s="13" t="str">
        <f t="shared" si="14"/>
        <v>Delaycode brwGeen eenheid</v>
      </c>
    </row>
    <row r="182" spans="1:43" x14ac:dyDescent="0.25">
      <c r="A182" s="15" t="s">
        <v>1971</v>
      </c>
      <c r="B182" s="15" t="s">
        <v>1608</v>
      </c>
      <c r="C182" s="15">
        <v>4</v>
      </c>
      <c r="D182" s="15" t="s">
        <v>1938</v>
      </c>
      <c r="E182" s="94">
        <v>200001375</v>
      </c>
      <c r="F182" s="15">
        <v>200001561</v>
      </c>
      <c r="G182" s="15" t="s">
        <v>11857</v>
      </c>
      <c r="H182" s="15" t="s">
        <v>11857</v>
      </c>
      <c r="I182" s="15" t="s">
        <v>11857</v>
      </c>
      <c r="J182" s="15"/>
      <c r="K182" s="15"/>
      <c r="L182" s="15"/>
      <c r="M182" s="15" t="s">
        <v>11867</v>
      </c>
      <c r="N182" s="15" t="s">
        <v>11867</v>
      </c>
      <c r="O182" s="15" t="s">
        <v>11867</v>
      </c>
      <c r="P182" s="15"/>
      <c r="Q182" s="15"/>
      <c r="R182" s="15"/>
      <c r="S182" s="15" t="s">
        <v>1973</v>
      </c>
      <c r="T182" s="148">
        <v>11</v>
      </c>
      <c r="U182" s="95"/>
      <c r="V182" s="95"/>
      <c r="W182" s="95"/>
      <c r="X182" s="95"/>
      <c r="Y182" s="95"/>
      <c r="Z182" s="15"/>
      <c r="AA182" s="15"/>
      <c r="AB182" s="39">
        <f t="shared" si="10"/>
        <v>13</v>
      </c>
      <c r="AC182" s="39">
        <f t="shared" si="11"/>
        <v>19</v>
      </c>
      <c r="AD182" s="96" t="s">
        <v>1979</v>
      </c>
      <c r="AE182" s="15" t="str">
        <f t="shared" si="12"/>
        <v/>
      </c>
      <c r="AF182" s="39"/>
      <c r="AG182" s="39" t="s">
        <v>1560</v>
      </c>
      <c r="AH182" s="39" t="s">
        <v>1561</v>
      </c>
      <c r="AI182" s="39" t="s">
        <v>1561</v>
      </c>
      <c r="AJ182" s="39" t="s">
        <v>1561</v>
      </c>
      <c r="AK182" s="39" t="s">
        <v>1561</v>
      </c>
      <c r="AL182" s="15"/>
      <c r="AM182" s="15"/>
      <c r="AN182" s="15"/>
      <c r="AO182" s="39"/>
      <c r="AP182" s="89">
        <f t="shared" si="13"/>
        <v>0</v>
      </c>
      <c r="AQ182" s="13" t="str">
        <f t="shared" si="14"/>
        <v>Delaycode brwVerificatie melding</v>
      </c>
    </row>
    <row r="183" spans="1:43" x14ac:dyDescent="0.25">
      <c r="A183" s="15" t="s">
        <v>1971</v>
      </c>
      <c r="B183" s="15" t="s">
        <v>1608</v>
      </c>
      <c r="C183" s="15">
        <v>5</v>
      </c>
      <c r="D183" s="15" t="s">
        <v>1941</v>
      </c>
      <c r="E183" s="94">
        <v>200001375</v>
      </c>
      <c r="F183" s="15">
        <v>200001558</v>
      </c>
      <c r="G183" s="15" t="s">
        <v>11857</v>
      </c>
      <c r="H183" s="15" t="s">
        <v>11857</v>
      </c>
      <c r="I183" s="15" t="s">
        <v>11857</v>
      </c>
      <c r="J183" s="15"/>
      <c r="K183" s="15"/>
      <c r="L183" s="15"/>
      <c r="M183" s="15" t="s">
        <v>11863</v>
      </c>
      <c r="N183" s="15" t="s">
        <v>11863</v>
      </c>
      <c r="O183" s="15" t="s">
        <v>11863</v>
      </c>
      <c r="P183" s="15"/>
      <c r="Q183" s="15"/>
      <c r="R183" s="15"/>
      <c r="S183" s="15" t="s">
        <v>1973</v>
      </c>
      <c r="T183" s="148">
        <v>11</v>
      </c>
      <c r="U183" s="95"/>
      <c r="V183" s="95"/>
      <c r="W183" s="95"/>
      <c r="X183" s="95"/>
      <c r="Y183" s="95"/>
      <c r="Z183" s="15"/>
      <c r="AA183" s="15"/>
      <c r="AB183" s="39">
        <f t="shared" si="10"/>
        <v>13</v>
      </c>
      <c r="AC183" s="39">
        <f t="shared" si="11"/>
        <v>20</v>
      </c>
      <c r="AD183" s="96" t="s">
        <v>1980</v>
      </c>
      <c r="AE183" s="15" t="str">
        <f t="shared" si="12"/>
        <v/>
      </c>
      <c r="AF183" s="39"/>
      <c r="AG183" s="39" t="s">
        <v>1560</v>
      </c>
      <c r="AH183" s="39" t="s">
        <v>1561</v>
      </c>
      <c r="AI183" s="39" t="s">
        <v>1561</v>
      </c>
      <c r="AJ183" s="39" t="s">
        <v>1561</v>
      </c>
      <c r="AK183" s="39" t="s">
        <v>1561</v>
      </c>
      <c r="AL183" s="15"/>
      <c r="AM183" s="15"/>
      <c r="AN183" s="15"/>
      <c r="AO183" s="39"/>
      <c r="AP183" s="89">
        <f t="shared" si="13"/>
        <v>0</v>
      </c>
      <c r="AQ183" s="13" t="str">
        <f t="shared" si="14"/>
        <v>Delaycode brwOnduidelijke locatie</v>
      </c>
    </row>
    <row r="184" spans="1:43" x14ac:dyDescent="0.25">
      <c r="A184" s="15" t="s">
        <v>1971</v>
      </c>
      <c r="B184" s="15" t="s">
        <v>1608</v>
      </c>
      <c r="C184" s="15">
        <v>6</v>
      </c>
      <c r="D184" s="15" t="s">
        <v>1944</v>
      </c>
      <c r="E184" s="94">
        <v>200001375</v>
      </c>
      <c r="F184" s="15">
        <v>200001559</v>
      </c>
      <c r="G184" s="15" t="s">
        <v>11857</v>
      </c>
      <c r="H184" s="15" t="s">
        <v>11857</v>
      </c>
      <c r="I184" s="15" t="s">
        <v>11857</v>
      </c>
      <c r="J184" s="15"/>
      <c r="K184" s="15"/>
      <c r="L184" s="15"/>
      <c r="M184" s="15" t="s">
        <v>11866</v>
      </c>
      <c r="N184" s="15" t="s">
        <v>11866</v>
      </c>
      <c r="O184" s="15" t="s">
        <v>11866</v>
      </c>
      <c r="P184" s="15"/>
      <c r="Q184" s="15"/>
      <c r="R184" s="15"/>
      <c r="S184" s="15" t="s">
        <v>1973</v>
      </c>
      <c r="T184" s="148">
        <v>11</v>
      </c>
      <c r="U184" s="95"/>
      <c r="V184" s="95"/>
      <c r="W184" s="95"/>
      <c r="X184" s="95"/>
      <c r="Y184" s="95"/>
      <c r="Z184" s="15"/>
      <c r="AA184" s="15"/>
      <c r="AB184" s="39">
        <f t="shared" si="10"/>
        <v>13</v>
      </c>
      <c r="AC184" s="39">
        <f t="shared" si="11"/>
        <v>18</v>
      </c>
      <c r="AD184" s="96" t="s">
        <v>1981</v>
      </c>
      <c r="AE184" s="15" t="str">
        <f t="shared" si="12"/>
        <v/>
      </c>
      <c r="AF184" s="39"/>
      <c r="AG184" s="39" t="s">
        <v>1560</v>
      </c>
      <c r="AH184" s="39" t="s">
        <v>1561</v>
      </c>
      <c r="AI184" s="39" t="s">
        <v>1561</v>
      </c>
      <c r="AJ184" s="39" t="s">
        <v>1561</v>
      </c>
      <c r="AK184" s="39" t="s">
        <v>1561</v>
      </c>
      <c r="AL184" s="15"/>
      <c r="AM184" s="15"/>
      <c r="AN184" s="15"/>
      <c r="AO184" s="39"/>
      <c r="AP184" s="89">
        <f t="shared" si="13"/>
        <v>0</v>
      </c>
      <c r="AQ184" s="13" t="str">
        <f t="shared" si="14"/>
        <v>Delaycode brwVan andere Discipl</v>
      </c>
    </row>
    <row r="185" spans="1:43" x14ac:dyDescent="0.25">
      <c r="A185" s="15" t="s">
        <v>1971</v>
      </c>
      <c r="B185" s="15" t="s">
        <v>1608</v>
      </c>
      <c r="C185" s="15">
        <v>7</v>
      </c>
      <c r="D185" s="15" t="s">
        <v>1947</v>
      </c>
      <c r="E185" s="94">
        <v>200001375</v>
      </c>
      <c r="F185" s="15">
        <v>200001556</v>
      </c>
      <c r="G185" s="15" t="s">
        <v>11857</v>
      </c>
      <c r="H185" s="15" t="s">
        <v>11857</v>
      </c>
      <c r="I185" s="15" t="s">
        <v>11857</v>
      </c>
      <c r="J185" s="15"/>
      <c r="K185" s="15"/>
      <c r="L185" s="15"/>
      <c r="M185" s="15" t="s">
        <v>11859</v>
      </c>
      <c r="N185" s="15" t="s">
        <v>11859</v>
      </c>
      <c r="O185" s="15" t="s">
        <v>11859</v>
      </c>
      <c r="P185" s="15"/>
      <c r="Q185" s="15"/>
      <c r="R185" s="15"/>
      <c r="S185" s="15" t="s">
        <v>1973</v>
      </c>
      <c r="T185" s="148">
        <v>11</v>
      </c>
      <c r="U185" s="95"/>
      <c r="V185" s="95"/>
      <c r="W185" s="95"/>
      <c r="X185" s="95"/>
      <c r="Y185" s="95"/>
      <c r="Z185" s="15"/>
      <c r="AA185" s="15"/>
      <c r="AB185" s="39">
        <f t="shared" si="10"/>
        <v>13</v>
      </c>
      <c r="AC185" s="39">
        <f t="shared" si="11"/>
        <v>20</v>
      </c>
      <c r="AD185" s="96" t="s">
        <v>1982</v>
      </c>
      <c r="AE185" s="15" t="str">
        <f t="shared" si="12"/>
        <v/>
      </c>
      <c r="AF185" s="39"/>
      <c r="AG185" s="39" t="s">
        <v>1560</v>
      </c>
      <c r="AH185" s="39" t="s">
        <v>1561</v>
      </c>
      <c r="AI185" s="39" t="s">
        <v>1561</v>
      </c>
      <c r="AJ185" s="39" t="s">
        <v>1561</v>
      </c>
      <c r="AK185" s="39" t="s">
        <v>1561</v>
      </c>
      <c r="AL185" s="15"/>
      <c r="AM185" s="15"/>
      <c r="AN185" s="15"/>
      <c r="AO185" s="39"/>
      <c r="AP185" s="89">
        <f t="shared" si="13"/>
        <v>0</v>
      </c>
      <c r="AQ185" s="13" t="str">
        <f t="shared" si="14"/>
        <v>Delaycode brwCommunicatieprobleem</v>
      </c>
    </row>
    <row r="186" spans="1:43" x14ac:dyDescent="0.25">
      <c r="A186" s="15" t="s">
        <v>1971</v>
      </c>
      <c r="B186" s="15" t="s">
        <v>1608</v>
      </c>
      <c r="C186" s="15">
        <v>8</v>
      </c>
      <c r="D186" s="15" t="s">
        <v>1950</v>
      </c>
      <c r="E186" s="94">
        <v>200001375</v>
      </c>
      <c r="F186" s="15">
        <v>200001557</v>
      </c>
      <c r="G186" s="15" t="s">
        <v>11857</v>
      </c>
      <c r="H186" s="15" t="s">
        <v>11857</v>
      </c>
      <c r="I186" s="15" t="s">
        <v>11857</v>
      </c>
      <c r="J186" s="15"/>
      <c r="K186" s="15"/>
      <c r="L186" s="15"/>
      <c r="M186" s="15" t="s">
        <v>11858</v>
      </c>
      <c r="N186" s="15" t="s">
        <v>11858</v>
      </c>
      <c r="O186" s="15" t="s">
        <v>11858</v>
      </c>
      <c r="P186" s="15"/>
      <c r="Q186" s="15"/>
      <c r="R186" s="15"/>
      <c r="S186" s="15" t="s">
        <v>1973</v>
      </c>
      <c r="T186" s="148">
        <v>11</v>
      </c>
      <c r="U186" s="95"/>
      <c r="V186" s="95"/>
      <c r="W186" s="95"/>
      <c r="X186" s="95"/>
      <c r="Y186" s="95"/>
      <c r="Z186" s="15"/>
      <c r="AA186" s="15"/>
      <c r="AB186" s="39">
        <f t="shared" si="10"/>
        <v>13</v>
      </c>
      <c r="AC186" s="39">
        <f t="shared" si="11"/>
        <v>20</v>
      </c>
      <c r="AD186" s="96" t="s">
        <v>1983</v>
      </c>
      <c r="AE186" s="15" t="str">
        <f t="shared" si="12"/>
        <v/>
      </c>
      <c r="AF186" s="39"/>
      <c r="AG186" s="39" t="s">
        <v>1560</v>
      </c>
      <c r="AH186" s="39" t="s">
        <v>1561</v>
      </c>
      <c r="AI186" s="39" t="s">
        <v>1561</v>
      </c>
      <c r="AJ186" s="39" t="s">
        <v>1561</v>
      </c>
      <c r="AK186" s="39" t="s">
        <v>1561</v>
      </c>
      <c r="AL186" s="15"/>
      <c r="AM186" s="15"/>
      <c r="AN186" s="15"/>
      <c r="AO186" s="39"/>
      <c r="AP186" s="89">
        <f t="shared" si="13"/>
        <v>0</v>
      </c>
      <c r="AQ186" s="13" t="str">
        <f t="shared" si="14"/>
        <v>Delaycode brwCapaciteitsprobl. MK</v>
      </c>
    </row>
    <row r="187" spans="1:43" x14ac:dyDescent="0.25">
      <c r="A187" s="15" t="s">
        <v>1971</v>
      </c>
      <c r="B187" s="15" t="s">
        <v>1608</v>
      </c>
      <c r="C187" s="15">
        <v>9</v>
      </c>
      <c r="D187" s="15" t="s">
        <v>1962</v>
      </c>
      <c r="E187" s="94">
        <v>200001375</v>
      </c>
      <c r="F187" s="15">
        <v>200032446</v>
      </c>
      <c r="G187" s="15" t="s">
        <v>11857</v>
      </c>
      <c r="H187" s="15" t="s">
        <v>11857</v>
      </c>
      <c r="I187" s="15" t="s">
        <v>11857</v>
      </c>
      <c r="J187" s="15"/>
      <c r="K187" s="15"/>
      <c r="L187" s="15"/>
      <c r="M187" s="15" t="s">
        <v>11864</v>
      </c>
      <c r="N187" s="15" t="s">
        <v>11864</v>
      </c>
      <c r="O187" s="15" t="s">
        <v>11864</v>
      </c>
      <c r="P187" s="15"/>
      <c r="Q187" s="15"/>
      <c r="R187" s="15"/>
      <c r="S187" s="15" t="s">
        <v>1973</v>
      </c>
      <c r="T187" s="148">
        <v>11</v>
      </c>
      <c r="U187" s="95"/>
      <c r="V187" s="95"/>
      <c r="W187" s="95"/>
      <c r="X187" s="95"/>
      <c r="Y187" s="95"/>
      <c r="Z187" s="15"/>
      <c r="AA187" s="15"/>
      <c r="AB187" s="39">
        <f t="shared" si="10"/>
        <v>13</v>
      </c>
      <c r="AC187" s="39">
        <f t="shared" si="11"/>
        <v>15</v>
      </c>
      <c r="AD187" s="96" t="s">
        <v>1984</v>
      </c>
      <c r="AE187" s="15" t="str">
        <f t="shared" si="12"/>
        <v/>
      </c>
      <c r="AF187" s="39"/>
      <c r="AG187" s="39" t="s">
        <v>1560</v>
      </c>
      <c r="AH187" s="39" t="s">
        <v>1561</v>
      </c>
      <c r="AI187" s="39" t="s">
        <v>1561</v>
      </c>
      <c r="AJ187" s="39" t="s">
        <v>1561</v>
      </c>
      <c r="AK187" s="39" t="s">
        <v>1561</v>
      </c>
      <c r="AL187" s="15"/>
      <c r="AM187" s="15"/>
      <c r="AN187" s="15"/>
      <c r="AO187" s="39"/>
      <c r="AP187" s="89">
        <f t="shared" si="13"/>
        <v>0</v>
      </c>
      <c r="AQ187" s="13" t="str">
        <f t="shared" si="14"/>
        <v>Delaycode brwOverloopmelding</v>
      </c>
    </row>
    <row r="188" spans="1:43" x14ac:dyDescent="0.25">
      <c r="A188" s="15" t="s">
        <v>1971</v>
      </c>
      <c r="B188" s="15" t="s">
        <v>1608</v>
      </c>
      <c r="C188" s="15">
        <v>10</v>
      </c>
      <c r="D188" s="15" t="s">
        <v>1968</v>
      </c>
      <c r="E188" s="94">
        <v>200001375</v>
      </c>
      <c r="F188" s="15">
        <v>200001560</v>
      </c>
      <c r="G188" s="15" t="s">
        <v>11857</v>
      </c>
      <c r="H188" s="15" t="s">
        <v>11857</v>
      </c>
      <c r="I188" s="15" t="s">
        <v>11857</v>
      </c>
      <c r="J188" s="15"/>
      <c r="K188" s="15"/>
      <c r="L188" s="15"/>
      <c r="M188" s="15" t="s">
        <v>11865</v>
      </c>
      <c r="N188" s="15" t="s">
        <v>11865</v>
      </c>
      <c r="O188" s="15" t="s">
        <v>11865</v>
      </c>
      <c r="P188" s="15"/>
      <c r="Q188" s="15"/>
      <c r="R188" s="15"/>
      <c r="S188" s="15" t="s">
        <v>1973</v>
      </c>
      <c r="T188" s="148">
        <v>11</v>
      </c>
      <c r="U188" s="95"/>
      <c r="V188" s="95"/>
      <c r="W188" s="95"/>
      <c r="X188" s="95"/>
      <c r="Y188" s="95"/>
      <c r="Z188" s="15"/>
      <c r="AA188" s="15"/>
      <c r="AB188" s="39">
        <f t="shared" si="10"/>
        <v>13</v>
      </c>
      <c r="AC188" s="39">
        <f t="shared" si="11"/>
        <v>14</v>
      </c>
      <c r="AD188" s="96" t="s">
        <v>1985</v>
      </c>
      <c r="AE188" s="15" t="str">
        <f t="shared" si="12"/>
        <v/>
      </c>
      <c r="AF188" s="39"/>
      <c r="AG188" s="39" t="s">
        <v>1560</v>
      </c>
      <c r="AH188" s="39" t="s">
        <v>1561</v>
      </c>
      <c r="AI188" s="39" t="s">
        <v>1561</v>
      </c>
      <c r="AJ188" s="39" t="s">
        <v>1561</v>
      </c>
      <c r="AK188" s="39" t="s">
        <v>1561</v>
      </c>
      <c r="AL188" s="15"/>
      <c r="AM188" s="15"/>
      <c r="AN188" s="15"/>
      <c r="AO188" s="39"/>
      <c r="AP188" s="89">
        <f t="shared" si="13"/>
        <v>0</v>
      </c>
      <c r="AQ188" s="13" t="str">
        <f t="shared" si="14"/>
        <v>Delaycode brwSysteemstoring</v>
      </c>
    </row>
    <row r="189" spans="1:43" x14ac:dyDescent="0.25">
      <c r="A189" s="15" t="s">
        <v>1986</v>
      </c>
      <c r="B189" s="15" t="s">
        <v>1608</v>
      </c>
      <c r="C189" s="15">
        <v>1</v>
      </c>
      <c r="D189" s="15" t="s">
        <v>1977</v>
      </c>
      <c r="E189" s="94">
        <v>200001376</v>
      </c>
      <c r="F189" s="15">
        <v>200001562</v>
      </c>
      <c r="G189" s="15" t="s">
        <v>1987</v>
      </c>
      <c r="H189" s="15" t="s">
        <v>1987</v>
      </c>
      <c r="I189" s="15" t="s">
        <v>1987</v>
      </c>
      <c r="J189" s="15"/>
      <c r="K189" s="15"/>
      <c r="L189" s="15"/>
      <c r="M189" s="15" t="s">
        <v>1988</v>
      </c>
      <c r="N189" s="15" t="s">
        <v>1988</v>
      </c>
      <c r="O189" s="15" t="s">
        <v>1988</v>
      </c>
      <c r="P189" s="15"/>
      <c r="Q189" s="15"/>
      <c r="R189" s="15"/>
      <c r="S189" s="15" t="s">
        <v>1568</v>
      </c>
      <c r="T189" s="38">
        <v>11</v>
      </c>
      <c r="U189" s="95"/>
      <c r="V189" s="95"/>
      <c r="W189" s="95"/>
      <c r="X189" s="95"/>
      <c r="Y189" s="95"/>
      <c r="Z189" s="15"/>
      <c r="AA189" s="15"/>
      <c r="AB189" s="39">
        <f t="shared" si="10"/>
        <v>13</v>
      </c>
      <c r="AC189" s="39">
        <f t="shared" si="11"/>
        <v>12</v>
      </c>
      <c r="AD189" s="96" t="s">
        <v>1989</v>
      </c>
      <c r="AE189" s="15" t="str">
        <f t="shared" si="12"/>
        <v/>
      </c>
      <c r="AF189" s="39"/>
      <c r="AG189" s="39" t="s">
        <v>1560</v>
      </c>
      <c r="AH189" s="39" t="s">
        <v>1561</v>
      </c>
      <c r="AI189" s="39" t="s">
        <v>1561</v>
      </c>
      <c r="AJ189" s="39" t="s">
        <v>1561</v>
      </c>
      <c r="AK189" s="39" t="s">
        <v>1561</v>
      </c>
      <c r="AL189" s="15"/>
      <c r="AM189" s="15"/>
      <c r="AN189" s="15"/>
      <c r="AO189" s="39"/>
      <c r="AP189" s="89">
        <f t="shared" si="13"/>
        <v>0</v>
      </c>
      <c r="AQ189" s="13" t="str">
        <f t="shared" si="14"/>
        <v>Delaycode polGeen eenheid</v>
      </c>
    </row>
    <row r="190" spans="1:43" x14ac:dyDescent="0.25">
      <c r="A190" s="15" t="s">
        <v>1986</v>
      </c>
      <c r="B190" s="15" t="s">
        <v>1608</v>
      </c>
      <c r="C190" s="15">
        <v>2</v>
      </c>
      <c r="D190" s="15" t="s">
        <v>1938</v>
      </c>
      <c r="E190" s="94">
        <v>200001376</v>
      </c>
      <c r="F190" s="15">
        <v>200001568</v>
      </c>
      <c r="G190" s="15" t="s">
        <v>1987</v>
      </c>
      <c r="H190" s="15" t="s">
        <v>1987</v>
      </c>
      <c r="I190" s="15" t="s">
        <v>1987</v>
      </c>
      <c r="J190" s="15"/>
      <c r="K190" s="15"/>
      <c r="L190" s="15"/>
      <c r="M190" s="15" t="s">
        <v>1990</v>
      </c>
      <c r="N190" s="15" t="s">
        <v>1990</v>
      </c>
      <c r="O190" s="15" t="s">
        <v>1990</v>
      </c>
      <c r="P190" s="15"/>
      <c r="Q190" s="15"/>
      <c r="R190" s="15"/>
      <c r="S190" s="15" t="s">
        <v>1568</v>
      </c>
      <c r="T190" s="38">
        <v>11</v>
      </c>
      <c r="U190" s="95"/>
      <c r="V190" s="95"/>
      <c r="W190" s="95"/>
      <c r="X190" s="95"/>
      <c r="Y190" s="95"/>
      <c r="Z190" s="15"/>
      <c r="AA190" s="15"/>
      <c r="AB190" s="39">
        <f t="shared" si="10"/>
        <v>13</v>
      </c>
      <c r="AC190" s="39">
        <f t="shared" si="11"/>
        <v>19</v>
      </c>
      <c r="AD190" s="96" t="s">
        <v>1991</v>
      </c>
      <c r="AE190" s="15" t="str">
        <f t="shared" si="12"/>
        <v/>
      </c>
      <c r="AF190" s="39"/>
      <c r="AG190" s="39" t="s">
        <v>1560</v>
      </c>
      <c r="AH190" s="39" t="s">
        <v>1561</v>
      </c>
      <c r="AI190" s="39" t="s">
        <v>1561</v>
      </c>
      <c r="AJ190" s="39" t="s">
        <v>1561</v>
      </c>
      <c r="AK190" s="39" t="s">
        <v>1561</v>
      </c>
      <c r="AL190" s="15"/>
      <c r="AM190" s="15"/>
      <c r="AN190" s="15"/>
      <c r="AO190" s="39"/>
      <c r="AP190" s="89">
        <f t="shared" si="13"/>
        <v>0</v>
      </c>
      <c r="AQ190" s="13" t="str">
        <f t="shared" si="14"/>
        <v>Delaycode polVerificatie melding</v>
      </c>
    </row>
    <row r="191" spans="1:43" x14ac:dyDescent="0.25">
      <c r="A191" s="15" t="s">
        <v>1986</v>
      </c>
      <c r="B191" s="15" t="s">
        <v>1608</v>
      </c>
      <c r="C191" s="15">
        <v>3</v>
      </c>
      <c r="D191" s="15" t="s">
        <v>1941</v>
      </c>
      <c r="E191" s="94">
        <v>200001376</v>
      </c>
      <c r="F191" s="15">
        <v>200001565</v>
      </c>
      <c r="G191" s="15" t="s">
        <v>1987</v>
      </c>
      <c r="H191" s="15" t="s">
        <v>1987</v>
      </c>
      <c r="I191" s="15" t="s">
        <v>1987</v>
      </c>
      <c r="J191" s="15"/>
      <c r="K191" s="15"/>
      <c r="L191" s="15"/>
      <c r="M191" s="15" t="s">
        <v>1992</v>
      </c>
      <c r="N191" s="15" t="s">
        <v>1992</v>
      </c>
      <c r="O191" s="15" t="s">
        <v>1992</v>
      </c>
      <c r="P191" s="15"/>
      <c r="Q191" s="15"/>
      <c r="R191" s="15"/>
      <c r="S191" s="15" t="s">
        <v>1568</v>
      </c>
      <c r="T191" s="38">
        <v>11</v>
      </c>
      <c r="U191" s="95"/>
      <c r="V191" s="95"/>
      <c r="W191" s="95"/>
      <c r="X191" s="95"/>
      <c r="Y191" s="95"/>
      <c r="Z191" s="15"/>
      <c r="AA191" s="15"/>
      <c r="AB191" s="39">
        <f t="shared" si="10"/>
        <v>13</v>
      </c>
      <c r="AC191" s="39">
        <f t="shared" si="11"/>
        <v>20</v>
      </c>
      <c r="AD191" s="96" t="s">
        <v>1993</v>
      </c>
      <c r="AE191" s="15" t="str">
        <f t="shared" si="12"/>
        <v/>
      </c>
      <c r="AF191" s="39"/>
      <c r="AG191" s="39" t="s">
        <v>1560</v>
      </c>
      <c r="AH191" s="39" t="s">
        <v>1561</v>
      </c>
      <c r="AI191" s="39" t="s">
        <v>1561</v>
      </c>
      <c r="AJ191" s="39" t="s">
        <v>1561</v>
      </c>
      <c r="AK191" s="39" t="s">
        <v>1561</v>
      </c>
      <c r="AL191" s="15"/>
      <c r="AM191" s="15"/>
      <c r="AN191" s="15"/>
      <c r="AO191" s="39"/>
      <c r="AP191" s="89">
        <f t="shared" si="13"/>
        <v>0</v>
      </c>
      <c r="AQ191" s="13" t="str">
        <f t="shared" si="14"/>
        <v>Delaycode polOnduidelijke locatie</v>
      </c>
    </row>
    <row r="192" spans="1:43" x14ac:dyDescent="0.25">
      <c r="A192" s="15" t="s">
        <v>1986</v>
      </c>
      <c r="B192" s="15" t="s">
        <v>1608</v>
      </c>
      <c r="C192" s="15">
        <v>4</v>
      </c>
      <c r="D192" s="15" t="s">
        <v>1944</v>
      </c>
      <c r="E192" s="94">
        <v>200001376</v>
      </c>
      <c r="F192" s="15">
        <v>200001566</v>
      </c>
      <c r="G192" s="15" t="s">
        <v>1987</v>
      </c>
      <c r="H192" s="15" t="s">
        <v>1987</v>
      </c>
      <c r="I192" s="15" t="s">
        <v>1987</v>
      </c>
      <c r="J192" s="15"/>
      <c r="K192" s="15"/>
      <c r="L192" s="15"/>
      <c r="M192" s="15" t="s">
        <v>1994</v>
      </c>
      <c r="N192" s="15" t="s">
        <v>1994</v>
      </c>
      <c r="O192" s="15" t="s">
        <v>1994</v>
      </c>
      <c r="P192" s="15"/>
      <c r="Q192" s="15"/>
      <c r="R192" s="15"/>
      <c r="S192" s="15" t="s">
        <v>1568</v>
      </c>
      <c r="T192" s="38">
        <v>11</v>
      </c>
      <c r="U192" s="95"/>
      <c r="V192" s="95"/>
      <c r="W192" s="95"/>
      <c r="X192" s="95"/>
      <c r="Y192" s="95"/>
      <c r="Z192" s="15"/>
      <c r="AA192" s="15"/>
      <c r="AB192" s="39">
        <f t="shared" si="10"/>
        <v>13</v>
      </c>
      <c r="AC192" s="39">
        <f t="shared" si="11"/>
        <v>18</v>
      </c>
      <c r="AD192" s="96" t="s">
        <v>1995</v>
      </c>
      <c r="AE192" s="15" t="str">
        <f t="shared" si="12"/>
        <v/>
      </c>
      <c r="AF192" s="39"/>
      <c r="AG192" s="39" t="s">
        <v>1560</v>
      </c>
      <c r="AH192" s="39" t="s">
        <v>1561</v>
      </c>
      <c r="AI192" s="39" t="s">
        <v>1561</v>
      </c>
      <c r="AJ192" s="39" t="s">
        <v>1561</v>
      </c>
      <c r="AK192" s="39" t="s">
        <v>1561</v>
      </c>
      <c r="AL192" s="15"/>
      <c r="AM192" s="15"/>
      <c r="AN192" s="15"/>
      <c r="AO192" s="39"/>
      <c r="AP192" s="89">
        <f t="shared" si="13"/>
        <v>0</v>
      </c>
      <c r="AQ192" s="13" t="str">
        <f t="shared" si="14"/>
        <v>Delaycode polVan andere Discipl</v>
      </c>
    </row>
    <row r="193" spans="1:43" x14ac:dyDescent="0.25">
      <c r="A193" s="15" t="s">
        <v>1986</v>
      </c>
      <c r="B193" s="15" t="s">
        <v>1608</v>
      </c>
      <c r="C193" s="15">
        <v>5</v>
      </c>
      <c r="D193" s="15" t="s">
        <v>1947</v>
      </c>
      <c r="E193" s="94">
        <v>200001376</v>
      </c>
      <c r="F193" s="15">
        <v>200001563</v>
      </c>
      <c r="G193" s="15" t="s">
        <v>1987</v>
      </c>
      <c r="H193" s="15" t="s">
        <v>1987</v>
      </c>
      <c r="I193" s="15" t="s">
        <v>1987</v>
      </c>
      <c r="J193" s="15"/>
      <c r="K193" s="15"/>
      <c r="L193" s="15"/>
      <c r="M193" s="15" t="s">
        <v>1996</v>
      </c>
      <c r="N193" s="15" t="s">
        <v>1996</v>
      </c>
      <c r="O193" s="15" t="s">
        <v>1996</v>
      </c>
      <c r="P193" s="15"/>
      <c r="Q193" s="15"/>
      <c r="R193" s="15"/>
      <c r="S193" s="15" t="s">
        <v>1568</v>
      </c>
      <c r="T193" s="38">
        <v>11</v>
      </c>
      <c r="U193" s="95"/>
      <c r="V193" s="95"/>
      <c r="W193" s="95"/>
      <c r="X193" s="95"/>
      <c r="Y193" s="95"/>
      <c r="Z193" s="15"/>
      <c r="AA193" s="15"/>
      <c r="AB193" s="39">
        <f t="shared" si="10"/>
        <v>13</v>
      </c>
      <c r="AC193" s="39">
        <f t="shared" si="11"/>
        <v>20</v>
      </c>
      <c r="AD193" s="96" t="s">
        <v>1997</v>
      </c>
      <c r="AE193" s="15" t="str">
        <f t="shared" si="12"/>
        <v/>
      </c>
      <c r="AF193" s="39"/>
      <c r="AG193" s="39" t="s">
        <v>1560</v>
      </c>
      <c r="AH193" s="39" t="s">
        <v>1561</v>
      </c>
      <c r="AI193" s="39" t="s">
        <v>1561</v>
      </c>
      <c r="AJ193" s="39" t="s">
        <v>1561</v>
      </c>
      <c r="AK193" s="39" t="s">
        <v>1561</v>
      </c>
      <c r="AL193" s="15"/>
      <c r="AM193" s="15"/>
      <c r="AN193" s="15"/>
      <c r="AO193" s="39"/>
      <c r="AP193" s="89">
        <f t="shared" si="13"/>
        <v>0</v>
      </c>
      <c r="AQ193" s="13" t="str">
        <f t="shared" si="14"/>
        <v>Delaycode polCommunicatieprobleem</v>
      </c>
    </row>
    <row r="194" spans="1:43" x14ac:dyDescent="0.25">
      <c r="A194" s="15" t="s">
        <v>1986</v>
      </c>
      <c r="B194" s="15" t="s">
        <v>1608</v>
      </c>
      <c r="C194" s="15">
        <v>6</v>
      </c>
      <c r="D194" s="15" t="s">
        <v>1950</v>
      </c>
      <c r="E194" s="94">
        <v>200001376</v>
      </c>
      <c r="F194" s="15">
        <v>200001564</v>
      </c>
      <c r="G194" s="15" t="s">
        <v>1987</v>
      </c>
      <c r="H194" s="15" t="s">
        <v>1987</v>
      </c>
      <c r="I194" s="15" t="s">
        <v>1987</v>
      </c>
      <c r="J194" s="15"/>
      <c r="K194" s="15"/>
      <c r="L194" s="15"/>
      <c r="M194" s="15" t="s">
        <v>1998</v>
      </c>
      <c r="N194" s="15" t="s">
        <v>1998</v>
      </c>
      <c r="O194" s="15" t="s">
        <v>1998</v>
      </c>
      <c r="P194" s="15"/>
      <c r="Q194" s="15"/>
      <c r="R194" s="15"/>
      <c r="S194" s="15" t="s">
        <v>1568</v>
      </c>
      <c r="T194" s="38">
        <v>11</v>
      </c>
      <c r="U194" s="95"/>
      <c r="V194" s="95"/>
      <c r="W194" s="95"/>
      <c r="X194" s="95"/>
      <c r="Y194" s="95"/>
      <c r="Z194" s="15"/>
      <c r="AA194" s="15"/>
      <c r="AB194" s="39">
        <f t="shared" ref="AB194:AB257" si="15">LEN(A194)</f>
        <v>13</v>
      </c>
      <c r="AC194" s="39">
        <f t="shared" ref="AC194:AC257" si="16">LEN(D194)</f>
        <v>20</v>
      </c>
      <c r="AD194" s="96" t="s">
        <v>1999</v>
      </c>
      <c r="AE194" s="15" t="str">
        <f t="shared" ref="AE194:AE257" si="17">IF(CONCATENATE(IF(AI194="Ja",IF(AL194&gt;0,AL194,A194),""),IF(OR(IF(AK194="Ja",IF(AM194&gt;0,AM194,D194),"")="",IF(AI194="Ja",IF(AL194&gt;0,AL194,A194),"")=""),"",": "),IF(AK194="Ja",IF(AM194&gt;0,AM194,D194),""))="","",CONCATENATE("(",CONCATENATE(IF(AI194="Ja",IF(AL194&gt;0,AL194,A194),""),IF(OR(IF(AK194="Ja",IF(AM194&gt;0,AM194,D194),"")="",IF(AI194="Ja",IF(AL194&gt;0,AL194,A194),"")=""),"",": "),IF(AK194="Ja",IF(AM194&gt;0,AM194,D194),"")),")"))</f>
        <v/>
      </c>
      <c r="AF194" s="39"/>
      <c r="AG194" s="39" t="s">
        <v>1560</v>
      </c>
      <c r="AH194" s="39" t="s">
        <v>1561</v>
      </c>
      <c r="AI194" s="39" t="s">
        <v>1561</v>
      </c>
      <c r="AJ194" s="39" t="s">
        <v>1561</v>
      </c>
      <c r="AK194" s="39" t="s">
        <v>1561</v>
      </c>
      <c r="AL194" s="15"/>
      <c r="AM194" s="15"/>
      <c r="AN194" s="15"/>
      <c r="AO194" s="39"/>
      <c r="AP194" s="89">
        <f t="shared" ref="AP194:AP257" si="18">LEN(AM194)</f>
        <v>0</v>
      </c>
      <c r="AQ194" s="13" t="str">
        <f t="shared" ref="AQ194:AQ257" si="19">CONCATENATE(A194,D194)</f>
        <v>Delaycode polCapaciteitsprobl. MK</v>
      </c>
    </row>
    <row r="195" spans="1:43" x14ac:dyDescent="0.25">
      <c r="A195" s="15" t="s">
        <v>1986</v>
      </c>
      <c r="B195" s="15" t="s">
        <v>1608</v>
      </c>
      <c r="C195" s="15">
        <v>7</v>
      </c>
      <c r="D195" s="15" t="s">
        <v>1962</v>
      </c>
      <c r="E195" s="94">
        <v>200001376</v>
      </c>
      <c r="F195" s="15">
        <v>200032447</v>
      </c>
      <c r="G195" s="15" t="s">
        <v>1987</v>
      </c>
      <c r="H195" s="15" t="s">
        <v>1987</v>
      </c>
      <c r="I195" s="15" t="s">
        <v>1987</v>
      </c>
      <c r="J195" s="15"/>
      <c r="K195" s="15"/>
      <c r="L195" s="15"/>
      <c r="M195" s="15" t="s">
        <v>2000</v>
      </c>
      <c r="N195" s="15" t="s">
        <v>2000</v>
      </c>
      <c r="O195" s="15" t="s">
        <v>2000</v>
      </c>
      <c r="P195" s="15"/>
      <c r="Q195" s="15"/>
      <c r="R195" s="15"/>
      <c r="S195" s="15" t="s">
        <v>1568</v>
      </c>
      <c r="T195" s="38">
        <v>11</v>
      </c>
      <c r="U195" s="95"/>
      <c r="V195" s="95"/>
      <c r="W195" s="95"/>
      <c r="X195" s="95"/>
      <c r="Y195" s="95"/>
      <c r="Z195" s="15"/>
      <c r="AA195" s="15"/>
      <c r="AB195" s="39">
        <f t="shared" si="15"/>
        <v>13</v>
      </c>
      <c r="AC195" s="39">
        <f t="shared" si="16"/>
        <v>15</v>
      </c>
      <c r="AD195" s="96" t="s">
        <v>2001</v>
      </c>
      <c r="AE195" s="15" t="str">
        <f t="shared" si="17"/>
        <v/>
      </c>
      <c r="AF195" s="39"/>
      <c r="AG195" s="39" t="s">
        <v>1560</v>
      </c>
      <c r="AH195" s="39" t="s">
        <v>1561</v>
      </c>
      <c r="AI195" s="39" t="s">
        <v>1561</v>
      </c>
      <c r="AJ195" s="39" t="s">
        <v>1561</v>
      </c>
      <c r="AK195" s="39" t="s">
        <v>1561</v>
      </c>
      <c r="AL195" s="15"/>
      <c r="AM195" s="15"/>
      <c r="AN195" s="15"/>
      <c r="AO195" s="39"/>
      <c r="AP195" s="89">
        <f t="shared" si="18"/>
        <v>0</v>
      </c>
      <c r="AQ195" s="13" t="str">
        <f t="shared" si="19"/>
        <v>Delaycode polOverloopmelding</v>
      </c>
    </row>
    <row r="196" spans="1:43" x14ac:dyDescent="0.25">
      <c r="A196" s="15" t="s">
        <v>1986</v>
      </c>
      <c r="B196" s="15" t="s">
        <v>1608</v>
      </c>
      <c r="C196" s="15">
        <v>8</v>
      </c>
      <c r="D196" s="15" t="s">
        <v>1968</v>
      </c>
      <c r="E196" s="94">
        <v>200001376</v>
      </c>
      <c r="F196" s="15">
        <v>200001567</v>
      </c>
      <c r="G196" s="15" t="s">
        <v>1987</v>
      </c>
      <c r="H196" s="15" t="s">
        <v>1987</v>
      </c>
      <c r="I196" s="15" t="s">
        <v>1987</v>
      </c>
      <c r="J196" s="15"/>
      <c r="K196" s="15"/>
      <c r="L196" s="15"/>
      <c r="M196" s="15" t="s">
        <v>2002</v>
      </c>
      <c r="N196" s="15" t="s">
        <v>2002</v>
      </c>
      <c r="O196" s="15" t="s">
        <v>2002</v>
      </c>
      <c r="P196" s="15"/>
      <c r="Q196" s="15"/>
      <c r="R196" s="15"/>
      <c r="S196" s="15" t="s">
        <v>1568</v>
      </c>
      <c r="T196" s="38">
        <v>11</v>
      </c>
      <c r="U196" s="95"/>
      <c r="V196" s="95"/>
      <c r="W196" s="95"/>
      <c r="X196" s="95"/>
      <c r="Y196" s="95"/>
      <c r="Z196" s="15"/>
      <c r="AA196" s="15"/>
      <c r="AB196" s="39">
        <f t="shared" si="15"/>
        <v>13</v>
      </c>
      <c r="AC196" s="39">
        <f t="shared" si="16"/>
        <v>14</v>
      </c>
      <c r="AD196" s="96" t="s">
        <v>2003</v>
      </c>
      <c r="AE196" s="15" t="str">
        <f t="shared" si="17"/>
        <v/>
      </c>
      <c r="AF196" s="39"/>
      <c r="AG196" s="39" t="s">
        <v>1560</v>
      </c>
      <c r="AH196" s="39" t="s">
        <v>1561</v>
      </c>
      <c r="AI196" s="39" t="s">
        <v>1561</v>
      </c>
      <c r="AJ196" s="39" t="s">
        <v>1561</v>
      </c>
      <c r="AK196" s="39" t="s">
        <v>1561</v>
      </c>
      <c r="AL196" s="15"/>
      <c r="AM196" s="15"/>
      <c r="AN196" s="15"/>
      <c r="AO196" s="39"/>
      <c r="AP196" s="89">
        <f t="shared" si="18"/>
        <v>0</v>
      </c>
      <c r="AQ196" s="13" t="str">
        <f t="shared" si="19"/>
        <v>Delaycode polSysteemstoring</v>
      </c>
    </row>
    <row r="197" spans="1:43" x14ac:dyDescent="0.25">
      <c r="A197" s="15" t="s">
        <v>2004</v>
      </c>
      <c r="B197" s="15" t="s">
        <v>1695</v>
      </c>
      <c r="C197" s="15">
        <v>1</v>
      </c>
      <c r="D197" s="15" t="s">
        <v>1613</v>
      </c>
      <c r="E197" s="94">
        <v>200011970</v>
      </c>
      <c r="F197" s="15">
        <v>200035771</v>
      </c>
      <c r="G197" s="15" t="s">
        <v>2005</v>
      </c>
      <c r="H197" s="15" t="s">
        <v>2005</v>
      </c>
      <c r="I197" s="15" t="s">
        <v>2005</v>
      </c>
      <c r="J197" s="15"/>
      <c r="K197" s="15"/>
      <c r="L197" s="15">
        <v>30</v>
      </c>
      <c r="M197" s="15" t="s">
        <v>2006</v>
      </c>
      <c r="N197" s="15" t="s">
        <v>2006</v>
      </c>
      <c r="O197" s="15" t="s">
        <v>2006</v>
      </c>
      <c r="P197" s="15"/>
      <c r="Q197" s="15"/>
      <c r="R197" s="15"/>
      <c r="S197" s="15" t="s">
        <v>1933</v>
      </c>
      <c r="T197" s="38">
        <v>9</v>
      </c>
      <c r="U197" s="95"/>
      <c r="V197" s="95"/>
      <c r="W197" s="95"/>
      <c r="X197" s="95"/>
      <c r="Y197" s="95"/>
      <c r="Z197" s="15"/>
      <c r="AA197" s="15"/>
      <c r="AB197" s="39">
        <f t="shared" si="15"/>
        <v>18</v>
      </c>
      <c r="AC197" s="39">
        <f t="shared" si="16"/>
        <v>2</v>
      </c>
      <c r="AD197" s="96" t="s">
        <v>2007</v>
      </c>
      <c r="AE197" s="15" t="str">
        <f t="shared" si="17"/>
        <v/>
      </c>
      <c r="AF197" s="39"/>
      <c r="AG197" s="39" t="s">
        <v>1560</v>
      </c>
      <c r="AH197" s="39" t="s">
        <v>1561</v>
      </c>
      <c r="AI197" s="39" t="s">
        <v>1561</v>
      </c>
      <c r="AJ197" s="39" t="s">
        <v>1561</v>
      </c>
      <c r="AK197" s="39" t="s">
        <v>1561</v>
      </c>
      <c r="AL197" s="15"/>
      <c r="AM197" s="15"/>
      <c r="AN197" s="15"/>
      <c r="AO197" s="39"/>
      <c r="AP197" s="89">
        <f t="shared" si="18"/>
        <v>0</v>
      </c>
      <c r="AQ197" s="13" t="str">
        <f t="shared" si="19"/>
        <v>Directe inzet AmbuJa</v>
      </c>
    </row>
    <row r="198" spans="1:43" x14ac:dyDescent="0.25">
      <c r="A198" s="15" t="s">
        <v>2004</v>
      </c>
      <c r="B198" s="15" t="s">
        <v>1695</v>
      </c>
      <c r="C198" s="15">
        <v>2</v>
      </c>
      <c r="D198" s="15" t="s">
        <v>1561</v>
      </c>
      <c r="E198" s="94">
        <v>200011970</v>
      </c>
      <c r="F198" s="15">
        <v>200035772</v>
      </c>
      <c r="G198" s="15" t="s">
        <v>2005</v>
      </c>
      <c r="H198" s="15" t="s">
        <v>2005</v>
      </c>
      <c r="I198" s="15" t="s">
        <v>2005</v>
      </c>
      <c r="J198" s="15"/>
      <c r="K198" s="15"/>
      <c r="L198" s="15">
        <v>30</v>
      </c>
      <c r="M198" s="15" t="s">
        <v>2008</v>
      </c>
      <c r="N198" s="15" t="s">
        <v>2008</v>
      </c>
      <c r="O198" s="15" t="s">
        <v>2008</v>
      </c>
      <c r="P198" s="15"/>
      <c r="Q198" s="15"/>
      <c r="R198" s="15"/>
      <c r="S198" s="15" t="s">
        <v>1933</v>
      </c>
      <c r="T198" s="38">
        <v>9</v>
      </c>
      <c r="U198" s="95"/>
      <c r="V198" s="95"/>
      <c r="W198" s="95"/>
      <c r="X198" s="95"/>
      <c r="Y198" s="95"/>
      <c r="Z198" s="15"/>
      <c r="AA198" s="15"/>
      <c r="AB198" s="39">
        <f t="shared" si="15"/>
        <v>18</v>
      </c>
      <c r="AC198" s="39">
        <f t="shared" si="16"/>
        <v>3</v>
      </c>
      <c r="AD198" s="96" t="s">
        <v>2009</v>
      </c>
      <c r="AE198" s="15" t="str">
        <f t="shared" si="17"/>
        <v/>
      </c>
      <c r="AF198" s="39"/>
      <c r="AG198" s="39" t="s">
        <v>1560</v>
      </c>
      <c r="AH198" s="39" t="s">
        <v>1561</v>
      </c>
      <c r="AI198" s="39" t="s">
        <v>1561</v>
      </c>
      <c r="AJ198" s="39" t="s">
        <v>1561</v>
      </c>
      <c r="AK198" s="39" t="s">
        <v>1561</v>
      </c>
      <c r="AL198" s="15"/>
      <c r="AM198" s="15"/>
      <c r="AN198" s="15"/>
      <c r="AO198" s="39"/>
      <c r="AP198" s="89">
        <f t="shared" si="18"/>
        <v>0</v>
      </c>
      <c r="AQ198" s="13" t="str">
        <f t="shared" si="19"/>
        <v>Directe inzet AmbuNee</v>
      </c>
    </row>
    <row r="199" spans="1:43" x14ac:dyDescent="0.25">
      <c r="A199" s="15" t="s">
        <v>2010</v>
      </c>
      <c r="B199" s="15" t="s">
        <v>1628</v>
      </c>
      <c r="C199" s="15">
        <v>1</v>
      </c>
      <c r="D199" s="15" t="s">
        <v>2011</v>
      </c>
      <c r="E199" s="94">
        <v>200009478</v>
      </c>
      <c r="F199" s="15">
        <v>200032448</v>
      </c>
      <c r="G199" s="15" t="s">
        <v>2012</v>
      </c>
      <c r="H199" s="15" t="s">
        <v>2012</v>
      </c>
      <c r="I199" s="15" t="s">
        <v>2012</v>
      </c>
      <c r="J199" s="15"/>
      <c r="K199" s="15"/>
      <c r="L199" s="15"/>
      <c r="M199" s="15" t="s">
        <v>2012</v>
      </c>
      <c r="N199" s="15" t="s">
        <v>2012</v>
      </c>
      <c r="O199" s="15" t="s">
        <v>2012</v>
      </c>
      <c r="P199" s="15"/>
      <c r="Q199" s="15"/>
      <c r="R199" s="15"/>
      <c r="S199" s="15" t="s">
        <v>1675</v>
      </c>
      <c r="T199" s="38">
        <v>17</v>
      </c>
      <c r="U199" s="95"/>
      <c r="V199" s="95"/>
      <c r="W199" s="95"/>
      <c r="X199" s="95"/>
      <c r="Y199" s="95"/>
      <c r="Z199" s="15"/>
      <c r="AA199" s="15"/>
      <c r="AB199" s="39">
        <f t="shared" si="15"/>
        <v>5</v>
      </c>
      <c r="AC199" s="39">
        <f t="shared" si="16"/>
        <v>11</v>
      </c>
      <c r="AD199" s="96" t="s">
        <v>2013</v>
      </c>
      <c r="AE199" s="15" t="str">
        <f t="shared" si="17"/>
        <v/>
      </c>
      <c r="AF199" s="39"/>
      <c r="AG199" s="39" t="s">
        <v>1560</v>
      </c>
      <c r="AH199" s="39" t="s">
        <v>1561</v>
      </c>
      <c r="AI199" s="39" t="s">
        <v>1561</v>
      </c>
      <c r="AJ199" s="39" t="s">
        <v>1561</v>
      </c>
      <c r="AK199" s="39" t="s">
        <v>1561</v>
      </c>
      <c r="AL199" s="15"/>
      <c r="AM199" s="15"/>
      <c r="AN199" s="15"/>
      <c r="AO199" s="39"/>
      <c r="AP199" s="89">
        <f t="shared" si="18"/>
        <v>0</v>
      </c>
      <c r="AQ199" s="13" t="str">
        <f t="shared" si="19"/>
        <v>eCallAutomatisch</v>
      </c>
    </row>
    <row r="200" spans="1:43" x14ac:dyDescent="0.25">
      <c r="A200" s="15" t="s">
        <v>2010</v>
      </c>
      <c r="B200" s="15" t="s">
        <v>1628</v>
      </c>
      <c r="C200" s="15">
        <v>2</v>
      </c>
      <c r="D200" s="15" t="s">
        <v>2014</v>
      </c>
      <c r="E200" s="94">
        <v>200009478</v>
      </c>
      <c r="F200" s="15">
        <v>200032449</v>
      </c>
      <c r="G200" s="15" t="s">
        <v>2012</v>
      </c>
      <c r="H200" s="15" t="s">
        <v>2012</v>
      </c>
      <c r="I200" s="15" t="s">
        <v>2012</v>
      </c>
      <c r="J200" s="15"/>
      <c r="K200" s="15"/>
      <c r="L200" s="15"/>
      <c r="M200" s="15" t="s">
        <v>2012</v>
      </c>
      <c r="N200" s="15" t="s">
        <v>2012</v>
      </c>
      <c r="O200" s="15" t="s">
        <v>2012</v>
      </c>
      <c r="P200" s="15"/>
      <c r="Q200" s="15"/>
      <c r="R200" s="15"/>
      <c r="S200" s="15" t="s">
        <v>1675</v>
      </c>
      <c r="T200" s="38">
        <v>17</v>
      </c>
      <c r="U200" s="95"/>
      <c r="V200" s="95"/>
      <c r="W200" s="95"/>
      <c r="X200" s="95"/>
      <c r="Y200" s="95"/>
      <c r="Z200" s="15"/>
      <c r="AA200" s="15"/>
      <c r="AB200" s="39">
        <f t="shared" si="15"/>
        <v>5</v>
      </c>
      <c r="AC200" s="39">
        <f t="shared" si="16"/>
        <v>9</v>
      </c>
      <c r="AD200" s="96" t="s">
        <v>2015</v>
      </c>
      <c r="AE200" s="15" t="str">
        <f t="shared" si="17"/>
        <v/>
      </c>
      <c r="AF200" s="39"/>
      <c r="AG200" s="39" t="s">
        <v>1560</v>
      </c>
      <c r="AH200" s="39" t="s">
        <v>1561</v>
      </c>
      <c r="AI200" s="39" t="s">
        <v>1561</v>
      </c>
      <c r="AJ200" s="39" t="s">
        <v>1561</v>
      </c>
      <c r="AK200" s="39" t="s">
        <v>1561</v>
      </c>
      <c r="AL200" s="15"/>
      <c r="AM200" s="15"/>
      <c r="AN200" s="15"/>
      <c r="AO200" s="39"/>
      <c r="AP200" s="89">
        <f t="shared" si="18"/>
        <v>0</v>
      </c>
      <c r="AQ200" s="13" t="str">
        <f t="shared" si="19"/>
        <v>eCallHandmatig</v>
      </c>
    </row>
    <row r="201" spans="1:43" x14ac:dyDescent="0.25">
      <c r="A201" s="15" t="s">
        <v>2016</v>
      </c>
      <c r="B201" s="15" t="s">
        <v>1558</v>
      </c>
      <c r="C201" s="15"/>
      <c r="D201" s="15"/>
      <c r="E201" s="94">
        <v>200001377</v>
      </c>
      <c r="F201" s="15"/>
      <c r="G201" s="15" t="s">
        <v>2017</v>
      </c>
      <c r="H201" s="15" t="s">
        <v>2017</v>
      </c>
      <c r="I201" s="15" t="s">
        <v>2017</v>
      </c>
      <c r="J201" s="15"/>
      <c r="K201" s="15"/>
      <c r="L201" s="15"/>
      <c r="M201" s="15"/>
      <c r="N201" s="15"/>
      <c r="O201" s="15"/>
      <c r="P201" s="15"/>
      <c r="Q201" s="15"/>
      <c r="R201" s="15"/>
      <c r="S201" s="15" t="s">
        <v>1765</v>
      </c>
      <c r="T201" s="38">
        <v>4</v>
      </c>
      <c r="U201" s="95"/>
      <c r="V201" s="95"/>
      <c r="W201" s="95"/>
      <c r="X201" s="95"/>
      <c r="Y201" s="95"/>
      <c r="Z201" s="15"/>
      <c r="AA201" s="15"/>
      <c r="AB201" s="39">
        <f t="shared" si="15"/>
        <v>5</v>
      </c>
      <c r="AC201" s="39">
        <f t="shared" si="16"/>
        <v>0</v>
      </c>
      <c r="AD201" s="96" t="s">
        <v>2018</v>
      </c>
      <c r="AE201" s="15" t="str">
        <f t="shared" si="17"/>
        <v/>
      </c>
      <c r="AF201" s="39"/>
      <c r="AG201" s="39" t="s">
        <v>1560</v>
      </c>
      <c r="AH201" s="39" t="s">
        <v>1561</v>
      </c>
      <c r="AI201" s="39" t="s">
        <v>1561</v>
      </c>
      <c r="AJ201" s="39" t="s">
        <v>1561</v>
      </c>
      <c r="AK201" s="39" t="s">
        <v>1561</v>
      </c>
      <c r="AL201" s="15"/>
      <c r="AM201" s="15"/>
      <c r="AN201" s="15"/>
      <c r="AO201" s="39"/>
      <c r="AP201" s="89">
        <f t="shared" si="18"/>
        <v>0</v>
      </c>
      <c r="AQ201" s="13" t="str">
        <f t="shared" si="19"/>
        <v>Etage</v>
      </c>
    </row>
    <row r="202" spans="1:43" x14ac:dyDescent="0.25">
      <c r="A202" s="15" t="s">
        <v>676</v>
      </c>
      <c r="B202" s="15" t="s">
        <v>1695</v>
      </c>
      <c r="C202" s="15">
        <v>1</v>
      </c>
      <c r="D202" s="15" t="s">
        <v>1613</v>
      </c>
      <c r="E202" s="94">
        <v>200001465</v>
      </c>
      <c r="F202" s="15">
        <v>200035773</v>
      </c>
      <c r="G202" s="15" t="s">
        <v>2019</v>
      </c>
      <c r="H202" s="15" t="s">
        <v>2019</v>
      </c>
      <c r="I202" s="15" t="s">
        <v>2019</v>
      </c>
      <c r="J202" s="15"/>
      <c r="K202" s="15"/>
      <c r="L202" s="15">
        <v>3</v>
      </c>
      <c r="M202" s="15" t="s">
        <v>2020</v>
      </c>
      <c r="N202" s="15" t="s">
        <v>2020</v>
      </c>
      <c r="O202" s="15" t="s">
        <v>2020</v>
      </c>
      <c r="P202" s="15"/>
      <c r="Q202" s="15"/>
      <c r="R202" s="15"/>
      <c r="S202" s="15" t="s">
        <v>1632</v>
      </c>
      <c r="T202" s="38">
        <v>13</v>
      </c>
      <c r="U202" s="95"/>
      <c r="V202" s="95"/>
      <c r="W202" s="95"/>
      <c r="X202" s="95"/>
      <c r="Y202" s="95"/>
      <c r="Z202" s="15"/>
      <c r="AA202" s="15"/>
      <c r="AB202" s="39">
        <f t="shared" si="15"/>
        <v>8</v>
      </c>
      <c r="AC202" s="39">
        <f t="shared" si="16"/>
        <v>2</v>
      </c>
      <c r="AD202" s="96" t="s">
        <v>2021</v>
      </c>
      <c r="AE202" s="15" t="str">
        <f t="shared" si="17"/>
        <v/>
      </c>
      <c r="AF202" s="39">
        <v>1</v>
      </c>
      <c r="AG202" s="39" t="s">
        <v>1560</v>
      </c>
      <c r="AH202" s="39" t="s">
        <v>1561</v>
      </c>
      <c r="AI202" s="39" t="s">
        <v>1561</v>
      </c>
      <c r="AJ202" s="39" t="s">
        <v>1561</v>
      </c>
      <c r="AK202" s="39" t="s">
        <v>1561</v>
      </c>
      <c r="AL202" s="15"/>
      <c r="AM202" s="15"/>
      <c r="AN202" s="15"/>
      <c r="AO202" s="39"/>
      <c r="AP202" s="89">
        <f t="shared" si="18"/>
        <v>0</v>
      </c>
      <c r="AQ202" s="13" t="str">
        <f t="shared" si="19"/>
        <v>ExplosieJa</v>
      </c>
    </row>
    <row r="203" spans="1:43" x14ac:dyDescent="0.25">
      <c r="A203" s="15" t="s">
        <v>676</v>
      </c>
      <c r="B203" s="15" t="s">
        <v>1695</v>
      </c>
      <c r="C203" s="15">
        <v>2</v>
      </c>
      <c r="D203" s="15" t="s">
        <v>1561</v>
      </c>
      <c r="E203" s="94">
        <v>200001465</v>
      </c>
      <c r="F203" s="15">
        <v>200035774</v>
      </c>
      <c r="G203" s="15" t="s">
        <v>2019</v>
      </c>
      <c r="H203" s="15" t="s">
        <v>2019</v>
      </c>
      <c r="I203" s="15" t="s">
        <v>2019</v>
      </c>
      <c r="J203" s="15"/>
      <c r="K203" s="15"/>
      <c r="L203" s="15">
        <v>3</v>
      </c>
      <c r="M203" s="15" t="s">
        <v>2022</v>
      </c>
      <c r="N203" s="15" t="s">
        <v>2022</v>
      </c>
      <c r="O203" s="15" t="s">
        <v>2022</v>
      </c>
      <c r="P203" s="15"/>
      <c r="Q203" s="15"/>
      <c r="R203" s="15"/>
      <c r="S203" s="15" t="s">
        <v>1632</v>
      </c>
      <c r="T203" s="38">
        <v>13</v>
      </c>
      <c r="U203" s="95"/>
      <c r="V203" s="95"/>
      <c r="W203" s="95"/>
      <c r="X203" s="95"/>
      <c r="Y203" s="95"/>
      <c r="Z203" s="15"/>
      <c r="AA203" s="15"/>
      <c r="AB203" s="39">
        <f t="shared" si="15"/>
        <v>8</v>
      </c>
      <c r="AC203" s="39">
        <f t="shared" si="16"/>
        <v>3</v>
      </c>
      <c r="AD203" s="96" t="s">
        <v>2023</v>
      </c>
      <c r="AE203" s="15" t="str">
        <f t="shared" si="17"/>
        <v/>
      </c>
      <c r="AF203" s="39"/>
      <c r="AG203" s="39" t="s">
        <v>1560</v>
      </c>
      <c r="AH203" s="39" t="s">
        <v>1561</v>
      </c>
      <c r="AI203" s="39" t="s">
        <v>1561</v>
      </c>
      <c r="AJ203" s="39" t="s">
        <v>1561</v>
      </c>
      <c r="AK203" s="39" t="s">
        <v>1561</v>
      </c>
      <c r="AL203" s="15"/>
      <c r="AM203" s="15"/>
      <c r="AN203" s="15"/>
      <c r="AO203" s="39"/>
      <c r="AP203" s="89">
        <f t="shared" si="18"/>
        <v>0</v>
      </c>
      <c r="AQ203" s="13" t="str">
        <f t="shared" si="19"/>
        <v>ExplosieNee</v>
      </c>
    </row>
    <row r="204" spans="1:43" x14ac:dyDescent="0.25">
      <c r="A204" s="66" t="s">
        <v>11642</v>
      </c>
      <c r="B204" s="15" t="s">
        <v>1558</v>
      </c>
      <c r="C204" s="15"/>
      <c r="D204" s="15"/>
      <c r="E204" s="94">
        <v>200013970</v>
      </c>
      <c r="F204" s="15"/>
      <c r="G204" s="15"/>
      <c r="H204" s="15"/>
      <c r="I204" s="15"/>
      <c r="J204" s="15"/>
      <c r="K204" s="15"/>
      <c r="L204" s="15"/>
      <c r="M204" s="15"/>
      <c r="N204" s="15"/>
      <c r="O204" s="15"/>
      <c r="P204" s="15"/>
      <c r="Q204" s="15"/>
      <c r="R204" s="15"/>
      <c r="S204" s="15"/>
      <c r="T204" s="38"/>
      <c r="U204" s="95"/>
      <c r="V204" s="95"/>
      <c r="W204" s="95"/>
      <c r="X204" s="95"/>
      <c r="Y204" s="95"/>
      <c r="Z204" s="15"/>
      <c r="AA204" s="15"/>
      <c r="AB204" s="39">
        <f t="shared" si="15"/>
        <v>15</v>
      </c>
      <c r="AC204" s="39">
        <f t="shared" si="16"/>
        <v>0</v>
      </c>
      <c r="AD204" s="96" t="s">
        <v>11677</v>
      </c>
      <c r="AE204" s="15" t="str">
        <f t="shared" si="17"/>
        <v/>
      </c>
      <c r="AF204" s="39"/>
      <c r="AG204" s="39" t="s">
        <v>1560</v>
      </c>
      <c r="AH204" s="39" t="s">
        <v>1561</v>
      </c>
      <c r="AI204" s="39" t="s">
        <v>1561</v>
      </c>
      <c r="AJ204" s="39" t="s">
        <v>1561</v>
      </c>
      <c r="AK204" s="39" t="s">
        <v>1561</v>
      </c>
      <c r="AL204" s="15"/>
      <c r="AM204" s="15"/>
      <c r="AN204" s="15"/>
      <c r="AO204" s="39"/>
      <c r="AP204" s="89">
        <f t="shared" si="18"/>
        <v>0</v>
      </c>
      <c r="AQ204" s="13" t="str">
        <f t="shared" si="19"/>
        <v>Ext.IZB Brw AGS</v>
      </c>
    </row>
    <row r="205" spans="1:43" x14ac:dyDescent="0.25">
      <c r="A205" s="66" t="s">
        <v>11643</v>
      </c>
      <c r="B205" s="15" t="s">
        <v>1558</v>
      </c>
      <c r="C205" s="15"/>
      <c r="D205" s="15"/>
      <c r="E205" s="94">
        <v>200013971</v>
      </c>
      <c r="F205" s="15"/>
      <c r="G205" s="15"/>
      <c r="H205" s="15"/>
      <c r="I205" s="15"/>
      <c r="J205" s="15"/>
      <c r="K205" s="15"/>
      <c r="L205" s="15"/>
      <c r="M205" s="15"/>
      <c r="N205" s="15"/>
      <c r="O205" s="15"/>
      <c r="P205" s="15"/>
      <c r="Q205" s="15"/>
      <c r="R205" s="15"/>
      <c r="S205" s="15"/>
      <c r="T205" s="38"/>
      <c r="U205" s="95"/>
      <c r="V205" s="95"/>
      <c r="W205" s="95"/>
      <c r="X205" s="95"/>
      <c r="Y205" s="95"/>
      <c r="Z205" s="15"/>
      <c r="AA205" s="15"/>
      <c r="AB205" s="39">
        <f t="shared" si="15"/>
        <v>14</v>
      </c>
      <c r="AC205" s="39">
        <f t="shared" si="16"/>
        <v>0</v>
      </c>
      <c r="AD205" s="96" t="s">
        <v>11678</v>
      </c>
      <c r="AE205" s="15" t="str">
        <f t="shared" si="17"/>
        <v/>
      </c>
      <c r="AF205" s="39"/>
      <c r="AG205" s="39" t="s">
        <v>1560</v>
      </c>
      <c r="AH205" s="39" t="s">
        <v>1561</v>
      </c>
      <c r="AI205" s="39" t="s">
        <v>1561</v>
      </c>
      <c r="AJ205" s="39" t="s">
        <v>1561</v>
      </c>
      <c r="AK205" s="39" t="s">
        <v>1561</v>
      </c>
      <c r="AL205" s="15"/>
      <c r="AM205" s="15"/>
      <c r="AN205" s="15"/>
      <c r="AO205" s="39"/>
      <c r="AP205" s="89">
        <f t="shared" si="18"/>
        <v>0</v>
      </c>
      <c r="AQ205" s="13" t="str">
        <f t="shared" si="19"/>
        <v>Ext.IZB Brw AL</v>
      </c>
    </row>
    <row r="206" spans="1:43" x14ac:dyDescent="0.25">
      <c r="A206" s="66" t="s">
        <v>11644</v>
      </c>
      <c r="B206" s="15" t="s">
        <v>1558</v>
      </c>
      <c r="C206" s="15"/>
      <c r="D206" s="15"/>
      <c r="E206" s="94">
        <v>200013972</v>
      </c>
      <c r="F206" s="15"/>
      <c r="G206" s="15"/>
      <c r="H206" s="15"/>
      <c r="I206" s="15"/>
      <c r="J206" s="15"/>
      <c r="K206" s="15"/>
      <c r="L206" s="15"/>
      <c r="M206" s="15"/>
      <c r="N206" s="15"/>
      <c r="O206" s="15"/>
      <c r="P206" s="15"/>
      <c r="Q206" s="15"/>
      <c r="R206" s="15"/>
      <c r="S206" s="15"/>
      <c r="T206" s="38"/>
      <c r="U206" s="95"/>
      <c r="V206" s="95"/>
      <c r="W206" s="95"/>
      <c r="X206" s="95"/>
      <c r="Y206" s="95"/>
      <c r="Z206" s="15"/>
      <c r="AA206" s="15"/>
      <c r="AB206" s="39">
        <f t="shared" si="15"/>
        <v>15</v>
      </c>
      <c r="AC206" s="39">
        <f t="shared" si="16"/>
        <v>0</v>
      </c>
      <c r="AD206" s="96" t="s">
        <v>11679</v>
      </c>
      <c r="AE206" s="15" t="str">
        <f t="shared" si="17"/>
        <v/>
      </c>
      <c r="AF206" s="39"/>
      <c r="AG206" s="39" t="s">
        <v>1560</v>
      </c>
      <c r="AH206" s="39" t="s">
        <v>1561</v>
      </c>
      <c r="AI206" s="39" t="s">
        <v>1561</v>
      </c>
      <c r="AJ206" s="39" t="s">
        <v>1561</v>
      </c>
      <c r="AK206" s="39" t="s">
        <v>1561</v>
      </c>
      <c r="AL206" s="15"/>
      <c r="AM206" s="15"/>
      <c r="AN206" s="15"/>
      <c r="AO206" s="39"/>
      <c r="AP206" s="89">
        <f t="shared" si="18"/>
        <v>0</v>
      </c>
      <c r="AQ206" s="13" t="str">
        <f t="shared" si="19"/>
        <v>Ext.IZB Brw BRV</v>
      </c>
    </row>
    <row r="207" spans="1:43" ht="60" x14ac:dyDescent="0.25">
      <c r="A207" s="66" t="s">
        <v>11645</v>
      </c>
      <c r="B207" s="15" t="s">
        <v>1558</v>
      </c>
      <c r="C207" s="15"/>
      <c r="D207" s="15"/>
      <c r="E207" s="94">
        <v>200013973</v>
      </c>
      <c r="F207" s="15"/>
      <c r="G207" s="15"/>
      <c r="H207" s="15"/>
      <c r="I207" s="15"/>
      <c r="J207" s="15"/>
      <c r="K207" s="15"/>
      <c r="L207" s="15"/>
      <c r="M207" s="15"/>
      <c r="N207" s="15"/>
      <c r="O207" s="15"/>
      <c r="P207" s="15"/>
      <c r="Q207" s="15"/>
      <c r="R207" s="15"/>
      <c r="S207" s="15"/>
      <c r="T207" s="38"/>
      <c r="U207" s="95"/>
      <c r="V207" s="95" t="s">
        <v>11676</v>
      </c>
      <c r="W207" s="95"/>
      <c r="X207" s="95"/>
      <c r="Y207" s="95"/>
      <c r="Z207" s="15"/>
      <c r="AA207" s="15"/>
      <c r="AB207" s="39">
        <f t="shared" si="15"/>
        <v>18</v>
      </c>
      <c r="AC207" s="39">
        <f t="shared" si="16"/>
        <v>0</v>
      </c>
      <c r="AD207" s="96" t="s">
        <v>11680</v>
      </c>
      <c r="AE207" s="15" t="str">
        <f t="shared" si="17"/>
        <v/>
      </c>
      <c r="AF207" s="39"/>
      <c r="AG207" s="39" t="s">
        <v>1560</v>
      </c>
      <c r="AH207" s="39" t="s">
        <v>1561</v>
      </c>
      <c r="AI207" s="39" t="s">
        <v>1561</v>
      </c>
      <c r="AJ207" s="39" t="s">
        <v>1561</v>
      </c>
      <c r="AK207" s="39" t="s">
        <v>1561</v>
      </c>
      <c r="AL207" s="15"/>
      <c r="AM207" s="15"/>
      <c r="AN207" s="15"/>
      <c r="AO207" s="39"/>
      <c r="AP207" s="89">
        <f t="shared" si="18"/>
        <v>0</v>
      </c>
      <c r="AQ207" s="13" t="str">
        <f t="shared" si="19"/>
        <v>Ext.IZB Brw DP-GW1</v>
      </c>
    </row>
    <row r="208" spans="1:43" ht="60" x14ac:dyDescent="0.25">
      <c r="A208" s="66" t="s">
        <v>11646</v>
      </c>
      <c r="B208" s="15" t="s">
        <v>1558</v>
      </c>
      <c r="C208" s="15"/>
      <c r="D208" s="15"/>
      <c r="E208" s="94">
        <v>200013974</v>
      </c>
      <c r="F208" s="15"/>
      <c r="G208" s="15"/>
      <c r="H208" s="15"/>
      <c r="I208" s="15"/>
      <c r="J208" s="15"/>
      <c r="K208" s="15"/>
      <c r="L208" s="15"/>
      <c r="M208" s="15"/>
      <c r="N208" s="15"/>
      <c r="O208" s="15"/>
      <c r="P208" s="15"/>
      <c r="Q208" s="15"/>
      <c r="R208" s="15"/>
      <c r="S208" s="15"/>
      <c r="T208" s="38"/>
      <c r="U208" s="95"/>
      <c r="V208" s="95" t="s">
        <v>11676</v>
      </c>
      <c r="W208" s="95"/>
      <c r="X208" s="95"/>
      <c r="Y208" s="95"/>
      <c r="Z208" s="15"/>
      <c r="AA208" s="15"/>
      <c r="AB208" s="39">
        <f t="shared" si="15"/>
        <v>18</v>
      </c>
      <c r="AC208" s="39">
        <f t="shared" si="16"/>
        <v>0</v>
      </c>
      <c r="AD208" s="96" t="s">
        <v>11681</v>
      </c>
      <c r="AE208" s="15" t="str">
        <f t="shared" si="17"/>
        <v/>
      </c>
      <c r="AF208" s="39"/>
      <c r="AG208" s="39" t="s">
        <v>1560</v>
      </c>
      <c r="AH208" s="39" t="s">
        <v>1561</v>
      </c>
      <c r="AI208" s="39" t="s">
        <v>1561</v>
      </c>
      <c r="AJ208" s="39" t="s">
        <v>1561</v>
      </c>
      <c r="AK208" s="39" t="s">
        <v>1561</v>
      </c>
      <c r="AL208" s="15"/>
      <c r="AM208" s="15"/>
      <c r="AN208" s="15"/>
      <c r="AO208" s="39"/>
      <c r="AP208" s="89">
        <f t="shared" si="18"/>
        <v>0</v>
      </c>
      <c r="AQ208" s="13" t="str">
        <f t="shared" si="19"/>
        <v>Ext.IZB Brw DP-GW3</v>
      </c>
    </row>
    <row r="209" spans="1:43" ht="60" x14ac:dyDescent="0.25">
      <c r="A209" s="66" t="s">
        <v>11647</v>
      </c>
      <c r="B209" s="15" t="s">
        <v>1558</v>
      </c>
      <c r="C209" s="15"/>
      <c r="D209" s="15"/>
      <c r="E209" s="94">
        <v>200013975</v>
      </c>
      <c r="F209" s="15"/>
      <c r="G209" s="15"/>
      <c r="H209" s="15"/>
      <c r="I209" s="15"/>
      <c r="J209" s="15"/>
      <c r="K209" s="15"/>
      <c r="L209" s="15"/>
      <c r="M209" s="15"/>
      <c r="N209" s="15"/>
      <c r="O209" s="15"/>
      <c r="P209" s="15"/>
      <c r="Q209" s="15"/>
      <c r="R209" s="15"/>
      <c r="S209" s="15"/>
      <c r="T209" s="38"/>
      <c r="U209" s="95"/>
      <c r="V209" s="95" t="s">
        <v>11676</v>
      </c>
      <c r="W209" s="95"/>
      <c r="X209" s="95"/>
      <c r="Y209" s="95"/>
      <c r="Z209" s="15"/>
      <c r="AA209" s="15"/>
      <c r="AB209" s="39">
        <f t="shared" si="15"/>
        <v>14</v>
      </c>
      <c r="AC209" s="39">
        <f t="shared" si="16"/>
        <v>0</v>
      </c>
      <c r="AD209" s="96" t="s">
        <v>11682</v>
      </c>
      <c r="AE209" s="15" t="str">
        <f t="shared" si="17"/>
        <v/>
      </c>
      <c r="AF209" s="39"/>
      <c r="AG209" s="39" t="s">
        <v>1560</v>
      </c>
      <c r="AH209" s="39" t="s">
        <v>1561</v>
      </c>
      <c r="AI209" s="39" t="s">
        <v>1561</v>
      </c>
      <c r="AJ209" s="39" t="s">
        <v>1561</v>
      </c>
      <c r="AK209" s="39" t="s">
        <v>1561</v>
      </c>
      <c r="AL209" s="15"/>
      <c r="AM209" s="15"/>
      <c r="AN209" s="15"/>
      <c r="AO209" s="39"/>
      <c r="AP209" s="89">
        <f t="shared" si="18"/>
        <v>0</v>
      </c>
      <c r="AQ209" s="13" t="str">
        <f t="shared" si="19"/>
        <v>Ext.IZB Brw DR</v>
      </c>
    </row>
    <row r="210" spans="1:43" ht="60" x14ac:dyDescent="0.25">
      <c r="A210" s="66" t="s">
        <v>11648</v>
      </c>
      <c r="B210" s="15" t="s">
        <v>1558</v>
      </c>
      <c r="C210" s="15"/>
      <c r="D210" s="15"/>
      <c r="E210" s="94">
        <v>200013976</v>
      </c>
      <c r="F210" s="15"/>
      <c r="G210" s="15"/>
      <c r="H210" s="15"/>
      <c r="I210" s="15"/>
      <c r="J210" s="15"/>
      <c r="K210" s="15"/>
      <c r="L210" s="15"/>
      <c r="M210" s="15"/>
      <c r="N210" s="15"/>
      <c r="O210" s="15"/>
      <c r="P210" s="15"/>
      <c r="Q210" s="15"/>
      <c r="R210" s="15"/>
      <c r="S210" s="15"/>
      <c r="T210" s="38"/>
      <c r="U210" s="95"/>
      <c r="V210" s="95" t="s">
        <v>11676</v>
      </c>
      <c r="W210" s="95"/>
      <c r="X210" s="95"/>
      <c r="Y210" s="95"/>
      <c r="Z210" s="15"/>
      <c r="AA210" s="15"/>
      <c r="AB210" s="39">
        <f t="shared" si="15"/>
        <v>16</v>
      </c>
      <c r="AC210" s="39">
        <f t="shared" si="16"/>
        <v>0</v>
      </c>
      <c r="AD210" s="96" t="s">
        <v>11683</v>
      </c>
      <c r="AE210" s="15" t="str">
        <f t="shared" si="17"/>
        <v/>
      </c>
      <c r="AF210" s="39"/>
      <c r="AG210" s="39" t="s">
        <v>1560</v>
      </c>
      <c r="AH210" s="39" t="s">
        <v>1561</v>
      </c>
      <c r="AI210" s="39" t="s">
        <v>1561</v>
      </c>
      <c r="AJ210" s="39" t="s">
        <v>1561</v>
      </c>
      <c r="AK210" s="39" t="s">
        <v>1561</v>
      </c>
      <c r="AL210" s="15"/>
      <c r="AM210" s="15"/>
      <c r="AN210" s="15"/>
      <c r="AO210" s="39"/>
      <c r="AP210" s="89">
        <f t="shared" si="18"/>
        <v>0</v>
      </c>
      <c r="AQ210" s="13" t="str">
        <f t="shared" si="19"/>
        <v>Ext.IZB Brw FR-B</v>
      </c>
    </row>
    <row r="211" spans="1:43" ht="60" x14ac:dyDescent="0.25">
      <c r="A211" s="66" t="s">
        <v>11649</v>
      </c>
      <c r="B211" s="15" t="s">
        <v>1558</v>
      </c>
      <c r="C211" s="15"/>
      <c r="D211" s="15"/>
      <c r="E211" s="94">
        <v>200013977</v>
      </c>
      <c r="F211" s="15"/>
      <c r="G211" s="15"/>
      <c r="H211" s="15"/>
      <c r="I211" s="15"/>
      <c r="J211" s="15"/>
      <c r="K211" s="15"/>
      <c r="L211" s="15"/>
      <c r="M211" s="15"/>
      <c r="N211" s="15"/>
      <c r="O211" s="15"/>
      <c r="P211" s="15"/>
      <c r="Q211" s="15"/>
      <c r="R211" s="15"/>
      <c r="S211" s="15"/>
      <c r="T211" s="38"/>
      <c r="U211" s="95"/>
      <c r="V211" s="95" t="s">
        <v>11676</v>
      </c>
      <c r="W211" s="95"/>
      <c r="X211" s="95"/>
      <c r="Y211" s="95"/>
      <c r="Z211" s="15"/>
      <c r="AA211" s="15"/>
      <c r="AB211" s="39">
        <f t="shared" si="15"/>
        <v>15</v>
      </c>
      <c r="AC211" s="39">
        <f t="shared" si="16"/>
        <v>0</v>
      </c>
      <c r="AD211" s="96" t="s">
        <v>11684</v>
      </c>
      <c r="AE211" s="15" t="str">
        <f t="shared" si="17"/>
        <v/>
      </c>
      <c r="AF211" s="39"/>
      <c r="AG211" s="39" t="s">
        <v>1560</v>
      </c>
      <c r="AH211" s="39" t="s">
        <v>1561</v>
      </c>
      <c r="AI211" s="39" t="s">
        <v>1561</v>
      </c>
      <c r="AJ211" s="39" t="s">
        <v>1561</v>
      </c>
      <c r="AK211" s="39" t="s">
        <v>1561</v>
      </c>
      <c r="AL211" s="15"/>
      <c r="AM211" s="15"/>
      <c r="AN211" s="15"/>
      <c r="AO211" s="39"/>
      <c r="AP211" s="89">
        <f t="shared" si="18"/>
        <v>0</v>
      </c>
      <c r="AQ211" s="13" t="str">
        <f t="shared" si="19"/>
        <v>Ext.IZB Brw GZD</v>
      </c>
    </row>
    <row r="212" spans="1:43" ht="60" x14ac:dyDescent="0.25">
      <c r="A212" s="66" t="s">
        <v>11650</v>
      </c>
      <c r="B212" s="15" t="s">
        <v>1558</v>
      </c>
      <c r="C212" s="15"/>
      <c r="D212" s="15"/>
      <c r="E212" s="94">
        <v>200013978</v>
      </c>
      <c r="F212" s="15"/>
      <c r="G212" s="15"/>
      <c r="H212" s="15"/>
      <c r="I212" s="15"/>
      <c r="J212" s="15"/>
      <c r="K212" s="15"/>
      <c r="L212" s="15"/>
      <c r="M212" s="15"/>
      <c r="N212" s="15"/>
      <c r="O212" s="15"/>
      <c r="P212" s="15"/>
      <c r="Q212" s="15"/>
      <c r="R212" s="15"/>
      <c r="S212" s="15"/>
      <c r="T212" s="38"/>
      <c r="U212" s="95"/>
      <c r="V212" s="95" t="s">
        <v>11676</v>
      </c>
      <c r="W212" s="95"/>
      <c r="X212" s="95"/>
      <c r="Y212" s="95"/>
      <c r="Z212" s="15"/>
      <c r="AA212" s="15"/>
      <c r="AB212" s="39">
        <f t="shared" si="15"/>
        <v>18</v>
      </c>
      <c r="AC212" s="39">
        <f t="shared" si="16"/>
        <v>0</v>
      </c>
      <c r="AD212" s="96" t="s">
        <v>11685</v>
      </c>
      <c r="AE212" s="15" t="str">
        <f t="shared" si="17"/>
        <v/>
      </c>
      <c r="AF212" s="39"/>
      <c r="AG212" s="39" t="s">
        <v>1560</v>
      </c>
      <c r="AH212" s="39" t="s">
        <v>1561</v>
      </c>
      <c r="AI212" s="39" t="s">
        <v>1561</v>
      </c>
      <c r="AJ212" s="39" t="s">
        <v>1561</v>
      </c>
      <c r="AK212" s="39" t="s">
        <v>1561</v>
      </c>
      <c r="AL212" s="15"/>
      <c r="AM212" s="15"/>
      <c r="AN212" s="15"/>
      <c r="AO212" s="39"/>
      <c r="AP212" s="89">
        <f t="shared" si="18"/>
        <v>0</v>
      </c>
      <c r="AQ212" s="13" t="str">
        <f t="shared" si="19"/>
        <v>Ext.IZB Brw HOVD-B</v>
      </c>
    </row>
    <row r="213" spans="1:43" ht="60" x14ac:dyDescent="0.25">
      <c r="A213" s="66" t="s">
        <v>11651</v>
      </c>
      <c r="B213" s="15" t="s">
        <v>1558</v>
      </c>
      <c r="C213" s="15"/>
      <c r="D213" s="15"/>
      <c r="E213" s="94">
        <v>200013979</v>
      </c>
      <c r="F213" s="15"/>
      <c r="G213" s="15"/>
      <c r="H213" s="15"/>
      <c r="I213" s="15"/>
      <c r="J213" s="15"/>
      <c r="K213" s="15"/>
      <c r="L213" s="15"/>
      <c r="M213" s="15"/>
      <c r="N213" s="15"/>
      <c r="O213" s="15"/>
      <c r="P213" s="15"/>
      <c r="Q213" s="15"/>
      <c r="R213" s="15"/>
      <c r="S213" s="15"/>
      <c r="T213" s="38"/>
      <c r="U213" s="95"/>
      <c r="V213" s="95" t="s">
        <v>11676</v>
      </c>
      <c r="W213" s="95"/>
      <c r="X213" s="95"/>
      <c r="Y213" s="95"/>
      <c r="Z213" s="15"/>
      <c r="AA213" s="15"/>
      <c r="AB213" s="39">
        <f t="shared" si="15"/>
        <v>14</v>
      </c>
      <c r="AC213" s="39">
        <f t="shared" si="16"/>
        <v>0</v>
      </c>
      <c r="AD213" s="96" t="s">
        <v>11686</v>
      </c>
      <c r="AE213" s="15" t="str">
        <f t="shared" si="17"/>
        <v/>
      </c>
      <c r="AF213" s="39"/>
      <c r="AG213" s="39" t="s">
        <v>1560</v>
      </c>
      <c r="AH213" s="39" t="s">
        <v>1561</v>
      </c>
      <c r="AI213" s="39" t="s">
        <v>1561</v>
      </c>
      <c r="AJ213" s="39" t="s">
        <v>1561</v>
      </c>
      <c r="AK213" s="39" t="s">
        <v>1561</v>
      </c>
      <c r="AL213" s="15"/>
      <c r="AM213" s="15"/>
      <c r="AN213" s="15"/>
      <c r="AO213" s="39"/>
      <c r="AP213" s="89">
        <f t="shared" si="18"/>
        <v>0</v>
      </c>
      <c r="AQ213" s="13" t="str">
        <f t="shared" si="19"/>
        <v>Ext.IZB Brw HV</v>
      </c>
    </row>
    <row r="214" spans="1:43" ht="60" x14ac:dyDescent="0.25">
      <c r="A214" s="66" t="s">
        <v>11652</v>
      </c>
      <c r="B214" s="15" t="s">
        <v>1558</v>
      </c>
      <c r="C214" s="15"/>
      <c r="D214" s="15"/>
      <c r="E214" s="94">
        <v>200013980</v>
      </c>
      <c r="F214" s="15"/>
      <c r="G214" s="15"/>
      <c r="H214" s="15"/>
      <c r="I214" s="15"/>
      <c r="J214" s="15"/>
      <c r="K214" s="15"/>
      <c r="L214" s="15"/>
      <c r="M214" s="15"/>
      <c r="N214" s="15"/>
      <c r="O214" s="15"/>
      <c r="P214" s="15"/>
      <c r="Q214" s="15"/>
      <c r="R214" s="15"/>
      <c r="S214" s="15"/>
      <c r="T214" s="38"/>
      <c r="U214" s="95"/>
      <c r="V214" s="95" t="s">
        <v>11676</v>
      </c>
      <c r="W214" s="95"/>
      <c r="X214" s="95"/>
      <c r="Y214" s="95"/>
      <c r="Z214" s="15"/>
      <c r="AA214" s="15"/>
      <c r="AB214" s="39">
        <f t="shared" si="15"/>
        <v>17</v>
      </c>
      <c r="AC214" s="39">
        <f t="shared" si="16"/>
        <v>0</v>
      </c>
      <c r="AD214" s="96" t="s">
        <v>11687</v>
      </c>
      <c r="AE214" s="15" t="str">
        <f t="shared" si="17"/>
        <v/>
      </c>
      <c r="AF214" s="39"/>
      <c r="AG214" s="39" t="s">
        <v>1560</v>
      </c>
      <c r="AH214" s="39" t="s">
        <v>1561</v>
      </c>
      <c r="AI214" s="39" t="s">
        <v>1561</v>
      </c>
      <c r="AJ214" s="39" t="s">
        <v>1561</v>
      </c>
      <c r="AK214" s="39" t="s">
        <v>1561</v>
      </c>
      <c r="AL214" s="15"/>
      <c r="AM214" s="15"/>
      <c r="AN214" s="15"/>
      <c r="AO214" s="39"/>
      <c r="AP214" s="89">
        <f t="shared" si="18"/>
        <v>0</v>
      </c>
      <c r="AQ214" s="13" t="str">
        <f t="shared" si="19"/>
        <v>Ext.IZB Brw HV-KR</v>
      </c>
    </row>
    <row r="215" spans="1:43" ht="60" x14ac:dyDescent="0.25">
      <c r="A215" s="66" t="s">
        <v>11653</v>
      </c>
      <c r="B215" s="15" t="s">
        <v>1558</v>
      </c>
      <c r="C215" s="15"/>
      <c r="D215" s="15"/>
      <c r="E215" s="94">
        <v>200013981</v>
      </c>
      <c r="F215" s="15"/>
      <c r="G215" s="15"/>
      <c r="H215" s="15"/>
      <c r="I215" s="15"/>
      <c r="J215" s="15"/>
      <c r="K215" s="15"/>
      <c r="L215" s="15"/>
      <c r="M215" s="15"/>
      <c r="N215" s="15"/>
      <c r="O215" s="15"/>
      <c r="P215" s="15"/>
      <c r="Q215" s="15"/>
      <c r="R215" s="15"/>
      <c r="S215" s="15"/>
      <c r="T215" s="38"/>
      <c r="U215" s="95"/>
      <c r="V215" s="95" t="s">
        <v>11676</v>
      </c>
      <c r="W215" s="95"/>
      <c r="X215" s="95"/>
      <c r="Y215" s="95"/>
      <c r="Z215" s="15"/>
      <c r="AA215" s="15"/>
      <c r="AB215" s="39">
        <f t="shared" si="15"/>
        <v>14</v>
      </c>
      <c r="AC215" s="39">
        <f t="shared" si="16"/>
        <v>0</v>
      </c>
      <c r="AD215" s="96" t="s">
        <v>11688</v>
      </c>
      <c r="AE215" s="15" t="str">
        <f t="shared" si="17"/>
        <v/>
      </c>
      <c r="AF215" s="39"/>
      <c r="AG215" s="39" t="s">
        <v>1560</v>
      </c>
      <c r="AH215" s="39" t="s">
        <v>1561</v>
      </c>
      <c r="AI215" s="39" t="s">
        <v>1561</v>
      </c>
      <c r="AJ215" s="39" t="s">
        <v>1561</v>
      </c>
      <c r="AK215" s="39" t="s">
        <v>1561</v>
      </c>
      <c r="AL215" s="15"/>
      <c r="AM215" s="15"/>
      <c r="AN215" s="15"/>
      <c r="AO215" s="39"/>
      <c r="AP215" s="89">
        <f t="shared" si="18"/>
        <v>0</v>
      </c>
      <c r="AQ215" s="13" t="str">
        <f t="shared" si="19"/>
        <v>Ext.IZB Brw HW</v>
      </c>
    </row>
    <row r="216" spans="1:43" ht="60" x14ac:dyDescent="0.25">
      <c r="A216" s="66" t="s">
        <v>11654</v>
      </c>
      <c r="B216" s="15" t="s">
        <v>1558</v>
      </c>
      <c r="C216" s="15"/>
      <c r="D216" s="15"/>
      <c r="E216" s="94">
        <v>200013982</v>
      </c>
      <c r="F216" s="15"/>
      <c r="G216" s="15"/>
      <c r="H216" s="15"/>
      <c r="I216" s="15"/>
      <c r="J216" s="15"/>
      <c r="K216" s="15"/>
      <c r="L216" s="15"/>
      <c r="M216" s="15"/>
      <c r="N216" s="15"/>
      <c r="O216" s="15"/>
      <c r="P216" s="15"/>
      <c r="Q216" s="15"/>
      <c r="R216" s="15"/>
      <c r="S216" s="15"/>
      <c r="T216" s="38"/>
      <c r="U216" s="95"/>
      <c r="V216" s="95" t="s">
        <v>11676</v>
      </c>
      <c r="W216" s="95"/>
      <c r="X216" s="95"/>
      <c r="Y216" s="95"/>
      <c r="Z216" s="15"/>
      <c r="AA216" s="15"/>
      <c r="AB216" s="39">
        <f t="shared" si="15"/>
        <v>17</v>
      </c>
      <c r="AC216" s="39">
        <f t="shared" si="16"/>
        <v>0</v>
      </c>
      <c r="AD216" s="96" t="s">
        <v>11689</v>
      </c>
      <c r="AE216" s="15" t="str">
        <f t="shared" si="17"/>
        <v/>
      </c>
      <c r="AF216" s="39"/>
      <c r="AG216" s="39" t="s">
        <v>1560</v>
      </c>
      <c r="AH216" s="39" t="s">
        <v>1561</v>
      </c>
      <c r="AI216" s="39" t="s">
        <v>1561</v>
      </c>
      <c r="AJ216" s="39" t="s">
        <v>1561</v>
      </c>
      <c r="AK216" s="39" t="s">
        <v>1561</v>
      </c>
      <c r="AL216" s="15"/>
      <c r="AM216" s="15"/>
      <c r="AN216" s="15"/>
      <c r="AO216" s="39"/>
      <c r="AP216" s="89">
        <f t="shared" si="18"/>
        <v>0</v>
      </c>
      <c r="AQ216" s="13" t="str">
        <f t="shared" si="19"/>
        <v>Ext.IZB Brw KW-02</v>
      </c>
    </row>
    <row r="217" spans="1:43" ht="60" x14ac:dyDescent="0.25">
      <c r="A217" s="66" t="s">
        <v>11655</v>
      </c>
      <c r="B217" s="15" t="s">
        <v>1558</v>
      </c>
      <c r="C217" s="15"/>
      <c r="D217" s="15"/>
      <c r="E217" s="94">
        <v>200013983</v>
      </c>
      <c r="F217" s="15"/>
      <c r="G217" s="15"/>
      <c r="H217" s="15"/>
      <c r="I217" s="15"/>
      <c r="J217" s="15"/>
      <c r="K217" s="15"/>
      <c r="L217" s="15"/>
      <c r="M217" s="15"/>
      <c r="N217" s="15"/>
      <c r="O217" s="15"/>
      <c r="P217" s="15"/>
      <c r="Q217" s="15"/>
      <c r="R217" s="15"/>
      <c r="S217" s="15"/>
      <c r="T217" s="38"/>
      <c r="U217" s="95"/>
      <c r="V217" s="95" t="s">
        <v>11676</v>
      </c>
      <c r="W217" s="95"/>
      <c r="X217" s="95"/>
      <c r="Y217" s="95"/>
      <c r="Z217" s="15"/>
      <c r="AA217" s="15"/>
      <c r="AB217" s="39">
        <f t="shared" si="15"/>
        <v>17</v>
      </c>
      <c r="AC217" s="39">
        <f t="shared" si="16"/>
        <v>0</v>
      </c>
      <c r="AD217" s="96" t="s">
        <v>11690</v>
      </c>
      <c r="AE217" s="15" t="str">
        <f t="shared" si="17"/>
        <v/>
      </c>
      <c r="AF217" s="39"/>
      <c r="AG217" s="39" t="s">
        <v>1560</v>
      </c>
      <c r="AH217" s="39" t="s">
        <v>1561</v>
      </c>
      <c r="AI217" s="39" t="s">
        <v>1561</v>
      </c>
      <c r="AJ217" s="39" t="s">
        <v>1561</v>
      </c>
      <c r="AK217" s="39" t="s">
        <v>1561</v>
      </c>
      <c r="AL217" s="15"/>
      <c r="AM217" s="15"/>
      <c r="AN217" s="15"/>
      <c r="AO217" s="39"/>
      <c r="AP217" s="89">
        <f t="shared" si="18"/>
        <v>0</v>
      </c>
      <c r="AQ217" s="13" t="str">
        <f t="shared" si="19"/>
        <v>Ext.IZB Brw KW-05</v>
      </c>
    </row>
    <row r="218" spans="1:43" ht="60" x14ac:dyDescent="0.25">
      <c r="A218" s="66" t="s">
        <v>11656</v>
      </c>
      <c r="B218" s="15" t="s">
        <v>1558</v>
      </c>
      <c r="C218" s="15"/>
      <c r="D218" s="15"/>
      <c r="E218" s="94">
        <v>200013984</v>
      </c>
      <c r="F218" s="15"/>
      <c r="G218" s="15"/>
      <c r="H218" s="15"/>
      <c r="I218" s="15"/>
      <c r="J218" s="15"/>
      <c r="K218" s="15"/>
      <c r="L218" s="15"/>
      <c r="M218" s="15"/>
      <c r="N218" s="15"/>
      <c r="O218" s="15"/>
      <c r="P218" s="15"/>
      <c r="Q218" s="15"/>
      <c r="R218" s="15"/>
      <c r="S218" s="15"/>
      <c r="T218" s="38"/>
      <c r="U218" s="95"/>
      <c r="V218" s="95" t="s">
        <v>11676</v>
      </c>
      <c r="W218" s="95"/>
      <c r="X218" s="95"/>
      <c r="Y218" s="95"/>
      <c r="Z218" s="15"/>
      <c r="AA218" s="15"/>
      <c r="AB218" s="39">
        <f t="shared" si="15"/>
        <v>15</v>
      </c>
      <c r="AC218" s="39">
        <f t="shared" si="16"/>
        <v>0</v>
      </c>
      <c r="AD218" s="96" t="s">
        <v>11691</v>
      </c>
      <c r="AE218" s="15" t="str">
        <f t="shared" si="17"/>
        <v/>
      </c>
      <c r="AF218" s="39"/>
      <c r="AG218" s="39" t="s">
        <v>1560</v>
      </c>
      <c r="AH218" s="39" t="s">
        <v>1561</v>
      </c>
      <c r="AI218" s="39" t="s">
        <v>1561</v>
      </c>
      <c r="AJ218" s="39" t="s">
        <v>1561</v>
      </c>
      <c r="AK218" s="39" t="s">
        <v>1561</v>
      </c>
      <c r="AL218" s="15"/>
      <c r="AM218" s="15"/>
      <c r="AN218" s="15"/>
      <c r="AO218" s="39"/>
      <c r="AP218" s="89">
        <f t="shared" si="18"/>
        <v>0</v>
      </c>
      <c r="AQ218" s="13" t="str">
        <f t="shared" si="19"/>
        <v>Ext.IZB Brw MSA</v>
      </c>
    </row>
    <row r="219" spans="1:43" ht="60" x14ac:dyDescent="0.25">
      <c r="A219" s="66" t="s">
        <v>11657</v>
      </c>
      <c r="B219" s="15" t="s">
        <v>1558</v>
      </c>
      <c r="C219" s="15"/>
      <c r="D219" s="15"/>
      <c r="E219" s="94">
        <v>200013985</v>
      </c>
      <c r="F219" s="15"/>
      <c r="G219" s="15"/>
      <c r="H219" s="15"/>
      <c r="I219" s="15"/>
      <c r="J219" s="15"/>
      <c r="K219" s="15"/>
      <c r="L219" s="15"/>
      <c r="M219" s="15"/>
      <c r="N219" s="15"/>
      <c r="O219" s="15"/>
      <c r="P219" s="15"/>
      <c r="Q219" s="15"/>
      <c r="R219" s="15"/>
      <c r="S219" s="15"/>
      <c r="T219" s="38"/>
      <c r="U219" s="95"/>
      <c r="V219" s="95" t="s">
        <v>11676</v>
      </c>
      <c r="W219" s="95"/>
      <c r="X219" s="95"/>
      <c r="Y219" s="95"/>
      <c r="Z219" s="15"/>
      <c r="AA219" s="15"/>
      <c r="AB219" s="39">
        <f t="shared" si="15"/>
        <v>15</v>
      </c>
      <c r="AC219" s="39">
        <f t="shared" si="16"/>
        <v>0</v>
      </c>
      <c r="AD219" s="96" t="s">
        <v>11692</v>
      </c>
      <c r="AE219" s="15" t="str">
        <f t="shared" si="17"/>
        <v/>
      </c>
      <c r="AF219" s="39"/>
      <c r="AG219" s="39" t="s">
        <v>1560</v>
      </c>
      <c r="AH219" s="39" t="s">
        <v>1561</v>
      </c>
      <c r="AI219" s="39" t="s">
        <v>1561</v>
      </c>
      <c r="AJ219" s="39" t="s">
        <v>1561</v>
      </c>
      <c r="AK219" s="39" t="s">
        <v>1561</v>
      </c>
      <c r="AL219" s="15"/>
      <c r="AM219" s="15"/>
      <c r="AN219" s="15"/>
      <c r="AO219" s="39"/>
      <c r="AP219" s="89">
        <f t="shared" si="18"/>
        <v>0</v>
      </c>
      <c r="AQ219" s="13" t="str">
        <f t="shared" si="19"/>
        <v>Ext.IZB Brw NBT</v>
      </c>
    </row>
    <row r="220" spans="1:43" ht="60" x14ac:dyDescent="0.25">
      <c r="A220" s="66" t="s">
        <v>11658</v>
      </c>
      <c r="B220" s="15" t="s">
        <v>1558</v>
      </c>
      <c r="C220" s="15"/>
      <c r="D220" s="15"/>
      <c r="E220" s="94">
        <v>200013986</v>
      </c>
      <c r="F220" s="15"/>
      <c r="G220" s="15"/>
      <c r="H220" s="15"/>
      <c r="I220" s="15"/>
      <c r="J220" s="15"/>
      <c r="K220" s="15"/>
      <c r="L220" s="15"/>
      <c r="M220" s="15"/>
      <c r="N220" s="15"/>
      <c r="O220" s="15"/>
      <c r="P220" s="15"/>
      <c r="Q220" s="15"/>
      <c r="R220" s="15"/>
      <c r="S220" s="15"/>
      <c r="T220" s="38"/>
      <c r="U220" s="95"/>
      <c r="V220" s="95" t="s">
        <v>11676</v>
      </c>
      <c r="W220" s="95"/>
      <c r="X220" s="95"/>
      <c r="Y220" s="95"/>
      <c r="Z220" s="15"/>
      <c r="AA220" s="15"/>
      <c r="AB220" s="39">
        <f t="shared" si="15"/>
        <v>17</v>
      </c>
      <c r="AC220" s="39">
        <f t="shared" si="16"/>
        <v>0</v>
      </c>
      <c r="AD220" s="96" t="s">
        <v>11693</v>
      </c>
      <c r="AE220" s="15" t="str">
        <f t="shared" si="17"/>
        <v/>
      </c>
      <c r="AF220" s="39"/>
      <c r="AG220" s="39" t="s">
        <v>1560</v>
      </c>
      <c r="AH220" s="39" t="s">
        <v>1561</v>
      </c>
      <c r="AI220" s="39" t="s">
        <v>1561</v>
      </c>
      <c r="AJ220" s="39" t="s">
        <v>1561</v>
      </c>
      <c r="AK220" s="39" t="s">
        <v>1561</v>
      </c>
      <c r="AL220" s="15"/>
      <c r="AM220" s="15"/>
      <c r="AN220" s="15"/>
      <c r="AO220" s="39"/>
      <c r="AP220" s="89">
        <f t="shared" si="18"/>
        <v>0</v>
      </c>
      <c r="AQ220" s="13" t="str">
        <f t="shared" si="19"/>
        <v>Ext.IZB Brw ON-QR</v>
      </c>
    </row>
    <row r="221" spans="1:43" ht="60" x14ac:dyDescent="0.25">
      <c r="A221" s="66" t="s">
        <v>11659</v>
      </c>
      <c r="B221" s="15" t="s">
        <v>1558</v>
      </c>
      <c r="C221" s="15"/>
      <c r="D221" s="15"/>
      <c r="E221" s="94">
        <v>200013987</v>
      </c>
      <c r="F221" s="15"/>
      <c r="G221" s="15"/>
      <c r="H221" s="15"/>
      <c r="I221" s="15"/>
      <c r="J221" s="15"/>
      <c r="K221" s="15"/>
      <c r="L221" s="15"/>
      <c r="M221" s="15"/>
      <c r="N221" s="15"/>
      <c r="O221" s="15"/>
      <c r="P221" s="15"/>
      <c r="Q221" s="15"/>
      <c r="R221" s="15"/>
      <c r="S221" s="15"/>
      <c r="T221" s="38"/>
      <c r="U221" s="95"/>
      <c r="V221" s="95" t="s">
        <v>11676</v>
      </c>
      <c r="W221" s="95"/>
      <c r="X221" s="95"/>
      <c r="Y221" s="95"/>
      <c r="Z221" s="15"/>
      <c r="AA221" s="15"/>
      <c r="AB221" s="39">
        <f t="shared" si="15"/>
        <v>14</v>
      </c>
      <c r="AC221" s="39">
        <f t="shared" si="16"/>
        <v>0</v>
      </c>
      <c r="AD221" s="96" t="s">
        <v>11694</v>
      </c>
      <c r="AE221" s="15" t="str">
        <f t="shared" si="17"/>
        <v/>
      </c>
      <c r="AF221" s="39"/>
      <c r="AG221" s="39" t="s">
        <v>1560</v>
      </c>
      <c r="AH221" s="39" t="s">
        <v>1561</v>
      </c>
      <c r="AI221" s="39" t="s">
        <v>1561</v>
      </c>
      <c r="AJ221" s="39" t="s">
        <v>1561</v>
      </c>
      <c r="AK221" s="39" t="s">
        <v>1561</v>
      </c>
      <c r="AL221" s="15"/>
      <c r="AM221" s="15"/>
      <c r="AN221" s="15"/>
      <c r="AO221" s="39"/>
      <c r="AP221" s="89">
        <f t="shared" si="18"/>
        <v>0</v>
      </c>
      <c r="AQ221" s="13" t="str">
        <f t="shared" si="19"/>
        <v>Ext.IZB Brw OR</v>
      </c>
    </row>
    <row r="222" spans="1:43" ht="60" x14ac:dyDescent="0.25">
      <c r="A222" s="66" t="s">
        <v>11660</v>
      </c>
      <c r="B222" s="15" t="s">
        <v>1558</v>
      </c>
      <c r="C222" s="15"/>
      <c r="D222" s="15"/>
      <c r="E222" s="94">
        <v>200013988</v>
      </c>
      <c r="F222" s="15"/>
      <c r="G222" s="15"/>
      <c r="H222" s="15"/>
      <c r="I222" s="15"/>
      <c r="J222" s="15"/>
      <c r="K222" s="15"/>
      <c r="L222" s="15"/>
      <c r="M222" s="15"/>
      <c r="N222" s="15"/>
      <c r="O222" s="15"/>
      <c r="P222" s="15"/>
      <c r="Q222" s="15"/>
      <c r="R222" s="15"/>
      <c r="S222" s="15"/>
      <c r="T222" s="38"/>
      <c r="U222" s="95"/>
      <c r="V222" s="95" t="s">
        <v>11676</v>
      </c>
      <c r="W222" s="95"/>
      <c r="X222" s="95"/>
      <c r="Y222" s="95"/>
      <c r="Z222" s="15"/>
      <c r="AA222" s="15"/>
      <c r="AB222" s="39">
        <f t="shared" si="15"/>
        <v>17</v>
      </c>
      <c r="AC222" s="39">
        <f t="shared" si="16"/>
        <v>0</v>
      </c>
      <c r="AD222" s="96" t="s">
        <v>11695</v>
      </c>
      <c r="AE222" s="15" t="str">
        <f t="shared" si="17"/>
        <v/>
      </c>
      <c r="AF222" s="39"/>
      <c r="AG222" s="39" t="s">
        <v>1560</v>
      </c>
      <c r="AH222" s="39" t="s">
        <v>1561</v>
      </c>
      <c r="AI222" s="39" t="s">
        <v>1561</v>
      </c>
      <c r="AJ222" s="39" t="s">
        <v>1561</v>
      </c>
      <c r="AK222" s="39" t="s">
        <v>1561</v>
      </c>
      <c r="AL222" s="15"/>
      <c r="AM222" s="15"/>
      <c r="AN222" s="15"/>
      <c r="AO222" s="39"/>
      <c r="AP222" s="89">
        <f t="shared" si="18"/>
        <v>0</v>
      </c>
      <c r="AQ222" s="13" t="str">
        <f t="shared" si="19"/>
        <v>Ext.IZB Brw OVD-B</v>
      </c>
    </row>
    <row r="223" spans="1:43" ht="60" x14ac:dyDescent="0.25">
      <c r="A223" s="66" t="s">
        <v>11661</v>
      </c>
      <c r="B223" s="15" t="s">
        <v>1558</v>
      </c>
      <c r="C223" s="15"/>
      <c r="D223" s="15"/>
      <c r="E223" s="94">
        <v>200013989</v>
      </c>
      <c r="F223" s="15"/>
      <c r="G223" s="15"/>
      <c r="H223" s="15"/>
      <c r="I223" s="15"/>
      <c r="J223" s="15"/>
      <c r="K223" s="15"/>
      <c r="L223" s="15"/>
      <c r="M223" s="15"/>
      <c r="N223" s="15"/>
      <c r="O223" s="15"/>
      <c r="P223" s="15"/>
      <c r="Q223" s="15"/>
      <c r="R223" s="15"/>
      <c r="S223" s="15"/>
      <c r="T223" s="38"/>
      <c r="U223" s="95"/>
      <c r="V223" s="95" t="s">
        <v>11676</v>
      </c>
      <c r="W223" s="95"/>
      <c r="X223" s="95"/>
      <c r="Y223" s="95"/>
      <c r="Z223" s="15"/>
      <c r="AA223" s="15"/>
      <c r="AB223" s="39">
        <f t="shared" si="15"/>
        <v>14</v>
      </c>
      <c r="AC223" s="39">
        <f t="shared" si="16"/>
        <v>0</v>
      </c>
      <c r="AD223" s="96" t="s">
        <v>11696</v>
      </c>
      <c r="AE223" s="15" t="str">
        <f t="shared" si="17"/>
        <v/>
      </c>
      <c r="AF223" s="39"/>
      <c r="AG223" s="39" t="s">
        <v>1560</v>
      </c>
      <c r="AH223" s="39" t="s">
        <v>1561</v>
      </c>
      <c r="AI223" s="39" t="s">
        <v>1561</v>
      </c>
      <c r="AJ223" s="39" t="s">
        <v>1561</v>
      </c>
      <c r="AK223" s="39" t="s">
        <v>1561</v>
      </c>
      <c r="AL223" s="15"/>
      <c r="AM223" s="15"/>
      <c r="AN223" s="15"/>
      <c r="AO223" s="39"/>
      <c r="AP223" s="89">
        <f t="shared" si="18"/>
        <v>0</v>
      </c>
      <c r="AQ223" s="13" t="str">
        <f t="shared" si="19"/>
        <v>Ext.IZB Brw QR</v>
      </c>
    </row>
    <row r="224" spans="1:43" ht="60" x14ac:dyDescent="0.25">
      <c r="A224" s="66" t="s">
        <v>11662</v>
      </c>
      <c r="B224" s="15" t="s">
        <v>1558</v>
      </c>
      <c r="C224" s="15"/>
      <c r="D224" s="15"/>
      <c r="E224" s="94">
        <v>200013990</v>
      </c>
      <c r="F224" s="15"/>
      <c r="G224" s="15"/>
      <c r="H224" s="15"/>
      <c r="I224" s="15"/>
      <c r="J224" s="15"/>
      <c r="K224" s="15"/>
      <c r="L224" s="15"/>
      <c r="M224" s="15"/>
      <c r="N224" s="15"/>
      <c r="O224" s="15"/>
      <c r="P224" s="15"/>
      <c r="Q224" s="15"/>
      <c r="R224" s="15"/>
      <c r="S224" s="15"/>
      <c r="T224" s="38"/>
      <c r="U224" s="95"/>
      <c r="V224" s="95" t="s">
        <v>11676</v>
      </c>
      <c r="W224" s="95"/>
      <c r="X224" s="95"/>
      <c r="Y224" s="95"/>
      <c r="Z224" s="15"/>
      <c r="AA224" s="15"/>
      <c r="AB224" s="39">
        <f t="shared" si="15"/>
        <v>14</v>
      </c>
      <c r="AC224" s="39">
        <f t="shared" si="16"/>
        <v>0</v>
      </c>
      <c r="AD224" s="96" t="s">
        <v>11697</v>
      </c>
      <c r="AE224" s="15" t="str">
        <f t="shared" si="17"/>
        <v/>
      </c>
      <c r="AF224" s="39"/>
      <c r="AG224" s="39" t="s">
        <v>1560</v>
      </c>
      <c r="AH224" s="39" t="s">
        <v>1561</v>
      </c>
      <c r="AI224" s="39" t="s">
        <v>1561</v>
      </c>
      <c r="AJ224" s="39" t="s">
        <v>1561</v>
      </c>
      <c r="AK224" s="39" t="s">
        <v>1561</v>
      </c>
      <c r="AL224" s="15"/>
      <c r="AM224" s="15"/>
      <c r="AN224" s="15"/>
      <c r="AO224" s="39"/>
      <c r="AP224" s="89">
        <f t="shared" si="18"/>
        <v>0</v>
      </c>
      <c r="AQ224" s="13" t="str">
        <f t="shared" si="19"/>
        <v>Ext.IZB Brw RV</v>
      </c>
    </row>
    <row r="225" spans="1:43" ht="60" x14ac:dyDescent="0.25">
      <c r="A225" s="66" t="s">
        <v>11663</v>
      </c>
      <c r="B225" s="15" t="s">
        <v>1558</v>
      </c>
      <c r="C225" s="15"/>
      <c r="D225" s="15"/>
      <c r="E225" s="94">
        <v>200013991</v>
      </c>
      <c r="F225" s="15"/>
      <c r="G225" s="15"/>
      <c r="H225" s="15"/>
      <c r="I225" s="15"/>
      <c r="J225" s="15"/>
      <c r="K225" s="15"/>
      <c r="L225" s="15"/>
      <c r="M225" s="15"/>
      <c r="N225" s="15"/>
      <c r="O225" s="15"/>
      <c r="P225" s="15"/>
      <c r="Q225" s="15"/>
      <c r="R225" s="15"/>
      <c r="S225" s="15"/>
      <c r="T225" s="38"/>
      <c r="U225" s="95"/>
      <c r="V225" s="95" t="s">
        <v>11676</v>
      </c>
      <c r="W225" s="95"/>
      <c r="X225" s="95"/>
      <c r="Y225" s="95"/>
      <c r="Z225" s="15"/>
      <c r="AA225" s="15"/>
      <c r="AB225" s="39">
        <f t="shared" si="15"/>
        <v>14</v>
      </c>
      <c r="AC225" s="39">
        <f t="shared" si="16"/>
        <v>0</v>
      </c>
      <c r="AD225" s="96" t="s">
        <v>11698</v>
      </c>
      <c r="AE225" s="15" t="str">
        <f t="shared" si="17"/>
        <v/>
      </c>
      <c r="AF225" s="39"/>
      <c r="AG225" s="39" t="s">
        <v>1560</v>
      </c>
      <c r="AH225" s="39" t="s">
        <v>1561</v>
      </c>
      <c r="AI225" s="39" t="s">
        <v>1561</v>
      </c>
      <c r="AJ225" s="39" t="s">
        <v>1561</v>
      </c>
      <c r="AK225" s="39" t="s">
        <v>1561</v>
      </c>
      <c r="AL225" s="15"/>
      <c r="AM225" s="15"/>
      <c r="AN225" s="15"/>
      <c r="AO225" s="39"/>
      <c r="AP225" s="89">
        <f t="shared" si="18"/>
        <v>0</v>
      </c>
      <c r="AQ225" s="13" t="str">
        <f t="shared" si="19"/>
        <v>Ext.IZB Brw SB</v>
      </c>
    </row>
    <row r="226" spans="1:43" ht="60" x14ac:dyDescent="0.25">
      <c r="A226" s="66" t="s">
        <v>11664</v>
      </c>
      <c r="B226" s="15" t="s">
        <v>1558</v>
      </c>
      <c r="C226" s="15"/>
      <c r="D226" s="15"/>
      <c r="E226" s="94">
        <v>200013992</v>
      </c>
      <c r="F226" s="15"/>
      <c r="G226" s="15"/>
      <c r="H226" s="15"/>
      <c r="I226" s="15"/>
      <c r="J226" s="15"/>
      <c r="K226" s="15"/>
      <c r="L226" s="15"/>
      <c r="M226" s="15"/>
      <c r="N226" s="15"/>
      <c r="O226" s="15"/>
      <c r="P226" s="15"/>
      <c r="Q226" s="15"/>
      <c r="R226" s="15"/>
      <c r="S226" s="15"/>
      <c r="T226" s="38"/>
      <c r="U226" s="95"/>
      <c r="V226" s="95" t="s">
        <v>11676</v>
      </c>
      <c r="W226" s="95"/>
      <c r="X226" s="95"/>
      <c r="Y226" s="95"/>
      <c r="Z226" s="15"/>
      <c r="AA226" s="15"/>
      <c r="AB226" s="39">
        <f t="shared" si="15"/>
        <v>14</v>
      </c>
      <c r="AC226" s="39">
        <f t="shared" si="16"/>
        <v>0</v>
      </c>
      <c r="AD226" s="96" t="s">
        <v>11699</v>
      </c>
      <c r="AE226" s="15" t="str">
        <f t="shared" si="17"/>
        <v/>
      </c>
      <c r="AF226" s="39"/>
      <c r="AG226" s="39" t="s">
        <v>1560</v>
      </c>
      <c r="AH226" s="39" t="s">
        <v>1561</v>
      </c>
      <c r="AI226" s="39" t="s">
        <v>1561</v>
      </c>
      <c r="AJ226" s="39" t="s">
        <v>1561</v>
      </c>
      <c r="AK226" s="39" t="s">
        <v>1561</v>
      </c>
      <c r="AL226" s="15"/>
      <c r="AM226" s="15"/>
      <c r="AN226" s="15"/>
      <c r="AO226" s="39"/>
      <c r="AP226" s="89">
        <f t="shared" si="18"/>
        <v>0</v>
      </c>
      <c r="AQ226" s="13" t="str">
        <f t="shared" si="19"/>
        <v>Ext.IZB Brw SI</v>
      </c>
    </row>
    <row r="227" spans="1:43" ht="60" x14ac:dyDescent="0.25">
      <c r="A227" s="66" t="s">
        <v>11665</v>
      </c>
      <c r="B227" s="15" t="s">
        <v>1558</v>
      </c>
      <c r="C227" s="15"/>
      <c r="D227" s="15"/>
      <c r="E227" s="94">
        <v>200013993</v>
      </c>
      <c r="F227" s="15"/>
      <c r="G227" s="15"/>
      <c r="H227" s="15"/>
      <c r="I227" s="15"/>
      <c r="J227" s="15"/>
      <c r="K227" s="15"/>
      <c r="L227" s="15"/>
      <c r="M227" s="15"/>
      <c r="N227" s="15"/>
      <c r="O227" s="15"/>
      <c r="P227" s="15"/>
      <c r="Q227" s="15"/>
      <c r="R227" s="15"/>
      <c r="S227" s="15"/>
      <c r="T227" s="38"/>
      <c r="U227" s="95"/>
      <c r="V227" s="95" t="s">
        <v>11676</v>
      </c>
      <c r="W227" s="95"/>
      <c r="X227" s="95"/>
      <c r="Y227" s="95"/>
      <c r="Z227" s="15"/>
      <c r="AA227" s="15"/>
      <c r="AB227" s="39">
        <f t="shared" si="15"/>
        <v>18</v>
      </c>
      <c r="AC227" s="39">
        <f t="shared" si="16"/>
        <v>0</v>
      </c>
      <c r="AD227" s="96" t="s">
        <v>11700</v>
      </c>
      <c r="AE227" s="15" t="str">
        <f t="shared" si="17"/>
        <v/>
      </c>
      <c r="AF227" s="39"/>
      <c r="AG227" s="39" t="s">
        <v>1560</v>
      </c>
      <c r="AH227" s="39" t="s">
        <v>1561</v>
      </c>
      <c r="AI227" s="39" t="s">
        <v>1561</v>
      </c>
      <c r="AJ227" s="39" t="s">
        <v>1561</v>
      </c>
      <c r="AK227" s="39" t="s">
        <v>1561</v>
      </c>
      <c r="AL227" s="15"/>
      <c r="AM227" s="15"/>
      <c r="AN227" s="15"/>
      <c r="AO227" s="39"/>
      <c r="AP227" s="89">
        <f t="shared" si="18"/>
        <v>0</v>
      </c>
      <c r="AQ227" s="13" t="str">
        <f t="shared" si="19"/>
        <v>Ext.IZB Brw TO-MKB</v>
      </c>
    </row>
    <row r="228" spans="1:43" ht="60" x14ac:dyDescent="0.25">
      <c r="A228" s="66" t="s">
        <v>11666</v>
      </c>
      <c r="B228" s="15" t="s">
        <v>1558</v>
      </c>
      <c r="C228" s="15"/>
      <c r="D228" s="15"/>
      <c r="E228" s="94">
        <v>200013994</v>
      </c>
      <c r="F228" s="15"/>
      <c r="G228" s="15"/>
      <c r="H228" s="15"/>
      <c r="I228" s="15"/>
      <c r="J228" s="15"/>
      <c r="K228" s="15"/>
      <c r="L228" s="15"/>
      <c r="M228" s="15"/>
      <c r="N228" s="15"/>
      <c r="O228" s="15"/>
      <c r="P228" s="15"/>
      <c r="Q228" s="15"/>
      <c r="R228" s="15"/>
      <c r="S228" s="15"/>
      <c r="T228" s="38"/>
      <c r="U228" s="95"/>
      <c r="V228" s="95" t="s">
        <v>11676</v>
      </c>
      <c r="W228" s="95"/>
      <c r="X228" s="95"/>
      <c r="Y228" s="95"/>
      <c r="Z228" s="15"/>
      <c r="AA228" s="15"/>
      <c r="AB228" s="39">
        <f t="shared" si="15"/>
        <v>14</v>
      </c>
      <c r="AC228" s="39">
        <f t="shared" si="16"/>
        <v>0</v>
      </c>
      <c r="AD228" s="96" t="s">
        <v>11701</v>
      </c>
      <c r="AE228" s="15" t="str">
        <f t="shared" si="17"/>
        <v/>
      </c>
      <c r="AF228" s="39"/>
      <c r="AG228" s="39" t="s">
        <v>1560</v>
      </c>
      <c r="AH228" s="39" t="s">
        <v>1561</v>
      </c>
      <c r="AI228" s="39" t="s">
        <v>1561</v>
      </c>
      <c r="AJ228" s="39" t="s">
        <v>1561</v>
      </c>
      <c r="AK228" s="39" t="s">
        <v>1561</v>
      </c>
      <c r="AL228" s="15"/>
      <c r="AM228" s="15"/>
      <c r="AN228" s="15"/>
      <c r="AO228" s="39"/>
      <c r="AP228" s="89">
        <f t="shared" si="18"/>
        <v>0</v>
      </c>
      <c r="AQ228" s="13" t="str">
        <f t="shared" si="19"/>
        <v>Ext.IZB Brw TS</v>
      </c>
    </row>
    <row r="229" spans="1:43" ht="60" x14ac:dyDescent="0.25">
      <c r="A229" s="66" t="s">
        <v>11667</v>
      </c>
      <c r="B229" s="15" t="s">
        <v>1558</v>
      </c>
      <c r="C229" s="15"/>
      <c r="D229" s="15"/>
      <c r="E229" s="94">
        <v>200013995</v>
      </c>
      <c r="F229" s="15"/>
      <c r="G229" s="15"/>
      <c r="H229" s="15"/>
      <c r="I229" s="15"/>
      <c r="J229" s="15"/>
      <c r="K229" s="15"/>
      <c r="L229" s="15"/>
      <c r="M229" s="15"/>
      <c r="N229" s="15"/>
      <c r="O229" s="15"/>
      <c r="P229" s="15"/>
      <c r="Q229" s="15"/>
      <c r="R229" s="15"/>
      <c r="S229" s="15"/>
      <c r="T229" s="38"/>
      <c r="U229" s="95"/>
      <c r="V229" s="95" t="s">
        <v>11676</v>
      </c>
      <c r="W229" s="95"/>
      <c r="X229" s="95"/>
      <c r="Y229" s="95"/>
      <c r="Z229" s="15"/>
      <c r="AA229" s="15"/>
      <c r="AB229" s="39">
        <f t="shared" si="15"/>
        <v>15</v>
      </c>
      <c r="AC229" s="39">
        <f t="shared" si="16"/>
        <v>0</v>
      </c>
      <c r="AD229" s="96" t="s">
        <v>11702</v>
      </c>
      <c r="AE229" s="15" t="str">
        <f t="shared" si="17"/>
        <v/>
      </c>
      <c r="AF229" s="39"/>
      <c r="AG229" s="39" t="s">
        <v>1560</v>
      </c>
      <c r="AH229" s="39" t="s">
        <v>1561</v>
      </c>
      <c r="AI229" s="39" t="s">
        <v>1561</v>
      </c>
      <c r="AJ229" s="39" t="s">
        <v>1561</v>
      </c>
      <c r="AK229" s="39" t="s">
        <v>1561</v>
      </c>
      <c r="AL229" s="15"/>
      <c r="AM229" s="15"/>
      <c r="AN229" s="15"/>
      <c r="AO229" s="39"/>
      <c r="AP229" s="89">
        <f t="shared" si="18"/>
        <v>0</v>
      </c>
      <c r="AQ229" s="13" t="str">
        <f t="shared" si="19"/>
        <v>Ext.IZB Brw TS4</v>
      </c>
    </row>
    <row r="230" spans="1:43" ht="60" x14ac:dyDescent="0.25">
      <c r="A230" s="66" t="s">
        <v>11668</v>
      </c>
      <c r="B230" s="15" t="s">
        <v>1558</v>
      </c>
      <c r="C230" s="15"/>
      <c r="D230" s="15"/>
      <c r="E230" s="94">
        <v>200013996</v>
      </c>
      <c r="F230" s="15"/>
      <c r="G230" s="15"/>
      <c r="H230" s="15"/>
      <c r="I230" s="15"/>
      <c r="J230" s="15"/>
      <c r="K230" s="15"/>
      <c r="L230" s="15"/>
      <c r="M230" s="15"/>
      <c r="N230" s="15"/>
      <c r="O230" s="15"/>
      <c r="P230" s="15"/>
      <c r="Q230" s="15"/>
      <c r="R230" s="15"/>
      <c r="S230" s="15"/>
      <c r="T230" s="38"/>
      <c r="U230" s="95"/>
      <c r="V230" s="95" t="s">
        <v>11676</v>
      </c>
      <c r="W230" s="95"/>
      <c r="X230" s="95"/>
      <c r="Y230" s="95"/>
      <c r="Z230" s="15"/>
      <c r="AA230" s="15"/>
      <c r="AB230" s="39">
        <f t="shared" si="15"/>
        <v>15</v>
      </c>
      <c r="AC230" s="39">
        <f t="shared" si="16"/>
        <v>0</v>
      </c>
      <c r="AD230" s="96" t="s">
        <v>11703</v>
      </c>
      <c r="AE230" s="15" t="str">
        <f t="shared" si="17"/>
        <v/>
      </c>
      <c r="AF230" s="39"/>
      <c r="AG230" s="39" t="s">
        <v>1560</v>
      </c>
      <c r="AH230" s="39" t="s">
        <v>1561</v>
      </c>
      <c r="AI230" s="39" t="s">
        <v>1561</v>
      </c>
      <c r="AJ230" s="39" t="s">
        <v>1561</v>
      </c>
      <c r="AK230" s="39" t="s">
        <v>1561</v>
      </c>
      <c r="AL230" s="15"/>
      <c r="AM230" s="15"/>
      <c r="AN230" s="15"/>
      <c r="AO230" s="39"/>
      <c r="AP230" s="89">
        <f t="shared" si="18"/>
        <v>0</v>
      </c>
      <c r="AQ230" s="13" t="str">
        <f t="shared" si="19"/>
        <v>Ext.IZB Brw TS6</v>
      </c>
    </row>
    <row r="231" spans="1:43" ht="60" x14ac:dyDescent="0.25">
      <c r="A231" s="66" t="s">
        <v>11669</v>
      </c>
      <c r="B231" s="15" t="s">
        <v>1558</v>
      </c>
      <c r="C231" s="15"/>
      <c r="D231" s="15"/>
      <c r="E231" s="94">
        <v>200013997</v>
      </c>
      <c r="F231" s="15"/>
      <c r="G231" s="15"/>
      <c r="H231" s="15"/>
      <c r="I231" s="15"/>
      <c r="J231" s="15"/>
      <c r="K231" s="15"/>
      <c r="L231" s="15"/>
      <c r="M231" s="15"/>
      <c r="N231" s="15"/>
      <c r="O231" s="15"/>
      <c r="P231" s="15"/>
      <c r="Q231" s="15"/>
      <c r="R231" s="15"/>
      <c r="S231" s="15"/>
      <c r="T231" s="38"/>
      <c r="U231" s="95"/>
      <c r="V231" s="95" t="s">
        <v>11676</v>
      </c>
      <c r="W231" s="95"/>
      <c r="X231" s="95"/>
      <c r="Y231" s="95"/>
      <c r="Z231" s="15"/>
      <c r="AA231" s="15"/>
      <c r="AB231" s="39">
        <f t="shared" si="15"/>
        <v>18</v>
      </c>
      <c r="AC231" s="39">
        <f t="shared" si="16"/>
        <v>0</v>
      </c>
      <c r="AD231" s="96" t="s">
        <v>11704</v>
      </c>
      <c r="AE231" s="15" t="str">
        <f t="shared" si="17"/>
        <v/>
      </c>
      <c r="AF231" s="39"/>
      <c r="AG231" s="39" t="s">
        <v>1560</v>
      </c>
      <c r="AH231" s="39" t="s">
        <v>1561</v>
      </c>
      <c r="AI231" s="39" t="s">
        <v>1561</v>
      </c>
      <c r="AJ231" s="39" t="s">
        <v>1561</v>
      </c>
      <c r="AK231" s="39" t="s">
        <v>1561</v>
      </c>
      <c r="AL231" s="15"/>
      <c r="AM231" s="15"/>
      <c r="AN231" s="15"/>
      <c r="AO231" s="39"/>
      <c r="AP231" s="89">
        <f t="shared" si="18"/>
        <v>0</v>
      </c>
      <c r="AQ231" s="13" t="str">
        <f t="shared" si="19"/>
        <v>Ext.IZB Brw TS-OPS</v>
      </c>
    </row>
    <row r="232" spans="1:43" ht="60" x14ac:dyDescent="0.25">
      <c r="A232" s="66" t="s">
        <v>11670</v>
      </c>
      <c r="B232" s="15" t="s">
        <v>1558</v>
      </c>
      <c r="C232" s="15"/>
      <c r="D232" s="15"/>
      <c r="E232" s="94">
        <v>200013998</v>
      </c>
      <c r="F232" s="15"/>
      <c r="G232" s="15"/>
      <c r="H232" s="15"/>
      <c r="I232" s="15"/>
      <c r="J232" s="15"/>
      <c r="K232" s="15"/>
      <c r="L232" s="15"/>
      <c r="M232" s="15"/>
      <c r="N232" s="15"/>
      <c r="O232" s="15"/>
      <c r="P232" s="15"/>
      <c r="Q232" s="15"/>
      <c r="R232" s="15"/>
      <c r="S232" s="15"/>
      <c r="T232" s="38"/>
      <c r="U232" s="95"/>
      <c r="V232" s="95" t="s">
        <v>11676</v>
      </c>
      <c r="W232" s="95"/>
      <c r="X232" s="95"/>
      <c r="Y232" s="95"/>
      <c r="Z232" s="15"/>
      <c r="AA232" s="15"/>
      <c r="AB232" s="39">
        <f t="shared" si="15"/>
        <v>15</v>
      </c>
      <c r="AC232" s="39">
        <f t="shared" si="16"/>
        <v>0</v>
      </c>
      <c r="AD232" s="96" t="s">
        <v>11705</v>
      </c>
      <c r="AE232" s="15" t="str">
        <f t="shared" si="17"/>
        <v/>
      </c>
      <c r="AF232" s="39"/>
      <c r="AG232" s="39" t="s">
        <v>1560</v>
      </c>
      <c r="AH232" s="39" t="s">
        <v>1561</v>
      </c>
      <c r="AI232" s="39" t="s">
        <v>1561</v>
      </c>
      <c r="AJ232" s="39" t="s">
        <v>1561</v>
      </c>
      <c r="AK232" s="39" t="s">
        <v>1561</v>
      </c>
      <c r="AL232" s="15"/>
      <c r="AM232" s="15"/>
      <c r="AN232" s="15"/>
      <c r="AO232" s="39"/>
      <c r="AP232" s="89">
        <f t="shared" si="18"/>
        <v>0</v>
      </c>
      <c r="AQ232" s="13" t="str">
        <f t="shared" si="19"/>
        <v>Ext.IZB Brw TST</v>
      </c>
    </row>
    <row r="233" spans="1:43" ht="60" x14ac:dyDescent="0.25">
      <c r="A233" s="66" t="s">
        <v>11671</v>
      </c>
      <c r="B233" s="15" t="s">
        <v>1558</v>
      </c>
      <c r="C233" s="15"/>
      <c r="D233" s="15"/>
      <c r="E233" s="94">
        <v>200013999</v>
      </c>
      <c r="F233" s="15"/>
      <c r="G233" s="15"/>
      <c r="H233" s="15"/>
      <c r="I233" s="15"/>
      <c r="J233" s="15"/>
      <c r="K233" s="15"/>
      <c r="L233" s="15"/>
      <c r="M233" s="15"/>
      <c r="N233" s="15"/>
      <c r="O233" s="15"/>
      <c r="P233" s="15"/>
      <c r="Q233" s="15"/>
      <c r="R233" s="15"/>
      <c r="S233" s="15"/>
      <c r="T233" s="38"/>
      <c r="U233" s="95"/>
      <c r="V233" s="95" t="s">
        <v>11676</v>
      </c>
      <c r="W233" s="95"/>
      <c r="X233" s="95"/>
      <c r="Y233" s="95"/>
      <c r="Z233" s="15"/>
      <c r="AA233" s="15"/>
      <c r="AB233" s="39">
        <f t="shared" si="15"/>
        <v>18</v>
      </c>
      <c r="AC233" s="39">
        <f t="shared" si="16"/>
        <v>0</v>
      </c>
      <c r="AD233" s="96" t="s">
        <v>11706</v>
      </c>
      <c r="AE233" s="15" t="str">
        <f t="shared" si="17"/>
        <v/>
      </c>
      <c r="AF233" s="39"/>
      <c r="AG233" s="39" t="s">
        <v>1560</v>
      </c>
      <c r="AH233" s="39" t="s">
        <v>1561</v>
      </c>
      <c r="AI233" s="39" t="s">
        <v>1561</v>
      </c>
      <c r="AJ233" s="39" t="s">
        <v>1561</v>
      </c>
      <c r="AK233" s="39" t="s">
        <v>1561</v>
      </c>
      <c r="AL233" s="15"/>
      <c r="AM233" s="15"/>
      <c r="AN233" s="15"/>
      <c r="AO233" s="39"/>
      <c r="AP233" s="89">
        <f t="shared" si="18"/>
        <v>0</v>
      </c>
      <c r="AQ233" s="13" t="str">
        <f t="shared" si="19"/>
        <v>Ext.IZB Brw TST-NB</v>
      </c>
    </row>
    <row r="234" spans="1:43" ht="60" x14ac:dyDescent="0.25">
      <c r="A234" s="66" t="s">
        <v>11672</v>
      </c>
      <c r="B234" s="15" t="s">
        <v>1558</v>
      </c>
      <c r="C234" s="15"/>
      <c r="D234" s="15"/>
      <c r="E234" s="94">
        <v>200014000</v>
      </c>
      <c r="F234" s="15"/>
      <c r="G234" s="15"/>
      <c r="H234" s="15"/>
      <c r="I234" s="15"/>
      <c r="J234" s="15"/>
      <c r="K234" s="15"/>
      <c r="L234" s="15"/>
      <c r="M234" s="15"/>
      <c r="N234" s="15"/>
      <c r="O234" s="15"/>
      <c r="P234" s="15"/>
      <c r="Q234" s="15"/>
      <c r="R234" s="15"/>
      <c r="S234" s="15"/>
      <c r="T234" s="38"/>
      <c r="U234" s="95"/>
      <c r="V234" s="95" t="s">
        <v>11676</v>
      </c>
      <c r="W234" s="95"/>
      <c r="X234" s="95"/>
      <c r="Y234" s="95"/>
      <c r="Z234" s="15"/>
      <c r="AA234" s="15"/>
      <c r="AB234" s="39">
        <f t="shared" si="15"/>
        <v>14</v>
      </c>
      <c r="AC234" s="39">
        <f t="shared" si="16"/>
        <v>0</v>
      </c>
      <c r="AD234" s="96" t="s">
        <v>11707</v>
      </c>
      <c r="AE234" s="15" t="str">
        <f t="shared" si="17"/>
        <v/>
      </c>
      <c r="AF234" s="39"/>
      <c r="AG234" s="39" t="s">
        <v>1560</v>
      </c>
      <c r="AH234" s="39" t="s">
        <v>1561</v>
      </c>
      <c r="AI234" s="39" t="s">
        <v>1561</v>
      </c>
      <c r="AJ234" s="39" t="s">
        <v>1561</v>
      </c>
      <c r="AK234" s="39" t="s">
        <v>1561</v>
      </c>
      <c r="AL234" s="15"/>
      <c r="AM234" s="15"/>
      <c r="AN234" s="15"/>
      <c r="AO234" s="39"/>
      <c r="AP234" s="89">
        <f t="shared" si="18"/>
        <v>0</v>
      </c>
      <c r="AQ234" s="13" t="str">
        <f t="shared" si="19"/>
        <v>Ext.IZB Brw TW</v>
      </c>
    </row>
    <row r="235" spans="1:43" ht="60" x14ac:dyDescent="0.25">
      <c r="A235" s="66" t="s">
        <v>11673</v>
      </c>
      <c r="B235" s="15" t="s">
        <v>1558</v>
      </c>
      <c r="C235" s="15"/>
      <c r="D235" s="15"/>
      <c r="E235" s="94">
        <v>200014001</v>
      </c>
      <c r="F235" s="15"/>
      <c r="G235" s="15"/>
      <c r="H235" s="15"/>
      <c r="I235" s="15"/>
      <c r="J235" s="15"/>
      <c r="K235" s="15"/>
      <c r="L235" s="15"/>
      <c r="M235" s="15"/>
      <c r="N235" s="15"/>
      <c r="O235" s="15"/>
      <c r="P235" s="15"/>
      <c r="Q235" s="15"/>
      <c r="R235" s="15"/>
      <c r="S235" s="15"/>
      <c r="T235" s="38"/>
      <c r="U235" s="95"/>
      <c r="V235" s="95" t="s">
        <v>11676</v>
      </c>
      <c r="W235" s="95"/>
      <c r="X235" s="95"/>
      <c r="Y235" s="95"/>
      <c r="Z235" s="15"/>
      <c r="AA235" s="15"/>
      <c r="AB235" s="39">
        <f t="shared" si="15"/>
        <v>14</v>
      </c>
      <c r="AC235" s="39">
        <f t="shared" si="16"/>
        <v>0</v>
      </c>
      <c r="AD235" s="96" t="s">
        <v>11708</v>
      </c>
      <c r="AE235" s="15" t="str">
        <f t="shared" si="17"/>
        <v/>
      </c>
      <c r="AF235" s="39"/>
      <c r="AG235" s="39" t="s">
        <v>1560</v>
      </c>
      <c r="AH235" s="39" t="s">
        <v>1561</v>
      </c>
      <c r="AI235" s="39" t="s">
        <v>1561</v>
      </c>
      <c r="AJ235" s="39" t="s">
        <v>1561</v>
      </c>
      <c r="AK235" s="39" t="s">
        <v>1561</v>
      </c>
      <c r="AL235" s="15"/>
      <c r="AM235" s="15"/>
      <c r="AN235" s="15"/>
      <c r="AO235" s="39"/>
      <c r="AP235" s="89">
        <f t="shared" si="18"/>
        <v>0</v>
      </c>
      <c r="AQ235" s="13" t="str">
        <f t="shared" si="19"/>
        <v>Ext.IZB Brw VK</v>
      </c>
    </row>
    <row r="236" spans="1:43" ht="60" x14ac:dyDescent="0.25">
      <c r="A236" s="66" t="s">
        <v>11674</v>
      </c>
      <c r="B236" s="15" t="s">
        <v>1558</v>
      </c>
      <c r="C236" s="15"/>
      <c r="D236" s="15"/>
      <c r="E236" s="94">
        <v>200014002</v>
      </c>
      <c r="F236" s="15"/>
      <c r="G236" s="15"/>
      <c r="H236" s="15"/>
      <c r="I236" s="15"/>
      <c r="J236" s="15"/>
      <c r="K236" s="15"/>
      <c r="L236" s="15"/>
      <c r="M236" s="15"/>
      <c r="N236" s="15"/>
      <c r="O236" s="15"/>
      <c r="P236" s="15"/>
      <c r="Q236" s="15"/>
      <c r="R236" s="15"/>
      <c r="S236" s="15"/>
      <c r="T236" s="38"/>
      <c r="U236" s="95"/>
      <c r="V236" s="95" t="s">
        <v>11676</v>
      </c>
      <c r="W236" s="95"/>
      <c r="X236" s="95"/>
      <c r="Y236" s="95"/>
      <c r="Z236" s="15"/>
      <c r="AA236" s="15"/>
      <c r="AB236" s="39">
        <f t="shared" si="15"/>
        <v>18</v>
      </c>
      <c r="AC236" s="39">
        <f t="shared" si="16"/>
        <v>0</v>
      </c>
      <c r="AD236" s="96" t="s">
        <v>11709</v>
      </c>
      <c r="AE236" s="15" t="str">
        <f t="shared" si="17"/>
        <v/>
      </c>
      <c r="AF236" s="39"/>
      <c r="AG236" s="39" t="s">
        <v>1560</v>
      </c>
      <c r="AH236" s="39" t="s">
        <v>1561</v>
      </c>
      <c r="AI236" s="39" t="s">
        <v>1561</v>
      </c>
      <c r="AJ236" s="39" t="s">
        <v>1561</v>
      </c>
      <c r="AK236" s="39" t="s">
        <v>1561</v>
      </c>
      <c r="AL236" s="15"/>
      <c r="AM236" s="15"/>
      <c r="AN236" s="15"/>
      <c r="AO236" s="39"/>
      <c r="AP236" s="89">
        <f t="shared" si="18"/>
        <v>0</v>
      </c>
      <c r="AQ236" s="13" t="str">
        <f t="shared" si="19"/>
        <v>Ext.IZB Brw VKT-NB</v>
      </c>
    </row>
    <row r="237" spans="1:43" ht="60" x14ac:dyDescent="0.25">
      <c r="A237" s="66" t="s">
        <v>11675</v>
      </c>
      <c r="B237" s="15" t="s">
        <v>1558</v>
      </c>
      <c r="C237" s="15"/>
      <c r="D237" s="15"/>
      <c r="E237" s="94">
        <v>200014003</v>
      </c>
      <c r="F237" s="15"/>
      <c r="G237" s="15"/>
      <c r="H237" s="15"/>
      <c r="I237" s="15"/>
      <c r="J237" s="15"/>
      <c r="K237" s="15"/>
      <c r="L237" s="15"/>
      <c r="M237" s="15"/>
      <c r="N237" s="15"/>
      <c r="O237" s="15"/>
      <c r="P237" s="15"/>
      <c r="Q237" s="15"/>
      <c r="R237" s="15"/>
      <c r="S237" s="15"/>
      <c r="T237" s="38"/>
      <c r="U237" s="95"/>
      <c r="V237" s="95" t="s">
        <v>11676</v>
      </c>
      <c r="W237" s="95"/>
      <c r="X237" s="95"/>
      <c r="Y237" s="95"/>
      <c r="Z237" s="15"/>
      <c r="AA237" s="15"/>
      <c r="AB237" s="39">
        <f t="shared" si="15"/>
        <v>14</v>
      </c>
      <c r="AC237" s="39">
        <f t="shared" si="16"/>
        <v>0</v>
      </c>
      <c r="AD237" s="96" t="s">
        <v>11710</v>
      </c>
      <c r="AE237" s="15" t="str">
        <f t="shared" si="17"/>
        <v/>
      </c>
      <c r="AF237" s="39"/>
      <c r="AG237" s="39" t="s">
        <v>1560</v>
      </c>
      <c r="AH237" s="39" t="s">
        <v>1561</v>
      </c>
      <c r="AI237" s="39" t="s">
        <v>1561</v>
      </c>
      <c r="AJ237" s="39" t="s">
        <v>1561</v>
      </c>
      <c r="AK237" s="39" t="s">
        <v>1561</v>
      </c>
      <c r="AL237" s="15"/>
      <c r="AM237" s="15"/>
      <c r="AN237" s="15"/>
      <c r="AO237" s="39"/>
      <c r="AP237" s="89">
        <f t="shared" si="18"/>
        <v>0</v>
      </c>
      <c r="AQ237" s="13" t="str">
        <f t="shared" si="19"/>
        <v>Ext.IZB Brw WO</v>
      </c>
    </row>
    <row r="238" spans="1:43" x14ac:dyDescent="0.25">
      <c r="A238" s="15" t="s">
        <v>2024</v>
      </c>
      <c r="B238" s="15" t="s">
        <v>1608</v>
      </c>
      <c r="C238" s="15">
        <v>1</v>
      </c>
      <c r="D238" s="15" t="s">
        <v>2025</v>
      </c>
      <c r="E238" s="94">
        <v>200005223</v>
      </c>
      <c r="F238" s="15">
        <v>200005228</v>
      </c>
      <c r="G238" s="15" t="s">
        <v>2026</v>
      </c>
      <c r="H238" s="15" t="s">
        <v>2026</v>
      </c>
      <c r="I238" s="15" t="s">
        <v>2026</v>
      </c>
      <c r="J238" s="15"/>
      <c r="K238" s="15"/>
      <c r="L238" s="15"/>
      <c r="M238" s="15" t="s">
        <v>2027</v>
      </c>
      <c r="N238" s="15" t="s">
        <v>2027</v>
      </c>
      <c r="O238" s="15" t="s">
        <v>2027</v>
      </c>
      <c r="P238" s="15"/>
      <c r="Q238" s="15"/>
      <c r="R238" s="15"/>
      <c r="S238" s="15"/>
      <c r="T238" s="38"/>
      <c r="U238" s="95"/>
      <c r="V238" s="95"/>
      <c r="W238" s="95"/>
      <c r="X238" s="95"/>
      <c r="Y238" s="95"/>
      <c r="Z238" s="15"/>
      <c r="AA238" s="15"/>
      <c r="AB238" s="39">
        <f t="shared" si="15"/>
        <v>18</v>
      </c>
      <c r="AC238" s="39">
        <f t="shared" si="16"/>
        <v>7</v>
      </c>
      <c r="AD238" s="96" t="s">
        <v>2028</v>
      </c>
      <c r="AE238" s="15" t="str">
        <f t="shared" si="17"/>
        <v/>
      </c>
      <c r="AF238" s="39"/>
      <c r="AG238" s="39" t="s">
        <v>1560</v>
      </c>
      <c r="AH238" s="39" t="s">
        <v>1561</v>
      </c>
      <c r="AI238" s="39" t="s">
        <v>1561</v>
      </c>
      <c r="AJ238" s="39" t="s">
        <v>1561</v>
      </c>
      <c r="AK238" s="39" t="s">
        <v>1561</v>
      </c>
      <c r="AL238" s="15"/>
      <c r="AM238" s="15"/>
      <c r="AN238" s="15"/>
      <c r="AO238" s="39"/>
      <c r="AP238" s="89">
        <f t="shared" si="18"/>
        <v>0</v>
      </c>
      <c r="AQ238" s="13" t="str">
        <f t="shared" si="19"/>
        <v>Gebr geweldsmiddelBereden</v>
      </c>
    </row>
    <row r="239" spans="1:43" x14ac:dyDescent="0.25">
      <c r="A239" s="15" t="s">
        <v>2024</v>
      </c>
      <c r="B239" s="15" t="s">
        <v>1608</v>
      </c>
      <c r="C239" s="15">
        <v>2</v>
      </c>
      <c r="D239" s="15" t="s">
        <v>2029</v>
      </c>
      <c r="E239" s="94">
        <v>200005223</v>
      </c>
      <c r="F239" s="15">
        <v>200005229</v>
      </c>
      <c r="G239" s="15" t="s">
        <v>2026</v>
      </c>
      <c r="H239" s="15" t="s">
        <v>2026</v>
      </c>
      <c r="I239" s="15" t="s">
        <v>2026</v>
      </c>
      <c r="J239" s="15"/>
      <c r="K239" s="15"/>
      <c r="L239" s="15"/>
      <c r="M239" s="15" t="s">
        <v>2030</v>
      </c>
      <c r="N239" s="15" t="s">
        <v>2030</v>
      </c>
      <c r="O239" s="15" t="s">
        <v>2030</v>
      </c>
      <c r="P239" s="15"/>
      <c r="Q239" s="15"/>
      <c r="R239" s="15"/>
      <c r="S239" s="15"/>
      <c r="T239" s="38"/>
      <c r="U239" s="95"/>
      <c r="V239" s="95"/>
      <c r="W239" s="95"/>
      <c r="X239" s="95"/>
      <c r="Y239" s="95"/>
      <c r="Z239" s="15"/>
      <c r="AA239" s="15"/>
      <c r="AB239" s="39">
        <f t="shared" si="15"/>
        <v>18</v>
      </c>
      <c r="AC239" s="39">
        <f t="shared" si="16"/>
        <v>6</v>
      </c>
      <c r="AD239" s="96" t="s">
        <v>2031</v>
      </c>
      <c r="AE239" s="15" t="str">
        <f t="shared" si="17"/>
        <v/>
      </c>
      <c r="AF239" s="39"/>
      <c r="AG239" s="39" t="s">
        <v>1560</v>
      </c>
      <c r="AH239" s="39" t="s">
        <v>1561</v>
      </c>
      <c r="AI239" s="39" t="s">
        <v>1561</v>
      </c>
      <c r="AJ239" s="39" t="s">
        <v>1561</v>
      </c>
      <c r="AK239" s="39" t="s">
        <v>1561</v>
      </c>
      <c r="AL239" s="15"/>
      <c r="AM239" s="15"/>
      <c r="AN239" s="15"/>
      <c r="AO239" s="39"/>
      <c r="AP239" s="89">
        <f t="shared" si="18"/>
        <v>0</v>
      </c>
      <c r="AQ239" s="13" t="str">
        <f t="shared" si="19"/>
        <v>Gebr geweldsmiddelBoeien</v>
      </c>
    </row>
    <row r="240" spans="1:43" x14ac:dyDescent="0.25">
      <c r="A240" s="15" t="s">
        <v>2024</v>
      </c>
      <c r="B240" s="15" t="s">
        <v>1608</v>
      </c>
      <c r="C240" s="15">
        <v>3</v>
      </c>
      <c r="D240" s="15" t="s">
        <v>2032</v>
      </c>
      <c r="E240" s="94">
        <v>200005223</v>
      </c>
      <c r="F240" s="15">
        <v>200005230</v>
      </c>
      <c r="G240" s="15" t="s">
        <v>2026</v>
      </c>
      <c r="H240" s="15" t="s">
        <v>2026</v>
      </c>
      <c r="I240" s="15" t="s">
        <v>2026</v>
      </c>
      <c r="J240" s="15"/>
      <c r="K240" s="15"/>
      <c r="L240" s="15"/>
      <c r="M240" s="15" t="s">
        <v>2033</v>
      </c>
      <c r="N240" s="15" t="s">
        <v>2033</v>
      </c>
      <c r="O240" s="15" t="s">
        <v>2033</v>
      </c>
      <c r="P240" s="15"/>
      <c r="Q240" s="15"/>
      <c r="R240" s="15"/>
      <c r="S240" s="15"/>
      <c r="T240" s="38"/>
      <c r="U240" s="95"/>
      <c r="V240" s="95"/>
      <c r="W240" s="95"/>
      <c r="X240" s="95"/>
      <c r="Y240" s="95"/>
      <c r="Z240" s="15"/>
      <c r="AA240" s="15"/>
      <c r="AB240" s="39">
        <f t="shared" si="15"/>
        <v>18</v>
      </c>
      <c r="AC240" s="39">
        <f t="shared" si="16"/>
        <v>11</v>
      </c>
      <c r="AD240" s="96" t="s">
        <v>2034</v>
      </c>
      <c r="AE240" s="15" t="str">
        <f t="shared" si="17"/>
        <v/>
      </c>
      <c r="AF240" s="39"/>
      <c r="AG240" s="39" t="s">
        <v>1560</v>
      </c>
      <c r="AH240" s="39" t="s">
        <v>1561</v>
      </c>
      <c r="AI240" s="39" t="s">
        <v>1561</v>
      </c>
      <c r="AJ240" s="39" t="s">
        <v>1561</v>
      </c>
      <c r="AK240" s="39" t="s">
        <v>1561</v>
      </c>
      <c r="AL240" s="15"/>
      <c r="AM240" s="15"/>
      <c r="AN240" s="15"/>
      <c r="AO240" s="39"/>
      <c r="AP240" s="89">
        <f t="shared" si="18"/>
        <v>0</v>
      </c>
      <c r="AQ240" s="13" t="str">
        <f t="shared" si="19"/>
        <v>Gebr geweldsmiddelCS-Traangas</v>
      </c>
    </row>
    <row r="241" spans="1:43" x14ac:dyDescent="0.25">
      <c r="A241" s="15" t="s">
        <v>2024</v>
      </c>
      <c r="B241" s="15" t="s">
        <v>1608</v>
      </c>
      <c r="C241" s="15">
        <v>4</v>
      </c>
      <c r="D241" s="15" t="s">
        <v>2035</v>
      </c>
      <c r="E241" s="94">
        <v>200005223</v>
      </c>
      <c r="F241" s="15">
        <v>200005231</v>
      </c>
      <c r="G241" s="15" t="s">
        <v>2026</v>
      </c>
      <c r="H241" s="15" t="s">
        <v>2026</v>
      </c>
      <c r="I241" s="15" t="s">
        <v>2026</v>
      </c>
      <c r="J241" s="15"/>
      <c r="K241" s="15"/>
      <c r="L241" s="15"/>
      <c r="M241" s="15" t="s">
        <v>2036</v>
      </c>
      <c r="N241" s="15" t="s">
        <v>2036</v>
      </c>
      <c r="O241" s="15" t="s">
        <v>2036</v>
      </c>
      <c r="P241" s="15"/>
      <c r="Q241" s="15"/>
      <c r="R241" s="15"/>
      <c r="S241" s="15"/>
      <c r="T241" s="38"/>
      <c r="U241" s="95"/>
      <c r="V241" s="95"/>
      <c r="W241" s="95"/>
      <c r="X241" s="95"/>
      <c r="Y241" s="95"/>
      <c r="Z241" s="15"/>
      <c r="AA241" s="15"/>
      <c r="AB241" s="39">
        <f t="shared" si="15"/>
        <v>18</v>
      </c>
      <c r="AC241" s="39">
        <f t="shared" si="16"/>
        <v>10</v>
      </c>
      <c r="AD241" s="96" t="s">
        <v>2037</v>
      </c>
      <c r="AE241" s="15" t="str">
        <f t="shared" si="17"/>
        <v/>
      </c>
      <c r="AF241" s="39"/>
      <c r="AG241" s="39" t="s">
        <v>1560</v>
      </c>
      <c r="AH241" s="39" t="s">
        <v>1561</v>
      </c>
      <c r="AI241" s="39" t="s">
        <v>1561</v>
      </c>
      <c r="AJ241" s="39" t="s">
        <v>1561</v>
      </c>
      <c r="AK241" s="39" t="s">
        <v>1561</v>
      </c>
      <c r="AL241" s="15"/>
      <c r="AM241" s="15"/>
      <c r="AN241" s="15"/>
      <c r="AO241" s="39"/>
      <c r="AP241" s="89">
        <f t="shared" si="18"/>
        <v>0</v>
      </c>
      <c r="AQ241" s="13" t="str">
        <f t="shared" si="19"/>
        <v>Gebr geweldsmiddelDiensthond</v>
      </c>
    </row>
    <row r="242" spans="1:43" x14ac:dyDescent="0.25">
      <c r="A242" s="15" t="s">
        <v>2024</v>
      </c>
      <c r="B242" s="15" t="s">
        <v>1608</v>
      </c>
      <c r="C242" s="15">
        <v>5</v>
      </c>
      <c r="D242" s="15" t="s">
        <v>2038</v>
      </c>
      <c r="E242" s="94">
        <v>200005223</v>
      </c>
      <c r="F242" s="15">
        <v>200005232</v>
      </c>
      <c r="G242" s="15" t="s">
        <v>2026</v>
      </c>
      <c r="H242" s="15" t="s">
        <v>2026</v>
      </c>
      <c r="I242" s="15" t="s">
        <v>2026</v>
      </c>
      <c r="J242" s="15"/>
      <c r="K242" s="15"/>
      <c r="L242" s="15"/>
      <c r="M242" s="15" t="s">
        <v>2039</v>
      </c>
      <c r="N242" s="15" t="s">
        <v>2039</v>
      </c>
      <c r="O242" s="15" t="s">
        <v>2039</v>
      </c>
      <c r="P242" s="15"/>
      <c r="Q242" s="15"/>
      <c r="R242" s="15"/>
      <c r="S242" s="15"/>
      <c r="T242" s="38"/>
      <c r="U242" s="95"/>
      <c r="V242" s="95"/>
      <c r="W242" s="95"/>
      <c r="X242" s="95"/>
      <c r="Y242" s="95"/>
      <c r="Z242" s="15"/>
      <c r="AA242" s="15"/>
      <c r="AB242" s="39">
        <f t="shared" si="15"/>
        <v>18</v>
      </c>
      <c r="AC242" s="39">
        <f t="shared" si="16"/>
        <v>16</v>
      </c>
      <c r="AD242" s="96" t="s">
        <v>2040</v>
      </c>
      <c r="AE242" s="15" t="str">
        <f t="shared" si="17"/>
        <v/>
      </c>
      <c r="AF242" s="39"/>
      <c r="AG242" s="39" t="s">
        <v>1560</v>
      </c>
      <c r="AH242" s="39" t="s">
        <v>1561</v>
      </c>
      <c r="AI242" s="39" t="s">
        <v>1561</v>
      </c>
      <c r="AJ242" s="39" t="s">
        <v>1561</v>
      </c>
      <c r="AK242" s="39" t="s">
        <v>1561</v>
      </c>
      <c r="AL242" s="15"/>
      <c r="AM242" s="15"/>
      <c r="AN242" s="15"/>
      <c r="AO242" s="39"/>
      <c r="AP242" s="89">
        <f t="shared" si="18"/>
        <v>0</v>
      </c>
      <c r="AQ242" s="13" t="str">
        <f t="shared" si="19"/>
        <v>Gebr geweldsmiddelElektr wapenstok</v>
      </c>
    </row>
    <row r="243" spans="1:43" x14ac:dyDescent="0.25">
      <c r="A243" s="15" t="s">
        <v>2024</v>
      </c>
      <c r="B243" s="15" t="s">
        <v>1608</v>
      </c>
      <c r="C243" s="15">
        <v>6</v>
      </c>
      <c r="D243" s="15" t="s">
        <v>2041</v>
      </c>
      <c r="E243" s="94">
        <v>200005223</v>
      </c>
      <c r="F243" s="15">
        <v>200005233</v>
      </c>
      <c r="G243" s="15" t="s">
        <v>2026</v>
      </c>
      <c r="H243" s="15" t="s">
        <v>2026</v>
      </c>
      <c r="I243" s="15" t="s">
        <v>2026</v>
      </c>
      <c r="J243" s="15"/>
      <c r="K243" s="15"/>
      <c r="L243" s="15"/>
      <c r="M243" s="15" t="s">
        <v>2042</v>
      </c>
      <c r="N243" s="15" t="s">
        <v>2042</v>
      </c>
      <c r="O243" s="15" t="s">
        <v>2042</v>
      </c>
      <c r="P243" s="15"/>
      <c r="Q243" s="15"/>
      <c r="R243" s="15"/>
      <c r="S243" s="15"/>
      <c r="T243" s="38"/>
      <c r="U243" s="95"/>
      <c r="V243" s="95"/>
      <c r="W243" s="95"/>
      <c r="X243" s="95"/>
      <c r="Y243" s="95"/>
      <c r="Z243" s="15"/>
      <c r="AA243" s="15"/>
      <c r="AB243" s="39">
        <f t="shared" si="15"/>
        <v>18</v>
      </c>
      <c r="AC243" s="39">
        <f t="shared" si="16"/>
        <v>13</v>
      </c>
      <c r="AD243" s="96" t="s">
        <v>2043</v>
      </c>
      <c r="AE243" s="15" t="str">
        <f t="shared" si="17"/>
        <v/>
      </c>
      <c r="AF243" s="39"/>
      <c r="AG243" s="39" t="s">
        <v>1560</v>
      </c>
      <c r="AH243" s="39" t="s">
        <v>1561</v>
      </c>
      <c r="AI243" s="39" t="s">
        <v>1561</v>
      </c>
      <c r="AJ243" s="39" t="s">
        <v>1561</v>
      </c>
      <c r="AK243" s="39" t="s">
        <v>1561</v>
      </c>
      <c r="AL243" s="15"/>
      <c r="AM243" s="15"/>
      <c r="AN243" s="15"/>
      <c r="AO243" s="39"/>
      <c r="AP243" s="89">
        <f t="shared" si="18"/>
        <v>0</v>
      </c>
      <c r="AQ243" s="13" t="str">
        <f t="shared" si="19"/>
        <v>Gebr geweldsmiddelFysiek geweld</v>
      </c>
    </row>
    <row r="244" spans="1:43" x14ac:dyDescent="0.25">
      <c r="A244" s="15" t="s">
        <v>2024</v>
      </c>
      <c r="B244" s="15" t="s">
        <v>1608</v>
      </c>
      <c r="C244" s="15">
        <v>7</v>
      </c>
      <c r="D244" s="15" t="s">
        <v>2044</v>
      </c>
      <c r="E244" s="94">
        <v>200005223</v>
      </c>
      <c r="F244" s="15">
        <v>200005234</v>
      </c>
      <c r="G244" s="15" t="s">
        <v>2026</v>
      </c>
      <c r="H244" s="15" t="s">
        <v>2026</v>
      </c>
      <c r="I244" s="15" t="s">
        <v>2026</v>
      </c>
      <c r="J244" s="15"/>
      <c r="K244" s="15"/>
      <c r="L244" s="15"/>
      <c r="M244" s="15" t="s">
        <v>2045</v>
      </c>
      <c r="N244" s="15" t="s">
        <v>2045</v>
      </c>
      <c r="O244" s="15" t="s">
        <v>2045</v>
      </c>
      <c r="P244" s="15"/>
      <c r="Q244" s="15"/>
      <c r="R244" s="15"/>
      <c r="S244" s="15"/>
      <c r="T244" s="38"/>
      <c r="U244" s="95"/>
      <c r="V244" s="95"/>
      <c r="W244" s="95"/>
      <c r="X244" s="95"/>
      <c r="Y244" s="95"/>
      <c r="Z244" s="15"/>
      <c r="AA244" s="15"/>
      <c r="AB244" s="39">
        <f t="shared" si="15"/>
        <v>18</v>
      </c>
      <c r="AC244" s="39">
        <f t="shared" si="16"/>
        <v>11</v>
      </c>
      <c r="AD244" s="96" t="s">
        <v>2046</v>
      </c>
      <c r="AE244" s="15" t="str">
        <f t="shared" si="17"/>
        <v/>
      </c>
      <c r="AF244" s="39"/>
      <c r="AG244" s="39" t="s">
        <v>1560</v>
      </c>
      <c r="AH244" s="39" t="s">
        <v>1561</v>
      </c>
      <c r="AI244" s="39" t="s">
        <v>1561</v>
      </c>
      <c r="AJ244" s="39" t="s">
        <v>1561</v>
      </c>
      <c r="AK244" s="39" t="s">
        <v>1561</v>
      </c>
      <c r="AL244" s="15"/>
      <c r="AM244" s="15"/>
      <c r="AN244" s="15"/>
      <c r="AO244" s="39"/>
      <c r="AP244" s="89">
        <f t="shared" si="18"/>
        <v>0</v>
      </c>
      <c r="AQ244" s="13" t="str">
        <f t="shared" si="19"/>
        <v>Gebr geweldsmiddelPepperspray</v>
      </c>
    </row>
    <row r="245" spans="1:43" x14ac:dyDescent="0.25">
      <c r="A245" s="15" t="s">
        <v>2024</v>
      </c>
      <c r="B245" s="15" t="s">
        <v>1608</v>
      </c>
      <c r="C245" s="15">
        <v>8</v>
      </c>
      <c r="D245" s="15" t="s">
        <v>2047</v>
      </c>
      <c r="E245" s="94">
        <v>200005223</v>
      </c>
      <c r="F245" s="15">
        <v>200005235</v>
      </c>
      <c r="G245" s="15" t="s">
        <v>2026</v>
      </c>
      <c r="H245" s="15" t="s">
        <v>2026</v>
      </c>
      <c r="I245" s="15" t="s">
        <v>2026</v>
      </c>
      <c r="J245" s="15"/>
      <c r="K245" s="15"/>
      <c r="L245" s="15"/>
      <c r="M245" s="15" t="s">
        <v>2048</v>
      </c>
      <c r="N245" s="15" t="s">
        <v>2048</v>
      </c>
      <c r="O245" s="15" t="s">
        <v>2048</v>
      </c>
      <c r="P245" s="15"/>
      <c r="Q245" s="15"/>
      <c r="R245" s="15"/>
      <c r="S245" s="15"/>
      <c r="T245" s="38"/>
      <c r="U245" s="95"/>
      <c r="V245" s="95"/>
      <c r="W245" s="95"/>
      <c r="X245" s="95"/>
      <c r="Y245" s="95"/>
      <c r="Z245" s="15"/>
      <c r="AA245" s="15"/>
      <c r="AB245" s="39">
        <f t="shared" si="15"/>
        <v>18</v>
      </c>
      <c r="AC245" s="39">
        <f t="shared" si="16"/>
        <v>10</v>
      </c>
      <c r="AD245" s="96" t="s">
        <v>2049</v>
      </c>
      <c r="AE245" s="15" t="str">
        <f t="shared" si="17"/>
        <v/>
      </c>
      <c r="AF245" s="39"/>
      <c r="AG245" s="39" t="s">
        <v>1560</v>
      </c>
      <c r="AH245" s="39" t="s">
        <v>1561</v>
      </c>
      <c r="AI245" s="39" t="s">
        <v>1561</v>
      </c>
      <c r="AJ245" s="39" t="s">
        <v>1561</v>
      </c>
      <c r="AK245" s="39" t="s">
        <v>1561</v>
      </c>
      <c r="AL245" s="15"/>
      <c r="AM245" s="15"/>
      <c r="AN245" s="15"/>
      <c r="AO245" s="39"/>
      <c r="AP245" s="89">
        <f t="shared" si="18"/>
        <v>0</v>
      </c>
      <c r="AQ245" s="13" t="str">
        <f t="shared" si="19"/>
        <v>Gebr geweldsmiddelSpijkermat</v>
      </c>
    </row>
    <row r="246" spans="1:43" x14ac:dyDescent="0.25">
      <c r="A246" s="15" t="s">
        <v>2024</v>
      </c>
      <c r="B246" s="15" t="s">
        <v>1608</v>
      </c>
      <c r="C246" s="15">
        <v>9</v>
      </c>
      <c r="D246" s="15" t="s">
        <v>2050</v>
      </c>
      <c r="E246" s="94">
        <v>200005223</v>
      </c>
      <c r="F246" s="15">
        <v>200035775</v>
      </c>
      <c r="G246" s="15" t="s">
        <v>2026</v>
      </c>
      <c r="H246" s="15" t="s">
        <v>2026</v>
      </c>
      <c r="I246" s="15" t="s">
        <v>2026</v>
      </c>
      <c r="J246" s="15"/>
      <c r="K246" s="15"/>
      <c r="L246" s="15"/>
      <c r="M246" s="15" t="s">
        <v>2051</v>
      </c>
      <c r="N246" s="15" t="s">
        <v>2051</v>
      </c>
      <c r="O246" s="15" t="s">
        <v>2051</v>
      </c>
      <c r="P246" s="15"/>
      <c r="Q246" s="15"/>
      <c r="R246" s="15"/>
      <c r="S246" s="15"/>
      <c r="T246" s="38"/>
      <c r="U246" s="95"/>
      <c r="V246" s="95"/>
      <c r="W246" s="95"/>
      <c r="X246" s="95"/>
      <c r="Y246" s="95"/>
      <c r="Z246" s="15"/>
      <c r="AA246" s="15"/>
      <c r="AB246" s="39">
        <f t="shared" si="15"/>
        <v>18</v>
      </c>
      <c r="AC246" s="39">
        <f t="shared" si="16"/>
        <v>16</v>
      </c>
      <c r="AD246" s="96" t="s">
        <v>2052</v>
      </c>
      <c r="AE246" s="15" t="str">
        <f t="shared" si="17"/>
        <v/>
      </c>
      <c r="AF246" s="39"/>
      <c r="AG246" s="39" t="s">
        <v>1560</v>
      </c>
      <c r="AH246" s="39" t="s">
        <v>1561</v>
      </c>
      <c r="AI246" s="39" t="s">
        <v>1561</v>
      </c>
      <c r="AJ246" s="39" t="s">
        <v>1561</v>
      </c>
      <c r="AK246" s="39" t="s">
        <v>1561</v>
      </c>
      <c r="AL246" s="15"/>
      <c r="AM246" s="15"/>
      <c r="AN246" s="15"/>
      <c r="AO246" s="39"/>
      <c r="AP246" s="89">
        <f t="shared" si="18"/>
        <v>0</v>
      </c>
      <c r="AQ246" s="13" t="str">
        <f t="shared" si="19"/>
        <v>Gebr geweldsmiddelStroomstootwapen</v>
      </c>
    </row>
    <row r="247" spans="1:43" x14ac:dyDescent="0.25">
      <c r="A247" s="15" t="s">
        <v>2024</v>
      </c>
      <c r="B247" s="15" t="s">
        <v>1608</v>
      </c>
      <c r="C247" s="15">
        <v>10</v>
      </c>
      <c r="D247" s="15" t="s">
        <v>2053</v>
      </c>
      <c r="E247" s="94">
        <v>200005223</v>
      </c>
      <c r="F247" s="15">
        <v>200005236</v>
      </c>
      <c r="G247" s="15" t="s">
        <v>2026</v>
      </c>
      <c r="H247" s="15" t="s">
        <v>2026</v>
      </c>
      <c r="I247" s="15" t="s">
        <v>2026</v>
      </c>
      <c r="J247" s="15"/>
      <c r="K247" s="15"/>
      <c r="L247" s="15"/>
      <c r="M247" s="15" t="s">
        <v>2054</v>
      </c>
      <c r="N247" s="15" t="s">
        <v>2054</v>
      </c>
      <c r="O247" s="15" t="s">
        <v>2054</v>
      </c>
      <c r="P247" s="15"/>
      <c r="Q247" s="15"/>
      <c r="R247" s="15"/>
      <c r="S247" s="15"/>
      <c r="T247" s="38"/>
      <c r="U247" s="95"/>
      <c r="V247" s="95"/>
      <c r="W247" s="95"/>
      <c r="X247" s="95"/>
      <c r="Y247" s="95"/>
      <c r="Z247" s="15"/>
      <c r="AA247" s="15"/>
      <c r="AB247" s="39">
        <f t="shared" si="15"/>
        <v>18</v>
      </c>
      <c r="AC247" s="39">
        <f t="shared" si="16"/>
        <v>9</v>
      </c>
      <c r="AD247" s="96" t="s">
        <v>2055</v>
      </c>
      <c r="AE247" s="15" t="str">
        <f t="shared" si="17"/>
        <v/>
      </c>
      <c r="AF247" s="39"/>
      <c r="AG247" s="39" t="s">
        <v>1560</v>
      </c>
      <c r="AH247" s="39" t="s">
        <v>1561</v>
      </c>
      <c r="AI247" s="39" t="s">
        <v>1561</v>
      </c>
      <c r="AJ247" s="39" t="s">
        <v>1561</v>
      </c>
      <c r="AK247" s="39" t="s">
        <v>1561</v>
      </c>
      <c r="AL247" s="15"/>
      <c r="AM247" s="15"/>
      <c r="AN247" s="15"/>
      <c r="AO247" s="39"/>
      <c r="AP247" s="89">
        <f t="shared" si="18"/>
        <v>0</v>
      </c>
      <c r="AQ247" s="13" t="str">
        <f t="shared" si="19"/>
        <v>Gebr geweldsmiddelVuurwapen</v>
      </c>
    </row>
    <row r="248" spans="1:43" x14ac:dyDescent="0.25">
      <c r="A248" s="15" t="s">
        <v>2024</v>
      </c>
      <c r="B248" s="15" t="s">
        <v>1608</v>
      </c>
      <c r="C248" s="15">
        <v>11</v>
      </c>
      <c r="D248" s="15" t="s">
        <v>2056</v>
      </c>
      <c r="E248" s="94">
        <v>200005223</v>
      </c>
      <c r="F248" s="15">
        <v>200005237</v>
      </c>
      <c r="G248" s="15" t="s">
        <v>2026</v>
      </c>
      <c r="H248" s="15" t="s">
        <v>2026</v>
      </c>
      <c r="I248" s="15" t="s">
        <v>2026</v>
      </c>
      <c r="J248" s="15"/>
      <c r="K248" s="15"/>
      <c r="L248" s="15"/>
      <c r="M248" s="15" t="s">
        <v>2057</v>
      </c>
      <c r="N248" s="15" t="s">
        <v>2057</v>
      </c>
      <c r="O248" s="15" t="s">
        <v>2057</v>
      </c>
      <c r="P248" s="15"/>
      <c r="Q248" s="15"/>
      <c r="R248" s="15"/>
      <c r="S248" s="15"/>
      <c r="T248" s="38"/>
      <c r="U248" s="95"/>
      <c r="V248" s="95"/>
      <c r="W248" s="95"/>
      <c r="X248" s="95"/>
      <c r="Y248" s="95"/>
      <c r="Z248" s="15"/>
      <c r="AA248" s="15"/>
      <c r="AB248" s="39">
        <f t="shared" si="15"/>
        <v>18</v>
      </c>
      <c r="AC248" s="39">
        <f t="shared" si="16"/>
        <v>11</v>
      </c>
      <c r="AD248" s="96" t="s">
        <v>2058</v>
      </c>
      <c r="AE248" s="15" t="str">
        <f t="shared" si="17"/>
        <v/>
      </c>
      <c r="AF248" s="39"/>
      <c r="AG248" s="39" t="s">
        <v>1560</v>
      </c>
      <c r="AH248" s="39" t="s">
        <v>1561</v>
      </c>
      <c r="AI248" s="39" t="s">
        <v>1561</v>
      </c>
      <c r="AJ248" s="39" t="s">
        <v>1561</v>
      </c>
      <c r="AK248" s="39" t="s">
        <v>1561</v>
      </c>
      <c r="AL248" s="15"/>
      <c r="AM248" s="15"/>
      <c r="AN248" s="15"/>
      <c r="AO248" s="39"/>
      <c r="AP248" s="89">
        <f t="shared" si="18"/>
        <v>0</v>
      </c>
      <c r="AQ248" s="13" t="str">
        <f t="shared" si="19"/>
        <v>Gebr geweldsmiddelWaterwerper</v>
      </c>
    </row>
    <row r="249" spans="1:43" x14ac:dyDescent="0.25">
      <c r="A249" s="15" t="s">
        <v>2024</v>
      </c>
      <c r="B249" s="15" t="s">
        <v>1608</v>
      </c>
      <c r="C249" s="15">
        <v>12</v>
      </c>
      <c r="D249" s="15" t="s">
        <v>2059</v>
      </c>
      <c r="E249" s="94">
        <v>200005223</v>
      </c>
      <c r="F249" s="15">
        <v>200005238</v>
      </c>
      <c r="G249" s="15" t="s">
        <v>2026</v>
      </c>
      <c r="H249" s="15" t="s">
        <v>2026</v>
      </c>
      <c r="I249" s="15" t="s">
        <v>2026</v>
      </c>
      <c r="J249" s="15"/>
      <c r="K249" s="15"/>
      <c r="L249" s="15"/>
      <c r="M249" s="15" t="s">
        <v>2060</v>
      </c>
      <c r="N249" s="15" t="s">
        <v>2060</v>
      </c>
      <c r="O249" s="15" t="s">
        <v>2060</v>
      </c>
      <c r="P249" s="15"/>
      <c r="Q249" s="15"/>
      <c r="R249" s="15"/>
      <c r="S249" s="15"/>
      <c r="T249" s="38"/>
      <c r="U249" s="95"/>
      <c r="V249" s="95"/>
      <c r="W249" s="95"/>
      <c r="X249" s="95"/>
      <c r="Y249" s="95"/>
      <c r="Z249" s="15"/>
      <c r="AA249" s="15"/>
      <c r="AB249" s="39">
        <f t="shared" si="15"/>
        <v>18</v>
      </c>
      <c r="AC249" s="39">
        <f t="shared" si="16"/>
        <v>14</v>
      </c>
      <c r="AD249" s="96" t="s">
        <v>2061</v>
      </c>
      <c r="AE249" s="15" t="str">
        <f t="shared" si="17"/>
        <v/>
      </c>
      <c r="AF249" s="39"/>
      <c r="AG249" s="39" t="s">
        <v>1560</v>
      </c>
      <c r="AH249" s="39" t="s">
        <v>1561</v>
      </c>
      <c r="AI249" s="39" t="s">
        <v>1561</v>
      </c>
      <c r="AJ249" s="39" t="s">
        <v>1561</v>
      </c>
      <c r="AK249" s="39" t="s">
        <v>1561</v>
      </c>
      <c r="AL249" s="15"/>
      <c r="AM249" s="15"/>
      <c r="AN249" s="15"/>
      <c r="AO249" s="39"/>
      <c r="AP249" s="89">
        <f t="shared" si="18"/>
        <v>0</v>
      </c>
      <c r="AQ249" s="13" t="str">
        <f t="shared" si="19"/>
        <v>Gebr geweldsmiddelWapenstok kort</v>
      </c>
    </row>
    <row r="250" spans="1:43" x14ac:dyDescent="0.25">
      <c r="A250" s="15" t="s">
        <v>2024</v>
      </c>
      <c r="B250" s="15" t="s">
        <v>1608</v>
      </c>
      <c r="C250" s="15">
        <v>13</v>
      </c>
      <c r="D250" s="15" t="s">
        <v>2062</v>
      </c>
      <c r="E250" s="94">
        <v>200005223</v>
      </c>
      <c r="F250" s="15">
        <v>200005239</v>
      </c>
      <c r="G250" s="15" t="s">
        <v>2026</v>
      </c>
      <c r="H250" s="15" t="s">
        <v>2026</v>
      </c>
      <c r="I250" s="15" t="s">
        <v>2026</v>
      </c>
      <c r="J250" s="15"/>
      <c r="K250" s="15"/>
      <c r="L250" s="15"/>
      <c r="M250" s="15" t="s">
        <v>2063</v>
      </c>
      <c r="N250" s="15" t="s">
        <v>2063</v>
      </c>
      <c r="O250" s="15" t="s">
        <v>2063</v>
      </c>
      <c r="P250" s="15"/>
      <c r="Q250" s="15"/>
      <c r="R250" s="15"/>
      <c r="S250" s="15"/>
      <c r="T250" s="38"/>
      <c r="U250" s="95"/>
      <c r="V250" s="95"/>
      <c r="W250" s="95"/>
      <c r="X250" s="95"/>
      <c r="Y250" s="95"/>
      <c r="Z250" s="15"/>
      <c r="AA250" s="15"/>
      <c r="AB250" s="39">
        <f t="shared" si="15"/>
        <v>18</v>
      </c>
      <c r="AC250" s="39">
        <f t="shared" si="16"/>
        <v>14</v>
      </c>
      <c r="AD250" s="96" t="s">
        <v>2064</v>
      </c>
      <c r="AE250" s="15" t="str">
        <f t="shared" si="17"/>
        <v/>
      </c>
      <c r="AF250" s="39"/>
      <c r="AG250" s="39" t="s">
        <v>1560</v>
      </c>
      <c r="AH250" s="39" t="s">
        <v>1561</v>
      </c>
      <c r="AI250" s="39" t="s">
        <v>1561</v>
      </c>
      <c r="AJ250" s="39" t="s">
        <v>1561</v>
      </c>
      <c r="AK250" s="39" t="s">
        <v>1561</v>
      </c>
      <c r="AL250" s="15"/>
      <c r="AM250" s="15"/>
      <c r="AN250" s="15"/>
      <c r="AO250" s="39"/>
      <c r="AP250" s="89">
        <f t="shared" si="18"/>
        <v>0</v>
      </c>
      <c r="AQ250" s="13" t="str">
        <f t="shared" si="19"/>
        <v>Gebr geweldsmiddelWapenstok lang</v>
      </c>
    </row>
    <row r="251" spans="1:43" x14ac:dyDescent="0.25">
      <c r="A251" s="15" t="s">
        <v>2065</v>
      </c>
      <c r="B251" s="15" t="s">
        <v>1695</v>
      </c>
      <c r="C251" s="15">
        <v>1</v>
      </c>
      <c r="D251" s="15" t="s">
        <v>1613</v>
      </c>
      <c r="E251" s="94">
        <v>200012545</v>
      </c>
      <c r="F251" s="15">
        <v>200040075</v>
      </c>
      <c r="G251" s="15"/>
      <c r="H251" s="15"/>
      <c r="I251" s="15"/>
      <c r="J251" s="15"/>
      <c r="K251" s="15"/>
      <c r="L251" s="15"/>
      <c r="M251" s="15"/>
      <c r="N251" s="15"/>
      <c r="O251" s="15"/>
      <c r="P251" s="15"/>
      <c r="Q251" s="15"/>
      <c r="R251" s="15"/>
      <c r="S251" s="15"/>
      <c r="T251" s="38"/>
      <c r="U251" s="95"/>
      <c r="V251" s="95"/>
      <c r="W251" s="95"/>
      <c r="X251" s="95"/>
      <c r="Y251" s="95"/>
      <c r="Z251" s="15"/>
      <c r="AA251" s="15"/>
      <c r="AB251" s="39">
        <f t="shared" si="15"/>
        <v>12</v>
      </c>
      <c r="AC251" s="39">
        <f t="shared" si="16"/>
        <v>2</v>
      </c>
      <c r="AD251" s="96" t="s">
        <v>2066</v>
      </c>
      <c r="AE251" s="15" t="str">
        <f t="shared" si="17"/>
        <v/>
      </c>
      <c r="AF251" s="39"/>
      <c r="AG251" s="39" t="s">
        <v>1560</v>
      </c>
      <c r="AH251" s="39" t="s">
        <v>1561</v>
      </c>
      <c r="AI251" s="39" t="s">
        <v>1561</v>
      </c>
      <c r="AJ251" s="39" t="s">
        <v>1561</v>
      </c>
      <c r="AK251" s="39" t="s">
        <v>1561</v>
      </c>
      <c r="AL251" s="15"/>
      <c r="AM251" s="15"/>
      <c r="AN251" s="15"/>
      <c r="AO251" s="39"/>
      <c r="AP251" s="89">
        <f t="shared" si="18"/>
        <v>0</v>
      </c>
      <c r="AQ251" s="13" t="str">
        <f t="shared" si="19"/>
        <v>GesignaleerdJa</v>
      </c>
    </row>
    <row r="252" spans="1:43" x14ac:dyDescent="0.25">
      <c r="A252" s="15" t="s">
        <v>2065</v>
      </c>
      <c r="B252" s="15" t="s">
        <v>1695</v>
      </c>
      <c r="C252" s="15">
        <v>2</v>
      </c>
      <c r="D252" s="15" t="s">
        <v>1561</v>
      </c>
      <c r="E252" s="94">
        <v>200012545</v>
      </c>
      <c r="F252" s="15">
        <v>200040076</v>
      </c>
      <c r="G252" s="15"/>
      <c r="H252" s="15"/>
      <c r="I252" s="15"/>
      <c r="J252" s="15"/>
      <c r="K252" s="15"/>
      <c r="L252" s="15"/>
      <c r="M252" s="15"/>
      <c r="N252" s="15"/>
      <c r="O252" s="15"/>
      <c r="P252" s="15"/>
      <c r="Q252" s="15"/>
      <c r="R252" s="15"/>
      <c r="S252" s="15"/>
      <c r="T252" s="38"/>
      <c r="U252" s="95"/>
      <c r="V252" s="95"/>
      <c r="W252" s="95"/>
      <c r="X252" s="95"/>
      <c r="Y252" s="95"/>
      <c r="Z252" s="15"/>
      <c r="AA252" s="15"/>
      <c r="AB252" s="39">
        <f t="shared" si="15"/>
        <v>12</v>
      </c>
      <c r="AC252" s="39">
        <f t="shared" si="16"/>
        <v>3</v>
      </c>
      <c r="AD252" s="96" t="s">
        <v>2067</v>
      </c>
      <c r="AE252" s="15" t="str">
        <f t="shared" si="17"/>
        <v/>
      </c>
      <c r="AF252" s="39"/>
      <c r="AG252" s="39" t="s">
        <v>1560</v>
      </c>
      <c r="AH252" s="39" t="s">
        <v>1561</v>
      </c>
      <c r="AI252" s="39" t="s">
        <v>1561</v>
      </c>
      <c r="AJ252" s="39" t="s">
        <v>1561</v>
      </c>
      <c r="AK252" s="39" t="s">
        <v>1561</v>
      </c>
      <c r="AL252" s="15"/>
      <c r="AM252" s="15"/>
      <c r="AN252" s="15"/>
      <c r="AO252" s="39"/>
      <c r="AP252" s="89">
        <f t="shared" si="18"/>
        <v>0</v>
      </c>
      <c r="AQ252" s="13" t="str">
        <f t="shared" si="19"/>
        <v>GesignaleerdNee</v>
      </c>
    </row>
    <row r="253" spans="1:43" x14ac:dyDescent="0.25">
      <c r="A253" s="15" t="s">
        <v>2068</v>
      </c>
      <c r="B253" s="15" t="s">
        <v>1750</v>
      </c>
      <c r="C253" s="15"/>
      <c r="D253" s="15"/>
      <c r="E253" s="94">
        <v>200014005</v>
      </c>
      <c r="F253" s="15"/>
      <c r="G253" s="15" t="s">
        <v>2069</v>
      </c>
      <c r="H253" s="15" t="s">
        <v>2069</v>
      </c>
      <c r="I253" s="15" t="s">
        <v>2069</v>
      </c>
      <c r="J253" s="15">
        <v>50</v>
      </c>
      <c r="K253" s="15">
        <v>27</v>
      </c>
      <c r="L253" s="15"/>
      <c r="M253" s="15" t="s">
        <v>2069</v>
      </c>
      <c r="N253" s="15" t="s">
        <v>2069</v>
      </c>
      <c r="O253" s="15" t="s">
        <v>2069</v>
      </c>
      <c r="P253" s="15"/>
      <c r="Q253" s="15"/>
      <c r="R253" s="15"/>
      <c r="S253" s="15" t="s">
        <v>1564</v>
      </c>
      <c r="T253" s="38">
        <v>4</v>
      </c>
      <c r="U253" s="95"/>
      <c r="V253" s="95"/>
      <c r="W253" s="95"/>
      <c r="X253" s="95"/>
      <c r="Y253" s="95"/>
      <c r="Z253" s="15"/>
      <c r="AA253" s="15"/>
      <c r="AB253" s="39">
        <f t="shared" si="15"/>
        <v>13</v>
      </c>
      <c r="AC253" s="39">
        <f t="shared" si="16"/>
        <v>0</v>
      </c>
      <c r="AD253" s="96" t="s">
        <v>11790</v>
      </c>
      <c r="AE253" s="15" t="str">
        <f t="shared" si="17"/>
        <v/>
      </c>
      <c r="AF253" s="39"/>
      <c r="AG253" s="39" t="s">
        <v>1560</v>
      </c>
      <c r="AH253" s="39" t="s">
        <v>1561</v>
      </c>
      <c r="AI253" s="113" t="s">
        <v>1561</v>
      </c>
      <c r="AJ253" s="113" t="s">
        <v>1561</v>
      </c>
      <c r="AK253" s="113" t="s">
        <v>1561</v>
      </c>
      <c r="AL253" s="15"/>
      <c r="AM253" s="15"/>
      <c r="AN253" s="15"/>
      <c r="AO253" s="39" t="s">
        <v>12187</v>
      </c>
      <c r="AP253" s="89">
        <f t="shared" si="18"/>
        <v>0</v>
      </c>
      <c r="AQ253" s="13" t="str">
        <f t="shared" si="19"/>
        <v>Gev.stof naam</v>
      </c>
    </row>
    <row r="254" spans="1:43" x14ac:dyDescent="0.25">
      <c r="A254" s="85" t="s">
        <v>2076</v>
      </c>
      <c r="B254" s="15" t="s">
        <v>1628</v>
      </c>
      <c r="C254" s="15">
        <v>1</v>
      </c>
      <c r="D254" s="38" t="s">
        <v>1613</v>
      </c>
      <c r="E254" s="94">
        <v>200014006</v>
      </c>
      <c r="F254" s="15">
        <v>200041329</v>
      </c>
      <c r="G254" s="47" t="s">
        <v>2079</v>
      </c>
      <c r="H254" s="47" t="s">
        <v>2079</v>
      </c>
      <c r="I254" s="47" t="s">
        <v>2079</v>
      </c>
      <c r="J254" s="15"/>
      <c r="K254" s="15"/>
      <c r="L254" s="15"/>
      <c r="M254" s="47" t="s">
        <v>2077</v>
      </c>
      <c r="N254" s="47" t="s">
        <v>2077</v>
      </c>
      <c r="O254" s="47" t="s">
        <v>2077</v>
      </c>
      <c r="P254" s="15"/>
      <c r="Q254" s="15"/>
      <c r="R254" s="15"/>
      <c r="S254" s="15"/>
      <c r="T254" s="38"/>
      <c r="U254" s="95"/>
      <c r="V254" s="95"/>
      <c r="W254" s="95"/>
      <c r="X254" s="95"/>
      <c r="Y254" s="95"/>
      <c r="Z254" s="15"/>
      <c r="AA254" s="15"/>
      <c r="AB254" s="39">
        <f t="shared" si="15"/>
        <v>18</v>
      </c>
      <c r="AC254" s="39">
        <f t="shared" si="16"/>
        <v>2</v>
      </c>
      <c r="AD254" s="96" t="s">
        <v>2078</v>
      </c>
      <c r="AE254" s="15" t="str">
        <f t="shared" si="17"/>
        <v/>
      </c>
      <c r="AF254" s="39"/>
      <c r="AG254" s="39" t="s">
        <v>1560</v>
      </c>
      <c r="AH254" s="39" t="s">
        <v>1561</v>
      </c>
      <c r="AI254" s="39" t="s">
        <v>1561</v>
      </c>
      <c r="AJ254" s="39" t="s">
        <v>1561</v>
      </c>
      <c r="AK254" s="39" t="s">
        <v>1561</v>
      </c>
      <c r="AL254" s="15"/>
      <c r="AM254" s="15"/>
      <c r="AN254" s="15"/>
      <c r="AO254" s="39"/>
      <c r="AP254" s="89">
        <f t="shared" si="18"/>
        <v>0</v>
      </c>
      <c r="AQ254" s="13" t="str">
        <f t="shared" si="19"/>
        <v>Gevaar buiten inr.Ja</v>
      </c>
    </row>
    <row r="255" spans="1:43" x14ac:dyDescent="0.25">
      <c r="A255" s="85" t="s">
        <v>2076</v>
      </c>
      <c r="B255" s="15" t="s">
        <v>1628</v>
      </c>
      <c r="C255" s="15">
        <v>2</v>
      </c>
      <c r="D255" s="38" t="s">
        <v>1561</v>
      </c>
      <c r="E255" s="94">
        <v>200014006</v>
      </c>
      <c r="F255" s="15">
        <v>200041330</v>
      </c>
      <c r="G255" s="47" t="s">
        <v>2079</v>
      </c>
      <c r="H255" s="47" t="s">
        <v>2079</v>
      </c>
      <c r="I255" s="47" t="s">
        <v>2079</v>
      </c>
      <c r="J255" s="15"/>
      <c r="K255" s="15"/>
      <c r="L255" s="15"/>
      <c r="M255" s="47" t="s">
        <v>2079</v>
      </c>
      <c r="N255" s="47" t="s">
        <v>2079</v>
      </c>
      <c r="O255" s="47" t="s">
        <v>2079</v>
      </c>
      <c r="P255" s="15"/>
      <c r="Q255" s="15"/>
      <c r="R255" s="15"/>
      <c r="S255" s="15"/>
      <c r="T255" s="38"/>
      <c r="U255" s="95"/>
      <c r="V255" s="95"/>
      <c r="W255" s="95"/>
      <c r="X255" s="95"/>
      <c r="Y255" s="95"/>
      <c r="Z255" s="15"/>
      <c r="AA255" s="15"/>
      <c r="AB255" s="39">
        <f t="shared" si="15"/>
        <v>18</v>
      </c>
      <c r="AC255" s="39">
        <f t="shared" si="16"/>
        <v>3</v>
      </c>
      <c r="AD255" s="96" t="s">
        <v>2080</v>
      </c>
      <c r="AE255" s="15" t="str">
        <f t="shared" si="17"/>
        <v/>
      </c>
      <c r="AF255" s="39"/>
      <c r="AG255" s="39" t="s">
        <v>1560</v>
      </c>
      <c r="AH255" s="39" t="s">
        <v>1561</v>
      </c>
      <c r="AI255" s="39" t="s">
        <v>1561</v>
      </c>
      <c r="AJ255" s="39" t="s">
        <v>1561</v>
      </c>
      <c r="AK255" s="39" t="s">
        <v>1561</v>
      </c>
      <c r="AL255" s="15"/>
      <c r="AM255" s="15"/>
      <c r="AN255" s="15"/>
      <c r="AO255" s="39"/>
      <c r="AP255" s="89">
        <f t="shared" si="18"/>
        <v>0</v>
      </c>
      <c r="AQ255" s="13" t="str">
        <f t="shared" si="19"/>
        <v>Gevaar buiten inr.Nee</v>
      </c>
    </row>
    <row r="256" spans="1:43" x14ac:dyDescent="0.25">
      <c r="A256" s="15" t="s">
        <v>2081</v>
      </c>
      <c r="B256" s="15" t="s">
        <v>1695</v>
      </c>
      <c r="C256" s="15">
        <v>1</v>
      </c>
      <c r="D256" s="15" t="s">
        <v>1613</v>
      </c>
      <c r="E256" s="94">
        <v>200011973</v>
      </c>
      <c r="F256" s="15">
        <v>200035776</v>
      </c>
      <c r="G256" s="15" t="s">
        <v>2082</v>
      </c>
      <c r="H256" s="15" t="s">
        <v>2082</v>
      </c>
      <c r="I256" s="15" t="s">
        <v>2082</v>
      </c>
      <c r="J256" s="15">
        <v>10</v>
      </c>
      <c r="K256" s="15">
        <v>15</v>
      </c>
      <c r="L256" s="15">
        <v>1</v>
      </c>
      <c r="M256" s="15" t="s">
        <v>2083</v>
      </c>
      <c r="N256" s="15" t="s">
        <v>2083</v>
      </c>
      <c r="O256" s="15" t="s">
        <v>2083</v>
      </c>
      <c r="P256" s="15"/>
      <c r="Q256" s="15"/>
      <c r="R256" s="15"/>
      <c r="S256" s="15" t="s">
        <v>1632</v>
      </c>
      <c r="T256" s="38">
        <v>11</v>
      </c>
      <c r="U256" s="95"/>
      <c r="V256" s="95"/>
      <c r="W256" s="95"/>
      <c r="X256" s="95"/>
      <c r="Y256" s="95"/>
      <c r="Z256" s="15"/>
      <c r="AA256" s="15"/>
      <c r="AB256" s="39">
        <f t="shared" si="15"/>
        <v>20</v>
      </c>
      <c r="AC256" s="39">
        <f t="shared" si="16"/>
        <v>2</v>
      </c>
      <c r="AD256" s="96" t="s">
        <v>2084</v>
      </c>
      <c r="AE256" s="15" t="str">
        <f t="shared" si="17"/>
        <v/>
      </c>
      <c r="AF256" s="39"/>
      <c r="AG256" s="39" t="s">
        <v>1560</v>
      </c>
      <c r="AH256" s="39" t="s">
        <v>1561</v>
      </c>
      <c r="AI256" s="39" t="s">
        <v>1561</v>
      </c>
      <c r="AJ256" s="39" t="s">
        <v>1561</v>
      </c>
      <c r="AK256" s="39" t="s">
        <v>1561</v>
      </c>
      <c r="AL256" s="15"/>
      <c r="AM256" s="15"/>
      <c r="AN256" s="15"/>
      <c r="AO256" s="39"/>
      <c r="AP256" s="89">
        <f t="shared" si="18"/>
        <v>0</v>
      </c>
      <c r="AQ256" s="13" t="str">
        <f t="shared" si="19"/>
        <v>Gevaar hulpverlenersJa</v>
      </c>
    </row>
    <row r="257" spans="1:43" x14ac:dyDescent="0.25">
      <c r="A257" s="15" t="s">
        <v>2081</v>
      </c>
      <c r="B257" s="15" t="s">
        <v>1695</v>
      </c>
      <c r="C257" s="15">
        <v>2</v>
      </c>
      <c r="D257" s="15" t="s">
        <v>1561</v>
      </c>
      <c r="E257" s="94">
        <v>200011973</v>
      </c>
      <c r="F257" s="15">
        <v>200035777</v>
      </c>
      <c r="G257" s="15" t="s">
        <v>2082</v>
      </c>
      <c r="H257" s="15" t="s">
        <v>2082</v>
      </c>
      <c r="I257" s="15" t="s">
        <v>2082</v>
      </c>
      <c r="J257" s="15">
        <v>10</v>
      </c>
      <c r="K257" s="15">
        <v>15</v>
      </c>
      <c r="L257" s="15">
        <v>1</v>
      </c>
      <c r="M257" s="15" t="s">
        <v>2085</v>
      </c>
      <c r="N257" s="15" t="s">
        <v>2085</v>
      </c>
      <c r="O257" s="15" t="s">
        <v>2085</v>
      </c>
      <c r="P257" s="15"/>
      <c r="Q257" s="15"/>
      <c r="R257" s="15"/>
      <c r="S257" s="15" t="s">
        <v>1632</v>
      </c>
      <c r="T257" s="38">
        <v>11</v>
      </c>
      <c r="U257" s="95"/>
      <c r="V257" s="95"/>
      <c r="W257" s="95"/>
      <c r="X257" s="95"/>
      <c r="Y257" s="95"/>
      <c r="Z257" s="15"/>
      <c r="AA257" s="15"/>
      <c r="AB257" s="39">
        <f t="shared" si="15"/>
        <v>20</v>
      </c>
      <c r="AC257" s="39">
        <f t="shared" si="16"/>
        <v>3</v>
      </c>
      <c r="AD257" s="96" t="s">
        <v>2086</v>
      </c>
      <c r="AE257" s="15" t="str">
        <f t="shared" si="17"/>
        <v/>
      </c>
      <c r="AF257" s="39"/>
      <c r="AG257" s="39" t="s">
        <v>1560</v>
      </c>
      <c r="AH257" s="39" t="s">
        <v>1561</v>
      </c>
      <c r="AI257" s="39" t="s">
        <v>1561</v>
      </c>
      <c r="AJ257" s="39" t="s">
        <v>1561</v>
      </c>
      <c r="AK257" s="39" t="s">
        <v>1561</v>
      </c>
      <c r="AL257" s="15"/>
      <c r="AM257" s="15"/>
      <c r="AN257" s="15"/>
      <c r="AO257" s="39"/>
      <c r="AP257" s="89">
        <f t="shared" si="18"/>
        <v>0</v>
      </c>
      <c r="AQ257" s="13" t="str">
        <f t="shared" si="19"/>
        <v>Gevaar hulpverlenersNee</v>
      </c>
    </row>
    <row r="258" spans="1:43" x14ac:dyDescent="0.25">
      <c r="A258" s="15" t="s">
        <v>2100</v>
      </c>
      <c r="B258" s="15" t="s">
        <v>1628</v>
      </c>
      <c r="C258" s="15">
        <v>1</v>
      </c>
      <c r="D258" s="15">
        <v>1</v>
      </c>
      <c r="E258" s="94">
        <v>200012546</v>
      </c>
      <c r="F258" s="15">
        <v>200040077</v>
      </c>
      <c r="G258" s="15"/>
      <c r="H258" s="15"/>
      <c r="I258" s="15"/>
      <c r="J258" s="15"/>
      <c r="K258" s="15"/>
      <c r="L258" s="15">
        <v>16</v>
      </c>
      <c r="M258" s="15"/>
      <c r="N258" s="15"/>
      <c r="O258" s="15"/>
      <c r="P258" s="15"/>
      <c r="Q258" s="15"/>
      <c r="R258" s="15"/>
      <c r="S258" s="15"/>
      <c r="T258" s="38"/>
      <c r="U258" s="95"/>
      <c r="V258" s="95"/>
      <c r="W258" s="95"/>
      <c r="X258" s="95"/>
      <c r="Y258" s="95"/>
      <c r="Z258" s="15"/>
      <c r="AA258" s="15"/>
      <c r="AB258" s="39">
        <f t="shared" ref="AB258:AB321" si="20">LEN(A258)</f>
        <v>16</v>
      </c>
      <c r="AC258" s="39">
        <f t="shared" ref="AC258:AC321" si="21">LEN(D258)</f>
        <v>1</v>
      </c>
      <c r="AD258" s="96" t="s">
        <v>2101</v>
      </c>
      <c r="AE258" s="15" t="str">
        <f t="shared" ref="AE258:AE321" si="22">IF(CONCATENATE(IF(AI258="Ja",IF(AL258&gt;0,AL258,A258),""),IF(OR(IF(AK258="Ja",IF(AM258&gt;0,AM258,D258),"")="",IF(AI258="Ja",IF(AL258&gt;0,AL258,A258),"")=""),"",": "),IF(AK258="Ja",IF(AM258&gt;0,AM258,D258),""))="","",CONCATENATE("(",CONCATENATE(IF(AI258="Ja",IF(AL258&gt;0,AL258,A258),""),IF(OR(IF(AK258="Ja",IF(AM258&gt;0,AM258,D258),"")="",IF(AI258="Ja",IF(AL258&gt;0,AL258,A258),"")=""),"",": "),IF(AK258="Ja",IF(AM258&gt;0,AM258,D258),"")),")"))</f>
        <v/>
      </c>
      <c r="AF258" s="39"/>
      <c r="AG258" s="39" t="s">
        <v>1560</v>
      </c>
      <c r="AH258" s="39" t="s">
        <v>1561</v>
      </c>
      <c r="AI258" s="39" t="s">
        <v>1561</v>
      </c>
      <c r="AJ258" s="39" t="s">
        <v>1561</v>
      </c>
      <c r="AK258" s="39" t="s">
        <v>1561</v>
      </c>
      <c r="AL258" s="15"/>
      <c r="AM258" s="15"/>
      <c r="AN258" s="15"/>
      <c r="AO258" s="39"/>
      <c r="AP258" s="89">
        <f t="shared" ref="AP258:AP321" si="23">LEN(AM258)</f>
        <v>0</v>
      </c>
      <c r="AQ258" s="13" t="str">
        <f t="shared" ref="AQ258:AQ321" si="24">CONCATENATE(A258,D258)</f>
        <v>Gewonde / Zieken1</v>
      </c>
    </row>
    <row r="259" spans="1:43" x14ac:dyDescent="0.25">
      <c r="A259" s="15" t="s">
        <v>2100</v>
      </c>
      <c r="B259" s="15" t="s">
        <v>1628</v>
      </c>
      <c r="C259" s="15">
        <v>2</v>
      </c>
      <c r="D259" s="15" t="s">
        <v>2102</v>
      </c>
      <c r="E259" s="94">
        <v>200012546</v>
      </c>
      <c r="F259" s="15">
        <v>200040078</v>
      </c>
      <c r="G259" s="15"/>
      <c r="H259" s="15"/>
      <c r="I259" s="15"/>
      <c r="J259" s="15"/>
      <c r="K259" s="15"/>
      <c r="L259" s="15">
        <v>16</v>
      </c>
      <c r="M259" s="15"/>
      <c r="N259" s="15"/>
      <c r="O259" s="15"/>
      <c r="P259" s="15"/>
      <c r="Q259" s="15"/>
      <c r="R259" s="15"/>
      <c r="S259" s="15"/>
      <c r="T259" s="38"/>
      <c r="U259" s="95"/>
      <c r="V259" s="95"/>
      <c r="W259" s="95"/>
      <c r="X259" s="95"/>
      <c r="Y259" s="95"/>
      <c r="Z259" s="15"/>
      <c r="AA259" s="15"/>
      <c r="AB259" s="39">
        <f t="shared" si="20"/>
        <v>16</v>
      </c>
      <c r="AC259" s="39">
        <f t="shared" si="21"/>
        <v>8</v>
      </c>
      <c r="AD259" s="96" t="s">
        <v>2103</v>
      </c>
      <c r="AE259" s="15" t="str">
        <f t="shared" si="22"/>
        <v/>
      </c>
      <c r="AF259" s="39"/>
      <c r="AG259" s="39" t="s">
        <v>1560</v>
      </c>
      <c r="AH259" s="39" t="s">
        <v>1561</v>
      </c>
      <c r="AI259" s="39" t="s">
        <v>1561</v>
      </c>
      <c r="AJ259" s="39" t="s">
        <v>1561</v>
      </c>
      <c r="AK259" s="39" t="s">
        <v>1561</v>
      </c>
      <c r="AL259" s="15"/>
      <c r="AM259" s="15"/>
      <c r="AN259" s="15"/>
      <c r="AO259" s="39"/>
      <c r="AP259" s="89">
        <f t="shared" si="23"/>
        <v>0</v>
      </c>
      <c r="AQ259" s="13" t="str">
        <f t="shared" si="24"/>
        <v>Gewonde / ZiekenMeerdere</v>
      </c>
    </row>
    <row r="260" spans="1:43" ht="45" x14ac:dyDescent="0.25">
      <c r="A260" s="15" t="s">
        <v>2104</v>
      </c>
      <c r="B260" s="15" t="s">
        <v>1628</v>
      </c>
      <c r="C260" s="15">
        <v>1</v>
      </c>
      <c r="D260" s="15">
        <v>0</v>
      </c>
      <c r="E260" s="94">
        <v>200000337</v>
      </c>
      <c r="F260" s="15">
        <v>200000441</v>
      </c>
      <c r="G260" s="15" t="s">
        <v>2105</v>
      </c>
      <c r="H260" s="15" t="s">
        <v>2105</v>
      </c>
      <c r="I260" s="15" t="s">
        <v>2105</v>
      </c>
      <c r="J260" s="15">
        <v>20</v>
      </c>
      <c r="K260" s="15">
        <v>30</v>
      </c>
      <c r="L260" s="15">
        <v>6</v>
      </c>
      <c r="M260" s="15" t="s">
        <v>2106</v>
      </c>
      <c r="N260" s="15" t="s">
        <v>2106</v>
      </c>
      <c r="O260" s="15" t="s">
        <v>2106</v>
      </c>
      <c r="P260" s="15"/>
      <c r="Q260" s="15"/>
      <c r="R260" s="15"/>
      <c r="S260" s="15" t="s">
        <v>187</v>
      </c>
      <c r="T260" s="38">
        <v>2</v>
      </c>
      <c r="U260" s="95"/>
      <c r="V260" s="95"/>
      <c r="W260" s="95" t="s">
        <v>2107</v>
      </c>
      <c r="X260" s="95" t="s">
        <v>2108</v>
      </c>
      <c r="Y260" s="95" t="s">
        <v>2109</v>
      </c>
      <c r="Z260" s="15" t="s">
        <v>2110</v>
      </c>
      <c r="AA260" s="15"/>
      <c r="AB260" s="39">
        <f t="shared" si="20"/>
        <v>4</v>
      </c>
      <c r="AC260" s="39">
        <f t="shared" si="21"/>
        <v>1</v>
      </c>
      <c r="AD260" s="96" t="s">
        <v>2111</v>
      </c>
      <c r="AE260" s="15" t="str">
        <f t="shared" si="22"/>
        <v/>
      </c>
      <c r="AF260" s="39"/>
      <c r="AG260" s="39" t="s">
        <v>1698</v>
      </c>
      <c r="AH260" s="39" t="s">
        <v>1561</v>
      </c>
      <c r="AI260" s="39" t="s">
        <v>1561</v>
      </c>
      <c r="AJ260" s="39" t="s">
        <v>1613</v>
      </c>
      <c r="AK260" s="39" t="s">
        <v>1561</v>
      </c>
      <c r="AL260" s="15"/>
      <c r="AM260" s="15" t="s">
        <v>2104</v>
      </c>
      <c r="AN260" s="15"/>
      <c r="AO260" s="39"/>
      <c r="AP260" s="89">
        <f t="shared" si="23"/>
        <v>4</v>
      </c>
      <c r="AQ260" s="13" t="str">
        <f t="shared" si="24"/>
        <v>GRIP0</v>
      </c>
    </row>
    <row r="261" spans="1:43" x14ac:dyDescent="0.25">
      <c r="A261" s="15" t="s">
        <v>2104</v>
      </c>
      <c r="B261" s="15" t="s">
        <v>1628</v>
      </c>
      <c r="C261" s="15">
        <v>2</v>
      </c>
      <c r="D261" s="15">
        <v>1</v>
      </c>
      <c r="E261" s="94">
        <v>200000337</v>
      </c>
      <c r="F261" s="15">
        <v>200000437</v>
      </c>
      <c r="G261" s="15" t="s">
        <v>2105</v>
      </c>
      <c r="H261" s="15" t="s">
        <v>2105</v>
      </c>
      <c r="I261" s="15" t="s">
        <v>2105</v>
      </c>
      <c r="J261" s="15">
        <v>20</v>
      </c>
      <c r="K261" s="15">
        <v>30</v>
      </c>
      <c r="L261" s="15">
        <v>6</v>
      </c>
      <c r="M261" s="15" t="s">
        <v>2112</v>
      </c>
      <c r="N261" s="15" t="s">
        <v>2112</v>
      </c>
      <c r="O261" s="15" t="s">
        <v>2112</v>
      </c>
      <c r="P261" s="15"/>
      <c r="Q261" s="15"/>
      <c r="R261" s="15"/>
      <c r="S261" s="15" t="s">
        <v>187</v>
      </c>
      <c r="T261" s="38">
        <v>2</v>
      </c>
      <c r="U261" s="95"/>
      <c r="V261" s="95"/>
      <c r="W261" s="95" t="s">
        <v>2107</v>
      </c>
      <c r="X261" s="95" t="s">
        <v>2108</v>
      </c>
      <c r="Y261" s="95"/>
      <c r="Z261" s="15"/>
      <c r="AA261" s="15"/>
      <c r="AB261" s="39">
        <f t="shared" si="20"/>
        <v>4</v>
      </c>
      <c r="AC261" s="39">
        <f t="shared" si="21"/>
        <v>1</v>
      </c>
      <c r="AD261" s="96" t="s">
        <v>2113</v>
      </c>
      <c r="AE261" s="15" t="str">
        <f t="shared" si="22"/>
        <v>(GRIP 1)</v>
      </c>
      <c r="AF261" s="39"/>
      <c r="AG261" s="39" t="s">
        <v>1698</v>
      </c>
      <c r="AH261" s="39" t="s">
        <v>1561</v>
      </c>
      <c r="AI261" s="39" t="s">
        <v>1561</v>
      </c>
      <c r="AJ261" s="39" t="s">
        <v>1613</v>
      </c>
      <c r="AK261" s="39" t="s">
        <v>1613</v>
      </c>
      <c r="AL261" s="15"/>
      <c r="AM261" s="15" t="s">
        <v>2114</v>
      </c>
      <c r="AN261" s="15"/>
      <c r="AO261" s="39"/>
      <c r="AP261" s="89">
        <f t="shared" si="23"/>
        <v>6</v>
      </c>
      <c r="AQ261" s="13" t="str">
        <f t="shared" si="24"/>
        <v>GRIP1</v>
      </c>
    </row>
    <row r="262" spans="1:43" x14ac:dyDescent="0.25">
      <c r="A262" s="15" t="s">
        <v>2104</v>
      </c>
      <c r="B262" s="15" t="s">
        <v>1628</v>
      </c>
      <c r="C262" s="15">
        <v>3</v>
      </c>
      <c r="D262" s="15">
        <v>2</v>
      </c>
      <c r="E262" s="94">
        <v>200000337</v>
      </c>
      <c r="F262" s="15">
        <v>200000438</v>
      </c>
      <c r="G262" s="15" t="s">
        <v>2105</v>
      </c>
      <c r="H262" s="15" t="s">
        <v>2105</v>
      </c>
      <c r="I262" s="15" t="s">
        <v>2105</v>
      </c>
      <c r="J262" s="15">
        <v>20</v>
      </c>
      <c r="K262" s="15">
        <v>30</v>
      </c>
      <c r="L262" s="15">
        <v>6</v>
      </c>
      <c r="M262" s="15" t="s">
        <v>2115</v>
      </c>
      <c r="N262" s="15" t="s">
        <v>2115</v>
      </c>
      <c r="O262" s="15" t="s">
        <v>2115</v>
      </c>
      <c r="P262" s="15"/>
      <c r="Q262" s="15"/>
      <c r="R262" s="15"/>
      <c r="S262" s="15" t="s">
        <v>187</v>
      </c>
      <c r="T262" s="38">
        <v>2</v>
      </c>
      <c r="U262" s="95"/>
      <c r="V262" s="95"/>
      <c r="W262" s="95" t="s">
        <v>2107</v>
      </c>
      <c r="X262" s="95" t="s">
        <v>2108</v>
      </c>
      <c r="Y262" s="95"/>
      <c r="Z262" s="15"/>
      <c r="AA262" s="15"/>
      <c r="AB262" s="39">
        <f t="shared" si="20"/>
        <v>4</v>
      </c>
      <c r="AC262" s="39">
        <f t="shared" si="21"/>
        <v>1</v>
      </c>
      <c r="AD262" s="96" t="s">
        <v>2116</v>
      </c>
      <c r="AE262" s="15" t="str">
        <f t="shared" si="22"/>
        <v>(GRIP 2)</v>
      </c>
      <c r="AF262" s="39"/>
      <c r="AG262" s="39" t="s">
        <v>1698</v>
      </c>
      <c r="AH262" s="39" t="s">
        <v>1561</v>
      </c>
      <c r="AI262" s="39" t="s">
        <v>1561</v>
      </c>
      <c r="AJ262" s="39" t="s">
        <v>1613</v>
      </c>
      <c r="AK262" s="39" t="s">
        <v>1613</v>
      </c>
      <c r="AL262" s="15"/>
      <c r="AM262" s="15" t="s">
        <v>2117</v>
      </c>
      <c r="AN262" s="15"/>
      <c r="AO262" s="39"/>
      <c r="AP262" s="89">
        <f t="shared" si="23"/>
        <v>6</v>
      </c>
      <c r="AQ262" s="13" t="str">
        <f t="shared" si="24"/>
        <v>GRIP2</v>
      </c>
    </row>
    <row r="263" spans="1:43" x14ac:dyDescent="0.25">
      <c r="A263" s="15" t="s">
        <v>2104</v>
      </c>
      <c r="B263" s="15" t="s">
        <v>1628</v>
      </c>
      <c r="C263" s="15">
        <v>4</v>
      </c>
      <c r="D263" s="15">
        <v>3</v>
      </c>
      <c r="E263" s="94">
        <v>200000337</v>
      </c>
      <c r="F263" s="15">
        <v>200000439</v>
      </c>
      <c r="G263" s="15" t="s">
        <v>2105</v>
      </c>
      <c r="H263" s="15" t="s">
        <v>2105</v>
      </c>
      <c r="I263" s="15" t="s">
        <v>2105</v>
      </c>
      <c r="J263" s="15">
        <v>20</v>
      </c>
      <c r="K263" s="15">
        <v>30</v>
      </c>
      <c r="L263" s="15">
        <v>6</v>
      </c>
      <c r="M263" s="15" t="s">
        <v>2118</v>
      </c>
      <c r="N263" s="15" t="s">
        <v>2118</v>
      </c>
      <c r="O263" s="15" t="s">
        <v>2118</v>
      </c>
      <c r="P263" s="15"/>
      <c r="Q263" s="15"/>
      <c r="R263" s="15"/>
      <c r="S263" s="15" t="s">
        <v>187</v>
      </c>
      <c r="T263" s="38">
        <v>2</v>
      </c>
      <c r="U263" s="95"/>
      <c r="V263" s="95"/>
      <c r="W263" s="95" t="s">
        <v>2107</v>
      </c>
      <c r="X263" s="95" t="s">
        <v>2108</v>
      </c>
      <c r="Y263" s="95"/>
      <c r="Z263" s="15"/>
      <c r="AA263" s="15"/>
      <c r="AB263" s="39">
        <f t="shared" si="20"/>
        <v>4</v>
      </c>
      <c r="AC263" s="39">
        <f t="shared" si="21"/>
        <v>1</v>
      </c>
      <c r="AD263" s="96" t="s">
        <v>2119</v>
      </c>
      <c r="AE263" s="15" t="str">
        <f t="shared" si="22"/>
        <v>(GRIP 3)</v>
      </c>
      <c r="AF263" s="39"/>
      <c r="AG263" s="39" t="s">
        <v>1698</v>
      </c>
      <c r="AH263" s="39" t="s">
        <v>1561</v>
      </c>
      <c r="AI263" s="39" t="s">
        <v>1561</v>
      </c>
      <c r="AJ263" s="39" t="s">
        <v>1613</v>
      </c>
      <c r="AK263" s="39" t="s">
        <v>1613</v>
      </c>
      <c r="AL263" s="15"/>
      <c r="AM263" s="15" t="s">
        <v>2120</v>
      </c>
      <c r="AN263" s="15"/>
      <c r="AO263" s="39"/>
      <c r="AP263" s="89">
        <f t="shared" si="23"/>
        <v>6</v>
      </c>
      <c r="AQ263" s="13" t="str">
        <f t="shared" si="24"/>
        <v>GRIP3</v>
      </c>
    </row>
    <row r="264" spans="1:43" x14ac:dyDescent="0.25">
      <c r="A264" s="15" t="s">
        <v>2104</v>
      </c>
      <c r="B264" s="15" t="s">
        <v>1628</v>
      </c>
      <c r="C264" s="15">
        <v>5</v>
      </c>
      <c r="D264" s="15">
        <v>4</v>
      </c>
      <c r="E264" s="94">
        <v>200000337</v>
      </c>
      <c r="F264" s="15">
        <v>200000440</v>
      </c>
      <c r="G264" s="15" t="s">
        <v>2105</v>
      </c>
      <c r="H264" s="15" t="s">
        <v>2105</v>
      </c>
      <c r="I264" s="15" t="s">
        <v>2105</v>
      </c>
      <c r="J264" s="15">
        <v>20</v>
      </c>
      <c r="K264" s="15">
        <v>30</v>
      </c>
      <c r="L264" s="15">
        <v>6</v>
      </c>
      <c r="M264" s="15" t="s">
        <v>2121</v>
      </c>
      <c r="N264" s="15" t="s">
        <v>2121</v>
      </c>
      <c r="O264" s="15" t="s">
        <v>2121</v>
      </c>
      <c r="P264" s="15"/>
      <c r="Q264" s="15"/>
      <c r="R264" s="15"/>
      <c r="S264" s="15" t="s">
        <v>187</v>
      </c>
      <c r="T264" s="38">
        <v>2</v>
      </c>
      <c r="U264" s="95"/>
      <c r="V264" s="95"/>
      <c r="W264" s="95" t="s">
        <v>2107</v>
      </c>
      <c r="X264" s="95" t="s">
        <v>2108</v>
      </c>
      <c r="Y264" s="95"/>
      <c r="Z264" s="15"/>
      <c r="AA264" s="15"/>
      <c r="AB264" s="39">
        <f t="shared" si="20"/>
        <v>4</v>
      </c>
      <c r="AC264" s="39">
        <f t="shared" si="21"/>
        <v>1</v>
      </c>
      <c r="AD264" s="96" t="s">
        <v>2122</v>
      </c>
      <c r="AE264" s="15" t="str">
        <f t="shared" si="22"/>
        <v>(GRIP 4)</v>
      </c>
      <c r="AF264" s="39"/>
      <c r="AG264" s="39" t="s">
        <v>1698</v>
      </c>
      <c r="AH264" s="39" t="s">
        <v>1561</v>
      </c>
      <c r="AI264" s="39" t="s">
        <v>1561</v>
      </c>
      <c r="AJ264" s="39" t="s">
        <v>1613</v>
      </c>
      <c r="AK264" s="39" t="s">
        <v>1613</v>
      </c>
      <c r="AL264" s="15"/>
      <c r="AM264" s="15" t="s">
        <v>2123</v>
      </c>
      <c r="AN264" s="15"/>
      <c r="AO264" s="39"/>
      <c r="AP264" s="89">
        <f t="shared" si="23"/>
        <v>6</v>
      </c>
      <c r="AQ264" s="13" t="str">
        <f t="shared" si="24"/>
        <v>GRIP4</v>
      </c>
    </row>
    <row r="265" spans="1:43" x14ac:dyDescent="0.25">
      <c r="A265" s="15" t="s">
        <v>2104</v>
      </c>
      <c r="B265" s="15" t="s">
        <v>1628</v>
      </c>
      <c r="C265" s="15">
        <v>6</v>
      </c>
      <c r="D265" s="15">
        <v>5</v>
      </c>
      <c r="E265" s="94">
        <v>200000337</v>
      </c>
      <c r="F265" s="15">
        <v>200032531</v>
      </c>
      <c r="G265" s="15" t="s">
        <v>2105</v>
      </c>
      <c r="H265" s="15" t="s">
        <v>2105</v>
      </c>
      <c r="I265" s="15" t="s">
        <v>2105</v>
      </c>
      <c r="J265" s="15">
        <v>20</v>
      </c>
      <c r="K265" s="15">
        <v>30</v>
      </c>
      <c r="L265" s="15">
        <v>6</v>
      </c>
      <c r="M265" s="15" t="s">
        <v>2124</v>
      </c>
      <c r="N265" s="15" t="s">
        <v>2124</v>
      </c>
      <c r="O265" s="15" t="s">
        <v>2124</v>
      </c>
      <c r="P265" s="15"/>
      <c r="Q265" s="15"/>
      <c r="R265" s="15"/>
      <c r="S265" s="15" t="s">
        <v>187</v>
      </c>
      <c r="T265" s="38">
        <v>2</v>
      </c>
      <c r="U265" s="95"/>
      <c r="V265" s="95"/>
      <c r="W265" s="95" t="s">
        <v>2107</v>
      </c>
      <c r="X265" s="95" t="s">
        <v>2108</v>
      </c>
      <c r="Y265" s="95"/>
      <c r="Z265" s="15"/>
      <c r="AA265" s="15"/>
      <c r="AB265" s="39">
        <f t="shared" si="20"/>
        <v>4</v>
      </c>
      <c r="AC265" s="39">
        <f t="shared" si="21"/>
        <v>1</v>
      </c>
      <c r="AD265" s="96" t="s">
        <v>2125</v>
      </c>
      <c r="AE265" s="15" t="str">
        <f t="shared" si="22"/>
        <v>(GRIP 5)</v>
      </c>
      <c r="AF265" s="39"/>
      <c r="AG265" s="39" t="s">
        <v>1698</v>
      </c>
      <c r="AH265" s="39" t="s">
        <v>1561</v>
      </c>
      <c r="AI265" s="39" t="s">
        <v>1561</v>
      </c>
      <c r="AJ265" s="39" t="s">
        <v>1613</v>
      </c>
      <c r="AK265" s="39" t="s">
        <v>1613</v>
      </c>
      <c r="AL265" s="15"/>
      <c r="AM265" s="15" t="s">
        <v>2126</v>
      </c>
      <c r="AN265" s="15"/>
      <c r="AO265" s="39"/>
      <c r="AP265" s="89">
        <f t="shared" si="23"/>
        <v>6</v>
      </c>
      <c r="AQ265" s="13" t="str">
        <f t="shared" si="24"/>
        <v>GRIP5</v>
      </c>
    </row>
    <row r="266" spans="1:43" x14ac:dyDescent="0.25">
      <c r="A266" s="15" t="s">
        <v>2104</v>
      </c>
      <c r="B266" s="15" t="s">
        <v>1628</v>
      </c>
      <c r="C266" s="15">
        <v>7</v>
      </c>
      <c r="D266" s="15" t="s">
        <v>2127</v>
      </c>
      <c r="E266" s="94">
        <v>200000337</v>
      </c>
      <c r="F266" s="15">
        <v>200032532</v>
      </c>
      <c r="G266" s="15" t="s">
        <v>2105</v>
      </c>
      <c r="H266" s="15" t="s">
        <v>2105</v>
      </c>
      <c r="I266" s="15" t="s">
        <v>2105</v>
      </c>
      <c r="J266" s="15">
        <v>20</v>
      </c>
      <c r="K266" s="15">
        <v>30</v>
      </c>
      <c r="L266" s="15">
        <v>6</v>
      </c>
      <c r="M266" s="15" t="s">
        <v>2115</v>
      </c>
      <c r="N266" s="15" t="s">
        <v>2115</v>
      </c>
      <c r="O266" s="15" t="s">
        <v>2115</v>
      </c>
      <c r="P266" s="15"/>
      <c r="Q266" s="15"/>
      <c r="R266" s="15"/>
      <c r="S266" s="15" t="s">
        <v>187</v>
      </c>
      <c r="T266" s="38">
        <v>2</v>
      </c>
      <c r="U266" s="95"/>
      <c r="V266" s="95"/>
      <c r="W266" s="95" t="s">
        <v>2107</v>
      </c>
      <c r="X266" s="95" t="s">
        <v>2108</v>
      </c>
      <c r="Y266" s="95"/>
      <c r="Z266" s="15"/>
      <c r="AA266" s="15"/>
      <c r="AB266" s="39">
        <f t="shared" si="20"/>
        <v>4</v>
      </c>
      <c r="AC266" s="39">
        <f t="shared" si="21"/>
        <v>13</v>
      </c>
      <c r="AD266" s="96" t="s">
        <v>2128</v>
      </c>
      <c r="AE266" s="15" t="str">
        <f t="shared" si="22"/>
        <v>(GRIP 2 zonder CoPI)</v>
      </c>
      <c r="AF266" s="39"/>
      <c r="AG266" s="39" t="s">
        <v>1698</v>
      </c>
      <c r="AH266" s="39" t="s">
        <v>1561</v>
      </c>
      <c r="AI266" s="39" t="s">
        <v>1561</v>
      </c>
      <c r="AJ266" s="39" t="s">
        <v>1613</v>
      </c>
      <c r="AK266" s="39" t="s">
        <v>1613</v>
      </c>
      <c r="AL266" s="15"/>
      <c r="AM266" s="15" t="s">
        <v>12079</v>
      </c>
      <c r="AN266" s="15"/>
      <c r="AO266" s="39"/>
      <c r="AP266" s="89">
        <f t="shared" si="23"/>
        <v>18</v>
      </c>
      <c r="AQ266" s="13" t="str">
        <f t="shared" si="24"/>
        <v>GRIP2 zonder CoPI</v>
      </c>
    </row>
    <row r="267" spans="1:43" x14ac:dyDescent="0.25">
      <c r="A267" s="15" t="s">
        <v>2104</v>
      </c>
      <c r="B267" s="15" t="s">
        <v>1628</v>
      </c>
      <c r="C267" s="15">
        <v>8</v>
      </c>
      <c r="D267" s="15" t="s">
        <v>2129</v>
      </c>
      <c r="E267" s="94">
        <v>200000337</v>
      </c>
      <c r="F267" s="15">
        <v>200032533</v>
      </c>
      <c r="G267" s="15" t="s">
        <v>2105</v>
      </c>
      <c r="H267" s="15" t="s">
        <v>2105</v>
      </c>
      <c r="I267" s="15" t="s">
        <v>2105</v>
      </c>
      <c r="J267" s="15">
        <v>20</v>
      </c>
      <c r="K267" s="15">
        <v>30</v>
      </c>
      <c r="L267" s="15">
        <v>6</v>
      </c>
      <c r="M267" s="15" t="s">
        <v>2118</v>
      </c>
      <c r="N267" s="15" t="s">
        <v>2118</v>
      </c>
      <c r="O267" s="15" t="s">
        <v>2118</v>
      </c>
      <c r="P267" s="15"/>
      <c r="Q267" s="15"/>
      <c r="R267" s="15"/>
      <c r="S267" s="15" t="s">
        <v>187</v>
      </c>
      <c r="T267" s="38">
        <v>2</v>
      </c>
      <c r="U267" s="95"/>
      <c r="V267" s="95"/>
      <c r="W267" s="95" t="s">
        <v>2107</v>
      </c>
      <c r="X267" s="95" t="s">
        <v>2108</v>
      </c>
      <c r="Y267" s="95"/>
      <c r="Z267" s="15"/>
      <c r="AA267" s="15"/>
      <c r="AB267" s="39">
        <f t="shared" si="20"/>
        <v>4</v>
      </c>
      <c r="AC267" s="39">
        <f t="shared" si="21"/>
        <v>13</v>
      </c>
      <c r="AD267" s="96" t="s">
        <v>2130</v>
      </c>
      <c r="AE267" s="15" t="str">
        <f t="shared" si="22"/>
        <v>(GRIP 3 zonder CoPI)</v>
      </c>
      <c r="AF267" s="39"/>
      <c r="AG267" s="39" t="s">
        <v>1698</v>
      </c>
      <c r="AH267" s="39" t="s">
        <v>1561</v>
      </c>
      <c r="AI267" s="39" t="s">
        <v>1561</v>
      </c>
      <c r="AJ267" s="39" t="s">
        <v>1613</v>
      </c>
      <c r="AK267" s="39" t="s">
        <v>1613</v>
      </c>
      <c r="AL267" s="15"/>
      <c r="AM267" s="15" t="s">
        <v>12080</v>
      </c>
      <c r="AN267" s="15"/>
      <c r="AO267" s="39"/>
      <c r="AP267" s="89">
        <f t="shared" si="23"/>
        <v>18</v>
      </c>
      <c r="AQ267" s="13" t="str">
        <f t="shared" si="24"/>
        <v>GRIP3 zonder CoPI</v>
      </c>
    </row>
    <row r="268" spans="1:43" x14ac:dyDescent="0.25">
      <c r="A268" s="15" t="s">
        <v>2104</v>
      </c>
      <c r="B268" s="15" t="s">
        <v>1628</v>
      </c>
      <c r="C268" s="15">
        <v>9</v>
      </c>
      <c r="D268" s="15" t="s">
        <v>2131</v>
      </c>
      <c r="E268" s="94">
        <v>200000337</v>
      </c>
      <c r="F268" s="15">
        <v>200032534</v>
      </c>
      <c r="G268" s="15" t="s">
        <v>2105</v>
      </c>
      <c r="H268" s="15" t="s">
        <v>2105</v>
      </c>
      <c r="I268" s="15" t="s">
        <v>2105</v>
      </c>
      <c r="J268" s="15">
        <v>20</v>
      </c>
      <c r="K268" s="15">
        <v>30</v>
      </c>
      <c r="L268" s="15">
        <v>6</v>
      </c>
      <c r="M268" s="15" t="s">
        <v>2121</v>
      </c>
      <c r="N268" s="15" t="s">
        <v>2121</v>
      </c>
      <c r="O268" s="15" t="s">
        <v>2121</v>
      </c>
      <c r="P268" s="15"/>
      <c r="Q268" s="15"/>
      <c r="R268" s="15"/>
      <c r="S268" s="15" t="s">
        <v>187</v>
      </c>
      <c r="T268" s="38">
        <v>2</v>
      </c>
      <c r="U268" s="95"/>
      <c r="V268" s="95"/>
      <c r="W268" s="95" t="s">
        <v>2107</v>
      </c>
      <c r="X268" s="95" t="s">
        <v>2108</v>
      </c>
      <c r="Y268" s="95"/>
      <c r="Z268" s="15"/>
      <c r="AA268" s="15"/>
      <c r="AB268" s="39">
        <f t="shared" si="20"/>
        <v>4</v>
      </c>
      <c r="AC268" s="39">
        <f t="shared" si="21"/>
        <v>13</v>
      </c>
      <c r="AD268" s="96" t="s">
        <v>2132</v>
      </c>
      <c r="AE268" s="15" t="str">
        <f t="shared" si="22"/>
        <v>(GRIP 4 zonder CoPI)</v>
      </c>
      <c r="AF268" s="39"/>
      <c r="AG268" s="39" t="s">
        <v>1698</v>
      </c>
      <c r="AH268" s="39" t="s">
        <v>1561</v>
      </c>
      <c r="AI268" s="39" t="s">
        <v>1561</v>
      </c>
      <c r="AJ268" s="39" t="s">
        <v>1613</v>
      </c>
      <c r="AK268" s="39" t="s">
        <v>1613</v>
      </c>
      <c r="AL268" s="15"/>
      <c r="AM268" s="15" t="s">
        <v>12081</v>
      </c>
      <c r="AN268" s="15"/>
      <c r="AO268" s="39"/>
      <c r="AP268" s="89">
        <f t="shared" si="23"/>
        <v>18</v>
      </c>
      <c r="AQ268" s="13" t="str">
        <f t="shared" si="24"/>
        <v>GRIP4 zonder CoPI</v>
      </c>
    </row>
    <row r="269" spans="1:43" x14ac:dyDescent="0.25">
      <c r="A269" s="15" t="s">
        <v>2104</v>
      </c>
      <c r="B269" s="15" t="s">
        <v>1628</v>
      </c>
      <c r="C269" s="15">
        <v>10</v>
      </c>
      <c r="D269" s="15" t="s">
        <v>2133</v>
      </c>
      <c r="E269" s="94">
        <v>200000337</v>
      </c>
      <c r="F269" s="15">
        <v>200032535</v>
      </c>
      <c r="G269" s="15" t="s">
        <v>2105</v>
      </c>
      <c r="H269" s="15" t="s">
        <v>2105</v>
      </c>
      <c r="I269" s="15" t="s">
        <v>2105</v>
      </c>
      <c r="J269" s="15">
        <v>20</v>
      </c>
      <c r="K269" s="15">
        <v>30</v>
      </c>
      <c r="L269" s="15">
        <v>6</v>
      </c>
      <c r="M269" s="15" t="s">
        <v>2112</v>
      </c>
      <c r="N269" s="15" t="s">
        <v>2112</v>
      </c>
      <c r="O269" s="15" t="s">
        <v>2112</v>
      </c>
      <c r="P269" s="15"/>
      <c r="Q269" s="15"/>
      <c r="R269" s="15"/>
      <c r="S269" s="15" t="s">
        <v>187</v>
      </c>
      <c r="T269" s="38">
        <v>2</v>
      </c>
      <c r="U269" s="95"/>
      <c r="V269" s="95"/>
      <c r="W269" s="95" t="s">
        <v>2107</v>
      </c>
      <c r="X269" s="95" t="s">
        <v>2108</v>
      </c>
      <c r="Y269" s="95"/>
      <c r="Z269" s="15"/>
      <c r="AA269" s="15"/>
      <c r="AB269" s="39">
        <f t="shared" si="20"/>
        <v>4</v>
      </c>
      <c r="AC269" s="39">
        <f t="shared" si="21"/>
        <v>12</v>
      </c>
      <c r="AD269" s="96" t="s">
        <v>2134</v>
      </c>
      <c r="AE269" s="15" t="str">
        <f t="shared" si="22"/>
        <v/>
      </c>
      <c r="AF269" s="39"/>
      <c r="AG269" s="39" t="s">
        <v>1698</v>
      </c>
      <c r="AH269" s="39" t="s">
        <v>1561</v>
      </c>
      <c r="AI269" s="39" t="s">
        <v>1561</v>
      </c>
      <c r="AJ269" s="39" t="s">
        <v>1613</v>
      </c>
      <c r="AK269" s="39" t="s">
        <v>1561</v>
      </c>
      <c r="AL269" s="15"/>
      <c r="AM269" s="15"/>
      <c r="AN269" s="15"/>
      <c r="AO269" s="39"/>
      <c r="AP269" s="89">
        <f t="shared" si="23"/>
        <v>0</v>
      </c>
      <c r="AQ269" s="13" t="str">
        <f t="shared" si="24"/>
        <v>GRIP1 stil alarm</v>
      </c>
    </row>
    <row r="270" spans="1:43" x14ac:dyDescent="0.25">
      <c r="A270" s="15" t="s">
        <v>2104</v>
      </c>
      <c r="B270" s="15" t="s">
        <v>1628</v>
      </c>
      <c r="C270" s="15">
        <v>11</v>
      </c>
      <c r="D270" s="15" t="s">
        <v>2135</v>
      </c>
      <c r="E270" s="94">
        <v>200000337</v>
      </c>
      <c r="F270" s="15">
        <v>200032536</v>
      </c>
      <c r="G270" s="15" t="s">
        <v>2105</v>
      </c>
      <c r="H270" s="15" t="s">
        <v>2105</v>
      </c>
      <c r="I270" s="15" t="s">
        <v>2105</v>
      </c>
      <c r="J270" s="15">
        <v>20</v>
      </c>
      <c r="K270" s="15">
        <v>30</v>
      </c>
      <c r="L270" s="15">
        <v>6</v>
      </c>
      <c r="M270" s="15" t="s">
        <v>2115</v>
      </c>
      <c r="N270" s="15" t="s">
        <v>2115</v>
      </c>
      <c r="O270" s="15" t="s">
        <v>2115</v>
      </c>
      <c r="P270" s="15"/>
      <c r="Q270" s="15"/>
      <c r="R270" s="15"/>
      <c r="S270" s="15" t="s">
        <v>187</v>
      </c>
      <c r="T270" s="38">
        <v>2</v>
      </c>
      <c r="U270" s="95"/>
      <c r="V270" s="95"/>
      <c r="W270" s="95" t="s">
        <v>2107</v>
      </c>
      <c r="X270" s="95" t="s">
        <v>2108</v>
      </c>
      <c r="Y270" s="95"/>
      <c r="Z270" s="15"/>
      <c r="AA270" s="15"/>
      <c r="AB270" s="39">
        <f t="shared" si="20"/>
        <v>4</v>
      </c>
      <c r="AC270" s="39">
        <f t="shared" si="21"/>
        <v>12</v>
      </c>
      <c r="AD270" s="96" t="s">
        <v>2136</v>
      </c>
      <c r="AE270" s="15" t="str">
        <f t="shared" si="22"/>
        <v/>
      </c>
      <c r="AF270" s="39"/>
      <c r="AG270" s="39" t="s">
        <v>1698</v>
      </c>
      <c r="AH270" s="39" t="s">
        <v>1561</v>
      </c>
      <c r="AI270" s="39" t="s">
        <v>1561</v>
      </c>
      <c r="AJ270" s="39" t="s">
        <v>1613</v>
      </c>
      <c r="AK270" s="39" t="s">
        <v>1561</v>
      </c>
      <c r="AL270" s="15"/>
      <c r="AM270" s="15"/>
      <c r="AN270" s="15"/>
      <c r="AO270" s="39"/>
      <c r="AP270" s="89">
        <f t="shared" si="23"/>
        <v>0</v>
      </c>
      <c r="AQ270" s="13" t="str">
        <f t="shared" si="24"/>
        <v>GRIP2 stil alarm</v>
      </c>
    </row>
    <row r="271" spans="1:43" x14ac:dyDescent="0.25">
      <c r="A271" s="15" t="s">
        <v>2104</v>
      </c>
      <c r="B271" s="15" t="s">
        <v>1628</v>
      </c>
      <c r="C271" s="15">
        <v>12</v>
      </c>
      <c r="D271" s="15" t="s">
        <v>2137</v>
      </c>
      <c r="E271" s="94">
        <v>200000337</v>
      </c>
      <c r="F271" s="15">
        <v>200032537</v>
      </c>
      <c r="G271" s="15" t="s">
        <v>2105</v>
      </c>
      <c r="H271" s="15" t="s">
        <v>2105</v>
      </c>
      <c r="I271" s="15" t="s">
        <v>2105</v>
      </c>
      <c r="J271" s="15">
        <v>20</v>
      </c>
      <c r="K271" s="15">
        <v>30</v>
      </c>
      <c r="L271" s="15">
        <v>6</v>
      </c>
      <c r="M271" s="15" t="s">
        <v>2118</v>
      </c>
      <c r="N271" s="15" t="s">
        <v>2118</v>
      </c>
      <c r="O271" s="15" t="s">
        <v>2118</v>
      </c>
      <c r="P271" s="15"/>
      <c r="Q271" s="15"/>
      <c r="R271" s="15"/>
      <c r="S271" s="15" t="s">
        <v>187</v>
      </c>
      <c r="T271" s="38">
        <v>2</v>
      </c>
      <c r="U271" s="95"/>
      <c r="V271" s="95"/>
      <c r="W271" s="95" t="s">
        <v>2107</v>
      </c>
      <c r="X271" s="95" t="s">
        <v>2108</v>
      </c>
      <c r="Y271" s="95"/>
      <c r="Z271" s="15"/>
      <c r="AA271" s="15"/>
      <c r="AB271" s="39">
        <f t="shared" si="20"/>
        <v>4</v>
      </c>
      <c r="AC271" s="39">
        <f t="shared" si="21"/>
        <v>12</v>
      </c>
      <c r="AD271" s="96" t="s">
        <v>2138</v>
      </c>
      <c r="AE271" s="15" t="str">
        <f t="shared" si="22"/>
        <v/>
      </c>
      <c r="AF271" s="39"/>
      <c r="AG271" s="39" t="s">
        <v>1698</v>
      </c>
      <c r="AH271" s="39" t="s">
        <v>1561</v>
      </c>
      <c r="AI271" s="39" t="s">
        <v>1561</v>
      </c>
      <c r="AJ271" s="39" t="s">
        <v>1613</v>
      </c>
      <c r="AK271" s="39" t="s">
        <v>1561</v>
      </c>
      <c r="AL271" s="15"/>
      <c r="AM271" s="15"/>
      <c r="AN271" s="15"/>
      <c r="AO271" s="39"/>
      <c r="AP271" s="89">
        <f t="shared" si="23"/>
        <v>0</v>
      </c>
      <c r="AQ271" s="13" t="str">
        <f t="shared" si="24"/>
        <v>GRIP3 stil alarm</v>
      </c>
    </row>
    <row r="272" spans="1:43" x14ac:dyDescent="0.25">
      <c r="A272" s="15" t="s">
        <v>2104</v>
      </c>
      <c r="B272" s="15" t="s">
        <v>1628</v>
      </c>
      <c r="C272" s="15">
        <v>13</v>
      </c>
      <c r="D272" s="15" t="s">
        <v>2139</v>
      </c>
      <c r="E272" s="94">
        <v>200000337</v>
      </c>
      <c r="F272" s="15">
        <v>200032538</v>
      </c>
      <c r="G272" s="15" t="s">
        <v>2105</v>
      </c>
      <c r="H272" s="15" t="s">
        <v>2105</v>
      </c>
      <c r="I272" s="15" t="s">
        <v>2105</v>
      </c>
      <c r="J272" s="15">
        <v>20</v>
      </c>
      <c r="K272" s="15">
        <v>30</v>
      </c>
      <c r="L272" s="15">
        <v>6</v>
      </c>
      <c r="M272" s="15" t="s">
        <v>2121</v>
      </c>
      <c r="N272" s="15" t="s">
        <v>2121</v>
      </c>
      <c r="O272" s="15" t="s">
        <v>2121</v>
      </c>
      <c r="P272" s="15"/>
      <c r="Q272" s="15"/>
      <c r="R272" s="15"/>
      <c r="S272" s="15" t="s">
        <v>187</v>
      </c>
      <c r="T272" s="38">
        <v>2</v>
      </c>
      <c r="U272" s="95"/>
      <c r="V272" s="95"/>
      <c r="W272" s="95" t="s">
        <v>2107</v>
      </c>
      <c r="X272" s="95" t="s">
        <v>2108</v>
      </c>
      <c r="Y272" s="95"/>
      <c r="Z272" s="15"/>
      <c r="AA272" s="15"/>
      <c r="AB272" s="39">
        <f t="shared" si="20"/>
        <v>4</v>
      </c>
      <c r="AC272" s="39">
        <f t="shared" si="21"/>
        <v>12</v>
      </c>
      <c r="AD272" s="96" t="s">
        <v>2140</v>
      </c>
      <c r="AE272" s="15" t="str">
        <f t="shared" si="22"/>
        <v/>
      </c>
      <c r="AF272" s="39"/>
      <c r="AG272" s="39" t="s">
        <v>1698</v>
      </c>
      <c r="AH272" s="39" t="s">
        <v>1561</v>
      </c>
      <c r="AI272" s="39" t="s">
        <v>1561</v>
      </c>
      <c r="AJ272" s="39" t="s">
        <v>1613</v>
      </c>
      <c r="AK272" s="39" t="s">
        <v>1561</v>
      </c>
      <c r="AL272" s="15"/>
      <c r="AM272" s="15"/>
      <c r="AN272" s="15"/>
      <c r="AO272" s="39"/>
      <c r="AP272" s="89">
        <f t="shared" si="23"/>
        <v>0</v>
      </c>
      <c r="AQ272" s="13" t="str">
        <f t="shared" si="24"/>
        <v>GRIP4 stil alarm</v>
      </c>
    </row>
    <row r="273" spans="1:43" x14ac:dyDescent="0.25">
      <c r="A273" s="15" t="s">
        <v>2104</v>
      </c>
      <c r="B273" s="15" t="s">
        <v>1628</v>
      </c>
      <c r="C273" s="15">
        <v>14</v>
      </c>
      <c r="D273" s="15" t="s">
        <v>2141</v>
      </c>
      <c r="E273" s="94">
        <v>200000337</v>
      </c>
      <c r="F273" s="15">
        <v>200032539</v>
      </c>
      <c r="G273" s="15" t="s">
        <v>2105</v>
      </c>
      <c r="H273" s="15" t="s">
        <v>2105</v>
      </c>
      <c r="I273" s="15" t="s">
        <v>2105</v>
      </c>
      <c r="J273" s="15">
        <v>20</v>
      </c>
      <c r="K273" s="15">
        <v>30</v>
      </c>
      <c r="L273" s="15">
        <v>6</v>
      </c>
      <c r="M273" s="15" t="s">
        <v>2124</v>
      </c>
      <c r="N273" s="15" t="s">
        <v>2124</v>
      </c>
      <c r="O273" s="15" t="s">
        <v>2124</v>
      </c>
      <c r="P273" s="15"/>
      <c r="Q273" s="15"/>
      <c r="R273" s="15"/>
      <c r="S273" s="15" t="s">
        <v>187</v>
      </c>
      <c r="T273" s="38">
        <v>2</v>
      </c>
      <c r="U273" s="95"/>
      <c r="V273" s="95"/>
      <c r="W273" s="95" t="s">
        <v>2107</v>
      </c>
      <c r="X273" s="95" t="s">
        <v>2108</v>
      </c>
      <c r="Y273" s="95"/>
      <c r="Z273" s="15"/>
      <c r="AA273" s="15"/>
      <c r="AB273" s="39">
        <f t="shared" si="20"/>
        <v>4</v>
      </c>
      <c r="AC273" s="39">
        <f t="shared" si="21"/>
        <v>12</v>
      </c>
      <c r="AD273" s="96" t="s">
        <v>2142</v>
      </c>
      <c r="AE273" s="15" t="str">
        <f t="shared" si="22"/>
        <v/>
      </c>
      <c r="AF273" s="39"/>
      <c r="AG273" s="39" t="s">
        <v>1698</v>
      </c>
      <c r="AH273" s="39" t="s">
        <v>1561</v>
      </c>
      <c r="AI273" s="39" t="s">
        <v>1561</v>
      </c>
      <c r="AJ273" s="39" t="s">
        <v>1613</v>
      </c>
      <c r="AK273" s="39" t="s">
        <v>1561</v>
      </c>
      <c r="AL273" s="15"/>
      <c r="AM273" s="15"/>
      <c r="AN273" s="15"/>
      <c r="AO273" s="39"/>
      <c r="AP273" s="89">
        <f t="shared" si="23"/>
        <v>0</v>
      </c>
      <c r="AQ273" s="13" t="str">
        <f t="shared" si="24"/>
        <v>GRIP5 stil alarm</v>
      </c>
    </row>
    <row r="274" spans="1:43" x14ac:dyDescent="0.25">
      <c r="A274" s="15" t="s">
        <v>2104</v>
      </c>
      <c r="B274" s="15" t="s">
        <v>1628</v>
      </c>
      <c r="C274" s="15">
        <v>15</v>
      </c>
      <c r="D274" s="15" t="s">
        <v>2143</v>
      </c>
      <c r="E274" s="94">
        <v>200000337</v>
      </c>
      <c r="F274" s="15">
        <v>200032540</v>
      </c>
      <c r="G274" s="15" t="s">
        <v>2105</v>
      </c>
      <c r="H274" s="15" t="s">
        <v>2105</v>
      </c>
      <c r="I274" s="15" t="s">
        <v>2105</v>
      </c>
      <c r="J274" s="15">
        <v>20</v>
      </c>
      <c r="K274" s="15">
        <v>30</v>
      </c>
      <c r="L274" s="15">
        <v>6</v>
      </c>
      <c r="M274" s="15" t="s">
        <v>2115</v>
      </c>
      <c r="N274" s="15" t="s">
        <v>2115</v>
      </c>
      <c r="O274" s="15" t="s">
        <v>2115</v>
      </c>
      <c r="P274" s="15"/>
      <c r="Q274" s="15"/>
      <c r="R274" s="15"/>
      <c r="S274" s="15" t="s">
        <v>187</v>
      </c>
      <c r="T274" s="38">
        <v>2</v>
      </c>
      <c r="U274" s="95"/>
      <c r="V274" s="95"/>
      <c r="W274" s="95" t="s">
        <v>2107</v>
      </c>
      <c r="X274" s="95" t="s">
        <v>2108</v>
      </c>
      <c r="Y274" s="95"/>
      <c r="Z274" s="15"/>
      <c r="AA274" s="15"/>
      <c r="AB274" s="39">
        <f t="shared" si="20"/>
        <v>4</v>
      </c>
      <c r="AC274" s="39">
        <f t="shared" si="21"/>
        <v>18</v>
      </c>
      <c r="AD274" s="96" t="s">
        <v>2144</v>
      </c>
      <c r="AE274" s="15" t="str">
        <f t="shared" si="22"/>
        <v/>
      </c>
      <c r="AF274" s="39"/>
      <c r="AG274" s="39" t="s">
        <v>1698</v>
      </c>
      <c r="AH274" s="39" t="s">
        <v>1561</v>
      </c>
      <c r="AI274" s="39" t="s">
        <v>1561</v>
      </c>
      <c r="AJ274" s="39" t="s">
        <v>1613</v>
      </c>
      <c r="AK274" s="39" t="s">
        <v>1561</v>
      </c>
      <c r="AL274" s="15"/>
      <c r="AM274" s="15"/>
      <c r="AN274" s="15"/>
      <c r="AO274" s="39"/>
      <c r="AP274" s="89">
        <f t="shared" si="23"/>
        <v>0</v>
      </c>
      <c r="AQ274" s="13" t="str">
        <f t="shared" si="24"/>
        <v>GRIP2 stil Al Zon CoPI</v>
      </c>
    </row>
    <row r="275" spans="1:43" x14ac:dyDescent="0.25">
      <c r="A275" s="15" t="s">
        <v>2104</v>
      </c>
      <c r="B275" s="15" t="s">
        <v>1628</v>
      </c>
      <c r="C275" s="15">
        <v>16</v>
      </c>
      <c r="D275" s="15" t="s">
        <v>2145</v>
      </c>
      <c r="E275" s="94">
        <v>200000337</v>
      </c>
      <c r="F275" s="15">
        <v>200032541</v>
      </c>
      <c r="G275" s="15" t="s">
        <v>2105</v>
      </c>
      <c r="H275" s="15" t="s">
        <v>2105</v>
      </c>
      <c r="I275" s="15" t="s">
        <v>2105</v>
      </c>
      <c r="J275" s="15">
        <v>20</v>
      </c>
      <c r="K275" s="15">
        <v>30</v>
      </c>
      <c r="L275" s="15">
        <v>6</v>
      </c>
      <c r="M275" s="15" t="s">
        <v>2118</v>
      </c>
      <c r="N275" s="15" t="s">
        <v>2118</v>
      </c>
      <c r="O275" s="15" t="s">
        <v>2118</v>
      </c>
      <c r="P275" s="15"/>
      <c r="Q275" s="15"/>
      <c r="R275" s="15"/>
      <c r="S275" s="15" t="s">
        <v>187</v>
      </c>
      <c r="T275" s="38">
        <v>2</v>
      </c>
      <c r="U275" s="95"/>
      <c r="V275" s="95"/>
      <c r="W275" s="95" t="s">
        <v>2107</v>
      </c>
      <c r="X275" s="95" t="s">
        <v>2108</v>
      </c>
      <c r="Y275" s="95"/>
      <c r="Z275" s="15"/>
      <c r="AA275" s="15"/>
      <c r="AB275" s="39">
        <f t="shared" si="20"/>
        <v>4</v>
      </c>
      <c r="AC275" s="39">
        <f t="shared" si="21"/>
        <v>18</v>
      </c>
      <c r="AD275" s="96" t="s">
        <v>2146</v>
      </c>
      <c r="AE275" s="15" t="str">
        <f t="shared" si="22"/>
        <v/>
      </c>
      <c r="AF275" s="39"/>
      <c r="AG275" s="39" t="s">
        <v>1698</v>
      </c>
      <c r="AH275" s="39" t="s">
        <v>1561</v>
      </c>
      <c r="AI275" s="39" t="s">
        <v>1561</v>
      </c>
      <c r="AJ275" s="39" t="s">
        <v>1613</v>
      </c>
      <c r="AK275" s="39" t="s">
        <v>1561</v>
      </c>
      <c r="AL275" s="15"/>
      <c r="AM275" s="15"/>
      <c r="AN275" s="15"/>
      <c r="AO275" s="39"/>
      <c r="AP275" s="89">
        <f t="shared" si="23"/>
        <v>0</v>
      </c>
      <c r="AQ275" s="13" t="str">
        <f t="shared" si="24"/>
        <v>GRIP3 stil Al Zon CoPI</v>
      </c>
    </row>
    <row r="276" spans="1:43" x14ac:dyDescent="0.25">
      <c r="A276" s="15" t="s">
        <v>2104</v>
      </c>
      <c r="B276" s="15" t="s">
        <v>1628</v>
      </c>
      <c r="C276" s="15">
        <v>17</v>
      </c>
      <c r="D276" s="15" t="s">
        <v>2147</v>
      </c>
      <c r="E276" s="94">
        <v>200000337</v>
      </c>
      <c r="F276" s="15">
        <v>200032542</v>
      </c>
      <c r="G276" s="15" t="s">
        <v>2105</v>
      </c>
      <c r="H276" s="15" t="s">
        <v>2105</v>
      </c>
      <c r="I276" s="15" t="s">
        <v>2105</v>
      </c>
      <c r="J276" s="15">
        <v>20</v>
      </c>
      <c r="K276" s="15">
        <v>30</v>
      </c>
      <c r="L276" s="15">
        <v>6</v>
      </c>
      <c r="M276" s="15" t="s">
        <v>2121</v>
      </c>
      <c r="N276" s="15" t="s">
        <v>2121</v>
      </c>
      <c r="O276" s="15" t="s">
        <v>2121</v>
      </c>
      <c r="P276" s="15"/>
      <c r="Q276" s="15"/>
      <c r="R276" s="15"/>
      <c r="S276" s="15" t="s">
        <v>187</v>
      </c>
      <c r="T276" s="38">
        <v>2</v>
      </c>
      <c r="U276" s="95"/>
      <c r="V276" s="95"/>
      <c r="W276" s="95" t="s">
        <v>2107</v>
      </c>
      <c r="X276" s="95" t="s">
        <v>2108</v>
      </c>
      <c r="Y276" s="95"/>
      <c r="Z276" s="15"/>
      <c r="AA276" s="15"/>
      <c r="AB276" s="39">
        <f t="shared" si="20"/>
        <v>4</v>
      </c>
      <c r="AC276" s="39">
        <f t="shared" si="21"/>
        <v>18</v>
      </c>
      <c r="AD276" s="96" t="s">
        <v>2148</v>
      </c>
      <c r="AE276" s="15" t="str">
        <f t="shared" si="22"/>
        <v/>
      </c>
      <c r="AF276" s="39"/>
      <c r="AG276" s="39" t="s">
        <v>1698</v>
      </c>
      <c r="AH276" s="39" t="s">
        <v>1561</v>
      </c>
      <c r="AI276" s="39" t="s">
        <v>1561</v>
      </c>
      <c r="AJ276" s="39" t="s">
        <v>1613</v>
      </c>
      <c r="AK276" s="39" t="s">
        <v>1561</v>
      </c>
      <c r="AL276" s="15"/>
      <c r="AM276" s="15"/>
      <c r="AN276" s="15"/>
      <c r="AO276" s="39"/>
      <c r="AP276" s="89">
        <f t="shared" si="23"/>
        <v>0</v>
      </c>
      <c r="AQ276" s="13" t="str">
        <f t="shared" si="24"/>
        <v>GRIP4 stil Al Zon CoPI</v>
      </c>
    </row>
    <row r="277" spans="1:43" x14ac:dyDescent="0.25">
      <c r="A277" s="15" t="s">
        <v>2149</v>
      </c>
      <c r="B277" s="15" t="s">
        <v>1695</v>
      </c>
      <c r="C277" s="15">
        <v>1</v>
      </c>
      <c r="D277" s="15" t="s">
        <v>1613</v>
      </c>
      <c r="E277" s="94">
        <v>200000338</v>
      </c>
      <c r="F277" s="15">
        <v>200035780</v>
      </c>
      <c r="G277" s="15" t="s">
        <v>2150</v>
      </c>
      <c r="H277" s="15" t="s">
        <v>2150</v>
      </c>
      <c r="I277" s="15" t="s">
        <v>2150</v>
      </c>
      <c r="J277" s="15">
        <v>20</v>
      </c>
      <c r="K277" s="15"/>
      <c r="L277" s="15"/>
      <c r="M277" s="15" t="s">
        <v>2151</v>
      </c>
      <c r="N277" s="15" t="s">
        <v>2151</v>
      </c>
      <c r="O277" s="15" t="s">
        <v>2151</v>
      </c>
      <c r="P277" s="15"/>
      <c r="Q277" s="15"/>
      <c r="R277" s="15"/>
      <c r="S277" s="15" t="s">
        <v>1632</v>
      </c>
      <c r="T277" s="38">
        <v>4</v>
      </c>
      <c r="U277" s="95"/>
      <c r="V277" s="95"/>
      <c r="W277" s="95" t="s">
        <v>2152</v>
      </c>
      <c r="X277" s="95"/>
      <c r="Y277" s="95"/>
      <c r="Z277" s="15"/>
      <c r="AA277" s="15"/>
      <c r="AB277" s="39">
        <f t="shared" si="20"/>
        <v>9</v>
      </c>
      <c r="AC277" s="39">
        <f t="shared" si="21"/>
        <v>2</v>
      </c>
      <c r="AD277" s="96" t="s">
        <v>2153</v>
      </c>
      <c r="AE277" s="15" t="str">
        <f t="shared" si="22"/>
        <v/>
      </c>
      <c r="AF277" s="39"/>
      <c r="AG277" s="39" t="s">
        <v>1560</v>
      </c>
      <c r="AH277" s="39" t="s">
        <v>1561</v>
      </c>
      <c r="AI277" s="39" t="s">
        <v>1561</v>
      </c>
      <c r="AJ277" s="39" t="s">
        <v>1561</v>
      </c>
      <c r="AK277" s="39" t="s">
        <v>1561</v>
      </c>
      <c r="AL277" s="15"/>
      <c r="AM277" s="15"/>
      <c r="AN277" s="15"/>
      <c r="AO277" s="39"/>
      <c r="AP277" s="89">
        <f t="shared" si="23"/>
        <v>0</v>
      </c>
      <c r="AQ277" s="13" t="str">
        <f t="shared" si="24"/>
        <v>HeterdaadJa</v>
      </c>
    </row>
    <row r="278" spans="1:43" x14ac:dyDescent="0.25">
      <c r="A278" s="15" t="s">
        <v>2149</v>
      </c>
      <c r="B278" s="15" t="s">
        <v>1695</v>
      </c>
      <c r="C278" s="15">
        <v>2</v>
      </c>
      <c r="D278" s="15" t="s">
        <v>1561</v>
      </c>
      <c r="E278" s="94">
        <v>200000338</v>
      </c>
      <c r="F278" s="15">
        <v>200035781</v>
      </c>
      <c r="G278" s="15" t="s">
        <v>2150</v>
      </c>
      <c r="H278" s="15" t="s">
        <v>2150</v>
      </c>
      <c r="I278" s="15" t="s">
        <v>2150</v>
      </c>
      <c r="J278" s="15">
        <v>20</v>
      </c>
      <c r="K278" s="15"/>
      <c r="L278" s="15"/>
      <c r="M278" s="15" t="s">
        <v>2154</v>
      </c>
      <c r="N278" s="15" t="s">
        <v>2154</v>
      </c>
      <c r="O278" s="15" t="s">
        <v>2154</v>
      </c>
      <c r="P278" s="15"/>
      <c r="Q278" s="15"/>
      <c r="R278" s="15"/>
      <c r="S278" s="15" t="s">
        <v>1632</v>
      </c>
      <c r="T278" s="38">
        <v>4</v>
      </c>
      <c r="U278" s="95"/>
      <c r="V278" s="95"/>
      <c r="W278" s="95"/>
      <c r="X278" s="95"/>
      <c r="Y278" s="95"/>
      <c r="Z278" s="15"/>
      <c r="AA278" s="15"/>
      <c r="AB278" s="39">
        <f t="shared" si="20"/>
        <v>9</v>
      </c>
      <c r="AC278" s="39">
        <f t="shared" si="21"/>
        <v>3</v>
      </c>
      <c r="AD278" s="96" t="s">
        <v>2155</v>
      </c>
      <c r="AE278" s="15" t="str">
        <f t="shared" si="22"/>
        <v/>
      </c>
      <c r="AF278" s="39"/>
      <c r="AG278" s="39" t="s">
        <v>1560</v>
      </c>
      <c r="AH278" s="39" t="s">
        <v>1561</v>
      </c>
      <c r="AI278" s="39" t="s">
        <v>1561</v>
      </c>
      <c r="AJ278" s="39" t="s">
        <v>1561</v>
      </c>
      <c r="AK278" s="39" t="s">
        <v>1561</v>
      </c>
      <c r="AL278" s="15"/>
      <c r="AM278" s="15"/>
      <c r="AN278" s="15"/>
      <c r="AO278" s="39"/>
      <c r="AP278" s="89">
        <f t="shared" si="23"/>
        <v>0</v>
      </c>
      <c r="AQ278" s="13" t="str">
        <f t="shared" si="24"/>
        <v>HeterdaadNee</v>
      </c>
    </row>
    <row r="279" spans="1:43" x14ac:dyDescent="0.25">
      <c r="A279" s="15" t="s">
        <v>2156</v>
      </c>
      <c r="B279" s="15" t="s">
        <v>1695</v>
      </c>
      <c r="C279" s="15">
        <v>1</v>
      </c>
      <c r="D279" s="15" t="s">
        <v>1613</v>
      </c>
      <c r="E279" s="94">
        <v>200000339</v>
      </c>
      <c r="F279" s="15">
        <v>200035782</v>
      </c>
      <c r="G279" s="15" t="s">
        <v>2157</v>
      </c>
      <c r="H279" s="15" t="s">
        <v>2157</v>
      </c>
      <c r="I279" s="15" t="s">
        <v>2157</v>
      </c>
      <c r="J279" s="15"/>
      <c r="K279" s="15"/>
      <c r="L279" s="15">
        <v>35</v>
      </c>
      <c r="M279" s="15" t="s">
        <v>2158</v>
      </c>
      <c r="N279" s="15" t="s">
        <v>2158</v>
      </c>
      <c r="O279" s="15" t="s">
        <v>2158</v>
      </c>
      <c r="P279" s="15"/>
      <c r="Q279" s="15"/>
      <c r="R279" s="15"/>
      <c r="S279" s="15" t="s">
        <v>1675</v>
      </c>
      <c r="T279" s="38">
        <v>11</v>
      </c>
      <c r="U279" s="95"/>
      <c r="V279" s="95"/>
      <c r="W279" s="95"/>
      <c r="X279" s="95"/>
      <c r="Y279" s="95"/>
      <c r="Z279" s="15"/>
      <c r="AA279" s="15"/>
      <c r="AB279" s="39">
        <f t="shared" si="20"/>
        <v>16</v>
      </c>
      <c r="AC279" s="39">
        <f t="shared" si="21"/>
        <v>2</v>
      </c>
      <c r="AD279" s="96" t="s">
        <v>2159</v>
      </c>
      <c r="AE279" s="15" t="str">
        <f t="shared" si="22"/>
        <v/>
      </c>
      <c r="AF279" s="39"/>
      <c r="AG279" s="39" t="s">
        <v>1560</v>
      </c>
      <c r="AH279" s="39" t="s">
        <v>1561</v>
      </c>
      <c r="AI279" s="39" t="s">
        <v>1561</v>
      </c>
      <c r="AJ279" s="39" t="s">
        <v>1561</v>
      </c>
      <c r="AK279" s="39" t="s">
        <v>1561</v>
      </c>
      <c r="AL279" s="15"/>
      <c r="AM279" s="15"/>
      <c r="AN279" s="15"/>
      <c r="AO279" s="39"/>
      <c r="AP279" s="89">
        <f t="shared" si="23"/>
        <v>0</v>
      </c>
      <c r="AQ279" s="13" t="str">
        <f t="shared" si="24"/>
        <v>Hoog energetischJa</v>
      </c>
    </row>
    <row r="280" spans="1:43" x14ac:dyDescent="0.25">
      <c r="A280" s="15" t="s">
        <v>2156</v>
      </c>
      <c r="B280" s="15" t="s">
        <v>1695</v>
      </c>
      <c r="C280" s="15">
        <v>2</v>
      </c>
      <c r="D280" s="15" t="s">
        <v>1561</v>
      </c>
      <c r="E280" s="94">
        <v>200000339</v>
      </c>
      <c r="F280" s="15">
        <v>200035783</v>
      </c>
      <c r="G280" s="15" t="s">
        <v>2157</v>
      </c>
      <c r="H280" s="15" t="s">
        <v>2157</v>
      </c>
      <c r="I280" s="15" t="s">
        <v>2157</v>
      </c>
      <c r="J280" s="15"/>
      <c r="K280" s="15"/>
      <c r="L280" s="15">
        <v>35</v>
      </c>
      <c r="M280" s="15" t="s">
        <v>2160</v>
      </c>
      <c r="N280" s="15" t="s">
        <v>2160</v>
      </c>
      <c r="O280" s="15" t="s">
        <v>2160</v>
      </c>
      <c r="P280" s="15"/>
      <c r="Q280" s="15"/>
      <c r="R280" s="15"/>
      <c r="S280" s="15" t="s">
        <v>1675</v>
      </c>
      <c r="T280" s="38">
        <v>11</v>
      </c>
      <c r="U280" s="95"/>
      <c r="V280" s="95"/>
      <c r="W280" s="95"/>
      <c r="X280" s="95"/>
      <c r="Y280" s="95"/>
      <c r="Z280" s="15"/>
      <c r="AA280" s="15"/>
      <c r="AB280" s="39">
        <f t="shared" si="20"/>
        <v>16</v>
      </c>
      <c r="AC280" s="39">
        <f t="shared" si="21"/>
        <v>3</v>
      </c>
      <c r="AD280" s="96" t="s">
        <v>2161</v>
      </c>
      <c r="AE280" s="15" t="str">
        <f t="shared" si="22"/>
        <v/>
      </c>
      <c r="AF280" s="39"/>
      <c r="AG280" s="39" t="s">
        <v>1560</v>
      </c>
      <c r="AH280" s="39" t="s">
        <v>1561</v>
      </c>
      <c r="AI280" s="39" t="s">
        <v>1561</v>
      </c>
      <c r="AJ280" s="39" t="s">
        <v>1561</v>
      </c>
      <c r="AK280" s="39" t="s">
        <v>1561</v>
      </c>
      <c r="AL280" s="15"/>
      <c r="AM280" s="15"/>
      <c r="AN280" s="15"/>
      <c r="AO280" s="39"/>
      <c r="AP280" s="89">
        <f t="shared" si="23"/>
        <v>0</v>
      </c>
      <c r="AQ280" s="13" t="str">
        <f t="shared" si="24"/>
        <v>Hoog energetischNee</v>
      </c>
    </row>
    <row r="281" spans="1:43" ht="120" x14ac:dyDescent="0.25">
      <c r="A281" s="15" t="s">
        <v>2162</v>
      </c>
      <c r="B281" s="15" t="s">
        <v>1628</v>
      </c>
      <c r="C281" s="15">
        <v>1</v>
      </c>
      <c r="D281" s="15" t="s">
        <v>2163</v>
      </c>
      <c r="E281" s="94">
        <v>200005240</v>
      </c>
      <c r="F281" s="15">
        <v>200005241</v>
      </c>
      <c r="G281" s="15" t="s">
        <v>2164</v>
      </c>
      <c r="H281" s="15" t="s">
        <v>2164</v>
      </c>
      <c r="I281" s="15" t="s">
        <v>2164</v>
      </c>
      <c r="J281" s="15"/>
      <c r="K281" s="15"/>
      <c r="L281" s="15"/>
      <c r="M281" s="15" t="s">
        <v>12192</v>
      </c>
      <c r="N281" s="15" t="s">
        <v>12192</v>
      </c>
      <c r="O281" s="15" t="s">
        <v>12192</v>
      </c>
      <c r="P281" s="15"/>
      <c r="Q281" s="15"/>
      <c r="R281" s="15"/>
      <c r="S281" s="15"/>
      <c r="T281" s="38"/>
      <c r="U281" s="95"/>
      <c r="V281" s="95" t="s">
        <v>11615</v>
      </c>
      <c r="W281" s="95"/>
      <c r="X281" s="95"/>
      <c r="Y281" s="95"/>
      <c r="Z281" s="15"/>
      <c r="AA281" s="15"/>
      <c r="AB281" s="39">
        <f t="shared" si="20"/>
        <v>15</v>
      </c>
      <c r="AC281" s="39">
        <f t="shared" si="21"/>
        <v>18</v>
      </c>
      <c r="AD281" s="96" t="s">
        <v>2165</v>
      </c>
      <c r="AE281" s="15" t="str">
        <f t="shared" si="22"/>
        <v>(Niv.1 code geel)</v>
      </c>
      <c r="AF281" s="39"/>
      <c r="AG281" s="39" t="s">
        <v>1560</v>
      </c>
      <c r="AH281" s="39" t="s">
        <v>1561</v>
      </c>
      <c r="AI281" s="39" t="s">
        <v>1561</v>
      </c>
      <c r="AJ281" s="39" t="s">
        <v>1613</v>
      </c>
      <c r="AK281" s="39" t="s">
        <v>1613</v>
      </c>
      <c r="AL281" s="15"/>
      <c r="AM281" s="15" t="s">
        <v>12082</v>
      </c>
      <c r="AN281" s="15" t="s">
        <v>12193</v>
      </c>
      <c r="AO281" s="39"/>
      <c r="AP281" s="89">
        <f t="shared" si="23"/>
        <v>15</v>
      </c>
      <c r="AQ281" s="13" t="str">
        <f t="shared" si="24"/>
        <v>Hoogwater alarmNiveau 1 code geel</v>
      </c>
    </row>
    <row r="282" spans="1:43" ht="75" x14ac:dyDescent="0.25">
      <c r="A282" s="15" t="s">
        <v>2162</v>
      </c>
      <c r="B282" s="15" t="s">
        <v>1628</v>
      </c>
      <c r="C282" s="15">
        <v>2</v>
      </c>
      <c r="D282" s="15" t="s">
        <v>2166</v>
      </c>
      <c r="E282" s="94">
        <v>200005240</v>
      </c>
      <c r="F282" s="15">
        <v>200005243</v>
      </c>
      <c r="G282" s="15" t="s">
        <v>2164</v>
      </c>
      <c r="H282" s="15" t="s">
        <v>2164</v>
      </c>
      <c r="I282" s="15" t="s">
        <v>2164</v>
      </c>
      <c r="J282" s="15"/>
      <c r="K282" s="15"/>
      <c r="L282" s="15"/>
      <c r="M282" s="15" t="s">
        <v>2167</v>
      </c>
      <c r="N282" s="15" t="s">
        <v>2167</v>
      </c>
      <c r="O282" s="15" t="s">
        <v>2167</v>
      </c>
      <c r="P282" s="15"/>
      <c r="Q282" s="15"/>
      <c r="R282" s="15"/>
      <c r="S282" s="15"/>
      <c r="T282" s="38"/>
      <c r="U282" s="95"/>
      <c r="V282" s="95" t="s">
        <v>11616</v>
      </c>
      <c r="W282" s="95"/>
      <c r="X282" s="95"/>
      <c r="Y282" s="95"/>
      <c r="Z282" s="15"/>
      <c r="AA282" s="15"/>
      <c r="AB282" s="39">
        <f t="shared" si="20"/>
        <v>15</v>
      </c>
      <c r="AC282" s="39">
        <f t="shared" si="21"/>
        <v>20</v>
      </c>
      <c r="AD282" s="96" t="s">
        <v>2168</v>
      </c>
      <c r="AE282" s="15" t="str">
        <f t="shared" si="22"/>
        <v>(Niv.2 code oranje)</v>
      </c>
      <c r="AF282" s="39"/>
      <c r="AG282" s="39" t="s">
        <v>1560</v>
      </c>
      <c r="AH282" s="39" t="s">
        <v>1561</v>
      </c>
      <c r="AI282" s="39" t="s">
        <v>1561</v>
      </c>
      <c r="AJ282" s="39" t="s">
        <v>1613</v>
      </c>
      <c r="AK282" s="39" t="s">
        <v>1613</v>
      </c>
      <c r="AL282" s="15"/>
      <c r="AM282" s="15" t="s">
        <v>12083</v>
      </c>
      <c r="AN282" s="15"/>
      <c r="AO282" s="39"/>
      <c r="AP282" s="89">
        <f t="shared" si="23"/>
        <v>17</v>
      </c>
      <c r="AQ282" s="13" t="str">
        <f t="shared" si="24"/>
        <v>Hoogwater alarmNiveau 2 code oranje</v>
      </c>
    </row>
    <row r="283" spans="1:43" ht="75" x14ac:dyDescent="0.25">
      <c r="A283" s="15" t="s">
        <v>2162</v>
      </c>
      <c r="B283" s="15" t="s">
        <v>1628</v>
      </c>
      <c r="C283" s="15">
        <v>3</v>
      </c>
      <c r="D283" s="15" t="s">
        <v>2169</v>
      </c>
      <c r="E283" s="94">
        <v>200005240</v>
      </c>
      <c r="F283" s="15">
        <v>200005244</v>
      </c>
      <c r="G283" s="15" t="s">
        <v>2164</v>
      </c>
      <c r="H283" s="15" t="s">
        <v>2164</v>
      </c>
      <c r="I283" s="15" t="s">
        <v>2164</v>
      </c>
      <c r="J283" s="15"/>
      <c r="K283" s="15"/>
      <c r="L283" s="15"/>
      <c r="M283" s="15" t="s">
        <v>2170</v>
      </c>
      <c r="N283" s="15" t="s">
        <v>2170</v>
      </c>
      <c r="O283" s="15" t="s">
        <v>2170</v>
      </c>
      <c r="P283" s="15"/>
      <c r="Q283" s="15"/>
      <c r="R283" s="15"/>
      <c r="S283" s="15"/>
      <c r="T283" s="38"/>
      <c r="U283" s="95"/>
      <c r="V283" s="95" t="s">
        <v>11617</v>
      </c>
      <c r="W283" s="95"/>
      <c r="X283" s="95"/>
      <c r="Y283" s="95"/>
      <c r="Z283" s="15"/>
      <c r="AA283" s="15"/>
      <c r="AB283" s="39">
        <f t="shared" si="20"/>
        <v>15</v>
      </c>
      <c r="AC283" s="39">
        <f t="shared" si="21"/>
        <v>18</v>
      </c>
      <c r="AD283" s="96" t="s">
        <v>2171</v>
      </c>
      <c r="AE283" s="15" t="str">
        <f t="shared" si="22"/>
        <v>(Niv.3 code rood)</v>
      </c>
      <c r="AF283" s="39"/>
      <c r="AG283" s="39" t="s">
        <v>1560</v>
      </c>
      <c r="AH283" s="39" t="s">
        <v>1561</v>
      </c>
      <c r="AI283" s="39" t="s">
        <v>1561</v>
      </c>
      <c r="AJ283" s="39" t="s">
        <v>1613</v>
      </c>
      <c r="AK283" s="39" t="s">
        <v>1613</v>
      </c>
      <c r="AL283" s="15"/>
      <c r="AM283" s="15" t="s">
        <v>12084</v>
      </c>
      <c r="AN283" s="15"/>
      <c r="AO283" s="39"/>
      <c r="AP283" s="89">
        <f t="shared" si="23"/>
        <v>15</v>
      </c>
      <c r="AQ283" s="13" t="str">
        <f t="shared" si="24"/>
        <v>Hoogwater alarmNiveau 3 code rood</v>
      </c>
    </row>
    <row r="284" spans="1:43" x14ac:dyDescent="0.25">
      <c r="A284" s="15" t="s">
        <v>2172</v>
      </c>
      <c r="B284" s="15" t="s">
        <v>1608</v>
      </c>
      <c r="C284" s="15">
        <v>1</v>
      </c>
      <c r="D284" s="15" t="s">
        <v>191</v>
      </c>
      <c r="E284" s="94">
        <v>200011974</v>
      </c>
      <c r="F284" s="15">
        <v>200032543</v>
      </c>
      <c r="G284" s="15" t="s">
        <v>2173</v>
      </c>
      <c r="H284" s="15" t="s">
        <v>2173</v>
      </c>
      <c r="I284" s="15" t="s">
        <v>2173</v>
      </c>
      <c r="J284" s="15">
        <v>10</v>
      </c>
      <c r="K284" s="15">
        <v>14</v>
      </c>
      <c r="L284" s="15">
        <v>5</v>
      </c>
      <c r="M284" s="15" t="s">
        <v>2174</v>
      </c>
      <c r="N284" s="15" t="s">
        <v>2174</v>
      </c>
      <c r="O284" s="15" t="s">
        <v>2174</v>
      </c>
      <c r="P284" s="15"/>
      <c r="Q284" s="15"/>
      <c r="R284" s="15"/>
      <c r="S284" s="15" t="s">
        <v>1632</v>
      </c>
      <c r="T284" s="38">
        <v>12</v>
      </c>
      <c r="U284" s="95"/>
      <c r="V284" s="95"/>
      <c r="W284" s="95"/>
      <c r="X284" s="95"/>
      <c r="Y284" s="95"/>
      <c r="Z284" s="15"/>
      <c r="AA284" s="15"/>
      <c r="AB284" s="39">
        <f t="shared" si="20"/>
        <v>19</v>
      </c>
      <c r="AC284" s="39">
        <f t="shared" si="21"/>
        <v>13</v>
      </c>
      <c r="AD284" s="96" t="s">
        <v>2175</v>
      </c>
      <c r="AE284" s="15" t="str">
        <f t="shared" si="22"/>
        <v/>
      </c>
      <c r="AF284" s="39"/>
      <c r="AG284" s="39" t="s">
        <v>1560</v>
      </c>
      <c r="AH284" s="39" t="s">
        <v>1561</v>
      </c>
      <c r="AI284" s="39" t="s">
        <v>1561</v>
      </c>
      <c r="AJ284" s="39" t="s">
        <v>1561</v>
      </c>
      <c r="AK284" s="39" t="s">
        <v>1561</v>
      </c>
      <c r="AL284" s="15"/>
      <c r="AM284" s="15"/>
      <c r="AN284" s="15"/>
      <c r="AO284" s="39"/>
      <c r="AP284" s="89">
        <f t="shared" si="23"/>
        <v>0</v>
      </c>
      <c r="AQ284" s="13" t="str">
        <f t="shared" si="24"/>
        <v>Hulpverlener gewondAmbulancezorg</v>
      </c>
    </row>
    <row r="285" spans="1:43" x14ac:dyDescent="0.25">
      <c r="A285" s="15" t="s">
        <v>2172</v>
      </c>
      <c r="B285" s="15" t="s">
        <v>1608</v>
      </c>
      <c r="C285" s="15">
        <v>2</v>
      </c>
      <c r="D285" s="15" t="s">
        <v>40</v>
      </c>
      <c r="E285" s="94">
        <v>200011974</v>
      </c>
      <c r="F285" s="15">
        <v>200032544</v>
      </c>
      <c r="G285" s="15" t="s">
        <v>2173</v>
      </c>
      <c r="H285" s="15" t="s">
        <v>2173</v>
      </c>
      <c r="I285" s="15" t="s">
        <v>2173</v>
      </c>
      <c r="J285" s="15">
        <v>10</v>
      </c>
      <c r="K285" s="15">
        <v>14</v>
      </c>
      <c r="L285" s="15">
        <v>5</v>
      </c>
      <c r="M285" s="15" t="s">
        <v>2176</v>
      </c>
      <c r="N285" s="15" t="s">
        <v>2176</v>
      </c>
      <c r="O285" s="15" t="s">
        <v>2176</v>
      </c>
      <c r="P285" s="15"/>
      <c r="Q285" s="15"/>
      <c r="R285" s="15"/>
      <c r="S285" s="15" t="s">
        <v>1632</v>
      </c>
      <c r="T285" s="38">
        <v>12</v>
      </c>
      <c r="U285" s="95"/>
      <c r="V285" s="95"/>
      <c r="W285" s="95"/>
      <c r="X285" s="95"/>
      <c r="Y285" s="95"/>
      <c r="Z285" s="15"/>
      <c r="AA285" s="15"/>
      <c r="AB285" s="39">
        <f t="shared" si="20"/>
        <v>19</v>
      </c>
      <c r="AC285" s="39">
        <f t="shared" si="21"/>
        <v>9</v>
      </c>
      <c r="AD285" s="96" t="s">
        <v>2177</v>
      </c>
      <c r="AE285" s="15" t="str">
        <f t="shared" si="22"/>
        <v/>
      </c>
      <c r="AF285" s="39">
        <v>1</v>
      </c>
      <c r="AG285" s="39" t="s">
        <v>1560</v>
      </c>
      <c r="AH285" s="39" t="s">
        <v>1561</v>
      </c>
      <c r="AI285" s="39" t="s">
        <v>1561</v>
      </c>
      <c r="AJ285" s="39" t="s">
        <v>1561</v>
      </c>
      <c r="AK285" s="39" t="s">
        <v>1561</v>
      </c>
      <c r="AL285" s="15"/>
      <c r="AM285" s="15"/>
      <c r="AN285" s="15"/>
      <c r="AO285" s="39"/>
      <c r="AP285" s="89">
        <f t="shared" si="23"/>
        <v>0</v>
      </c>
      <c r="AQ285" s="13" t="str">
        <f t="shared" si="24"/>
        <v>Hulpverlener gewondBrandweer</v>
      </c>
    </row>
    <row r="286" spans="1:43" x14ac:dyDescent="0.25">
      <c r="A286" s="15" t="s">
        <v>2172</v>
      </c>
      <c r="B286" s="15" t="s">
        <v>1608</v>
      </c>
      <c r="C286" s="15">
        <v>3</v>
      </c>
      <c r="D286" s="15" t="s">
        <v>100</v>
      </c>
      <c r="E286" s="94">
        <v>200011974</v>
      </c>
      <c r="F286" s="15">
        <v>200032545</v>
      </c>
      <c r="G286" s="15" t="s">
        <v>2173</v>
      </c>
      <c r="H286" s="15" t="s">
        <v>2173</v>
      </c>
      <c r="I286" s="15" t="s">
        <v>2173</v>
      </c>
      <c r="J286" s="15">
        <v>10</v>
      </c>
      <c r="K286" s="15">
        <v>14</v>
      </c>
      <c r="L286" s="15">
        <v>5</v>
      </c>
      <c r="M286" s="15" t="s">
        <v>2178</v>
      </c>
      <c r="N286" s="15" t="s">
        <v>2178</v>
      </c>
      <c r="O286" s="15" t="s">
        <v>2178</v>
      </c>
      <c r="P286" s="15"/>
      <c r="Q286" s="15"/>
      <c r="R286" s="15"/>
      <c r="S286" s="15" t="s">
        <v>1632</v>
      </c>
      <c r="T286" s="38">
        <v>12</v>
      </c>
      <c r="U286" s="95"/>
      <c r="V286" s="95"/>
      <c r="W286" s="95"/>
      <c r="X286" s="95"/>
      <c r="Y286" s="95"/>
      <c r="Z286" s="15"/>
      <c r="AA286" s="15"/>
      <c r="AB286" s="39">
        <f t="shared" si="20"/>
        <v>19</v>
      </c>
      <c r="AC286" s="39">
        <f t="shared" si="21"/>
        <v>7</v>
      </c>
      <c r="AD286" s="96" t="s">
        <v>2179</v>
      </c>
      <c r="AE286" s="15" t="str">
        <f t="shared" si="22"/>
        <v/>
      </c>
      <c r="AF286" s="39"/>
      <c r="AG286" s="39" t="s">
        <v>1560</v>
      </c>
      <c r="AH286" s="39" t="s">
        <v>1561</v>
      </c>
      <c r="AI286" s="39" t="s">
        <v>1561</v>
      </c>
      <c r="AJ286" s="39" t="s">
        <v>1561</v>
      </c>
      <c r="AK286" s="39" t="s">
        <v>1561</v>
      </c>
      <c r="AL286" s="15"/>
      <c r="AM286" s="15"/>
      <c r="AN286" s="15"/>
      <c r="AO286" s="39"/>
      <c r="AP286" s="89">
        <f t="shared" si="23"/>
        <v>0</v>
      </c>
      <c r="AQ286" s="13" t="str">
        <f t="shared" si="24"/>
        <v>Hulpverlener gewondPolitie</v>
      </c>
    </row>
    <row r="287" spans="1:43" x14ac:dyDescent="0.25">
      <c r="A287" s="15" t="s">
        <v>2180</v>
      </c>
      <c r="B287" s="15" t="s">
        <v>1695</v>
      </c>
      <c r="C287" s="15">
        <v>1</v>
      </c>
      <c r="D287" s="15" t="s">
        <v>1613</v>
      </c>
      <c r="E287" s="94">
        <v>200005247</v>
      </c>
      <c r="F287" s="15">
        <v>200035784</v>
      </c>
      <c r="G287" s="15" t="s">
        <v>2181</v>
      </c>
      <c r="H287" s="15" t="s">
        <v>2181</v>
      </c>
      <c r="I287" s="15" t="s">
        <v>2181</v>
      </c>
      <c r="J287" s="15"/>
      <c r="K287" s="15"/>
      <c r="L287" s="15"/>
      <c r="M287" s="15" t="s">
        <v>2182</v>
      </c>
      <c r="N287" s="15" t="s">
        <v>2182</v>
      </c>
      <c r="O287" s="15" t="s">
        <v>2182</v>
      </c>
      <c r="P287" s="15"/>
      <c r="Q287" s="15"/>
      <c r="R287" s="15"/>
      <c r="S287" s="15"/>
      <c r="T287" s="38"/>
      <c r="U287" s="95"/>
      <c r="V287" s="95"/>
      <c r="W287" s="95"/>
      <c r="X287" s="95"/>
      <c r="Y287" s="95"/>
      <c r="Z287" s="15"/>
      <c r="AA287" s="15"/>
      <c r="AB287" s="39">
        <f t="shared" si="20"/>
        <v>16</v>
      </c>
      <c r="AC287" s="39">
        <f t="shared" si="21"/>
        <v>2</v>
      </c>
      <c r="AD287" s="96" t="s">
        <v>2183</v>
      </c>
      <c r="AE287" s="15" t="str">
        <f t="shared" si="22"/>
        <v/>
      </c>
      <c r="AF287" s="39"/>
      <c r="AG287" s="39" t="s">
        <v>1560</v>
      </c>
      <c r="AH287" s="39" t="s">
        <v>1561</v>
      </c>
      <c r="AI287" s="39" t="s">
        <v>1561</v>
      </c>
      <c r="AJ287" s="39" t="s">
        <v>1561</v>
      </c>
      <c r="AK287" s="39" t="s">
        <v>1561</v>
      </c>
      <c r="AL287" s="15"/>
      <c r="AM287" s="15"/>
      <c r="AN287" s="15"/>
      <c r="AO287" s="39"/>
      <c r="AP287" s="89">
        <f t="shared" si="23"/>
        <v>0</v>
      </c>
      <c r="AQ287" s="13" t="str">
        <f t="shared" si="24"/>
        <v>Incident meesterJa</v>
      </c>
    </row>
    <row r="288" spans="1:43" x14ac:dyDescent="0.25">
      <c r="A288" s="15" t="s">
        <v>2180</v>
      </c>
      <c r="B288" s="15" t="s">
        <v>1695</v>
      </c>
      <c r="C288" s="15">
        <v>2</v>
      </c>
      <c r="D288" s="15" t="s">
        <v>1561</v>
      </c>
      <c r="E288" s="94">
        <v>200005247</v>
      </c>
      <c r="F288" s="15">
        <v>200035785</v>
      </c>
      <c r="G288" s="15" t="s">
        <v>2181</v>
      </c>
      <c r="H288" s="15" t="s">
        <v>2181</v>
      </c>
      <c r="I288" s="15" t="s">
        <v>2181</v>
      </c>
      <c r="J288" s="15"/>
      <c r="K288" s="15"/>
      <c r="L288" s="15"/>
      <c r="M288" s="15" t="s">
        <v>2184</v>
      </c>
      <c r="N288" s="15" t="s">
        <v>2184</v>
      </c>
      <c r="O288" s="15" t="s">
        <v>2184</v>
      </c>
      <c r="P288" s="15"/>
      <c r="Q288" s="15"/>
      <c r="R288" s="15"/>
      <c r="S288" s="15"/>
      <c r="T288" s="38"/>
      <c r="U288" s="95"/>
      <c r="V288" s="95"/>
      <c r="W288" s="95"/>
      <c r="X288" s="95"/>
      <c r="Y288" s="95"/>
      <c r="Z288" s="15"/>
      <c r="AA288" s="15"/>
      <c r="AB288" s="39">
        <f t="shared" si="20"/>
        <v>16</v>
      </c>
      <c r="AC288" s="39">
        <f t="shared" si="21"/>
        <v>3</v>
      </c>
      <c r="AD288" s="96" t="s">
        <v>2185</v>
      </c>
      <c r="AE288" s="15" t="str">
        <f t="shared" si="22"/>
        <v/>
      </c>
      <c r="AF288" s="39"/>
      <c r="AG288" s="39" t="s">
        <v>1560</v>
      </c>
      <c r="AH288" s="39" t="s">
        <v>1561</v>
      </c>
      <c r="AI288" s="39" t="s">
        <v>1561</v>
      </c>
      <c r="AJ288" s="39" t="s">
        <v>1561</v>
      </c>
      <c r="AK288" s="39" t="s">
        <v>1561</v>
      </c>
      <c r="AL288" s="15"/>
      <c r="AM288" s="15"/>
      <c r="AN288" s="15"/>
      <c r="AO288" s="39"/>
      <c r="AP288" s="89">
        <f t="shared" si="23"/>
        <v>0</v>
      </c>
      <c r="AQ288" s="13" t="str">
        <f t="shared" si="24"/>
        <v>Incident meesterNee</v>
      </c>
    </row>
    <row r="289" spans="1:43" x14ac:dyDescent="0.25">
      <c r="A289" s="15" t="s">
        <v>2186</v>
      </c>
      <c r="B289" s="15" t="s">
        <v>1608</v>
      </c>
      <c r="C289" s="15">
        <v>1</v>
      </c>
      <c r="D289" s="15" t="s">
        <v>2187</v>
      </c>
      <c r="E289" s="94">
        <v>200000340</v>
      </c>
      <c r="F289" s="15">
        <v>200033056</v>
      </c>
      <c r="G289" s="15" t="s">
        <v>2188</v>
      </c>
      <c r="H289" s="15" t="s">
        <v>2188</v>
      </c>
      <c r="I289" s="15" t="s">
        <v>2188</v>
      </c>
      <c r="J289" s="15"/>
      <c r="K289" s="15"/>
      <c r="L289" s="15"/>
      <c r="M289" s="15" t="s">
        <v>2189</v>
      </c>
      <c r="N289" s="15" t="s">
        <v>2189</v>
      </c>
      <c r="O289" s="15" t="s">
        <v>2189</v>
      </c>
      <c r="P289" s="15"/>
      <c r="Q289" s="15"/>
      <c r="R289" s="15"/>
      <c r="S289" s="15" t="s">
        <v>1675</v>
      </c>
      <c r="T289" s="38">
        <v>12</v>
      </c>
      <c r="U289" s="95"/>
      <c r="V289" s="95"/>
      <c r="W289" s="95"/>
      <c r="X289" s="95"/>
      <c r="Y289" s="95"/>
      <c r="Z289" s="15"/>
      <c r="AA289" s="15"/>
      <c r="AB289" s="39">
        <f t="shared" si="20"/>
        <v>18</v>
      </c>
      <c r="AC289" s="39">
        <f t="shared" si="21"/>
        <v>13</v>
      </c>
      <c r="AD289" s="96" t="s">
        <v>2190</v>
      </c>
      <c r="AE289" s="15" t="str">
        <f t="shared" si="22"/>
        <v/>
      </c>
      <c r="AF289" s="39"/>
      <c r="AG289" s="39" t="s">
        <v>1560</v>
      </c>
      <c r="AH289" s="39" t="s">
        <v>1561</v>
      </c>
      <c r="AI289" s="39" t="s">
        <v>1561</v>
      </c>
      <c r="AJ289" s="39" t="s">
        <v>1561</v>
      </c>
      <c r="AK289" s="39" t="s">
        <v>1561</v>
      </c>
      <c r="AL289" s="15"/>
      <c r="AM289" s="15"/>
      <c r="AN289" s="15"/>
      <c r="AO289" s="39"/>
      <c r="AP289" s="89">
        <f t="shared" si="23"/>
        <v>0</v>
      </c>
      <c r="AQ289" s="13" t="str">
        <f t="shared" si="24"/>
        <v>IncidentmanagementPersonenautos</v>
      </c>
    </row>
    <row r="290" spans="1:43" x14ac:dyDescent="0.25">
      <c r="A290" s="15" t="s">
        <v>2186</v>
      </c>
      <c r="B290" s="15" t="s">
        <v>1608</v>
      </c>
      <c r="C290" s="15">
        <v>2</v>
      </c>
      <c r="D290" s="15" t="s">
        <v>2191</v>
      </c>
      <c r="E290" s="94">
        <v>200000340</v>
      </c>
      <c r="F290" s="15">
        <v>200033057</v>
      </c>
      <c r="G290" s="15" t="s">
        <v>2188</v>
      </c>
      <c r="H290" s="15" t="s">
        <v>2188</v>
      </c>
      <c r="I290" s="15" t="s">
        <v>2188</v>
      </c>
      <c r="J290" s="15"/>
      <c r="K290" s="15"/>
      <c r="L290" s="15"/>
      <c r="M290" s="15" t="s">
        <v>2192</v>
      </c>
      <c r="N290" s="15" t="s">
        <v>2192</v>
      </c>
      <c r="O290" s="15" t="s">
        <v>2192</v>
      </c>
      <c r="P290" s="15"/>
      <c r="Q290" s="15"/>
      <c r="R290" s="15"/>
      <c r="S290" s="15" t="s">
        <v>1675</v>
      </c>
      <c r="T290" s="38">
        <v>12</v>
      </c>
      <c r="U290" s="95"/>
      <c r="V290" s="95"/>
      <c r="W290" s="95" t="s">
        <v>2193</v>
      </c>
      <c r="X290" s="95"/>
      <c r="Y290" s="95"/>
      <c r="Z290" s="15"/>
      <c r="AA290" s="15"/>
      <c r="AB290" s="39">
        <f t="shared" si="20"/>
        <v>18</v>
      </c>
      <c r="AC290" s="39">
        <f t="shared" si="21"/>
        <v>11</v>
      </c>
      <c r="AD290" s="96" t="s">
        <v>2194</v>
      </c>
      <c r="AE290" s="15" t="str">
        <f t="shared" si="22"/>
        <v/>
      </c>
      <c r="AF290" s="39"/>
      <c r="AG290" s="39" t="s">
        <v>1560</v>
      </c>
      <c r="AH290" s="39" t="s">
        <v>1561</v>
      </c>
      <c r="AI290" s="39" t="s">
        <v>1561</v>
      </c>
      <c r="AJ290" s="39" t="s">
        <v>1561</v>
      </c>
      <c r="AK290" s="39" t="s">
        <v>1561</v>
      </c>
      <c r="AL290" s="15"/>
      <c r="AM290" s="15"/>
      <c r="AN290" s="15"/>
      <c r="AO290" s="39"/>
      <c r="AP290" s="89">
        <f t="shared" si="23"/>
        <v>0</v>
      </c>
      <c r="AQ290" s="13" t="str">
        <f t="shared" si="24"/>
        <v>IncidentmanagementVrachtautos</v>
      </c>
    </row>
    <row r="291" spans="1:43" x14ac:dyDescent="0.25">
      <c r="A291" s="15" t="s">
        <v>2186</v>
      </c>
      <c r="B291" s="15" t="s">
        <v>1608</v>
      </c>
      <c r="C291" s="15">
        <v>3</v>
      </c>
      <c r="D291" s="15" t="s">
        <v>2195</v>
      </c>
      <c r="E291" s="94">
        <v>200000340</v>
      </c>
      <c r="F291" s="15">
        <v>200040079</v>
      </c>
      <c r="G291" s="15" t="s">
        <v>2188</v>
      </c>
      <c r="H291" s="15" t="s">
        <v>2188</v>
      </c>
      <c r="I291" s="15" t="s">
        <v>2188</v>
      </c>
      <c r="J291" s="15"/>
      <c r="K291" s="15"/>
      <c r="L291" s="15"/>
      <c r="M291" s="15" t="s">
        <v>11870</v>
      </c>
      <c r="N291" s="15" t="s">
        <v>11870</v>
      </c>
      <c r="O291" s="15" t="s">
        <v>11870</v>
      </c>
      <c r="P291" s="15"/>
      <c r="Q291" s="15"/>
      <c r="R291" s="15"/>
      <c r="S291" s="15" t="s">
        <v>1675</v>
      </c>
      <c r="T291" s="38">
        <v>12</v>
      </c>
      <c r="U291" s="95"/>
      <c r="V291" s="95"/>
      <c r="W291" s="95"/>
      <c r="X291" s="95"/>
      <c r="Y291" s="95"/>
      <c r="Z291" s="15"/>
      <c r="AA291" s="15"/>
      <c r="AB291" s="39">
        <f t="shared" si="20"/>
        <v>18</v>
      </c>
      <c r="AC291" s="39">
        <f t="shared" si="21"/>
        <v>8</v>
      </c>
      <c r="AD291" s="96" t="s">
        <v>2196</v>
      </c>
      <c r="AE291" s="15" t="str">
        <f t="shared" si="22"/>
        <v/>
      </c>
      <c r="AF291" s="39"/>
      <c r="AG291" s="39" t="s">
        <v>1560</v>
      </c>
      <c r="AH291" s="39" t="s">
        <v>1561</v>
      </c>
      <c r="AI291" s="39" t="s">
        <v>1561</v>
      </c>
      <c r="AJ291" s="39" t="s">
        <v>1561</v>
      </c>
      <c r="AK291" s="39" t="s">
        <v>1561</v>
      </c>
      <c r="AL291" s="15"/>
      <c r="AM291" s="15"/>
      <c r="AN291" s="15"/>
      <c r="AO291" s="39"/>
      <c r="AP291" s="89">
        <f t="shared" si="23"/>
        <v>0</v>
      </c>
      <c r="AQ291" s="13" t="str">
        <f t="shared" si="24"/>
        <v>IncidentmanagementAlgemeen</v>
      </c>
    </row>
    <row r="292" spans="1:43" x14ac:dyDescent="0.25">
      <c r="A292" s="15" t="s">
        <v>2197</v>
      </c>
      <c r="B292" s="15" t="s">
        <v>1608</v>
      </c>
      <c r="C292" s="15">
        <v>1</v>
      </c>
      <c r="D292" s="15" t="s">
        <v>2198</v>
      </c>
      <c r="E292" s="94">
        <v>200000341</v>
      </c>
      <c r="F292" s="15">
        <v>200035786</v>
      </c>
      <c r="G292" s="15" t="s">
        <v>2199</v>
      </c>
      <c r="H292" s="15" t="s">
        <v>2199</v>
      </c>
      <c r="I292" s="15" t="s">
        <v>2199</v>
      </c>
      <c r="J292" s="15"/>
      <c r="K292" s="15"/>
      <c r="L292" s="15"/>
      <c r="M292" s="15" t="s">
        <v>2200</v>
      </c>
      <c r="N292" s="15" t="s">
        <v>2200</v>
      </c>
      <c r="O292" s="15" t="s">
        <v>2200</v>
      </c>
      <c r="P292" s="15"/>
      <c r="Q292" s="15"/>
      <c r="R292" s="15"/>
      <c r="S292" s="15" t="s">
        <v>187</v>
      </c>
      <c r="T292" s="38">
        <v>6</v>
      </c>
      <c r="U292" s="95"/>
      <c r="V292" s="95"/>
      <c r="W292" s="95" t="s">
        <v>2193</v>
      </c>
      <c r="X292" s="95"/>
      <c r="Y292" s="95"/>
      <c r="Z292" s="15"/>
      <c r="AA292" s="15"/>
      <c r="AB292" s="39">
        <f t="shared" si="20"/>
        <v>9</v>
      </c>
      <c r="AC292" s="39">
        <f t="shared" si="21"/>
        <v>3</v>
      </c>
      <c r="AD292" s="96" t="s">
        <v>2201</v>
      </c>
      <c r="AE292" s="15" t="str">
        <f t="shared" si="22"/>
        <v/>
      </c>
      <c r="AF292" s="39"/>
      <c r="AG292" s="39" t="s">
        <v>1560</v>
      </c>
      <c r="AH292" s="39" t="s">
        <v>1561</v>
      </c>
      <c r="AI292" s="39" t="s">
        <v>1561</v>
      </c>
      <c r="AJ292" s="39" t="s">
        <v>1561</v>
      </c>
      <c r="AK292" s="39" t="s">
        <v>1561</v>
      </c>
      <c r="AL292" s="15"/>
      <c r="AM292" s="15"/>
      <c r="AN292" s="15"/>
      <c r="AO292" s="39"/>
      <c r="AP292" s="89">
        <f t="shared" si="23"/>
        <v>0</v>
      </c>
      <c r="AQ292" s="13" t="str">
        <f t="shared" si="24"/>
        <v>InstantieAID</v>
      </c>
    </row>
    <row r="293" spans="1:43" x14ac:dyDescent="0.25">
      <c r="A293" s="15" t="s">
        <v>2197</v>
      </c>
      <c r="B293" s="15" t="s">
        <v>1608</v>
      </c>
      <c r="C293" s="15">
        <v>2</v>
      </c>
      <c r="D293" s="15" t="s">
        <v>11719</v>
      </c>
      <c r="E293" s="94">
        <v>200000341</v>
      </c>
      <c r="F293" s="15">
        <v>200040081</v>
      </c>
      <c r="G293" s="15" t="s">
        <v>2199</v>
      </c>
      <c r="H293" s="15" t="s">
        <v>2199</v>
      </c>
      <c r="I293" s="15" t="s">
        <v>2199</v>
      </c>
      <c r="J293" s="15"/>
      <c r="K293" s="15"/>
      <c r="L293" s="15"/>
      <c r="M293" s="15" t="s">
        <v>11720</v>
      </c>
      <c r="N293" s="15" t="s">
        <v>11720</v>
      </c>
      <c r="O293" s="15" t="s">
        <v>11720</v>
      </c>
      <c r="P293" s="15"/>
      <c r="Q293" s="15"/>
      <c r="R293" s="15"/>
      <c r="S293" s="15" t="s">
        <v>187</v>
      </c>
      <c r="T293" s="38">
        <v>6</v>
      </c>
      <c r="U293" s="95"/>
      <c r="V293" s="95"/>
      <c r="W293" s="95" t="s">
        <v>2193</v>
      </c>
      <c r="X293" s="95"/>
      <c r="Y293" s="95"/>
      <c r="Z293" s="15"/>
      <c r="AA293" s="15"/>
      <c r="AB293" s="39">
        <f t="shared" si="20"/>
        <v>9</v>
      </c>
      <c r="AC293" s="39">
        <f t="shared" si="21"/>
        <v>16</v>
      </c>
      <c r="AD293" s="96" t="s">
        <v>11721</v>
      </c>
      <c r="AE293" s="15" t="str">
        <f t="shared" si="22"/>
        <v/>
      </c>
      <c r="AF293" s="39"/>
      <c r="AG293" s="39" t="s">
        <v>1560</v>
      </c>
      <c r="AH293" s="39" t="s">
        <v>1561</v>
      </c>
      <c r="AI293" s="39" t="s">
        <v>1561</v>
      </c>
      <c r="AJ293" s="39" t="s">
        <v>1561</v>
      </c>
      <c r="AK293" s="39" t="s">
        <v>1561</v>
      </c>
      <c r="AL293" s="15"/>
      <c r="AM293" s="15"/>
      <c r="AN293" s="15"/>
      <c r="AO293" s="39"/>
      <c r="AP293" s="89">
        <f t="shared" si="23"/>
        <v>0</v>
      </c>
      <c r="AQ293" s="13" t="str">
        <f t="shared" si="24"/>
        <v>InstantieArbeidsinspectie</v>
      </c>
    </row>
    <row r="294" spans="1:43" x14ac:dyDescent="0.25">
      <c r="A294" s="15" t="s">
        <v>2197</v>
      </c>
      <c r="B294" s="15" t="s">
        <v>1608</v>
      </c>
      <c r="C294" s="15">
        <v>3</v>
      </c>
      <c r="D294" s="15" t="s">
        <v>2202</v>
      </c>
      <c r="E294" s="94">
        <v>200000341</v>
      </c>
      <c r="F294" s="15">
        <v>200035787</v>
      </c>
      <c r="G294" s="15" t="s">
        <v>2199</v>
      </c>
      <c r="H294" s="15" t="s">
        <v>2199</v>
      </c>
      <c r="I294" s="15" t="s">
        <v>2199</v>
      </c>
      <c r="J294" s="15"/>
      <c r="K294" s="15"/>
      <c r="L294" s="15"/>
      <c r="M294" s="15" t="s">
        <v>2203</v>
      </c>
      <c r="N294" s="15" t="s">
        <v>2203</v>
      </c>
      <c r="O294" s="15" t="s">
        <v>2203</v>
      </c>
      <c r="P294" s="15"/>
      <c r="Q294" s="15"/>
      <c r="R294" s="15"/>
      <c r="S294" s="15" t="s">
        <v>187</v>
      </c>
      <c r="T294" s="38">
        <v>6</v>
      </c>
      <c r="U294" s="95"/>
      <c r="V294" s="95"/>
      <c r="W294" s="95" t="s">
        <v>2193</v>
      </c>
      <c r="X294" s="95"/>
      <c r="Y294" s="95"/>
      <c r="Z294" s="15"/>
      <c r="AA294" s="15"/>
      <c r="AB294" s="39">
        <f t="shared" si="20"/>
        <v>9</v>
      </c>
      <c r="AC294" s="39">
        <f t="shared" si="21"/>
        <v>17</v>
      </c>
      <c r="AD294" s="96" t="s">
        <v>2204</v>
      </c>
      <c r="AE294" s="15" t="str">
        <f t="shared" si="22"/>
        <v/>
      </c>
      <c r="AF294" s="39"/>
      <c r="AG294" s="39" t="s">
        <v>1560</v>
      </c>
      <c r="AH294" s="39" t="s">
        <v>1561</v>
      </c>
      <c r="AI294" s="39" t="s">
        <v>1561</v>
      </c>
      <c r="AJ294" s="39" t="s">
        <v>1561</v>
      </c>
      <c r="AK294" s="39" t="s">
        <v>1561</v>
      </c>
      <c r="AL294" s="15"/>
      <c r="AM294" s="15"/>
      <c r="AN294" s="15"/>
      <c r="AO294" s="39"/>
      <c r="AP294" s="89">
        <f t="shared" si="23"/>
        <v>0</v>
      </c>
      <c r="AQ294" s="13" t="str">
        <f t="shared" si="24"/>
        <v>InstantieBouw &amp; Woningtoez</v>
      </c>
    </row>
    <row r="295" spans="1:43" x14ac:dyDescent="0.25">
      <c r="A295" s="15" t="s">
        <v>2197</v>
      </c>
      <c r="B295" s="15" t="s">
        <v>1608</v>
      </c>
      <c r="C295" s="15">
        <v>4</v>
      </c>
      <c r="D295" s="15" t="s">
        <v>2205</v>
      </c>
      <c r="E295" s="94">
        <v>200000341</v>
      </c>
      <c r="F295" s="15">
        <v>200035788</v>
      </c>
      <c r="G295" s="15" t="s">
        <v>2199</v>
      </c>
      <c r="H295" s="15" t="s">
        <v>2199</v>
      </c>
      <c r="I295" s="15" t="s">
        <v>2199</v>
      </c>
      <c r="J295" s="15"/>
      <c r="K295" s="15"/>
      <c r="L295" s="15"/>
      <c r="M295" s="15" t="s">
        <v>2206</v>
      </c>
      <c r="N295" s="15" t="s">
        <v>2206</v>
      </c>
      <c r="O295" s="15" t="s">
        <v>2206</v>
      </c>
      <c r="P295" s="15"/>
      <c r="Q295" s="15"/>
      <c r="R295" s="15"/>
      <c r="S295" s="15" t="s">
        <v>187</v>
      </c>
      <c r="T295" s="38">
        <v>6</v>
      </c>
      <c r="U295" s="95"/>
      <c r="V295" s="95"/>
      <c r="W295" s="95" t="s">
        <v>2193</v>
      </c>
      <c r="X295" s="95"/>
      <c r="Y295" s="95"/>
      <c r="Z295" s="15"/>
      <c r="AA295" s="15"/>
      <c r="AB295" s="39">
        <f t="shared" si="20"/>
        <v>9</v>
      </c>
      <c r="AC295" s="39">
        <f t="shared" si="21"/>
        <v>11</v>
      </c>
      <c r="AD295" s="96" t="s">
        <v>2207</v>
      </c>
      <c r="AE295" s="15" t="str">
        <f t="shared" si="22"/>
        <v/>
      </c>
      <c r="AF295" s="39"/>
      <c r="AG295" s="39" t="s">
        <v>1560</v>
      </c>
      <c r="AH295" s="39" t="s">
        <v>1561</v>
      </c>
      <c r="AI295" s="39" t="s">
        <v>1561</v>
      </c>
      <c r="AJ295" s="39" t="s">
        <v>1561</v>
      </c>
      <c r="AK295" s="39" t="s">
        <v>1561</v>
      </c>
      <c r="AL295" s="15"/>
      <c r="AM295" s="15"/>
      <c r="AN295" s="15"/>
      <c r="AO295" s="39"/>
      <c r="AP295" s="89">
        <f t="shared" si="23"/>
        <v>0</v>
      </c>
      <c r="AQ295" s="13" t="str">
        <f t="shared" si="24"/>
        <v>InstantieBrugwachter</v>
      </c>
    </row>
    <row r="296" spans="1:43" x14ac:dyDescent="0.25">
      <c r="A296" s="15" t="s">
        <v>2197</v>
      </c>
      <c r="B296" s="15" t="s">
        <v>1608</v>
      </c>
      <c r="C296" s="15">
        <v>5</v>
      </c>
      <c r="D296" s="15" t="s">
        <v>2208</v>
      </c>
      <c r="E296" s="94">
        <v>200000341</v>
      </c>
      <c r="F296" s="15">
        <v>200035789</v>
      </c>
      <c r="G296" s="15" t="s">
        <v>2199</v>
      </c>
      <c r="H296" s="15" t="s">
        <v>2199</v>
      </c>
      <c r="I296" s="15" t="s">
        <v>2199</v>
      </c>
      <c r="J296" s="15"/>
      <c r="K296" s="15"/>
      <c r="L296" s="15"/>
      <c r="M296" s="15" t="s">
        <v>2209</v>
      </c>
      <c r="N296" s="15" t="s">
        <v>2209</v>
      </c>
      <c r="O296" s="15" t="s">
        <v>2209</v>
      </c>
      <c r="P296" s="15"/>
      <c r="Q296" s="15"/>
      <c r="R296" s="15"/>
      <c r="S296" s="15" t="s">
        <v>187</v>
      </c>
      <c r="T296" s="38">
        <v>6</v>
      </c>
      <c r="U296" s="95"/>
      <c r="V296" s="95"/>
      <c r="W296" s="95" t="s">
        <v>2193</v>
      </c>
      <c r="X296" s="95"/>
      <c r="Y296" s="95"/>
      <c r="Z296" s="15"/>
      <c r="AA296" s="15"/>
      <c r="AB296" s="39">
        <f t="shared" si="20"/>
        <v>9</v>
      </c>
      <c r="AC296" s="39">
        <f t="shared" si="21"/>
        <v>15</v>
      </c>
      <c r="AD296" s="96" t="s">
        <v>2210</v>
      </c>
      <c r="AE296" s="15" t="str">
        <f t="shared" si="22"/>
        <v/>
      </c>
      <c r="AF296" s="39"/>
      <c r="AG296" s="39" t="s">
        <v>1560</v>
      </c>
      <c r="AH296" s="39" t="s">
        <v>1561</v>
      </c>
      <c r="AI296" s="39" t="s">
        <v>1561</v>
      </c>
      <c r="AJ296" s="39" t="s">
        <v>1561</v>
      </c>
      <c r="AK296" s="39" t="s">
        <v>1561</v>
      </c>
      <c r="AL296" s="15"/>
      <c r="AM296" s="15"/>
      <c r="AN296" s="15"/>
      <c r="AO296" s="39"/>
      <c r="AP296" s="89">
        <f t="shared" si="23"/>
        <v>0</v>
      </c>
      <c r="AQ296" s="13" t="str">
        <f t="shared" si="24"/>
        <v>InstantieBusmaatschappij</v>
      </c>
    </row>
    <row r="297" spans="1:43" x14ac:dyDescent="0.25">
      <c r="A297" s="15" t="s">
        <v>2197</v>
      </c>
      <c r="B297" s="15" t="s">
        <v>1608</v>
      </c>
      <c r="C297" s="15">
        <v>6</v>
      </c>
      <c r="D297" s="15" t="s">
        <v>2211</v>
      </c>
      <c r="E297" s="94">
        <v>200000341</v>
      </c>
      <c r="F297" s="15">
        <v>200035790</v>
      </c>
      <c r="G297" s="15" t="s">
        <v>2199</v>
      </c>
      <c r="H297" s="15" t="s">
        <v>2199</v>
      </c>
      <c r="I297" s="15" t="s">
        <v>2199</v>
      </c>
      <c r="J297" s="15"/>
      <c r="K297" s="15"/>
      <c r="L297" s="15"/>
      <c r="M297" s="15" t="s">
        <v>2212</v>
      </c>
      <c r="N297" s="15" t="s">
        <v>2212</v>
      </c>
      <c r="O297" s="15" t="s">
        <v>2212</v>
      </c>
      <c r="P297" s="15"/>
      <c r="Q297" s="15"/>
      <c r="R297" s="15"/>
      <c r="S297" s="15" t="s">
        <v>187</v>
      </c>
      <c r="T297" s="38">
        <v>6</v>
      </c>
      <c r="U297" s="95"/>
      <c r="V297" s="95"/>
      <c r="W297" s="95" t="s">
        <v>2193</v>
      </c>
      <c r="X297" s="95"/>
      <c r="Y297" s="95"/>
      <c r="Z297" s="15"/>
      <c r="AA297" s="15"/>
      <c r="AB297" s="39">
        <f t="shared" si="20"/>
        <v>9</v>
      </c>
      <c r="AC297" s="39">
        <f t="shared" si="21"/>
        <v>14</v>
      </c>
      <c r="AD297" s="96" t="s">
        <v>2213</v>
      </c>
      <c r="AE297" s="15" t="str">
        <f t="shared" si="22"/>
        <v/>
      </c>
      <c r="AF297" s="39"/>
      <c r="AG297" s="39" t="s">
        <v>1560</v>
      </c>
      <c r="AH297" s="39" t="s">
        <v>1561</v>
      </c>
      <c r="AI297" s="39" t="s">
        <v>1561</v>
      </c>
      <c r="AJ297" s="39" t="s">
        <v>1561</v>
      </c>
      <c r="AK297" s="39" t="s">
        <v>1561</v>
      </c>
      <c r="AL297" s="15"/>
      <c r="AM297" s="15"/>
      <c r="AN297" s="15"/>
      <c r="AO297" s="39"/>
      <c r="AP297" s="89">
        <f t="shared" si="23"/>
        <v>0</v>
      </c>
      <c r="AQ297" s="13" t="str">
        <f t="shared" si="24"/>
        <v>InstantieCameratoezicht</v>
      </c>
    </row>
    <row r="298" spans="1:43" x14ac:dyDescent="0.25">
      <c r="A298" s="15" t="s">
        <v>2197</v>
      </c>
      <c r="B298" s="15" t="s">
        <v>1608</v>
      </c>
      <c r="C298" s="15">
        <v>7</v>
      </c>
      <c r="D298" s="15" t="s">
        <v>2214</v>
      </c>
      <c r="E298" s="94">
        <v>200000341</v>
      </c>
      <c r="F298" s="15">
        <v>200035791</v>
      </c>
      <c r="G298" s="15" t="s">
        <v>2199</v>
      </c>
      <c r="H298" s="15" t="s">
        <v>2199</v>
      </c>
      <c r="I298" s="15" t="s">
        <v>2199</v>
      </c>
      <c r="J298" s="15"/>
      <c r="K298" s="15"/>
      <c r="L298" s="15"/>
      <c r="M298" s="15" t="s">
        <v>2215</v>
      </c>
      <c r="N298" s="15" t="s">
        <v>2215</v>
      </c>
      <c r="O298" s="15" t="s">
        <v>2215</v>
      </c>
      <c r="P298" s="15"/>
      <c r="Q298" s="15"/>
      <c r="R298" s="15"/>
      <c r="S298" s="15" t="s">
        <v>187</v>
      </c>
      <c r="T298" s="38">
        <v>6</v>
      </c>
      <c r="U298" s="95"/>
      <c r="V298" s="95"/>
      <c r="W298" s="95" t="s">
        <v>2193</v>
      </c>
      <c r="X298" s="95"/>
      <c r="Y298" s="95"/>
      <c r="Z298" s="15"/>
      <c r="AA298" s="15"/>
      <c r="AB298" s="39">
        <f t="shared" si="20"/>
        <v>9</v>
      </c>
      <c r="AC298" s="39">
        <f t="shared" si="21"/>
        <v>3</v>
      </c>
      <c r="AD298" s="96" t="s">
        <v>2216</v>
      </c>
      <c r="AE298" s="15" t="str">
        <f t="shared" si="22"/>
        <v/>
      </c>
      <c r="AF298" s="39"/>
      <c r="AG298" s="39" t="s">
        <v>1560</v>
      </c>
      <c r="AH298" s="39" t="s">
        <v>1561</v>
      </c>
      <c r="AI298" s="39" t="s">
        <v>1561</v>
      </c>
      <c r="AJ298" s="39" t="s">
        <v>1561</v>
      </c>
      <c r="AK298" s="39" t="s">
        <v>1561</v>
      </c>
      <c r="AL298" s="15"/>
      <c r="AM298" s="15"/>
      <c r="AN298" s="15"/>
      <c r="AO298" s="39"/>
      <c r="AP298" s="89">
        <f t="shared" si="23"/>
        <v>0</v>
      </c>
      <c r="AQ298" s="13" t="str">
        <f t="shared" si="24"/>
        <v>InstantieCMV</v>
      </c>
    </row>
    <row r="299" spans="1:43" x14ac:dyDescent="0.25">
      <c r="A299" s="15" t="s">
        <v>2197</v>
      </c>
      <c r="B299" s="15" t="s">
        <v>1608</v>
      </c>
      <c r="C299" s="15">
        <v>8</v>
      </c>
      <c r="D299" s="15" t="s">
        <v>2217</v>
      </c>
      <c r="E299" s="94">
        <v>200000341</v>
      </c>
      <c r="F299" s="15">
        <v>200035792</v>
      </c>
      <c r="G299" s="15" t="s">
        <v>2199</v>
      </c>
      <c r="H299" s="15" t="s">
        <v>2199</v>
      </c>
      <c r="I299" s="15" t="s">
        <v>2199</v>
      </c>
      <c r="J299" s="15"/>
      <c r="K299" s="15"/>
      <c r="L299" s="15"/>
      <c r="M299" s="15" t="s">
        <v>2218</v>
      </c>
      <c r="N299" s="15" t="s">
        <v>2218</v>
      </c>
      <c r="O299" s="15" t="s">
        <v>2218</v>
      </c>
      <c r="P299" s="15"/>
      <c r="Q299" s="15"/>
      <c r="R299" s="15"/>
      <c r="S299" s="15" t="s">
        <v>187</v>
      </c>
      <c r="T299" s="38">
        <v>6</v>
      </c>
      <c r="U299" s="95"/>
      <c r="V299" s="95"/>
      <c r="W299" s="95" t="s">
        <v>2193</v>
      </c>
      <c r="X299" s="95"/>
      <c r="Y299" s="95"/>
      <c r="Z299" s="15"/>
      <c r="AA299" s="15"/>
      <c r="AB299" s="39">
        <f t="shared" si="20"/>
        <v>9</v>
      </c>
      <c r="AC299" s="39">
        <f t="shared" si="21"/>
        <v>5</v>
      </c>
      <c r="AD299" s="96" t="s">
        <v>2219</v>
      </c>
      <c r="AE299" s="15" t="str">
        <f t="shared" si="22"/>
        <v/>
      </c>
      <c r="AF299" s="39"/>
      <c r="AG299" s="39" t="s">
        <v>1560</v>
      </c>
      <c r="AH299" s="39" t="s">
        <v>1561</v>
      </c>
      <c r="AI299" s="39" t="s">
        <v>1561</v>
      </c>
      <c r="AJ299" s="39" t="s">
        <v>1561</v>
      </c>
      <c r="AK299" s="39" t="s">
        <v>1561</v>
      </c>
      <c r="AL299" s="15"/>
      <c r="AM299" s="15"/>
      <c r="AN299" s="15"/>
      <c r="AO299" s="39"/>
      <c r="AP299" s="89">
        <f t="shared" si="23"/>
        <v>0</v>
      </c>
      <c r="AQ299" s="13" t="str">
        <f t="shared" si="24"/>
        <v>InstantieDARES</v>
      </c>
    </row>
    <row r="300" spans="1:43" x14ac:dyDescent="0.25">
      <c r="A300" s="15" t="s">
        <v>2197</v>
      </c>
      <c r="B300" s="15" t="s">
        <v>1608</v>
      </c>
      <c r="C300" s="15">
        <v>9</v>
      </c>
      <c r="D300" s="15" t="s">
        <v>2220</v>
      </c>
      <c r="E300" s="94">
        <v>200000341</v>
      </c>
      <c r="F300" s="15">
        <v>200009437</v>
      </c>
      <c r="G300" s="15" t="s">
        <v>2199</v>
      </c>
      <c r="H300" s="15" t="s">
        <v>2199</v>
      </c>
      <c r="I300" s="15" t="s">
        <v>2199</v>
      </c>
      <c r="J300" s="15"/>
      <c r="K300" s="15"/>
      <c r="L300" s="15"/>
      <c r="M300" s="15" t="s">
        <v>2221</v>
      </c>
      <c r="N300" s="15" t="s">
        <v>2221</v>
      </c>
      <c r="O300" s="15" t="s">
        <v>2221</v>
      </c>
      <c r="P300" s="15"/>
      <c r="Q300" s="15"/>
      <c r="R300" s="15"/>
      <c r="S300" s="15" t="s">
        <v>187</v>
      </c>
      <c r="T300" s="38">
        <v>6</v>
      </c>
      <c r="U300" s="95"/>
      <c r="V300" s="95"/>
      <c r="W300" s="95" t="s">
        <v>2193</v>
      </c>
      <c r="X300" s="95"/>
      <c r="Y300" s="95"/>
      <c r="Z300" s="15"/>
      <c r="AA300" s="15"/>
      <c r="AB300" s="39">
        <f t="shared" si="20"/>
        <v>9</v>
      </c>
      <c r="AC300" s="39">
        <f t="shared" si="21"/>
        <v>15</v>
      </c>
      <c r="AD300" s="96" t="s">
        <v>2222</v>
      </c>
      <c r="AE300" s="15" t="str">
        <f t="shared" si="22"/>
        <v/>
      </c>
      <c r="AF300" s="39"/>
      <c r="AG300" s="39" t="s">
        <v>1560</v>
      </c>
      <c r="AH300" s="39" t="s">
        <v>1561</v>
      </c>
      <c r="AI300" s="39" t="s">
        <v>1561</v>
      </c>
      <c r="AJ300" s="39" t="s">
        <v>1561</v>
      </c>
      <c r="AK300" s="39" t="s">
        <v>1561</v>
      </c>
      <c r="AL300" s="15"/>
      <c r="AM300" s="15"/>
      <c r="AN300" s="15"/>
      <c r="AO300" s="39"/>
      <c r="AP300" s="89">
        <f t="shared" si="23"/>
        <v>0</v>
      </c>
      <c r="AQ300" s="13" t="str">
        <f t="shared" si="24"/>
        <v>InstantieDierenambulance</v>
      </c>
    </row>
    <row r="301" spans="1:43" x14ac:dyDescent="0.25">
      <c r="A301" s="15" t="s">
        <v>2197</v>
      </c>
      <c r="B301" s="15" t="s">
        <v>1608</v>
      </c>
      <c r="C301" s="15">
        <v>10</v>
      </c>
      <c r="D301" s="15" t="s">
        <v>2223</v>
      </c>
      <c r="E301" s="94">
        <v>200000341</v>
      </c>
      <c r="F301" s="15">
        <v>200032549</v>
      </c>
      <c r="G301" s="15" t="s">
        <v>2199</v>
      </c>
      <c r="H301" s="15" t="s">
        <v>2199</v>
      </c>
      <c r="I301" s="15" t="s">
        <v>2199</v>
      </c>
      <c r="J301" s="15"/>
      <c r="K301" s="15"/>
      <c r="L301" s="15"/>
      <c r="M301" s="15" t="s">
        <v>2224</v>
      </c>
      <c r="N301" s="15" t="s">
        <v>2224</v>
      </c>
      <c r="O301" s="15" t="s">
        <v>2224</v>
      </c>
      <c r="P301" s="15"/>
      <c r="Q301" s="15"/>
      <c r="R301" s="15"/>
      <c r="S301" s="15" t="s">
        <v>187</v>
      </c>
      <c r="T301" s="38">
        <v>6</v>
      </c>
      <c r="U301" s="95"/>
      <c r="V301" s="95"/>
      <c r="W301" s="95" t="s">
        <v>2193</v>
      </c>
      <c r="X301" s="95"/>
      <c r="Y301" s="95"/>
      <c r="Z301" s="15"/>
      <c r="AA301" s="15"/>
      <c r="AB301" s="39">
        <f t="shared" si="20"/>
        <v>9</v>
      </c>
      <c r="AC301" s="39">
        <f t="shared" si="21"/>
        <v>10</v>
      </c>
      <c r="AD301" s="96" t="s">
        <v>2225</v>
      </c>
      <c r="AE301" s="15" t="str">
        <f t="shared" si="22"/>
        <v/>
      </c>
      <c r="AF301" s="39"/>
      <c r="AG301" s="39" t="s">
        <v>1560</v>
      </c>
      <c r="AH301" s="39" t="s">
        <v>1561</v>
      </c>
      <c r="AI301" s="39" t="s">
        <v>1561</v>
      </c>
      <c r="AJ301" s="39" t="s">
        <v>1561</v>
      </c>
      <c r="AK301" s="39" t="s">
        <v>1561</v>
      </c>
      <c r="AL301" s="15"/>
      <c r="AM301" s="15"/>
      <c r="AN301" s="15"/>
      <c r="AO301" s="39"/>
      <c r="AP301" s="89">
        <f t="shared" si="23"/>
        <v>0</v>
      </c>
      <c r="AQ301" s="13" t="str">
        <f t="shared" si="24"/>
        <v>InstantieDierenarts</v>
      </c>
    </row>
    <row r="302" spans="1:43" x14ac:dyDescent="0.25">
      <c r="A302" s="15" t="s">
        <v>2197</v>
      </c>
      <c r="B302" s="15" t="s">
        <v>1608</v>
      </c>
      <c r="C302" s="15">
        <v>11</v>
      </c>
      <c r="D302" s="15" t="s">
        <v>2226</v>
      </c>
      <c r="E302" s="94">
        <v>200000341</v>
      </c>
      <c r="F302" s="15">
        <v>200040481</v>
      </c>
      <c r="G302" s="15" t="s">
        <v>2199</v>
      </c>
      <c r="H302" s="15" t="s">
        <v>2199</v>
      </c>
      <c r="I302" s="15" t="s">
        <v>2199</v>
      </c>
      <c r="J302" s="15"/>
      <c r="K302" s="15"/>
      <c r="L302" s="15"/>
      <c r="M302" s="15" t="s">
        <v>2227</v>
      </c>
      <c r="N302" s="15" t="s">
        <v>2227</v>
      </c>
      <c r="O302" s="15" t="s">
        <v>2227</v>
      </c>
      <c r="P302" s="15"/>
      <c r="Q302" s="15"/>
      <c r="R302" s="15"/>
      <c r="S302" s="15" t="s">
        <v>187</v>
      </c>
      <c r="T302" s="38">
        <v>6</v>
      </c>
      <c r="U302" s="95"/>
      <c r="V302" s="95"/>
      <c r="W302" s="95" t="s">
        <v>2193</v>
      </c>
      <c r="X302" s="95"/>
      <c r="Y302" s="95"/>
      <c r="Z302" s="15"/>
      <c r="AA302" s="15"/>
      <c r="AB302" s="39">
        <f t="shared" si="20"/>
        <v>9</v>
      </c>
      <c r="AC302" s="39">
        <f t="shared" si="21"/>
        <v>6</v>
      </c>
      <c r="AD302" s="96" t="s">
        <v>2228</v>
      </c>
      <c r="AE302" s="15" t="str">
        <f t="shared" si="22"/>
        <v/>
      </c>
      <c r="AF302" s="39"/>
      <c r="AG302" s="39" t="s">
        <v>1560</v>
      </c>
      <c r="AH302" s="39" t="s">
        <v>1561</v>
      </c>
      <c r="AI302" s="39" t="s">
        <v>1561</v>
      </c>
      <c r="AJ302" s="39" t="s">
        <v>1561</v>
      </c>
      <c r="AK302" s="39" t="s">
        <v>1561</v>
      </c>
      <c r="AL302" s="15"/>
      <c r="AM302" s="15"/>
      <c r="AN302" s="15"/>
      <c r="AO302" s="39"/>
      <c r="AP302" s="89">
        <f t="shared" si="23"/>
        <v>0</v>
      </c>
      <c r="AQ302" s="13" t="str">
        <f t="shared" si="24"/>
        <v>InstantieDouane</v>
      </c>
    </row>
    <row r="303" spans="1:43" x14ac:dyDescent="0.25">
      <c r="A303" s="15" t="s">
        <v>2197</v>
      </c>
      <c r="B303" s="15" t="s">
        <v>1608</v>
      </c>
      <c r="C303" s="15">
        <v>12</v>
      </c>
      <c r="D303" s="15" t="s">
        <v>2229</v>
      </c>
      <c r="E303" s="94">
        <v>200000341</v>
      </c>
      <c r="F303" s="15">
        <v>200009438</v>
      </c>
      <c r="G303" s="15" t="s">
        <v>2199</v>
      </c>
      <c r="H303" s="15" t="s">
        <v>2199</v>
      </c>
      <c r="I303" s="15" t="s">
        <v>2199</v>
      </c>
      <c r="J303" s="15"/>
      <c r="K303" s="15"/>
      <c r="L303" s="15"/>
      <c r="M303" s="15" t="s">
        <v>2230</v>
      </c>
      <c r="N303" s="15" t="s">
        <v>2230</v>
      </c>
      <c r="O303" s="15" t="s">
        <v>2230</v>
      </c>
      <c r="P303" s="15"/>
      <c r="Q303" s="15"/>
      <c r="R303" s="15"/>
      <c r="S303" s="15" t="s">
        <v>187</v>
      </c>
      <c r="T303" s="38">
        <v>6</v>
      </c>
      <c r="U303" s="95"/>
      <c r="V303" s="95"/>
      <c r="W303" s="95" t="s">
        <v>2193</v>
      </c>
      <c r="X303" s="95"/>
      <c r="Y303" s="95"/>
      <c r="Z303" s="15"/>
      <c r="AA303" s="15"/>
      <c r="AB303" s="39">
        <f t="shared" si="20"/>
        <v>9</v>
      </c>
      <c r="AC303" s="39">
        <f t="shared" si="21"/>
        <v>19</v>
      </c>
      <c r="AD303" s="96" t="s">
        <v>2231</v>
      </c>
      <c r="AE303" s="15" t="str">
        <f t="shared" si="22"/>
        <v/>
      </c>
      <c r="AF303" s="39"/>
      <c r="AG303" s="39" t="s">
        <v>1560</v>
      </c>
      <c r="AH303" s="39" t="s">
        <v>1561</v>
      </c>
      <c r="AI303" s="39" t="s">
        <v>1561</v>
      </c>
      <c r="AJ303" s="39" t="s">
        <v>1561</v>
      </c>
      <c r="AK303" s="39" t="s">
        <v>1561</v>
      </c>
      <c r="AL303" s="15"/>
      <c r="AM303" s="15"/>
      <c r="AN303" s="15"/>
      <c r="AO303" s="39"/>
      <c r="AP303" s="89">
        <f t="shared" si="23"/>
        <v>0</v>
      </c>
      <c r="AQ303" s="13" t="str">
        <f t="shared" si="24"/>
        <v>InstantieElectriciteitsbedr.</v>
      </c>
    </row>
    <row r="304" spans="1:43" x14ac:dyDescent="0.25">
      <c r="A304" s="15" t="s">
        <v>2197</v>
      </c>
      <c r="B304" s="15" t="s">
        <v>1608</v>
      </c>
      <c r="C304" s="15">
        <v>13</v>
      </c>
      <c r="D304" s="15" t="s">
        <v>2232</v>
      </c>
      <c r="E304" s="94">
        <v>200000341</v>
      </c>
      <c r="F304" s="15">
        <v>200033058</v>
      </c>
      <c r="G304" s="15" t="s">
        <v>2199</v>
      </c>
      <c r="H304" s="15" t="s">
        <v>2199</v>
      </c>
      <c r="I304" s="15" t="s">
        <v>2199</v>
      </c>
      <c r="J304" s="15"/>
      <c r="K304" s="15"/>
      <c r="L304" s="15"/>
      <c r="M304" s="15" t="s">
        <v>2233</v>
      </c>
      <c r="N304" s="15" t="s">
        <v>2233</v>
      </c>
      <c r="O304" s="15" t="s">
        <v>2233</v>
      </c>
      <c r="P304" s="15"/>
      <c r="Q304" s="15"/>
      <c r="R304" s="15"/>
      <c r="S304" s="15" t="s">
        <v>187</v>
      </c>
      <c r="T304" s="38">
        <v>6</v>
      </c>
      <c r="U304" s="95"/>
      <c r="V304" s="95"/>
      <c r="W304" s="95" t="s">
        <v>2193</v>
      </c>
      <c r="X304" s="95"/>
      <c r="Y304" s="95"/>
      <c r="Z304" s="15"/>
      <c r="AA304" s="15"/>
      <c r="AB304" s="39">
        <f t="shared" si="20"/>
        <v>9</v>
      </c>
      <c r="AC304" s="39">
        <f t="shared" si="21"/>
        <v>3</v>
      </c>
      <c r="AD304" s="96" t="s">
        <v>2234</v>
      </c>
      <c r="AE304" s="15" t="str">
        <f t="shared" si="22"/>
        <v/>
      </c>
      <c r="AF304" s="39"/>
      <c r="AG304" s="39" t="s">
        <v>1560</v>
      </c>
      <c r="AH304" s="39" t="s">
        <v>1561</v>
      </c>
      <c r="AI304" s="39" t="s">
        <v>1561</v>
      </c>
      <c r="AJ304" s="39" t="s">
        <v>1561</v>
      </c>
      <c r="AK304" s="39" t="s">
        <v>1561</v>
      </c>
      <c r="AL304" s="15"/>
      <c r="AM304" s="15"/>
      <c r="AN304" s="15"/>
      <c r="AO304" s="39"/>
      <c r="AP304" s="89">
        <f t="shared" si="23"/>
        <v>0</v>
      </c>
      <c r="AQ304" s="13" t="str">
        <f t="shared" si="24"/>
        <v>InstantieEOD</v>
      </c>
    </row>
    <row r="305" spans="1:43" x14ac:dyDescent="0.25">
      <c r="A305" s="15" t="s">
        <v>2197</v>
      </c>
      <c r="B305" s="15" t="s">
        <v>1608</v>
      </c>
      <c r="C305" s="15">
        <v>14</v>
      </c>
      <c r="D305" s="15" t="s">
        <v>2235</v>
      </c>
      <c r="E305" s="94">
        <v>200000341</v>
      </c>
      <c r="F305" s="15">
        <v>200009439</v>
      </c>
      <c r="G305" s="15" t="s">
        <v>2199</v>
      </c>
      <c r="H305" s="15" t="s">
        <v>2199</v>
      </c>
      <c r="I305" s="15" t="s">
        <v>2199</v>
      </c>
      <c r="J305" s="15"/>
      <c r="K305" s="15"/>
      <c r="L305" s="15"/>
      <c r="M305" s="15" t="s">
        <v>2236</v>
      </c>
      <c r="N305" s="15" t="s">
        <v>2236</v>
      </c>
      <c r="O305" s="15" t="s">
        <v>2236</v>
      </c>
      <c r="P305" s="15"/>
      <c r="Q305" s="15"/>
      <c r="R305" s="15"/>
      <c r="S305" s="15" t="s">
        <v>187</v>
      </c>
      <c r="T305" s="38">
        <v>6</v>
      </c>
      <c r="U305" s="95"/>
      <c r="V305" s="95"/>
      <c r="W305" s="95" t="s">
        <v>2193</v>
      </c>
      <c r="X305" s="95"/>
      <c r="Y305" s="95"/>
      <c r="Z305" s="15"/>
      <c r="AA305" s="15"/>
      <c r="AB305" s="39">
        <f t="shared" si="20"/>
        <v>9</v>
      </c>
      <c r="AC305" s="39">
        <f t="shared" si="21"/>
        <v>10</v>
      </c>
      <c r="AD305" s="96" t="s">
        <v>2237</v>
      </c>
      <c r="AE305" s="15" t="str">
        <f t="shared" si="22"/>
        <v/>
      </c>
      <c r="AF305" s="39"/>
      <c r="AG305" s="39" t="s">
        <v>1560</v>
      </c>
      <c r="AH305" s="39" t="s">
        <v>1561</v>
      </c>
      <c r="AI305" s="39" t="s">
        <v>1561</v>
      </c>
      <c r="AJ305" s="39" t="s">
        <v>1561</v>
      </c>
      <c r="AK305" s="39" t="s">
        <v>1561</v>
      </c>
      <c r="AL305" s="15"/>
      <c r="AM305" s="15"/>
      <c r="AN305" s="15"/>
      <c r="AO305" s="39"/>
      <c r="AP305" s="89">
        <f t="shared" si="23"/>
        <v>0</v>
      </c>
      <c r="AQ305" s="13" t="str">
        <f t="shared" si="24"/>
        <v>InstantieGasbedrijf</v>
      </c>
    </row>
    <row r="306" spans="1:43" x14ac:dyDescent="0.25">
      <c r="A306" s="15" t="s">
        <v>2197</v>
      </c>
      <c r="B306" s="15" t="s">
        <v>1608</v>
      </c>
      <c r="C306" s="15">
        <v>15</v>
      </c>
      <c r="D306" s="15" t="s">
        <v>2238</v>
      </c>
      <c r="E306" s="94">
        <v>200000341</v>
      </c>
      <c r="F306" s="15">
        <v>200009440</v>
      </c>
      <c r="G306" s="15" t="s">
        <v>2199</v>
      </c>
      <c r="H306" s="15" t="s">
        <v>2199</v>
      </c>
      <c r="I306" s="15" t="s">
        <v>2199</v>
      </c>
      <c r="J306" s="15"/>
      <c r="K306" s="15"/>
      <c r="L306" s="15"/>
      <c r="M306" s="15" t="s">
        <v>2239</v>
      </c>
      <c r="N306" s="15" t="s">
        <v>2239</v>
      </c>
      <c r="O306" s="15" t="s">
        <v>2239</v>
      </c>
      <c r="P306" s="15"/>
      <c r="Q306" s="15"/>
      <c r="R306" s="15"/>
      <c r="S306" s="15" t="s">
        <v>187</v>
      </c>
      <c r="T306" s="38">
        <v>6</v>
      </c>
      <c r="U306" s="95"/>
      <c r="V306" s="95"/>
      <c r="W306" s="95" t="s">
        <v>2193</v>
      </c>
      <c r="X306" s="95"/>
      <c r="Y306" s="95"/>
      <c r="Z306" s="15"/>
      <c r="AA306" s="15"/>
      <c r="AB306" s="39">
        <f t="shared" si="20"/>
        <v>9</v>
      </c>
      <c r="AC306" s="39">
        <f t="shared" si="21"/>
        <v>8</v>
      </c>
      <c r="AD306" s="96" t="s">
        <v>2240</v>
      </c>
      <c r="AE306" s="15" t="str">
        <f t="shared" si="22"/>
        <v/>
      </c>
      <c r="AF306" s="39"/>
      <c r="AG306" s="39" t="s">
        <v>1560</v>
      </c>
      <c r="AH306" s="39" t="s">
        <v>1561</v>
      </c>
      <c r="AI306" s="39" t="s">
        <v>1561</v>
      </c>
      <c r="AJ306" s="39" t="s">
        <v>1561</v>
      </c>
      <c r="AK306" s="39" t="s">
        <v>1561</v>
      </c>
      <c r="AL306" s="15"/>
      <c r="AM306" s="15"/>
      <c r="AN306" s="15"/>
      <c r="AO306" s="39"/>
      <c r="AP306" s="89">
        <f t="shared" si="23"/>
        <v>0</v>
      </c>
      <c r="AQ306" s="13" t="str">
        <f t="shared" si="24"/>
        <v>InstantieGemeente</v>
      </c>
    </row>
    <row r="307" spans="1:43" x14ac:dyDescent="0.25">
      <c r="A307" s="15" t="s">
        <v>2197</v>
      </c>
      <c r="B307" s="15" t="s">
        <v>1608</v>
      </c>
      <c r="C307" s="15">
        <v>16</v>
      </c>
      <c r="D307" s="15" t="s">
        <v>2241</v>
      </c>
      <c r="E307" s="94">
        <v>200000341</v>
      </c>
      <c r="F307" s="15">
        <v>200009441</v>
      </c>
      <c r="G307" s="15" t="s">
        <v>2199</v>
      </c>
      <c r="H307" s="15" t="s">
        <v>2199</v>
      </c>
      <c r="I307" s="15" t="s">
        <v>2199</v>
      </c>
      <c r="J307" s="15"/>
      <c r="K307" s="15"/>
      <c r="L307" s="15"/>
      <c r="M307" s="15" t="s">
        <v>2242</v>
      </c>
      <c r="N307" s="15" t="s">
        <v>2242</v>
      </c>
      <c r="O307" s="15" t="s">
        <v>2242</v>
      </c>
      <c r="P307" s="15"/>
      <c r="Q307" s="15"/>
      <c r="R307" s="15"/>
      <c r="S307" s="15" t="s">
        <v>187</v>
      </c>
      <c r="T307" s="38">
        <v>6</v>
      </c>
      <c r="U307" s="95"/>
      <c r="V307" s="95"/>
      <c r="W307" s="95" t="s">
        <v>2193</v>
      </c>
      <c r="X307" s="95"/>
      <c r="Y307" s="95"/>
      <c r="Z307" s="15"/>
      <c r="AA307" s="15"/>
      <c r="AB307" s="39">
        <f t="shared" si="20"/>
        <v>9</v>
      </c>
      <c r="AC307" s="39">
        <f t="shared" si="21"/>
        <v>14</v>
      </c>
      <c r="AD307" s="96" t="s">
        <v>2243</v>
      </c>
      <c r="AE307" s="15" t="str">
        <f t="shared" si="22"/>
        <v/>
      </c>
      <c r="AF307" s="39"/>
      <c r="AG307" s="39" t="s">
        <v>1560</v>
      </c>
      <c r="AH307" s="39" t="s">
        <v>1561</v>
      </c>
      <c r="AI307" s="39" t="s">
        <v>1561</v>
      </c>
      <c r="AJ307" s="39" t="s">
        <v>1561</v>
      </c>
      <c r="AK307" s="39" t="s">
        <v>1561</v>
      </c>
      <c r="AL307" s="15"/>
      <c r="AM307" s="15"/>
      <c r="AN307" s="15"/>
      <c r="AO307" s="39"/>
      <c r="AP307" s="89">
        <f t="shared" si="23"/>
        <v>0</v>
      </c>
      <c r="AQ307" s="13" t="str">
        <f t="shared" si="24"/>
        <v>InstantieGemeentewerken</v>
      </c>
    </row>
    <row r="308" spans="1:43" x14ac:dyDescent="0.25">
      <c r="A308" s="15" t="s">
        <v>2197</v>
      </c>
      <c r="B308" s="15" t="s">
        <v>1608</v>
      </c>
      <c r="C308" s="15">
        <v>17</v>
      </c>
      <c r="D308" s="15" t="s">
        <v>2244</v>
      </c>
      <c r="E308" s="94">
        <v>200000341</v>
      </c>
      <c r="F308" s="15">
        <v>200035793</v>
      </c>
      <c r="G308" s="15" t="s">
        <v>2199</v>
      </c>
      <c r="H308" s="15" t="s">
        <v>2199</v>
      </c>
      <c r="I308" s="15" t="s">
        <v>2199</v>
      </c>
      <c r="J308" s="15"/>
      <c r="K308" s="15"/>
      <c r="L308" s="15"/>
      <c r="M308" s="15" t="s">
        <v>2245</v>
      </c>
      <c r="N308" s="15" t="s">
        <v>2245</v>
      </c>
      <c r="O308" s="15" t="s">
        <v>2245</v>
      </c>
      <c r="P308" s="15"/>
      <c r="Q308" s="15"/>
      <c r="R308" s="15"/>
      <c r="S308" s="15" t="s">
        <v>187</v>
      </c>
      <c r="T308" s="38">
        <v>6</v>
      </c>
      <c r="U308" s="95"/>
      <c r="V308" s="95"/>
      <c r="W308" s="95" t="s">
        <v>2193</v>
      </c>
      <c r="X308" s="95"/>
      <c r="Y308" s="95"/>
      <c r="Z308" s="15"/>
      <c r="AA308" s="15"/>
      <c r="AB308" s="39">
        <f t="shared" si="20"/>
        <v>9</v>
      </c>
      <c r="AC308" s="39">
        <f t="shared" si="21"/>
        <v>15</v>
      </c>
      <c r="AD308" s="96" t="s">
        <v>2246</v>
      </c>
      <c r="AE308" s="15" t="str">
        <f t="shared" si="22"/>
        <v/>
      </c>
      <c r="AF308" s="39"/>
      <c r="AG308" s="39" t="s">
        <v>1560</v>
      </c>
      <c r="AH308" s="39" t="s">
        <v>1561</v>
      </c>
      <c r="AI308" s="39" t="s">
        <v>1561</v>
      </c>
      <c r="AJ308" s="39" t="s">
        <v>1561</v>
      </c>
      <c r="AK308" s="39" t="s">
        <v>1561</v>
      </c>
      <c r="AL308" s="15"/>
      <c r="AM308" s="15"/>
      <c r="AN308" s="15"/>
      <c r="AO308" s="39"/>
      <c r="AP308" s="89">
        <f t="shared" si="23"/>
        <v>0</v>
      </c>
      <c r="AQ308" s="13" t="str">
        <f t="shared" si="24"/>
        <v>InstantieGladheidsdienst</v>
      </c>
    </row>
    <row r="309" spans="1:43" x14ac:dyDescent="0.25">
      <c r="A309" s="15" t="s">
        <v>2197</v>
      </c>
      <c r="B309" s="15" t="s">
        <v>1608</v>
      </c>
      <c r="C309" s="15">
        <v>18</v>
      </c>
      <c r="D309" s="15" t="s">
        <v>2247</v>
      </c>
      <c r="E309" s="94">
        <v>200000341</v>
      </c>
      <c r="F309" s="15">
        <v>200009442</v>
      </c>
      <c r="G309" s="15" t="s">
        <v>2199</v>
      </c>
      <c r="H309" s="15" t="s">
        <v>2199</v>
      </c>
      <c r="I309" s="15" t="s">
        <v>2199</v>
      </c>
      <c r="J309" s="15"/>
      <c r="K309" s="15"/>
      <c r="L309" s="15"/>
      <c r="M309" s="15" t="s">
        <v>2248</v>
      </c>
      <c r="N309" s="15" t="s">
        <v>2248</v>
      </c>
      <c r="O309" s="15" t="s">
        <v>2248</v>
      </c>
      <c r="P309" s="15"/>
      <c r="Q309" s="15"/>
      <c r="R309" s="15"/>
      <c r="S309" s="15" t="s">
        <v>187</v>
      </c>
      <c r="T309" s="38">
        <v>6</v>
      </c>
      <c r="U309" s="95"/>
      <c r="V309" s="95"/>
      <c r="W309" s="95" t="s">
        <v>2193</v>
      </c>
      <c r="X309" s="95"/>
      <c r="Y309" s="95"/>
      <c r="Z309" s="15"/>
      <c r="AA309" s="15"/>
      <c r="AB309" s="39">
        <f t="shared" si="20"/>
        <v>9</v>
      </c>
      <c r="AC309" s="39">
        <f t="shared" si="21"/>
        <v>11</v>
      </c>
      <c r="AD309" s="96" t="s">
        <v>2249</v>
      </c>
      <c r="AE309" s="15" t="str">
        <f t="shared" si="22"/>
        <v/>
      </c>
      <c r="AF309" s="39"/>
      <c r="AG309" s="39" t="s">
        <v>1560</v>
      </c>
      <c r="AH309" s="39" t="s">
        <v>1561</v>
      </c>
      <c r="AI309" s="39" t="s">
        <v>1561</v>
      </c>
      <c r="AJ309" s="39" t="s">
        <v>1561</v>
      </c>
      <c r="AK309" s="39" t="s">
        <v>1561</v>
      </c>
      <c r="AL309" s="15"/>
      <c r="AM309" s="15"/>
      <c r="AN309" s="15"/>
      <c r="AO309" s="39"/>
      <c r="AP309" s="89">
        <f t="shared" si="23"/>
        <v>0</v>
      </c>
      <c r="AQ309" s="13" t="str">
        <f t="shared" si="24"/>
        <v>InstantieGlasbedrijf</v>
      </c>
    </row>
    <row r="310" spans="1:43" x14ac:dyDescent="0.25">
      <c r="A310" s="15" t="s">
        <v>2197</v>
      </c>
      <c r="B310" s="15" t="s">
        <v>1608</v>
      </c>
      <c r="C310" s="15">
        <v>19</v>
      </c>
      <c r="D310" s="15" t="s">
        <v>2250</v>
      </c>
      <c r="E310" s="94">
        <v>200000341</v>
      </c>
      <c r="F310" s="15">
        <v>200040080</v>
      </c>
      <c r="G310" s="15" t="s">
        <v>2199</v>
      </c>
      <c r="H310" s="15" t="s">
        <v>2199</v>
      </c>
      <c r="I310" s="15" t="s">
        <v>2199</v>
      </c>
      <c r="J310" s="15"/>
      <c r="K310" s="15"/>
      <c r="L310" s="15"/>
      <c r="M310" s="15" t="s">
        <v>2251</v>
      </c>
      <c r="N310" s="15" t="s">
        <v>2251</v>
      </c>
      <c r="O310" s="15" t="s">
        <v>2251</v>
      </c>
      <c r="P310" s="15"/>
      <c r="Q310" s="15"/>
      <c r="R310" s="15"/>
      <c r="S310" s="15" t="s">
        <v>187</v>
      </c>
      <c r="T310" s="38">
        <v>6</v>
      </c>
      <c r="U310" s="95"/>
      <c r="V310" s="95"/>
      <c r="W310" s="95"/>
      <c r="X310" s="95"/>
      <c r="Y310" s="95"/>
      <c r="Z310" s="15"/>
      <c r="AA310" s="15"/>
      <c r="AB310" s="39">
        <f t="shared" si="20"/>
        <v>9</v>
      </c>
      <c r="AC310" s="39">
        <f t="shared" si="21"/>
        <v>10</v>
      </c>
      <c r="AD310" s="96" t="s">
        <v>2252</v>
      </c>
      <c r="AE310" s="15" t="str">
        <f t="shared" si="22"/>
        <v/>
      </c>
      <c r="AF310" s="39"/>
      <c r="AG310" s="39" t="s">
        <v>1560</v>
      </c>
      <c r="AH310" s="39" t="s">
        <v>1561</v>
      </c>
      <c r="AI310" s="39" t="s">
        <v>1561</v>
      </c>
      <c r="AJ310" s="39" t="s">
        <v>1561</v>
      </c>
      <c r="AK310" s="39" t="s">
        <v>1561</v>
      </c>
      <c r="AL310" s="15"/>
      <c r="AM310" s="15"/>
      <c r="AN310" s="15"/>
      <c r="AO310" s="39"/>
      <c r="AP310" s="89">
        <f t="shared" si="23"/>
        <v>0</v>
      </c>
      <c r="AQ310" s="13" t="str">
        <f t="shared" si="24"/>
        <v>InstantieHandhaving</v>
      </c>
    </row>
    <row r="311" spans="1:43" x14ac:dyDescent="0.25">
      <c r="A311" s="15" t="s">
        <v>2197</v>
      </c>
      <c r="B311" s="15" t="s">
        <v>1608</v>
      </c>
      <c r="C311" s="15">
        <v>20</v>
      </c>
      <c r="D311" s="15" t="s">
        <v>2253</v>
      </c>
      <c r="E311" s="94">
        <v>200000341</v>
      </c>
      <c r="F311" s="15">
        <v>200032550</v>
      </c>
      <c r="G311" s="15" t="s">
        <v>2199</v>
      </c>
      <c r="H311" s="15" t="s">
        <v>2199</v>
      </c>
      <c r="I311" s="15" t="s">
        <v>2199</v>
      </c>
      <c r="J311" s="15"/>
      <c r="K311" s="15"/>
      <c r="L311" s="15"/>
      <c r="M311" s="15" t="s">
        <v>2254</v>
      </c>
      <c r="N311" s="15" t="s">
        <v>2254</v>
      </c>
      <c r="O311" s="15" t="s">
        <v>2254</v>
      </c>
      <c r="P311" s="15"/>
      <c r="Q311" s="15"/>
      <c r="R311" s="15"/>
      <c r="S311" s="15" t="s">
        <v>187</v>
      </c>
      <c r="T311" s="38">
        <v>6</v>
      </c>
      <c r="U311" s="95"/>
      <c r="V311" s="95"/>
      <c r="W311" s="95" t="s">
        <v>2193</v>
      </c>
      <c r="X311" s="95"/>
      <c r="Y311" s="95"/>
      <c r="Z311" s="15"/>
      <c r="AA311" s="15"/>
      <c r="AB311" s="39">
        <f t="shared" si="20"/>
        <v>9</v>
      </c>
      <c r="AC311" s="39">
        <f t="shared" si="21"/>
        <v>12</v>
      </c>
      <c r="AD311" s="96" t="s">
        <v>2255</v>
      </c>
      <c r="AE311" s="15" t="str">
        <f t="shared" si="22"/>
        <v/>
      </c>
      <c r="AF311" s="39"/>
      <c r="AG311" s="39" t="s">
        <v>1560</v>
      </c>
      <c r="AH311" s="39" t="s">
        <v>1561</v>
      </c>
      <c r="AI311" s="39" t="s">
        <v>1561</v>
      </c>
      <c r="AJ311" s="39" t="s">
        <v>1561</v>
      </c>
      <c r="AK311" s="39" t="s">
        <v>1561</v>
      </c>
      <c r="AL311" s="15"/>
      <c r="AM311" s="15"/>
      <c r="AN311" s="15"/>
      <c r="AO311" s="39"/>
      <c r="AP311" s="89">
        <f t="shared" si="23"/>
        <v>0</v>
      </c>
      <c r="AQ311" s="13" t="str">
        <f t="shared" si="24"/>
        <v>InstantieHavenmeester</v>
      </c>
    </row>
    <row r="312" spans="1:43" x14ac:dyDescent="0.25">
      <c r="A312" s="15" t="s">
        <v>2197</v>
      </c>
      <c r="B312" s="15" t="s">
        <v>1608</v>
      </c>
      <c r="C312" s="15">
        <v>21</v>
      </c>
      <c r="D312" s="15" t="s">
        <v>2257</v>
      </c>
      <c r="E312" s="94">
        <v>200000341</v>
      </c>
      <c r="F312" s="15">
        <v>200032551</v>
      </c>
      <c r="G312" s="15" t="s">
        <v>2199</v>
      </c>
      <c r="H312" s="15" t="s">
        <v>2199</v>
      </c>
      <c r="I312" s="15" t="s">
        <v>2199</v>
      </c>
      <c r="J312" s="15"/>
      <c r="K312" s="15"/>
      <c r="L312" s="15"/>
      <c r="M312" s="15" t="s">
        <v>2258</v>
      </c>
      <c r="N312" s="15" t="s">
        <v>2258</v>
      </c>
      <c r="O312" s="15" t="s">
        <v>2258</v>
      </c>
      <c r="P312" s="15"/>
      <c r="Q312" s="15"/>
      <c r="R312" s="15"/>
      <c r="S312" s="15" t="s">
        <v>187</v>
      </c>
      <c r="T312" s="38">
        <v>6</v>
      </c>
      <c r="U312" s="95"/>
      <c r="V312" s="95"/>
      <c r="W312" s="95" t="s">
        <v>2193</v>
      </c>
      <c r="X312" s="95"/>
      <c r="Y312" s="95"/>
      <c r="Z312" s="15"/>
      <c r="AA312" s="15"/>
      <c r="AB312" s="39">
        <f t="shared" si="20"/>
        <v>9</v>
      </c>
      <c r="AC312" s="39">
        <f t="shared" si="21"/>
        <v>14</v>
      </c>
      <c r="AD312" s="96" t="s">
        <v>2259</v>
      </c>
      <c r="AE312" s="15" t="str">
        <f t="shared" si="22"/>
        <v/>
      </c>
      <c r="AF312" s="39"/>
      <c r="AG312" s="39" t="s">
        <v>1560</v>
      </c>
      <c r="AH312" s="39" t="s">
        <v>1561</v>
      </c>
      <c r="AI312" s="39" t="s">
        <v>1561</v>
      </c>
      <c r="AJ312" s="39" t="s">
        <v>1561</v>
      </c>
      <c r="AK312" s="39" t="s">
        <v>1561</v>
      </c>
      <c r="AL312" s="15"/>
      <c r="AM312" s="15"/>
      <c r="AN312" s="15"/>
      <c r="AO312" s="39"/>
      <c r="AP312" s="89">
        <f t="shared" si="23"/>
        <v>0</v>
      </c>
      <c r="AQ312" s="13" t="str">
        <f t="shared" si="24"/>
        <v>InstantieJachtopzichter</v>
      </c>
    </row>
    <row r="313" spans="1:43" x14ac:dyDescent="0.25">
      <c r="A313" s="15" t="s">
        <v>2197</v>
      </c>
      <c r="B313" s="15" t="s">
        <v>1608</v>
      </c>
      <c r="C313" s="15">
        <v>22</v>
      </c>
      <c r="D313" s="15" t="s">
        <v>2260</v>
      </c>
      <c r="E313" s="94">
        <v>200000341</v>
      </c>
      <c r="F313" s="15">
        <v>200032552</v>
      </c>
      <c r="G313" s="15" t="s">
        <v>2199</v>
      </c>
      <c r="H313" s="15" t="s">
        <v>2199</v>
      </c>
      <c r="I313" s="15" t="s">
        <v>2199</v>
      </c>
      <c r="J313" s="15"/>
      <c r="K313" s="15"/>
      <c r="L313" s="15"/>
      <c r="M313" s="15" t="s">
        <v>2261</v>
      </c>
      <c r="N313" s="15" t="s">
        <v>2261</v>
      </c>
      <c r="O313" s="15" t="s">
        <v>2261</v>
      </c>
      <c r="P313" s="15"/>
      <c r="Q313" s="15"/>
      <c r="R313" s="15"/>
      <c r="S313" s="15" t="s">
        <v>187</v>
      </c>
      <c r="T313" s="38">
        <v>6</v>
      </c>
      <c r="U313" s="95"/>
      <c r="V313" s="95"/>
      <c r="W313" s="95" t="s">
        <v>2193</v>
      </c>
      <c r="X313" s="95"/>
      <c r="Y313" s="95"/>
      <c r="Z313" s="15"/>
      <c r="AA313" s="15"/>
      <c r="AB313" s="39">
        <f t="shared" si="20"/>
        <v>9</v>
      </c>
      <c r="AC313" s="39">
        <f t="shared" si="21"/>
        <v>3</v>
      </c>
      <c r="AD313" s="96" t="s">
        <v>2262</v>
      </c>
      <c r="AE313" s="15" t="str">
        <f t="shared" si="22"/>
        <v/>
      </c>
      <c r="AF313" s="39"/>
      <c r="AG313" s="39" t="s">
        <v>1560</v>
      </c>
      <c r="AH313" s="39" t="s">
        <v>1561</v>
      </c>
      <c r="AI313" s="39" t="s">
        <v>1561</v>
      </c>
      <c r="AJ313" s="39" t="s">
        <v>1561</v>
      </c>
      <c r="AK313" s="39" t="s">
        <v>1561</v>
      </c>
      <c r="AL313" s="15"/>
      <c r="AM313" s="15"/>
      <c r="AN313" s="15"/>
      <c r="AO313" s="39"/>
      <c r="AP313" s="89">
        <f t="shared" si="23"/>
        <v>0</v>
      </c>
      <c r="AQ313" s="13" t="str">
        <f t="shared" si="24"/>
        <v>InstantieLCM</v>
      </c>
    </row>
    <row r="314" spans="1:43" x14ac:dyDescent="0.25">
      <c r="A314" s="15" t="s">
        <v>2197</v>
      </c>
      <c r="B314" s="15" t="s">
        <v>1608</v>
      </c>
      <c r="C314" s="15">
        <v>23</v>
      </c>
      <c r="D314" s="15" t="s">
        <v>2263</v>
      </c>
      <c r="E314" s="94">
        <v>200000341</v>
      </c>
      <c r="F314" s="15">
        <v>200040082</v>
      </c>
      <c r="G314" s="15" t="s">
        <v>2199</v>
      </c>
      <c r="H314" s="15" t="s">
        <v>2199</v>
      </c>
      <c r="I314" s="15" t="s">
        <v>2199</v>
      </c>
      <c r="J314" s="15"/>
      <c r="K314" s="15"/>
      <c r="L314" s="15"/>
      <c r="M314" s="15" t="s">
        <v>2264</v>
      </c>
      <c r="N314" s="15" t="s">
        <v>2264</v>
      </c>
      <c r="O314" s="15" t="s">
        <v>2264</v>
      </c>
      <c r="P314" s="15"/>
      <c r="Q314" s="15"/>
      <c r="R314" s="15"/>
      <c r="S314" s="15" t="s">
        <v>187</v>
      </c>
      <c r="T314" s="38">
        <v>6</v>
      </c>
      <c r="U314" s="95"/>
      <c r="V314" s="95"/>
      <c r="W314" s="95"/>
      <c r="X314" s="95"/>
      <c r="Y314" s="95"/>
      <c r="Z314" s="15"/>
      <c r="AA314" s="15"/>
      <c r="AB314" s="39">
        <f t="shared" si="20"/>
        <v>9</v>
      </c>
      <c r="AC314" s="39">
        <f t="shared" si="21"/>
        <v>11</v>
      </c>
      <c r="AD314" s="96" t="s">
        <v>2265</v>
      </c>
      <c r="AE314" s="15" t="str">
        <f t="shared" si="22"/>
        <v/>
      </c>
      <c r="AF314" s="39"/>
      <c r="AG314" s="39" t="s">
        <v>1560</v>
      </c>
      <c r="AH314" s="39" t="s">
        <v>1561</v>
      </c>
      <c r="AI314" s="39" t="s">
        <v>1561</v>
      </c>
      <c r="AJ314" s="39" t="s">
        <v>1561</v>
      </c>
      <c r="AK314" s="39" t="s">
        <v>1561</v>
      </c>
      <c r="AL314" s="15"/>
      <c r="AM314" s="15"/>
      <c r="AN314" s="15"/>
      <c r="AO314" s="39"/>
      <c r="AP314" s="89">
        <f t="shared" si="23"/>
        <v>0</v>
      </c>
      <c r="AQ314" s="13" t="str">
        <f t="shared" si="24"/>
        <v>InstantieLoonbedrijf</v>
      </c>
    </row>
    <row r="315" spans="1:43" x14ac:dyDescent="0.25">
      <c r="A315" s="15" t="s">
        <v>2197</v>
      </c>
      <c r="B315" s="15" t="s">
        <v>1608</v>
      </c>
      <c r="C315" s="15">
        <v>24</v>
      </c>
      <c r="D315" s="15" t="s">
        <v>2266</v>
      </c>
      <c r="E315" s="94">
        <v>200000341</v>
      </c>
      <c r="F315" s="15">
        <v>200040839</v>
      </c>
      <c r="G315" s="15" t="s">
        <v>2199</v>
      </c>
      <c r="H315" s="15" t="s">
        <v>2199</v>
      </c>
      <c r="I315" s="15" t="s">
        <v>2199</v>
      </c>
      <c r="J315" s="15"/>
      <c r="K315" s="15"/>
      <c r="L315" s="15"/>
      <c r="M315" s="15" t="s">
        <v>2267</v>
      </c>
      <c r="N315" s="15" t="s">
        <v>2267</v>
      </c>
      <c r="O315" s="15" t="s">
        <v>2267</v>
      </c>
      <c r="P315" s="15"/>
      <c r="Q315" s="15"/>
      <c r="R315" s="15"/>
      <c r="S315" s="15" t="s">
        <v>187</v>
      </c>
      <c r="T315" s="38">
        <v>6</v>
      </c>
      <c r="U315" s="95"/>
      <c r="V315" s="95"/>
      <c r="W315" s="95" t="s">
        <v>2193</v>
      </c>
      <c r="X315" s="95"/>
      <c r="Y315" s="95"/>
      <c r="Z315" s="15"/>
      <c r="AA315" s="15"/>
      <c r="AB315" s="39">
        <f t="shared" si="20"/>
        <v>9</v>
      </c>
      <c r="AC315" s="39">
        <f t="shared" si="21"/>
        <v>12</v>
      </c>
      <c r="AD315" s="96" t="s">
        <v>2268</v>
      </c>
      <c r="AE315" s="15" t="str">
        <f t="shared" si="22"/>
        <v/>
      </c>
      <c r="AF315" s="39"/>
      <c r="AG315" s="39" t="s">
        <v>1560</v>
      </c>
      <c r="AH315" s="39" t="s">
        <v>1561</v>
      </c>
      <c r="AI315" s="39" t="s">
        <v>1561</v>
      </c>
      <c r="AJ315" s="39" t="s">
        <v>1561</v>
      </c>
      <c r="AK315" s="39" t="s">
        <v>1561</v>
      </c>
      <c r="AL315" s="15"/>
      <c r="AM315" s="15"/>
      <c r="AN315" s="15"/>
      <c r="AO315" s="39"/>
      <c r="AP315" s="89">
        <f t="shared" si="23"/>
        <v>0</v>
      </c>
      <c r="AQ315" s="13" t="str">
        <f t="shared" si="24"/>
        <v>InstantieMeldkamer NS</v>
      </c>
    </row>
    <row r="316" spans="1:43" x14ac:dyDescent="0.25">
      <c r="A316" s="15" t="s">
        <v>2197</v>
      </c>
      <c r="B316" s="15" t="s">
        <v>1608</v>
      </c>
      <c r="C316" s="15">
        <v>25</v>
      </c>
      <c r="D316" s="15" t="s">
        <v>2269</v>
      </c>
      <c r="E316" s="94">
        <v>200000341</v>
      </c>
      <c r="F316" s="15">
        <v>200040482</v>
      </c>
      <c r="G316" s="15" t="s">
        <v>2199</v>
      </c>
      <c r="H316" s="15" t="s">
        <v>2199</v>
      </c>
      <c r="I316" s="15" t="s">
        <v>2199</v>
      </c>
      <c r="J316" s="15"/>
      <c r="K316" s="15"/>
      <c r="L316" s="15"/>
      <c r="M316" s="15" t="s">
        <v>2270</v>
      </c>
      <c r="N316" s="15" t="s">
        <v>2270</v>
      </c>
      <c r="O316" s="15" t="s">
        <v>2270</v>
      </c>
      <c r="P316" s="15"/>
      <c r="Q316" s="15"/>
      <c r="R316" s="15"/>
      <c r="S316" s="15" t="s">
        <v>187</v>
      </c>
      <c r="T316" s="38">
        <v>6</v>
      </c>
      <c r="U316" s="95"/>
      <c r="V316" s="95"/>
      <c r="W316" s="95"/>
      <c r="X316" s="95"/>
      <c r="Y316" s="95"/>
      <c r="Z316" s="15"/>
      <c r="AA316" s="15"/>
      <c r="AB316" s="39">
        <f t="shared" si="20"/>
        <v>9</v>
      </c>
      <c r="AC316" s="39">
        <f t="shared" si="21"/>
        <v>17</v>
      </c>
      <c r="AD316" s="96" t="s">
        <v>2271</v>
      </c>
      <c r="AE316" s="15" t="str">
        <f t="shared" si="22"/>
        <v/>
      </c>
      <c r="AF316" s="39"/>
      <c r="AG316" s="39" t="s">
        <v>1560</v>
      </c>
      <c r="AH316" s="39" t="s">
        <v>1561</v>
      </c>
      <c r="AI316" s="39" t="s">
        <v>1561</v>
      </c>
      <c r="AJ316" s="39" t="s">
        <v>1561</v>
      </c>
      <c r="AK316" s="39" t="s">
        <v>1561</v>
      </c>
      <c r="AL316" s="15"/>
      <c r="AM316" s="15"/>
      <c r="AN316" s="15"/>
      <c r="AO316" s="39"/>
      <c r="AP316" s="89">
        <f t="shared" si="23"/>
        <v>0</v>
      </c>
      <c r="AQ316" s="13" t="str">
        <f t="shared" si="24"/>
        <v>InstantieMetromaatschappij</v>
      </c>
    </row>
    <row r="317" spans="1:43" x14ac:dyDescent="0.25">
      <c r="A317" s="15" t="s">
        <v>2197</v>
      </c>
      <c r="B317" s="15" t="s">
        <v>1608</v>
      </c>
      <c r="C317" s="15">
        <v>26</v>
      </c>
      <c r="D317" s="15" t="s">
        <v>2272</v>
      </c>
      <c r="E317" s="94">
        <v>200000341</v>
      </c>
      <c r="F317" s="15">
        <v>200032553</v>
      </c>
      <c r="G317" s="15" t="s">
        <v>2199</v>
      </c>
      <c r="H317" s="15" t="s">
        <v>2199</v>
      </c>
      <c r="I317" s="15" t="s">
        <v>2199</v>
      </c>
      <c r="J317" s="15"/>
      <c r="K317" s="15"/>
      <c r="L317" s="15"/>
      <c r="M317" s="15" t="s">
        <v>2273</v>
      </c>
      <c r="N317" s="15" t="s">
        <v>2273</v>
      </c>
      <c r="O317" s="15" t="s">
        <v>2273</v>
      </c>
      <c r="P317" s="15"/>
      <c r="Q317" s="15"/>
      <c r="R317" s="15"/>
      <c r="S317" s="15" t="s">
        <v>187</v>
      </c>
      <c r="T317" s="38">
        <v>6</v>
      </c>
      <c r="U317" s="95"/>
      <c r="V317" s="95"/>
      <c r="W317" s="95" t="s">
        <v>2193</v>
      </c>
      <c r="X317" s="95"/>
      <c r="Y317" s="95"/>
      <c r="Z317" s="15"/>
      <c r="AA317" s="15"/>
      <c r="AB317" s="39">
        <f t="shared" si="20"/>
        <v>9</v>
      </c>
      <c r="AC317" s="39">
        <f t="shared" si="21"/>
        <v>12</v>
      </c>
      <c r="AD317" s="96" t="s">
        <v>2274</v>
      </c>
      <c r="AE317" s="15" t="str">
        <f t="shared" si="22"/>
        <v/>
      </c>
      <c r="AF317" s="39"/>
      <c r="AG317" s="39" t="s">
        <v>1560</v>
      </c>
      <c r="AH317" s="39" t="s">
        <v>1561</v>
      </c>
      <c r="AI317" s="39" t="s">
        <v>1561</v>
      </c>
      <c r="AJ317" s="39" t="s">
        <v>1561</v>
      </c>
      <c r="AK317" s="39" t="s">
        <v>1561</v>
      </c>
      <c r="AL317" s="15"/>
      <c r="AM317" s="15"/>
      <c r="AN317" s="15"/>
      <c r="AO317" s="39"/>
      <c r="AP317" s="89">
        <f t="shared" si="23"/>
        <v>0</v>
      </c>
      <c r="AQ317" s="13" t="str">
        <f t="shared" si="24"/>
        <v>InstantieNatuurbeheer</v>
      </c>
    </row>
    <row r="318" spans="1:43" x14ac:dyDescent="0.25">
      <c r="A318" s="15" t="s">
        <v>2197</v>
      </c>
      <c r="B318" s="15" t="s">
        <v>1608</v>
      </c>
      <c r="C318" s="15">
        <v>27</v>
      </c>
      <c r="D318" s="15" t="s">
        <v>2275</v>
      </c>
      <c r="E318" s="94">
        <v>200000341</v>
      </c>
      <c r="F318" s="15">
        <v>200040083</v>
      </c>
      <c r="G318" s="15" t="s">
        <v>2199</v>
      </c>
      <c r="H318" s="15" t="s">
        <v>2199</v>
      </c>
      <c r="I318" s="15" t="s">
        <v>2199</v>
      </c>
      <c r="J318" s="15"/>
      <c r="K318" s="15"/>
      <c r="L318" s="15"/>
      <c r="M318" s="15" t="s">
        <v>2276</v>
      </c>
      <c r="N318" s="15" t="s">
        <v>2276</v>
      </c>
      <c r="O318" s="15" t="s">
        <v>2276</v>
      </c>
      <c r="P318" s="15"/>
      <c r="Q318" s="15"/>
      <c r="R318" s="15"/>
      <c r="S318" s="15" t="s">
        <v>187</v>
      </c>
      <c r="T318" s="38">
        <v>6</v>
      </c>
      <c r="U318" s="95"/>
      <c r="V318" s="95"/>
      <c r="W318" s="95"/>
      <c r="X318" s="95"/>
      <c r="Y318" s="95"/>
      <c r="Z318" s="15"/>
      <c r="AA318" s="15"/>
      <c r="AB318" s="39">
        <f t="shared" si="20"/>
        <v>9</v>
      </c>
      <c r="AC318" s="39">
        <f t="shared" si="21"/>
        <v>3</v>
      </c>
      <c r="AD318" s="96" t="s">
        <v>2277</v>
      </c>
      <c r="AE318" s="15" t="str">
        <f t="shared" si="22"/>
        <v/>
      </c>
      <c r="AF318" s="39"/>
      <c r="AG318" s="39" t="s">
        <v>1560</v>
      </c>
      <c r="AH318" s="39" t="s">
        <v>1561</v>
      </c>
      <c r="AI318" s="39" t="s">
        <v>1561</v>
      </c>
      <c r="AJ318" s="39" t="s">
        <v>1561</v>
      </c>
      <c r="AK318" s="39" t="s">
        <v>1561</v>
      </c>
      <c r="AL318" s="15"/>
      <c r="AM318" s="15"/>
      <c r="AN318" s="15"/>
      <c r="AO318" s="39"/>
      <c r="AP318" s="89">
        <f t="shared" si="23"/>
        <v>0</v>
      </c>
      <c r="AQ318" s="13" t="str">
        <f t="shared" si="24"/>
        <v>InstantieNRK</v>
      </c>
    </row>
    <row r="319" spans="1:43" x14ac:dyDescent="0.25">
      <c r="A319" s="15" t="s">
        <v>2197</v>
      </c>
      <c r="B319" s="15" t="s">
        <v>1608</v>
      </c>
      <c r="C319" s="15">
        <v>28</v>
      </c>
      <c r="D319" s="15" t="s">
        <v>2278</v>
      </c>
      <c r="E319" s="94">
        <v>200000341</v>
      </c>
      <c r="F319" s="15">
        <v>200040084</v>
      </c>
      <c r="G319" s="15" t="s">
        <v>2199</v>
      </c>
      <c r="H319" s="15" t="s">
        <v>2199</v>
      </c>
      <c r="I319" s="15" t="s">
        <v>2199</v>
      </c>
      <c r="J319" s="15"/>
      <c r="K319" s="15"/>
      <c r="L319" s="15"/>
      <c r="M319" s="15" t="s">
        <v>2279</v>
      </c>
      <c r="N319" s="15" t="s">
        <v>2279</v>
      </c>
      <c r="O319" s="15" t="s">
        <v>2279</v>
      </c>
      <c r="P319" s="15"/>
      <c r="Q319" s="15"/>
      <c r="R319" s="15"/>
      <c r="S319" s="15" t="s">
        <v>187</v>
      </c>
      <c r="T319" s="38">
        <v>6</v>
      </c>
      <c r="U319" s="95"/>
      <c r="V319" s="95"/>
      <c r="W319" s="95"/>
      <c r="X319" s="95"/>
      <c r="Y319" s="95"/>
      <c r="Z319" s="15"/>
      <c r="AA319" s="15"/>
      <c r="AB319" s="39">
        <f t="shared" si="20"/>
        <v>9</v>
      </c>
      <c r="AC319" s="39">
        <f t="shared" si="21"/>
        <v>7</v>
      </c>
      <c r="AD319" s="96" t="s">
        <v>2280</v>
      </c>
      <c r="AE319" s="15" t="str">
        <f t="shared" si="22"/>
        <v/>
      </c>
      <c r="AF319" s="39"/>
      <c r="AG319" s="39" t="s">
        <v>1560</v>
      </c>
      <c r="AH319" s="39" t="s">
        <v>1561</v>
      </c>
      <c r="AI319" s="39" t="s">
        <v>1561</v>
      </c>
      <c r="AJ319" s="39" t="s">
        <v>1561</v>
      </c>
      <c r="AK319" s="39" t="s">
        <v>1561</v>
      </c>
      <c r="AL319" s="15"/>
      <c r="AM319" s="15"/>
      <c r="AN319" s="15"/>
      <c r="AO319" s="39"/>
      <c r="AP319" s="89">
        <f t="shared" si="23"/>
        <v>0</v>
      </c>
      <c r="AQ319" s="13" t="str">
        <f t="shared" si="24"/>
        <v>InstantieNRK BES</v>
      </c>
    </row>
    <row r="320" spans="1:43" x14ac:dyDescent="0.25">
      <c r="A320" s="15" t="s">
        <v>2197</v>
      </c>
      <c r="B320" s="15" t="s">
        <v>1608</v>
      </c>
      <c r="C320" s="15">
        <v>29</v>
      </c>
      <c r="D320" s="15" t="s">
        <v>2281</v>
      </c>
      <c r="E320" s="94">
        <v>200000341</v>
      </c>
      <c r="F320" s="15">
        <v>200035794</v>
      </c>
      <c r="G320" s="15" t="s">
        <v>2199</v>
      </c>
      <c r="H320" s="15" t="s">
        <v>2199</v>
      </c>
      <c r="I320" s="15" t="s">
        <v>2199</v>
      </c>
      <c r="J320" s="15"/>
      <c r="K320" s="15"/>
      <c r="L320" s="15"/>
      <c r="M320" s="15" t="s">
        <v>2282</v>
      </c>
      <c r="N320" s="15" t="s">
        <v>2282</v>
      </c>
      <c r="O320" s="15" t="s">
        <v>2282</v>
      </c>
      <c r="P320" s="15"/>
      <c r="Q320" s="15"/>
      <c r="R320" s="15"/>
      <c r="S320" s="15" t="s">
        <v>187</v>
      </c>
      <c r="T320" s="38">
        <v>6</v>
      </c>
      <c r="U320" s="95"/>
      <c r="V320" s="95"/>
      <c r="W320" s="95" t="s">
        <v>2193</v>
      </c>
      <c r="X320" s="95"/>
      <c r="Y320" s="95"/>
      <c r="Z320" s="15"/>
      <c r="AA320" s="15"/>
      <c r="AB320" s="39">
        <f t="shared" si="20"/>
        <v>9</v>
      </c>
      <c r="AC320" s="39">
        <f t="shared" si="21"/>
        <v>4</v>
      </c>
      <c r="AD320" s="96" t="s">
        <v>2283</v>
      </c>
      <c r="AE320" s="15" t="str">
        <f t="shared" si="22"/>
        <v/>
      </c>
      <c r="AF320" s="39"/>
      <c r="AG320" s="39" t="s">
        <v>1560</v>
      </c>
      <c r="AH320" s="39" t="s">
        <v>1561</v>
      </c>
      <c r="AI320" s="39" t="s">
        <v>1561</v>
      </c>
      <c r="AJ320" s="39" t="s">
        <v>1561</v>
      </c>
      <c r="AK320" s="39" t="s">
        <v>1561</v>
      </c>
      <c r="AL320" s="15"/>
      <c r="AM320" s="15"/>
      <c r="AN320" s="15"/>
      <c r="AO320" s="39"/>
      <c r="AP320" s="89">
        <f t="shared" si="23"/>
        <v>0</v>
      </c>
      <c r="AQ320" s="13" t="str">
        <f t="shared" si="24"/>
        <v>InstantieNVWA</v>
      </c>
    </row>
    <row r="321" spans="1:43" x14ac:dyDescent="0.25">
      <c r="A321" s="15" t="s">
        <v>2197</v>
      </c>
      <c r="B321" s="15" t="s">
        <v>1608</v>
      </c>
      <c r="C321" s="15">
        <v>30</v>
      </c>
      <c r="D321" s="15" t="s">
        <v>2284</v>
      </c>
      <c r="E321" s="94">
        <v>200000341</v>
      </c>
      <c r="F321" s="15">
        <v>200035795</v>
      </c>
      <c r="G321" s="15" t="s">
        <v>2199</v>
      </c>
      <c r="H321" s="15" t="s">
        <v>2199</v>
      </c>
      <c r="I321" s="15" t="s">
        <v>2199</v>
      </c>
      <c r="J321" s="15"/>
      <c r="K321" s="15"/>
      <c r="L321" s="15"/>
      <c r="M321" s="15" t="s">
        <v>2285</v>
      </c>
      <c r="N321" s="15" t="s">
        <v>2285</v>
      </c>
      <c r="O321" s="15" t="s">
        <v>2285</v>
      </c>
      <c r="P321" s="15"/>
      <c r="Q321" s="15"/>
      <c r="R321" s="15"/>
      <c r="S321" s="15" t="s">
        <v>187</v>
      </c>
      <c r="T321" s="38">
        <v>6</v>
      </c>
      <c r="U321" s="95"/>
      <c r="V321" s="95"/>
      <c r="W321" s="95" t="s">
        <v>2193</v>
      </c>
      <c r="X321" s="95"/>
      <c r="Y321" s="95"/>
      <c r="Z321" s="15"/>
      <c r="AA321" s="15"/>
      <c r="AB321" s="39">
        <f t="shared" si="20"/>
        <v>9</v>
      </c>
      <c r="AC321" s="39">
        <f t="shared" si="21"/>
        <v>15</v>
      </c>
      <c r="AD321" s="96" t="s">
        <v>2286</v>
      </c>
      <c r="AE321" s="15" t="str">
        <f t="shared" si="22"/>
        <v/>
      </c>
      <c r="AF321" s="39"/>
      <c r="AG321" s="39" t="s">
        <v>1560</v>
      </c>
      <c r="AH321" s="39" t="s">
        <v>1561</v>
      </c>
      <c r="AI321" s="39" t="s">
        <v>1561</v>
      </c>
      <c r="AJ321" s="39" t="s">
        <v>1561</v>
      </c>
      <c r="AK321" s="39" t="s">
        <v>1561</v>
      </c>
      <c r="AL321" s="15"/>
      <c r="AM321" s="15"/>
      <c r="AN321" s="15"/>
      <c r="AO321" s="39"/>
      <c r="AP321" s="89">
        <f t="shared" si="23"/>
        <v>0</v>
      </c>
      <c r="AQ321" s="13" t="str">
        <f t="shared" si="24"/>
        <v>InstantieOmgevingsdienst</v>
      </c>
    </row>
    <row r="322" spans="1:43" x14ac:dyDescent="0.25">
      <c r="A322" s="15" t="s">
        <v>2197</v>
      </c>
      <c r="B322" s="15" t="s">
        <v>1608</v>
      </c>
      <c r="C322" s="15">
        <v>31</v>
      </c>
      <c r="D322" s="15" t="s">
        <v>2287</v>
      </c>
      <c r="E322" s="94">
        <v>200000341</v>
      </c>
      <c r="F322" s="15">
        <v>200035796</v>
      </c>
      <c r="G322" s="15" t="s">
        <v>2199</v>
      </c>
      <c r="H322" s="15" t="s">
        <v>2199</v>
      </c>
      <c r="I322" s="15" t="s">
        <v>2199</v>
      </c>
      <c r="J322" s="15"/>
      <c r="K322" s="15"/>
      <c r="L322" s="15"/>
      <c r="M322" s="15" t="s">
        <v>2288</v>
      </c>
      <c r="N322" s="15" t="s">
        <v>2288</v>
      </c>
      <c r="O322" s="15" t="s">
        <v>2288</v>
      </c>
      <c r="P322" s="15"/>
      <c r="Q322" s="15"/>
      <c r="R322" s="15"/>
      <c r="S322" s="15" t="s">
        <v>187</v>
      </c>
      <c r="T322" s="38">
        <v>6</v>
      </c>
      <c r="U322" s="95"/>
      <c r="V322" s="95"/>
      <c r="W322" s="95" t="s">
        <v>2193</v>
      </c>
      <c r="X322" s="95"/>
      <c r="Y322" s="95"/>
      <c r="Z322" s="15"/>
      <c r="AA322" s="15"/>
      <c r="AB322" s="39">
        <f t="shared" ref="AB322:AB385" si="25">LEN(A322)</f>
        <v>9</v>
      </c>
      <c r="AC322" s="39">
        <f t="shared" ref="AC322:AC385" si="26">LEN(D322)</f>
        <v>20</v>
      </c>
      <c r="AD322" s="96" t="s">
        <v>2289</v>
      </c>
      <c r="AE322" s="15" t="str">
        <f t="shared" ref="AE322:AE385" si="27">IF(CONCATENATE(IF(AI322="Ja",IF(AL322&gt;0,AL322,A322),""),IF(OR(IF(AK322="Ja",IF(AM322&gt;0,AM322,D322),"")="",IF(AI322="Ja",IF(AL322&gt;0,AL322,A322),"")=""),"",": "),IF(AK322="Ja",IF(AM322&gt;0,AM322,D322),""))="","",CONCATENATE("(",CONCATENATE(IF(AI322="Ja",IF(AL322&gt;0,AL322,A322),""),IF(OR(IF(AK322="Ja",IF(AM322&gt;0,AM322,D322),"")="",IF(AI322="Ja",IF(AL322&gt;0,AL322,A322),"")=""),"",": "),IF(AK322="Ja",IF(AM322&gt;0,AM322,D322),"")),")"))</f>
        <v/>
      </c>
      <c r="AF322" s="39"/>
      <c r="AG322" s="39" t="s">
        <v>1560</v>
      </c>
      <c r="AH322" s="39" t="s">
        <v>1561</v>
      </c>
      <c r="AI322" s="39" t="s">
        <v>1561</v>
      </c>
      <c r="AJ322" s="39" t="s">
        <v>1561</v>
      </c>
      <c r="AK322" s="39" t="s">
        <v>1561</v>
      </c>
      <c r="AL322" s="15"/>
      <c r="AM322" s="15"/>
      <c r="AN322" s="15"/>
      <c r="AO322" s="39"/>
      <c r="AP322" s="89">
        <f t="shared" ref="AP322:AP385" si="28">LEN(AM322)</f>
        <v>0</v>
      </c>
      <c r="AQ322" s="13" t="str">
        <f t="shared" ref="AQ322:AQ385" si="29">CONCATENATE(A322,D322)</f>
        <v>InstantieOpenbare verlichting</v>
      </c>
    </row>
    <row r="323" spans="1:43" x14ac:dyDescent="0.25">
      <c r="A323" s="15" t="s">
        <v>2197</v>
      </c>
      <c r="B323" s="15" t="s">
        <v>1608</v>
      </c>
      <c r="C323" s="15">
        <v>32</v>
      </c>
      <c r="D323" s="15" t="s">
        <v>2290</v>
      </c>
      <c r="E323" s="94">
        <v>200000341</v>
      </c>
      <c r="F323" s="15">
        <v>200032554</v>
      </c>
      <c r="G323" s="15" t="s">
        <v>2199</v>
      </c>
      <c r="H323" s="15" t="s">
        <v>2199</v>
      </c>
      <c r="I323" s="15" t="s">
        <v>2199</v>
      </c>
      <c r="J323" s="15"/>
      <c r="K323" s="15"/>
      <c r="L323" s="15"/>
      <c r="M323" s="15" t="s">
        <v>2291</v>
      </c>
      <c r="N323" s="15" t="s">
        <v>2291</v>
      </c>
      <c r="O323" s="15" t="s">
        <v>2291</v>
      </c>
      <c r="P323" s="15"/>
      <c r="Q323" s="15"/>
      <c r="R323" s="15"/>
      <c r="S323" s="15" t="s">
        <v>187</v>
      </c>
      <c r="T323" s="38">
        <v>6</v>
      </c>
      <c r="U323" s="95"/>
      <c r="V323" s="95"/>
      <c r="W323" s="95" t="s">
        <v>2193</v>
      </c>
      <c r="X323" s="95"/>
      <c r="Y323" s="95"/>
      <c r="Z323" s="15"/>
      <c r="AA323" s="15"/>
      <c r="AB323" s="39">
        <f t="shared" si="25"/>
        <v>9</v>
      </c>
      <c r="AC323" s="39">
        <f t="shared" si="26"/>
        <v>8</v>
      </c>
      <c r="AD323" s="96" t="s">
        <v>2292</v>
      </c>
      <c r="AE323" s="15" t="str">
        <f t="shared" si="27"/>
        <v/>
      </c>
      <c r="AF323" s="39"/>
      <c r="AG323" s="39" t="s">
        <v>1560</v>
      </c>
      <c r="AH323" s="39" t="s">
        <v>1561</v>
      </c>
      <c r="AI323" s="39" t="s">
        <v>1561</v>
      </c>
      <c r="AJ323" s="39" t="s">
        <v>1561</v>
      </c>
      <c r="AK323" s="39" t="s">
        <v>1561</v>
      </c>
      <c r="AL323" s="15"/>
      <c r="AM323" s="15"/>
      <c r="AN323" s="15"/>
      <c r="AO323" s="39"/>
      <c r="AP323" s="89">
        <f t="shared" si="28"/>
        <v>0</v>
      </c>
      <c r="AQ323" s="13" t="str">
        <f t="shared" si="29"/>
        <v>InstantiePechhulp</v>
      </c>
    </row>
    <row r="324" spans="1:43" x14ac:dyDescent="0.25">
      <c r="A324" s="15" t="s">
        <v>2197</v>
      </c>
      <c r="B324" s="15" t="s">
        <v>1608</v>
      </c>
      <c r="C324" s="15">
        <v>33</v>
      </c>
      <c r="D324" s="15" t="s">
        <v>2293</v>
      </c>
      <c r="E324" s="94">
        <v>200000341</v>
      </c>
      <c r="F324" s="15">
        <v>200035797</v>
      </c>
      <c r="G324" s="15" t="s">
        <v>2199</v>
      </c>
      <c r="H324" s="15" t="s">
        <v>2199</v>
      </c>
      <c r="I324" s="15" t="s">
        <v>2199</v>
      </c>
      <c r="J324" s="15"/>
      <c r="K324" s="15"/>
      <c r="L324" s="15"/>
      <c r="M324" s="15" t="s">
        <v>2294</v>
      </c>
      <c r="N324" s="15" t="s">
        <v>2294</v>
      </c>
      <c r="O324" s="15" t="s">
        <v>2294</v>
      </c>
      <c r="P324" s="15"/>
      <c r="Q324" s="15"/>
      <c r="R324" s="15"/>
      <c r="S324" s="15" t="s">
        <v>187</v>
      </c>
      <c r="T324" s="38">
        <v>6</v>
      </c>
      <c r="U324" s="95"/>
      <c r="V324" s="95"/>
      <c r="W324" s="95" t="s">
        <v>2193</v>
      </c>
      <c r="X324" s="95"/>
      <c r="Y324" s="95"/>
      <c r="Z324" s="15"/>
      <c r="AA324" s="15"/>
      <c r="AB324" s="39">
        <f t="shared" si="25"/>
        <v>9</v>
      </c>
      <c r="AC324" s="39">
        <f t="shared" si="26"/>
        <v>13</v>
      </c>
      <c r="AD324" s="96" t="s">
        <v>2295</v>
      </c>
      <c r="AE324" s="15" t="str">
        <f t="shared" si="27"/>
        <v/>
      </c>
      <c r="AF324" s="39"/>
      <c r="AG324" s="39" t="s">
        <v>1560</v>
      </c>
      <c r="AH324" s="39" t="s">
        <v>1561</v>
      </c>
      <c r="AI324" s="39" t="s">
        <v>1561</v>
      </c>
      <c r="AJ324" s="39" t="s">
        <v>1561</v>
      </c>
      <c r="AK324" s="39" t="s">
        <v>1561</v>
      </c>
      <c r="AL324" s="15"/>
      <c r="AM324" s="15"/>
      <c r="AN324" s="15"/>
      <c r="AO324" s="39"/>
      <c r="AP324" s="89">
        <f t="shared" si="28"/>
        <v>0</v>
      </c>
      <c r="AQ324" s="13" t="str">
        <f t="shared" si="29"/>
        <v>InstantiePolitieberger</v>
      </c>
    </row>
    <row r="325" spans="1:43" x14ac:dyDescent="0.25">
      <c r="A325" s="15" t="s">
        <v>2197</v>
      </c>
      <c r="B325" s="15" t="s">
        <v>1608</v>
      </c>
      <c r="C325" s="15">
        <v>34</v>
      </c>
      <c r="D325" s="15" t="s">
        <v>2296</v>
      </c>
      <c r="E325" s="94">
        <v>200000341</v>
      </c>
      <c r="F325" s="15">
        <v>200032555</v>
      </c>
      <c r="G325" s="15" t="s">
        <v>2199</v>
      </c>
      <c r="H325" s="15" t="s">
        <v>2199</v>
      </c>
      <c r="I325" s="15" t="s">
        <v>2199</v>
      </c>
      <c r="J325" s="15"/>
      <c r="K325" s="15"/>
      <c r="L325" s="15"/>
      <c r="M325" s="15" t="s">
        <v>2297</v>
      </c>
      <c r="N325" s="15" t="s">
        <v>2297</v>
      </c>
      <c r="O325" s="15" t="s">
        <v>2297</v>
      </c>
      <c r="P325" s="15"/>
      <c r="Q325" s="15"/>
      <c r="R325" s="15"/>
      <c r="S325" s="15" t="s">
        <v>187</v>
      </c>
      <c r="T325" s="38">
        <v>6</v>
      </c>
      <c r="U325" s="95"/>
      <c r="V325" s="95"/>
      <c r="W325" s="95" t="s">
        <v>2193</v>
      </c>
      <c r="X325" s="95"/>
      <c r="Y325" s="95"/>
      <c r="Z325" s="15"/>
      <c r="AA325" s="15"/>
      <c r="AB325" s="39">
        <f t="shared" si="25"/>
        <v>9</v>
      </c>
      <c r="AC325" s="39">
        <f t="shared" si="26"/>
        <v>16</v>
      </c>
      <c r="AD325" s="96" t="s">
        <v>2298</v>
      </c>
      <c r="AE325" s="15" t="str">
        <f t="shared" si="27"/>
        <v/>
      </c>
      <c r="AF325" s="39"/>
      <c r="AG325" s="39" t="s">
        <v>1560</v>
      </c>
      <c r="AH325" s="39" t="s">
        <v>1561</v>
      </c>
      <c r="AI325" s="39" t="s">
        <v>1561</v>
      </c>
      <c r="AJ325" s="39" t="s">
        <v>1561</v>
      </c>
      <c r="AK325" s="39" t="s">
        <v>1561</v>
      </c>
      <c r="AL325" s="15"/>
      <c r="AM325" s="15"/>
      <c r="AN325" s="15"/>
      <c r="AO325" s="39"/>
      <c r="AP325" s="89">
        <f t="shared" si="28"/>
        <v>0</v>
      </c>
      <c r="AQ325" s="13" t="str">
        <f t="shared" si="29"/>
        <v>InstantiePostmortale Zorg</v>
      </c>
    </row>
    <row r="326" spans="1:43" x14ac:dyDescent="0.25">
      <c r="A326" s="15" t="s">
        <v>2197</v>
      </c>
      <c r="B326" s="15" t="s">
        <v>1608</v>
      </c>
      <c r="C326" s="15">
        <v>35</v>
      </c>
      <c r="D326" s="15" t="s">
        <v>2299</v>
      </c>
      <c r="E326" s="94">
        <v>200000341</v>
      </c>
      <c r="F326" s="15">
        <v>200032556</v>
      </c>
      <c r="G326" s="15" t="s">
        <v>2199</v>
      </c>
      <c r="H326" s="15" t="s">
        <v>2199</v>
      </c>
      <c r="I326" s="15" t="s">
        <v>2199</v>
      </c>
      <c r="J326" s="15"/>
      <c r="K326" s="15"/>
      <c r="L326" s="15"/>
      <c r="M326" s="15" t="s">
        <v>2300</v>
      </c>
      <c r="N326" s="15" t="s">
        <v>2300</v>
      </c>
      <c r="O326" s="15" t="s">
        <v>2300</v>
      </c>
      <c r="P326" s="15"/>
      <c r="Q326" s="15"/>
      <c r="R326" s="15"/>
      <c r="S326" s="15" t="s">
        <v>187</v>
      </c>
      <c r="T326" s="38">
        <v>6</v>
      </c>
      <c r="U326" s="95"/>
      <c r="V326" s="95"/>
      <c r="W326" s="95" t="s">
        <v>2193</v>
      </c>
      <c r="X326" s="95"/>
      <c r="Y326" s="95"/>
      <c r="Z326" s="15"/>
      <c r="AA326" s="15"/>
      <c r="AB326" s="39">
        <f t="shared" si="25"/>
        <v>9</v>
      </c>
      <c r="AC326" s="39">
        <f t="shared" si="26"/>
        <v>7</v>
      </c>
      <c r="AD326" s="96" t="s">
        <v>2301</v>
      </c>
      <c r="AE326" s="15" t="str">
        <f t="shared" si="27"/>
        <v/>
      </c>
      <c r="AF326" s="39"/>
      <c r="AG326" s="39" t="s">
        <v>1560</v>
      </c>
      <c r="AH326" s="39" t="s">
        <v>1561</v>
      </c>
      <c r="AI326" s="39" t="s">
        <v>1561</v>
      </c>
      <c r="AJ326" s="39" t="s">
        <v>1561</v>
      </c>
      <c r="AK326" s="39" t="s">
        <v>1561</v>
      </c>
      <c r="AL326" s="15"/>
      <c r="AM326" s="15"/>
      <c r="AN326" s="15"/>
      <c r="AO326" s="39"/>
      <c r="AP326" s="89">
        <f t="shared" si="28"/>
        <v>0</v>
      </c>
      <c r="AQ326" s="13" t="str">
        <f t="shared" si="29"/>
        <v>InstantieProRail</v>
      </c>
    </row>
    <row r="327" spans="1:43" x14ac:dyDescent="0.25">
      <c r="A327" s="15" t="s">
        <v>2197</v>
      </c>
      <c r="B327" s="15" t="s">
        <v>1608</v>
      </c>
      <c r="C327" s="15">
        <v>36</v>
      </c>
      <c r="D327" s="15" t="s">
        <v>2302</v>
      </c>
      <c r="E327" s="94">
        <v>200000341</v>
      </c>
      <c r="F327" s="15">
        <v>200009443</v>
      </c>
      <c r="G327" s="15" t="s">
        <v>2199</v>
      </c>
      <c r="H327" s="15" t="s">
        <v>2199</v>
      </c>
      <c r="I327" s="15" t="s">
        <v>2199</v>
      </c>
      <c r="J327" s="15"/>
      <c r="K327" s="15"/>
      <c r="L327" s="15"/>
      <c r="M327" s="15" t="s">
        <v>2303</v>
      </c>
      <c r="N327" s="15" t="s">
        <v>2303</v>
      </c>
      <c r="O327" s="15" t="s">
        <v>2303</v>
      </c>
      <c r="P327" s="15"/>
      <c r="Q327" s="15"/>
      <c r="R327" s="15"/>
      <c r="S327" s="15" t="s">
        <v>187</v>
      </c>
      <c r="T327" s="38">
        <v>6</v>
      </c>
      <c r="U327" s="95"/>
      <c r="V327" s="95"/>
      <c r="W327" s="95" t="s">
        <v>2193</v>
      </c>
      <c r="X327" s="95"/>
      <c r="Y327" s="95"/>
      <c r="Z327" s="15"/>
      <c r="AA327" s="15"/>
      <c r="AB327" s="39">
        <f t="shared" si="25"/>
        <v>9</v>
      </c>
      <c r="AC327" s="39">
        <f t="shared" si="26"/>
        <v>9</v>
      </c>
      <c r="AD327" s="96" t="s">
        <v>2304</v>
      </c>
      <c r="AE327" s="15" t="str">
        <f t="shared" si="27"/>
        <v/>
      </c>
      <c r="AF327" s="39"/>
      <c r="AG327" s="39" t="s">
        <v>1560</v>
      </c>
      <c r="AH327" s="39" t="s">
        <v>1561</v>
      </c>
      <c r="AI327" s="39" t="s">
        <v>1561</v>
      </c>
      <c r="AJ327" s="39" t="s">
        <v>1561</v>
      </c>
      <c r="AK327" s="39" t="s">
        <v>1561</v>
      </c>
      <c r="AL327" s="15"/>
      <c r="AM327" s="15"/>
      <c r="AN327" s="15"/>
      <c r="AO327" s="39"/>
      <c r="AP327" s="89">
        <f t="shared" si="28"/>
        <v>0</v>
      </c>
      <c r="AQ327" s="13" t="str">
        <f t="shared" si="29"/>
        <v>InstantieProvincie</v>
      </c>
    </row>
    <row r="328" spans="1:43" x14ac:dyDescent="0.25">
      <c r="A328" s="15" t="s">
        <v>2197</v>
      </c>
      <c r="B328" s="15" t="s">
        <v>1608</v>
      </c>
      <c r="C328" s="15">
        <v>37</v>
      </c>
      <c r="D328" s="15" t="s">
        <v>2305</v>
      </c>
      <c r="E328" s="94">
        <v>200000341</v>
      </c>
      <c r="F328" s="15">
        <v>200032557</v>
      </c>
      <c r="G328" s="15" t="s">
        <v>2199</v>
      </c>
      <c r="H328" s="15" t="s">
        <v>2199</v>
      </c>
      <c r="I328" s="15" t="s">
        <v>2199</v>
      </c>
      <c r="J328" s="15"/>
      <c r="K328" s="15"/>
      <c r="L328" s="15"/>
      <c r="M328" s="15" t="s">
        <v>2306</v>
      </c>
      <c r="N328" s="15" t="s">
        <v>2306</v>
      </c>
      <c r="O328" s="15" t="s">
        <v>2306</v>
      </c>
      <c r="P328" s="15"/>
      <c r="Q328" s="15"/>
      <c r="R328" s="15"/>
      <c r="S328" s="15" t="s">
        <v>187</v>
      </c>
      <c r="T328" s="38">
        <v>6</v>
      </c>
      <c r="U328" s="95"/>
      <c r="V328" s="95"/>
      <c r="W328" s="95" t="s">
        <v>2193</v>
      </c>
      <c r="X328" s="95"/>
      <c r="Y328" s="95"/>
      <c r="Z328" s="15"/>
      <c r="AA328" s="15"/>
      <c r="AB328" s="39">
        <f t="shared" si="25"/>
        <v>9</v>
      </c>
      <c r="AC328" s="39">
        <f t="shared" si="26"/>
        <v>4</v>
      </c>
      <c r="AD328" s="96" t="s">
        <v>2307</v>
      </c>
      <c r="AE328" s="15" t="str">
        <f t="shared" si="27"/>
        <v/>
      </c>
      <c r="AF328" s="39"/>
      <c r="AG328" s="39" t="s">
        <v>1560</v>
      </c>
      <c r="AH328" s="39" t="s">
        <v>1561</v>
      </c>
      <c r="AI328" s="39" t="s">
        <v>1561</v>
      </c>
      <c r="AJ328" s="39" t="s">
        <v>1561</v>
      </c>
      <c r="AK328" s="39" t="s">
        <v>1561</v>
      </c>
      <c r="AL328" s="15"/>
      <c r="AM328" s="15"/>
      <c r="AN328" s="15"/>
      <c r="AO328" s="39"/>
      <c r="AP328" s="89">
        <f t="shared" si="28"/>
        <v>0</v>
      </c>
      <c r="AQ328" s="13" t="str">
        <f t="shared" si="29"/>
        <v>InstantieRIVM</v>
      </c>
    </row>
    <row r="329" spans="1:43" x14ac:dyDescent="0.25">
      <c r="A329" s="15" t="s">
        <v>2197</v>
      </c>
      <c r="B329" s="15" t="s">
        <v>1608</v>
      </c>
      <c r="C329" s="15">
        <v>38</v>
      </c>
      <c r="D329" s="15" t="s">
        <v>2308</v>
      </c>
      <c r="E329" s="94">
        <v>200000341</v>
      </c>
      <c r="F329" s="15">
        <v>200032558</v>
      </c>
      <c r="G329" s="15" t="s">
        <v>2199</v>
      </c>
      <c r="H329" s="15" t="s">
        <v>2199</v>
      </c>
      <c r="I329" s="15" t="s">
        <v>2199</v>
      </c>
      <c r="J329" s="15"/>
      <c r="K329" s="15"/>
      <c r="L329" s="15"/>
      <c r="M329" s="15" t="s">
        <v>2309</v>
      </c>
      <c r="N329" s="15" t="s">
        <v>2309</v>
      </c>
      <c r="O329" s="15" t="s">
        <v>2309</v>
      </c>
      <c r="P329" s="15"/>
      <c r="Q329" s="15"/>
      <c r="R329" s="15"/>
      <c r="S329" s="15" t="s">
        <v>187</v>
      </c>
      <c r="T329" s="38">
        <v>6</v>
      </c>
      <c r="U329" s="95"/>
      <c r="V329" s="95"/>
      <c r="W329" s="95" t="s">
        <v>2193</v>
      </c>
      <c r="X329" s="95"/>
      <c r="Y329" s="95"/>
      <c r="Z329" s="15"/>
      <c r="AA329" s="15"/>
      <c r="AB329" s="39">
        <f t="shared" si="25"/>
        <v>9</v>
      </c>
      <c r="AC329" s="39">
        <f t="shared" si="26"/>
        <v>7</v>
      </c>
      <c r="AD329" s="96" t="s">
        <v>2310</v>
      </c>
      <c r="AE329" s="15" t="str">
        <f t="shared" si="27"/>
        <v/>
      </c>
      <c r="AF329" s="39"/>
      <c r="AG329" s="39" t="s">
        <v>1560</v>
      </c>
      <c r="AH329" s="39" t="s">
        <v>1561</v>
      </c>
      <c r="AI329" s="39" t="s">
        <v>1561</v>
      </c>
      <c r="AJ329" s="39" t="s">
        <v>1561</v>
      </c>
      <c r="AK329" s="39" t="s">
        <v>1561</v>
      </c>
      <c r="AL329" s="15"/>
      <c r="AM329" s="15"/>
      <c r="AN329" s="15"/>
      <c r="AO329" s="39"/>
      <c r="AP329" s="89">
        <f t="shared" si="28"/>
        <v>0</v>
      </c>
      <c r="AQ329" s="13" t="str">
        <f t="shared" si="29"/>
        <v>InstantieSalvage</v>
      </c>
    </row>
    <row r="330" spans="1:43" x14ac:dyDescent="0.25">
      <c r="A330" s="15" t="s">
        <v>2197</v>
      </c>
      <c r="B330" s="15" t="s">
        <v>1608</v>
      </c>
      <c r="C330" s="15">
        <v>39</v>
      </c>
      <c r="D330" s="15" t="s">
        <v>2311</v>
      </c>
      <c r="E330" s="94">
        <v>200000341</v>
      </c>
      <c r="F330" s="15">
        <v>200032547</v>
      </c>
      <c r="G330" s="15" t="s">
        <v>2199</v>
      </c>
      <c r="H330" s="15" t="s">
        <v>2199</v>
      </c>
      <c r="I330" s="15" t="s">
        <v>2199</v>
      </c>
      <c r="J330" s="15"/>
      <c r="K330" s="15"/>
      <c r="L330" s="15"/>
      <c r="M330" s="15" t="s">
        <v>2312</v>
      </c>
      <c r="N330" s="15" t="s">
        <v>2312</v>
      </c>
      <c r="O330" s="15" t="s">
        <v>2312</v>
      </c>
      <c r="P330" s="15"/>
      <c r="Q330" s="15"/>
      <c r="R330" s="15"/>
      <c r="S330" s="15" t="s">
        <v>187</v>
      </c>
      <c r="T330" s="38">
        <v>6</v>
      </c>
      <c r="U330" s="95"/>
      <c r="V330" s="95"/>
      <c r="W330" s="95" t="s">
        <v>2193</v>
      </c>
      <c r="X330" s="95"/>
      <c r="Y330" s="95"/>
      <c r="Z330" s="15"/>
      <c r="AA330" s="15"/>
      <c r="AB330" s="39">
        <f t="shared" si="25"/>
        <v>9</v>
      </c>
      <c r="AC330" s="39">
        <f t="shared" si="26"/>
        <v>15</v>
      </c>
      <c r="AD330" s="96" t="s">
        <v>2313</v>
      </c>
      <c r="AE330" s="15" t="str">
        <f t="shared" si="27"/>
        <v/>
      </c>
      <c r="AF330" s="39"/>
      <c r="AG330" s="39" t="s">
        <v>1560</v>
      </c>
      <c r="AH330" s="39" t="s">
        <v>1561</v>
      </c>
      <c r="AI330" s="39" t="s">
        <v>1561</v>
      </c>
      <c r="AJ330" s="39" t="s">
        <v>1561</v>
      </c>
      <c r="AK330" s="39" t="s">
        <v>1561</v>
      </c>
      <c r="AL330" s="15"/>
      <c r="AM330" s="15"/>
      <c r="AN330" s="15"/>
      <c r="AO330" s="39"/>
      <c r="AP330" s="89">
        <f t="shared" si="28"/>
        <v>0</v>
      </c>
      <c r="AQ330" s="13" t="str">
        <f t="shared" si="29"/>
        <v>InstantieSlachtofferhulp</v>
      </c>
    </row>
    <row r="331" spans="1:43" x14ac:dyDescent="0.25">
      <c r="A331" s="15" t="s">
        <v>2197</v>
      </c>
      <c r="B331" s="15" t="s">
        <v>1608</v>
      </c>
      <c r="C331" s="15">
        <v>40</v>
      </c>
      <c r="D331" s="15" t="s">
        <v>2314</v>
      </c>
      <c r="E331" s="94">
        <v>200000341</v>
      </c>
      <c r="F331" s="15">
        <v>200040085</v>
      </c>
      <c r="G331" s="15" t="s">
        <v>2199</v>
      </c>
      <c r="H331" s="15" t="s">
        <v>2199</v>
      </c>
      <c r="I331" s="15" t="s">
        <v>2199</v>
      </c>
      <c r="J331" s="15"/>
      <c r="K331" s="15"/>
      <c r="L331" s="15"/>
      <c r="M331" s="15" t="s">
        <v>11871</v>
      </c>
      <c r="N331" s="15" t="s">
        <v>11871</v>
      </c>
      <c r="O331" s="15" t="s">
        <v>11871</v>
      </c>
      <c r="P331" s="15"/>
      <c r="Q331" s="15"/>
      <c r="R331" s="15"/>
      <c r="S331" s="15" t="s">
        <v>187</v>
      </c>
      <c r="T331" s="38">
        <v>6</v>
      </c>
      <c r="U331" s="95"/>
      <c r="V331" s="95"/>
      <c r="W331" s="95"/>
      <c r="X331" s="95"/>
      <c r="Y331" s="95"/>
      <c r="Z331" s="15"/>
      <c r="AA331" s="15"/>
      <c r="AB331" s="39">
        <f t="shared" si="25"/>
        <v>9</v>
      </c>
      <c r="AC331" s="39">
        <f t="shared" si="26"/>
        <v>13</v>
      </c>
      <c r="AD331" s="96" t="s">
        <v>2315</v>
      </c>
      <c r="AE331" s="15" t="str">
        <f t="shared" si="27"/>
        <v/>
      </c>
      <c r="AF331" s="39"/>
      <c r="AG331" s="39" t="s">
        <v>1560</v>
      </c>
      <c r="AH331" s="39" t="s">
        <v>1561</v>
      </c>
      <c r="AI331" s="39" t="s">
        <v>1561</v>
      </c>
      <c r="AJ331" s="39" t="s">
        <v>1561</v>
      </c>
      <c r="AK331" s="39" t="s">
        <v>1561</v>
      </c>
      <c r="AL331" s="15"/>
      <c r="AM331" s="15"/>
      <c r="AN331" s="15"/>
      <c r="AO331" s="39"/>
      <c r="AP331" s="89">
        <f t="shared" si="28"/>
        <v>0</v>
      </c>
      <c r="AQ331" s="13" t="str">
        <f t="shared" si="29"/>
        <v>InstantieSleutelhouder</v>
      </c>
    </row>
    <row r="332" spans="1:43" x14ac:dyDescent="0.25">
      <c r="A332" s="15" t="s">
        <v>2197</v>
      </c>
      <c r="B332" s="15" t="s">
        <v>1608</v>
      </c>
      <c r="C332" s="15">
        <v>41</v>
      </c>
      <c r="D332" s="15" t="s">
        <v>2316</v>
      </c>
      <c r="E332" s="94">
        <v>200000341</v>
      </c>
      <c r="F332" s="15">
        <v>200040086</v>
      </c>
      <c r="G332" s="15" t="s">
        <v>2199</v>
      </c>
      <c r="H332" s="15" t="s">
        <v>2199</v>
      </c>
      <c r="I332" s="15" t="s">
        <v>2199</v>
      </c>
      <c r="J332" s="15"/>
      <c r="K332" s="15"/>
      <c r="L332" s="15"/>
      <c r="M332" s="15" t="s">
        <v>11872</v>
      </c>
      <c r="N332" s="15" t="s">
        <v>11872</v>
      </c>
      <c r="O332" s="15" t="s">
        <v>11872</v>
      </c>
      <c r="P332" s="15"/>
      <c r="Q332" s="15"/>
      <c r="R332" s="15"/>
      <c r="S332" s="15" t="s">
        <v>187</v>
      </c>
      <c r="T332" s="38">
        <v>6</v>
      </c>
      <c r="U332" s="95"/>
      <c r="V332" s="95"/>
      <c r="W332" s="95"/>
      <c r="X332" s="95"/>
      <c r="Y332" s="95"/>
      <c r="Z332" s="15"/>
      <c r="AA332" s="15"/>
      <c r="AB332" s="39">
        <f t="shared" si="25"/>
        <v>9</v>
      </c>
      <c r="AC332" s="39">
        <f t="shared" si="26"/>
        <v>12</v>
      </c>
      <c r="AD332" s="96" t="s">
        <v>11869</v>
      </c>
      <c r="AE332" s="15" t="str">
        <f t="shared" si="27"/>
        <v/>
      </c>
      <c r="AF332" s="39"/>
      <c r="AG332" s="39" t="s">
        <v>1560</v>
      </c>
      <c r="AH332" s="39" t="s">
        <v>1561</v>
      </c>
      <c r="AI332" s="39" t="s">
        <v>1561</v>
      </c>
      <c r="AJ332" s="39" t="s">
        <v>1561</v>
      </c>
      <c r="AK332" s="39" t="s">
        <v>1561</v>
      </c>
      <c r="AL332" s="15"/>
      <c r="AM332" s="15"/>
      <c r="AN332" s="15"/>
      <c r="AO332" s="39"/>
      <c r="AP332" s="89">
        <f t="shared" si="28"/>
        <v>0</v>
      </c>
      <c r="AQ332" s="13" t="str">
        <f t="shared" si="29"/>
        <v>InstantieSloopbedrijf</v>
      </c>
    </row>
    <row r="333" spans="1:43" x14ac:dyDescent="0.25">
      <c r="A333" s="15" t="s">
        <v>2197</v>
      </c>
      <c r="B333" s="15" t="s">
        <v>1608</v>
      </c>
      <c r="C333" s="15">
        <v>42</v>
      </c>
      <c r="D333" s="15" t="s">
        <v>2318</v>
      </c>
      <c r="E333" s="94">
        <v>200000341</v>
      </c>
      <c r="F333" s="15">
        <v>200032559</v>
      </c>
      <c r="G333" s="15" t="s">
        <v>2199</v>
      </c>
      <c r="H333" s="15" t="s">
        <v>2199</v>
      </c>
      <c r="I333" s="15" t="s">
        <v>2199</v>
      </c>
      <c r="J333" s="15"/>
      <c r="K333" s="15"/>
      <c r="L333" s="15"/>
      <c r="M333" s="15" t="s">
        <v>2319</v>
      </c>
      <c r="N333" s="15" t="s">
        <v>2319</v>
      </c>
      <c r="O333" s="15" t="s">
        <v>2319</v>
      </c>
      <c r="P333" s="15"/>
      <c r="Q333" s="15"/>
      <c r="R333" s="15"/>
      <c r="S333" s="15" t="s">
        <v>187</v>
      </c>
      <c r="T333" s="38">
        <v>6</v>
      </c>
      <c r="U333" s="95"/>
      <c r="V333" s="95"/>
      <c r="W333" s="95" t="s">
        <v>2193</v>
      </c>
      <c r="X333" s="95"/>
      <c r="Y333" s="95"/>
      <c r="Z333" s="15"/>
      <c r="AA333" s="15"/>
      <c r="AB333" s="39">
        <f t="shared" si="25"/>
        <v>9</v>
      </c>
      <c r="AC333" s="39">
        <f t="shared" si="26"/>
        <v>11</v>
      </c>
      <c r="AD333" s="96" t="s">
        <v>2320</v>
      </c>
      <c r="AE333" s="15" t="str">
        <f t="shared" si="27"/>
        <v/>
      </c>
      <c r="AF333" s="39"/>
      <c r="AG333" s="39" t="s">
        <v>1560</v>
      </c>
      <c r="AH333" s="39" t="s">
        <v>1561</v>
      </c>
      <c r="AI333" s="39" t="s">
        <v>1561</v>
      </c>
      <c r="AJ333" s="39" t="s">
        <v>1561</v>
      </c>
      <c r="AK333" s="39" t="s">
        <v>1561</v>
      </c>
      <c r="AL333" s="15"/>
      <c r="AM333" s="15"/>
      <c r="AN333" s="15"/>
      <c r="AO333" s="39"/>
      <c r="AP333" s="89">
        <f t="shared" si="28"/>
        <v>0</v>
      </c>
      <c r="AQ333" s="13" t="str">
        <f t="shared" si="29"/>
        <v>InstantieSlotbedrijf</v>
      </c>
    </row>
    <row r="334" spans="1:43" x14ac:dyDescent="0.25">
      <c r="A334" s="15" t="s">
        <v>2197</v>
      </c>
      <c r="B334" s="15" t="s">
        <v>1608</v>
      </c>
      <c r="C334" s="15">
        <v>43</v>
      </c>
      <c r="D334" s="15" t="s">
        <v>2321</v>
      </c>
      <c r="E334" s="94">
        <v>200000341</v>
      </c>
      <c r="F334" s="15">
        <v>200035798</v>
      </c>
      <c r="G334" s="15" t="s">
        <v>2199</v>
      </c>
      <c r="H334" s="15" t="s">
        <v>2199</v>
      </c>
      <c r="I334" s="15" t="s">
        <v>2199</v>
      </c>
      <c r="J334" s="15"/>
      <c r="K334" s="15"/>
      <c r="L334" s="15"/>
      <c r="M334" s="15" t="s">
        <v>2322</v>
      </c>
      <c r="N334" s="15" t="s">
        <v>2322</v>
      </c>
      <c r="O334" s="15" t="s">
        <v>2322</v>
      </c>
      <c r="P334" s="15"/>
      <c r="Q334" s="15"/>
      <c r="R334" s="15"/>
      <c r="S334" s="15" t="s">
        <v>187</v>
      </c>
      <c r="T334" s="38">
        <v>6</v>
      </c>
      <c r="U334" s="95"/>
      <c r="V334" s="95"/>
      <c r="W334" s="95" t="s">
        <v>2193</v>
      </c>
      <c r="X334" s="95"/>
      <c r="Y334" s="95"/>
      <c r="Z334" s="15"/>
      <c r="AA334" s="15"/>
      <c r="AB334" s="39">
        <f t="shared" si="25"/>
        <v>9</v>
      </c>
      <c r="AC334" s="39">
        <f t="shared" si="26"/>
        <v>17</v>
      </c>
      <c r="AD334" s="96" t="s">
        <v>2323</v>
      </c>
      <c r="AE334" s="15" t="str">
        <f t="shared" si="27"/>
        <v/>
      </c>
      <c r="AF334" s="39"/>
      <c r="AG334" s="39" t="s">
        <v>1560</v>
      </c>
      <c r="AH334" s="39" t="s">
        <v>1561</v>
      </c>
      <c r="AI334" s="39" t="s">
        <v>1561</v>
      </c>
      <c r="AJ334" s="39" t="s">
        <v>1561</v>
      </c>
      <c r="AK334" s="39" t="s">
        <v>1561</v>
      </c>
      <c r="AL334" s="15"/>
      <c r="AM334" s="15"/>
      <c r="AN334" s="15"/>
      <c r="AO334" s="39"/>
      <c r="AP334" s="89">
        <f t="shared" si="28"/>
        <v>0</v>
      </c>
      <c r="AQ334" s="13" t="str">
        <f t="shared" si="29"/>
        <v>InstantieSpoormaatschappij</v>
      </c>
    </row>
    <row r="335" spans="1:43" x14ac:dyDescent="0.25">
      <c r="A335" s="15" t="s">
        <v>2197</v>
      </c>
      <c r="B335" s="15" t="s">
        <v>1608</v>
      </c>
      <c r="C335" s="15">
        <v>44</v>
      </c>
      <c r="D335" s="15" t="s">
        <v>2324</v>
      </c>
      <c r="E335" s="94">
        <v>200000341</v>
      </c>
      <c r="F335" s="15">
        <v>200040088</v>
      </c>
      <c r="G335" s="15" t="s">
        <v>2199</v>
      </c>
      <c r="H335" s="15" t="s">
        <v>2199</v>
      </c>
      <c r="I335" s="15" t="s">
        <v>2199</v>
      </c>
      <c r="J335" s="15"/>
      <c r="K335" s="15"/>
      <c r="L335" s="15"/>
      <c r="M335" s="15" t="s">
        <v>11873</v>
      </c>
      <c r="N335" s="15" t="s">
        <v>11873</v>
      </c>
      <c r="O335" s="15" t="s">
        <v>11873</v>
      </c>
      <c r="P335" s="15"/>
      <c r="Q335" s="15"/>
      <c r="R335" s="15"/>
      <c r="S335" s="15" t="s">
        <v>187</v>
      </c>
      <c r="T335" s="38">
        <v>6</v>
      </c>
      <c r="U335" s="95"/>
      <c r="V335" s="95"/>
      <c r="W335" s="95"/>
      <c r="X335" s="95"/>
      <c r="Y335" s="95"/>
      <c r="Z335" s="15"/>
      <c r="AA335" s="15"/>
      <c r="AB335" s="39">
        <f t="shared" si="25"/>
        <v>9</v>
      </c>
      <c r="AC335" s="39">
        <f t="shared" si="26"/>
        <v>13</v>
      </c>
      <c r="AD335" s="96" t="s">
        <v>2325</v>
      </c>
      <c r="AE335" s="15" t="str">
        <f t="shared" si="27"/>
        <v/>
      </c>
      <c r="AF335" s="39"/>
      <c r="AG335" s="39" t="s">
        <v>1560</v>
      </c>
      <c r="AH335" s="39" t="s">
        <v>1561</v>
      </c>
      <c r="AI335" s="39" t="s">
        <v>1561</v>
      </c>
      <c r="AJ335" s="39" t="s">
        <v>1561</v>
      </c>
      <c r="AK335" s="39" t="s">
        <v>1561</v>
      </c>
      <c r="AL335" s="15"/>
      <c r="AM335" s="15"/>
      <c r="AN335" s="15"/>
      <c r="AO335" s="39"/>
      <c r="AP335" s="89">
        <f t="shared" si="28"/>
        <v>0</v>
      </c>
      <c r="AQ335" s="13" t="str">
        <f t="shared" si="29"/>
        <v>InstantieStadstoezicht</v>
      </c>
    </row>
    <row r="336" spans="1:43" x14ac:dyDescent="0.25">
      <c r="A336" s="15" t="s">
        <v>2197</v>
      </c>
      <c r="B336" s="15" t="s">
        <v>1608</v>
      </c>
      <c r="C336" s="15">
        <v>45</v>
      </c>
      <c r="D336" s="15" t="s">
        <v>2326</v>
      </c>
      <c r="E336" s="94">
        <v>200000341</v>
      </c>
      <c r="F336" s="15">
        <v>200035799</v>
      </c>
      <c r="G336" s="15" t="s">
        <v>2199</v>
      </c>
      <c r="H336" s="15" t="s">
        <v>2199</v>
      </c>
      <c r="I336" s="15" t="s">
        <v>2199</v>
      </c>
      <c r="J336" s="15"/>
      <c r="K336" s="15"/>
      <c r="L336" s="15"/>
      <c r="M336" s="15" t="s">
        <v>2327</v>
      </c>
      <c r="N336" s="15" t="s">
        <v>2327</v>
      </c>
      <c r="O336" s="15" t="s">
        <v>2327</v>
      </c>
      <c r="P336" s="15"/>
      <c r="Q336" s="15"/>
      <c r="R336" s="15"/>
      <c r="S336" s="15" t="s">
        <v>187</v>
      </c>
      <c r="T336" s="38">
        <v>6</v>
      </c>
      <c r="U336" s="95"/>
      <c r="V336" s="95"/>
      <c r="W336" s="95" t="s">
        <v>2193</v>
      </c>
      <c r="X336" s="95"/>
      <c r="Y336" s="95"/>
      <c r="Z336" s="15"/>
      <c r="AA336" s="15"/>
      <c r="AB336" s="39">
        <f t="shared" si="25"/>
        <v>9</v>
      </c>
      <c r="AC336" s="39">
        <f t="shared" si="26"/>
        <v>16</v>
      </c>
      <c r="AD336" s="96" t="s">
        <v>2328</v>
      </c>
      <c r="AE336" s="15" t="str">
        <f t="shared" si="27"/>
        <v/>
      </c>
      <c r="AF336" s="39"/>
      <c r="AG336" s="39" t="s">
        <v>1560</v>
      </c>
      <c r="AH336" s="39" t="s">
        <v>1561</v>
      </c>
      <c r="AI336" s="39" t="s">
        <v>1561</v>
      </c>
      <c r="AJ336" s="39" t="s">
        <v>1561</v>
      </c>
      <c r="AK336" s="39" t="s">
        <v>1561</v>
      </c>
      <c r="AL336" s="15"/>
      <c r="AM336" s="15"/>
      <c r="AN336" s="15"/>
      <c r="AO336" s="39"/>
      <c r="AP336" s="89">
        <f t="shared" si="28"/>
        <v>0</v>
      </c>
      <c r="AQ336" s="13" t="str">
        <f t="shared" si="29"/>
        <v>InstantieTrammaatschappij</v>
      </c>
    </row>
    <row r="337" spans="1:43" x14ac:dyDescent="0.25">
      <c r="A337" s="15" t="s">
        <v>2197</v>
      </c>
      <c r="B337" s="15" t="s">
        <v>1608</v>
      </c>
      <c r="C337" s="15">
        <v>46</v>
      </c>
      <c r="D337" s="15" t="s">
        <v>2329</v>
      </c>
      <c r="E337" s="94">
        <v>200000341</v>
      </c>
      <c r="F337" s="15">
        <v>200032560</v>
      </c>
      <c r="G337" s="15" t="s">
        <v>2199</v>
      </c>
      <c r="H337" s="15" t="s">
        <v>2199</v>
      </c>
      <c r="I337" s="15" t="s">
        <v>2199</v>
      </c>
      <c r="J337" s="15"/>
      <c r="K337" s="15"/>
      <c r="L337" s="15"/>
      <c r="M337" s="15" t="s">
        <v>2330</v>
      </c>
      <c r="N337" s="15" t="s">
        <v>2330</v>
      </c>
      <c r="O337" s="15" t="s">
        <v>2330</v>
      </c>
      <c r="P337" s="15"/>
      <c r="Q337" s="15"/>
      <c r="R337" s="15"/>
      <c r="S337" s="15" t="s">
        <v>187</v>
      </c>
      <c r="T337" s="38">
        <v>6</v>
      </c>
      <c r="U337" s="95"/>
      <c r="V337" s="95"/>
      <c r="W337" s="95" t="s">
        <v>2193</v>
      </c>
      <c r="X337" s="95"/>
      <c r="Y337" s="95"/>
      <c r="Z337" s="15"/>
      <c r="AA337" s="15"/>
      <c r="AB337" s="39">
        <f t="shared" si="25"/>
        <v>9</v>
      </c>
      <c r="AC337" s="39">
        <f t="shared" si="26"/>
        <v>3</v>
      </c>
      <c r="AD337" s="96" t="s">
        <v>2331</v>
      </c>
      <c r="AE337" s="15" t="str">
        <f t="shared" si="27"/>
        <v/>
      </c>
      <c r="AF337" s="39"/>
      <c r="AG337" s="39" t="s">
        <v>1560</v>
      </c>
      <c r="AH337" s="39" t="s">
        <v>1561</v>
      </c>
      <c r="AI337" s="39" t="s">
        <v>1561</v>
      </c>
      <c r="AJ337" s="39" t="s">
        <v>1561</v>
      </c>
      <c r="AK337" s="39" t="s">
        <v>1561</v>
      </c>
      <c r="AL337" s="15"/>
      <c r="AM337" s="15"/>
      <c r="AN337" s="15"/>
      <c r="AO337" s="39"/>
      <c r="AP337" s="89">
        <f t="shared" si="28"/>
        <v>0</v>
      </c>
      <c r="AQ337" s="13" t="str">
        <f t="shared" si="29"/>
        <v>InstantieVBV</v>
      </c>
    </row>
    <row r="338" spans="1:43" x14ac:dyDescent="0.25">
      <c r="A338" s="15" t="s">
        <v>2197</v>
      </c>
      <c r="B338" s="15" t="s">
        <v>1608</v>
      </c>
      <c r="C338" s="15">
        <v>47</v>
      </c>
      <c r="D338" s="15" t="s">
        <v>2332</v>
      </c>
      <c r="E338" s="94">
        <v>200000341</v>
      </c>
      <c r="F338" s="15">
        <v>200035800</v>
      </c>
      <c r="G338" s="15" t="s">
        <v>2199</v>
      </c>
      <c r="H338" s="15" t="s">
        <v>2199</v>
      </c>
      <c r="I338" s="15" t="s">
        <v>2199</v>
      </c>
      <c r="J338" s="15"/>
      <c r="K338" s="15"/>
      <c r="L338" s="15"/>
      <c r="M338" s="15" t="s">
        <v>2333</v>
      </c>
      <c r="N338" s="15" t="s">
        <v>2333</v>
      </c>
      <c r="O338" s="15" t="s">
        <v>2333</v>
      </c>
      <c r="P338" s="15"/>
      <c r="Q338" s="15"/>
      <c r="R338" s="15"/>
      <c r="S338" s="15" t="s">
        <v>187</v>
      </c>
      <c r="T338" s="38">
        <v>6</v>
      </c>
      <c r="U338" s="95"/>
      <c r="V338" s="95"/>
      <c r="W338" s="95" t="s">
        <v>2193</v>
      </c>
      <c r="X338" s="95"/>
      <c r="Y338" s="95"/>
      <c r="Z338" s="15"/>
      <c r="AA338" s="15"/>
      <c r="AB338" s="39">
        <f t="shared" si="25"/>
        <v>9</v>
      </c>
      <c r="AC338" s="39">
        <f t="shared" si="26"/>
        <v>4</v>
      </c>
      <c r="AD338" s="96" t="s">
        <v>2334</v>
      </c>
      <c r="AE338" s="15" t="str">
        <f t="shared" si="27"/>
        <v/>
      </c>
      <c r="AF338" s="39"/>
      <c r="AG338" s="39" t="s">
        <v>1560</v>
      </c>
      <c r="AH338" s="39" t="s">
        <v>1561</v>
      </c>
      <c r="AI338" s="39" t="s">
        <v>1561</v>
      </c>
      <c r="AJ338" s="39" t="s">
        <v>1561</v>
      </c>
      <c r="AK338" s="39" t="s">
        <v>1561</v>
      </c>
      <c r="AL338" s="15"/>
      <c r="AM338" s="15"/>
      <c r="AN338" s="15"/>
      <c r="AO338" s="39"/>
      <c r="AP338" s="89">
        <f t="shared" si="28"/>
        <v>0</v>
      </c>
      <c r="AQ338" s="13" t="str">
        <f t="shared" si="29"/>
        <v>InstantieVCNL</v>
      </c>
    </row>
    <row r="339" spans="1:43" x14ac:dyDescent="0.25">
      <c r="A339" s="15" t="s">
        <v>2197</v>
      </c>
      <c r="B339" s="15" t="s">
        <v>1608</v>
      </c>
      <c r="C339" s="15">
        <v>48</v>
      </c>
      <c r="D339" s="15" t="s">
        <v>2335</v>
      </c>
      <c r="E339" s="94">
        <v>200000341</v>
      </c>
      <c r="F339" s="15">
        <v>200035802</v>
      </c>
      <c r="G339" s="15" t="s">
        <v>2199</v>
      </c>
      <c r="H339" s="15" t="s">
        <v>2199</v>
      </c>
      <c r="I339" s="15" t="s">
        <v>2199</v>
      </c>
      <c r="J339" s="15"/>
      <c r="K339" s="15"/>
      <c r="L339" s="15"/>
      <c r="M339" s="15" t="s">
        <v>2336</v>
      </c>
      <c r="N339" s="15" t="s">
        <v>2336</v>
      </c>
      <c r="O339" s="15" t="s">
        <v>2336</v>
      </c>
      <c r="P339" s="15"/>
      <c r="Q339" s="15"/>
      <c r="R339" s="15"/>
      <c r="S339" s="15" t="s">
        <v>187</v>
      </c>
      <c r="T339" s="38">
        <v>6</v>
      </c>
      <c r="U339" s="95"/>
      <c r="V339" s="95"/>
      <c r="W339" s="95" t="s">
        <v>2193</v>
      </c>
      <c r="X339" s="95"/>
      <c r="Y339" s="95"/>
      <c r="Z339" s="15"/>
      <c r="AA339" s="15"/>
      <c r="AB339" s="39">
        <f t="shared" si="25"/>
        <v>9</v>
      </c>
      <c r="AC339" s="39">
        <f t="shared" si="26"/>
        <v>19</v>
      </c>
      <c r="AD339" s="96" t="s">
        <v>2337</v>
      </c>
      <c r="AE339" s="15" t="str">
        <f t="shared" si="27"/>
        <v/>
      </c>
      <c r="AF339" s="39"/>
      <c r="AG339" s="39" t="s">
        <v>1560</v>
      </c>
      <c r="AH339" s="39" t="s">
        <v>1561</v>
      </c>
      <c r="AI339" s="39" t="s">
        <v>1561</v>
      </c>
      <c r="AJ339" s="39" t="s">
        <v>1561</v>
      </c>
      <c r="AK339" s="39" t="s">
        <v>1561</v>
      </c>
      <c r="AL339" s="15"/>
      <c r="AM339" s="15"/>
      <c r="AN339" s="15"/>
      <c r="AO339" s="39"/>
      <c r="AP339" s="89">
        <f t="shared" si="28"/>
        <v>0</v>
      </c>
      <c r="AQ339" s="13" t="str">
        <f t="shared" si="29"/>
        <v>InstantieVeerboot / Veerpont</v>
      </c>
    </row>
    <row r="340" spans="1:43" x14ac:dyDescent="0.25">
      <c r="A340" s="15" t="s">
        <v>2197</v>
      </c>
      <c r="B340" s="15" t="s">
        <v>1608</v>
      </c>
      <c r="C340" s="15">
        <v>49</v>
      </c>
      <c r="D340" s="15" t="s">
        <v>2338</v>
      </c>
      <c r="E340" s="94">
        <v>200000341</v>
      </c>
      <c r="F340" s="15">
        <v>200009444</v>
      </c>
      <c r="G340" s="15" t="s">
        <v>2199</v>
      </c>
      <c r="H340" s="15" t="s">
        <v>2199</v>
      </c>
      <c r="I340" s="15" t="s">
        <v>2199</v>
      </c>
      <c r="J340" s="15"/>
      <c r="K340" s="15"/>
      <c r="L340" s="15"/>
      <c r="M340" s="15" t="s">
        <v>2339</v>
      </c>
      <c r="N340" s="15" t="s">
        <v>2339</v>
      </c>
      <c r="O340" s="15" t="s">
        <v>2339</v>
      </c>
      <c r="P340" s="15"/>
      <c r="Q340" s="15"/>
      <c r="R340" s="15"/>
      <c r="S340" s="15" t="s">
        <v>187</v>
      </c>
      <c r="T340" s="38">
        <v>6</v>
      </c>
      <c r="U340" s="95"/>
      <c r="V340" s="95"/>
      <c r="W340" s="95" t="s">
        <v>2193</v>
      </c>
      <c r="X340" s="95"/>
      <c r="Y340" s="95"/>
      <c r="Z340" s="15"/>
      <c r="AA340" s="15"/>
      <c r="AB340" s="39">
        <f t="shared" si="25"/>
        <v>9</v>
      </c>
      <c r="AC340" s="39">
        <f t="shared" si="26"/>
        <v>20</v>
      </c>
      <c r="AD340" s="96" t="s">
        <v>2340</v>
      </c>
      <c r="AE340" s="15" t="str">
        <f t="shared" si="27"/>
        <v/>
      </c>
      <c r="AF340" s="39"/>
      <c r="AG340" s="39" t="s">
        <v>1560</v>
      </c>
      <c r="AH340" s="39" t="s">
        <v>1561</v>
      </c>
      <c r="AI340" s="39" t="s">
        <v>1561</v>
      </c>
      <c r="AJ340" s="39" t="s">
        <v>1561</v>
      </c>
      <c r="AK340" s="39" t="s">
        <v>1561</v>
      </c>
      <c r="AL340" s="15"/>
      <c r="AM340" s="15"/>
      <c r="AN340" s="15"/>
      <c r="AO340" s="39"/>
      <c r="AP340" s="89">
        <f t="shared" si="28"/>
        <v>0</v>
      </c>
      <c r="AQ340" s="13" t="str">
        <f t="shared" si="29"/>
        <v>InstantieVerkeerscentrale RWS</v>
      </c>
    </row>
    <row r="341" spans="1:43" x14ac:dyDescent="0.25">
      <c r="A341" s="15" t="s">
        <v>2197</v>
      </c>
      <c r="B341" s="15" t="s">
        <v>1608</v>
      </c>
      <c r="C341" s="15">
        <v>50</v>
      </c>
      <c r="D341" s="15" t="s">
        <v>2341</v>
      </c>
      <c r="E341" s="94">
        <v>200000341</v>
      </c>
      <c r="F341" s="15">
        <v>200035803</v>
      </c>
      <c r="G341" s="15" t="s">
        <v>2199</v>
      </c>
      <c r="H341" s="15" t="s">
        <v>2199</v>
      </c>
      <c r="I341" s="15" t="s">
        <v>2199</v>
      </c>
      <c r="J341" s="15"/>
      <c r="K341" s="15"/>
      <c r="L341" s="15"/>
      <c r="M341" s="15" t="s">
        <v>2342</v>
      </c>
      <c r="N341" s="15" t="s">
        <v>2342</v>
      </c>
      <c r="O341" s="15" t="s">
        <v>2342</v>
      </c>
      <c r="P341" s="15"/>
      <c r="Q341" s="15"/>
      <c r="R341" s="15"/>
      <c r="S341" s="15" t="s">
        <v>187</v>
      </c>
      <c r="T341" s="38">
        <v>6</v>
      </c>
      <c r="U341" s="95"/>
      <c r="V341" s="95"/>
      <c r="W341" s="95" t="s">
        <v>2193</v>
      </c>
      <c r="X341" s="95"/>
      <c r="Y341" s="95"/>
      <c r="Z341" s="15"/>
      <c r="AA341" s="15"/>
      <c r="AB341" s="39">
        <f t="shared" si="25"/>
        <v>9</v>
      </c>
      <c r="AC341" s="39">
        <f t="shared" si="26"/>
        <v>15</v>
      </c>
      <c r="AD341" s="96" t="s">
        <v>2343</v>
      </c>
      <c r="AE341" s="15" t="str">
        <f t="shared" si="27"/>
        <v/>
      </c>
      <c r="AF341" s="39"/>
      <c r="AG341" s="39" t="s">
        <v>1560</v>
      </c>
      <c r="AH341" s="39" t="s">
        <v>1561</v>
      </c>
      <c r="AI341" s="39" t="s">
        <v>1561</v>
      </c>
      <c r="AJ341" s="39" t="s">
        <v>1561</v>
      </c>
      <c r="AK341" s="39" t="s">
        <v>1561</v>
      </c>
      <c r="AL341" s="15"/>
      <c r="AM341" s="15"/>
      <c r="AN341" s="15"/>
      <c r="AO341" s="39"/>
      <c r="AP341" s="89">
        <f t="shared" si="28"/>
        <v>0</v>
      </c>
      <c r="AQ341" s="13" t="str">
        <f t="shared" si="29"/>
        <v>InstantieVerkeerslichten</v>
      </c>
    </row>
    <row r="342" spans="1:43" x14ac:dyDescent="0.25">
      <c r="A342" s="15" t="s">
        <v>2197</v>
      </c>
      <c r="B342" s="15" t="s">
        <v>1608</v>
      </c>
      <c r="C342" s="15">
        <v>51</v>
      </c>
      <c r="D342" s="15" t="s">
        <v>2344</v>
      </c>
      <c r="E342" s="94">
        <v>200000341</v>
      </c>
      <c r="F342" s="15">
        <v>200035804</v>
      </c>
      <c r="G342" s="15" t="s">
        <v>2199</v>
      </c>
      <c r="H342" s="15" t="s">
        <v>2199</v>
      </c>
      <c r="I342" s="15" t="s">
        <v>2199</v>
      </c>
      <c r="J342" s="15"/>
      <c r="K342" s="15"/>
      <c r="L342" s="15"/>
      <c r="M342" s="15" t="s">
        <v>2345</v>
      </c>
      <c r="N342" s="15" t="s">
        <v>2345</v>
      </c>
      <c r="O342" s="15" t="s">
        <v>2345</v>
      </c>
      <c r="P342" s="15"/>
      <c r="Q342" s="15"/>
      <c r="R342" s="15"/>
      <c r="S342" s="15" t="s">
        <v>187</v>
      </c>
      <c r="T342" s="38">
        <v>6</v>
      </c>
      <c r="U342" s="95"/>
      <c r="V342" s="95"/>
      <c r="W342" s="95" t="s">
        <v>2193</v>
      </c>
      <c r="X342" s="95"/>
      <c r="Y342" s="95"/>
      <c r="Z342" s="15"/>
      <c r="AA342" s="15"/>
      <c r="AB342" s="39">
        <f t="shared" si="25"/>
        <v>9</v>
      </c>
      <c r="AC342" s="39">
        <f t="shared" si="26"/>
        <v>12</v>
      </c>
      <c r="AD342" s="96" t="s">
        <v>2346</v>
      </c>
      <c r="AE342" s="15" t="str">
        <f t="shared" si="27"/>
        <v/>
      </c>
      <c r="AF342" s="39"/>
      <c r="AG342" s="39" t="s">
        <v>1560</v>
      </c>
      <c r="AH342" s="39" t="s">
        <v>1561</v>
      </c>
      <c r="AI342" s="39" t="s">
        <v>1561</v>
      </c>
      <c r="AJ342" s="39" t="s">
        <v>1561</v>
      </c>
      <c r="AK342" s="39" t="s">
        <v>1561</v>
      </c>
      <c r="AL342" s="15"/>
      <c r="AM342" s="15"/>
      <c r="AN342" s="15"/>
      <c r="AO342" s="39"/>
      <c r="AP342" s="89">
        <f t="shared" si="28"/>
        <v>0</v>
      </c>
      <c r="AQ342" s="13" t="str">
        <f t="shared" si="29"/>
        <v>InstantieVerlofhouder</v>
      </c>
    </row>
    <row r="343" spans="1:43" x14ac:dyDescent="0.25">
      <c r="A343" s="15" t="s">
        <v>2197</v>
      </c>
      <c r="B343" s="15" t="s">
        <v>1608</v>
      </c>
      <c r="C343" s="15">
        <v>52</v>
      </c>
      <c r="D343" s="15" t="s">
        <v>2347</v>
      </c>
      <c r="E343" s="94">
        <v>200000341</v>
      </c>
      <c r="F343" s="15">
        <v>200009446</v>
      </c>
      <c r="G343" s="15" t="s">
        <v>2199</v>
      </c>
      <c r="H343" s="15" t="s">
        <v>2199</v>
      </c>
      <c r="I343" s="15" t="s">
        <v>2199</v>
      </c>
      <c r="J343" s="15"/>
      <c r="K343" s="15"/>
      <c r="L343" s="15"/>
      <c r="M343" s="15" t="s">
        <v>2348</v>
      </c>
      <c r="N343" s="15" t="s">
        <v>2348</v>
      </c>
      <c r="O343" s="15" t="s">
        <v>2348</v>
      </c>
      <c r="P343" s="15"/>
      <c r="Q343" s="15"/>
      <c r="R343" s="15"/>
      <c r="S343" s="15" t="s">
        <v>187</v>
      </c>
      <c r="T343" s="38">
        <v>6</v>
      </c>
      <c r="U343" s="95"/>
      <c r="V343" s="95"/>
      <c r="W343" s="95" t="s">
        <v>2193</v>
      </c>
      <c r="X343" s="95"/>
      <c r="Y343" s="95"/>
      <c r="Z343" s="15"/>
      <c r="AA343" s="15"/>
      <c r="AB343" s="39">
        <f t="shared" si="25"/>
        <v>9</v>
      </c>
      <c r="AC343" s="39">
        <f t="shared" si="26"/>
        <v>12</v>
      </c>
      <c r="AD343" s="96" t="s">
        <v>2349</v>
      </c>
      <c r="AE343" s="15" t="str">
        <f t="shared" si="27"/>
        <v/>
      </c>
      <c r="AF343" s="39"/>
      <c r="AG343" s="39" t="s">
        <v>1560</v>
      </c>
      <c r="AH343" s="39" t="s">
        <v>1561</v>
      </c>
      <c r="AI343" s="39" t="s">
        <v>1561</v>
      </c>
      <c r="AJ343" s="39" t="s">
        <v>1561</v>
      </c>
      <c r="AK343" s="39" t="s">
        <v>1561</v>
      </c>
      <c r="AL343" s="15"/>
      <c r="AM343" s="15"/>
      <c r="AN343" s="15"/>
      <c r="AO343" s="39"/>
      <c r="AP343" s="89">
        <f t="shared" si="28"/>
        <v>0</v>
      </c>
      <c r="AQ343" s="13" t="str">
        <f t="shared" si="29"/>
        <v>InstantieWaterbedrijf</v>
      </c>
    </row>
    <row r="344" spans="1:43" x14ac:dyDescent="0.25">
      <c r="A344" s="15" t="s">
        <v>2197</v>
      </c>
      <c r="B344" s="15" t="s">
        <v>1608</v>
      </c>
      <c r="C344" s="15">
        <v>53</v>
      </c>
      <c r="D344" s="15" t="s">
        <v>2350</v>
      </c>
      <c r="E344" s="94">
        <v>200000341</v>
      </c>
      <c r="F344" s="15">
        <v>200032561</v>
      </c>
      <c r="G344" s="15" t="s">
        <v>2199</v>
      </c>
      <c r="H344" s="15" t="s">
        <v>2199</v>
      </c>
      <c r="I344" s="15" t="s">
        <v>2199</v>
      </c>
      <c r="J344" s="15"/>
      <c r="K344" s="15"/>
      <c r="L344" s="15"/>
      <c r="M344" s="15" t="s">
        <v>2351</v>
      </c>
      <c r="N344" s="15" t="s">
        <v>2351</v>
      </c>
      <c r="O344" s="15" t="s">
        <v>2351</v>
      </c>
      <c r="P344" s="15"/>
      <c r="Q344" s="15"/>
      <c r="R344" s="15"/>
      <c r="S344" s="15" t="s">
        <v>187</v>
      </c>
      <c r="T344" s="38">
        <v>6</v>
      </c>
      <c r="U344" s="95"/>
      <c r="V344" s="95"/>
      <c r="W344" s="95" t="s">
        <v>2193</v>
      </c>
      <c r="X344" s="95"/>
      <c r="Y344" s="95"/>
      <c r="Z344" s="15"/>
      <c r="AA344" s="15"/>
      <c r="AB344" s="39">
        <f t="shared" si="25"/>
        <v>9</v>
      </c>
      <c r="AC344" s="39">
        <f t="shared" si="26"/>
        <v>10</v>
      </c>
      <c r="AD344" s="96" t="s">
        <v>2352</v>
      </c>
      <c r="AE344" s="15" t="str">
        <f t="shared" si="27"/>
        <v/>
      </c>
      <c r="AF344" s="39"/>
      <c r="AG344" s="39" t="s">
        <v>1560</v>
      </c>
      <c r="AH344" s="39" t="s">
        <v>1561</v>
      </c>
      <c r="AI344" s="39" t="s">
        <v>1561</v>
      </c>
      <c r="AJ344" s="39" t="s">
        <v>1561</v>
      </c>
      <c r="AK344" s="39" t="s">
        <v>1561</v>
      </c>
      <c r="AL344" s="15"/>
      <c r="AM344" s="15"/>
      <c r="AN344" s="15"/>
      <c r="AO344" s="39"/>
      <c r="AP344" s="89">
        <f t="shared" si="28"/>
        <v>0</v>
      </c>
      <c r="AQ344" s="13" t="str">
        <f t="shared" si="29"/>
        <v>InstantieWaterschap</v>
      </c>
    </row>
    <row r="345" spans="1:43" x14ac:dyDescent="0.25">
      <c r="A345" s="15" t="s">
        <v>2197</v>
      </c>
      <c r="B345" s="15" t="s">
        <v>1608</v>
      </c>
      <c r="C345" s="15">
        <v>54</v>
      </c>
      <c r="D345" s="15" t="s">
        <v>2353</v>
      </c>
      <c r="E345" s="94">
        <v>200000341</v>
      </c>
      <c r="F345" s="15">
        <v>200032562</v>
      </c>
      <c r="G345" s="15" t="s">
        <v>2199</v>
      </c>
      <c r="H345" s="15" t="s">
        <v>2199</v>
      </c>
      <c r="I345" s="15" t="s">
        <v>2199</v>
      </c>
      <c r="J345" s="15"/>
      <c r="K345" s="15"/>
      <c r="L345" s="15"/>
      <c r="M345" s="15" t="s">
        <v>2354</v>
      </c>
      <c r="N345" s="15" t="s">
        <v>2354</v>
      </c>
      <c r="O345" s="15" t="s">
        <v>2354</v>
      </c>
      <c r="P345" s="15"/>
      <c r="Q345" s="15"/>
      <c r="R345" s="15"/>
      <c r="S345" s="15" t="s">
        <v>187</v>
      </c>
      <c r="T345" s="38">
        <v>6</v>
      </c>
      <c r="U345" s="95"/>
      <c r="V345" s="95"/>
      <c r="W345" s="95" t="s">
        <v>2193</v>
      </c>
      <c r="X345" s="95"/>
      <c r="Y345" s="95"/>
      <c r="Z345" s="15"/>
      <c r="AA345" s="15"/>
      <c r="AB345" s="39">
        <f t="shared" si="25"/>
        <v>9</v>
      </c>
      <c r="AC345" s="39">
        <f t="shared" si="26"/>
        <v>10</v>
      </c>
      <c r="AD345" s="96" t="s">
        <v>2355</v>
      </c>
      <c r="AE345" s="15" t="str">
        <f t="shared" si="27"/>
        <v/>
      </c>
      <c r="AF345" s="39"/>
      <c r="AG345" s="39" t="s">
        <v>1560</v>
      </c>
      <c r="AH345" s="39" t="s">
        <v>1561</v>
      </c>
      <c r="AI345" s="39" t="s">
        <v>1561</v>
      </c>
      <c r="AJ345" s="39" t="s">
        <v>1561</v>
      </c>
      <c r="AK345" s="39" t="s">
        <v>1561</v>
      </c>
      <c r="AL345" s="15"/>
      <c r="AM345" s="15"/>
      <c r="AN345" s="15"/>
      <c r="AO345" s="39"/>
      <c r="AP345" s="89">
        <f t="shared" si="28"/>
        <v>0</v>
      </c>
      <c r="AQ345" s="13" t="str">
        <f t="shared" si="29"/>
        <v>InstantieWoningbouw</v>
      </c>
    </row>
    <row r="346" spans="1:43" x14ac:dyDescent="0.25">
      <c r="A346" s="15" t="s">
        <v>2356</v>
      </c>
      <c r="B346" s="15" t="s">
        <v>1695</v>
      </c>
      <c r="C346" s="15">
        <v>1</v>
      </c>
      <c r="D346" s="15" t="s">
        <v>1613</v>
      </c>
      <c r="E346" s="94">
        <v>200011975</v>
      </c>
      <c r="F346" s="15">
        <v>200040089</v>
      </c>
      <c r="G346" s="15" t="s">
        <v>2357</v>
      </c>
      <c r="H346" s="15" t="s">
        <v>2357</v>
      </c>
      <c r="I346" s="15" t="s">
        <v>2357</v>
      </c>
      <c r="J346" s="15"/>
      <c r="K346" s="15">
        <v>11</v>
      </c>
      <c r="L346" s="15"/>
      <c r="M346" s="15" t="s">
        <v>2358</v>
      </c>
      <c r="N346" s="15" t="s">
        <v>2358</v>
      </c>
      <c r="O346" s="15" t="s">
        <v>2358</v>
      </c>
      <c r="P346" s="15"/>
      <c r="Q346" s="15"/>
      <c r="R346" s="15"/>
      <c r="S346" s="15" t="s">
        <v>187</v>
      </c>
      <c r="T346" s="38">
        <v>14</v>
      </c>
      <c r="U346" s="95"/>
      <c r="V346" s="95"/>
      <c r="W346" s="95"/>
      <c r="X346" s="95"/>
      <c r="Y346" s="95"/>
      <c r="Z346" s="15"/>
      <c r="AA346" s="15"/>
      <c r="AB346" s="39">
        <f t="shared" si="25"/>
        <v>9</v>
      </c>
      <c r="AC346" s="39">
        <f t="shared" si="26"/>
        <v>2</v>
      </c>
      <c r="AD346" s="96" t="s">
        <v>2359</v>
      </c>
      <c r="AE346" s="15" t="str">
        <f t="shared" si="27"/>
        <v/>
      </c>
      <c r="AF346" s="39"/>
      <c r="AG346" s="39" t="s">
        <v>1560</v>
      </c>
      <c r="AH346" s="39" t="s">
        <v>1561</v>
      </c>
      <c r="AI346" s="39" t="s">
        <v>1561</v>
      </c>
      <c r="AJ346" s="39" t="s">
        <v>1561</v>
      </c>
      <c r="AK346" s="39" t="s">
        <v>1561</v>
      </c>
      <c r="AL346" s="15"/>
      <c r="AM346" s="15"/>
      <c r="AN346" s="15"/>
      <c r="AO346" s="39"/>
      <c r="AP346" s="89">
        <f t="shared" si="28"/>
        <v>0</v>
      </c>
      <c r="AQ346" s="13" t="str">
        <f t="shared" si="29"/>
        <v>Intern MKJa</v>
      </c>
    </row>
    <row r="347" spans="1:43" x14ac:dyDescent="0.25">
      <c r="A347" s="15" t="s">
        <v>2356</v>
      </c>
      <c r="B347" s="15" t="s">
        <v>1695</v>
      </c>
      <c r="C347" s="15">
        <v>2</v>
      </c>
      <c r="D347" s="15" t="s">
        <v>1561</v>
      </c>
      <c r="E347" s="94">
        <v>200011975</v>
      </c>
      <c r="F347" s="15">
        <v>200040090</v>
      </c>
      <c r="G347" s="15" t="s">
        <v>2357</v>
      </c>
      <c r="H347" s="15" t="s">
        <v>2357</v>
      </c>
      <c r="I347" s="15" t="s">
        <v>2357</v>
      </c>
      <c r="J347" s="15"/>
      <c r="K347" s="15">
        <v>11</v>
      </c>
      <c r="L347" s="15"/>
      <c r="M347" s="15" t="s">
        <v>2360</v>
      </c>
      <c r="N347" s="15" t="s">
        <v>2360</v>
      </c>
      <c r="O347" s="15" t="s">
        <v>2360</v>
      </c>
      <c r="P347" s="15"/>
      <c r="Q347" s="15"/>
      <c r="R347" s="15"/>
      <c r="S347" s="15" t="s">
        <v>187</v>
      </c>
      <c r="T347" s="38">
        <v>14</v>
      </c>
      <c r="U347" s="95"/>
      <c r="V347" s="95"/>
      <c r="W347" s="95"/>
      <c r="X347" s="95"/>
      <c r="Y347" s="95"/>
      <c r="Z347" s="15"/>
      <c r="AA347" s="15"/>
      <c r="AB347" s="39">
        <f t="shared" si="25"/>
        <v>9</v>
      </c>
      <c r="AC347" s="39">
        <f t="shared" si="26"/>
        <v>3</v>
      </c>
      <c r="AD347" s="96" t="s">
        <v>2361</v>
      </c>
      <c r="AE347" s="15" t="str">
        <f t="shared" si="27"/>
        <v/>
      </c>
      <c r="AF347" s="39"/>
      <c r="AG347" s="39" t="s">
        <v>1560</v>
      </c>
      <c r="AH347" s="39" t="s">
        <v>1561</v>
      </c>
      <c r="AI347" s="39" t="s">
        <v>1561</v>
      </c>
      <c r="AJ347" s="39" t="s">
        <v>1561</v>
      </c>
      <c r="AK347" s="39" t="s">
        <v>1561</v>
      </c>
      <c r="AL347" s="15"/>
      <c r="AM347" s="15"/>
      <c r="AN347" s="15"/>
      <c r="AO347" s="39"/>
      <c r="AP347" s="89">
        <f t="shared" si="28"/>
        <v>0</v>
      </c>
      <c r="AQ347" s="13" t="str">
        <f t="shared" si="29"/>
        <v>Intern MKNee</v>
      </c>
    </row>
    <row r="348" spans="1:43" x14ac:dyDescent="0.25">
      <c r="A348" s="15" t="s">
        <v>2362</v>
      </c>
      <c r="B348" s="15" t="s">
        <v>1695</v>
      </c>
      <c r="C348" s="15">
        <v>1</v>
      </c>
      <c r="D348" s="15" t="s">
        <v>1613</v>
      </c>
      <c r="E348" s="94">
        <v>200011976</v>
      </c>
      <c r="F348" s="15">
        <v>200035807</v>
      </c>
      <c r="G348" s="15" t="s">
        <v>2363</v>
      </c>
      <c r="H348" s="15" t="s">
        <v>2363</v>
      </c>
      <c r="I348" s="15" t="s">
        <v>2363</v>
      </c>
      <c r="J348" s="15"/>
      <c r="K348" s="15">
        <v>12</v>
      </c>
      <c r="L348" s="15"/>
      <c r="M348" s="15" t="s">
        <v>2364</v>
      </c>
      <c r="N348" s="15" t="s">
        <v>2364</v>
      </c>
      <c r="O348" s="15" t="s">
        <v>2364</v>
      </c>
      <c r="P348" s="15"/>
      <c r="Q348" s="15"/>
      <c r="R348" s="15"/>
      <c r="S348" s="15" t="s">
        <v>2365</v>
      </c>
      <c r="T348" s="148">
        <v>15</v>
      </c>
      <c r="U348" s="95"/>
      <c r="V348" s="95"/>
      <c r="W348" s="95"/>
      <c r="X348" s="95"/>
      <c r="Y348" s="95"/>
      <c r="Z348" s="15"/>
      <c r="AA348" s="15"/>
      <c r="AB348" s="39">
        <f t="shared" si="25"/>
        <v>19</v>
      </c>
      <c r="AC348" s="39">
        <f t="shared" si="26"/>
        <v>2</v>
      </c>
      <c r="AD348" s="96" t="s">
        <v>2366</v>
      </c>
      <c r="AE348" s="15" t="str">
        <f t="shared" si="27"/>
        <v>(Intrekken Alarm Brw)</v>
      </c>
      <c r="AF348" s="39"/>
      <c r="AG348" s="39" t="s">
        <v>1698</v>
      </c>
      <c r="AH348" s="39" t="s">
        <v>1613</v>
      </c>
      <c r="AI348" s="39" t="s">
        <v>1561</v>
      </c>
      <c r="AJ348" s="39" t="s">
        <v>1613</v>
      </c>
      <c r="AK348" s="39" t="s">
        <v>1613</v>
      </c>
      <c r="AL348" s="15"/>
      <c r="AM348" s="15" t="s">
        <v>2367</v>
      </c>
      <c r="AN348" s="15"/>
      <c r="AO348" s="39"/>
      <c r="AP348" s="89">
        <f t="shared" si="28"/>
        <v>19</v>
      </c>
      <c r="AQ348" s="13" t="str">
        <f t="shared" si="29"/>
        <v>Intrekken alarm BrwJa</v>
      </c>
    </row>
    <row r="349" spans="1:43" x14ac:dyDescent="0.25">
      <c r="A349" s="15" t="s">
        <v>2362</v>
      </c>
      <c r="B349" s="15" t="s">
        <v>1695</v>
      </c>
      <c r="C349" s="15">
        <v>2</v>
      </c>
      <c r="D349" s="15" t="s">
        <v>1561</v>
      </c>
      <c r="E349" s="94">
        <v>200011976</v>
      </c>
      <c r="F349" s="15">
        <v>200035808</v>
      </c>
      <c r="G349" s="15" t="s">
        <v>2363</v>
      </c>
      <c r="H349" s="15" t="s">
        <v>2363</v>
      </c>
      <c r="I349" s="15" t="s">
        <v>2363</v>
      </c>
      <c r="J349" s="15"/>
      <c r="K349" s="15">
        <v>12</v>
      </c>
      <c r="L349" s="15"/>
      <c r="M349" s="15" t="s">
        <v>2368</v>
      </c>
      <c r="N349" s="15" t="s">
        <v>2368</v>
      </c>
      <c r="O349" s="15" t="s">
        <v>2368</v>
      </c>
      <c r="P349" s="15"/>
      <c r="Q349" s="15"/>
      <c r="R349" s="15"/>
      <c r="S349" s="15" t="s">
        <v>2365</v>
      </c>
      <c r="T349" s="148">
        <v>15</v>
      </c>
      <c r="U349" s="95"/>
      <c r="V349" s="95"/>
      <c r="W349" s="95"/>
      <c r="X349" s="95"/>
      <c r="Y349" s="95"/>
      <c r="Z349" s="15"/>
      <c r="AA349" s="15"/>
      <c r="AB349" s="39">
        <f t="shared" si="25"/>
        <v>19</v>
      </c>
      <c r="AC349" s="39">
        <f t="shared" si="26"/>
        <v>3</v>
      </c>
      <c r="AD349" s="96" t="s">
        <v>2369</v>
      </c>
      <c r="AE349" s="15" t="str">
        <f t="shared" si="27"/>
        <v/>
      </c>
      <c r="AF349" s="39"/>
      <c r="AG349" s="39" t="s">
        <v>1698</v>
      </c>
      <c r="AH349" s="39" t="s">
        <v>1613</v>
      </c>
      <c r="AI349" s="39" t="s">
        <v>1561</v>
      </c>
      <c r="AJ349" s="39" t="s">
        <v>1613</v>
      </c>
      <c r="AK349" s="39" t="s">
        <v>1561</v>
      </c>
      <c r="AL349" s="15"/>
      <c r="AM349" s="15"/>
      <c r="AN349" s="15"/>
      <c r="AO349" s="39"/>
      <c r="AP349" s="89">
        <f t="shared" si="28"/>
        <v>0</v>
      </c>
      <c r="AQ349" s="13" t="str">
        <f t="shared" si="29"/>
        <v>Intrekken alarm BrwNee</v>
      </c>
    </row>
    <row r="350" spans="1:43" x14ac:dyDescent="0.25">
      <c r="A350" s="15" t="s">
        <v>2370</v>
      </c>
      <c r="B350" s="15" t="s">
        <v>1608</v>
      </c>
      <c r="C350" s="15">
        <v>1</v>
      </c>
      <c r="D350" s="15" t="s">
        <v>2371</v>
      </c>
      <c r="E350" s="94">
        <v>200005487</v>
      </c>
      <c r="F350" s="15">
        <v>200032568</v>
      </c>
      <c r="G350" s="15" t="s">
        <v>2372</v>
      </c>
      <c r="H350" s="15" t="s">
        <v>2372</v>
      </c>
      <c r="I350" s="15" t="s">
        <v>2372</v>
      </c>
      <c r="J350" s="15"/>
      <c r="K350" s="15"/>
      <c r="L350" s="15">
        <v>12</v>
      </c>
      <c r="M350" s="15" t="s">
        <v>2373</v>
      </c>
      <c r="N350" s="15" t="s">
        <v>2373</v>
      </c>
      <c r="O350" s="15" t="s">
        <v>2373</v>
      </c>
      <c r="P350" s="15"/>
      <c r="Q350" s="15"/>
      <c r="R350" s="15"/>
      <c r="S350" s="15" t="s">
        <v>1933</v>
      </c>
      <c r="T350" s="38">
        <v>1</v>
      </c>
      <c r="U350" s="95"/>
      <c r="V350" s="95"/>
      <c r="W350" s="95"/>
      <c r="X350" s="95"/>
      <c r="Y350" s="95"/>
      <c r="Z350" s="15"/>
      <c r="AA350" s="15"/>
      <c r="AB350" s="39">
        <f t="shared" si="25"/>
        <v>10</v>
      </c>
      <c r="AC350" s="39">
        <f t="shared" si="26"/>
        <v>15</v>
      </c>
      <c r="AD350" s="96" t="s">
        <v>2374</v>
      </c>
      <c r="AE350" s="15" t="str">
        <f t="shared" si="27"/>
        <v/>
      </c>
      <c r="AF350" s="39"/>
      <c r="AG350" s="39" t="s">
        <v>1560</v>
      </c>
      <c r="AH350" s="39" t="s">
        <v>1561</v>
      </c>
      <c r="AI350" s="39" t="s">
        <v>1561</v>
      </c>
      <c r="AJ350" s="39" t="s">
        <v>1561</v>
      </c>
      <c r="AK350" s="39" t="s">
        <v>1561</v>
      </c>
      <c r="AL350" s="15"/>
      <c r="AM350" s="15"/>
      <c r="AN350" s="15"/>
      <c r="AO350" s="39"/>
      <c r="AP350" s="89">
        <f t="shared" si="28"/>
        <v>0</v>
      </c>
      <c r="AQ350" s="13" t="str">
        <f t="shared" si="29"/>
        <v>Inzet AmbuAchterwacht MKA</v>
      </c>
    </row>
    <row r="351" spans="1:43" x14ac:dyDescent="0.25">
      <c r="A351" s="15" t="s">
        <v>2370</v>
      </c>
      <c r="B351" s="15" t="s">
        <v>1608</v>
      </c>
      <c r="C351" s="15">
        <v>2</v>
      </c>
      <c r="D351" s="15" t="s">
        <v>2375</v>
      </c>
      <c r="E351" s="94">
        <v>200005487</v>
      </c>
      <c r="F351" s="15">
        <v>200032569</v>
      </c>
      <c r="G351" s="15" t="s">
        <v>2372</v>
      </c>
      <c r="H351" s="15" t="s">
        <v>2372</v>
      </c>
      <c r="I351" s="15" t="s">
        <v>2372</v>
      </c>
      <c r="J351" s="15"/>
      <c r="K351" s="15"/>
      <c r="L351" s="15">
        <v>12</v>
      </c>
      <c r="M351" s="15" t="s">
        <v>2376</v>
      </c>
      <c r="N351" s="15" t="s">
        <v>2376</v>
      </c>
      <c r="O351" s="15" t="s">
        <v>2376</v>
      </c>
      <c r="P351" s="15"/>
      <c r="Q351" s="15"/>
      <c r="R351" s="15"/>
      <c r="S351" s="15" t="s">
        <v>1933</v>
      </c>
      <c r="T351" s="38">
        <v>1</v>
      </c>
      <c r="U351" s="95"/>
      <c r="V351" s="95"/>
      <c r="W351" s="95"/>
      <c r="X351" s="95"/>
      <c r="Y351" s="95"/>
      <c r="Z351" s="15"/>
      <c r="AA351" s="15"/>
      <c r="AB351" s="39">
        <f t="shared" si="25"/>
        <v>10</v>
      </c>
      <c r="AC351" s="39">
        <f t="shared" si="26"/>
        <v>15</v>
      </c>
      <c r="AD351" s="96" t="s">
        <v>2377</v>
      </c>
      <c r="AE351" s="15" t="str">
        <f t="shared" si="27"/>
        <v/>
      </c>
      <c r="AF351" s="39"/>
      <c r="AG351" s="39" t="s">
        <v>1560</v>
      </c>
      <c r="AH351" s="39" t="s">
        <v>1561</v>
      </c>
      <c r="AI351" s="39" t="s">
        <v>1561</v>
      </c>
      <c r="AJ351" s="39" t="s">
        <v>1561</v>
      </c>
      <c r="AK351" s="39" t="s">
        <v>1561</v>
      </c>
      <c r="AL351" s="15"/>
      <c r="AM351" s="15"/>
      <c r="AN351" s="15"/>
      <c r="AO351" s="39"/>
      <c r="AP351" s="89">
        <f t="shared" si="28"/>
        <v>0</v>
      </c>
      <c r="AQ351" s="13" t="str">
        <f t="shared" si="29"/>
        <v>Inzet AmbuAchterwacht RAV</v>
      </c>
    </row>
    <row r="352" spans="1:43" x14ac:dyDescent="0.25">
      <c r="A352" s="15" t="s">
        <v>2370</v>
      </c>
      <c r="B352" s="15" t="s">
        <v>1608</v>
      </c>
      <c r="C352" s="15">
        <v>3</v>
      </c>
      <c r="D352" s="15" t="s">
        <v>1834</v>
      </c>
      <c r="E352" s="94">
        <v>200005487</v>
      </c>
      <c r="F352" s="15">
        <v>200009455</v>
      </c>
      <c r="G352" s="15" t="s">
        <v>2372</v>
      </c>
      <c r="H352" s="15" t="s">
        <v>2372</v>
      </c>
      <c r="I352" s="15" t="s">
        <v>2372</v>
      </c>
      <c r="J352" s="15"/>
      <c r="K352" s="15"/>
      <c r="L352" s="15">
        <v>12</v>
      </c>
      <c r="M352" s="15" t="s">
        <v>2378</v>
      </c>
      <c r="N352" s="15" t="s">
        <v>2378</v>
      </c>
      <c r="O352" s="15" t="s">
        <v>2378</v>
      </c>
      <c r="P352" s="15"/>
      <c r="Q352" s="15"/>
      <c r="R352" s="15"/>
      <c r="S352" s="15" t="s">
        <v>1933</v>
      </c>
      <c r="T352" s="38">
        <v>1</v>
      </c>
      <c r="U352" s="95"/>
      <c r="V352" s="95"/>
      <c r="W352" s="95"/>
      <c r="X352" s="95"/>
      <c r="Y352" s="95"/>
      <c r="Z352" s="15"/>
      <c r="AA352" s="15"/>
      <c r="AB352" s="39">
        <f t="shared" si="25"/>
        <v>10</v>
      </c>
      <c r="AC352" s="39">
        <f t="shared" si="26"/>
        <v>3</v>
      </c>
      <c r="AD352" s="96" t="s">
        <v>2379</v>
      </c>
      <c r="AE352" s="15" t="str">
        <f t="shared" si="27"/>
        <v/>
      </c>
      <c r="AF352" s="39"/>
      <c r="AG352" s="39" t="s">
        <v>1560</v>
      </c>
      <c r="AH352" s="39" t="s">
        <v>1561</v>
      </c>
      <c r="AI352" s="39" t="s">
        <v>1561</v>
      </c>
      <c r="AJ352" s="39" t="s">
        <v>1561</v>
      </c>
      <c r="AK352" s="39" t="s">
        <v>1561</v>
      </c>
      <c r="AL352" s="15"/>
      <c r="AM352" s="15"/>
      <c r="AN352" s="15"/>
      <c r="AO352" s="39"/>
      <c r="AP352" s="89">
        <f t="shared" si="28"/>
        <v>0</v>
      </c>
      <c r="AQ352" s="13" t="str">
        <f t="shared" si="29"/>
        <v>Inzet AmbuAED</v>
      </c>
    </row>
    <row r="353" spans="1:43" x14ac:dyDescent="0.25">
      <c r="A353" s="15" t="s">
        <v>2370</v>
      </c>
      <c r="B353" s="15" t="s">
        <v>1608</v>
      </c>
      <c r="C353" s="15">
        <v>4</v>
      </c>
      <c r="D353" s="15" t="s">
        <v>1933</v>
      </c>
      <c r="E353" s="94">
        <v>200005487</v>
      </c>
      <c r="F353" s="15">
        <v>200005488</v>
      </c>
      <c r="G353" s="15" t="s">
        <v>2372</v>
      </c>
      <c r="H353" s="15" t="s">
        <v>2372</v>
      </c>
      <c r="I353" s="15" t="s">
        <v>2372</v>
      </c>
      <c r="J353" s="15"/>
      <c r="K353" s="15"/>
      <c r="L353" s="15">
        <v>12</v>
      </c>
      <c r="M353" s="15" t="s">
        <v>2380</v>
      </c>
      <c r="N353" s="15" t="s">
        <v>2380</v>
      </c>
      <c r="O353" s="15" t="s">
        <v>2380</v>
      </c>
      <c r="P353" s="15"/>
      <c r="Q353" s="15"/>
      <c r="R353" s="15"/>
      <c r="S353" s="15" t="s">
        <v>1933</v>
      </c>
      <c r="T353" s="38">
        <v>1</v>
      </c>
      <c r="U353" s="95"/>
      <c r="V353" s="95"/>
      <c r="W353" s="95"/>
      <c r="X353" s="95"/>
      <c r="Y353" s="95"/>
      <c r="Z353" s="15"/>
      <c r="AA353" s="15"/>
      <c r="AB353" s="39">
        <f t="shared" si="25"/>
        <v>10</v>
      </c>
      <c r="AC353" s="39">
        <f t="shared" si="26"/>
        <v>4</v>
      </c>
      <c r="AD353" s="96" t="s">
        <v>2381</v>
      </c>
      <c r="AE353" s="15" t="str">
        <f t="shared" si="27"/>
        <v/>
      </c>
      <c r="AF353" s="39"/>
      <c r="AG353" s="39" t="s">
        <v>1560</v>
      </c>
      <c r="AH353" s="39" t="s">
        <v>1561</v>
      </c>
      <c r="AI353" s="39" t="s">
        <v>1561</v>
      </c>
      <c r="AJ353" s="39" t="s">
        <v>1561</v>
      </c>
      <c r="AK353" s="39" t="s">
        <v>1561</v>
      </c>
      <c r="AL353" s="15"/>
      <c r="AM353" s="15"/>
      <c r="AN353" s="15"/>
      <c r="AO353" s="39"/>
      <c r="AP353" s="89">
        <f t="shared" si="28"/>
        <v>0</v>
      </c>
      <c r="AQ353" s="13" t="str">
        <f t="shared" si="29"/>
        <v>Inzet AmbuAmbu</v>
      </c>
    </row>
    <row r="354" spans="1:43" x14ac:dyDescent="0.25">
      <c r="A354" s="15" t="s">
        <v>2370</v>
      </c>
      <c r="B354" s="15" t="s">
        <v>1608</v>
      </c>
      <c r="C354" s="15">
        <v>5</v>
      </c>
      <c r="D354" s="15" t="s">
        <v>2382</v>
      </c>
      <c r="E354" s="94">
        <v>200005487</v>
      </c>
      <c r="F354" s="15">
        <v>200009459</v>
      </c>
      <c r="G354" s="15" t="s">
        <v>2372</v>
      </c>
      <c r="H354" s="15" t="s">
        <v>2372</v>
      </c>
      <c r="I354" s="15" t="s">
        <v>2372</v>
      </c>
      <c r="J354" s="15"/>
      <c r="K354" s="15"/>
      <c r="L354" s="15">
        <v>12</v>
      </c>
      <c r="M354" s="15" t="s">
        <v>2383</v>
      </c>
      <c r="N354" s="15" t="s">
        <v>2383</v>
      </c>
      <c r="O354" s="15" t="s">
        <v>2383</v>
      </c>
      <c r="P354" s="15"/>
      <c r="Q354" s="15"/>
      <c r="R354" s="15"/>
      <c r="S354" s="15" t="s">
        <v>1933</v>
      </c>
      <c r="T354" s="38">
        <v>1</v>
      </c>
      <c r="U354" s="95"/>
      <c r="V354" s="95"/>
      <c r="W354" s="95"/>
      <c r="X354" s="95"/>
      <c r="Y354" s="95"/>
      <c r="Z354" s="15"/>
      <c r="AA354" s="15"/>
      <c r="AB354" s="39">
        <f t="shared" si="25"/>
        <v>10</v>
      </c>
      <c r="AC354" s="39">
        <f t="shared" si="26"/>
        <v>6</v>
      </c>
      <c r="AD354" s="96" t="s">
        <v>2384</v>
      </c>
      <c r="AE354" s="15" t="str">
        <f t="shared" si="27"/>
        <v/>
      </c>
      <c r="AF354" s="39"/>
      <c r="AG354" s="39" t="s">
        <v>1560</v>
      </c>
      <c r="AH354" s="39" t="s">
        <v>1561</v>
      </c>
      <c r="AI354" s="39" t="s">
        <v>1561</v>
      </c>
      <c r="AJ354" s="39" t="s">
        <v>1561</v>
      </c>
      <c r="AK354" s="39" t="s">
        <v>1561</v>
      </c>
      <c r="AL354" s="15"/>
      <c r="AM354" s="15"/>
      <c r="AN354" s="15"/>
      <c r="AO354" s="39"/>
      <c r="AP354" s="89">
        <f t="shared" si="28"/>
        <v>0</v>
      </c>
      <c r="AQ354" s="13" t="str">
        <f t="shared" si="29"/>
        <v>Inzet AmbuAmheli</v>
      </c>
    </row>
    <row r="355" spans="1:43" x14ac:dyDescent="0.25">
      <c r="A355" s="15" t="s">
        <v>2370</v>
      </c>
      <c r="B355" s="15" t="s">
        <v>1608</v>
      </c>
      <c r="C355" s="15">
        <v>6</v>
      </c>
      <c r="D355" s="15" t="s">
        <v>2385</v>
      </c>
      <c r="E355" s="94">
        <v>200005487</v>
      </c>
      <c r="F355" s="15">
        <v>200032564</v>
      </c>
      <c r="G355" s="15" t="s">
        <v>2372</v>
      </c>
      <c r="H355" s="15" t="s">
        <v>2372</v>
      </c>
      <c r="I355" s="15" t="s">
        <v>2372</v>
      </c>
      <c r="J355" s="15"/>
      <c r="K355" s="15"/>
      <c r="L355" s="15">
        <v>12</v>
      </c>
      <c r="M355" s="15" t="s">
        <v>2386</v>
      </c>
      <c r="N355" s="15" t="s">
        <v>2386</v>
      </c>
      <c r="O355" s="15" t="s">
        <v>2386</v>
      </c>
      <c r="P355" s="15"/>
      <c r="Q355" s="15"/>
      <c r="R355" s="15"/>
      <c r="S355" s="15" t="s">
        <v>1933</v>
      </c>
      <c r="T355" s="38">
        <v>1</v>
      </c>
      <c r="U355" s="95"/>
      <c r="V355" s="95"/>
      <c r="W355" s="95"/>
      <c r="X355" s="95"/>
      <c r="Y355" s="95"/>
      <c r="Z355" s="15"/>
      <c r="AA355" s="15"/>
      <c r="AB355" s="39">
        <f t="shared" si="25"/>
        <v>10</v>
      </c>
      <c r="AC355" s="39">
        <f t="shared" si="26"/>
        <v>10</v>
      </c>
      <c r="AD355" s="96" t="s">
        <v>2387</v>
      </c>
      <c r="AE355" s="15" t="str">
        <f t="shared" si="27"/>
        <v/>
      </c>
      <c r="AF355" s="39"/>
      <c r="AG355" s="39" t="s">
        <v>1560</v>
      </c>
      <c r="AH355" s="39" t="s">
        <v>1561</v>
      </c>
      <c r="AI355" s="39" t="s">
        <v>1561</v>
      </c>
      <c r="AJ355" s="39" t="s">
        <v>1561</v>
      </c>
      <c r="AK355" s="39" t="s">
        <v>1561</v>
      </c>
      <c r="AL355" s="15"/>
      <c r="AM355" s="15"/>
      <c r="AN355" s="15"/>
      <c r="AO355" s="39"/>
      <c r="AP355" s="89">
        <f t="shared" si="28"/>
        <v>0</v>
      </c>
      <c r="AQ355" s="13" t="str">
        <f t="shared" si="29"/>
        <v>Inzet AmbuB-rit Ambu</v>
      </c>
    </row>
    <row r="356" spans="1:43" x14ac:dyDescent="0.25">
      <c r="A356" s="15" t="s">
        <v>2370</v>
      </c>
      <c r="B356" s="15" t="s">
        <v>1608</v>
      </c>
      <c r="C356" s="15">
        <v>7</v>
      </c>
      <c r="D356" s="15" t="s">
        <v>2388</v>
      </c>
      <c r="E356" s="94">
        <v>200005487</v>
      </c>
      <c r="F356" s="15">
        <v>200032565</v>
      </c>
      <c r="G356" s="15" t="s">
        <v>2372</v>
      </c>
      <c r="H356" s="15" t="s">
        <v>2372</v>
      </c>
      <c r="I356" s="15" t="s">
        <v>2372</v>
      </c>
      <c r="J356" s="15"/>
      <c r="K356" s="15"/>
      <c r="L356" s="15">
        <v>12</v>
      </c>
      <c r="M356" s="15" t="s">
        <v>2389</v>
      </c>
      <c r="N356" s="15" t="s">
        <v>2389</v>
      </c>
      <c r="O356" s="15" t="s">
        <v>2389</v>
      </c>
      <c r="P356" s="15"/>
      <c r="Q356" s="15"/>
      <c r="R356" s="15"/>
      <c r="S356" s="15" t="s">
        <v>1933</v>
      </c>
      <c r="T356" s="38">
        <v>1</v>
      </c>
      <c r="U356" s="95"/>
      <c r="V356" s="95"/>
      <c r="W356" s="95"/>
      <c r="X356" s="95"/>
      <c r="Y356" s="95"/>
      <c r="Z356" s="15"/>
      <c r="AA356" s="15"/>
      <c r="AB356" s="39">
        <f t="shared" si="25"/>
        <v>10</v>
      </c>
      <c r="AC356" s="39">
        <f t="shared" si="26"/>
        <v>13</v>
      </c>
      <c r="AD356" s="96" t="s">
        <v>2390</v>
      </c>
      <c r="AE356" s="15" t="str">
        <f t="shared" si="27"/>
        <v/>
      </c>
      <c r="AF356" s="39"/>
      <c r="AG356" s="39" t="s">
        <v>1560</v>
      </c>
      <c r="AH356" s="39" t="s">
        <v>1561</v>
      </c>
      <c r="AI356" s="39" t="s">
        <v>1561</v>
      </c>
      <c r="AJ356" s="39" t="s">
        <v>1561</v>
      </c>
      <c r="AK356" s="39" t="s">
        <v>1561</v>
      </c>
      <c r="AL356" s="15"/>
      <c r="AM356" s="15"/>
      <c r="AN356" s="15"/>
      <c r="AO356" s="39"/>
      <c r="AP356" s="89">
        <f t="shared" si="28"/>
        <v>0</v>
      </c>
      <c r="AQ356" s="13" t="str">
        <f t="shared" si="29"/>
        <v>Inzet AmbuB-rit bewaakt</v>
      </c>
    </row>
    <row r="357" spans="1:43" x14ac:dyDescent="0.25">
      <c r="A357" s="15" t="s">
        <v>2370</v>
      </c>
      <c r="B357" s="15" t="s">
        <v>1608</v>
      </c>
      <c r="C357" s="15">
        <v>8</v>
      </c>
      <c r="D357" s="15" t="s">
        <v>2391</v>
      </c>
      <c r="E357" s="94">
        <v>200005487</v>
      </c>
      <c r="F357" s="15">
        <v>200032566</v>
      </c>
      <c r="G357" s="15" t="s">
        <v>2372</v>
      </c>
      <c r="H357" s="15" t="s">
        <v>2372</v>
      </c>
      <c r="I357" s="15" t="s">
        <v>2372</v>
      </c>
      <c r="J357" s="15"/>
      <c r="K357" s="15"/>
      <c r="L357" s="15">
        <v>12</v>
      </c>
      <c r="M357" s="15" t="s">
        <v>2392</v>
      </c>
      <c r="N357" s="15" t="s">
        <v>2392</v>
      </c>
      <c r="O357" s="15" t="s">
        <v>2392</v>
      </c>
      <c r="P357" s="15"/>
      <c r="Q357" s="15"/>
      <c r="R357" s="15"/>
      <c r="S357" s="15" t="s">
        <v>1933</v>
      </c>
      <c r="T357" s="38">
        <v>1</v>
      </c>
      <c r="U357" s="95"/>
      <c r="V357" s="95"/>
      <c r="W357" s="95"/>
      <c r="X357" s="95"/>
      <c r="Y357" s="95"/>
      <c r="Z357" s="15"/>
      <c r="AA357" s="15"/>
      <c r="AB357" s="39">
        <f t="shared" si="25"/>
        <v>10</v>
      </c>
      <c r="AC357" s="39">
        <f t="shared" si="26"/>
        <v>10</v>
      </c>
      <c r="AD357" s="96" t="s">
        <v>2393</v>
      </c>
      <c r="AE357" s="15" t="str">
        <f t="shared" si="27"/>
        <v/>
      </c>
      <c r="AF357" s="39"/>
      <c r="AG357" s="39" t="s">
        <v>1560</v>
      </c>
      <c r="AH357" s="39" t="s">
        <v>1561</v>
      </c>
      <c r="AI357" s="39" t="s">
        <v>1561</v>
      </c>
      <c r="AJ357" s="39" t="s">
        <v>1561</v>
      </c>
      <c r="AK357" s="39" t="s">
        <v>1561</v>
      </c>
      <c r="AL357" s="15"/>
      <c r="AM357" s="15"/>
      <c r="AN357" s="15"/>
      <c r="AO357" s="39"/>
      <c r="AP357" s="89">
        <f t="shared" si="28"/>
        <v>0</v>
      </c>
      <c r="AQ357" s="13" t="str">
        <f t="shared" si="29"/>
        <v>Inzet AmbuB-rit zorg</v>
      </c>
    </row>
    <row r="358" spans="1:43" x14ac:dyDescent="0.25">
      <c r="A358" s="15" t="s">
        <v>2370</v>
      </c>
      <c r="B358" s="15" t="s">
        <v>1608</v>
      </c>
      <c r="C358" s="15">
        <v>9</v>
      </c>
      <c r="D358" s="15" t="s">
        <v>2394</v>
      </c>
      <c r="E358" s="94">
        <v>200005487</v>
      </c>
      <c r="F358" s="15">
        <v>200038722</v>
      </c>
      <c r="G358" s="15" t="s">
        <v>2372</v>
      </c>
      <c r="H358" s="15" t="s">
        <v>2372</v>
      </c>
      <c r="I358" s="15" t="s">
        <v>2372</v>
      </c>
      <c r="J358" s="15"/>
      <c r="K358" s="15"/>
      <c r="L358" s="15">
        <v>12</v>
      </c>
      <c r="M358" s="15" t="s">
        <v>2395</v>
      </c>
      <c r="N358" s="15" t="s">
        <v>2395</v>
      </c>
      <c r="O358" s="15" t="s">
        <v>2395</v>
      </c>
      <c r="P358" s="15"/>
      <c r="Q358" s="15"/>
      <c r="R358" s="15"/>
      <c r="S358" s="15" t="s">
        <v>1933</v>
      </c>
      <c r="T358" s="38">
        <v>1</v>
      </c>
      <c r="U358" s="95"/>
      <c r="V358" s="95"/>
      <c r="W358" s="95"/>
      <c r="X358" s="95"/>
      <c r="Y358" s="95"/>
      <c r="Z358" s="15"/>
      <c r="AA358" s="15"/>
      <c r="AB358" s="39">
        <f t="shared" si="25"/>
        <v>10</v>
      </c>
      <c r="AC358" s="39">
        <f t="shared" si="26"/>
        <v>3</v>
      </c>
      <c r="AD358" s="96" t="s">
        <v>2396</v>
      </c>
      <c r="AE358" s="15" t="str">
        <f t="shared" si="27"/>
        <v/>
      </c>
      <c r="AF358" s="39"/>
      <c r="AG358" s="39" t="s">
        <v>1560</v>
      </c>
      <c r="AH358" s="39" t="s">
        <v>1561</v>
      </c>
      <c r="AI358" s="39" t="s">
        <v>1561</v>
      </c>
      <c r="AJ358" s="39" t="s">
        <v>1561</v>
      </c>
      <c r="AK358" s="39" t="s">
        <v>1561</v>
      </c>
      <c r="AL358" s="15"/>
      <c r="AM358" s="15"/>
      <c r="AN358" s="15"/>
      <c r="AO358" s="39"/>
      <c r="AP358" s="89">
        <f t="shared" si="28"/>
        <v>0</v>
      </c>
      <c r="AQ358" s="13" t="str">
        <f t="shared" si="29"/>
        <v>Inzet AmbuGGZ</v>
      </c>
    </row>
    <row r="359" spans="1:43" x14ac:dyDescent="0.25">
      <c r="A359" s="15" t="s">
        <v>2370</v>
      </c>
      <c r="B359" s="15" t="s">
        <v>1608</v>
      </c>
      <c r="C359" s="15">
        <v>10</v>
      </c>
      <c r="D359" s="15" t="s">
        <v>2397</v>
      </c>
      <c r="E359" s="94">
        <v>200005487</v>
      </c>
      <c r="F359" s="15">
        <v>200033059</v>
      </c>
      <c r="G359" s="15" t="s">
        <v>2372</v>
      </c>
      <c r="H359" s="15" t="s">
        <v>2372</v>
      </c>
      <c r="I359" s="15" t="s">
        <v>2372</v>
      </c>
      <c r="J359" s="15"/>
      <c r="K359" s="15"/>
      <c r="L359" s="15">
        <v>12</v>
      </c>
      <c r="M359" s="15" t="s">
        <v>2398</v>
      </c>
      <c r="N359" s="15" t="s">
        <v>2398</v>
      </c>
      <c r="O359" s="15" t="s">
        <v>2398</v>
      </c>
      <c r="P359" s="15"/>
      <c r="Q359" s="15"/>
      <c r="R359" s="15"/>
      <c r="S359" s="15" t="s">
        <v>1933</v>
      </c>
      <c r="T359" s="38">
        <v>1</v>
      </c>
      <c r="U359" s="95"/>
      <c r="V359" s="95"/>
      <c r="W359" s="95"/>
      <c r="X359" s="95"/>
      <c r="Y359" s="95"/>
      <c r="Z359" s="15"/>
      <c r="AA359" s="15"/>
      <c r="AB359" s="39">
        <f t="shared" si="25"/>
        <v>10</v>
      </c>
      <c r="AC359" s="39">
        <f t="shared" si="26"/>
        <v>3</v>
      </c>
      <c r="AD359" s="96" t="s">
        <v>2399</v>
      </c>
      <c r="AE359" s="15" t="str">
        <f t="shared" si="27"/>
        <v/>
      </c>
      <c r="AF359" s="39"/>
      <c r="AG359" s="39" t="s">
        <v>1560</v>
      </c>
      <c r="AH359" s="39" t="s">
        <v>1561</v>
      </c>
      <c r="AI359" s="39" t="s">
        <v>1561</v>
      </c>
      <c r="AJ359" s="39" t="s">
        <v>1561</v>
      </c>
      <c r="AK359" s="39" t="s">
        <v>1561</v>
      </c>
      <c r="AL359" s="15"/>
      <c r="AM359" s="15"/>
      <c r="AN359" s="15"/>
      <c r="AO359" s="39"/>
      <c r="AP359" s="89">
        <f t="shared" si="28"/>
        <v>0</v>
      </c>
      <c r="AQ359" s="13" t="str">
        <f t="shared" si="29"/>
        <v>Inzet AmbuHAP</v>
      </c>
    </row>
    <row r="360" spans="1:43" x14ac:dyDescent="0.25">
      <c r="A360" s="15" t="s">
        <v>2370</v>
      </c>
      <c r="B360" s="15" t="s">
        <v>1608</v>
      </c>
      <c r="C360" s="15">
        <v>11</v>
      </c>
      <c r="D360" s="15" t="s">
        <v>2400</v>
      </c>
      <c r="E360" s="94">
        <v>200005487</v>
      </c>
      <c r="F360" s="15">
        <v>200035809</v>
      </c>
      <c r="G360" s="15" t="s">
        <v>2372</v>
      </c>
      <c r="H360" s="15" t="s">
        <v>2372</v>
      </c>
      <c r="I360" s="15" t="s">
        <v>2372</v>
      </c>
      <c r="J360" s="15"/>
      <c r="K360" s="15"/>
      <c r="L360" s="15">
        <v>12</v>
      </c>
      <c r="M360" s="15" t="s">
        <v>2401</v>
      </c>
      <c r="N360" s="15" t="s">
        <v>2401</v>
      </c>
      <c r="O360" s="15" t="s">
        <v>2401</v>
      </c>
      <c r="P360" s="15"/>
      <c r="Q360" s="15"/>
      <c r="R360" s="15"/>
      <c r="S360" s="15" t="s">
        <v>1933</v>
      </c>
      <c r="T360" s="38">
        <v>1</v>
      </c>
      <c r="U360" s="95"/>
      <c r="V360" s="95"/>
      <c r="W360" s="95"/>
      <c r="X360" s="95"/>
      <c r="Y360" s="95"/>
      <c r="Z360" s="15"/>
      <c r="AA360" s="15"/>
      <c r="AB360" s="39">
        <f t="shared" si="25"/>
        <v>10</v>
      </c>
      <c r="AC360" s="39">
        <f t="shared" si="26"/>
        <v>4</v>
      </c>
      <c r="AD360" s="96" t="s">
        <v>2402</v>
      </c>
      <c r="AE360" s="15" t="str">
        <f t="shared" si="27"/>
        <v/>
      </c>
      <c r="AF360" s="39"/>
      <c r="AG360" s="39" t="s">
        <v>1560</v>
      </c>
      <c r="AH360" s="39" t="s">
        <v>1561</v>
      </c>
      <c r="AI360" s="39" t="s">
        <v>1561</v>
      </c>
      <c r="AJ360" s="39" t="s">
        <v>1561</v>
      </c>
      <c r="AK360" s="39" t="s">
        <v>1561</v>
      </c>
      <c r="AL360" s="15"/>
      <c r="AM360" s="15"/>
      <c r="AN360" s="15"/>
      <c r="AO360" s="39"/>
      <c r="AP360" s="89">
        <f t="shared" si="28"/>
        <v>0</v>
      </c>
      <c r="AQ360" s="13" t="str">
        <f t="shared" si="29"/>
        <v>Inzet AmbuHART</v>
      </c>
    </row>
    <row r="361" spans="1:43" x14ac:dyDescent="0.25">
      <c r="A361" s="15" t="s">
        <v>2370</v>
      </c>
      <c r="B361" s="15" t="s">
        <v>1608</v>
      </c>
      <c r="C361" s="15">
        <v>12</v>
      </c>
      <c r="D361" s="15" t="s">
        <v>2403</v>
      </c>
      <c r="E361" s="94">
        <v>200005487</v>
      </c>
      <c r="F361" s="15">
        <v>200040091</v>
      </c>
      <c r="G361" s="15" t="s">
        <v>2372</v>
      </c>
      <c r="H361" s="15" t="s">
        <v>2372</v>
      </c>
      <c r="I361" s="15" t="s">
        <v>2372</v>
      </c>
      <c r="J361" s="15"/>
      <c r="K361" s="15"/>
      <c r="L361" s="15">
        <v>12</v>
      </c>
      <c r="M361" s="15" t="s">
        <v>2404</v>
      </c>
      <c r="N361" s="15" t="s">
        <v>2404</v>
      </c>
      <c r="O361" s="15" t="s">
        <v>2404</v>
      </c>
      <c r="P361" s="15"/>
      <c r="Q361" s="15"/>
      <c r="R361" s="15"/>
      <c r="S361" s="15" t="s">
        <v>1933</v>
      </c>
      <c r="T361" s="38">
        <v>1</v>
      </c>
      <c r="U361" s="95"/>
      <c r="V361" s="95"/>
      <c r="W361" s="95"/>
      <c r="X361" s="95"/>
      <c r="Y361" s="95"/>
      <c r="Z361" s="15"/>
      <c r="AA361" s="15"/>
      <c r="AB361" s="39">
        <f t="shared" si="25"/>
        <v>10</v>
      </c>
      <c r="AC361" s="39">
        <f t="shared" si="26"/>
        <v>9</v>
      </c>
      <c r="AD361" s="96" t="s">
        <v>2405</v>
      </c>
      <c r="AE361" s="15" t="str">
        <f t="shared" si="27"/>
        <v/>
      </c>
      <c r="AF361" s="39"/>
      <c r="AG361" s="39" t="s">
        <v>1560</v>
      </c>
      <c r="AH361" s="39" t="s">
        <v>1561</v>
      </c>
      <c r="AI361" s="39" t="s">
        <v>1561</v>
      </c>
      <c r="AJ361" s="39" t="s">
        <v>1561</v>
      </c>
      <c r="AK361" s="39" t="s">
        <v>1561</v>
      </c>
      <c r="AL361" s="15"/>
      <c r="AM361" s="15"/>
      <c r="AN361" s="15"/>
      <c r="AO361" s="39"/>
      <c r="AP361" s="89">
        <f t="shared" si="28"/>
        <v>0</v>
      </c>
      <c r="AQ361" s="13" t="str">
        <f t="shared" si="29"/>
        <v>Inzet AmbuHigh Care</v>
      </c>
    </row>
    <row r="362" spans="1:43" x14ac:dyDescent="0.25">
      <c r="A362" s="15" t="s">
        <v>2370</v>
      </c>
      <c r="B362" s="15" t="s">
        <v>1608</v>
      </c>
      <c r="C362" s="15">
        <v>13</v>
      </c>
      <c r="D362" s="15" t="s">
        <v>2406</v>
      </c>
      <c r="E362" s="94">
        <v>200005487</v>
      </c>
      <c r="F362" s="15">
        <v>200009457</v>
      </c>
      <c r="G362" s="15" t="s">
        <v>2372</v>
      </c>
      <c r="H362" s="15" t="s">
        <v>2372</v>
      </c>
      <c r="I362" s="15" t="s">
        <v>2372</v>
      </c>
      <c r="J362" s="15"/>
      <c r="K362" s="15"/>
      <c r="L362" s="15">
        <v>12</v>
      </c>
      <c r="M362" s="15" t="s">
        <v>2407</v>
      </c>
      <c r="N362" s="15" t="s">
        <v>2407</v>
      </c>
      <c r="O362" s="15" t="s">
        <v>2407</v>
      </c>
      <c r="P362" s="15"/>
      <c r="Q362" s="15"/>
      <c r="R362" s="15"/>
      <c r="S362" s="15" t="s">
        <v>1933</v>
      </c>
      <c r="T362" s="38">
        <v>1</v>
      </c>
      <c r="U362" s="95"/>
      <c r="V362" s="95"/>
      <c r="W362" s="95"/>
      <c r="X362" s="95"/>
      <c r="Y362" s="95"/>
      <c r="Z362" s="15"/>
      <c r="AA362" s="15"/>
      <c r="AB362" s="39">
        <f t="shared" si="25"/>
        <v>10</v>
      </c>
      <c r="AC362" s="39">
        <f t="shared" si="26"/>
        <v>8</v>
      </c>
      <c r="AD362" s="96" t="s">
        <v>2408</v>
      </c>
      <c r="AE362" s="15" t="str">
        <f t="shared" si="27"/>
        <v/>
      </c>
      <c r="AF362" s="39"/>
      <c r="AG362" s="39" t="s">
        <v>1560</v>
      </c>
      <c r="AH362" s="39" t="s">
        <v>1561</v>
      </c>
      <c r="AI362" s="39" t="s">
        <v>1561</v>
      </c>
      <c r="AJ362" s="39" t="s">
        <v>1561</v>
      </c>
      <c r="AK362" s="39" t="s">
        <v>1561</v>
      </c>
      <c r="AL362" s="15"/>
      <c r="AM362" s="15"/>
      <c r="AN362" s="15"/>
      <c r="AO362" s="39"/>
      <c r="AP362" s="89">
        <f t="shared" si="28"/>
        <v>0</v>
      </c>
      <c r="AQ362" s="13" t="str">
        <f t="shared" si="29"/>
        <v>Inzet AmbuHuisarts</v>
      </c>
    </row>
    <row r="363" spans="1:43" x14ac:dyDescent="0.25">
      <c r="A363" s="15" t="s">
        <v>2370</v>
      </c>
      <c r="B363" s="15" t="s">
        <v>1608</v>
      </c>
      <c r="C363" s="15">
        <v>14</v>
      </c>
      <c r="D363" s="15" t="s">
        <v>2409</v>
      </c>
      <c r="E363" s="94">
        <v>200005487</v>
      </c>
      <c r="F363" s="15">
        <v>200040092</v>
      </c>
      <c r="G363" s="15" t="s">
        <v>2372</v>
      </c>
      <c r="H363" s="15" t="s">
        <v>2372</v>
      </c>
      <c r="I363" s="15" t="s">
        <v>2372</v>
      </c>
      <c r="J363" s="15"/>
      <c r="K363" s="15"/>
      <c r="L363" s="15">
        <v>12</v>
      </c>
      <c r="M363" s="15" t="s">
        <v>2410</v>
      </c>
      <c r="N363" s="15" t="s">
        <v>2410</v>
      </c>
      <c r="O363" s="15" t="s">
        <v>2410</v>
      </c>
      <c r="P363" s="15"/>
      <c r="Q363" s="15"/>
      <c r="R363" s="15"/>
      <c r="S363" s="15" t="s">
        <v>1933</v>
      </c>
      <c r="T363" s="38">
        <v>1</v>
      </c>
      <c r="U363" s="95"/>
      <c r="V363" s="95"/>
      <c r="W363" s="95"/>
      <c r="X363" s="95"/>
      <c r="Y363" s="95"/>
      <c r="Z363" s="15"/>
      <c r="AA363" s="15"/>
      <c r="AB363" s="39">
        <f t="shared" si="25"/>
        <v>10</v>
      </c>
      <c r="AC363" s="39">
        <f t="shared" si="26"/>
        <v>14</v>
      </c>
      <c r="AD363" s="96" t="s">
        <v>2411</v>
      </c>
      <c r="AE363" s="15" t="str">
        <f t="shared" si="27"/>
        <v/>
      </c>
      <c r="AF363" s="39"/>
      <c r="AG363" s="39" t="s">
        <v>1560</v>
      </c>
      <c r="AH363" s="39" t="s">
        <v>1561</v>
      </c>
      <c r="AI363" s="39" t="s">
        <v>1561</v>
      </c>
      <c r="AJ363" s="39" t="s">
        <v>1561</v>
      </c>
      <c r="AK363" s="39" t="s">
        <v>1561</v>
      </c>
      <c r="AL363" s="15"/>
      <c r="AM363" s="15"/>
      <c r="AN363" s="15"/>
      <c r="AO363" s="39"/>
      <c r="AP363" s="89">
        <f t="shared" si="28"/>
        <v>0</v>
      </c>
      <c r="AQ363" s="13" t="str">
        <f t="shared" si="29"/>
        <v>Inzet AmbuIntensive Care</v>
      </c>
    </row>
    <row r="364" spans="1:43" x14ac:dyDescent="0.25">
      <c r="A364" s="15" t="s">
        <v>2370</v>
      </c>
      <c r="B364" s="15" t="s">
        <v>1608</v>
      </c>
      <c r="C364" s="15">
        <v>15</v>
      </c>
      <c r="D364" s="15" t="s">
        <v>2412</v>
      </c>
      <c r="E364" s="94">
        <v>200005487</v>
      </c>
      <c r="F364" s="15">
        <v>200040093</v>
      </c>
      <c r="G364" s="15" t="s">
        <v>2372</v>
      </c>
      <c r="H364" s="15" t="s">
        <v>2372</v>
      </c>
      <c r="I364" s="15" t="s">
        <v>2372</v>
      </c>
      <c r="J364" s="15"/>
      <c r="K364" s="15"/>
      <c r="L364" s="15">
        <v>12</v>
      </c>
      <c r="M364" s="15" t="s">
        <v>2413</v>
      </c>
      <c r="N364" s="15" t="s">
        <v>2413</v>
      </c>
      <c r="O364" s="15" t="s">
        <v>2413</v>
      </c>
      <c r="P364" s="15"/>
      <c r="Q364" s="15"/>
      <c r="R364" s="15"/>
      <c r="S364" s="15" t="s">
        <v>1933</v>
      </c>
      <c r="T364" s="38">
        <v>1</v>
      </c>
      <c r="U364" s="95"/>
      <c r="V364" s="95"/>
      <c r="W364" s="95"/>
      <c r="X364" s="95"/>
      <c r="Y364" s="95"/>
      <c r="Z364" s="15"/>
      <c r="AA364" s="15"/>
      <c r="AB364" s="39">
        <f t="shared" si="25"/>
        <v>10</v>
      </c>
      <c r="AC364" s="39">
        <f t="shared" si="26"/>
        <v>4</v>
      </c>
      <c r="AD364" s="96" t="s">
        <v>2414</v>
      </c>
      <c r="AE364" s="15" t="str">
        <f t="shared" si="27"/>
        <v/>
      </c>
      <c r="AF364" s="39"/>
      <c r="AG364" s="39" t="s">
        <v>1560</v>
      </c>
      <c r="AH364" s="39" t="s">
        <v>1561</v>
      </c>
      <c r="AI364" s="39" t="s">
        <v>1561</v>
      </c>
      <c r="AJ364" s="39" t="s">
        <v>1561</v>
      </c>
      <c r="AK364" s="39" t="s">
        <v>1561</v>
      </c>
      <c r="AL364" s="15"/>
      <c r="AM364" s="15"/>
      <c r="AN364" s="15"/>
      <c r="AO364" s="39"/>
      <c r="AP364" s="89">
        <f t="shared" si="28"/>
        <v>0</v>
      </c>
      <c r="AQ364" s="13" t="str">
        <f t="shared" si="29"/>
        <v>Inzet AmbuKMHG</v>
      </c>
    </row>
    <row r="365" spans="1:43" x14ac:dyDescent="0.25">
      <c r="A365" s="15" t="s">
        <v>2370</v>
      </c>
      <c r="B365" s="15" t="s">
        <v>1608</v>
      </c>
      <c r="C365" s="15">
        <v>16</v>
      </c>
      <c r="D365" s="15" t="s">
        <v>2415</v>
      </c>
      <c r="E365" s="94">
        <v>200005487</v>
      </c>
      <c r="F365" s="15">
        <v>200035810</v>
      </c>
      <c r="G365" s="15" t="s">
        <v>2372</v>
      </c>
      <c r="H365" s="15" t="s">
        <v>2372</v>
      </c>
      <c r="I365" s="15" t="s">
        <v>2372</v>
      </c>
      <c r="J365" s="15"/>
      <c r="K365" s="15"/>
      <c r="L365" s="15">
        <v>12</v>
      </c>
      <c r="M365" s="15" t="s">
        <v>2416</v>
      </c>
      <c r="N365" s="15" t="s">
        <v>2416</v>
      </c>
      <c r="O365" s="15" t="s">
        <v>2416</v>
      </c>
      <c r="P365" s="15"/>
      <c r="Q365" s="15"/>
      <c r="R365" s="15"/>
      <c r="S365" s="15" t="s">
        <v>1933</v>
      </c>
      <c r="T365" s="38">
        <v>1</v>
      </c>
      <c r="U365" s="95"/>
      <c r="V365" s="95"/>
      <c r="W365" s="95"/>
      <c r="X365" s="95"/>
      <c r="Y365" s="95"/>
      <c r="Z365" s="15"/>
      <c r="AA365" s="15"/>
      <c r="AB365" s="39">
        <f t="shared" si="25"/>
        <v>10</v>
      </c>
      <c r="AC365" s="39">
        <f t="shared" si="26"/>
        <v>12</v>
      </c>
      <c r="AD365" s="96" t="s">
        <v>2417</v>
      </c>
      <c r="AE365" s="15" t="str">
        <f t="shared" si="27"/>
        <v/>
      </c>
      <c r="AF365" s="39"/>
      <c r="AG365" s="39" t="s">
        <v>1560</v>
      </c>
      <c r="AH365" s="39" t="s">
        <v>1561</v>
      </c>
      <c r="AI365" s="39" t="s">
        <v>1561</v>
      </c>
      <c r="AJ365" s="39" t="s">
        <v>1561</v>
      </c>
      <c r="AK365" s="39" t="s">
        <v>1561</v>
      </c>
      <c r="AL365" s="15"/>
      <c r="AM365" s="15"/>
      <c r="AN365" s="15"/>
      <c r="AO365" s="39"/>
      <c r="AP365" s="89">
        <f t="shared" si="28"/>
        <v>0</v>
      </c>
      <c r="AQ365" s="13" t="str">
        <f t="shared" si="29"/>
        <v>Inzet AmbuLeiding HART</v>
      </c>
    </row>
    <row r="366" spans="1:43" x14ac:dyDescent="0.25">
      <c r="A366" s="15" t="s">
        <v>2370</v>
      </c>
      <c r="B366" s="15" t="s">
        <v>1608</v>
      </c>
      <c r="C366" s="15">
        <v>17</v>
      </c>
      <c r="D366" s="15" t="s">
        <v>2418</v>
      </c>
      <c r="E366" s="94">
        <v>200005487</v>
      </c>
      <c r="F366" s="15">
        <v>200040094</v>
      </c>
      <c r="G366" s="15" t="s">
        <v>2372</v>
      </c>
      <c r="H366" s="15" t="s">
        <v>2372</v>
      </c>
      <c r="I366" s="15" t="s">
        <v>2372</v>
      </c>
      <c r="J366" s="15"/>
      <c r="K366" s="15"/>
      <c r="L366" s="15">
        <v>12</v>
      </c>
      <c r="M366" s="15" t="s">
        <v>2419</v>
      </c>
      <c r="N366" s="15" t="s">
        <v>2419</v>
      </c>
      <c r="O366" s="15" t="s">
        <v>2419</v>
      </c>
      <c r="P366" s="15"/>
      <c r="Q366" s="15"/>
      <c r="R366" s="15"/>
      <c r="S366" s="15" t="s">
        <v>1933</v>
      </c>
      <c r="T366" s="38">
        <v>1</v>
      </c>
      <c r="U366" s="95"/>
      <c r="V366" s="95"/>
      <c r="W366" s="95"/>
      <c r="X366" s="95"/>
      <c r="Y366" s="95"/>
      <c r="Z366" s="15"/>
      <c r="AA366" s="15"/>
      <c r="AB366" s="39">
        <f t="shared" si="25"/>
        <v>10</v>
      </c>
      <c r="AC366" s="39">
        <f t="shared" si="26"/>
        <v>8</v>
      </c>
      <c r="AD366" s="96" t="s">
        <v>2420</v>
      </c>
      <c r="AE366" s="15" t="str">
        <f t="shared" si="27"/>
        <v/>
      </c>
      <c r="AF366" s="39"/>
      <c r="AG366" s="39" t="s">
        <v>1560</v>
      </c>
      <c r="AH366" s="39" t="s">
        <v>1561</v>
      </c>
      <c r="AI366" s="39" t="s">
        <v>1561</v>
      </c>
      <c r="AJ366" s="39" t="s">
        <v>1561</v>
      </c>
      <c r="AK366" s="39" t="s">
        <v>1561</v>
      </c>
      <c r="AL366" s="15"/>
      <c r="AM366" s="15"/>
      <c r="AN366" s="15"/>
      <c r="AO366" s="39"/>
      <c r="AP366" s="89">
        <f t="shared" si="28"/>
        <v>0</v>
      </c>
      <c r="AQ366" s="13" t="str">
        <f t="shared" si="29"/>
        <v>Inzet AmbuLow Care</v>
      </c>
    </row>
    <row r="367" spans="1:43" x14ac:dyDescent="0.25">
      <c r="A367" s="15" t="s">
        <v>2370</v>
      </c>
      <c r="B367" s="15" t="s">
        <v>1608</v>
      </c>
      <c r="C367" s="15">
        <v>18</v>
      </c>
      <c r="D367" s="15" t="s">
        <v>2421</v>
      </c>
      <c r="E367" s="94">
        <v>200005487</v>
      </c>
      <c r="F367" s="15">
        <v>200040095</v>
      </c>
      <c r="G367" s="15" t="s">
        <v>2372</v>
      </c>
      <c r="H367" s="15" t="s">
        <v>2372</v>
      </c>
      <c r="I367" s="15" t="s">
        <v>2372</v>
      </c>
      <c r="J367" s="15"/>
      <c r="K367" s="15"/>
      <c r="L367" s="15">
        <v>12</v>
      </c>
      <c r="M367" s="15" t="s">
        <v>2422</v>
      </c>
      <c r="N367" s="15" t="s">
        <v>2422</v>
      </c>
      <c r="O367" s="15" t="s">
        <v>2422</v>
      </c>
      <c r="P367" s="15"/>
      <c r="Q367" s="15"/>
      <c r="R367" s="15"/>
      <c r="S367" s="15" t="s">
        <v>1933</v>
      </c>
      <c r="T367" s="38">
        <v>1</v>
      </c>
      <c r="U367" s="95"/>
      <c r="V367" s="95"/>
      <c r="W367" s="95"/>
      <c r="X367" s="95"/>
      <c r="Y367" s="95"/>
      <c r="Z367" s="15"/>
      <c r="AA367" s="15"/>
      <c r="AB367" s="39">
        <f t="shared" si="25"/>
        <v>10</v>
      </c>
      <c r="AC367" s="39">
        <f t="shared" si="26"/>
        <v>11</v>
      </c>
      <c r="AD367" s="96" t="s">
        <v>2423</v>
      </c>
      <c r="AE367" s="15" t="str">
        <f t="shared" si="27"/>
        <v/>
      </c>
      <c r="AF367" s="39"/>
      <c r="AG367" s="39" t="s">
        <v>1560</v>
      </c>
      <c r="AH367" s="39" t="s">
        <v>1561</v>
      </c>
      <c r="AI367" s="39" t="s">
        <v>1561</v>
      </c>
      <c r="AJ367" s="39" t="s">
        <v>1561</v>
      </c>
      <c r="AK367" s="39" t="s">
        <v>1561</v>
      </c>
      <c r="AL367" s="15"/>
      <c r="AM367" s="15"/>
      <c r="AN367" s="15"/>
      <c r="AO367" s="39"/>
      <c r="AP367" s="89">
        <f t="shared" si="28"/>
        <v>0</v>
      </c>
      <c r="AQ367" s="13" t="str">
        <f t="shared" si="29"/>
        <v>Inzet AmbuMedium Care</v>
      </c>
    </row>
    <row r="368" spans="1:43" x14ac:dyDescent="0.25">
      <c r="A368" s="15" t="s">
        <v>2370</v>
      </c>
      <c r="B368" s="15" t="s">
        <v>1608</v>
      </c>
      <c r="C368" s="15">
        <v>19</v>
      </c>
      <c r="D368" s="15" t="s">
        <v>2424</v>
      </c>
      <c r="E368" s="94">
        <v>200005487</v>
      </c>
      <c r="F368" s="15">
        <v>200009460</v>
      </c>
      <c r="G368" s="15" t="s">
        <v>2372</v>
      </c>
      <c r="H368" s="15" t="s">
        <v>2372</v>
      </c>
      <c r="I368" s="15" t="s">
        <v>2372</v>
      </c>
      <c r="J368" s="15"/>
      <c r="K368" s="15"/>
      <c r="L368" s="15">
        <v>12</v>
      </c>
      <c r="M368" s="15" t="s">
        <v>2425</v>
      </c>
      <c r="N368" s="15" t="s">
        <v>2425</v>
      </c>
      <c r="O368" s="15" t="s">
        <v>2425</v>
      </c>
      <c r="P368" s="15"/>
      <c r="Q368" s="15"/>
      <c r="R368" s="15"/>
      <c r="S368" s="15" t="s">
        <v>1933</v>
      </c>
      <c r="T368" s="38">
        <v>1</v>
      </c>
      <c r="U368" s="95"/>
      <c r="V368" s="95"/>
      <c r="W368" s="95"/>
      <c r="X368" s="95"/>
      <c r="Y368" s="95"/>
      <c r="Z368" s="15"/>
      <c r="AA368" s="15"/>
      <c r="AB368" s="39">
        <f t="shared" si="25"/>
        <v>10</v>
      </c>
      <c r="AC368" s="39">
        <f t="shared" si="26"/>
        <v>4</v>
      </c>
      <c r="AD368" s="96" t="s">
        <v>2426</v>
      </c>
      <c r="AE368" s="15" t="str">
        <f t="shared" si="27"/>
        <v/>
      </c>
      <c r="AF368" s="39"/>
      <c r="AG368" s="39" t="s">
        <v>1560</v>
      </c>
      <c r="AH368" s="39" t="s">
        <v>1561</v>
      </c>
      <c r="AI368" s="39" t="s">
        <v>1561</v>
      </c>
      <c r="AJ368" s="39" t="s">
        <v>1561</v>
      </c>
      <c r="AK368" s="39" t="s">
        <v>1561</v>
      </c>
      <c r="AL368" s="15"/>
      <c r="AM368" s="15"/>
      <c r="AN368" s="15"/>
      <c r="AO368" s="39"/>
      <c r="AP368" s="89">
        <f t="shared" si="28"/>
        <v>0</v>
      </c>
      <c r="AQ368" s="13" t="str">
        <f t="shared" si="29"/>
        <v>Inzet AmbuMICU</v>
      </c>
    </row>
    <row r="369" spans="1:43" x14ac:dyDescent="0.25">
      <c r="A369" s="15" t="s">
        <v>2370</v>
      </c>
      <c r="B369" s="15" t="s">
        <v>1608</v>
      </c>
      <c r="C369" s="15">
        <v>20</v>
      </c>
      <c r="D369" s="15" t="s">
        <v>2427</v>
      </c>
      <c r="E369" s="94">
        <v>200005487</v>
      </c>
      <c r="F369" s="15">
        <v>200009466</v>
      </c>
      <c r="G369" s="15" t="s">
        <v>2372</v>
      </c>
      <c r="H369" s="15" t="s">
        <v>2372</v>
      </c>
      <c r="I369" s="15" t="s">
        <v>2372</v>
      </c>
      <c r="J369" s="15"/>
      <c r="K369" s="15"/>
      <c r="L369" s="15">
        <v>12</v>
      </c>
      <c r="M369" s="15" t="s">
        <v>2428</v>
      </c>
      <c r="N369" s="15" t="s">
        <v>2428</v>
      </c>
      <c r="O369" s="15" t="s">
        <v>2428</v>
      </c>
      <c r="P369" s="15"/>
      <c r="Q369" s="15"/>
      <c r="R369" s="15"/>
      <c r="S369" s="15" t="s">
        <v>1933</v>
      </c>
      <c r="T369" s="38">
        <v>1</v>
      </c>
      <c r="U369" s="95"/>
      <c r="V369" s="95"/>
      <c r="W369" s="95"/>
      <c r="X369" s="95"/>
      <c r="Y369" s="95"/>
      <c r="Z369" s="15"/>
      <c r="AA369" s="15"/>
      <c r="AB369" s="39">
        <f t="shared" si="25"/>
        <v>10</v>
      </c>
      <c r="AC369" s="39">
        <f t="shared" si="26"/>
        <v>3</v>
      </c>
      <c r="AD369" s="96" t="s">
        <v>2429</v>
      </c>
      <c r="AE369" s="15" t="str">
        <f t="shared" si="27"/>
        <v/>
      </c>
      <c r="AF369" s="39"/>
      <c r="AG369" s="39" t="s">
        <v>1560</v>
      </c>
      <c r="AH369" s="39" t="s">
        <v>1561</v>
      </c>
      <c r="AI369" s="39" t="s">
        <v>1561</v>
      </c>
      <c r="AJ369" s="39" t="s">
        <v>1561</v>
      </c>
      <c r="AK369" s="39" t="s">
        <v>1561</v>
      </c>
      <c r="AL369" s="15"/>
      <c r="AM369" s="15"/>
      <c r="AN369" s="15"/>
      <c r="AO369" s="39"/>
      <c r="AP369" s="89">
        <f t="shared" si="28"/>
        <v>0</v>
      </c>
      <c r="AQ369" s="13" t="str">
        <f t="shared" si="29"/>
        <v>Inzet AmbuMMA</v>
      </c>
    </row>
    <row r="370" spans="1:43" x14ac:dyDescent="0.25">
      <c r="A370" s="15" t="s">
        <v>2370</v>
      </c>
      <c r="B370" s="15" t="s">
        <v>1608</v>
      </c>
      <c r="C370" s="15">
        <v>21</v>
      </c>
      <c r="D370" s="15" t="s">
        <v>2430</v>
      </c>
      <c r="E370" s="94">
        <v>200005487</v>
      </c>
      <c r="F370" s="15">
        <v>200009454</v>
      </c>
      <c r="G370" s="15" t="s">
        <v>2372</v>
      </c>
      <c r="H370" s="15" t="s">
        <v>2372</v>
      </c>
      <c r="I370" s="15" t="s">
        <v>2372</v>
      </c>
      <c r="J370" s="15"/>
      <c r="K370" s="15"/>
      <c r="L370" s="15">
        <v>12</v>
      </c>
      <c r="M370" s="15" t="s">
        <v>2431</v>
      </c>
      <c r="N370" s="15" t="s">
        <v>2431</v>
      </c>
      <c r="O370" s="15" t="s">
        <v>2431</v>
      </c>
      <c r="P370" s="15"/>
      <c r="Q370" s="15"/>
      <c r="R370" s="15"/>
      <c r="S370" s="15" t="s">
        <v>1933</v>
      </c>
      <c r="T370" s="38">
        <v>1</v>
      </c>
      <c r="U370" s="95"/>
      <c r="V370" s="95"/>
      <c r="W370" s="95"/>
      <c r="X370" s="95"/>
      <c r="Y370" s="95"/>
      <c r="Z370" s="15"/>
      <c r="AA370" s="15"/>
      <c r="AB370" s="39">
        <f t="shared" si="25"/>
        <v>10</v>
      </c>
      <c r="AC370" s="39">
        <f t="shared" si="26"/>
        <v>3</v>
      </c>
      <c r="AD370" s="96" t="s">
        <v>2432</v>
      </c>
      <c r="AE370" s="15" t="str">
        <f t="shared" si="27"/>
        <v/>
      </c>
      <c r="AF370" s="39"/>
      <c r="AG370" s="39" t="s">
        <v>1560</v>
      </c>
      <c r="AH370" s="39" t="s">
        <v>1561</v>
      </c>
      <c r="AI370" s="39" t="s">
        <v>1561</v>
      </c>
      <c r="AJ370" s="39" t="s">
        <v>1561</v>
      </c>
      <c r="AK370" s="39" t="s">
        <v>1561</v>
      </c>
      <c r="AL370" s="15"/>
      <c r="AM370" s="15"/>
      <c r="AN370" s="15"/>
      <c r="AO370" s="39"/>
      <c r="AP370" s="89">
        <f t="shared" si="28"/>
        <v>0</v>
      </c>
      <c r="AQ370" s="13" t="str">
        <f t="shared" si="29"/>
        <v>Inzet AmbuMMT</v>
      </c>
    </row>
    <row r="371" spans="1:43" x14ac:dyDescent="0.25">
      <c r="A371" s="15" t="s">
        <v>2370</v>
      </c>
      <c r="B371" s="15" t="s">
        <v>1608</v>
      </c>
      <c r="C371" s="15">
        <v>22</v>
      </c>
      <c r="D371" s="15" t="s">
        <v>2433</v>
      </c>
      <c r="E371" s="94">
        <v>200005487</v>
      </c>
      <c r="F371" s="15">
        <v>200032567</v>
      </c>
      <c r="G371" s="15" t="s">
        <v>2372</v>
      </c>
      <c r="H371" s="15" t="s">
        <v>2372</v>
      </c>
      <c r="I371" s="15" t="s">
        <v>2372</v>
      </c>
      <c r="J371" s="15"/>
      <c r="K371" s="15"/>
      <c r="L371" s="15">
        <v>12</v>
      </c>
      <c r="M371" s="15" t="s">
        <v>2434</v>
      </c>
      <c r="N371" s="15" t="s">
        <v>2434</v>
      </c>
      <c r="O371" s="15" t="s">
        <v>2434</v>
      </c>
      <c r="P371" s="15"/>
      <c r="Q371" s="15"/>
      <c r="R371" s="15"/>
      <c r="S371" s="15" t="s">
        <v>1933</v>
      </c>
      <c r="T371" s="38">
        <v>1</v>
      </c>
      <c r="U371" s="95"/>
      <c r="V371" s="95"/>
      <c r="W371" s="95"/>
      <c r="X371" s="95"/>
      <c r="Y371" s="95"/>
      <c r="Z371" s="15"/>
      <c r="AA371" s="15"/>
      <c r="AB371" s="39">
        <f t="shared" si="25"/>
        <v>10</v>
      </c>
      <c r="AC371" s="39">
        <f t="shared" si="26"/>
        <v>4</v>
      </c>
      <c r="AD371" s="96" t="s">
        <v>2435</v>
      </c>
      <c r="AE371" s="15" t="str">
        <f t="shared" si="27"/>
        <v/>
      </c>
      <c r="AF371" s="39"/>
      <c r="AG371" s="39" t="s">
        <v>1560</v>
      </c>
      <c r="AH371" s="39" t="s">
        <v>1561</v>
      </c>
      <c r="AI371" s="39" t="s">
        <v>1561</v>
      </c>
      <c r="AJ371" s="39" t="s">
        <v>1561</v>
      </c>
      <c r="AK371" s="39" t="s">
        <v>1561</v>
      </c>
      <c r="AL371" s="15"/>
      <c r="AM371" s="15"/>
      <c r="AN371" s="15"/>
      <c r="AO371" s="39"/>
      <c r="AP371" s="89">
        <f t="shared" si="28"/>
        <v>0</v>
      </c>
      <c r="AQ371" s="13" t="str">
        <f t="shared" si="29"/>
        <v>Inzet AmbuNICU</v>
      </c>
    </row>
    <row r="372" spans="1:43" ht="30" x14ac:dyDescent="0.25">
      <c r="A372" s="15" t="s">
        <v>2370</v>
      </c>
      <c r="B372" s="15" t="s">
        <v>1608</v>
      </c>
      <c r="C372" s="15">
        <v>23</v>
      </c>
      <c r="D372" s="15" t="s">
        <v>2436</v>
      </c>
      <c r="E372" s="94">
        <v>200005487</v>
      </c>
      <c r="F372" s="15">
        <v>200040840</v>
      </c>
      <c r="G372" s="15" t="s">
        <v>2372</v>
      </c>
      <c r="H372" s="15" t="s">
        <v>2372</v>
      </c>
      <c r="I372" s="15" t="s">
        <v>2372</v>
      </c>
      <c r="J372" s="15"/>
      <c r="K372" s="15"/>
      <c r="L372" s="15">
        <v>12</v>
      </c>
      <c r="M372" s="15" t="s">
        <v>2437</v>
      </c>
      <c r="N372" s="15" t="s">
        <v>2437</v>
      </c>
      <c r="O372" s="15" t="s">
        <v>2437</v>
      </c>
      <c r="P372" s="15"/>
      <c r="Q372" s="15"/>
      <c r="R372" s="15"/>
      <c r="S372" s="15" t="s">
        <v>1933</v>
      </c>
      <c r="T372" s="38">
        <v>1</v>
      </c>
      <c r="U372" s="95"/>
      <c r="V372" s="95" t="s">
        <v>2438</v>
      </c>
      <c r="W372" s="95"/>
      <c r="X372" s="95"/>
      <c r="Y372" s="95"/>
      <c r="Z372" s="15"/>
      <c r="AA372" s="15"/>
      <c r="AB372" s="39">
        <f t="shared" si="25"/>
        <v>10</v>
      </c>
      <c r="AC372" s="39">
        <f t="shared" si="26"/>
        <v>7</v>
      </c>
      <c r="AD372" s="96" t="s">
        <v>2439</v>
      </c>
      <c r="AE372" s="15" t="str">
        <f t="shared" si="27"/>
        <v/>
      </c>
      <c r="AF372" s="39"/>
      <c r="AG372" s="39" t="s">
        <v>1560</v>
      </c>
      <c r="AH372" s="39" t="s">
        <v>1561</v>
      </c>
      <c r="AI372" s="39" t="s">
        <v>1561</v>
      </c>
      <c r="AJ372" s="39" t="s">
        <v>1561</v>
      </c>
      <c r="AK372" s="39" t="s">
        <v>1561</v>
      </c>
      <c r="AL372" s="15"/>
      <c r="AM372" s="15"/>
      <c r="AN372" s="15"/>
      <c r="AO372" s="39"/>
      <c r="AP372" s="89">
        <f t="shared" si="28"/>
        <v>0</v>
      </c>
      <c r="AQ372" s="13" t="str">
        <f t="shared" si="29"/>
        <v>Inzet AmbuPAA-VSA</v>
      </c>
    </row>
    <row r="373" spans="1:43" x14ac:dyDescent="0.25">
      <c r="A373" s="15" t="s">
        <v>2370</v>
      </c>
      <c r="B373" s="15" t="s">
        <v>1608</v>
      </c>
      <c r="C373" s="15">
        <v>24</v>
      </c>
      <c r="D373" s="15" t="s">
        <v>2440</v>
      </c>
      <c r="E373" s="94">
        <v>200005487</v>
      </c>
      <c r="F373" s="15">
        <v>200009461</v>
      </c>
      <c r="G373" s="15" t="s">
        <v>2372</v>
      </c>
      <c r="H373" s="15" t="s">
        <v>2372</v>
      </c>
      <c r="I373" s="15" t="s">
        <v>2372</v>
      </c>
      <c r="J373" s="15"/>
      <c r="K373" s="15"/>
      <c r="L373" s="15">
        <v>12</v>
      </c>
      <c r="M373" s="15" t="s">
        <v>2441</v>
      </c>
      <c r="N373" s="15" t="s">
        <v>2441</v>
      </c>
      <c r="O373" s="15" t="s">
        <v>2441</v>
      </c>
      <c r="P373" s="15"/>
      <c r="Q373" s="15"/>
      <c r="R373" s="15"/>
      <c r="S373" s="15" t="s">
        <v>1933</v>
      </c>
      <c r="T373" s="38">
        <v>1</v>
      </c>
      <c r="U373" s="95"/>
      <c r="V373" s="95"/>
      <c r="W373" s="95"/>
      <c r="X373" s="95"/>
      <c r="Y373" s="95"/>
      <c r="Z373" s="15"/>
      <c r="AA373" s="15"/>
      <c r="AB373" s="39">
        <f t="shared" si="25"/>
        <v>10</v>
      </c>
      <c r="AC373" s="39">
        <f t="shared" si="26"/>
        <v>4</v>
      </c>
      <c r="AD373" s="96" t="s">
        <v>2442</v>
      </c>
      <c r="AE373" s="15" t="str">
        <f t="shared" si="27"/>
        <v/>
      </c>
      <c r="AF373" s="39"/>
      <c r="AG373" s="39" t="s">
        <v>1560</v>
      </c>
      <c r="AH373" s="39" t="s">
        <v>1561</v>
      </c>
      <c r="AI373" s="39" t="s">
        <v>1561</v>
      </c>
      <c r="AJ373" s="39" t="s">
        <v>1561</v>
      </c>
      <c r="AK373" s="39" t="s">
        <v>1561</v>
      </c>
      <c r="AL373" s="15"/>
      <c r="AM373" s="15"/>
      <c r="AN373" s="15"/>
      <c r="AO373" s="39"/>
      <c r="AP373" s="89">
        <f t="shared" si="28"/>
        <v>0</v>
      </c>
      <c r="AQ373" s="13" t="str">
        <f t="shared" si="29"/>
        <v>Inzet AmbuPICU</v>
      </c>
    </row>
    <row r="374" spans="1:43" x14ac:dyDescent="0.25">
      <c r="A374" s="15" t="s">
        <v>2370</v>
      </c>
      <c r="B374" s="15" t="s">
        <v>1608</v>
      </c>
      <c r="C374" s="15">
        <v>25</v>
      </c>
      <c r="D374" s="15" t="s">
        <v>2443</v>
      </c>
      <c r="E374" s="94">
        <v>200005487</v>
      </c>
      <c r="F374" s="15">
        <v>200032570</v>
      </c>
      <c r="G374" s="15" t="s">
        <v>2372</v>
      </c>
      <c r="H374" s="15" t="s">
        <v>2372</v>
      </c>
      <c r="I374" s="15" t="s">
        <v>2372</v>
      </c>
      <c r="J374" s="15"/>
      <c r="K374" s="15"/>
      <c r="L374" s="15">
        <v>12</v>
      </c>
      <c r="M374" s="15" t="s">
        <v>2444</v>
      </c>
      <c r="N374" s="15" t="s">
        <v>2444</v>
      </c>
      <c r="O374" s="15" t="s">
        <v>2444</v>
      </c>
      <c r="P374" s="15"/>
      <c r="Q374" s="15"/>
      <c r="R374" s="15"/>
      <c r="S374" s="15" t="s">
        <v>1933</v>
      </c>
      <c r="T374" s="38">
        <v>1</v>
      </c>
      <c r="U374" s="95"/>
      <c r="V374" s="95"/>
      <c r="W374" s="95"/>
      <c r="X374" s="95"/>
      <c r="Y374" s="95"/>
      <c r="Z374" s="15"/>
      <c r="AA374" s="15"/>
      <c r="AB374" s="39">
        <f t="shared" si="25"/>
        <v>10</v>
      </c>
      <c r="AC374" s="39">
        <f t="shared" si="26"/>
        <v>13</v>
      </c>
      <c r="AD374" s="96" t="s">
        <v>2445</v>
      </c>
      <c r="AE374" s="15" t="str">
        <f t="shared" si="27"/>
        <v/>
      </c>
      <c r="AF374" s="39"/>
      <c r="AG374" s="39" t="s">
        <v>1560</v>
      </c>
      <c r="AH374" s="39" t="s">
        <v>1561</v>
      </c>
      <c r="AI374" s="39" t="s">
        <v>1561</v>
      </c>
      <c r="AJ374" s="39" t="s">
        <v>1561</v>
      </c>
      <c r="AK374" s="39" t="s">
        <v>1561</v>
      </c>
      <c r="AL374" s="15"/>
      <c r="AM374" s="15"/>
      <c r="AN374" s="15"/>
      <c r="AO374" s="39"/>
      <c r="AP374" s="89">
        <f t="shared" si="28"/>
        <v>0</v>
      </c>
      <c r="AQ374" s="13" t="str">
        <f t="shared" si="29"/>
        <v>Inzet AmbuPiket ICT RAV</v>
      </c>
    </row>
    <row r="375" spans="1:43" x14ac:dyDescent="0.25">
      <c r="A375" s="15" t="s">
        <v>2370</v>
      </c>
      <c r="B375" s="15" t="s">
        <v>1608</v>
      </c>
      <c r="C375" s="15">
        <v>26</v>
      </c>
      <c r="D375" s="15" t="s">
        <v>2446</v>
      </c>
      <c r="E375" s="94">
        <v>200005487</v>
      </c>
      <c r="F375" s="15">
        <v>200009465</v>
      </c>
      <c r="G375" s="15" t="s">
        <v>2372</v>
      </c>
      <c r="H375" s="15" t="s">
        <v>2372</v>
      </c>
      <c r="I375" s="15" t="s">
        <v>2372</v>
      </c>
      <c r="J375" s="15"/>
      <c r="K375" s="15"/>
      <c r="L375" s="15">
        <v>12</v>
      </c>
      <c r="M375" s="15" t="s">
        <v>2447</v>
      </c>
      <c r="N375" s="15" t="s">
        <v>2447</v>
      </c>
      <c r="O375" s="15" t="s">
        <v>2447</v>
      </c>
      <c r="P375" s="15"/>
      <c r="Q375" s="15"/>
      <c r="R375" s="15"/>
      <c r="S375" s="15" t="s">
        <v>1933</v>
      </c>
      <c r="T375" s="38">
        <v>1</v>
      </c>
      <c r="U375" s="95"/>
      <c r="V375" s="95"/>
      <c r="W375" s="95"/>
      <c r="X375" s="95"/>
      <c r="Y375" s="95"/>
      <c r="Z375" s="15"/>
      <c r="AA375" s="15"/>
      <c r="AB375" s="39">
        <f t="shared" si="25"/>
        <v>10</v>
      </c>
      <c r="AC375" s="39">
        <f t="shared" si="26"/>
        <v>11</v>
      </c>
      <c r="AD375" s="96" t="s">
        <v>2448</v>
      </c>
      <c r="AE375" s="15" t="str">
        <f t="shared" si="27"/>
        <v/>
      </c>
      <c r="AF375" s="39"/>
      <c r="AG375" s="39" t="s">
        <v>1560</v>
      </c>
      <c r="AH375" s="39" t="s">
        <v>1561</v>
      </c>
      <c r="AI375" s="39" t="s">
        <v>1561</v>
      </c>
      <c r="AJ375" s="39" t="s">
        <v>1561</v>
      </c>
      <c r="AK375" s="39" t="s">
        <v>1561</v>
      </c>
      <c r="AL375" s="15"/>
      <c r="AM375" s="15"/>
      <c r="AN375" s="15"/>
      <c r="AO375" s="39"/>
      <c r="AP375" s="89">
        <f t="shared" si="28"/>
        <v>0</v>
      </c>
      <c r="AQ375" s="13" t="str">
        <f t="shared" si="29"/>
        <v>Inzet AmbuPsycholance</v>
      </c>
    </row>
    <row r="376" spans="1:43" x14ac:dyDescent="0.25">
      <c r="A376" s="15" t="s">
        <v>2370</v>
      </c>
      <c r="B376" s="15" t="s">
        <v>1608</v>
      </c>
      <c r="C376" s="15">
        <v>27</v>
      </c>
      <c r="D376" s="15" t="s">
        <v>2449</v>
      </c>
      <c r="E376" s="94">
        <v>200005487</v>
      </c>
      <c r="F376" s="15">
        <v>200009453</v>
      </c>
      <c r="G376" s="15" t="s">
        <v>2372</v>
      </c>
      <c r="H376" s="15" t="s">
        <v>2372</v>
      </c>
      <c r="I376" s="15" t="s">
        <v>2372</v>
      </c>
      <c r="J376" s="15"/>
      <c r="K376" s="15"/>
      <c r="L376" s="15">
        <v>12</v>
      </c>
      <c r="M376" s="15" t="s">
        <v>2450</v>
      </c>
      <c r="N376" s="15" t="s">
        <v>2450</v>
      </c>
      <c r="O376" s="15" t="s">
        <v>2450</v>
      </c>
      <c r="P376" s="15"/>
      <c r="Q376" s="15"/>
      <c r="R376" s="15"/>
      <c r="S376" s="15" t="s">
        <v>1933</v>
      </c>
      <c r="T376" s="38">
        <v>1</v>
      </c>
      <c r="U376" s="95"/>
      <c r="V376" s="95"/>
      <c r="W376" s="95"/>
      <c r="X376" s="95"/>
      <c r="Y376" s="95"/>
      <c r="Z376" s="15"/>
      <c r="AA376" s="15"/>
      <c r="AB376" s="39">
        <f t="shared" si="25"/>
        <v>10</v>
      </c>
      <c r="AC376" s="39">
        <f t="shared" si="26"/>
        <v>5</v>
      </c>
      <c r="AD376" s="96" t="s">
        <v>2451</v>
      </c>
      <c r="AE376" s="15" t="str">
        <f t="shared" si="27"/>
        <v/>
      </c>
      <c r="AF376" s="39"/>
      <c r="AG376" s="39" t="s">
        <v>1560</v>
      </c>
      <c r="AH376" s="39" t="s">
        <v>1561</v>
      </c>
      <c r="AI376" s="39" t="s">
        <v>1561</v>
      </c>
      <c r="AJ376" s="39" t="s">
        <v>1561</v>
      </c>
      <c r="AK376" s="39" t="s">
        <v>1561</v>
      </c>
      <c r="AL376" s="15"/>
      <c r="AM376" s="15"/>
      <c r="AN376" s="15"/>
      <c r="AO376" s="39"/>
      <c r="AP376" s="89">
        <f t="shared" si="28"/>
        <v>0</v>
      </c>
      <c r="AQ376" s="13" t="str">
        <f t="shared" si="29"/>
        <v>Inzet AmbuRapid</v>
      </c>
    </row>
    <row r="377" spans="1:43" x14ac:dyDescent="0.25">
      <c r="A377" s="15" t="s">
        <v>2370</v>
      </c>
      <c r="B377" s="15" t="s">
        <v>1608</v>
      </c>
      <c r="C377" s="15">
        <v>28</v>
      </c>
      <c r="D377" s="15" t="s">
        <v>2452</v>
      </c>
      <c r="E377" s="94">
        <v>200005487</v>
      </c>
      <c r="F377" s="15">
        <v>200040096</v>
      </c>
      <c r="G377" s="15" t="s">
        <v>2372</v>
      </c>
      <c r="H377" s="15" t="s">
        <v>2372</v>
      </c>
      <c r="I377" s="15" t="s">
        <v>2372</v>
      </c>
      <c r="J377" s="15"/>
      <c r="K377" s="15"/>
      <c r="L377" s="15">
        <v>12</v>
      </c>
      <c r="M377" s="15" t="s">
        <v>2453</v>
      </c>
      <c r="N377" s="15" t="s">
        <v>2453</v>
      </c>
      <c r="O377" s="15" t="s">
        <v>2453</v>
      </c>
      <c r="P377" s="15"/>
      <c r="Q377" s="15"/>
      <c r="R377" s="15"/>
      <c r="S377" s="15" t="s">
        <v>1933</v>
      </c>
      <c r="T377" s="38">
        <v>1</v>
      </c>
      <c r="U377" s="95"/>
      <c r="V377" s="95"/>
      <c r="W377" s="95"/>
      <c r="X377" s="95"/>
      <c r="Y377" s="95"/>
      <c r="Z377" s="15"/>
      <c r="AA377" s="15"/>
      <c r="AB377" s="39">
        <f t="shared" si="25"/>
        <v>10</v>
      </c>
      <c r="AC377" s="39">
        <f t="shared" si="26"/>
        <v>12</v>
      </c>
      <c r="AD377" s="96" t="s">
        <v>2454</v>
      </c>
      <c r="AE377" s="15" t="str">
        <f t="shared" si="27"/>
        <v/>
      </c>
      <c r="AF377" s="39"/>
      <c r="AG377" s="39" t="s">
        <v>1560</v>
      </c>
      <c r="AH377" s="39" t="s">
        <v>1561</v>
      </c>
      <c r="AI377" s="39" t="s">
        <v>1561</v>
      </c>
      <c r="AJ377" s="39" t="s">
        <v>1561</v>
      </c>
      <c r="AK377" s="39" t="s">
        <v>1561</v>
      </c>
      <c r="AL377" s="15"/>
      <c r="AM377" s="15"/>
      <c r="AN377" s="15"/>
      <c r="AO377" s="39"/>
      <c r="AP377" s="89">
        <f t="shared" si="28"/>
        <v>0</v>
      </c>
      <c r="AQ377" s="13" t="str">
        <f t="shared" si="29"/>
        <v>Inzet AmbuRolstoeltaxi</v>
      </c>
    </row>
    <row r="378" spans="1:43" x14ac:dyDescent="0.25">
      <c r="A378" s="15" t="s">
        <v>2370</v>
      </c>
      <c r="B378" s="15" t="s">
        <v>1608</v>
      </c>
      <c r="C378" s="15">
        <v>29</v>
      </c>
      <c r="D378" s="15" t="s">
        <v>2455</v>
      </c>
      <c r="E378" s="94">
        <v>200005487</v>
      </c>
      <c r="F378" s="15">
        <v>200035811</v>
      </c>
      <c r="G378" s="15" t="s">
        <v>2372</v>
      </c>
      <c r="H378" s="15" t="s">
        <v>2372</v>
      </c>
      <c r="I378" s="15" t="s">
        <v>2372</v>
      </c>
      <c r="J378" s="15"/>
      <c r="K378" s="15"/>
      <c r="L378" s="15">
        <v>12</v>
      </c>
      <c r="M378" s="9" t="s">
        <v>12611</v>
      </c>
      <c r="N378" s="9" t="s">
        <v>12611</v>
      </c>
      <c r="O378" s="9" t="s">
        <v>12611</v>
      </c>
      <c r="P378" s="15"/>
      <c r="Q378" s="15"/>
      <c r="R378" s="15"/>
      <c r="S378" s="15" t="s">
        <v>1933</v>
      </c>
      <c r="T378" s="38">
        <v>1</v>
      </c>
      <c r="U378" s="95"/>
      <c r="V378" s="95"/>
      <c r="W378" s="95"/>
      <c r="X378" s="95"/>
      <c r="Y378" s="95"/>
      <c r="Z378" s="15"/>
      <c r="AA378" s="15"/>
      <c r="AB378" s="39">
        <f t="shared" si="25"/>
        <v>10</v>
      </c>
      <c r="AC378" s="39">
        <f t="shared" si="26"/>
        <v>4</v>
      </c>
      <c r="AD378" s="96" t="s">
        <v>2456</v>
      </c>
      <c r="AE378" s="15" t="str">
        <f t="shared" si="27"/>
        <v/>
      </c>
      <c r="AF378" s="39"/>
      <c r="AG378" s="39" t="s">
        <v>1560</v>
      </c>
      <c r="AH378" s="39" t="s">
        <v>1561</v>
      </c>
      <c r="AI378" s="39" t="s">
        <v>1561</v>
      </c>
      <c r="AJ378" s="39" t="s">
        <v>1561</v>
      </c>
      <c r="AK378" s="39" t="s">
        <v>1561</v>
      </c>
      <c r="AL378" s="15"/>
      <c r="AM378" s="15"/>
      <c r="AN378" s="15"/>
      <c r="AO378" s="39" t="s">
        <v>12187</v>
      </c>
      <c r="AP378" s="89">
        <f t="shared" si="28"/>
        <v>0</v>
      </c>
      <c r="AQ378" s="13" t="str">
        <f t="shared" si="29"/>
        <v>Inzet AmbuTCOA</v>
      </c>
    </row>
    <row r="379" spans="1:43" x14ac:dyDescent="0.25">
      <c r="A379" s="1" t="s">
        <v>2370</v>
      </c>
      <c r="B379" s="1" t="s">
        <v>1608</v>
      </c>
      <c r="C379" s="1">
        <v>30</v>
      </c>
      <c r="D379" s="1" t="s">
        <v>12607</v>
      </c>
      <c r="E379" s="109"/>
      <c r="F379" s="1"/>
      <c r="G379" s="1" t="s">
        <v>2372</v>
      </c>
      <c r="H379" s="1" t="s">
        <v>2372</v>
      </c>
      <c r="I379" s="1" t="s">
        <v>2372</v>
      </c>
      <c r="J379" s="1"/>
      <c r="K379" s="1"/>
      <c r="L379" s="1">
        <v>12</v>
      </c>
      <c r="M379" s="1" t="s">
        <v>12608</v>
      </c>
      <c r="N379" s="1" t="s">
        <v>12608</v>
      </c>
      <c r="O379" s="1" t="s">
        <v>12608</v>
      </c>
      <c r="P379" s="1"/>
      <c r="Q379" s="1"/>
      <c r="R379" s="1"/>
      <c r="S379" s="1" t="s">
        <v>1933</v>
      </c>
      <c r="T379" s="110">
        <v>1</v>
      </c>
      <c r="U379" s="111"/>
      <c r="V379" s="111"/>
      <c r="W379" s="1" t="s">
        <v>12612</v>
      </c>
      <c r="X379" s="111"/>
      <c r="Y379" s="111"/>
      <c r="Z379" s="1"/>
      <c r="AA379" s="1"/>
      <c r="AB379" s="39">
        <f t="shared" si="25"/>
        <v>10</v>
      </c>
      <c r="AC379" s="97">
        <f t="shared" si="26"/>
        <v>9</v>
      </c>
      <c r="AD379" s="112" t="s">
        <v>12609</v>
      </c>
      <c r="AE379" s="1" t="str">
        <f t="shared" si="27"/>
        <v/>
      </c>
      <c r="AF379" s="97"/>
      <c r="AG379" s="97" t="s">
        <v>1560</v>
      </c>
      <c r="AH379" s="97" t="s">
        <v>1561</v>
      </c>
      <c r="AI379" s="97" t="s">
        <v>1561</v>
      </c>
      <c r="AJ379" s="97" t="s">
        <v>1561</v>
      </c>
      <c r="AK379" s="97" t="s">
        <v>1561</v>
      </c>
      <c r="AL379" s="1"/>
      <c r="AM379" s="1"/>
      <c r="AN379" s="1"/>
      <c r="AO379" s="97" t="s">
        <v>12198</v>
      </c>
      <c r="AP379" s="89">
        <f t="shared" si="28"/>
        <v>0</v>
      </c>
      <c r="AQ379" s="13" t="str">
        <f t="shared" si="29"/>
        <v>Inzet AmbuThuiszorg</v>
      </c>
    </row>
    <row r="380" spans="1:43" x14ac:dyDescent="0.25">
      <c r="A380" s="15" t="s">
        <v>2370</v>
      </c>
      <c r="B380" s="15" t="s">
        <v>1608</v>
      </c>
      <c r="C380" s="9">
        <v>31</v>
      </c>
      <c r="D380" s="15" t="s">
        <v>2457</v>
      </c>
      <c r="E380" s="94">
        <v>200005487</v>
      </c>
      <c r="F380" s="15">
        <v>200009458</v>
      </c>
      <c r="G380" s="15" t="s">
        <v>2372</v>
      </c>
      <c r="H380" s="15" t="s">
        <v>2372</v>
      </c>
      <c r="I380" s="15" t="s">
        <v>2372</v>
      </c>
      <c r="J380" s="15"/>
      <c r="K380" s="15"/>
      <c r="L380" s="15">
        <v>12</v>
      </c>
      <c r="M380" s="15" t="s">
        <v>2458</v>
      </c>
      <c r="N380" s="15" t="s">
        <v>2458</v>
      </c>
      <c r="O380" s="15" t="s">
        <v>2458</v>
      </c>
      <c r="P380" s="15"/>
      <c r="Q380" s="15"/>
      <c r="R380" s="15"/>
      <c r="S380" s="15" t="s">
        <v>1933</v>
      </c>
      <c r="T380" s="38">
        <v>1</v>
      </c>
      <c r="U380" s="95"/>
      <c r="V380" s="95"/>
      <c r="W380" s="95"/>
      <c r="X380" s="95"/>
      <c r="Y380" s="95"/>
      <c r="Z380" s="15"/>
      <c r="AA380" s="15"/>
      <c r="AB380" s="39">
        <f t="shared" si="25"/>
        <v>10</v>
      </c>
      <c r="AC380" s="39">
        <f t="shared" si="26"/>
        <v>13</v>
      </c>
      <c r="AD380" s="96" t="s">
        <v>2459</v>
      </c>
      <c r="AE380" s="15" t="str">
        <f t="shared" si="27"/>
        <v/>
      </c>
      <c r="AF380" s="39"/>
      <c r="AG380" s="39" t="s">
        <v>1560</v>
      </c>
      <c r="AH380" s="39" t="s">
        <v>1561</v>
      </c>
      <c r="AI380" s="39" t="s">
        <v>1561</v>
      </c>
      <c r="AJ380" s="39" t="s">
        <v>1561</v>
      </c>
      <c r="AK380" s="39" t="s">
        <v>1561</v>
      </c>
      <c r="AL380" s="15"/>
      <c r="AM380" s="15"/>
      <c r="AN380" s="15"/>
      <c r="AO380" s="39" t="s">
        <v>12187</v>
      </c>
      <c r="AP380" s="89">
        <f t="shared" si="28"/>
        <v>0</v>
      </c>
      <c r="AQ380" s="13" t="str">
        <f t="shared" si="29"/>
        <v>Inzet AmbuVerloskundige</v>
      </c>
    </row>
    <row r="381" spans="1:43" x14ac:dyDescent="0.25">
      <c r="A381" s="15" t="s">
        <v>2370</v>
      </c>
      <c r="B381" s="15" t="s">
        <v>1608</v>
      </c>
      <c r="C381" s="9">
        <v>32</v>
      </c>
      <c r="D381" s="15" t="s">
        <v>2460</v>
      </c>
      <c r="E381" s="94">
        <v>200005487</v>
      </c>
      <c r="F381" s="15">
        <v>200040483</v>
      </c>
      <c r="G381" s="15" t="s">
        <v>2372</v>
      </c>
      <c r="H381" s="15" t="s">
        <v>2372</v>
      </c>
      <c r="I381" s="15" t="s">
        <v>2372</v>
      </c>
      <c r="J381" s="15"/>
      <c r="K381" s="15"/>
      <c r="L381" s="15">
        <v>12</v>
      </c>
      <c r="M381" s="15" t="s">
        <v>2461</v>
      </c>
      <c r="N381" s="15" t="s">
        <v>2461</v>
      </c>
      <c r="O381" s="15" t="s">
        <v>2461</v>
      </c>
      <c r="P381" s="15"/>
      <c r="Q381" s="15"/>
      <c r="R381" s="15"/>
      <c r="S381" s="15" t="s">
        <v>1933</v>
      </c>
      <c r="T381" s="38">
        <v>1</v>
      </c>
      <c r="U381" s="95"/>
      <c r="V381" s="95"/>
      <c r="W381" s="95"/>
      <c r="X381" s="95"/>
      <c r="Y381" s="95"/>
      <c r="Z381" s="15"/>
      <c r="AA381" s="15"/>
      <c r="AB381" s="39">
        <f t="shared" si="25"/>
        <v>10</v>
      </c>
      <c r="AC381" s="39">
        <f t="shared" si="26"/>
        <v>19</v>
      </c>
      <c r="AD381" s="96" t="s">
        <v>2462</v>
      </c>
      <c r="AE381" s="15" t="str">
        <f t="shared" si="27"/>
        <v/>
      </c>
      <c r="AF381" s="39"/>
      <c r="AG381" s="39" t="s">
        <v>1560</v>
      </c>
      <c r="AH381" s="39" t="s">
        <v>1561</v>
      </c>
      <c r="AI381" s="39" t="s">
        <v>1561</v>
      </c>
      <c r="AJ381" s="39" t="s">
        <v>1561</v>
      </c>
      <c r="AK381" s="39" t="s">
        <v>1561</v>
      </c>
      <c r="AL381" s="15"/>
      <c r="AM381" s="15"/>
      <c r="AN381" s="15"/>
      <c r="AO381" s="39" t="s">
        <v>12187</v>
      </c>
      <c r="AP381" s="89">
        <f t="shared" si="28"/>
        <v>0</v>
      </c>
      <c r="AQ381" s="13" t="str">
        <f t="shared" si="29"/>
        <v>Inzet AmbuVerpleegkundig spec</v>
      </c>
    </row>
    <row r="382" spans="1:43" x14ac:dyDescent="0.25">
      <c r="A382" s="15" t="s">
        <v>2370</v>
      </c>
      <c r="B382" s="15" t="s">
        <v>1608</v>
      </c>
      <c r="C382" s="9">
        <v>33</v>
      </c>
      <c r="D382" s="15" t="s">
        <v>2463</v>
      </c>
      <c r="E382" s="94">
        <v>200005487</v>
      </c>
      <c r="F382" s="15">
        <v>200009464</v>
      </c>
      <c r="G382" s="15" t="s">
        <v>2372</v>
      </c>
      <c r="H382" s="15" t="s">
        <v>2372</v>
      </c>
      <c r="I382" s="15" t="s">
        <v>2372</v>
      </c>
      <c r="J382" s="15"/>
      <c r="K382" s="15"/>
      <c r="L382" s="15">
        <v>12</v>
      </c>
      <c r="M382" s="15" t="s">
        <v>2464</v>
      </c>
      <c r="N382" s="15" t="s">
        <v>2464</v>
      </c>
      <c r="O382" s="15" t="s">
        <v>2464</v>
      </c>
      <c r="P382" s="15"/>
      <c r="Q382" s="15"/>
      <c r="R382" s="15"/>
      <c r="S382" s="15" t="s">
        <v>1933</v>
      </c>
      <c r="T382" s="38">
        <v>1</v>
      </c>
      <c r="U382" s="95"/>
      <c r="V382" s="95"/>
      <c r="W382" s="95"/>
      <c r="X382" s="95"/>
      <c r="Y382" s="95"/>
      <c r="Z382" s="15"/>
      <c r="AA382" s="15"/>
      <c r="AB382" s="39">
        <f t="shared" si="25"/>
        <v>10</v>
      </c>
      <c r="AC382" s="39">
        <f t="shared" si="26"/>
        <v>8</v>
      </c>
      <c r="AD382" s="96" t="s">
        <v>2465</v>
      </c>
      <c r="AE382" s="15" t="str">
        <f t="shared" si="27"/>
        <v/>
      </c>
      <c r="AF382" s="39"/>
      <c r="AG382" s="39" t="s">
        <v>1560</v>
      </c>
      <c r="AH382" s="39" t="s">
        <v>1561</v>
      </c>
      <c r="AI382" s="39" t="s">
        <v>1561</v>
      </c>
      <c r="AJ382" s="39" t="s">
        <v>1561</v>
      </c>
      <c r="AK382" s="39" t="s">
        <v>1561</v>
      </c>
      <c r="AL382" s="15"/>
      <c r="AM382" s="15"/>
      <c r="AN382" s="15"/>
      <c r="AO382" s="39" t="s">
        <v>12187</v>
      </c>
      <c r="AP382" s="89">
        <f t="shared" si="28"/>
        <v>0</v>
      </c>
      <c r="AQ382" s="13" t="str">
        <f t="shared" si="29"/>
        <v>Inzet AmbuZorgAmbu</v>
      </c>
    </row>
    <row r="383" spans="1:43" ht="45" x14ac:dyDescent="0.25">
      <c r="A383" s="15" t="s">
        <v>2466</v>
      </c>
      <c r="B383" s="15" t="s">
        <v>1608</v>
      </c>
      <c r="C383" s="15">
        <v>1</v>
      </c>
      <c r="D383" s="15" t="s">
        <v>1834</v>
      </c>
      <c r="E383" s="94">
        <v>200000342</v>
      </c>
      <c r="F383" s="15">
        <v>200000462</v>
      </c>
      <c r="G383" s="15" t="s">
        <v>2467</v>
      </c>
      <c r="H383" s="15" t="s">
        <v>2467</v>
      </c>
      <c r="I383" s="15" t="s">
        <v>2467</v>
      </c>
      <c r="J383" s="15"/>
      <c r="K383" s="15">
        <v>58</v>
      </c>
      <c r="L383" s="15"/>
      <c r="M383" s="15" t="s">
        <v>2468</v>
      </c>
      <c r="N383" s="15" t="s">
        <v>2468</v>
      </c>
      <c r="O383" s="15" t="s">
        <v>2468</v>
      </c>
      <c r="P383" s="15"/>
      <c r="Q383" s="15"/>
      <c r="R383" s="15"/>
      <c r="S383" s="15" t="s">
        <v>2365</v>
      </c>
      <c r="T383" s="38">
        <v>2</v>
      </c>
      <c r="U383" s="95"/>
      <c r="V383" s="95"/>
      <c r="W383" s="95" t="s">
        <v>2469</v>
      </c>
      <c r="X383" s="95" t="s">
        <v>2470</v>
      </c>
      <c r="Y383" s="95" t="s">
        <v>2471</v>
      </c>
      <c r="Z383" s="15" t="s">
        <v>2472</v>
      </c>
      <c r="AA383" s="15"/>
      <c r="AB383" s="39">
        <f t="shared" si="25"/>
        <v>13</v>
      </c>
      <c r="AC383" s="39">
        <f t="shared" si="26"/>
        <v>3</v>
      </c>
      <c r="AD383" s="96" t="s">
        <v>2473</v>
      </c>
      <c r="AE383" s="15" t="str">
        <f t="shared" si="27"/>
        <v>(Inzet AED)</v>
      </c>
      <c r="AF383" s="39">
        <v>1</v>
      </c>
      <c r="AG383" s="39" t="s">
        <v>1560</v>
      </c>
      <c r="AH383" s="39" t="s">
        <v>1613</v>
      </c>
      <c r="AI383" s="39" t="s">
        <v>1561</v>
      </c>
      <c r="AJ383" s="39" t="s">
        <v>1613</v>
      </c>
      <c r="AK383" s="39" t="s">
        <v>1613</v>
      </c>
      <c r="AL383" s="15"/>
      <c r="AM383" s="15" t="s">
        <v>2474</v>
      </c>
      <c r="AN383" s="15"/>
      <c r="AO383" s="39"/>
      <c r="AP383" s="89">
        <f t="shared" si="28"/>
        <v>9</v>
      </c>
      <c r="AQ383" s="13" t="str">
        <f t="shared" si="29"/>
        <v>Inzet Brw AlgAED</v>
      </c>
    </row>
    <row r="384" spans="1:43" ht="45" x14ac:dyDescent="0.25">
      <c r="A384" s="15" t="s">
        <v>2466</v>
      </c>
      <c r="B384" s="15" t="s">
        <v>1608</v>
      </c>
      <c r="C384" s="15">
        <v>2</v>
      </c>
      <c r="D384" s="15" t="s">
        <v>2475</v>
      </c>
      <c r="E384" s="94">
        <v>200000342</v>
      </c>
      <c r="F384" s="15">
        <v>200000471</v>
      </c>
      <c r="G384" s="15" t="s">
        <v>2467</v>
      </c>
      <c r="H384" s="15" t="s">
        <v>2467</v>
      </c>
      <c r="I384" s="15" t="s">
        <v>2467</v>
      </c>
      <c r="J384" s="15"/>
      <c r="K384" s="15">
        <v>58</v>
      </c>
      <c r="L384" s="15"/>
      <c r="M384" s="15" t="s">
        <v>2476</v>
      </c>
      <c r="N384" s="15" t="s">
        <v>2476</v>
      </c>
      <c r="O384" s="15" t="s">
        <v>2476</v>
      </c>
      <c r="P384" s="15"/>
      <c r="Q384" s="15"/>
      <c r="R384" s="15"/>
      <c r="S384" s="15" t="s">
        <v>2365</v>
      </c>
      <c r="T384" s="38">
        <v>2</v>
      </c>
      <c r="U384" s="95"/>
      <c r="V384" s="95"/>
      <c r="W384" s="95" t="s">
        <v>2469</v>
      </c>
      <c r="X384" s="95" t="s">
        <v>2470</v>
      </c>
      <c r="Y384" s="95" t="s">
        <v>2477</v>
      </c>
      <c r="Z384" s="15" t="s">
        <v>2478</v>
      </c>
      <c r="AA384" s="15"/>
      <c r="AB384" s="39">
        <f t="shared" si="25"/>
        <v>13</v>
      </c>
      <c r="AC384" s="39">
        <f t="shared" si="26"/>
        <v>8</v>
      </c>
      <c r="AD384" s="96" t="s">
        <v>2479</v>
      </c>
      <c r="AE384" s="15" t="str">
        <f t="shared" si="27"/>
        <v>(Afhijsen)</v>
      </c>
      <c r="AF384" s="39">
        <v>2</v>
      </c>
      <c r="AG384" s="39" t="s">
        <v>1560</v>
      </c>
      <c r="AH384" s="39" t="s">
        <v>1613</v>
      </c>
      <c r="AI384" s="39" t="s">
        <v>1561</v>
      </c>
      <c r="AJ384" s="39" t="s">
        <v>1613</v>
      </c>
      <c r="AK384" s="39" t="s">
        <v>1613</v>
      </c>
      <c r="AL384" s="15"/>
      <c r="AM384" s="15" t="s">
        <v>2475</v>
      </c>
      <c r="AN384" s="15"/>
      <c r="AO384" s="39"/>
      <c r="AP384" s="89">
        <f t="shared" si="28"/>
        <v>8</v>
      </c>
      <c r="AQ384" s="13" t="str">
        <f t="shared" si="29"/>
        <v>Inzet Brw AlgAfhijsen</v>
      </c>
    </row>
    <row r="385" spans="1:43" x14ac:dyDescent="0.25">
      <c r="A385" s="15" t="s">
        <v>2466</v>
      </c>
      <c r="B385" s="15" t="s">
        <v>1608</v>
      </c>
      <c r="C385" s="15">
        <v>3</v>
      </c>
      <c r="D385" s="15" t="s">
        <v>12234</v>
      </c>
      <c r="E385" s="94">
        <v>200000342</v>
      </c>
      <c r="F385" s="15">
        <v>200038723</v>
      </c>
      <c r="G385" s="15" t="s">
        <v>2467</v>
      </c>
      <c r="H385" s="15" t="s">
        <v>2467</v>
      </c>
      <c r="I385" s="15" t="s">
        <v>2467</v>
      </c>
      <c r="J385" s="15"/>
      <c r="K385" s="15">
        <v>58</v>
      </c>
      <c r="L385" s="15"/>
      <c r="M385" s="15" t="s">
        <v>12235</v>
      </c>
      <c r="N385" s="15" t="s">
        <v>12235</v>
      </c>
      <c r="O385" s="15" t="s">
        <v>12235</v>
      </c>
      <c r="P385" s="15"/>
      <c r="Q385" s="15"/>
      <c r="R385" s="15"/>
      <c r="S385" s="15" t="s">
        <v>2365</v>
      </c>
      <c r="T385" s="38">
        <v>2</v>
      </c>
      <c r="U385" s="95"/>
      <c r="V385" s="95"/>
      <c r="W385" s="95"/>
      <c r="X385" s="95"/>
      <c r="Y385" s="95"/>
      <c r="Z385" s="15"/>
      <c r="AA385" s="15"/>
      <c r="AB385" s="39">
        <f t="shared" si="25"/>
        <v>13</v>
      </c>
      <c r="AC385" s="39">
        <f t="shared" si="26"/>
        <v>20</v>
      </c>
      <c r="AD385" s="96" t="s">
        <v>12236</v>
      </c>
      <c r="AE385" s="15" t="str">
        <f t="shared" si="27"/>
        <v>(Afhijsen stuurlijnen)</v>
      </c>
      <c r="AF385" s="39">
        <v>2</v>
      </c>
      <c r="AG385" s="39" t="s">
        <v>1560</v>
      </c>
      <c r="AH385" s="39" t="s">
        <v>1613</v>
      </c>
      <c r="AI385" s="39" t="s">
        <v>1561</v>
      </c>
      <c r="AJ385" s="39" t="s">
        <v>1613</v>
      </c>
      <c r="AK385" s="39" t="s">
        <v>1613</v>
      </c>
      <c r="AL385" s="15"/>
      <c r="AM385" s="15" t="s">
        <v>12234</v>
      </c>
      <c r="AN385" s="15" t="s">
        <v>12237</v>
      </c>
      <c r="AO385" s="39"/>
      <c r="AP385" s="89">
        <f t="shared" si="28"/>
        <v>20</v>
      </c>
      <c r="AQ385" s="13" t="str">
        <f t="shared" si="29"/>
        <v>Inzet Brw AlgAfhijsen stuurlijnen</v>
      </c>
    </row>
    <row r="386" spans="1:43" x14ac:dyDescent="0.25">
      <c r="A386" s="15" t="s">
        <v>2466</v>
      </c>
      <c r="B386" s="15" t="s">
        <v>1608</v>
      </c>
      <c r="C386" s="15">
        <v>4</v>
      </c>
      <c r="D386" s="15" t="s">
        <v>2481</v>
      </c>
      <c r="E386" s="94">
        <v>200000342</v>
      </c>
      <c r="F386" s="15">
        <v>200032572</v>
      </c>
      <c r="G386" s="15" t="s">
        <v>2467</v>
      </c>
      <c r="H386" s="15" t="s">
        <v>2467</v>
      </c>
      <c r="I386" s="15" t="s">
        <v>2467</v>
      </c>
      <c r="J386" s="15"/>
      <c r="K386" s="15">
        <v>58</v>
      </c>
      <c r="L386" s="15"/>
      <c r="M386" s="15" t="s">
        <v>2482</v>
      </c>
      <c r="N386" s="15" t="s">
        <v>2482</v>
      </c>
      <c r="O386" s="15" t="s">
        <v>2482</v>
      </c>
      <c r="P386" s="15"/>
      <c r="Q386" s="15"/>
      <c r="R386" s="15"/>
      <c r="S386" s="15" t="s">
        <v>2365</v>
      </c>
      <c r="T386" s="38">
        <v>2</v>
      </c>
      <c r="U386" s="95"/>
      <c r="V386" s="95"/>
      <c r="W386" s="95"/>
      <c r="X386" s="95"/>
      <c r="Y386" s="95"/>
      <c r="Z386" s="15"/>
      <c r="AA386" s="15"/>
      <c r="AB386" s="39">
        <f t="shared" ref="AB386:AB449" si="30">LEN(A386)</f>
        <v>13</v>
      </c>
      <c r="AC386" s="39">
        <f t="shared" ref="AC386:AC449" si="31">LEN(D386)</f>
        <v>9</v>
      </c>
      <c r="AD386" s="96" t="s">
        <v>2483</v>
      </c>
      <c r="AE386" s="15" t="str">
        <f t="shared" ref="AE386:AE449" si="32">IF(CONCATENATE(IF(AI386="Ja",IF(AL386&gt;0,AL386,A386),""),IF(OR(IF(AK386="Ja",IF(AM386&gt;0,AM386,D386),"")="",IF(AI386="Ja",IF(AL386&gt;0,AL386,A386),"")=""),"",": "),IF(AK386="Ja",IF(AM386&gt;0,AM386,D386),""))="","",CONCATENATE("(",CONCATENATE(IF(AI386="Ja",IF(AL386&gt;0,AL386,A386),""),IF(OR(IF(AK386="Ja",IF(AM386&gt;0,AM386,D386),"")="",IF(AI386="Ja",IF(AL386&gt;0,AL386,A386),"")=""),"",": "),IF(AK386="Ja",IF(AM386&gt;0,AM386,D386),"")),")"))</f>
        <v>(Aflossing)</v>
      </c>
      <c r="AF386" s="39"/>
      <c r="AG386" s="39" t="s">
        <v>1560</v>
      </c>
      <c r="AH386" s="39" t="s">
        <v>1613</v>
      </c>
      <c r="AI386" s="39" t="s">
        <v>1561</v>
      </c>
      <c r="AJ386" s="39" t="s">
        <v>1613</v>
      </c>
      <c r="AK386" s="39" t="s">
        <v>1613</v>
      </c>
      <c r="AL386" s="15"/>
      <c r="AM386" s="15" t="s">
        <v>2481</v>
      </c>
      <c r="AN386" s="15"/>
      <c r="AO386" s="39"/>
      <c r="AP386" s="89">
        <f t="shared" ref="AP386:AP449" si="33">LEN(AM386)</f>
        <v>9</v>
      </c>
      <c r="AQ386" s="13" t="str">
        <f t="shared" ref="AQ386:AQ449" si="34">CONCATENATE(A386,D386)</f>
        <v>Inzet Brw AlgAflossing</v>
      </c>
    </row>
    <row r="387" spans="1:43" x14ac:dyDescent="0.25">
      <c r="A387" s="15" t="s">
        <v>2466</v>
      </c>
      <c r="B387" s="15" t="s">
        <v>1608</v>
      </c>
      <c r="C387" s="15">
        <v>5</v>
      </c>
      <c r="D387" s="15" t="s">
        <v>2484</v>
      </c>
      <c r="E387" s="94">
        <v>200000342</v>
      </c>
      <c r="F387" s="15">
        <v>200032573</v>
      </c>
      <c r="G387" s="15" t="s">
        <v>2467</v>
      </c>
      <c r="H387" s="15" t="s">
        <v>2467</v>
      </c>
      <c r="I387" s="15" t="s">
        <v>2467</v>
      </c>
      <c r="J387" s="15"/>
      <c r="K387" s="15">
        <v>58</v>
      </c>
      <c r="L387" s="15"/>
      <c r="M387" s="15" t="s">
        <v>2485</v>
      </c>
      <c r="N387" s="15" t="s">
        <v>2485</v>
      </c>
      <c r="O387" s="15" t="s">
        <v>2485</v>
      </c>
      <c r="P387" s="15"/>
      <c r="Q387" s="15"/>
      <c r="R387" s="15"/>
      <c r="S387" s="15" t="s">
        <v>2365</v>
      </c>
      <c r="T387" s="38">
        <v>2</v>
      </c>
      <c r="U387" s="95"/>
      <c r="V387" s="95"/>
      <c r="W387" s="95"/>
      <c r="X387" s="95"/>
      <c r="Y387" s="95"/>
      <c r="Z387" s="15"/>
      <c r="AA387" s="15"/>
      <c r="AB387" s="39">
        <f t="shared" si="30"/>
        <v>13</v>
      </c>
      <c r="AC387" s="39">
        <f t="shared" si="31"/>
        <v>17</v>
      </c>
      <c r="AD387" s="96" t="s">
        <v>2486</v>
      </c>
      <c r="AE387" s="15" t="str">
        <f t="shared" si="32"/>
        <v>(Inzet bedrijfsbrw)</v>
      </c>
      <c r="AF387" s="39"/>
      <c r="AG387" s="39" t="s">
        <v>1560</v>
      </c>
      <c r="AH387" s="39" t="s">
        <v>1613</v>
      </c>
      <c r="AI387" s="39" t="s">
        <v>1561</v>
      </c>
      <c r="AJ387" s="39" t="s">
        <v>1613</v>
      </c>
      <c r="AK387" s="39" t="s">
        <v>1613</v>
      </c>
      <c r="AL387" s="15"/>
      <c r="AM387" s="15" t="s">
        <v>2487</v>
      </c>
      <c r="AN387" s="15"/>
      <c r="AO387" s="39"/>
      <c r="AP387" s="89">
        <f t="shared" si="33"/>
        <v>17</v>
      </c>
      <c r="AQ387" s="13" t="str">
        <f t="shared" si="34"/>
        <v>Inzet Brw AlgBedrijfsbrandweer</v>
      </c>
    </row>
    <row r="388" spans="1:43" ht="45" x14ac:dyDescent="0.25">
      <c r="A388" s="15" t="s">
        <v>2466</v>
      </c>
      <c r="B388" s="15" t="s">
        <v>1608</v>
      </c>
      <c r="C388" s="15">
        <v>6</v>
      </c>
      <c r="D388" s="15" t="s">
        <v>2488</v>
      </c>
      <c r="E388" s="94">
        <v>200000342</v>
      </c>
      <c r="F388" s="15">
        <v>200000465</v>
      </c>
      <c r="G388" s="15" t="s">
        <v>2467</v>
      </c>
      <c r="H388" s="15" t="s">
        <v>2467</v>
      </c>
      <c r="I388" s="15" t="s">
        <v>2467</v>
      </c>
      <c r="J388" s="15"/>
      <c r="K388" s="15">
        <v>58</v>
      </c>
      <c r="L388" s="15"/>
      <c r="M388" s="15" t="s">
        <v>2489</v>
      </c>
      <c r="N388" s="15" t="s">
        <v>2489</v>
      </c>
      <c r="O388" s="15" t="s">
        <v>2489</v>
      </c>
      <c r="P388" s="15"/>
      <c r="Q388" s="15"/>
      <c r="R388" s="15"/>
      <c r="S388" s="15" t="s">
        <v>2365</v>
      </c>
      <c r="T388" s="38">
        <v>2</v>
      </c>
      <c r="U388" s="95"/>
      <c r="V388" s="95"/>
      <c r="W388" s="95" t="s">
        <v>2469</v>
      </c>
      <c r="X388" s="95" t="s">
        <v>2470</v>
      </c>
      <c r="Y388" s="95" t="s">
        <v>2490</v>
      </c>
      <c r="Z388" s="15"/>
      <c r="AA388" s="15"/>
      <c r="AB388" s="39">
        <f t="shared" si="30"/>
        <v>13</v>
      </c>
      <c r="AC388" s="39">
        <f t="shared" si="31"/>
        <v>18</v>
      </c>
      <c r="AD388" s="96" t="s">
        <v>2491</v>
      </c>
      <c r="AE388" s="15" t="str">
        <f t="shared" si="32"/>
        <v/>
      </c>
      <c r="AF388" s="39"/>
      <c r="AG388" s="39" t="s">
        <v>1560</v>
      </c>
      <c r="AH388" s="39" t="s">
        <v>1613</v>
      </c>
      <c r="AI388" s="39" t="s">
        <v>1561</v>
      </c>
      <c r="AJ388" s="39" t="s">
        <v>1613</v>
      </c>
      <c r="AK388" s="39" t="s">
        <v>1561</v>
      </c>
      <c r="AL388" s="15"/>
      <c r="AM388" s="15"/>
      <c r="AN388" s="15"/>
      <c r="AO388" s="39"/>
      <c r="AP388" s="89">
        <f t="shared" si="33"/>
        <v>0</v>
      </c>
      <c r="AQ388" s="13" t="str">
        <f t="shared" si="34"/>
        <v>Inzet Brw AlgBergen slachtoffer</v>
      </c>
    </row>
    <row r="389" spans="1:43" x14ac:dyDescent="0.25">
      <c r="A389" s="15" t="s">
        <v>2466</v>
      </c>
      <c r="B389" s="15" t="s">
        <v>1608</v>
      </c>
      <c r="C389" s="15">
        <v>7</v>
      </c>
      <c r="D389" s="15" t="s">
        <v>2492</v>
      </c>
      <c r="E389" s="94">
        <v>200000342</v>
      </c>
      <c r="F389" s="15">
        <v>200032574</v>
      </c>
      <c r="G389" s="15" t="s">
        <v>2467</v>
      </c>
      <c r="H389" s="15" t="s">
        <v>2467</v>
      </c>
      <c r="I389" s="15" t="s">
        <v>2467</v>
      </c>
      <c r="J389" s="15"/>
      <c r="K389" s="15">
        <v>58</v>
      </c>
      <c r="L389" s="15"/>
      <c r="M389" s="15" t="s">
        <v>2493</v>
      </c>
      <c r="N389" s="15" t="s">
        <v>2493</v>
      </c>
      <c r="O389" s="15" t="s">
        <v>2493</v>
      </c>
      <c r="P389" s="15"/>
      <c r="Q389" s="15"/>
      <c r="R389" s="15"/>
      <c r="S389" s="15" t="s">
        <v>2365</v>
      </c>
      <c r="T389" s="38">
        <v>2</v>
      </c>
      <c r="U389" s="95"/>
      <c r="V389" s="95"/>
      <c r="W389" s="95"/>
      <c r="X389" s="95"/>
      <c r="Y389" s="95"/>
      <c r="Z389" s="15"/>
      <c r="AA389" s="15"/>
      <c r="AB389" s="39">
        <f t="shared" si="30"/>
        <v>13</v>
      </c>
      <c r="AC389" s="39">
        <f t="shared" si="31"/>
        <v>17</v>
      </c>
      <c r="AD389" s="96" t="s">
        <v>2494</v>
      </c>
      <c r="AE389" s="15" t="str">
        <f t="shared" si="32"/>
        <v>(Inzet complexe geb.)</v>
      </c>
      <c r="AF389" s="39"/>
      <c r="AG389" s="39" t="s">
        <v>1560</v>
      </c>
      <c r="AH389" s="39" t="s">
        <v>1613</v>
      </c>
      <c r="AI389" s="39" t="s">
        <v>1561</v>
      </c>
      <c r="AJ389" s="39" t="s">
        <v>1613</v>
      </c>
      <c r="AK389" s="39" t="s">
        <v>1613</v>
      </c>
      <c r="AL389" s="15"/>
      <c r="AM389" s="15" t="s">
        <v>12085</v>
      </c>
      <c r="AN389" s="15"/>
      <c r="AO389" s="39"/>
      <c r="AP389" s="89">
        <f t="shared" si="33"/>
        <v>19</v>
      </c>
      <c r="AQ389" s="13" t="str">
        <f t="shared" si="34"/>
        <v>Inzet Brw AlgComplexe gebouwen</v>
      </c>
    </row>
    <row r="390" spans="1:43" x14ac:dyDescent="0.25">
      <c r="A390" s="15" t="s">
        <v>2466</v>
      </c>
      <c r="B390" s="15" t="s">
        <v>1608</v>
      </c>
      <c r="C390" s="15">
        <v>8</v>
      </c>
      <c r="D390" s="15" t="s">
        <v>2495</v>
      </c>
      <c r="E390" s="94">
        <v>200000342</v>
      </c>
      <c r="F390" s="15">
        <v>200040841</v>
      </c>
      <c r="G390" s="15" t="s">
        <v>2467</v>
      </c>
      <c r="H390" s="15" t="s">
        <v>2467</v>
      </c>
      <c r="I390" s="15" t="s">
        <v>2467</v>
      </c>
      <c r="J390" s="15"/>
      <c r="K390" s="15">
        <v>58</v>
      </c>
      <c r="L390" s="15"/>
      <c r="M390" s="15" t="s">
        <v>2496</v>
      </c>
      <c r="N390" s="15" t="s">
        <v>2496</v>
      </c>
      <c r="O390" s="15" t="s">
        <v>2496</v>
      </c>
      <c r="P390" s="15"/>
      <c r="Q390" s="15"/>
      <c r="R390" s="15"/>
      <c r="S390" s="15"/>
      <c r="T390" s="38">
        <v>2</v>
      </c>
      <c r="U390" s="95"/>
      <c r="V390" s="95"/>
      <c r="W390" s="95"/>
      <c r="X390" s="95"/>
      <c r="Y390" s="95"/>
      <c r="Z390" s="15"/>
      <c r="AA390" s="15"/>
      <c r="AB390" s="39">
        <f t="shared" si="30"/>
        <v>13</v>
      </c>
      <c r="AC390" s="39">
        <f t="shared" si="31"/>
        <v>12</v>
      </c>
      <c r="AD390" s="96" t="s">
        <v>2497</v>
      </c>
      <c r="AE390" s="15" t="str">
        <f t="shared" si="32"/>
        <v>(Daklijnenset)</v>
      </c>
      <c r="AF390" s="39"/>
      <c r="AG390" s="39" t="s">
        <v>1560</v>
      </c>
      <c r="AH390" s="39" t="s">
        <v>1613</v>
      </c>
      <c r="AI390" s="39" t="s">
        <v>1561</v>
      </c>
      <c r="AJ390" s="39" t="s">
        <v>1613</v>
      </c>
      <c r="AK390" s="39" t="s">
        <v>1613</v>
      </c>
      <c r="AL390" s="15"/>
      <c r="AM390" s="15" t="s">
        <v>2495</v>
      </c>
      <c r="AN390" s="15"/>
      <c r="AO390" s="39"/>
      <c r="AP390" s="89">
        <f t="shared" si="33"/>
        <v>12</v>
      </c>
      <c r="AQ390" s="13" t="str">
        <f t="shared" si="34"/>
        <v>Inzet Brw AlgDaklijnenset</v>
      </c>
    </row>
    <row r="391" spans="1:43" x14ac:dyDescent="0.25">
      <c r="A391" s="15" t="s">
        <v>2466</v>
      </c>
      <c r="B391" s="15" t="s">
        <v>1608</v>
      </c>
      <c r="C391" s="15">
        <v>9</v>
      </c>
      <c r="D391" s="15" t="s">
        <v>2498</v>
      </c>
      <c r="E391" s="94">
        <v>200000342</v>
      </c>
      <c r="F391" s="15">
        <v>200032575</v>
      </c>
      <c r="G391" s="15" t="s">
        <v>2467</v>
      </c>
      <c r="H391" s="15" t="s">
        <v>2467</v>
      </c>
      <c r="I391" s="15" t="s">
        <v>2467</v>
      </c>
      <c r="J391" s="15"/>
      <c r="K391" s="15">
        <v>58</v>
      </c>
      <c r="L391" s="15"/>
      <c r="M391" s="15" t="s">
        <v>2499</v>
      </c>
      <c r="N391" s="15" t="s">
        <v>2499</v>
      </c>
      <c r="O391" s="15" t="s">
        <v>2499</v>
      </c>
      <c r="P391" s="15"/>
      <c r="Q391" s="15"/>
      <c r="R391" s="15"/>
      <c r="S391" s="15" t="s">
        <v>2365</v>
      </c>
      <c r="T391" s="38">
        <v>2</v>
      </c>
      <c r="U391" s="95"/>
      <c r="V391" s="95"/>
      <c r="W391" s="95"/>
      <c r="X391" s="95"/>
      <c r="Y391" s="95"/>
      <c r="Z391" s="15"/>
      <c r="AA391" s="15"/>
      <c r="AB391" s="39">
        <f t="shared" si="30"/>
        <v>13</v>
      </c>
      <c r="AC391" s="39">
        <f t="shared" si="31"/>
        <v>11</v>
      </c>
      <c r="AD391" s="96" t="s">
        <v>2500</v>
      </c>
      <c r="AE391" s="15" t="str">
        <f t="shared" si="32"/>
        <v>(Deur openen)</v>
      </c>
      <c r="AF391" s="39"/>
      <c r="AG391" s="39" t="s">
        <v>1560</v>
      </c>
      <c r="AH391" s="39" t="s">
        <v>1613</v>
      </c>
      <c r="AI391" s="39" t="s">
        <v>1561</v>
      </c>
      <c r="AJ391" s="39" t="s">
        <v>1613</v>
      </c>
      <c r="AK391" s="39" t="s">
        <v>1613</v>
      </c>
      <c r="AL391" s="15"/>
      <c r="AM391" s="15" t="s">
        <v>2498</v>
      </c>
      <c r="AN391" s="15"/>
      <c r="AO391" s="39"/>
      <c r="AP391" s="89">
        <f t="shared" si="33"/>
        <v>11</v>
      </c>
      <c r="AQ391" s="13" t="str">
        <f t="shared" si="34"/>
        <v>Inzet Brw AlgDeur openen</v>
      </c>
    </row>
    <row r="392" spans="1:43" x14ac:dyDescent="0.25">
      <c r="A392" s="15" t="s">
        <v>2466</v>
      </c>
      <c r="B392" s="15" t="s">
        <v>1608</v>
      </c>
      <c r="C392" s="15">
        <v>10</v>
      </c>
      <c r="D392" s="15" t="s">
        <v>2501</v>
      </c>
      <c r="E392" s="94">
        <v>200000342</v>
      </c>
      <c r="F392" s="15">
        <v>200032576</v>
      </c>
      <c r="G392" s="15" t="s">
        <v>2467</v>
      </c>
      <c r="H392" s="15" t="s">
        <v>2467</v>
      </c>
      <c r="I392" s="15" t="s">
        <v>2467</v>
      </c>
      <c r="J392" s="15"/>
      <c r="K392" s="15">
        <v>58</v>
      </c>
      <c r="L392" s="15"/>
      <c r="M392" s="15" t="s">
        <v>2502</v>
      </c>
      <c r="N392" s="15" t="s">
        <v>2502</v>
      </c>
      <c r="O392" s="15" t="s">
        <v>2502</v>
      </c>
      <c r="P392" s="15"/>
      <c r="Q392" s="15"/>
      <c r="R392" s="15"/>
      <c r="S392" s="15" t="s">
        <v>2365</v>
      </c>
      <c r="T392" s="38">
        <v>2</v>
      </c>
      <c r="U392" s="95"/>
      <c r="V392" s="95"/>
      <c r="W392" s="95"/>
      <c r="X392" s="95"/>
      <c r="Y392" s="95"/>
      <c r="Z392" s="15"/>
      <c r="AA392" s="15"/>
      <c r="AB392" s="39">
        <f t="shared" si="30"/>
        <v>13</v>
      </c>
      <c r="AC392" s="39">
        <f t="shared" si="31"/>
        <v>15</v>
      </c>
      <c r="AD392" s="96" t="s">
        <v>2503</v>
      </c>
      <c r="AE392" s="15" t="str">
        <f t="shared" si="32"/>
        <v>(Inzet First Res.)</v>
      </c>
      <c r="AF392" s="39">
        <v>1</v>
      </c>
      <c r="AG392" s="39" t="s">
        <v>1560</v>
      </c>
      <c r="AH392" s="39" t="s">
        <v>1613</v>
      </c>
      <c r="AI392" s="39" t="s">
        <v>1561</v>
      </c>
      <c r="AJ392" s="39" t="s">
        <v>1613</v>
      </c>
      <c r="AK392" s="39" t="s">
        <v>1613</v>
      </c>
      <c r="AL392" s="15"/>
      <c r="AM392" s="15" t="s">
        <v>2504</v>
      </c>
      <c r="AN392" s="15"/>
      <c r="AO392" s="39"/>
      <c r="AP392" s="89">
        <f t="shared" si="33"/>
        <v>16</v>
      </c>
      <c r="AQ392" s="13" t="str">
        <f t="shared" si="34"/>
        <v>Inzet Brw AlgFirst Responder</v>
      </c>
    </row>
    <row r="393" spans="1:43" x14ac:dyDescent="0.25">
      <c r="A393" s="15" t="s">
        <v>2466</v>
      </c>
      <c r="B393" s="15" t="s">
        <v>1608</v>
      </c>
      <c r="C393" s="15">
        <v>11</v>
      </c>
      <c r="D393" s="15" t="s">
        <v>2505</v>
      </c>
      <c r="E393" s="94">
        <v>200000342</v>
      </c>
      <c r="F393" s="15">
        <v>200032577</v>
      </c>
      <c r="G393" s="15" t="s">
        <v>2467</v>
      </c>
      <c r="H393" s="15" t="s">
        <v>2467</v>
      </c>
      <c r="I393" s="15" t="s">
        <v>2467</v>
      </c>
      <c r="J393" s="15"/>
      <c r="K393" s="15">
        <v>58</v>
      </c>
      <c r="L393" s="15"/>
      <c r="M393" s="15" t="s">
        <v>2506</v>
      </c>
      <c r="N393" s="15" t="s">
        <v>2506</v>
      </c>
      <c r="O393" s="15" t="s">
        <v>2506</v>
      </c>
      <c r="P393" s="15"/>
      <c r="Q393" s="15"/>
      <c r="R393" s="15"/>
      <c r="S393" s="15" t="s">
        <v>2365</v>
      </c>
      <c r="T393" s="38">
        <v>2</v>
      </c>
      <c r="U393" s="95"/>
      <c r="V393" s="95"/>
      <c r="W393" s="95"/>
      <c r="X393" s="95"/>
      <c r="Y393" s="95"/>
      <c r="Z393" s="15"/>
      <c r="AA393" s="15"/>
      <c r="AB393" s="39">
        <f t="shared" si="30"/>
        <v>13</v>
      </c>
      <c r="AC393" s="39">
        <f t="shared" si="31"/>
        <v>12</v>
      </c>
      <c r="AD393" s="96" t="s">
        <v>2507</v>
      </c>
      <c r="AE393" s="15" t="str">
        <f t="shared" si="32"/>
        <v>(Herbezetting)</v>
      </c>
      <c r="AF393" s="39"/>
      <c r="AG393" s="39" t="s">
        <v>1560</v>
      </c>
      <c r="AH393" s="39" t="s">
        <v>1613</v>
      </c>
      <c r="AI393" s="39" t="s">
        <v>1561</v>
      </c>
      <c r="AJ393" s="39" t="s">
        <v>1613</v>
      </c>
      <c r="AK393" s="39" t="s">
        <v>1613</v>
      </c>
      <c r="AL393" s="15"/>
      <c r="AM393" s="15" t="s">
        <v>2505</v>
      </c>
      <c r="AN393" s="15"/>
      <c r="AO393" s="39"/>
      <c r="AP393" s="89">
        <f t="shared" si="33"/>
        <v>12</v>
      </c>
      <c r="AQ393" s="13" t="str">
        <f t="shared" si="34"/>
        <v>Inzet Brw AlgHerbezetting</v>
      </c>
    </row>
    <row r="394" spans="1:43" x14ac:dyDescent="0.25">
      <c r="A394" s="15" t="s">
        <v>2466</v>
      </c>
      <c r="B394" s="15" t="s">
        <v>1608</v>
      </c>
      <c r="C394" s="15">
        <v>12</v>
      </c>
      <c r="D394" s="15" t="s">
        <v>2508</v>
      </c>
      <c r="E394" s="94">
        <v>200000342</v>
      </c>
      <c r="F394" s="15">
        <v>200035812</v>
      </c>
      <c r="G394" s="15" t="s">
        <v>2467</v>
      </c>
      <c r="H394" s="15" t="s">
        <v>2467</v>
      </c>
      <c r="I394" s="15" t="s">
        <v>2467</v>
      </c>
      <c r="J394" s="15"/>
      <c r="K394" s="15">
        <v>58</v>
      </c>
      <c r="L394" s="15"/>
      <c r="M394" s="15" t="s">
        <v>2509</v>
      </c>
      <c r="N394" s="15" t="s">
        <v>2509</v>
      </c>
      <c r="O394" s="15" t="s">
        <v>2509</v>
      </c>
      <c r="P394" s="15"/>
      <c r="Q394" s="15"/>
      <c r="R394" s="15"/>
      <c r="S394" s="15" t="s">
        <v>2365</v>
      </c>
      <c r="T394" s="38">
        <v>2</v>
      </c>
      <c r="U394" s="95"/>
      <c r="V394" s="95"/>
      <c r="W394" s="95"/>
      <c r="X394" s="95"/>
      <c r="Y394" s="95"/>
      <c r="Z394" s="15"/>
      <c r="AA394" s="15"/>
      <c r="AB394" s="39">
        <f t="shared" si="30"/>
        <v>13</v>
      </c>
      <c r="AC394" s="39">
        <f t="shared" si="31"/>
        <v>20</v>
      </c>
      <c r="AD394" s="96" t="s">
        <v>2510</v>
      </c>
      <c r="AE394" s="15" t="str">
        <f t="shared" si="32"/>
        <v>(Herbez. duikers)</v>
      </c>
      <c r="AF394" s="39"/>
      <c r="AG394" s="39" t="s">
        <v>1560</v>
      </c>
      <c r="AH394" s="39" t="s">
        <v>1613</v>
      </c>
      <c r="AI394" s="39" t="s">
        <v>1561</v>
      </c>
      <c r="AJ394" s="39" t="s">
        <v>1613</v>
      </c>
      <c r="AK394" s="39" t="s">
        <v>1613</v>
      </c>
      <c r="AL394" s="15"/>
      <c r="AM394" s="15" t="s">
        <v>2511</v>
      </c>
      <c r="AN394" s="15"/>
      <c r="AO394" s="39"/>
      <c r="AP394" s="89">
        <f t="shared" si="33"/>
        <v>15</v>
      </c>
      <c r="AQ394" s="13" t="str">
        <f t="shared" si="34"/>
        <v>Inzet Brw AlgHerbezetting duikers</v>
      </c>
    </row>
    <row r="395" spans="1:43" x14ac:dyDescent="0.25">
      <c r="A395" s="15" t="s">
        <v>2466</v>
      </c>
      <c r="B395" s="15" t="s">
        <v>1608</v>
      </c>
      <c r="C395" s="15">
        <v>13</v>
      </c>
      <c r="D395" s="15" t="s">
        <v>12196</v>
      </c>
      <c r="E395" s="94">
        <v>200000342</v>
      </c>
      <c r="F395" s="15">
        <v>200041637</v>
      </c>
      <c r="G395" s="15" t="s">
        <v>2467</v>
      </c>
      <c r="H395" s="15" t="s">
        <v>2467</v>
      </c>
      <c r="I395" s="15" t="s">
        <v>2467</v>
      </c>
      <c r="J395" s="15"/>
      <c r="K395" s="15">
        <v>58</v>
      </c>
      <c r="L395" s="15"/>
      <c r="M395" s="15" t="s">
        <v>12194</v>
      </c>
      <c r="N395" s="15" t="s">
        <v>12194</v>
      </c>
      <c r="O395" s="15" t="s">
        <v>12194</v>
      </c>
      <c r="P395" s="15"/>
      <c r="Q395" s="15"/>
      <c r="R395" s="15"/>
      <c r="S395" s="15" t="s">
        <v>2365</v>
      </c>
      <c r="T395" s="38">
        <v>2</v>
      </c>
      <c r="U395" s="95"/>
      <c r="V395" s="95"/>
      <c r="W395" s="95"/>
      <c r="X395" s="95"/>
      <c r="Y395" s="95"/>
      <c r="Z395" s="15"/>
      <c r="AA395" s="15"/>
      <c r="AB395" s="39">
        <f t="shared" si="30"/>
        <v>13</v>
      </c>
      <c r="AC395" s="39">
        <f t="shared" si="31"/>
        <v>19</v>
      </c>
      <c r="AD395" s="96" t="s">
        <v>12195</v>
      </c>
      <c r="AE395" s="15" t="str">
        <f t="shared" si="32"/>
        <v>(Herbez. specialisme)</v>
      </c>
      <c r="AF395" s="39"/>
      <c r="AG395" s="39" t="s">
        <v>1560</v>
      </c>
      <c r="AH395" s="39" t="s">
        <v>1613</v>
      </c>
      <c r="AI395" s="39" t="s">
        <v>1561</v>
      </c>
      <c r="AJ395" s="39" t="s">
        <v>1613</v>
      </c>
      <c r="AK395" s="39" t="s">
        <v>1613</v>
      </c>
      <c r="AL395" s="15"/>
      <c r="AM395" s="15" t="s">
        <v>12196</v>
      </c>
      <c r="AN395" s="15"/>
      <c r="AO395" s="39"/>
      <c r="AP395" s="89">
        <f t="shared" si="33"/>
        <v>19</v>
      </c>
      <c r="AQ395" s="13" t="str">
        <f t="shared" si="34"/>
        <v>Inzet Brw AlgHerbez. specialisme</v>
      </c>
    </row>
    <row r="396" spans="1:43" ht="30" x14ac:dyDescent="0.25">
      <c r="A396" s="1" t="s">
        <v>2466</v>
      </c>
      <c r="B396" s="1" t="s">
        <v>1608</v>
      </c>
      <c r="C396" s="1">
        <v>14</v>
      </c>
      <c r="D396" s="1" t="s">
        <v>12837</v>
      </c>
      <c r="E396" s="109"/>
      <c r="F396" s="1"/>
      <c r="G396" s="1" t="s">
        <v>2467</v>
      </c>
      <c r="H396" s="1" t="s">
        <v>2467</v>
      </c>
      <c r="I396" s="1" t="s">
        <v>2467</v>
      </c>
      <c r="J396" s="1"/>
      <c r="K396" s="1">
        <v>58</v>
      </c>
      <c r="L396" s="1"/>
      <c r="M396" s="1" t="s">
        <v>12906</v>
      </c>
      <c r="N396" s="1" t="s">
        <v>12906</v>
      </c>
      <c r="O396" s="1" t="s">
        <v>12906</v>
      </c>
      <c r="P396" s="1"/>
      <c r="Q396" s="1"/>
      <c r="R396" s="1"/>
      <c r="S396" s="1" t="s">
        <v>2365</v>
      </c>
      <c r="T396" s="110">
        <v>2</v>
      </c>
      <c r="U396" s="111"/>
      <c r="V396" s="111" t="s">
        <v>12838</v>
      </c>
      <c r="W396" s="111"/>
      <c r="X396" s="111"/>
      <c r="Y396" s="111"/>
      <c r="Z396" s="1"/>
      <c r="AA396" s="1"/>
      <c r="AB396" s="97">
        <f t="shared" si="30"/>
        <v>13</v>
      </c>
      <c r="AC396" s="97">
        <f t="shared" si="31"/>
        <v>8</v>
      </c>
      <c r="AD396" s="112" t="s">
        <v>12905</v>
      </c>
      <c r="AE396" s="1" t="str">
        <f t="shared" si="32"/>
        <v>(Hoogbouw)</v>
      </c>
      <c r="AF396" s="97"/>
      <c r="AG396" s="97" t="s">
        <v>1560</v>
      </c>
      <c r="AH396" s="97" t="s">
        <v>1561</v>
      </c>
      <c r="AI396" s="97" t="s">
        <v>1561</v>
      </c>
      <c r="AJ396" s="97" t="s">
        <v>1613</v>
      </c>
      <c r="AK396" s="97" t="s">
        <v>1613</v>
      </c>
      <c r="AL396" s="1"/>
      <c r="AM396" s="1" t="s">
        <v>12837</v>
      </c>
      <c r="AN396" s="1"/>
      <c r="AO396" s="97" t="s">
        <v>12198</v>
      </c>
      <c r="AP396" s="89">
        <f t="shared" si="33"/>
        <v>8</v>
      </c>
      <c r="AQ396" s="13" t="str">
        <f t="shared" si="34"/>
        <v>Inzet Brw AlgHoogbouw</v>
      </c>
    </row>
    <row r="397" spans="1:43" x14ac:dyDescent="0.25">
      <c r="A397" s="15" t="s">
        <v>2466</v>
      </c>
      <c r="B397" s="15" t="s">
        <v>1608</v>
      </c>
      <c r="C397" s="9">
        <v>15</v>
      </c>
      <c r="D397" s="15" t="s">
        <v>2512</v>
      </c>
      <c r="E397" s="94">
        <v>200000342</v>
      </c>
      <c r="F397" s="15">
        <v>200032578</v>
      </c>
      <c r="G397" s="15" t="s">
        <v>2467</v>
      </c>
      <c r="H397" s="15" t="s">
        <v>2467</v>
      </c>
      <c r="I397" s="15" t="s">
        <v>2467</v>
      </c>
      <c r="J397" s="15"/>
      <c r="K397" s="15">
        <v>58</v>
      </c>
      <c r="L397" s="15"/>
      <c r="M397" s="15" t="s">
        <v>2513</v>
      </c>
      <c r="N397" s="15" t="s">
        <v>2513</v>
      </c>
      <c r="O397" s="15" t="s">
        <v>2513</v>
      </c>
      <c r="P397" s="15"/>
      <c r="Q397" s="15"/>
      <c r="R397" s="15"/>
      <c r="S397" s="15" t="s">
        <v>2365</v>
      </c>
      <c r="T397" s="38">
        <v>2</v>
      </c>
      <c r="U397" s="95"/>
      <c r="V397" s="95"/>
      <c r="W397" s="95"/>
      <c r="X397" s="95"/>
      <c r="Y397" s="95"/>
      <c r="Z397" s="15"/>
      <c r="AA397" s="15"/>
      <c r="AB397" s="39">
        <f t="shared" si="30"/>
        <v>13</v>
      </c>
      <c r="AC397" s="39">
        <f t="shared" si="31"/>
        <v>17</v>
      </c>
      <c r="AD397" s="96" t="s">
        <v>2514</v>
      </c>
      <c r="AE397" s="15" t="str">
        <f t="shared" si="32"/>
        <v>(Inzet geinfec. geb.)</v>
      </c>
      <c r="AF397" s="39"/>
      <c r="AG397" s="39" t="s">
        <v>1560</v>
      </c>
      <c r="AH397" s="39" t="s">
        <v>1613</v>
      </c>
      <c r="AI397" s="39" t="s">
        <v>1561</v>
      </c>
      <c r="AJ397" s="39" t="s">
        <v>1613</v>
      </c>
      <c r="AK397" s="39" t="s">
        <v>1613</v>
      </c>
      <c r="AL397" s="15"/>
      <c r="AM397" s="15" t="s">
        <v>12086</v>
      </c>
      <c r="AN397" s="15"/>
      <c r="AO397" s="39" t="s">
        <v>12187</v>
      </c>
      <c r="AP397" s="89">
        <f t="shared" si="33"/>
        <v>19</v>
      </c>
      <c r="AQ397" s="13" t="str">
        <f t="shared" si="34"/>
        <v>Inzet Brw AlgInzet Geinfec Geb</v>
      </c>
    </row>
    <row r="398" spans="1:43" x14ac:dyDescent="0.25">
      <c r="A398" s="15" t="s">
        <v>2466</v>
      </c>
      <c r="B398" s="15" t="s">
        <v>1608</v>
      </c>
      <c r="C398" s="9">
        <v>16</v>
      </c>
      <c r="D398" s="15" t="s">
        <v>2515</v>
      </c>
      <c r="E398" s="94">
        <v>200000342</v>
      </c>
      <c r="F398" s="15">
        <v>200032579</v>
      </c>
      <c r="G398" s="15" t="s">
        <v>2467</v>
      </c>
      <c r="H398" s="15" t="s">
        <v>2467</v>
      </c>
      <c r="I398" s="15" t="s">
        <v>2467</v>
      </c>
      <c r="J398" s="15"/>
      <c r="K398" s="15">
        <v>58</v>
      </c>
      <c r="L398" s="15"/>
      <c r="M398" s="15" t="s">
        <v>2516</v>
      </c>
      <c r="N398" s="15" t="s">
        <v>2516</v>
      </c>
      <c r="O398" s="15" t="s">
        <v>2516</v>
      </c>
      <c r="P398" s="15"/>
      <c r="Q398" s="15"/>
      <c r="R398" s="15"/>
      <c r="S398" s="15" t="s">
        <v>2365</v>
      </c>
      <c r="T398" s="38">
        <v>2</v>
      </c>
      <c r="U398" s="95"/>
      <c r="V398" s="95"/>
      <c r="W398" s="95"/>
      <c r="X398" s="95"/>
      <c r="Y398" s="95"/>
      <c r="Z398" s="15"/>
      <c r="AA398" s="15"/>
      <c r="AB398" s="39">
        <f t="shared" si="30"/>
        <v>13</v>
      </c>
      <c r="AC398" s="39">
        <f t="shared" si="31"/>
        <v>18</v>
      </c>
      <c r="AD398" s="96" t="s">
        <v>2517</v>
      </c>
      <c r="AE398" s="15" t="str">
        <f t="shared" si="32"/>
        <v>(Inzet op gr. hoogte)</v>
      </c>
      <c r="AF398" s="39"/>
      <c r="AG398" s="39" t="s">
        <v>1560</v>
      </c>
      <c r="AH398" s="39" t="s">
        <v>1613</v>
      </c>
      <c r="AI398" s="39" t="s">
        <v>1561</v>
      </c>
      <c r="AJ398" s="39" t="s">
        <v>1613</v>
      </c>
      <c r="AK398" s="39" t="s">
        <v>1613</v>
      </c>
      <c r="AL398" s="15"/>
      <c r="AM398" s="15" t="s">
        <v>2518</v>
      </c>
      <c r="AN398" s="15"/>
      <c r="AO398" s="39" t="s">
        <v>12187</v>
      </c>
      <c r="AP398" s="89">
        <f t="shared" si="33"/>
        <v>19</v>
      </c>
      <c r="AQ398" s="13" t="str">
        <f t="shared" si="34"/>
        <v>Inzet Brw AlgInzet op gr hoogte</v>
      </c>
    </row>
    <row r="399" spans="1:43" x14ac:dyDescent="0.25">
      <c r="A399" s="15" t="s">
        <v>2466</v>
      </c>
      <c r="B399" s="15" t="s">
        <v>1608</v>
      </c>
      <c r="C399" s="9">
        <v>17</v>
      </c>
      <c r="D399" s="15" t="s">
        <v>2519</v>
      </c>
      <c r="E399" s="94">
        <v>200000342</v>
      </c>
      <c r="F399" s="15">
        <v>200035813</v>
      </c>
      <c r="G399" s="15" t="s">
        <v>2467</v>
      </c>
      <c r="H399" s="15" t="s">
        <v>2467</v>
      </c>
      <c r="I399" s="15" t="s">
        <v>2467</v>
      </c>
      <c r="J399" s="15"/>
      <c r="K399" s="15">
        <v>58</v>
      </c>
      <c r="L399" s="15"/>
      <c r="M399" s="15" t="s">
        <v>2520</v>
      </c>
      <c r="N399" s="15" t="s">
        <v>2520</v>
      </c>
      <c r="O399" s="15" t="s">
        <v>2520</v>
      </c>
      <c r="P399" s="15"/>
      <c r="Q399" s="15"/>
      <c r="R399" s="15"/>
      <c r="S399" s="15" t="s">
        <v>2365</v>
      </c>
      <c r="T399" s="38">
        <v>2</v>
      </c>
      <c r="U399" s="95"/>
      <c r="V399" s="95"/>
      <c r="W399" s="95"/>
      <c r="X399" s="95"/>
      <c r="Y399" s="95"/>
      <c r="Z399" s="15"/>
      <c r="AA399" s="15"/>
      <c r="AB399" s="39">
        <f t="shared" si="30"/>
        <v>13</v>
      </c>
      <c r="AC399" s="39">
        <f t="shared" si="31"/>
        <v>10</v>
      </c>
      <c r="AD399" s="96" t="s">
        <v>2521</v>
      </c>
      <c r="AE399" s="15" t="str">
        <f t="shared" si="32"/>
        <v>(Kazerneren)</v>
      </c>
      <c r="AF399" s="39"/>
      <c r="AG399" s="39" t="s">
        <v>1560</v>
      </c>
      <c r="AH399" s="39" t="s">
        <v>1613</v>
      </c>
      <c r="AI399" s="39" t="s">
        <v>1561</v>
      </c>
      <c r="AJ399" s="39" t="s">
        <v>1613</v>
      </c>
      <c r="AK399" s="39" t="s">
        <v>1613</v>
      </c>
      <c r="AL399" s="15"/>
      <c r="AM399" s="15" t="s">
        <v>2519</v>
      </c>
      <c r="AN399" s="15"/>
      <c r="AO399" s="39" t="s">
        <v>12187</v>
      </c>
      <c r="AP399" s="89">
        <f t="shared" si="33"/>
        <v>10</v>
      </c>
      <c r="AQ399" s="13" t="str">
        <f t="shared" si="34"/>
        <v>Inzet Brw AlgKazerneren</v>
      </c>
    </row>
    <row r="400" spans="1:43" x14ac:dyDescent="0.25">
      <c r="A400" s="15" t="s">
        <v>2466</v>
      </c>
      <c r="B400" s="15" t="s">
        <v>1608</v>
      </c>
      <c r="C400" s="9">
        <v>18</v>
      </c>
      <c r="D400" s="15" t="s">
        <v>2522</v>
      </c>
      <c r="E400" s="94">
        <v>200000342</v>
      </c>
      <c r="F400" s="15">
        <v>200032580</v>
      </c>
      <c r="G400" s="15" t="s">
        <v>2467</v>
      </c>
      <c r="H400" s="15" t="s">
        <v>2467</v>
      </c>
      <c r="I400" s="15" t="s">
        <v>2467</v>
      </c>
      <c r="J400" s="15"/>
      <c r="K400" s="15">
        <v>58</v>
      </c>
      <c r="L400" s="15"/>
      <c r="M400" s="15" t="s">
        <v>2523</v>
      </c>
      <c r="N400" s="15" t="s">
        <v>2523</v>
      </c>
      <c r="O400" s="15" t="s">
        <v>2523</v>
      </c>
      <c r="P400" s="15"/>
      <c r="Q400" s="15"/>
      <c r="R400" s="15"/>
      <c r="S400" s="15" t="s">
        <v>2365</v>
      </c>
      <c r="T400" s="38">
        <v>2</v>
      </c>
      <c r="U400" s="95"/>
      <c r="V400" s="95"/>
      <c r="W400" s="95"/>
      <c r="X400" s="95"/>
      <c r="Y400" s="95"/>
      <c r="Z400" s="15"/>
      <c r="AA400" s="15"/>
      <c r="AB400" s="39">
        <f t="shared" si="30"/>
        <v>13</v>
      </c>
      <c r="AC400" s="39">
        <f t="shared" si="31"/>
        <v>20</v>
      </c>
      <c r="AD400" s="96" t="s">
        <v>2524</v>
      </c>
      <c r="AE400" s="15" t="str">
        <f t="shared" si="32"/>
        <v>(Inzet Med. Ass.)</v>
      </c>
      <c r="AF400" s="39">
        <v>2</v>
      </c>
      <c r="AG400" s="39" t="s">
        <v>1560</v>
      </c>
      <c r="AH400" s="39" t="s">
        <v>1613</v>
      </c>
      <c r="AI400" s="39" t="s">
        <v>1561</v>
      </c>
      <c r="AJ400" s="39" t="s">
        <v>1613</v>
      </c>
      <c r="AK400" s="39" t="s">
        <v>1613</v>
      </c>
      <c r="AL400" s="15"/>
      <c r="AM400" s="15" t="s">
        <v>2525</v>
      </c>
      <c r="AN400" s="15"/>
      <c r="AO400" s="39" t="s">
        <v>12187</v>
      </c>
      <c r="AP400" s="89">
        <f t="shared" si="33"/>
        <v>15</v>
      </c>
      <c r="AQ400" s="13" t="str">
        <f t="shared" si="34"/>
        <v>Inzet Brw AlgMedische Assistentie</v>
      </c>
    </row>
    <row r="401" spans="1:43" x14ac:dyDescent="0.25">
      <c r="A401" s="15" t="s">
        <v>2466</v>
      </c>
      <c r="B401" s="15" t="s">
        <v>1608</v>
      </c>
      <c r="C401" s="9">
        <v>19</v>
      </c>
      <c r="D401" s="15" t="s">
        <v>1561</v>
      </c>
      <c r="E401" s="94">
        <v>200000342</v>
      </c>
      <c r="F401" s="15">
        <v>200040097</v>
      </c>
      <c r="G401" s="15" t="s">
        <v>2467</v>
      </c>
      <c r="H401" s="15" t="s">
        <v>2467</v>
      </c>
      <c r="I401" s="15" t="s">
        <v>2467</v>
      </c>
      <c r="J401" s="15"/>
      <c r="K401" s="15">
        <v>58</v>
      </c>
      <c r="L401" s="15"/>
      <c r="M401" s="15" t="s">
        <v>11874</v>
      </c>
      <c r="N401" s="15" t="s">
        <v>11874</v>
      </c>
      <c r="O401" s="15" t="s">
        <v>11874</v>
      </c>
      <c r="P401" s="15"/>
      <c r="Q401" s="15"/>
      <c r="R401" s="15"/>
      <c r="S401" s="15" t="s">
        <v>2365</v>
      </c>
      <c r="T401" s="38">
        <v>2</v>
      </c>
      <c r="U401" s="95"/>
      <c r="V401" s="95"/>
      <c r="W401" s="95"/>
      <c r="X401" s="95"/>
      <c r="Y401" s="95"/>
      <c r="Z401" s="15"/>
      <c r="AA401" s="15"/>
      <c r="AB401" s="39">
        <f t="shared" si="30"/>
        <v>13</v>
      </c>
      <c r="AC401" s="39">
        <f t="shared" si="31"/>
        <v>3</v>
      </c>
      <c r="AD401" s="96" t="s">
        <v>2526</v>
      </c>
      <c r="AE401" s="15" t="str">
        <f t="shared" si="32"/>
        <v/>
      </c>
      <c r="AF401" s="39"/>
      <c r="AG401" s="39" t="s">
        <v>1560</v>
      </c>
      <c r="AH401" s="39" t="s">
        <v>1613</v>
      </c>
      <c r="AI401" s="39" t="s">
        <v>1561</v>
      </c>
      <c r="AJ401" s="39" t="s">
        <v>1613</v>
      </c>
      <c r="AK401" s="39" t="s">
        <v>1561</v>
      </c>
      <c r="AL401" s="15"/>
      <c r="AM401" s="15"/>
      <c r="AN401" s="15"/>
      <c r="AO401" s="39" t="s">
        <v>12187</v>
      </c>
      <c r="AP401" s="89">
        <f t="shared" si="33"/>
        <v>0</v>
      </c>
      <c r="AQ401" s="13" t="str">
        <f t="shared" si="34"/>
        <v>Inzet Brw AlgNee</v>
      </c>
    </row>
    <row r="402" spans="1:43" x14ac:dyDescent="0.25">
      <c r="A402" s="15" t="s">
        <v>2466</v>
      </c>
      <c r="B402" s="15" t="s">
        <v>1608</v>
      </c>
      <c r="C402" s="9">
        <v>20</v>
      </c>
      <c r="D402" s="15" t="s">
        <v>2527</v>
      </c>
      <c r="E402" s="94">
        <v>200000342</v>
      </c>
      <c r="F402" s="15">
        <v>200032581</v>
      </c>
      <c r="G402" s="15" t="s">
        <v>2467</v>
      </c>
      <c r="H402" s="15" t="s">
        <v>2467</v>
      </c>
      <c r="I402" s="15" t="s">
        <v>2467</v>
      </c>
      <c r="J402" s="15"/>
      <c r="K402" s="15">
        <v>58</v>
      </c>
      <c r="L402" s="15"/>
      <c r="M402" s="15" t="s">
        <v>2528</v>
      </c>
      <c r="N402" s="15" t="s">
        <v>2528</v>
      </c>
      <c r="O402" s="15" t="s">
        <v>2528</v>
      </c>
      <c r="P402" s="15"/>
      <c r="Q402" s="15"/>
      <c r="R402" s="15"/>
      <c r="S402" s="15" t="s">
        <v>2365</v>
      </c>
      <c r="T402" s="38">
        <v>2</v>
      </c>
      <c r="U402" s="95"/>
      <c r="V402" s="95"/>
      <c r="W402" s="95"/>
      <c r="X402" s="95"/>
      <c r="Y402" s="95"/>
      <c r="Z402" s="15"/>
      <c r="AA402" s="15"/>
      <c r="AB402" s="39">
        <f t="shared" si="30"/>
        <v>13</v>
      </c>
      <c r="AC402" s="39">
        <f t="shared" si="31"/>
        <v>19</v>
      </c>
      <c r="AD402" s="96" t="s">
        <v>2529</v>
      </c>
      <c r="AE402" s="15" t="str">
        <f t="shared" si="32"/>
        <v>(Opst. lokaal afh.)</v>
      </c>
      <c r="AF402" s="39"/>
      <c r="AG402" s="39" t="s">
        <v>1560</v>
      </c>
      <c r="AH402" s="39" t="s">
        <v>1613</v>
      </c>
      <c r="AI402" s="39" t="s">
        <v>1561</v>
      </c>
      <c r="AJ402" s="39" t="s">
        <v>1613</v>
      </c>
      <c r="AK402" s="39" t="s">
        <v>1613</v>
      </c>
      <c r="AL402" s="15"/>
      <c r="AM402" s="15" t="s">
        <v>2530</v>
      </c>
      <c r="AN402" s="15"/>
      <c r="AO402" s="39" t="s">
        <v>12187</v>
      </c>
      <c r="AP402" s="89">
        <f t="shared" si="33"/>
        <v>17</v>
      </c>
      <c r="AQ402" s="13" t="str">
        <f t="shared" si="34"/>
        <v>Inzet Brw AlgOpst. Lokaal Afhand</v>
      </c>
    </row>
    <row r="403" spans="1:43" x14ac:dyDescent="0.25">
      <c r="A403" s="15" t="s">
        <v>2466</v>
      </c>
      <c r="B403" s="15" t="s">
        <v>1608</v>
      </c>
      <c r="C403" s="9">
        <v>21</v>
      </c>
      <c r="D403" s="15" t="s">
        <v>12049</v>
      </c>
      <c r="E403" s="94">
        <v>200000342</v>
      </c>
      <c r="F403" s="15">
        <v>200032582</v>
      </c>
      <c r="G403" s="15" t="s">
        <v>2467</v>
      </c>
      <c r="H403" s="15" t="s">
        <v>2467</v>
      </c>
      <c r="I403" s="15" t="s">
        <v>2467</v>
      </c>
      <c r="J403" s="15"/>
      <c r="K403" s="15">
        <v>58</v>
      </c>
      <c r="L403" s="15"/>
      <c r="M403" s="15" t="s">
        <v>2531</v>
      </c>
      <c r="N403" s="15" t="s">
        <v>2531</v>
      </c>
      <c r="O403" s="15" t="s">
        <v>2531</v>
      </c>
      <c r="P403" s="15"/>
      <c r="Q403" s="15"/>
      <c r="R403" s="15"/>
      <c r="S403" s="15" t="s">
        <v>2365</v>
      </c>
      <c r="T403" s="38">
        <v>2</v>
      </c>
      <c r="U403" s="95"/>
      <c r="V403" s="95"/>
      <c r="W403" s="95"/>
      <c r="X403" s="95"/>
      <c r="Y403" s="95"/>
      <c r="Z403" s="15"/>
      <c r="AA403" s="15"/>
      <c r="AB403" s="39">
        <f t="shared" si="30"/>
        <v>13</v>
      </c>
      <c r="AC403" s="39">
        <f t="shared" si="31"/>
        <v>20</v>
      </c>
      <c r="AD403" s="96" t="s">
        <v>2532</v>
      </c>
      <c r="AE403" s="15" t="str">
        <f t="shared" si="32"/>
        <v>(Patientverv. ruw ter.)</v>
      </c>
      <c r="AF403" s="39">
        <v>2</v>
      </c>
      <c r="AG403" s="39" t="s">
        <v>1560</v>
      </c>
      <c r="AH403" s="39" t="s">
        <v>1613</v>
      </c>
      <c r="AI403" s="39" t="s">
        <v>1561</v>
      </c>
      <c r="AJ403" s="39" t="s">
        <v>1613</v>
      </c>
      <c r="AK403" s="39" t="s">
        <v>1613</v>
      </c>
      <c r="AL403" s="15"/>
      <c r="AM403" s="15" t="s">
        <v>12087</v>
      </c>
      <c r="AN403" s="15"/>
      <c r="AO403" s="39" t="s">
        <v>12187</v>
      </c>
      <c r="AP403" s="89">
        <f t="shared" si="33"/>
        <v>21</v>
      </c>
      <c r="AQ403" s="13" t="str">
        <f t="shared" si="34"/>
        <v>Inzet Brw AlgPatientverv. Ruw Ter</v>
      </c>
    </row>
    <row r="404" spans="1:43" x14ac:dyDescent="0.25">
      <c r="A404" s="15" t="s">
        <v>2466</v>
      </c>
      <c r="B404" s="15" t="s">
        <v>1608</v>
      </c>
      <c r="C404" s="9">
        <v>22</v>
      </c>
      <c r="D404" s="15" t="s">
        <v>2533</v>
      </c>
      <c r="E404" s="94">
        <v>200000342</v>
      </c>
      <c r="F404" s="15">
        <v>200035814</v>
      </c>
      <c r="G404" s="15" t="s">
        <v>2467</v>
      </c>
      <c r="H404" s="15" t="s">
        <v>2467</v>
      </c>
      <c r="I404" s="15" t="s">
        <v>2467</v>
      </c>
      <c r="J404" s="15"/>
      <c r="K404" s="15">
        <v>58</v>
      </c>
      <c r="L404" s="15"/>
      <c r="M404" s="15" t="s">
        <v>2534</v>
      </c>
      <c r="N404" s="15" t="s">
        <v>2534</v>
      </c>
      <c r="O404" s="15" t="s">
        <v>2534</v>
      </c>
      <c r="P404" s="15"/>
      <c r="Q404" s="15"/>
      <c r="R404" s="15"/>
      <c r="S404" s="15" t="s">
        <v>2365</v>
      </c>
      <c r="T404" s="38">
        <v>2</v>
      </c>
      <c r="U404" s="95"/>
      <c r="V404" s="95"/>
      <c r="W404" s="95"/>
      <c r="X404" s="95"/>
      <c r="Y404" s="95"/>
      <c r="Z404" s="98"/>
      <c r="AA404" s="15"/>
      <c r="AB404" s="39">
        <f t="shared" si="30"/>
        <v>13</v>
      </c>
      <c r="AC404" s="39">
        <f t="shared" si="31"/>
        <v>9</v>
      </c>
      <c r="AD404" s="96" t="s">
        <v>2535</v>
      </c>
      <c r="AE404" s="15" t="str">
        <f t="shared" si="32"/>
        <v>(Postalarm)</v>
      </c>
      <c r="AF404" s="39"/>
      <c r="AG404" s="39" t="s">
        <v>1560</v>
      </c>
      <c r="AH404" s="39" t="s">
        <v>1613</v>
      </c>
      <c r="AI404" s="39" t="s">
        <v>1561</v>
      </c>
      <c r="AJ404" s="39" t="s">
        <v>1613</v>
      </c>
      <c r="AK404" s="39" t="s">
        <v>1613</v>
      </c>
      <c r="AL404" s="15"/>
      <c r="AM404" s="15" t="s">
        <v>2533</v>
      </c>
      <c r="AN404" s="15"/>
      <c r="AO404" s="39" t="s">
        <v>12187</v>
      </c>
      <c r="AP404" s="89">
        <f t="shared" si="33"/>
        <v>9</v>
      </c>
      <c r="AQ404" s="13" t="str">
        <f t="shared" si="34"/>
        <v>Inzet Brw AlgPostalarm</v>
      </c>
    </row>
    <row r="405" spans="1:43" x14ac:dyDescent="0.25">
      <c r="A405" s="15" t="s">
        <v>2466</v>
      </c>
      <c r="B405" s="15" t="s">
        <v>1608</v>
      </c>
      <c r="C405" s="9">
        <v>23</v>
      </c>
      <c r="D405" s="15" t="s">
        <v>2536</v>
      </c>
      <c r="E405" s="94">
        <v>200000342</v>
      </c>
      <c r="F405" s="15">
        <v>200040842</v>
      </c>
      <c r="G405" s="15" t="s">
        <v>2467</v>
      </c>
      <c r="H405" s="15" t="s">
        <v>2467</v>
      </c>
      <c r="I405" s="15" t="s">
        <v>2467</v>
      </c>
      <c r="J405" s="15"/>
      <c r="K405" s="15">
        <v>58</v>
      </c>
      <c r="L405" s="15"/>
      <c r="M405" s="15" t="s">
        <v>2537</v>
      </c>
      <c r="N405" s="15" t="s">
        <v>2537</v>
      </c>
      <c r="O405" s="15" t="s">
        <v>2537</v>
      </c>
      <c r="P405" s="15"/>
      <c r="Q405" s="15"/>
      <c r="R405" s="15"/>
      <c r="S405" s="15" t="s">
        <v>2365</v>
      </c>
      <c r="T405" s="38">
        <v>2</v>
      </c>
      <c r="U405" s="95"/>
      <c r="V405" s="95" t="s">
        <v>2538</v>
      </c>
      <c r="W405" s="95"/>
      <c r="X405" s="95"/>
      <c r="Y405" s="95"/>
      <c r="Z405" s="15"/>
      <c r="AA405" s="15"/>
      <c r="AB405" s="39">
        <f t="shared" si="30"/>
        <v>13</v>
      </c>
      <c r="AC405" s="39">
        <f t="shared" si="31"/>
        <v>19</v>
      </c>
      <c r="AD405" s="96" t="s">
        <v>2539</v>
      </c>
      <c r="AE405" s="15" t="str">
        <f t="shared" si="32"/>
        <v>(QRT)</v>
      </c>
      <c r="AF405" s="39"/>
      <c r="AG405" s="39" t="s">
        <v>1560</v>
      </c>
      <c r="AH405" s="39" t="s">
        <v>1613</v>
      </c>
      <c r="AI405" s="39" t="s">
        <v>1561</v>
      </c>
      <c r="AJ405" s="39" t="s">
        <v>1613</v>
      </c>
      <c r="AK405" s="39" t="s">
        <v>1613</v>
      </c>
      <c r="AL405" s="15"/>
      <c r="AM405" s="15" t="s">
        <v>2540</v>
      </c>
      <c r="AN405" s="15"/>
      <c r="AO405" s="39" t="s">
        <v>12187</v>
      </c>
      <c r="AP405" s="89">
        <f t="shared" si="33"/>
        <v>3</v>
      </c>
      <c r="AQ405" s="13" t="str">
        <f t="shared" si="34"/>
        <v>Inzet Brw AlgQuick Response Team</v>
      </c>
    </row>
    <row r="406" spans="1:43" ht="45" x14ac:dyDescent="0.25">
      <c r="A406" s="15" t="s">
        <v>2466</v>
      </c>
      <c r="B406" s="15" t="s">
        <v>1608</v>
      </c>
      <c r="C406" s="9">
        <v>24</v>
      </c>
      <c r="D406" s="15" t="s">
        <v>2541</v>
      </c>
      <c r="E406" s="94">
        <v>200000342</v>
      </c>
      <c r="F406" s="15">
        <v>200000469</v>
      </c>
      <c r="G406" s="15" t="s">
        <v>2467</v>
      </c>
      <c r="H406" s="15" t="s">
        <v>2467</v>
      </c>
      <c r="I406" s="15" t="s">
        <v>2467</v>
      </c>
      <c r="J406" s="15"/>
      <c r="K406" s="15">
        <v>58</v>
      </c>
      <c r="L406" s="15"/>
      <c r="M406" s="15" t="s">
        <v>2542</v>
      </c>
      <c r="N406" s="15" t="s">
        <v>2542</v>
      </c>
      <c r="O406" s="15" t="s">
        <v>2542</v>
      </c>
      <c r="P406" s="15"/>
      <c r="Q406" s="15"/>
      <c r="R406" s="15"/>
      <c r="S406" s="15" t="s">
        <v>2365</v>
      </c>
      <c r="T406" s="38">
        <v>2</v>
      </c>
      <c r="U406" s="95"/>
      <c r="V406" s="95"/>
      <c r="W406" s="95" t="s">
        <v>2469</v>
      </c>
      <c r="X406" s="95" t="s">
        <v>2470</v>
      </c>
      <c r="Y406" s="95" t="s">
        <v>2543</v>
      </c>
      <c r="Z406" s="15" t="s">
        <v>2478</v>
      </c>
      <c r="AA406" s="15"/>
      <c r="AB406" s="39">
        <f t="shared" si="30"/>
        <v>13</v>
      </c>
      <c r="AC406" s="39">
        <f t="shared" si="31"/>
        <v>15</v>
      </c>
      <c r="AD406" s="96" t="s">
        <v>2544</v>
      </c>
      <c r="AE406" s="15" t="str">
        <f t="shared" si="32"/>
        <v>(Reinigen wegdek)</v>
      </c>
      <c r="AF406" s="39">
        <v>2</v>
      </c>
      <c r="AG406" s="39" t="s">
        <v>1560</v>
      </c>
      <c r="AH406" s="39" t="s">
        <v>1613</v>
      </c>
      <c r="AI406" s="39" t="s">
        <v>1561</v>
      </c>
      <c r="AJ406" s="39" t="s">
        <v>1613</v>
      </c>
      <c r="AK406" s="39" t="s">
        <v>1613</v>
      </c>
      <c r="AL406" s="15"/>
      <c r="AM406" s="15" t="s">
        <v>2541</v>
      </c>
      <c r="AN406" s="15"/>
      <c r="AO406" s="39" t="s">
        <v>12187</v>
      </c>
      <c r="AP406" s="89">
        <f t="shared" si="33"/>
        <v>15</v>
      </c>
      <c r="AQ406" s="13" t="str">
        <f t="shared" si="34"/>
        <v>Inzet Brw AlgReinigen wegdek</v>
      </c>
    </row>
    <row r="407" spans="1:43" ht="75" x14ac:dyDescent="0.25">
      <c r="A407" s="15" t="s">
        <v>2466</v>
      </c>
      <c r="B407" s="15" t="s">
        <v>1608</v>
      </c>
      <c r="C407" s="9">
        <v>25</v>
      </c>
      <c r="D407" s="15" t="s">
        <v>12202</v>
      </c>
      <c r="E407" s="94">
        <v>200000342</v>
      </c>
      <c r="F407" s="15">
        <v>200041638</v>
      </c>
      <c r="G407" s="15" t="s">
        <v>2467</v>
      </c>
      <c r="H407" s="15" t="s">
        <v>2467</v>
      </c>
      <c r="I407" s="15" t="s">
        <v>2467</v>
      </c>
      <c r="J407" s="15"/>
      <c r="K407" s="15">
        <v>58</v>
      </c>
      <c r="L407" s="15"/>
      <c r="M407" s="15" t="s">
        <v>12204</v>
      </c>
      <c r="N407" s="15" t="s">
        <v>12204</v>
      </c>
      <c r="O407" s="15" t="s">
        <v>12204</v>
      </c>
      <c r="P407" s="15"/>
      <c r="Q407" s="15"/>
      <c r="R407" s="15"/>
      <c r="S407" s="15" t="s">
        <v>2365</v>
      </c>
      <c r="T407" s="38">
        <v>2</v>
      </c>
      <c r="U407" s="95"/>
      <c r="V407" s="95" t="s">
        <v>12203</v>
      </c>
      <c r="W407" s="95"/>
      <c r="X407" s="95"/>
      <c r="Y407" s="95"/>
      <c r="Z407" s="15"/>
      <c r="AA407" s="15"/>
      <c r="AB407" s="39">
        <f t="shared" si="30"/>
        <v>13</v>
      </c>
      <c r="AC407" s="39">
        <f t="shared" si="31"/>
        <v>10</v>
      </c>
      <c r="AD407" s="96" t="s">
        <v>12205</v>
      </c>
      <c r="AE407" s="15" t="str">
        <f t="shared" si="32"/>
        <v>(Slagkracht)</v>
      </c>
      <c r="AF407" s="39">
        <v>2</v>
      </c>
      <c r="AG407" s="39" t="s">
        <v>1560</v>
      </c>
      <c r="AH407" s="39" t="s">
        <v>1613</v>
      </c>
      <c r="AI407" s="39" t="s">
        <v>1561</v>
      </c>
      <c r="AJ407" s="39" t="s">
        <v>1613</v>
      </c>
      <c r="AK407" s="39" t="s">
        <v>1613</v>
      </c>
      <c r="AL407" s="15"/>
      <c r="AM407" s="15" t="s">
        <v>12202</v>
      </c>
      <c r="AN407" s="15"/>
      <c r="AO407" s="39" t="s">
        <v>12187</v>
      </c>
      <c r="AP407" s="89">
        <f t="shared" si="33"/>
        <v>10</v>
      </c>
      <c r="AQ407" s="13" t="str">
        <f t="shared" si="34"/>
        <v>Inzet Brw AlgSlagkracht</v>
      </c>
    </row>
    <row r="408" spans="1:43" ht="45" x14ac:dyDescent="0.25">
      <c r="A408" s="15" t="s">
        <v>2466</v>
      </c>
      <c r="B408" s="15" t="s">
        <v>1608</v>
      </c>
      <c r="C408" s="9">
        <v>26</v>
      </c>
      <c r="D408" s="15" t="s">
        <v>12050</v>
      </c>
      <c r="E408" s="94">
        <v>200000342</v>
      </c>
      <c r="F408" s="15">
        <v>200000472</v>
      </c>
      <c r="G408" s="15" t="s">
        <v>2467</v>
      </c>
      <c r="H408" s="15" t="s">
        <v>2467</v>
      </c>
      <c r="I408" s="15" t="s">
        <v>2467</v>
      </c>
      <c r="J408" s="15"/>
      <c r="K408" s="15">
        <v>58</v>
      </c>
      <c r="L408" s="15"/>
      <c r="M408" s="15" t="s">
        <v>2545</v>
      </c>
      <c r="N408" s="15" t="s">
        <v>2545</v>
      </c>
      <c r="O408" s="15" t="s">
        <v>2545</v>
      </c>
      <c r="P408" s="15"/>
      <c r="Q408" s="15"/>
      <c r="R408" s="15"/>
      <c r="S408" s="15" t="s">
        <v>2365</v>
      </c>
      <c r="T408" s="38">
        <v>2</v>
      </c>
      <c r="U408" s="95"/>
      <c r="V408" s="95"/>
      <c r="W408" s="95" t="s">
        <v>2469</v>
      </c>
      <c r="X408" s="95" t="s">
        <v>2470</v>
      </c>
      <c r="Y408" s="95" t="s">
        <v>2477</v>
      </c>
      <c r="Z408" s="15" t="s">
        <v>2478</v>
      </c>
      <c r="AA408" s="15"/>
      <c r="AB408" s="39">
        <f t="shared" si="30"/>
        <v>13</v>
      </c>
      <c r="AC408" s="39">
        <f t="shared" si="31"/>
        <v>14</v>
      </c>
      <c r="AD408" s="96" t="s">
        <v>12051</v>
      </c>
      <c r="AE408" s="15" t="str">
        <f t="shared" si="32"/>
        <v>(Tilassistentie)</v>
      </c>
      <c r="AF408" s="39">
        <v>2</v>
      </c>
      <c r="AG408" s="39" t="s">
        <v>1560</v>
      </c>
      <c r="AH408" s="39" t="s">
        <v>1613</v>
      </c>
      <c r="AI408" s="39" t="s">
        <v>1561</v>
      </c>
      <c r="AJ408" s="39" t="s">
        <v>1613</v>
      </c>
      <c r="AK408" s="39" t="s">
        <v>1613</v>
      </c>
      <c r="AL408" s="15"/>
      <c r="AM408" s="15" t="s">
        <v>12050</v>
      </c>
      <c r="AN408" s="15"/>
      <c r="AO408" s="39" t="s">
        <v>12187</v>
      </c>
      <c r="AP408" s="89">
        <f t="shared" si="33"/>
        <v>14</v>
      </c>
      <c r="AQ408" s="13" t="str">
        <f t="shared" si="34"/>
        <v>Inzet Brw AlgTilassistentie</v>
      </c>
    </row>
    <row r="409" spans="1:43" x14ac:dyDescent="0.25">
      <c r="A409" s="15" t="s">
        <v>2547</v>
      </c>
      <c r="B409" s="15" t="s">
        <v>1608</v>
      </c>
      <c r="C409" s="15">
        <v>1</v>
      </c>
      <c r="D409" s="15" t="s">
        <v>2548</v>
      </c>
      <c r="E409" s="94">
        <v>200011977</v>
      </c>
      <c r="F409" s="15">
        <v>200032584</v>
      </c>
      <c r="G409" s="15" t="s">
        <v>11875</v>
      </c>
      <c r="H409" s="15" t="s">
        <v>11875</v>
      </c>
      <c r="I409" s="15" t="s">
        <v>11875</v>
      </c>
      <c r="J409" s="15"/>
      <c r="K409" s="15">
        <v>66</v>
      </c>
      <c r="L409" s="15"/>
      <c r="M409" s="15"/>
      <c r="N409" s="15"/>
      <c r="O409" s="15"/>
      <c r="P409" s="15"/>
      <c r="Q409" s="15"/>
      <c r="R409" s="15"/>
      <c r="S409" s="15" t="s">
        <v>2365</v>
      </c>
      <c r="T409" s="38">
        <v>3</v>
      </c>
      <c r="U409" s="95"/>
      <c r="V409" s="95"/>
      <c r="W409" s="95"/>
      <c r="X409" s="95"/>
      <c r="Y409" s="95"/>
      <c r="Z409" s="15"/>
      <c r="AA409" s="15"/>
      <c r="AB409" s="39">
        <f t="shared" si="30"/>
        <v>16</v>
      </c>
      <c r="AC409" s="39">
        <f t="shared" si="31"/>
        <v>2</v>
      </c>
      <c r="AD409" s="96" t="s">
        <v>2549</v>
      </c>
      <c r="AE409" s="15" t="str">
        <f t="shared" si="32"/>
        <v/>
      </c>
      <c r="AF409" s="39"/>
      <c r="AG409" s="39" t="s">
        <v>1560</v>
      </c>
      <c r="AH409" s="39" t="s">
        <v>1561</v>
      </c>
      <c r="AI409" s="39" t="s">
        <v>1561</v>
      </c>
      <c r="AJ409" s="39" t="s">
        <v>1561</v>
      </c>
      <c r="AK409" s="39" t="s">
        <v>1561</v>
      </c>
      <c r="AL409" s="15"/>
      <c r="AM409" s="15"/>
      <c r="AN409" s="15"/>
      <c r="AO409" s="39"/>
      <c r="AP409" s="89">
        <f t="shared" si="33"/>
        <v>0</v>
      </c>
      <c r="AQ409" s="13" t="str">
        <f t="shared" si="34"/>
        <v>Inzet Brw Alg EHAL</v>
      </c>
    </row>
    <row r="410" spans="1:43" x14ac:dyDescent="0.25">
      <c r="A410" s="15" t="s">
        <v>2547</v>
      </c>
      <c r="B410" s="15" t="s">
        <v>1608</v>
      </c>
      <c r="C410" s="15">
        <v>2</v>
      </c>
      <c r="D410" s="15" t="s">
        <v>12227</v>
      </c>
      <c r="E410" s="94">
        <v>200011977</v>
      </c>
      <c r="F410" s="15">
        <v>200041639</v>
      </c>
      <c r="G410" s="15" t="s">
        <v>11875</v>
      </c>
      <c r="H410" s="15" t="s">
        <v>11875</v>
      </c>
      <c r="I410" s="15" t="s">
        <v>11875</v>
      </c>
      <c r="J410" s="15"/>
      <c r="K410" s="15">
        <v>66</v>
      </c>
      <c r="L410" s="15"/>
      <c r="M410" s="15"/>
      <c r="N410" s="15"/>
      <c r="O410" s="15"/>
      <c r="P410" s="15"/>
      <c r="Q410" s="15"/>
      <c r="R410" s="15"/>
      <c r="S410" s="15" t="s">
        <v>2365</v>
      </c>
      <c r="T410" s="38">
        <v>3</v>
      </c>
      <c r="U410" s="95"/>
      <c r="V410" s="95" t="s">
        <v>12228</v>
      </c>
      <c r="W410" s="95"/>
      <c r="X410" s="95"/>
      <c r="Y410" s="95"/>
      <c r="Z410" s="15"/>
      <c r="AA410" s="15"/>
      <c r="AB410" s="39">
        <f t="shared" si="30"/>
        <v>16</v>
      </c>
      <c r="AC410" s="39">
        <f t="shared" si="31"/>
        <v>3</v>
      </c>
      <c r="AD410" s="96" t="s">
        <v>12229</v>
      </c>
      <c r="AE410" s="15" t="str">
        <f t="shared" si="32"/>
        <v/>
      </c>
      <c r="AF410" s="39"/>
      <c r="AG410" s="39" t="s">
        <v>1560</v>
      </c>
      <c r="AH410" s="39" t="s">
        <v>1561</v>
      </c>
      <c r="AI410" s="39" t="s">
        <v>1561</v>
      </c>
      <c r="AJ410" s="39" t="s">
        <v>1561</v>
      </c>
      <c r="AK410" s="39" t="s">
        <v>1561</v>
      </c>
      <c r="AL410" s="15"/>
      <c r="AM410" s="15"/>
      <c r="AN410" s="15"/>
      <c r="AO410" s="39"/>
      <c r="AP410" s="89">
        <f t="shared" si="33"/>
        <v>0</v>
      </c>
      <c r="AQ410" s="13" t="str">
        <f t="shared" si="34"/>
        <v>Inzet Brw Alg EHBRM</v>
      </c>
    </row>
    <row r="411" spans="1:43" x14ac:dyDescent="0.25">
      <c r="A411" s="15" t="s">
        <v>2547</v>
      </c>
      <c r="B411" s="15" t="s">
        <v>1608</v>
      </c>
      <c r="C411" s="15">
        <v>3</v>
      </c>
      <c r="D411" s="15" t="s">
        <v>2550</v>
      </c>
      <c r="E411" s="94">
        <v>200011977</v>
      </c>
      <c r="F411" s="15">
        <v>200032585</v>
      </c>
      <c r="G411" s="15" t="s">
        <v>11875</v>
      </c>
      <c r="H411" s="15" t="s">
        <v>11875</v>
      </c>
      <c r="I411" s="15" t="s">
        <v>11875</v>
      </c>
      <c r="J411" s="15"/>
      <c r="K411" s="15">
        <v>66</v>
      </c>
      <c r="L411" s="15"/>
      <c r="M411" s="15"/>
      <c r="N411" s="15"/>
      <c r="O411" s="15"/>
      <c r="P411" s="15"/>
      <c r="Q411" s="15"/>
      <c r="R411" s="15"/>
      <c r="S411" s="15" t="s">
        <v>2365</v>
      </c>
      <c r="T411" s="38">
        <v>3</v>
      </c>
      <c r="U411" s="95"/>
      <c r="V411" s="95"/>
      <c r="W411" s="95"/>
      <c r="X411" s="95"/>
      <c r="Y411" s="95"/>
      <c r="Z411" s="15"/>
      <c r="AA411" s="15"/>
      <c r="AB411" s="39">
        <f t="shared" si="30"/>
        <v>16</v>
      </c>
      <c r="AC411" s="39">
        <f t="shared" si="31"/>
        <v>2</v>
      </c>
      <c r="AD411" s="96" t="s">
        <v>2551</v>
      </c>
      <c r="AE411" s="15" t="str">
        <f t="shared" si="32"/>
        <v/>
      </c>
      <c r="AF411" s="39"/>
      <c r="AG411" s="39" t="s">
        <v>1560</v>
      </c>
      <c r="AH411" s="39" t="s">
        <v>1561</v>
      </c>
      <c r="AI411" s="39" t="s">
        <v>1561</v>
      </c>
      <c r="AJ411" s="39" t="s">
        <v>1561</v>
      </c>
      <c r="AK411" s="39" t="s">
        <v>1561</v>
      </c>
      <c r="AL411" s="15"/>
      <c r="AM411" s="15"/>
      <c r="AN411" s="15"/>
      <c r="AO411" s="39"/>
      <c r="AP411" s="89">
        <f t="shared" si="33"/>
        <v>0</v>
      </c>
      <c r="AQ411" s="13" t="str">
        <f t="shared" si="34"/>
        <v>Inzet Brw Alg EHHW</v>
      </c>
    </row>
    <row r="412" spans="1:43" ht="45" x14ac:dyDescent="0.25">
      <c r="A412" s="15" t="s">
        <v>2547</v>
      </c>
      <c r="B412" s="15" t="s">
        <v>1608</v>
      </c>
      <c r="C412" s="15">
        <v>4</v>
      </c>
      <c r="D412" s="15" t="s">
        <v>2552</v>
      </c>
      <c r="E412" s="94">
        <v>200011977</v>
      </c>
      <c r="F412" s="15">
        <v>200000470</v>
      </c>
      <c r="G412" s="15" t="s">
        <v>11875</v>
      </c>
      <c r="H412" s="15" t="s">
        <v>11875</v>
      </c>
      <c r="I412" s="15" t="s">
        <v>11875</v>
      </c>
      <c r="J412" s="15"/>
      <c r="K412" s="15">
        <v>66</v>
      </c>
      <c r="L412" s="15"/>
      <c r="M412" s="15"/>
      <c r="N412" s="15"/>
      <c r="O412" s="15"/>
      <c r="P412" s="15"/>
      <c r="Q412" s="15"/>
      <c r="R412" s="15"/>
      <c r="S412" s="15" t="s">
        <v>2365</v>
      </c>
      <c r="T412" s="38">
        <v>3</v>
      </c>
      <c r="U412" s="95"/>
      <c r="V412" s="95"/>
      <c r="W412" s="95" t="s">
        <v>2469</v>
      </c>
      <c r="X412" s="95" t="s">
        <v>2470</v>
      </c>
      <c r="Y412" s="95" t="s">
        <v>2553</v>
      </c>
      <c r="Z412" s="15" t="s">
        <v>2478</v>
      </c>
      <c r="AA412" s="15"/>
      <c r="AB412" s="39">
        <f t="shared" si="30"/>
        <v>16</v>
      </c>
      <c r="AC412" s="39">
        <f t="shared" si="31"/>
        <v>2</v>
      </c>
      <c r="AD412" s="96" t="s">
        <v>2554</v>
      </c>
      <c r="AE412" s="15" t="str">
        <f t="shared" si="32"/>
        <v/>
      </c>
      <c r="AF412" s="39"/>
      <c r="AG412" s="39" t="s">
        <v>1560</v>
      </c>
      <c r="AH412" s="39" t="s">
        <v>1561</v>
      </c>
      <c r="AI412" s="39" t="s">
        <v>1561</v>
      </c>
      <c r="AJ412" s="39" t="s">
        <v>1561</v>
      </c>
      <c r="AK412" s="39" t="s">
        <v>1561</v>
      </c>
      <c r="AL412" s="15"/>
      <c r="AM412" s="15"/>
      <c r="AN412" s="15"/>
      <c r="AO412" s="39"/>
      <c r="AP412" s="89">
        <f t="shared" si="33"/>
        <v>0</v>
      </c>
      <c r="AQ412" s="13" t="str">
        <f t="shared" si="34"/>
        <v>Inzet Brw Alg EHRV</v>
      </c>
    </row>
    <row r="413" spans="1:43" x14ac:dyDescent="0.25">
      <c r="A413" s="15" t="s">
        <v>2547</v>
      </c>
      <c r="B413" s="15" t="s">
        <v>1608</v>
      </c>
      <c r="C413" s="15">
        <v>5</v>
      </c>
      <c r="D413" s="15" t="s">
        <v>2555</v>
      </c>
      <c r="E413" s="94">
        <v>200011977</v>
      </c>
      <c r="F413" s="15">
        <v>200032586</v>
      </c>
      <c r="G413" s="15" t="s">
        <v>11875</v>
      </c>
      <c r="H413" s="15" t="s">
        <v>11875</v>
      </c>
      <c r="I413" s="15" t="s">
        <v>11875</v>
      </c>
      <c r="J413" s="15"/>
      <c r="K413" s="15">
        <v>66</v>
      </c>
      <c r="L413" s="15"/>
      <c r="M413" s="15"/>
      <c r="N413" s="15"/>
      <c r="O413" s="15"/>
      <c r="P413" s="15"/>
      <c r="Q413" s="15"/>
      <c r="R413" s="15"/>
      <c r="S413" s="15" t="s">
        <v>2365</v>
      </c>
      <c r="T413" s="38">
        <v>3</v>
      </c>
      <c r="U413" s="95"/>
      <c r="V413" s="95"/>
      <c r="W413" s="95"/>
      <c r="X413" s="95"/>
      <c r="Y413" s="95"/>
      <c r="Z413" s="15"/>
      <c r="AA413" s="15"/>
      <c r="AB413" s="39">
        <f t="shared" si="30"/>
        <v>16</v>
      </c>
      <c r="AC413" s="39">
        <f t="shared" si="31"/>
        <v>2</v>
      </c>
      <c r="AD413" s="96" t="s">
        <v>2556</v>
      </c>
      <c r="AE413" s="15" t="str">
        <f t="shared" si="32"/>
        <v/>
      </c>
      <c r="AF413" s="39"/>
      <c r="AG413" s="39" t="s">
        <v>1560</v>
      </c>
      <c r="AH413" s="39" t="s">
        <v>1561</v>
      </c>
      <c r="AI413" s="39" t="s">
        <v>1561</v>
      </c>
      <c r="AJ413" s="39" t="s">
        <v>1561</v>
      </c>
      <c r="AK413" s="39" t="s">
        <v>1561</v>
      </c>
      <c r="AL413" s="15"/>
      <c r="AM413" s="15"/>
      <c r="AN413" s="15"/>
      <c r="AO413" s="39"/>
      <c r="AP413" s="89">
        <f t="shared" si="33"/>
        <v>0</v>
      </c>
      <c r="AQ413" s="13" t="str">
        <f t="shared" si="34"/>
        <v>Inzet Brw Alg EHSI</v>
      </c>
    </row>
    <row r="414" spans="1:43" x14ac:dyDescent="0.25">
      <c r="A414" s="10" t="s">
        <v>2547</v>
      </c>
      <c r="B414" s="10" t="s">
        <v>1608</v>
      </c>
      <c r="C414" s="10">
        <v>6</v>
      </c>
      <c r="D414" s="10" t="s">
        <v>12267</v>
      </c>
      <c r="E414" s="115">
        <v>200011977</v>
      </c>
      <c r="F414" s="10">
        <v>200041640</v>
      </c>
      <c r="G414" s="10" t="s">
        <v>11875</v>
      </c>
      <c r="H414" s="10" t="s">
        <v>11875</v>
      </c>
      <c r="I414" s="10" t="s">
        <v>11875</v>
      </c>
      <c r="J414" s="10"/>
      <c r="K414" s="10">
        <v>66</v>
      </c>
      <c r="L414" s="10"/>
      <c r="M414" s="10"/>
      <c r="N414" s="10"/>
      <c r="O414" s="10"/>
      <c r="P414" s="10"/>
      <c r="Q414" s="10"/>
      <c r="R414" s="10"/>
      <c r="S414" s="10" t="s">
        <v>2365</v>
      </c>
      <c r="T414" s="116">
        <v>3</v>
      </c>
      <c r="U414" s="117"/>
      <c r="V414" s="117" t="s">
        <v>12267</v>
      </c>
      <c r="W414" s="117"/>
      <c r="X414" s="117"/>
      <c r="Y414" s="117"/>
      <c r="Z414" s="10"/>
      <c r="AA414" s="10"/>
      <c r="AB414" s="39">
        <f t="shared" si="30"/>
        <v>16</v>
      </c>
      <c r="AC414" s="118">
        <f t="shared" si="31"/>
        <v>14</v>
      </c>
      <c r="AD414" s="119" t="s">
        <v>12273</v>
      </c>
      <c r="AE414" s="10" t="str">
        <f t="shared" si="32"/>
        <v/>
      </c>
      <c r="AF414" s="118"/>
      <c r="AG414" s="118" t="s">
        <v>1560</v>
      </c>
      <c r="AH414" s="118" t="s">
        <v>1561</v>
      </c>
      <c r="AI414" s="118" t="s">
        <v>1561</v>
      </c>
      <c r="AJ414" s="118" t="s">
        <v>1561</v>
      </c>
      <c r="AK414" s="118" t="s">
        <v>1561</v>
      </c>
      <c r="AL414" s="10"/>
      <c r="AM414" s="10"/>
      <c r="AN414" s="10" t="s">
        <v>12606</v>
      </c>
      <c r="AO414" s="118" t="s">
        <v>12550</v>
      </c>
      <c r="AP414" s="89">
        <f t="shared" si="33"/>
        <v>0</v>
      </c>
      <c r="AQ414" s="13" t="str">
        <f t="shared" si="34"/>
        <v>Inzet Brw Alg EHTelescoopkraan</v>
      </c>
    </row>
    <row r="415" spans="1:43" ht="45" x14ac:dyDescent="0.25">
      <c r="A415" s="15" t="s">
        <v>2547</v>
      </c>
      <c r="B415" s="15" t="s">
        <v>1608</v>
      </c>
      <c r="C415" s="9">
        <v>6</v>
      </c>
      <c r="D415" s="15" t="s">
        <v>2557</v>
      </c>
      <c r="E415" s="94">
        <v>200011977</v>
      </c>
      <c r="F415" s="15">
        <v>200000473</v>
      </c>
      <c r="G415" s="15" t="s">
        <v>11875</v>
      </c>
      <c r="H415" s="15" t="s">
        <v>11875</v>
      </c>
      <c r="I415" s="15" t="s">
        <v>11875</v>
      </c>
      <c r="J415" s="15"/>
      <c r="K415" s="15">
        <v>66</v>
      </c>
      <c r="L415" s="15"/>
      <c r="M415" s="15"/>
      <c r="N415" s="15"/>
      <c r="O415" s="15"/>
      <c r="P415" s="15"/>
      <c r="Q415" s="15"/>
      <c r="R415" s="15"/>
      <c r="S415" s="15" t="s">
        <v>2365</v>
      </c>
      <c r="T415" s="38">
        <v>3</v>
      </c>
      <c r="U415" s="95"/>
      <c r="V415" s="95"/>
      <c r="W415" s="95" t="s">
        <v>2469</v>
      </c>
      <c r="X415" s="95" t="s">
        <v>2470</v>
      </c>
      <c r="Y415" s="95" t="s">
        <v>2553</v>
      </c>
      <c r="Z415" s="15" t="s">
        <v>2478</v>
      </c>
      <c r="AA415" s="15"/>
      <c r="AB415" s="39">
        <f t="shared" si="30"/>
        <v>16</v>
      </c>
      <c r="AC415" s="39">
        <f t="shared" si="31"/>
        <v>2</v>
      </c>
      <c r="AD415" s="96" t="s">
        <v>2558</v>
      </c>
      <c r="AE415" s="15" t="str">
        <f t="shared" si="32"/>
        <v/>
      </c>
      <c r="AF415" s="39"/>
      <c r="AG415" s="39" t="s">
        <v>1560</v>
      </c>
      <c r="AH415" s="39" t="s">
        <v>1561</v>
      </c>
      <c r="AI415" s="39" t="s">
        <v>1561</v>
      </c>
      <c r="AJ415" s="39" t="s">
        <v>1561</v>
      </c>
      <c r="AK415" s="39" t="s">
        <v>1561</v>
      </c>
      <c r="AL415" s="15"/>
      <c r="AM415" s="15"/>
      <c r="AN415" s="15"/>
      <c r="AO415" s="39" t="s">
        <v>12187</v>
      </c>
      <c r="AP415" s="89">
        <f t="shared" si="33"/>
        <v>0</v>
      </c>
      <c r="AQ415" s="13" t="str">
        <f t="shared" si="34"/>
        <v>Inzet Brw Alg EHTS</v>
      </c>
    </row>
    <row r="416" spans="1:43" x14ac:dyDescent="0.25">
      <c r="A416" s="15" t="s">
        <v>2547</v>
      </c>
      <c r="B416" s="15" t="s">
        <v>1608</v>
      </c>
      <c r="C416" s="9">
        <v>7</v>
      </c>
      <c r="D416" s="15" t="s">
        <v>2559</v>
      </c>
      <c r="E416" s="94">
        <v>200011977</v>
      </c>
      <c r="F416" s="15">
        <v>200032587</v>
      </c>
      <c r="G416" s="15" t="s">
        <v>11875</v>
      </c>
      <c r="H416" s="15" t="s">
        <v>11875</v>
      </c>
      <c r="I416" s="15" t="s">
        <v>11875</v>
      </c>
      <c r="J416" s="15"/>
      <c r="K416" s="15">
        <v>66</v>
      </c>
      <c r="L416" s="15"/>
      <c r="M416" s="15"/>
      <c r="N416" s="15"/>
      <c r="O416" s="15"/>
      <c r="P416" s="15"/>
      <c r="Q416" s="15"/>
      <c r="R416" s="15"/>
      <c r="S416" s="15" t="s">
        <v>2365</v>
      </c>
      <c r="T416" s="38">
        <v>3</v>
      </c>
      <c r="U416" s="95"/>
      <c r="V416" s="95"/>
      <c r="W416" s="95"/>
      <c r="X416" s="95"/>
      <c r="Y416" s="95"/>
      <c r="Z416" s="15"/>
      <c r="AA416" s="15"/>
      <c r="AB416" s="39">
        <f t="shared" si="30"/>
        <v>16</v>
      </c>
      <c r="AC416" s="39">
        <f t="shared" si="31"/>
        <v>4</v>
      </c>
      <c r="AD416" s="96" t="s">
        <v>2560</v>
      </c>
      <c r="AE416" s="15" t="str">
        <f t="shared" si="32"/>
        <v/>
      </c>
      <c r="AF416" s="39"/>
      <c r="AG416" s="39" t="s">
        <v>1560</v>
      </c>
      <c r="AH416" s="39" t="s">
        <v>1561</v>
      </c>
      <c r="AI416" s="39" t="s">
        <v>1561</v>
      </c>
      <c r="AJ416" s="39" t="s">
        <v>1561</v>
      </c>
      <c r="AK416" s="39" t="s">
        <v>1561</v>
      </c>
      <c r="AL416" s="15"/>
      <c r="AM416" s="15"/>
      <c r="AN416" s="15"/>
      <c r="AO416" s="39" t="s">
        <v>12187</v>
      </c>
      <c r="AP416" s="89">
        <f t="shared" si="33"/>
        <v>0</v>
      </c>
      <c r="AQ416" s="13" t="str">
        <f t="shared" si="34"/>
        <v>Inzet Brw Alg EHTS-4</v>
      </c>
    </row>
    <row r="417" spans="1:43" x14ac:dyDescent="0.25">
      <c r="A417" s="15" t="s">
        <v>2547</v>
      </c>
      <c r="B417" s="15" t="s">
        <v>1608</v>
      </c>
      <c r="C417" s="9">
        <v>8</v>
      </c>
      <c r="D417" s="15" t="s">
        <v>2561</v>
      </c>
      <c r="E417" s="94">
        <v>200011977</v>
      </c>
      <c r="F417" s="15">
        <v>200032588</v>
      </c>
      <c r="G417" s="15" t="s">
        <v>11875</v>
      </c>
      <c r="H417" s="15" t="s">
        <v>11875</v>
      </c>
      <c r="I417" s="15" t="s">
        <v>11875</v>
      </c>
      <c r="J417" s="15"/>
      <c r="K417" s="15">
        <v>66</v>
      </c>
      <c r="L417" s="15"/>
      <c r="M417" s="15"/>
      <c r="N417" s="15"/>
      <c r="O417" s="15"/>
      <c r="P417" s="15"/>
      <c r="Q417" s="15"/>
      <c r="R417" s="15"/>
      <c r="S417" s="15" t="s">
        <v>2365</v>
      </c>
      <c r="T417" s="38">
        <v>3</v>
      </c>
      <c r="U417" s="95"/>
      <c r="V417" s="95"/>
      <c r="W417" s="95"/>
      <c r="X417" s="95"/>
      <c r="Y417" s="95"/>
      <c r="Z417" s="15"/>
      <c r="AA417" s="15"/>
      <c r="AB417" s="39">
        <f t="shared" si="30"/>
        <v>16</v>
      </c>
      <c r="AC417" s="39">
        <f t="shared" si="31"/>
        <v>4</v>
      </c>
      <c r="AD417" s="96" t="s">
        <v>2562</v>
      </c>
      <c r="AE417" s="15" t="str">
        <f t="shared" si="32"/>
        <v/>
      </c>
      <c r="AF417" s="39"/>
      <c r="AG417" s="39" t="s">
        <v>1560</v>
      </c>
      <c r="AH417" s="39" t="s">
        <v>1561</v>
      </c>
      <c r="AI417" s="39" t="s">
        <v>1561</v>
      </c>
      <c r="AJ417" s="39" t="s">
        <v>1561</v>
      </c>
      <c r="AK417" s="39" t="s">
        <v>1561</v>
      </c>
      <c r="AL417" s="15"/>
      <c r="AM417" s="15"/>
      <c r="AN417" s="15"/>
      <c r="AO417" s="39" t="s">
        <v>12187</v>
      </c>
      <c r="AP417" s="89">
        <f t="shared" si="33"/>
        <v>0</v>
      </c>
      <c r="AQ417" s="13" t="str">
        <f t="shared" si="34"/>
        <v>Inzet Brw Alg EHTS-6</v>
      </c>
    </row>
    <row r="418" spans="1:43" x14ac:dyDescent="0.25">
      <c r="A418" s="15" t="s">
        <v>2547</v>
      </c>
      <c r="B418" s="15" t="s">
        <v>1608</v>
      </c>
      <c r="C418" s="9">
        <v>9</v>
      </c>
      <c r="D418" s="15" t="s">
        <v>2563</v>
      </c>
      <c r="E418" s="94">
        <v>200011977</v>
      </c>
      <c r="F418" s="15">
        <v>200032589</v>
      </c>
      <c r="G418" s="15" t="s">
        <v>11875</v>
      </c>
      <c r="H418" s="15" t="s">
        <v>11875</v>
      </c>
      <c r="I418" s="15" t="s">
        <v>11875</v>
      </c>
      <c r="J418" s="15"/>
      <c r="K418" s="15">
        <v>66</v>
      </c>
      <c r="L418" s="15"/>
      <c r="M418" s="15"/>
      <c r="N418" s="15"/>
      <c r="O418" s="15"/>
      <c r="P418" s="15"/>
      <c r="Q418" s="15"/>
      <c r="R418" s="15"/>
      <c r="S418" s="15" t="s">
        <v>2365</v>
      </c>
      <c r="T418" s="38">
        <v>3</v>
      </c>
      <c r="U418" s="95"/>
      <c r="V418" s="95"/>
      <c r="W418" s="95"/>
      <c r="X418" s="95"/>
      <c r="Y418" s="95"/>
      <c r="Z418" s="15"/>
      <c r="AA418" s="15"/>
      <c r="AB418" s="39">
        <f t="shared" si="30"/>
        <v>16</v>
      </c>
      <c r="AC418" s="39">
        <f t="shared" si="31"/>
        <v>3</v>
      </c>
      <c r="AD418" s="96" t="s">
        <v>2564</v>
      </c>
      <c r="AE418" s="15" t="str">
        <f t="shared" si="32"/>
        <v/>
      </c>
      <c r="AF418" s="39"/>
      <c r="AG418" s="39" t="s">
        <v>1560</v>
      </c>
      <c r="AH418" s="39" t="s">
        <v>1561</v>
      </c>
      <c r="AI418" s="39" t="s">
        <v>1561</v>
      </c>
      <c r="AJ418" s="39" t="s">
        <v>1561</v>
      </c>
      <c r="AK418" s="39" t="s">
        <v>1561</v>
      </c>
      <c r="AL418" s="15"/>
      <c r="AM418" s="15"/>
      <c r="AN418" s="15"/>
      <c r="AO418" s="39" t="s">
        <v>12187</v>
      </c>
      <c r="AP418" s="89">
        <f t="shared" si="33"/>
        <v>0</v>
      </c>
      <c r="AQ418" s="13" t="str">
        <f t="shared" si="34"/>
        <v>Inzet Brw Alg EHTST</v>
      </c>
    </row>
    <row r="419" spans="1:43" x14ac:dyDescent="0.25">
      <c r="A419" s="15" t="s">
        <v>2547</v>
      </c>
      <c r="B419" s="15" t="s">
        <v>1608</v>
      </c>
      <c r="C419" s="9">
        <v>10</v>
      </c>
      <c r="D419" s="15" t="s">
        <v>2565</v>
      </c>
      <c r="E419" s="94">
        <v>200011977</v>
      </c>
      <c r="F419" s="15">
        <v>200040843</v>
      </c>
      <c r="G419" s="15" t="s">
        <v>11875</v>
      </c>
      <c r="H419" s="15" t="s">
        <v>11875</v>
      </c>
      <c r="I419" s="15" t="s">
        <v>11875</v>
      </c>
      <c r="J419" s="15"/>
      <c r="K419" s="15">
        <v>66</v>
      </c>
      <c r="L419" s="15"/>
      <c r="M419" s="15"/>
      <c r="N419" s="15"/>
      <c r="O419" s="15"/>
      <c r="P419" s="15"/>
      <c r="Q419" s="15"/>
      <c r="R419" s="15"/>
      <c r="S419" s="15" t="s">
        <v>2365</v>
      </c>
      <c r="T419" s="38">
        <v>3</v>
      </c>
      <c r="U419" s="95"/>
      <c r="V419" s="95"/>
      <c r="W419" s="95"/>
      <c r="X419" s="95"/>
      <c r="Y419" s="95"/>
      <c r="Z419" s="15"/>
      <c r="AA419" s="15"/>
      <c r="AB419" s="39">
        <f t="shared" si="30"/>
        <v>16</v>
      </c>
      <c r="AC419" s="39">
        <f t="shared" si="31"/>
        <v>7</v>
      </c>
      <c r="AD419" s="96" t="s">
        <v>2566</v>
      </c>
      <c r="AE419" s="15" t="str">
        <f t="shared" si="32"/>
        <v/>
      </c>
      <c r="AF419" s="39"/>
      <c r="AG419" s="39" t="s">
        <v>1560</v>
      </c>
      <c r="AH419" s="39" t="s">
        <v>1561</v>
      </c>
      <c r="AI419" s="39" t="s">
        <v>1561</v>
      </c>
      <c r="AJ419" s="39" t="s">
        <v>1561</v>
      </c>
      <c r="AK419" s="39" t="s">
        <v>1561</v>
      </c>
      <c r="AL419" s="15"/>
      <c r="AM419" s="15"/>
      <c r="AN419" s="15"/>
      <c r="AO419" s="39" t="s">
        <v>12187</v>
      </c>
      <c r="AP419" s="89">
        <f t="shared" si="33"/>
        <v>0</v>
      </c>
      <c r="AQ419" s="13" t="str">
        <f t="shared" si="34"/>
        <v>Inzet Brw Alg EHTS4=TS6</v>
      </c>
    </row>
    <row r="420" spans="1:43" x14ac:dyDescent="0.25">
      <c r="A420" s="15" t="s">
        <v>2567</v>
      </c>
      <c r="B420" s="15" t="s">
        <v>1608</v>
      </c>
      <c r="C420" s="15">
        <v>1</v>
      </c>
      <c r="D420" s="15" t="s">
        <v>2568</v>
      </c>
      <c r="E420" s="94">
        <v>200011978</v>
      </c>
      <c r="F420" s="15">
        <v>200032590</v>
      </c>
      <c r="G420" s="15" t="s">
        <v>11876</v>
      </c>
      <c r="H420" s="15" t="s">
        <v>11876</v>
      </c>
      <c r="I420" s="15" t="s">
        <v>11876</v>
      </c>
      <c r="J420" s="15"/>
      <c r="K420" s="15">
        <v>68</v>
      </c>
      <c r="L420" s="15"/>
      <c r="M420" s="15"/>
      <c r="N420" s="15"/>
      <c r="O420" s="15"/>
      <c r="P420" s="15"/>
      <c r="Q420" s="15"/>
      <c r="R420" s="15"/>
      <c r="S420" s="15" t="s">
        <v>2365</v>
      </c>
      <c r="T420" s="148">
        <v>13</v>
      </c>
      <c r="U420" s="95"/>
      <c r="V420" s="95"/>
      <c r="W420" s="95"/>
      <c r="X420" s="95"/>
      <c r="Y420" s="95"/>
      <c r="Z420" s="15"/>
      <c r="AA420" s="15"/>
      <c r="AB420" s="39">
        <f t="shared" si="30"/>
        <v>15</v>
      </c>
      <c r="AC420" s="39">
        <f t="shared" si="31"/>
        <v>9</v>
      </c>
      <c r="AD420" s="96" t="s">
        <v>2569</v>
      </c>
      <c r="AE420" s="15" t="str">
        <f t="shared" si="32"/>
        <v/>
      </c>
      <c r="AF420" s="39"/>
      <c r="AG420" s="39" t="s">
        <v>1560</v>
      </c>
      <c r="AH420" s="39" t="s">
        <v>1613</v>
      </c>
      <c r="AI420" s="39" t="s">
        <v>1561</v>
      </c>
      <c r="AJ420" s="39" t="s">
        <v>1613</v>
      </c>
      <c r="AK420" s="39" t="s">
        <v>1561</v>
      </c>
      <c r="AL420" s="15"/>
      <c r="AM420" s="15"/>
      <c r="AN420" s="15"/>
      <c r="AO420" s="39"/>
      <c r="AP420" s="89">
        <f t="shared" si="33"/>
        <v>0</v>
      </c>
      <c r="AQ420" s="13" t="str">
        <f t="shared" si="34"/>
        <v>Inzet Brw CO&amp;VBCOH / MCU</v>
      </c>
    </row>
    <row r="421" spans="1:43" x14ac:dyDescent="0.25">
      <c r="A421" s="15" t="s">
        <v>2567</v>
      </c>
      <c r="B421" s="15" t="s">
        <v>1608</v>
      </c>
      <c r="C421" s="15">
        <v>2</v>
      </c>
      <c r="D421" s="15" t="s">
        <v>2570</v>
      </c>
      <c r="E421" s="94">
        <v>200011978</v>
      </c>
      <c r="F421" s="15">
        <v>200032591</v>
      </c>
      <c r="G421" s="15" t="s">
        <v>11876</v>
      </c>
      <c r="H421" s="15" t="s">
        <v>11876</v>
      </c>
      <c r="I421" s="15" t="s">
        <v>11876</v>
      </c>
      <c r="J421" s="15"/>
      <c r="K421" s="15">
        <v>68</v>
      </c>
      <c r="L421" s="15"/>
      <c r="M421" s="15"/>
      <c r="N421" s="15"/>
      <c r="O421" s="15"/>
      <c r="P421" s="15"/>
      <c r="Q421" s="15"/>
      <c r="R421" s="15"/>
      <c r="S421" s="15" t="s">
        <v>2365</v>
      </c>
      <c r="T421" s="148">
        <v>13</v>
      </c>
      <c r="U421" s="95"/>
      <c r="V421" s="95"/>
      <c r="W421" s="95"/>
      <c r="X421" s="95"/>
      <c r="Y421" s="95"/>
      <c r="Z421" s="15"/>
      <c r="AA421" s="15"/>
      <c r="AB421" s="39">
        <f t="shared" si="30"/>
        <v>15</v>
      </c>
      <c r="AC421" s="39">
        <f t="shared" si="31"/>
        <v>13</v>
      </c>
      <c r="AD421" s="96" t="s">
        <v>2571</v>
      </c>
      <c r="AE421" s="15" t="str">
        <f t="shared" si="32"/>
        <v/>
      </c>
      <c r="AF421" s="39"/>
      <c r="AG421" s="39" t="s">
        <v>1560</v>
      </c>
      <c r="AH421" s="39" t="s">
        <v>1613</v>
      </c>
      <c r="AI421" s="39" t="s">
        <v>1561</v>
      </c>
      <c r="AJ421" s="39" t="s">
        <v>1613</v>
      </c>
      <c r="AK421" s="39" t="s">
        <v>1561</v>
      </c>
      <c r="AL421" s="15"/>
      <c r="AM421" s="15"/>
      <c r="AN421" s="15"/>
      <c r="AO421" s="39"/>
      <c r="AP421" s="89">
        <f t="shared" si="33"/>
        <v>0</v>
      </c>
      <c r="AQ421" s="13" t="str">
        <f t="shared" si="34"/>
        <v>Inzet Brw CO&amp;VBCOH-Brandweer</v>
      </c>
    </row>
    <row r="422" spans="1:43" x14ac:dyDescent="0.25">
      <c r="A422" s="15" t="s">
        <v>2567</v>
      </c>
      <c r="B422" s="15" t="s">
        <v>1608</v>
      </c>
      <c r="C422" s="15">
        <v>3</v>
      </c>
      <c r="D422" s="15" t="s">
        <v>12089</v>
      </c>
      <c r="E422" s="94">
        <v>200011978</v>
      </c>
      <c r="F422" s="15">
        <v>200032592</v>
      </c>
      <c r="G422" s="15" t="s">
        <v>11876</v>
      </c>
      <c r="H422" s="15" t="s">
        <v>11876</v>
      </c>
      <c r="I422" s="15" t="s">
        <v>11876</v>
      </c>
      <c r="J422" s="15"/>
      <c r="K422" s="15">
        <v>68</v>
      </c>
      <c r="L422" s="15"/>
      <c r="M422" s="15"/>
      <c r="N422" s="15"/>
      <c r="O422" s="15"/>
      <c r="P422" s="15"/>
      <c r="Q422" s="15"/>
      <c r="R422" s="15"/>
      <c r="S422" s="15" t="s">
        <v>2365</v>
      </c>
      <c r="T422" s="148">
        <v>13</v>
      </c>
      <c r="U422" s="95"/>
      <c r="V422" s="95"/>
      <c r="W422" s="95"/>
      <c r="X422" s="95"/>
      <c r="Y422" s="95"/>
      <c r="Z422" s="15"/>
      <c r="AA422" s="15"/>
      <c r="AB422" s="39">
        <f t="shared" si="30"/>
        <v>15</v>
      </c>
      <c r="AC422" s="39">
        <f t="shared" si="31"/>
        <v>20</v>
      </c>
      <c r="AD422" s="96" t="s">
        <v>12088</v>
      </c>
      <c r="AE422" s="15" t="str">
        <f t="shared" si="32"/>
        <v>(Land. Actiecent. Brw)</v>
      </c>
      <c r="AF422" s="39"/>
      <c r="AG422" s="39" t="s">
        <v>1560</v>
      </c>
      <c r="AH422" s="39" t="s">
        <v>1613</v>
      </c>
      <c r="AI422" s="39" t="s">
        <v>1561</v>
      </c>
      <c r="AJ422" s="39" t="s">
        <v>1613</v>
      </c>
      <c r="AK422" s="39" t="s">
        <v>1613</v>
      </c>
      <c r="AL422" s="15"/>
      <c r="AM422" s="15" t="s">
        <v>12089</v>
      </c>
      <c r="AN422" s="15"/>
      <c r="AO422" s="39"/>
      <c r="AP422" s="89">
        <f t="shared" si="33"/>
        <v>20</v>
      </c>
      <c r="AQ422" s="13" t="str">
        <f t="shared" si="34"/>
        <v>Inzet Brw CO&amp;VBLand. Actiecent. Brw</v>
      </c>
    </row>
    <row r="423" spans="1:43" x14ac:dyDescent="0.25">
      <c r="A423" s="15" t="s">
        <v>2567</v>
      </c>
      <c r="B423" s="15" t="s">
        <v>1608</v>
      </c>
      <c r="C423" s="9">
        <v>4</v>
      </c>
      <c r="D423" s="15" t="s">
        <v>2573</v>
      </c>
      <c r="E423" s="94">
        <v>200011978</v>
      </c>
      <c r="F423" s="15">
        <v>200032593</v>
      </c>
      <c r="G423" s="15" t="s">
        <v>11876</v>
      </c>
      <c r="H423" s="15" t="s">
        <v>11876</v>
      </c>
      <c r="I423" s="15" t="s">
        <v>11876</v>
      </c>
      <c r="J423" s="15"/>
      <c r="K423" s="15">
        <v>68</v>
      </c>
      <c r="L423" s="15"/>
      <c r="M423" s="15"/>
      <c r="N423" s="15"/>
      <c r="O423" s="15"/>
      <c r="P423" s="15"/>
      <c r="Q423" s="15"/>
      <c r="R423" s="15"/>
      <c r="S423" s="15" t="s">
        <v>2365</v>
      </c>
      <c r="T423" s="148">
        <v>13</v>
      </c>
      <c r="U423" s="95"/>
      <c r="V423" s="95"/>
      <c r="W423" s="95"/>
      <c r="X423" s="95"/>
      <c r="Y423" s="95"/>
      <c r="Z423" s="15"/>
      <c r="AA423" s="15"/>
      <c r="AB423" s="39">
        <f t="shared" si="30"/>
        <v>15</v>
      </c>
      <c r="AC423" s="39">
        <f t="shared" si="31"/>
        <v>2</v>
      </c>
      <c r="AD423" s="96" t="s">
        <v>2574</v>
      </c>
      <c r="AE423" s="15" t="str">
        <f t="shared" si="32"/>
        <v/>
      </c>
      <c r="AF423" s="39"/>
      <c r="AG423" s="39" t="s">
        <v>1560</v>
      </c>
      <c r="AH423" s="39" t="s">
        <v>1613</v>
      </c>
      <c r="AI423" s="39" t="s">
        <v>1561</v>
      </c>
      <c r="AJ423" s="39" t="s">
        <v>1613</v>
      </c>
      <c r="AK423" s="39" t="s">
        <v>1561</v>
      </c>
      <c r="AL423" s="15"/>
      <c r="AM423" s="15"/>
      <c r="AN423" s="15"/>
      <c r="AO423" s="39" t="s">
        <v>12187</v>
      </c>
      <c r="AP423" s="89">
        <f t="shared" si="33"/>
        <v>0</v>
      </c>
      <c r="AQ423" s="13" t="str">
        <f t="shared" si="34"/>
        <v>Inzet Brw CO&amp;VBVC</v>
      </c>
    </row>
    <row r="424" spans="1:43" x14ac:dyDescent="0.25">
      <c r="A424" s="15" t="s">
        <v>2567</v>
      </c>
      <c r="B424" s="15" t="s">
        <v>1608</v>
      </c>
      <c r="C424" s="9">
        <v>5</v>
      </c>
      <c r="D424" s="15" t="s">
        <v>2575</v>
      </c>
      <c r="E424" s="94">
        <v>200011978</v>
      </c>
      <c r="F424" s="15">
        <v>200032594</v>
      </c>
      <c r="G424" s="15" t="s">
        <v>11876</v>
      </c>
      <c r="H424" s="15" t="s">
        <v>11876</v>
      </c>
      <c r="I424" s="15" t="s">
        <v>11876</v>
      </c>
      <c r="J424" s="15"/>
      <c r="K424" s="15">
        <v>68</v>
      </c>
      <c r="L424" s="15"/>
      <c r="M424" s="15"/>
      <c r="N424" s="15"/>
      <c r="O424" s="15"/>
      <c r="P424" s="15"/>
      <c r="Q424" s="15"/>
      <c r="R424" s="15"/>
      <c r="S424" s="15" t="s">
        <v>2365</v>
      </c>
      <c r="T424" s="148">
        <v>13</v>
      </c>
      <c r="U424" s="95"/>
      <c r="V424" s="95"/>
      <c r="W424" s="95"/>
      <c r="X424" s="95"/>
      <c r="Y424" s="95"/>
      <c r="Z424" s="15"/>
      <c r="AA424" s="15"/>
      <c r="AB424" s="39">
        <f t="shared" si="30"/>
        <v>15</v>
      </c>
      <c r="AC424" s="39">
        <f t="shared" si="31"/>
        <v>19</v>
      </c>
      <c r="AD424" s="96" t="s">
        <v>2576</v>
      </c>
      <c r="AE424" s="15" t="str">
        <f t="shared" si="32"/>
        <v/>
      </c>
      <c r="AF424" s="39"/>
      <c r="AG424" s="39" t="s">
        <v>1560</v>
      </c>
      <c r="AH424" s="39" t="s">
        <v>1613</v>
      </c>
      <c r="AI424" s="39" t="s">
        <v>1561</v>
      </c>
      <c r="AJ424" s="39" t="s">
        <v>1613</v>
      </c>
      <c r="AK424" s="39" t="s">
        <v>2577</v>
      </c>
      <c r="AL424" s="15"/>
      <c r="AM424" s="15"/>
      <c r="AN424" s="15"/>
      <c r="AO424" s="39" t="s">
        <v>12187</v>
      </c>
      <c r="AP424" s="89">
        <f t="shared" si="33"/>
        <v>0</v>
      </c>
      <c r="AQ424" s="13" t="str">
        <f t="shared" si="34"/>
        <v>Inzet Brw CO&amp;VBVD-MOB Opstel C2000</v>
      </c>
    </row>
    <row r="425" spans="1:43" x14ac:dyDescent="0.25">
      <c r="A425" s="10" t="s">
        <v>2567</v>
      </c>
      <c r="B425" s="10" t="s">
        <v>1608</v>
      </c>
      <c r="C425" s="10">
        <v>7</v>
      </c>
      <c r="D425" s="10" t="s">
        <v>2578</v>
      </c>
      <c r="E425" s="115">
        <v>200011978</v>
      </c>
      <c r="F425" s="10">
        <v>200032595</v>
      </c>
      <c r="G425" s="10" t="s">
        <v>11876</v>
      </c>
      <c r="H425" s="10" t="s">
        <v>11876</v>
      </c>
      <c r="I425" s="10" t="s">
        <v>11876</v>
      </c>
      <c r="J425" s="10"/>
      <c r="K425" s="10">
        <v>68</v>
      </c>
      <c r="L425" s="10"/>
      <c r="M425" s="10"/>
      <c r="N425" s="10"/>
      <c r="O425" s="10"/>
      <c r="P425" s="10"/>
      <c r="Q425" s="10"/>
      <c r="R425" s="10"/>
      <c r="S425" s="10" t="s">
        <v>2365</v>
      </c>
      <c r="T425" s="116">
        <v>12</v>
      </c>
      <c r="U425" s="117"/>
      <c r="V425" s="117"/>
      <c r="W425" s="117"/>
      <c r="X425" s="117"/>
      <c r="Y425" s="117"/>
      <c r="Z425" s="10"/>
      <c r="AA425" s="10"/>
      <c r="AB425" s="39">
        <f t="shared" si="30"/>
        <v>15</v>
      </c>
      <c r="AC425" s="118">
        <f t="shared" si="31"/>
        <v>17</v>
      </c>
      <c r="AD425" s="119" t="s">
        <v>2579</v>
      </c>
      <c r="AE425" s="10" t="str">
        <f t="shared" si="32"/>
        <v/>
      </c>
      <c r="AF425" s="118"/>
      <c r="AG425" s="118" t="s">
        <v>1560</v>
      </c>
      <c r="AH425" s="118" t="s">
        <v>1613</v>
      </c>
      <c r="AI425" s="118" t="s">
        <v>1561</v>
      </c>
      <c r="AJ425" s="118" t="s">
        <v>1613</v>
      </c>
      <c r="AK425" s="118" t="s">
        <v>2577</v>
      </c>
      <c r="AL425" s="10"/>
      <c r="AM425" s="10"/>
      <c r="AN425" s="10" t="s">
        <v>12866</v>
      </c>
      <c r="AO425" s="118" t="s">
        <v>12878</v>
      </c>
      <c r="AP425" s="89">
        <f t="shared" si="33"/>
        <v>0</v>
      </c>
      <c r="AQ425" s="13" t="str">
        <f t="shared" si="34"/>
        <v>Inzet Brw CO&amp;VBVKL-DR / VK Drone</v>
      </c>
    </row>
    <row r="426" spans="1:43" x14ac:dyDescent="0.25">
      <c r="A426" s="15" t="s">
        <v>2580</v>
      </c>
      <c r="B426" s="15" t="s">
        <v>1608</v>
      </c>
      <c r="C426" s="15">
        <v>1</v>
      </c>
      <c r="D426" s="15" t="s">
        <v>2581</v>
      </c>
      <c r="E426" s="94">
        <v>200011987</v>
      </c>
      <c r="F426" s="15">
        <v>200032699</v>
      </c>
      <c r="G426" s="15" t="s">
        <v>2582</v>
      </c>
      <c r="H426" s="15" t="s">
        <v>2582</v>
      </c>
      <c r="I426" s="15" t="s">
        <v>2582</v>
      </c>
      <c r="J426" s="15"/>
      <c r="K426" s="15">
        <v>75</v>
      </c>
      <c r="L426" s="15"/>
      <c r="M426" s="15"/>
      <c r="N426" s="15"/>
      <c r="O426" s="15"/>
      <c r="P426" s="15"/>
      <c r="Q426" s="15"/>
      <c r="R426" s="15"/>
      <c r="S426" s="15" t="s">
        <v>2365</v>
      </c>
      <c r="T426" s="38">
        <v>1</v>
      </c>
      <c r="U426" s="95"/>
      <c r="V426" s="95"/>
      <c r="W426" s="95"/>
      <c r="X426" s="95"/>
      <c r="Y426" s="95"/>
      <c r="Z426" s="15"/>
      <c r="AA426" s="15"/>
      <c r="AB426" s="39">
        <f t="shared" si="30"/>
        <v>17</v>
      </c>
      <c r="AC426" s="39">
        <f t="shared" si="31"/>
        <v>13</v>
      </c>
      <c r="AD426" s="96" t="s">
        <v>2583</v>
      </c>
      <c r="AE426" s="15" t="str">
        <f t="shared" si="32"/>
        <v>(AGS)</v>
      </c>
      <c r="AF426" s="39"/>
      <c r="AG426" s="39" t="s">
        <v>1560</v>
      </c>
      <c r="AH426" s="39" t="s">
        <v>1613</v>
      </c>
      <c r="AI426" s="39" t="s">
        <v>1561</v>
      </c>
      <c r="AJ426" s="39" t="s">
        <v>1613</v>
      </c>
      <c r="AK426" s="39" t="s">
        <v>1613</v>
      </c>
      <c r="AL426" s="15"/>
      <c r="AM426" s="15" t="s">
        <v>2584</v>
      </c>
      <c r="AN426" s="15"/>
      <c r="AO426" s="39"/>
      <c r="AP426" s="89">
        <f t="shared" si="33"/>
        <v>3</v>
      </c>
      <c r="AQ426" s="13" t="str">
        <f t="shared" si="34"/>
        <v>Inzet Brw functieAdv. Gev.stof</v>
      </c>
    </row>
    <row r="427" spans="1:43" x14ac:dyDescent="0.25">
      <c r="A427" s="15" t="s">
        <v>2580</v>
      </c>
      <c r="B427" s="15" t="s">
        <v>1608</v>
      </c>
      <c r="C427" s="15">
        <v>2</v>
      </c>
      <c r="D427" s="15" t="s">
        <v>2585</v>
      </c>
      <c r="E427" s="94">
        <v>200011987</v>
      </c>
      <c r="F427" s="15">
        <v>200032700</v>
      </c>
      <c r="G427" s="15" t="s">
        <v>2582</v>
      </c>
      <c r="H427" s="15" t="s">
        <v>2582</v>
      </c>
      <c r="I427" s="15" t="s">
        <v>2582</v>
      </c>
      <c r="J427" s="15"/>
      <c r="K427" s="15">
        <v>75</v>
      </c>
      <c r="L427" s="15"/>
      <c r="M427" s="15"/>
      <c r="N427" s="15"/>
      <c r="O427" s="15"/>
      <c r="P427" s="15"/>
      <c r="Q427" s="15"/>
      <c r="R427" s="15"/>
      <c r="S427" s="15" t="s">
        <v>2365</v>
      </c>
      <c r="T427" s="38">
        <v>1</v>
      </c>
      <c r="U427" s="95"/>
      <c r="V427" s="95"/>
      <c r="W427" s="95"/>
      <c r="X427" s="95"/>
      <c r="Y427" s="95"/>
      <c r="Z427" s="15"/>
      <c r="AA427" s="15"/>
      <c r="AB427" s="39">
        <f t="shared" si="30"/>
        <v>17</v>
      </c>
      <c r="AC427" s="39">
        <f t="shared" si="31"/>
        <v>17</v>
      </c>
      <c r="AD427" s="96" t="s">
        <v>2586</v>
      </c>
      <c r="AE427" s="15" t="str">
        <f t="shared" si="32"/>
        <v>(AGS-ROT)</v>
      </c>
      <c r="AF427" s="39"/>
      <c r="AG427" s="39" t="s">
        <v>1560</v>
      </c>
      <c r="AH427" s="39" t="s">
        <v>1613</v>
      </c>
      <c r="AI427" s="39" t="s">
        <v>1561</v>
      </c>
      <c r="AJ427" s="39" t="s">
        <v>1613</v>
      </c>
      <c r="AK427" s="39" t="s">
        <v>1613</v>
      </c>
      <c r="AL427" s="15"/>
      <c r="AM427" s="15" t="s">
        <v>2587</v>
      </c>
      <c r="AN427" s="15"/>
      <c r="AO427" s="39"/>
      <c r="AP427" s="89">
        <f t="shared" si="33"/>
        <v>7</v>
      </c>
      <c r="AQ427" s="13" t="str">
        <f t="shared" si="34"/>
        <v>Inzet Brw functieAdv. Gev.stof ROT</v>
      </c>
    </row>
    <row r="428" spans="1:43" x14ac:dyDescent="0.25">
      <c r="A428" s="15" t="s">
        <v>2580</v>
      </c>
      <c r="B428" s="15" t="s">
        <v>1608</v>
      </c>
      <c r="C428" s="15">
        <v>3</v>
      </c>
      <c r="D428" s="15" t="s">
        <v>2588</v>
      </c>
      <c r="E428" s="94">
        <v>200011987</v>
      </c>
      <c r="F428" s="15">
        <v>200032698</v>
      </c>
      <c r="G428" s="15" t="s">
        <v>2582</v>
      </c>
      <c r="H428" s="15" t="s">
        <v>2582</v>
      </c>
      <c r="I428" s="15" t="s">
        <v>2582</v>
      </c>
      <c r="J428" s="15"/>
      <c r="K428" s="15">
        <v>75</v>
      </c>
      <c r="L428" s="15"/>
      <c r="M428" s="15"/>
      <c r="N428" s="15"/>
      <c r="O428" s="15"/>
      <c r="P428" s="15"/>
      <c r="Q428" s="15"/>
      <c r="R428" s="15"/>
      <c r="S428" s="15" t="s">
        <v>2365</v>
      </c>
      <c r="T428" s="38">
        <v>1</v>
      </c>
      <c r="U428" s="95"/>
      <c r="V428" s="95"/>
      <c r="W428" s="95"/>
      <c r="X428" s="95"/>
      <c r="Y428" s="95"/>
      <c r="Z428" s="15"/>
      <c r="AA428" s="15"/>
      <c r="AB428" s="39">
        <f t="shared" si="30"/>
        <v>17</v>
      </c>
      <c r="AC428" s="39">
        <f t="shared" si="31"/>
        <v>18</v>
      </c>
      <c r="AD428" s="96" t="s">
        <v>2589</v>
      </c>
      <c r="AE428" s="15" t="str">
        <f t="shared" si="32"/>
        <v>(AC-B)</v>
      </c>
      <c r="AF428" s="39"/>
      <c r="AG428" s="39" t="s">
        <v>1560</v>
      </c>
      <c r="AH428" s="39" t="s">
        <v>1613</v>
      </c>
      <c r="AI428" s="39" t="s">
        <v>1561</v>
      </c>
      <c r="AJ428" s="39" t="s">
        <v>1613</v>
      </c>
      <c r="AK428" s="39" t="s">
        <v>1613</v>
      </c>
      <c r="AL428" s="15"/>
      <c r="AM428" s="15" t="s">
        <v>2590</v>
      </c>
      <c r="AN428" s="15"/>
      <c r="AO428" s="39"/>
      <c r="AP428" s="89">
        <f t="shared" si="33"/>
        <v>4</v>
      </c>
      <c r="AQ428" s="13" t="str">
        <f t="shared" si="34"/>
        <v>Inzet Brw functieAlg. Cdt Brandweer</v>
      </c>
    </row>
    <row r="429" spans="1:43" x14ac:dyDescent="0.25">
      <c r="A429" s="15" t="s">
        <v>2580</v>
      </c>
      <c r="B429" s="15" t="s">
        <v>1608</v>
      </c>
      <c r="C429" s="15">
        <v>4</v>
      </c>
      <c r="D429" s="15" t="s">
        <v>2591</v>
      </c>
      <c r="E429" s="94">
        <v>200011987</v>
      </c>
      <c r="F429" s="15">
        <v>200032691</v>
      </c>
      <c r="G429" s="15" t="s">
        <v>2582</v>
      </c>
      <c r="H429" s="15" t="s">
        <v>2582</v>
      </c>
      <c r="I429" s="15" t="s">
        <v>2582</v>
      </c>
      <c r="J429" s="15"/>
      <c r="K429" s="15">
        <v>75</v>
      </c>
      <c r="L429" s="15"/>
      <c r="M429" s="15"/>
      <c r="N429" s="15"/>
      <c r="O429" s="15"/>
      <c r="P429" s="15"/>
      <c r="Q429" s="15"/>
      <c r="R429" s="15"/>
      <c r="S429" s="15" t="s">
        <v>2365</v>
      </c>
      <c r="T429" s="38">
        <v>1</v>
      </c>
      <c r="U429" s="95"/>
      <c r="V429" s="95"/>
      <c r="W429" s="95"/>
      <c r="X429" s="95"/>
      <c r="Y429" s="95"/>
      <c r="Z429" s="15"/>
      <c r="AA429" s="15"/>
      <c r="AB429" s="39">
        <f t="shared" si="30"/>
        <v>17</v>
      </c>
      <c r="AC429" s="39">
        <f t="shared" si="31"/>
        <v>18</v>
      </c>
      <c r="AD429" s="96" t="s">
        <v>2592</v>
      </c>
      <c r="AE429" s="15" t="str">
        <f t="shared" si="32"/>
        <v>(BVD)</v>
      </c>
      <c r="AF429" s="39"/>
      <c r="AG429" s="39" t="s">
        <v>1560</v>
      </c>
      <c r="AH429" s="39" t="s">
        <v>1613</v>
      </c>
      <c r="AI429" s="39" t="s">
        <v>1561</v>
      </c>
      <c r="AJ429" s="39" t="s">
        <v>1613</v>
      </c>
      <c r="AK429" s="39" t="s">
        <v>1613</v>
      </c>
      <c r="AL429" s="15"/>
      <c r="AM429" s="15" t="s">
        <v>2593</v>
      </c>
      <c r="AN429" s="15"/>
      <c r="AO429" s="39"/>
      <c r="AP429" s="89">
        <f t="shared" si="33"/>
        <v>3</v>
      </c>
      <c r="AQ429" s="13" t="str">
        <f t="shared" si="34"/>
        <v>Inzet Brw functieBevelv. van Dienst</v>
      </c>
    </row>
    <row r="430" spans="1:43" x14ac:dyDescent="0.25">
      <c r="A430" s="15" t="s">
        <v>2580</v>
      </c>
      <c r="B430" s="15" t="s">
        <v>1608</v>
      </c>
      <c r="C430" s="15">
        <v>5</v>
      </c>
      <c r="D430" s="15" t="s">
        <v>2594</v>
      </c>
      <c r="E430" s="94">
        <v>200011987</v>
      </c>
      <c r="F430" s="15">
        <v>200032697</v>
      </c>
      <c r="G430" s="15" t="s">
        <v>2582</v>
      </c>
      <c r="H430" s="15" t="s">
        <v>2582</v>
      </c>
      <c r="I430" s="15" t="s">
        <v>2582</v>
      </c>
      <c r="J430" s="15"/>
      <c r="K430" s="15">
        <v>75</v>
      </c>
      <c r="L430" s="15"/>
      <c r="M430" s="15"/>
      <c r="N430" s="15"/>
      <c r="O430" s="15"/>
      <c r="P430" s="15"/>
      <c r="Q430" s="15"/>
      <c r="R430" s="15"/>
      <c r="S430" s="15" t="s">
        <v>2365</v>
      </c>
      <c r="T430" s="38">
        <v>1</v>
      </c>
      <c r="U430" s="95"/>
      <c r="V430" s="95"/>
      <c r="W430" s="95"/>
      <c r="X430" s="95"/>
      <c r="Y430" s="95"/>
      <c r="Z430" s="15"/>
      <c r="AA430" s="15"/>
      <c r="AB430" s="39">
        <f t="shared" si="30"/>
        <v>17</v>
      </c>
      <c r="AC430" s="39">
        <f t="shared" si="31"/>
        <v>20</v>
      </c>
      <c r="AD430" s="96" t="s">
        <v>2595</v>
      </c>
      <c r="AE430" s="15" t="str">
        <f t="shared" si="32"/>
        <v>(CVD-B)</v>
      </c>
      <c r="AF430" s="39"/>
      <c r="AG430" s="39" t="s">
        <v>1560</v>
      </c>
      <c r="AH430" s="39" t="s">
        <v>1613</v>
      </c>
      <c r="AI430" s="39" t="s">
        <v>1561</v>
      </c>
      <c r="AJ430" s="39" t="s">
        <v>1613</v>
      </c>
      <c r="AK430" s="39" t="s">
        <v>1613</v>
      </c>
      <c r="AL430" s="15"/>
      <c r="AM430" s="15" t="s">
        <v>2596</v>
      </c>
      <c r="AN430" s="15"/>
      <c r="AO430" s="39"/>
      <c r="AP430" s="89">
        <f t="shared" si="33"/>
        <v>5</v>
      </c>
      <c r="AQ430" s="13" t="str">
        <f t="shared" si="34"/>
        <v>Inzet Brw functieCommandant v. Dienst</v>
      </c>
    </row>
    <row r="431" spans="1:43" x14ac:dyDescent="0.25">
      <c r="A431" s="15" t="s">
        <v>2580</v>
      </c>
      <c r="B431" s="15" t="s">
        <v>1608</v>
      </c>
      <c r="C431" s="15">
        <v>6</v>
      </c>
      <c r="D431" s="15" t="s">
        <v>2597</v>
      </c>
      <c r="E431" s="94">
        <v>200011987</v>
      </c>
      <c r="F431" s="15">
        <v>200032709</v>
      </c>
      <c r="G431" s="15" t="s">
        <v>2582</v>
      </c>
      <c r="H431" s="15" t="s">
        <v>2582</v>
      </c>
      <c r="I431" s="15" t="s">
        <v>2582</v>
      </c>
      <c r="J431" s="15"/>
      <c r="K431" s="15">
        <v>75</v>
      </c>
      <c r="L431" s="15"/>
      <c r="M431" s="15"/>
      <c r="N431" s="15"/>
      <c r="O431" s="15"/>
      <c r="P431" s="15"/>
      <c r="Q431" s="15"/>
      <c r="R431" s="15"/>
      <c r="S431" s="15" t="s">
        <v>2365</v>
      </c>
      <c r="T431" s="38">
        <v>1</v>
      </c>
      <c r="U431" s="95"/>
      <c r="V431" s="95"/>
      <c r="W431" s="95"/>
      <c r="X431" s="95"/>
      <c r="Y431" s="95"/>
      <c r="Z431" s="15"/>
      <c r="AA431" s="15"/>
      <c r="AB431" s="39">
        <f t="shared" si="30"/>
        <v>17</v>
      </c>
      <c r="AC431" s="39">
        <f t="shared" si="31"/>
        <v>14</v>
      </c>
      <c r="AD431" s="96" t="s">
        <v>2598</v>
      </c>
      <c r="AE431" s="15" t="str">
        <f t="shared" si="32"/>
        <v>(CC-B)</v>
      </c>
      <c r="AF431" s="39"/>
      <c r="AG431" s="39" t="s">
        <v>1560</v>
      </c>
      <c r="AH431" s="39" t="s">
        <v>1613</v>
      </c>
      <c r="AI431" s="39" t="s">
        <v>1561</v>
      </c>
      <c r="AJ431" s="39" t="s">
        <v>1613</v>
      </c>
      <c r="AK431" s="39" t="s">
        <v>1613</v>
      </c>
      <c r="AL431" s="15"/>
      <c r="AM431" s="15" t="s">
        <v>2599</v>
      </c>
      <c r="AN431" s="15"/>
      <c r="AO431" s="39"/>
      <c r="AP431" s="89">
        <f t="shared" si="33"/>
        <v>4</v>
      </c>
      <c r="AQ431" s="13" t="str">
        <f t="shared" si="34"/>
        <v>Inzet Brw functieCompagnies Cdt</v>
      </c>
    </row>
    <row r="432" spans="1:43" x14ac:dyDescent="0.25">
      <c r="A432" s="15" t="s">
        <v>2580</v>
      </c>
      <c r="B432" s="15" t="s">
        <v>1608</v>
      </c>
      <c r="C432" s="15">
        <v>7</v>
      </c>
      <c r="D432" s="15" t="s">
        <v>2600</v>
      </c>
      <c r="E432" s="94">
        <v>200011987</v>
      </c>
      <c r="F432" s="15">
        <v>200032708</v>
      </c>
      <c r="G432" s="15" t="s">
        <v>2582</v>
      </c>
      <c r="H432" s="15" t="s">
        <v>2582</v>
      </c>
      <c r="I432" s="15" t="s">
        <v>2582</v>
      </c>
      <c r="J432" s="15"/>
      <c r="K432" s="15">
        <v>75</v>
      </c>
      <c r="L432" s="15"/>
      <c r="M432" s="15"/>
      <c r="N432" s="15"/>
      <c r="O432" s="15"/>
      <c r="P432" s="15"/>
      <c r="Q432" s="15"/>
      <c r="R432" s="15"/>
      <c r="S432" s="15" t="s">
        <v>2365</v>
      </c>
      <c r="T432" s="38">
        <v>1</v>
      </c>
      <c r="U432" s="95"/>
      <c r="V432" s="95"/>
      <c r="W432" s="95"/>
      <c r="X432" s="95"/>
      <c r="Y432" s="95"/>
      <c r="Z432" s="15"/>
      <c r="AA432" s="15"/>
      <c r="AB432" s="39">
        <f t="shared" si="30"/>
        <v>17</v>
      </c>
      <c r="AC432" s="39">
        <f t="shared" si="31"/>
        <v>20</v>
      </c>
      <c r="AD432" s="96" t="s">
        <v>2601</v>
      </c>
      <c r="AE432" s="15" t="str">
        <f t="shared" si="32"/>
        <v>(Controleur preventie)</v>
      </c>
      <c r="AF432" s="39"/>
      <c r="AG432" s="39" t="s">
        <v>1560</v>
      </c>
      <c r="AH432" s="39" t="s">
        <v>1613</v>
      </c>
      <c r="AI432" s="39" t="s">
        <v>1561</v>
      </c>
      <c r="AJ432" s="39" t="s">
        <v>1613</v>
      </c>
      <c r="AK432" s="39" t="s">
        <v>1613</v>
      </c>
      <c r="AL432" s="15"/>
      <c r="AM432" s="15" t="s">
        <v>2600</v>
      </c>
      <c r="AN432" s="15"/>
      <c r="AO432" s="39"/>
      <c r="AP432" s="89">
        <f t="shared" si="33"/>
        <v>20</v>
      </c>
      <c r="AQ432" s="13" t="str">
        <f t="shared" si="34"/>
        <v>Inzet Brw functieControleur preventie</v>
      </c>
    </row>
    <row r="433" spans="1:43" x14ac:dyDescent="0.25">
      <c r="A433" s="15" t="s">
        <v>2580</v>
      </c>
      <c r="B433" s="15" t="s">
        <v>1608</v>
      </c>
      <c r="C433" s="15">
        <v>8</v>
      </c>
      <c r="D433" s="15" t="s">
        <v>2602</v>
      </c>
      <c r="E433" s="94">
        <v>200011987</v>
      </c>
      <c r="F433" s="15">
        <v>200040098</v>
      </c>
      <c r="G433" s="15" t="s">
        <v>2582</v>
      </c>
      <c r="H433" s="15" t="s">
        <v>2582</v>
      </c>
      <c r="I433" s="15" t="s">
        <v>2582</v>
      </c>
      <c r="J433" s="15"/>
      <c r="K433" s="15">
        <v>75</v>
      </c>
      <c r="L433" s="15"/>
      <c r="M433" s="15"/>
      <c r="N433" s="15"/>
      <c r="O433" s="15"/>
      <c r="P433" s="15"/>
      <c r="Q433" s="15"/>
      <c r="R433" s="15"/>
      <c r="S433" s="15" t="s">
        <v>2365</v>
      </c>
      <c r="T433" s="38">
        <v>1</v>
      </c>
      <c r="U433" s="95"/>
      <c r="V433" s="95"/>
      <c r="W433" s="95"/>
      <c r="X433" s="95"/>
      <c r="Y433" s="95"/>
      <c r="Z433" s="15"/>
      <c r="AA433" s="15"/>
      <c r="AB433" s="39">
        <f t="shared" si="30"/>
        <v>17</v>
      </c>
      <c r="AC433" s="39">
        <f t="shared" si="31"/>
        <v>19</v>
      </c>
      <c r="AD433" s="96" t="s">
        <v>2603</v>
      </c>
      <c r="AE433" s="15" t="str">
        <f t="shared" si="32"/>
        <v>(Coord. Lok. Afh.)</v>
      </c>
      <c r="AF433" s="39"/>
      <c r="AG433" s="39" t="s">
        <v>1560</v>
      </c>
      <c r="AH433" s="39" t="s">
        <v>1613</v>
      </c>
      <c r="AI433" s="39" t="s">
        <v>1561</v>
      </c>
      <c r="AJ433" s="39" t="s">
        <v>1613</v>
      </c>
      <c r="AK433" s="39" t="s">
        <v>1613</v>
      </c>
      <c r="AL433" s="15"/>
      <c r="AM433" s="15" t="s">
        <v>2604</v>
      </c>
      <c r="AN433" s="15"/>
      <c r="AO433" s="39"/>
      <c r="AP433" s="89">
        <f t="shared" si="33"/>
        <v>16</v>
      </c>
      <c r="AQ433" s="13" t="str">
        <f t="shared" si="34"/>
        <v>Inzet Brw functieCoord. Lok Afhandel</v>
      </c>
    </row>
    <row r="434" spans="1:43" x14ac:dyDescent="0.25">
      <c r="A434" s="15" t="s">
        <v>2580</v>
      </c>
      <c r="B434" s="15" t="s">
        <v>1608</v>
      </c>
      <c r="C434" s="15">
        <v>9</v>
      </c>
      <c r="D434" s="15" t="s">
        <v>2605</v>
      </c>
      <c r="E434" s="94">
        <v>200011987</v>
      </c>
      <c r="F434" s="15">
        <v>200038736</v>
      </c>
      <c r="G434" s="15" t="s">
        <v>2582</v>
      </c>
      <c r="H434" s="15" t="s">
        <v>2582</v>
      </c>
      <c r="I434" s="15" t="s">
        <v>2582</v>
      </c>
      <c r="J434" s="15"/>
      <c r="K434" s="15">
        <v>75</v>
      </c>
      <c r="L434" s="15"/>
      <c r="M434" s="15"/>
      <c r="N434" s="15"/>
      <c r="O434" s="15"/>
      <c r="P434" s="15"/>
      <c r="Q434" s="15"/>
      <c r="R434" s="15"/>
      <c r="S434" s="15" t="s">
        <v>2365</v>
      </c>
      <c r="T434" s="38">
        <v>1</v>
      </c>
      <c r="U434" s="95"/>
      <c r="V434" s="95"/>
      <c r="W434" s="95"/>
      <c r="X434" s="95"/>
      <c r="Y434" s="95"/>
      <c r="Z434" s="15"/>
      <c r="AA434" s="15"/>
      <c r="AB434" s="39">
        <f t="shared" si="30"/>
        <v>17</v>
      </c>
      <c r="AC434" s="39">
        <f t="shared" si="31"/>
        <v>10</v>
      </c>
      <c r="AD434" s="96" t="s">
        <v>2606</v>
      </c>
      <c r="AE434" s="15" t="str">
        <f t="shared" si="32"/>
        <v>(Coord. TCO)</v>
      </c>
      <c r="AF434" s="39"/>
      <c r="AG434" s="39" t="s">
        <v>1560</v>
      </c>
      <c r="AH434" s="39" t="s">
        <v>1613</v>
      </c>
      <c r="AI434" s="39" t="s">
        <v>1561</v>
      </c>
      <c r="AJ434" s="39" t="s">
        <v>1613</v>
      </c>
      <c r="AK434" s="39" t="s">
        <v>1613</v>
      </c>
      <c r="AL434" s="15"/>
      <c r="AM434" s="15" t="s">
        <v>2605</v>
      </c>
      <c r="AN434" s="15"/>
      <c r="AO434" s="39"/>
      <c r="AP434" s="89">
        <f t="shared" si="33"/>
        <v>10</v>
      </c>
      <c r="AQ434" s="13" t="str">
        <f t="shared" si="34"/>
        <v>Inzet Brw functieCoord. TCO</v>
      </c>
    </row>
    <row r="435" spans="1:43" x14ac:dyDescent="0.25">
      <c r="A435" s="15" t="s">
        <v>2580</v>
      </c>
      <c r="B435" s="15" t="s">
        <v>1608</v>
      </c>
      <c r="C435" s="15">
        <v>10</v>
      </c>
      <c r="D435" s="15" t="s">
        <v>11887</v>
      </c>
      <c r="E435" s="94">
        <v>200011987</v>
      </c>
      <c r="F435" s="15">
        <v>200032711</v>
      </c>
      <c r="G435" s="15" t="s">
        <v>2582</v>
      </c>
      <c r="H435" s="15" t="s">
        <v>2582</v>
      </c>
      <c r="I435" s="15" t="s">
        <v>2582</v>
      </c>
      <c r="J435" s="15"/>
      <c r="K435" s="15">
        <v>75</v>
      </c>
      <c r="L435" s="15"/>
      <c r="M435" s="15"/>
      <c r="N435" s="15"/>
      <c r="O435" s="15"/>
      <c r="P435" s="15"/>
      <c r="Q435" s="15"/>
      <c r="R435" s="15"/>
      <c r="S435" s="15" t="s">
        <v>2365</v>
      </c>
      <c r="T435" s="38">
        <v>1</v>
      </c>
      <c r="U435" s="95"/>
      <c r="V435" s="95"/>
      <c r="W435" s="95"/>
      <c r="X435" s="95"/>
      <c r="Y435" s="95"/>
      <c r="Z435" s="15"/>
      <c r="AA435" s="15"/>
      <c r="AB435" s="39">
        <f t="shared" si="30"/>
        <v>17</v>
      </c>
      <c r="AC435" s="39">
        <f t="shared" si="31"/>
        <v>19</v>
      </c>
      <c r="AD435" s="96" t="s">
        <v>11888</v>
      </c>
      <c r="AE435" s="15" t="str">
        <f t="shared" si="32"/>
        <v>(CUGS)</v>
      </c>
      <c r="AF435" s="39"/>
      <c r="AG435" s="39" t="s">
        <v>1560</v>
      </c>
      <c r="AH435" s="39" t="s">
        <v>1613</v>
      </c>
      <c r="AI435" s="39" t="s">
        <v>1561</v>
      </c>
      <c r="AJ435" s="39" t="s">
        <v>1613</v>
      </c>
      <c r="AK435" s="39" t="s">
        <v>1613</v>
      </c>
      <c r="AL435" s="15"/>
      <c r="AM435" s="15" t="s">
        <v>2607</v>
      </c>
      <c r="AN435" s="15"/>
      <c r="AO435" s="39"/>
      <c r="AP435" s="89">
        <f t="shared" si="33"/>
        <v>4</v>
      </c>
      <c r="AQ435" s="13" t="str">
        <f t="shared" si="34"/>
        <v>Inzet Brw functieCoord. Uitgangstel.</v>
      </c>
    </row>
    <row r="436" spans="1:43" x14ac:dyDescent="0.25">
      <c r="A436" s="85" t="s">
        <v>2580</v>
      </c>
      <c r="B436" s="15" t="s">
        <v>1608</v>
      </c>
      <c r="C436" s="15">
        <v>11</v>
      </c>
      <c r="D436" s="38" t="s">
        <v>2608</v>
      </c>
      <c r="E436" s="94">
        <v>200011987</v>
      </c>
      <c r="F436" s="15">
        <v>200041331</v>
      </c>
      <c r="G436" s="15" t="s">
        <v>2582</v>
      </c>
      <c r="H436" s="15" t="s">
        <v>2582</v>
      </c>
      <c r="I436" s="15" t="s">
        <v>2582</v>
      </c>
      <c r="J436" s="15"/>
      <c r="K436" s="15">
        <v>75</v>
      </c>
      <c r="L436" s="15"/>
      <c r="M436" s="15"/>
      <c r="N436" s="15"/>
      <c r="O436" s="15"/>
      <c r="P436" s="15"/>
      <c r="Q436" s="15"/>
      <c r="R436" s="15"/>
      <c r="S436" s="15" t="s">
        <v>2365</v>
      </c>
      <c r="T436" s="38">
        <v>1</v>
      </c>
      <c r="U436" s="95"/>
      <c r="V436" s="95"/>
      <c r="W436" s="95"/>
      <c r="X436" s="95"/>
      <c r="Y436" s="95"/>
      <c r="Z436" s="15"/>
      <c r="AA436" s="15"/>
      <c r="AB436" s="39">
        <f t="shared" si="30"/>
        <v>17</v>
      </c>
      <c r="AC436" s="39">
        <f t="shared" si="31"/>
        <v>20</v>
      </c>
      <c r="AD436" s="96" t="s">
        <v>2609</v>
      </c>
      <c r="AE436" s="15" t="str">
        <f t="shared" si="32"/>
        <v>(CVE)</v>
      </c>
      <c r="AF436" s="39"/>
      <c r="AG436" s="39" t="s">
        <v>1560</v>
      </c>
      <c r="AH436" s="39" t="s">
        <v>1613</v>
      </c>
      <c r="AI436" s="39" t="s">
        <v>1561</v>
      </c>
      <c r="AJ436" s="39" t="s">
        <v>1613</v>
      </c>
      <c r="AK436" s="39" t="s">
        <v>1613</v>
      </c>
      <c r="AL436" s="15"/>
      <c r="AM436" s="15" t="s">
        <v>2610</v>
      </c>
      <c r="AN436" s="15"/>
      <c r="AO436" s="39"/>
      <c r="AP436" s="89">
        <f t="shared" si="33"/>
        <v>3</v>
      </c>
      <c r="AQ436" s="13" t="str">
        <f t="shared" si="34"/>
        <v>Inzet Brw functieCoord. Verkenning eh</v>
      </c>
    </row>
    <row r="437" spans="1:43" x14ac:dyDescent="0.25">
      <c r="A437" s="15" t="s">
        <v>2580</v>
      </c>
      <c r="B437" s="15" t="s">
        <v>1608</v>
      </c>
      <c r="C437" s="15">
        <v>12</v>
      </c>
      <c r="D437" s="15" t="s">
        <v>2611</v>
      </c>
      <c r="E437" s="94">
        <v>200011987</v>
      </c>
      <c r="F437" s="15">
        <v>200032693</v>
      </c>
      <c r="G437" s="15" t="s">
        <v>2582</v>
      </c>
      <c r="H437" s="15" t="s">
        <v>2582</v>
      </c>
      <c r="I437" s="15" t="s">
        <v>2582</v>
      </c>
      <c r="J437" s="15"/>
      <c r="K437" s="15">
        <v>75</v>
      </c>
      <c r="L437" s="15"/>
      <c r="M437" s="15"/>
      <c r="N437" s="15"/>
      <c r="O437" s="15"/>
      <c r="P437" s="15"/>
      <c r="Q437" s="15"/>
      <c r="R437" s="15"/>
      <c r="S437" s="15" t="s">
        <v>2365</v>
      </c>
      <c r="T437" s="38">
        <v>1</v>
      </c>
      <c r="U437" s="95"/>
      <c r="V437" s="95"/>
      <c r="W437" s="95"/>
      <c r="X437" s="95"/>
      <c r="Y437" s="95"/>
      <c r="Z437" s="15"/>
      <c r="AA437" s="15"/>
      <c r="AB437" s="39">
        <f t="shared" si="30"/>
        <v>17</v>
      </c>
      <c r="AC437" s="39">
        <f t="shared" si="31"/>
        <v>12</v>
      </c>
      <c r="AD437" s="96" t="s">
        <v>2612</v>
      </c>
      <c r="AE437" s="15" t="str">
        <f t="shared" si="32"/>
        <v>(Duikadviseur)</v>
      </c>
      <c r="AF437" s="39"/>
      <c r="AG437" s="39" t="s">
        <v>1560</v>
      </c>
      <c r="AH437" s="39" t="s">
        <v>1613</v>
      </c>
      <c r="AI437" s="39" t="s">
        <v>1561</v>
      </c>
      <c r="AJ437" s="39" t="s">
        <v>1613</v>
      </c>
      <c r="AK437" s="39" t="s">
        <v>1613</v>
      </c>
      <c r="AL437" s="15"/>
      <c r="AM437" s="15" t="s">
        <v>2611</v>
      </c>
      <c r="AN437" s="15"/>
      <c r="AO437" s="39"/>
      <c r="AP437" s="89">
        <f t="shared" si="33"/>
        <v>12</v>
      </c>
      <c r="AQ437" s="13" t="str">
        <f t="shared" si="34"/>
        <v>Inzet Brw functieDuikadviseur</v>
      </c>
    </row>
    <row r="438" spans="1:43" x14ac:dyDescent="0.25">
      <c r="A438" s="15" t="s">
        <v>2580</v>
      </c>
      <c r="B438" s="15" t="s">
        <v>1608</v>
      </c>
      <c r="C438" s="15">
        <v>13</v>
      </c>
      <c r="D438" s="15" t="s">
        <v>2613</v>
      </c>
      <c r="E438" s="94">
        <v>200011987</v>
      </c>
      <c r="F438" s="15">
        <v>200032704</v>
      </c>
      <c r="G438" s="15" t="s">
        <v>2582</v>
      </c>
      <c r="H438" s="15" t="s">
        <v>2582</v>
      </c>
      <c r="I438" s="15" t="s">
        <v>2582</v>
      </c>
      <c r="J438" s="15"/>
      <c r="K438" s="15">
        <v>75</v>
      </c>
      <c r="L438" s="15"/>
      <c r="M438" s="15"/>
      <c r="N438" s="15"/>
      <c r="O438" s="15"/>
      <c r="P438" s="15"/>
      <c r="Q438" s="15"/>
      <c r="R438" s="15"/>
      <c r="S438" s="15" t="s">
        <v>2365</v>
      </c>
      <c r="T438" s="38">
        <v>1</v>
      </c>
      <c r="U438" s="95"/>
      <c r="V438" s="95"/>
      <c r="W438" s="95"/>
      <c r="X438" s="95"/>
      <c r="Y438" s="95"/>
      <c r="Z438" s="15"/>
      <c r="AA438" s="15"/>
      <c r="AB438" s="39">
        <f t="shared" si="30"/>
        <v>17</v>
      </c>
      <c r="AC438" s="39">
        <f t="shared" si="31"/>
        <v>16</v>
      </c>
      <c r="AD438" s="96" t="s">
        <v>2614</v>
      </c>
      <c r="AE438" s="15" t="str">
        <f t="shared" si="32"/>
        <v>(F-LOG)</v>
      </c>
      <c r="AF438" s="39"/>
      <c r="AG438" s="39" t="s">
        <v>1560</v>
      </c>
      <c r="AH438" s="39" t="s">
        <v>1613</v>
      </c>
      <c r="AI438" s="39" t="s">
        <v>1561</v>
      </c>
      <c r="AJ438" s="39" t="s">
        <v>1613</v>
      </c>
      <c r="AK438" s="39" t="s">
        <v>1613</v>
      </c>
      <c r="AL438" s="15"/>
      <c r="AM438" s="15" t="s">
        <v>12090</v>
      </c>
      <c r="AN438" s="15"/>
      <c r="AO438" s="39"/>
      <c r="AP438" s="89">
        <f t="shared" si="33"/>
        <v>5</v>
      </c>
      <c r="AQ438" s="13" t="str">
        <f t="shared" si="34"/>
        <v>Inzet Brw functieFunct. Logistiek</v>
      </c>
    </row>
    <row r="439" spans="1:43" x14ac:dyDescent="0.25">
      <c r="A439" s="10" t="s">
        <v>2580</v>
      </c>
      <c r="B439" s="10" t="s">
        <v>1608</v>
      </c>
      <c r="C439" s="10">
        <v>14</v>
      </c>
      <c r="D439" s="10" t="s">
        <v>2615</v>
      </c>
      <c r="E439" s="115">
        <v>200011987</v>
      </c>
      <c r="F439" s="10">
        <v>200040485</v>
      </c>
      <c r="G439" s="10" t="s">
        <v>2582</v>
      </c>
      <c r="H439" s="10" t="s">
        <v>2582</v>
      </c>
      <c r="I439" s="10" t="s">
        <v>2582</v>
      </c>
      <c r="J439" s="10"/>
      <c r="K439" s="10">
        <v>75</v>
      </c>
      <c r="L439" s="10"/>
      <c r="M439" s="10"/>
      <c r="N439" s="10"/>
      <c r="O439" s="10"/>
      <c r="P439" s="10"/>
      <c r="Q439" s="10"/>
      <c r="R439" s="10"/>
      <c r="S439" s="10" t="s">
        <v>2365</v>
      </c>
      <c r="T439" s="116">
        <v>1</v>
      </c>
      <c r="U439" s="117"/>
      <c r="V439" s="117"/>
      <c r="W439" s="117"/>
      <c r="X439" s="117"/>
      <c r="Y439" s="117"/>
      <c r="Z439" s="10"/>
      <c r="AA439" s="10"/>
      <c r="AB439" s="39">
        <f t="shared" si="30"/>
        <v>17</v>
      </c>
      <c r="AC439" s="118">
        <f t="shared" si="31"/>
        <v>18</v>
      </c>
      <c r="AD439" s="119" t="s">
        <v>2616</v>
      </c>
      <c r="AE439" s="10" t="str">
        <f t="shared" si="32"/>
        <v>(Gezagvoerder drone)</v>
      </c>
      <c r="AF439" s="118"/>
      <c r="AG439" s="118" t="s">
        <v>1560</v>
      </c>
      <c r="AH439" s="118" t="s">
        <v>1613</v>
      </c>
      <c r="AI439" s="118" t="s">
        <v>1561</v>
      </c>
      <c r="AJ439" s="118" t="s">
        <v>1613</v>
      </c>
      <c r="AK439" s="118" t="s">
        <v>1613</v>
      </c>
      <c r="AL439" s="10"/>
      <c r="AM439" s="10" t="s">
        <v>2615</v>
      </c>
      <c r="AN439" s="10" t="s">
        <v>12867</v>
      </c>
      <c r="AO439" s="118" t="s">
        <v>12550</v>
      </c>
      <c r="AP439" s="89">
        <f t="shared" si="33"/>
        <v>18</v>
      </c>
      <c r="AQ439" s="13" t="str">
        <f t="shared" si="34"/>
        <v>Inzet Brw functieGezagvoerder drone</v>
      </c>
    </row>
    <row r="440" spans="1:43" ht="45" x14ac:dyDescent="0.25">
      <c r="A440" s="1" t="s">
        <v>2580</v>
      </c>
      <c r="B440" s="1" t="s">
        <v>1608</v>
      </c>
      <c r="C440" s="1">
        <v>14</v>
      </c>
      <c r="D440" s="1" t="s">
        <v>12686</v>
      </c>
      <c r="E440" s="109">
        <v>0</v>
      </c>
      <c r="F440" s="1"/>
      <c r="G440" s="1" t="s">
        <v>2582</v>
      </c>
      <c r="H440" s="1" t="s">
        <v>2582</v>
      </c>
      <c r="I440" s="1" t="s">
        <v>2582</v>
      </c>
      <c r="J440" s="1"/>
      <c r="K440" s="1">
        <v>75</v>
      </c>
      <c r="L440" s="1"/>
      <c r="M440" s="1"/>
      <c r="N440" s="1"/>
      <c r="O440" s="1"/>
      <c r="P440" s="1"/>
      <c r="Q440" s="1"/>
      <c r="R440" s="1"/>
      <c r="S440" s="1" t="s">
        <v>2365</v>
      </c>
      <c r="T440" s="110">
        <v>1</v>
      </c>
      <c r="U440" s="111"/>
      <c r="V440" s="111" t="s">
        <v>12689</v>
      </c>
      <c r="W440" s="111"/>
      <c r="X440" s="111"/>
      <c r="Y440" s="111"/>
      <c r="Z440" s="1"/>
      <c r="AA440" s="1"/>
      <c r="AB440" s="39">
        <f t="shared" si="30"/>
        <v>17</v>
      </c>
      <c r="AC440" s="97">
        <f t="shared" si="31"/>
        <v>20</v>
      </c>
      <c r="AD440" s="112" t="s">
        <v>12687</v>
      </c>
      <c r="AE440" s="1" t="str">
        <f t="shared" si="32"/>
        <v>(HBE-B)</v>
      </c>
      <c r="AF440" s="97"/>
      <c r="AG440" s="97" t="s">
        <v>1560</v>
      </c>
      <c r="AH440" s="97" t="s">
        <v>1613</v>
      </c>
      <c r="AI440" s="97" t="s">
        <v>1561</v>
      </c>
      <c r="AJ440" s="97" t="s">
        <v>1613</v>
      </c>
      <c r="AK440" s="97" t="s">
        <v>1613</v>
      </c>
      <c r="AL440" s="1"/>
      <c r="AM440" s="1" t="s">
        <v>12688</v>
      </c>
      <c r="AN440" s="1"/>
      <c r="AO440" s="97" t="s">
        <v>12198</v>
      </c>
      <c r="AP440" s="89">
        <f t="shared" si="33"/>
        <v>5</v>
      </c>
      <c r="AQ440" s="13" t="str">
        <f t="shared" si="34"/>
        <v>Inzet Brw functieHfd bron- en emissie</v>
      </c>
    </row>
    <row r="441" spans="1:43" x14ac:dyDescent="0.25">
      <c r="A441" s="15" t="s">
        <v>2580</v>
      </c>
      <c r="B441" s="15" t="s">
        <v>1608</v>
      </c>
      <c r="C441" s="9">
        <v>15</v>
      </c>
      <c r="D441" s="15" t="s">
        <v>11747</v>
      </c>
      <c r="E441" s="94">
        <v>200011987</v>
      </c>
      <c r="F441" s="15">
        <v>200041332</v>
      </c>
      <c r="G441" s="15" t="s">
        <v>2582</v>
      </c>
      <c r="H441" s="15" t="s">
        <v>2582</v>
      </c>
      <c r="I441" s="15" t="s">
        <v>2582</v>
      </c>
      <c r="J441" s="15"/>
      <c r="K441" s="15">
        <v>75</v>
      </c>
      <c r="L441" s="15"/>
      <c r="M441" s="15"/>
      <c r="N441" s="15"/>
      <c r="O441" s="15"/>
      <c r="P441" s="15"/>
      <c r="Q441" s="15"/>
      <c r="R441" s="15"/>
      <c r="S441" s="15" t="s">
        <v>2365</v>
      </c>
      <c r="T441" s="38">
        <v>1</v>
      </c>
      <c r="U441" s="95"/>
      <c r="V441" s="95"/>
      <c r="W441" s="95"/>
      <c r="X441" s="95"/>
      <c r="Y441" s="95"/>
      <c r="Z441" s="15"/>
      <c r="AA441" s="15"/>
      <c r="AB441" s="39">
        <f t="shared" si="30"/>
        <v>17</v>
      </c>
      <c r="AC441" s="39">
        <f t="shared" si="31"/>
        <v>14</v>
      </c>
      <c r="AD441" s="96" t="s">
        <v>11749</v>
      </c>
      <c r="AE441" s="15" t="str">
        <f t="shared" si="32"/>
        <v>(HIN-B)</v>
      </c>
      <c r="AF441" s="39"/>
      <c r="AG441" s="39" t="s">
        <v>1560</v>
      </c>
      <c r="AH441" s="39" t="s">
        <v>1613</v>
      </c>
      <c r="AI441" s="39" t="s">
        <v>1561</v>
      </c>
      <c r="AJ441" s="39" t="s">
        <v>1613</v>
      </c>
      <c r="AK441" s="39" t="s">
        <v>1613</v>
      </c>
      <c r="AL441" s="15"/>
      <c r="AM441" s="15" t="s">
        <v>11746</v>
      </c>
      <c r="AN441" s="15"/>
      <c r="AO441" s="39" t="s">
        <v>12187</v>
      </c>
      <c r="AP441" s="89">
        <f t="shared" si="33"/>
        <v>5</v>
      </c>
      <c r="AQ441" s="13" t="str">
        <f t="shared" si="34"/>
        <v>Inzet Brw functieHfd informatie</v>
      </c>
    </row>
    <row r="442" spans="1:43" x14ac:dyDescent="0.25">
      <c r="A442" s="15" t="s">
        <v>2580</v>
      </c>
      <c r="B442" s="15" t="s">
        <v>1608</v>
      </c>
      <c r="C442" s="9">
        <v>16</v>
      </c>
      <c r="D442" s="15" t="s">
        <v>11748</v>
      </c>
      <c r="E442" s="94">
        <v>200011987</v>
      </c>
      <c r="F442" s="15">
        <v>200041333</v>
      </c>
      <c r="G442" s="15" t="s">
        <v>2582</v>
      </c>
      <c r="H442" s="15" t="s">
        <v>2582</v>
      </c>
      <c r="I442" s="15" t="s">
        <v>2582</v>
      </c>
      <c r="J442" s="15"/>
      <c r="K442" s="15">
        <v>75</v>
      </c>
      <c r="L442" s="15"/>
      <c r="M442" s="15"/>
      <c r="N442" s="15"/>
      <c r="O442" s="15"/>
      <c r="P442" s="15"/>
      <c r="Q442" s="15"/>
      <c r="R442" s="15"/>
      <c r="S442" s="15" t="s">
        <v>2365</v>
      </c>
      <c r="T442" s="38">
        <v>1</v>
      </c>
      <c r="U442" s="95"/>
      <c r="V442" s="95"/>
      <c r="W442" s="95"/>
      <c r="X442" s="95"/>
      <c r="Y442" s="95"/>
      <c r="Z442" s="15"/>
      <c r="AA442" s="15"/>
      <c r="AB442" s="39">
        <f t="shared" si="30"/>
        <v>17</v>
      </c>
      <c r="AC442" s="39">
        <f t="shared" si="31"/>
        <v>17</v>
      </c>
      <c r="AD442" s="96" t="s">
        <v>11750</v>
      </c>
      <c r="AE442" s="15" t="str">
        <f t="shared" si="32"/>
        <v>(HON-B)</v>
      </c>
      <c r="AF442" s="39"/>
      <c r="AG442" s="39" t="s">
        <v>1560</v>
      </c>
      <c r="AH442" s="39" t="s">
        <v>1613</v>
      </c>
      <c r="AI442" s="39" t="s">
        <v>1561</v>
      </c>
      <c r="AJ442" s="39" t="s">
        <v>1613</v>
      </c>
      <c r="AK442" s="39" t="s">
        <v>1613</v>
      </c>
      <c r="AL442" s="15"/>
      <c r="AM442" s="15" t="s">
        <v>11745</v>
      </c>
      <c r="AN442" s="15"/>
      <c r="AO442" s="39" t="s">
        <v>12187</v>
      </c>
      <c r="AP442" s="89">
        <f t="shared" si="33"/>
        <v>5</v>
      </c>
      <c r="AQ442" s="13" t="str">
        <f t="shared" si="34"/>
        <v>Inzet Brw functieHfd ondersteuning</v>
      </c>
    </row>
    <row r="443" spans="1:43" x14ac:dyDescent="0.25">
      <c r="A443" s="15" t="s">
        <v>2580</v>
      </c>
      <c r="B443" s="15" t="s">
        <v>1608</v>
      </c>
      <c r="C443" s="9">
        <v>17</v>
      </c>
      <c r="D443" s="15" t="s">
        <v>2617</v>
      </c>
      <c r="E443" s="94">
        <v>200011987</v>
      </c>
      <c r="F443" s="15">
        <v>200032695</v>
      </c>
      <c r="G443" s="15" t="s">
        <v>2582</v>
      </c>
      <c r="H443" s="15" t="s">
        <v>2582</v>
      </c>
      <c r="I443" s="15" t="s">
        <v>2582</v>
      </c>
      <c r="J443" s="15"/>
      <c r="K443" s="15">
        <v>75</v>
      </c>
      <c r="L443" s="15"/>
      <c r="M443" s="15"/>
      <c r="N443" s="15"/>
      <c r="O443" s="15"/>
      <c r="P443" s="15"/>
      <c r="Q443" s="15"/>
      <c r="R443" s="15"/>
      <c r="S443" s="15" t="s">
        <v>2365</v>
      </c>
      <c r="T443" s="38">
        <v>1</v>
      </c>
      <c r="U443" s="95"/>
      <c r="V443" s="95"/>
      <c r="W443" s="95"/>
      <c r="X443" s="95"/>
      <c r="Y443" s="95"/>
      <c r="Z443" s="15"/>
      <c r="AA443" s="15"/>
      <c r="AB443" s="39">
        <f t="shared" si="30"/>
        <v>17</v>
      </c>
      <c r="AC443" s="39">
        <f t="shared" si="31"/>
        <v>18</v>
      </c>
      <c r="AD443" s="96" t="s">
        <v>2618</v>
      </c>
      <c r="AE443" s="15" t="str">
        <f t="shared" si="32"/>
        <v>(HOVD-B)</v>
      </c>
      <c r="AF443" s="39"/>
      <c r="AG443" s="39" t="s">
        <v>1560</v>
      </c>
      <c r="AH443" s="39" t="s">
        <v>1613</v>
      </c>
      <c r="AI443" s="39" t="s">
        <v>1561</v>
      </c>
      <c r="AJ443" s="39" t="s">
        <v>1613</v>
      </c>
      <c r="AK443" s="39" t="s">
        <v>1613</v>
      </c>
      <c r="AL443" s="15"/>
      <c r="AM443" s="15" t="s">
        <v>2619</v>
      </c>
      <c r="AN443" s="15"/>
      <c r="AO443" s="39" t="s">
        <v>12187</v>
      </c>
      <c r="AP443" s="89">
        <f t="shared" si="33"/>
        <v>6</v>
      </c>
      <c r="AQ443" s="13" t="str">
        <f t="shared" si="34"/>
        <v>Inzet Brw functieHfd Off. v. Dienst</v>
      </c>
    </row>
    <row r="444" spans="1:43" x14ac:dyDescent="0.25">
      <c r="A444" s="15" t="s">
        <v>2580</v>
      </c>
      <c r="B444" s="15" t="s">
        <v>1608</v>
      </c>
      <c r="C444" s="9">
        <v>18</v>
      </c>
      <c r="D444" s="15" t="s">
        <v>2620</v>
      </c>
      <c r="E444" s="94">
        <v>200011987</v>
      </c>
      <c r="F444" s="15">
        <v>200032696</v>
      </c>
      <c r="G444" s="15" t="s">
        <v>2582</v>
      </c>
      <c r="H444" s="15" t="s">
        <v>2582</v>
      </c>
      <c r="I444" s="15" t="s">
        <v>2582</v>
      </c>
      <c r="J444" s="15"/>
      <c r="K444" s="15">
        <v>75</v>
      </c>
      <c r="L444" s="15"/>
      <c r="M444" s="15"/>
      <c r="N444" s="15"/>
      <c r="O444" s="15"/>
      <c r="P444" s="15"/>
      <c r="Q444" s="15"/>
      <c r="R444" s="15"/>
      <c r="S444" s="15" t="s">
        <v>2365</v>
      </c>
      <c r="T444" s="38">
        <v>1</v>
      </c>
      <c r="U444" s="95"/>
      <c r="V444" s="95"/>
      <c r="W444" s="95"/>
      <c r="X444" s="95"/>
      <c r="Y444" s="95"/>
      <c r="Z444" s="15"/>
      <c r="AA444" s="15"/>
      <c r="AB444" s="39">
        <f t="shared" si="30"/>
        <v>17</v>
      </c>
      <c r="AC444" s="39">
        <f t="shared" si="31"/>
        <v>19</v>
      </c>
      <c r="AD444" s="96" t="s">
        <v>2621</v>
      </c>
      <c r="AE444" s="15" t="str">
        <f t="shared" si="32"/>
        <v>(HOVD-B groep)</v>
      </c>
      <c r="AF444" s="39"/>
      <c r="AG444" s="39" t="s">
        <v>1560</v>
      </c>
      <c r="AH444" s="39" t="s">
        <v>1613</v>
      </c>
      <c r="AI444" s="39" t="s">
        <v>1561</v>
      </c>
      <c r="AJ444" s="39" t="s">
        <v>1613</v>
      </c>
      <c r="AK444" s="39" t="s">
        <v>1613</v>
      </c>
      <c r="AL444" s="15"/>
      <c r="AM444" s="15" t="s">
        <v>2622</v>
      </c>
      <c r="AN444" s="15"/>
      <c r="AO444" s="39" t="s">
        <v>12187</v>
      </c>
      <c r="AP444" s="89">
        <f t="shared" si="33"/>
        <v>12</v>
      </c>
      <c r="AQ444" s="13" t="str">
        <f t="shared" si="34"/>
        <v>Inzet Brw functieHfd Off. v. Dst grp</v>
      </c>
    </row>
    <row r="445" spans="1:43" x14ac:dyDescent="0.25">
      <c r="A445" s="15" t="s">
        <v>2580</v>
      </c>
      <c r="B445" s="15" t="s">
        <v>1608</v>
      </c>
      <c r="C445" s="9">
        <v>19</v>
      </c>
      <c r="D445" s="15" t="s">
        <v>2625</v>
      </c>
      <c r="E445" s="94">
        <v>200011987</v>
      </c>
      <c r="F445" s="15">
        <v>200032692</v>
      </c>
      <c r="G445" s="15" t="s">
        <v>2582</v>
      </c>
      <c r="H445" s="15" t="s">
        <v>2582</v>
      </c>
      <c r="I445" s="15" t="s">
        <v>2582</v>
      </c>
      <c r="J445" s="15"/>
      <c r="K445" s="15">
        <v>75</v>
      </c>
      <c r="L445" s="15"/>
      <c r="M445" s="15"/>
      <c r="N445" s="15"/>
      <c r="O445" s="15"/>
      <c r="P445" s="15"/>
      <c r="Q445" s="15"/>
      <c r="R445" s="15"/>
      <c r="S445" s="15" t="s">
        <v>2365</v>
      </c>
      <c r="T445" s="38">
        <v>1</v>
      </c>
      <c r="U445" s="95"/>
      <c r="V445" s="95"/>
      <c r="W445" s="95"/>
      <c r="X445" s="95"/>
      <c r="Y445" s="95"/>
      <c r="Z445" s="15"/>
      <c r="AA445" s="15"/>
      <c r="AB445" s="39">
        <f t="shared" si="30"/>
        <v>17</v>
      </c>
      <c r="AC445" s="39">
        <f t="shared" si="31"/>
        <v>18</v>
      </c>
      <c r="AD445" s="96" t="s">
        <v>2626</v>
      </c>
      <c r="AE445" s="15" t="str">
        <f t="shared" si="32"/>
        <v>(Kazernecoordinator)</v>
      </c>
      <c r="AF445" s="39"/>
      <c r="AG445" s="39" t="s">
        <v>1560</v>
      </c>
      <c r="AH445" s="39" t="s">
        <v>1613</v>
      </c>
      <c r="AI445" s="39" t="s">
        <v>1561</v>
      </c>
      <c r="AJ445" s="39" t="s">
        <v>1613</v>
      </c>
      <c r="AK445" s="39" t="s">
        <v>1613</v>
      </c>
      <c r="AL445" s="15"/>
      <c r="AM445" s="15" t="s">
        <v>2625</v>
      </c>
      <c r="AN445" s="15"/>
      <c r="AO445" s="39" t="s">
        <v>12187</v>
      </c>
      <c r="AP445" s="89">
        <f t="shared" si="33"/>
        <v>18</v>
      </c>
      <c r="AQ445" s="13" t="str">
        <f t="shared" si="34"/>
        <v>Inzet Brw functieKazernecoordinator</v>
      </c>
    </row>
    <row r="446" spans="1:43" x14ac:dyDescent="0.25">
      <c r="A446" s="85" t="s">
        <v>2580</v>
      </c>
      <c r="B446" s="15" t="s">
        <v>1608</v>
      </c>
      <c r="C446" s="9">
        <v>20</v>
      </c>
      <c r="D446" s="38" t="s">
        <v>2627</v>
      </c>
      <c r="E446" s="94">
        <v>200011987</v>
      </c>
      <c r="F446" s="15">
        <v>200041334</v>
      </c>
      <c r="G446" s="15" t="s">
        <v>2582</v>
      </c>
      <c r="H446" s="15" t="s">
        <v>2582</v>
      </c>
      <c r="I446" s="15" t="s">
        <v>2582</v>
      </c>
      <c r="J446" s="15"/>
      <c r="K446" s="15">
        <v>75</v>
      </c>
      <c r="L446" s="15"/>
      <c r="M446" s="15"/>
      <c r="N446" s="15"/>
      <c r="O446" s="15"/>
      <c r="P446" s="15"/>
      <c r="Q446" s="15"/>
      <c r="R446" s="15"/>
      <c r="S446" s="15" t="s">
        <v>2365</v>
      </c>
      <c r="T446" s="38">
        <v>1</v>
      </c>
      <c r="U446" s="95"/>
      <c r="V446" s="95"/>
      <c r="W446" s="95"/>
      <c r="X446" s="95"/>
      <c r="Y446" s="95"/>
      <c r="Z446" s="15"/>
      <c r="AA446" s="15"/>
      <c r="AB446" s="39">
        <f t="shared" si="30"/>
        <v>17</v>
      </c>
      <c r="AC446" s="39">
        <f t="shared" si="31"/>
        <v>17</v>
      </c>
      <c r="AD446" s="96" t="s">
        <v>2628</v>
      </c>
      <c r="AE446" s="15" t="str">
        <f t="shared" si="32"/>
        <v>(Landelijk adv. NB)</v>
      </c>
      <c r="AF446" s="39"/>
      <c r="AG446" s="39" t="s">
        <v>1560</v>
      </c>
      <c r="AH446" s="39" t="s">
        <v>1613</v>
      </c>
      <c r="AI446" s="39" t="s">
        <v>1561</v>
      </c>
      <c r="AJ446" s="39" t="s">
        <v>1613</v>
      </c>
      <c r="AK446" s="39" t="s">
        <v>1613</v>
      </c>
      <c r="AL446" s="15"/>
      <c r="AM446" s="15" t="s">
        <v>2629</v>
      </c>
      <c r="AN446" s="15"/>
      <c r="AO446" s="39" t="s">
        <v>12187</v>
      </c>
      <c r="AP446" s="89">
        <f t="shared" si="33"/>
        <v>17</v>
      </c>
      <c r="AQ446" s="13" t="str">
        <f t="shared" si="34"/>
        <v>Inzet Brw functieLandelijk Adv. NB</v>
      </c>
    </row>
    <row r="447" spans="1:43" ht="120" x14ac:dyDescent="0.25">
      <c r="A447" s="85" t="s">
        <v>2580</v>
      </c>
      <c r="B447" s="15" t="s">
        <v>1608</v>
      </c>
      <c r="C447" s="9">
        <v>21</v>
      </c>
      <c r="D447" s="38" t="s">
        <v>12289</v>
      </c>
      <c r="E447" s="94">
        <v>200011987</v>
      </c>
      <c r="F447" s="15">
        <v>200041642</v>
      </c>
      <c r="G447" s="15" t="s">
        <v>2582</v>
      </c>
      <c r="H447" s="15" t="s">
        <v>2582</v>
      </c>
      <c r="I447" s="15" t="s">
        <v>2582</v>
      </c>
      <c r="J447" s="15"/>
      <c r="K447" s="15">
        <v>75</v>
      </c>
      <c r="L447" s="15"/>
      <c r="M447" s="15"/>
      <c r="N447" s="15"/>
      <c r="O447" s="15"/>
      <c r="P447" s="15"/>
      <c r="Q447" s="15"/>
      <c r="R447" s="15"/>
      <c r="S447" s="15" t="s">
        <v>2365</v>
      </c>
      <c r="T447" s="38">
        <v>1</v>
      </c>
      <c r="U447" s="95"/>
      <c r="V447" s="95" t="s">
        <v>12509</v>
      </c>
      <c r="W447" s="95"/>
      <c r="X447" s="95"/>
      <c r="Y447" s="95"/>
      <c r="Z447" s="66"/>
      <c r="AA447" s="15"/>
      <c r="AB447" s="39">
        <f t="shared" si="30"/>
        <v>17</v>
      </c>
      <c r="AC447" s="39">
        <f t="shared" si="31"/>
        <v>18</v>
      </c>
      <c r="AD447" s="96" t="s">
        <v>12290</v>
      </c>
      <c r="AE447" s="15" t="str">
        <f t="shared" si="32"/>
        <v>(Landelijk adv. TDV)</v>
      </c>
      <c r="AF447" s="39"/>
      <c r="AG447" s="39" t="s">
        <v>1560</v>
      </c>
      <c r="AH447" s="39" t="s">
        <v>1613</v>
      </c>
      <c r="AI447" s="39" t="s">
        <v>1561</v>
      </c>
      <c r="AJ447" s="39" t="s">
        <v>1613</v>
      </c>
      <c r="AK447" s="39" t="s">
        <v>1613</v>
      </c>
      <c r="AL447" s="15"/>
      <c r="AM447" s="15" t="s">
        <v>12291</v>
      </c>
      <c r="AN447" s="15"/>
      <c r="AO447" s="39" t="s">
        <v>12187</v>
      </c>
      <c r="AP447" s="89">
        <f t="shared" si="33"/>
        <v>18</v>
      </c>
      <c r="AQ447" s="13" t="str">
        <f t="shared" si="34"/>
        <v>Inzet Brw functieLandelijk Adv. TDV</v>
      </c>
    </row>
    <row r="448" spans="1:43" ht="45" x14ac:dyDescent="0.25">
      <c r="A448" s="15" t="s">
        <v>2580</v>
      </c>
      <c r="B448" s="15" t="s">
        <v>1608</v>
      </c>
      <c r="C448" s="9">
        <v>22</v>
      </c>
      <c r="D448" s="15" t="s">
        <v>2630</v>
      </c>
      <c r="E448" s="94">
        <v>200011987</v>
      </c>
      <c r="F448" s="15">
        <v>200005500</v>
      </c>
      <c r="G448" s="15" t="s">
        <v>2582</v>
      </c>
      <c r="H448" s="15" t="s">
        <v>2582</v>
      </c>
      <c r="I448" s="15" t="s">
        <v>2582</v>
      </c>
      <c r="J448" s="15"/>
      <c r="K448" s="15">
        <v>75</v>
      </c>
      <c r="L448" s="15"/>
      <c r="M448" s="15"/>
      <c r="N448" s="15"/>
      <c r="O448" s="15"/>
      <c r="P448" s="15"/>
      <c r="Q448" s="15"/>
      <c r="R448" s="15"/>
      <c r="S448" s="15" t="s">
        <v>2365</v>
      </c>
      <c r="T448" s="38">
        <v>1</v>
      </c>
      <c r="U448" s="95"/>
      <c r="V448" s="95"/>
      <c r="W448" s="95" t="s">
        <v>2469</v>
      </c>
      <c r="X448" s="95" t="s">
        <v>2470</v>
      </c>
      <c r="Y448" s="95"/>
      <c r="Z448" s="15"/>
      <c r="AA448" s="15"/>
      <c r="AB448" s="39">
        <f t="shared" si="30"/>
        <v>17</v>
      </c>
      <c r="AC448" s="39">
        <f t="shared" si="31"/>
        <v>15</v>
      </c>
      <c r="AD448" s="96" t="s">
        <v>2631</v>
      </c>
      <c r="AE448" s="15" t="str">
        <f t="shared" si="32"/>
        <v>(OVD-B)</v>
      </c>
      <c r="AF448" s="39"/>
      <c r="AG448" s="39" t="s">
        <v>1560</v>
      </c>
      <c r="AH448" s="39" t="s">
        <v>1613</v>
      </c>
      <c r="AI448" s="39" t="s">
        <v>1561</v>
      </c>
      <c r="AJ448" s="39" t="s">
        <v>1613</v>
      </c>
      <c r="AK448" s="39" t="s">
        <v>1613</v>
      </c>
      <c r="AL448" s="15"/>
      <c r="AM448" s="15" t="s">
        <v>2632</v>
      </c>
      <c r="AN448" s="15"/>
      <c r="AO448" s="39" t="s">
        <v>12187</v>
      </c>
      <c r="AP448" s="89">
        <f t="shared" si="33"/>
        <v>5</v>
      </c>
      <c r="AQ448" s="13" t="str">
        <f t="shared" si="34"/>
        <v>Inzet Brw functieOff. van Dienst</v>
      </c>
    </row>
    <row r="449" spans="1:43" x14ac:dyDescent="0.25">
      <c r="A449" s="15" t="s">
        <v>2580</v>
      </c>
      <c r="B449" s="15" t="s">
        <v>1608</v>
      </c>
      <c r="C449" s="9">
        <v>23</v>
      </c>
      <c r="D449" s="15" t="s">
        <v>2633</v>
      </c>
      <c r="E449" s="94">
        <v>200011987</v>
      </c>
      <c r="F449" s="15">
        <v>200032694</v>
      </c>
      <c r="G449" s="15" t="s">
        <v>2582</v>
      </c>
      <c r="H449" s="15" t="s">
        <v>2582</v>
      </c>
      <c r="I449" s="15" t="s">
        <v>2582</v>
      </c>
      <c r="J449" s="15"/>
      <c r="K449" s="15">
        <v>75</v>
      </c>
      <c r="L449" s="15"/>
      <c r="M449" s="15"/>
      <c r="N449" s="15"/>
      <c r="O449" s="15"/>
      <c r="P449" s="15"/>
      <c r="Q449" s="15"/>
      <c r="R449" s="15"/>
      <c r="S449" s="15" t="s">
        <v>2365</v>
      </c>
      <c r="T449" s="38">
        <v>1</v>
      </c>
      <c r="U449" s="95"/>
      <c r="V449" s="95"/>
      <c r="W449" s="95"/>
      <c r="X449" s="95"/>
      <c r="Y449" s="95"/>
      <c r="Z449" s="15"/>
      <c r="AA449" s="15"/>
      <c r="AB449" s="39">
        <f t="shared" si="30"/>
        <v>17</v>
      </c>
      <c r="AC449" s="39">
        <f t="shared" si="31"/>
        <v>19</v>
      </c>
      <c r="AD449" s="96" t="s">
        <v>2634</v>
      </c>
      <c r="AE449" s="15" t="str">
        <f t="shared" si="32"/>
        <v>(OVD-B groep)</v>
      </c>
      <c r="AF449" s="39"/>
      <c r="AG449" s="39" t="s">
        <v>1560</v>
      </c>
      <c r="AH449" s="39" t="s">
        <v>1613</v>
      </c>
      <c r="AI449" s="39" t="s">
        <v>1561</v>
      </c>
      <c r="AJ449" s="39" t="s">
        <v>1613</v>
      </c>
      <c r="AK449" s="39" t="s">
        <v>1613</v>
      </c>
      <c r="AL449" s="15"/>
      <c r="AM449" s="15" t="s">
        <v>2635</v>
      </c>
      <c r="AN449" s="15"/>
      <c r="AO449" s="39" t="s">
        <v>12187</v>
      </c>
      <c r="AP449" s="89">
        <f t="shared" si="33"/>
        <v>11</v>
      </c>
      <c r="AQ449" s="13" t="str">
        <f t="shared" si="34"/>
        <v>Inzet Brw functieOff. van Dienst grp</v>
      </c>
    </row>
    <row r="450" spans="1:43" x14ac:dyDescent="0.25">
      <c r="A450" s="15" t="s">
        <v>2580</v>
      </c>
      <c r="B450" s="15" t="s">
        <v>1608</v>
      </c>
      <c r="C450" s="9">
        <v>24</v>
      </c>
      <c r="D450" s="15" t="s">
        <v>2636</v>
      </c>
      <c r="E450" s="94">
        <v>200011987</v>
      </c>
      <c r="F450" s="15">
        <v>200040844</v>
      </c>
      <c r="G450" s="15" t="s">
        <v>2582</v>
      </c>
      <c r="H450" s="15" t="s">
        <v>2582</v>
      </c>
      <c r="I450" s="15" t="s">
        <v>2582</v>
      </c>
      <c r="J450" s="15"/>
      <c r="K450" s="15">
        <v>75</v>
      </c>
      <c r="L450" s="15"/>
      <c r="M450" s="15"/>
      <c r="N450" s="15"/>
      <c r="O450" s="15"/>
      <c r="P450" s="15"/>
      <c r="Q450" s="15"/>
      <c r="R450" s="15"/>
      <c r="S450" s="15" t="s">
        <v>2365</v>
      </c>
      <c r="T450" s="38">
        <v>1</v>
      </c>
      <c r="U450" s="95"/>
      <c r="V450" s="95"/>
      <c r="W450" s="95"/>
      <c r="X450" s="95"/>
      <c r="Y450" s="95"/>
      <c r="Z450" s="15"/>
      <c r="AA450" s="15"/>
      <c r="AB450" s="39">
        <f t="shared" ref="AB450:AB513" si="35">LEN(A450)</f>
        <v>17</v>
      </c>
      <c r="AC450" s="39">
        <f t="shared" ref="AC450:AC513" si="36">LEN(D450)</f>
        <v>19</v>
      </c>
      <c r="AD450" s="96" t="s">
        <v>2637</v>
      </c>
      <c r="AE450" s="15" t="str">
        <f t="shared" ref="AE450:AE513" si="37">IF(CONCATENATE(IF(AI450="Ja",IF(AL450&gt;0,AL450,A450),""),IF(OR(IF(AK450="Ja",IF(AM450&gt;0,AM450,D450),"")="",IF(AI450="Ja",IF(AL450&gt;0,AL450,A450),"")=""),"",": "),IF(AK450="Ja",IF(AM450&gt;0,AM450,D450),""))="","",CONCATENATE("(",CONCATENATE(IF(AI450="Ja",IF(AL450&gt;0,AL450,A450),""),IF(OR(IF(AK450="Ja",IF(AM450&gt;0,AM450,D450),"")="",IF(AI450="Ja",IF(AL450&gt;0,AL450,A450),"")=""),"",": "),IF(AK450="Ja",IF(AM450&gt;0,AM450,D450),"")),")"))</f>
        <v>(PC-GO)</v>
      </c>
      <c r="AF450" s="39"/>
      <c r="AG450" s="39" t="s">
        <v>1560</v>
      </c>
      <c r="AH450" s="39" t="s">
        <v>1613</v>
      </c>
      <c r="AI450" s="39" t="s">
        <v>1561</v>
      </c>
      <c r="AJ450" s="39" t="s">
        <v>1613</v>
      </c>
      <c r="AK450" s="39" t="s">
        <v>1613</v>
      </c>
      <c r="AL450" s="15"/>
      <c r="AM450" s="15" t="s">
        <v>2638</v>
      </c>
      <c r="AN450" s="15"/>
      <c r="AO450" s="39" t="s">
        <v>12187</v>
      </c>
      <c r="AP450" s="89">
        <f t="shared" ref="AP450:AP513" si="38">LEN(AM450)</f>
        <v>5</v>
      </c>
      <c r="AQ450" s="13" t="str">
        <f t="shared" ref="AQ450:AQ513" si="39">CONCATENATE(A450,D450)</f>
        <v>Inzet Brw functiePC Grootsch. Ontsm.</v>
      </c>
    </row>
    <row r="451" spans="1:43" x14ac:dyDescent="0.25">
      <c r="A451" s="15" t="s">
        <v>2580</v>
      </c>
      <c r="B451" s="15" t="s">
        <v>1608</v>
      </c>
      <c r="C451" s="9">
        <v>25</v>
      </c>
      <c r="D451" s="15" t="s">
        <v>2639</v>
      </c>
      <c r="E451" s="94">
        <v>200011987</v>
      </c>
      <c r="F451" s="15">
        <v>200040845</v>
      </c>
      <c r="G451" s="15" t="s">
        <v>2582</v>
      </c>
      <c r="H451" s="15" t="s">
        <v>2582</v>
      </c>
      <c r="I451" s="15" t="s">
        <v>2582</v>
      </c>
      <c r="J451" s="15"/>
      <c r="K451" s="15">
        <v>75</v>
      </c>
      <c r="L451" s="15"/>
      <c r="M451" s="15"/>
      <c r="N451" s="15"/>
      <c r="O451" s="15"/>
      <c r="P451" s="15"/>
      <c r="Q451" s="15"/>
      <c r="R451" s="15"/>
      <c r="S451" s="15" t="s">
        <v>2365</v>
      </c>
      <c r="T451" s="38">
        <v>1</v>
      </c>
      <c r="U451" s="95"/>
      <c r="V451" s="95"/>
      <c r="W451" s="95"/>
      <c r="X451" s="95"/>
      <c r="Y451" s="95"/>
      <c r="Z451" s="15"/>
      <c r="AA451" s="15"/>
      <c r="AB451" s="39">
        <f t="shared" si="35"/>
        <v>17</v>
      </c>
      <c r="AC451" s="39">
        <f t="shared" si="36"/>
        <v>17</v>
      </c>
      <c r="AD451" s="96" t="s">
        <v>2640</v>
      </c>
      <c r="AE451" s="15" t="str">
        <f t="shared" si="37"/>
        <v>(PC-GW)</v>
      </c>
      <c r="AF451" s="39"/>
      <c r="AG451" s="39" t="s">
        <v>1560</v>
      </c>
      <c r="AH451" s="39" t="s">
        <v>1613</v>
      </c>
      <c r="AI451" s="39" t="s">
        <v>1561</v>
      </c>
      <c r="AJ451" s="39" t="s">
        <v>1613</v>
      </c>
      <c r="AK451" s="39" t="s">
        <v>1613</v>
      </c>
      <c r="AL451" s="15"/>
      <c r="AM451" s="15" t="s">
        <v>2641</v>
      </c>
      <c r="AN451" s="15"/>
      <c r="AO451" s="39" t="s">
        <v>12187</v>
      </c>
      <c r="AP451" s="89">
        <f t="shared" si="38"/>
        <v>5</v>
      </c>
      <c r="AQ451" s="13" t="str">
        <f t="shared" si="39"/>
        <v>Inzet Brw functiePC Grootsch.water</v>
      </c>
    </row>
    <row r="452" spans="1:43" x14ac:dyDescent="0.25">
      <c r="A452" s="15" t="s">
        <v>2580</v>
      </c>
      <c r="B452" s="15" t="s">
        <v>1608</v>
      </c>
      <c r="C452" s="9">
        <v>26</v>
      </c>
      <c r="D452" s="15" t="s">
        <v>2642</v>
      </c>
      <c r="E452" s="94">
        <v>200011987</v>
      </c>
      <c r="F452" s="15">
        <v>200040846</v>
      </c>
      <c r="G452" s="15" t="s">
        <v>2582</v>
      </c>
      <c r="H452" s="15" t="s">
        <v>2582</v>
      </c>
      <c r="I452" s="15" t="s">
        <v>2582</v>
      </c>
      <c r="J452" s="15"/>
      <c r="K452" s="15">
        <v>75</v>
      </c>
      <c r="L452" s="15"/>
      <c r="M452" s="15"/>
      <c r="N452" s="15"/>
      <c r="O452" s="15"/>
      <c r="P452" s="15"/>
      <c r="Q452" s="15"/>
      <c r="R452" s="15"/>
      <c r="S452" s="15" t="s">
        <v>2365</v>
      </c>
      <c r="T452" s="38">
        <v>1</v>
      </c>
      <c r="U452" s="95"/>
      <c r="V452" s="95"/>
      <c r="W452" s="95"/>
      <c r="X452" s="95"/>
      <c r="Y452" s="95"/>
      <c r="Z452" s="15"/>
      <c r="AA452" s="15"/>
      <c r="AB452" s="39">
        <f t="shared" si="35"/>
        <v>17</v>
      </c>
      <c r="AC452" s="39">
        <f t="shared" si="36"/>
        <v>20</v>
      </c>
      <c r="AD452" s="96" t="s">
        <v>2643</v>
      </c>
      <c r="AE452" s="15" t="str">
        <f t="shared" si="37"/>
        <v>(PC-GWNB)</v>
      </c>
      <c r="AF452" s="39"/>
      <c r="AG452" s="39" t="s">
        <v>1560</v>
      </c>
      <c r="AH452" s="39" t="s">
        <v>1613</v>
      </c>
      <c r="AI452" s="39" t="s">
        <v>1561</v>
      </c>
      <c r="AJ452" s="39" t="s">
        <v>1613</v>
      </c>
      <c r="AK452" s="39" t="s">
        <v>1613</v>
      </c>
      <c r="AL452" s="15"/>
      <c r="AM452" s="15" t="s">
        <v>2644</v>
      </c>
      <c r="AN452" s="15"/>
      <c r="AO452" s="39" t="s">
        <v>12187</v>
      </c>
      <c r="AP452" s="89">
        <f t="shared" si="38"/>
        <v>7</v>
      </c>
      <c r="AQ452" s="13" t="str">
        <f t="shared" si="39"/>
        <v>Inzet Brw functiePC Grootsch.water NB</v>
      </c>
    </row>
    <row r="453" spans="1:43" x14ac:dyDescent="0.25">
      <c r="A453" s="15" t="s">
        <v>2580</v>
      </c>
      <c r="B453" s="15" t="s">
        <v>1608</v>
      </c>
      <c r="C453" s="9">
        <v>27</v>
      </c>
      <c r="D453" s="15" t="s">
        <v>2645</v>
      </c>
      <c r="E453" s="94">
        <v>200011987</v>
      </c>
      <c r="F453" s="15">
        <v>200040847</v>
      </c>
      <c r="G453" s="15" t="s">
        <v>2582</v>
      </c>
      <c r="H453" s="15" t="s">
        <v>2582</v>
      </c>
      <c r="I453" s="15" t="s">
        <v>2582</v>
      </c>
      <c r="J453" s="15"/>
      <c r="K453" s="15">
        <v>75</v>
      </c>
      <c r="L453" s="15"/>
      <c r="M453" s="15"/>
      <c r="N453" s="15"/>
      <c r="O453" s="15"/>
      <c r="P453" s="15"/>
      <c r="Q453" s="15"/>
      <c r="R453" s="15"/>
      <c r="S453" s="15" t="s">
        <v>2365</v>
      </c>
      <c r="T453" s="38">
        <v>1</v>
      </c>
      <c r="U453" s="95"/>
      <c r="V453" s="95"/>
      <c r="W453" s="95"/>
      <c r="X453" s="95"/>
      <c r="Y453" s="95"/>
      <c r="Z453" s="15"/>
      <c r="AA453" s="15"/>
      <c r="AB453" s="39">
        <f t="shared" si="35"/>
        <v>17</v>
      </c>
      <c r="AC453" s="39">
        <f t="shared" si="36"/>
        <v>7</v>
      </c>
      <c r="AD453" s="96" t="s">
        <v>2646</v>
      </c>
      <c r="AE453" s="15" t="str">
        <f t="shared" si="37"/>
        <v>(PC-IBGS)</v>
      </c>
      <c r="AF453" s="39"/>
      <c r="AG453" s="39" t="s">
        <v>1560</v>
      </c>
      <c r="AH453" s="39" t="s">
        <v>1613</v>
      </c>
      <c r="AI453" s="39" t="s">
        <v>1561</v>
      </c>
      <c r="AJ453" s="39" t="s">
        <v>1613</v>
      </c>
      <c r="AK453" s="39" t="s">
        <v>1613</v>
      </c>
      <c r="AL453" s="15"/>
      <c r="AM453" s="15" t="s">
        <v>2647</v>
      </c>
      <c r="AN453" s="15"/>
      <c r="AO453" s="39" t="s">
        <v>12187</v>
      </c>
      <c r="AP453" s="89">
        <f t="shared" si="38"/>
        <v>7</v>
      </c>
      <c r="AQ453" s="13" t="str">
        <f t="shared" si="39"/>
        <v>Inzet Brw functiePC IBGS</v>
      </c>
    </row>
    <row r="454" spans="1:43" x14ac:dyDescent="0.25">
      <c r="A454" s="15" t="s">
        <v>2580</v>
      </c>
      <c r="B454" s="15" t="s">
        <v>1608</v>
      </c>
      <c r="C454" s="9">
        <v>28</v>
      </c>
      <c r="D454" s="15" t="s">
        <v>2648</v>
      </c>
      <c r="E454" s="94">
        <v>200011987</v>
      </c>
      <c r="F454" s="15">
        <v>200038735</v>
      </c>
      <c r="G454" s="15" t="s">
        <v>2582</v>
      </c>
      <c r="H454" s="15" t="s">
        <v>2582</v>
      </c>
      <c r="I454" s="15" t="s">
        <v>2582</v>
      </c>
      <c r="J454" s="15"/>
      <c r="K454" s="15">
        <v>75</v>
      </c>
      <c r="L454" s="15"/>
      <c r="M454" s="15"/>
      <c r="N454" s="15"/>
      <c r="O454" s="15"/>
      <c r="P454" s="15"/>
      <c r="Q454" s="15"/>
      <c r="R454" s="15"/>
      <c r="S454" s="15" t="s">
        <v>2365</v>
      </c>
      <c r="T454" s="38">
        <v>1</v>
      </c>
      <c r="U454" s="95"/>
      <c r="V454" s="95"/>
      <c r="W454" s="95"/>
      <c r="X454" s="95"/>
      <c r="Y454" s="95"/>
      <c r="Z454" s="15"/>
      <c r="AA454" s="15"/>
      <c r="AB454" s="39">
        <f t="shared" si="35"/>
        <v>17</v>
      </c>
      <c r="AC454" s="39">
        <f t="shared" si="36"/>
        <v>12</v>
      </c>
      <c r="AD454" s="96" t="s">
        <v>2649</v>
      </c>
      <c r="AE454" s="15" t="str">
        <f t="shared" si="37"/>
        <v>(PC-L)</v>
      </c>
      <c r="AF454" s="39"/>
      <c r="AG454" s="39" t="s">
        <v>1560</v>
      </c>
      <c r="AH454" s="39" t="s">
        <v>1613</v>
      </c>
      <c r="AI454" s="39" t="s">
        <v>1561</v>
      </c>
      <c r="AJ454" s="39" t="s">
        <v>1613</v>
      </c>
      <c r="AK454" s="39" t="s">
        <v>1613</v>
      </c>
      <c r="AL454" s="15"/>
      <c r="AM454" s="15" t="s">
        <v>2650</v>
      </c>
      <c r="AN454" s="15"/>
      <c r="AO454" s="39" t="s">
        <v>12187</v>
      </c>
      <c r="AP454" s="89">
        <f t="shared" si="38"/>
        <v>4</v>
      </c>
      <c r="AQ454" s="13" t="str">
        <f t="shared" si="39"/>
        <v>Inzet Brw functiePC Logistiek</v>
      </c>
    </row>
    <row r="455" spans="1:43" x14ac:dyDescent="0.25">
      <c r="A455" s="15" t="s">
        <v>2580</v>
      </c>
      <c r="B455" s="15" t="s">
        <v>1608</v>
      </c>
      <c r="C455" s="9">
        <v>29</v>
      </c>
      <c r="D455" s="15" t="s">
        <v>2651</v>
      </c>
      <c r="E455" s="94">
        <v>200011987</v>
      </c>
      <c r="F455" s="15">
        <v>200040848</v>
      </c>
      <c r="G455" s="15" t="s">
        <v>2582</v>
      </c>
      <c r="H455" s="15" t="s">
        <v>2582</v>
      </c>
      <c r="I455" s="15" t="s">
        <v>2582</v>
      </c>
      <c r="J455" s="15"/>
      <c r="K455" s="15">
        <v>75</v>
      </c>
      <c r="L455" s="15"/>
      <c r="M455" s="15"/>
      <c r="N455" s="15"/>
      <c r="O455" s="15"/>
      <c r="P455" s="15"/>
      <c r="Q455" s="15"/>
      <c r="R455" s="15"/>
      <c r="S455" s="15" t="s">
        <v>2365</v>
      </c>
      <c r="T455" s="38">
        <v>1</v>
      </c>
      <c r="U455" s="95"/>
      <c r="V455" s="95"/>
      <c r="W455" s="95"/>
      <c r="X455" s="95"/>
      <c r="Y455" s="95"/>
      <c r="Z455" s="15"/>
      <c r="AA455" s="15"/>
      <c r="AB455" s="39">
        <f t="shared" si="35"/>
        <v>17</v>
      </c>
      <c r="AC455" s="39">
        <f t="shared" si="36"/>
        <v>14</v>
      </c>
      <c r="AD455" s="96" t="s">
        <v>2652</v>
      </c>
      <c r="AE455" s="15" t="str">
        <f t="shared" si="37"/>
        <v>(PC-NB)</v>
      </c>
      <c r="AF455" s="39"/>
      <c r="AG455" s="39" t="s">
        <v>1560</v>
      </c>
      <c r="AH455" s="39" t="s">
        <v>1613</v>
      </c>
      <c r="AI455" s="39" t="s">
        <v>1561</v>
      </c>
      <c r="AJ455" s="39" t="s">
        <v>1613</v>
      </c>
      <c r="AK455" s="39" t="s">
        <v>1613</v>
      </c>
      <c r="AL455" s="15"/>
      <c r="AM455" s="15" t="s">
        <v>2653</v>
      </c>
      <c r="AN455" s="15"/>
      <c r="AO455" s="39" t="s">
        <v>12187</v>
      </c>
      <c r="AP455" s="89">
        <f t="shared" si="38"/>
        <v>5</v>
      </c>
      <c r="AQ455" s="13" t="str">
        <f t="shared" si="39"/>
        <v>Inzet Brw functiePC Natuurbrand</v>
      </c>
    </row>
    <row r="456" spans="1:43" x14ac:dyDescent="0.25">
      <c r="A456" s="15" t="s">
        <v>2580</v>
      </c>
      <c r="B456" s="15" t="s">
        <v>1608</v>
      </c>
      <c r="C456" s="9">
        <v>30</v>
      </c>
      <c r="D456" s="15" t="s">
        <v>2654</v>
      </c>
      <c r="E456" s="94">
        <v>200011987</v>
      </c>
      <c r="F456" s="15">
        <v>200040849</v>
      </c>
      <c r="G456" s="15" t="s">
        <v>2582</v>
      </c>
      <c r="H456" s="15" t="s">
        <v>2582</v>
      </c>
      <c r="I456" s="15" t="s">
        <v>2582</v>
      </c>
      <c r="J456" s="15"/>
      <c r="K456" s="15">
        <v>75</v>
      </c>
      <c r="L456" s="15"/>
      <c r="M456" s="15"/>
      <c r="N456" s="15"/>
      <c r="O456" s="15"/>
      <c r="P456" s="15"/>
      <c r="Q456" s="15"/>
      <c r="R456" s="15"/>
      <c r="S456" s="15" t="s">
        <v>2365</v>
      </c>
      <c r="T456" s="38">
        <v>1</v>
      </c>
      <c r="U456" s="95"/>
      <c r="V456" s="95"/>
      <c r="W456" s="95"/>
      <c r="X456" s="95"/>
      <c r="Y456" s="95"/>
      <c r="Z456" s="15"/>
      <c r="AA456" s="15"/>
      <c r="AB456" s="39">
        <f t="shared" si="35"/>
        <v>17</v>
      </c>
      <c r="AC456" s="39">
        <f t="shared" si="36"/>
        <v>17</v>
      </c>
      <c r="AD456" s="96" t="s">
        <v>2655</v>
      </c>
      <c r="AE456" s="15" t="str">
        <f t="shared" si="37"/>
        <v>(PC-R)</v>
      </c>
      <c r="AF456" s="39"/>
      <c r="AG456" s="39" t="s">
        <v>1560</v>
      </c>
      <c r="AH456" s="39" t="s">
        <v>1613</v>
      </c>
      <c r="AI456" s="39" t="s">
        <v>1561</v>
      </c>
      <c r="AJ456" s="39" t="s">
        <v>1613</v>
      </c>
      <c r="AK456" s="39" t="s">
        <v>1613</v>
      </c>
      <c r="AL456" s="15"/>
      <c r="AM456" s="15" t="s">
        <v>2656</v>
      </c>
      <c r="AN456" s="15"/>
      <c r="AO456" s="39" t="s">
        <v>12187</v>
      </c>
      <c r="AP456" s="89">
        <f t="shared" si="38"/>
        <v>4</v>
      </c>
      <c r="AQ456" s="13" t="str">
        <f t="shared" si="39"/>
        <v>Inzet Brw functiePC Redding en THV</v>
      </c>
    </row>
    <row r="457" spans="1:43" x14ac:dyDescent="0.25">
      <c r="A457" s="15" t="s">
        <v>2580</v>
      </c>
      <c r="B457" s="15" t="s">
        <v>1608</v>
      </c>
      <c r="C457" s="9">
        <v>31</v>
      </c>
      <c r="D457" s="15" t="s">
        <v>2657</v>
      </c>
      <c r="E457" s="94">
        <v>200011987</v>
      </c>
      <c r="F457" s="15">
        <v>200040850</v>
      </c>
      <c r="G457" s="15" t="s">
        <v>2582</v>
      </c>
      <c r="H457" s="15" t="s">
        <v>2582</v>
      </c>
      <c r="I457" s="15" t="s">
        <v>2582</v>
      </c>
      <c r="J457" s="15"/>
      <c r="K457" s="15">
        <v>75</v>
      </c>
      <c r="L457" s="15"/>
      <c r="M457" s="15"/>
      <c r="N457" s="15"/>
      <c r="O457" s="15"/>
      <c r="P457" s="15"/>
      <c r="Q457" s="15"/>
      <c r="R457" s="15"/>
      <c r="S457" s="15" t="s">
        <v>2365</v>
      </c>
      <c r="T457" s="38">
        <v>1</v>
      </c>
      <c r="U457" s="95"/>
      <c r="V457" s="95"/>
      <c r="W457" s="95"/>
      <c r="X457" s="95"/>
      <c r="Y457" s="95"/>
      <c r="Z457" s="15"/>
      <c r="AA457" s="15"/>
      <c r="AB457" s="39">
        <f t="shared" si="35"/>
        <v>17</v>
      </c>
      <c r="AC457" s="39">
        <f t="shared" si="36"/>
        <v>15</v>
      </c>
      <c r="AD457" s="96" t="s">
        <v>2658</v>
      </c>
      <c r="AE457" s="15" t="str">
        <f t="shared" si="37"/>
        <v>(PC-SBB)</v>
      </c>
      <c r="AF457" s="39"/>
      <c r="AG457" s="39" t="s">
        <v>1560</v>
      </c>
      <c r="AH457" s="39" t="s">
        <v>1613</v>
      </c>
      <c r="AI457" s="39" t="s">
        <v>1561</v>
      </c>
      <c r="AJ457" s="39" t="s">
        <v>1613</v>
      </c>
      <c r="AK457" s="39" t="s">
        <v>1613</v>
      </c>
      <c r="AL457" s="15"/>
      <c r="AM457" s="15" t="s">
        <v>2659</v>
      </c>
      <c r="AN457" s="15"/>
      <c r="AO457" s="39" t="s">
        <v>12187</v>
      </c>
      <c r="AP457" s="89">
        <f t="shared" si="38"/>
        <v>6</v>
      </c>
      <c r="AQ457" s="13" t="str">
        <f t="shared" si="39"/>
        <v>Inzet Brw functiePC Scheepsbrand</v>
      </c>
    </row>
    <row r="458" spans="1:43" x14ac:dyDescent="0.25">
      <c r="A458" s="15" t="s">
        <v>2580</v>
      </c>
      <c r="B458" s="15" t="s">
        <v>1608</v>
      </c>
      <c r="C458" s="9">
        <v>32</v>
      </c>
      <c r="D458" s="15" t="s">
        <v>2660</v>
      </c>
      <c r="E458" s="94">
        <v>200011987</v>
      </c>
      <c r="F458" s="15">
        <v>200040851</v>
      </c>
      <c r="G458" s="15" t="s">
        <v>2582</v>
      </c>
      <c r="H458" s="15" t="s">
        <v>2582</v>
      </c>
      <c r="I458" s="15" t="s">
        <v>2582</v>
      </c>
      <c r="J458" s="15"/>
      <c r="K458" s="15">
        <v>75</v>
      </c>
      <c r="L458" s="15"/>
      <c r="M458" s="15"/>
      <c r="N458" s="15"/>
      <c r="O458" s="15"/>
      <c r="P458" s="15"/>
      <c r="Q458" s="15"/>
      <c r="R458" s="15"/>
      <c r="S458" s="15" t="s">
        <v>2365</v>
      </c>
      <c r="T458" s="38">
        <v>1</v>
      </c>
      <c r="U458" s="95"/>
      <c r="V458" s="95"/>
      <c r="W458" s="95"/>
      <c r="X458" s="95"/>
      <c r="Y458" s="95"/>
      <c r="Z458" s="15"/>
      <c r="AA458" s="15"/>
      <c r="AB458" s="39">
        <f t="shared" si="35"/>
        <v>17</v>
      </c>
      <c r="AC458" s="39">
        <f t="shared" si="36"/>
        <v>17</v>
      </c>
      <c r="AD458" s="96" t="s">
        <v>2661</v>
      </c>
      <c r="AE458" s="15" t="str">
        <f t="shared" si="37"/>
        <v>(PC-SPB)</v>
      </c>
      <c r="AF458" s="39"/>
      <c r="AG458" s="39" t="s">
        <v>1560</v>
      </c>
      <c r="AH458" s="39" t="s">
        <v>1613</v>
      </c>
      <c r="AI458" s="39" t="s">
        <v>1561</v>
      </c>
      <c r="AJ458" s="39" t="s">
        <v>1613</v>
      </c>
      <c r="AK458" s="39" t="s">
        <v>1613</v>
      </c>
      <c r="AL458" s="15"/>
      <c r="AM458" s="15" t="s">
        <v>2662</v>
      </c>
      <c r="AN458" s="15"/>
      <c r="AO458" s="39" t="s">
        <v>12187</v>
      </c>
      <c r="AP458" s="89">
        <f t="shared" si="38"/>
        <v>6</v>
      </c>
      <c r="AQ458" s="13" t="str">
        <f t="shared" si="39"/>
        <v>Inzet Brw functiePC Spec. Blussing</v>
      </c>
    </row>
    <row r="459" spans="1:43" x14ac:dyDescent="0.25">
      <c r="A459" s="15" t="s">
        <v>2580</v>
      </c>
      <c r="B459" s="15" t="s">
        <v>1608</v>
      </c>
      <c r="C459" s="9">
        <v>33</v>
      </c>
      <c r="D459" s="15" t="s">
        <v>2663</v>
      </c>
      <c r="E459" s="94">
        <v>200011987</v>
      </c>
      <c r="F459" s="15">
        <v>200040852</v>
      </c>
      <c r="G459" s="15" t="s">
        <v>2582</v>
      </c>
      <c r="H459" s="15" t="s">
        <v>2582</v>
      </c>
      <c r="I459" s="15" t="s">
        <v>2582</v>
      </c>
      <c r="J459" s="15"/>
      <c r="K459" s="15">
        <v>75</v>
      </c>
      <c r="L459" s="15"/>
      <c r="M459" s="15"/>
      <c r="N459" s="15"/>
      <c r="O459" s="15"/>
      <c r="P459" s="15"/>
      <c r="Q459" s="15"/>
      <c r="R459" s="15"/>
      <c r="S459" s="15" t="s">
        <v>2365</v>
      </c>
      <c r="T459" s="38">
        <v>1</v>
      </c>
      <c r="U459" s="95"/>
      <c r="V459" s="95"/>
      <c r="W459" s="95"/>
      <c r="X459" s="95"/>
      <c r="Y459" s="95"/>
      <c r="Z459" s="15"/>
      <c r="AA459" s="15"/>
      <c r="AB459" s="39">
        <f t="shared" si="35"/>
        <v>17</v>
      </c>
      <c r="AC459" s="39">
        <f t="shared" si="36"/>
        <v>12</v>
      </c>
      <c r="AD459" s="96" t="s">
        <v>2664</v>
      </c>
      <c r="AE459" s="15" t="str">
        <f t="shared" si="37"/>
        <v>(PC-B)</v>
      </c>
      <c r="AF459" s="39"/>
      <c r="AG459" s="39" t="s">
        <v>1560</v>
      </c>
      <c r="AH459" s="39" t="s">
        <v>1613</v>
      </c>
      <c r="AI459" s="39" t="s">
        <v>1561</v>
      </c>
      <c r="AJ459" s="39" t="s">
        <v>1613</v>
      </c>
      <c r="AK459" s="39" t="s">
        <v>1613</v>
      </c>
      <c r="AL459" s="15"/>
      <c r="AM459" s="15" t="s">
        <v>2665</v>
      </c>
      <c r="AN459" s="15"/>
      <c r="AO459" s="39" t="s">
        <v>12187</v>
      </c>
      <c r="AP459" s="89">
        <f t="shared" si="38"/>
        <v>4</v>
      </c>
      <c r="AQ459" s="13" t="str">
        <f t="shared" si="39"/>
        <v>Inzet Brw functiePelotons Cdt</v>
      </c>
    </row>
    <row r="460" spans="1:43" x14ac:dyDescent="0.25">
      <c r="A460" s="15" t="s">
        <v>2580</v>
      </c>
      <c r="B460" s="15" t="s">
        <v>1608</v>
      </c>
      <c r="C460" s="9">
        <v>34</v>
      </c>
      <c r="D460" s="15" t="s">
        <v>2668</v>
      </c>
      <c r="E460" s="94">
        <v>200011987</v>
      </c>
      <c r="F460" s="15">
        <v>200040853</v>
      </c>
      <c r="G460" s="15" t="s">
        <v>2582</v>
      </c>
      <c r="H460" s="15" t="s">
        <v>2582</v>
      </c>
      <c r="I460" s="15" t="s">
        <v>2582</v>
      </c>
      <c r="J460" s="15"/>
      <c r="K460" s="15">
        <v>75</v>
      </c>
      <c r="L460" s="15"/>
      <c r="M460" s="15"/>
      <c r="N460" s="15"/>
      <c r="O460" s="15"/>
      <c r="P460" s="15"/>
      <c r="Q460" s="15"/>
      <c r="R460" s="15"/>
      <c r="S460" s="15" t="s">
        <v>2365</v>
      </c>
      <c r="T460" s="38">
        <v>1</v>
      </c>
      <c r="U460" s="95"/>
      <c r="V460" s="95"/>
      <c r="W460" s="95"/>
      <c r="X460" s="95"/>
      <c r="Y460" s="95"/>
      <c r="Z460" s="15"/>
      <c r="AA460" s="15"/>
      <c r="AB460" s="39">
        <f t="shared" si="35"/>
        <v>17</v>
      </c>
      <c r="AC460" s="39">
        <f t="shared" si="36"/>
        <v>17</v>
      </c>
      <c r="AD460" s="96" t="s">
        <v>2669</v>
      </c>
      <c r="AE460" s="15" t="str">
        <f t="shared" si="37"/>
        <v>(Regionaal adv. NB)</v>
      </c>
      <c r="AF460" s="39"/>
      <c r="AG460" s="39" t="s">
        <v>1560</v>
      </c>
      <c r="AH460" s="39" t="s">
        <v>1613</v>
      </c>
      <c r="AI460" s="39" t="s">
        <v>1561</v>
      </c>
      <c r="AJ460" s="39" t="s">
        <v>1613</v>
      </c>
      <c r="AK460" s="39" t="s">
        <v>1613</v>
      </c>
      <c r="AL460" s="15"/>
      <c r="AM460" s="15" t="s">
        <v>2668</v>
      </c>
      <c r="AN460" s="15"/>
      <c r="AO460" s="39" t="s">
        <v>12187</v>
      </c>
      <c r="AP460" s="89">
        <f t="shared" si="38"/>
        <v>17</v>
      </c>
      <c r="AQ460" s="13" t="str">
        <f t="shared" si="39"/>
        <v>Inzet Brw functieRegionaal adv. NB</v>
      </c>
    </row>
    <row r="461" spans="1:43" x14ac:dyDescent="0.25">
      <c r="A461" s="1" t="s">
        <v>2580</v>
      </c>
      <c r="B461" s="1" t="s">
        <v>1608</v>
      </c>
      <c r="C461" s="1">
        <v>35</v>
      </c>
      <c r="D461" s="1" t="s">
        <v>12699</v>
      </c>
      <c r="E461" s="109"/>
      <c r="F461" s="1"/>
      <c r="G461" s="1" t="s">
        <v>2582</v>
      </c>
      <c r="H461" s="1" t="s">
        <v>2582</v>
      </c>
      <c r="I461" s="1" t="s">
        <v>2582</v>
      </c>
      <c r="J461" s="1"/>
      <c r="K461" s="1">
        <v>75</v>
      </c>
      <c r="L461" s="1"/>
      <c r="M461" s="1"/>
      <c r="N461" s="1"/>
      <c r="O461" s="1"/>
      <c r="P461" s="1"/>
      <c r="Q461" s="1"/>
      <c r="R461" s="1"/>
      <c r="S461" s="1" t="s">
        <v>2365</v>
      </c>
      <c r="T461" s="110">
        <v>1</v>
      </c>
      <c r="U461" s="111"/>
      <c r="V461" s="111"/>
      <c r="W461" s="111"/>
      <c r="X461" s="111"/>
      <c r="Y461" s="111"/>
      <c r="Z461" s="1"/>
      <c r="AA461" s="1"/>
      <c r="AB461" s="39">
        <f t="shared" si="35"/>
        <v>17</v>
      </c>
      <c r="AC461" s="97">
        <f t="shared" si="36"/>
        <v>14</v>
      </c>
      <c r="AD461" s="112" t="s">
        <v>12700</v>
      </c>
      <c r="AE461" s="1" t="str">
        <f t="shared" si="37"/>
        <v>(TC-B)</v>
      </c>
      <c r="AF461" s="97"/>
      <c r="AG461" s="97" t="s">
        <v>1560</v>
      </c>
      <c r="AH461" s="97" t="s">
        <v>1613</v>
      </c>
      <c r="AI461" s="97" t="s">
        <v>1561</v>
      </c>
      <c r="AJ461" s="97" t="s">
        <v>1613</v>
      </c>
      <c r="AK461" s="97" t="s">
        <v>1613</v>
      </c>
      <c r="AL461" s="1"/>
      <c r="AM461" s="1" t="s">
        <v>12701</v>
      </c>
      <c r="AN461" s="1"/>
      <c r="AO461" s="97" t="s">
        <v>12198</v>
      </c>
      <c r="AP461" s="89">
        <f t="shared" si="38"/>
        <v>4</v>
      </c>
      <c r="AQ461" s="13" t="str">
        <f t="shared" si="39"/>
        <v>Inzet Brw functieTaakcommandant</v>
      </c>
    </row>
    <row r="462" spans="1:43" x14ac:dyDescent="0.25">
      <c r="A462" s="15" t="s">
        <v>2580</v>
      </c>
      <c r="B462" s="15" t="s">
        <v>1608</v>
      </c>
      <c r="C462" s="9">
        <v>36</v>
      </c>
      <c r="D462" s="15" t="s">
        <v>12251</v>
      </c>
      <c r="E462" s="94">
        <v>200011987</v>
      </c>
      <c r="F462" s="15">
        <v>200041643</v>
      </c>
      <c r="G462" s="15" t="s">
        <v>2582</v>
      </c>
      <c r="H462" s="15" t="s">
        <v>2582</v>
      </c>
      <c r="I462" s="15" t="s">
        <v>2582</v>
      </c>
      <c r="J462" s="15"/>
      <c r="K462" s="15">
        <v>75</v>
      </c>
      <c r="L462" s="15"/>
      <c r="M462" s="15"/>
      <c r="N462" s="15"/>
      <c r="O462" s="15"/>
      <c r="P462" s="15"/>
      <c r="Q462" s="15"/>
      <c r="R462" s="15"/>
      <c r="S462" s="15" t="s">
        <v>2365</v>
      </c>
      <c r="T462" s="38">
        <v>1</v>
      </c>
      <c r="U462" s="95"/>
      <c r="V462" s="95"/>
      <c r="W462" s="95"/>
      <c r="X462" s="95"/>
      <c r="Y462" s="95"/>
      <c r="Z462" s="15"/>
      <c r="AA462" s="15"/>
      <c r="AB462" s="39">
        <f t="shared" si="35"/>
        <v>17</v>
      </c>
      <c r="AC462" s="39">
        <f t="shared" si="36"/>
        <v>19</v>
      </c>
      <c r="AD462" s="96" t="s">
        <v>12252</v>
      </c>
      <c r="AE462" s="15" t="str">
        <f t="shared" si="37"/>
        <v>(TL-Handcrew)</v>
      </c>
      <c r="AF462" s="39"/>
      <c r="AG462" s="39" t="s">
        <v>1560</v>
      </c>
      <c r="AH462" s="39" t="s">
        <v>1613</v>
      </c>
      <c r="AI462" s="39" t="s">
        <v>1561</v>
      </c>
      <c r="AJ462" s="39" t="s">
        <v>1613</v>
      </c>
      <c r="AK462" s="39" t="s">
        <v>1613</v>
      </c>
      <c r="AL462" s="15"/>
      <c r="AM462" s="15" t="s">
        <v>12253</v>
      </c>
      <c r="AN462" s="15"/>
      <c r="AO462" s="39" t="s">
        <v>12187</v>
      </c>
      <c r="AP462" s="89">
        <f t="shared" si="38"/>
        <v>11</v>
      </c>
      <c r="AQ462" s="13" t="str">
        <f t="shared" si="39"/>
        <v>Inzet Brw functieTeamleider handcrew</v>
      </c>
    </row>
    <row r="463" spans="1:43" x14ac:dyDescent="0.25">
      <c r="A463" s="15" t="s">
        <v>2580</v>
      </c>
      <c r="B463" s="15" t="s">
        <v>1608</v>
      </c>
      <c r="C463" s="9">
        <v>37</v>
      </c>
      <c r="D463" s="15" t="s">
        <v>2670</v>
      </c>
      <c r="E463" s="94">
        <v>200011987</v>
      </c>
      <c r="F463" s="15">
        <v>200040854</v>
      </c>
      <c r="G463" s="15" t="s">
        <v>2582</v>
      </c>
      <c r="H463" s="15" t="s">
        <v>2582</v>
      </c>
      <c r="I463" s="15" t="s">
        <v>2582</v>
      </c>
      <c r="J463" s="15"/>
      <c r="K463" s="15">
        <v>75</v>
      </c>
      <c r="L463" s="15"/>
      <c r="M463" s="15"/>
      <c r="N463" s="15"/>
      <c r="O463" s="15"/>
      <c r="P463" s="15"/>
      <c r="Q463" s="15"/>
      <c r="R463" s="15"/>
      <c r="S463" s="15" t="s">
        <v>2365</v>
      </c>
      <c r="T463" s="38">
        <v>1</v>
      </c>
      <c r="U463" s="95"/>
      <c r="V463" s="95"/>
      <c r="W463" s="95"/>
      <c r="X463" s="95"/>
      <c r="Y463" s="95"/>
      <c r="Z463" s="15"/>
      <c r="AA463" s="15"/>
      <c r="AB463" s="39">
        <f t="shared" si="35"/>
        <v>17</v>
      </c>
      <c r="AC463" s="39">
        <f t="shared" si="36"/>
        <v>13</v>
      </c>
      <c r="AD463" s="96" t="s">
        <v>2671</v>
      </c>
      <c r="AE463" s="15" t="str">
        <f t="shared" si="37"/>
        <v>(TL-QRT)</v>
      </c>
      <c r="AF463" s="39"/>
      <c r="AG463" s="39" t="s">
        <v>1560</v>
      </c>
      <c r="AH463" s="39" t="s">
        <v>1613</v>
      </c>
      <c r="AI463" s="39" t="s">
        <v>1561</v>
      </c>
      <c r="AJ463" s="39" t="s">
        <v>1613</v>
      </c>
      <c r="AK463" s="39" t="s">
        <v>1613</v>
      </c>
      <c r="AL463" s="15"/>
      <c r="AM463" s="15" t="s">
        <v>12092</v>
      </c>
      <c r="AN463" s="15"/>
      <c r="AO463" s="39" t="s">
        <v>12187</v>
      </c>
      <c r="AP463" s="89">
        <f t="shared" si="38"/>
        <v>6</v>
      </c>
      <c r="AQ463" s="13" t="str">
        <f t="shared" si="39"/>
        <v>Inzet Brw functieTeamleider QR</v>
      </c>
    </row>
    <row r="464" spans="1:43" x14ac:dyDescent="0.25">
      <c r="A464" s="15" t="s">
        <v>2580</v>
      </c>
      <c r="B464" s="15" t="s">
        <v>1608</v>
      </c>
      <c r="C464" s="9">
        <v>38</v>
      </c>
      <c r="D464" s="15" t="s">
        <v>2666</v>
      </c>
      <c r="E464" s="94">
        <v>200011987</v>
      </c>
      <c r="F464" s="15">
        <v>200040486</v>
      </c>
      <c r="G464" s="15" t="s">
        <v>2582</v>
      </c>
      <c r="H464" s="15" t="s">
        <v>2582</v>
      </c>
      <c r="I464" s="15" t="s">
        <v>2582</v>
      </c>
      <c r="J464" s="15"/>
      <c r="K464" s="15">
        <v>75</v>
      </c>
      <c r="L464" s="15"/>
      <c r="M464" s="15"/>
      <c r="N464" s="15"/>
      <c r="O464" s="15"/>
      <c r="P464" s="15"/>
      <c r="Q464" s="15"/>
      <c r="R464" s="15"/>
      <c r="S464" s="15" t="s">
        <v>2365</v>
      </c>
      <c r="T464" s="38">
        <v>1</v>
      </c>
      <c r="U464" s="95"/>
      <c r="V464" s="95"/>
      <c r="W464" s="95"/>
      <c r="X464" s="95"/>
      <c r="Y464" s="95"/>
      <c r="Z464" s="15"/>
      <c r="AA464" s="15"/>
      <c r="AB464" s="39">
        <f t="shared" si="35"/>
        <v>17</v>
      </c>
      <c r="AC464" s="39">
        <f t="shared" si="36"/>
        <v>14</v>
      </c>
      <c r="AD464" s="96" t="s">
        <v>2667</v>
      </c>
      <c r="AE464" s="15" t="str">
        <f t="shared" si="37"/>
        <v>(TL-STH)</v>
      </c>
      <c r="AF464" s="39"/>
      <c r="AG464" s="39" t="s">
        <v>1560</v>
      </c>
      <c r="AH464" s="39" t="s">
        <v>1613</v>
      </c>
      <c r="AI464" s="39" t="s">
        <v>1561</v>
      </c>
      <c r="AJ464" s="39" t="s">
        <v>1613</v>
      </c>
      <c r="AK464" s="39" t="s">
        <v>1613</v>
      </c>
      <c r="AL464" s="15"/>
      <c r="AM464" s="15" t="s">
        <v>12091</v>
      </c>
      <c r="AN464" s="15"/>
      <c r="AO464" s="39" t="s">
        <v>12187</v>
      </c>
      <c r="AP464" s="89">
        <f t="shared" si="38"/>
        <v>6</v>
      </c>
      <c r="AQ464" s="13" t="str">
        <f t="shared" si="39"/>
        <v>Inzet Brw functieTeamleider STH</v>
      </c>
    </row>
    <row r="465" spans="1:43" ht="75" x14ac:dyDescent="0.25">
      <c r="A465" s="15" t="s">
        <v>2580</v>
      </c>
      <c r="B465" s="15" t="s">
        <v>1608</v>
      </c>
      <c r="C465" s="9">
        <v>39</v>
      </c>
      <c r="D465" s="15" t="s">
        <v>12282</v>
      </c>
      <c r="E465" s="94">
        <v>200011987</v>
      </c>
      <c r="F465" s="15">
        <v>200041644</v>
      </c>
      <c r="G465" s="15" t="s">
        <v>2582</v>
      </c>
      <c r="H465" s="15" t="s">
        <v>2582</v>
      </c>
      <c r="I465" s="15" t="s">
        <v>2582</v>
      </c>
      <c r="J465" s="15"/>
      <c r="K465" s="15">
        <v>75</v>
      </c>
      <c r="L465" s="15"/>
      <c r="M465" s="15"/>
      <c r="N465" s="15"/>
      <c r="O465" s="15"/>
      <c r="P465" s="15"/>
      <c r="Q465" s="15"/>
      <c r="R465" s="15"/>
      <c r="S465" s="15" t="s">
        <v>2365</v>
      </c>
      <c r="T465" s="38">
        <v>1</v>
      </c>
      <c r="U465" s="95"/>
      <c r="V465" s="95" t="s">
        <v>12510</v>
      </c>
      <c r="W465" s="95"/>
      <c r="X465" s="95"/>
      <c r="Y465" s="95"/>
      <c r="Z465" s="15"/>
      <c r="AA465" s="15"/>
      <c r="AB465" s="39">
        <f t="shared" si="35"/>
        <v>17</v>
      </c>
      <c r="AC465" s="39">
        <f t="shared" si="36"/>
        <v>14</v>
      </c>
      <c r="AD465" s="96" t="s">
        <v>12283</v>
      </c>
      <c r="AE465" s="15" t="str">
        <f t="shared" si="37"/>
        <v>(TL-TDV)</v>
      </c>
      <c r="AF465" s="39"/>
      <c r="AG465" s="39" t="s">
        <v>1560</v>
      </c>
      <c r="AH465" s="39" t="s">
        <v>1613</v>
      </c>
      <c r="AI465" s="39" t="s">
        <v>1561</v>
      </c>
      <c r="AJ465" s="39" t="s">
        <v>1613</v>
      </c>
      <c r="AK465" s="39" t="s">
        <v>1613</v>
      </c>
      <c r="AL465" s="15"/>
      <c r="AM465" s="15" t="s">
        <v>12284</v>
      </c>
      <c r="AN465" s="15"/>
      <c r="AO465" s="39" t="s">
        <v>12187</v>
      </c>
      <c r="AP465" s="89">
        <f t="shared" si="38"/>
        <v>6</v>
      </c>
      <c r="AQ465" s="13" t="str">
        <f t="shared" si="39"/>
        <v>Inzet Brw functieTeamleider TDV</v>
      </c>
    </row>
    <row r="466" spans="1:43" x14ac:dyDescent="0.25">
      <c r="A466" s="15" t="s">
        <v>2580</v>
      </c>
      <c r="B466" s="15" t="s">
        <v>1608</v>
      </c>
      <c r="C466" s="9">
        <v>40</v>
      </c>
      <c r="D466" s="15" t="s">
        <v>2623</v>
      </c>
      <c r="E466" s="94">
        <v>200011987</v>
      </c>
      <c r="F466" s="15">
        <v>200032703</v>
      </c>
      <c r="G466" s="15" t="s">
        <v>2582</v>
      </c>
      <c r="H466" s="15" t="s">
        <v>2582</v>
      </c>
      <c r="I466" s="15" t="s">
        <v>2582</v>
      </c>
      <c r="J466" s="15"/>
      <c r="K466" s="15">
        <v>75</v>
      </c>
      <c r="L466" s="15"/>
      <c r="M466" s="15"/>
      <c r="N466" s="15"/>
      <c r="O466" s="15"/>
      <c r="P466" s="15"/>
      <c r="Q466" s="15"/>
      <c r="R466" s="15"/>
      <c r="S466" s="15" t="s">
        <v>2365</v>
      </c>
      <c r="T466" s="38">
        <v>1</v>
      </c>
      <c r="U466" s="95"/>
      <c r="V466" s="95"/>
      <c r="W466" s="95"/>
      <c r="X466" s="95"/>
      <c r="Y466" s="95"/>
      <c r="Z466" s="15"/>
      <c r="AA466" s="15"/>
      <c r="AB466" s="39">
        <f t="shared" si="35"/>
        <v>17</v>
      </c>
      <c r="AC466" s="39">
        <f t="shared" si="36"/>
        <v>15</v>
      </c>
      <c r="AD466" s="96" t="s">
        <v>2624</v>
      </c>
      <c r="AE466" s="15" t="str">
        <f t="shared" si="37"/>
        <v>(Voorlichter Brw)</v>
      </c>
      <c r="AF466" s="39"/>
      <c r="AG466" s="39" t="s">
        <v>1560</v>
      </c>
      <c r="AH466" s="39" t="s">
        <v>1613</v>
      </c>
      <c r="AI466" s="39" t="s">
        <v>1561</v>
      </c>
      <c r="AJ466" s="39" t="s">
        <v>1613</v>
      </c>
      <c r="AK466" s="39" t="s">
        <v>1613</v>
      </c>
      <c r="AL466" s="15"/>
      <c r="AM466" s="15" t="s">
        <v>2623</v>
      </c>
      <c r="AN466" s="15"/>
      <c r="AO466" s="39" t="s">
        <v>12187</v>
      </c>
      <c r="AP466" s="89">
        <f t="shared" si="38"/>
        <v>15</v>
      </c>
      <c r="AQ466" s="13" t="str">
        <f t="shared" si="39"/>
        <v>Inzet Brw functieVoorlichter Brw</v>
      </c>
    </row>
    <row r="467" spans="1:43" x14ac:dyDescent="0.25">
      <c r="A467" s="15" t="s">
        <v>2672</v>
      </c>
      <c r="B467" s="15" t="s">
        <v>1608</v>
      </c>
      <c r="C467" s="15">
        <v>1</v>
      </c>
      <c r="D467" s="15" t="s">
        <v>1356</v>
      </c>
      <c r="E467" s="94">
        <v>200011979</v>
      </c>
      <c r="F467" s="15">
        <v>200032596</v>
      </c>
      <c r="G467" s="15" t="s">
        <v>11877</v>
      </c>
      <c r="H467" s="15" t="s">
        <v>11877</v>
      </c>
      <c r="I467" s="15" t="s">
        <v>11877</v>
      </c>
      <c r="J467" s="15"/>
      <c r="K467" s="15">
        <v>62</v>
      </c>
      <c r="L467" s="15"/>
      <c r="M467" s="15"/>
      <c r="N467" s="15"/>
      <c r="O467" s="15"/>
      <c r="P467" s="15"/>
      <c r="Q467" s="15"/>
      <c r="R467" s="15"/>
      <c r="S467" s="15" t="s">
        <v>2365</v>
      </c>
      <c r="T467" s="148">
        <v>8</v>
      </c>
      <c r="U467" s="95"/>
      <c r="V467" s="95"/>
      <c r="W467" s="95"/>
      <c r="X467" s="95"/>
      <c r="Y467" s="95"/>
      <c r="Z467" s="15"/>
      <c r="AA467" s="15"/>
      <c r="AB467" s="39">
        <f t="shared" si="35"/>
        <v>15</v>
      </c>
      <c r="AC467" s="39">
        <f t="shared" si="36"/>
        <v>2</v>
      </c>
      <c r="AD467" s="96" t="s">
        <v>2673</v>
      </c>
      <c r="AE467" s="15" t="str">
        <f t="shared" si="37"/>
        <v/>
      </c>
      <c r="AF467" s="39"/>
      <c r="AG467" s="39" t="s">
        <v>1560</v>
      </c>
      <c r="AH467" s="39" t="s">
        <v>1613</v>
      </c>
      <c r="AI467" s="39" t="s">
        <v>1561</v>
      </c>
      <c r="AJ467" s="39" t="s">
        <v>1613</v>
      </c>
      <c r="AK467" s="39" t="s">
        <v>1561</v>
      </c>
      <c r="AL467" s="15"/>
      <c r="AM467" s="15"/>
      <c r="AN467" s="15"/>
      <c r="AO467" s="39"/>
      <c r="AP467" s="89">
        <f t="shared" si="38"/>
        <v>0</v>
      </c>
      <c r="AQ467" s="13" t="str">
        <f t="shared" si="39"/>
        <v>Inzet Brw HV EHHV</v>
      </c>
    </row>
    <row r="468" spans="1:43" x14ac:dyDescent="0.25">
      <c r="A468" s="15" t="s">
        <v>2672</v>
      </c>
      <c r="B468" s="15" t="s">
        <v>1608</v>
      </c>
      <c r="C468" s="15">
        <v>2</v>
      </c>
      <c r="D468" s="15" t="s">
        <v>2674</v>
      </c>
      <c r="E468" s="94">
        <v>200011979</v>
      </c>
      <c r="F468" s="15">
        <v>200032597</v>
      </c>
      <c r="G468" s="15" t="s">
        <v>11877</v>
      </c>
      <c r="H468" s="15" t="s">
        <v>11877</v>
      </c>
      <c r="I468" s="15" t="s">
        <v>11877</v>
      </c>
      <c r="J468" s="15"/>
      <c r="K468" s="15">
        <v>62</v>
      </c>
      <c r="L468" s="15"/>
      <c r="M468" s="15"/>
      <c r="N468" s="15"/>
      <c r="O468" s="15"/>
      <c r="P468" s="15"/>
      <c r="Q468" s="15"/>
      <c r="R468" s="15"/>
      <c r="S468" s="15" t="s">
        <v>2365</v>
      </c>
      <c r="T468" s="148">
        <v>8</v>
      </c>
      <c r="U468" s="95"/>
      <c r="V468" s="95"/>
      <c r="W468" s="95"/>
      <c r="X468" s="95"/>
      <c r="Y468" s="95"/>
      <c r="Z468" s="15"/>
      <c r="AA468" s="15"/>
      <c r="AB468" s="39">
        <f t="shared" si="35"/>
        <v>15</v>
      </c>
      <c r="AC468" s="39">
        <f t="shared" si="36"/>
        <v>5</v>
      </c>
      <c r="AD468" s="96" t="s">
        <v>2675</v>
      </c>
      <c r="AE468" s="15" t="str">
        <f t="shared" si="37"/>
        <v/>
      </c>
      <c r="AF468" s="39"/>
      <c r="AG468" s="39" t="s">
        <v>1560</v>
      </c>
      <c r="AH468" s="39" t="s">
        <v>1613</v>
      </c>
      <c r="AI468" s="39" t="s">
        <v>1561</v>
      </c>
      <c r="AJ468" s="39" t="s">
        <v>1613</v>
      </c>
      <c r="AK468" s="39" t="s">
        <v>1561</v>
      </c>
      <c r="AL468" s="15"/>
      <c r="AM468" s="15"/>
      <c r="AN468" s="15"/>
      <c r="AO468" s="39"/>
      <c r="AP468" s="89">
        <f t="shared" si="38"/>
        <v>0</v>
      </c>
      <c r="AQ468" s="13" t="str">
        <f t="shared" si="39"/>
        <v>Inzet Brw HV EHHV-KR</v>
      </c>
    </row>
    <row r="469" spans="1:43" x14ac:dyDescent="0.25">
      <c r="A469" s="15" t="s">
        <v>2672</v>
      </c>
      <c r="B469" s="15" t="s">
        <v>1608</v>
      </c>
      <c r="C469" s="15">
        <v>3</v>
      </c>
      <c r="D469" s="15" t="s">
        <v>2676</v>
      </c>
      <c r="E469" s="94">
        <v>200011979</v>
      </c>
      <c r="F469" s="15">
        <v>200032598</v>
      </c>
      <c r="G469" s="15" t="s">
        <v>11877</v>
      </c>
      <c r="H469" s="15" t="s">
        <v>11877</v>
      </c>
      <c r="I469" s="15" t="s">
        <v>11877</v>
      </c>
      <c r="J469" s="15"/>
      <c r="K469" s="15">
        <v>62</v>
      </c>
      <c r="L469" s="15"/>
      <c r="M469" s="15"/>
      <c r="N469" s="15"/>
      <c r="O469" s="15"/>
      <c r="P469" s="15"/>
      <c r="Q469" s="15"/>
      <c r="R469" s="15"/>
      <c r="S469" s="15" t="s">
        <v>2365</v>
      </c>
      <c r="T469" s="148">
        <v>8</v>
      </c>
      <c r="U469" s="95"/>
      <c r="V469" s="95"/>
      <c r="W469" s="95"/>
      <c r="X469" s="95"/>
      <c r="Y469" s="95"/>
      <c r="Z469" s="15"/>
      <c r="AA469" s="15"/>
      <c r="AB469" s="39">
        <f t="shared" si="35"/>
        <v>15</v>
      </c>
      <c r="AC469" s="39">
        <f t="shared" si="36"/>
        <v>7</v>
      </c>
      <c r="AD469" s="96" t="s">
        <v>2677</v>
      </c>
      <c r="AE469" s="15" t="str">
        <f t="shared" si="37"/>
        <v>(IJsslee)</v>
      </c>
      <c r="AF469" s="39"/>
      <c r="AG469" s="39" t="s">
        <v>1560</v>
      </c>
      <c r="AH469" s="39" t="s">
        <v>1613</v>
      </c>
      <c r="AI469" s="39" t="s">
        <v>1561</v>
      </c>
      <c r="AJ469" s="39" t="s">
        <v>1613</v>
      </c>
      <c r="AK469" s="39" t="s">
        <v>1613</v>
      </c>
      <c r="AL469" s="15"/>
      <c r="AM469" s="15" t="s">
        <v>2676</v>
      </c>
      <c r="AN469" s="15"/>
      <c r="AO469" s="39"/>
      <c r="AP469" s="89">
        <f t="shared" si="38"/>
        <v>7</v>
      </c>
      <c r="AQ469" s="13" t="str">
        <f t="shared" si="39"/>
        <v>Inzet Brw HV EHIJsslee</v>
      </c>
    </row>
    <row r="470" spans="1:43" x14ac:dyDescent="0.25">
      <c r="A470" s="15" t="s">
        <v>2672</v>
      </c>
      <c r="B470" s="15" t="s">
        <v>1608</v>
      </c>
      <c r="C470" s="15">
        <v>4</v>
      </c>
      <c r="D470" s="15" t="s">
        <v>12052</v>
      </c>
      <c r="E470" s="94">
        <v>200011979</v>
      </c>
      <c r="F470" s="15">
        <v>200032601</v>
      </c>
      <c r="G470" s="15" t="s">
        <v>11877</v>
      </c>
      <c r="H470" s="15" t="s">
        <v>11877</v>
      </c>
      <c r="I470" s="15" t="s">
        <v>11877</v>
      </c>
      <c r="J470" s="15"/>
      <c r="K470" s="15">
        <v>62</v>
      </c>
      <c r="L470" s="15"/>
      <c r="M470" s="15"/>
      <c r="N470" s="15"/>
      <c r="O470" s="15"/>
      <c r="P470" s="15"/>
      <c r="Q470" s="15"/>
      <c r="R470" s="15"/>
      <c r="S470" s="15" t="s">
        <v>2365</v>
      </c>
      <c r="T470" s="148">
        <v>8</v>
      </c>
      <c r="U470" s="95"/>
      <c r="V470" s="95"/>
      <c r="W470" s="95"/>
      <c r="X470" s="95"/>
      <c r="Y470" s="95"/>
      <c r="Z470" s="15"/>
      <c r="AA470" s="15"/>
      <c r="AB470" s="39">
        <f t="shared" si="35"/>
        <v>15</v>
      </c>
      <c r="AC470" s="39">
        <f t="shared" si="36"/>
        <v>17</v>
      </c>
      <c r="AD470" s="96" t="s">
        <v>12053</v>
      </c>
      <c r="AE470" s="15" t="str">
        <f t="shared" si="37"/>
        <v>(Rampterrein Verl.)</v>
      </c>
      <c r="AF470" s="39"/>
      <c r="AG470" s="39" t="s">
        <v>1560</v>
      </c>
      <c r="AH470" s="39" t="s">
        <v>1613</v>
      </c>
      <c r="AI470" s="39" t="s">
        <v>1561</v>
      </c>
      <c r="AJ470" s="39" t="s">
        <v>1613</v>
      </c>
      <c r="AK470" s="39" t="s">
        <v>1613</v>
      </c>
      <c r="AL470" s="15"/>
      <c r="AM470" s="15" t="s">
        <v>12052</v>
      </c>
      <c r="AN470" s="15"/>
      <c r="AO470" s="39"/>
      <c r="AP470" s="89">
        <f t="shared" si="38"/>
        <v>17</v>
      </c>
      <c r="AQ470" s="13" t="str">
        <f t="shared" si="39"/>
        <v>Inzet Brw HV EHRampterrein Verl.</v>
      </c>
    </row>
    <row r="471" spans="1:43" x14ac:dyDescent="0.25">
      <c r="A471" s="15" t="s">
        <v>2672</v>
      </c>
      <c r="B471" s="15" t="s">
        <v>1608</v>
      </c>
      <c r="C471" s="15">
        <v>5</v>
      </c>
      <c r="D471" s="15" t="s">
        <v>2679</v>
      </c>
      <c r="E471" s="94">
        <v>200011979</v>
      </c>
      <c r="F471" s="15">
        <v>200032602</v>
      </c>
      <c r="G471" s="15" t="s">
        <v>11877</v>
      </c>
      <c r="H471" s="15" t="s">
        <v>11877</v>
      </c>
      <c r="I471" s="15" t="s">
        <v>11877</v>
      </c>
      <c r="J471" s="15"/>
      <c r="K471" s="15">
        <v>62</v>
      </c>
      <c r="L471" s="15"/>
      <c r="M471" s="15"/>
      <c r="N471" s="15"/>
      <c r="O471" s="15"/>
      <c r="P471" s="15"/>
      <c r="Q471" s="15"/>
      <c r="R471" s="15"/>
      <c r="S471" s="15" t="s">
        <v>2365</v>
      </c>
      <c r="T471" s="148">
        <v>8</v>
      </c>
      <c r="U471" s="95"/>
      <c r="V471" s="95"/>
      <c r="W471" s="95"/>
      <c r="X471" s="95"/>
      <c r="Y471" s="95"/>
      <c r="Z471" s="15"/>
      <c r="AA471" s="15"/>
      <c r="AB471" s="39">
        <f t="shared" si="35"/>
        <v>15</v>
      </c>
      <c r="AC471" s="39">
        <f t="shared" si="36"/>
        <v>14</v>
      </c>
      <c r="AD471" s="96" t="s">
        <v>2680</v>
      </c>
      <c r="AE471" s="15" t="str">
        <f t="shared" si="37"/>
        <v>(Reddingskussen)</v>
      </c>
      <c r="AF471" s="39">
        <v>2</v>
      </c>
      <c r="AG471" s="39" t="s">
        <v>1560</v>
      </c>
      <c r="AH471" s="39" t="s">
        <v>1613</v>
      </c>
      <c r="AI471" s="39" t="s">
        <v>1561</v>
      </c>
      <c r="AJ471" s="39" t="s">
        <v>1613</v>
      </c>
      <c r="AK471" s="39" t="s">
        <v>1613</v>
      </c>
      <c r="AL471" s="15"/>
      <c r="AM471" s="15" t="s">
        <v>2679</v>
      </c>
      <c r="AN471" s="15"/>
      <c r="AO471" s="39"/>
      <c r="AP471" s="89">
        <f t="shared" si="38"/>
        <v>14</v>
      </c>
      <c r="AQ471" s="13" t="str">
        <f t="shared" si="39"/>
        <v>Inzet Brw HV EHReddingskussen</v>
      </c>
    </row>
    <row r="472" spans="1:43" x14ac:dyDescent="0.25">
      <c r="A472" s="15" t="s">
        <v>2672</v>
      </c>
      <c r="B472" s="15" t="s">
        <v>1608</v>
      </c>
      <c r="C472" s="15">
        <v>6</v>
      </c>
      <c r="D472" s="15" t="s">
        <v>2681</v>
      </c>
      <c r="E472" s="94">
        <v>200011979</v>
      </c>
      <c r="F472" s="15">
        <v>200032600</v>
      </c>
      <c r="G472" s="15" t="s">
        <v>11877</v>
      </c>
      <c r="H472" s="15" t="s">
        <v>11877</v>
      </c>
      <c r="I472" s="15" t="s">
        <v>11877</v>
      </c>
      <c r="J472" s="15"/>
      <c r="K472" s="15">
        <v>62</v>
      </c>
      <c r="L472" s="15"/>
      <c r="M472" s="15"/>
      <c r="N472" s="15"/>
      <c r="O472" s="15"/>
      <c r="P472" s="15"/>
      <c r="Q472" s="15"/>
      <c r="R472" s="15"/>
      <c r="S472" s="15" t="s">
        <v>2365</v>
      </c>
      <c r="T472" s="148">
        <v>8</v>
      </c>
      <c r="U472" s="95"/>
      <c r="V472" s="95"/>
      <c r="W472" s="95"/>
      <c r="X472" s="95"/>
      <c r="Y472" s="95"/>
      <c r="Z472" s="15"/>
      <c r="AA472" s="15"/>
      <c r="AB472" s="39">
        <f t="shared" si="35"/>
        <v>15</v>
      </c>
      <c r="AC472" s="39">
        <f t="shared" si="36"/>
        <v>14</v>
      </c>
      <c r="AD472" s="96" t="s">
        <v>2682</v>
      </c>
      <c r="AE472" s="15" t="str">
        <f t="shared" si="37"/>
        <v>(Redteam Hoogte)</v>
      </c>
      <c r="AF472" s="39"/>
      <c r="AG472" s="39" t="s">
        <v>1560</v>
      </c>
      <c r="AH472" s="39" t="s">
        <v>1613</v>
      </c>
      <c r="AI472" s="39" t="s">
        <v>1561</v>
      </c>
      <c r="AJ472" s="39" t="s">
        <v>1613</v>
      </c>
      <c r="AK472" s="39" t="s">
        <v>1613</v>
      </c>
      <c r="AL472" s="15"/>
      <c r="AM472" s="15" t="s">
        <v>2681</v>
      </c>
      <c r="AN472" s="15"/>
      <c r="AO472" s="39"/>
      <c r="AP472" s="89">
        <f t="shared" si="38"/>
        <v>14</v>
      </c>
      <c r="AQ472" s="13" t="str">
        <f t="shared" si="39"/>
        <v>Inzet Brw HV EHRedteam Hoogte</v>
      </c>
    </row>
    <row r="473" spans="1:43" ht="45" x14ac:dyDescent="0.25">
      <c r="A473" s="15" t="s">
        <v>2672</v>
      </c>
      <c r="B473" s="15" t="s">
        <v>1608</v>
      </c>
      <c r="C473" s="15">
        <v>7</v>
      </c>
      <c r="D473" s="15" t="s">
        <v>2683</v>
      </c>
      <c r="E473" s="94">
        <v>200011979</v>
      </c>
      <c r="F473" s="15">
        <v>200005050</v>
      </c>
      <c r="G473" s="15" t="s">
        <v>11877</v>
      </c>
      <c r="H473" s="15" t="s">
        <v>11877</v>
      </c>
      <c r="I473" s="15" t="s">
        <v>11877</v>
      </c>
      <c r="J473" s="15"/>
      <c r="K473" s="15">
        <v>62</v>
      </c>
      <c r="L473" s="15"/>
      <c r="M473" s="15"/>
      <c r="N473" s="15"/>
      <c r="O473" s="15"/>
      <c r="P473" s="15"/>
      <c r="Q473" s="15"/>
      <c r="R473" s="15"/>
      <c r="S473" s="15" t="s">
        <v>2365</v>
      </c>
      <c r="T473" s="148">
        <v>8</v>
      </c>
      <c r="U473" s="95"/>
      <c r="V473" s="95"/>
      <c r="W473" s="95" t="s">
        <v>2469</v>
      </c>
      <c r="X473" s="95" t="s">
        <v>2470</v>
      </c>
      <c r="Y473" s="95"/>
      <c r="Z473" s="15"/>
      <c r="AA473" s="15"/>
      <c r="AB473" s="39">
        <f t="shared" si="35"/>
        <v>15</v>
      </c>
      <c r="AC473" s="39">
        <f t="shared" si="36"/>
        <v>14</v>
      </c>
      <c r="AD473" s="96" t="s">
        <v>2684</v>
      </c>
      <c r="AE473" s="15" t="str">
        <f t="shared" si="37"/>
        <v>(Veetakel)</v>
      </c>
      <c r="AF473" s="39"/>
      <c r="AG473" s="39" t="s">
        <v>1560</v>
      </c>
      <c r="AH473" s="39" t="s">
        <v>1613</v>
      </c>
      <c r="AI473" s="39" t="s">
        <v>1561</v>
      </c>
      <c r="AJ473" s="39" t="s">
        <v>1613</v>
      </c>
      <c r="AK473" s="39" t="s">
        <v>1613</v>
      </c>
      <c r="AL473" s="15"/>
      <c r="AM473" s="15" t="s">
        <v>2685</v>
      </c>
      <c r="AN473" s="15"/>
      <c r="AO473" s="39"/>
      <c r="AP473" s="89">
        <f t="shared" si="38"/>
        <v>8</v>
      </c>
      <c r="AQ473" s="13" t="str">
        <f t="shared" si="39"/>
        <v>Inzet Brw HV EHVeetakel Inst.</v>
      </c>
    </row>
    <row r="474" spans="1:43" x14ac:dyDescent="0.25">
      <c r="A474" s="15" t="s">
        <v>2672</v>
      </c>
      <c r="B474" s="15" t="s">
        <v>1608</v>
      </c>
      <c r="C474" s="15">
        <v>8</v>
      </c>
      <c r="D474" s="15" t="s">
        <v>2686</v>
      </c>
      <c r="E474" s="94">
        <v>200011979</v>
      </c>
      <c r="F474" s="15">
        <v>200032599</v>
      </c>
      <c r="G474" s="15" t="s">
        <v>11877</v>
      </c>
      <c r="H474" s="15" t="s">
        <v>11877</v>
      </c>
      <c r="I474" s="15" t="s">
        <v>11877</v>
      </c>
      <c r="J474" s="15"/>
      <c r="K474" s="15">
        <v>62</v>
      </c>
      <c r="L474" s="15"/>
      <c r="M474" s="15"/>
      <c r="N474" s="15"/>
      <c r="O474" s="15"/>
      <c r="P474" s="15"/>
      <c r="Q474" s="15"/>
      <c r="R474" s="15"/>
      <c r="S474" s="15" t="s">
        <v>2365</v>
      </c>
      <c r="T474" s="148">
        <v>8</v>
      </c>
      <c r="U474" s="95"/>
      <c r="V474" s="95"/>
      <c r="W474" s="95"/>
      <c r="X474" s="95"/>
      <c r="Y474" s="95"/>
      <c r="Z474" s="15"/>
      <c r="AA474" s="15"/>
      <c r="AB474" s="39">
        <f t="shared" si="35"/>
        <v>15</v>
      </c>
      <c r="AC474" s="39">
        <f t="shared" si="36"/>
        <v>11</v>
      </c>
      <c r="AD474" s="96" t="s">
        <v>2687</v>
      </c>
      <c r="AE474" s="15" t="str">
        <f t="shared" si="37"/>
        <v>(Verlichting)</v>
      </c>
      <c r="AF474" s="39"/>
      <c r="AG474" s="39" t="s">
        <v>1560</v>
      </c>
      <c r="AH474" s="39" t="s">
        <v>1613</v>
      </c>
      <c r="AI474" s="39" t="s">
        <v>1561</v>
      </c>
      <c r="AJ474" s="39" t="s">
        <v>1613</v>
      </c>
      <c r="AK474" s="39" t="s">
        <v>1613</v>
      </c>
      <c r="AL474" s="15"/>
      <c r="AM474" s="15" t="s">
        <v>2686</v>
      </c>
      <c r="AN474" s="15"/>
      <c r="AO474" s="39"/>
      <c r="AP474" s="89">
        <f t="shared" si="38"/>
        <v>11</v>
      </c>
      <c r="AQ474" s="13" t="str">
        <f t="shared" si="39"/>
        <v>Inzet Brw HV EHVerlichting</v>
      </c>
    </row>
    <row r="475" spans="1:43" x14ac:dyDescent="0.25">
      <c r="A475" s="15" t="s">
        <v>2672</v>
      </c>
      <c r="B475" s="15" t="s">
        <v>1608</v>
      </c>
      <c r="C475" s="15">
        <v>9</v>
      </c>
      <c r="D475" s="15" t="s">
        <v>12054</v>
      </c>
      <c r="E475" s="94">
        <v>200011979</v>
      </c>
      <c r="F475" s="15">
        <v>200032603</v>
      </c>
      <c r="G475" s="15" t="s">
        <v>11877</v>
      </c>
      <c r="H475" s="15" t="s">
        <v>11877</v>
      </c>
      <c r="I475" s="15" t="s">
        <v>11877</v>
      </c>
      <c r="J475" s="15"/>
      <c r="K475" s="15">
        <v>62</v>
      </c>
      <c r="L475" s="15"/>
      <c r="M475" s="15"/>
      <c r="N475" s="15"/>
      <c r="O475" s="15"/>
      <c r="P475" s="15"/>
      <c r="Q475" s="15"/>
      <c r="R475" s="15"/>
      <c r="S475" s="15" t="s">
        <v>2365</v>
      </c>
      <c r="T475" s="148">
        <v>8</v>
      </c>
      <c r="U475" s="95"/>
      <c r="V475" s="95"/>
      <c r="W475" s="95"/>
      <c r="X475" s="95"/>
      <c r="Y475" s="95"/>
      <c r="Z475" s="15"/>
      <c r="AA475" s="15"/>
      <c r="AB475" s="39">
        <f t="shared" si="35"/>
        <v>15</v>
      </c>
      <c r="AC475" s="39">
        <f t="shared" si="36"/>
        <v>8</v>
      </c>
      <c r="AD475" s="96" t="s">
        <v>2688</v>
      </c>
      <c r="AE475" s="15" t="str">
        <f t="shared" si="37"/>
        <v>(25kV tester)</v>
      </c>
      <c r="AF475" s="39"/>
      <c r="AG475" s="39" t="s">
        <v>1560</v>
      </c>
      <c r="AH475" s="39" t="s">
        <v>1613</v>
      </c>
      <c r="AI475" s="39" t="s">
        <v>1561</v>
      </c>
      <c r="AJ475" s="39" t="s">
        <v>1613</v>
      </c>
      <c r="AK475" s="39" t="s">
        <v>1613</v>
      </c>
      <c r="AL475" s="15"/>
      <c r="AM475" s="15" t="s">
        <v>12055</v>
      </c>
      <c r="AN475" s="15"/>
      <c r="AO475" s="39"/>
      <c r="AP475" s="89">
        <f t="shared" si="38"/>
        <v>11</v>
      </c>
      <c r="AQ475" s="13" t="str">
        <f t="shared" si="39"/>
        <v>Inzet Brw HV EHVHT 25kV</v>
      </c>
    </row>
    <row r="476" spans="1:43" x14ac:dyDescent="0.25">
      <c r="A476" s="15" t="s">
        <v>2672</v>
      </c>
      <c r="B476" s="15" t="s">
        <v>1608</v>
      </c>
      <c r="C476" s="15">
        <v>10</v>
      </c>
      <c r="D476" s="15" t="s">
        <v>2689</v>
      </c>
      <c r="E476" s="94">
        <v>200011979</v>
      </c>
      <c r="F476" s="15">
        <v>200038724</v>
      </c>
      <c r="G476" s="15" t="s">
        <v>11877</v>
      </c>
      <c r="H476" s="15" t="s">
        <v>11877</v>
      </c>
      <c r="I476" s="15" t="s">
        <v>11877</v>
      </c>
      <c r="J476" s="15"/>
      <c r="K476" s="15">
        <v>62</v>
      </c>
      <c r="L476" s="15"/>
      <c r="M476" s="15"/>
      <c r="N476" s="15"/>
      <c r="O476" s="15"/>
      <c r="P476" s="15"/>
      <c r="Q476" s="15"/>
      <c r="R476" s="15"/>
      <c r="S476" s="15" t="s">
        <v>2365</v>
      </c>
      <c r="T476" s="148">
        <v>8</v>
      </c>
      <c r="U476" s="95"/>
      <c r="V476" s="95"/>
      <c r="W476" s="95"/>
      <c r="X476" s="95"/>
      <c r="Y476" s="95"/>
      <c r="Z476" s="15"/>
      <c r="AA476" s="15"/>
      <c r="AB476" s="39">
        <f t="shared" si="35"/>
        <v>15</v>
      </c>
      <c r="AC476" s="39">
        <f t="shared" si="36"/>
        <v>16</v>
      </c>
      <c r="AD476" s="96" t="s">
        <v>2690</v>
      </c>
      <c r="AE476" s="15" t="str">
        <f t="shared" si="37"/>
        <v>(Laagspan. tester)</v>
      </c>
      <c r="AF476" s="39"/>
      <c r="AG476" s="39" t="s">
        <v>1560</v>
      </c>
      <c r="AH476" s="39" t="s">
        <v>1613</v>
      </c>
      <c r="AI476" s="39" t="s">
        <v>1561</v>
      </c>
      <c r="AJ476" s="39" t="s">
        <v>1613</v>
      </c>
      <c r="AK476" s="39" t="s">
        <v>1613</v>
      </c>
      <c r="AL476" s="15"/>
      <c r="AM476" s="15" t="s">
        <v>2691</v>
      </c>
      <c r="AN476" s="15"/>
      <c r="AO476" s="39"/>
      <c r="AP476" s="89">
        <f t="shared" si="38"/>
        <v>16</v>
      </c>
      <c r="AQ476" s="13" t="str">
        <f t="shared" si="39"/>
        <v>Inzet Brw HV EHVHT Laagspanning</v>
      </c>
    </row>
    <row r="477" spans="1:43" x14ac:dyDescent="0.25">
      <c r="A477" s="15" t="s">
        <v>2692</v>
      </c>
      <c r="B477" s="15" t="s">
        <v>1608</v>
      </c>
      <c r="C477" s="15">
        <v>1</v>
      </c>
      <c r="D477" s="15" t="s">
        <v>2693</v>
      </c>
      <c r="E477" s="94">
        <v>200011980</v>
      </c>
      <c r="F477" s="15">
        <v>200032605</v>
      </c>
      <c r="G477" s="15" t="s">
        <v>11878</v>
      </c>
      <c r="H477" s="15" t="s">
        <v>11878</v>
      </c>
      <c r="I477" s="15" t="s">
        <v>11878</v>
      </c>
      <c r="J477" s="15"/>
      <c r="K477" s="15">
        <v>60</v>
      </c>
      <c r="L477" s="15"/>
      <c r="M477" s="15"/>
      <c r="N477" s="15"/>
      <c r="O477" s="15"/>
      <c r="P477" s="15"/>
      <c r="Q477" s="15"/>
      <c r="R477" s="15"/>
      <c r="S477" s="15" t="s">
        <v>1564</v>
      </c>
      <c r="T477" s="38">
        <v>12</v>
      </c>
      <c r="U477" s="95"/>
      <c r="V477" s="95"/>
      <c r="W477" s="95"/>
      <c r="X477" s="95"/>
      <c r="Y477" s="95"/>
      <c r="Z477" s="15"/>
      <c r="AA477" s="15"/>
      <c r="AB477" s="39">
        <f t="shared" si="35"/>
        <v>14</v>
      </c>
      <c r="AC477" s="39">
        <f t="shared" si="36"/>
        <v>15</v>
      </c>
      <c r="AD477" s="96" t="s">
        <v>2694</v>
      </c>
      <c r="AE477" s="15" t="str">
        <f t="shared" si="37"/>
        <v>(BOE)</v>
      </c>
      <c r="AF477" s="39"/>
      <c r="AG477" s="39" t="s">
        <v>1560</v>
      </c>
      <c r="AH477" s="39" t="s">
        <v>1613</v>
      </c>
      <c r="AI477" s="39" t="s">
        <v>1561</v>
      </c>
      <c r="AJ477" s="39" t="s">
        <v>1613</v>
      </c>
      <c r="AK477" s="39" t="s">
        <v>1613</v>
      </c>
      <c r="AL477" s="15"/>
      <c r="AM477" s="15" t="s">
        <v>2695</v>
      </c>
      <c r="AN477" s="15"/>
      <c r="AO477" s="39"/>
      <c r="AP477" s="89">
        <f t="shared" si="38"/>
        <v>3</v>
      </c>
      <c r="AQ477" s="13" t="str">
        <f t="shared" si="39"/>
        <v>Inzet Brw IBGSBasis Ontsm.eh.</v>
      </c>
    </row>
    <row r="478" spans="1:43" x14ac:dyDescent="0.25">
      <c r="A478" s="15" t="s">
        <v>2692</v>
      </c>
      <c r="B478" s="15" t="s">
        <v>1608</v>
      </c>
      <c r="C478" s="15">
        <v>2</v>
      </c>
      <c r="D478" s="15" t="s">
        <v>2696</v>
      </c>
      <c r="E478" s="94">
        <v>200011980</v>
      </c>
      <c r="F478" s="15">
        <v>200038725</v>
      </c>
      <c r="G478" s="15" t="s">
        <v>11878</v>
      </c>
      <c r="H478" s="15" t="s">
        <v>11878</v>
      </c>
      <c r="I478" s="15" t="s">
        <v>11878</v>
      </c>
      <c r="J478" s="15"/>
      <c r="K478" s="15">
        <v>60</v>
      </c>
      <c r="L478" s="15"/>
      <c r="M478" s="15"/>
      <c r="N478" s="15"/>
      <c r="O478" s="15"/>
      <c r="P478" s="15"/>
      <c r="Q478" s="15"/>
      <c r="R478" s="15"/>
      <c r="S478" s="15" t="s">
        <v>1564</v>
      </c>
      <c r="T478" s="38">
        <v>12</v>
      </c>
      <c r="U478" s="95"/>
      <c r="V478" s="95"/>
      <c r="W478" s="95"/>
      <c r="X478" s="95"/>
      <c r="Y478" s="95"/>
      <c r="Z478" s="15"/>
      <c r="AA478" s="15"/>
      <c r="AB478" s="39">
        <f t="shared" si="35"/>
        <v>14</v>
      </c>
      <c r="AC478" s="39">
        <f t="shared" si="36"/>
        <v>13</v>
      </c>
      <c r="AD478" s="96" t="s">
        <v>2697</v>
      </c>
      <c r="AE478" s="15" t="str">
        <f t="shared" si="37"/>
        <v>(Chemiepakken)</v>
      </c>
      <c r="AF478" s="39"/>
      <c r="AG478" s="39" t="s">
        <v>1560</v>
      </c>
      <c r="AH478" s="39" t="s">
        <v>1613</v>
      </c>
      <c r="AI478" s="39" t="s">
        <v>1561</v>
      </c>
      <c r="AJ478" s="39" t="s">
        <v>1613</v>
      </c>
      <c r="AK478" s="39" t="s">
        <v>1613</v>
      </c>
      <c r="AL478" s="15"/>
      <c r="AM478" s="15" t="s">
        <v>2698</v>
      </c>
      <c r="AN478" s="15"/>
      <c r="AO478" s="39"/>
      <c r="AP478" s="89">
        <f t="shared" si="38"/>
        <v>12</v>
      </c>
      <c r="AQ478" s="13" t="str">
        <f t="shared" si="39"/>
        <v>Inzet Brw IBGSChemiepakteam</v>
      </c>
    </row>
    <row r="479" spans="1:43" ht="45" x14ac:dyDescent="0.25">
      <c r="A479" s="15" t="s">
        <v>2692</v>
      </c>
      <c r="B479" s="15" t="s">
        <v>1608</v>
      </c>
      <c r="C479" s="15">
        <v>3</v>
      </c>
      <c r="D479" s="15" t="s">
        <v>2699</v>
      </c>
      <c r="E479" s="94">
        <v>200011980</v>
      </c>
      <c r="F479" s="15">
        <v>200005051</v>
      </c>
      <c r="G479" s="15" t="s">
        <v>11878</v>
      </c>
      <c r="H479" s="15" t="s">
        <v>11878</v>
      </c>
      <c r="I479" s="15" t="s">
        <v>11878</v>
      </c>
      <c r="J479" s="15"/>
      <c r="K479" s="15">
        <v>60</v>
      </c>
      <c r="L479" s="15"/>
      <c r="M479" s="15"/>
      <c r="N479" s="15"/>
      <c r="O479" s="15"/>
      <c r="P479" s="15"/>
      <c r="Q479" s="15"/>
      <c r="R479" s="15"/>
      <c r="S479" s="15" t="s">
        <v>1564</v>
      </c>
      <c r="T479" s="38">
        <v>12</v>
      </c>
      <c r="U479" s="95"/>
      <c r="V479" s="95"/>
      <c r="W479" s="95" t="s">
        <v>2469</v>
      </c>
      <c r="X479" s="95" t="s">
        <v>2470</v>
      </c>
      <c r="Y479" s="95"/>
      <c r="Z479" s="15"/>
      <c r="AA479" s="15"/>
      <c r="AB479" s="39">
        <f t="shared" si="35"/>
        <v>14</v>
      </c>
      <c r="AC479" s="39">
        <f t="shared" si="36"/>
        <v>10</v>
      </c>
      <c r="AD479" s="96" t="s">
        <v>2700</v>
      </c>
      <c r="AE479" s="15" t="str">
        <f t="shared" si="37"/>
        <v/>
      </c>
      <c r="AF479" s="39"/>
      <c r="AG479" s="39" t="s">
        <v>1560</v>
      </c>
      <c r="AH479" s="39" t="s">
        <v>1613</v>
      </c>
      <c r="AI479" s="39" t="s">
        <v>1561</v>
      </c>
      <c r="AJ479" s="39" t="s">
        <v>1613</v>
      </c>
      <c r="AK479" s="39" t="s">
        <v>1561</v>
      </c>
      <c r="AL479" s="15"/>
      <c r="AM479" s="15"/>
      <c r="AN479" s="15"/>
      <c r="AO479" s="39"/>
      <c r="AP479" s="89">
        <f t="shared" si="38"/>
        <v>0</v>
      </c>
      <c r="AQ479" s="13" t="str">
        <f t="shared" si="39"/>
        <v>Inzet Brw IBGSGaspakteam</v>
      </c>
    </row>
    <row r="480" spans="1:43" x14ac:dyDescent="0.25">
      <c r="A480" s="15" t="s">
        <v>2692</v>
      </c>
      <c r="B480" s="15" t="s">
        <v>1608</v>
      </c>
      <c r="C480" s="15">
        <v>4</v>
      </c>
      <c r="D480" s="15" t="s">
        <v>2701</v>
      </c>
      <c r="E480" s="94">
        <v>200011980</v>
      </c>
      <c r="F480" s="15">
        <v>200032608</v>
      </c>
      <c r="G480" s="15" t="s">
        <v>11878</v>
      </c>
      <c r="H480" s="15" t="s">
        <v>11878</v>
      </c>
      <c r="I480" s="15" t="s">
        <v>11878</v>
      </c>
      <c r="J480" s="15"/>
      <c r="K480" s="15">
        <v>60</v>
      </c>
      <c r="L480" s="15"/>
      <c r="M480" s="15"/>
      <c r="N480" s="15"/>
      <c r="O480" s="15"/>
      <c r="P480" s="15"/>
      <c r="Q480" s="15"/>
      <c r="R480" s="15"/>
      <c r="S480" s="15" t="s">
        <v>1564</v>
      </c>
      <c r="T480" s="38">
        <v>12</v>
      </c>
      <c r="U480" s="95"/>
      <c r="V480" s="95"/>
      <c r="W480" s="95"/>
      <c r="X480" s="95"/>
      <c r="Y480" s="95"/>
      <c r="Z480" s="15"/>
      <c r="AA480" s="15"/>
      <c r="AB480" s="39">
        <f t="shared" si="35"/>
        <v>14</v>
      </c>
      <c r="AC480" s="39">
        <f t="shared" si="36"/>
        <v>16</v>
      </c>
      <c r="AD480" s="96" t="s">
        <v>2702</v>
      </c>
      <c r="AE480" s="15" t="str">
        <f t="shared" si="37"/>
        <v/>
      </c>
      <c r="AF480" s="39"/>
      <c r="AG480" s="39" t="s">
        <v>1560</v>
      </c>
      <c r="AH480" s="39" t="s">
        <v>1613</v>
      </c>
      <c r="AI480" s="39" t="s">
        <v>1561</v>
      </c>
      <c r="AJ480" s="39" t="s">
        <v>1613</v>
      </c>
      <c r="AK480" s="39" t="s">
        <v>1561</v>
      </c>
      <c r="AL480" s="15"/>
      <c r="AM480" s="15"/>
      <c r="AN480" s="15"/>
      <c r="AO480" s="39"/>
      <c r="AP480" s="89">
        <f t="shared" si="38"/>
        <v>0</v>
      </c>
      <c r="AQ480" s="13" t="str">
        <f t="shared" si="39"/>
        <v>Inzet Brw IBGSGev.stof eenheid</v>
      </c>
    </row>
    <row r="481" spans="1:43" x14ac:dyDescent="0.25">
      <c r="A481" s="15" t="s">
        <v>2692</v>
      </c>
      <c r="B481" s="15" t="s">
        <v>1608</v>
      </c>
      <c r="C481" s="15">
        <v>5</v>
      </c>
      <c r="D481" s="15" t="s">
        <v>2703</v>
      </c>
      <c r="E481" s="94">
        <v>200011980</v>
      </c>
      <c r="F481" s="15">
        <v>200032609</v>
      </c>
      <c r="G481" s="15" t="s">
        <v>11878</v>
      </c>
      <c r="H481" s="15" t="s">
        <v>11878</v>
      </c>
      <c r="I481" s="15" t="s">
        <v>11878</v>
      </c>
      <c r="J481" s="15"/>
      <c r="K481" s="15">
        <v>60</v>
      </c>
      <c r="L481" s="15"/>
      <c r="M481" s="15"/>
      <c r="N481" s="15"/>
      <c r="O481" s="15"/>
      <c r="P481" s="15"/>
      <c r="Q481" s="15"/>
      <c r="R481" s="15"/>
      <c r="S481" s="15" t="s">
        <v>1564</v>
      </c>
      <c r="T481" s="38">
        <v>12</v>
      </c>
      <c r="U481" s="95"/>
      <c r="V481" s="95"/>
      <c r="W481" s="95"/>
      <c r="X481" s="95"/>
      <c r="Y481" s="95"/>
      <c r="Z481" s="15"/>
      <c r="AA481" s="15"/>
      <c r="AB481" s="39">
        <f t="shared" si="35"/>
        <v>14</v>
      </c>
      <c r="AC481" s="39">
        <f t="shared" si="36"/>
        <v>18</v>
      </c>
      <c r="AD481" s="96" t="s">
        <v>2704</v>
      </c>
      <c r="AE481" s="15" t="str">
        <f t="shared" si="37"/>
        <v/>
      </c>
      <c r="AF481" s="39"/>
      <c r="AG481" s="39" t="s">
        <v>1560</v>
      </c>
      <c r="AH481" s="39" t="s">
        <v>1613</v>
      </c>
      <c r="AI481" s="39" t="s">
        <v>1561</v>
      </c>
      <c r="AJ481" s="39" t="s">
        <v>1613</v>
      </c>
      <c r="AK481" s="39" t="s">
        <v>1561</v>
      </c>
      <c r="AL481" s="15"/>
      <c r="AM481" s="15"/>
      <c r="AN481" s="15"/>
      <c r="AO481" s="39"/>
      <c r="AP481" s="89">
        <f t="shared" si="38"/>
        <v>0</v>
      </c>
      <c r="AQ481" s="13" t="str">
        <f t="shared" si="39"/>
        <v>Inzet Brw IBGSGev.stof spec. eh.</v>
      </c>
    </row>
    <row r="482" spans="1:43" x14ac:dyDescent="0.25">
      <c r="A482" s="15" t="s">
        <v>2692</v>
      </c>
      <c r="B482" s="15" t="s">
        <v>1608</v>
      </c>
      <c r="C482" s="15">
        <v>6</v>
      </c>
      <c r="D482" s="15" t="s">
        <v>2705</v>
      </c>
      <c r="E482" s="94">
        <v>200011980</v>
      </c>
      <c r="F482" s="15">
        <v>200032606</v>
      </c>
      <c r="G482" s="15" t="s">
        <v>11878</v>
      </c>
      <c r="H482" s="15" t="s">
        <v>11878</v>
      </c>
      <c r="I482" s="15" t="s">
        <v>11878</v>
      </c>
      <c r="J482" s="15"/>
      <c r="K482" s="15">
        <v>60</v>
      </c>
      <c r="L482" s="15"/>
      <c r="M482" s="15"/>
      <c r="N482" s="15"/>
      <c r="O482" s="15"/>
      <c r="P482" s="15"/>
      <c r="Q482" s="15"/>
      <c r="R482" s="15"/>
      <c r="S482" s="15" t="s">
        <v>1564</v>
      </c>
      <c r="T482" s="38">
        <v>12</v>
      </c>
      <c r="U482" s="95"/>
      <c r="V482" s="95"/>
      <c r="W482" s="95"/>
      <c r="X482" s="95"/>
      <c r="Y482" s="95"/>
      <c r="Z482" s="15"/>
      <c r="AA482" s="15"/>
      <c r="AB482" s="39">
        <f t="shared" si="35"/>
        <v>14</v>
      </c>
      <c r="AC482" s="39">
        <f t="shared" si="36"/>
        <v>11</v>
      </c>
      <c r="AD482" s="96" t="s">
        <v>2706</v>
      </c>
      <c r="AE482" s="15" t="str">
        <f t="shared" si="37"/>
        <v>(Gierpakteam)</v>
      </c>
      <c r="AF482" s="39"/>
      <c r="AG482" s="39" t="s">
        <v>1560</v>
      </c>
      <c r="AH482" s="39" t="s">
        <v>1613</v>
      </c>
      <c r="AI482" s="39" t="s">
        <v>1561</v>
      </c>
      <c r="AJ482" s="39" t="s">
        <v>1613</v>
      </c>
      <c r="AK482" s="39" t="s">
        <v>1613</v>
      </c>
      <c r="AL482" s="15"/>
      <c r="AM482" s="15" t="s">
        <v>2705</v>
      </c>
      <c r="AN482" s="15"/>
      <c r="AO482" s="39"/>
      <c r="AP482" s="89">
        <f t="shared" si="38"/>
        <v>11</v>
      </c>
      <c r="AQ482" s="13" t="str">
        <f t="shared" si="39"/>
        <v>Inzet Brw IBGSGierpakteam</v>
      </c>
    </row>
    <row r="483" spans="1:43" x14ac:dyDescent="0.25">
      <c r="A483" s="15" t="s">
        <v>2692</v>
      </c>
      <c r="B483" s="15" t="s">
        <v>1608</v>
      </c>
      <c r="C483" s="15">
        <v>7</v>
      </c>
      <c r="D483" s="15" t="s">
        <v>2707</v>
      </c>
      <c r="E483" s="94">
        <v>200011980</v>
      </c>
      <c r="F483" s="15">
        <v>200032607</v>
      </c>
      <c r="G483" s="15" t="s">
        <v>11878</v>
      </c>
      <c r="H483" s="15" t="s">
        <v>11878</v>
      </c>
      <c r="I483" s="15" t="s">
        <v>11878</v>
      </c>
      <c r="J483" s="15"/>
      <c r="K483" s="15">
        <v>60</v>
      </c>
      <c r="L483" s="15"/>
      <c r="M483" s="15"/>
      <c r="N483" s="15"/>
      <c r="O483" s="15"/>
      <c r="P483" s="15"/>
      <c r="Q483" s="15"/>
      <c r="R483" s="15"/>
      <c r="S483" s="15" t="s">
        <v>1564</v>
      </c>
      <c r="T483" s="38">
        <v>12</v>
      </c>
      <c r="U483" s="95"/>
      <c r="V483" s="95"/>
      <c r="W483" s="95"/>
      <c r="X483" s="95"/>
      <c r="Y483" s="95"/>
      <c r="Z483" s="15"/>
      <c r="AA483" s="15"/>
      <c r="AB483" s="39">
        <f t="shared" si="35"/>
        <v>14</v>
      </c>
      <c r="AC483" s="39">
        <f t="shared" si="36"/>
        <v>19</v>
      </c>
      <c r="AD483" s="96" t="s">
        <v>2708</v>
      </c>
      <c r="AE483" s="15" t="str">
        <f t="shared" si="37"/>
        <v>(GOE)</v>
      </c>
      <c r="AF483" s="39"/>
      <c r="AG483" s="39" t="s">
        <v>1560</v>
      </c>
      <c r="AH483" s="39" t="s">
        <v>1613</v>
      </c>
      <c r="AI483" s="39" t="s">
        <v>1561</v>
      </c>
      <c r="AJ483" s="39" t="s">
        <v>1613</v>
      </c>
      <c r="AK483" s="39" t="s">
        <v>1613</v>
      </c>
      <c r="AL483" s="15"/>
      <c r="AM483" s="15" t="s">
        <v>2709</v>
      </c>
      <c r="AN483" s="15"/>
      <c r="AO483" s="39"/>
      <c r="AP483" s="89">
        <f t="shared" si="38"/>
        <v>3</v>
      </c>
      <c r="AQ483" s="13" t="str">
        <f t="shared" si="39"/>
        <v>Inzet Brw IBGSGrootsch. Ontsm. eh</v>
      </c>
    </row>
    <row r="484" spans="1:43" x14ac:dyDescent="0.25">
      <c r="A484" s="15" t="s">
        <v>2692</v>
      </c>
      <c r="B484" s="15" t="s">
        <v>1608</v>
      </c>
      <c r="C484" s="15">
        <v>8</v>
      </c>
      <c r="D484" s="15" t="s">
        <v>2710</v>
      </c>
      <c r="E484" s="94">
        <v>200011980</v>
      </c>
      <c r="F484" s="15">
        <v>200032610</v>
      </c>
      <c r="G484" s="15" t="s">
        <v>11878</v>
      </c>
      <c r="H484" s="15" t="s">
        <v>11878</v>
      </c>
      <c r="I484" s="15" t="s">
        <v>11878</v>
      </c>
      <c r="J484" s="15"/>
      <c r="K484" s="15">
        <v>60</v>
      </c>
      <c r="L484" s="15"/>
      <c r="M484" s="15" t="s">
        <v>2711</v>
      </c>
      <c r="N484" s="15" t="s">
        <v>2711</v>
      </c>
      <c r="O484" s="15" t="s">
        <v>2711</v>
      </c>
      <c r="P484" s="15"/>
      <c r="Q484" s="15"/>
      <c r="R484" s="15"/>
      <c r="S484" s="15" t="s">
        <v>1564</v>
      </c>
      <c r="T484" s="38">
        <v>12</v>
      </c>
      <c r="U484" s="95"/>
      <c r="V484" s="95"/>
      <c r="W484" s="95"/>
      <c r="X484" s="95"/>
      <c r="Y484" s="95"/>
      <c r="Z484" s="15"/>
      <c r="AA484" s="15"/>
      <c r="AB484" s="39">
        <f t="shared" si="35"/>
        <v>14</v>
      </c>
      <c r="AC484" s="39">
        <f t="shared" si="36"/>
        <v>6</v>
      </c>
      <c r="AD484" s="96" t="s">
        <v>2712</v>
      </c>
      <c r="AE484" s="15" t="str">
        <f t="shared" si="37"/>
        <v>(Meting)</v>
      </c>
      <c r="AF484" s="39"/>
      <c r="AG484" s="39" t="s">
        <v>1560</v>
      </c>
      <c r="AH484" s="39" t="s">
        <v>1613</v>
      </c>
      <c r="AI484" s="39" t="s">
        <v>1561</v>
      </c>
      <c r="AJ484" s="39" t="s">
        <v>1613</v>
      </c>
      <c r="AK484" s="39" t="s">
        <v>1613</v>
      </c>
      <c r="AL484" s="15"/>
      <c r="AM484" s="15" t="s">
        <v>2710</v>
      </c>
      <c r="AN484" s="15"/>
      <c r="AO484" s="39"/>
      <c r="AP484" s="89">
        <f t="shared" si="38"/>
        <v>6</v>
      </c>
      <c r="AQ484" s="13" t="str">
        <f t="shared" si="39"/>
        <v>Inzet Brw IBGSMeting</v>
      </c>
    </row>
    <row r="485" spans="1:43" x14ac:dyDescent="0.25">
      <c r="A485" s="15" t="s">
        <v>2692</v>
      </c>
      <c r="B485" s="15" t="s">
        <v>1608</v>
      </c>
      <c r="C485" s="15">
        <v>9</v>
      </c>
      <c r="D485" s="15" t="s">
        <v>2713</v>
      </c>
      <c r="E485" s="94">
        <v>200011980</v>
      </c>
      <c r="F485" s="15">
        <v>200032611</v>
      </c>
      <c r="G485" s="15" t="s">
        <v>11878</v>
      </c>
      <c r="H485" s="15" t="s">
        <v>11878</v>
      </c>
      <c r="I485" s="15" t="s">
        <v>11878</v>
      </c>
      <c r="J485" s="15"/>
      <c r="K485" s="15">
        <v>60</v>
      </c>
      <c r="L485" s="15"/>
      <c r="M485" s="15"/>
      <c r="N485" s="15"/>
      <c r="O485" s="15"/>
      <c r="P485" s="15"/>
      <c r="Q485" s="15"/>
      <c r="R485" s="15"/>
      <c r="S485" s="15" t="s">
        <v>1564</v>
      </c>
      <c r="T485" s="38">
        <v>12</v>
      </c>
      <c r="U485" s="95"/>
      <c r="V485" s="95"/>
      <c r="W485" s="95"/>
      <c r="X485" s="95"/>
      <c r="Y485" s="95"/>
      <c r="Z485" s="15"/>
      <c r="AA485" s="15"/>
      <c r="AB485" s="39">
        <f t="shared" si="35"/>
        <v>14</v>
      </c>
      <c r="AC485" s="39">
        <f t="shared" si="36"/>
        <v>14</v>
      </c>
      <c r="AD485" s="96" t="s">
        <v>2714</v>
      </c>
      <c r="AE485" s="15" t="str">
        <f t="shared" si="37"/>
        <v/>
      </c>
      <c r="AF485" s="39"/>
      <c r="AG485" s="39" t="s">
        <v>1560</v>
      </c>
      <c r="AH485" s="39" t="s">
        <v>1613</v>
      </c>
      <c r="AI485" s="39" t="s">
        <v>1561</v>
      </c>
      <c r="AJ485" s="39" t="s">
        <v>1613</v>
      </c>
      <c r="AK485" s="39" t="s">
        <v>1561</v>
      </c>
      <c r="AL485" s="15"/>
      <c r="AM485" s="15"/>
      <c r="AN485" s="15"/>
      <c r="AO485" s="39"/>
      <c r="AP485" s="89">
        <f t="shared" si="38"/>
        <v>0</v>
      </c>
      <c r="AQ485" s="13" t="str">
        <f t="shared" si="39"/>
        <v>Inzet Brw IBGSMilieuvoertuig</v>
      </c>
    </row>
    <row r="486" spans="1:43" ht="45" x14ac:dyDescent="0.25">
      <c r="A486" s="15" t="s">
        <v>2692</v>
      </c>
      <c r="B486" s="15" t="s">
        <v>1608</v>
      </c>
      <c r="C486" s="15">
        <v>10</v>
      </c>
      <c r="D486" s="15" t="s">
        <v>2715</v>
      </c>
      <c r="E486" s="94">
        <v>200011980</v>
      </c>
      <c r="F486" s="15">
        <v>200000468</v>
      </c>
      <c r="G486" s="15" t="s">
        <v>11878</v>
      </c>
      <c r="H486" s="15" t="s">
        <v>11878</v>
      </c>
      <c r="I486" s="15" t="s">
        <v>11878</v>
      </c>
      <c r="J486" s="15"/>
      <c r="K486" s="15">
        <v>60</v>
      </c>
      <c r="L486" s="15"/>
      <c r="M486" s="15"/>
      <c r="N486" s="15"/>
      <c r="O486" s="15"/>
      <c r="P486" s="15"/>
      <c r="Q486" s="15"/>
      <c r="R486" s="15"/>
      <c r="S486" s="15" t="s">
        <v>1564</v>
      </c>
      <c r="T486" s="38">
        <v>12</v>
      </c>
      <c r="U486" s="95"/>
      <c r="V486" s="95"/>
      <c r="W486" s="95" t="s">
        <v>2469</v>
      </c>
      <c r="X486" s="95" t="s">
        <v>2470</v>
      </c>
      <c r="Y486" s="95" t="s">
        <v>2553</v>
      </c>
      <c r="Z486" s="15" t="s">
        <v>2478</v>
      </c>
      <c r="AA486" s="15"/>
      <c r="AB486" s="39">
        <f t="shared" si="35"/>
        <v>14</v>
      </c>
      <c r="AC486" s="39">
        <f t="shared" si="36"/>
        <v>12</v>
      </c>
      <c r="AD486" s="96" t="s">
        <v>2716</v>
      </c>
      <c r="AE486" s="15" t="str">
        <f t="shared" si="37"/>
        <v>(Olieschermen)</v>
      </c>
      <c r="AF486" s="39"/>
      <c r="AG486" s="39" t="s">
        <v>1560</v>
      </c>
      <c r="AH486" s="39" t="s">
        <v>1613</v>
      </c>
      <c r="AI486" s="39" t="s">
        <v>1561</v>
      </c>
      <c r="AJ486" s="39" t="s">
        <v>1613</v>
      </c>
      <c r="AK486" s="39" t="s">
        <v>1613</v>
      </c>
      <c r="AL486" s="15"/>
      <c r="AM486" s="15" t="s">
        <v>2715</v>
      </c>
      <c r="AN486" s="15"/>
      <c r="AO486" s="39"/>
      <c r="AP486" s="89">
        <f t="shared" si="38"/>
        <v>12</v>
      </c>
      <c r="AQ486" s="13" t="str">
        <f t="shared" si="39"/>
        <v>Inzet Brw IBGSOlieschermen</v>
      </c>
    </row>
    <row r="487" spans="1:43" x14ac:dyDescent="0.25">
      <c r="A487" s="15" t="s">
        <v>2692</v>
      </c>
      <c r="B487" s="15" t="s">
        <v>1608</v>
      </c>
      <c r="C487" s="15">
        <v>11</v>
      </c>
      <c r="D487" s="15" t="s">
        <v>2717</v>
      </c>
      <c r="E487" s="94">
        <v>200011980</v>
      </c>
      <c r="F487" s="15">
        <v>200032612</v>
      </c>
      <c r="G487" s="15" t="s">
        <v>11878</v>
      </c>
      <c r="H487" s="15" t="s">
        <v>11878</v>
      </c>
      <c r="I487" s="15" t="s">
        <v>11878</v>
      </c>
      <c r="J487" s="15"/>
      <c r="K487" s="15">
        <v>60</v>
      </c>
      <c r="L487" s="15"/>
      <c r="M487" s="15"/>
      <c r="N487" s="15"/>
      <c r="O487" s="15"/>
      <c r="P487" s="15"/>
      <c r="Q487" s="15"/>
      <c r="R487" s="15"/>
      <c r="S487" s="15" t="s">
        <v>1564</v>
      </c>
      <c r="T487" s="38">
        <v>12</v>
      </c>
      <c r="U487" s="95"/>
      <c r="V487" s="95"/>
      <c r="W487" s="95"/>
      <c r="X487" s="95"/>
      <c r="Y487" s="95"/>
      <c r="Z487" s="15"/>
      <c r="AA487" s="15"/>
      <c r="AB487" s="39">
        <f t="shared" si="35"/>
        <v>14</v>
      </c>
      <c r="AC487" s="39">
        <f t="shared" si="36"/>
        <v>18</v>
      </c>
      <c r="AD487" s="96" t="s">
        <v>2718</v>
      </c>
      <c r="AE487" s="15" t="str">
        <f t="shared" si="37"/>
        <v>(Opstart VK Org)</v>
      </c>
      <c r="AF487" s="39"/>
      <c r="AG487" s="39" t="s">
        <v>1560</v>
      </c>
      <c r="AH487" s="39" t="s">
        <v>1613</v>
      </c>
      <c r="AI487" s="39" t="s">
        <v>1561</v>
      </c>
      <c r="AJ487" s="39" t="s">
        <v>1613</v>
      </c>
      <c r="AK487" s="39" t="s">
        <v>1613</v>
      </c>
      <c r="AL487" s="15"/>
      <c r="AM487" s="15" t="s">
        <v>2719</v>
      </c>
      <c r="AN487" s="15"/>
      <c r="AO487" s="39"/>
      <c r="AP487" s="89">
        <f t="shared" si="38"/>
        <v>14</v>
      </c>
      <c r="AQ487" s="13" t="str">
        <f t="shared" si="39"/>
        <v>Inzet Brw IBGSOpstart verk. org.</v>
      </c>
    </row>
    <row r="488" spans="1:43" x14ac:dyDescent="0.25">
      <c r="A488" s="15" t="s">
        <v>2720</v>
      </c>
      <c r="B488" s="15" t="s">
        <v>1608</v>
      </c>
      <c r="C488" s="15">
        <v>1</v>
      </c>
      <c r="D488" s="15" t="s">
        <v>2721</v>
      </c>
      <c r="E488" s="94">
        <v>200011981</v>
      </c>
      <c r="F488" s="15">
        <v>200032613</v>
      </c>
      <c r="G488" s="15" t="s">
        <v>11879</v>
      </c>
      <c r="H488" s="15" t="s">
        <v>11879</v>
      </c>
      <c r="I488" s="15" t="s">
        <v>11879</v>
      </c>
      <c r="J488" s="15"/>
      <c r="K488" s="15">
        <v>70</v>
      </c>
      <c r="L488" s="15"/>
      <c r="M488" s="15"/>
      <c r="N488" s="15"/>
      <c r="O488" s="15"/>
      <c r="P488" s="15"/>
      <c r="Q488" s="15"/>
      <c r="R488" s="15"/>
      <c r="S488" s="15" t="s">
        <v>2365</v>
      </c>
      <c r="T488" s="148">
        <v>12</v>
      </c>
      <c r="U488" s="95"/>
      <c r="V488" s="95"/>
      <c r="W488" s="95"/>
      <c r="X488" s="95"/>
      <c r="Y488" s="95"/>
      <c r="Z488" s="15"/>
      <c r="AA488" s="15"/>
      <c r="AB488" s="39">
        <f t="shared" si="35"/>
        <v>19</v>
      </c>
      <c r="AC488" s="39">
        <f t="shared" si="36"/>
        <v>15</v>
      </c>
      <c r="AD488" s="96" t="s">
        <v>2722</v>
      </c>
      <c r="AE488" s="15" t="str">
        <f t="shared" si="37"/>
        <v/>
      </c>
      <c r="AF488" s="39"/>
      <c r="AG488" s="39" t="s">
        <v>1560</v>
      </c>
      <c r="AH488" s="39" t="s">
        <v>1613</v>
      </c>
      <c r="AI488" s="39" t="s">
        <v>1561</v>
      </c>
      <c r="AJ488" s="39" t="s">
        <v>1613</v>
      </c>
      <c r="AK488" s="39" t="s">
        <v>1561</v>
      </c>
      <c r="AL488" s="15"/>
      <c r="AM488" s="15"/>
      <c r="AN488" s="15"/>
      <c r="AO488" s="39"/>
      <c r="AP488" s="89">
        <f t="shared" si="38"/>
        <v>0</v>
      </c>
      <c r="AQ488" s="13" t="str">
        <f t="shared" si="39"/>
        <v>Inzet Brw Log &amp; OnSAdembescherming</v>
      </c>
    </row>
    <row r="489" spans="1:43" x14ac:dyDescent="0.25">
      <c r="A489" s="15" t="s">
        <v>2720</v>
      </c>
      <c r="B489" s="15" t="s">
        <v>1608</v>
      </c>
      <c r="C489" s="15">
        <v>2</v>
      </c>
      <c r="D489" s="15" t="s">
        <v>2723</v>
      </c>
      <c r="E489" s="94">
        <v>200011981</v>
      </c>
      <c r="F489" s="15">
        <v>200032624</v>
      </c>
      <c r="G489" s="15" t="s">
        <v>11879</v>
      </c>
      <c r="H489" s="15" t="s">
        <v>11879</v>
      </c>
      <c r="I489" s="15" t="s">
        <v>11879</v>
      </c>
      <c r="J489" s="15"/>
      <c r="K489" s="15">
        <v>70</v>
      </c>
      <c r="L489" s="15"/>
      <c r="M489" s="15"/>
      <c r="N489" s="15"/>
      <c r="O489" s="15"/>
      <c r="P489" s="15"/>
      <c r="Q489" s="15"/>
      <c r="R489" s="15"/>
      <c r="S489" s="15" t="s">
        <v>2365</v>
      </c>
      <c r="T489" s="148">
        <v>12</v>
      </c>
      <c r="U489" s="95"/>
      <c r="V489" s="95"/>
      <c r="W489" s="95"/>
      <c r="X489" s="95"/>
      <c r="Y489" s="95"/>
      <c r="Z489" s="15"/>
      <c r="AA489" s="15"/>
      <c r="AB489" s="39">
        <f t="shared" si="35"/>
        <v>19</v>
      </c>
      <c r="AC489" s="39">
        <f t="shared" si="36"/>
        <v>14</v>
      </c>
      <c r="AD489" s="96" t="s">
        <v>2724</v>
      </c>
      <c r="AE489" s="15" t="str">
        <f t="shared" si="37"/>
        <v/>
      </c>
      <c r="AF489" s="39"/>
      <c r="AG489" s="39" t="s">
        <v>1560</v>
      </c>
      <c r="AH489" s="39" t="s">
        <v>1613</v>
      </c>
      <c r="AI489" s="39" t="s">
        <v>1561</v>
      </c>
      <c r="AJ489" s="39" t="s">
        <v>1613</v>
      </c>
      <c r="AK489" s="39" t="s">
        <v>1561</v>
      </c>
      <c r="AL489" s="15"/>
      <c r="AM489" s="15"/>
      <c r="AN489" s="15"/>
      <c r="AO489" s="39"/>
      <c r="AP489" s="89">
        <f t="shared" si="38"/>
        <v>0</v>
      </c>
      <c r="AQ489" s="13" t="str">
        <f t="shared" si="39"/>
        <v>Inzet Brw Log &amp; OnSArbeidshygiene</v>
      </c>
    </row>
    <row r="490" spans="1:43" x14ac:dyDescent="0.25">
      <c r="A490" s="15" t="s">
        <v>2720</v>
      </c>
      <c r="B490" s="15" t="s">
        <v>1608</v>
      </c>
      <c r="C490" s="15">
        <v>3</v>
      </c>
      <c r="D490" s="15" t="s">
        <v>2725</v>
      </c>
      <c r="E490" s="94">
        <v>200011981</v>
      </c>
      <c r="F490" s="15">
        <v>200032614</v>
      </c>
      <c r="G490" s="15" t="s">
        <v>11879</v>
      </c>
      <c r="H490" s="15" t="s">
        <v>11879</v>
      </c>
      <c r="I490" s="15" t="s">
        <v>11879</v>
      </c>
      <c r="J490" s="15"/>
      <c r="K490" s="15">
        <v>70</v>
      </c>
      <c r="L490" s="15"/>
      <c r="M490" s="15"/>
      <c r="N490" s="15"/>
      <c r="O490" s="15"/>
      <c r="P490" s="15"/>
      <c r="Q490" s="15"/>
      <c r="R490" s="15"/>
      <c r="S490" s="15" t="s">
        <v>2365</v>
      </c>
      <c r="T490" s="148">
        <v>12</v>
      </c>
      <c r="U490" s="95"/>
      <c r="V490" s="95"/>
      <c r="W490" s="95"/>
      <c r="X490" s="95"/>
      <c r="Y490" s="95"/>
      <c r="Z490" s="15"/>
      <c r="AA490" s="15"/>
      <c r="AB490" s="39">
        <f t="shared" si="35"/>
        <v>19</v>
      </c>
      <c r="AC490" s="39">
        <f t="shared" si="36"/>
        <v>16</v>
      </c>
      <c r="AD490" s="96" t="s">
        <v>2726</v>
      </c>
      <c r="AE490" s="15" t="str">
        <f t="shared" si="37"/>
        <v/>
      </c>
      <c r="AF490" s="39"/>
      <c r="AG490" s="39" t="s">
        <v>1560</v>
      </c>
      <c r="AH490" s="39" t="s">
        <v>1613</v>
      </c>
      <c r="AI490" s="39" t="s">
        <v>1561</v>
      </c>
      <c r="AJ490" s="39" t="s">
        <v>1613</v>
      </c>
      <c r="AK490" s="39" t="s">
        <v>1561</v>
      </c>
      <c r="AL490" s="15"/>
      <c r="AM490" s="15"/>
      <c r="AN490" s="15"/>
      <c r="AO490" s="39"/>
      <c r="AP490" s="89">
        <f t="shared" si="38"/>
        <v>0</v>
      </c>
      <c r="AQ490" s="13" t="str">
        <f t="shared" si="39"/>
        <v>Inzet Brw Log &amp; OnSBegr. Bijs. Team</v>
      </c>
    </row>
    <row r="491" spans="1:43" x14ac:dyDescent="0.25">
      <c r="A491" s="15" t="s">
        <v>2720</v>
      </c>
      <c r="B491" s="15" t="s">
        <v>1608</v>
      </c>
      <c r="C491" s="15">
        <v>4</v>
      </c>
      <c r="D491" s="15" t="s">
        <v>2727</v>
      </c>
      <c r="E491" s="94">
        <v>200011981</v>
      </c>
      <c r="F491" s="15">
        <v>200032616</v>
      </c>
      <c r="G491" s="15" t="s">
        <v>11879</v>
      </c>
      <c r="H491" s="15" t="s">
        <v>11879</v>
      </c>
      <c r="I491" s="15" t="s">
        <v>11879</v>
      </c>
      <c r="J491" s="15"/>
      <c r="K491" s="15">
        <v>70</v>
      </c>
      <c r="L491" s="15"/>
      <c r="M491" s="15"/>
      <c r="N491" s="15"/>
      <c r="O491" s="15"/>
      <c r="P491" s="15"/>
      <c r="Q491" s="15"/>
      <c r="R491" s="15"/>
      <c r="S491" s="15" t="s">
        <v>2365</v>
      </c>
      <c r="T491" s="148">
        <v>12</v>
      </c>
      <c r="U491" s="95"/>
      <c r="V491" s="95"/>
      <c r="W491" s="95"/>
      <c r="X491" s="95"/>
      <c r="Y491" s="95"/>
      <c r="Z491" s="15"/>
      <c r="AA491" s="15"/>
      <c r="AB491" s="39">
        <f t="shared" si="35"/>
        <v>19</v>
      </c>
      <c r="AC491" s="39">
        <f t="shared" si="36"/>
        <v>13</v>
      </c>
      <c r="AD491" s="96" t="s">
        <v>2728</v>
      </c>
      <c r="AE491" s="15" t="str">
        <f t="shared" si="37"/>
        <v>(Brandstof)</v>
      </c>
      <c r="AF491" s="39"/>
      <c r="AG491" s="39" t="s">
        <v>1560</v>
      </c>
      <c r="AH491" s="39" t="s">
        <v>1613</v>
      </c>
      <c r="AI491" s="39" t="s">
        <v>1561</v>
      </c>
      <c r="AJ491" s="39" t="s">
        <v>1613</v>
      </c>
      <c r="AK491" s="39" t="s">
        <v>1613</v>
      </c>
      <c r="AL491" s="15"/>
      <c r="AM491" s="15" t="s">
        <v>2729</v>
      </c>
      <c r="AN491" s="15"/>
      <c r="AO491" s="39"/>
      <c r="AP491" s="89">
        <f t="shared" si="38"/>
        <v>9</v>
      </c>
      <c r="AQ491" s="13" t="str">
        <f t="shared" si="39"/>
        <v>Inzet Brw Log &amp; OnSBrandstoftank</v>
      </c>
    </row>
    <row r="492" spans="1:43" x14ac:dyDescent="0.25">
      <c r="A492" s="15" t="s">
        <v>2720</v>
      </c>
      <c r="B492" s="15" t="s">
        <v>1608</v>
      </c>
      <c r="C492" s="15">
        <v>5</v>
      </c>
      <c r="D492" s="15" t="s">
        <v>2730</v>
      </c>
      <c r="E492" s="94">
        <v>200011981</v>
      </c>
      <c r="F492" s="15">
        <v>200032617</v>
      </c>
      <c r="G492" s="15" t="s">
        <v>11879</v>
      </c>
      <c r="H492" s="15" t="s">
        <v>11879</v>
      </c>
      <c r="I492" s="15" t="s">
        <v>11879</v>
      </c>
      <c r="J492" s="15"/>
      <c r="K492" s="15">
        <v>70</v>
      </c>
      <c r="L492" s="15"/>
      <c r="M492" s="15"/>
      <c r="N492" s="15"/>
      <c r="O492" s="15"/>
      <c r="P492" s="15"/>
      <c r="Q492" s="15"/>
      <c r="R492" s="15"/>
      <c r="S492" s="15" t="s">
        <v>2365</v>
      </c>
      <c r="T492" s="148">
        <v>12</v>
      </c>
      <c r="U492" s="95"/>
      <c r="V492" s="95"/>
      <c r="W492" s="95"/>
      <c r="X492" s="95"/>
      <c r="Y492" s="95"/>
      <c r="Z492" s="15"/>
      <c r="AA492" s="15"/>
      <c r="AB492" s="39">
        <f t="shared" si="35"/>
        <v>19</v>
      </c>
      <c r="AC492" s="39">
        <f t="shared" si="36"/>
        <v>2</v>
      </c>
      <c r="AD492" s="96" t="s">
        <v>2731</v>
      </c>
      <c r="AE492" s="15" t="str">
        <f t="shared" si="37"/>
        <v/>
      </c>
      <c r="AF492" s="39"/>
      <c r="AG492" s="39" t="s">
        <v>1560</v>
      </c>
      <c r="AH492" s="39" t="s">
        <v>1613</v>
      </c>
      <c r="AI492" s="39" t="s">
        <v>1561</v>
      </c>
      <c r="AJ492" s="39" t="s">
        <v>1613</v>
      </c>
      <c r="AK492" s="39" t="s">
        <v>1561</v>
      </c>
      <c r="AL492" s="15"/>
      <c r="AM492" s="15"/>
      <c r="AN492" s="15"/>
      <c r="AO492" s="39"/>
      <c r="AP492" s="89">
        <f t="shared" si="38"/>
        <v>0</v>
      </c>
      <c r="AQ492" s="13" t="str">
        <f t="shared" si="39"/>
        <v>Inzet Brw Log &amp; OnSHA</v>
      </c>
    </row>
    <row r="493" spans="1:43" x14ac:dyDescent="0.25">
      <c r="A493" s="15" t="s">
        <v>2720</v>
      </c>
      <c r="B493" s="15" t="s">
        <v>1608</v>
      </c>
      <c r="C493" s="15">
        <v>6</v>
      </c>
      <c r="D493" s="15" t="s">
        <v>2732</v>
      </c>
      <c r="E493" s="94">
        <v>200011981</v>
      </c>
      <c r="F493" s="15">
        <v>200032618</v>
      </c>
      <c r="G493" s="15" t="s">
        <v>11879</v>
      </c>
      <c r="H493" s="15" t="s">
        <v>11879</v>
      </c>
      <c r="I493" s="15" t="s">
        <v>11879</v>
      </c>
      <c r="J493" s="15"/>
      <c r="K493" s="15">
        <v>70</v>
      </c>
      <c r="L493" s="15"/>
      <c r="M493" s="15"/>
      <c r="N493" s="15"/>
      <c r="O493" s="15"/>
      <c r="P493" s="15"/>
      <c r="Q493" s="15"/>
      <c r="R493" s="15"/>
      <c r="S493" s="15" t="s">
        <v>2365</v>
      </c>
      <c r="T493" s="148">
        <v>12</v>
      </c>
      <c r="U493" s="95"/>
      <c r="V493" s="95"/>
      <c r="W493" s="95"/>
      <c r="X493" s="95"/>
      <c r="Y493" s="95"/>
      <c r="Z493" s="15"/>
      <c r="AA493" s="15"/>
      <c r="AB493" s="39">
        <f t="shared" si="35"/>
        <v>19</v>
      </c>
      <c r="AC493" s="39">
        <f t="shared" si="36"/>
        <v>3</v>
      </c>
      <c r="AD493" s="96" t="s">
        <v>2733</v>
      </c>
      <c r="AE493" s="15" t="str">
        <f t="shared" si="37"/>
        <v/>
      </c>
      <c r="AF493" s="39"/>
      <c r="AG493" s="39" t="s">
        <v>1560</v>
      </c>
      <c r="AH493" s="39" t="s">
        <v>1613</v>
      </c>
      <c r="AI493" s="39" t="s">
        <v>1561</v>
      </c>
      <c r="AJ493" s="39" t="s">
        <v>1613</v>
      </c>
      <c r="AK493" s="39" t="s">
        <v>1561</v>
      </c>
      <c r="AL493" s="15"/>
      <c r="AM493" s="15"/>
      <c r="AN493" s="15"/>
      <c r="AO493" s="39"/>
      <c r="AP493" s="89">
        <f t="shared" si="38"/>
        <v>0</v>
      </c>
      <c r="AQ493" s="13" t="str">
        <f t="shared" si="39"/>
        <v>Inzet Brw Log &amp; OnSHAT</v>
      </c>
    </row>
    <row r="494" spans="1:43" x14ac:dyDescent="0.25">
      <c r="A494" s="15" t="s">
        <v>2720</v>
      </c>
      <c r="B494" s="15" t="s">
        <v>1608</v>
      </c>
      <c r="C494" s="15">
        <v>7</v>
      </c>
      <c r="D494" s="15" t="s">
        <v>2734</v>
      </c>
      <c r="E494" s="94">
        <v>200011981</v>
      </c>
      <c r="F494" s="15">
        <v>200040487</v>
      </c>
      <c r="G494" s="15" t="s">
        <v>11879</v>
      </c>
      <c r="H494" s="15" t="s">
        <v>11879</v>
      </c>
      <c r="I494" s="15" t="s">
        <v>11879</v>
      </c>
      <c r="J494" s="15"/>
      <c r="K494" s="15">
        <v>70</v>
      </c>
      <c r="L494" s="15"/>
      <c r="M494" s="15"/>
      <c r="N494" s="15"/>
      <c r="O494" s="15"/>
      <c r="P494" s="15"/>
      <c r="Q494" s="15"/>
      <c r="R494" s="15"/>
      <c r="S494" s="15" t="s">
        <v>2365</v>
      </c>
      <c r="T494" s="148">
        <v>12</v>
      </c>
      <c r="U494" s="95"/>
      <c r="V494" s="95"/>
      <c r="W494" s="95"/>
      <c r="X494" s="95"/>
      <c r="Y494" s="95"/>
      <c r="Z494" s="15"/>
      <c r="AA494" s="15"/>
      <c r="AB494" s="39">
        <f t="shared" si="35"/>
        <v>19</v>
      </c>
      <c r="AC494" s="39">
        <f t="shared" si="36"/>
        <v>9</v>
      </c>
      <c r="AD494" s="96" t="s">
        <v>2735</v>
      </c>
      <c r="AE494" s="15" t="str">
        <f t="shared" si="37"/>
        <v>(Koelstoel)</v>
      </c>
      <c r="AF494" s="39"/>
      <c r="AG494" s="39" t="s">
        <v>1560</v>
      </c>
      <c r="AH494" s="39" t="s">
        <v>1613</v>
      </c>
      <c r="AI494" s="39" t="s">
        <v>1561</v>
      </c>
      <c r="AJ494" s="39" t="s">
        <v>1613</v>
      </c>
      <c r="AK494" s="39" t="s">
        <v>1613</v>
      </c>
      <c r="AL494" s="15"/>
      <c r="AM494" s="15" t="s">
        <v>2734</v>
      </c>
      <c r="AN494" s="15"/>
      <c r="AO494" s="39"/>
      <c r="AP494" s="89">
        <f t="shared" si="38"/>
        <v>9</v>
      </c>
      <c r="AQ494" s="13" t="str">
        <f t="shared" si="39"/>
        <v>Inzet Brw Log &amp; OnSKoelstoel</v>
      </c>
    </row>
    <row r="495" spans="1:43" x14ac:dyDescent="0.25">
      <c r="A495" s="15" t="s">
        <v>2720</v>
      </c>
      <c r="B495" s="15" t="s">
        <v>1608</v>
      </c>
      <c r="C495" s="15">
        <v>8</v>
      </c>
      <c r="D495" s="15" t="s">
        <v>2736</v>
      </c>
      <c r="E495" s="94">
        <v>200011981</v>
      </c>
      <c r="F495" s="15">
        <v>200033060</v>
      </c>
      <c r="G495" s="15" t="s">
        <v>11879</v>
      </c>
      <c r="H495" s="15" t="s">
        <v>11879</v>
      </c>
      <c r="I495" s="15" t="s">
        <v>11879</v>
      </c>
      <c r="J495" s="15"/>
      <c r="K495" s="15">
        <v>70</v>
      </c>
      <c r="L495" s="15"/>
      <c r="M495" s="15"/>
      <c r="N495" s="15"/>
      <c r="O495" s="15"/>
      <c r="P495" s="15"/>
      <c r="Q495" s="15"/>
      <c r="R495" s="15"/>
      <c r="S495" s="15" t="s">
        <v>2365</v>
      </c>
      <c r="T495" s="148">
        <v>12</v>
      </c>
      <c r="U495" s="95"/>
      <c r="V495" s="95"/>
      <c r="W495" s="95"/>
      <c r="X495" s="95"/>
      <c r="Y495" s="95"/>
      <c r="Z495" s="15"/>
      <c r="AA495" s="15"/>
      <c r="AB495" s="39">
        <f t="shared" si="35"/>
        <v>19</v>
      </c>
      <c r="AC495" s="39">
        <f t="shared" si="36"/>
        <v>16</v>
      </c>
      <c r="AD495" s="96" t="s">
        <v>2737</v>
      </c>
      <c r="AE495" s="15" t="str">
        <f t="shared" si="37"/>
        <v/>
      </c>
      <c r="AF495" s="39"/>
      <c r="AG495" s="39" t="s">
        <v>1560</v>
      </c>
      <c r="AH495" s="39" t="s">
        <v>1613</v>
      </c>
      <c r="AI495" s="39" t="s">
        <v>1561</v>
      </c>
      <c r="AJ495" s="39" t="s">
        <v>1613</v>
      </c>
      <c r="AK495" s="39" t="s">
        <v>1561</v>
      </c>
      <c r="AL495" s="15"/>
      <c r="AM495" s="15"/>
      <c r="AN495" s="15"/>
      <c r="AO495" s="39"/>
      <c r="AP495" s="89">
        <f t="shared" si="38"/>
        <v>0</v>
      </c>
      <c r="AQ495" s="13" t="str">
        <f t="shared" si="39"/>
        <v>Inzet Brw Log &amp; OnSOnderst.Team Brw</v>
      </c>
    </row>
    <row r="496" spans="1:43" x14ac:dyDescent="0.25">
      <c r="A496" s="15" t="s">
        <v>2720</v>
      </c>
      <c r="B496" s="15" t="s">
        <v>1608</v>
      </c>
      <c r="C496" s="15">
        <v>9</v>
      </c>
      <c r="D496" s="15" t="s">
        <v>2738</v>
      </c>
      <c r="E496" s="94">
        <v>200011981</v>
      </c>
      <c r="F496" s="15">
        <v>200032620</v>
      </c>
      <c r="G496" s="15" t="s">
        <v>11879</v>
      </c>
      <c r="H496" s="15" t="s">
        <v>11879</v>
      </c>
      <c r="I496" s="15" t="s">
        <v>11879</v>
      </c>
      <c r="J496" s="15"/>
      <c r="K496" s="15">
        <v>70</v>
      </c>
      <c r="L496" s="15"/>
      <c r="M496" s="15"/>
      <c r="N496" s="15"/>
      <c r="O496" s="15"/>
      <c r="P496" s="15"/>
      <c r="Q496" s="15"/>
      <c r="R496" s="15"/>
      <c r="S496" s="15" t="s">
        <v>2365</v>
      </c>
      <c r="T496" s="148">
        <v>12</v>
      </c>
      <c r="U496" s="95"/>
      <c r="V496" s="95"/>
      <c r="W496" s="95"/>
      <c r="X496" s="95"/>
      <c r="Y496" s="95"/>
      <c r="Z496" s="15"/>
      <c r="AA496" s="15"/>
      <c r="AB496" s="39">
        <f t="shared" si="35"/>
        <v>19</v>
      </c>
      <c r="AC496" s="39">
        <f t="shared" si="36"/>
        <v>20</v>
      </c>
      <c r="AD496" s="96" t="s">
        <v>2739</v>
      </c>
      <c r="AE496" s="15" t="str">
        <f t="shared" si="37"/>
        <v>(Slangen Opnemer)</v>
      </c>
      <c r="AF496" s="39"/>
      <c r="AG496" s="39" t="s">
        <v>1560</v>
      </c>
      <c r="AH496" s="39" t="s">
        <v>1613</v>
      </c>
      <c r="AI496" s="39" t="s">
        <v>1561</v>
      </c>
      <c r="AJ496" s="39" t="s">
        <v>1613</v>
      </c>
      <c r="AK496" s="39" t="s">
        <v>1613</v>
      </c>
      <c r="AL496" s="15"/>
      <c r="AM496" s="15" t="s">
        <v>2740</v>
      </c>
      <c r="AN496" s="15"/>
      <c r="AO496" s="39"/>
      <c r="AP496" s="89">
        <f t="shared" si="38"/>
        <v>15</v>
      </c>
      <c r="AQ496" s="13" t="str">
        <f t="shared" si="39"/>
        <v>Inzet Brw Log &amp; OnSSlang Opneemapparaat</v>
      </c>
    </row>
    <row r="497" spans="1:43" x14ac:dyDescent="0.25">
      <c r="A497" s="15" t="s">
        <v>2720</v>
      </c>
      <c r="B497" s="15" t="s">
        <v>1608</v>
      </c>
      <c r="C497" s="15">
        <v>10</v>
      </c>
      <c r="D497" s="15" t="s">
        <v>2741</v>
      </c>
      <c r="E497" s="94">
        <v>200011981</v>
      </c>
      <c r="F497" s="15">
        <v>200032619</v>
      </c>
      <c r="G497" s="15" t="s">
        <v>11879</v>
      </c>
      <c r="H497" s="15" t="s">
        <v>11879</v>
      </c>
      <c r="I497" s="15" t="s">
        <v>11879</v>
      </c>
      <c r="J497" s="15"/>
      <c r="K497" s="15">
        <v>70</v>
      </c>
      <c r="L497" s="15"/>
      <c r="M497" s="15"/>
      <c r="N497" s="15"/>
      <c r="O497" s="15"/>
      <c r="P497" s="15"/>
      <c r="Q497" s="15"/>
      <c r="R497" s="15"/>
      <c r="S497" s="15" t="s">
        <v>2365</v>
      </c>
      <c r="T497" s="148">
        <v>12</v>
      </c>
      <c r="U497" s="95"/>
      <c r="V497" s="95"/>
      <c r="W497" s="95"/>
      <c r="X497" s="95"/>
      <c r="Y497" s="95"/>
      <c r="Z497" s="15"/>
      <c r="AA497" s="15"/>
      <c r="AB497" s="39">
        <f t="shared" si="35"/>
        <v>19</v>
      </c>
      <c r="AC497" s="39">
        <f t="shared" si="36"/>
        <v>16</v>
      </c>
      <c r="AD497" s="96" t="s">
        <v>2742</v>
      </c>
      <c r="AE497" s="15" t="str">
        <f t="shared" si="37"/>
        <v>(Stroom Aggregaat)</v>
      </c>
      <c r="AF497" s="39"/>
      <c r="AG497" s="39" t="s">
        <v>1560</v>
      </c>
      <c r="AH497" s="39" t="s">
        <v>1613</v>
      </c>
      <c r="AI497" s="39" t="s">
        <v>1561</v>
      </c>
      <c r="AJ497" s="39" t="s">
        <v>1613</v>
      </c>
      <c r="AK497" s="39" t="s">
        <v>1613</v>
      </c>
      <c r="AL497" s="15"/>
      <c r="AM497" s="15" t="s">
        <v>2741</v>
      </c>
      <c r="AN497" s="15"/>
      <c r="AO497" s="39"/>
      <c r="AP497" s="89">
        <f t="shared" si="38"/>
        <v>16</v>
      </c>
      <c r="AQ497" s="13" t="str">
        <f t="shared" si="39"/>
        <v>Inzet Brw Log &amp; OnSStroom Aggregaat</v>
      </c>
    </row>
    <row r="498" spans="1:43" x14ac:dyDescent="0.25">
      <c r="A498" s="15" t="s">
        <v>2720</v>
      </c>
      <c r="B498" s="15" t="s">
        <v>1608</v>
      </c>
      <c r="C498" s="15">
        <v>11</v>
      </c>
      <c r="D498" s="15" t="s">
        <v>2743</v>
      </c>
      <c r="E498" s="94">
        <v>200011981</v>
      </c>
      <c r="F498" s="15">
        <v>200032621</v>
      </c>
      <c r="G498" s="15" t="s">
        <v>11879</v>
      </c>
      <c r="H498" s="15" t="s">
        <v>11879</v>
      </c>
      <c r="I498" s="15" t="s">
        <v>11879</v>
      </c>
      <c r="J498" s="15"/>
      <c r="K498" s="15">
        <v>70</v>
      </c>
      <c r="L498" s="15"/>
      <c r="M498" s="15"/>
      <c r="N498" s="15"/>
      <c r="O498" s="15"/>
      <c r="P498" s="15"/>
      <c r="Q498" s="15"/>
      <c r="R498" s="15"/>
      <c r="S498" s="15" t="s">
        <v>2365</v>
      </c>
      <c r="T498" s="148">
        <v>12</v>
      </c>
      <c r="U498" s="95"/>
      <c r="V498" s="95"/>
      <c r="W498" s="95"/>
      <c r="X498" s="95"/>
      <c r="Y498" s="95"/>
      <c r="Z498" s="15"/>
      <c r="AA498" s="15"/>
      <c r="AB498" s="39">
        <f t="shared" si="35"/>
        <v>19</v>
      </c>
      <c r="AC498" s="39">
        <f t="shared" si="36"/>
        <v>19</v>
      </c>
      <c r="AD498" s="96" t="s">
        <v>2744</v>
      </c>
      <c r="AE498" s="15" t="str">
        <f t="shared" si="37"/>
        <v>(TBO)</v>
      </c>
      <c r="AF498" s="39"/>
      <c r="AG498" s="39" t="s">
        <v>1560</v>
      </c>
      <c r="AH498" s="39" t="s">
        <v>1613</v>
      </c>
      <c r="AI498" s="39" t="s">
        <v>1561</v>
      </c>
      <c r="AJ498" s="39" t="s">
        <v>1613</v>
      </c>
      <c r="AK498" s="39" t="s">
        <v>1613</v>
      </c>
      <c r="AL498" s="15"/>
      <c r="AM498" s="15" t="s">
        <v>2745</v>
      </c>
      <c r="AN498" s="15"/>
      <c r="AO498" s="39"/>
      <c r="AP498" s="89">
        <f t="shared" si="38"/>
        <v>3</v>
      </c>
      <c r="AQ498" s="13" t="str">
        <f t="shared" si="39"/>
        <v>Inzet Brw Log &amp; OnSTeam Brandonderzoek</v>
      </c>
    </row>
    <row r="499" spans="1:43" x14ac:dyDescent="0.25">
      <c r="A499" s="15" t="s">
        <v>2720</v>
      </c>
      <c r="B499" s="15" t="s">
        <v>1608</v>
      </c>
      <c r="C499" s="15">
        <v>12</v>
      </c>
      <c r="D499" s="15" t="s">
        <v>2746</v>
      </c>
      <c r="E499" s="94">
        <v>200011981</v>
      </c>
      <c r="F499" s="15">
        <v>200040855</v>
      </c>
      <c r="G499" s="15" t="s">
        <v>11879</v>
      </c>
      <c r="H499" s="15" t="s">
        <v>11879</v>
      </c>
      <c r="I499" s="15" t="s">
        <v>11879</v>
      </c>
      <c r="J499" s="15"/>
      <c r="K499" s="15">
        <v>70</v>
      </c>
      <c r="L499" s="15"/>
      <c r="M499" s="15" t="s">
        <v>2747</v>
      </c>
      <c r="N499" s="15" t="s">
        <v>2747</v>
      </c>
      <c r="O499" s="15" t="s">
        <v>2747</v>
      </c>
      <c r="P499" s="15"/>
      <c r="Q499" s="15"/>
      <c r="R499" s="15"/>
      <c r="S499" s="15" t="s">
        <v>2365</v>
      </c>
      <c r="T499" s="148">
        <v>12</v>
      </c>
      <c r="U499" s="95"/>
      <c r="V499" s="95"/>
      <c r="W499" s="95"/>
      <c r="X499" s="95"/>
      <c r="Y499" s="95"/>
      <c r="Z499" s="15"/>
      <c r="AA499" s="15"/>
      <c r="AB499" s="39">
        <f t="shared" si="35"/>
        <v>19</v>
      </c>
      <c r="AC499" s="39">
        <f t="shared" si="36"/>
        <v>20</v>
      </c>
      <c r="AD499" s="96" t="s">
        <v>2748</v>
      </c>
      <c r="AE499" s="15" t="str">
        <f t="shared" si="37"/>
        <v>(TCO-B)</v>
      </c>
      <c r="AF499" s="39"/>
      <c r="AG499" s="39" t="s">
        <v>1560</v>
      </c>
      <c r="AH499" s="39" t="s">
        <v>1613</v>
      </c>
      <c r="AI499" s="39" t="s">
        <v>1561</v>
      </c>
      <c r="AJ499" s="39" t="s">
        <v>1613</v>
      </c>
      <c r="AK499" s="39" t="s">
        <v>1613</v>
      </c>
      <c r="AL499" s="15"/>
      <c r="AM499" s="15" t="s">
        <v>2749</v>
      </c>
      <c r="AN499" s="15"/>
      <c r="AO499" s="39"/>
      <c r="AP499" s="89">
        <f t="shared" si="38"/>
        <v>5</v>
      </c>
      <c r="AQ499" s="13" t="str">
        <f t="shared" si="39"/>
        <v>Inzet Brw Log &amp; OnSTeam Coll.Opvang Brw</v>
      </c>
    </row>
    <row r="500" spans="1:43" x14ac:dyDescent="0.25">
      <c r="A500" s="15" t="s">
        <v>2720</v>
      </c>
      <c r="B500" s="15" t="s">
        <v>1608</v>
      </c>
      <c r="C500" s="15">
        <v>13</v>
      </c>
      <c r="D500" s="15" t="s">
        <v>12175</v>
      </c>
      <c r="E500" s="94">
        <v>200011981</v>
      </c>
      <c r="F500" s="15">
        <v>200032622</v>
      </c>
      <c r="G500" s="15" t="s">
        <v>11879</v>
      </c>
      <c r="H500" s="15" t="s">
        <v>11879</v>
      </c>
      <c r="I500" s="15" t="s">
        <v>11879</v>
      </c>
      <c r="J500" s="15"/>
      <c r="K500" s="15">
        <v>70</v>
      </c>
      <c r="L500" s="15"/>
      <c r="M500" s="15"/>
      <c r="N500" s="15"/>
      <c r="O500" s="15"/>
      <c r="P500" s="15"/>
      <c r="Q500" s="15"/>
      <c r="R500" s="15"/>
      <c r="S500" s="15" t="s">
        <v>2365</v>
      </c>
      <c r="T500" s="148">
        <v>12</v>
      </c>
      <c r="U500" s="95"/>
      <c r="V500" s="95"/>
      <c r="W500" s="95"/>
      <c r="X500" s="95"/>
      <c r="Y500" s="95"/>
      <c r="Z500" s="15"/>
      <c r="AA500" s="15"/>
      <c r="AB500" s="39">
        <f t="shared" si="35"/>
        <v>19</v>
      </c>
      <c r="AC500" s="39">
        <f t="shared" si="36"/>
        <v>17</v>
      </c>
      <c r="AD500" s="96" t="s">
        <v>12176</v>
      </c>
      <c r="AE500" s="15" t="str">
        <f t="shared" si="37"/>
        <v>(TD)</v>
      </c>
      <c r="AF500" s="39"/>
      <c r="AG500" s="39" t="s">
        <v>1560</v>
      </c>
      <c r="AH500" s="39" t="s">
        <v>1613</v>
      </c>
      <c r="AI500" s="39" t="s">
        <v>1561</v>
      </c>
      <c r="AJ500" s="39" t="s">
        <v>1613</v>
      </c>
      <c r="AK500" s="39" t="s">
        <v>1613</v>
      </c>
      <c r="AL500" s="15"/>
      <c r="AM500" s="15" t="s">
        <v>2750</v>
      </c>
      <c r="AN500" s="15"/>
      <c r="AO500" s="39"/>
      <c r="AP500" s="89">
        <f t="shared" si="38"/>
        <v>2</v>
      </c>
      <c r="AQ500" s="13" t="str">
        <f t="shared" si="39"/>
        <v>Inzet Brw Log &amp; OnSTechnische dienst</v>
      </c>
    </row>
    <row r="501" spans="1:43" ht="30" x14ac:dyDescent="0.25">
      <c r="A501" s="15" t="s">
        <v>2720</v>
      </c>
      <c r="B501" s="15" t="s">
        <v>1608</v>
      </c>
      <c r="C501" s="15">
        <v>14</v>
      </c>
      <c r="D501" s="15" t="s">
        <v>2751</v>
      </c>
      <c r="E501" s="94">
        <v>200011981</v>
      </c>
      <c r="F501" s="15">
        <v>200040488</v>
      </c>
      <c r="G501" s="15" t="s">
        <v>11879</v>
      </c>
      <c r="H501" s="15" t="s">
        <v>11879</v>
      </c>
      <c r="I501" s="15" t="s">
        <v>11879</v>
      </c>
      <c r="J501" s="15"/>
      <c r="K501" s="15">
        <v>70</v>
      </c>
      <c r="L501" s="15"/>
      <c r="M501" s="15"/>
      <c r="N501" s="15"/>
      <c r="O501" s="15"/>
      <c r="P501" s="15"/>
      <c r="Q501" s="15"/>
      <c r="R501" s="15"/>
      <c r="S501" s="15" t="s">
        <v>2365</v>
      </c>
      <c r="T501" s="148">
        <v>12</v>
      </c>
      <c r="U501" s="95"/>
      <c r="V501" s="95" t="s">
        <v>2752</v>
      </c>
      <c r="W501" s="95"/>
      <c r="X501" s="95"/>
      <c r="Y501" s="95"/>
      <c r="Z501" s="15"/>
      <c r="AA501" s="15"/>
      <c r="AB501" s="39">
        <f t="shared" si="35"/>
        <v>19</v>
      </c>
      <c r="AC501" s="39">
        <f t="shared" si="36"/>
        <v>4</v>
      </c>
      <c r="AD501" s="96" t="s">
        <v>2753</v>
      </c>
      <c r="AE501" s="15" t="str">
        <f t="shared" si="37"/>
        <v>(Tent)</v>
      </c>
      <c r="AF501" s="39"/>
      <c r="AG501" s="39" t="s">
        <v>1560</v>
      </c>
      <c r="AH501" s="39" t="s">
        <v>1613</v>
      </c>
      <c r="AI501" s="39" t="s">
        <v>1561</v>
      </c>
      <c r="AJ501" s="39" t="s">
        <v>1613</v>
      </c>
      <c r="AK501" s="39" t="s">
        <v>1613</v>
      </c>
      <c r="AL501" s="15"/>
      <c r="AM501" s="15" t="s">
        <v>2751</v>
      </c>
      <c r="AN501" s="15"/>
      <c r="AO501" s="39"/>
      <c r="AP501" s="89">
        <f t="shared" si="38"/>
        <v>4</v>
      </c>
      <c r="AQ501" s="13" t="str">
        <f t="shared" si="39"/>
        <v>Inzet Brw Log &amp; OnSTent</v>
      </c>
    </row>
    <row r="502" spans="1:43" x14ac:dyDescent="0.25">
      <c r="A502" s="15" t="s">
        <v>2720</v>
      </c>
      <c r="B502" s="15" t="s">
        <v>1608</v>
      </c>
      <c r="C502" s="15">
        <v>15</v>
      </c>
      <c r="D502" s="15" t="s">
        <v>2754</v>
      </c>
      <c r="E502" s="94">
        <v>200011981</v>
      </c>
      <c r="F502" s="15">
        <v>200032623</v>
      </c>
      <c r="G502" s="15" t="s">
        <v>11879</v>
      </c>
      <c r="H502" s="15" t="s">
        <v>11879</v>
      </c>
      <c r="I502" s="15" t="s">
        <v>11879</v>
      </c>
      <c r="J502" s="15"/>
      <c r="K502" s="15">
        <v>70</v>
      </c>
      <c r="L502" s="15"/>
      <c r="M502" s="15"/>
      <c r="N502" s="15"/>
      <c r="O502" s="15"/>
      <c r="P502" s="15"/>
      <c r="Q502" s="15"/>
      <c r="R502" s="15"/>
      <c r="S502" s="15" t="s">
        <v>2365</v>
      </c>
      <c r="T502" s="148">
        <v>12</v>
      </c>
      <c r="U502" s="95"/>
      <c r="V502" s="95"/>
      <c r="W502" s="95"/>
      <c r="X502" s="95"/>
      <c r="Y502" s="95"/>
      <c r="Z502" s="15"/>
      <c r="AA502" s="15"/>
      <c r="AB502" s="39">
        <f t="shared" si="35"/>
        <v>19</v>
      </c>
      <c r="AC502" s="39">
        <f t="shared" si="36"/>
        <v>10</v>
      </c>
      <c r="AD502" s="96" t="s">
        <v>2755</v>
      </c>
      <c r="AE502" s="15" t="str">
        <f t="shared" si="37"/>
        <v/>
      </c>
      <c r="AF502" s="39"/>
      <c r="AG502" s="39" t="s">
        <v>1560</v>
      </c>
      <c r="AH502" s="39" t="s">
        <v>1613</v>
      </c>
      <c r="AI502" s="39" t="s">
        <v>1561</v>
      </c>
      <c r="AJ502" s="39" t="s">
        <v>1613</v>
      </c>
      <c r="AK502" s="39" t="s">
        <v>1561</v>
      </c>
      <c r="AL502" s="15"/>
      <c r="AM502" s="15"/>
      <c r="AN502" s="15"/>
      <c r="AO502" s="39"/>
      <c r="AP502" s="89">
        <f t="shared" si="38"/>
        <v>0</v>
      </c>
      <c r="AQ502" s="13" t="str">
        <f t="shared" si="39"/>
        <v>Inzet Brw Log &amp; OnSVerzorging</v>
      </c>
    </row>
    <row r="503" spans="1:43" x14ac:dyDescent="0.25">
      <c r="A503" s="15" t="s">
        <v>2720</v>
      </c>
      <c r="B503" s="15" t="s">
        <v>1608</v>
      </c>
      <c r="C503" s="15">
        <v>16</v>
      </c>
      <c r="D503" s="15" t="s">
        <v>2756</v>
      </c>
      <c r="E503" s="94">
        <v>200011981</v>
      </c>
      <c r="F503" s="15">
        <v>200038726</v>
      </c>
      <c r="G503" s="15" t="s">
        <v>11879</v>
      </c>
      <c r="H503" s="15" t="s">
        <v>11879</v>
      </c>
      <c r="I503" s="15" t="s">
        <v>11879</v>
      </c>
      <c r="J503" s="15"/>
      <c r="K503" s="15">
        <v>70</v>
      </c>
      <c r="L503" s="15"/>
      <c r="M503" s="15"/>
      <c r="N503" s="15"/>
      <c r="O503" s="15"/>
      <c r="P503" s="15"/>
      <c r="Q503" s="15"/>
      <c r="R503" s="15"/>
      <c r="S503" s="15" t="s">
        <v>2365</v>
      </c>
      <c r="T503" s="148">
        <v>12</v>
      </c>
      <c r="U503" s="95"/>
      <c r="V503" s="95"/>
      <c r="W503" s="95"/>
      <c r="X503" s="95"/>
      <c r="Y503" s="95"/>
      <c r="Z503" s="15"/>
      <c r="AA503" s="15"/>
      <c r="AB503" s="39">
        <f t="shared" si="35"/>
        <v>19</v>
      </c>
      <c r="AC503" s="39">
        <f t="shared" si="36"/>
        <v>18</v>
      </c>
      <c r="AD503" s="96" t="s">
        <v>2757</v>
      </c>
      <c r="AE503" s="15" t="str">
        <f t="shared" si="37"/>
        <v/>
      </c>
      <c r="AF503" s="39"/>
      <c r="AG503" s="39" t="s">
        <v>1560</v>
      </c>
      <c r="AH503" s="39" t="s">
        <v>1613</v>
      </c>
      <c r="AI503" s="39" t="s">
        <v>1561</v>
      </c>
      <c r="AJ503" s="39" t="s">
        <v>1613</v>
      </c>
      <c r="AK503" s="39" t="s">
        <v>1561</v>
      </c>
      <c r="AL503" s="15"/>
      <c r="AM503" s="15"/>
      <c r="AN503" s="15"/>
      <c r="AO503" s="39"/>
      <c r="AP503" s="89">
        <f t="shared" si="38"/>
        <v>0</v>
      </c>
      <c r="AQ503" s="13" t="str">
        <f t="shared" si="39"/>
        <v>Inzet Brw Log &amp; OnSVerzorging kantine</v>
      </c>
    </row>
    <row r="504" spans="1:43" x14ac:dyDescent="0.25">
      <c r="A504" s="15" t="s">
        <v>2720</v>
      </c>
      <c r="B504" s="15" t="s">
        <v>1608</v>
      </c>
      <c r="C504" s="15">
        <v>17</v>
      </c>
      <c r="D504" s="15" t="s">
        <v>2758</v>
      </c>
      <c r="E504" s="94">
        <v>200011981</v>
      </c>
      <c r="F504" s="15">
        <v>200038727</v>
      </c>
      <c r="G504" s="15" t="s">
        <v>11879</v>
      </c>
      <c r="H504" s="15" t="s">
        <v>11879</v>
      </c>
      <c r="I504" s="15" t="s">
        <v>11879</v>
      </c>
      <c r="J504" s="15"/>
      <c r="K504" s="15">
        <v>70</v>
      </c>
      <c r="L504" s="15"/>
      <c r="M504" s="15"/>
      <c r="N504" s="15"/>
      <c r="O504" s="15"/>
      <c r="P504" s="15"/>
      <c r="Q504" s="15"/>
      <c r="R504" s="15"/>
      <c r="S504" s="15" t="s">
        <v>2365</v>
      </c>
      <c r="T504" s="148">
        <v>12</v>
      </c>
      <c r="U504" s="95"/>
      <c r="V504" s="95"/>
      <c r="W504" s="95"/>
      <c r="X504" s="95"/>
      <c r="Y504" s="95"/>
      <c r="Z504" s="15"/>
      <c r="AA504" s="15"/>
      <c r="AB504" s="39">
        <f t="shared" si="35"/>
        <v>19</v>
      </c>
      <c r="AC504" s="39">
        <f t="shared" si="36"/>
        <v>13</v>
      </c>
      <c r="AD504" s="96" t="s">
        <v>2759</v>
      </c>
      <c r="AE504" s="15" t="str">
        <f t="shared" si="37"/>
        <v/>
      </c>
      <c r="AF504" s="39"/>
      <c r="AG504" s="39" t="s">
        <v>1560</v>
      </c>
      <c r="AH504" s="39" t="s">
        <v>1613</v>
      </c>
      <c r="AI504" s="39" t="s">
        <v>1561</v>
      </c>
      <c r="AJ504" s="39" t="s">
        <v>1613</v>
      </c>
      <c r="AK504" s="39" t="s">
        <v>1561</v>
      </c>
      <c r="AL504" s="15"/>
      <c r="AM504" s="15"/>
      <c r="AN504" s="15"/>
      <c r="AO504" s="39"/>
      <c r="AP504" s="89">
        <f t="shared" si="38"/>
        <v>0</v>
      </c>
      <c r="AQ504" s="13" t="str">
        <f t="shared" si="39"/>
        <v>Inzet Brw Log &amp; OnSVerzorging WC</v>
      </c>
    </row>
    <row r="505" spans="1:43" x14ac:dyDescent="0.25">
      <c r="A505" s="15" t="s">
        <v>2720</v>
      </c>
      <c r="B505" s="15" t="s">
        <v>1608</v>
      </c>
      <c r="C505" s="15">
        <v>18</v>
      </c>
      <c r="D505" s="15" t="s">
        <v>2760</v>
      </c>
      <c r="E505" s="94">
        <v>200011981</v>
      </c>
      <c r="F505" s="15">
        <v>200040489</v>
      </c>
      <c r="G505" s="15" t="s">
        <v>11879</v>
      </c>
      <c r="H505" s="15" t="s">
        <v>11879</v>
      </c>
      <c r="I505" s="15" t="s">
        <v>11879</v>
      </c>
      <c r="J505" s="15"/>
      <c r="K505" s="15">
        <v>70</v>
      </c>
      <c r="L505" s="15"/>
      <c r="M505" s="15"/>
      <c r="N505" s="15"/>
      <c r="O505" s="15"/>
      <c r="P505" s="15"/>
      <c r="Q505" s="15"/>
      <c r="R505" s="15"/>
      <c r="S505" s="15" t="s">
        <v>2365</v>
      </c>
      <c r="T505" s="148">
        <v>12</v>
      </c>
      <c r="U505" s="95"/>
      <c r="V505" s="95"/>
      <c r="W505" s="95"/>
      <c r="X505" s="95"/>
      <c r="Y505" s="95"/>
      <c r="Z505" s="15"/>
      <c r="AA505" s="15"/>
      <c r="AB505" s="39">
        <f t="shared" si="35"/>
        <v>19</v>
      </c>
      <c r="AC505" s="39">
        <f t="shared" si="36"/>
        <v>11</v>
      </c>
      <c r="AD505" s="96" t="s">
        <v>2761</v>
      </c>
      <c r="AE505" s="15" t="str">
        <f t="shared" si="37"/>
        <v>(Zichtscherm)</v>
      </c>
      <c r="AF505" s="39">
        <v>2</v>
      </c>
      <c r="AG505" s="39" t="s">
        <v>1560</v>
      </c>
      <c r="AH505" s="39" t="s">
        <v>1613</v>
      </c>
      <c r="AI505" s="39" t="s">
        <v>1561</v>
      </c>
      <c r="AJ505" s="39" t="s">
        <v>1613</v>
      </c>
      <c r="AK505" s="39" t="s">
        <v>1613</v>
      </c>
      <c r="AL505" s="15"/>
      <c r="AM505" s="15" t="s">
        <v>2760</v>
      </c>
      <c r="AN505" s="15"/>
      <c r="AO505" s="39"/>
      <c r="AP505" s="89">
        <f t="shared" si="38"/>
        <v>11</v>
      </c>
      <c r="AQ505" s="13" t="str">
        <f t="shared" si="39"/>
        <v>Inzet Brw Log &amp; OnSZichtscherm</v>
      </c>
    </row>
    <row r="506" spans="1:43" ht="45" x14ac:dyDescent="0.25">
      <c r="A506" s="15" t="s">
        <v>2762</v>
      </c>
      <c r="B506" s="15" t="s">
        <v>1608</v>
      </c>
      <c r="C506" s="15">
        <v>1</v>
      </c>
      <c r="D506" s="15" t="s">
        <v>2763</v>
      </c>
      <c r="E506" s="94">
        <v>200011982</v>
      </c>
      <c r="F506" s="15">
        <v>200001488</v>
      </c>
      <c r="G506" s="15" t="s">
        <v>11880</v>
      </c>
      <c r="H506" s="15" t="s">
        <v>11880</v>
      </c>
      <c r="I506" s="15" t="s">
        <v>11880</v>
      </c>
      <c r="J506" s="15"/>
      <c r="K506" s="15">
        <v>64</v>
      </c>
      <c r="L506" s="15"/>
      <c r="M506" s="15"/>
      <c r="N506" s="15"/>
      <c r="O506" s="15"/>
      <c r="P506" s="15"/>
      <c r="Q506" s="15"/>
      <c r="R506" s="15"/>
      <c r="S506" s="15" t="s">
        <v>2365</v>
      </c>
      <c r="T506" s="38">
        <v>4</v>
      </c>
      <c r="U506" s="95"/>
      <c r="V506" s="95"/>
      <c r="W506" s="95" t="s">
        <v>2469</v>
      </c>
      <c r="X506" s="95" t="s">
        <v>2470</v>
      </c>
      <c r="Y506" s="95"/>
      <c r="Z506" s="15"/>
      <c r="AA506" s="15"/>
      <c r="AB506" s="39">
        <f t="shared" si="35"/>
        <v>13</v>
      </c>
      <c r="AC506" s="39">
        <f t="shared" si="36"/>
        <v>8</v>
      </c>
      <c r="AD506" s="96" t="s">
        <v>2764</v>
      </c>
      <c r="AE506" s="15" t="str">
        <f t="shared" si="37"/>
        <v>(Blusheli)</v>
      </c>
      <c r="AF506" s="39"/>
      <c r="AG506" s="39" t="s">
        <v>1560</v>
      </c>
      <c r="AH506" s="39" t="s">
        <v>1613</v>
      </c>
      <c r="AI506" s="39" t="s">
        <v>1561</v>
      </c>
      <c r="AJ506" s="39" t="s">
        <v>1613</v>
      </c>
      <c r="AK506" s="39" t="s">
        <v>1613</v>
      </c>
      <c r="AL506" s="15"/>
      <c r="AM506" s="15" t="s">
        <v>2763</v>
      </c>
      <c r="AN506" s="15"/>
      <c r="AO506" s="39"/>
      <c r="AP506" s="89">
        <f t="shared" si="38"/>
        <v>8</v>
      </c>
      <c r="AQ506" s="13" t="str">
        <f t="shared" si="39"/>
        <v>Inzet Brw NBBBlusheli</v>
      </c>
    </row>
    <row r="507" spans="1:43" x14ac:dyDescent="0.25">
      <c r="A507" s="15" t="s">
        <v>2762</v>
      </c>
      <c r="B507" s="15" t="s">
        <v>1608</v>
      </c>
      <c r="C507" s="15">
        <v>2</v>
      </c>
      <c r="D507" s="15" t="s">
        <v>2765</v>
      </c>
      <c r="E507" s="94">
        <v>200011982</v>
      </c>
      <c r="F507" s="15">
        <v>200032625</v>
      </c>
      <c r="G507" s="15" t="s">
        <v>11880</v>
      </c>
      <c r="H507" s="15" t="s">
        <v>11880</v>
      </c>
      <c r="I507" s="15" t="s">
        <v>11880</v>
      </c>
      <c r="J507" s="15"/>
      <c r="K507" s="15">
        <v>64</v>
      </c>
      <c r="L507" s="15"/>
      <c r="M507" s="15"/>
      <c r="N507" s="15"/>
      <c r="O507" s="15"/>
      <c r="P507" s="15"/>
      <c r="Q507" s="15"/>
      <c r="R507" s="15"/>
      <c r="S507" s="15" t="s">
        <v>2365</v>
      </c>
      <c r="T507" s="38">
        <v>4</v>
      </c>
      <c r="U507" s="95"/>
      <c r="V507" s="95"/>
      <c r="W507" s="95"/>
      <c r="X507" s="95"/>
      <c r="Y507" s="95"/>
      <c r="Z507" s="15"/>
      <c r="AA507" s="15"/>
      <c r="AB507" s="39">
        <f t="shared" si="35"/>
        <v>13</v>
      </c>
      <c r="AC507" s="39">
        <f t="shared" si="36"/>
        <v>17</v>
      </c>
      <c r="AD507" s="96" t="s">
        <v>2766</v>
      </c>
      <c r="AE507" s="15" t="str">
        <f t="shared" si="37"/>
        <v>(Bron-/buispomp)</v>
      </c>
      <c r="AF507" s="39"/>
      <c r="AG507" s="39" t="s">
        <v>1560</v>
      </c>
      <c r="AH507" s="39" t="s">
        <v>1613</v>
      </c>
      <c r="AI507" s="39" t="s">
        <v>1561</v>
      </c>
      <c r="AJ507" s="39" t="s">
        <v>1613</v>
      </c>
      <c r="AK507" s="39" t="s">
        <v>1613</v>
      </c>
      <c r="AL507" s="15"/>
      <c r="AM507" s="15" t="s">
        <v>2767</v>
      </c>
      <c r="AN507" s="15"/>
      <c r="AO507" s="39"/>
      <c r="AP507" s="89">
        <f t="shared" si="38"/>
        <v>14</v>
      </c>
      <c r="AQ507" s="13" t="str">
        <f t="shared" si="39"/>
        <v>Inzet Brw NBBBronpomp/buispomp</v>
      </c>
    </row>
    <row r="508" spans="1:43" x14ac:dyDescent="0.25">
      <c r="A508" s="15" t="s">
        <v>2762</v>
      </c>
      <c r="B508" s="15" t="s">
        <v>1608</v>
      </c>
      <c r="C508" s="15">
        <v>3</v>
      </c>
      <c r="D508" s="15" t="s">
        <v>2768</v>
      </c>
      <c r="E508" s="94">
        <v>200011982</v>
      </c>
      <c r="F508" s="15">
        <v>200032626</v>
      </c>
      <c r="G508" s="15" t="s">
        <v>11880</v>
      </c>
      <c r="H508" s="15" t="s">
        <v>11880</v>
      </c>
      <c r="I508" s="15" t="s">
        <v>11880</v>
      </c>
      <c r="J508" s="15"/>
      <c r="K508" s="15">
        <v>64</v>
      </c>
      <c r="L508" s="15"/>
      <c r="M508" s="15"/>
      <c r="N508" s="15"/>
      <c r="O508" s="15"/>
      <c r="P508" s="15"/>
      <c r="Q508" s="15"/>
      <c r="R508" s="15"/>
      <c r="S508" s="15" t="s">
        <v>2365</v>
      </c>
      <c r="T508" s="38">
        <v>4</v>
      </c>
      <c r="U508" s="95"/>
      <c r="V508" s="95"/>
      <c r="W508" s="95"/>
      <c r="X508" s="95"/>
      <c r="Y508" s="95"/>
      <c r="Z508" s="15"/>
      <c r="AA508" s="15"/>
      <c r="AB508" s="39">
        <f t="shared" si="35"/>
        <v>13</v>
      </c>
      <c r="AC508" s="39">
        <f t="shared" si="36"/>
        <v>12</v>
      </c>
      <c r="AD508" s="96" t="s">
        <v>2769</v>
      </c>
      <c r="AE508" s="15" t="str">
        <f t="shared" si="37"/>
        <v>(Hand Crew)</v>
      </c>
      <c r="AF508" s="39"/>
      <c r="AG508" s="39" t="s">
        <v>1560</v>
      </c>
      <c r="AH508" s="39" t="s">
        <v>1613</v>
      </c>
      <c r="AI508" s="39" t="s">
        <v>1561</v>
      </c>
      <c r="AJ508" s="39" t="s">
        <v>1613</v>
      </c>
      <c r="AK508" s="39" t="s">
        <v>1613</v>
      </c>
      <c r="AL508" s="15"/>
      <c r="AM508" s="15" t="s">
        <v>2770</v>
      </c>
      <c r="AN508" s="15"/>
      <c r="AO508" s="39"/>
      <c r="AP508" s="89">
        <f t="shared" si="38"/>
        <v>9</v>
      </c>
      <c r="AQ508" s="13" t="str">
        <f t="shared" si="39"/>
        <v>Inzet Brw NBBHand Crew NB</v>
      </c>
    </row>
    <row r="509" spans="1:43" x14ac:dyDescent="0.25">
      <c r="A509" s="15" t="s">
        <v>2762</v>
      </c>
      <c r="B509" s="15" t="s">
        <v>1608</v>
      </c>
      <c r="C509" s="15">
        <v>4</v>
      </c>
      <c r="D509" s="15" t="s">
        <v>2771</v>
      </c>
      <c r="E509" s="94">
        <v>200011982</v>
      </c>
      <c r="F509" s="15">
        <v>200032627</v>
      </c>
      <c r="G509" s="15" t="s">
        <v>11880</v>
      </c>
      <c r="H509" s="15" t="s">
        <v>11880</v>
      </c>
      <c r="I509" s="15" t="s">
        <v>11880</v>
      </c>
      <c r="J509" s="15"/>
      <c r="K509" s="15">
        <v>64</v>
      </c>
      <c r="L509" s="15"/>
      <c r="M509" s="15"/>
      <c r="N509" s="15"/>
      <c r="O509" s="15"/>
      <c r="P509" s="15"/>
      <c r="Q509" s="15"/>
      <c r="R509" s="15"/>
      <c r="S509" s="15" t="s">
        <v>2365</v>
      </c>
      <c r="T509" s="38">
        <v>4</v>
      </c>
      <c r="U509" s="95"/>
      <c r="V509" s="95"/>
      <c r="W509" s="95"/>
      <c r="X509" s="95"/>
      <c r="Y509" s="95"/>
      <c r="Z509" s="15"/>
      <c r="AA509" s="15"/>
      <c r="AB509" s="39">
        <f t="shared" si="35"/>
        <v>13</v>
      </c>
      <c r="AC509" s="39">
        <f t="shared" si="36"/>
        <v>16</v>
      </c>
      <c r="AD509" s="96" t="s">
        <v>2772</v>
      </c>
      <c r="AE509" s="15" t="str">
        <f t="shared" si="37"/>
        <v>(Luchtsurv. start)</v>
      </c>
      <c r="AF509" s="39"/>
      <c r="AG509" s="39" t="s">
        <v>1560</v>
      </c>
      <c r="AH509" s="39" t="s">
        <v>1613</v>
      </c>
      <c r="AI509" s="39" t="s">
        <v>1561</v>
      </c>
      <c r="AJ509" s="39" t="s">
        <v>1613</v>
      </c>
      <c r="AK509" s="39" t="s">
        <v>1613</v>
      </c>
      <c r="AL509" s="15"/>
      <c r="AM509" s="15" t="s">
        <v>2771</v>
      </c>
      <c r="AN509" s="15"/>
      <c r="AO509" s="39"/>
      <c r="AP509" s="89">
        <f t="shared" si="38"/>
        <v>16</v>
      </c>
      <c r="AQ509" s="13" t="str">
        <f t="shared" si="39"/>
        <v>Inzet Brw NBBLuchtsurv. start</v>
      </c>
    </row>
    <row r="510" spans="1:43" x14ac:dyDescent="0.25">
      <c r="A510" s="15" t="s">
        <v>2762</v>
      </c>
      <c r="B510" s="15" t="s">
        <v>1608</v>
      </c>
      <c r="C510" s="15">
        <v>5</v>
      </c>
      <c r="D510" s="15" t="s">
        <v>2773</v>
      </c>
      <c r="E510" s="94">
        <v>200011982</v>
      </c>
      <c r="F510" s="15">
        <v>200032628</v>
      </c>
      <c r="G510" s="15" t="s">
        <v>11880</v>
      </c>
      <c r="H510" s="15" t="s">
        <v>11880</v>
      </c>
      <c r="I510" s="15" t="s">
        <v>11880</v>
      </c>
      <c r="J510" s="15"/>
      <c r="K510" s="15">
        <v>64</v>
      </c>
      <c r="L510" s="15"/>
      <c r="M510" s="15"/>
      <c r="N510" s="15"/>
      <c r="O510" s="15"/>
      <c r="P510" s="15"/>
      <c r="Q510" s="15"/>
      <c r="R510" s="15"/>
      <c r="S510" s="15" t="s">
        <v>2365</v>
      </c>
      <c r="T510" s="38">
        <v>4</v>
      </c>
      <c r="U510" s="95"/>
      <c r="V510" s="95"/>
      <c r="W510" s="95"/>
      <c r="X510" s="95"/>
      <c r="Y510" s="95"/>
      <c r="Z510" s="15"/>
      <c r="AA510" s="15"/>
      <c r="AB510" s="39">
        <f t="shared" si="35"/>
        <v>13</v>
      </c>
      <c r="AC510" s="39">
        <f t="shared" si="36"/>
        <v>15</v>
      </c>
      <c r="AD510" s="96" t="s">
        <v>2774</v>
      </c>
      <c r="AE510" s="15" t="str">
        <f t="shared" si="37"/>
        <v>(Luchtsurv. stop)</v>
      </c>
      <c r="AF510" s="39"/>
      <c r="AG510" s="39" t="s">
        <v>1560</v>
      </c>
      <c r="AH510" s="39" t="s">
        <v>1613</v>
      </c>
      <c r="AI510" s="39" t="s">
        <v>1561</v>
      </c>
      <c r="AJ510" s="39" t="s">
        <v>1613</v>
      </c>
      <c r="AK510" s="39" t="s">
        <v>1613</v>
      </c>
      <c r="AL510" s="15"/>
      <c r="AM510" s="15" t="s">
        <v>2773</v>
      </c>
      <c r="AN510" s="15"/>
      <c r="AO510" s="39"/>
      <c r="AP510" s="89">
        <f t="shared" si="38"/>
        <v>15</v>
      </c>
      <c r="AQ510" s="13" t="str">
        <f t="shared" si="39"/>
        <v>Inzet Brw NBBLuchtsurv. stop</v>
      </c>
    </row>
    <row r="511" spans="1:43" x14ac:dyDescent="0.25">
      <c r="A511" s="15" t="s">
        <v>2762</v>
      </c>
      <c r="B511" s="15" t="s">
        <v>1608</v>
      </c>
      <c r="C511" s="15">
        <v>6</v>
      </c>
      <c r="D511" s="15" t="s">
        <v>2775</v>
      </c>
      <c r="E511" s="94">
        <v>200011982</v>
      </c>
      <c r="F511" s="15">
        <v>200032630</v>
      </c>
      <c r="G511" s="15" t="s">
        <v>11880</v>
      </c>
      <c r="H511" s="15" t="s">
        <v>11880</v>
      </c>
      <c r="I511" s="15" t="s">
        <v>11880</v>
      </c>
      <c r="J511" s="15"/>
      <c r="K511" s="15">
        <v>64</v>
      </c>
      <c r="L511" s="15"/>
      <c r="M511" s="15"/>
      <c r="N511" s="15"/>
      <c r="O511" s="15"/>
      <c r="P511" s="15"/>
      <c r="Q511" s="15"/>
      <c r="R511" s="15"/>
      <c r="S511" s="15" t="s">
        <v>2365</v>
      </c>
      <c r="T511" s="38">
        <v>4</v>
      </c>
      <c r="U511" s="95"/>
      <c r="V511" s="95"/>
      <c r="W511" s="95"/>
      <c r="X511" s="95"/>
      <c r="Y511" s="95"/>
      <c r="Z511" s="15"/>
      <c r="AA511" s="15"/>
      <c r="AB511" s="39">
        <f t="shared" si="35"/>
        <v>13</v>
      </c>
      <c r="AC511" s="39">
        <f t="shared" si="36"/>
        <v>3</v>
      </c>
      <c r="AD511" s="96" t="s">
        <v>2776</v>
      </c>
      <c r="AE511" s="15" t="str">
        <f t="shared" si="37"/>
        <v/>
      </c>
      <c r="AF511" s="39"/>
      <c r="AG511" s="39" t="s">
        <v>1560</v>
      </c>
      <c r="AH511" s="39" t="s">
        <v>1613</v>
      </c>
      <c r="AI511" s="39" t="s">
        <v>1561</v>
      </c>
      <c r="AJ511" s="39" t="s">
        <v>1613</v>
      </c>
      <c r="AK511" s="39" t="s">
        <v>1561</v>
      </c>
      <c r="AL511" s="15"/>
      <c r="AM511" s="15"/>
      <c r="AN511" s="15"/>
      <c r="AO511" s="39"/>
      <c r="AP511" s="89">
        <f t="shared" si="38"/>
        <v>0</v>
      </c>
      <c r="AQ511" s="13" t="str">
        <f t="shared" si="39"/>
        <v>Inzet Brw NBBNBT</v>
      </c>
    </row>
    <row r="512" spans="1:43" x14ac:dyDescent="0.25">
      <c r="A512" s="15" t="s">
        <v>2762</v>
      </c>
      <c r="B512" s="15" t="s">
        <v>1608</v>
      </c>
      <c r="C512" s="15">
        <v>7</v>
      </c>
      <c r="D512" s="15" t="s">
        <v>2777</v>
      </c>
      <c r="E512" s="94">
        <v>200011982</v>
      </c>
      <c r="F512" s="15">
        <v>200032633</v>
      </c>
      <c r="G512" s="15" t="s">
        <v>11880</v>
      </c>
      <c r="H512" s="15" t="s">
        <v>11880</v>
      </c>
      <c r="I512" s="15" t="s">
        <v>11880</v>
      </c>
      <c r="J512" s="15"/>
      <c r="K512" s="15">
        <v>64</v>
      </c>
      <c r="L512" s="15"/>
      <c r="M512" s="15"/>
      <c r="N512" s="15"/>
      <c r="O512" s="15"/>
      <c r="P512" s="15"/>
      <c r="Q512" s="15"/>
      <c r="R512" s="15"/>
      <c r="S512" s="15" t="s">
        <v>2365</v>
      </c>
      <c r="T512" s="38">
        <v>4</v>
      </c>
      <c r="U512" s="95"/>
      <c r="V512" s="95"/>
      <c r="W512" s="95"/>
      <c r="X512" s="95"/>
      <c r="Y512" s="95"/>
      <c r="Z512" s="15"/>
      <c r="AA512" s="15"/>
      <c r="AB512" s="39">
        <f t="shared" si="35"/>
        <v>13</v>
      </c>
      <c r="AC512" s="39">
        <f t="shared" si="36"/>
        <v>6</v>
      </c>
      <c r="AD512" s="96" t="s">
        <v>2778</v>
      </c>
      <c r="AE512" s="15" t="str">
        <f t="shared" si="37"/>
        <v/>
      </c>
      <c r="AF512" s="39"/>
      <c r="AG512" s="39" t="s">
        <v>1560</v>
      </c>
      <c r="AH512" s="39" t="s">
        <v>1613</v>
      </c>
      <c r="AI512" s="39" t="s">
        <v>1561</v>
      </c>
      <c r="AJ512" s="39" t="s">
        <v>1613</v>
      </c>
      <c r="AK512" s="39" t="s">
        <v>1561</v>
      </c>
      <c r="AL512" s="15"/>
      <c r="AM512" s="15"/>
      <c r="AN512" s="15"/>
      <c r="AO512" s="39"/>
      <c r="AP512" s="89">
        <f t="shared" si="38"/>
        <v>0</v>
      </c>
      <c r="AQ512" s="13" t="str">
        <f t="shared" si="39"/>
        <v>Inzet Brw NBBTST-NB</v>
      </c>
    </row>
    <row r="513" spans="1:43" x14ac:dyDescent="0.25">
      <c r="A513" s="15" t="s">
        <v>2762</v>
      </c>
      <c r="B513" s="15" t="s">
        <v>1608</v>
      </c>
      <c r="C513" s="15">
        <v>8</v>
      </c>
      <c r="D513" s="15" t="s">
        <v>2779</v>
      </c>
      <c r="E513" s="94">
        <v>200011982</v>
      </c>
      <c r="F513" s="15">
        <v>200032634</v>
      </c>
      <c r="G513" s="15" t="s">
        <v>11880</v>
      </c>
      <c r="H513" s="15" t="s">
        <v>11880</v>
      </c>
      <c r="I513" s="15" t="s">
        <v>11880</v>
      </c>
      <c r="J513" s="15"/>
      <c r="K513" s="15">
        <v>64</v>
      </c>
      <c r="L513" s="15"/>
      <c r="M513" s="15"/>
      <c r="N513" s="15"/>
      <c r="O513" s="15"/>
      <c r="P513" s="15"/>
      <c r="Q513" s="15"/>
      <c r="R513" s="15"/>
      <c r="S513" s="15" t="s">
        <v>2365</v>
      </c>
      <c r="T513" s="38">
        <v>4</v>
      </c>
      <c r="U513" s="95"/>
      <c r="V513" s="95"/>
      <c r="W513" s="95"/>
      <c r="X513" s="95"/>
      <c r="Y513" s="95"/>
      <c r="Z513" s="15"/>
      <c r="AA513" s="15"/>
      <c r="AB513" s="39">
        <f t="shared" si="35"/>
        <v>13</v>
      </c>
      <c r="AC513" s="39">
        <f t="shared" si="36"/>
        <v>5</v>
      </c>
      <c r="AD513" s="96" t="s">
        <v>2780</v>
      </c>
      <c r="AE513" s="15" t="str">
        <f t="shared" si="37"/>
        <v/>
      </c>
      <c r="AF513" s="39"/>
      <c r="AG513" s="39" t="s">
        <v>1560</v>
      </c>
      <c r="AH513" s="39" t="s">
        <v>1613</v>
      </c>
      <c r="AI513" s="39" t="s">
        <v>1561</v>
      </c>
      <c r="AJ513" s="39" t="s">
        <v>1613</v>
      </c>
      <c r="AK513" s="39" t="s">
        <v>1561</v>
      </c>
      <c r="AL513" s="15"/>
      <c r="AM513" s="15"/>
      <c r="AN513" s="15"/>
      <c r="AO513" s="39"/>
      <c r="AP513" s="89">
        <f t="shared" si="38"/>
        <v>0</v>
      </c>
      <c r="AQ513" s="13" t="str">
        <f t="shared" si="39"/>
        <v>Inzet Brw NBBVK-NB</v>
      </c>
    </row>
    <row r="514" spans="1:43" x14ac:dyDescent="0.25">
      <c r="A514" s="15" t="s">
        <v>2762</v>
      </c>
      <c r="B514" s="15" t="s">
        <v>1608</v>
      </c>
      <c r="C514" s="15">
        <v>9</v>
      </c>
      <c r="D514" s="15" t="s">
        <v>2781</v>
      </c>
      <c r="E514" s="94">
        <v>200011982</v>
      </c>
      <c r="F514" s="15">
        <v>200032635</v>
      </c>
      <c r="G514" s="15" t="s">
        <v>11880</v>
      </c>
      <c r="H514" s="15" t="s">
        <v>11880</v>
      </c>
      <c r="I514" s="15" t="s">
        <v>11880</v>
      </c>
      <c r="J514" s="15"/>
      <c r="K514" s="15">
        <v>64</v>
      </c>
      <c r="L514" s="15"/>
      <c r="M514" s="15"/>
      <c r="N514" s="15"/>
      <c r="O514" s="15"/>
      <c r="P514" s="15"/>
      <c r="Q514" s="15"/>
      <c r="R514" s="15"/>
      <c r="S514" s="15" t="s">
        <v>2365</v>
      </c>
      <c r="T514" s="38">
        <v>4</v>
      </c>
      <c r="U514" s="95"/>
      <c r="V514" s="95"/>
      <c r="W514" s="95"/>
      <c r="X514" s="95"/>
      <c r="Y514" s="95"/>
      <c r="Z514" s="15"/>
      <c r="AA514" s="15"/>
      <c r="AB514" s="39">
        <f t="shared" ref="AB514:AB577" si="40">LEN(A514)</f>
        <v>13</v>
      </c>
      <c r="AC514" s="39">
        <f t="shared" ref="AC514:AC577" si="41">LEN(D514)</f>
        <v>11</v>
      </c>
      <c r="AD514" s="96" t="s">
        <v>2782</v>
      </c>
      <c r="AE514" s="15" t="str">
        <f t="shared" ref="AE514:AE577" si="42">IF(CONCATENATE(IF(AI514="Ja",IF(AL514&gt;0,AL514,A514),""),IF(OR(IF(AK514="Ja",IF(AM514&gt;0,AM514,D514),"")="",IF(AI514="Ja",IF(AL514&gt;0,AL514,A514),"")=""),"",": "),IF(AK514="Ja",IF(AM514&gt;0,AM514,D514),""))="","",CONCATENATE("(",CONCATENATE(IF(AI514="Ja",IF(AL514&gt;0,AL514,A514),""),IF(OR(IF(AK514="Ja",IF(AM514&gt;0,AM514,D514),"")="",IF(AI514="Ja",IF(AL514&gt;0,AL514,A514),"")=""),"",": "),IF(AK514="Ja",IF(AM514&gt;0,AM514,D514),"")),")"))</f>
        <v/>
      </c>
      <c r="AF514" s="39"/>
      <c r="AG514" s="39" t="s">
        <v>1560</v>
      </c>
      <c r="AH514" s="39" t="s">
        <v>1613</v>
      </c>
      <c r="AI514" s="39" t="s">
        <v>1561</v>
      </c>
      <c r="AJ514" s="39" t="s">
        <v>1613</v>
      </c>
      <c r="AK514" s="39" t="s">
        <v>1561</v>
      </c>
      <c r="AL514" s="15"/>
      <c r="AM514" s="15"/>
      <c r="AN514" s="15"/>
      <c r="AO514" s="39"/>
      <c r="AP514" s="89">
        <f t="shared" ref="AP514:AP577" si="43">LEN(AM514)</f>
        <v>0</v>
      </c>
      <c r="AQ514" s="13" t="str">
        <f t="shared" ref="AQ514:AQ577" si="44">CONCATENATE(A514,D514)</f>
        <v>Inzet Brw NBBWaterbassin</v>
      </c>
    </row>
    <row r="515" spans="1:43" x14ac:dyDescent="0.25">
      <c r="A515" s="15" t="s">
        <v>2762</v>
      </c>
      <c r="B515" s="15" t="s">
        <v>1608</v>
      </c>
      <c r="C515" s="15">
        <v>10</v>
      </c>
      <c r="D515" s="15" t="s">
        <v>2783</v>
      </c>
      <c r="E515" s="94">
        <v>200011982</v>
      </c>
      <c r="F515" s="15">
        <v>200032636</v>
      </c>
      <c r="G515" s="15" t="s">
        <v>11880</v>
      </c>
      <c r="H515" s="15" t="s">
        <v>11880</v>
      </c>
      <c r="I515" s="15" t="s">
        <v>11880</v>
      </c>
      <c r="J515" s="15"/>
      <c r="K515" s="15">
        <v>64</v>
      </c>
      <c r="L515" s="15"/>
      <c r="M515" s="15"/>
      <c r="N515" s="15"/>
      <c r="O515" s="15"/>
      <c r="P515" s="15"/>
      <c r="Q515" s="15"/>
      <c r="R515" s="15"/>
      <c r="S515" s="15" t="s">
        <v>2365</v>
      </c>
      <c r="T515" s="38">
        <v>4</v>
      </c>
      <c r="U515" s="95"/>
      <c r="V515" s="95"/>
      <c r="W515" s="95"/>
      <c r="X515" s="95"/>
      <c r="Y515" s="95"/>
      <c r="Z515" s="15"/>
      <c r="AA515" s="15"/>
      <c r="AB515" s="39">
        <f t="shared" si="40"/>
        <v>13</v>
      </c>
      <c r="AC515" s="39">
        <f t="shared" si="41"/>
        <v>12</v>
      </c>
      <c r="AD515" s="96" t="s">
        <v>2784</v>
      </c>
      <c r="AE515" s="15" t="str">
        <f t="shared" si="42"/>
        <v/>
      </c>
      <c r="AF515" s="39"/>
      <c r="AG515" s="39" t="s">
        <v>1560</v>
      </c>
      <c r="AH515" s="39" t="s">
        <v>1613</v>
      </c>
      <c r="AI515" s="39" t="s">
        <v>1561</v>
      </c>
      <c r="AJ515" s="39" t="s">
        <v>1613</v>
      </c>
      <c r="AK515" s="39" t="s">
        <v>1561</v>
      </c>
      <c r="AL515" s="15"/>
      <c r="AM515" s="15"/>
      <c r="AN515" s="15"/>
      <c r="AO515" s="39"/>
      <c r="AP515" s="89">
        <f t="shared" si="43"/>
        <v>0</v>
      </c>
      <c r="AQ515" s="13" t="str">
        <f t="shared" si="44"/>
        <v>Inzet Brw NBBWatertank NB</v>
      </c>
    </row>
    <row r="516" spans="1:43" ht="45" x14ac:dyDescent="0.25">
      <c r="A516" s="15" t="s">
        <v>2785</v>
      </c>
      <c r="B516" s="15" t="s">
        <v>1608</v>
      </c>
      <c r="C516" s="15">
        <v>1</v>
      </c>
      <c r="D516" s="15" t="s">
        <v>2786</v>
      </c>
      <c r="E516" s="94">
        <v>200011983</v>
      </c>
      <c r="F516" s="15">
        <v>200000464</v>
      </c>
      <c r="G516" s="15" t="s">
        <v>11881</v>
      </c>
      <c r="H516" s="15" t="s">
        <v>11881</v>
      </c>
      <c r="I516" s="15" t="s">
        <v>11881</v>
      </c>
      <c r="J516" s="15"/>
      <c r="K516" s="15">
        <v>61</v>
      </c>
      <c r="L516" s="15"/>
      <c r="M516" s="15"/>
      <c r="N516" s="15"/>
      <c r="O516" s="15"/>
      <c r="P516" s="15"/>
      <c r="Q516" s="15"/>
      <c r="R516" s="15"/>
      <c r="S516" s="15" t="s">
        <v>2365</v>
      </c>
      <c r="T516" s="148">
        <v>10</v>
      </c>
      <c r="U516" s="95"/>
      <c r="V516" s="95"/>
      <c r="W516" s="95" t="s">
        <v>2469</v>
      </c>
      <c r="X516" s="95" t="s">
        <v>2470</v>
      </c>
      <c r="Y516" s="95" t="s">
        <v>2787</v>
      </c>
      <c r="Z516" s="15"/>
      <c r="AA516" s="15"/>
      <c r="AB516" s="39">
        <f t="shared" si="40"/>
        <v>19</v>
      </c>
      <c r="AC516" s="39">
        <f t="shared" si="41"/>
        <v>16</v>
      </c>
      <c r="AD516" s="96" t="s">
        <v>2788</v>
      </c>
      <c r="AE516" s="15" t="str">
        <f t="shared" si="42"/>
        <v/>
      </c>
      <c r="AF516" s="39"/>
      <c r="AG516" s="39" t="s">
        <v>1560</v>
      </c>
      <c r="AH516" s="39" t="s">
        <v>1613</v>
      </c>
      <c r="AI516" s="39" t="s">
        <v>1561</v>
      </c>
      <c r="AJ516" s="39" t="s">
        <v>1613</v>
      </c>
      <c r="AK516" s="39" t="s">
        <v>1561</v>
      </c>
      <c r="AL516" s="15"/>
      <c r="AM516" s="15"/>
      <c r="AN516" s="15"/>
      <c r="AO516" s="39"/>
      <c r="AP516" s="89">
        <f t="shared" si="43"/>
        <v>0</v>
      </c>
      <c r="AQ516" s="13" t="str">
        <f t="shared" si="44"/>
        <v>Inzet Brw op Wat/WOBergen object WO</v>
      </c>
    </row>
    <row r="517" spans="1:43" ht="45" x14ac:dyDescent="0.25">
      <c r="A517" s="15" t="s">
        <v>2785</v>
      </c>
      <c r="B517" s="15" t="s">
        <v>1608</v>
      </c>
      <c r="C517" s="15">
        <v>2</v>
      </c>
      <c r="D517" s="38" t="s">
        <v>2789</v>
      </c>
      <c r="E517" s="94">
        <v>200011983</v>
      </c>
      <c r="F517" s="15">
        <v>200000463</v>
      </c>
      <c r="G517" s="15" t="s">
        <v>11881</v>
      </c>
      <c r="H517" s="15" t="s">
        <v>11881</v>
      </c>
      <c r="I517" s="15" t="s">
        <v>11881</v>
      </c>
      <c r="J517" s="15"/>
      <c r="K517" s="15">
        <v>61</v>
      </c>
      <c r="L517" s="15"/>
      <c r="M517" s="15"/>
      <c r="N517" s="15"/>
      <c r="O517" s="15"/>
      <c r="P517" s="15"/>
      <c r="Q517" s="15"/>
      <c r="R517" s="15"/>
      <c r="S517" s="15" t="s">
        <v>2365</v>
      </c>
      <c r="T517" s="148">
        <v>10</v>
      </c>
      <c r="U517" s="95"/>
      <c r="V517" s="95"/>
      <c r="W517" s="95" t="s">
        <v>2469</v>
      </c>
      <c r="X517" s="95" t="s">
        <v>2470</v>
      </c>
      <c r="Y517" s="95" t="s">
        <v>2790</v>
      </c>
      <c r="Z517" s="15"/>
      <c r="AA517" s="15"/>
      <c r="AB517" s="39">
        <f t="shared" si="40"/>
        <v>19</v>
      </c>
      <c r="AC517" s="39">
        <f t="shared" si="41"/>
        <v>19</v>
      </c>
      <c r="AD517" s="96" t="s">
        <v>2791</v>
      </c>
      <c r="AE517" s="15" t="str">
        <f t="shared" si="42"/>
        <v/>
      </c>
      <c r="AF517" s="39"/>
      <c r="AG517" s="39" t="s">
        <v>1560</v>
      </c>
      <c r="AH517" s="39" t="s">
        <v>1613</v>
      </c>
      <c r="AI517" s="39" t="s">
        <v>1561</v>
      </c>
      <c r="AJ517" s="39" t="s">
        <v>1613</v>
      </c>
      <c r="AK517" s="39" t="s">
        <v>1561</v>
      </c>
      <c r="AL517" s="15"/>
      <c r="AM517" s="15"/>
      <c r="AN517" s="15"/>
      <c r="AO517" s="39"/>
      <c r="AP517" s="89">
        <f t="shared" si="43"/>
        <v>0</v>
      </c>
      <c r="AQ517" s="13" t="str">
        <f t="shared" si="44"/>
        <v>Inzet Brw op Wat/WOBergen slachtoff WO</v>
      </c>
    </row>
    <row r="518" spans="1:43" ht="45" x14ac:dyDescent="0.25">
      <c r="A518" s="15" t="s">
        <v>2785</v>
      </c>
      <c r="B518" s="15" t="s">
        <v>1608</v>
      </c>
      <c r="C518" s="15">
        <v>3</v>
      </c>
      <c r="D518" s="15" t="s">
        <v>1823</v>
      </c>
      <c r="E518" s="94">
        <v>200011983</v>
      </c>
      <c r="F518" s="15">
        <v>200000474</v>
      </c>
      <c r="G518" s="15" t="s">
        <v>11881</v>
      </c>
      <c r="H518" s="15" t="s">
        <v>11881</v>
      </c>
      <c r="I518" s="15" t="s">
        <v>11881</v>
      </c>
      <c r="J518" s="15"/>
      <c r="K518" s="15">
        <v>61</v>
      </c>
      <c r="L518" s="15"/>
      <c r="M518" s="15"/>
      <c r="N518" s="15"/>
      <c r="O518" s="15"/>
      <c r="P518" s="15"/>
      <c r="Q518" s="15"/>
      <c r="R518" s="15"/>
      <c r="S518" s="15" t="s">
        <v>2365</v>
      </c>
      <c r="T518" s="148">
        <v>10</v>
      </c>
      <c r="U518" s="95"/>
      <c r="V518" s="95"/>
      <c r="W518" s="95" t="s">
        <v>2469</v>
      </c>
      <c r="X518" s="95" t="s">
        <v>2470</v>
      </c>
      <c r="Y518" s="95" t="s">
        <v>2477</v>
      </c>
      <c r="Z518" s="15" t="s">
        <v>2478</v>
      </c>
      <c r="AA518" s="15"/>
      <c r="AB518" s="39">
        <f t="shared" si="40"/>
        <v>19</v>
      </c>
      <c r="AC518" s="39">
        <f t="shared" si="41"/>
        <v>3</v>
      </c>
      <c r="AD518" s="96" t="s">
        <v>2792</v>
      </c>
      <c r="AE518" s="15" t="str">
        <f t="shared" si="42"/>
        <v/>
      </c>
      <c r="AF518" s="39"/>
      <c r="AG518" s="39" t="s">
        <v>1560</v>
      </c>
      <c r="AH518" s="39" t="s">
        <v>1613</v>
      </c>
      <c r="AI518" s="39" t="s">
        <v>1561</v>
      </c>
      <c r="AJ518" s="39" t="s">
        <v>1613</v>
      </c>
      <c r="AK518" s="39" t="s">
        <v>1561</v>
      </c>
      <c r="AL518" s="15"/>
      <c r="AM518" s="15"/>
      <c r="AN518" s="15"/>
      <c r="AO518" s="39"/>
      <c r="AP518" s="89">
        <f t="shared" si="43"/>
        <v>0</v>
      </c>
      <c r="AQ518" s="13" t="str">
        <f t="shared" si="44"/>
        <v>Inzet Brw op Wat/WOBRV</v>
      </c>
    </row>
    <row r="519" spans="1:43" x14ac:dyDescent="0.25">
      <c r="A519" s="15" t="s">
        <v>2785</v>
      </c>
      <c r="B519" s="15" t="s">
        <v>1608</v>
      </c>
      <c r="C519" s="15">
        <v>4</v>
      </c>
      <c r="D519" s="15" t="s">
        <v>2793</v>
      </c>
      <c r="E519" s="94">
        <v>200011983</v>
      </c>
      <c r="F519" s="15">
        <v>200032638</v>
      </c>
      <c r="G519" s="15" t="s">
        <v>11881</v>
      </c>
      <c r="H519" s="15" t="s">
        <v>11881</v>
      </c>
      <c r="I519" s="15" t="s">
        <v>11881</v>
      </c>
      <c r="J519" s="15"/>
      <c r="K519" s="15">
        <v>61</v>
      </c>
      <c r="L519" s="15"/>
      <c r="M519" s="15"/>
      <c r="N519" s="15"/>
      <c r="O519" s="15"/>
      <c r="P519" s="15"/>
      <c r="Q519" s="15"/>
      <c r="R519" s="15"/>
      <c r="S519" s="15" t="s">
        <v>2365</v>
      </c>
      <c r="T519" s="148">
        <v>10</v>
      </c>
      <c r="U519" s="95"/>
      <c r="V519" s="95"/>
      <c r="W519" s="95"/>
      <c r="X519" s="95"/>
      <c r="Y519" s="95"/>
      <c r="Z519" s="15"/>
      <c r="AA519" s="15"/>
      <c r="AB519" s="39">
        <f t="shared" si="40"/>
        <v>19</v>
      </c>
      <c r="AC519" s="39">
        <f t="shared" si="41"/>
        <v>12</v>
      </c>
      <c r="AD519" s="96" t="s">
        <v>2794</v>
      </c>
      <c r="AE519" s="15" t="str">
        <f t="shared" si="42"/>
        <v/>
      </c>
      <c r="AF519" s="39"/>
      <c r="AG519" s="39" t="s">
        <v>1560</v>
      </c>
      <c r="AH519" s="39" t="s">
        <v>1613</v>
      </c>
      <c r="AI519" s="39" t="s">
        <v>1561</v>
      </c>
      <c r="AJ519" s="39" t="s">
        <v>1613</v>
      </c>
      <c r="AK519" s="39" t="s">
        <v>1561</v>
      </c>
      <c r="AL519" s="15"/>
      <c r="AM519" s="15"/>
      <c r="AN519" s="15"/>
      <c r="AO519" s="39"/>
      <c r="AP519" s="89">
        <f t="shared" si="43"/>
        <v>0</v>
      </c>
      <c r="AQ519" s="13" t="str">
        <f t="shared" si="44"/>
        <v>Inzet Brw op Wat/WOBRV Blusboot</v>
      </c>
    </row>
    <row r="520" spans="1:43" ht="30" x14ac:dyDescent="0.25">
      <c r="A520" s="15" t="s">
        <v>2785</v>
      </c>
      <c r="B520" s="15" t="s">
        <v>1608</v>
      </c>
      <c r="C520" s="15">
        <v>5</v>
      </c>
      <c r="D520" s="15" t="s">
        <v>2795</v>
      </c>
      <c r="E520" s="94">
        <v>200011983</v>
      </c>
      <c r="F520" s="15">
        <v>200040856</v>
      </c>
      <c r="G520" s="15" t="s">
        <v>11881</v>
      </c>
      <c r="H520" s="15" t="s">
        <v>11881</v>
      </c>
      <c r="I520" s="15" t="s">
        <v>11881</v>
      </c>
      <c r="J520" s="15"/>
      <c r="K520" s="15">
        <v>61</v>
      </c>
      <c r="L520" s="15"/>
      <c r="M520" s="15"/>
      <c r="N520" s="15"/>
      <c r="O520" s="15"/>
      <c r="P520" s="15"/>
      <c r="Q520" s="15"/>
      <c r="R520" s="15"/>
      <c r="S520" s="15" t="s">
        <v>2365</v>
      </c>
      <c r="T520" s="148">
        <v>10</v>
      </c>
      <c r="U520" s="95"/>
      <c r="V520" s="95" t="s">
        <v>2796</v>
      </c>
      <c r="W520" s="95"/>
      <c r="X520" s="95"/>
      <c r="Y520" s="95"/>
      <c r="Z520" s="15"/>
      <c r="AA520" s="15"/>
      <c r="AB520" s="39">
        <f t="shared" si="40"/>
        <v>19</v>
      </c>
      <c r="AC520" s="39">
        <f t="shared" si="41"/>
        <v>15</v>
      </c>
      <c r="AD520" s="96" t="s">
        <v>2797</v>
      </c>
      <c r="AE520" s="15" t="str">
        <f t="shared" si="42"/>
        <v/>
      </c>
      <c r="AF520" s="39"/>
      <c r="AG520" s="39" t="s">
        <v>1560</v>
      </c>
      <c r="AH520" s="39" t="s">
        <v>1613</v>
      </c>
      <c r="AI520" s="39" t="s">
        <v>1561</v>
      </c>
      <c r="AJ520" s="39" t="s">
        <v>1613</v>
      </c>
      <c r="AK520" s="39" t="s">
        <v>1561</v>
      </c>
      <c r="AL520" s="15"/>
      <c r="AM520" s="15"/>
      <c r="AN520" s="15"/>
      <c r="AO520" s="39"/>
      <c r="AP520" s="89">
        <f t="shared" si="43"/>
        <v>0</v>
      </c>
      <c r="AQ520" s="13" t="str">
        <f t="shared" si="44"/>
        <v>Inzet Brw op Wat/WOBRV Groot water</v>
      </c>
    </row>
    <row r="521" spans="1:43" x14ac:dyDescent="0.25">
      <c r="A521" s="15" t="s">
        <v>2785</v>
      </c>
      <c r="B521" s="15" t="s">
        <v>1608</v>
      </c>
      <c r="C521" s="15">
        <v>6</v>
      </c>
      <c r="D521" s="15" t="s">
        <v>2798</v>
      </c>
      <c r="E521" s="94">
        <v>200011983</v>
      </c>
      <c r="F521" s="15">
        <v>200032637</v>
      </c>
      <c r="G521" s="15" t="s">
        <v>11881</v>
      </c>
      <c r="H521" s="15" t="s">
        <v>11881</v>
      </c>
      <c r="I521" s="15" t="s">
        <v>11881</v>
      </c>
      <c r="J521" s="15"/>
      <c r="K521" s="15">
        <v>61</v>
      </c>
      <c r="L521" s="15"/>
      <c r="M521" s="15"/>
      <c r="N521" s="15"/>
      <c r="O521" s="15"/>
      <c r="P521" s="15"/>
      <c r="Q521" s="15"/>
      <c r="R521" s="15"/>
      <c r="S521" s="15" t="s">
        <v>2365</v>
      </c>
      <c r="T521" s="148">
        <v>10</v>
      </c>
      <c r="U521" s="95"/>
      <c r="V521" s="95"/>
      <c r="W521" s="95"/>
      <c r="X521" s="95"/>
      <c r="Y521" s="95"/>
      <c r="Z521" s="15"/>
      <c r="AA521" s="15"/>
      <c r="AB521" s="39">
        <f t="shared" si="40"/>
        <v>19</v>
      </c>
      <c r="AC521" s="39">
        <f t="shared" si="41"/>
        <v>19</v>
      </c>
      <c r="AD521" s="96" t="s">
        <v>2799</v>
      </c>
      <c r="AE521" s="15" t="str">
        <f t="shared" si="42"/>
        <v/>
      </c>
      <c r="AF521" s="39"/>
      <c r="AG521" s="39" t="s">
        <v>1560</v>
      </c>
      <c r="AH521" s="39" t="s">
        <v>1613</v>
      </c>
      <c r="AI521" s="39" t="s">
        <v>1561</v>
      </c>
      <c r="AJ521" s="39" t="s">
        <v>1613</v>
      </c>
      <c r="AK521" s="39" t="s">
        <v>1561</v>
      </c>
      <c r="AL521" s="15"/>
      <c r="AM521" s="15"/>
      <c r="AN521" s="15"/>
      <c r="AO521" s="39"/>
      <c r="AP521" s="89">
        <f t="shared" si="43"/>
        <v>0</v>
      </c>
      <c r="AQ521" s="13" t="str">
        <f t="shared" si="44"/>
        <v>Inzet Brw op Wat/WOBRV Patient vervoer</v>
      </c>
    </row>
    <row r="522" spans="1:43" x14ac:dyDescent="0.25">
      <c r="A522" s="15" t="s">
        <v>2785</v>
      </c>
      <c r="B522" s="15" t="s">
        <v>1608</v>
      </c>
      <c r="C522" s="15">
        <v>7</v>
      </c>
      <c r="D522" s="15" t="s">
        <v>2800</v>
      </c>
      <c r="E522" s="94">
        <v>200011983</v>
      </c>
      <c r="F522" s="15">
        <v>200032642</v>
      </c>
      <c r="G522" s="15" t="s">
        <v>11881</v>
      </c>
      <c r="H522" s="15" t="s">
        <v>11881</v>
      </c>
      <c r="I522" s="15" t="s">
        <v>11881</v>
      </c>
      <c r="J522" s="15"/>
      <c r="K522" s="15">
        <v>61</v>
      </c>
      <c r="L522" s="15"/>
      <c r="M522" s="15" t="s">
        <v>2801</v>
      </c>
      <c r="N522" s="15" t="s">
        <v>2801</v>
      </c>
      <c r="O522" s="15" t="s">
        <v>2801</v>
      </c>
      <c r="P522" s="15"/>
      <c r="Q522" s="15"/>
      <c r="R522" s="15"/>
      <c r="S522" s="15" t="s">
        <v>2365</v>
      </c>
      <c r="T522" s="148">
        <v>10</v>
      </c>
      <c r="U522" s="95"/>
      <c r="V522" s="95"/>
      <c r="W522" s="95"/>
      <c r="X522" s="95"/>
      <c r="Y522" s="95"/>
      <c r="Z522" s="15"/>
      <c r="AA522" s="15"/>
      <c r="AB522" s="39">
        <f t="shared" si="40"/>
        <v>19</v>
      </c>
      <c r="AC522" s="39">
        <f t="shared" si="41"/>
        <v>14</v>
      </c>
      <c r="AD522" s="96" t="s">
        <v>2802</v>
      </c>
      <c r="AE522" s="15" t="str">
        <f t="shared" si="42"/>
        <v>(MIRG Vooralarm)</v>
      </c>
      <c r="AF522" s="39"/>
      <c r="AG522" s="39" t="s">
        <v>1560</v>
      </c>
      <c r="AH522" s="39" t="s">
        <v>1613</v>
      </c>
      <c r="AI522" s="39" t="s">
        <v>1561</v>
      </c>
      <c r="AJ522" s="39" t="s">
        <v>1613</v>
      </c>
      <c r="AK522" s="39" t="s">
        <v>1613</v>
      </c>
      <c r="AL522" s="15"/>
      <c r="AM522" s="15" t="s">
        <v>2800</v>
      </c>
      <c r="AN522" s="15"/>
      <c r="AO522" s="39"/>
      <c r="AP522" s="89">
        <f t="shared" si="43"/>
        <v>14</v>
      </c>
      <c r="AQ522" s="13" t="str">
        <f t="shared" si="44"/>
        <v>Inzet Brw op Wat/WOMIRG Vooralarm</v>
      </c>
    </row>
    <row r="523" spans="1:43" x14ac:dyDescent="0.25">
      <c r="A523" s="15" t="s">
        <v>2785</v>
      </c>
      <c r="B523" s="15" t="s">
        <v>1608</v>
      </c>
      <c r="C523" s="15">
        <v>8</v>
      </c>
      <c r="D523" s="15" t="s">
        <v>2803</v>
      </c>
      <c r="E523" s="94">
        <v>200011983</v>
      </c>
      <c r="F523" s="15">
        <v>200032643</v>
      </c>
      <c r="G523" s="15" t="s">
        <v>11881</v>
      </c>
      <c r="H523" s="15" t="s">
        <v>11881</v>
      </c>
      <c r="I523" s="15" t="s">
        <v>11881</v>
      </c>
      <c r="J523" s="15"/>
      <c r="K523" s="15">
        <v>61</v>
      </c>
      <c r="L523" s="15"/>
      <c r="M523" s="15" t="s">
        <v>2804</v>
      </c>
      <c r="N523" s="15" t="s">
        <v>2804</v>
      </c>
      <c r="O523" s="15" t="s">
        <v>2804</v>
      </c>
      <c r="P523" s="15"/>
      <c r="Q523" s="15"/>
      <c r="R523" s="15"/>
      <c r="S523" s="15" t="s">
        <v>2365</v>
      </c>
      <c r="T523" s="148">
        <v>10</v>
      </c>
      <c r="U523" s="95"/>
      <c r="V523" s="95"/>
      <c r="W523" s="95"/>
      <c r="X523" s="95"/>
      <c r="Y523" s="95"/>
      <c r="Z523" s="15"/>
      <c r="AA523" s="15"/>
      <c r="AB523" s="39">
        <f t="shared" si="40"/>
        <v>19</v>
      </c>
      <c r="AC523" s="39">
        <f t="shared" si="41"/>
        <v>14</v>
      </c>
      <c r="AD523" s="96" t="s">
        <v>2805</v>
      </c>
      <c r="AE523" s="15" t="str">
        <f t="shared" si="42"/>
        <v>(MIRG Transport)</v>
      </c>
      <c r="AF523" s="39"/>
      <c r="AG523" s="39" t="s">
        <v>1560</v>
      </c>
      <c r="AH523" s="39" t="s">
        <v>1613</v>
      </c>
      <c r="AI523" s="39" t="s">
        <v>1561</v>
      </c>
      <c r="AJ523" s="39" t="s">
        <v>1613</v>
      </c>
      <c r="AK523" s="39" t="s">
        <v>1613</v>
      </c>
      <c r="AL523" s="15"/>
      <c r="AM523" s="15" t="s">
        <v>2803</v>
      </c>
      <c r="AN523" s="15"/>
      <c r="AO523" s="39"/>
      <c r="AP523" s="89">
        <f t="shared" si="43"/>
        <v>14</v>
      </c>
      <c r="AQ523" s="13" t="str">
        <f t="shared" si="44"/>
        <v>Inzet Brw op Wat/WOMIRG Transport</v>
      </c>
    </row>
    <row r="524" spans="1:43" x14ac:dyDescent="0.25">
      <c r="A524" s="15" t="s">
        <v>2785</v>
      </c>
      <c r="B524" s="15" t="s">
        <v>1608</v>
      </c>
      <c r="C524" s="15">
        <v>9</v>
      </c>
      <c r="D524" s="15" t="s">
        <v>2806</v>
      </c>
      <c r="E524" s="94">
        <v>200011983</v>
      </c>
      <c r="F524" s="15">
        <v>200032644</v>
      </c>
      <c r="G524" s="15" t="s">
        <v>11881</v>
      </c>
      <c r="H524" s="15" t="s">
        <v>11881</v>
      </c>
      <c r="I524" s="15" t="s">
        <v>11881</v>
      </c>
      <c r="J524" s="15"/>
      <c r="K524" s="15">
        <v>61</v>
      </c>
      <c r="L524" s="15"/>
      <c r="M524" s="15" t="s">
        <v>2807</v>
      </c>
      <c r="N524" s="15" t="s">
        <v>2807</v>
      </c>
      <c r="O524" s="15" t="s">
        <v>2807</v>
      </c>
      <c r="P524" s="15"/>
      <c r="Q524" s="15"/>
      <c r="R524" s="15"/>
      <c r="S524" s="15" t="s">
        <v>2365</v>
      </c>
      <c r="T524" s="148">
        <v>10</v>
      </c>
      <c r="U524" s="95"/>
      <c r="V524" s="95"/>
      <c r="W524" s="95"/>
      <c r="X524" s="95"/>
      <c r="Y524" s="95"/>
      <c r="Z524" s="15"/>
      <c r="AA524" s="15"/>
      <c r="AB524" s="39">
        <f t="shared" si="40"/>
        <v>19</v>
      </c>
      <c r="AC524" s="39">
        <f t="shared" si="41"/>
        <v>10</v>
      </c>
      <c r="AD524" s="96" t="s">
        <v>2808</v>
      </c>
      <c r="AE524" s="15" t="str">
        <f t="shared" si="42"/>
        <v>(MIRG Einde)</v>
      </c>
      <c r="AF524" s="39"/>
      <c r="AG524" s="39" t="s">
        <v>1560</v>
      </c>
      <c r="AH524" s="39" t="s">
        <v>1613</v>
      </c>
      <c r="AI524" s="39" t="s">
        <v>1561</v>
      </c>
      <c r="AJ524" s="39" t="s">
        <v>1613</v>
      </c>
      <c r="AK524" s="39" t="s">
        <v>1613</v>
      </c>
      <c r="AL524" s="15"/>
      <c r="AM524" s="15" t="s">
        <v>2806</v>
      </c>
      <c r="AN524" s="15"/>
      <c r="AO524" s="39"/>
      <c r="AP524" s="89">
        <f t="shared" si="43"/>
        <v>10</v>
      </c>
      <c r="AQ524" s="13" t="str">
        <f t="shared" si="44"/>
        <v>Inzet Brw op Wat/WOMIRG Einde</v>
      </c>
    </row>
    <row r="525" spans="1:43" x14ac:dyDescent="0.25">
      <c r="A525" s="15" t="s">
        <v>2785</v>
      </c>
      <c r="B525" s="15" t="s">
        <v>1608</v>
      </c>
      <c r="C525" s="15">
        <v>10</v>
      </c>
      <c r="D525" s="15" t="s">
        <v>2809</v>
      </c>
      <c r="E525" s="94">
        <v>200011983</v>
      </c>
      <c r="F525" s="15">
        <v>200032639</v>
      </c>
      <c r="G525" s="15" t="s">
        <v>11881</v>
      </c>
      <c r="H525" s="15" t="s">
        <v>11881</v>
      </c>
      <c r="I525" s="15" t="s">
        <v>11881</v>
      </c>
      <c r="J525" s="15"/>
      <c r="K525" s="15">
        <v>61</v>
      </c>
      <c r="L525" s="15"/>
      <c r="M525" s="15"/>
      <c r="N525" s="15"/>
      <c r="O525" s="15"/>
      <c r="P525" s="15"/>
      <c r="Q525" s="15"/>
      <c r="R525" s="15"/>
      <c r="S525" s="15" t="s">
        <v>2365</v>
      </c>
      <c r="T525" s="148">
        <v>10</v>
      </c>
      <c r="U525" s="95"/>
      <c r="V525" s="95"/>
      <c r="W525" s="95"/>
      <c r="X525" s="95"/>
      <c r="Y525" s="95"/>
      <c r="Z525" s="15"/>
      <c r="AA525" s="15"/>
      <c r="AB525" s="39">
        <f t="shared" si="40"/>
        <v>19</v>
      </c>
      <c r="AC525" s="39">
        <f t="shared" si="41"/>
        <v>19</v>
      </c>
      <c r="AD525" s="96" t="s">
        <v>2810</v>
      </c>
      <c r="AE525" s="15" t="str">
        <f t="shared" si="42"/>
        <v/>
      </c>
      <c r="AF525" s="39"/>
      <c r="AG525" s="39" t="s">
        <v>1560</v>
      </c>
      <c r="AH525" s="39" t="s">
        <v>1613</v>
      </c>
      <c r="AI525" s="39" t="s">
        <v>1561</v>
      </c>
      <c r="AJ525" s="39" t="s">
        <v>1613</v>
      </c>
      <c r="AK525" s="39" t="s">
        <v>1561</v>
      </c>
      <c r="AL525" s="15"/>
      <c r="AM525" s="15"/>
      <c r="AN525" s="15"/>
      <c r="AO525" s="39"/>
      <c r="AP525" s="89">
        <f t="shared" si="43"/>
        <v>0</v>
      </c>
      <c r="AQ525" s="13" t="str">
        <f t="shared" si="44"/>
        <v>Inzet Brw op Wat/WOOppervlakte redteam</v>
      </c>
    </row>
    <row r="526" spans="1:43" x14ac:dyDescent="0.25">
      <c r="A526" s="15" t="s">
        <v>2785</v>
      </c>
      <c r="B526" s="15" t="s">
        <v>1608</v>
      </c>
      <c r="C526" s="15">
        <v>11</v>
      </c>
      <c r="D526" s="15" t="s">
        <v>2811</v>
      </c>
      <c r="E526" s="94">
        <v>200011983</v>
      </c>
      <c r="F526" s="15">
        <v>200032641</v>
      </c>
      <c r="G526" s="15" t="s">
        <v>11881</v>
      </c>
      <c r="H526" s="15" t="s">
        <v>11881</v>
      </c>
      <c r="I526" s="15" t="s">
        <v>11881</v>
      </c>
      <c r="J526" s="15"/>
      <c r="K526" s="15">
        <v>61</v>
      </c>
      <c r="L526" s="15"/>
      <c r="M526" s="15"/>
      <c r="N526" s="15"/>
      <c r="O526" s="15"/>
      <c r="P526" s="15"/>
      <c r="Q526" s="15"/>
      <c r="R526" s="15"/>
      <c r="S526" s="15" t="s">
        <v>2365</v>
      </c>
      <c r="T526" s="148">
        <v>10</v>
      </c>
      <c r="U526" s="95"/>
      <c r="V526" s="95"/>
      <c r="W526" s="95"/>
      <c r="X526" s="95"/>
      <c r="Y526" s="95"/>
      <c r="Z526" s="15"/>
      <c r="AA526" s="15"/>
      <c r="AB526" s="39">
        <f t="shared" si="40"/>
        <v>19</v>
      </c>
      <c r="AC526" s="39">
        <f t="shared" si="41"/>
        <v>19</v>
      </c>
      <c r="AD526" s="96" t="s">
        <v>2812</v>
      </c>
      <c r="AE526" s="15" t="str">
        <f t="shared" si="42"/>
        <v/>
      </c>
      <c r="AF526" s="39"/>
      <c r="AG526" s="39" t="s">
        <v>1560</v>
      </c>
      <c r="AH526" s="39" t="s">
        <v>1613</v>
      </c>
      <c r="AI526" s="39" t="s">
        <v>1561</v>
      </c>
      <c r="AJ526" s="39" t="s">
        <v>1613</v>
      </c>
      <c r="AK526" s="39" t="s">
        <v>1561</v>
      </c>
      <c r="AL526" s="15"/>
      <c r="AM526" s="15"/>
      <c r="AN526" s="15"/>
      <c r="AO526" s="39"/>
      <c r="AP526" s="89">
        <f t="shared" si="43"/>
        <v>0</v>
      </c>
      <c r="AQ526" s="13" t="str">
        <f t="shared" si="44"/>
        <v>Inzet Brw op Wat/WOScheepsBr.Best. eh.</v>
      </c>
    </row>
    <row r="527" spans="1:43" ht="45" x14ac:dyDescent="0.25">
      <c r="A527" s="15" t="s">
        <v>2785</v>
      </c>
      <c r="B527" s="15" t="s">
        <v>1608</v>
      </c>
      <c r="C527" s="15">
        <v>12</v>
      </c>
      <c r="D527" s="15" t="s">
        <v>1822</v>
      </c>
      <c r="E527" s="94">
        <v>200011983</v>
      </c>
      <c r="F527" s="15">
        <v>200000475</v>
      </c>
      <c r="G527" s="15" t="s">
        <v>11881</v>
      </c>
      <c r="H527" s="15" t="s">
        <v>11881</v>
      </c>
      <c r="I527" s="15" t="s">
        <v>11881</v>
      </c>
      <c r="J527" s="15"/>
      <c r="K527" s="15">
        <v>61</v>
      </c>
      <c r="L527" s="15"/>
      <c r="M527" s="15"/>
      <c r="N527" s="15"/>
      <c r="O527" s="15"/>
      <c r="P527" s="15"/>
      <c r="Q527" s="15"/>
      <c r="R527" s="15"/>
      <c r="S527" s="15" t="s">
        <v>2365</v>
      </c>
      <c r="T527" s="148">
        <v>10</v>
      </c>
      <c r="U527" s="95"/>
      <c r="V527" s="95"/>
      <c r="W527" s="95" t="s">
        <v>2469</v>
      </c>
      <c r="X527" s="95" t="s">
        <v>2470</v>
      </c>
      <c r="Y527" s="95" t="s">
        <v>2477</v>
      </c>
      <c r="Z527" s="15" t="s">
        <v>2478</v>
      </c>
      <c r="AA527" s="15"/>
      <c r="AB527" s="39">
        <f t="shared" si="40"/>
        <v>19</v>
      </c>
      <c r="AC527" s="39">
        <f t="shared" si="41"/>
        <v>2</v>
      </c>
      <c r="AD527" s="96" t="s">
        <v>2813</v>
      </c>
      <c r="AE527" s="15" t="str">
        <f t="shared" si="42"/>
        <v/>
      </c>
      <c r="AF527" s="39"/>
      <c r="AG527" s="39" t="s">
        <v>1560</v>
      </c>
      <c r="AH527" s="39" t="s">
        <v>1613</v>
      </c>
      <c r="AI527" s="39" t="s">
        <v>1561</v>
      </c>
      <c r="AJ527" s="39" t="s">
        <v>1613</v>
      </c>
      <c r="AK527" s="39" t="s">
        <v>1561</v>
      </c>
      <c r="AL527" s="15"/>
      <c r="AM527" s="15"/>
      <c r="AN527" s="15"/>
      <c r="AO527" s="39"/>
      <c r="AP527" s="89">
        <f t="shared" si="43"/>
        <v>0</v>
      </c>
      <c r="AQ527" s="13" t="str">
        <f t="shared" si="44"/>
        <v>Inzet Brw op Wat/WOWO</v>
      </c>
    </row>
    <row r="528" spans="1:43" x14ac:dyDescent="0.25">
      <c r="A528" s="15" t="s">
        <v>2785</v>
      </c>
      <c r="B528" s="15" t="s">
        <v>1608</v>
      </c>
      <c r="C528" s="15">
        <v>13</v>
      </c>
      <c r="D528" s="15" t="s">
        <v>2814</v>
      </c>
      <c r="E528" s="94">
        <v>200011983</v>
      </c>
      <c r="F528" s="15">
        <v>200032640</v>
      </c>
      <c r="G528" s="15" t="s">
        <v>11881</v>
      </c>
      <c r="H528" s="15" t="s">
        <v>11881</v>
      </c>
      <c r="I528" s="15" t="s">
        <v>11881</v>
      </c>
      <c r="J528" s="15"/>
      <c r="K528" s="15">
        <v>61</v>
      </c>
      <c r="L528" s="15"/>
      <c r="M528" s="15"/>
      <c r="N528" s="15"/>
      <c r="O528" s="15"/>
      <c r="P528" s="15"/>
      <c r="Q528" s="15"/>
      <c r="R528" s="15"/>
      <c r="S528" s="15" t="s">
        <v>2365</v>
      </c>
      <c r="T528" s="148">
        <v>10</v>
      </c>
      <c r="U528" s="95"/>
      <c r="V528" s="95"/>
      <c r="W528" s="95"/>
      <c r="X528" s="95"/>
      <c r="Y528" s="95"/>
      <c r="Z528" s="15"/>
      <c r="AA528" s="15"/>
      <c r="AB528" s="39">
        <f t="shared" si="40"/>
        <v>19</v>
      </c>
      <c r="AC528" s="39">
        <f t="shared" si="41"/>
        <v>3</v>
      </c>
      <c r="AD528" s="96" t="s">
        <v>2815</v>
      </c>
      <c r="AE528" s="15" t="str">
        <f t="shared" si="42"/>
        <v/>
      </c>
      <c r="AF528" s="39"/>
      <c r="AG528" s="39" t="s">
        <v>1560</v>
      </c>
      <c r="AH528" s="39" t="s">
        <v>1613</v>
      </c>
      <c r="AI528" s="39" t="s">
        <v>1561</v>
      </c>
      <c r="AJ528" s="39" t="s">
        <v>1613</v>
      </c>
      <c r="AK528" s="39" t="s">
        <v>1561</v>
      </c>
      <c r="AL528" s="15"/>
      <c r="AM528" s="15"/>
      <c r="AN528" s="15"/>
      <c r="AO528" s="39"/>
      <c r="AP528" s="89">
        <f t="shared" si="43"/>
        <v>0</v>
      </c>
      <c r="AQ528" s="13" t="str">
        <f t="shared" si="44"/>
        <v>Inzet Brw op Wat/WOWOV</v>
      </c>
    </row>
    <row r="529" spans="1:43" x14ac:dyDescent="0.25">
      <c r="A529" s="15" t="s">
        <v>2816</v>
      </c>
      <c r="B529" s="15" t="s">
        <v>1608</v>
      </c>
      <c r="C529" s="15">
        <v>1</v>
      </c>
      <c r="D529" s="15" t="s">
        <v>2817</v>
      </c>
      <c r="E529" s="94">
        <v>200011984</v>
      </c>
      <c r="F529" s="15">
        <v>200032645</v>
      </c>
      <c r="G529" s="15" t="s">
        <v>11882</v>
      </c>
      <c r="H529" s="15" t="s">
        <v>11882</v>
      </c>
      <c r="I529" s="15" t="s">
        <v>11882</v>
      </c>
      <c r="J529" s="15"/>
      <c r="K529" s="15">
        <v>63</v>
      </c>
      <c r="L529" s="15"/>
      <c r="M529" s="15"/>
      <c r="N529" s="15"/>
      <c r="O529" s="15"/>
      <c r="P529" s="15"/>
      <c r="Q529" s="15"/>
      <c r="R529" s="15"/>
      <c r="S529" s="15" t="s">
        <v>2365</v>
      </c>
      <c r="T529" s="38">
        <v>5</v>
      </c>
      <c r="U529" s="95"/>
      <c r="V529" s="95"/>
      <c r="W529" s="95"/>
      <c r="X529" s="95"/>
      <c r="Y529" s="95"/>
      <c r="Z529" s="15"/>
      <c r="AA529" s="15"/>
      <c r="AB529" s="39">
        <f t="shared" si="40"/>
        <v>19</v>
      </c>
      <c r="AC529" s="39">
        <f t="shared" si="41"/>
        <v>16</v>
      </c>
      <c r="AD529" s="96" t="s">
        <v>2818</v>
      </c>
      <c r="AE529" s="15" t="str">
        <f t="shared" si="42"/>
        <v/>
      </c>
      <c r="AF529" s="39"/>
      <c r="AG529" s="39" t="s">
        <v>1560</v>
      </c>
      <c r="AH529" s="39" t="s">
        <v>1613</v>
      </c>
      <c r="AI529" s="39" t="s">
        <v>1561</v>
      </c>
      <c r="AJ529" s="39" t="s">
        <v>1613</v>
      </c>
      <c r="AK529" s="39" t="s">
        <v>1561</v>
      </c>
      <c r="AL529" s="15"/>
      <c r="AM529" s="15"/>
      <c r="AN529" s="15"/>
      <c r="AO529" s="39"/>
      <c r="AP529" s="89">
        <f t="shared" si="43"/>
        <v>0</v>
      </c>
      <c r="AQ529" s="13" t="str">
        <f t="shared" si="44"/>
        <v>Inzet Brw Spec BlusAS Industr.brand</v>
      </c>
    </row>
    <row r="530" spans="1:43" x14ac:dyDescent="0.25">
      <c r="A530" s="15" t="s">
        <v>2816</v>
      </c>
      <c r="B530" s="15" t="s">
        <v>1608</v>
      </c>
      <c r="C530" s="15">
        <v>2</v>
      </c>
      <c r="D530" s="15" t="s">
        <v>2819</v>
      </c>
      <c r="E530" s="94">
        <v>200011984</v>
      </c>
      <c r="F530" s="15">
        <v>200032648</v>
      </c>
      <c r="G530" s="15" t="s">
        <v>11882</v>
      </c>
      <c r="H530" s="15" t="s">
        <v>11882</v>
      </c>
      <c r="I530" s="15" t="s">
        <v>11882</v>
      </c>
      <c r="J530" s="15"/>
      <c r="K530" s="15">
        <v>63</v>
      </c>
      <c r="L530" s="15"/>
      <c r="M530" s="15"/>
      <c r="N530" s="15"/>
      <c r="O530" s="15"/>
      <c r="P530" s="15"/>
      <c r="Q530" s="15"/>
      <c r="R530" s="15"/>
      <c r="S530" s="15" t="s">
        <v>2365</v>
      </c>
      <c r="T530" s="38">
        <v>5</v>
      </c>
      <c r="U530" s="95"/>
      <c r="V530" s="95"/>
      <c r="W530" s="95"/>
      <c r="X530" s="95"/>
      <c r="Y530" s="95"/>
      <c r="Z530" s="15"/>
      <c r="AA530" s="15"/>
      <c r="AB530" s="39">
        <f t="shared" si="40"/>
        <v>19</v>
      </c>
      <c r="AC530" s="39">
        <f t="shared" si="41"/>
        <v>20</v>
      </c>
      <c r="AD530" s="96" t="s">
        <v>2820</v>
      </c>
      <c r="AE530" s="15" t="str">
        <f t="shared" si="42"/>
        <v/>
      </c>
      <c r="AF530" s="39"/>
      <c r="AG530" s="39" t="s">
        <v>1560</v>
      </c>
      <c r="AH530" s="39" t="s">
        <v>1613</v>
      </c>
      <c r="AI530" s="39" t="s">
        <v>1561</v>
      </c>
      <c r="AJ530" s="39" t="s">
        <v>1613</v>
      </c>
      <c r="AK530" s="39" t="s">
        <v>1561</v>
      </c>
      <c r="AL530" s="15"/>
      <c r="AM530" s="15"/>
      <c r="AN530" s="15"/>
      <c r="AO530" s="39"/>
      <c r="AP530" s="89">
        <f t="shared" si="43"/>
        <v>0</v>
      </c>
      <c r="AQ530" s="13" t="str">
        <f t="shared" si="44"/>
        <v>Inzet Brw Spec BlusBijzondere blusmidd.</v>
      </c>
    </row>
    <row r="531" spans="1:43" x14ac:dyDescent="0.25">
      <c r="A531" s="15" t="s">
        <v>2816</v>
      </c>
      <c r="B531" s="15" t="s">
        <v>1608</v>
      </c>
      <c r="C531" s="15">
        <v>3</v>
      </c>
      <c r="D531" s="15" t="s">
        <v>2821</v>
      </c>
      <c r="E531" s="94">
        <v>200011984</v>
      </c>
      <c r="F531" s="15">
        <v>200032647</v>
      </c>
      <c r="G531" s="15" t="s">
        <v>11882</v>
      </c>
      <c r="H531" s="15" t="s">
        <v>11882</v>
      </c>
      <c r="I531" s="15" t="s">
        <v>11882</v>
      </c>
      <c r="J531" s="15"/>
      <c r="K531" s="15">
        <v>63</v>
      </c>
      <c r="L531" s="15"/>
      <c r="M531" s="15"/>
      <c r="N531" s="15"/>
      <c r="O531" s="15"/>
      <c r="P531" s="15"/>
      <c r="Q531" s="15"/>
      <c r="R531" s="15"/>
      <c r="S531" s="15" t="s">
        <v>2365</v>
      </c>
      <c r="T531" s="38">
        <v>5</v>
      </c>
      <c r="U531" s="95"/>
      <c r="V531" s="95"/>
      <c r="W531" s="95"/>
      <c r="X531" s="95"/>
      <c r="Y531" s="95"/>
      <c r="Z531" s="15"/>
      <c r="AA531" s="15"/>
      <c r="AB531" s="39">
        <f t="shared" si="40"/>
        <v>19</v>
      </c>
      <c r="AC531" s="39">
        <f t="shared" si="41"/>
        <v>9</v>
      </c>
      <c r="AD531" s="96" t="s">
        <v>2822</v>
      </c>
      <c r="AE531" s="15" t="str">
        <f t="shared" si="42"/>
        <v>(Blusrobot)</v>
      </c>
      <c r="AF531" s="39"/>
      <c r="AG531" s="39" t="s">
        <v>1560</v>
      </c>
      <c r="AH531" s="39" t="s">
        <v>1613</v>
      </c>
      <c r="AI531" s="39" t="s">
        <v>1561</v>
      </c>
      <c r="AJ531" s="39" t="s">
        <v>1613</v>
      </c>
      <c r="AK531" s="39" t="s">
        <v>1613</v>
      </c>
      <c r="AL531" s="15"/>
      <c r="AM531" s="15" t="s">
        <v>2821</v>
      </c>
      <c r="AN531" s="15"/>
      <c r="AO531" s="39"/>
      <c r="AP531" s="89">
        <f t="shared" si="43"/>
        <v>9</v>
      </c>
      <c r="AQ531" s="13" t="str">
        <f t="shared" si="44"/>
        <v>Inzet Brw Spec BlusBlusrobot</v>
      </c>
    </row>
    <row r="532" spans="1:43" x14ac:dyDescent="0.25">
      <c r="A532" s="15" t="s">
        <v>2816</v>
      </c>
      <c r="B532" s="15" t="s">
        <v>1608</v>
      </c>
      <c r="C532" s="15">
        <v>4</v>
      </c>
      <c r="D532" s="15" t="s">
        <v>2823</v>
      </c>
      <c r="E532" s="94">
        <v>200011984</v>
      </c>
      <c r="F532" s="15">
        <v>200032650</v>
      </c>
      <c r="G532" s="15" t="s">
        <v>11882</v>
      </c>
      <c r="H532" s="15" t="s">
        <v>11882</v>
      </c>
      <c r="I532" s="15" t="s">
        <v>11882</v>
      </c>
      <c r="J532" s="15"/>
      <c r="K532" s="15">
        <v>63</v>
      </c>
      <c r="L532" s="15"/>
      <c r="M532" s="15"/>
      <c r="N532" s="15"/>
      <c r="O532" s="15"/>
      <c r="P532" s="15"/>
      <c r="Q532" s="15"/>
      <c r="R532" s="15"/>
      <c r="S532" s="15" t="s">
        <v>2365</v>
      </c>
      <c r="T532" s="38">
        <v>5</v>
      </c>
      <c r="U532" s="95"/>
      <c r="V532" s="95"/>
      <c r="W532" s="95"/>
      <c r="X532" s="95"/>
      <c r="Y532" s="95"/>
      <c r="Z532" s="15"/>
      <c r="AA532" s="15"/>
      <c r="AB532" s="39">
        <f t="shared" si="40"/>
        <v>19</v>
      </c>
      <c r="AC532" s="39">
        <f t="shared" si="41"/>
        <v>11</v>
      </c>
      <c r="AD532" s="96" t="s">
        <v>2824</v>
      </c>
      <c r="AE532" s="15" t="str">
        <f t="shared" si="42"/>
        <v/>
      </c>
      <c r="AF532" s="39"/>
      <c r="AG532" s="39" t="s">
        <v>1560</v>
      </c>
      <c r="AH532" s="39" t="s">
        <v>1613</v>
      </c>
      <c r="AI532" s="39" t="s">
        <v>1561</v>
      </c>
      <c r="AJ532" s="39" t="s">
        <v>1613</v>
      </c>
      <c r="AK532" s="39" t="s">
        <v>1561</v>
      </c>
      <c r="AL532" s="15"/>
      <c r="AM532" s="15"/>
      <c r="AN532" s="15"/>
      <c r="AO532" s="39"/>
      <c r="AP532" s="89">
        <f t="shared" si="43"/>
        <v>0</v>
      </c>
      <c r="AQ532" s="13" t="str">
        <f t="shared" si="44"/>
        <v>Inzet Brw Spec BlusCrashTender</v>
      </c>
    </row>
    <row r="533" spans="1:43" x14ac:dyDescent="0.25">
      <c r="A533" s="15" t="s">
        <v>2816</v>
      </c>
      <c r="B533" s="15" t="s">
        <v>1608</v>
      </c>
      <c r="C533" s="15">
        <v>5</v>
      </c>
      <c r="D533" s="15" t="s">
        <v>2825</v>
      </c>
      <c r="E533" s="94">
        <v>200011984</v>
      </c>
      <c r="F533" s="15">
        <v>200032654</v>
      </c>
      <c r="G533" s="15" t="s">
        <v>11882</v>
      </c>
      <c r="H533" s="15" t="s">
        <v>11882</v>
      </c>
      <c r="I533" s="15" t="s">
        <v>11882</v>
      </c>
      <c r="J533" s="15"/>
      <c r="K533" s="15">
        <v>63</v>
      </c>
      <c r="L533" s="15"/>
      <c r="M533" s="15"/>
      <c r="N533" s="15"/>
      <c r="O533" s="15"/>
      <c r="P533" s="15"/>
      <c r="Q533" s="15"/>
      <c r="R533" s="15"/>
      <c r="S533" s="15" t="s">
        <v>2365</v>
      </c>
      <c r="T533" s="38">
        <v>5</v>
      </c>
      <c r="U533" s="95"/>
      <c r="V533" s="95"/>
      <c r="W533" s="95"/>
      <c r="X533" s="95"/>
      <c r="Y533" s="95"/>
      <c r="Z533" s="15"/>
      <c r="AA533" s="15"/>
      <c r="AB533" s="39">
        <f t="shared" si="40"/>
        <v>19</v>
      </c>
      <c r="AC533" s="39">
        <f t="shared" si="41"/>
        <v>15</v>
      </c>
      <c r="AD533" s="96" t="s">
        <v>2826</v>
      </c>
      <c r="AE533" s="15" t="str">
        <f t="shared" si="42"/>
        <v/>
      </c>
      <c r="AF533" s="39"/>
      <c r="AG533" s="39" t="s">
        <v>1560</v>
      </c>
      <c r="AH533" s="39" t="s">
        <v>1613</v>
      </c>
      <c r="AI533" s="39" t="s">
        <v>1561</v>
      </c>
      <c r="AJ533" s="39" t="s">
        <v>1613</v>
      </c>
      <c r="AK533" s="39" t="s">
        <v>1561</v>
      </c>
      <c r="AL533" s="15"/>
      <c r="AM533" s="15"/>
      <c r="AN533" s="15"/>
      <c r="AO533" s="39"/>
      <c r="AP533" s="89">
        <f t="shared" si="43"/>
        <v>0</v>
      </c>
      <c r="AQ533" s="13" t="str">
        <f t="shared" si="44"/>
        <v>Inzet Brw Spec BlusDrukluchtschuim</v>
      </c>
    </row>
    <row r="534" spans="1:43" x14ac:dyDescent="0.25">
      <c r="A534" s="15" t="s">
        <v>2816</v>
      </c>
      <c r="B534" s="15" t="s">
        <v>1608</v>
      </c>
      <c r="C534" s="9">
        <v>6</v>
      </c>
      <c r="D534" s="15" t="s">
        <v>2828</v>
      </c>
      <c r="E534" s="94">
        <v>200011984</v>
      </c>
      <c r="F534" s="15">
        <v>200032651</v>
      </c>
      <c r="G534" s="15" t="s">
        <v>11882</v>
      </c>
      <c r="H534" s="15" t="s">
        <v>11882</v>
      </c>
      <c r="I534" s="15" t="s">
        <v>11882</v>
      </c>
      <c r="J534" s="15"/>
      <c r="K534" s="15">
        <v>63</v>
      </c>
      <c r="L534" s="15"/>
      <c r="M534" s="15"/>
      <c r="N534" s="15"/>
      <c r="O534" s="15"/>
      <c r="P534" s="15"/>
      <c r="Q534" s="15"/>
      <c r="R534" s="15"/>
      <c r="S534" s="15" t="s">
        <v>2365</v>
      </c>
      <c r="T534" s="38">
        <v>5</v>
      </c>
      <c r="U534" s="95"/>
      <c r="V534" s="95"/>
      <c r="W534" s="95"/>
      <c r="X534" s="95"/>
      <c r="Y534" s="95"/>
      <c r="Z534" s="15"/>
      <c r="AA534" s="15"/>
      <c r="AB534" s="39">
        <f t="shared" si="40"/>
        <v>19</v>
      </c>
      <c r="AC534" s="39">
        <f t="shared" si="41"/>
        <v>8</v>
      </c>
      <c r="AD534" s="96" t="s">
        <v>2829</v>
      </c>
      <c r="AE534" s="15" t="str">
        <f t="shared" si="42"/>
        <v/>
      </c>
      <c r="AF534" s="39"/>
      <c r="AG534" s="39" t="s">
        <v>1560</v>
      </c>
      <c r="AH534" s="39" t="s">
        <v>1613</v>
      </c>
      <c r="AI534" s="39" t="s">
        <v>1561</v>
      </c>
      <c r="AJ534" s="39" t="s">
        <v>1613</v>
      </c>
      <c r="AK534" s="39" t="s">
        <v>1561</v>
      </c>
      <c r="AL534" s="15"/>
      <c r="AM534" s="15"/>
      <c r="AN534" s="15"/>
      <c r="AO534" s="39" t="s">
        <v>12187</v>
      </c>
      <c r="AP534" s="89">
        <f t="shared" si="43"/>
        <v>0</v>
      </c>
      <c r="AQ534" s="13" t="str">
        <f t="shared" si="44"/>
        <v>Inzet Brw Spec BlusPB / PBH</v>
      </c>
    </row>
    <row r="535" spans="1:43" x14ac:dyDescent="0.25">
      <c r="A535" s="15" t="s">
        <v>2816</v>
      </c>
      <c r="B535" s="15" t="s">
        <v>1608</v>
      </c>
      <c r="C535" s="9">
        <v>7</v>
      </c>
      <c r="D535" s="15" t="s">
        <v>2830</v>
      </c>
      <c r="E535" s="94">
        <v>200011984</v>
      </c>
      <c r="F535" s="15">
        <v>200032652</v>
      </c>
      <c r="G535" s="15" t="s">
        <v>11882</v>
      </c>
      <c r="H535" s="15" t="s">
        <v>11882</v>
      </c>
      <c r="I535" s="15" t="s">
        <v>11882</v>
      </c>
      <c r="J535" s="15"/>
      <c r="K535" s="15">
        <v>63</v>
      </c>
      <c r="L535" s="15"/>
      <c r="M535" s="15"/>
      <c r="N535" s="15"/>
      <c r="O535" s="15"/>
      <c r="P535" s="15"/>
      <c r="Q535" s="15"/>
      <c r="R535" s="15"/>
      <c r="S535" s="15" t="s">
        <v>2365</v>
      </c>
      <c r="T535" s="38">
        <v>5</v>
      </c>
      <c r="U535" s="95"/>
      <c r="V535" s="95"/>
      <c r="W535" s="95"/>
      <c r="X535" s="95"/>
      <c r="Y535" s="95"/>
      <c r="Z535" s="15"/>
      <c r="AA535" s="15"/>
      <c r="AB535" s="39">
        <f t="shared" si="40"/>
        <v>19</v>
      </c>
      <c r="AC535" s="39">
        <f t="shared" si="41"/>
        <v>3</v>
      </c>
      <c r="AD535" s="96" t="s">
        <v>2831</v>
      </c>
      <c r="AE535" s="15" t="str">
        <f t="shared" si="42"/>
        <v/>
      </c>
      <c r="AF535" s="39"/>
      <c r="AG535" s="39" t="s">
        <v>1560</v>
      </c>
      <c r="AH535" s="39" t="s">
        <v>1613</v>
      </c>
      <c r="AI535" s="39" t="s">
        <v>1561</v>
      </c>
      <c r="AJ535" s="39" t="s">
        <v>1613</v>
      </c>
      <c r="AK535" s="39" t="s">
        <v>1561</v>
      </c>
      <c r="AL535" s="15"/>
      <c r="AM535" s="15"/>
      <c r="AN535" s="15"/>
      <c r="AO535" s="39" t="s">
        <v>12187</v>
      </c>
      <c r="AP535" s="89">
        <f t="shared" si="43"/>
        <v>0</v>
      </c>
      <c r="AQ535" s="13" t="str">
        <f t="shared" si="44"/>
        <v>Inzet Brw Spec BlusPBA</v>
      </c>
    </row>
    <row r="536" spans="1:43" x14ac:dyDescent="0.25">
      <c r="A536" s="15" t="s">
        <v>2816</v>
      </c>
      <c r="B536" s="15" t="s">
        <v>1608</v>
      </c>
      <c r="C536" s="9">
        <v>8</v>
      </c>
      <c r="D536" s="15" t="s">
        <v>2832</v>
      </c>
      <c r="E536" s="94">
        <v>200011984</v>
      </c>
      <c r="F536" s="15">
        <v>200032653</v>
      </c>
      <c r="G536" s="15" t="s">
        <v>11882</v>
      </c>
      <c r="H536" s="15" t="s">
        <v>11882</v>
      </c>
      <c r="I536" s="15" t="s">
        <v>11882</v>
      </c>
      <c r="J536" s="15"/>
      <c r="K536" s="15">
        <v>63</v>
      </c>
      <c r="L536" s="15"/>
      <c r="M536" s="15"/>
      <c r="N536" s="15"/>
      <c r="O536" s="15"/>
      <c r="P536" s="15"/>
      <c r="Q536" s="15"/>
      <c r="R536" s="15"/>
      <c r="S536" s="15" t="s">
        <v>2365</v>
      </c>
      <c r="T536" s="38">
        <v>5</v>
      </c>
      <c r="U536" s="95"/>
      <c r="V536" s="95"/>
      <c r="W536" s="95"/>
      <c r="X536" s="95"/>
      <c r="Y536" s="95"/>
      <c r="Z536" s="15"/>
      <c r="AA536" s="15"/>
      <c r="AB536" s="39">
        <f t="shared" si="40"/>
        <v>19</v>
      </c>
      <c r="AC536" s="39">
        <f t="shared" si="41"/>
        <v>11</v>
      </c>
      <c r="AD536" s="96" t="s">
        <v>2833</v>
      </c>
      <c r="AE536" s="15" t="str">
        <f t="shared" si="42"/>
        <v>(Rietdakteam)</v>
      </c>
      <c r="AF536" s="39"/>
      <c r="AG536" s="39" t="s">
        <v>1560</v>
      </c>
      <c r="AH536" s="39" t="s">
        <v>1613</v>
      </c>
      <c r="AI536" s="39" t="s">
        <v>1561</v>
      </c>
      <c r="AJ536" s="39" t="s">
        <v>1613</v>
      </c>
      <c r="AK536" s="39" t="s">
        <v>1613</v>
      </c>
      <c r="AL536" s="15"/>
      <c r="AM536" s="15" t="s">
        <v>2832</v>
      </c>
      <c r="AN536" s="15"/>
      <c r="AO536" s="39" t="s">
        <v>12187</v>
      </c>
      <c r="AP536" s="89">
        <f t="shared" si="43"/>
        <v>11</v>
      </c>
      <c r="AQ536" s="13" t="str">
        <f t="shared" si="44"/>
        <v>Inzet Brw Spec BlusRietdakteam</v>
      </c>
    </row>
    <row r="537" spans="1:43" x14ac:dyDescent="0.25">
      <c r="A537" s="15" t="s">
        <v>2816</v>
      </c>
      <c r="B537" s="15" t="s">
        <v>1608</v>
      </c>
      <c r="C537" s="9">
        <v>9</v>
      </c>
      <c r="D537" s="15" t="s">
        <v>2834</v>
      </c>
      <c r="E537" s="94">
        <v>200011984</v>
      </c>
      <c r="F537" s="15">
        <v>200032655</v>
      </c>
      <c r="G537" s="15" t="s">
        <v>11882</v>
      </c>
      <c r="H537" s="15" t="s">
        <v>11882</v>
      </c>
      <c r="I537" s="15" t="s">
        <v>11882</v>
      </c>
      <c r="J537" s="15"/>
      <c r="K537" s="15">
        <v>63</v>
      </c>
      <c r="L537" s="15"/>
      <c r="M537" s="15"/>
      <c r="N537" s="15"/>
      <c r="O537" s="15"/>
      <c r="P537" s="15"/>
      <c r="Q537" s="15"/>
      <c r="R537" s="15"/>
      <c r="S537" s="15" t="s">
        <v>2365</v>
      </c>
      <c r="T537" s="38">
        <v>5</v>
      </c>
      <c r="U537" s="95"/>
      <c r="V537" s="95"/>
      <c r="W537" s="95"/>
      <c r="X537" s="95"/>
      <c r="Y537" s="95"/>
      <c r="Z537" s="15"/>
      <c r="AA537" s="15"/>
      <c r="AB537" s="39">
        <f t="shared" si="40"/>
        <v>19</v>
      </c>
      <c r="AC537" s="39">
        <f t="shared" si="41"/>
        <v>8</v>
      </c>
      <c r="AD537" s="96" t="s">
        <v>2835</v>
      </c>
      <c r="AE537" s="15" t="str">
        <f t="shared" si="42"/>
        <v/>
      </c>
      <c r="AF537" s="39"/>
      <c r="AG537" s="39" t="s">
        <v>1560</v>
      </c>
      <c r="AH537" s="39" t="s">
        <v>1613</v>
      </c>
      <c r="AI537" s="39" t="s">
        <v>1561</v>
      </c>
      <c r="AJ537" s="39" t="s">
        <v>1613</v>
      </c>
      <c r="AK537" s="39" t="s">
        <v>1561</v>
      </c>
      <c r="AL537" s="15"/>
      <c r="AM537" s="15"/>
      <c r="AN537" s="15"/>
      <c r="AO537" s="39" t="s">
        <v>12187</v>
      </c>
      <c r="AP537" s="89">
        <f t="shared" si="43"/>
        <v>0</v>
      </c>
      <c r="AQ537" s="13" t="str">
        <f t="shared" si="44"/>
        <v>Inzet Brw Spec BlusSB / SBH</v>
      </c>
    </row>
    <row r="538" spans="1:43" x14ac:dyDescent="0.25">
      <c r="A538" s="15" t="s">
        <v>2816</v>
      </c>
      <c r="B538" s="15" t="s">
        <v>1608</v>
      </c>
      <c r="C538" s="9">
        <v>10</v>
      </c>
      <c r="D538" s="15" t="s">
        <v>2836</v>
      </c>
      <c r="E538" s="94">
        <v>200011984</v>
      </c>
      <c r="F538" s="15">
        <v>200032656</v>
      </c>
      <c r="G538" s="15" t="s">
        <v>11882</v>
      </c>
      <c r="H538" s="15" t="s">
        <v>11882</v>
      </c>
      <c r="I538" s="15" t="s">
        <v>11882</v>
      </c>
      <c r="J538" s="15"/>
      <c r="K538" s="15">
        <v>63</v>
      </c>
      <c r="L538" s="15"/>
      <c r="M538" s="15"/>
      <c r="N538" s="15"/>
      <c r="O538" s="15"/>
      <c r="P538" s="15"/>
      <c r="Q538" s="15"/>
      <c r="R538" s="15"/>
      <c r="S538" s="15" t="s">
        <v>2365</v>
      </c>
      <c r="T538" s="38">
        <v>5</v>
      </c>
      <c r="U538" s="95"/>
      <c r="V538" s="95"/>
      <c r="W538" s="95"/>
      <c r="X538" s="95"/>
      <c r="Y538" s="95"/>
      <c r="Z538" s="15"/>
      <c r="AA538" s="15"/>
      <c r="AB538" s="39">
        <f t="shared" si="40"/>
        <v>19</v>
      </c>
      <c r="AC538" s="39">
        <f t="shared" si="41"/>
        <v>3</v>
      </c>
      <c r="AD538" s="96" t="s">
        <v>2837</v>
      </c>
      <c r="AE538" s="15" t="str">
        <f t="shared" si="42"/>
        <v/>
      </c>
      <c r="AF538" s="39"/>
      <c r="AG538" s="39" t="s">
        <v>1560</v>
      </c>
      <c r="AH538" s="39" t="s">
        <v>1613</v>
      </c>
      <c r="AI538" s="39" t="s">
        <v>1561</v>
      </c>
      <c r="AJ538" s="39" t="s">
        <v>1613</v>
      </c>
      <c r="AK538" s="39" t="s">
        <v>1561</v>
      </c>
      <c r="AL538" s="15"/>
      <c r="AM538" s="15"/>
      <c r="AN538" s="15"/>
      <c r="AO538" s="39" t="s">
        <v>12187</v>
      </c>
      <c r="AP538" s="89">
        <f t="shared" si="43"/>
        <v>0</v>
      </c>
      <c r="AQ538" s="13" t="str">
        <f t="shared" si="44"/>
        <v>Inzet Brw Spec BlusSBA</v>
      </c>
    </row>
    <row r="539" spans="1:43" x14ac:dyDescent="0.25">
      <c r="A539" s="15" t="s">
        <v>2816</v>
      </c>
      <c r="B539" s="15" t="s">
        <v>1608</v>
      </c>
      <c r="C539" s="9">
        <v>11</v>
      </c>
      <c r="D539" s="15" t="s">
        <v>2838</v>
      </c>
      <c r="E539" s="94">
        <v>200011984</v>
      </c>
      <c r="F539" s="15">
        <v>200032657</v>
      </c>
      <c r="G539" s="15" t="s">
        <v>11882</v>
      </c>
      <c r="H539" s="15" t="s">
        <v>11882</v>
      </c>
      <c r="I539" s="15" t="s">
        <v>11882</v>
      </c>
      <c r="J539" s="15"/>
      <c r="K539" s="15">
        <v>63</v>
      </c>
      <c r="L539" s="15"/>
      <c r="M539" s="15"/>
      <c r="N539" s="15"/>
      <c r="O539" s="15"/>
      <c r="P539" s="15"/>
      <c r="Q539" s="15"/>
      <c r="R539" s="15"/>
      <c r="S539" s="15" t="s">
        <v>2365</v>
      </c>
      <c r="T539" s="38">
        <v>5</v>
      </c>
      <c r="U539" s="95"/>
      <c r="V539" s="95"/>
      <c r="W539" s="95"/>
      <c r="X539" s="95"/>
      <c r="Y539" s="95"/>
      <c r="Z539" s="15"/>
      <c r="AA539" s="15"/>
      <c r="AB539" s="39">
        <f t="shared" si="40"/>
        <v>19</v>
      </c>
      <c r="AC539" s="39">
        <f t="shared" si="41"/>
        <v>18</v>
      </c>
      <c r="AD539" s="96" t="s">
        <v>2839</v>
      </c>
      <c r="AE539" s="15" t="str">
        <f t="shared" si="42"/>
        <v>(Schuimvorm. mid)</v>
      </c>
      <c r="AF539" s="39"/>
      <c r="AG539" s="39" t="s">
        <v>1560</v>
      </c>
      <c r="AH539" s="39" t="s">
        <v>1613</v>
      </c>
      <c r="AI539" s="39" t="s">
        <v>1561</v>
      </c>
      <c r="AJ539" s="39" t="s">
        <v>1613</v>
      </c>
      <c r="AK539" s="39" t="s">
        <v>1613</v>
      </c>
      <c r="AL539" s="15"/>
      <c r="AM539" s="15" t="s">
        <v>2840</v>
      </c>
      <c r="AN539" s="15"/>
      <c r="AO539" s="39" t="s">
        <v>12187</v>
      </c>
      <c r="AP539" s="89">
        <f t="shared" si="43"/>
        <v>15</v>
      </c>
      <c r="AQ539" s="13" t="str">
        <f t="shared" si="44"/>
        <v>Inzet Brw Spec BlusSchuimvormend mid.</v>
      </c>
    </row>
    <row r="540" spans="1:43" x14ac:dyDescent="0.25">
      <c r="A540" s="15" t="s">
        <v>2816</v>
      </c>
      <c r="B540" s="15" t="s">
        <v>1608</v>
      </c>
      <c r="C540" s="9">
        <v>12</v>
      </c>
      <c r="D540" s="15" t="s">
        <v>2841</v>
      </c>
      <c r="E540" s="94">
        <v>200011984</v>
      </c>
      <c r="F540" s="15">
        <v>200032658</v>
      </c>
      <c r="G540" s="15" t="s">
        <v>11882</v>
      </c>
      <c r="H540" s="15" t="s">
        <v>11882</v>
      </c>
      <c r="I540" s="15" t="s">
        <v>11882</v>
      </c>
      <c r="J540" s="15"/>
      <c r="K540" s="15">
        <v>63</v>
      </c>
      <c r="L540" s="15"/>
      <c r="M540" s="15"/>
      <c r="N540" s="15"/>
      <c r="O540" s="15"/>
      <c r="P540" s="15"/>
      <c r="Q540" s="15"/>
      <c r="R540" s="15"/>
      <c r="S540" s="15" t="s">
        <v>2365</v>
      </c>
      <c r="T540" s="38">
        <v>5</v>
      </c>
      <c r="U540" s="95"/>
      <c r="V540" s="95"/>
      <c r="W540" s="95"/>
      <c r="X540" s="95"/>
      <c r="Y540" s="95"/>
      <c r="Z540" s="15"/>
      <c r="AA540" s="15"/>
      <c r="AB540" s="39">
        <f t="shared" si="40"/>
        <v>19</v>
      </c>
      <c r="AC540" s="39">
        <f t="shared" si="41"/>
        <v>16</v>
      </c>
      <c r="AD540" s="96" t="s">
        <v>2842</v>
      </c>
      <c r="AE540" s="15" t="str">
        <f t="shared" si="42"/>
        <v/>
      </c>
      <c r="AF540" s="39"/>
      <c r="AG540" s="39" t="s">
        <v>1560</v>
      </c>
      <c r="AH540" s="39" t="s">
        <v>1613</v>
      </c>
      <c r="AI540" s="39" t="s">
        <v>1561</v>
      </c>
      <c r="AJ540" s="39" t="s">
        <v>1613</v>
      </c>
      <c r="AK540" s="39" t="s">
        <v>1561</v>
      </c>
      <c r="AL540" s="15"/>
      <c r="AM540" s="15"/>
      <c r="AN540" s="15"/>
      <c r="AO540" s="39" t="s">
        <v>12187</v>
      </c>
      <c r="AP540" s="89">
        <f t="shared" si="43"/>
        <v>0</v>
      </c>
      <c r="AQ540" s="13" t="str">
        <f t="shared" si="44"/>
        <v>Inzet Brw Spec BlusTS Industr.brand</v>
      </c>
    </row>
    <row r="541" spans="1:43" x14ac:dyDescent="0.25">
      <c r="A541" s="15" t="s">
        <v>2816</v>
      </c>
      <c r="B541" s="15" t="s">
        <v>1608</v>
      </c>
      <c r="C541" s="9">
        <v>13</v>
      </c>
      <c r="D541" s="9" t="s">
        <v>12601</v>
      </c>
      <c r="E541" s="94">
        <v>200011984</v>
      </c>
      <c r="F541" s="15">
        <v>200032649</v>
      </c>
      <c r="G541" s="15" t="s">
        <v>11882</v>
      </c>
      <c r="H541" s="15" t="s">
        <v>11882</v>
      </c>
      <c r="I541" s="15" t="s">
        <v>11882</v>
      </c>
      <c r="J541" s="15"/>
      <c r="K541" s="15">
        <v>63</v>
      </c>
      <c r="L541" s="15"/>
      <c r="M541" s="15"/>
      <c r="N541" s="15"/>
      <c r="O541" s="15"/>
      <c r="P541" s="15"/>
      <c r="Q541" s="15"/>
      <c r="R541" s="15"/>
      <c r="S541" s="15" t="s">
        <v>2365</v>
      </c>
      <c r="T541" s="38">
        <v>5</v>
      </c>
      <c r="U541" s="95"/>
      <c r="V541" s="95"/>
      <c r="W541" s="95"/>
      <c r="X541" s="95"/>
      <c r="Y541" s="95"/>
      <c r="Z541" s="15"/>
      <c r="AA541" s="15"/>
      <c r="AB541" s="39">
        <f t="shared" si="40"/>
        <v>19</v>
      </c>
      <c r="AC541" s="39">
        <f t="shared" si="41"/>
        <v>20</v>
      </c>
      <c r="AD541" s="114" t="s">
        <v>12602</v>
      </c>
      <c r="AE541" s="15" t="str">
        <f t="shared" si="42"/>
        <v/>
      </c>
      <c r="AF541" s="39"/>
      <c r="AG541" s="39" t="s">
        <v>1560</v>
      </c>
      <c r="AH541" s="39" t="s">
        <v>1613</v>
      </c>
      <c r="AI541" s="39" t="s">
        <v>1561</v>
      </c>
      <c r="AJ541" s="39" t="s">
        <v>1613</v>
      </c>
      <c r="AK541" s="39" t="s">
        <v>1561</v>
      </c>
      <c r="AL541" s="15"/>
      <c r="AM541" s="15"/>
      <c r="AN541" s="15" t="s">
        <v>12603</v>
      </c>
      <c r="AO541" s="39" t="s">
        <v>12187</v>
      </c>
      <c r="AP541" s="89">
        <f t="shared" si="43"/>
        <v>0</v>
      </c>
      <c r="AQ541" s="13" t="str">
        <f t="shared" si="44"/>
        <v>Inzet Brw Spec BlusUltra hoge druk syst</v>
      </c>
    </row>
    <row r="542" spans="1:43" x14ac:dyDescent="0.25">
      <c r="A542" s="15" t="s">
        <v>2816</v>
      </c>
      <c r="B542" s="15" t="s">
        <v>1608</v>
      </c>
      <c r="C542" s="15">
        <v>14</v>
      </c>
      <c r="D542" s="15" t="s">
        <v>2843</v>
      </c>
      <c r="E542" s="94">
        <v>200011984</v>
      </c>
      <c r="F542" s="15">
        <v>200032659</v>
      </c>
      <c r="G542" s="15" t="s">
        <v>11882</v>
      </c>
      <c r="H542" s="15" t="s">
        <v>11882</v>
      </c>
      <c r="I542" s="15" t="s">
        <v>11882</v>
      </c>
      <c r="J542" s="15"/>
      <c r="K542" s="15">
        <v>63</v>
      </c>
      <c r="L542" s="15"/>
      <c r="M542" s="15"/>
      <c r="N542" s="15"/>
      <c r="O542" s="15"/>
      <c r="P542" s="15"/>
      <c r="Q542" s="15"/>
      <c r="R542" s="15"/>
      <c r="S542" s="15" t="s">
        <v>2365</v>
      </c>
      <c r="T542" s="38">
        <v>5</v>
      </c>
      <c r="U542" s="95"/>
      <c r="V542" s="95"/>
      <c r="W542" s="95"/>
      <c r="X542" s="95"/>
      <c r="Y542" s="95"/>
      <c r="Z542" s="15"/>
      <c r="AA542" s="15"/>
      <c r="AB542" s="39">
        <f t="shared" si="40"/>
        <v>19</v>
      </c>
      <c r="AC542" s="39">
        <f t="shared" si="41"/>
        <v>10</v>
      </c>
      <c r="AD542" s="96" t="s">
        <v>2844</v>
      </c>
      <c r="AE542" s="15" t="str">
        <f t="shared" si="42"/>
        <v>(Ventilator)</v>
      </c>
      <c r="AF542" s="39"/>
      <c r="AG542" s="39" t="s">
        <v>1560</v>
      </c>
      <c r="AH542" s="39" t="s">
        <v>1613</v>
      </c>
      <c r="AI542" s="39" t="s">
        <v>1561</v>
      </c>
      <c r="AJ542" s="39" t="s">
        <v>1613</v>
      </c>
      <c r="AK542" s="39" t="s">
        <v>1613</v>
      </c>
      <c r="AL542" s="15"/>
      <c r="AM542" s="15" t="s">
        <v>2843</v>
      </c>
      <c r="AN542" s="15"/>
      <c r="AO542" s="39"/>
      <c r="AP542" s="89">
        <f t="shared" si="43"/>
        <v>10</v>
      </c>
      <c r="AQ542" s="13" t="str">
        <f t="shared" si="44"/>
        <v>Inzet Brw Spec BlusVentilator</v>
      </c>
    </row>
    <row r="543" spans="1:43" x14ac:dyDescent="0.25">
      <c r="A543" s="15" t="s">
        <v>2816</v>
      </c>
      <c r="B543" s="15" t="s">
        <v>1608</v>
      </c>
      <c r="C543" s="15">
        <v>15</v>
      </c>
      <c r="D543" s="15" t="s">
        <v>2845</v>
      </c>
      <c r="E543" s="94">
        <v>200011984</v>
      </c>
      <c r="F543" s="15">
        <v>200032660</v>
      </c>
      <c r="G543" s="15" t="s">
        <v>11882</v>
      </c>
      <c r="H543" s="15" t="s">
        <v>11882</v>
      </c>
      <c r="I543" s="15" t="s">
        <v>11882</v>
      </c>
      <c r="J543" s="15"/>
      <c r="K543" s="15">
        <v>63</v>
      </c>
      <c r="L543" s="15"/>
      <c r="M543" s="15"/>
      <c r="N543" s="15"/>
      <c r="O543" s="15"/>
      <c r="P543" s="15"/>
      <c r="Q543" s="15"/>
      <c r="R543" s="15"/>
      <c r="S543" s="15" t="s">
        <v>2365</v>
      </c>
      <c r="T543" s="38">
        <v>5</v>
      </c>
      <c r="U543" s="95"/>
      <c r="V543" s="95"/>
      <c r="W543" s="95"/>
      <c r="X543" s="95"/>
      <c r="Y543" s="95"/>
      <c r="Z543" s="15"/>
      <c r="AA543" s="15"/>
      <c r="AB543" s="39">
        <f t="shared" si="40"/>
        <v>19</v>
      </c>
      <c r="AC543" s="39">
        <f t="shared" si="41"/>
        <v>10</v>
      </c>
      <c r="AD543" s="96" t="s">
        <v>2846</v>
      </c>
      <c r="AE543" s="15" t="str">
        <f t="shared" si="42"/>
        <v>(Waterkanon)</v>
      </c>
      <c r="AF543" s="39"/>
      <c r="AG543" s="39" t="s">
        <v>1560</v>
      </c>
      <c r="AH543" s="39" t="s">
        <v>1613</v>
      </c>
      <c r="AI543" s="39" t="s">
        <v>1561</v>
      </c>
      <c r="AJ543" s="39" t="s">
        <v>1613</v>
      </c>
      <c r="AK543" s="39" t="s">
        <v>1613</v>
      </c>
      <c r="AL543" s="15"/>
      <c r="AM543" s="15" t="s">
        <v>2845</v>
      </c>
      <c r="AN543" s="15"/>
      <c r="AO543" s="39"/>
      <c r="AP543" s="89">
        <f t="shared" si="43"/>
        <v>10</v>
      </c>
      <c r="AQ543" s="13" t="str">
        <f t="shared" si="44"/>
        <v>Inzet Brw Spec BlusWaterkanon</v>
      </c>
    </row>
    <row r="544" spans="1:43" x14ac:dyDescent="0.25">
      <c r="A544" s="15" t="s">
        <v>2816</v>
      </c>
      <c r="B544" s="15" t="s">
        <v>1608</v>
      </c>
      <c r="C544" s="15">
        <v>16</v>
      </c>
      <c r="D544" s="15" t="s">
        <v>2847</v>
      </c>
      <c r="E544" s="94">
        <v>200011984</v>
      </c>
      <c r="F544" s="15">
        <v>200032661</v>
      </c>
      <c r="G544" s="15" t="s">
        <v>11882</v>
      </c>
      <c r="H544" s="15" t="s">
        <v>11882</v>
      </c>
      <c r="I544" s="15" t="s">
        <v>11882</v>
      </c>
      <c r="J544" s="15"/>
      <c r="K544" s="15">
        <v>63</v>
      </c>
      <c r="L544" s="15"/>
      <c r="M544" s="15"/>
      <c r="N544" s="15"/>
      <c r="O544" s="15"/>
      <c r="P544" s="15"/>
      <c r="Q544" s="15"/>
      <c r="R544" s="15"/>
      <c r="S544" s="15" t="s">
        <v>2365</v>
      </c>
      <c r="T544" s="38">
        <v>5</v>
      </c>
      <c r="U544" s="95"/>
      <c r="V544" s="95"/>
      <c r="W544" s="95"/>
      <c r="X544" s="95"/>
      <c r="Y544" s="95"/>
      <c r="Z544" s="15"/>
      <c r="AA544" s="15"/>
      <c r="AB544" s="39">
        <f t="shared" si="40"/>
        <v>19</v>
      </c>
      <c r="AC544" s="39">
        <f t="shared" si="41"/>
        <v>11</v>
      </c>
      <c r="AD544" s="96" t="s">
        <v>2848</v>
      </c>
      <c r="AE544" s="15" t="str">
        <f t="shared" si="42"/>
        <v>(Waterscherm)</v>
      </c>
      <c r="AF544" s="39"/>
      <c r="AG544" s="39" t="s">
        <v>1560</v>
      </c>
      <c r="AH544" s="39" t="s">
        <v>1613</v>
      </c>
      <c r="AI544" s="39" t="s">
        <v>1561</v>
      </c>
      <c r="AJ544" s="39" t="s">
        <v>1613</v>
      </c>
      <c r="AK544" s="39" t="s">
        <v>1613</v>
      </c>
      <c r="AL544" s="15"/>
      <c r="AM544" s="15" t="s">
        <v>2847</v>
      </c>
      <c r="AN544" s="15"/>
      <c r="AO544" s="39"/>
      <c r="AP544" s="89">
        <f t="shared" si="43"/>
        <v>11</v>
      </c>
      <c r="AQ544" s="13" t="str">
        <f t="shared" si="44"/>
        <v>Inzet Brw Spec BlusWaterscherm</v>
      </c>
    </row>
    <row r="545" spans="1:43" ht="30" x14ac:dyDescent="0.25">
      <c r="A545" s="1" t="s">
        <v>12846</v>
      </c>
      <c r="B545" s="1" t="s">
        <v>1608</v>
      </c>
      <c r="C545" s="1">
        <v>1</v>
      </c>
      <c r="D545" s="1" t="s">
        <v>12847</v>
      </c>
      <c r="E545" s="109"/>
      <c r="F545" s="1"/>
      <c r="G545" s="1" t="s">
        <v>12853</v>
      </c>
      <c r="H545" s="1" t="s">
        <v>12853</v>
      </c>
      <c r="I545" s="1" t="s">
        <v>12853</v>
      </c>
      <c r="J545" s="1"/>
      <c r="K545" s="1">
        <v>77</v>
      </c>
      <c r="L545" s="1"/>
      <c r="M545" s="1"/>
      <c r="N545" s="1"/>
      <c r="O545" s="1"/>
      <c r="P545" s="1"/>
      <c r="Q545" s="1"/>
      <c r="R545" s="1"/>
      <c r="S545" s="1" t="s">
        <v>2365</v>
      </c>
      <c r="T545" s="110">
        <v>6</v>
      </c>
      <c r="U545" s="111"/>
      <c r="V545" s="111" t="s">
        <v>12854</v>
      </c>
      <c r="W545" s="111"/>
      <c r="X545" s="111"/>
      <c r="Y545" s="111"/>
      <c r="Z545" s="1"/>
      <c r="AA545" s="1"/>
      <c r="AB545" s="39">
        <f t="shared" si="40"/>
        <v>20</v>
      </c>
      <c r="AC545" s="97">
        <f t="shared" si="41"/>
        <v>12</v>
      </c>
      <c r="AD545" s="112" t="s">
        <v>12860</v>
      </c>
      <c r="AE545" s="1" t="str">
        <f t="shared" si="42"/>
        <v>(Drone binnen)</v>
      </c>
      <c r="AF545" s="97"/>
      <c r="AG545" s="97" t="s">
        <v>1560</v>
      </c>
      <c r="AH545" s="97" t="s">
        <v>1613</v>
      </c>
      <c r="AI545" s="97" t="s">
        <v>1561</v>
      </c>
      <c r="AJ545" s="97" t="s">
        <v>1613</v>
      </c>
      <c r="AK545" s="97" t="s">
        <v>1613</v>
      </c>
      <c r="AL545" s="1"/>
      <c r="AM545" s="1" t="s">
        <v>12847</v>
      </c>
      <c r="AN545" s="1"/>
      <c r="AO545" s="97" t="s">
        <v>12198</v>
      </c>
      <c r="AP545" s="89">
        <f t="shared" si="43"/>
        <v>12</v>
      </c>
      <c r="AQ545" s="13" t="str">
        <f t="shared" si="44"/>
        <v>Inzet Brw Spec Verk.Drone binnen</v>
      </c>
    </row>
    <row r="546" spans="1:43" ht="30" x14ac:dyDescent="0.25">
      <c r="A546" s="1" t="s">
        <v>12846</v>
      </c>
      <c r="B546" s="1" t="s">
        <v>1608</v>
      </c>
      <c r="C546" s="1">
        <v>2</v>
      </c>
      <c r="D546" s="1" t="s">
        <v>12848</v>
      </c>
      <c r="E546" s="109"/>
      <c r="F546" s="1"/>
      <c r="G546" s="1" t="s">
        <v>12853</v>
      </c>
      <c r="H546" s="1" t="s">
        <v>12853</v>
      </c>
      <c r="I546" s="1" t="s">
        <v>12853</v>
      </c>
      <c r="J546" s="1"/>
      <c r="K546" s="1">
        <v>77</v>
      </c>
      <c r="L546" s="1"/>
      <c r="M546" s="1"/>
      <c r="N546" s="1"/>
      <c r="O546" s="1"/>
      <c r="P546" s="1"/>
      <c r="Q546" s="1"/>
      <c r="R546" s="1"/>
      <c r="S546" s="1" t="s">
        <v>2365</v>
      </c>
      <c r="T546" s="110">
        <v>6</v>
      </c>
      <c r="U546" s="111"/>
      <c r="V546" s="111" t="s">
        <v>12855</v>
      </c>
      <c r="W546" s="111"/>
      <c r="X546" s="111"/>
      <c r="Y546" s="111"/>
      <c r="Z546" s="1"/>
      <c r="AA546" s="1"/>
      <c r="AB546" s="39">
        <f t="shared" si="40"/>
        <v>20</v>
      </c>
      <c r="AC546" s="97">
        <f t="shared" si="41"/>
        <v>12</v>
      </c>
      <c r="AD546" s="112" t="s">
        <v>12861</v>
      </c>
      <c r="AE546" s="1" t="str">
        <f t="shared" si="42"/>
        <v>(Drone buiten)</v>
      </c>
      <c r="AF546" s="97"/>
      <c r="AG546" s="97" t="s">
        <v>1560</v>
      </c>
      <c r="AH546" s="97" t="s">
        <v>1613</v>
      </c>
      <c r="AI546" s="97" t="s">
        <v>1561</v>
      </c>
      <c r="AJ546" s="97" t="s">
        <v>1613</v>
      </c>
      <c r="AK546" s="97" t="s">
        <v>1613</v>
      </c>
      <c r="AL546" s="1"/>
      <c r="AM546" s="1" t="s">
        <v>12848</v>
      </c>
      <c r="AN546" s="1"/>
      <c r="AO546" s="97" t="s">
        <v>12198</v>
      </c>
      <c r="AP546" s="89">
        <f t="shared" si="43"/>
        <v>12</v>
      </c>
      <c r="AQ546" s="13" t="str">
        <f t="shared" si="44"/>
        <v>Inzet Brw Spec Verk.Drone buiten</v>
      </c>
    </row>
    <row r="547" spans="1:43" ht="30" x14ac:dyDescent="0.25">
      <c r="A547" s="1" t="s">
        <v>12846</v>
      </c>
      <c r="B547" s="1" t="s">
        <v>1608</v>
      </c>
      <c r="C547" s="1">
        <v>3</v>
      </c>
      <c r="D547" s="1" t="s">
        <v>12849</v>
      </c>
      <c r="E547" s="109"/>
      <c r="F547" s="1"/>
      <c r="G547" s="1" t="s">
        <v>12853</v>
      </c>
      <c r="H547" s="1" t="s">
        <v>12853</v>
      </c>
      <c r="I547" s="1" t="s">
        <v>12853</v>
      </c>
      <c r="J547" s="1"/>
      <c r="K547" s="1">
        <v>77</v>
      </c>
      <c r="L547" s="1"/>
      <c r="M547" s="1"/>
      <c r="N547" s="1"/>
      <c r="O547" s="1"/>
      <c r="P547" s="1"/>
      <c r="Q547" s="1"/>
      <c r="R547" s="1"/>
      <c r="S547" s="1" t="s">
        <v>2365</v>
      </c>
      <c r="T547" s="110">
        <v>6</v>
      </c>
      <c r="U547" s="111"/>
      <c r="V547" s="111" t="s">
        <v>12856</v>
      </c>
      <c r="W547" s="111"/>
      <c r="X547" s="111"/>
      <c r="Y547" s="111"/>
      <c r="Z547" s="1"/>
      <c r="AA547" s="1"/>
      <c r="AB547" s="39">
        <f t="shared" si="40"/>
        <v>20</v>
      </c>
      <c r="AC547" s="97">
        <f t="shared" si="41"/>
        <v>18</v>
      </c>
      <c r="AD547" s="112" t="s">
        <v>12862</v>
      </c>
      <c r="AE547" s="1" t="str">
        <f t="shared" si="42"/>
        <v/>
      </c>
      <c r="AF547" s="97"/>
      <c r="AG547" s="97" t="s">
        <v>1560</v>
      </c>
      <c r="AH547" s="97" t="s">
        <v>1613</v>
      </c>
      <c r="AI547" s="97" t="s">
        <v>1561</v>
      </c>
      <c r="AJ547" s="97" t="s">
        <v>1613</v>
      </c>
      <c r="AK547" s="97" t="s">
        <v>1561</v>
      </c>
      <c r="AL547" s="1"/>
      <c r="AM547" s="1"/>
      <c r="AN547" s="1"/>
      <c r="AO547" s="97" t="s">
        <v>12198</v>
      </c>
      <c r="AP547" s="89">
        <f t="shared" si="43"/>
        <v>0</v>
      </c>
      <c r="AQ547" s="13" t="str">
        <f t="shared" si="44"/>
        <v>Inzet Brw Spec Verk.Drone buiten groot</v>
      </c>
    </row>
    <row r="548" spans="1:43" x14ac:dyDescent="0.25">
      <c r="A548" s="1" t="s">
        <v>12846</v>
      </c>
      <c r="B548" s="1" t="s">
        <v>1608</v>
      </c>
      <c r="C548" s="1">
        <v>4</v>
      </c>
      <c r="D548" s="1" t="s">
        <v>12852</v>
      </c>
      <c r="E548" s="109"/>
      <c r="F548" s="1"/>
      <c r="G548" s="1" t="s">
        <v>12853</v>
      </c>
      <c r="H548" s="1" t="s">
        <v>12853</v>
      </c>
      <c r="I548" s="1" t="s">
        <v>12853</v>
      </c>
      <c r="J548" s="1"/>
      <c r="K548" s="1">
        <v>77</v>
      </c>
      <c r="L548" s="1"/>
      <c r="M548" s="1"/>
      <c r="N548" s="1"/>
      <c r="O548" s="1"/>
      <c r="P548" s="1"/>
      <c r="Q548" s="1"/>
      <c r="R548" s="1"/>
      <c r="S548" s="1" t="s">
        <v>2365</v>
      </c>
      <c r="T548" s="110">
        <v>6</v>
      </c>
      <c r="U548" s="111"/>
      <c r="V548" s="111" t="s">
        <v>12859</v>
      </c>
      <c r="W548" s="111"/>
      <c r="X548" s="111"/>
      <c r="Y548" s="111"/>
      <c r="Z548" s="1"/>
      <c r="AA548" s="1"/>
      <c r="AB548" s="39">
        <f t="shared" si="40"/>
        <v>20</v>
      </c>
      <c r="AC548" s="97">
        <f t="shared" si="41"/>
        <v>16</v>
      </c>
      <c r="AD548" s="112" t="s">
        <v>12865</v>
      </c>
      <c r="AE548" s="1" t="str">
        <f t="shared" si="42"/>
        <v>(Drone onderwater)</v>
      </c>
      <c r="AF548" s="97"/>
      <c r="AG548" s="97" t="s">
        <v>1560</v>
      </c>
      <c r="AH548" s="97" t="s">
        <v>1613</v>
      </c>
      <c r="AI548" s="97" t="s">
        <v>1561</v>
      </c>
      <c r="AJ548" s="97" t="s">
        <v>1613</v>
      </c>
      <c r="AK548" s="97" t="s">
        <v>1613</v>
      </c>
      <c r="AL548" s="1"/>
      <c r="AM548" s="1" t="s">
        <v>12852</v>
      </c>
      <c r="AN548" s="1"/>
      <c r="AO548" s="97" t="s">
        <v>12198</v>
      </c>
      <c r="AP548" s="89">
        <f t="shared" si="43"/>
        <v>16</v>
      </c>
      <c r="AQ548" s="13" t="str">
        <f t="shared" si="44"/>
        <v>Inzet Brw Spec Verk.Drone onderwater</v>
      </c>
    </row>
    <row r="549" spans="1:43" x14ac:dyDescent="0.25">
      <c r="A549" s="1" t="s">
        <v>12846</v>
      </c>
      <c r="B549" s="1" t="s">
        <v>1608</v>
      </c>
      <c r="C549" s="1">
        <v>5</v>
      </c>
      <c r="D549" s="1" t="s">
        <v>12851</v>
      </c>
      <c r="E549" s="109"/>
      <c r="F549" s="1"/>
      <c r="G549" s="1" t="s">
        <v>12853</v>
      </c>
      <c r="H549" s="1" t="s">
        <v>12853</v>
      </c>
      <c r="I549" s="1" t="s">
        <v>12853</v>
      </c>
      <c r="J549" s="1"/>
      <c r="K549" s="1">
        <v>77</v>
      </c>
      <c r="L549" s="1"/>
      <c r="M549" s="1"/>
      <c r="N549" s="1"/>
      <c r="O549" s="1"/>
      <c r="P549" s="1"/>
      <c r="Q549" s="1"/>
      <c r="R549" s="1"/>
      <c r="S549" s="1" t="s">
        <v>2365</v>
      </c>
      <c r="T549" s="110">
        <v>6</v>
      </c>
      <c r="U549" s="111"/>
      <c r="V549" s="111" t="s">
        <v>12858</v>
      </c>
      <c r="W549" s="111"/>
      <c r="X549" s="111"/>
      <c r="Y549" s="111"/>
      <c r="Z549" s="1"/>
      <c r="AA549" s="1"/>
      <c r="AB549" s="39">
        <f t="shared" si="40"/>
        <v>20</v>
      </c>
      <c r="AC549" s="97">
        <f t="shared" si="41"/>
        <v>5</v>
      </c>
      <c r="AD549" s="112" t="s">
        <v>12864</v>
      </c>
      <c r="AE549" s="1" t="str">
        <f t="shared" si="42"/>
        <v>(Sonar)</v>
      </c>
      <c r="AF549" s="97"/>
      <c r="AG549" s="97" t="s">
        <v>1560</v>
      </c>
      <c r="AH549" s="97" t="s">
        <v>1613</v>
      </c>
      <c r="AI549" s="97" t="s">
        <v>1561</v>
      </c>
      <c r="AJ549" s="97" t="s">
        <v>1613</v>
      </c>
      <c r="AK549" s="97" t="s">
        <v>1613</v>
      </c>
      <c r="AL549" s="1"/>
      <c r="AM549" s="1" t="s">
        <v>12851</v>
      </c>
      <c r="AN549" s="1"/>
      <c r="AO549" s="97" t="s">
        <v>12198</v>
      </c>
      <c r="AP549" s="89">
        <f t="shared" si="43"/>
        <v>5</v>
      </c>
      <c r="AQ549" s="13" t="str">
        <f t="shared" si="44"/>
        <v>Inzet Brw Spec Verk.Sonar</v>
      </c>
    </row>
    <row r="550" spans="1:43" ht="60" x14ac:dyDescent="0.25">
      <c r="A550" s="9" t="s">
        <v>12846</v>
      </c>
      <c r="B550" s="15" t="s">
        <v>1608</v>
      </c>
      <c r="C550" s="9">
        <v>6</v>
      </c>
      <c r="D550" s="15" t="s">
        <v>12274</v>
      </c>
      <c r="E550" s="151"/>
      <c r="F550" s="15">
        <v>200041641</v>
      </c>
      <c r="G550" s="9" t="s">
        <v>12853</v>
      </c>
      <c r="H550" s="9" t="s">
        <v>12853</v>
      </c>
      <c r="I550" s="9" t="s">
        <v>12853</v>
      </c>
      <c r="J550" s="15"/>
      <c r="K550" s="9">
        <v>77</v>
      </c>
      <c r="L550" s="15"/>
      <c r="M550" s="15"/>
      <c r="N550" s="15"/>
      <c r="O550" s="15"/>
      <c r="P550" s="15"/>
      <c r="Q550" s="15"/>
      <c r="R550" s="15"/>
      <c r="S550" s="15" t="s">
        <v>2365</v>
      </c>
      <c r="T550" s="148">
        <v>6</v>
      </c>
      <c r="U550" s="95"/>
      <c r="V550" s="95" t="s">
        <v>12275</v>
      </c>
      <c r="W550" s="95"/>
      <c r="X550" s="95"/>
      <c r="Y550" s="95"/>
      <c r="Z550" s="15"/>
      <c r="AA550" s="15"/>
      <c r="AB550" s="39">
        <f t="shared" si="40"/>
        <v>20</v>
      </c>
      <c r="AC550" s="39">
        <f t="shared" si="41"/>
        <v>19</v>
      </c>
      <c r="AD550" s="96" t="s">
        <v>12277</v>
      </c>
      <c r="AE550" s="15" t="str">
        <f t="shared" si="42"/>
        <v>(Team Digitale Verkenning)</v>
      </c>
      <c r="AF550" s="39"/>
      <c r="AG550" s="39" t="s">
        <v>1560</v>
      </c>
      <c r="AH550" s="39" t="s">
        <v>1613</v>
      </c>
      <c r="AI550" s="39" t="s">
        <v>1561</v>
      </c>
      <c r="AJ550" s="39" t="s">
        <v>1613</v>
      </c>
      <c r="AK550" s="39" t="s">
        <v>1613</v>
      </c>
      <c r="AL550" s="15"/>
      <c r="AM550" s="15" t="s">
        <v>12276</v>
      </c>
      <c r="AN550" s="15"/>
      <c r="AO550" s="39" t="s">
        <v>12187</v>
      </c>
      <c r="AP550" s="89">
        <f t="shared" si="43"/>
        <v>24</v>
      </c>
      <c r="AQ550" s="13" t="str">
        <f t="shared" si="44"/>
        <v>Inzet Brw Spec Verk.Team Digitale Verk.</v>
      </c>
    </row>
    <row r="551" spans="1:43" ht="30" x14ac:dyDescent="0.25">
      <c r="A551" s="1" t="s">
        <v>12846</v>
      </c>
      <c r="B551" s="1" t="s">
        <v>1608</v>
      </c>
      <c r="C551" s="1">
        <v>7</v>
      </c>
      <c r="D551" s="1" t="s">
        <v>12850</v>
      </c>
      <c r="E551" s="109"/>
      <c r="F551" s="1"/>
      <c r="G551" s="1" t="s">
        <v>12853</v>
      </c>
      <c r="H551" s="1" t="s">
        <v>12853</v>
      </c>
      <c r="I551" s="1" t="s">
        <v>12853</v>
      </c>
      <c r="J551" s="1"/>
      <c r="K551" s="1">
        <v>77</v>
      </c>
      <c r="L551" s="1"/>
      <c r="M551" s="1"/>
      <c r="N551" s="1"/>
      <c r="O551" s="1"/>
      <c r="P551" s="1"/>
      <c r="Q551" s="1"/>
      <c r="R551" s="1"/>
      <c r="S551" s="1" t="s">
        <v>2365</v>
      </c>
      <c r="T551" s="110">
        <v>6</v>
      </c>
      <c r="U551" s="111"/>
      <c r="V551" s="111" t="s">
        <v>12857</v>
      </c>
      <c r="W551" s="111"/>
      <c r="X551" s="111"/>
      <c r="Y551" s="111"/>
      <c r="Z551" s="1"/>
      <c r="AA551" s="1"/>
      <c r="AB551" s="39">
        <f t="shared" si="40"/>
        <v>20</v>
      </c>
      <c r="AC551" s="97">
        <f t="shared" si="41"/>
        <v>16</v>
      </c>
      <c r="AD551" s="112" t="s">
        <v>12863</v>
      </c>
      <c r="AE551" s="1" t="str">
        <f t="shared" si="42"/>
        <v>(Verkenningsrobot)</v>
      </c>
      <c r="AF551" s="97"/>
      <c r="AG551" s="97" t="s">
        <v>1560</v>
      </c>
      <c r="AH551" s="97" t="s">
        <v>1613</v>
      </c>
      <c r="AI551" s="97" t="s">
        <v>1561</v>
      </c>
      <c r="AJ551" s="97" t="s">
        <v>1613</v>
      </c>
      <c r="AK551" s="97" t="s">
        <v>1613</v>
      </c>
      <c r="AL551" s="1"/>
      <c r="AM551" s="1" t="s">
        <v>12850</v>
      </c>
      <c r="AN551" s="1"/>
      <c r="AO551" s="97" t="s">
        <v>12198</v>
      </c>
      <c r="AP551" s="89">
        <f t="shared" si="43"/>
        <v>16</v>
      </c>
      <c r="AQ551" s="13" t="str">
        <f t="shared" si="44"/>
        <v>Inzet Brw Spec Verk.Verkenningsrobot</v>
      </c>
    </row>
    <row r="552" spans="1:43" x14ac:dyDescent="0.25">
      <c r="A552" s="15" t="s">
        <v>2849</v>
      </c>
      <c r="B552" s="15" t="s">
        <v>1608</v>
      </c>
      <c r="C552" s="15">
        <v>1</v>
      </c>
      <c r="D552" s="15" t="s">
        <v>2850</v>
      </c>
      <c r="E552" s="94">
        <v>200011985</v>
      </c>
      <c r="F552" s="15">
        <v>200040490</v>
      </c>
      <c r="G552" s="15" t="s">
        <v>11883</v>
      </c>
      <c r="H552" s="15" t="s">
        <v>11883</v>
      </c>
      <c r="I552" s="15" t="s">
        <v>11883</v>
      </c>
      <c r="J552" s="15"/>
      <c r="K552" s="15">
        <v>65</v>
      </c>
      <c r="L552" s="15"/>
      <c r="M552" s="15" t="s">
        <v>2851</v>
      </c>
      <c r="N552" s="15" t="s">
        <v>2851</v>
      </c>
      <c r="O552" s="15" t="s">
        <v>2851</v>
      </c>
      <c r="P552" s="15"/>
      <c r="Q552" s="15"/>
      <c r="R552" s="15"/>
      <c r="S552" s="15" t="s">
        <v>2365</v>
      </c>
      <c r="T552" s="148">
        <v>7</v>
      </c>
      <c r="U552" s="95"/>
      <c r="V552" s="95"/>
      <c r="W552" s="95"/>
      <c r="X552" s="95"/>
      <c r="Y552" s="95"/>
      <c r="Z552" s="15"/>
      <c r="AA552" s="15"/>
      <c r="AB552" s="39">
        <f t="shared" si="40"/>
        <v>19</v>
      </c>
      <c r="AC552" s="39">
        <f t="shared" si="41"/>
        <v>7</v>
      </c>
      <c r="AD552" s="96" t="s">
        <v>2852</v>
      </c>
      <c r="AE552" s="15" t="str">
        <f t="shared" si="42"/>
        <v>(GW 1500)</v>
      </c>
      <c r="AF552" s="39"/>
      <c r="AG552" s="39" t="s">
        <v>1560</v>
      </c>
      <c r="AH552" s="39" t="s">
        <v>1613</v>
      </c>
      <c r="AI552" s="39" t="s">
        <v>1561</v>
      </c>
      <c r="AJ552" s="39" t="s">
        <v>1613</v>
      </c>
      <c r="AK552" s="39" t="s">
        <v>1613</v>
      </c>
      <c r="AL552" s="15"/>
      <c r="AM552" s="15" t="s">
        <v>2850</v>
      </c>
      <c r="AN552" s="15"/>
      <c r="AO552" s="39"/>
      <c r="AP552" s="89">
        <f t="shared" si="43"/>
        <v>7</v>
      </c>
      <c r="AQ552" s="13" t="str">
        <f t="shared" si="44"/>
        <v>Inzet Brw water winGW 1500</v>
      </c>
    </row>
    <row r="553" spans="1:43" x14ac:dyDescent="0.25">
      <c r="A553" s="15" t="s">
        <v>2849</v>
      </c>
      <c r="B553" s="15" t="s">
        <v>1608</v>
      </c>
      <c r="C553" s="15">
        <v>2</v>
      </c>
      <c r="D553" s="15" t="s">
        <v>2853</v>
      </c>
      <c r="E553" s="94">
        <v>200011985</v>
      </c>
      <c r="F553" s="15">
        <v>200040491</v>
      </c>
      <c r="G553" s="15" t="s">
        <v>11883</v>
      </c>
      <c r="H553" s="15" t="s">
        <v>11883</v>
      </c>
      <c r="I553" s="15" t="s">
        <v>11883</v>
      </c>
      <c r="J553" s="15"/>
      <c r="K553" s="15">
        <v>65</v>
      </c>
      <c r="L553" s="15"/>
      <c r="M553" s="15" t="s">
        <v>2854</v>
      </c>
      <c r="N553" s="15" t="s">
        <v>2854</v>
      </c>
      <c r="O553" s="15" t="s">
        <v>2854</v>
      </c>
      <c r="P553" s="15"/>
      <c r="Q553" s="15"/>
      <c r="R553" s="15"/>
      <c r="S553" s="15" t="s">
        <v>2365</v>
      </c>
      <c r="T553" s="148">
        <v>7</v>
      </c>
      <c r="U553" s="95"/>
      <c r="V553" s="95"/>
      <c r="W553" s="95"/>
      <c r="X553" s="95"/>
      <c r="Y553" s="95"/>
      <c r="Z553" s="15"/>
      <c r="AA553" s="15"/>
      <c r="AB553" s="39">
        <f t="shared" si="40"/>
        <v>19</v>
      </c>
      <c r="AC553" s="39">
        <f t="shared" si="41"/>
        <v>7</v>
      </c>
      <c r="AD553" s="96" t="s">
        <v>2855</v>
      </c>
      <c r="AE553" s="15" t="str">
        <f t="shared" si="42"/>
        <v>(GW 3000)</v>
      </c>
      <c r="AF553" s="39"/>
      <c r="AG553" s="39" t="s">
        <v>1560</v>
      </c>
      <c r="AH553" s="39" t="s">
        <v>1613</v>
      </c>
      <c r="AI553" s="39" t="s">
        <v>1561</v>
      </c>
      <c r="AJ553" s="39" t="s">
        <v>1613</v>
      </c>
      <c r="AK553" s="39" t="s">
        <v>1613</v>
      </c>
      <c r="AL553" s="15"/>
      <c r="AM553" s="15" t="s">
        <v>2853</v>
      </c>
      <c r="AN553" s="15"/>
      <c r="AO553" s="39"/>
      <c r="AP553" s="89">
        <f t="shared" si="43"/>
        <v>7</v>
      </c>
      <c r="AQ553" s="13" t="str">
        <f t="shared" si="44"/>
        <v>Inzet Brw water winGW 3000</v>
      </c>
    </row>
    <row r="554" spans="1:43" x14ac:dyDescent="0.25">
      <c r="A554" s="15" t="s">
        <v>2849</v>
      </c>
      <c r="B554" s="15" t="s">
        <v>1608</v>
      </c>
      <c r="C554" s="15">
        <v>3</v>
      </c>
      <c r="D554" s="15" t="s">
        <v>2856</v>
      </c>
      <c r="E554" s="94">
        <v>200011985</v>
      </c>
      <c r="F554" s="15">
        <v>200038730</v>
      </c>
      <c r="G554" s="15" t="s">
        <v>11883</v>
      </c>
      <c r="H554" s="15" t="s">
        <v>11883</v>
      </c>
      <c r="I554" s="15" t="s">
        <v>11883</v>
      </c>
      <c r="J554" s="15"/>
      <c r="K554" s="15">
        <v>65</v>
      </c>
      <c r="L554" s="15"/>
      <c r="M554" s="15" t="s">
        <v>2857</v>
      </c>
      <c r="N554" s="15" t="s">
        <v>2857</v>
      </c>
      <c r="O554" s="15" t="s">
        <v>2857</v>
      </c>
      <c r="P554" s="15"/>
      <c r="Q554" s="15"/>
      <c r="R554" s="15"/>
      <c r="S554" s="15" t="s">
        <v>2365</v>
      </c>
      <c r="T554" s="148">
        <v>7</v>
      </c>
      <c r="U554" s="95"/>
      <c r="V554" s="95"/>
      <c r="W554" s="95"/>
      <c r="X554" s="95"/>
      <c r="Y554" s="95"/>
      <c r="Z554" s="15"/>
      <c r="AA554" s="15"/>
      <c r="AB554" s="39">
        <f t="shared" si="40"/>
        <v>19</v>
      </c>
      <c r="AC554" s="39">
        <f t="shared" si="41"/>
        <v>8</v>
      </c>
      <c r="AD554" s="96" t="s">
        <v>2858</v>
      </c>
      <c r="AE554" s="15" t="str">
        <f t="shared" si="42"/>
        <v>(GW M1500)</v>
      </c>
      <c r="AF554" s="39"/>
      <c r="AG554" s="39" t="s">
        <v>1560</v>
      </c>
      <c r="AH554" s="39" t="s">
        <v>1613</v>
      </c>
      <c r="AI554" s="39" t="s">
        <v>1561</v>
      </c>
      <c r="AJ554" s="39" t="s">
        <v>1613</v>
      </c>
      <c r="AK554" s="39" t="s">
        <v>1613</v>
      </c>
      <c r="AL554" s="15"/>
      <c r="AM554" s="15" t="s">
        <v>2856</v>
      </c>
      <c r="AN554" s="15"/>
      <c r="AO554" s="39"/>
      <c r="AP554" s="89">
        <f t="shared" si="43"/>
        <v>8</v>
      </c>
      <c r="AQ554" s="13" t="str">
        <f t="shared" si="44"/>
        <v>Inzet Brw water winGW M1500</v>
      </c>
    </row>
    <row r="555" spans="1:43" x14ac:dyDescent="0.25">
      <c r="A555" s="15" t="s">
        <v>2849</v>
      </c>
      <c r="B555" s="15" t="s">
        <v>1608</v>
      </c>
      <c r="C555" s="15">
        <v>4</v>
      </c>
      <c r="D555" s="15" t="s">
        <v>2859</v>
      </c>
      <c r="E555" s="94">
        <v>200011985</v>
      </c>
      <c r="F555" s="15">
        <v>200038734</v>
      </c>
      <c r="G555" s="15" t="s">
        <v>11883</v>
      </c>
      <c r="H555" s="15" t="s">
        <v>11883</v>
      </c>
      <c r="I555" s="15" t="s">
        <v>11883</v>
      </c>
      <c r="J555" s="15"/>
      <c r="K555" s="15">
        <v>65</v>
      </c>
      <c r="L555" s="15"/>
      <c r="M555" s="15" t="s">
        <v>2860</v>
      </c>
      <c r="N555" s="15" t="s">
        <v>2860</v>
      </c>
      <c r="O555" s="15" t="s">
        <v>2860</v>
      </c>
      <c r="P555" s="15"/>
      <c r="Q555" s="15"/>
      <c r="R555" s="15"/>
      <c r="S555" s="15" t="s">
        <v>2365</v>
      </c>
      <c r="T555" s="148">
        <v>7</v>
      </c>
      <c r="U555" s="95"/>
      <c r="V555" s="95"/>
      <c r="W555" s="95"/>
      <c r="X555" s="95"/>
      <c r="Y555" s="95"/>
      <c r="Z555" s="15"/>
      <c r="AA555" s="15"/>
      <c r="AB555" s="39">
        <f t="shared" si="40"/>
        <v>19</v>
      </c>
      <c r="AC555" s="39">
        <f t="shared" si="41"/>
        <v>8</v>
      </c>
      <c r="AD555" s="96" t="s">
        <v>2861</v>
      </c>
      <c r="AE555" s="15" t="str">
        <f t="shared" si="42"/>
        <v>(GW Z3000)</v>
      </c>
      <c r="AF555" s="39"/>
      <c r="AG555" s="39" t="s">
        <v>1560</v>
      </c>
      <c r="AH555" s="39" t="s">
        <v>1613</v>
      </c>
      <c r="AI555" s="39" t="s">
        <v>1561</v>
      </c>
      <c r="AJ555" s="39" t="s">
        <v>1613</v>
      </c>
      <c r="AK555" s="39" t="s">
        <v>1613</v>
      </c>
      <c r="AL555" s="15"/>
      <c r="AM555" s="15" t="s">
        <v>2859</v>
      </c>
      <c r="AN555" s="15"/>
      <c r="AO555" s="39"/>
      <c r="AP555" s="89">
        <f t="shared" si="43"/>
        <v>8</v>
      </c>
      <c r="AQ555" s="13" t="str">
        <f t="shared" si="44"/>
        <v>Inzet Brw water winGW Z3000</v>
      </c>
    </row>
    <row r="556" spans="1:43" x14ac:dyDescent="0.25">
      <c r="A556" s="15" t="s">
        <v>2849</v>
      </c>
      <c r="B556" s="15" t="s">
        <v>1608</v>
      </c>
      <c r="C556" s="15">
        <v>5</v>
      </c>
      <c r="D556" s="15" t="s">
        <v>2862</v>
      </c>
      <c r="E556" s="94">
        <v>200011985</v>
      </c>
      <c r="F556" s="15">
        <v>200038731</v>
      </c>
      <c r="G556" s="15" t="s">
        <v>11883</v>
      </c>
      <c r="H556" s="15" t="s">
        <v>11883</v>
      </c>
      <c r="I556" s="15" t="s">
        <v>11883</v>
      </c>
      <c r="J556" s="15"/>
      <c r="K556" s="15">
        <v>65</v>
      </c>
      <c r="L556" s="15"/>
      <c r="M556" s="15" t="s">
        <v>2863</v>
      </c>
      <c r="N556" s="15" t="s">
        <v>2863</v>
      </c>
      <c r="O556" s="15" t="s">
        <v>2863</v>
      </c>
      <c r="P556" s="15"/>
      <c r="Q556" s="15"/>
      <c r="R556" s="15"/>
      <c r="S556" s="15" t="s">
        <v>2365</v>
      </c>
      <c r="T556" s="148">
        <v>7</v>
      </c>
      <c r="U556" s="95"/>
      <c r="V556" s="95"/>
      <c r="W556" s="95"/>
      <c r="X556" s="95"/>
      <c r="Y556" s="95"/>
      <c r="Z556" s="15"/>
      <c r="AA556" s="15"/>
      <c r="AB556" s="39">
        <f t="shared" si="40"/>
        <v>19</v>
      </c>
      <c r="AC556" s="39">
        <f t="shared" si="41"/>
        <v>8</v>
      </c>
      <c r="AD556" s="96" t="s">
        <v>2864</v>
      </c>
      <c r="AE556" s="15" t="str">
        <f t="shared" si="42"/>
        <v>(GW G1500)</v>
      </c>
      <c r="AF556" s="39"/>
      <c r="AG556" s="39" t="s">
        <v>1560</v>
      </c>
      <c r="AH556" s="39" t="s">
        <v>1613</v>
      </c>
      <c r="AI556" s="39" t="s">
        <v>1561</v>
      </c>
      <c r="AJ556" s="39" t="s">
        <v>1613</v>
      </c>
      <c r="AK556" s="39" t="s">
        <v>1613</v>
      </c>
      <c r="AL556" s="15"/>
      <c r="AM556" s="15" t="s">
        <v>2862</v>
      </c>
      <c r="AN556" s="15"/>
      <c r="AO556" s="39"/>
      <c r="AP556" s="89">
        <f t="shared" si="43"/>
        <v>8</v>
      </c>
      <c r="AQ556" s="13" t="str">
        <f t="shared" si="44"/>
        <v>Inzet Brw water winGW G1500</v>
      </c>
    </row>
    <row r="557" spans="1:43" x14ac:dyDescent="0.25">
      <c r="A557" s="15" t="s">
        <v>2849</v>
      </c>
      <c r="B557" s="15" t="s">
        <v>1608</v>
      </c>
      <c r="C557" s="15">
        <v>6</v>
      </c>
      <c r="D557" s="15" t="s">
        <v>2865</v>
      </c>
      <c r="E557" s="94">
        <v>200011985</v>
      </c>
      <c r="F557" s="15">
        <v>200038732</v>
      </c>
      <c r="G557" s="15" t="s">
        <v>11883</v>
      </c>
      <c r="H557" s="15" t="s">
        <v>11883</v>
      </c>
      <c r="I557" s="15" t="s">
        <v>11883</v>
      </c>
      <c r="J557" s="15"/>
      <c r="K557" s="15">
        <v>65</v>
      </c>
      <c r="L557" s="15"/>
      <c r="M557" s="15" t="s">
        <v>2866</v>
      </c>
      <c r="N557" s="15" t="s">
        <v>2866</v>
      </c>
      <c r="O557" s="15" t="s">
        <v>2866</v>
      </c>
      <c r="P557" s="15"/>
      <c r="Q557" s="15"/>
      <c r="R557" s="15"/>
      <c r="S557" s="15" t="s">
        <v>2365</v>
      </c>
      <c r="T557" s="148">
        <v>7</v>
      </c>
      <c r="U557" s="95"/>
      <c r="V557" s="95"/>
      <c r="W557" s="95"/>
      <c r="X557" s="95"/>
      <c r="Y557" s="95"/>
      <c r="Z557" s="15"/>
      <c r="AA557" s="15"/>
      <c r="AB557" s="39">
        <f t="shared" si="40"/>
        <v>19</v>
      </c>
      <c r="AC557" s="39">
        <f t="shared" si="41"/>
        <v>8</v>
      </c>
      <c r="AD557" s="96" t="s">
        <v>2867</v>
      </c>
      <c r="AE557" s="15" t="str">
        <f t="shared" si="42"/>
        <v>(GW Z1500)</v>
      </c>
      <c r="AF557" s="39"/>
      <c r="AG557" s="39" t="s">
        <v>1560</v>
      </c>
      <c r="AH557" s="39" t="s">
        <v>1613</v>
      </c>
      <c r="AI557" s="39" t="s">
        <v>1561</v>
      </c>
      <c r="AJ557" s="39" t="s">
        <v>1613</v>
      </c>
      <c r="AK557" s="39" t="s">
        <v>1613</v>
      </c>
      <c r="AL557" s="15"/>
      <c r="AM557" s="15" t="s">
        <v>2865</v>
      </c>
      <c r="AN557" s="15"/>
      <c r="AO557" s="39"/>
      <c r="AP557" s="89">
        <f t="shared" si="43"/>
        <v>8</v>
      </c>
      <c r="AQ557" s="13" t="str">
        <f t="shared" si="44"/>
        <v>Inzet Brw water winGW Z1500</v>
      </c>
    </row>
    <row r="558" spans="1:43" x14ac:dyDescent="0.25">
      <c r="A558" s="15" t="s">
        <v>2849</v>
      </c>
      <c r="B558" s="15" t="s">
        <v>1608</v>
      </c>
      <c r="C558" s="15">
        <v>7</v>
      </c>
      <c r="D558" s="15" t="s">
        <v>2868</v>
      </c>
      <c r="E558" s="94">
        <v>200011985</v>
      </c>
      <c r="F558" s="15">
        <v>200038733</v>
      </c>
      <c r="G558" s="15" t="s">
        <v>11883</v>
      </c>
      <c r="H558" s="15" t="s">
        <v>11883</v>
      </c>
      <c r="I558" s="15" t="s">
        <v>11883</v>
      </c>
      <c r="J558" s="15"/>
      <c r="K558" s="15">
        <v>65</v>
      </c>
      <c r="L558" s="15"/>
      <c r="M558" s="15" t="s">
        <v>2869</v>
      </c>
      <c r="N558" s="15" t="s">
        <v>2869</v>
      </c>
      <c r="O558" s="15" t="s">
        <v>2869</v>
      </c>
      <c r="P558" s="15"/>
      <c r="Q558" s="15"/>
      <c r="R558" s="15"/>
      <c r="S558" s="15" t="s">
        <v>2365</v>
      </c>
      <c r="T558" s="148">
        <v>7</v>
      </c>
      <c r="U558" s="95"/>
      <c r="V558" s="95"/>
      <c r="W558" s="95"/>
      <c r="X558" s="95"/>
      <c r="Y558" s="95"/>
      <c r="Z558" s="15"/>
      <c r="AA558" s="15"/>
      <c r="AB558" s="39">
        <f t="shared" si="40"/>
        <v>19</v>
      </c>
      <c r="AC558" s="39">
        <f t="shared" si="41"/>
        <v>8</v>
      </c>
      <c r="AD558" s="96" t="s">
        <v>2870</v>
      </c>
      <c r="AE558" s="15" t="str">
        <f t="shared" si="42"/>
        <v>(GW G3000)</v>
      </c>
      <c r="AF558" s="39"/>
      <c r="AG558" s="39" t="s">
        <v>1560</v>
      </c>
      <c r="AH558" s="39" t="s">
        <v>1613</v>
      </c>
      <c r="AI558" s="39" t="s">
        <v>1561</v>
      </c>
      <c r="AJ558" s="39" t="s">
        <v>1613</v>
      </c>
      <c r="AK558" s="39" t="s">
        <v>1613</v>
      </c>
      <c r="AL558" s="15"/>
      <c r="AM558" s="15" t="s">
        <v>2868</v>
      </c>
      <c r="AN558" s="15"/>
      <c r="AO558" s="39"/>
      <c r="AP558" s="89">
        <f t="shared" si="43"/>
        <v>8</v>
      </c>
      <c r="AQ558" s="13" t="str">
        <f t="shared" si="44"/>
        <v>Inzet Brw water winGW G3000</v>
      </c>
    </row>
    <row r="559" spans="1:43" x14ac:dyDescent="0.25">
      <c r="A559" s="15" t="s">
        <v>2849</v>
      </c>
      <c r="B559" s="15" t="s">
        <v>1608</v>
      </c>
      <c r="C559" s="15">
        <v>8</v>
      </c>
      <c r="D559" s="15" t="s">
        <v>2871</v>
      </c>
      <c r="E559" s="94">
        <v>200011985</v>
      </c>
      <c r="F559" s="15">
        <v>200038728</v>
      </c>
      <c r="G559" s="15" t="s">
        <v>11883</v>
      </c>
      <c r="H559" s="15" t="s">
        <v>11883</v>
      </c>
      <c r="I559" s="15" t="s">
        <v>11883</v>
      </c>
      <c r="J559" s="15"/>
      <c r="K559" s="15">
        <v>65</v>
      </c>
      <c r="L559" s="15"/>
      <c r="M559" s="15" t="s">
        <v>2872</v>
      </c>
      <c r="N559" s="15" t="s">
        <v>2872</v>
      </c>
      <c r="O559" s="15" t="s">
        <v>2872</v>
      </c>
      <c r="P559" s="15"/>
      <c r="Q559" s="15"/>
      <c r="R559" s="15"/>
      <c r="S559" s="15" t="s">
        <v>2365</v>
      </c>
      <c r="T559" s="148">
        <v>7</v>
      </c>
      <c r="U559" s="95"/>
      <c r="V559" s="95"/>
      <c r="W559" s="95"/>
      <c r="X559" s="95"/>
      <c r="Y559" s="95"/>
      <c r="Z559" s="15"/>
      <c r="AA559" s="15"/>
      <c r="AB559" s="39">
        <f t="shared" si="40"/>
        <v>19</v>
      </c>
      <c r="AC559" s="39">
        <f t="shared" si="41"/>
        <v>6</v>
      </c>
      <c r="AD559" s="96" t="s">
        <v>2873</v>
      </c>
      <c r="AE559" s="15" t="str">
        <f t="shared" si="42"/>
        <v>(KW 200)</v>
      </c>
      <c r="AF559" s="39"/>
      <c r="AG559" s="39" t="s">
        <v>1560</v>
      </c>
      <c r="AH559" s="39" t="s">
        <v>1613</v>
      </c>
      <c r="AI559" s="39" t="s">
        <v>1561</v>
      </c>
      <c r="AJ559" s="39" t="s">
        <v>1613</v>
      </c>
      <c r="AK559" s="39" t="s">
        <v>1613</v>
      </c>
      <c r="AL559" s="15"/>
      <c r="AM559" s="15" t="s">
        <v>2871</v>
      </c>
      <c r="AN559" s="15"/>
      <c r="AO559" s="39"/>
      <c r="AP559" s="89">
        <f t="shared" si="43"/>
        <v>6</v>
      </c>
      <c r="AQ559" s="13" t="str">
        <f t="shared" si="44"/>
        <v>Inzet Brw water winKW 200</v>
      </c>
    </row>
    <row r="560" spans="1:43" x14ac:dyDescent="0.25">
      <c r="A560" s="15" t="s">
        <v>2849</v>
      </c>
      <c r="B560" s="15" t="s">
        <v>1608</v>
      </c>
      <c r="C560" s="15">
        <v>9</v>
      </c>
      <c r="D560" s="15" t="s">
        <v>2874</v>
      </c>
      <c r="E560" s="94">
        <v>200011985</v>
      </c>
      <c r="F560" s="15">
        <v>200038729</v>
      </c>
      <c r="G560" s="15" t="s">
        <v>11883</v>
      </c>
      <c r="H560" s="15" t="s">
        <v>11883</v>
      </c>
      <c r="I560" s="15" t="s">
        <v>11883</v>
      </c>
      <c r="J560" s="15"/>
      <c r="K560" s="15">
        <v>65</v>
      </c>
      <c r="L560" s="15"/>
      <c r="M560" s="15" t="s">
        <v>2875</v>
      </c>
      <c r="N560" s="15" t="s">
        <v>2875</v>
      </c>
      <c r="O560" s="15" t="s">
        <v>2875</v>
      </c>
      <c r="P560" s="15"/>
      <c r="Q560" s="15"/>
      <c r="R560" s="15"/>
      <c r="S560" s="15" t="s">
        <v>2365</v>
      </c>
      <c r="T560" s="148">
        <v>7</v>
      </c>
      <c r="U560" s="95"/>
      <c r="V560" s="95"/>
      <c r="W560" s="95"/>
      <c r="X560" s="95"/>
      <c r="Y560" s="95"/>
      <c r="Z560" s="15"/>
      <c r="AA560" s="15"/>
      <c r="AB560" s="39">
        <f t="shared" si="40"/>
        <v>19</v>
      </c>
      <c r="AC560" s="39">
        <f t="shared" si="41"/>
        <v>6</v>
      </c>
      <c r="AD560" s="96" t="s">
        <v>2876</v>
      </c>
      <c r="AE560" s="15" t="str">
        <f t="shared" si="42"/>
        <v>(KW 500)</v>
      </c>
      <c r="AF560" s="39"/>
      <c r="AG560" s="39" t="s">
        <v>1560</v>
      </c>
      <c r="AH560" s="39" t="s">
        <v>1613</v>
      </c>
      <c r="AI560" s="39" t="s">
        <v>1561</v>
      </c>
      <c r="AJ560" s="39" t="s">
        <v>1613</v>
      </c>
      <c r="AK560" s="39" t="s">
        <v>1613</v>
      </c>
      <c r="AL560" s="15"/>
      <c r="AM560" s="15" t="s">
        <v>2874</v>
      </c>
      <c r="AN560" s="15"/>
      <c r="AO560" s="39"/>
      <c r="AP560" s="89">
        <f t="shared" si="43"/>
        <v>6</v>
      </c>
      <c r="AQ560" s="13" t="str">
        <f t="shared" si="44"/>
        <v>Inzet Brw water winKW 500</v>
      </c>
    </row>
    <row r="561" spans="1:43" x14ac:dyDescent="0.25">
      <c r="A561" s="15" t="s">
        <v>2849</v>
      </c>
      <c r="B561" s="15" t="s">
        <v>1608</v>
      </c>
      <c r="C561" s="15">
        <v>10</v>
      </c>
      <c r="D561" s="15" t="s">
        <v>2877</v>
      </c>
      <c r="E561" s="94">
        <v>200011985</v>
      </c>
      <c r="F561" s="15">
        <v>200040857</v>
      </c>
      <c r="G561" s="15" t="s">
        <v>11883</v>
      </c>
      <c r="H561" s="15" t="s">
        <v>11883</v>
      </c>
      <c r="I561" s="15" t="s">
        <v>11883</v>
      </c>
      <c r="J561" s="15"/>
      <c r="K561" s="15">
        <v>65</v>
      </c>
      <c r="L561" s="15"/>
      <c r="M561" s="15" t="s">
        <v>2878</v>
      </c>
      <c r="N561" s="15" t="s">
        <v>2878</v>
      </c>
      <c r="O561" s="15" t="s">
        <v>2878</v>
      </c>
      <c r="P561" s="15"/>
      <c r="Q561" s="15"/>
      <c r="R561" s="15"/>
      <c r="S561" s="15" t="s">
        <v>2365</v>
      </c>
      <c r="T561" s="148">
        <v>7</v>
      </c>
      <c r="U561" s="95"/>
      <c r="V561" s="95" t="s">
        <v>2879</v>
      </c>
      <c r="W561" s="95"/>
      <c r="X561" s="95"/>
      <c r="Y561" s="95"/>
      <c r="Z561" s="15"/>
      <c r="AA561" s="15"/>
      <c r="AB561" s="39">
        <f t="shared" si="40"/>
        <v>19</v>
      </c>
      <c r="AC561" s="39">
        <f t="shared" si="41"/>
        <v>2</v>
      </c>
      <c r="AD561" s="96" t="s">
        <v>2880</v>
      </c>
      <c r="AE561" s="15" t="str">
        <f t="shared" si="42"/>
        <v/>
      </c>
      <c r="AF561" s="39"/>
      <c r="AG561" s="39" t="s">
        <v>1560</v>
      </c>
      <c r="AH561" s="39" t="s">
        <v>1613</v>
      </c>
      <c r="AI561" s="39" t="s">
        <v>1561</v>
      </c>
      <c r="AJ561" s="39" t="s">
        <v>1613</v>
      </c>
      <c r="AK561" s="39" t="s">
        <v>1561</v>
      </c>
      <c r="AL561" s="15"/>
      <c r="AM561" s="15"/>
      <c r="AN561" s="15"/>
      <c r="AO561" s="39"/>
      <c r="AP561" s="89">
        <f t="shared" si="43"/>
        <v>0</v>
      </c>
      <c r="AQ561" s="13" t="str">
        <f t="shared" si="44"/>
        <v>Inzet Brw water winDP</v>
      </c>
    </row>
    <row r="562" spans="1:43" x14ac:dyDescent="0.25">
      <c r="A562" s="15" t="s">
        <v>2849</v>
      </c>
      <c r="B562" s="15" t="s">
        <v>1608</v>
      </c>
      <c r="C562" s="15">
        <v>11</v>
      </c>
      <c r="D562" s="15" t="s">
        <v>2881</v>
      </c>
      <c r="E562" s="94">
        <v>200011985</v>
      </c>
      <c r="F562" s="15">
        <v>200032662</v>
      </c>
      <c r="G562" s="15" t="s">
        <v>11883</v>
      </c>
      <c r="H562" s="15" t="s">
        <v>11883</v>
      </c>
      <c r="I562" s="15" t="s">
        <v>11883</v>
      </c>
      <c r="J562" s="15"/>
      <c r="K562" s="15">
        <v>65</v>
      </c>
      <c r="L562" s="15"/>
      <c r="M562" s="15"/>
      <c r="N562" s="15"/>
      <c r="O562" s="15"/>
      <c r="P562" s="15"/>
      <c r="Q562" s="15"/>
      <c r="R562" s="15"/>
      <c r="S562" s="15" t="s">
        <v>2365</v>
      </c>
      <c r="T562" s="148">
        <v>7</v>
      </c>
      <c r="U562" s="95"/>
      <c r="V562" s="95"/>
      <c r="W562" s="95"/>
      <c r="X562" s="95"/>
      <c r="Y562" s="95"/>
      <c r="Z562" s="15"/>
      <c r="AA562" s="15"/>
      <c r="AB562" s="39">
        <f t="shared" si="40"/>
        <v>19</v>
      </c>
      <c r="AC562" s="39">
        <f t="shared" si="41"/>
        <v>3</v>
      </c>
      <c r="AD562" s="96" t="s">
        <v>2882</v>
      </c>
      <c r="AE562" s="15" t="str">
        <f t="shared" si="42"/>
        <v/>
      </c>
      <c r="AF562" s="39"/>
      <c r="AG562" s="39" t="s">
        <v>1560</v>
      </c>
      <c r="AH562" s="39" t="s">
        <v>1613</v>
      </c>
      <c r="AI562" s="39" t="s">
        <v>1561</v>
      </c>
      <c r="AJ562" s="39" t="s">
        <v>1613</v>
      </c>
      <c r="AK562" s="39" t="s">
        <v>1561</v>
      </c>
      <c r="AL562" s="15"/>
      <c r="AM562" s="15"/>
      <c r="AN562" s="15"/>
      <c r="AO562" s="39"/>
      <c r="AP562" s="89">
        <f t="shared" si="43"/>
        <v>0</v>
      </c>
      <c r="AQ562" s="13" t="str">
        <f t="shared" si="44"/>
        <v>Inzet Brw water winMSA</v>
      </c>
    </row>
    <row r="563" spans="1:43" x14ac:dyDescent="0.25">
      <c r="A563" s="15" t="s">
        <v>2849</v>
      </c>
      <c r="B563" s="15" t="s">
        <v>1608</v>
      </c>
      <c r="C563" s="15">
        <v>12</v>
      </c>
      <c r="D563" s="15" t="s">
        <v>2883</v>
      </c>
      <c r="E563" s="94">
        <v>200011985</v>
      </c>
      <c r="F563" s="15">
        <v>200032663</v>
      </c>
      <c r="G563" s="15" t="s">
        <v>11883</v>
      </c>
      <c r="H563" s="15" t="s">
        <v>11883</v>
      </c>
      <c r="I563" s="15" t="s">
        <v>11883</v>
      </c>
      <c r="J563" s="15"/>
      <c r="K563" s="15">
        <v>65</v>
      </c>
      <c r="L563" s="15"/>
      <c r="M563" s="15"/>
      <c r="N563" s="15"/>
      <c r="O563" s="15"/>
      <c r="P563" s="15"/>
      <c r="Q563" s="15"/>
      <c r="R563" s="15"/>
      <c r="S563" s="15" t="s">
        <v>2365</v>
      </c>
      <c r="T563" s="148">
        <v>7</v>
      </c>
      <c r="U563" s="95"/>
      <c r="V563" s="95"/>
      <c r="W563" s="95"/>
      <c r="X563" s="95"/>
      <c r="Y563" s="95"/>
      <c r="Z563" s="15"/>
      <c r="AA563" s="15"/>
      <c r="AB563" s="39">
        <f t="shared" si="40"/>
        <v>19</v>
      </c>
      <c r="AC563" s="39">
        <f t="shared" si="41"/>
        <v>5</v>
      </c>
      <c r="AD563" s="96" t="s">
        <v>2884</v>
      </c>
      <c r="AE563" s="15" t="str">
        <f t="shared" si="42"/>
        <v/>
      </c>
      <c r="AF563" s="39"/>
      <c r="AG563" s="39" t="s">
        <v>1560</v>
      </c>
      <c r="AH563" s="39" t="s">
        <v>1613</v>
      </c>
      <c r="AI563" s="39" t="s">
        <v>1561</v>
      </c>
      <c r="AJ563" s="39" t="s">
        <v>1613</v>
      </c>
      <c r="AK563" s="39" t="s">
        <v>1561</v>
      </c>
      <c r="AL563" s="15"/>
      <c r="AM563" s="15"/>
      <c r="AN563" s="15"/>
      <c r="AO563" s="39"/>
      <c r="AP563" s="89">
        <f t="shared" si="43"/>
        <v>0</v>
      </c>
      <c r="AQ563" s="13" t="str">
        <f t="shared" si="44"/>
        <v>Inzet Brw water winMSA-G</v>
      </c>
    </row>
    <row r="564" spans="1:43" x14ac:dyDescent="0.25">
      <c r="A564" s="15" t="s">
        <v>2849</v>
      </c>
      <c r="B564" s="15" t="s">
        <v>1608</v>
      </c>
      <c r="C564" s="15">
        <v>13</v>
      </c>
      <c r="D564" s="15" t="s">
        <v>12256</v>
      </c>
      <c r="E564" s="94">
        <v>200011985</v>
      </c>
      <c r="F564" s="15">
        <v>200041645</v>
      </c>
      <c r="G564" s="15" t="s">
        <v>11883</v>
      </c>
      <c r="H564" s="15" t="s">
        <v>11883</v>
      </c>
      <c r="I564" s="15" t="s">
        <v>11883</v>
      </c>
      <c r="J564" s="15"/>
      <c r="K564" s="15">
        <v>65</v>
      </c>
      <c r="L564" s="15"/>
      <c r="M564" s="15" t="s">
        <v>12257</v>
      </c>
      <c r="N564" s="15" t="s">
        <v>12257</v>
      </c>
      <c r="O564" s="15" t="s">
        <v>12257</v>
      </c>
      <c r="P564" s="15"/>
      <c r="Q564" s="15"/>
      <c r="R564" s="15"/>
      <c r="S564" s="15" t="s">
        <v>2365</v>
      </c>
      <c r="T564" s="148">
        <v>7</v>
      </c>
      <c r="U564" s="95"/>
      <c r="V564" s="95"/>
      <c r="W564" s="95"/>
      <c r="X564" s="95"/>
      <c r="Y564" s="95"/>
      <c r="Z564" s="15"/>
      <c r="AA564" s="15"/>
      <c r="AB564" s="39">
        <f t="shared" si="40"/>
        <v>19</v>
      </c>
      <c r="AC564" s="39">
        <f t="shared" si="41"/>
        <v>17</v>
      </c>
      <c r="AD564" s="96" t="s">
        <v>12259</v>
      </c>
      <c r="AE564" s="15" t="str">
        <f t="shared" si="42"/>
        <v>(Peloton WT)</v>
      </c>
      <c r="AF564" s="39"/>
      <c r="AG564" s="39" t="s">
        <v>1560</v>
      </c>
      <c r="AH564" s="39" t="s">
        <v>1613</v>
      </c>
      <c r="AI564" s="39" t="s">
        <v>1561</v>
      </c>
      <c r="AJ564" s="39" t="s">
        <v>1613</v>
      </c>
      <c r="AK564" s="39" t="s">
        <v>1613</v>
      </c>
      <c r="AL564" s="15"/>
      <c r="AM564" s="15" t="s">
        <v>12258</v>
      </c>
      <c r="AN564" s="15"/>
      <c r="AO564" s="39"/>
      <c r="AP564" s="89">
        <f t="shared" si="43"/>
        <v>10</v>
      </c>
      <c r="AQ564" s="13" t="str">
        <f t="shared" si="44"/>
        <v>Inzet Brw water winPeloton watertank</v>
      </c>
    </row>
    <row r="565" spans="1:43" x14ac:dyDescent="0.25">
      <c r="A565" s="15" t="s">
        <v>2849</v>
      </c>
      <c r="B565" s="15" t="s">
        <v>1608</v>
      </c>
      <c r="C565" s="15">
        <v>14</v>
      </c>
      <c r="D565" s="15" t="s">
        <v>2885</v>
      </c>
      <c r="E565" s="94">
        <v>200011985</v>
      </c>
      <c r="F565" s="15">
        <v>200040858</v>
      </c>
      <c r="G565" s="15" t="s">
        <v>11883</v>
      </c>
      <c r="H565" s="15" t="s">
        <v>11883</v>
      </c>
      <c r="I565" s="15" t="s">
        <v>11883</v>
      </c>
      <c r="J565" s="15"/>
      <c r="K565" s="15">
        <v>65</v>
      </c>
      <c r="L565" s="15"/>
      <c r="M565" s="15" t="s">
        <v>2886</v>
      </c>
      <c r="N565" s="15" t="s">
        <v>2886</v>
      </c>
      <c r="O565" s="15" t="s">
        <v>2886</v>
      </c>
      <c r="P565" s="15"/>
      <c r="Q565" s="15"/>
      <c r="R565" s="15"/>
      <c r="S565" s="15" t="s">
        <v>2365</v>
      </c>
      <c r="T565" s="148">
        <v>7</v>
      </c>
      <c r="U565" s="95"/>
      <c r="V565" s="95" t="s">
        <v>2887</v>
      </c>
      <c r="W565" s="95"/>
      <c r="X565" s="95"/>
      <c r="Y565" s="95"/>
      <c r="Z565" s="15"/>
      <c r="AA565" s="15"/>
      <c r="AB565" s="39">
        <f t="shared" si="40"/>
        <v>19</v>
      </c>
      <c r="AC565" s="39">
        <f t="shared" si="41"/>
        <v>2</v>
      </c>
      <c r="AD565" s="96" t="s">
        <v>2888</v>
      </c>
      <c r="AE565" s="15" t="str">
        <f t="shared" si="42"/>
        <v/>
      </c>
      <c r="AF565" s="39"/>
      <c r="AG565" s="39" t="s">
        <v>1560</v>
      </c>
      <c r="AH565" s="39" t="s">
        <v>1613</v>
      </c>
      <c r="AI565" s="39" t="s">
        <v>1561</v>
      </c>
      <c r="AJ565" s="39" t="s">
        <v>1613</v>
      </c>
      <c r="AK565" s="39" t="s">
        <v>1561</v>
      </c>
      <c r="AL565" s="15"/>
      <c r="AM565" s="15"/>
      <c r="AN565" s="15"/>
      <c r="AO565" s="39"/>
      <c r="AP565" s="89">
        <f t="shared" si="43"/>
        <v>0</v>
      </c>
      <c r="AQ565" s="13" t="str">
        <f t="shared" si="44"/>
        <v>Inzet Brw water winSL</v>
      </c>
    </row>
    <row r="566" spans="1:43" x14ac:dyDescent="0.25">
      <c r="A566" s="15" t="s">
        <v>2849</v>
      </c>
      <c r="B566" s="15" t="s">
        <v>1608</v>
      </c>
      <c r="C566" s="15">
        <v>15</v>
      </c>
      <c r="D566" s="15" t="s">
        <v>2889</v>
      </c>
      <c r="E566" s="94">
        <v>200011985</v>
      </c>
      <c r="F566" s="15">
        <v>200032665</v>
      </c>
      <c r="G566" s="15" t="s">
        <v>11883</v>
      </c>
      <c r="H566" s="15" t="s">
        <v>11883</v>
      </c>
      <c r="I566" s="15" t="s">
        <v>11883</v>
      </c>
      <c r="J566" s="15"/>
      <c r="K566" s="15">
        <v>65</v>
      </c>
      <c r="L566" s="15"/>
      <c r="M566" s="15"/>
      <c r="N566" s="15"/>
      <c r="O566" s="15"/>
      <c r="P566" s="15"/>
      <c r="Q566" s="15"/>
      <c r="R566" s="15"/>
      <c r="S566" s="15" t="s">
        <v>2365</v>
      </c>
      <c r="T566" s="148">
        <v>7</v>
      </c>
      <c r="U566" s="95"/>
      <c r="V566" s="95"/>
      <c r="W566" s="95"/>
      <c r="X566" s="95"/>
      <c r="Y566" s="95"/>
      <c r="Z566" s="15"/>
      <c r="AA566" s="15"/>
      <c r="AB566" s="39">
        <f t="shared" si="40"/>
        <v>19</v>
      </c>
      <c r="AC566" s="39">
        <f t="shared" si="41"/>
        <v>9</v>
      </c>
      <c r="AD566" s="96" t="s">
        <v>2890</v>
      </c>
      <c r="AE566" s="15" t="str">
        <f t="shared" si="42"/>
        <v/>
      </c>
      <c r="AF566" s="39"/>
      <c r="AG566" s="39" t="s">
        <v>1560</v>
      </c>
      <c r="AH566" s="39" t="s">
        <v>1613</v>
      </c>
      <c r="AI566" s="39" t="s">
        <v>1561</v>
      </c>
      <c r="AJ566" s="39" t="s">
        <v>1613</v>
      </c>
      <c r="AK566" s="39" t="s">
        <v>1561</v>
      </c>
      <c r="AL566" s="15"/>
      <c r="AM566" s="15"/>
      <c r="AN566" s="15"/>
      <c r="AO566" s="39"/>
      <c r="AP566" s="89">
        <f t="shared" si="43"/>
        <v>0</v>
      </c>
      <c r="AQ566" s="13" t="str">
        <f t="shared" si="44"/>
        <v>Inzet Brw water winWatertank</v>
      </c>
    </row>
    <row r="567" spans="1:43" x14ac:dyDescent="0.25">
      <c r="A567" s="15" t="s">
        <v>2849</v>
      </c>
      <c r="B567" s="15" t="s">
        <v>1608</v>
      </c>
      <c r="C567" s="15">
        <v>16</v>
      </c>
      <c r="D567" s="15" t="s">
        <v>2891</v>
      </c>
      <c r="E567" s="94">
        <v>200011985</v>
      </c>
      <c r="F567" s="15">
        <v>200032664</v>
      </c>
      <c r="G567" s="15" t="s">
        <v>11883</v>
      </c>
      <c r="H567" s="15" t="s">
        <v>11883</v>
      </c>
      <c r="I567" s="15" t="s">
        <v>11883</v>
      </c>
      <c r="J567" s="15"/>
      <c r="K567" s="15">
        <v>65</v>
      </c>
      <c r="L567" s="15"/>
      <c r="M567" s="15"/>
      <c r="N567" s="15"/>
      <c r="O567" s="15"/>
      <c r="P567" s="15"/>
      <c r="Q567" s="15"/>
      <c r="R567" s="15"/>
      <c r="S567" s="15" t="s">
        <v>2365</v>
      </c>
      <c r="T567" s="148">
        <v>7</v>
      </c>
      <c r="U567" s="95"/>
      <c r="V567" s="95"/>
      <c r="W567" s="95"/>
      <c r="X567" s="95"/>
      <c r="Y567" s="95"/>
      <c r="Z567" s="15"/>
      <c r="AA567" s="15"/>
      <c r="AB567" s="39">
        <f t="shared" si="40"/>
        <v>19</v>
      </c>
      <c r="AC567" s="39">
        <f t="shared" si="41"/>
        <v>7</v>
      </c>
      <c r="AD567" s="96" t="s">
        <v>2892</v>
      </c>
      <c r="AE567" s="15" t="str">
        <f t="shared" si="42"/>
        <v/>
      </c>
      <c r="AF567" s="39"/>
      <c r="AG567" s="39" t="s">
        <v>1560</v>
      </c>
      <c r="AH567" s="39" t="s">
        <v>1613</v>
      </c>
      <c r="AI567" s="39" t="s">
        <v>1561</v>
      </c>
      <c r="AJ567" s="39" t="s">
        <v>1613</v>
      </c>
      <c r="AK567" s="39" t="s">
        <v>1561</v>
      </c>
      <c r="AL567" s="15"/>
      <c r="AM567" s="15"/>
      <c r="AN567" s="15"/>
      <c r="AO567" s="39"/>
      <c r="AP567" s="89">
        <f t="shared" si="43"/>
        <v>0</v>
      </c>
      <c r="AQ567" s="13" t="str">
        <f t="shared" si="44"/>
        <v>Inzet Brw water winSLH-3KM</v>
      </c>
    </row>
    <row r="568" spans="1:43" x14ac:dyDescent="0.25">
      <c r="A568" s="15" t="s">
        <v>2849</v>
      </c>
      <c r="B568" s="15" t="s">
        <v>1608</v>
      </c>
      <c r="C568" s="15">
        <v>17</v>
      </c>
      <c r="D568" s="15" t="s">
        <v>2893</v>
      </c>
      <c r="E568" s="94">
        <v>200011985</v>
      </c>
      <c r="F568" s="15">
        <v>200032668</v>
      </c>
      <c r="G568" s="15" t="s">
        <v>11883</v>
      </c>
      <c r="H568" s="15" t="s">
        <v>11883</v>
      </c>
      <c r="I568" s="15" t="s">
        <v>11883</v>
      </c>
      <c r="J568" s="15"/>
      <c r="K568" s="15">
        <v>65</v>
      </c>
      <c r="L568" s="15"/>
      <c r="M568" s="15" t="s">
        <v>2894</v>
      </c>
      <c r="N568" s="15" t="s">
        <v>2894</v>
      </c>
      <c r="O568" s="15" t="s">
        <v>2894</v>
      </c>
      <c r="P568" s="15"/>
      <c r="Q568" s="15"/>
      <c r="R568" s="15"/>
      <c r="S568" s="15" t="s">
        <v>2365</v>
      </c>
      <c r="T568" s="148">
        <v>7</v>
      </c>
      <c r="U568" s="95"/>
      <c r="V568" s="95"/>
      <c r="W568" s="95"/>
      <c r="X568" s="95"/>
      <c r="Y568" s="95"/>
      <c r="Z568" s="15"/>
      <c r="AA568" s="15"/>
      <c r="AB568" s="39">
        <f t="shared" si="40"/>
        <v>19</v>
      </c>
      <c r="AC568" s="39">
        <f t="shared" si="41"/>
        <v>7</v>
      </c>
      <c r="AD568" s="96" t="s">
        <v>2895</v>
      </c>
      <c r="AE568" s="15" t="str">
        <f t="shared" si="42"/>
        <v>(WTS1000)</v>
      </c>
      <c r="AF568" s="39"/>
      <c r="AG568" s="39" t="s">
        <v>1560</v>
      </c>
      <c r="AH568" s="39" t="s">
        <v>1613</v>
      </c>
      <c r="AI568" s="39" t="s">
        <v>1561</v>
      </c>
      <c r="AJ568" s="39" t="s">
        <v>1613</v>
      </c>
      <c r="AK568" s="39" t="s">
        <v>1613</v>
      </c>
      <c r="AL568" s="15"/>
      <c r="AM568" s="15" t="s">
        <v>2893</v>
      </c>
      <c r="AN568" s="15"/>
      <c r="AO568" s="39"/>
      <c r="AP568" s="89">
        <f t="shared" si="43"/>
        <v>7</v>
      </c>
      <c r="AQ568" s="13" t="str">
        <f t="shared" si="44"/>
        <v>Inzet Brw water winWTS1000</v>
      </c>
    </row>
    <row r="569" spans="1:43" x14ac:dyDescent="0.25">
      <c r="A569" s="15" t="s">
        <v>2849</v>
      </c>
      <c r="B569" s="15" t="s">
        <v>1608</v>
      </c>
      <c r="C569" s="15">
        <v>18</v>
      </c>
      <c r="D569" s="15" t="s">
        <v>2896</v>
      </c>
      <c r="E569" s="94">
        <v>200011985</v>
      </c>
      <c r="F569" s="15">
        <v>200032669</v>
      </c>
      <c r="G569" s="15" t="s">
        <v>11883</v>
      </c>
      <c r="H569" s="15" t="s">
        <v>11883</v>
      </c>
      <c r="I569" s="15" t="s">
        <v>11883</v>
      </c>
      <c r="J569" s="15"/>
      <c r="K569" s="15">
        <v>65</v>
      </c>
      <c r="L569" s="15"/>
      <c r="M569" s="15" t="s">
        <v>2897</v>
      </c>
      <c r="N569" s="15" t="s">
        <v>2897</v>
      </c>
      <c r="O569" s="15" t="s">
        <v>2897</v>
      </c>
      <c r="P569" s="15"/>
      <c r="Q569" s="15"/>
      <c r="R569" s="15"/>
      <c r="S569" s="15" t="s">
        <v>2365</v>
      </c>
      <c r="T569" s="148">
        <v>7</v>
      </c>
      <c r="U569" s="95"/>
      <c r="V569" s="95"/>
      <c r="W569" s="95"/>
      <c r="X569" s="95"/>
      <c r="Y569" s="95"/>
      <c r="Z569" s="15"/>
      <c r="AA569" s="15"/>
      <c r="AB569" s="39">
        <f t="shared" si="40"/>
        <v>19</v>
      </c>
      <c r="AC569" s="39">
        <f t="shared" si="41"/>
        <v>7</v>
      </c>
      <c r="AD569" s="96" t="s">
        <v>2898</v>
      </c>
      <c r="AE569" s="15" t="str">
        <f t="shared" si="42"/>
        <v>(WTS2500)</v>
      </c>
      <c r="AF569" s="39"/>
      <c r="AG569" s="39" t="s">
        <v>1560</v>
      </c>
      <c r="AH569" s="39" t="s">
        <v>1613</v>
      </c>
      <c r="AI569" s="39" t="s">
        <v>1561</v>
      </c>
      <c r="AJ569" s="39" t="s">
        <v>1613</v>
      </c>
      <c r="AK569" s="39" t="s">
        <v>1613</v>
      </c>
      <c r="AL569" s="15"/>
      <c r="AM569" s="15" t="s">
        <v>2896</v>
      </c>
      <c r="AN569" s="15"/>
      <c r="AO569" s="39"/>
      <c r="AP569" s="89">
        <f t="shared" si="43"/>
        <v>7</v>
      </c>
      <c r="AQ569" s="13" t="str">
        <f t="shared" si="44"/>
        <v>Inzet Brw water winWTS2500</v>
      </c>
    </row>
    <row r="570" spans="1:43" x14ac:dyDescent="0.25">
      <c r="A570" s="15" t="s">
        <v>2849</v>
      </c>
      <c r="B570" s="15" t="s">
        <v>1608</v>
      </c>
      <c r="C570" s="15">
        <v>19</v>
      </c>
      <c r="D570" s="15" t="s">
        <v>2899</v>
      </c>
      <c r="E570" s="94">
        <v>200011985</v>
      </c>
      <c r="F570" s="15">
        <v>200032670</v>
      </c>
      <c r="G570" s="15" t="s">
        <v>11883</v>
      </c>
      <c r="H570" s="15" t="s">
        <v>11883</v>
      </c>
      <c r="I570" s="15" t="s">
        <v>11883</v>
      </c>
      <c r="J570" s="15"/>
      <c r="K570" s="15">
        <v>65</v>
      </c>
      <c r="L570" s="15"/>
      <c r="M570" s="15" t="s">
        <v>2900</v>
      </c>
      <c r="N570" s="15" t="s">
        <v>2900</v>
      </c>
      <c r="O570" s="15" t="s">
        <v>2900</v>
      </c>
      <c r="P570" s="15"/>
      <c r="Q570" s="15"/>
      <c r="R570" s="15"/>
      <c r="S570" s="15" t="s">
        <v>2365</v>
      </c>
      <c r="T570" s="148">
        <v>7</v>
      </c>
      <c r="U570" s="95"/>
      <c r="V570" s="95"/>
      <c r="W570" s="95"/>
      <c r="X570" s="95"/>
      <c r="Y570" s="95"/>
      <c r="Z570" s="15"/>
      <c r="AA570" s="15"/>
      <c r="AB570" s="39">
        <f t="shared" si="40"/>
        <v>19</v>
      </c>
      <c r="AC570" s="39">
        <f t="shared" si="41"/>
        <v>7</v>
      </c>
      <c r="AD570" s="96" t="s">
        <v>2901</v>
      </c>
      <c r="AE570" s="15" t="str">
        <f t="shared" si="42"/>
        <v>(WTS4000)</v>
      </c>
      <c r="AF570" s="39"/>
      <c r="AG570" s="39" t="s">
        <v>1560</v>
      </c>
      <c r="AH570" s="39" t="s">
        <v>1613</v>
      </c>
      <c r="AI570" s="39" t="s">
        <v>1561</v>
      </c>
      <c r="AJ570" s="39" t="s">
        <v>1613</v>
      </c>
      <c r="AK570" s="39" t="s">
        <v>1613</v>
      </c>
      <c r="AL570" s="15"/>
      <c r="AM570" s="15" t="s">
        <v>2899</v>
      </c>
      <c r="AN570" s="15"/>
      <c r="AO570" s="39"/>
      <c r="AP570" s="89">
        <f t="shared" si="43"/>
        <v>7</v>
      </c>
      <c r="AQ570" s="13" t="str">
        <f t="shared" si="44"/>
        <v>Inzet Brw water winWTS4000</v>
      </c>
    </row>
    <row r="571" spans="1:43" x14ac:dyDescent="0.25">
      <c r="A571" s="15" t="s">
        <v>2902</v>
      </c>
      <c r="B571" s="15" t="s">
        <v>1608</v>
      </c>
      <c r="C571" s="15">
        <v>1</v>
      </c>
      <c r="D571" s="15" t="s">
        <v>2903</v>
      </c>
      <c r="E571" s="94">
        <v>200012547</v>
      </c>
      <c r="F571" s="15">
        <v>200032745</v>
      </c>
      <c r="G571" s="15" t="s">
        <v>11884</v>
      </c>
      <c r="H571" s="15" t="s">
        <v>11884</v>
      </c>
      <c r="I571" s="15" t="s">
        <v>11884</v>
      </c>
      <c r="J571" s="15"/>
      <c r="K571" s="15"/>
      <c r="L571" s="15">
        <v>20</v>
      </c>
      <c r="M571" s="15"/>
      <c r="N571" s="15"/>
      <c r="O571" s="15"/>
      <c r="P571" s="15"/>
      <c r="Q571" s="15"/>
      <c r="R571" s="15"/>
      <c r="S571" s="15" t="s">
        <v>1933</v>
      </c>
      <c r="T571" s="38">
        <v>2</v>
      </c>
      <c r="U571" s="95"/>
      <c r="V571" s="95"/>
      <c r="W571" s="95"/>
      <c r="X571" s="95"/>
      <c r="Y571" s="95"/>
      <c r="Z571" s="15"/>
      <c r="AA571" s="15"/>
      <c r="AB571" s="39">
        <f t="shared" si="40"/>
        <v>9</v>
      </c>
      <c r="AC571" s="39">
        <f t="shared" si="41"/>
        <v>3</v>
      </c>
      <c r="AD571" s="96" t="s">
        <v>2904</v>
      </c>
      <c r="AE571" s="15" t="str">
        <f t="shared" si="42"/>
        <v/>
      </c>
      <c r="AF571" s="39"/>
      <c r="AG571" s="39" t="s">
        <v>1560</v>
      </c>
      <c r="AH571" s="39" t="s">
        <v>1561</v>
      </c>
      <c r="AI571" s="39" t="s">
        <v>1561</v>
      </c>
      <c r="AJ571" s="39" t="s">
        <v>1561</v>
      </c>
      <c r="AK571" s="39" t="s">
        <v>1561</v>
      </c>
      <c r="AL571" s="15"/>
      <c r="AM571" s="15"/>
      <c r="AN571" s="15"/>
      <c r="AO571" s="39"/>
      <c r="AP571" s="89">
        <f t="shared" si="43"/>
        <v>0</v>
      </c>
      <c r="AQ571" s="13" t="str">
        <f t="shared" si="44"/>
        <v>Inzet GGBGGB</v>
      </c>
    </row>
    <row r="572" spans="1:43" x14ac:dyDescent="0.25">
      <c r="A572" s="15" t="s">
        <v>2902</v>
      </c>
      <c r="B572" s="15" t="s">
        <v>1608</v>
      </c>
      <c r="C572" s="15">
        <v>2</v>
      </c>
      <c r="D572" s="15" t="s">
        <v>2905</v>
      </c>
      <c r="E572" s="94">
        <v>200012547</v>
      </c>
      <c r="F572" s="15">
        <v>200040099</v>
      </c>
      <c r="G572" s="15" t="s">
        <v>11884</v>
      </c>
      <c r="H572" s="15" t="s">
        <v>11884</v>
      </c>
      <c r="I572" s="15" t="s">
        <v>11884</v>
      </c>
      <c r="J572" s="15"/>
      <c r="K572" s="15"/>
      <c r="L572" s="15">
        <v>20</v>
      </c>
      <c r="M572" s="15"/>
      <c r="N572" s="15"/>
      <c r="O572" s="15"/>
      <c r="P572" s="15"/>
      <c r="Q572" s="15"/>
      <c r="R572" s="15"/>
      <c r="S572" s="15" t="s">
        <v>1933</v>
      </c>
      <c r="T572" s="38">
        <v>2</v>
      </c>
      <c r="U572" s="95"/>
      <c r="V572" s="95"/>
      <c r="W572" s="95"/>
      <c r="X572" s="95"/>
      <c r="Y572" s="95"/>
      <c r="Z572" s="15"/>
      <c r="AA572" s="15"/>
      <c r="AB572" s="39">
        <f t="shared" si="40"/>
        <v>9</v>
      </c>
      <c r="AC572" s="39">
        <f t="shared" si="41"/>
        <v>13</v>
      </c>
      <c r="AD572" s="96" t="s">
        <v>2906</v>
      </c>
      <c r="AE572" s="15" t="str">
        <f t="shared" si="42"/>
        <v/>
      </c>
      <c r="AF572" s="39"/>
      <c r="AG572" s="39" t="s">
        <v>1560</v>
      </c>
      <c r="AH572" s="39" t="s">
        <v>1561</v>
      </c>
      <c r="AI572" s="39" t="s">
        <v>1561</v>
      </c>
      <c r="AJ572" s="39" t="s">
        <v>1561</v>
      </c>
      <c r="AK572" s="39" t="s">
        <v>1561</v>
      </c>
      <c r="AL572" s="15"/>
      <c r="AM572" s="15"/>
      <c r="AN572" s="15"/>
      <c r="AO572" s="39"/>
      <c r="AP572" s="89">
        <f t="shared" si="43"/>
        <v>0</v>
      </c>
      <c r="AQ572" s="13" t="str">
        <f t="shared" si="44"/>
        <v>Inzet GGBGGB Container</v>
      </c>
    </row>
    <row r="573" spans="1:43" x14ac:dyDescent="0.25">
      <c r="A573" s="15" t="s">
        <v>2902</v>
      </c>
      <c r="B573" s="15" t="s">
        <v>1608</v>
      </c>
      <c r="C573" s="15">
        <v>3</v>
      </c>
      <c r="D573" s="15" t="s">
        <v>2907</v>
      </c>
      <c r="E573" s="94">
        <v>200012547</v>
      </c>
      <c r="F573" s="15">
        <v>200032746</v>
      </c>
      <c r="G573" s="15" t="s">
        <v>11884</v>
      </c>
      <c r="H573" s="15" t="s">
        <v>11884</v>
      </c>
      <c r="I573" s="15" t="s">
        <v>11884</v>
      </c>
      <c r="J573" s="15"/>
      <c r="K573" s="15"/>
      <c r="L573" s="15">
        <v>20</v>
      </c>
      <c r="M573" s="15"/>
      <c r="N573" s="15"/>
      <c r="O573" s="15"/>
      <c r="P573" s="15"/>
      <c r="Q573" s="15"/>
      <c r="R573" s="15"/>
      <c r="S573" s="15" t="s">
        <v>1933</v>
      </c>
      <c r="T573" s="38">
        <v>2</v>
      </c>
      <c r="U573" s="95"/>
      <c r="V573" s="95"/>
      <c r="W573" s="95"/>
      <c r="X573" s="95"/>
      <c r="Y573" s="95"/>
      <c r="Z573" s="15"/>
      <c r="AA573" s="15"/>
      <c r="AB573" s="39">
        <f t="shared" si="40"/>
        <v>9</v>
      </c>
      <c r="AC573" s="39">
        <f t="shared" si="41"/>
        <v>19</v>
      </c>
      <c r="AD573" s="96" t="s">
        <v>2908</v>
      </c>
      <c r="AE573" s="15" t="str">
        <f t="shared" si="42"/>
        <v/>
      </c>
      <c r="AF573" s="39"/>
      <c r="AG573" s="39" t="s">
        <v>1560</v>
      </c>
      <c r="AH573" s="39" t="s">
        <v>1561</v>
      </c>
      <c r="AI573" s="39" t="s">
        <v>1561</v>
      </c>
      <c r="AJ573" s="39" t="s">
        <v>1561</v>
      </c>
      <c r="AK573" s="39" t="s">
        <v>1561</v>
      </c>
      <c r="AL573" s="15"/>
      <c r="AM573" s="15"/>
      <c r="AN573" s="15"/>
      <c r="AO573" s="39"/>
      <c r="AP573" s="89">
        <f t="shared" si="43"/>
        <v>0</v>
      </c>
      <c r="AQ573" s="13" t="str">
        <f t="shared" si="44"/>
        <v>Inzet GGBNoodhulp Rode Kruis</v>
      </c>
    </row>
    <row r="574" spans="1:43" x14ac:dyDescent="0.25">
      <c r="A574" s="15" t="s">
        <v>2909</v>
      </c>
      <c r="B574" s="15" t="s">
        <v>1608</v>
      </c>
      <c r="C574" s="15">
        <v>1</v>
      </c>
      <c r="D574" s="15" t="s">
        <v>2910</v>
      </c>
      <c r="E574" s="94">
        <v>200009496</v>
      </c>
      <c r="F574" s="15">
        <v>200009497</v>
      </c>
      <c r="G574" s="15" t="s">
        <v>2911</v>
      </c>
      <c r="H574" s="15" t="s">
        <v>2911</v>
      </c>
      <c r="I574" s="15" t="s">
        <v>2911</v>
      </c>
      <c r="J574" s="15"/>
      <c r="K574" s="15"/>
      <c r="L574" s="15">
        <v>20</v>
      </c>
      <c r="M574" s="15" t="s">
        <v>2912</v>
      </c>
      <c r="N574" s="15" t="s">
        <v>2912</v>
      </c>
      <c r="O574" s="15" t="s">
        <v>2912</v>
      </c>
      <c r="P574" s="15"/>
      <c r="Q574" s="15"/>
      <c r="R574" s="15"/>
      <c r="S574" s="15" t="s">
        <v>1933</v>
      </c>
      <c r="T574" s="38">
        <v>3</v>
      </c>
      <c r="U574" s="95"/>
      <c r="V574" s="95"/>
      <c r="W574" s="95"/>
      <c r="X574" s="95"/>
      <c r="Y574" s="95"/>
      <c r="Z574" s="15"/>
      <c r="AA574" s="15"/>
      <c r="AB574" s="39">
        <f t="shared" si="40"/>
        <v>9</v>
      </c>
      <c r="AC574" s="39">
        <f t="shared" si="41"/>
        <v>16</v>
      </c>
      <c r="AD574" s="96" t="s">
        <v>2913</v>
      </c>
      <c r="AE574" s="15" t="str">
        <f t="shared" si="42"/>
        <v/>
      </c>
      <c r="AF574" s="39"/>
      <c r="AG574" s="39" t="s">
        <v>1560</v>
      </c>
      <c r="AH574" s="39" t="s">
        <v>1561</v>
      </c>
      <c r="AI574" s="39" t="s">
        <v>1561</v>
      </c>
      <c r="AJ574" s="39" t="s">
        <v>1561</v>
      </c>
      <c r="AK574" s="39" t="s">
        <v>1561</v>
      </c>
      <c r="AL574" s="15"/>
      <c r="AM574" s="15"/>
      <c r="AN574" s="15"/>
      <c r="AO574" s="39"/>
      <c r="AP574" s="89">
        <f t="shared" si="43"/>
        <v>0</v>
      </c>
      <c r="AQ574" s="13" t="str">
        <f t="shared" si="44"/>
        <v>Inzet GGDForensische arts</v>
      </c>
    </row>
    <row r="575" spans="1:43" x14ac:dyDescent="0.25">
      <c r="A575" s="15" t="s">
        <v>2909</v>
      </c>
      <c r="B575" s="15" t="s">
        <v>1608</v>
      </c>
      <c r="C575" s="15">
        <v>2</v>
      </c>
      <c r="D575" s="15" t="s">
        <v>2914</v>
      </c>
      <c r="E575" s="94">
        <v>200009496</v>
      </c>
      <c r="F575" s="15">
        <v>200009498</v>
      </c>
      <c r="G575" s="15" t="s">
        <v>2911</v>
      </c>
      <c r="H575" s="15" t="s">
        <v>2911</v>
      </c>
      <c r="I575" s="15" t="s">
        <v>2911</v>
      </c>
      <c r="J575" s="15"/>
      <c r="K575" s="15"/>
      <c r="L575" s="15">
        <v>20</v>
      </c>
      <c r="M575" s="15" t="s">
        <v>2915</v>
      </c>
      <c r="N575" s="15" t="s">
        <v>2915</v>
      </c>
      <c r="O575" s="15" t="s">
        <v>2915</v>
      </c>
      <c r="P575" s="15"/>
      <c r="Q575" s="15"/>
      <c r="R575" s="15"/>
      <c r="S575" s="15" t="s">
        <v>1933</v>
      </c>
      <c r="T575" s="38">
        <v>3</v>
      </c>
      <c r="U575" s="95"/>
      <c r="V575" s="95"/>
      <c r="W575" s="95"/>
      <c r="X575" s="95"/>
      <c r="Y575" s="95"/>
      <c r="Z575" s="15"/>
      <c r="AA575" s="15"/>
      <c r="AB575" s="39">
        <f t="shared" si="40"/>
        <v>9</v>
      </c>
      <c r="AC575" s="39">
        <f t="shared" si="41"/>
        <v>20</v>
      </c>
      <c r="AD575" s="96" t="s">
        <v>2916</v>
      </c>
      <c r="AE575" s="15" t="str">
        <f t="shared" si="42"/>
        <v/>
      </c>
      <c r="AF575" s="39"/>
      <c r="AG575" s="39" t="s">
        <v>1560</v>
      </c>
      <c r="AH575" s="39" t="s">
        <v>1561</v>
      </c>
      <c r="AI575" s="39" t="s">
        <v>1561</v>
      </c>
      <c r="AJ575" s="39" t="s">
        <v>1561</v>
      </c>
      <c r="AK575" s="39" t="s">
        <v>1561</v>
      </c>
      <c r="AL575" s="15"/>
      <c r="AM575" s="15"/>
      <c r="AN575" s="15"/>
      <c r="AO575" s="39"/>
      <c r="AP575" s="89">
        <f t="shared" si="43"/>
        <v>0</v>
      </c>
      <c r="AQ575" s="13" t="str">
        <f t="shared" si="44"/>
        <v>Inzet GGDArts infectieziekten</v>
      </c>
    </row>
    <row r="576" spans="1:43" x14ac:dyDescent="0.25">
      <c r="A576" s="15" t="s">
        <v>2909</v>
      </c>
      <c r="B576" s="15" t="s">
        <v>1608</v>
      </c>
      <c r="C576" s="15">
        <v>3</v>
      </c>
      <c r="D576" s="15" t="s">
        <v>2917</v>
      </c>
      <c r="E576" s="94">
        <v>200009496</v>
      </c>
      <c r="F576" s="15">
        <v>200032672</v>
      </c>
      <c r="G576" s="15" t="s">
        <v>2911</v>
      </c>
      <c r="H576" s="15" t="s">
        <v>2911</v>
      </c>
      <c r="I576" s="15" t="s">
        <v>2911</v>
      </c>
      <c r="J576" s="15"/>
      <c r="K576" s="15"/>
      <c r="L576" s="15">
        <v>20</v>
      </c>
      <c r="M576" s="15" t="s">
        <v>2918</v>
      </c>
      <c r="N576" s="15" t="s">
        <v>2918</v>
      </c>
      <c r="O576" s="15" t="s">
        <v>2918</v>
      </c>
      <c r="P576" s="15"/>
      <c r="Q576" s="15"/>
      <c r="R576" s="15"/>
      <c r="S576" s="15" t="s">
        <v>1933</v>
      </c>
      <c r="T576" s="38">
        <v>3</v>
      </c>
      <c r="U576" s="95"/>
      <c r="V576" s="95"/>
      <c r="W576" s="95"/>
      <c r="X576" s="95"/>
      <c r="Y576" s="95"/>
      <c r="Z576" s="15"/>
      <c r="AA576" s="15"/>
      <c r="AB576" s="39">
        <f t="shared" si="40"/>
        <v>9</v>
      </c>
      <c r="AC576" s="39">
        <f t="shared" si="41"/>
        <v>16</v>
      </c>
      <c r="AD576" s="96" t="s">
        <v>2919</v>
      </c>
      <c r="AE576" s="15" t="str">
        <f t="shared" si="42"/>
        <v/>
      </c>
      <c r="AF576" s="39"/>
      <c r="AG576" s="39" t="s">
        <v>1560</v>
      </c>
      <c r="AH576" s="39" t="s">
        <v>1561</v>
      </c>
      <c r="AI576" s="39" t="s">
        <v>1561</v>
      </c>
      <c r="AJ576" s="39" t="s">
        <v>1561</v>
      </c>
      <c r="AK576" s="39" t="s">
        <v>1561</v>
      </c>
      <c r="AL576" s="15"/>
      <c r="AM576" s="15"/>
      <c r="AN576" s="15"/>
      <c r="AO576" s="39"/>
      <c r="AP576" s="89">
        <f t="shared" si="43"/>
        <v>0</v>
      </c>
      <c r="AQ576" s="13" t="str">
        <f t="shared" si="44"/>
        <v>Inzet GGDCalamiteitenteam</v>
      </c>
    </row>
    <row r="577" spans="1:43" x14ac:dyDescent="0.25">
      <c r="A577" s="15" t="s">
        <v>2909</v>
      </c>
      <c r="B577" s="15" t="s">
        <v>1608</v>
      </c>
      <c r="C577" s="15">
        <v>4</v>
      </c>
      <c r="D577" s="15" t="s">
        <v>2920</v>
      </c>
      <c r="E577" s="94">
        <v>200009496</v>
      </c>
      <c r="F577" s="15">
        <v>200032673</v>
      </c>
      <c r="G577" s="15" t="s">
        <v>2911</v>
      </c>
      <c r="H577" s="15" t="s">
        <v>2911</v>
      </c>
      <c r="I577" s="15" t="s">
        <v>2911</v>
      </c>
      <c r="J577" s="15"/>
      <c r="K577" s="15"/>
      <c r="L577" s="15">
        <v>20</v>
      </c>
      <c r="M577" s="15" t="s">
        <v>2921</v>
      </c>
      <c r="N577" s="15" t="s">
        <v>2921</v>
      </c>
      <c r="O577" s="15" t="s">
        <v>2921</v>
      </c>
      <c r="P577" s="15"/>
      <c r="Q577" s="15"/>
      <c r="R577" s="15"/>
      <c r="S577" s="15" t="s">
        <v>1933</v>
      </c>
      <c r="T577" s="38">
        <v>3</v>
      </c>
      <c r="U577" s="95"/>
      <c r="V577" s="95"/>
      <c r="W577" s="95"/>
      <c r="X577" s="95"/>
      <c r="Y577" s="95"/>
      <c r="Z577" s="15"/>
      <c r="AA577" s="15"/>
      <c r="AB577" s="39">
        <f t="shared" si="40"/>
        <v>9</v>
      </c>
      <c r="AC577" s="39">
        <f t="shared" si="41"/>
        <v>17</v>
      </c>
      <c r="AD577" s="96" t="s">
        <v>2922</v>
      </c>
      <c r="AE577" s="15" t="str">
        <f t="shared" si="42"/>
        <v/>
      </c>
      <c r="AF577" s="39"/>
      <c r="AG577" s="39" t="s">
        <v>1560</v>
      </c>
      <c r="AH577" s="39" t="s">
        <v>1561</v>
      </c>
      <c r="AI577" s="39" t="s">
        <v>1561</v>
      </c>
      <c r="AJ577" s="39" t="s">
        <v>1561</v>
      </c>
      <c r="AK577" s="39" t="s">
        <v>1561</v>
      </c>
      <c r="AL577" s="15"/>
      <c r="AM577" s="15"/>
      <c r="AN577" s="15"/>
      <c r="AO577" s="39"/>
      <c r="AP577" s="89">
        <f t="shared" si="43"/>
        <v>0</v>
      </c>
      <c r="AQ577" s="13" t="str">
        <f t="shared" si="44"/>
        <v>Inzet GGDCrisiscoordinator</v>
      </c>
    </row>
    <row r="578" spans="1:43" x14ac:dyDescent="0.25">
      <c r="A578" s="15" t="s">
        <v>2909</v>
      </c>
      <c r="B578" s="15" t="s">
        <v>1608</v>
      </c>
      <c r="C578" s="15">
        <v>5</v>
      </c>
      <c r="D578" s="15" t="s">
        <v>2923</v>
      </c>
      <c r="E578" s="94">
        <v>200009496</v>
      </c>
      <c r="F578" s="15">
        <v>200032674</v>
      </c>
      <c r="G578" s="15" t="s">
        <v>2911</v>
      </c>
      <c r="H578" s="15" t="s">
        <v>2911</v>
      </c>
      <c r="I578" s="15" t="s">
        <v>2911</v>
      </c>
      <c r="J578" s="15"/>
      <c r="K578" s="15"/>
      <c r="L578" s="15">
        <v>20</v>
      </c>
      <c r="M578" s="15" t="s">
        <v>2924</v>
      </c>
      <c r="N578" s="15" t="s">
        <v>2924</v>
      </c>
      <c r="O578" s="15" t="s">
        <v>2924</v>
      </c>
      <c r="P578" s="15"/>
      <c r="Q578" s="15"/>
      <c r="R578" s="15"/>
      <c r="S578" s="15" t="s">
        <v>1933</v>
      </c>
      <c r="T578" s="38">
        <v>3</v>
      </c>
      <c r="U578" s="95"/>
      <c r="V578" s="95"/>
      <c r="W578" s="95"/>
      <c r="X578" s="95"/>
      <c r="Y578" s="95"/>
      <c r="Z578" s="15"/>
      <c r="AA578" s="15"/>
      <c r="AB578" s="39">
        <f t="shared" ref="AB578:AB641" si="45">LEN(A578)</f>
        <v>9</v>
      </c>
      <c r="AC578" s="39">
        <f t="shared" ref="AC578:AC641" si="46">LEN(D578)</f>
        <v>16</v>
      </c>
      <c r="AD578" s="96" t="s">
        <v>2925</v>
      </c>
      <c r="AE578" s="15" t="str">
        <f t="shared" ref="AE578:AE641" si="47">IF(CONCATENATE(IF(AI578="Ja",IF(AL578&gt;0,AL578,A578),""),IF(OR(IF(AK578="Ja",IF(AM578&gt;0,AM578,D578),"")="",IF(AI578="Ja",IF(AL578&gt;0,AL578,A578),"")=""),"",": "),IF(AK578="Ja",IF(AM578&gt;0,AM578,D578),""))="","",CONCATENATE("(",CONCATENATE(IF(AI578="Ja",IF(AL578&gt;0,AL578,A578),""),IF(OR(IF(AK578="Ja",IF(AM578&gt;0,AM578,D578),"")="",IF(AI578="Ja",IF(AL578&gt;0,AL578,A578),"")=""),"",": "),IF(AK578="Ja",IF(AM578&gt;0,AM578,D578),"")),")"))</f>
        <v/>
      </c>
      <c r="AF578" s="39"/>
      <c r="AG578" s="39" t="s">
        <v>1560</v>
      </c>
      <c r="AH578" s="39" t="s">
        <v>1561</v>
      </c>
      <c r="AI578" s="39" t="s">
        <v>1561</v>
      </c>
      <c r="AJ578" s="39" t="s">
        <v>1561</v>
      </c>
      <c r="AK578" s="39" t="s">
        <v>1561</v>
      </c>
      <c r="AL578" s="15"/>
      <c r="AM578" s="15"/>
      <c r="AN578" s="15"/>
      <c r="AO578" s="39"/>
      <c r="AP578" s="89">
        <f t="shared" ref="AP578:AP641" si="48">LEN(AM578)</f>
        <v>0</v>
      </c>
      <c r="AQ578" s="13" t="str">
        <f t="shared" ref="AQ578:AQ641" si="49">CONCATENATE(A578,D578)</f>
        <v>Inzet GGDCrisisdienst GGD</v>
      </c>
    </row>
    <row r="579" spans="1:43" x14ac:dyDescent="0.25">
      <c r="A579" s="15" t="s">
        <v>2909</v>
      </c>
      <c r="B579" s="15" t="s">
        <v>1608</v>
      </c>
      <c r="C579" s="15">
        <v>6</v>
      </c>
      <c r="D579" s="15" t="s">
        <v>2926</v>
      </c>
      <c r="E579" s="94">
        <v>200009496</v>
      </c>
      <c r="F579" s="15">
        <v>200032675</v>
      </c>
      <c r="G579" s="15" t="s">
        <v>2911</v>
      </c>
      <c r="H579" s="15" t="s">
        <v>2911</v>
      </c>
      <c r="I579" s="15" t="s">
        <v>2911</v>
      </c>
      <c r="J579" s="15"/>
      <c r="K579" s="15"/>
      <c r="L579" s="15">
        <v>20</v>
      </c>
      <c r="M579" s="15" t="s">
        <v>2927</v>
      </c>
      <c r="N579" s="15" t="s">
        <v>2927</v>
      </c>
      <c r="O579" s="15" t="s">
        <v>2927</v>
      </c>
      <c r="P579" s="15"/>
      <c r="Q579" s="15"/>
      <c r="R579" s="15"/>
      <c r="S579" s="15" t="s">
        <v>1933</v>
      </c>
      <c r="T579" s="38">
        <v>3</v>
      </c>
      <c r="U579" s="95"/>
      <c r="V579" s="95"/>
      <c r="W579" s="95"/>
      <c r="X579" s="95"/>
      <c r="Y579" s="95"/>
      <c r="Z579" s="15"/>
      <c r="AA579" s="15"/>
      <c r="AB579" s="39">
        <f t="shared" si="45"/>
        <v>9</v>
      </c>
      <c r="AC579" s="39">
        <f t="shared" si="46"/>
        <v>16</v>
      </c>
      <c r="AD579" s="96" t="s">
        <v>2928</v>
      </c>
      <c r="AE579" s="15" t="str">
        <f t="shared" si="47"/>
        <v/>
      </c>
      <c r="AF579" s="39"/>
      <c r="AG579" s="39" t="s">
        <v>1560</v>
      </c>
      <c r="AH579" s="39" t="s">
        <v>1561</v>
      </c>
      <c r="AI579" s="39" t="s">
        <v>1561</v>
      </c>
      <c r="AJ579" s="39" t="s">
        <v>1561</v>
      </c>
      <c r="AK579" s="39" t="s">
        <v>1561</v>
      </c>
      <c r="AL579" s="15"/>
      <c r="AM579" s="15"/>
      <c r="AN579" s="15"/>
      <c r="AO579" s="39"/>
      <c r="AP579" s="89">
        <f t="shared" si="48"/>
        <v>0</v>
      </c>
      <c r="AQ579" s="13" t="str">
        <f t="shared" si="49"/>
        <v>Inzet GGDProcesleider GOR</v>
      </c>
    </row>
    <row r="580" spans="1:43" x14ac:dyDescent="0.25">
      <c r="A580" s="15" t="s">
        <v>2909</v>
      </c>
      <c r="B580" s="15" t="s">
        <v>1608</v>
      </c>
      <c r="C580" s="15">
        <v>7</v>
      </c>
      <c r="D580" s="15" t="s">
        <v>2929</v>
      </c>
      <c r="E580" s="94">
        <v>200009496</v>
      </c>
      <c r="F580" s="15">
        <v>200032676</v>
      </c>
      <c r="G580" s="15" t="s">
        <v>2911</v>
      </c>
      <c r="H580" s="15" t="s">
        <v>2911</v>
      </c>
      <c r="I580" s="15" t="s">
        <v>2911</v>
      </c>
      <c r="J580" s="15"/>
      <c r="K580" s="15"/>
      <c r="L580" s="15">
        <v>20</v>
      </c>
      <c r="M580" s="15" t="s">
        <v>2930</v>
      </c>
      <c r="N580" s="15" t="s">
        <v>2930</v>
      </c>
      <c r="O580" s="15" t="s">
        <v>2930</v>
      </c>
      <c r="P580" s="15"/>
      <c r="Q580" s="15"/>
      <c r="R580" s="15"/>
      <c r="S580" s="15" t="s">
        <v>1933</v>
      </c>
      <c r="T580" s="38">
        <v>3</v>
      </c>
      <c r="U580" s="95"/>
      <c r="V580" s="95"/>
      <c r="W580" s="95"/>
      <c r="X580" s="95"/>
      <c r="Y580" s="95"/>
      <c r="Z580" s="15"/>
      <c r="AA580" s="15"/>
      <c r="AB580" s="39">
        <f t="shared" si="45"/>
        <v>9</v>
      </c>
      <c r="AC580" s="39">
        <f t="shared" si="46"/>
        <v>16</v>
      </c>
      <c r="AD580" s="96" t="s">
        <v>2931</v>
      </c>
      <c r="AE580" s="15" t="str">
        <f t="shared" si="47"/>
        <v/>
      </c>
      <c r="AF580" s="39"/>
      <c r="AG580" s="39" t="s">
        <v>1560</v>
      </c>
      <c r="AH580" s="39" t="s">
        <v>1561</v>
      </c>
      <c r="AI580" s="39" t="s">
        <v>1561</v>
      </c>
      <c r="AJ580" s="39" t="s">
        <v>1561</v>
      </c>
      <c r="AK580" s="39" t="s">
        <v>1561</v>
      </c>
      <c r="AL580" s="15"/>
      <c r="AM580" s="15"/>
      <c r="AN580" s="15"/>
      <c r="AO580" s="39"/>
      <c r="AP580" s="89">
        <f t="shared" si="48"/>
        <v>0</v>
      </c>
      <c r="AQ580" s="13" t="str">
        <f t="shared" si="49"/>
        <v>Inzet GGDProcesleider IZB</v>
      </c>
    </row>
    <row r="581" spans="1:43" x14ac:dyDescent="0.25">
      <c r="A581" s="15" t="s">
        <v>2909</v>
      </c>
      <c r="B581" s="15" t="s">
        <v>1608</v>
      </c>
      <c r="C581" s="15">
        <v>8</v>
      </c>
      <c r="D581" s="15" t="s">
        <v>2932</v>
      </c>
      <c r="E581" s="94">
        <v>200009496</v>
      </c>
      <c r="F581" s="15">
        <v>200032677</v>
      </c>
      <c r="G581" s="15" t="s">
        <v>2911</v>
      </c>
      <c r="H581" s="15" t="s">
        <v>2911</v>
      </c>
      <c r="I581" s="15" t="s">
        <v>2911</v>
      </c>
      <c r="J581" s="15"/>
      <c r="K581" s="15"/>
      <c r="L581" s="15">
        <v>20</v>
      </c>
      <c r="M581" s="15" t="s">
        <v>2933</v>
      </c>
      <c r="N581" s="15" t="s">
        <v>2933</v>
      </c>
      <c r="O581" s="15" t="s">
        <v>2933</v>
      </c>
      <c r="P581" s="15"/>
      <c r="Q581" s="15"/>
      <c r="R581" s="15"/>
      <c r="S581" s="15" t="s">
        <v>1933</v>
      </c>
      <c r="T581" s="38">
        <v>3</v>
      </c>
      <c r="U581" s="95"/>
      <c r="V581" s="95"/>
      <c r="W581" s="95"/>
      <c r="X581" s="95"/>
      <c r="Y581" s="95"/>
      <c r="Z581" s="15"/>
      <c r="AA581" s="15"/>
      <c r="AB581" s="39">
        <f t="shared" si="45"/>
        <v>9</v>
      </c>
      <c r="AC581" s="39">
        <f t="shared" si="46"/>
        <v>18</v>
      </c>
      <c r="AD581" s="96" t="s">
        <v>2934</v>
      </c>
      <c r="AE581" s="15" t="str">
        <f t="shared" si="47"/>
        <v/>
      </c>
      <c r="AF581" s="39"/>
      <c r="AG581" s="39" t="s">
        <v>1560</v>
      </c>
      <c r="AH581" s="39" t="s">
        <v>1561</v>
      </c>
      <c r="AI581" s="39" t="s">
        <v>1561</v>
      </c>
      <c r="AJ581" s="39" t="s">
        <v>1561</v>
      </c>
      <c r="AK581" s="39" t="s">
        <v>1561</v>
      </c>
      <c r="AL581" s="15"/>
      <c r="AM581" s="15"/>
      <c r="AN581" s="15"/>
      <c r="AO581" s="39"/>
      <c r="AP581" s="89">
        <f t="shared" si="48"/>
        <v>0</v>
      </c>
      <c r="AQ581" s="13" t="str">
        <f t="shared" si="49"/>
        <v>Inzet GGDProcesleider jeugd</v>
      </c>
    </row>
    <row r="582" spans="1:43" x14ac:dyDescent="0.25">
      <c r="A582" s="15" t="s">
        <v>2909</v>
      </c>
      <c r="B582" s="15" t="s">
        <v>1608</v>
      </c>
      <c r="C582" s="15">
        <v>9</v>
      </c>
      <c r="D582" s="15" t="s">
        <v>2935</v>
      </c>
      <c r="E582" s="94">
        <v>200009496</v>
      </c>
      <c r="F582" s="15">
        <v>200032678</v>
      </c>
      <c r="G582" s="15" t="s">
        <v>2911</v>
      </c>
      <c r="H582" s="15" t="s">
        <v>2911</v>
      </c>
      <c r="I582" s="15" t="s">
        <v>2911</v>
      </c>
      <c r="J582" s="15"/>
      <c r="K582" s="15"/>
      <c r="L582" s="15">
        <v>20</v>
      </c>
      <c r="M582" s="15" t="s">
        <v>2936</v>
      </c>
      <c r="N582" s="15" t="s">
        <v>2936</v>
      </c>
      <c r="O582" s="15" t="s">
        <v>2936</v>
      </c>
      <c r="P582" s="15"/>
      <c r="Q582" s="15"/>
      <c r="R582" s="15"/>
      <c r="S582" s="15" t="s">
        <v>1933</v>
      </c>
      <c r="T582" s="38">
        <v>3</v>
      </c>
      <c r="U582" s="95"/>
      <c r="V582" s="95"/>
      <c r="W582" s="95"/>
      <c r="X582" s="95"/>
      <c r="Y582" s="95"/>
      <c r="Z582" s="15"/>
      <c r="AA582" s="15"/>
      <c r="AB582" s="39">
        <f t="shared" si="45"/>
        <v>9</v>
      </c>
      <c r="AC582" s="39">
        <f t="shared" si="46"/>
        <v>16</v>
      </c>
      <c r="AD582" s="96" t="s">
        <v>2937</v>
      </c>
      <c r="AE582" s="15" t="str">
        <f t="shared" si="47"/>
        <v/>
      </c>
      <c r="AF582" s="39"/>
      <c r="AG582" s="39" t="s">
        <v>1560</v>
      </c>
      <c r="AH582" s="39" t="s">
        <v>1561</v>
      </c>
      <c r="AI582" s="39" t="s">
        <v>1561</v>
      </c>
      <c r="AJ582" s="39" t="s">
        <v>1561</v>
      </c>
      <c r="AK582" s="39" t="s">
        <v>1561</v>
      </c>
      <c r="AL582" s="15"/>
      <c r="AM582" s="15"/>
      <c r="AN582" s="15"/>
      <c r="AO582" s="39"/>
      <c r="AP582" s="89">
        <f t="shared" si="48"/>
        <v>0</v>
      </c>
      <c r="AQ582" s="13" t="str">
        <f t="shared" si="49"/>
        <v>Inzet GGDProcesleider MMK</v>
      </c>
    </row>
    <row r="583" spans="1:43" x14ac:dyDescent="0.25">
      <c r="A583" s="15" t="s">
        <v>2909</v>
      </c>
      <c r="B583" s="15" t="s">
        <v>1608</v>
      </c>
      <c r="C583" s="15">
        <v>10</v>
      </c>
      <c r="D583" s="15" t="s">
        <v>2938</v>
      </c>
      <c r="E583" s="94">
        <v>200009496</v>
      </c>
      <c r="F583" s="15">
        <v>200032679</v>
      </c>
      <c r="G583" s="15" t="s">
        <v>2911</v>
      </c>
      <c r="H583" s="15" t="s">
        <v>2911</v>
      </c>
      <c r="I583" s="15" t="s">
        <v>2911</v>
      </c>
      <c r="J583" s="15"/>
      <c r="K583" s="15"/>
      <c r="L583" s="15">
        <v>20</v>
      </c>
      <c r="M583" s="15" t="s">
        <v>2939</v>
      </c>
      <c r="N583" s="15" t="s">
        <v>2939</v>
      </c>
      <c r="O583" s="15" t="s">
        <v>2939</v>
      </c>
      <c r="P583" s="15"/>
      <c r="Q583" s="15"/>
      <c r="R583" s="15"/>
      <c r="S583" s="15" t="s">
        <v>1933</v>
      </c>
      <c r="T583" s="38">
        <v>3</v>
      </c>
      <c r="U583" s="95"/>
      <c r="V583" s="95"/>
      <c r="W583" s="95"/>
      <c r="X583" s="95"/>
      <c r="Y583" s="95"/>
      <c r="Z583" s="15"/>
      <c r="AA583" s="15"/>
      <c r="AB583" s="39">
        <f t="shared" si="45"/>
        <v>9</v>
      </c>
      <c r="AC583" s="39">
        <f t="shared" si="46"/>
        <v>16</v>
      </c>
      <c r="AD583" s="96" t="s">
        <v>2940</v>
      </c>
      <c r="AE583" s="15" t="str">
        <f t="shared" si="47"/>
        <v/>
      </c>
      <c r="AF583" s="39"/>
      <c r="AG583" s="39" t="s">
        <v>1560</v>
      </c>
      <c r="AH583" s="39" t="s">
        <v>1561</v>
      </c>
      <c r="AI583" s="39" t="s">
        <v>1561</v>
      </c>
      <c r="AJ583" s="39" t="s">
        <v>1561</v>
      </c>
      <c r="AK583" s="39" t="s">
        <v>1561</v>
      </c>
      <c r="AL583" s="15"/>
      <c r="AM583" s="15"/>
      <c r="AN583" s="15"/>
      <c r="AO583" s="39"/>
      <c r="AP583" s="89">
        <f t="shared" si="48"/>
        <v>0</v>
      </c>
      <c r="AQ583" s="13" t="str">
        <f t="shared" si="49"/>
        <v>Inzet GGDProcesleider PSH</v>
      </c>
    </row>
    <row r="584" spans="1:43" x14ac:dyDescent="0.25">
      <c r="A584" s="15" t="s">
        <v>2909</v>
      </c>
      <c r="B584" s="15" t="s">
        <v>1608</v>
      </c>
      <c r="C584" s="15">
        <v>11</v>
      </c>
      <c r="D584" s="15" t="s">
        <v>2941</v>
      </c>
      <c r="E584" s="94">
        <v>200009496</v>
      </c>
      <c r="F584" s="15">
        <v>200035817</v>
      </c>
      <c r="G584" s="15" t="s">
        <v>2911</v>
      </c>
      <c r="H584" s="15" t="s">
        <v>2911</v>
      </c>
      <c r="I584" s="15" t="s">
        <v>2911</v>
      </c>
      <c r="J584" s="15"/>
      <c r="K584" s="15"/>
      <c r="L584" s="15">
        <v>20</v>
      </c>
      <c r="M584" s="15" t="s">
        <v>2942</v>
      </c>
      <c r="N584" s="15" t="s">
        <v>2942</v>
      </c>
      <c r="O584" s="15" t="s">
        <v>2942</v>
      </c>
      <c r="P584" s="15"/>
      <c r="Q584" s="15"/>
      <c r="R584" s="15"/>
      <c r="S584" s="15" t="s">
        <v>1933</v>
      </c>
      <c r="T584" s="38">
        <v>3</v>
      </c>
      <c r="U584" s="95"/>
      <c r="V584" s="95"/>
      <c r="W584" s="95"/>
      <c r="X584" s="95"/>
      <c r="Y584" s="95"/>
      <c r="Z584" s="15"/>
      <c r="AA584" s="15"/>
      <c r="AB584" s="39">
        <f t="shared" si="45"/>
        <v>9</v>
      </c>
      <c r="AC584" s="39">
        <f t="shared" si="46"/>
        <v>12</v>
      </c>
      <c r="AD584" s="96" t="s">
        <v>2943</v>
      </c>
      <c r="AE584" s="15" t="str">
        <f t="shared" si="47"/>
        <v/>
      </c>
      <c r="AF584" s="39"/>
      <c r="AG584" s="39" t="s">
        <v>1560</v>
      </c>
      <c r="AH584" s="39" t="s">
        <v>1561</v>
      </c>
      <c r="AI584" s="39" t="s">
        <v>1561</v>
      </c>
      <c r="AJ584" s="39" t="s">
        <v>1561</v>
      </c>
      <c r="AK584" s="39" t="s">
        <v>1561</v>
      </c>
      <c r="AL584" s="15"/>
      <c r="AM584" s="15"/>
      <c r="AN584" s="15"/>
      <c r="AO584" s="39"/>
      <c r="AP584" s="89">
        <f t="shared" si="48"/>
        <v>0</v>
      </c>
      <c r="AQ584" s="13" t="str">
        <f t="shared" si="49"/>
        <v>Inzet GGDMicrobioloog</v>
      </c>
    </row>
    <row r="585" spans="1:43" x14ac:dyDescent="0.25">
      <c r="A585" s="15" t="s">
        <v>2909</v>
      </c>
      <c r="B585" s="15" t="s">
        <v>1608</v>
      </c>
      <c r="C585" s="15">
        <v>12</v>
      </c>
      <c r="D585" s="15" t="s">
        <v>2944</v>
      </c>
      <c r="E585" s="94">
        <v>200009496</v>
      </c>
      <c r="F585" s="15">
        <v>200035818</v>
      </c>
      <c r="G585" s="15" t="s">
        <v>2911</v>
      </c>
      <c r="H585" s="15" t="s">
        <v>2911</v>
      </c>
      <c r="I585" s="15" t="s">
        <v>2911</v>
      </c>
      <c r="J585" s="15"/>
      <c r="K585" s="15"/>
      <c r="L585" s="15">
        <v>20</v>
      </c>
      <c r="M585" s="15" t="s">
        <v>2945</v>
      </c>
      <c r="N585" s="15" t="s">
        <v>2945</v>
      </c>
      <c r="O585" s="15" t="s">
        <v>2945</v>
      </c>
      <c r="P585" s="15"/>
      <c r="Q585" s="15"/>
      <c r="R585" s="15"/>
      <c r="S585" s="15" t="s">
        <v>1933</v>
      </c>
      <c r="T585" s="38">
        <v>3</v>
      </c>
      <c r="U585" s="95"/>
      <c r="V585" s="95"/>
      <c r="W585" s="95"/>
      <c r="X585" s="95"/>
      <c r="Y585" s="95"/>
      <c r="Z585" s="15"/>
      <c r="AA585" s="15"/>
      <c r="AB585" s="39">
        <f t="shared" si="45"/>
        <v>9</v>
      </c>
      <c r="AC585" s="39">
        <f t="shared" si="46"/>
        <v>19</v>
      </c>
      <c r="AD585" s="96" t="s">
        <v>2946</v>
      </c>
      <c r="AE585" s="15" t="str">
        <f t="shared" si="47"/>
        <v/>
      </c>
      <c r="AF585" s="39"/>
      <c r="AG585" s="39" t="s">
        <v>1560</v>
      </c>
      <c r="AH585" s="39" t="s">
        <v>1561</v>
      </c>
      <c r="AI585" s="39" t="s">
        <v>1561</v>
      </c>
      <c r="AJ585" s="39" t="s">
        <v>1561</v>
      </c>
      <c r="AK585" s="39" t="s">
        <v>1561</v>
      </c>
      <c r="AL585" s="15"/>
      <c r="AM585" s="15"/>
      <c r="AN585" s="15"/>
      <c r="AO585" s="39"/>
      <c r="AP585" s="89">
        <f t="shared" si="48"/>
        <v>0</v>
      </c>
      <c r="AQ585" s="13" t="str">
        <f t="shared" si="49"/>
        <v>Inzet GGDVpl infectie ziekte</v>
      </c>
    </row>
    <row r="586" spans="1:43" x14ac:dyDescent="0.25">
      <c r="A586" s="15" t="s">
        <v>2909</v>
      </c>
      <c r="B586" s="15" t="s">
        <v>1608</v>
      </c>
      <c r="C586" s="15">
        <v>13</v>
      </c>
      <c r="D586" s="15" t="s">
        <v>2947</v>
      </c>
      <c r="E586" s="94">
        <v>200009496</v>
      </c>
      <c r="F586" s="15">
        <v>200040100</v>
      </c>
      <c r="G586" s="15" t="s">
        <v>2911</v>
      </c>
      <c r="H586" s="15" t="s">
        <v>2911</v>
      </c>
      <c r="I586" s="15" t="s">
        <v>2911</v>
      </c>
      <c r="J586" s="15"/>
      <c r="K586" s="15"/>
      <c r="L586" s="15">
        <v>20</v>
      </c>
      <c r="M586" s="15" t="s">
        <v>11889</v>
      </c>
      <c r="N586" s="15" t="s">
        <v>11889</v>
      </c>
      <c r="O586" s="15" t="s">
        <v>11889</v>
      </c>
      <c r="P586" s="15"/>
      <c r="Q586" s="15"/>
      <c r="R586" s="15"/>
      <c r="S586" s="15" t="s">
        <v>1933</v>
      </c>
      <c r="T586" s="38">
        <v>3</v>
      </c>
      <c r="U586" s="95"/>
      <c r="V586" s="95"/>
      <c r="W586" s="95"/>
      <c r="X586" s="95"/>
      <c r="Y586" s="95"/>
      <c r="Z586" s="15"/>
      <c r="AA586" s="15"/>
      <c r="AB586" s="39">
        <f t="shared" si="45"/>
        <v>9</v>
      </c>
      <c r="AC586" s="39">
        <f t="shared" si="46"/>
        <v>17</v>
      </c>
      <c r="AD586" s="96" t="s">
        <v>2948</v>
      </c>
      <c r="AE586" s="15" t="str">
        <f t="shared" si="47"/>
        <v/>
      </c>
      <c r="AF586" s="39"/>
      <c r="AG586" s="39" t="s">
        <v>1560</v>
      </c>
      <c r="AH586" s="39" t="s">
        <v>1561</v>
      </c>
      <c r="AI586" s="39" t="s">
        <v>1561</v>
      </c>
      <c r="AJ586" s="39" t="s">
        <v>1561</v>
      </c>
      <c r="AK586" s="39" t="s">
        <v>1561</v>
      </c>
      <c r="AL586" s="15"/>
      <c r="AM586" s="15"/>
      <c r="AN586" s="15"/>
      <c r="AO586" s="39"/>
      <c r="AP586" s="89">
        <f t="shared" si="48"/>
        <v>0</v>
      </c>
      <c r="AQ586" s="13" t="str">
        <f t="shared" si="49"/>
        <v>Inzet GGDCom. Adviseur GGD</v>
      </c>
    </row>
    <row r="587" spans="1:43" x14ac:dyDescent="0.25">
      <c r="A587" s="15" t="s">
        <v>2909</v>
      </c>
      <c r="B587" s="15" t="s">
        <v>1608</v>
      </c>
      <c r="C587" s="15">
        <v>14</v>
      </c>
      <c r="D587" s="15" t="s">
        <v>2949</v>
      </c>
      <c r="E587" s="94">
        <v>200009496</v>
      </c>
      <c r="F587" s="15">
        <v>200040101</v>
      </c>
      <c r="G587" s="15" t="s">
        <v>2911</v>
      </c>
      <c r="H587" s="15" t="s">
        <v>2911</v>
      </c>
      <c r="I587" s="15" t="s">
        <v>2911</v>
      </c>
      <c r="J587" s="15"/>
      <c r="K587" s="15"/>
      <c r="L587" s="15">
        <v>20</v>
      </c>
      <c r="M587" s="15" t="s">
        <v>11890</v>
      </c>
      <c r="N587" s="15" t="s">
        <v>11890</v>
      </c>
      <c r="O587" s="15" t="s">
        <v>11890</v>
      </c>
      <c r="P587" s="15"/>
      <c r="Q587" s="15"/>
      <c r="R587" s="15"/>
      <c r="S587" s="15" t="s">
        <v>1933</v>
      </c>
      <c r="T587" s="38">
        <v>3</v>
      </c>
      <c r="U587" s="95"/>
      <c r="V587" s="95"/>
      <c r="W587" s="95"/>
      <c r="X587" s="95"/>
      <c r="Y587" s="95"/>
      <c r="Z587" s="15"/>
      <c r="AA587" s="15"/>
      <c r="AB587" s="39">
        <f t="shared" si="45"/>
        <v>9</v>
      </c>
      <c r="AC587" s="39">
        <f t="shared" si="46"/>
        <v>17</v>
      </c>
      <c r="AD587" s="96" t="s">
        <v>2950</v>
      </c>
      <c r="AE587" s="15" t="str">
        <f t="shared" si="47"/>
        <v/>
      </c>
      <c r="AF587" s="39"/>
      <c r="AG587" s="39" t="s">
        <v>1560</v>
      </c>
      <c r="AH587" s="39" t="s">
        <v>1561</v>
      </c>
      <c r="AI587" s="39" t="s">
        <v>1561</v>
      </c>
      <c r="AJ587" s="39" t="s">
        <v>1561</v>
      </c>
      <c r="AK587" s="39" t="s">
        <v>1561</v>
      </c>
      <c r="AL587" s="15"/>
      <c r="AM587" s="15"/>
      <c r="AN587" s="15"/>
      <c r="AO587" s="39"/>
      <c r="AP587" s="89">
        <f t="shared" si="48"/>
        <v>0</v>
      </c>
      <c r="AQ587" s="13" t="str">
        <f t="shared" si="49"/>
        <v>Inzet GGDInformatie Coord.</v>
      </c>
    </row>
    <row r="588" spans="1:43" x14ac:dyDescent="0.25">
      <c r="A588" s="15" t="s">
        <v>2951</v>
      </c>
      <c r="B588" s="15" t="s">
        <v>1608</v>
      </c>
      <c r="C588" s="15">
        <v>1</v>
      </c>
      <c r="D588" s="15" t="s">
        <v>2952</v>
      </c>
      <c r="E588" s="94">
        <v>200012182</v>
      </c>
      <c r="F588" s="15">
        <v>200035819</v>
      </c>
      <c r="G588" s="15" t="s">
        <v>2953</v>
      </c>
      <c r="H588" s="15" t="s">
        <v>2953</v>
      </c>
      <c r="I588" s="15" t="s">
        <v>2953</v>
      </c>
      <c r="J588" s="15"/>
      <c r="K588" s="15"/>
      <c r="L588" s="15">
        <v>80</v>
      </c>
      <c r="M588" s="15" t="s">
        <v>2954</v>
      </c>
      <c r="N588" s="15" t="s">
        <v>2954</v>
      </c>
      <c r="O588" s="15" t="s">
        <v>2954</v>
      </c>
      <c r="P588" s="15"/>
      <c r="Q588" s="15"/>
      <c r="R588" s="15"/>
      <c r="S588" s="15" t="s">
        <v>1933</v>
      </c>
      <c r="T588" s="38">
        <v>4</v>
      </c>
      <c r="U588" s="95"/>
      <c r="V588" s="95"/>
      <c r="W588" s="95"/>
      <c r="X588" s="95"/>
      <c r="Y588" s="95"/>
      <c r="Z588" s="15"/>
      <c r="AA588" s="15"/>
      <c r="AB588" s="39">
        <f t="shared" si="45"/>
        <v>9</v>
      </c>
      <c r="AC588" s="39">
        <f t="shared" si="46"/>
        <v>16</v>
      </c>
      <c r="AD588" s="96" t="s">
        <v>2955</v>
      </c>
      <c r="AE588" s="15" t="str">
        <f t="shared" si="47"/>
        <v/>
      </c>
      <c r="AF588" s="39"/>
      <c r="AG588" s="39" t="s">
        <v>1560</v>
      </c>
      <c r="AH588" s="39" t="s">
        <v>1561</v>
      </c>
      <c r="AI588" s="39" t="s">
        <v>1561</v>
      </c>
      <c r="AJ588" s="39" t="s">
        <v>1561</v>
      </c>
      <c r="AK588" s="39" t="s">
        <v>1561</v>
      </c>
      <c r="AL588" s="15"/>
      <c r="AM588" s="15"/>
      <c r="AN588" s="15"/>
      <c r="AO588" s="39"/>
      <c r="AP588" s="89">
        <f t="shared" si="48"/>
        <v>0</v>
      </c>
      <c r="AQ588" s="13" t="str">
        <f t="shared" si="49"/>
        <v>Inzet GGZCrisisdienst GGZ</v>
      </c>
    </row>
    <row r="589" spans="1:43" x14ac:dyDescent="0.25">
      <c r="A589" s="15" t="s">
        <v>2956</v>
      </c>
      <c r="B589" s="15" t="s">
        <v>1608</v>
      </c>
      <c r="C589" s="15">
        <v>1</v>
      </c>
      <c r="D589" s="15" t="s">
        <v>2957</v>
      </c>
      <c r="E589" s="94">
        <v>200000355</v>
      </c>
      <c r="F589" s="15">
        <v>200001494</v>
      </c>
      <c r="G589" s="15" t="s">
        <v>11891</v>
      </c>
      <c r="H589" s="15" t="s">
        <v>11891</v>
      </c>
      <c r="I589" s="15" t="s">
        <v>11891</v>
      </c>
      <c r="J589" s="15"/>
      <c r="K589" s="15"/>
      <c r="L589" s="15">
        <v>18</v>
      </c>
      <c r="M589" s="15" t="s">
        <v>2958</v>
      </c>
      <c r="N589" s="15" t="s">
        <v>2958</v>
      </c>
      <c r="O589" s="15" t="s">
        <v>2958</v>
      </c>
      <c r="P589" s="15"/>
      <c r="Q589" s="15"/>
      <c r="R589" s="15"/>
      <c r="S589" s="15" t="s">
        <v>1933</v>
      </c>
      <c r="T589" s="38">
        <v>5</v>
      </c>
      <c r="U589" s="95"/>
      <c r="V589" s="95"/>
      <c r="W589" s="95"/>
      <c r="X589" s="95"/>
      <c r="Y589" s="95"/>
      <c r="Z589" s="15"/>
      <c r="AA589" s="15"/>
      <c r="AB589" s="39">
        <f t="shared" si="45"/>
        <v>18</v>
      </c>
      <c r="AC589" s="39">
        <f t="shared" si="46"/>
        <v>4</v>
      </c>
      <c r="AD589" s="96" t="s">
        <v>2959</v>
      </c>
      <c r="AE589" s="15" t="str">
        <f t="shared" si="47"/>
        <v/>
      </c>
      <c r="AF589" s="39"/>
      <c r="AG589" s="39" t="s">
        <v>1560</v>
      </c>
      <c r="AH589" s="39" t="s">
        <v>1561</v>
      </c>
      <c r="AI589" s="39" t="s">
        <v>1561</v>
      </c>
      <c r="AJ589" s="39" t="s">
        <v>1561</v>
      </c>
      <c r="AK589" s="39" t="s">
        <v>1561</v>
      </c>
      <c r="AL589" s="15"/>
      <c r="AM589" s="15"/>
      <c r="AN589" s="15"/>
      <c r="AO589" s="39"/>
      <c r="AP589" s="89">
        <f t="shared" si="48"/>
        <v>0</v>
      </c>
      <c r="AQ589" s="13" t="str">
        <f t="shared" si="49"/>
        <v>Inzet GHOR functieOVDG</v>
      </c>
    </row>
    <row r="590" spans="1:43" x14ac:dyDescent="0.25">
      <c r="A590" s="15" t="s">
        <v>2956</v>
      </c>
      <c r="B590" s="15" t="s">
        <v>1608</v>
      </c>
      <c r="C590" s="15">
        <v>2</v>
      </c>
      <c r="D590" s="15" t="s">
        <v>2960</v>
      </c>
      <c r="E590" s="94">
        <v>200000355</v>
      </c>
      <c r="F590" s="15">
        <v>200040859</v>
      </c>
      <c r="G590" s="15" t="s">
        <v>11891</v>
      </c>
      <c r="H590" s="15" t="s">
        <v>11891</v>
      </c>
      <c r="I590" s="15" t="s">
        <v>11891</v>
      </c>
      <c r="J590" s="15"/>
      <c r="K590" s="15"/>
      <c r="L590" s="15">
        <v>18</v>
      </c>
      <c r="M590" s="15" t="s">
        <v>2961</v>
      </c>
      <c r="N590" s="15" t="s">
        <v>2961</v>
      </c>
      <c r="O590" s="15" t="s">
        <v>2961</v>
      </c>
      <c r="P590" s="15"/>
      <c r="Q590" s="15"/>
      <c r="R590" s="15"/>
      <c r="S590" s="15" t="s">
        <v>1933</v>
      </c>
      <c r="T590" s="38">
        <v>5</v>
      </c>
      <c r="U590" s="95"/>
      <c r="V590" s="95"/>
      <c r="W590" s="95"/>
      <c r="X590" s="95"/>
      <c r="Y590" s="95"/>
      <c r="Z590" s="15"/>
      <c r="AA590" s="15"/>
      <c r="AB590" s="39">
        <f t="shared" si="45"/>
        <v>18</v>
      </c>
      <c r="AC590" s="39">
        <f t="shared" si="46"/>
        <v>5</v>
      </c>
      <c r="AD590" s="96" t="s">
        <v>2962</v>
      </c>
      <c r="AE590" s="15" t="str">
        <f t="shared" si="47"/>
        <v/>
      </c>
      <c r="AF590" s="39"/>
      <c r="AG590" s="39" t="s">
        <v>1560</v>
      </c>
      <c r="AH590" s="39" t="s">
        <v>1561</v>
      </c>
      <c r="AI590" s="39" t="s">
        <v>1561</v>
      </c>
      <c r="AJ590" s="39" t="s">
        <v>1561</v>
      </c>
      <c r="AK590" s="39" t="s">
        <v>1561</v>
      </c>
      <c r="AL590" s="15"/>
      <c r="AM590" s="15"/>
      <c r="AN590" s="15"/>
      <c r="AO590" s="39"/>
      <c r="AP590" s="89">
        <f t="shared" si="48"/>
        <v>0</v>
      </c>
      <c r="AQ590" s="13" t="str">
        <f t="shared" si="49"/>
        <v>Inzet GHOR functieHOVDG</v>
      </c>
    </row>
    <row r="591" spans="1:43" x14ac:dyDescent="0.25">
      <c r="A591" s="15" t="s">
        <v>2956</v>
      </c>
      <c r="B591" s="15" t="s">
        <v>1608</v>
      </c>
      <c r="C591" s="15">
        <v>3</v>
      </c>
      <c r="D591" s="15" t="s">
        <v>2963</v>
      </c>
      <c r="E591" s="94">
        <v>200000355</v>
      </c>
      <c r="F591" s="15">
        <v>200001497</v>
      </c>
      <c r="G591" s="15" t="s">
        <v>11891</v>
      </c>
      <c r="H591" s="15" t="s">
        <v>11891</v>
      </c>
      <c r="I591" s="15" t="s">
        <v>11891</v>
      </c>
      <c r="J591" s="15"/>
      <c r="K591" s="15"/>
      <c r="L591" s="15">
        <v>18</v>
      </c>
      <c r="M591" s="15" t="s">
        <v>2964</v>
      </c>
      <c r="N591" s="15" t="s">
        <v>2964</v>
      </c>
      <c r="O591" s="15" t="s">
        <v>2964</v>
      </c>
      <c r="P591" s="15"/>
      <c r="Q591" s="15"/>
      <c r="R591" s="15"/>
      <c r="S591" s="15" t="s">
        <v>1933</v>
      </c>
      <c r="T591" s="38">
        <v>5</v>
      </c>
      <c r="U591" s="95"/>
      <c r="V591" s="95"/>
      <c r="W591" s="95"/>
      <c r="X591" s="95"/>
      <c r="Y591" s="95"/>
      <c r="Z591" s="15"/>
      <c r="AA591" s="15"/>
      <c r="AB591" s="39">
        <f t="shared" si="45"/>
        <v>18</v>
      </c>
      <c r="AC591" s="39">
        <f t="shared" si="46"/>
        <v>6</v>
      </c>
      <c r="AD591" s="96" t="s">
        <v>2965</v>
      </c>
      <c r="AE591" s="15" t="str">
        <f t="shared" si="47"/>
        <v/>
      </c>
      <c r="AF591" s="39"/>
      <c r="AG591" s="39" t="s">
        <v>1560</v>
      </c>
      <c r="AH591" s="39" t="s">
        <v>1561</v>
      </c>
      <c r="AI591" s="39" t="s">
        <v>1561</v>
      </c>
      <c r="AJ591" s="39" t="s">
        <v>1561</v>
      </c>
      <c r="AK591" s="39" t="s">
        <v>1561</v>
      </c>
      <c r="AL591" s="15"/>
      <c r="AM591" s="15"/>
      <c r="AN591" s="15"/>
      <c r="AO591" s="39"/>
      <c r="AP591" s="89">
        <f t="shared" si="48"/>
        <v>0</v>
      </c>
      <c r="AQ591" s="13" t="str">
        <f t="shared" si="49"/>
        <v>Inzet GHOR functieDir PG</v>
      </c>
    </row>
    <row r="592" spans="1:43" x14ac:dyDescent="0.25">
      <c r="A592" s="15" t="s">
        <v>2956</v>
      </c>
      <c r="B592" s="15" t="s">
        <v>1608</v>
      </c>
      <c r="C592" s="15">
        <v>4</v>
      </c>
      <c r="D592" s="15" t="s">
        <v>2966</v>
      </c>
      <c r="E592" s="94">
        <v>200000355</v>
      </c>
      <c r="F592" s="15">
        <v>200001499</v>
      </c>
      <c r="G592" s="15" t="s">
        <v>11891</v>
      </c>
      <c r="H592" s="15" t="s">
        <v>11891</v>
      </c>
      <c r="I592" s="15" t="s">
        <v>11891</v>
      </c>
      <c r="J592" s="15"/>
      <c r="K592" s="15"/>
      <c r="L592" s="15">
        <v>18</v>
      </c>
      <c r="M592" s="15" t="s">
        <v>2967</v>
      </c>
      <c r="N592" s="15" t="s">
        <v>2967</v>
      </c>
      <c r="O592" s="15" t="s">
        <v>2967</v>
      </c>
      <c r="P592" s="15"/>
      <c r="Q592" s="15"/>
      <c r="R592" s="15"/>
      <c r="S592" s="15" t="s">
        <v>1933</v>
      </c>
      <c r="T592" s="38">
        <v>5</v>
      </c>
      <c r="U592" s="95"/>
      <c r="V592" s="95"/>
      <c r="W592" s="95"/>
      <c r="X592" s="95"/>
      <c r="Y592" s="95"/>
      <c r="Z592" s="15"/>
      <c r="AA592" s="15"/>
      <c r="AB592" s="39">
        <f t="shared" si="45"/>
        <v>18</v>
      </c>
      <c r="AC592" s="39">
        <f t="shared" si="46"/>
        <v>12</v>
      </c>
      <c r="AD592" s="96" t="s">
        <v>2968</v>
      </c>
      <c r="AE592" s="15" t="str">
        <f t="shared" si="47"/>
        <v/>
      </c>
      <c r="AF592" s="39"/>
      <c r="AG592" s="39" t="s">
        <v>1560</v>
      </c>
      <c r="AH592" s="39" t="s">
        <v>1561</v>
      </c>
      <c r="AI592" s="39" t="s">
        <v>1561</v>
      </c>
      <c r="AJ592" s="39" t="s">
        <v>1561</v>
      </c>
      <c r="AK592" s="39" t="s">
        <v>1561</v>
      </c>
      <c r="AL592" s="15"/>
      <c r="AM592" s="15"/>
      <c r="AN592" s="15"/>
      <c r="AO592" s="39"/>
      <c r="AP592" s="89">
        <f t="shared" si="48"/>
        <v>0</v>
      </c>
      <c r="AQ592" s="13" t="str">
        <f t="shared" si="49"/>
        <v>Inzet GHOR functieTV transport</v>
      </c>
    </row>
    <row r="593" spans="1:43" x14ac:dyDescent="0.25">
      <c r="A593" s="15" t="s">
        <v>2956</v>
      </c>
      <c r="B593" s="15" t="s">
        <v>1608</v>
      </c>
      <c r="C593" s="15">
        <v>5</v>
      </c>
      <c r="D593" s="15" t="s">
        <v>2969</v>
      </c>
      <c r="E593" s="94">
        <v>200000355</v>
      </c>
      <c r="F593" s="15">
        <v>200001501</v>
      </c>
      <c r="G593" s="15" t="s">
        <v>11891</v>
      </c>
      <c r="H593" s="15" t="s">
        <v>11891</v>
      </c>
      <c r="I593" s="15" t="s">
        <v>11891</v>
      </c>
      <c r="J593" s="15"/>
      <c r="K593" s="15"/>
      <c r="L593" s="15">
        <v>18</v>
      </c>
      <c r="M593" s="15" t="s">
        <v>2970</v>
      </c>
      <c r="N593" s="15" t="s">
        <v>2970</v>
      </c>
      <c r="O593" s="15" t="s">
        <v>2970</v>
      </c>
      <c r="P593" s="15"/>
      <c r="Q593" s="15"/>
      <c r="R593" s="15"/>
      <c r="S593" s="15" t="s">
        <v>1933</v>
      </c>
      <c r="T593" s="38">
        <v>5</v>
      </c>
      <c r="U593" s="95"/>
      <c r="V593" s="95"/>
      <c r="W593" s="95"/>
      <c r="X593" s="95"/>
      <c r="Y593" s="95"/>
      <c r="Z593" s="15"/>
      <c r="AA593" s="15"/>
      <c r="AB593" s="39">
        <f t="shared" si="45"/>
        <v>18</v>
      </c>
      <c r="AC593" s="39">
        <f t="shared" si="46"/>
        <v>5</v>
      </c>
      <c r="AD593" s="96" t="s">
        <v>2971</v>
      </c>
      <c r="AE593" s="15" t="str">
        <f t="shared" si="47"/>
        <v/>
      </c>
      <c r="AF593" s="39"/>
      <c r="AG593" s="39" t="s">
        <v>1560</v>
      </c>
      <c r="AH593" s="39" t="s">
        <v>1561</v>
      </c>
      <c r="AI593" s="39" t="s">
        <v>1561</v>
      </c>
      <c r="AJ593" s="39" t="s">
        <v>1561</v>
      </c>
      <c r="AK593" s="39" t="s">
        <v>1561</v>
      </c>
      <c r="AL593" s="15"/>
      <c r="AM593" s="15"/>
      <c r="AN593" s="15"/>
      <c r="AO593" s="39"/>
      <c r="AP593" s="89">
        <f t="shared" si="48"/>
        <v>0</v>
      </c>
      <c r="AQ593" s="13" t="str">
        <f t="shared" si="49"/>
        <v>Inzet GHOR functiePSHOR</v>
      </c>
    </row>
    <row r="594" spans="1:43" x14ac:dyDescent="0.25">
      <c r="A594" s="15" t="s">
        <v>2956</v>
      </c>
      <c r="B594" s="15" t="s">
        <v>1608</v>
      </c>
      <c r="C594" s="15">
        <v>6</v>
      </c>
      <c r="D594" s="15" t="s">
        <v>2972</v>
      </c>
      <c r="E594" s="94">
        <v>200000355</v>
      </c>
      <c r="F594" s="15">
        <v>200001502</v>
      </c>
      <c r="G594" s="15" t="s">
        <v>11891</v>
      </c>
      <c r="H594" s="15" t="s">
        <v>11891</v>
      </c>
      <c r="I594" s="15" t="s">
        <v>11891</v>
      </c>
      <c r="J594" s="15"/>
      <c r="K594" s="15"/>
      <c r="L594" s="15">
        <v>18</v>
      </c>
      <c r="M594" s="15" t="s">
        <v>2973</v>
      </c>
      <c r="N594" s="15" t="s">
        <v>2973</v>
      </c>
      <c r="O594" s="15" t="s">
        <v>2973</v>
      </c>
      <c r="P594" s="15"/>
      <c r="Q594" s="15"/>
      <c r="R594" s="15"/>
      <c r="S594" s="15" t="s">
        <v>1933</v>
      </c>
      <c r="T594" s="38">
        <v>5</v>
      </c>
      <c r="U594" s="95"/>
      <c r="V594" s="95"/>
      <c r="W594" s="95"/>
      <c r="X594" s="95"/>
      <c r="Y594" s="95"/>
      <c r="Z594" s="15"/>
      <c r="AA594" s="15"/>
      <c r="AB594" s="39">
        <f t="shared" si="45"/>
        <v>18</v>
      </c>
      <c r="AC594" s="39">
        <f t="shared" si="46"/>
        <v>4</v>
      </c>
      <c r="AD594" s="96" t="s">
        <v>2974</v>
      </c>
      <c r="AE594" s="15" t="str">
        <f t="shared" si="47"/>
        <v/>
      </c>
      <c r="AF594" s="39"/>
      <c r="AG594" s="39" t="s">
        <v>1560</v>
      </c>
      <c r="AH594" s="39" t="s">
        <v>1561</v>
      </c>
      <c r="AI594" s="39" t="s">
        <v>1561</v>
      </c>
      <c r="AJ594" s="39" t="s">
        <v>1561</v>
      </c>
      <c r="AK594" s="39" t="s">
        <v>1561</v>
      </c>
      <c r="AL594" s="15"/>
      <c r="AM594" s="15"/>
      <c r="AN594" s="15"/>
      <c r="AO594" s="39"/>
      <c r="AP594" s="89">
        <f t="shared" si="48"/>
        <v>0</v>
      </c>
      <c r="AQ594" s="13" t="str">
        <f t="shared" si="49"/>
        <v>Inzet GHOR functieGAGS</v>
      </c>
    </row>
    <row r="595" spans="1:43" x14ac:dyDescent="0.25">
      <c r="A595" s="15" t="s">
        <v>2956</v>
      </c>
      <c r="B595" s="15" t="s">
        <v>1608</v>
      </c>
      <c r="C595" s="15">
        <v>7</v>
      </c>
      <c r="D595" s="15" t="s">
        <v>2975</v>
      </c>
      <c r="E595" s="94">
        <v>200000355</v>
      </c>
      <c r="F595" s="15">
        <v>200032791</v>
      </c>
      <c r="G595" s="15" t="s">
        <v>11891</v>
      </c>
      <c r="H595" s="15" t="s">
        <v>11891</v>
      </c>
      <c r="I595" s="15" t="s">
        <v>11891</v>
      </c>
      <c r="J595" s="15"/>
      <c r="K595" s="15"/>
      <c r="L595" s="15">
        <v>18</v>
      </c>
      <c r="M595" s="15" t="s">
        <v>2976</v>
      </c>
      <c r="N595" s="15" t="s">
        <v>2976</v>
      </c>
      <c r="O595" s="15" t="s">
        <v>2976</v>
      </c>
      <c r="P595" s="15"/>
      <c r="Q595" s="15"/>
      <c r="R595" s="15"/>
      <c r="S595" s="15" t="s">
        <v>1933</v>
      </c>
      <c r="T595" s="38">
        <v>5</v>
      </c>
      <c r="U595" s="95"/>
      <c r="V595" s="95"/>
      <c r="W595" s="95"/>
      <c r="X595" s="95"/>
      <c r="Y595" s="95"/>
      <c r="Z595" s="15"/>
      <c r="AA595" s="15"/>
      <c r="AB595" s="39">
        <f t="shared" si="45"/>
        <v>18</v>
      </c>
      <c r="AC595" s="39">
        <f t="shared" si="46"/>
        <v>5</v>
      </c>
      <c r="AD595" s="96" t="s">
        <v>2977</v>
      </c>
      <c r="AE595" s="15" t="str">
        <f t="shared" si="47"/>
        <v/>
      </c>
      <c r="AF595" s="39"/>
      <c r="AG595" s="39" t="s">
        <v>1560</v>
      </c>
      <c r="AH595" s="39" t="s">
        <v>1561</v>
      </c>
      <c r="AI595" s="39" t="s">
        <v>1561</v>
      </c>
      <c r="AJ595" s="39" t="s">
        <v>1561</v>
      </c>
      <c r="AK595" s="39" t="s">
        <v>1561</v>
      </c>
      <c r="AL595" s="15"/>
      <c r="AM595" s="15"/>
      <c r="AN595" s="15"/>
      <c r="AO595" s="39"/>
      <c r="AP595" s="89">
        <f t="shared" si="48"/>
        <v>0</v>
      </c>
      <c r="AQ595" s="13" t="str">
        <f t="shared" si="49"/>
        <v>Inzet GHOR functieAC GZ</v>
      </c>
    </row>
    <row r="596" spans="1:43" x14ac:dyDescent="0.25">
      <c r="A596" s="15" t="s">
        <v>2956</v>
      </c>
      <c r="B596" s="15" t="s">
        <v>1608</v>
      </c>
      <c r="C596" s="15">
        <v>8</v>
      </c>
      <c r="D596" s="15" t="s">
        <v>2978</v>
      </c>
      <c r="E596" s="94">
        <v>200000355</v>
      </c>
      <c r="F596" s="15">
        <v>200032792</v>
      </c>
      <c r="G596" s="15" t="s">
        <v>11891</v>
      </c>
      <c r="H596" s="15" t="s">
        <v>11891</v>
      </c>
      <c r="I596" s="15" t="s">
        <v>11891</v>
      </c>
      <c r="J596" s="15"/>
      <c r="K596" s="15"/>
      <c r="L596" s="15">
        <v>18</v>
      </c>
      <c r="M596" s="15" t="s">
        <v>2979</v>
      </c>
      <c r="N596" s="15" t="s">
        <v>2979</v>
      </c>
      <c r="O596" s="15" t="s">
        <v>2979</v>
      </c>
      <c r="P596" s="15"/>
      <c r="Q596" s="15"/>
      <c r="R596" s="15"/>
      <c r="S596" s="15" t="s">
        <v>1933</v>
      </c>
      <c r="T596" s="38">
        <v>5</v>
      </c>
      <c r="U596" s="95"/>
      <c r="V596" s="95"/>
      <c r="W596" s="95"/>
      <c r="X596" s="95"/>
      <c r="Y596" s="95"/>
      <c r="Z596" s="15"/>
      <c r="AA596" s="15"/>
      <c r="AB596" s="39">
        <f t="shared" si="45"/>
        <v>18</v>
      </c>
      <c r="AC596" s="39">
        <f t="shared" si="46"/>
        <v>6</v>
      </c>
      <c r="AD596" s="96" t="s">
        <v>2980</v>
      </c>
      <c r="AE596" s="15" t="str">
        <f t="shared" si="47"/>
        <v/>
      </c>
      <c r="AF596" s="39"/>
      <c r="AG596" s="39" t="s">
        <v>1560</v>
      </c>
      <c r="AH596" s="39" t="s">
        <v>1561</v>
      </c>
      <c r="AI596" s="39" t="s">
        <v>1561</v>
      </c>
      <c r="AJ596" s="39" t="s">
        <v>1561</v>
      </c>
      <c r="AK596" s="39" t="s">
        <v>1561</v>
      </c>
      <c r="AL596" s="15"/>
      <c r="AM596" s="15"/>
      <c r="AN596" s="15"/>
      <c r="AO596" s="39"/>
      <c r="AP596" s="89">
        <f t="shared" si="48"/>
        <v>0</v>
      </c>
      <c r="AQ596" s="13" t="str">
        <f t="shared" si="49"/>
        <v>Inzet GHOR functieHIN GZ</v>
      </c>
    </row>
    <row r="597" spans="1:43" x14ac:dyDescent="0.25">
      <c r="A597" s="15" t="s">
        <v>2956</v>
      </c>
      <c r="B597" s="15" t="s">
        <v>1608</v>
      </c>
      <c r="C597" s="15">
        <v>9</v>
      </c>
      <c r="D597" s="15" t="s">
        <v>2981</v>
      </c>
      <c r="E597" s="94">
        <v>200000355</v>
      </c>
      <c r="F597" s="15">
        <v>200032793</v>
      </c>
      <c r="G597" s="15" t="s">
        <v>11891</v>
      </c>
      <c r="H597" s="15" t="s">
        <v>11891</v>
      </c>
      <c r="I597" s="15" t="s">
        <v>11891</v>
      </c>
      <c r="J597" s="15"/>
      <c r="K597" s="15"/>
      <c r="L597" s="15">
        <v>18</v>
      </c>
      <c r="M597" s="15" t="s">
        <v>2982</v>
      </c>
      <c r="N597" s="15" t="s">
        <v>2982</v>
      </c>
      <c r="O597" s="15" t="s">
        <v>2982</v>
      </c>
      <c r="P597" s="15"/>
      <c r="Q597" s="15"/>
      <c r="R597" s="15"/>
      <c r="S597" s="15" t="s">
        <v>1933</v>
      </c>
      <c r="T597" s="38">
        <v>5</v>
      </c>
      <c r="U597" s="95"/>
      <c r="V597" s="95"/>
      <c r="W597" s="95"/>
      <c r="X597" s="95"/>
      <c r="Y597" s="95"/>
      <c r="Z597" s="15"/>
      <c r="AA597" s="15"/>
      <c r="AB597" s="39">
        <f t="shared" si="45"/>
        <v>18</v>
      </c>
      <c r="AC597" s="39">
        <f t="shared" si="46"/>
        <v>6</v>
      </c>
      <c r="AD597" s="96" t="s">
        <v>2983</v>
      </c>
      <c r="AE597" s="15" t="str">
        <f t="shared" si="47"/>
        <v/>
      </c>
      <c r="AF597" s="39"/>
      <c r="AG597" s="39" t="s">
        <v>1560</v>
      </c>
      <c r="AH597" s="39" t="s">
        <v>1561</v>
      </c>
      <c r="AI597" s="39" t="s">
        <v>1561</v>
      </c>
      <c r="AJ597" s="39" t="s">
        <v>1561</v>
      </c>
      <c r="AK597" s="39" t="s">
        <v>1561</v>
      </c>
      <c r="AL597" s="15"/>
      <c r="AM597" s="15"/>
      <c r="AN597" s="15"/>
      <c r="AO597" s="39"/>
      <c r="AP597" s="89">
        <f t="shared" si="48"/>
        <v>0</v>
      </c>
      <c r="AQ597" s="13" t="str">
        <f t="shared" si="49"/>
        <v>Inzet GHOR functieHON GZ</v>
      </c>
    </row>
    <row r="598" spans="1:43" x14ac:dyDescent="0.25">
      <c r="A598" s="15" t="s">
        <v>2956</v>
      </c>
      <c r="B598" s="15" t="s">
        <v>1608</v>
      </c>
      <c r="C598" s="15">
        <v>10</v>
      </c>
      <c r="D598" s="15" t="s">
        <v>2984</v>
      </c>
      <c r="E598" s="94">
        <v>200000355</v>
      </c>
      <c r="F598" s="15">
        <v>200032794</v>
      </c>
      <c r="G598" s="15" t="s">
        <v>11891</v>
      </c>
      <c r="H598" s="15" t="s">
        <v>11891</v>
      </c>
      <c r="I598" s="15" t="s">
        <v>11891</v>
      </c>
      <c r="J598" s="15"/>
      <c r="K598" s="15"/>
      <c r="L598" s="15">
        <v>18</v>
      </c>
      <c r="M598" s="15" t="s">
        <v>2985</v>
      </c>
      <c r="N598" s="15" t="s">
        <v>2985</v>
      </c>
      <c r="O598" s="15" t="s">
        <v>2985</v>
      </c>
      <c r="P598" s="15"/>
      <c r="Q598" s="15"/>
      <c r="R598" s="15"/>
      <c r="S598" s="15" t="s">
        <v>1933</v>
      </c>
      <c r="T598" s="38">
        <v>5</v>
      </c>
      <c r="U598" s="95"/>
      <c r="V598" s="95"/>
      <c r="W598" s="95"/>
      <c r="X598" s="95"/>
      <c r="Y598" s="95"/>
      <c r="Z598" s="15"/>
      <c r="AA598" s="15"/>
      <c r="AB598" s="39">
        <f t="shared" si="45"/>
        <v>18</v>
      </c>
      <c r="AC598" s="39">
        <f t="shared" si="46"/>
        <v>10</v>
      </c>
      <c r="AD598" s="96" t="s">
        <v>2986</v>
      </c>
      <c r="AE598" s="15" t="str">
        <f t="shared" si="47"/>
        <v/>
      </c>
      <c r="AF598" s="39"/>
      <c r="AG598" s="39" t="s">
        <v>1560</v>
      </c>
      <c r="AH598" s="39" t="s">
        <v>1561</v>
      </c>
      <c r="AI598" s="39" t="s">
        <v>1561</v>
      </c>
      <c r="AJ598" s="39" t="s">
        <v>1561</v>
      </c>
      <c r="AK598" s="39" t="s">
        <v>1561</v>
      </c>
      <c r="AL598" s="15"/>
      <c r="AM598" s="15"/>
      <c r="AN598" s="15"/>
      <c r="AO598" s="39"/>
      <c r="AP598" s="89">
        <f t="shared" si="48"/>
        <v>0</v>
      </c>
      <c r="AQ598" s="13" t="str">
        <f t="shared" si="49"/>
        <v>Inzet GHOR functiePiket GHOR</v>
      </c>
    </row>
    <row r="599" spans="1:43" x14ac:dyDescent="0.25">
      <c r="A599" s="15" t="s">
        <v>2987</v>
      </c>
      <c r="B599" s="15" t="s">
        <v>1608</v>
      </c>
      <c r="C599" s="15">
        <v>1</v>
      </c>
      <c r="D599" s="15" t="s">
        <v>2988</v>
      </c>
      <c r="E599" s="94">
        <v>200012548</v>
      </c>
      <c r="F599" s="15">
        <v>200040102</v>
      </c>
      <c r="G599" s="15" t="s">
        <v>11909</v>
      </c>
      <c r="H599" s="15" t="s">
        <v>11909</v>
      </c>
      <c r="I599" s="15" t="s">
        <v>11909</v>
      </c>
      <c r="J599" s="15"/>
      <c r="K599" s="15"/>
      <c r="L599" s="15">
        <v>19</v>
      </c>
      <c r="M599" s="15" t="s">
        <v>2989</v>
      </c>
      <c r="N599" s="15" t="s">
        <v>2989</v>
      </c>
      <c r="O599" s="15" t="s">
        <v>2989</v>
      </c>
      <c r="P599" s="15"/>
      <c r="Q599" s="15"/>
      <c r="R599" s="15"/>
      <c r="S599" s="15" t="s">
        <v>187</v>
      </c>
      <c r="T599" s="38">
        <v>3</v>
      </c>
      <c r="U599" s="95"/>
      <c r="V599" s="95"/>
      <c r="W599" s="95"/>
      <c r="X599" s="95"/>
      <c r="Y599" s="95"/>
      <c r="Z599" s="15"/>
      <c r="AA599" s="15"/>
      <c r="AB599" s="39">
        <f t="shared" si="45"/>
        <v>9</v>
      </c>
      <c r="AC599" s="39">
        <f t="shared" si="46"/>
        <v>8</v>
      </c>
      <c r="AD599" s="96" t="s">
        <v>2990</v>
      </c>
      <c r="AE599" s="15" t="str">
        <f t="shared" si="47"/>
        <v/>
      </c>
      <c r="AF599" s="39"/>
      <c r="AG599" s="39" t="s">
        <v>1560</v>
      </c>
      <c r="AH599" s="39" t="s">
        <v>1613</v>
      </c>
      <c r="AI599" s="39" t="s">
        <v>1561</v>
      </c>
      <c r="AJ599" s="39" t="s">
        <v>1613</v>
      </c>
      <c r="AK599" s="39" t="s">
        <v>1561</v>
      </c>
      <c r="AL599" s="15"/>
      <c r="AM599" s="15"/>
      <c r="AN599" s="15"/>
      <c r="AO599" s="39"/>
      <c r="AP599" s="89">
        <f t="shared" si="48"/>
        <v>0</v>
      </c>
      <c r="AQ599" s="13" t="str">
        <f t="shared" si="49"/>
        <v>Inzet GMKGMK CaCo</v>
      </c>
    </row>
    <row r="600" spans="1:43" x14ac:dyDescent="0.25">
      <c r="A600" s="15" t="s">
        <v>2987</v>
      </c>
      <c r="B600" s="15" t="s">
        <v>1608</v>
      </c>
      <c r="C600" s="15">
        <v>2</v>
      </c>
      <c r="D600" s="15" t="s">
        <v>2991</v>
      </c>
      <c r="E600" s="94">
        <v>200012548</v>
      </c>
      <c r="F600" s="15">
        <v>200040103</v>
      </c>
      <c r="G600" s="15" t="s">
        <v>11909</v>
      </c>
      <c r="H600" s="15" t="s">
        <v>11909</v>
      </c>
      <c r="I600" s="15" t="s">
        <v>11909</v>
      </c>
      <c r="J600" s="15"/>
      <c r="K600" s="15"/>
      <c r="L600" s="15">
        <v>19</v>
      </c>
      <c r="M600" s="15"/>
      <c r="N600" s="15"/>
      <c r="O600" s="15"/>
      <c r="P600" s="15"/>
      <c r="Q600" s="15"/>
      <c r="R600" s="15"/>
      <c r="S600" s="15" t="s">
        <v>187</v>
      </c>
      <c r="T600" s="38">
        <v>3</v>
      </c>
      <c r="U600" s="95"/>
      <c r="V600" s="95"/>
      <c r="W600" s="95"/>
      <c r="X600" s="95"/>
      <c r="Y600" s="95"/>
      <c r="Z600" s="15"/>
      <c r="AA600" s="15"/>
      <c r="AB600" s="39">
        <f t="shared" si="45"/>
        <v>9</v>
      </c>
      <c r="AC600" s="39">
        <f t="shared" si="46"/>
        <v>19</v>
      </c>
      <c r="AD600" s="96" t="s">
        <v>2992</v>
      </c>
      <c r="AE600" s="15" t="str">
        <f t="shared" si="47"/>
        <v/>
      </c>
      <c r="AF600" s="39"/>
      <c r="AG600" s="39" t="s">
        <v>1560</v>
      </c>
      <c r="AH600" s="39" t="s">
        <v>1613</v>
      </c>
      <c r="AI600" s="39" t="s">
        <v>1561</v>
      </c>
      <c r="AJ600" s="39" t="s">
        <v>1613</v>
      </c>
      <c r="AK600" s="39" t="s">
        <v>1561</v>
      </c>
      <c r="AL600" s="15"/>
      <c r="AM600" s="15"/>
      <c r="AN600" s="15"/>
      <c r="AO600" s="39"/>
      <c r="AP600" s="89">
        <f t="shared" si="48"/>
        <v>0</v>
      </c>
      <c r="AQ600" s="13" t="str">
        <f t="shared" si="49"/>
        <v>Inzet GMKGMK Hoofd meldkamer</v>
      </c>
    </row>
    <row r="601" spans="1:43" x14ac:dyDescent="0.25">
      <c r="A601" s="15" t="s">
        <v>2987</v>
      </c>
      <c r="B601" s="15" t="s">
        <v>1608</v>
      </c>
      <c r="C601" s="15">
        <v>3</v>
      </c>
      <c r="D601" s="15" t="s">
        <v>2993</v>
      </c>
      <c r="E601" s="94">
        <v>200012548</v>
      </c>
      <c r="F601" s="15">
        <v>200040104</v>
      </c>
      <c r="G601" s="15" t="s">
        <v>11909</v>
      </c>
      <c r="H601" s="15" t="s">
        <v>11909</v>
      </c>
      <c r="I601" s="15" t="s">
        <v>11909</v>
      </c>
      <c r="J601" s="15"/>
      <c r="K601" s="15"/>
      <c r="L601" s="15">
        <v>19</v>
      </c>
      <c r="M601" s="15"/>
      <c r="N601" s="15"/>
      <c r="O601" s="15"/>
      <c r="P601" s="15"/>
      <c r="Q601" s="15"/>
      <c r="R601" s="15"/>
      <c r="S601" s="15" t="s">
        <v>187</v>
      </c>
      <c r="T601" s="38">
        <v>3</v>
      </c>
      <c r="U601" s="95"/>
      <c r="V601" s="95"/>
      <c r="W601" s="95"/>
      <c r="X601" s="95"/>
      <c r="Y601" s="95"/>
      <c r="Z601" s="15"/>
      <c r="AA601" s="15"/>
      <c r="AB601" s="39">
        <f t="shared" si="45"/>
        <v>9</v>
      </c>
      <c r="AC601" s="39">
        <f t="shared" si="46"/>
        <v>16</v>
      </c>
      <c r="AD601" s="96" t="s">
        <v>2994</v>
      </c>
      <c r="AE601" s="15" t="str">
        <f t="shared" si="47"/>
        <v/>
      </c>
      <c r="AF601" s="39"/>
      <c r="AG601" s="39" t="s">
        <v>1560</v>
      </c>
      <c r="AH601" s="39" t="s">
        <v>1613</v>
      </c>
      <c r="AI601" s="39" t="s">
        <v>1561</v>
      </c>
      <c r="AJ601" s="39" t="s">
        <v>1613</v>
      </c>
      <c r="AK601" s="39" t="s">
        <v>1561</v>
      </c>
      <c r="AL601" s="15"/>
      <c r="AM601" s="15"/>
      <c r="AN601" s="15"/>
      <c r="AO601" s="39"/>
      <c r="AP601" s="89">
        <f t="shared" si="48"/>
        <v>0</v>
      </c>
      <c r="AQ601" s="13" t="str">
        <f t="shared" si="49"/>
        <v>Inzet GMKGMK Lokaalbeheer</v>
      </c>
    </row>
    <row r="602" spans="1:43" x14ac:dyDescent="0.25">
      <c r="A602" s="15" t="s">
        <v>2987</v>
      </c>
      <c r="B602" s="15" t="s">
        <v>1608</v>
      </c>
      <c r="C602" s="15">
        <v>4</v>
      </c>
      <c r="D602" s="15" t="s">
        <v>2995</v>
      </c>
      <c r="E602" s="94">
        <v>200012548</v>
      </c>
      <c r="F602" s="15">
        <v>200040492</v>
      </c>
      <c r="G602" s="15" t="s">
        <v>11909</v>
      </c>
      <c r="H602" s="15" t="s">
        <v>11909</v>
      </c>
      <c r="I602" s="15" t="s">
        <v>11909</v>
      </c>
      <c r="J602" s="15"/>
      <c r="K602" s="15"/>
      <c r="L602" s="15">
        <v>19</v>
      </c>
      <c r="M602" s="15" t="s">
        <v>2996</v>
      </c>
      <c r="N602" s="15" t="s">
        <v>2996</v>
      </c>
      <c r="O602" s="15" t="s">
        <v>2996</v>
      </c>
      <c r="P602" s="15"/>
      <c r="Q602" s="15"/>
      <c r="R602" s="15"/>
      <c r="S602" s="15" t="s">
        <v>187</v>
      </c>
      <c r="T602" s="38">
        <v>3</v>
      </c>
      <c r="U602" s="95"/>
      <c r="V602" s="95"/>
      <c r="W602" s="95"/>
      <c r="X602" s="95"/>
      <c r="Y602" s="95"/>
      <c r="Z602" s="15"/>
      <c r="AA602" s="15"/>
      <c r="AB602" s="39">
        <f t="shared" si="45"/>
        <v>9</v>
      </c>
      <c r="AC602" s="39">
        <f t="shared" si="46"/>
        <v>9</v>
      </c>
      <c r="AD602" s="96" t="s">
        <v>2997</v>
      </c>
      <c r="AE602" s="15" t="str">
        <f t="shared" si="47"/>
        <v/>
      </c>
      <c r="AF602" s="39"/>
      <c r="AG602" s="39" t="s">
        <v>1560</v>
      </c>
      <c r="AH602" s="39" t="s">
        <v>1613</v>
      </c>
      <c r="AI602" s="39" t="s">
        <v>1561</v>
      </c>
      <c r="AJ602" s="39" t="s">
        <v>1613</v>
      </c>
      <c r="AK602" s="39" t="s">
        <v>1561</v>
      </c>
      <c r="AL602" s="15"/>
      <c r="AM602" s="15"/>
      <c r="AN602" s="15"/>
      <c r="AO602" s="39"/>
      <c r="AP602" s="89">
        <f t="shared" si="48"/>
        <v>0</v>
      </c>
      <c r="AQ602" s="13" t="str">
        <f t="shared" si="49"/>
        <v>Inzet GMKMKA CTL-A</v>
      </c>
    </row>
    <row r="603" spans="1:43" x14ac:dyDescent="0.25">
      <c r="A603" s="15" t="s">
        <v>2987</v>
      </c>
      <c r="B603" s="15" t="s">
        <v>1608</v>
      </c>
      <c r="C603" s="15">
        <v>5</v>
      </c>
      <c r="D603" s="15" t="s">
        <v>2998</v>
      </c>
      <c r="E603" s="94">
        <v>200012548</v>
      </c>
      <c r="F603" s="15">
        <v>200040105</v>
      </c>
      <c r="G603" s="15" t="s">
        <v>11909</v>
      </c>
      <c r="H603" s="15" t="s">
        <v>11909</v>
      </c>
      <c r="I603" s="15" t="s">
        <v>11909</v>
      </c>
      <c r="J603" s="15"/>
      <c r="K603" s="15"/>
      <c r="L603" s="15">
        <v>19</v>
      </c>
      <c r="M603" s="15"/>
      <c r="N603" s="15"/>
      <c r="O603" s="15"/>
      <c r="P603" s="15"/>
      <c r="Q603" s="15"/>
      <c r="R603" s="15"/>
      <c r="S603" s="15" t="s">
        <v>187</v>
      </c>
      <c r="T603" s="38">
        <v>3</v>
      </c>
      <c r="U603" s="95"/>
      <c r="V603" s="95"/>
      <c r="W603" s="95"/>
      <c r="X603" s="95"/>
      <c r="Y603" s="95"/>
      <c r="Z603" s="15"/>
      <c r="AA603" s="15"/>
      <c r="AB603" s="39">
        <f t="shared" si="45"/>
        <v>9</v>
      </c>
      <c r="AC603" s="39">
        <f t="shared" si="46"/>
        <v>9</v>
      </c>
      <c r="AD603" s="96" t="s">
        <v>2999</v>
      </c>
      <c r="AE603" s="15" t="str">
        <f t="shared" si="47"/>
        <v>(Coord. MKB)</v>
      </c>
      <c r="AF603" s="39"/>
      <c r="AG603" s="39" t="s">
        <v>1560</v>
      </c>
      <c r="AH603" s="39" t="s">
        <v>1613</v>
      </c>
      <c r="AI603" s="39" t="s">
        <v>1561</v>
      </c>
      <c r="AJ603" s="39" t="s">
        <v>1613</v>
      </c>
      <c r="AK603" s="39" t="s">
        <v>1613</v>
      </c>
      <c r="AL603" s="15"/>
      <c r="AM603" s="15" t="s">
        <v>3000</v>
      </c>
      <c r="AN603" s="15"/>
      <c r="AO603" s="39"/>
      <c r="AP603" s="89">
        <f t="shared" si="48"/>
        <v>10</v>
      </c>
      <c r="AQ603" s="13" t="str">
        <f t="shared" si="49"/>
        <v>Inzet GMKMKB C-MKB</v>
      </c>
    </row>
    <row r="604" spans="1:43" x14ac:dyDescent="0.25">
      <c r="A604" s="15" t="s">
        <v>2987</v>
      </c>
      <c r="B604" s="15" t="s">
        <v>1608</v>
      </c>
      <c r="C604" s="15">
        <v>6</v>
      </c>
      <c r="D604" s="15" t="s">
        <v>3001</v>
      </c>
      <c r="E604" s="94">
        <v>200012548</v>
      </c>
      <c r="F604" s="15">
        <v>200032714</v>
      </c>
      <c r="G604" s="15" t="s">
        <v>11909</v>
      </c>
      <c r="H604" s="15" t="s">
        <v>11909</v>
      </c>
      <c r="I604" s="15" t="s">
        <v>11909</v>
      </c>
      <c r="J604" s="15"/>
      <c r="K604" s="15"/>
      <c r="L604" s="15">
        <v>19</v>
      </c>
      <c r="M604" s="15"/>
      <c r="N604" s="15"/>
      <c r="O604" s="15"/>
      <c r="P604" s="15"/>
      <c r="Q604" s="15"/>
      <c r="R604" s="15"/>
      <c r="S604" s="15" t="s">
        <v>187</v>
      </c>
      <c r="T604" s="38">
        <v>3</v>
      </c>
      <c r="U604" s="95"/>
      <c r="V604" s="95"/>
      <c r="W604" s="95"/>
      <c r="X604" s="95"/>
      <c r="Y604" s="95"/>
      <c r="Z604" s="15"/>
      <c r="AA604" s="15"/>
      <c r="AB604" s="39">
        <f t="shared" si="45"/>
        <v>9</v>
      </c>
      <c r="AC604" s="39">
        <f t="shared" si="46"/>
        <v>9</v>
      </c>
      <c r="AD604" s="96" t="s">
        <v>3002</v>
      </c>
      <c r="AE604" s="15" t="str">
        <f t="shared" si="47"/>
        <v>(Centr. MKB)</v>
      </c>
      <c r="AF604" s="39"/>
      <c r="AG604" s="39" t="s">
        <v>1560</v>
      </c>
      <c r="AH604" s="39" t="s">
        <v>1613</v>
      </c>
      <c r="AI604" s="39" t="s">
        <v>1561</v>
      </c>
      <c r="AJ604" s="39" t="s">
        <v>1613</v>
      </c>
      <c r="AK604" s="39" t="s">
        <v>1613</v>
      </c>
      <c r="AL604" s="15"/>
      <c r="AM604" s="99" t="s">
        <v>12093</v>
      </c>
      <c r="AN604" s="15"/>
      <c r="AO604" s="39"/>
      <c r="AP604" s="89">
        <f t="shared" si="48"/>
        <v>10</v>
      </c>
      <c r="AQ604" s="13" t="str">
        <f t="shared" si="49"/>
        <v>Inzet GMKMKB CTL-B</v>
      </c>
    </row>
    <row r="605" spans="1:43" x14ac:dyDescent="0.25">
      <c r="A605" s="15" t="s">
        <v>2987</v>
      </c>
      <c r="B605" s="15" t="s">
        <v>1608</v>
      </c>
      <c r="C605" s="15">
        <v>7</v>
      </c>
      <c r="D605" s="15" t="s">
        <v>3003</v>
      </c>
      <c r="E605" s="94">
        <v>200012548</v>
      </c>
      <c r="F605" s="15">
        <v>200032715</v>
      </c>
      <c r="G605" s="15" t="s">
        <v>11909</v>
      </c>
      <c r="H605" s="15" t="s">
        <v>11909</v>
      </c>
      <c r="I605" s="15" t="s">
        <v>11909</v>
      </c>
      <c r="J605" s="15"/>
      <c r="K605" s="15"/>
      <c r="L605" s="15">
        <v>19</v>
      </c>
      <c r="M605" s="15"/>
      <c r="N605" s="15"/>
      <c r="O605" s="15"/>
      <c r="P605" s="15"/>
      <c r="Q605" s="15"/>
      <c r="R605" s="15"/>
      <c r="S605" s="15" t="s">
        <v>187</v>
      </c>
      <c r="T605" s="38">
        <v>3</v>
      </c>
      <c r="U605" s="95"/>
      <c r="V605" s="95"/>
      <c r="W605" s="95"/>
      <c r="X605" s="95"/>
      <c r="Y605" s="95"/>
      <c r="Z605" s="15"/>
      <c r="AA605" s="15"/>
      <c r="AB605" s="39">
        <f t="shared" si="45"/>
        <v>9</v>
      </c>
      <c r="AC605" s="39">
        <f t="shared" si="46"/>
        <v>10</v>
      </c>
      <c r="AD605" s="96" t="s">
        <v>3004</v>
      </c>
      <c r="AE605" s="15" t="str">
        <f t="shared" si="47"/>
        <v>(Centr. MKB groep)</v>
      </c>
      <c r="AF605" s="39"/>
      <c r="AG605" s="39" t="s">
        <v>1560</v>
      </c>
      <c r="AH605" s="39" t="s">
        <v>1613</v>
      </c>
      <c r="AI605" s="39" t="s">
        <v>1561</v>
      </c>
      <c r="AJ605" s="39" t="s">
        <v>1613</v>
      </c>
      <c r="AK605" s="39" t="s">
        <v>1613</v>
      </c>
      <c r="AL605" s="15"/>
      <c r="AM605" s="99" t="s">
        <v>12094</v>
      </c>
      <c r="AN605" s="15"/>
      <c r="AO605" s="39"/>
      <c r="AP605" s="89">
        <f t="shared" si="48"/>
        <v>16</v>
      </c>
      <c r="AQ605" s="13" t="str">
        <f t="shared" si="49"/>
        <v>Inzet GMKMKB CTL-BG</v>
      </c>
    </row>
    <row r="606" spans="1:43" x14ac:dyDescent="0.25">
      <c r="A606" s="15" t="s">
        <v>2987</v>
      </c>
      <c r="B606" s="15" t="s">
        <v>1608</v>
      </c>
      <c r="C606" s="15">
        <v>8</v>
      </c>
      <c r="D606" s="15" t="s">
        <v>3005</v>
      </c>
      <c r="E606" s="94">
        <v>200012548</v>
      </c>
      <c r="F606" s="15">
        <v>200040860</v>
      </c>
      <c r="G606" s="15" t="s">
        <v>11909</v>
      </c>
      <c r="H606" s="15" t="s">
        <v>11909</v>
      </c>
      <c r="I606" s="15" t="s">
        <v>11909</v>
      </c>
      <c r="J606" s="15"/>
      <c r="K606" s="15"/>
      <c r="L606" s="15">
        <v>19</v>
      </c>
      <c r="M606" s="15"/>
      <c r="N606" s="15"/>
      <c r="O606" s="15"/>
      <c r="P606" s="15"/>
      <c r="Q606" s="15"/>
      <c r="R606" s="15"/>
      <c r="S606" s="15" t="s">
        <v>187</v>
      </c>
      <c r="T606" s="38">
        <v>3</v>
      </c>
      <c r="U606" s="95"/>
      <c r="V606" s="95"/>
      <c r="W606" s="95"/>
      <c r="X606" s="95"/>
      <c r="Y606" s="95"/>
      <c r="Z606" s="15"/>
      <c r="AA606" s="15"/>
      <c r="AB606" s="39">
        <f t="shared" si="45"/>
        <v>9</v>
      </c>
      <c r="AC606" s="39">
        <f t="shared" si="46"/>
        <v>10</v>
      </c>
      <c r="AD606" s="96" t="s">
        <v>3006</v>
      </c>
      <c r="AE606" s="15" t="str">
        <f t="shared" si="47"/>
        <v>(Centr. VK Org)</v>
      </c>
      <c r="AF606" s="39"/>
      <c r="AG606" s="39" t="s">
        <v>1560</v>
      </c>
      <c r="AH606" s="39" t="s">
        <v>1613</v>
      </c>
      <c r="AI606" s="39" t="s">
        <v>1561</v>
      </c>
      <c r="AJ606" s="39" t="s">
        <v>1613</v>
      </c>
      <c r="AK606" s="39" t="s">
        <v>1613</v>
      </c>
      <c r="AL606" s="15"/>
      <c r="AM606" s="15" t="s">
        <v>3007</v>
      </c>
      <c r="AN606" s="15"/>
      <c r="AO606" s="39"/>
      <c r="AP606" s="89">
        <f t="shared" si="48"/>
        <v>13</v>
      </c>
      <c r="AQ606" s="13" t="str">
        <f t="shared" si="49"/>
        <v>Inzet GMKMKB CTL-VE</v>
      </c>
    </row>
    <row r="607" spans="1:43" x14ac:dyDescent="0.25">
      <c r="A607" s="15" t="s">
        <v>2987</v>
      </c>
      <c r="B607" s="15" t="s">
        <v>1608</v>
      </c>
      <c r="C607" s="15">
        <v>9</v>
      </c>
      <c r="D607" s="15" t="s">
        <v>3008</v>
      </c>
      <c r="E607" s="94">
        <v>200012548</v>
      </c>
      <c r="F607" s="15">
        <v>200040106</v>
      </c>
      <c r="G607" s="15" t="s">
        <v>11909</v>
      </c>
      <c r="H607" s="15" t="s">
        <v>11909</v>
      </c>
      <c r="I607" s="15" t="s">
        <v>11909</v>
      </c>
      <c r="J607" s="15"/>
      <c r="K607" s="15"/>
      <c r="L607" s="15">
        <v>19</v>
      </c>
      <c r="M607" s="15"/>
      <c r="N607" s="15"/>
      <c r="O607" s="15"/>
      <c r="P607" s="15"/>
      <c r="Q607" s="15"/>
      <c r="R607" s="15"/>
      <c r="S607" s="15" t="s">
        <v>187</v>
      </c>
      <c r="T607" s="38">
        <v>3</v>
      </c>
      <c r="U607" s="95"/>
      <c r="V607" s="95"/>
      <c r="W607" s="95"/>
      <c r="X607" s="95"/>
      <c r="Y607" s="95"/>
      <c r="Z607" s="15"/>
      <c r="AA607" s="15"/>
      <c r="AB607" s="39">
        <f t="shared" si="45"/>
        <v>9</v>
      </c>
      <c r="AC607" s="39">
        <f t="shared" si="46"/>
        <v>9</v>
      </c>
      <c r="AD607" s="96" t="s">
        <v>3009</v>
      </c>
      <c r="AE607" s="15" t="str">
        <f t="shared" si="47"/>
        <v>(Hoofd MKB)</v>
      </c>
      <c r="AF607" s="39"/>
      <c r="AG607" s="39" t="s">
        <v>1560</v>
      </c>
      <c r="AH607" s="39" t="s">
        <v>1613</v>
      </c>
      <c r="AI607" s="39" t="s">
        <v>1561</v>
      </c>
      <c r="AJ607" s="39" t="s">
        <v>1613</v>
      </c>
      <c r="AK607" s="39" t="s">
        <v>1613</v>
      </c>
      <c r="AL607" s="15"/>
      <c r="AM607" s="15" t="s">
        <v>3010</v>
      </c>
      <c r="AN607" s="15"/>
      <c r="AO607" s="39"/>
      <c r="AP607" s="89">
        <f t="shared" si="48"/>
        <v>9</v>
      </c>
      <c r="AQ607" s="13" t="str">
        <f t="shared" si="49"/>
        <v>Inzet GMKMKB HMK-B</v>
      </c>
    </row>
    <row r="608" spans="1:43" x14ac:dyDescent="0.25">
      <c r="A608" s="15" t="s">
        <v>2987</v>
      </c>
      <c r="B608" s="15" t="s">
        <v>1608</v>
      </c>
      <c r="C608" s="15">
        <v>10</v>
      </c>
      <c r="D608" s="15" t="s">
        <v>3011</v>
      </c>
      <c r="E608" s="94">
        <v>200012548</v>
      </c>
      <c r="F608" s="15">
        <v>200040107</v>
      </c>
      <c r="G608" s="15" t="s">
        <v>11909</v>
      </c>
      <c r="H608" s="15" t="s">
        <v>11909</v>
      </c>
      <c r="I608" s="15" t="s">
        <v>11909</v>
      </c>
      <c r="J608" s="15"/>
      <c r="K608" s="15"/>
      <c r="L608" s="15">
        <v>19</v>
      </c>
      <c r="M608" s="15"/>
      <c r="N608" s="15"/>
      <c r="O608" s="15"/>
      <c r="P608" s="15"/>
      <c r="Q608" s="15"/>
      <c r="R608" s="15"/>
      <c r="S608" s="15" t="s">
        <v>187</v>
      </c>
      <c r="T608" s="38">
        <v>3</v>
      </c>
      <c r="U608" s="95"/>
      <c r="V608" s="95"/>
      <c r="W608" s="95"/>
      <c r="X608" s="95"/>
      <c r="Y608" s="95"/>
      <c r="Z608" s="15"/>
      <c r="AA608" s="15"/>
      <c r="AB608" s="39">
        <f t="shared" si="45"/>
        <v>9</v>
      </c>
      <c r="AC608" s="39">
        <f t="shared" si="46"/>
        <v>7</v>
      </c>
      <c r="AD608" s="96" t="s">
        <v>3012</v>
      </c>
      <c r="AE608" s="15" t="str">
        <f t="shared" si="47"/>
        <v/>
      </c>
      <c r="AF608" s="39"/>
      <c r="AG608" s="39" t="s">
        <v>1560</v>
      </c>
      <c r="AH608" s="39" t="s">
        <v>1613</v>
      </c>
      <c r="AI608" s="39" t="s">
        <v>1561</v>
      </c>
      <c r="AJ608" s="39" t="s">
        <v>1613</v>
      </c>
      <c r="AK608" s="39" t="s">
        <v>1561</v>
      </c>
      <c r="AL608" s="15"/>
      <c r="AM608" s="15"/>
      <c r="AN608" s="15"/>
      <c r="AO608" s="39"/>
      <c r="AP608" s="89">
        <f t="shared" si="48"/>
        <v>0</v>
      </c>
      <c r="AQ608" s="13" t="str">
        <f t="shared" si="49"/>
        <v>Inzet GMKMKB TOA</v>
      </c>
    </row>
    <row r="609" spans="1:43" x14ac:dyDescent="0.25">
      <c r="A609" s="15" t="s">
        <v>2987</v>
      </c>
      <c r="B609" s="15" t="s">
        <v>1608</v>
      </c>
      <c r="C609" s="15">
        <v>11</v>
      </c>
      <c r="D609" s="15" t="s">
        <v>3013</v>
      </c>
      <c r="E609" s="94">
        <v>200012548</v>
      </c>
      <c r="F609" s="15">
        <v>200040108</v>
      </c>
      <c r="G609" s="15" t="s">
        <v>11909</v>
      </c>
      <c r="H609" s="15" t="s">
        <v>11909</v>
      </c>
      <c r="I609" s="15" t="s">
        <v>11909</v>
      </c>
      <c r="J609" s="15"/>
      <c r="K609" s="15"/>
      <c r="L609" s="15">
        <v>19</v>
      </c>
      <c r="M609" s="15"/>
      <c r="N609" s="15"/>
      <c r="O609" s="15"/>
      <c r="P609" s="15"/>
      <c r="Q609" s="15"/>
      <c r="R609" s="15"/>
      <c r="S609" s="15" t="s">
        <v>187</v>
      </c>
      <c r="T609" s="38">
        <v>3</v>
      </c>
      <c r="U609" s="95"/>
      <c r="V609" s="95"/>
      <c r="W609" s="95"/>
      <c r="X609" s="95"/>
      <c r="Y609" s="95"/>
      <c r="Z609" s="15"/>
      <c r="AA609" s="15"/>
      <c r="AB609" s="39">
        <f t="shared" si="45"/>
        <v>9</v>
      </c>
      <c r="AC609" s="39">
        <f t="shared" si="46"/>
        <v>14</v>
      </c>
      <c r="AD609" s="96" t="s">
        <v>3014</v>
      </c>
      <c r="AE609" s="15" t="str">
        <f t="shared" si="47"/>
        <v/>
      </c>
      <c r="AF609" s="39"/>
      <c r="AG609" s="39" t="s">
        <v>1560</v>
      </c>
      <c r="AH609" s="39" t="s">
        <v>1613</v>
      </c>
      <c r="AI609" s="39" t="s">
        <v>1561</v>
      </c>
      <c r="AJ609" s="39" t="s">
        <v>1613</v>
      </c>
      <c r="AK609" s="39" t="s">
        <v>1561</v>
      </c>
      <c r="AL609" s="15"/>
      <c r="AM609" s="15"/>
      <c r="AN609" s="15"/>
      <c r="AO609" s="39"/>
      <c r="AP609" s="89">
        <f t="shared" si="48"/>
        <v>0</v>
      </c>
      <c r="AQ609" s="13" t="str">
        <f t="shared" si="49"/>
        <v>Inzet GMKMKP generalist</v>
      </c>
    </row>
    <row r="610" spans="1:43" x14ac:dyDescent="0.25">
      <c r="A610" s="15" t="s">
        <v>2987</v>
      </c>
      <c r="B610" s="15" t="s">
        <v>1608</v>
      </c>
      <c r="C610" s="15">
        <v>12</v>
      </c>
      <c r="D610" s="15" t="s">
        <v>3015</v>
      </c>
      <c r="E610" s="94">
        <v>200012548</v>
      </c>
      <c r="F610" s="15">
        <v>200040109</v>
      </c>
      <c r="G610" s="15" t="s">
        <v>11909</v>
      </c>
      <c r="H610" s="15" t="s">
        <v>11909</v>
      </c>
      <c r="I610" s="15" t="s">
        <v>11909</v>
      </c>
      <c r="J610" s="15"/>
      <c r="K610" s="15"/>
      <c r="L610" s="15">
        <v>19</v>
      </c>
      <c r="M610" s="15"/>
      <c r="N610" s="15"/>
      <c r="O610" s="15"/>
      <c r="P610" s="15"/>
      <c r="Q610" s="15"/>
      <c r="R610" s="15"/>
      <c r="S610" s="15" t="s">
        <v>187</v>
      </c>
      <c r="T610" s="38">
        <v>3</v>
      </c>
      <c r="U610" s="95"/>
      <c r="V610" s="95"/>
      <c r="W610" s="95"/>
      <c r="X610" s="95"/>
      <c r="Y610" s="95"/>
      <c r="Z610" s="15"/>
      <c r="AA610" s="15"/>
      <c r="AB610" s="39">
        <f t="shared" si="45"/>
        <v>9</v>
      </c>
      <c r="AC610" s="39">
        <f t="shared" si="46"/>
        <v>8</v>
      </c>
      <c r="AD610" s="96" t="s">
        <v>3016</v>
      </c>
      <c r="AE610" s="15" t="str">
        <f t="shared" si="47"/>
        <v/>
      </c>
      <c r="AF610" s="39"/>
      <c r="AG610" s="39" t="s">
        <v>1560</v>
      </c>
      <c r="AH610" s="39" t="s">
        <v>1613</v>
      </c>
      <c r="AI610" s="39" t="s">
        <v>1561</v>
      </c>
      <c r="AJ610" s="39" t="s">
        <v>1613</v>
      </c>
      <c r="AK610" s="39" t="s">
        <v>1561</v>
      </c>
      <c r="AL610" s="15"/>
      <c r="AM610" s="15"/>
      <c r="AN610" s="15"/>
      <c r="AO610" s="39"/>
      <c r="AP610" s="89">
        <f t="shared" si="48"/>
        <v>0</v>
      </c>
      <c r="AQ610" s="13" t="str">
        <f t="shared" si="49"/>
        <v>Inzet GMKMKP OpCo</v>
      </c>
    </row>
    <row r="611" spans="1:43" x14ac:dyDescent="0.25">
      <c r="A611" s="15" t="s">
        <v>2987</v>
      </c>
      <c r="B611" s="15" t="s">
        <v>1608</v>
      </c>
      <c r="C611" s="15">
        <v>13</v>
      </c>
      <c r="D611" s="15" t="s">
        <v>3017</v>
      </c>
      <c r="E611" s="94">
        <v>200012548</v>
      </c>
      <c r="F611" s="15">
        <v>200001651</v>
      </c>
      <c r="G611" s="15" t="s">
        <v>11909</v>
      </c>
      <c r="H611" s="15" t="s">
        <v>11909</v>
      </c>
      <c r="I611" s="15" t="s">
        <v>11909</v>
      </c>
      <c r="J611" s="15"/>
      <c r="K611" s="15"/>
      <c r="L611" s="15">
        <v>19</v>
      </c>
      <c r="M611" s="15"/>
      <c r="N611" s="15"/>
      <c r="O611" s="15"/>
      <c r="P611" s="15"/>
      <c r="Q611" s="15"/>
      <c r="R611" s="15"/>
      <c r="S611" s="15" t="s">
        <v>187</v>
      </c>
      <c r="T611" s="38">
        <v>3</v>
      </c>
      <c r="U611" s="95"/>
      <c r="V611" s="95"/>
      <c r="W611" s="95"/>
      <c r="X611" s="95"/>
      <c r="Y611" s="95"/>
      <c r="Z611" s="15"/>
      <c r="AA611" s="15"/>
      <c r="AB611" s="39">
        <f t="shared" si="45"/>
        <v>9</v>
      </c>
      <c r="AC611" s="39">
        <f t="shared" si="46"/>
        <v>10</v>
      </c>
      <c r="AD611" s="96" t="s">
        <v>3018</v>
      </c>
      <c r="AE611" s="15" t="str">
        <f t="shared" si="47"/>
        <v/>
      </c>
      <c r="AF611" s="39"/>
      <c r="AG611" s="39" t="s">
        <v>1560</v>
      </c>
      <c r="AH611" s="39" t="s">
        <v>1613</v>
      </c>
      <c r="AI611" s="39" t="s">
        <v>1561</v>
      </c>
      <c r="AJ611" s="39" t="s">
        <v>1613</v>
      </c>
      <c r="AK611" s="39" t="s">
        <v>1561</v>
      </c>
      <c r="AL611" s="15"/>
      <c r="AM611" s="15"/>
      <c r="AN611" s="15"/>
      <c r="AO611" s="39"/>
      <c r="AP611" s="89">
        <f t="shared" si="48"/>
        <v>0</v>
      </c>
      <c r="AQ611" s="13" t="str">
        <f t="shared" si="49"/>
        <v>Inzet GMKMKP OVD-OC</v>
      </c>
    </row>
    <row r="612" spans="1:43" x14ac:dyDescent="0.25">
      <c r="A612" s="15" t="s">
        <v>2987</v>
      </c>
      <c r="B612" s="15" t="s">
        <v>1608</v>
      </c>
      <c r="C612" s="15">
        <v>14</v>
      </c>
      <c r="D612" s="15" t="s">
        <v>3019</v>
      </c>
      <c r="E612" s="94">
        <v>200012548</v>
      </c>
      <c r="F612" s="15">
        <v>200040110</v>
      </c>
      <c r="G612" s="15" t="s">
        <v>11909</v>
      </c>
      <c r="H612" s="15" t="s">
        <v>11909</v>
      </c>
      <c r="I612" s="15" t="s">
        <v>11909</v>
      </c>
      <c r="J612" s="15"/>
      <c r="K612" s="15"/>
      <c r="L612" s="15">
        <v>19</v>
      </c>
      <c r="M612" s="15"/>
      <c r="N612" s="15"/>
      <c r="O612" s="15"/>
      <c r="P612" s="15"/>
      <c r="Q612" s="15"/>
      <c r="R612" s="15"/>
      <c r="S612" s="15" t="s">
        <v>187</v>
      </c>
      <c r="T612" s="38">
        <v>3</v>
      </c>
      <c r="U612" s="95"/>
      <c r="V612" s="95"/>
      <c r="W612" s="95"/>
      <c r="X612" s="95"/>
      <c r="Y612" s="95"/>
      <c r="Z612" s="15"/>
      <c r="AA612" s="15"/>
      <c r="AB612" s="39">
        <f t="shared" si="45"/>
        <v>9</v>
      </c>
      <c r="AC612" s="39">
        <f t="shared" si="46"/>
        <v>15</v>
      </c>
      <c r="AD612" s="96" t="s">
        <v>3020</v>
      </c>
      <c r="AE612" s="15" t="str">
        <f t="shared" si="47"/>
        <v/>
      </c>
      <c r="AF612" s="39"/>
      <c r="AG612" s="39" t="s">
        <v>1560</v>
      </c>
      <c r="AH612" s="39" t="s">
        <v>1613</v>
      </c>
      <c r="AI612" s="39" t="s">
        <v>1561</v>
      </c>
      <c r="AJ612" s="39" t="s">
        <v>1613</v>
      </c>
      <c r="AK612" s="39" t="s">
        <v>1561</v>
      </c>
      <c r="AL612" s="15"/>
      <c r="AM612" s="15"/>
      <c r="AN612" s="15"/>
      <c r="AO612" s="39"/>
      <c r="AP612" s="89">
        <f t="shared" si="48"/>
        <v>0</v>
      </c>
      <c r="AQ612" s="13" t="str">
        <f t="shared" si="49"/>
        <v>Inzet GMKMKP sectorhoofd</v>
      </c>
    </row>
    <row r="613" spans="1:43" x14ac:dyDescent="0.25">
      <c r="A613" s="15" t="s">
        <v>2987</v>
      </c>
      <c r="B613" s="15" t="s">
        <v>1608</v>
      </c>
      <c r="C613" s="15">
        <v>15</v>
      </c>
      <c r="D613" s="15" t="s">
        <v>3021</v>
      </c>
      <c r="E613" s="94">
        <v>200012548</v>
      </c>
      <c r="F613" s="15">
        <v>200040111</v>
      </c>
      <c r="G613" s="15" t="s">
        <v>11909</v>
      </c>
      <c r="H613" s="15" t="s">
        <v>11909</v>
      </c>
      <c r="I613" s="15" t="s">
        <v>11909</v>
      </c>
      <c r="J613" s="15"/>
      <c r="K613" s="15"/>
      <c r="L613" s="15">
        <v>19</v>
      </c>
      <c r="M613" s="15"/>
      <c r="N613" s="15"/>
      <c r="O613" s="15"/>
      <c r="P613" s="15"/>
      <c r="Q613" s="15"/>
      <c r="R613" s="15"/>
      <c r="S613" s="15" t="s">
        <v>187</v>
      </c>
      <c r="T613" s="38">
        <v>3</v>
      </c>
      <c r="U613" s="95"/>
      <c r="V613" s="95"/>
      <c r="W613" s="95"/>
      <c r="X613" s="95"/>
      <c r="Y613" s="95"/>
      <c r="Z613" s="15"/>
      <c r="AA613" s="15"/>
      <c r="AB613" s="39">
        <f t="shared" si="45"/>
        <v>9</v>
      </c>
      <c r="AC613" s="39">
        <f t="shared" si="46"/>
        <v>12</v>
      </c>
      <c r="AD613" s="96" t="s">
        <v>3022</v>
      </c>
      <c r="AE613" s="15" t="str">
        <f t="shared" si="47"/>
        <v/>
      </c>
      <c r="AF613" s="39"/>
      <c r="AG613" s="39" t="s">
        <v>1560</v>
      </c>
      <c r="AH613" s="39" t="s">
        <v>1613</v>
      </c>
      <c r="AI613" s="39" t="s">
        <v>1561</v>
      </c>
      <c r="AJ613" s="39" t="s">
        <v>1613</v>
      </c>
      <c r="AK613" s="39" t="s">
        <v>1561</v>
      </c>
      <c r="AL613" s="15"/>
      <c r="AM613" s="15"/>
      <c r="AN613" s="15"/>
      <c r="AO613" s="39"/>
      <c r="AP613" s="89">
        <f t="shared" si="48"/>
        <v>0</v>
      </c>
      <c r="AQ613" s="13" t="str">
        <f t="shared" si="49"/>
        <v>Inzet GMKMKP teamchef</v>
      </c>
    </row>
    <row r="614" spans="1:43" x14ac:dyDescent="0.25">
      <c r="A614" s="15" t="s">
        <v>3023</v>
      </c>
      <c r="B614" s="15" t="s">
        <v>1608</v>
      </c>
      <c r="C614" s="15">
        <v>1</v>
      </c>
      <c r="D614" s="15" t="s">
        <v>3024</v>
      </c>
      <c r="E614" s="94">
        <v>200011988</v>
      </c>
      <c r="F614" s="15">
        <v>200032719</v>
      </c>
      <c r="G614" s="15" t="s">
        <v>3025</v>
      </c>
      <c r="H614" s="15" t="s">
        <v>3025</v>
      </c>
      <c r="I614" s="15" t="s">
        <v>3025</v>
      </c>
      <c r="J614" s="15"/>
      <c r="K614" s="15">
        <v>74</v>
      </c>
      <c r="L614" s="15"/>
      <c r="M614" s="15" t="s">
        <v>3026</v>
      </c>
      <c r="N614" s="15" t="s">
        <v>3026</v>
      </c>
      <c r="O614" s="15" t="s">
        <v>3026</v>
      </c>
      <c r="P614" s="15"/>
      <c r="Q614" s="15"/>
      <c r="R614" s="15"/>
      <c r="S614" s="15" t="s">
        <v>187</v>
      </c>
      <c r="T614" s="38">
        <v>1</v>
      </c>
      <c r="U614" s="95"/>
      <c r="V614" s="95"/>
      <c r="W614" s="95"/>
      <c r="X614" s="95"/>
      <c r="Y614" s="95"/>
      <c r="Z614" s="15"/>
      <c r="AA614" s="15"/>
      <c r="AB614" s="39">
        <f t="shared" si="45"/>
        <v>16</v>
      </c>
      <c r="AC614" s="39">
        <f t="shared" si="46"/>
        <v>12</v>
      </c>
      <c r="AD614" s="96" t="s">
        <v>3027</v>
      </c>
      <c r="AE614" s="15" t="str">
        <f t="shared" si="47"/>
        <v>(Burgemeester)</v>
      </c>
      <c r="AF614" s="39"/>
      <c r="AG614" s="39" t="s">
        <v>1560</v>
      </c>
      <c r="AH614" s="39" t="s">
        <v>1613</v>
      </c>
      <c r="AI614" s="39" t="s">
        <v>1561</v>
      </c>
      <c r="AJ614" s="39" t="s">
        <v>1613</v>
      </c>
      <c r="AK614" s="39" t="s">
        <v>1613</v>
      </c>
      <c r="AL614" s="15"/>
      <c r="AM614" s="15" t="s">
        <v>3024</v>
      </c>
      <c r="AN614" s="15"/>
      <c r="AO614" s="39"/>
      <c r="AP614" s="89">
        <f t="shared" si="48"/>
        <v>12</v>
      </c>
      <c r="AQ614" s="13" t="str">
        <f t="shared" si="49"/>
        <v>Inzet MO functieBurgemeester</v>
      </c>
    </row>
    <row r="615" spans="1:43" x14ac:dyDescent="0.25">
      <c r="A615" s="15" t="s">
        <v>3023</v>
      </c>
      <c r="B615" s="15" t="s">
        <v>1608</v>
      </c>
      <c r="C615" s="15">
        <v>2</v>
      </c>
      <c r="D615" s="15" t="s">
        <v>3028</v>
      </c>
      <c r="E615" s="94">
        <v>200011988</v>
      </c>
      <c r="F615" s="15">
        <v>200032720</v>
      </c>
      <c r="G615" s="15" t="s">
        <v>3025</v>
      </c>
      <c r="H615" s="15" t="s">
        <v>3025</v>
      </c>
      <c r="I615" s="15" t="s">
        <v>3025</v>
      </c>
      <c r="J615" s="15"/>
      <c r="K615" s="15">
        <v>74</v>
      </c>
      <c r="L615" s="15"/>
      <c r="M615" s="15" t="s">
        <v>3029</v>
      </c>
      <c r="N615" s="15" t="s">
        <v>3029</v>
      </c>
      <c r="O615" s="15" t="s">
        <v>3029</v>
      </c>
      <c r="P615" s="15"/>
      <c r="Q615" s="15"/>
      <c r="R615" s="15"/>
      <c r="S615" s="15" t="s">
        <v>187</v>
      </c>
      <c r="T615" s="38">
        <v>1</v>
      </c>
      <c r="U615" s="95"/>
      <c r="V615" s="95"/>
      <c r="W615" s="95"/>
      <c r="X615" s="95"/>
      <c r="Y615" s="95"/>
      <c r="Z615" s="15"/>
      <c r="AA615" s="15"/>
      <c r="AB615" s="39">
        <f t="shared" si="45"/>
        <v>16</v>
      </c>
      <c r="AC615" s="39">
        <f t="shared" si="46"/>
        <v>18</v>
      </c>
      <c r="AD615" s="96" t="s">
        <v>3030</v>
      </c>
      <c r="AE615" s="15" t="str">
        <f t="shared" si="47"/>
        <v>(OVD-BZ)</v>
      </c>
      <c r="AF615" s="39"/>
      <c r="AG615" s="39" t="s">
        <v>1560</v>
      </c>
      <c r="AH615" s="39" t="s">
        <v>1613</v>
      </c>
      <c r="AI615" s="39" t="s">
        <v>1561</v>
      </c>
      <c r="AJ615" s="39" t="s">
        <v>1613</v>
      </c>
      <c r="AK615" s="39" t="s">
        <v>1613</v>
      </c>
      <c r="AL615" s="15"/>
      <c r="AM615" s="15" t="s">
        <v>3031</v>
      </c>
      <c r="AN615" s="15"/>
      <c r="AO615" s="39"/>
      <c r="AP615" s="89">
        <f t="shared" si="48"/>
        <v>6</v>
      </c>
      <c r="AQ615" s="13" t="str">
        <f t="shared" si="49"/>
        <v>Inzet MO functieOVD-Bevolkingszorg</v>
      </c>
    </row>
    <row r="616" spans="1:43" x14ac:dyDescent="0.25">
      <c r="A616" s="15" t="s">
        <v>3023</v>
      </c>
      <c r="B616" s="15" t="s">
        <v>1608</v>
      </c>
      <c r="C616" s="15">
        <v>3</v>
      </c>
      <c r="D616" s="15" t="s">
        <v>3032</v>
      </c>
      <c r="E616" s="94">
        <v>200011988</v>
      </c>
      <c r="F616" s="15">
        <v>200032721</v>
      </c>
      <c r="G616" s="15" t="s">
        <v>3025</v>
      </c>
      <c r="H616" s="15" t="s">
        <v>3025</v>
      </c>
      <c r="I616" s="15" t="s">
        <v>3025</v>
      </c>
      <c r="J616" s="15"/>
      <c r="K616" s="15">
        <v>74</v>
      </c>
      <c r="L616" s="15"/>
      <c r="M616" s="15" t="s">
        <v>3033</v>
      </c>
      <c r="N616" s="15" t="s">
        <v>3033</v>
      </c>
      <c r="O616" s="15" t="s">
        <v>3033</v>
      </c>
      <c r="P616" s="15"/>
      <c r="Q616" s="15"/>
      <c r="R616" s="15"/>
      <c r="S616" s="15" t="s">
        <v>187</v>
      </c>
      <c r="T616" s="38">
        <v>1</v>
      </c>
      <c r="U616" s="95"/>
      <c r="V616" s="95"/>
      <c r="W616" s="95"/>
      <c r="X616" s="95"/>
      <c r="Y616" s="95"/>
      <c r="Z616" s="15"/>
      <c r="AA616" s="15"/>
      <c r="AB616" s="39">
        <f t="shared" si="45"/>
        <v>16</v>
      </c>
      <c r="AC616" s="39">
        <f t="shared" si="46"/>
        <v>9</v>
      </c>
      <c r="AD616" s="96" t="s">
        <v>3034</v>
      </c>
      <c r="AE616" s="15" t="str">
        <f t="shared" si="47"/>
        <v>(OVD-Water)</v>
      </c>
      <c r="AF616" s="39"/>
      <c r="AG616" s="39" t="s">
        <v>1560</v>
      </c>
      <c r="AH616" s="39" t="s">
        <v>1613</v>
      </c>
      <c r="AI616" s="39" t="s">
        <v>1561</v>
      </c>
      <c r="AJ616" s="39" t="s">
        <v>1613</v>
      </c>
      <c r="AK616" s="39" t="s">
        <v>1613</v>
      </c>
      <c r="AL616" s="15"/>
      <c r="AM616" s="15" t="s">
        <v>3032</v>
      </c>
      <c r="AN616" s="15"/>
      <c r="AO616" s="39"/>
      <c r="AP616" s="89">
        <f t="shared" si="48"/>
        <v>9</v>
      </c>
      <c r="AQ616" s="13" t="str">
        <f t="shared" si="49"/>
        <v>Inzet MO functieOVD-Water</v>
      </c>
    </row>
    <row r="617" spans="1:43" x14ac:dyDescent="0.25">
      <c r="A617" s="15" t="s">
        <v>3023</v>
      </c>
      <c r="B617" s="15" t="s">
        <v>1608</v>
      </c>
      <c r="C617" s="15">
        <v>4</v>
      </c>
      <c r="D617" s="15" t="s">
        <v>3035</v>
      </c>
      <c r="E617" s="94">
        <v>200011988</v>
      </c>
      <c r="F617" s="15">
        <v>200033150</v>
      </c>
      <c r="G617" s="15" t="s">
        <v>3025</v>
      </c>
      <c r="H617" s="15" t="s">
        <v>3025</v>
      </c>
      <c r="I617" s="15" t="s">
        <v>3025</v>
      </c>
      <c r="J617" s="15"/>
      <c r="K617" s="15">
        <v>74</v>
      </c>
      <c r="L617" s="15"/>
      <c r="M617" s="15" t="s">
        <v>3036</v>
      </c>
      <c r="N617" s="15" t="s">
        <v>3036</v>
      </c>
      <c r="O617" s="15" t="s">
        <v>3036</v>
      </c>
      <c r="P617" s="15"/>
      <c r="Q617" s="15"/>
      <c r="R617" s="15"/>
      <c r="S617" s="15" t="s">
        <v>187</v>
      </c>
      <c r="T617" s="38">
        <v>1</v>
      </c>
      <c r="U617" s="95"/>
      <c r="V617" s="95"/>
      <c r="W617" s="95"/>
      <c r="X617" s="95"/>
      <c r="Y617" s="95"/>
      <c r="Z617" s="15"/>
      <c r="AA617" s="15"/>
      <c r="AB617" s="39">
        <f t="shared" si="45"/>
        <v>16</v>
      </c>
      <c r="AC617" s="39">
        <f t="shared" si="46"/>
        <v>6</v>
      </c>
      <c r="AD617" s="96" t="s">
        <v>3037</v>
      </c>
      <c r="AE617" s="15" t="str">
        <f t="shared" si="47"/>
        <v>(L-CoPI)</v>
      </c>
      <c r="AF617" s="39"/>
      <c r="AG617" s="39" t="s">
        <v>1560</v>
      </c>
      <c r="AH617" s="39" t="s">
        <v>1613</v>
      </c>
      <c r="AI617" s="39" t="s">
        <v>1561</v>
      </c>
      <c r="AJ617" s="39" t="s">
        <v>1613</v>
      </c>
      <c r="AK617" s="39" t="s">
        <v>1613</v>
      </c>
      <c r="AL617" s="15"/>
      <c r="AM617" s="15" t="s">
        <v>3035</v>
      </c>
      <c r="AN617" s="15"/>
      <c r="AO617" s="39"/>
      <c r="AP617" s="89">
        <f t="shared" si="48"/>
        <v>6</v>
      </c>
      <c r="AQ617" s="13" t="str">
        <f t="shared" si="49"/>
        <v>Inzet MO functieL-CoPI</v>
      </c>
    </row>
    <row r="618" spans="1:43" x14ac:dyDescent="0.25">
      <c r="A618" s="15" t="s">
        <v>3023</v>
      </c>
      <c r="B618" s="15" t="s">
        <v>1608</v>
      </c>
      <c r="C618" s="15">
        <v>5</v>
      </c>
      <c r="D618" s="15" t="s">
        <v>3038</v>
      </c>
      <c r="E618" s="94">
        <v>200011988</v>
      </c>
      <c r="F618" s="15">
        <v>200033151</v>
      </c>
      <c r="G618" s="15" t="s">
        <v>3025</v>
      </c>
      <c r="H618" s="15" t="s">
        <v>3025</v>
      </c>
      <c r="I618" s="15" t="s">
        <v>3025</v>
      </c>
      <c r="J618" s="15"/>
      <c r="K618" s="15">
        <v>74</v>
      </c>
      <c r="L618" s="15"/>
      <c r="M618" s="15" t="s">
        <v>3039</v>
      </c>
      <c r="N618" s="15" t="s">
        <v>3039</v>
      </c>
      <c r="O618" s="15" t="s">
        <v>3039</v>
      </c>
      <c r="P618" s="15"/>
      <c r="Q618" s="15"/>
      <c r="R618" s="15"/>
      <c r="S618" s="15" t="s">
        <v>187</v>
      </c>
      <c r="T618" s="38">
        <v>1</v>
      </c>
      <c r="U618" s="95"/>
      <c r="V618" s="95"/>
      <c r="W618" s="95"/>
      <c r="X618" s="95"/>
      <c r="Y618" s="95"/>
      <c r="Z618" s="15"/>
      <c r="AA618" s="15"/>
      <c r="AB618" s="39">
        <f t="shared" si="45"/>
        <v>16</v>
      </c>
      <c r="AC618" s="39">
        <f t="shared" si="46"/>
        <v>7</v>
      </c>
      <c r="AD618" s="96" t="s">
        <v>3040</v>
      </c>
      <c r="AE618" s="15" t="str">
        <f t="shared" si="47"/>
        <v>(IM-CoPI)</v>
      </c>
      <c r="AF618" s="39"/>
      <c r="AG618" s="39" t="s">
        <v>1560</v>
      </c>
      <c r="AH618" s="39" t="s">
        <v>1613</v>
      </c>
      <c r="AI618" s="39" t="s">
        <v>1561</v>
      </c>
      <c r="AJ618" s="39" t="s">
        <v>1613</v>
      </c>
      <c r="AK618" s="39" t="s">
        <v>1613</v>
      </c>
      <c r="AL618" s="15"/>
      <c r="AM618" s="15" t="s">
        <v>3038</v>
      </c>
      <c r="AN618" s="15"/>
      <c r="AO618" s="39"/>
      <c r="AP618" s="89">
        <f t="shared" si="48"/>
        <v>7</v>
      </c>
      <c r="AQ618" s="13" t="str">
        <f t="shared" si="49"/>
        <v>Inzet MO functieIM-CoPI</v>
      </c>
    </row>
    <row r="619" spans="1:43" x14ac:dyDescent="0.25">
      <c r="A619" s="15" t="s">
        <v>3023</v>
      </c>
      <c r="B619" s="15" t="s">
        <v>1608</v>
      </c>
      <c r="C619" s="15">
        <v>6</v>
      </c>
      <c r="D619" s="15" t="s">
        <v>3041</v>
      </c>
      <c r="E619" s="94">
        <v>200011988</v>
      </c>
      <c r="F619" s="15">
        <v>200035835</v>
      </c>
      <c r="G619" s="15" t="s">
        <v>3025</v>
      </c>
      <c r="H619" s="15" t="s">
        <v>3025</v>
      </c>
      <c r="I619" s="15" t="s">
        <v>3025</v>
      </c>
      <c r="J619" s="15"/>
      <c r="K619" s="15">
        <v>74</v>
      </c>
      <c r="L619" s="15"/>
      <c r="M619" s="15" t="s">
        <v>3042</v>
      </c>
      <c r="N619" s="15" t="s">
        <v>3042</v>
      </c>
      <c r="O619" s="15" t="s">
        <v>3042</v>
      </c>
      <c r="P619" s="15"/>
      <c r="Q619" s="15"/>
      <c r="R619" s="15"/>
      <c r="S619" s="15" t="s">
        <v>187</v>
      </c>
      <c r="T619" s="38">
        <v>1</v>
      </c>
      <c r="U619" s="95"/>
      <c r="V619" s="95"/>
      <c r="W619" s="95"/>
      <c r="X619" s="95"/>
      <c r="Y619" s="95"/>
      <c r="Z619" s="15"/>
      <c r="AA619" s="15"/>
      <c r="AB619" s="39">
        <f t="shared" si="45"/>
        <v>16</v>
      </c>
      <c r="AC619" s="39">
        <f t="shared" si="46"/>
        <v>8</v>
      </c>
      <c r="AD619" s="96" t="s">
        <v>3043</v>
      </c>
      <c r="AE619" s="15" t="str">
        <f t="shared" si="47"/>
        <v>(GIM-CoPI)</v>
      </c>
      <c r="AF619" s="39"/>
      <c r="AG619" s="39" t="s">
        <v>1560</v>
      </c>
      <c r="AH619" s="39" t="s">
        <v>1613</v>
      </c>
      <c r="AI619" s="39" t="s">
        <v>1561</v>
      </c>
      <c r="AJ619" s="39" t="s">
        <v>1613</v>
      </c>
      <c r="AK619" s="39" t="s">
        <v>1613</v>
      </c>
      <c r="AL619" s="15"/>
      <c r="AM619" s="15" t="s">
        <v>3041</v>
      </c>
      <c r="AN619" s="15"/>
      <c r="AO619" s="39"/>
      <c r="AP619" s="89">
        <f t="shared" si="48"/>
        <v>8</v>
      </c>
      <c r="AQ619" s="13" t="str">
        <f t="shared" si="49"/>
        <v>Inzet MO functieGIM-CoPI</v>
      </c>
    </row>
    <row r="620" spans="1:43" x14ac:dyDescent="0.25">
      <c r="A620" s="15" t="s">
        <v>3023</v>
      </c>
      <c r="B620" s="15" t="s">
        <v>1608</v>
      </c>
      <c r="C620" s="15">
        <v>7</v>
      </c>
      <c r="D620" s="15" t="s">
        <v>3044</v>
      </c>
      <c r="E620" s="94">
        <v>200011988</v>
      </c>
      <c r="F620" s="15">
        <v>200032723</v>
      </c>
      <c r="G620" s="15" t="s">
        <v>3025</v>
      </c>
      <c r="H620" s="15" t="s">
        <v>3025</v>
      </c>
      <c r="I620" s="15" t="s">
        <v>3025</v>
      </c>
      <c r="J620" s="15"/>
      <c r="K620" s="15">
        <v>74</v>
      </c>
      <c r="L620" s="15"/>
      <c r="M620" s="15" t="s">
        <v>3045</v>
      </c>
      <c r="N620" s="15" t="s">
        <v>3045</v>
      </c>
      <c r="O620" s="15" t="s">
        <v>3045</v>
      </c>
      <c r="P620" s="15"/>
      <c r="Q620" s="15"/>
      <c r="R620" s="15"/>
      <c r="S620" s="15" t="s">
        <v>187</v>
      </c>
      <c r="T620" s="38">
        <v>1</v>
      </c>
      <c r="U620" s="95"/>
      <c r="V620" s="95"/>
      <c r="W620" s="95"/>
      <c r="X620" s="95"/>
      <c r="Y620" s="95"/>
      <c r="Z620" s="15"/>
      <c r="AA620" s="15"/>
      <c r="AB620" s="39">
        <f t="shared" si="45"/>
        <v>16</v>
      </c>
      <c r="AC620" s="39">
        <f t="shared" si="46"/>
        <v>3</v>
      </c>
      <c r="AD620" s="96" t="s">
        <v>3046</v>
      </c>
      <c r="AE620" s="15" t="str">
        <f t="shared" si="47"/>
        <v>(ROL)</v>
      </c>
      <c r="AF620" s="39"/>
      <c r="AG620" s="39" t="s">
        <v>1560</v>
      </c>
      <c r="AH620" s="39" t="s">
        <v>1613</v>
      </c>
      <c r="AI620" s="39" t="s">
        <v>1561</v>
      </c>
      <c r="AJ620" s="39" t="s">
        <v>1613</v>
      </c>
      <c r="AK620" s="39" t="s">
        <v>1613</v>
      </c>
      <c r="AL620" s="15"/>
      <c r="AM620" s="15" t="s">
        <v>3044</v>
      </c>
      <c r="AN620" s="15"/>
      <c r="AO620" s="39"/>
      <c r="AP620" s="89">
        <f t="shared" si="48"/>
        <v>3</v>
      </c>
      <c r="AQ620" s="13" t="str">
        <f t="shared" si="49"/>
        <v>Inzet MO functieROL</v>
      </c>
    </row>
    <row r="621" spans="1:43" x14ac:dyDescent="0.25">
      <c r="A621" s="15" t="s">
        <v>3023</v>
      </c>
      <c r="B621" s="15" t="s">
        <v>1608</v>
      </c>
      <c r="C621" s="15">
        <v>8</v>
      </c>
      <c r="D621" s="15" t="s">
        <v>3047</v>
      </c>
      <c r="E621" s="94">
        <v>200011988</v>
      </c>
      <c r="F621" s="15">
        <v>200032722</v>
      </c>
      <c r="G621" s="15" t="s">
        <v>3025</v>
      </c>
      <c r="H621" s="15" t="s">
        <v>3025</v>
      </c>
      <c r="I621" s="15" t="s">
        <v>3025</v>
      </c>
      <c r="J621" s="15"/>
      <c r="K621" s="15">
        <v>74</v>
      </c>
      <c r="L621" s="15"/>
      <c r="M621" s="15" t="s">
        <v>3048</v>
      </c>
      <c r="N621" s="15" t="s">
        <v>3048</v>
      </c>
      <c r="O621" s="15" t="s">
        <v>3048</v>
      </c>
      <c r="P621" s="15"/>
      <c r="Q621" s="15"/>
      <c r="R621" s="15"/>
      <c r="S621" s="15" t="s">
        <v>187</v>
      </c>
      <c r="T621" s="38">
        <v>1</v>
      </c>
      <c r="U621" s="95"/>
      <c r="V621" s="95"/>
      <c r="W621" s="95"/>
      <c r="X621" s="95"/>
      <c r="Y621" s="95"/>
      <c r="Z621" s="15"/>
      <c r="AA621" s="15"/>
      <c r="AB621" s="39">
        <f t="shared" si="45"/>
        <v>16</v>
      </c>
      <c r="AC621" s="39">
        <f t="shared" si="46"/>
        <v>6</v>
      </c>
      <c r="AD621" s="96" t="s">
        <v>3049</v>
      </c>
      <c r="AE621" s="15" t="str">
        <f t="shared" si="47"/>
        <v>(IM-ROT)</v>
      </c>
      <c r="AF621" s="39"/>
      <c r="AG621" s="39" t="s">
        <v>1560</v>
      </c>
      <c r="AH621" s="39" t="s">
        <v>1613</v>
      </c>
      <c r="AI621" s="39" t="s">
        <v>1561</v>
      </c>
      <c r="AJ621" s="39" t="s">
        <v>1613</v>
      </c>
      <c r="AK621" s="39" t="s">
        <v>1613</v>
      </c>
      <c r="AL621" s="15"/>
      <c r="AM621" s="15" t="s">
        <v>3047</v>
      </c>
      <c r="AN621" s="15"/>
      <c r="AO621" s="39"/>
      <c r="AP621" s="89">
        <f t="shared" si="48"/>
        <v>6</v>
      </c>
      <c r="AQ621" s="13" t="str">
        <f t="shared" si="49"/>
        <v>Inzet MO functieIM-ROT</v>
      </c>
    </row>
    <row r="622" spans="1:43" x14ac:dyDescent="0.25">
      <c r="A622" s="15" t="s">
        <v>3023</v>
      </c>
      <c r="B622" s="15" t="s">
        <v>1608</v>
      </c>
      <c r="C622" s="15">
        <v>9</v>
      </c>
      <c r="D622" s="15" t="s">
        <v>3050</v>
      </c>
      <c r="E622" s="94">
        <v>200011988</v>
      </c>
      <c r="F622" s="15">
        <v>200035836</v>
      </c>
      <c r="G622" s="15" t="s">
        <v>3025</v>
      </c>
      <c r="H622" s="15" t="s">
        <v>3025</v>
      </c>
      <c r="I622" s="15" t="s">
        <v>3025</v>
      </c>
      <c r="J622" s="15"/>
      <c r="K622" s="15">
        <v>74</v>
      </c>
      <c r="L622" s="15"/>
      <c r="M622" s="15" t="s">
        <v>3051</v>
      </c>
      <c r="N622" s="15" t="s">
        <v>3051</v>
      </c>
      <c r="O622" s="15" t="s">
        <v>3051</v>
      </c>
      <c r="P622" s="15"/>
      <c r="Q622" s="15"/>
      <c r="R622" s="15"/>
      <c r="S622" s="15" t="s">
        <v>187</v>
      </c>
      <c r="T622" s="38">
        <v>1</v>
      </c>
      <c r="U622" s="95"/>
      <c r="V622" s="95"/>
      <c r="W622" s="95"/>
      <c r="X622" s="95"/>
      <c r="Y622" s="95"/>
      <c r="Z622" s="15"/>
      <c r="AA622" s="15"/>
      <c r="AB622" s="39">
        <f t="shared" si="45"/>
        <v>16</v>
      </c>
      <c r="AC622" s="39">
        <f t="shared" si="46"/>
        <v>7</v>
      </c>
      <c r="AD622" s="96" t="s">
        <v>3052</v>
      </c>
      <c r="AE622" s="15" t="str">
        <f t="shared" si="47"/>
        <v>(GIM-ROT)</v>
      </c>
      <c r="AF622" s="39"/>
      <c r="AG622" s="39" t="s">
        <v>1560</v>
      </c>
      <c r="AH622" s="39" t="s">
        <v>1613</v>
      </c>
      <c r="AI622" s="39" t="s">
        <v>1561</v>
      </c>
      <c r="AJ622" s="39" t="s">
        <v>1613</v>
      </c>
      <c r="AK622" s="39" t="s">
        <v>1613</v>
      </c>
      <c r="AL622" s="15"/>
      <c r="AM622" s="15" t="s">
        <v>3050</v>
      </c>
      <c r="AN622" s="15"/>
      <c r="AO622" s="39"/>
      <c r="AP622" s="89">
        <f t="shared" si="48"/>
        <v>7</v>
      </c>
      <c r="AQ622" s="13" t="str">
        <f t="shared" si="49"/>
        <v>Inzet MO functieGIM-ROT</v>
      </c>
    </row>
    <row r="623" spans="1:43" x14ac:dyDescent="0.25">
      <c r="A623" s="15" t="s">
        <v>3023</v>
      </c>
      <c r="B623" s="15" t="s">
        <v>1608</v>
      </c>
      <c r="C623" s="15">
        <v>10</v>
      </c>
      <c r="D623" s="15" t="s">
        <v>3053</v>
      </c>
      <c r="E623" s="94">
        <v>200011988</v>
      </c>
      <c r="F623" s="15">
        <v>200035838</v>
      </c>
      <c r="G623" s="15" t="s">
        <v>3025</v>
      </c>
      <c r="H623" s="15" t="s">
        <v>3025</v>
      </c>
      <c r="I623" s="15" t="s">
        <v>3025</v>
      </c>
      <c r="J623" s="15"/>
      <c r="K623" s="15">
        <v>74</v>
      </c>
      <c r="L623" s="15"/>
      <c r="M623" s="15" t="s">
        <v>3054</v>
      </c>
      <c r="N623" s="15" t="s">
        <v>3054</v>
      </c>
      <c r="O623" s="15" t="s">
        <v>3054</v>
      </c>
      <c r="P623" s="15"/>
      <c r="Q623" s="15"/>
      <c r="R623" s="15"/>
      <c r="S623" s="15" t="s">
        <v>187</v>
      </c>
      <c r="T623" s="38">
        <v>1</v>
      </c>
      <c r="U623" s="95"/>
      <c r="V623" s="95"/>
      <c r="W623" s="95"/>
      <c r="X623" s="95"/>
      <c r="Y623" s="95"/>
      <c r="Z623" s="15"/>
      <c r="AA623" s="15"/>
      <c r="AB623" s="39">
        <f t="shared" si="45"/>
        <v>16</v>
      </c>
      <c r="AC623" s="39">
        <f t="shared" si="46"/>
        <v>17</v>
      </c>
      <c r="AD623" s="96" t="s">
        <v>3055</v>
      </c>
      <c r="AE623" s="15" t="str">
        <f t="shared" si="47"/>
        <v>(AC-BZ)</v>
      </c>
      <c r="AF623" s="39"/>
      <c r="AG623" s="39" t="s">
        <v>1560</v>
      </c>
      <c r="AH623" s="39" t="s">
        <v>1613</v>
      </c>
      <c r="AI623" s="39" t="s">
        <v>1561</v>
      </c>
      <c r="AJ623" s="39" t="s">
        <v>1613</v>
      </c>
      <c r="AK623" s="39" t="s">
        <v>1613</v>
      </c>
      <c r="AL623" s="15"/>
      <c r="AM623" s="15" t="s">
        <v>3056</v>
      </c>
      <c r="AN623" s="15"/>
      <c r="AO623" s="39"/>
      <c r="AP623" s="89">
        <f t="shared" si="48"/>
        <v>5</v>
      </c>
      <c r="AQ623" s="13" t="str">
        <f t="shared" si="49"/>
        <v>Inzet MO functieAC-Bevolkingszorg</v>
      </c>
    </row>
    <row r="624" spans="1:43" x14ac:dyDescent="0.25">
      <c r="A624" s="15" t="s">
        <v>3023</v>
      </c>
      <c r="B624" s="15" t="s">
        <v>1608</v>
      </c>
      <c r="C624" s="15">
        <v>11</v>
      </c>
      <c r="D624" s="15" t="s">
        <v>3057</v>
      </c>
      <c r="E624" s="94">
        <v>200011988</v>
      </c>
      <c r="F624" s="15">
        <v>200035837</v>
      </c>
      <c r="G624" s="15" t="s">
        <v>3025</v>
      </c>
      <c r="H624" s="15" t="s">
        <v>3025</v>
      </c>
      <c r="I624" s="15" t="s">
        <v>3025</v>
      </c>
      <c r="J624" s="15"/>
      <c r="K624" s="15">
        <v>74</v>
      </c>
      <c r="L624" s="15"/>
      <c r="M624" s="15" t="s">
        <v>3058</v>
      </c>
      <c r="N624" s="15" t="s">
        <v>3058</v>
      </c>
      <c r="O624" s="15" t="s">
        <v>3058</v>
      </c>
      <c r="P624" s="15"/>
      <c r="Q624" s="15"/>
      <c r="R624" s="15"/>
      <c r="S624" s="15" t="s">
        <v>187</v>
      </c>
      <c r="T624" s="38">
        <v>1</v>
      </c>
      <c r="U624" s="95"/>
      <c r="V624" s="95"/>
      <c r="W624" s="95"/>
      <c r="X624" s="95"/>
      <c r="Y624" s="95"/>
      <c r="Z624" s="15"/>
      <c r="AA624" s="15"/>
      <c r="AB624" s="39">
        <f t="shared" si="45"/>
        <v>16</v>
      </c>
      <c r="AC624" s="39">
        <f t="shared" si="46"/>
        <v>19</v>
      </c>
      <c r="AD624" s="96" t="s">
        <v>3059</v>
      </c>
      <c r="AE624" s="15" t="str">
        <f t="shared" si="47"/>
        <v>(AC-CC)</v>
      </c>
      <c r="AF624" s="39"/>
      <c r="AG624" s="39" t="s">
        <v>1560</v>
      </c>
      <c r="AH624" s="39" t="s">
        <v>1613</v>
      </c>
      <c r="AI624" s="39" t="s">
        <v>1561</v>
      </c>
      <c r="AJ624" s="39" t="s">
        <v>1613</v>
      </c>
      <c r="AK624" s="39" t="s">
        <v>1613</v>
      </c>
      <c r="AL624" s="15"/>
      <c r="AM624" s="15" t="s">
        <v>3060</v>
      </c>
      <c r="AN624" s="15"/>
      <c r="AO624" s="39"/>
      <c r="AP624" s="89">
        <f t="shared" si="48"/>
        <v>5</v>
      </c>
      <c r="AQ624" s="13" t="str">
        <f t="shared" si="49"/>
        <v>Inzet MO functieAC-Crisis Communica</v>
      </c>
    </row>
    <row r="625" spans="1:43" x14ac:dyDescent="0.25">
      <c r="A625" s="15" t="s">
        <v>3023</v>
      </c>
      <c r="B625" s="15" t="s">
        <v>1608</v>
      </c>
      <c r="C625" s="15">
        <v>12</v>
      </c>
      <c r="D625" s="15" t="s">
        <v>3061</v>
      </c>
      <c r="E625" s="94">
        <v>200011988</v>
      </c>
      <c r="F625" s="15">
        <v>200035839</v>
      </c>
      <c r="G625" s="15" t="s">
        <v>3025</v>
      </c>
      <c r="H625" s="15" t="s">
        <v>3025</v>
      </c>
      <c r="I625" s="15" t="s">
        <v>3025</v>
      </c>
      <c r="J625" s="15"/>
      <c r="K625" s="15">
        <v>74</v>
      </c>
      <c r="L625" s="15"/>
      <c r="M625" s="15" t="s">
        <v>3062</v>
      </c>
      <c r="N625" s="15" t="s">
        <v>3062</v>
      </c>
      <c r="O625" s="15" t="s">
        <v>3062</v>
      </c>
      <c r="P625" s="15"/>
      <c r="Q625" s="15"/>
      <c r="R625" s="15"/>
      <c r="S625" s="15" t="s">
        <v>187</v>
      </c>
      <c r="T625" s="38">
        <v>1</v>
      </c>
      <c r="U625" s="95"/>
      <c r="V625" s="95"/>
      <c r="W625" s="95"/>
      <c r="X625" s="95"/>
      <c r="Y625" s="95"/>
      <c r="Z625" s="15"/>
      <c r="AA625" s="15"/>
      <c r="AB625" s="39">
        <f t="shared" si="45"/>
        <v>16</v>
      </c>
      <c r="AC625" s="39">
        <f t="shared" si="46"/>
        <v>16</v>
      </c>
      <c r="AD625" s="96" t="s">
        <v>3063</v>
      </c>
      <c r="AE625" s="15" t="str">
        <f t="shared" si="47"/>
        <v>(AC-ON)</v>
      </c>
      <c r="AF625" s="39"/>
      <c r="AG625" s="39" t="s">
        <v>1560</v>
      </c>
      <c r="AH625" s="39" t="s">
        <v>1613</v>
      </c>
      <c r="AI625" s="39" t="s">
        <v>1561</v>
      </c>
      <c r="AJ625" s="39" t="s">
        <v>1613</v>
      </c>
      <c r="AK625" s="39" t="s">
        <v>1613</v>
      </c>
      <c r="AL625" s="15"/>
      <c r="AM625" s="15" t="s">
        <v>3064</v>
      </c>
      <c r="AN625" s="15"/>
      <c r="AO625" s="39"/>
      <c r="AP625" s="89">
        <f t="shared" si="48"/>
        <v>5</v>
      </c>
      <c r="AQ625" s="13" t="str">
        <f t="shared" si="49"/>
        <v>Inzet MO functieAC-Ondersteuning</v>
      </c>
    </row>
    <row r="626" spans="1:43" x14ac:dyDescent="0.25">
      <c r="A626" s="15" t="s">
        <v>3023</v>
      </c>
      <c r="B626" s="15" t="s">
        <v>1608</v>
      </c>
      <c r="C626" s="15">
        <v>13</v>
      </c>
      <c r="D626" s="15" t="s">
        <v>3065</v>
      </c>
      <c r="E626" s="94">
        <v>200011988</v>
      </c>
      <c r="F626" s="15">
        <v>200035841</v>
      </c>
      <c r="G626" s="15" t="s">
        <v>3025</v>
      </c>
      <c r="H626" s="15" t="s">
        <v>3025</v>
      </c>
      <c r="I626" s="15" t="s">
        <v>3025</v>
      </c>
      <c r="J626" s="15"/>
      <c r="K626" s="15">
        <v>74</v>
      </c>
      <c r="L626" s="15"/>
      <c r="M626" s="15" t="s">
        <v>3066</v>
      </c>
      <c r="N626" s="15" t="s">
        <v>3066</v>
      </c>
      <c r="O626" s="15" t="s">
        <v>3066</v>
      </c>
      <c r="P626" s="15"/>
      <c r="Q626" s="15"/>
      <c r="R626" s="15"/>
      <c r="S626" s="15" t="s">
        <v>187</v>
      </c>
      <c r="T626" s="38">
        <v>1</v>
      </c>
      <c r="U626" s="95"/>
      <c r="V626" s="95"/>
      <c r="W626" s="95"/>
      <c r="X626" s="95"/>
      <c r="Y626" s="95"/>
      <c r="Z626" s="15"/>
      <c r="AA626" s="15"/>
      <c r="AB626" s="39">
        <f t="shared" si="45"/>
        <v>16</v>
      </c>
      <c r="AC626" s="39">
        <f t="shared" si="46"/>
        <v>18</v>
      </c>
      <c r="AD626" s="96" t="s">
        <v>3067</v>
      </c>
      <c r="AE626" s="15" t="str">
        <f t="shared" si="47"/>
        <v>(Sectie BZ)</v>
      </c>
      <c r="AF626" s="39"/>
      <c r="AG626" s="39" t="s">
        <v>1560</v>
      </c>
      <c r="AH626" s="39" t="s">
        <v>1613</v>
      </c>
      <c r="AI626" s="39" t="s">
        <v>1561</v>
      </c>
      <c r="AJ626" s="39" t="s">
        <v>1613</v>
      </c>
      <c r="AK626" s="39" t="s">
        <v>1613</v>
      </c>
      <c r="AL626" s="15"/>
      <c r="AM626" s="99" t="s">
        <v>12095</v>
      </c>
      <c r="AN626" s="15"/>
      <c r="AO626" s="39"/>
      <c r="AP626" s="89">
        <f t="shared" si="48"/>
        <v>9</v>
      </c>
      <c r="AQ626" s="13" t="str">
        <f t="shared" si="49"/>
        <v>Inzet MO functieSectie Bevolkingsz</v>
      </c>
    </row>
    <row r="627" spans="1:43" x14ac:dyDescent="0.25">
      <c r="A627" s="15" t="s">
        <v>3023</v>
      </c>
      <c r="B627" s="15" t="s">
        <v>1608</v>
      </c>
      <c r="C627" s="15">
        <v>14</v>
      </c>
      <c r="D627" s="15" t="s">
        <v>3068</v>
      </c>
      <c r="E627" s="94">
        <v>200011988</v>
      </c>
      <c r="F627" s="15">
        <v>200035840</v>
      </c>
      <c r="G627" s="15" t="s">
        <v>3025</v>
      </c>
      <c r="H627" s="15" t="s">
        <v>3025</v>
      </c>
      <c r="I627" s="15" t="s">
        <v>3025</v>
      </c>
      <c r="J627" s="15"/>
      <c r="K627" s="15">
        <v>74</v>
      </c>
      <c r="L627" s="15"/>
      <c r="M627" s="15" t="s">
        <v>3069</v>
      </c>
      <c r="N627" s="15" t="s">
        <v>3069</v>
      </c>
      <c r="O627" s="15" t="s">
        <v>3069</v>
      </c>
      <c r="P627" s="15"/>
      <c r="Q627" s="15"/>
      <c r="R627" s="15"/>
      <c r="S627" s="15" t="s">
        <v>187</v>
      </c>
      <c r="T627" s="38">
        <v>1</v>
      </c>
      <c r="U627" s="95"/>
      <c r="V627" s="95"/>
      <c r="W627" s="95"/>
      <c r="X627" s="95"/>
      <c r="Y627" s="95"/>
      <c r="Z627" s="15"/>
      <c r="AA627" s="15"/>
      <c r="AB627" s="39">
        <f t="shared" si="45"/>
        <v>16</v>
      </c>
      <c r="AC627" s="39">
        <f t="shared" si="46"/>
        <v>16</v>
      </c>
      <c r="AD627" s="96" t="s">
        <v>3070</v>
      </c>
      <c r="AE627" s="15" t="str">
        <f t="shared" si="47"/>
        <v>(Sectie Brw.)</v>
      </c>
      <c r="AF627" s="39"/>
      <c r="AG627" s="39" t="s">
        <v>1560</v>
      </c>
      <c r="AH627" s="39" t="s">
        <v>1613</v>
      </c>
      <c r="AI627" s="39" t="s">
        <v>1561</v>
      </c>
      <c r="AJ627" s="39" t="s">
        <v>1613</v>
      </c>
      <c r="AK627" s="39" t="s">
        <v>1613</v>
      </c>
      <c r="AL627" s="15"/>
      <c r="AM627" s="99" t="s">
        <v>12096</v>
      </c>
      <c r="AN627" s="15"/>
      <c r="AO627" s="39"/>
      <c r="AP627" s="89">
        <f t="shared" si="48"/>
        <v>11</v>
      </c>
      <c r="AQ627" s="13" t="str">
        <f t="shared" si="49"/>
        <v>Inzet MO functieSectie Brandweer</v>
      </c>
    </row>
    <row r="628" spans="1:43" x14ac:dyDescent="0.25">
      <c r="A628" s="15" t="s">
        <v>3023</v>
      </c>
      <c r="B628" s="15" t="s">
        <v>1608</v>
      </c>
      <c r="C628" s="15">
        <v>15</v>
      </c>
      <c r="D628" s="15" t="s">
        <v>3071</v>
      </c>
      <c r="E628" s="94">
        <v>200011988</v>
      </c>
      <c r="F628" s="15">
        <v>200032724</v>
      </c>
      <c r="G628" s="15" t="s">
        <v>3025</v>
      </c>
      <c r="H628" s="15" t="s">
        <v>3025</v>
      </c>
      <c r="I628" s="15" t="s">
        <v>3025</v>
      </c>
      <c r="J628" s="15"/>
      <c r="K628" s="15">
        <v>74</v>
      </c>
      <c r="L628" s="15"/>
      <c r="M628" s="15" t="s">
        <v>3072</v>
      </c>
      <c r="N628" s="15" t="s">
        <v>3072</v>
      </c>
      <c r="O628" s="15" t="s">
        <v>3072</v>
      </c>
      <c r="P628" s="15"/>
      <c r="Q628" s="15"/>
      <c r="R628" s="15"/>
      <c r="S628" s="15" t="s">
        <v>187</v>
      </c>
      <c r="T628" s="38">
        <v>1</v>
      </c>
      <c r="U628" s="95"/>
      <c r="V628" s="95"/>
      <c r="W628" s="95"/>
      <c r="X628" s="95"/>
      <c r="Y628" s="95"/>
      <c r="Z628" s="15"/>
      <c r="AA628" s="15"/>
      <c r="AB628" s="39">
        <f t="shared" si="45"/>
        <v>16</v>
      </c>
      <c r="AC628" s="39">
        <f t="shared" si="46"/>
        <v>18</v>
      </c>
      <c r="AD628" s="96" t="s">
        <v>3073</v>
      </c>
      <c r="AE628" s="15" t="str">
        <f t="shared" si="47"/>
        <v>(Sectie Comm.)</v>
      </c>
      <c r="AF628" s="39"/>
      <c r="AG628" s="39" t="s">
        <v>1560</v>
      </c>
      <c r="AH628" s="39" t="s">
        <v>1613</v>
      </c>
      <c r="AI628" s="39" t="s">
        <v>1561</v>
      </c>
      <c r="AJ628" s="39" t="s">
        <v>1613</v>
      </c>
      <c r="AK628" s="39" t="s">
        <v>1613</v>
      </c>
      <c r="AL628" s="15"/>
      <c r="AM628" s="99" t="s">
        <v>12097</v>
      </c>
      <c r="AN628" s="15"/>
      <c r="AO628" s="39"/>
      <c r="AP628" s="89">
        <f t="shared" si="48"/>
        <v>12</v>
      </c>
      <c r="AQ628" s="13" t="str">
        <f t="shared" si="49"/>
        <v>Inzet MO functieSectie Crisis Comm</v>
      </c>
    </row>
    <row r="629" spans="1:43" x14ac:dyDescent="0.25">
      <c r="A629" s="15" t="s">
        <v>3023</v>
      </c>
      <c r="B629" s="15" t="s">
        <v>1608</v>
      </c>
      <c r="C629" s="15">
        <v>16</v>
      </c>
      <c r="D629" s="15" t="s">
        <v>3074</v>
      </c>
      <c r="E629" s="94">
        <v>200011988</v>
      </c>
      <c r="F629" s="15">
        <v>200035842</v>
      </c>
      <c r="G629" s="15" t="s">
        <v>3025</v>
      </c>
      <c r="H629" s="15" t="s">
        <v>3025</v>
      </c>
      <c r="I629" s="15" t="s">
        <v>3025</v>
      </c>
      <c r="J629" s="15"/>
      <c r="K629" s="15">
        <v>74</v>
      </c>
      <c r="L629" s="15"/>
      <c r="M629" s="15" t="s">
        <v>3075</v>
      </c>
      <c r="N629" s="15" t="s">
        <v>3075</v>
      </c>
      <c r="O629" s="15" t="s">
        <v>3075</v>
      </c>
      <c r="P629" s="15"/>
      <c r="Q629" s="15"/>
      <c r="R629" s="15"/>
      <c r="S629" s="15" t="s">
        <v>187</v>
      </c>
      <c r="T629" s="38">
        <v>1</v>
      </c>
      <c r="U629" s="95"/>
      <c r="V629" s="95"/>
      <c r="W629" s="95"/>
      <c r="X629" s="95"/>
      <c r="Y629" s="95"/>
      <c r="Z629" s="15"/>
      <c r="AA629" s="15"/>
      <c r="AB629" s="39">
        <f t="shared" si="45"/>
        <v>16</v>
      </c>
      <c r="AC629" s="39">
        <f t="shared" si="46"/>
        <v>19</v>
      </c>
      <c r="AD629" s="96" t="s">
        <v>3076</v>
      </c>
      <c r="AE629" s="15" t="str">
        <f t="shared" si="47"/>
        <v>(Sectie Geneesk.)</v>
      </c>
      <c r="AF629" s="39"/>
      <c r="AG629" s="39" t="s">
        <v>1560</v>
      </c>
      <c r="AH629" s="39" t="s">
        <v>1613</v>
      </c>
      <c r="AI629" s="39" t="s">
        <v>1561</v>
      </c>
      <c r="AJ629" s="39" t="s">
        <v>1613</v>
      </c>
      <c r="AK629" s="39" t="s">
        <v>1613</v>
      </c>
      <c r="AL629" s="15"/>
      <c r="AM629" s="99" t="s">
        <v>12098</v>
      </c>
      <c r="AN629" s="15"/>
      <c r="AO629" s="39"/>
      <c r="AP629" s="89">
        <f t="shared" si="48"/>
        <v>15</v>
      </c>
      <c r="AQ629" s="13" t="str">
        <f t="shared" si="49"/>
        <v>Inzet MO functieSectie Geneeskundig</v>
      </c>
    </row>
    <row r="630" spans="1:43" x14ac:dyDescent="0.25">
      <c r="A630" s="15" t="s">
        <v>3023</v>
      </c>
      <c r="B630" s="15" t="s">
        <v>1608</v>
      </c>
      <c r="C630" s="15">
        <v>17</v>
      </c>
      <c r="D630" s="15" t="s">
        <v>3077</v>
      </c>
      <c r="E630" s="94">
        <v>200011988</v>
      </c>
      <c r="F630" s="15">
        <v>200032725</v>
      </c>
      <c r="G630" s="15" t="s">
        <v>3025</v>
      </c>
      <c r="H630" s="15" t="s">
        <v>3025</v>
      </c>
      <c r="I630" s="15" t="s">
        <v>3025</v>
      </c>
      <c r="J630" s="15"/>
      <c r="K630" s="15">
        <v>74</v>
      </c>
      <c r="L630" s="15"/>
      <c r="M630" s="15" t="s">
        <v>3078</v>
      </c>
      <c r="N630" s="15" t="s">
        <v>3078</v>
      </c>
      <c r="O630" s="15" t="s">
        <v>3078</v>
      </c>
      <c r="P630" s="15"/>
      <c r="Q630" s="15"/>
      <c r="R630" s="15"/>
      <c r="S630" s="15" t="s">
        <v>187</v>
      </c>
      <c r="T630" s="38">
        <v>1</v>
      </c>
      <c r="U630" s="95"/>
      <c r="V630" s="95"/>
      <c r="W630" s="95"/>
      <c r="X630" s="95"/>
      <c r="Y630" s="95"/>
      <c r="Z630" s="15"/>
      <c r="AA630" s="15"/>
      <c r="AB630" s="39">
        <f t="shared" si="45"/>
        <v>16</v>
      </c>
      <c r="AC630" s="39">
        <f t="shared" si="46"/>
        <v>9</v>
      </c>
      <c r="AD630" s="96" t="s">
        <v>3079</v>
      </c>
      <c r="AE630" s="15" t="str">
        <f t="shared" si="47"/>
        <v>(Sectie IM)</v>
      </c>
      <c r="AF630" s="39"/>
      <c r="AG630" s="39" t="s">
        <v>1560</v>
      </c>
      <c r="AH630" s="39" t="s">
        <v>1613</v>
      </c>
      <c r="AI630" s="39" t="s">
        <v>1561</v>
      </c>
      <c r="AJ630" s="39" t="s">
        <v>1613</v>
      </c>
      <c r="AK630" s="39" t="s">
        <v>1613</v>
      </c>
      <c r="AL630" s="15"/>
      <c r="AM630" s="99" t="s">
        <v>3077</v>
      </c>
      <c r="AN630" s="15"/>
      <c r="AO630" s="39"/>
      <c r="AP630" s="89">
        <f t="shared" si="48"/>
        <v>9</v>
      </c>
      <c r="AQ630" s="13" t="str">
        <f t="shared" si="49"/>
        <v>Inzet MO functieSectie IM</v>
      </c>
    </row>
    <row r="631" spans="1:43" x14ac:dyDescent="0.25">
      <c r="A631" s="15" t="s">
        <v>3023</v>
      </c>
      <c r="B631" s="15" t="s">
        <v>1608</v>
      </c>
      <c r="C631" s="15">
        <v>18</v>
      </c>
      <c r="D631" s="15" t="s">
        <v>3080</v>
      </c>
      <c r="E631" s="94">
        <v>200011988</v>
      </c>
      <c r="F631" s="15">
        <v>200035843</v>
      </c>
      <c r="G631" s="15" t="s">
        <v>3025</v>
      </c>
      <c r="H631" s="15" t="s">
        <v>3025</v>
      </c>
      <c r="I631" s="15" t="s">
        <v>3025</v>
      </c>
      <c r="J631" s="15"/>
      <c r="K631" s="15">
        <v>74</v>
      </c>
      <c r="L631" s="15"/>
      <c r="M631" s="15" t="s">
        <v>3081</v>
      </c>
      <c r="N631" s="15" t="s">
        <v>3081</v>
      </c>
      <c r="O631" s="15" t="s">
        <v>3081</v>
      </c>
      <c r="P631" s="15"/>
      <c r="Q631" s="15"/>
      <c r="R631" s="15"/>
      <c r="S631" s="15" t="s">
        <v>187</v>
      </c>
      <c r="T631" s="38">
        <v>1</v>
      </c>
      <c r="U631" s="95"/>
      <c r="V631" s="95"/>
      <c r="W631" s="95"/>
      <c r="X631" s="95"/>
      <c r="Y631" s="95"/>
      <c r="Z631" s="15"/>
      <c r="AA631" s="15"/>
      <c r="AB631" s="39">
        <f t="shared" si="45"/>
        <v>16</v>
      </c>
      <c r="AC631" s="39">
        <f t="shared" si="46"/>
        <v>20</v>
      </c>
      <c r="AD631" s="96" t="s">
        <v>3082</v>
      </c>
      <c r="AE631" s="15" t="str">
        <f t="shared" si="47"/>
        <v>(Sectie ondersteuning)</v>
      </c>
      <c r="AF631" s="39"/>
      <c r="AG631" s="39" t="s">
        <v>1560</v>
      </c>
      <c r="AH631" s="39" t="s">
        <v>1613</v>
      </c>
      <c r="AI631" s="39" t="s">
        <v>1561</v>
      </c>
      <c r="AJ631" s="39" t="s">
        <v>1613</v>
      </c>
      <c r="AK631" s="39" t="s">
        <v>1613</v>
      </c>
      <c r="AL631" s="15"/>
      <c r="AM631" s="99" t="s">
        <v>12099</v>
      </c>
      <c r="AN631" s="15"/>
      <c r="AO631" s="39"/>
      <c r="AP631" s="89">
        <f t="shared" si="48"/>
        <v>20</v>
      </c>
      <c r="AQ631" s="13" t="str">
        <f t="shared" si="49"/>
        <v>Inzet MO functieSectie Ondersteuning</v>
      </c>
    </row>
    <row r="632" spans="1:43" x14ac:dyDescent="0.25">
      <c r="A632" s="15" t="s">
        <v>3023</v>
      </c>
      <c r="B632" s="15" t="s">
        <v>1608</v>
      </c>
      <c r="C632" s="15">
        <v>19</v>
      </c>
      <c r="D632" s="15" t="s">
        <v>3083</v>
      </c>
      <c r="E632" s="94">
        <v>200011988</v>
      </c>
      <c r="F632" s="15">
        <v>200035844</v>
      </c>
      <c r="G632" s="15" t="s">
        <v>3025</v>
      </c>
      <c r="H632" s="15" t="s">
        <v>3025</v>
      </c>
      <c r="I632" s="15" t="s">
        <v>3025</v>
      </c>
      <c r="J632" s="15"/>
      <c r="K632" s="15">
        <v>74</v>
      </c>
      <c r="L632" s="15"/>
      <c r="M632" s="15" t="s">
        <v>3084</v>
      </c>
      <c r="N632" s="15" t="s">
        <v>3084</v>
      </c>
      <c r="O632" s="15" t="s">
        <v>3084</v>
      </c>
      <c r="P632" s="15"/>
      <c r="Q632" s="15"/>
      <c r="R632" s="15"/>
      <c r="S632" s="15" t="s">
        <v>187</v>
      </c>
      <c r="T632" s="38">
        <v>1</v>
      </c>
      <c r="U632" s="95"/>
      <c r="V632" s="95"/>
      <c r="W632" s="95"/>
      <c r="X632" s="95"/>
      <c r="Y632" s="95"/>
      <c r="Z632" s="15"/>
      <c r="AA632" s="15"/>
      <c r="AB632" s="39">
        <f t="shared" si="45"/>
        <v>16</v>
      </c>
      <c r="AC632" s="39">
        <f t="shared" si="46"/>
        <v>14</v>
      </c>
      <c r="AD632" s="96" t="s">
        <v>3085</v>
      </c>
      <c r="AE632" s="15" t="str">
        <f t="shared" si="47"/>
        <v>(Sectie politie)</v>
      </c>
      <c r="AF632" s="39"/>
      <c r="AG632" s="39" t="s">
        <v>1560</v>
      </c>
      <c r="AH632" s="39" t="s">
        <v>1613</v>
      </c>
      <c r="AI632" s="39" t="s">
        <v>1561</v>
      </c>
      <c r="AJ632" s="39" t="s">
        <v>1613</v>
      </c>
      <c r="AK632" s="39" t="s">
        <v>1613</v>
      </c>
      <c r="AL632" s="15"/>
      <c r="AM632" s="99" t="s">
        <v>12100</v>
      </c>
      <c r="AN632" s="15"/>
      <c r="AO632" s="39"/>
      <c r="AP632" s="89">
        <f t="shared" si="48"/>
        <v>14</v>
      </c>
      <c r="AQ632" s="13" t="str">
        <f t="shared" si="49"/>
        <v>Inzet MO functieSectie Politie</v>
      </c>
    </row>
    <row r="633" spans="1:43" x14ac:dyDescent="0.25">
      <c r="A633" s="15" t="s">
        <v>3023</v>
      </c>
      <c r="B633" s="15" t="s">
        <v>1608</v>
      </c>
      <c r="C633" s="15">
        <v>20</v>
      </c>
      <c r="D633" s="15" t="s">
        <v>3086</v>
      </c>
      <c r="E633" s="94">
        <v>200011988</v>
      </c>
      <c r="F633" s="15">
        <v>200032726</v>
      </c>
      <c r="G633" s="15" t="s">
        <v>3025</v>
      </c>
      <c r="H633" s="15" t="s">
        <v>3025</v>
      </c>
      <c r="I633" s="15" t="s">
        <v>3025</v>
      </c>
      <c r="J633" s="15"/>
      <c r="K633" s="15">
        <v>74</v>
      </c>
      <c r="L633" s="15"/>
      <c r="M633" s="15" t="s">
        <v>3087</v>
      </c>
      <c r="N633" s="15" t="s">
        <v>3087</v>
      </c>
      <c r="O633" s="15" t="s">
        <v>3087</v>
      </c>
      <c r="P633" s="15"/>
      <c r="Q633" s="15"/>
      <c r="R633" s="15"/>
      <c r="S633" s="15" t="s">
        <v>187</v>
      </c>
      <c r="T633" s="38">
        <v>1</v>
      </c>
      <c r="U633" s="95"/>
      <c r="V633" s="95"/>
      <c r="W633" s="95"/>
      <c r="X633" s="95"/>
      <c r="Y633" s="95"/>
      <c r="Z633" s="15"/>
      <c r="AA633" s="15"/>
      <c r="AB633" s="39">
        <f t="shared" si="45"/>
        <v>16</v>
      </c>
      <c r="AC633" s="39">
        <f t="shared" si="46"/>
        <v>8</v>
      </c>
      <c r="AD633" s="96" t="s">
        <v>3088</v>
      </c>
      <c r="AE633" s="15" t="str">
        <f t="shared" si="47"/>
        <v>(Kern-ROT)</v>
      </c>
      <c r="AF633" s="39"/>
      <c r="AG633" s="39" t="s">
        <v>1560</v>
      </c>
      <c r="AH633" s="39" t="s">
        <v>1613</v>
      </c>
      <c r="AI633" s="39" t="s">
        <v>1561</v>
      </c>
      <c r="AJ633" s="39" t="s">
        <v>1613</v>
      </c>
      <c r="AK633" s="39" t="s">
        <v>1613</v>
      </c>
      <c r="AL633" s="15"/>
      <c r="AM633" s="15" t="s">
        <v>3086</v>
      </c>
      <c r="AN633" s="15"/>
      <c r="AO633" s="39"/>
      <c r="AP633" s="89">
        <f t="shared" si="48"/>
        <v>8</v>
      </c>
      <c r="AQ633" s="13" t="str">
        <f t="shared" si="49"/>
        <v>Inzet MO functieKern-ROT</v>
      </c>
    </row>
    <row r="634" spans="1:43" x14ac:dyDescent="0.25">
      <c r="A634" s="15" t="s">
        <v>3023</v>
      </c>
      <c r="B634" s="15" t="s">
        <v>1608</v>
      </c>
      <c r="C634" s="15">
        <v>21</v>
      </c>
      <c r="D634" s="15" t="s">
        <v>3089</v>
      </c>
      <c r="E634" s="94">
        <v>200011988</v>
      </c>
      <c r="F634" s="15">
        <v>200032727</v>
      </c>
      <c r="G634" s="15" t="s">
        <v>3025</v>
      </c>
      <c r="H634" s="15" t="s">
        <v>3025</v>
      </c>
      <c r="I634" s="15" t="s">
        <v>3025</v>
      </c>
      <c r="J634" s="15"/>
      <c r="K634" s="15">
        <v>74</v>
      </c>
      <c r="L634" s="15"/>
      <c r="M634" s="15" t="s">
        <v>3090</v>
      </c>
      <c r="N634" s="15" t="s">
        <v>3090</v>
      </c>
      <c r="O634" s="15" t="s">
        <v>3090</v>
      </c>
      <c r="P634" s="15"/>
      <c r="Q634" s="15"/>
      <c r="R634" s="15"/>
      <c r="S634" s="15" t="s">
        <v>187</v>
      </c>
      <c r="T634" s="38">
        <v>1</v>
      </c>
      <c r="U634" s="95"/>
      <c r="V634" s="95"/>
      <c r="W634" s="95"/>
      <c r="X634" s="95"/>
      <c r="Y634" s="95"/>
      <c r="Z634" s="15"/>
      <c r="AA634" s="15"/>
      <c r="AB634" s="39">
        <f t="shared" si="45"/>
        <v>16</v>
      </c>
      <c r="AC634" s="39">
        <f t="shared" si="46"/>
        <v>19</v>
      </c>
      <c r="AD634" s="96" t="s">
        <v>3091</v>
      </c>
      <c r="AE634" s="15" t="str">
        <f t="shared" si="47"/>
        <v/>
      </c>
      <c r="AF634" s="39"/>
      <c r="AG634" s="39" t="s">
        <v>1560</v>
      </c>
      <c r="AH634" s="39" t="s">
        <v>1613</v>
      </c>
      <c r="AI634" s="39" t="s">
        <v>1561</v>
      </c>
      <c r="AJ634" s="39" t="s">
        <v>1613</v>
      </c>
      <c r="AK634" s="39" t="s">
        <v>2577</v>
      </c>
      <c r="AL634" s="15"/>
      <c r="AM634" s="15"/>
      <c r="AN634" s="15"/>
      <c r="AO634" s="39"/>
      <c r="AP634" s="89">
        <f t="shared" si="48"/>
        <v>0</v>
      </c>
      <c r="AQ634" s="13" t="str">
        <f t="shared" si="49"/>
        <v>Inzet MO functieKern-ROT stil alarm</v>
      </c>
    </row>
    <row r="635" spans="1:43" x14ac:dyDescent="0.25">
      <c r="A635" s="15" t="s">
        <v>3023</v>
      </c>
      <c r="B635" s="15" t="s">
        <v>1608</v>
      </c>
      <c r="C635" s="15">
        <v>22</v>
      </c>
      <c r="D635" s="15" t="s">
        <v>3092</v>
      </c>
      <c r="E635" s="94">
        <v>200011988</v>
      </c>
      <c r="F635" s="15">
        <v>200032728</v>
      </c>
      <c r="G635" s="15" t="s">
        <v>3025</v>
      </c>
      <c r="H635" s="15" t="s">
        <v>3025</v>
      </c>
      <c r="I635" s="15" t="s">
        <v>3025</v>
      </c>
      <c r="J635" s="15"/>
      <c r="K635" s="15">
        <v>74</v>
      </c>
      <c r="L635" s="15"/>
      <c r="M635" s="15" t="s">
        <v>3093</v>
      </c>
      <c r="N635" s="15" t="s">
        <v>3093</v>
      </c>
      <c r="O635" s="15" t="s">
        <v>3093</v>
      </c>
      <c r="P635" s="15"/>
      <c r="Q635" s="15"/>
      <c r="R635" s="15"/>
      <c r="S635" s="15" t="s">
        <v>187</v>
      </c>
      <c r="T635" s="38">
        <v>1</v>
      </c>
      <c r="U635" s="95"/>
      <c r="V635" s="95"/>
      <c r="W635" s="95"/>
      <c r="X635" s="95"/>
      <c r="Y635" s="95"/>
      <c r="Z635" s="15"/>
      <c r="AA635" s="15"/>
      <c r="AB635" s="39">
        <f t="shared" si="45"/>
        <v>16</v>
      </c>
      <c r="AC635" s="39">
        <f t="shared" si="46"/>
        <v>3</v>
      </c>
      <c r="AD635" s="96" t="s">
        <v>3094</v>
      </c>
      <c r="AE635" s="15" t="str">
        <f t="shared" si="47"/>
        <v>(ROT)</v>
      </c>
      <c r="AF635" s="39"/>
      <c r="AG635" s="39" t="s">
        <v>1560</v>
      </c>
      <c r="AH635" s="39" t="s">
        <v>1613</v>
      </c>
      <c r="AI635" s="39" t="s">
        <v>1561</v>
      </c>
      <c r="AJ635" s="39" t="s">
        <v>1613</v>
      </c>
      <c r="AK635" s="39" t="s">
        <v>1613</v>
      </c>
      <c r="AL635" s="15"/>
      <c r="AM635" s="15" t="s">
        <v>3092</v>
      </c>
      <c r="AN635" s="15"/>
      <c r="AO635" s="39"/>
      <c r="AP635" s="89">
        <f t="shared" si="48"/>
        <v>3</v>
      </c>
      <c r="AQ635" s="13" t="str">
        <f t="shared" si="49"/>
        <v>Inzet MO functieROT</v>
      </c>
    </row>
    <row r="636" spans="1:43" x14ac:dyDescent="0.25">
      <c r="A636" s="15" t="s">
        <v>3023</v>
      </c>
      <c r="B636" s="15" t="s">
        <v>1608</v>
      </c>
      <c r="C636" s="15">
        <v>23</v>
      </c>
      <c r="D636" s="15" t="s">
        <v>3095</v>
      </c>
      <c r="E636" s="94">
        <v>200011988</v>
      </c>
      <c r="F636" s="15">
        <v>200032729</v>
      </c>
      <c r="G636" s="15" t="s">
        <v>3025</v>
      </c>
      <c r="H636" s="15" t="s">
        <v>3025</v>
      </c>
      <c r="I636" s="15" t="s">
        <v>3025</v>
      </c>
      <c r="J636" s="15"/>
      <c r="K636" s="15">
        <v>74</v>
      </c>
      <c r="L636" s="15"/>
      <c r="M636" s="15" t="s">
        <v>3096</v>
      </c>
      <c r="N636" s="15" t="s">
        <v>3096</v>
      </c>
      <c r="O636" s="15" t="s">
        <v>3096</v>
      </c>
      <c r="P636" s="15"/>
      <c r="Q636" s="15"/>
      <c r="R636" s="15"/>
      <c r="S636" s="15" t="s">
        <v>187</v>
      </c>
      <c r="T636" s="38">
        <v>1</v>
      </c>
      <c r="U636" s="95"/>
      <c r="V636" s="95"/>
      <c r="W636" s="95"/>
      <c r="X636" s="95"/>
      <c r="Y636" s="95"/>
      <c r="Z636" s="15"/>
      <c r="AA636" s="15"/>
      <c r="AB636" s="39">
        <f t="shared" si="45"/>
        <v>16</v>
      </c>
      <c r="AC636" s="39">
        <f t="shared" si="46"/>
        <v>14</v>
      </c>
      <c r="AD636" s="96" t="s">
        <v>3097</v>
      </c>
      <c r="AE636" s="15" t="str">
        <f t="shared" si="47"/>
        <v/>
      </c>
      <c r="AF636" s="39"/>
      <c r="AG636" s="39" t="s">
        <v>1560</v>
      </c>
      <c r="AH636" s="39" t="s">
        <v>1613</v>
      </c>
      <c r="AI636" s="39" t="s">
        <v>1561</v>
      </c>
      <c r="AJ636" s="39" t="s">
        <v>1613</v>
      </c>
      <c r="AK636" s="39" t="s">
        <v>1561</v>
      </c>
      <c r="AL636" s="15"/>
      <c r="AM636" s="15"/>
      <c r="AN636" s="15"/>
      <c r="AO636" s="39"/>
      <c r="AP636" s="89">
        <f t="shared" si="48"/>
        <v>0</v>
      </c>
      <c r="AQ636" s="13" t="str">
        <f t="shared" si="49"/>
        <v>Inzet MO functieROT stil alarm</v>
      </c>
    </row>
    <row r="637" spans="1:43" x14ac:dyDescent="0.25">
      <c r="A637" s="15" t="s">
        <v>3023</v>
      </c>
      <c r="B637" s="15" t="s">
        <v>1608</v>
      </c>
      <c r="C637" s="15">
        <v>24</v>
      </c>
      <c r="D637" s="15" t="s">
        <v>3098</v>
      </c>
      <c r="E637" s="94">
        <v>200011988</v>
      </c>
      <c r="F637" s="15">
        <v>200035845</v>
      </c>
      <c r="G637" s="15" t="s">
        <v>3025</v>
      </c>
      <c r="H637" s="15" t="s">
        <v>3025</v>
      </c>
      <c r="I637" s="15" t="s">
        <v>3025</v>
      </c>
      <c r="J637" s="15"/>
      <c r="K637" s="15">
        <v>74</v>
      </c>
      <c r="L637" s="15"/>
      <c r="M637" s="15" t="s">
        <v>3099</v>
      </c>
      <c r="N637" s="15" t="s">
        <v>3099</v>
      </c>
      <c r="O637" s="15" t="s">
        <v>3099</v>
      </c>
      <c r="P637" s="15"/>
      <c r="Q637" s="15"/>
      <c r="R637" s="15"/>
      <c r="S637" s="15" t="s">
        <v>187</v>
      </c>
      <c r="T637" s="38">
        <v>1</v>
      </c>
      <c r="U637" s="95"/>
      <c r="V637" s="95"/>
      <c r="W637" s="95"/>
      <c r="X637" s="95"/>
      <c r="Y637" s="95"/>
      <c r="Z637" s="15"/>
      <c r="AA637" s="15"/>
      <c r="AB637" s="39">
        <f t="shared" si="45"/>
        <v>16</v>
      </c>
      <c r="AC637" s="39">
        <f t="shared" si="46"/>
        <v>3</v>
      </c>
      <c r="AD637" s="96" t="s">
        <v>3100</v>
      </c>
      <c r="AE637" s="15" t="str">
        <f t="shared" si="47"/>
        <v>(GBT)</v>
      </c>
      <c r="AF637" s="39"/>
      <c r="AG637" s="39" t="s">
        <v>1560</v>
      </c>
      <c r="AH637" s="39" t="s">
        <v>1613</v>
      </c>
      <c r="AI637" s="39" t="s">
        <v>1561</v>
      </c>
      <c r="AJ637" s="39" t="s">
        <v>1613</v>
      </c>
      <c r="AK637" s="39" t="s">
        <v>1613</v>
      </c>
      <c r="AL637" s="15"/>
      <c r="AM637" s="15" t="s">
        <v>3098</v>
      </c>
      <c r="AN637" s="15"/>
      <c r="AO637" s="39"/>
      <c r="AP637" s="89">
        <f t="shared" si="48"/>
        <v>3</v>
      </c>
      <c r="AQ637" s="13" t="str">
        <f t="shared" si="49"/>
        <v>Inzet MO functieGBT</v>
      </c>
    </row>
    <row r="638" spans="1:43" x14ac:dyDescent="0.25">
      <c r="A638" s="15" t="s">
        <v>3023</v>
      </c>
      <c r="B638" s="15" t="s">
        <v>1608</v>
      </c>
      <c r="C638" s="15">
        <v>25</v>
      </c>
      <c r="D638" s="15" t="s">
        <v>3101</v>
      </c>
      <c r="E638" s="94">
        <v>200011988</v>
      </c>
      <c r="F638" s="15">
        <v>200035846</v>
      </c>
      <c r="G638" s="15" t="s">
        <v>3025</v>
      </c>
      <c r="H638" s="15" t="s">
        <v>3025</v>
      </c>
      <c r="I638" s="15" t="s">
        <v>3025</v>
      </c>
      <c r="J638" s="15"/>
      <c r="K638" s="15">
        <v>74</v>
      </c>
      <c r="L638" s="15"/>
      <c r="M638" s="15" t="s">
        <v>3102</v>
      </c>
      <c r="N638" s="15" t="s">
        <v>3102</v>
      </c>
      <c r="O638" s="15" t="s">
        <v>3102</v>
      </c>
      <c r="P638" s="15"/>
      <c r="Q638" s="15"/>
      <c r="R638" s="15"/>
      <c r="S638" s="15" t="s">
        <v>187</v>
      </c>
      <c r="T638" s="38">
        <v>1</v>
      </c>
      <c r="U638" s="95"/>
      <c r="V638" s="95"/>
      <c r="W638" s="95"/>
      <c r="X638" s="95"/>
      <c r="Y638" s="95"/>
      <c r="Z638" s="15"/>
      <c r="AA638" s="15"/>
      <c r="AB638" s="39">
        <f t="shared" si="45"/>
        <v>16</v>
      </c>
      <c r="AC638" s="39">
        <f t="shared" si="46"/>
        <v>14</v>
      </c>
      <c r="AD638" s="96" t="s">
        <v>3103</v>
      </c>
      <c r="AE638" s="15" t="str">
        <f t="shared" si="47"/>
        <v/>
      </c>
      <c r="AF638" s="39"/>
      <c r="AG638" s="39" t="s">
        <v>1560</v>
      </c>
      <c r="AH638" s="39" t="s">
        <v>1613</v>
      </c>
      <c r="AI638" s="39" t="s">
        <v>1561</v>
      </c>
      <c r="AJ638" s="39" t="s">
        <v>1613</v>
      </c>
      <c r="AK638" s="39" t="s">
        <v>1561</v>
      </c>
      <c r="AL638" s="15"/>
      <c r="AM638" s="15"/>
      <c r="AN638" s="15"/>
      <c r="AO638" s="39"/>
      <c r="AP638" s="89">
        <f t="shared" si="48"/>
        <v>0</v>
      </c>
      <c r="AQ638" s="13" t="str">
        <f t="shared" si="49"/>
        <v>Inzet MO functieGBT-stil alarm</v>
      </c>
    </row>
    <row r="639" spans="1:43" x14ac:dyDescent="0.25">
      <c r="A639" s="15" t="s">
        <v>3023</v>
      </c>
      <c r="B639" s="15" t="s">
        <v>1608</v>
      </c>
      <c r="C639" s="15">
        <v>26</v>
      </c>
      <c r="D639" s="15" t="s">
        <v>3104</v>
      </c>
      <c r="E639" s="94">
        <v>200011988</v>
      </c>
      <c r="F639" s="15">
        <v>200035847</v>
      </c>
      <c r="G639" s="15" t="s">
        <v>3025</v>
      </c>
      <c r="H639" s="15" t="s">
        <v>3025</v>
      </c>
      <c r="I639" s="15" t="s">
        <v>3025</v>
      </c>
      <c r="J639" s="15"/>
      <c r="K639" s="15">
        <v>74</v>
      </c>
      <c r="L639" s="15"/>
      <c r="M639" s="15" t="s">
        <v>3105</v>
      </c>
      <c r="N639" s="15" t="s">
        <v>3105</v>
      </c>
      <c r="O639" s="15" t="s">
        <v>3105</v>
      </c>
      <c r="P639" s="15"/>
      <c r="Q639" s="15"/>
      <c r="R639" s="15"/>
      <c r="S639" s="15" t="s">
        <v>187</v>
      </c>
      <c r="T639" s="38">
        <v>1</v>
      </c>
      <c r="U639" s="95"/>
      <c r="V639" s="95"/>
      <c r="W639" s="95"/>
      <c r="X639" s="95"/>
      <c r="Y639" s="95"/>
      <c r="Z639" s="15"/>
      <c r="AA639" s="15"/>
      <c r="AB639" s="39">
        <f t="shared" si="45"/>
        <v>16</v>
      </c>
      <c r="AC639" s="39">
        <f t="shared" si="46"/>
        <v>3</v>
      </c>
      <c r="AD639" s="96" t="s">
        <v>3106</v>
      </c>
      <c r="AE639" s="15" t="str">
        <f t="shared" si="47"/>
        <v>(RBT)</v>
      </c>
      <c r="AF639" s="39"/>
      <c r="AG639" s="39" t="s">
        <v>1560</v>
      </c>
      <c r="AH639" s="39" t="s">
        <v>1613</v>
      </c>
      <c r="AI639" s="39" t="s">
        <v>1561</v>
      </c>
      <c r="AJ639" s="39" t="s">
        <v>1613</v>
      </c>
      <c r="AK639" s="39" t="s">
        <v>1613</v>
      </c>
      <c r="AL639" s="15"/>
      <c r="AM639" s="15" t="s">
        <v>3104</v>
      </c>
      <c r="AN639" s="15"/>
      <c r="AO639" s="39"/>
      <c r="AP639" s="89">
        <f t="shared" si="48"/>
        <v>3</v>
      </c>
      <c r="AQ639" s="13" t="str">
        <f t="shared" si="49"/>
        <v>Inzet MO functieRBT</v>
      </c>
    </row>
    <row r="640" spans="1:43" x14ac:dyDescent="0.25">
      <c r="A640" s="15" t="s">
        <v>3023</v>
      </c>
      <c r="B640" s="15" t="s">
        <v>1608</v>
      </c>
      <c r="C640" s="15">
        <v>27</v>
      </c>
      <c r="D640" s="15" t="s">
        <v>3107</v>
      </c>
      <c r="E640" s="94">
        <v>200011988</v>
      </c>
      <c r="F640" s="15">
        <v>200035848</v>
      </c>
      <c r="G640" s="15" t="s">
        <v>3025</v>
      </c>
      <c r="H640" s="15" t="s">
        <v>3025</v>
      </c>
      <c r="I640" s="15" t="s">
        <v>3025</v>
      </c>
      <c r="J640" s="15"/>
      <c r="K640" s="15">
        <v>74</v>
      </c>
      <c r="L640" s="15"/>
      <c r="M640" s="15" t="s">
        <v>3108</v>
      </c>
      <c r="N640" s="15" t="s">
        <v>3108</v>
      </c>
      <c r="O640" s="15" t="s">
        <v>3108</v>
      </c>
      <c r="P640" s="15"/>
      <c r="Q640" s="15"/>
      <c r="R640" s="15"/>
      <c r="S640" s="15" t="s">
        <v>187</v>
      </c>
      <c r="T640" s="38">
        <v>1</v>
      </c>
      <c r="U640" s="95"/>
      <c r="V640" s="95"/>
      <c r="W640" s="95"/>
      <c r="X640" s="95"/>
      <c r="Y640" s="95"/>
      <c r="Z640" s="15"/>
      <c r="AA640" s="15"/>
      <c r="AB640" s="39">
        <f t="shared" si="45"/>
        <v>16</v>
      </c>
      <c r="AC640" s="39">
        <f t="shared" si="46"/>
        <v>14</v>
      </c>
      <c r="AD640" s="96" t="s">
        <v>3109</v>
      </c>
      <c r="AE640" s="15" t="str">
        <f t="shared" si="47"/>
        <v/>
      </c>
      <c r="AF640" s="39"/>
      <c r="AG640" s="39" t="s">
        <v>1560</v>
      </c>
      <c r="AH640" s="39" t="s">
        <v>1613</v>
      </c>
      <c r="AI640" s="39" t="s">
        <v>1561</v>
      </c>
      <c r="AJ640" s="39" t="s">
        <v>1613</v>
      </c>
      <c r="AK640" s="39" t="s">
        <v>1561</v>
      </c>
      <c r="AL640" s="15"/>
      <c r="AM640" s="15"/>
      <c r="AN640" s="15"/>
      <c r="AO640" s="39"/>
      <c r="AP640" s="89">
        <f t="shared" si="48"/>
        <v>0</v>
      </c>
      <c r="AQ640" s="13" t="str">
        <f t="shared" si="49"/>
        <v>Inzet MO functieRBT stil alarm</v>
      </c>
    </row>
    <row r="641" spans="1:43" x14ac:dyDescent="0.25">
      <c r="A641" s="15" t="s">
        <v>3023</v>
      </c>
      <c r="B641" s="15" t="s">
        <v>1608</v>
      </c>
      <c r="C641" s="15">
        <v>28</v>
      </c>
      <c r="D641" s="15" t="s">
        <v>3110</v>
      </c>
      <c r="E641" s="94">
        <v>200011988</v>
      </c>
      <c r="F641" s="15">
        <v>200032730</v>
      </c>
      <c r="G641" s="15" t="s">
        <v>3025</v>
      </c>
      <c r="H641" s="15" t="s">
        <v>3025</v>
      </c>
      <c r="I641" s="15" t="s">
        <v>3025</v>
      </c>
      <c r="J641" s="15"/>
      <c r="K641" s="15">
        <v>74</v>
      </c>
      <c r="L641" s="15"/>
      <c r="M641" s="15" t="s">
        <v>3111</v>
      </c>
      <c r="N641" s="15" t="s">
        <v>3111</v>
      </c>
      <c r="O641" s="15" t="s">
        <v>3111</v>
      </c>
      <c r="P641" s="15"/>
      <c r="Q641" s="15"/>
      <c r="R641" s="15"/>
      <c r="S641" s="15" t="s">
        <v>187</v>
      </c>
      <c r="T641" s="38">
        <v>1</v>
      </c>
      <c r="U641" s="95"/>
      <c r="V641" s="95"/>
      <c r="W641" s="95"/>
      <c r="X641" s="95"/>
      <c r="Y641" s="95"/>
      <c r="Z641" s="15"/>
      <c r="AA641" s="15"/>
      <c r="AB641" s="39">
        <f t="shared" si="45"/>
        <v>16</v>
      </c>
      <c r="AC641" s="39">
        <f t="shared" si="46"/>
        <v>20</v>
      </c>
      <c r="AD641" s="96" t="s">
        <v>3112</v>
      </c>
      <c r="AE641" s="15" t="str">
        <f t="shared" si="47"/>
        <v>(Coord. Team Waddeneiland)</v>
      </c>
      <c r="AF641" s="39"/>
      <c r="AG641" s="39" t="s">
        <v>1560</v>
      </c>
      <c r="AH641" s="39" t="s">
        <v>1613</v>
      </c>
      <c r="AI641" s="39" t="s">
        <v>1561</v>
      </c>
      <c r="AJ641" s="39" t="s">
        <v>1613</v>
      </c>
      <c r="AK641" s="39" t="s">
        <v>1613</v>
      </c>
      <c r="AL641" s="15"/>
      <c r="AM641" s="99" t="s">
        <v>12101</v>
      </c>
      <c r="AN641" s="15"/>
      <c r="AO641" s="39"/>
      <c r="AP641" s="89">
        <f t="shared" si="48"/>
        <v>24</v>
      </c>
      <c r="AQ641" s="13" t="str">
        <f t="shared" si="49"/>
        <v>Inzet MO functieCoord.team waddeneil</v>
      </c>
    </row>
    <row r="642" spans="1:43" x14ac:dyDescent="0.25">
      <c r="A642" s="15" t="s">
        <v>3023</v>
      </c>
      <c r="B642" s="15" t="s">
        <v>1608</v>
      </c>
      <c r="C642" s="15">
        <v>29</v>
      </c>
      <c r="D642" s="15" t="s">
        <v>3113</v>
      </c>
      <c r="E642" s="94">
        <v>200011988</v>
      </c>
      <c r="F642" s="15">
        <v>200032731</v>
      </c>
      <c r="G642" s="15" t="s">
        <v>3025</v>
      </c>
      <c r="H642" s="15" t="s">
        <v>3025</v>
      </c>
      <c r="I642" s="15" t="s">
        <v>3025</v>
      </c>
      <c r="J642" s="15"/>
      <c r="K642" s="15">
        <v>74</v>
      </c>
      <c r="L642" s="15"/>
      <c r="M642" s="15" t="s">
        <v>3114</v>
      </c>
      <c r="N642" s="15" t="s">
        <v>3114</v>
      </c>
      <c r="O642" s="15" t="s">
        <v>3114</v>
      </c>
      <c r="P642" s="15"/>
      <c r="Q642" s="15"/>
      <c r="R642" s="15"/>
      <c r="S642" s="15" t="s">
        <v>187</v>
      </c>
      <c r="T642" s="38">
        <v>1</v>
      </c>
      <c r="U642" s="95"/>
      <c r="V642" s="95"/>
      <c r="W642" s="95"/>
      <c r="X642" s="95"/>
      <c r="Y642" s="95"/>
      <c r="Z642" s="15"/>
      <c r="AA642" s="15"/>
      <c r="AB642" s="39">
        <f t="shared" ref="AB642:AB705" si="50">LEN(A642)</f>
        <v>16</v>
      </c>
      <c r="AC642" s="39">
        <f t="shared" ref="AC642:AC705" si="51">LEN(D642)</f>
        <v>19</v>
      </c>
      <c r="AD642" s="96" t="s">
        <v>3115</v>
      </c>
      <c r="AE642" s="15" t="str">
        <f t="shared" ref="AE642:AE705" si="52">IF(CONCATENATE(IF(AI642="Ja",IF(AL642&gt;0,AL642,A642),""),IF(OR(IF(AK642="Ja",IF(AM642&gt;0,AM642,D642),"")="",IF(AI642="Ja",IF(AL642&gt;0,AL642,A642),"")=""),"",": "),IF(AK642="Ja",IF(AM642&gt;0,AM642,D642),""))="","",CONCATENATE("(",CONCATENATE(IF(AI642="Ja",IF(AL642&gt;0,AL642,A642),""),IF(OR(IF(AK642="Ja",IF(AM642&gt;0,AM642,D642),"")="",IF(AI642="Ja",IF(AL642&gt;0,AL642,A642),"")=""),"",": "),IF(AK642="Ja",IF(AM642&gt;0,AM642,D642),"")),")"))</f>
        <v>(Coord. Team op water)</v>
      </c>
      <c r="AF642" s="39"/>
      <c r="AG642" s="39" t="s">
        <v>1560</v>
      </c>
      <c r="AH642" s="39" t="s">
        <v>1613</v>
      </c>
      <c r="AI642" s="39" t="s">
        <v>1561</v>
      </c>
      <c r="AJ642" s="39" t="s">
        <v>1613</v>
      </c>
      <c r="AK642" s="39" t="s">
        <v>1613</v>
      </c>
      <c r="AL642" s="15"/>
      <c r="AM642" s="15" t="s">
        <v>3116</v>
      </c>
      <c r="AN642" s="15"/>
      <c r="AO642" s="39"/>
      <c r="AP642" s="89">
        <f t="shared" ref="AP642:AP705" si="53">LEN(AM642)</f>
        <v>20</v>
      </c>
      <c r="AQ642" s="13" t="str">
        <f t="shared" ref="AQ642:AQ705" si="54">CONCATENATE(A642,D642)</f>
        <v>Inzet MO functieCoord.team op water</v>
      </c>
    </row>
    <row r="643" spans="1:43" x14ac:dyDescent="0.25">
      <c r="A643" s="15" t="s">
        <v>3023</v>
      </c>
      <c r="B643" s="15" t="s">
        <v>1608</v>
      </c>
      <c r="C643" s="15">
        <v>30</v>
      </c>
      <c r="D643" s="15" t="s">
        <v>3117</v>
      </c>
      <c r="E643" s="94">
        <v>200011988</v>
      </c>
      <c r="F643" s="15">
        <v>200040112</v>
      </c>
      <c r="G643" s="15" t="s">
        <v>3025</v>
      </c>
      <c r="H643" s="15" t="s">
        <v>3025</v>
      </c>
      <c r="I643" s="15" t="s">
        <v>3025</v>
      </c>
      <c r="J643" s="15"/>
      <c r="K643" s="15">
        <v>74</v>
      </c>
      <c r="L643" s="15"/>
      <c r="M643" s="15" t="s">
        <v>11918</v>
      </c>
      <c r="N643" s="15" t="s">
        <v>11918</v>
      </c>
      <c r="O643" s="15" t="s">
        <v>11918</v>
      </c>
      <c r="P643" s="15"/>
      <c r="Q643" s="15"/>
      <c r="R643" s="15"/>
      <c r="S643" s="15" t="s">
        <v>187</v>
      </c>
      <c r="T643" s="38">
        <v>1</v>
      </c>
      <c r="U643" s="95"/>
      <c r="V643" s="95"/>
      <c r="W643" s="95"/>
      <c r="X643" s="95"/>
      <c r="Y643" s="95"/>
      <c r="Z643" s="15"/>
      <c r="AA643" s="15"/>
      <c r="AB643" s="39">
        <f t="shared" si="50"/>
        <v>16</v>
      </c>
      <c r="AC643" s="39">
        <f t="shared" si="51"/>
        <v>6</v>
      </c>
      <c r="AD643" s="96" t="s">
        <v>3118</v>
      </c>
      <c r="AE643" s="15" t="str">
        <f t="shared" si="52"/>
        <v>(HIN-BZ)</v>
      </c>
      <c r="AF643" s="39"/>
      <c r="AG643" s="39" t="s">
        <v>1560</v>
      </c>
      <c r="AH643" s="39" t="s">
        <v>1613</v>
      </c>
      <c r="AI643" s="39" t="s">
        <v>1561</v>
      </c>
      <c r="AJ643" s="39" t="s">
        <v>1613</v>
      </c>
      <c r="AK643" s="39" t="s">
        <v>1613</v>
      </c>
      <c r="AL643" s="15"/>
      <c r="AM643" s="15" t="s">
        <v>3117</v>
      </c>
      <c r="AN643" s="15"/>
      <c r="AO643" s="39"/>
      <c r="AP643" s="89">
        <f t="shared" si="53"/>
        <v>6</v>
      </c>
      <c r="AQ643" s="13" t="str">
        <f t="shared" si="54"/>
        <v>Inzet MO functieHIN-BZ</v>
      </c>
    </row>
    <row r="644" spans="1:43" x14ac:dyDescent="0.25">
      <c r="A644" s="15" t="s">
        <v>3023</v>
      </c>
      <c r="B644" s="15" t="s">
        <v>1608</v>
      </c>
      <c r="C644" s="15">
        <v>31</v>
      </c>
      <c r="D644" s="15" t="s">
        <v>3119</v>
      </c>
      <c r="E644" s="94">
        <v>200011988</v>
      </c>
      <c r="F644" s="15">
        <v>200040113</v>
      </c>
      <c r="G644" s="15" t="s">
        <v>3025</v>
      </c>
      <c r="H644" s="15" t="s">
        <v>3025</v>
      </c>
      <c r="I644" s="15" t="s">
        <v>3025</v>
      </c>
      <c r="J644" s="15"/>
      <c r="K644" s="15">
        <v>74</v>
      </c>
      <c r="L644" s="15"/>
      <c r="M644" s="15" t="s">
        <v>11919</v>
      </c>
      <c r="N644" s="15" t="s">
        <v>11919</v>
      </c>
      <c r="O644" s="15" t="s">
        <v>11919</v>
      </c>
      <c r="P644" s="15"/>
      <c r="Q644" s="15"/>
      <c r="R644" s="15"/>
      <c r="S644" s="15" t="s">
        <v>187</v>
      </c>
      <c r="T644" s="38">
        <v>1</v>
      </c>
      <c r="U644" s="95"/>
      <c r="V644" s="95"/>
      <c r="W644" s="95"/>
      <c r="X644" s="95"/>
      <c r="Y644" s="95"/>
      <c r="Z644" s="15"/>
      <c r="AA644" s="15"/>
      <c r="AB644" s="39">
        <f t="shared" si="50"/>
        <v>16</v>
      </c>
      <c r="AC644" s="39">
        <f t="shared" si="51"/>
        <v>6</v>
      </c>
      <c r="AD644" s="96" t="s">
        <v>3120</v>
      </c>
      <c r="AE644" s="15" t="str">
        <f t="shared" si="52"/>
        <v>(HON-BZ)</v>
      </c>
      <c r="AF644" s="39"/>
      <c r="AG644" s="39" t="s">
        <v>1560</v>
      </c>
      <c r="AH644" s="39" t="s">
        <v>1613</v>
      </c>
      <c r="AI644" s="39" t="s">
        <v>1561</v>
      </c>
      <c r="AJ644" s="39" t="s">
        <v>1613</v>
      </c>
      <c r="AK644" s="39" t="s">
        <v>1613</v>
      </c>
      <c r="AL644" s="15"/>
      <c r="AM644" s="15" t="s">
        <v>3119</v>
      </c>
      <c r="AN644" s="15"/>
      <c r="AO644" s="39"/>
      <c r="AP644" s="89">
        <f t="shared" si="53"/>
        <v>6</v>
      </c>
      <c r="AQ644" s="13" t="str">
        <f t="shared" si="54"/>
        <v>Inzet MO functieHON-BZ</v>
      </c>
    </row>
    <row r="645" spans="1:43" x14ac:dyDescent="0.25">
      <c r="A645" s="15" t="s">
        <v>3023</v>
      </c>
      <c r="B645" s="15" t="s">
        <v>1608</v>
      </c>
      <c r="C645" s="15">
        <v>32</v>
      </c>
      <c r="D645" s="15" t="s">
        <v>3121</v>
      </c>
      <c r="E645" s="94">
        <v>200011988</v>
      </c>
      <c r="F645" s="15">
        <v>200040114</v>
      </c>
      <c r="G645" s="15" t="s">
        <v>3025</v>
      </c>
      <c r="H645" s="15" t="s">
        <v>3025</v>
      </c>
      <c r="I645" s="15" t="s">
        <v>3025</v>
      </c>
      <c r="J645" s="15"/>
      <c r="K645" s="15">
        <v>74</v>
      </c>
      <c r="L645" s="15"/>
      <c r="M645" s="15" t="s">
        <v>11921</v>
      </c>
      <c r="N645" s="15" t="s">
        <v>11921</v>
      </c>
      <c r="O645" s="15" t="s">
        <v>11921</v>
      </c>
      <c r="P645" s="15"/>
      <c r="Q645" s="15"/>
      <c r="R645" s="15"/>
      <c r="S645" s="15" t="s">
        <v>187</v>
      </c>
      <c r="T645" s="38">
        <v>1</v>
      </c>
      <c r="U645" s="95"/>
      <c r="V645" s="95"/>
      <c r="W645" s="95"/>
      <c r="X645" s="95"/>
      <c r="Y645" s="95"/>
      <c r="Z645" s="15"/>
      <c r="AA645" s="15"/>
      <c r="AB645" s="39">
        <f t="shared" si="50"/>
        <v>16</v>
      </c>
      <c r="AC645" s="39">
        <f t="shared" si="51"/>
        <v>15</v>
      </c>
      <c r="AD645" s="96" t="s">
        <v>3122</v>
      </c>
      <c r="AE645" s="15" t="str">
        <f t="shared" si="52"/>
        <v>(Mil. Operationeel adv.)</v>
      </c>
      <c r="AF645" s="39"/>
      <c r="AG645" s="39" t="s">
        <v>1560</v>
      </c>
      <c r="AH645" s="39" t="s">
        <v>1613</v>
      </c>
      <c r="AI645" s="39" t="s">
        <v>1561</v>
      </c>
      <c r="AJ645" s="39" t="s">
        <v>1613</v>
      </c>
      <c r="AK645" s="39" t="s">
        <v>1613</v>
      </c>
      <c r="AL645" s="15"/>
      <c r="AM645" s="15" t="s">
        <v>3123</v>
      </c>
      <c r="AN645" s="15"/>
      <c r="AO645" s="39"/>
      <c r="AP645" s="89">
        <f t="shared" si="53"/>
        <v>22</v>
      </c>
      <c r="AQ645" s="13" t="str">
        <f t="shared" si="54"/>
        <v>Inzet MO functieReg mil opr adv</v>
      </c>
    </row>
    <row r="646" spans="1:43" x14ac:dyDescent="0.25">
      <c r="A646" s="15" t="s">
        <v>3023</v>
      </c>
      <c r="B646" s="15" t="s">
        <v>1608</v>
      </c>
      <c r="C646" s="15">
        <v>33</v>
      </c>
      <c r="D646" s="15" t="s">
        <v>3124</v>
      </c>
      <c r="E646" s="94">
        <v>200011988</v>
      </c>
      <c r="F646" s="15">
        <v>200040115</v>
      </c>
      <c r="G646" s="15" t="s">
        <v>3025</v>
      </c>
      <c r="H646" s="15" t="s">
        <v>3025</v>
      </c>
      <c r="I646" s="15" t="s">
        <v>3025</v>
      </c>
      <c r="J646" s="15"/>
      <c r="K646" s="15">
        <v>74</v>
      </c>
      <c r="L646" s="15"/>
      <c r="M646" s="15" t="s">
        <v>11920</v>
      </c>
      <c r="N646" s="15" t="s">
        <v>11920</v>
      </c>
      <c r="O646" s="15" t="s">
        <v>11920</v>
      </c>
      <c r="P646" s="15"/>
      <c r="Q646" s="15"/>
      <c r="R646" s="15"/>
      <c r="S646" s="15" t="s">
        <v>187</v>
      </c>
      <c r="T646" s="38">
        <v>1</v>
      </c>
      <c r="U646" s="95"/>
      <c r="V646" s="95"/>
      <c r="W646" s="95"/>
      <c r="X646" s="95"/>
      <c r="Y646" s="95"/>
      <c r="Z646" s="15"/>
      <c r="AA646" s="15"/>
      <c r="AB646" s="39">
        <f t="shared" si="50"/>
        <v>16</v>
      </c>
      <c r="AC646" s="39">
        <f t="shared" si="51"/>
        <v>13</v>
      </c>
      <c r="AD646" s="96" t="s">
        <v>3125</v>
      </c>
      <c r="AE646" s="15" t="str">
        <f t="shared" si="52"/>
        <v>(Voorzitter VR)</v>
      </c>
      <c r="AF646" s="39"/>
      <c r="AG646" s="39" t="s">
        <v>1560</v>
      </c>
      <c r="AH646" s="39" t="s">
        <v>1613</v>
      </c>
      <c r="AI646" s="39" t="s">
        <v>1561</v>
      </c>
      <c r="AJ646" s="39" t="s">
        <v>1613</v>
      </c>
      <c r="AK646" s="39" t="s">
        <v>1613</v>
      </c>
      <c r="AL646" s="15"/>
      <c r="AM646" s="15" t="s">
        <v>3124</v>
      </c>
      <c r="AN646" s="15"/>
      <c r="AO646" s="39"/>
      <c r="AP646" s="89">
        <f t="shared" si="53"/>
        <v>13</v>
      </c>
      <c r="AQ646" s="13" t="str">
        <f t="shared" si="54"/>
        <v>Inzet MO functieVoorzitter VR</v>
      </c>
    </row>
    <row r="647" spans="1:43" ht="45" x14ac:dyDescent="0.25">
      <c r="A647" s="129" t="s">
        <v>12710</v>
      </c>
      <c r="B647" s="129" t="s">
        <v>1608</v>
      </c>
      <c r="C647" s="129">
        <v>1</v>
      </c>
      <c r="D647" s="129" t="s">
        <v>12723</v>
      </c>
      <c r="E647" s="130"/>
      <c r="F647" s="129"/>
      <c r="G647" s="129" t="s">
        <v>12740</v>
      </c>
      <c r="H647" s="129" t="s">
        <v>12740</v>
      </c>
      <c r="I647" s="129" t="s">
        <v>12740</v>
      </c>
      <c r="J647" s="129"/>
      <c r="K647" s="129">
        <v>76</v>
      </c>
      <c r="L647" s="129"/>
      <c r="M647" s="129" t="s">
        <v>12741</v>
      </c>
      <c r="N647" s="129" t="s">
        <v>12741</v>
      </c>
      <c r="O647" s="129" t="s">
        <v>12741</v>
      </c>
      <c r="P647" s="129"/>
      <c r="Q647" s="129"/>
      <c r="R647" s="129"/>
      <c r="S647" s="129" t="s">
        <v>2365</v>
      </c>
      <c r="T647" s="131">
        <v>17</v>
      </c>
      <c r="U647" s="132"/>
      <c r="V647" s="132" t="s">
        <v>12712</v>
      </c>
      <c r="W647" s="132"/>
      <c r="X647" s="132"/>
      <c r="Y647" s="132"/>
      <c r="Z647" s="129"/>
      <c r="AA647" s="129"/>
      <c r="AB647" s="39">
        <f t="shared" si="50"/>
        <v>9</v>
      </c>
      <c r="AC647" s="97">
        <f t="shared" si="51"/>
        <v>12</v>
      </c>
      <c r="AD647" s="112" t="s">
        <v>12729</v>
      </c>
      <c r="AE647" s="1" t="str">
        <f t="shared" si="52"/>
        <v>(AC-NRV)</v>
      </c>
      <c r="AF647" s="97"/>
      <c r="AG647" s="97" t="s">
        <v>1560</v>
      </c>
      <c r="AH647" s="97" t="s">
        <v>1613</v>
      </c>
      <c r="AI647" s="97" t="s">
        <v>1561</v>
      </c>
      <c r="AJ647" s="97" t="s">
        <v>1613</v>
      </c>
      <c r="AK647" s="97" t="s">
        <v>1613</v>
      </c>
      <c r="AL647" s="1"/>
      <c r="AM647" s="1" t="s">
        <v>12752</v>
      </c>
      <c r="AN647" s="1"/>
      <c r="AO647" s="97" t="s">
        <v>12198</v>
      </c>
      <c r="AP647" s="89">
        <f t="shared" si="53"/>
        <v>6</v>
      </c>
      <c r="AQ647" s="13" t="str">
        <f t="shared" si="54"/>
        <v>Inzet NRVAlg. Cdt NRV</v>
      </c>
    </row>
    <row r="648" spans="1:43" ht="45" x14ac:dyDescent="0.25">
      <c r="A648" s="129" t="s">
        <v>12710</v>
      </c>
      <c r="B648" s="129" t="s">
        <v>1608</v>
      </c>
      <c r="C648" s="129">
        <v>2</v>
      </c>
      <c r="D648" s="129" t="s">
        <v>12722</v>
      </c>
      <c r="E648" s="130"/>
      <c r="F648" s="129"/>
      <c r="G648" s="129" t="s">
        <v>12740</v>
      </c>
      <c r="H648" s="129" t="s">
        <v>12740</v>
      </c>
      <c r="I648" s="129" t="s">
        <v>12740</v>
      </c>
      <c r="J648" s="129"/>
      <c r="K648" s="129">
        <v>76</v>
      </c>
      <c r="L648" s="129"/>
      <c r="M648" s="129" t="s">
        <v>12742</v>
      </c>
      <c r="N648" s="129" t="s">
        <v>12742</v>
      </c>
      <c r="O648" s="129" t="s">
        <v>12742</v>
      </c>
      <c r="P648" s="129"/>
      <c r="Q648" s="129"/>
      <c r="R648" s="129"/>
      <c r="S648" s="129" t="s">
        <v>2365</v>
      </c>
      <c r="T648" s="131">
        <v>17</v>
      </c>
      <c r="U648" s="132"/>
      <c r="V648" s="132" t="s">
        <v>12713</v>
      </c>
      <c r="W648" s="132"/>
      <c r="X648" s="132"/>
      <c r="Y648" s="132"/>
      <c r="Z648" s="129"/>
      <c r="AA648" s="129"/>
      <c r="AB648" s="39">
        <f t="shared" si="50"/>
        <v>9</v>
      </c>
      <c r="AC648" s="97">
        <f t="shared" si="51"/>
        <v>20</v>
      </c>
      <c r="AD648" s="112" t="s">
        <v>12730</v>
      </c>
      <c r="AE648" s="1" t="str">
        <f t="shared" si="52"/>
        <v>(Land. Actiecent. NRV)</v>
      </c>
      <c r="AF648" s="97"/>
      <c r="AG648" s="97" t="s">
        <v>1560</v>
      </c>
      <c r="AH648" s="97" t="s">
        <v>1613</v>
      </c>
      <c r="AI648" s="97" t="s">
        <v>1561</v>
      </c>
      <c r="AJ648" s="97" t="s">
        <v>1613</v>
      </c>
      <c r="AK648" s="97" t="s">
        <v>1613</v>
      </c>
      <c r="AL648" s="1"/>
      <c r="AM648" s="1" t="s">
        <v>12722</v>
      </c>
      <c r="AN648" s="1"/>
      <c r="AO648" s="97" t="s">
        <v>12198</v>
      </c>
      <c r="AP648" s="89">
        <f t="shared" si="53"/>
        <v>20</v>
      </c>
      <c r="AQ648" s="13" t="str">
        <f t="shared" si="54"/>
        <v>Inzet NRVLand. Actiecent. NRV</v>
      </c>
    </row>
    <row r="649" spans="1:43" ht="45" x14ac:dyDescent="0.25">
      <c r="A649" s="129" t="s">
        <v>12710</v>
      </c>
      <c r="B649" s="129" t="s">
        <v>1608</v>
      </c>
      <c r="C649" s="129">
        <v>3</v>
      </c>
      <c r="D649" s="129" t="s">
        <v>12711</v>
      </c>
      <c r="E649" s="130"/>
      <c r="F649" s="129"/>
      <c r="G649" s="129" t="s">
        <v>12740</v>
      </c>
      <c r="H649" s="129" t="s">
        <v>12740</v>
      </c>
      <c r="I649" s="129" t="s">
        <v>12740</v>
      </c>
      <c r="J649" s="129"/>
      <c r="K649" s="129">
        <v>76</v>
      </c>
      <c r="L649" s="129"/>
      <c r="M649" s="129" t="s">
        <v>12743</v>
      </c>
      <c r="N649" s="129" t="s">
        <v>12743</v>
      </c>
      <c r="O649" s="129" t="s">
        <v>12743</v>
      </c>
      <c r="P649" s="129"/>
      <c r="Q649" s="129"/>
      <c r="R649" s="129"/>
      <c r="S649" s="129" t="s">
        <v>2365</v>
      </c>
      <c r="T649" s="131">
        <v>17</v>
      </c>
      <c r="U649" s="132"/>
      <c r="V649" s="132" t="s">
        <v>12715</v>
      </c>
      <c r="W649" s="132"/>
      <c r="X649" s="132"/>
      <c r="Y649" s="132"/>
      <c r="Z649" s="129"/>
      <c r="AA649" s="129"/>
      <c r="AB649" s="39">
        <f t="shared" si="50"/>
        <v>9</v>
      </c>
      <c r="AC649" s="97">
        <f t="shared" si="51"/>
        <v>20</v>
      </c>
      <c r="AD649" s="112" t="s">
        <v>12731</v>
      </c>
      <c r="AE649" s="1" t="str">
        <f t="shared" si="52"/>
        <v>(Land. Coordinator)</v>
      </c>
      <c r="AF649" s="97"/>
      <c r="AG649" s="97" t="s">
        <v>1560</v>
      </c>
      <c r="AH649" s="97" t="s">
        <v>1613</v>
      </c>
      <c r="AI649" s="97" t="s">
        <v>1561</v>
      </c>
      <c r="AJ649" s="97" t="s">
        <v>1613</v>
      </c>
      <c r="AK649" s="97" t="s">
        <v>1613</v>
      </c>
      <c r="AL649" s="1"/>
      <c r="AM649" s="1" t="s">
        <v>12753</v>
      </c>
      <c r="AN649" s="1"/>
      <c r="AO649" s="97" t="s">
        <v>12198</v>
      </c>
      <c r="AP649" s="89">
        <f t="shared" si="53"/>
        <v>17</v>
      </c>
      <c r="AQ649" s="13" t="str">
        <f t="shared" si="54"/>
        <v>Inzet NRVLandelijk coord. NRV</v>
      </c>
    </row>
    <row r="650" spans="1:43" ht="30" x14ac:dyDescent="0.25">
      <c r="A650" s="129" t="s">
        <v>12710</v>
      </c>
      <c r="B650" s="129" t="s">
        <v>1608</v>
      </c>
      <c r="C650" s="129">
        <v>4</v>
      </c>
      <c r="D650" s="129" t="s">
        <v>12724</v>
      </c>
      <c r="E650" s="130"/>
      <c r="F650" s="129"/>
      <c r="G650" s="129" t="s">
        <v>12740</v>
      </c>
      <c r="H650" s="129" t="s">
        <v>12740</v>
      </c>
      <c r="I650" s="129" t="s">
        <v>12740</v>
      </c>
      <c r="J650" s="129"/>
      <c r="K650" s="129">
        <v>76</v>
      </c>
      <c r="L650" s="129"/>
      <c r="M650" s="129" t="s">
        <v>12747</v>
      </c>
      <c r="N650" s="129" t="s">
        <v>12747</v>
      </c>
      <c r="O650" s="129" t="s">
        <v>12747</v>
      </c>
      <c r="P650" s="129"/>
      <c r="Q650" s="129"/>
      <c r="R650" s="129"/>
      <c r="S650" s="129" t="s">
        <v>2365</v>
      </c>
      <c r="T650" s="131">
        <v>17</v>
      </c>
      <c r="U650" s="132"/>
      <c r="V650" s="132" t="s">
        <v>12717</v>
      </c>
      <c r="W650" s="132"/>
      <c r="X650" s="132"/>
      <c r="Y650" s="132"/>
      <c r="Z650" s="129"/>
      <c r="AA650" s="129"/>
      <c r="AB650" s="39">
        <f t="shared" si="50"/>
        <v>9</v>
      </c>
      <c r="AC650" s="97">
        <f t="shared" si="51"/>
        <v>20</v>
      </c>
      <c r="AD650" s="112" t="s">
        <v>12732</v>
      </c>
      <c r="AE650" s="1" t="str">
        <f t="shared" si="52"/>
        <v>(Peloton Midden en Noord)</v>
      </c>
      <c r="AF650" s="97"/>
      <c r="AG650" s="97" t="s">
        <v>1560</v>
      </c>
      <c r="AH650" s="97" t="s">
        <v>1613</v>
      </c>
      <c r="AI650" s="97" t="s">
        <v>1561</v>
      </c>
      <c r="AJ650" s="97" t="s">
        <v>1613</v>
      </c>
      <c r="AK650" s="97" t="s">
        <v>1613</v>
      </c>
      <c r="AL650" s="1"/>
      <c r="AM650" s="1" t="s">
        <v>12754</v>
      </c>
      <c r="AN650" s="1"/>
      <c r="AO650" s="97" t="s">
        <v>12198</v>
      </c>
      <c r="AP650" s="89">
        <f t="shared" si="53"/>
        <v>23</v>
      </c>
      <c r="AQ650" s="13" t="str">
        <f t="shared" si="54"/>
        <v>Inzet NRVNRV Pel Mid en Noord</v>
      </c>
    </row>
    <row r="651" spans="1:43" x14ac:dyDescent="0.25">
      <c r="A651" s="129" t="s">
        <v>12710</v>
      </c>
      <c r="B651" s="129" t="s">
        <v>1608</v>
      </c>
      <c r="C651" s="129">
        <v>5</v>
      </c>
      <c r="D651" s="129" t="s">
        <v>12725</v>
      </c>
      <c r="E651" s="130"/>
      <c r="F651" s="129"/>
      <c r="G651" s="129" t="s">
        <v>12740</v>
      </c>
      <c r="H651" s="129" t="s">
        <v>12740</v>
      </c>
      <c r="I651" s="129" t="s">
        <v>12740</v>
      </c>
      <c r="J651" s="129"/>
      <c r="K651" s="129">
        <v>76</v>
      </c>
      <c r="L651" s="129"/>
      <c r="M651" s="129" t="s">
        <v>12748</v>
      </c>
      <c r="N651" s="129" t="s">
        <v>12748</v>
      </c>
      <c r="O651" s="129" t="s">
        <v>12748</v>
      </c>
      <c r="P651" s="129"/>
      <c r="Q651" s="129"/>
      <c r="R651" s="129"/>
      <c r="S651" s="129" t="s">
        <v>2365</v>
      </c>
      <c r="T651" s="131">
        <v>17</v>
      </c>
      <c r="U651" s="132"/>
      <c r="V651" s="132" t="s">
        <v>12718</v>
      </c>
      <c r="W651" s="132"/>
      <c r="X651" s="132"/>
      <c r="Y651" s="132"/>
      <c r="Z651" s="129"/>
      <c r="AA651" s="129"/>
      <c r="AB651" s="39">
        <f t="shared" si="50"/>
        <v>9</v>
      </c>
      <c r="AC651" s="97">
        <f t="shared" si="51"/>
        <v>18</v>
      </c>
      <c r="AD651" s="112" t="s">
        <v>12733</v>
      </c>
      <c r="AE651" s="1" t="str">
        <f t="shared" si="52"/>
        <v>(Peloton Noord-West)</v>
      </c>
      <c r="AF651" s="97"/>
      <c r="AG651" s="97" t="s">
        <v>1560</v>
      </c>
      <c r="AH651" s="97" t="s">
        <v>1613</v>
      </c>
      <c r="AI651" s="97" t="s">
        <v>1561</v>
      </c>
      <c r="AJ651" s="97" t="s">
        <v>1613</v>
      </c>
      <c r="AK651" s="97" t="s">
        <v>1613</v>
      </c>
      <c r="AL651" s="1"/>
      <c r="AM651" s="1" t="s">
        <v>12755</v>
      </c>
      <c r="AN651" s="1"/>
      <c r="AO651" s="97" t="s">
        <v>12198</v>
      </c>
      <c r="AP651" s="89">
        <f t="shared" si="53"/>
        <v>18</v>
      </c>
      <c r="AQ651" s="13" t="str">
        <f t="shared" si="54"/>
        <v>Inzet NRVNRV Pel Noord-West</v>
      </c>
    </row>
    <row r="652" spans="1:43" ht="30" x14ac:dyDescent="0.25">
      <c r="A652" s="129" t="s">
        <v>12710</v>
      </c>
      <c r="B652" s="129" t="s">
        <v>1608</v>
      </c>
      <c r="C652" s="129">
        <v>6</v>
      </c>
      <c r="D652" s="129" t="s">
        <v>12727</v>
      </c>
      <c r="E652" s="130"/>
      <c r="F652" s="129"/>
      <c r="G652" s="129" t="s">
        <v>12740</v>
      </c>
      <c r="H652" s="129" t="s">
        <v>12740</v>
      </c>
      <c r="I652" s="129" t="s">
        <v>12740</v>
      </c>
      <c r="J652" s="129"/>
      <c r="K652" s="129">
        <v>76</v>
      </c>
      <c r="L652" s="129"/>
      <c r="M652" s="129" t="s">
        <v>12749</v>
      </c>
      <c r="N652" s="129" t="s">
        <v>12749</v>
      </c>
      <c r="O652" s="129" t="s">
        <v>12749</v>
      </c>
      <c r="P652" s="129"/>
      <c r="Q652" s="129"/>
      <c r="R652" s="129"/>
      <c r="S652" s="129" t="s">
        <v>2365</v>
      </c>
      <c r="T652" s="131">
        <v>17</v>
      </c>
      <c r="U652" s="132"/>
      <c r="V652" s="132" t="s">
        <v>12720</v>
      </c>
      <c r="W652" s="132"/>
      <c r="X652" s="132"/>
      <c r="Y652" s="132"/>
      <c r="Z652" s="129"/>
      <c r="AA652" s="129"/>
      <c r="AB652" s="39">
        <f t="shared" si="50"/>
        <v>9</v>
      </c>
      <c r="AC652" s="97">
        <f t="shared" si="51"/>
        <v>12</v>
      </c>
      <c r="AD652" s="112" t="s">
        <v>12734</v>
      </c>
      <c r="AE652" s="1" t="str">
        <f t="shared" si="52"/>
        <v>(Peloton Oost)</v>
      </c>
      <c r="AF652" s="97"/>
      <c r="AG652" s="97" t="s">
        <v>1560</v>
      </c>
      <c r="AH652" s="97" t="s">
        <v>1613</v>
      </c>
      <c r="AI652" s="97" t="s">
        <v>1561</v>
      </c>
      <c r="AJ652" s="97" t="s">
        <v>1613</v>
      </c>
      <c r="AK652" s="97" t="s">
        <v>1613</v>
      </c>
      <c r="AL652" s="1"/>
      <c r="AM652" s="1" t="s">
        <v>12756</v>
      </c>
      <c r="AN652" s="1"/>
      <c r="AO652" s="97" t="s">
        <v>12198</v>
      </c>
      <c r="AP652" s="89">
        <f t="shared" si="53"/>
        <v>12</v>
      </c>
      <c r="AQ652" s="13" t="str">
        <f t="shared" si="54"/>
        <v>Inzet NRVNRV Pel Oost</v>
      </c>
    </row>
    <row r="653" spans="1:43" x14ac:dyDescent="0.25">
      <c r="A653" s="129" t="s">
        <v>12710</v>
      </c>
      <c r="B653" s="129" t="s">
        <v>1608</v>
      </c>
      <c r="C653" s="129">
        <v>7</v>
      </c>
      <c r="D653" s="129" t="s">
        <v>12728</v>
      </c>
      <c r="E653" s="130"/>
      <c r="F653" s="129"/>
      <c r="G653" s="129" t="s">
        <v>12740</v>
      </c>
      <c r="H653" s="129" t="s">
        <v>12740</v>
      </c>
      <c r="I653" s="129" t="s">
        <v>12740</v>
      </c>
      <c r="J653" s="129"/>
      <c r="K653" s="129">
        <v>76</v>
      </c>
      <c r="L653" s="129"/>
      <c r="M653" s="129" t="s">
        <v>12750</v>
      </c>
      <c r="N653" s="129" t="s">
        <v>12750</v>
      </c>
      <c r="O653" s="129" t="s">
        <v>12750</v>
      </c>
      <c r="P653" s="129"/>
      <c r="Q653" s="129"/>
      <c r="R653" s="129"/>
      <c r="S653" s="129" t="s">
        <v>2365</v>
      </c>
      <c r="T653" s="131">
        <v>17</v>
      </c>
      <c r="U653" s="132"/>
      <c r="V653" s="132" t="s">
        <v>12721</v>
      </c>
      <c r="W653" s="132"/>
      <c r="X653" s="132"/>
      <c r="Y653" s="132"/>
      <c r="Z653" s="129"/>
      <c r="AA653" s="129"/>
      <c r="AB653" s="39">
        <f t="shared" si="50"/>
        <v>9</v>
      </c>
      <c r="AC653" s="97">
        <f t="shared" si="51"/>
        <v>12</v>
      </c>
      <c r="AD653" s="112" t="s">
        <v>12735</v>
      </c>
      <c r="AE653" s="1" t="str">
        <f t="shared" si="52"/>
        <v>(Peloton Zuid)</v>
      </c>
      <c r="AF653" s="97"/>
      <c r="AG653" s="97" t="s">
        <v>1560</v>
      </c>
      <c r="AH653" s="97" t="s">
        <v>1613</v>
      </c>
      <c r="AI653" s="97" t="s">
        <v>1561</v>
      </c>
      <c r="AJ653" s="97" t="s">
        <v>1613</v>
      </c>
      <c r="AK653" s="97" t="s">
        <v>1613</v>
      </c>
      <c r="AL653" s="1"/>
      <c r="AM653" s="1" t="s">
        <v>12757</v>
      </c>
      <c r="AN653" s="1"/>
      <c r="AO653" s="97" t="s">
        <v>12198</v>
      </c>
      <c r="AP653" s="89">
        <f t="shared" si="53"/>
        <v>12</v>
      </c>
      <c r="AQ653" s="13" t="str">
        <f t="shared" si="54"/>
        <v>Inzet NRVNRV Pel Zuid</v>
      </c>
    </row>
    <row r="654" spans="1:43" x14ac:dyDescent="0.25">
      <c r="A654" s="129" t="s">
        <v>12710</v>
      </c>
      <c r="B654" s="129" t="s">
        <v>1608</v>
      </c>
      <c r="C654" s="129">
        <v>8</v>
      </c>
      <c r="D654" s="129" t="s">
        <v>12726</v>
      </c>
      <c r="E654" s="130"/>
      <c r="F654" s="129"/>
      <c r="G654" s="129" t="s">
        <v>12740</v>
      </c>
      <c r="H654" s="129" t="s">
        <v>12740</v>
      </c>
      <c r="I654" s="129" t="s">
        <v>12740</v>
      </c>
      <c r="J654" s="129"/>
      <c r="K654" s="129">
        <v>76</v>
      </c>
      <c r="L654" s="129"/>
      <c r="M654" s="129" t="s">
        <v>12751</v>
      </c>
      <c r="N654" s="129" t="s">
        <v>12751</v>
      </c>
      <c r="O654" s="129" t="s">
        <v>12751</v>
      </c>
      <c r="P654" s="129"/>
      <c r="Q654" s="129"/>
      <c r="R654" s="129"/>
      <c r="S654" s="129" t="s">
        <v>2365</v>
      </c>
      <c r="T654" s="131">
        <v>17</v>
      </c>
      <c r="U654" s="132"/>
      <c r="V654" s="132" t="s">
        <v>12721</v>
      </c>
      <c r="W654" s="132"/>
      <c r="X654" s="132"/>
      <c r="Y654" s="132"/>
      <c r="Z654" s="129"/>
      <c r="AA654" s="129"/>
      <c r="AB654" s="39">
        <f t="shared" si="50"/>
        <v>9</v>
      </c>
      <c r="AC654" s="97">
        <f t="shared" si="51"/>
        <v>17</v>
      </c>
      <c r="AD654" s="112" t="s">
        <v>12736</v>
      </c>
      <c r="AE654" s="1" t="str">
        <f t="shared" si="52"/>
        <v>(Peloton Zuid-West)</v>
      </c>
      <c r="AF654" s="97"/>
      <c r="AG654" s="97" t="s">
        <v>1560</v>
      </c>
      <c r="AH654" s="97" t="s">
        <v>1613</v>
      </c>
      <c r="AI654" s="97" t="s">
        <v>1561</v>
      </c>
      <c r="AJ654" s="97" t="s">
        <v>1613</v>
      </c>
      <c r="AK654" s="97" t="s">
        <v>1613</v>
      </c>
      <c r="AL654" s="1"/>
      <c r="AM654" s="1" t="s">
        <v>12758</v>
      </c>
      <c r="AN654" s="1"/>
      <c r="AO654" s="97" t="s">
        <v>12198</v>
      </c>
      <c r="AP654" s="89">
        <f t="shared" si="53"/>
        <v>17</v>
      </c>
      <c r="AQ654" s="13" t="str">
        <f t="shared" si="54"/>
        <v>Inzet NRVNRV Pel Zuid-West</v>
      </c>
    </row>
    <row r="655" spans="1:43" x14ac:dyDescent="0.25">
      <c r="A655" s="129" t="s">
        <v>12710</v>
      </c>
      <c r="B655" s="129" t="s">
        <v>1608</v>
      </c>
      <c r="C655" s="129">
        <v>9</v>
      </c>
      <c r="D655" s="129" t="s">
        <v>12716</v>
      </c>
      <c r="E655" s="130"/>
      <c r="F655" s="129"/>
      <c r="G655" s="129" t="s">
        <v>12740</v>
      </c>
      <c r="H655" s="129" t="s">
        <v>12740</v>
      </c>
      <c r="I655" s="129" t="s">
        <v>12740</v>
      </c>
      <c r="J655" s="129"/>
      <c r="K655" s="129">
        <v>76</v>
      </c>
      <c r="L655" s="129"/>
      <c r="M655" s="129" t="s">
        <v>12744</v>
      </c>
      <c r="N655" s="129" t="s">
        <v>12744</v>
      </c>
      <c r="O655" s="129" t="s">
        <v>12744</v>
      </c>
      <c r="P655" s="129"/>
      <c r="Q655" s="129"/>
      <c r="R655" s="129"/>
      <c r="S655" s="129" t="s">
        <v>2365</v>
      </c>
      <c r="T655" s="131">
        <v>17</v>
      </c>
      <c r="U655" s="132"/>
      <c r="V655" s="132" t="s">
        <v>12721</v>
      </c>
      <c r="W655" s="132"/>
      <c r="X655" s="132"/>
      <c r="Y655" s="132"/>
      <c r="Z655" s="129"/>
      <c r="AA655" s="129"/>
      <c r="AB655" s="39">
        <f t="shared" si="50"/>
        <v>9</v>
      </c>
      <c r="AC655" s="97">
        <f t="shared" si="51"/>
        <v>19</v>
      </c>
      <c r="AD655" s="112" t="s">
        <v>12737</v>
      </c>
      <c r="AE655" s="1" t="str">
        <f t="shared" si="52"/>
        <v>(OvD-NRV)</v>
      </c>
      <c r="AF655" s="97"/>
      <c r="AG655" s="97" t="s">
        <v>1560</v>
      </c>
      <c r="AH655" s="97" t="s">
        <v>1613</v>
      </c>
      <c r="AI655" s="97" t="s">
        <v>1561</v>
      </c>
      <c r="AJ655" s="97" t="s">
        <v>1613</v>
      </c>
      <c r="AK655" s="97" t="s">
        <v>1613</v>
      </c>
      <c r="AL655" s="1"/>
      <c r="AM655" s="1" t="s">
        <v>12759</v>
      </c>
      <c r="AN655" s="1"/>
      <c r="AO655" s="97" t="s">
        <v>12198</v>
      </c>
      <c r="AP655" s="89">
        <f t="shared" si="53"/>
        <v>7</v>
      </c>
      <c r="AQ655" s="13" t="str">
        <f t="shared" si="54"/>
        <v>Inzet NRVOff. van Dienst NRV</v>
      </c>
    </row>
    <row r="656" spans="1:43" x14ac:dyDescent="0.25">
      <c r="A656" s="129" t="s">
        <v>12710</v>
      </c>
      <c r="B656" s="129" t="s">
        <v>1608</v>
      </c>
      <c r="C656" s="129">
        <v>10</v>
      </c>
      <c r="D656" s="129" t="s">
        <v>12719</v>
      </c>
      <c r="E656" s="130"/>
      <c r="F656" s="129"/>
      <c r="G656" s="129" t="s">
        <v>12740</v>
      </c>
      <c r="H656" s="129" t="s">
        <v>12740</v>
      </c>
      <c r="I656" s="129" t="s">
        <v>12740</v>
      </c>
      <c r="J656" s="129"/>
      <c r="K656" s="129">
        <v>76</v>
      </c>
      <c r="L656" s="129"/>
      <c r="M656" s="129" t="s">
        <v>12745</v>
      </c>
      <c r="N656" s="129" t="s">
        <v>12745</v>
      </c>
      <c r="O656" s="129" t="s">
        <v>12745</v>
      </c>
      <c r="P656" s="129"/>
      <c r="Q656" s="129"/>
      <c r="R656" s="129"/>
      <c r="S656" s="129" t="s">
        <v>2365</v>
      </c>
      <c r="T656" s="131">
        <v>17</v>
      </c>
      <c r="U656" s="132"/>
      <c r="V656" s="132" t="s">
        <v>12721</v>
      </c>
      <c r="W656" s="132"/>
      <c r="X656" s="132"/>
      <c r="Y656" s="132"/>
      <c r="Z656" s="129"/>
      <c r="AA656" s="129"/>
      <c r="AB656" s="39">
        <f t="shared" si="50"/>
        <v>9</v>
      </c>
      <c r="AC656" s="97">
        <f t="shared" si="51"/>
        <v>13</v>
      </c>
      <c r="AD656" s="112" t="s">
        <v>12738</v>
      </c>
      <c r="AE656" s="1" t="str">
        <f t="shared" si="52"/>
        <v>(Reddingsgroep)</v>
      </c>
      <c r="AF656" s="97"/>
      <c r="AG656" s="97" t="s">
        <v>1560</v>
      </c>
      <c r="AH656" s="97" t="s">
        <v>1613</v>
      </c>
      <c r="AI656" s="97" t="s">
        <v>1561</v>
      </c>
      <c r="AJ656" s="97" t="s">
        <v>1613</v>
      </c>
      <c r="AK656" s="97" t="s">
        <v>1613</v>
      </c>
      <c r="AL656" s="1"/>
      <c r="AM656" s="1" t="s">
        <v>12719</v>
      </c>
      <c r="AN656" s="1"/>
      <c r="AO656" s="97" t="s">
        <v>12198</v>
      </c>
      <c r="AP656" s="89">
        <f t="shared" si="53"/>
        <v>13</v>
      </c>
      <c r="AQ656" s="13" t="str">
        <f t="shared" si="54"/>
        <v>Inzet NRVReddingsgroep</v>
      </c>
    </row>
    <row r="657" spans="1:43" x14ac:dyDescent="0.25">
      <c r="A657" s="129" t="s">
        <v>12710</v>
      </c>
      <c r="B657" s="129" t="s">
        <v>1608</v>
      </c>
      <c r="C657" s="129">
        <v>11</v>
      </c>
      <c r="D657" s="129" t="s">
        <v>12714</v>
      </c>
      <c r="E657" s="130"/>
      <c r="F657" s="129"/>
      <c r="G657" s="129" t="s">
        <v>12740</v>
      </c>
      <c r="H657" s="129" t="s">
        <v>12740</v>
      </c>
      <c r="I657" s="129" t="s">
        <v>12740</v>
      </c>
      <c r="J657" s="129"/>
      <c r="K657" s="129">
        <v>76</v>
      </c>
      <c r="L657" s="129"/>
      <c r="M657" s="129" t="s">
        <v>12746</v>
      </c>
      <c r="N657" s="129" t="s">
        <v>12746</v>
      </c>
      <c r="O657" s="129" t="s">
        <v>12746</v>
      </c>
      <c r="P657" s="129"/>
      <c r="Q657" s="129"/>
      <c r="R657" s="129"/>
      <c r="S657" s="129" t="s">
        <v>2365</v>
      </c>
      <c r="T657" s="131">
        <v>17</v>
      </c>
      <c r="U657" s="132"/>
      <c r="V657" s="132" t="s">
        <v>12721</v>
      </c>
      <c r="W657" s="132"/>
      <c r="X657" s="132"/>
      <c r="Y657" s="132"/>
      <c r="Z657" s="129"/>
      <c r="AA657" s="129"/>
      <c r="AB657" s="39">
        <f t="shared" si="50"/>
        <v>9</v>
      </c>
      <c r="AC657" s="97">
        <f t="shared" si="51"/>
        <v>14</v>
      </c>
      <c r="AD657" s="112" t="s">
        <v>12739</v>
      </c>
      <c r="AE657" s="1" t="str">
        <f t="shared" si="52"/>
        <v>(Regionaal coordinator RB)</v>
      </c>
      <c r="AF657" s="97"/>
      <c r="AG657" s="97" t="s">
        <v>1560</v>
      </c>
      <c r="AH657" s="97" t="s">
        <v>1613</v>
      </c>
      <c r="AI657" s="97" t="s">
        <v>1561</v>
      </c>
      <c r="AJ657" s="97" t="s">
        <v>1613</v>
      </c>
      <c r="AK657" s="97" t="s">
        <v>1613</v>
      </c>
      <c r="AL657" s="1"/>
      <c r="AM657" s="1" t="s">
        <v>12760</v>
      </c>
      <c r="AN657" s="1"/>
      <c r="AO657" s="97" t="s">
        <v>12198</v>
      </c>
      <c r="AP657" s="89">
        <f t="shared" si="53"/>
        <v>24</v>
      </c>
      <c r="AQ657" s="13" t="str">
        <f t="shared" si="54"/>
        <v>Inzet NRVReg. Coord. RB</v>
      </c>
    </row>
    <row r="658" spans="1:43" x14ac:dyDescent="0.25">
      <c r="A658" s="15" t="s">
        <v>3126</v>
      </c>
      <c r="B658" s="15" t="s">
        <v>1608</v>
      </c>
      <c r="C658" s="15">
        <v>1</v>
      </c>
      <c r="D658" s="15" t="s">
        <v>3127</v>
      </c>
      <c r="E658" s="94">
        <v>200012036</v>
      </c>
      <c r="F658" s="15">
        <v>200033091</v>
      </c>
      <c r="G658" s="15" t="s">
        <v>3128</v>
      </c>
      <c r="H658" s="15" t="s">
        <v>3128</v>
      </c>
      <c r="I658" s="15" t="s">
        <v>3128</v>
      </c>
      <c r="J658" s="15"/>
      <c r="K658" s="15"/>
      <c r="L658" s="15"/>
      <c r="M658" s="15" t="s">
        <v>3129</v>
      </c>
      <c r="N658" s="15" t="s">
        <v>3129</v>
      </c>
      <c r="O658" s="15" t="s">
        <v>3129</v>
      </c>
      <c r="P658" s="15"/>
      <c r="Q658" s="15"/>
      <c r="R658" s="15"/>
      <c r="S658" s="15" t="s">
        <v>1568</v>
      </c>
      <c r="T658" s="38">
        <v>1</v>
      </c>
      <c r="U658" s="95"/>
      <c r="V658" s="95"/>
      <c r="W658" s="95"/>
      <c r="X658" s="95"/>
      <c r="Y658" s="95"/>
      <c r="Z658" s="15"/>
      <c r="AA658" s="15"/>
      <c r="AB658" s="39">
        <f t="shared" si="50"/>
        <v>18</v>
      </c>
      <c r="AC658" s="39">
        <f t="shared" si="51"/>
        <v>19</v>
      </c>
      <c r="AD658" s="96" t="s">
        <v>3130</v>
      </c>
      <c r="AE658" s="15" t="str">
        <f t="shared" si="52"/>
        <v/>
      </c>
      <c r="AF658" s="39"/>
      <c r="AG658" s="39" t="s">
        <v>1560</v>
      </c>
      <c r="AH658" s="39" t="s">
        <v>1561</v>
      </c>
      <c r="AI658" s="39" t="s">
        <v>1561</v>
      </c>
      <c r="AJ658" s="39" t="s">
        <v>1561</v>
      </c>
      <c r="AK658" s="39" t="s">
        <v>1561</v>
      </c>
      <c r="AL658" s="15"/>
      <c r="AM658" s="15"/>
      <c r="AN658" s="15"/>
      <c r="AO658" s="39"/>
      <c r="AP658" s="89">
        <f t="shared" si="53"/>
        <v>0</v>
      </c>
      <c r="AQ658" s="13" t="str">
        <f t="shared" si="54"/>
        <v>Inzet Pol algemeenAanrijdingselecteur</v>
      </c>
    </row>
    <row r="659" spans="1:43" x14ac:dyDescent="0.25">
      <c r="A659" s="15" t="s">
        <v>3126</v>
      </c>
      <c r="B659" s="15" t="s">
        <v>1608</v>
      </c>
      <c r="C659" s="15">
        <v>2</v>
      </c>
      <c r="D659" s="15" t="s">
        <v>1834</v>
      </c>
      <c r="E659" s="94">
        <v>200012036</v>
      </c>
      <c r="F659" s="15">
        <v>200033096</v>
      </c>
      <c r="G659" s="15" t="s">
        <v>3128</v>
      </c>
      <c r="H659" s="15" t="s">
        <v>3128</v>
      </c>
      <c r="I659" s="15" t="s">
        <v>3128</v>
      </c>
      <c r="J659" s="15"/>
      <c r="K659" s="15"/>
      <c r="L659" s="15"/>
      <c r="M659" s="15" t="s">
        <v>3131</v>
      </c>
      <c r="N659" s="15" t="s">
        <v>3131</v>
      </c>
      <c r="O659" s="15" t="s">
        <v>3131</v>
      </c>
      <c r="P659" s="15"/>
      <c r="Q659" s="15"/>
      <c r="R659" s="15"/>
      <c r="S659" s="15" t="s">
        <v>1568</v>
      </c>
      <c r="T659" s="38">
        <v>1</v>
      </c>
      <c r="U659" s="95"/>
      <c r="V659" s="95"/>
      <c r="W659" s="95"/>
      <c r="X659" s="95"/>
      <c r="Y659" s="95"/>
      <c r="Z659" s="15"/>
      <c r="AA659" s="15"/>
      <c r="AB659" s="39">
        <f t="shared" si="50"/>
        <v>18</v>
      </c>
      <c r="AC659" s="39">
        <f t="shared" si="51"/>
        <v>3</v>
      </c>
      <c r="AD659" s="96" t="s">
        <v>3132</v>
      </c>
      <c r="AE659" s="15" t="str">
        <f t="shared" si="52"/>
        <v/>
      </c>
      <c r="AF659" s="39"/>
      <c r="AG659" s="39" t="s">
        <v>1560</v>
      </c>
      <c r="AH659" s="39" t="s">
        <v>1561</v>
      </c>
      <c r="AI659" s="39" t="s">
        <v>1561</v>
      </c>
      <c r="AJ659" s="39" t="s">
        <v>1561</v>
      </c>
      <c r="AK659" s="39" t="s">
        <v>1561</v>
      </c>
      <c r="AL659" s="15"/>
      <c r="AM659" s="15"/>
      <c r="AN659" s="15"/>
      <c r="AO659" s="39"/>
      <c r="AP659" s="89">
        <f t="shared" si="53"/>
        <v>0</v>
      </c>
      <c r="AQ659" s="13" t="str">
        <f t="shared" si="54"/>
        <v>Inzet Pol algemeenAED</v>
      </c>
    </row>
    <row r="660" spans="1:43" x14ac:dyDescent="0.25">
      <c r="A660" s="15" t="s">
        <v>3126</v>
      </c>
      <c r="B660" s="15" t="s">
        <v>1608</v>
      </c>
      <c r="C660" s="15">
        <v>3</v>
      </c>
      <c r="D660" s="15" t="s">
        <v>3133</v>
      </c>
      <c r="E660" s="94">
        <v>200012036</v>
      </c>
      <c r="F660" s="15">
        <v>200033098</v>
      </c>
      <c r="G660" s="15" t="s">
        <v>3128</v>
      </c>
      <c r="H660" s="15" t="s">
        <v>3128</v>
      </c>
      <c r="I660" s="15" t="s">
        <v>3128</v>
      </c>
      <c r="J660" s="15"/>
      <c r="K660" s="15"/>
      <c r="L660" s="15"/>
      <c r="M660" s="15" t="s">
        <v>3134</v>
      </c>
      <c r="N660" s="15" t="s">
        <v>3134</v>
      </c>
      <c r="O660" s="15" t="s">
        <v>3134</v>
      </c>
      <c r="P660" s="15"/>
      <c r="Q660" s="15"/>
      <c r="R660" s="15"/>
      <c r="S660" s="15" t="s">
        <v>1568</v>
      </c>
      <c r="T660" s="38">
        <v>1</v>
      </c>
      <c r="U660" s="95"/>
      <c r="V660" s="95"/>
      <c r="W660" s="95"/>
      <c r="X660" s="95"/>
      <c r="Y660" s="95"/>
      <c r="Z660" s="15"/>
      <c r="AA660" s="15"/>
      <c r="AB660" s="39">
        <f t="shared" si="50"/>
        <v>18</v>
      </c>
      <c r="AC660" s="39">
        <f t="shared" si="51"/>
        <v>18</v>
      </c>
      <c r="AD660" s="96" t="s">
        <v>3135</v>
      </c>
      <c r="AE660" s="15" t="str">
        <f t="shared" si="52"/>
        <v/>
      </c>
      <c r="AF660" s="39"/>
      <c r="AG660" s="39" t="s">
        <v>1560</v>
      </c>
      <c r="AH660" s="39" t="s">
        <v>1561</v>
      </c>
      <c r="AI660" s="39" t="s">
        <v>1561</v>
      </c>
      <c r="AJ660" s="39" t="s">
        <v>1561</v>
      </c>
      <c r="AK660" s="39" t="s">
        <v>1561</v>
      </c>
      <c r="AL660" s="15"/>
      <c r="AM660" s="15"/>
      <c r="AN660" s="15"/>
      <c r="AO660" s="39"/>
      <c r="AP660" s="89">
        <f t="shared" si="53"/>
        <v>0</v>
      </c>
      <c r="AQ660" s="13" t="str">
        <f t="shared" si="54"/>
        <v>Inzet Pol algemeenArrestantenvervoer</v>
      </c>
    </row>
    <row r="661" spans="1:43" x14ac:dyDescent="0.25">
      <c r="A661" s="15" t="s">
        <v>3126</v>
      </c>
      <c r="B661" s="15" t="s">
        <v>1608</v>
      </c>
      <c r="C661" s="15">
        <v>4</v>
      </c>
      <c r="D661" s="15" t="s">
        <v>3136</v>
      </c>
      <c r="E661" s="94">
        <v>200012036</v>
      </c>
      <c r="F661" s="15">
        <v>200033099</v>
      </c>
      <c r="G661" s="15" t="s">
        <v>3128</v>
      </c>
      <c r="H661" s="15" t="s">
        <v>3128</v>
      </c>
      <c r="I661" s="15" t="s">
        <v>3128</v>
      </c>
      <c r="J661" s="15"/>
      <c r="K661" s="15"/>
      <c r="L661" s="15"/>
      <c r="M661" s="15" t="s">
        <v>3137</v>
      </c>
      <c r="N661" s="15" t="s">
        <v>3137</v>
      </c>
      <c r="O661" s="15" t="s">
        <v>3137</v>
      </c>
      <c r="P661" s="15"/>
      <c r="Q661" s="15"/>
      <c r="R661" s="15"/>
      <c r="S661" s="15" t="s">
        <v>1568</v>
      </c>
      <c r="T661" s="38">
        <v>1</v>
      </c>
      <c r="U661" s="95"/>
      <c r="V661" s="95"/>
      <c r="W661" s="95"/>
      <c r="X661" s="95"/>
      <c r="Y661" s="95"/>
      <c r="Z661" s="15"/>
      <c r="AA661" s="15"/>
      <c r="AB661" s="39">
        <f t="shared" si="50"/>
        <v>18</v>
      </c>
      <c r="AC661" s="39">
        <f t="shared" si="51"/>
        <v>20</v>
      </c>
      <c r="AD661" s="96" t="s">
        <v>3138</v>
      </c>
      <c r="AE661" s="15" t="str">
        <f t="shared" si="52"/>
        <v/>
      </c>
      <c r="AF661" s="39"/>
      <c r="AG661" s="39" t="s">
        <v>1560</v>
      </c>
      <c r="AH661" s="39" t="s">
        <v>1561</v>
      </c>
      <c r="AI661" s="39" t="s">
        <v>1561</v>
      </c>
      <c r="AJ661" s="39" t="s">
        <v>1561</v>
      </c>
      <c r="AK661" s="39" t="s">
        <v>1561</v>
      </c>
      <c r="AL661" s="15"/>
      <c r="AM661" s="15"/>
      <c r="AN661" s="15"/>
      <c r="AO661" s="39"/>
      <c r="AP661" s="89">
        <f t="shared" si="53"/>
        <v>0</v>
      </c>
      <c r="AQ661" s="13" t="str">
        <f t="shared" si="54"/>
        <v>Inzet Pol algemeenBewaken &amp; Beveiligen</v>
      </c>
    </row>
    <row r="662" spans="1:43" x14ac:dyDescent="0.25">
      <c r="A662" s="15" t="s">
        <v>3126</v>
      </c>
      <c r="B662" s="15" t="s">
        <v>1608</v>
      </c>
      <c r="C662" s="15">
        <v>5</v>
      </c>
      <c r="D662" s="15" t="s">
        <v>2211</v>
      </c>
      <c r="E662" s="94">
        <v>200012036</v>
      </c>
      <c r="F662" s="15">
        <v>200033100</v>
      </c>
      <c r="G662" s="15" t="s">
        <v>3128</v>
      </c>
      <c r="H662" s="15" t="s">
        <v>3128</v>
      </c>
      <c r="I662" s="15" t="s">
        <v>3128</v>
      </c>
      <c r="J662" s="15"/>
      <c r="K662" s="15"/>
      <c r="L662" s="15"/>
      <c r="M662" s="15" t="s">
        <v>3139</v>
      </c>
      <c r="N662" s="15" t="s">
        <v>3139</v>
      </c>
      <c r="O662" s="15" t="s">
        <v>3139</v>
      </c>
      <c r="P662" s="15"/>
      <c r="Q662" s="15"/>
      <c r="R662" s="15"/>
      <c r="S662" s="15" t="s">
        <v>1568</v>
      </c>
      <c r="T662" s="38">
        <v>1</v>
      </c>
      <c r="U662" s="95"/>
      <c r="V662" s="95"/>
      <c r="W662" s="95"/>
      <c r="X662" s="95"/>
      <c r="Y662" s="95"/>
      <c r="Z662" s="15"/>
      <c r="AA662" s="15"/>
      <c r="AB662" s="39">
        <f t="shared" si="50"/>
        <v>18</v>
      </c>
      <c r="AC662" s="39">
        <f t="shared" si="51"/>
        <v>14</v>
      </c>
      <c r="AD662" s="96" t="s">
        <v>3140</v>
      </c>
      <c r="AE662" s="15" t="str">
        <f t="shared" si="52"/>
        <v/>
      </c>
      <c r="AF662" s="39"/>
      <c r="AG662" s="39" t="s">
        <v>1560</v>
      </c>
      <c r="AH662" s="39" t="s">
        <v>1561</v>
      </c>
      <c r="AI662" s="39" t="s">
        <v>1561</v>
      </c>
      <c r="AJ662" s="39" t="s">
        <v>1561</v>
      </c>
      <c r="AK662" s="39" t="s">
        <v>1561</v>
      </c>
      <c r="AL662" s="15"/>
      <c r="AM662" s="15"/>
      <c r="AN662" s="15"/>
      <c r="AO662" s="39"/>
      <c r="AP662" s="89">
        <f t="shared" si="53"/>
        <v>0</v>
      </c>
      <c r="AQ662" s="13" t="str">
        <f t="shared" si="54"/>
        <v>Inzet Pol algemeenCameratoezicht</v>
      </c>
    </row>
    <row r="663" spans="1:43" x14ac:dyDescent="0.25">
      <c r="A663" s="15" t="s">
        <v>3126</v>
      </c>
      <c r="B663" s="15" t="s">
        <v>1608</v>
      </c>
      <c r="C663" s="15">
        <v>6</v>
      </c>
      <c r="D663" s="15" t="s">
        <v>3141</v>
      </c>
      <c r="E663" s="94">
        <v>200012036</v>
      </c>
      <c r="F663" s="15">
        <v>200033101</v>
      </c>
      <c r="G663" s="15" t="s">
        <v>3128</v>
      </c>
      <c r="H663" s="15" t="s">
        <v>3128</v>
      </c>
      <c r="I663" s="15" t="s">
        <v>3128</v>
      </c>
      <c r="J663" s="15"/>
      <c r="K663" s="15"/>
      <c r="L663" s="15"/>
      <c r="M663" s="15" t="s">
        <v>3142</v>
      </c>
      <c r="N663" s="15" t="s">
        <v>3142</v>
      </c>
      <c r="O663" s="15" t="s">
        <v>3142</v>
      </c>
      <c r="P663" s="15"/>
      <c r="Q663" s="15"/>
      <c r="R663" s="15"/>
      <c r="S663" s="15" t="s">
        <v>1568</v>
      </c>
      <c r="T663" s="38">
        <v>1</v>
      </c>
      <c r="U663" s="95"/>
      <c r="V663" s="95"/>
      <c r="W663" s="95"/>
      <c r="X663" s="95"/>
      <c r="Y663" s="95"/>
      <c r="Z663" s="15"/>
      <c r="AA663" s="15"/>
      <c r="AB663" s="39">
        <f t="shared" si="50"/>
        <v>18</v>
      </c>
      <c r="AC663" s="39">
        <f t="shared" si="51"/>
        <v>16</v>
      </c>
      <c r="AD663" s="96" t="s">
        <v>3143</v>
      </c>
      <c r="AE663" s="15" t="str">
        <f t="shared" si="52"/>
        <v/>
      </c>
      <c r="AF663" s="39"/>
      <c r="AG663" s="39" t="s">
        <v>1560</v>
      </c>
      <c r="AH663" s="39" t="s">
        <v>1561</v>
      </c>
      <c r="AI663" s="39" t="s">
        <v>1561</v>
      </c>
      <c r="AJ663" s="39" t="s">
        <v>1561</v>
      </c>
      <c r="AK663" s="39" t="s">
        <v>1561</v>
      </c>
      <c r="AL663" s="15"/>
      <c r="AM663" s="15"/>
      <c r="AN663" s="15"/>
      <c r="AO663" s="39"/>
      <c r="AP663" s="89">
        <f t="shared" si="53"/>
        <v>0</v>
      </c>
      <c r="AQ663" s="13" t="str">
        <f t="shared" si="54"/>
        <v>Inzet Pol algemeenDienst logistiek</v>
      </c>
    </row>
    <row r="664" spans="1:43" x14ac:dyDescent="0.25">
      <c r="A664" s="15" t="s">
        <v>3126</v>
      </c>
      <c r="B664" s="15" t="s">
        <v>1608</v>
      </c>
      <c r="C664" s="15">
        <v>7</v>
      </c>
      <c r="D664" s="15" t="s">
        <v>3144</v>
      </c>
      <c r="E664" s="94">
        <v>200012036</v>
      </c>
      <c r="F664" s="15">
        <v>200033102</v>
      </c>
      <c r="G664" s="15" t="s">
        <v>3128</v>
      </c>
      <c r="H664" s="15" t="s">
        <v>3128</v>
      </c>
      <c r="I664" s="15" t="s">
        <v>3128</v>
      </c>
      <c r="J664" s="15"/>
      <c r="K664" s="15"/>
      <c r="L664" s="15"/>
      <c r="M664" s="15" t="s">
        <v>3145</v>
      </c>
      <c r="N664" s="15" t="s">
        <v>3145</v>
      </c>
      <c r="O664" s="15" t="s">
        <v>3145</v>
      </c>
      <c r="P664" s="15"/>
      <c r="Q664" s="15"/>
      <c r="R664" s="15"/>
      <c r="S664" s="15" t="s">
        <v>1568</v>
      </c>
      <c r="T664" s="38">
        <v>1</v>
      </c>
      <c r="U664" s="95"/>
      <c r="V664" s="95"/>
      <c r="W664" s="95"/>
      <c r="X664" s="95"/>
      <c r="Y664" s="95"/>
      <c r="Z664" s="15"/>
      <c r="AA664" s="15"/>
      <c r="AB664" s="39">
        <f t="shared" si="50"/>
        <v>18</v>
      </c>
      <c r="AC664" s="39">
        <f t="shared" si="51"/>
        <v>13</v>
      </c>
      <c r="AD664" s="96" t="s">
        <v>3146</v>
      </c>
      <c r="AE664" s="15" t="str">
        <f t="shared" si="52"/>
        <v/>
      </c>
      <c r="AF664" s="39"/>
      <c r="AG664" s="39" t="s">
        <v>1560</v>
      </c>
      <c r="AH664" s="39" t="s">
        <v>1561</v>
      </c>
      <c r="AI664" s="39" t="s">
        <v>1561</v>
      </c>
      <c r="AJ664" s="39" t="s">
        <v>1561</v>
      </c>
      <c r="AK664" s="39" t="s">
        <v>1561</v>
      </c>
      <c r="AL664" s="15"/>
      <c r="AM664" s="15"/>
      <c r="AN664" s="15"/>
      <c r="AO664" s="39"/>
      <c r="AP664" s="89">
        <f t="shared" si="53"/>
        <v>0</v>
      </c>
      <c r="AQ664" s="13" t="str">
        <f t="shared" si="54"/>
        <v>Inzet Pol algemeenExecutietaken</v>
      </c>
    </row>
    <row r="665" spans="1:43" x14ac:dyDescent="0.25">
      <c r="A665" s="15" t="s">
        <v>3126</v>
      </c>
      <c r="B665" s="15" t="s">
        <v>1608</v>
      </c>
      <c r="C665" s="15">
        <v>8</v>
      </c>
      <c r="D665" s="15" t="s">
        <v>12221</v>
      </c>
      <c r="E665" s="94">
        <v>200012036</v>
      </c>
      <c r="F665" s="15">
        <v>200041646</v>
      </c>
      <c r="G665" s="15" t="s">
        <v>3128</v>
      </c>
      <c r="H665" s="15" t="s">
        <v>3128</v>
      </c>
      <c r="I665" s="15" t="s">
        <v>3128</v>
      </c>
      <c r="J665" s="15"/>
      <c r="K665" s="15"/>
      <c r="L665" s="15"/>
      <c r="M665" s="15" t="s">
        <v>12222</v>
      </c>
      <c r="N665" s="15" t="s">
        <v>12222</v>
      </c>
      <c r="O665" s="15" t="s">
        <v>12222</v>
      </c>
      <c r="P665" s="15"/>
      <c r="Q665" s="15"/>
      <c r="R665" s="15"/>
      <c r="S665" s="15" t="s">
        <v>1568</v>
      </c>
      <c r="T665" s="38">
        <v>1</v>
      </c>
      <c r="U665" s="95"/>
      <c r="V665" s="95"/>
      <c r="W665" s="95"/>
      <c r="X665" s="95"/>
      <c r="Y665" s="95"/>
      <c r="Z665" s="15"/>
      <c r="AA665" s="15"/>
      <c r="AB665" s="39">
        <f t="shared" si="50"/>
        <v>18</v>
      </c>
      <c r="AC665" s="39">
        <f t="shared" si="51"/>
        <v>12</v>
      </c>
      <c r="AD665" s="96" t="s">
        <v>12223</v>
      </c>
      <c r="AE665" s="15" t="str">
        <f t="shared" si="52"/>
        <v/>
      </c>
      <c r="AF665" s="39"/>
      <c r="AG665" s="39" t="s">
        <v>1560</v>
      </c>
      <c r="AH665" s="39" t="s">
        <v>1561</v>
      </c>
      <c r="AI665" s="39" t="s">
        <v>1561</v>
      </c>
      <c r="AJ665" s="39" t="s">
        <v>1561</v>
      </c>
      <c r="AK665" s="39" t="s">
        <v>1561</v>
      </c>
      <c r="AL665" s="15"/>
      <c r="AM665" s="15"/>
      <c r="AN665" s="15"/>
      <c r="AO665" s="39"/>
      <c r="AP665" s="89">
        <f t="shared" si="53"/>
        <v>0</v>
      </c>
      <c r="AQ665" s="13" t="str">
        <f t="shared" si="54"/>
        <v>Inzet Pol algemeenFamilieagent</v>
      </c>
    </row>
    <row r="666" spans="1:43" x14ac:dyDescent="0.25">
      <c r="A666" s="15" t="s">
        <v>3126</v>
      </c>
      <c r="B666" s="15" t="s">
        <v>1608</v>
      </c>
      <c r="C666" s="15">
        <v>9</v>
      </c>
      <c r="D666" s="15" t="s">
        <v>3147</v>
      </c>
      <c r="E666" s="94">
        <v>200012036</v>
      </c>
      <c r="F666" s="15">
        <v>200033104</v>
      </c>
      <c r="G666" s="15" t="s">
        <v>3128</v>
      </c>
      <c r="H666" s="15" t="s">
        <v>3128</v>
      </c>
      <c r="I666" s="15" t="s">
        <v>3128</v>
      </c>
      <c r="J666" s="15"/>
      <c r="K666" s="15"/>
      <c r="L666" s="15"/>
      <c r="M666" s="15" t="s">
        <v>3148</v>
      </c>
      <c r="N666" s="15" t="s">
        <v>3148</v>
      </c>
      <c r="O666" s="15" t="s">
        <v>3148</v>
      </c>
      <c r="P666" s="15"/>
      <c r="Q666" s="15"/>
      <c r="R666" s="15"/>
      <c r="S666" s="15" t="s">
        <v>1568</v>
      </c>
      <c r="T666" s="38">
        <v>1</v>
      </c>
      <c r="U666" s="95"/>
      <c r="V666" s="95"/>
      <c r="W666" s="95"/>
      <c r="X666" s="95"/>
      <c r="Y666" s="95"/>
      <c r="Z666" s="15"/>
      <c r="AA666" s="15"/>
      <c r="AB666" s="39">
        <f t="shared" si="50"/>
        <v>18</v>
      </c>
      <c r="AC666" s="39">
        <f t="shared" si="51"/>
        <v>10</v>
      </c>
      <c r="AD666" s="96" t="s">
        <v>3149</v>
      </c>
      <c r="AE666" s="15" t="str">
        <f t="shared" si="52"/>
        <v/>
      </c>
      <c r="AF666" s="39"/>
      <c r="AG666" s="39" t="s">
        <v>1560</v>
      </c>
      <c r="AH666" s="39" t="s">
        <v>1561</v>
      </c>
      <c r="AI666" s="39" t="s">
        <v>1561</v>
      </c>
      <c r="AJ666" s="39" t="s">
        <v>1561</v>
      </c>
      <c r="AK666" s="39" t="s">
        <v>1561</v>
      </c>
      <c r="AL666" s="15"/>
      <c r="AM666" s="15"/>
      <c r="AN666" s="15"/>
      <c r="AO666" s="39"/>
      <c r="AP666" s="89">
        <f t="shared" si="53"/>
        <v>0</v>
      </c>
      <c r="AQ666" s="13" t="str">
        <f t="shared" si="54"/>
        <v>Inzet Pol algemeenHennepteam</v>
      </c>
    </row>
    <row r="667" spans="1:43" x14ac:dyDescent="0.25">
      <c r="A667" s="15" t="s">
        <v>3126</v>
      </c>
      <c r="B667" s="15" t="s">
        <v>1608</v>
      </c>
      <c r="C667" s="15">
        <v>10</v>
      </c>
      <c r="D667" s="15" t="s">
        <v>3150</v>
      </c>
      <c r="E667" s="94">
        <v>200012036</v>
      </c>
      <c r="F667" s="15">
        <v>200033066</v>
      </c>
      <c r="G667" s="15" t="s">
        <v>3128</v>
      </c>
      <c r="H667" s="15" t="s">
        <v>3128</v>
      </c>
      <c r="I667" s="15" t="s">
        <v>3128</v>
      </c>
      <c r="J667" s="15"/>
      <c r="K667" s="15"/>
      <c r="L667" s="15"/>
      <c r="M667" s="15" t="s">
        <v>3151</v>
      </c>
      <c r="N667" s="15" t="s">
        <v>3151</v>
      </c>
      <c r="O667" s="15" t="s">
        <v>3151</v>
      </c>
      <c r="P667" s="15"/>
      <c r="Q667" s="15"/>
      <c r="R667" s="15"/>
      <c r="S667" s="15" t="s">
        <v>1568</v>
      </c>
      <c r="T667" s="38">
        <v>1</v>
      </c>
      <c r="U667" s="95"/>
      <c r="V667" s="95"/>
      <c r="W667" s="95"/>
      <c r="X667" s="95"/>
      <c r="Y667" s="95"/>
      <c r="Z667" s="15"/>
      <c r="AA667" s="15"/>
      <c r="AB667" s="39">
        <f t="shared" si="50"/>
        <v>18</v>
      </c>
      <c r="AC667" s="39">
        <f t="shared" si="51"/>
        <v>4</v>
      </c>
      <c r="AD667" s="96" t="s">
        <v>3152</v>
      </c>
      <c r="AE667" s="15" t="str">
        <f t="shared" si="52"/>
        <v/>
      </c>
      <c r="AF667" s="39"/>
      <c r="AG667" s="39" t="s">
        <v>1560</v>
      </c>
      <c r="AH667" s="39" t="s">
        <v>1561</v>
      </c>
      <c r="AI667" s="39" t="s">
        <v>1561</v>
      </c>
      <c r="AJ667" s="39" t="s">
        <v>1561</v>
      </c>
      <c r="AK667" s="39" t="s">
        <v>1561</v>
      </c>
      <c r="AL667" s="15"/>
      <c r="AM667" s="15"/>
      <c r="AN667" s="15"/>
      <c r="AO667" s="39"/>
      <c r="AP667" s="89">
        <f t="shared" si="53"/>
        <v>0</v>
      </c>
      <c r="AQ667" s="13" t="str">
        <f t="shared" si="54"/>
        <v>Inzet Pol algemeenHOVD</v>
      </c>
    </row>
    <row r="668" spans="1:43" x14ac:dyDescent="0.25">
      <c r="A668" s="15" t="s">
        <v>3126</v>
      </c>
      <c r="B668" s="15" t="s">
        <v>1608</v>
      </c>
      <c r="C668" s="15">
        <v>11</v>
      </c>
      <c r="D668" s="15" t="s">
        <v>3153</v>
      </c>
      <c r="E668" s="94">
        <v>200012036</v>
      </c>
      <c r="F668" s="15">
        <v>200033067</v>
      </c>
      <c r="G668" s="15" t="s">
        <v>3128</v>
      </c>
      <c r="H668" s="15" t="s">
        <v>3128</v>
      </c>
      <c r="I668" s="15" t="s">
        <v>3128</v>
      </c>
      <c r="J668" s="15"/>
      <c r="K668" s="15"/>
      <c r="L668" s="15"/>
      <c r="M668" s="15" t="s">
        <v>3154</v>
      </c>
      <c r="N668" s="15" t="s">
        <v>3154</v>
      </c>
      <c r="O668" s="15" t="s">
        <v>3154</v>
      </c>
      <c r="P668" s="15"/>
      <c r="Q668" s="15"/>
      <c r="R668" s="15"/>
      <c r="S668" s="15" t="s">
        <v>1568</v>
      </c>
      <c r="T668" s="38">
        <v>1</v>
      </c>
      <c r="U668" s="95"/>
      <c r="V668" s="95"/>
      <c r="W668" s="95"/>
      <c r="X668" s="95"/>
      <c r="Y668" s="95"/>
      <c r="Z668" s="15"/>
      <c r="AA668" s="15"/>
      <c r="AB668" s="39">
        <f t="shared" si="50"/>
        <v>18</v>
      </c>
      <c r="AC668" s="39">
        <f t="shared" si="51"/>
        <v>4</v>
      </c>
      <c r="AD668" s="96" t="s">
        <v>3155</v>
      </c>
      <c r="AE668" s="15" t="str">
        <f t="shared" si="52"/>
        <v/>
      </c>
      <c r="AF668" s="39"/>
      <c r="AG668" s="39" t="s">
        <v>1560</v>
      </c>
      <c r="AH668" s="39" t="s">
        <v>1561</v>
      </c>
      <c r="AI668" s="39" t="s">
        <v>1561</v>
      </c>
      <c r="AJ668" s="39" t="s">
        <v>1561</v>
      </c>
      <c r="AK668" s="39" t="s">
        <v>1561</v>
      </c>
      <c r="AL668" s="15"/>
      <c r="AM668" s="15"/>
      <c r="AN668" s="15"/>
      <c r="AO668" s="39"/>
      <c r="AP668" s="89">
        <f t="shared" si="53"/>
        <v>0</v>
      </c>
      <c r="AQ668" s="13" t="str">
        <f t="shared" si="54"/>
        <v>Inzet Pol algemeenHOVJ</v>
      </c>
    </row>
    <row r="669" spans="1:43" x14ac:dyDescent="0.25">
      <c r="A669" s="15" t="s">
        <v>3126</v>
      </c>
      <c r="B669" s="15" t="s">
        <v>1608</v>
      </c>
      <c r="C669" s="15">
        <v>12</v>
      </c>
      <c r="D669" s="15" t="s">
        <v>3156</v>
      </c>
      <c r="E669" s="94">
        <v>200012036</v>
      </c>
      <c r="F669" s="15">
        <v>200033068</v>
      </c>
      <c r="G669" s="15" t="s">
        <v>3128</v>
      </c>
      <c r="H669" s="15" t="s">
        <v>3128</v>
      </c>
      <c r="I669" s="15" t="s">
        <v>3128</v>
      </c>
      <c r="J669" s="15"/>
      <c r="K669" s="15"/>
      <c r="L669" s="15"/>
      <c r="M669" s="15" t="s">
        <v>3157</v>
      </c>
      <c r="N669" s="15" t="s">
        <v>3157</v>
      </c>
      <c r="O669" s="15" t="s">
        <v>3157</v>
      </c>
      <c r="P669" s="15"/>
      <c r="Q669" s="15"/>
      <c r="R669" s="15"/>
      <c r="S669" s="15" t="s">
        <v>1568</v>
      </c>
      <c r="T669" s="38">
        <v>1</v>
      </c>
      <c r="U669" s="95"/>
      <c r="V669" s="95"/>
      <c r="W669" s="95"/>
      <c r="X669" s="95"/>
      <c r="Y669" s="95"/>
      <c r="Z669" s="15"/>
      <c r="AA669" s="15"/>
      <c r="AB669" s="39">
        <f t="shared" si="50"/>
        <v>18</v>
      </c>
      <c r="AC669" s="39">
        <f t="shared" si="51"/>
        <v>15</v>
      </c>
      <c r="AD669" s="96" t="s">
        <v>3158</v>
      </c>
      <c r="AE669" s="15" t="str">
        <f t="shared" si="52"/>
        <v/>
      </c>
      <c r="AF669" s="39"/>
      <c r="AG669" s="39" t="s">
        <v>1560</v>
      </c>
      <c r="AH669" s="39" t="s">
        <v>1561</v>
      </c>
      <c r="AI669" s="39" t="s">
        <v>1561</v>
      </c>
      <c r="AJ669" s="39" t="s">
        <v>1561</v>
      </c>
      <c r="AK669" s="39" t="s">
        <v>1561</v>
      </c>
      <c r="AL669" s="15"/>
      <c r="AM669" s="15"/>
      <c r="AN669" s="15"/>
      <c r="AO669" s="39"/>
      <c r="AP669" s="89">
        <f t="shared" si="53"/>
        <v>0</v>
      </c>
      <c r="AQ669" s="13" t="str">
        <f t="shared" si="54"/>
        <v>Inzet Pol algemeenHOVJ-huisverbod</v>
      </c>
    </row>
    <row r="670" spans="1:43" x14ac:dyDescent="0.25">
      <c r="A670" s="15" t="s">
        <v>3126</v>
      </c>
      <c r="B670" s="15" t="s">
        <v>1608</v>
      </c>
      <c r="C670" s="15">
        <v>13</v>
      </c>
      <c r="D670" s="15" t="s">
        <v>3159</v>
      </c>
      <c r="E670" s="94">
        <v>200012036</v>
      </c>
      <c r="F670" s="15">
        <v>200033105</v>
      </c>
      <c r="G670" s="15" t="s">
        <v>3128</v>
      </c>
      <c r="H670" s="15" t="s">
        <v>3128</v>
      </c>
      <c r="I670" s="15" t="s">
        <v>3128</v>
      </c>
      <c r="J670" s="15"/>
      <c r="K670" s="15"/>
      <c r="L670" s="15"/>
      <c r="M670" s="15" t="s">
        <v>3160</v>
      </c>
      <c r="N670" s="15" t="s">
        <v>3160</v>
      </c>
      <c r="O670" s="15" t="s">
        <v>3160</v>
      </c>
      <c r="P670" s="15"/>
      <c r="Q670" s="15"/>
      <c r="R670" s="15"/>
      <c r="S670" s="15" t="s">
        <v>1568</v>
      </c>
      <c r="T670" s="38">
        <v>1</v>
      </c>
      <c r="U670" s="95"/>
      <c r="V670" s="95"/>
      <c r="W670" s="95"/>
      <c r="X670" s="95"/>
      <c r="Y670" s="95"/>
      <c r="Z670" s="15"/>
      <c r="AA670" s="15"/>
      <c r="AB670" s="39">
        <f t="shared" si="50"/>
        <v>18</v>
      </c>
      <c r="AC670" s="39">
        <f t="shared" si="51"/>
        <v>3</v>
      </c>
      <c r="AD670" s="96" t="s">
        <v>3161</v>
      </c>
      <c r="AE670" s="15" t="str">
        <f t="shared" si="52"/>
        <v/>
      </c>
      <c r="AF670" s="39"/>
      <c r="AG670" s="39" t="s">
        <v>1560</v>
      </c>
      <c r="AH670" s="39" t="s">
        <v>1561</v>
      </c>
      <c r="AI670" s="39" t="s">
        <v>1561</v>
      </c>
      <c r="AJ670" s="39" t="s">
        <v>1561</v>
      </c>
      <c r="AK670" s="39" t="s">
        <v>1561</v>
      </c>
      <c r="AL670" s="15"/>
      <c r="AM670" s="15"/>
      <c r="AN670" s="15"/>
      <c r="AO670" s="39"/>
      <c r="AP670" s="89">
        <f t="shared" si="53"/>
        <v>0</v>
      </c>
      <c r="AQ670" s="13" t="str">
        <f t="shared" si="54"/>
        <v>Inzet Pol algemeenIBT</v>
      </c>
    </row>
    <row r="671" spans="1:43" x14ac:dyDescent="0.25">
      <c r="A671" s="15" t="s">
        <v>3126</v>
      </c>
      <c r="B671" s="15" t="s">
        <v>1608</v>
      </c>
      <c r="C671" s="15">
        <v>14</v>
      </c>
      <c r="D671" s="15" t="s">
        <v>3162</v>
      </c>
      <c r="E671" s="94">
        <v>200012036</v>
      </c>
      <c r="F671" s="15">
        <v>200035820</v>
      </c>
      <c r="G671" s="15" t="s">
        <v>3128</v>
      </c>
      <c r="H671" s="15" t="s">
        <v>3128</v>
      </c>
      <c r="I671" s="15" t="s">
        <v>3128</v>
      </c>
      <c r="J671" s="15"/>
      <c r="K671" s="15"/>
      <c r="L671" s="15"/>
      <c r="M671" s="15" t="s">
        <v>3163</v>
      </c>
      <c r="N671" s="15" t="s">
        <v>3163</v>
      </c>
      <c r="O671" s="15" t="s">
        <v>3163</v>
      </c>
      <c r="P671" s="15"/>
      <c r="Q671" s="15"/>
      <c r="R671" s="15"/>
      <c r="S671" s="15" t="s">
        <v>1568</v>
      </c>
      <c r="T671" s="38">
        <v>1</v>
      </c>
      <c r="U671" s="95"/>
      <c r="V671" s="95"/>
      <c r="W671" s="95"/>
      <c r="X671" s="95"/>
      <c r="Y671" s="95"/>
      <c r="Z671" s="15"/>
      <c r="AA671" s="15"/>
      <c r="AB671" s="39">
        <f t="shared" si="50"/>
        <v>18</v>
      </c>
      <c r="AC671" s="39">
        <f t="shared" si="51"/>
        <v>19</v>
      </c>
      <c r="AD671" s="96" t="s">
        <v>3164</v>
      </c>
      <c r="AE671" s="15" t="str">
        <f t="shared" si="52"/>
        <v/>
      </c>
      <c r="AF671" s="39"/>
      <c r="AG671" s="39" t="s">
        <v>1560</v>
      </c>
      <c r="AH671" s="39" t="s">
        <v>1561</v>
      </c>
      <c r="AI671" s="39" t="s">
        <v>1561</v>
      </c>
      <c r="AJ671" s="39" t="s">
        <v>1561</v>
      </c>
      <c r="AK671" s="39" t="s">
        <v>1561</v>
      </c>
      <c r="AL671" s="15"/>
      <c r="AM671" s="15"/>
      <c r="AN671" s="15"/>
      <c r="AO671" s="39"/>
      <c r="AP671" s="89">
        <f t="shared" si="53"/>
        <v>0</v>
      </c>
      <c r="AQ671" s="13" t="str">
        <f t="shared" si="54"/>
        <v>Inzet Pol algemeenLeiding Reg eenheid</v>
      </c>
    </row>
    <row r="672" spans="1:43" x14ac:dyDescent="0.25">
      <c r="A672" s="15" t="s">
        <v>3126</v>
      </c>
      <c r="B672" s="15" t="s">
        <v>1608</v>
      </c>
      <c r="C672" s="15">
        <v>15</v>
      </c>
      <c r="D672" s="15" t="s">
        <v>3165</v>
      </c>
      <c r="E672" s="94">
        <v>200012036</v>
      </c>
      <c r="F672" s="15">
        <v>200033127</v>
      </c>
      <c r="G672" s="15" t="s">
        <v>3128</v>
      </c>
      <c r="H672" s="15" t="s">
        <v>3128</v>
      </c>
      <c r="I672" s="15" t="s">
        <v>3128</v>
      </c>
      <c r="J672" s="15"/>
      <c r="K672" s="15"/>
      <c r="L672" s="15"/>
      <c r="M672" s="15" t="s">
        <v>3166</v>
      </c>
      <c r="N672" s="15" t="s">
        <v>3166</v>
      </c>
      <c r="O672" s="15" t="s">
        <v>3166</v>
      </c>
      <c r="P672" s="15"/>
      <c r="Q672" s="15"/>
      <c r="R672" s="15"/>
      <c r="S672" s="15" t="s">
        <v>1568</v>
      </c>
      <c r="T672" s="38">
        <v>1</v>
      </c>
      <c r="U672" s="95"/>
      <c r="V672" s="95"/>
      <c r="W672" s="95"/>
      <c r="X672" s="95"/>
      <c r="Y672" s="95"/>
      <c r="Z672" s="15"/>
      <c r="AA672" s="15"/>
      <c r="AB672" s="39">
        <f t="shared" si="50"/>
        <v>18</v>
      </c>
      <c r="AC672" s="39">
        <f t="shared" si="51"/>
        <v>2</v>
      </c>
      <c r="AD672" s="96" t="s">
        <v>3167</v>
      </c>
      <c r="AE672" s="15" t="str">
        <f t="shared" si="52"/>
        <v/>
      </c>
      <c r="AF672" s="39"/>
      <c r="AG672" s="39" t="s">
        <v>1560</v>
      </c>
      <c r="AH672" s="39" t="s">
        <v>1561</v>
      </c>
      <c r="AI672" s="39" t="s">
        <v>1561</v>
      </c>
      <c r="AJ672" s="39" t="s">
        <v>1561</v>
      </c>
      <c r="AK672" s="39" t="s">
        <v>1561</v>
      </c>
      <c r="AL672" s="15"/>
      <c r="AM672" s="15"/>
      <c r="AN672" s="15"/>
      <c r="AO672" s="39"/>
      <c r="AP672" s="89">
        <f t="shared" si="53"/>
        <v>0</v>
      </c>
      <c r="AQ672" s="13" t="str">
        <f t="shared" si="54"/>
        <v>Inzet Pol algemeenME</v>
      </c>
    </row>
    <row r="673" spans="1:43" x14ac:dyDescent="0.25">
      <c r="A673" s="15" t="s">
        <v>3126</v>
      </c>
      <c r="B673" s="15" t="s">
        <v>1608</v>
      </c>
      <c r="C673" s="15">
        <v>16</v>
      </c>
      <c r="D673" s="15" t="s">
        <v>3168</v>
      </c>
      <c r="E673" s="94">
        <v>200012036</v>
      </c>
      <c r="F673" s="15">
        <v>200033077</v>
      </c>
      <c r="G673" s="15" t="s">
        <v>3128</v>
      </c>
      <c r="H673" s="15" t="s">
        <v>3128</v>
      </c>
      <c r="I673" s="15" t="s">
        <v>3128</v>
      </c>
      <c r="J673" s="15"/>
      <c r="K673" s="15"/>
      <c r="L673" s="15"/>
      <c r="M673" s="15" t="s">
        <v>3169</v>
      </c>
      <c r="N673" s="15" t="s">
        <v>3169</v>
      </c>
      <c r="O673" s="15" t="s">
        <v>3169</v>
      </c>
      <c r="P673" s="15"/>
      <c r="Q673" s="15"/>
      <c r="R673" s="15"/>
      <c r="S673" s="15" t="s">
        <v>1568</v>
      </c>
      <c r="T673" s="38">
        <v>1</v>
      </c>
      <c r="U673" s="95"/>
      <c r="V673" s="95"/>
      <c r="W673" s="95"/>
      <c r="X673" s="95"/>
      <c r="Y673" s="95"/>
      <c r="Z673" s="15"/>
      <c r="AA673" s="15"/>
      <c r="AB673" s="39">
        <f t="shared" si="50"/>
        <v>18</v>
      </c>
      <c r="AC673" s="39">
        <f t="shared" si="51"/>
        <v>14</v>
      </c>
      <c r="AD673" s="96" t="s">
        <v>3170</v>
      </c>
      <c r="AE673" s="15" t="str">
        <f t="shared" si="52"/>
        <v/>
      </c>
      <c r="AF673" s="39"/>
      <c r="AG673" s="39" t="s">
        <v>1560</v>
      </c>
      <c r="AH673" s="39" t="s">
        <v>1561</v>
      </c>
      <c r="AI673" s="39" t="s">
        <v>1561</v>
      </c>
      <c r="AJ673" s="39" t="s">
        <v>1561</v>
      </c>
      <c r="AK673" s="39" t="s">
        <v>1561</v>
      </c>
      <c r="AL673" s="15"/>
      <c r="AM673" s="15"/>
      <c r="AN673" s="15"/>
      <c r="AO673" s="39"/>
      <c r="AP673" s="89">
        <f t="shared" si="53"/>
        <v>0</v>
      </c>
      <c r="AQ673" s="13" t="str">
        <f t="shared" si="54"/>
        <v>Inzet Pol algemeenOnderhandelaar</v>
      </c>
    </row>
    <row r="674" spans="1:43" x14ac:dyDescent="0.25">
      <c r="A674" s="15" t="s">
        <v>3126</v>
      </c>
      <c r="B674" s="15" t="s">
        <v>1608</v>
      </c>
      <c r="C674" s="15">
        <v>17</v>
      </c>
      <c r="D674" s="15" t="s">
        <v>3171</v>
      </c>
      <c r="E674" s="94">
        <v>200012036</v>
      </c>
      <c r="F674" s="15">
        <v>200033061</v>
      </c>
      <c r="G674" s="15" t="s">
        <v>3128</v>
      </c>
      <c r="H674" s="15" t="s">
        <v>3128</v>
      </c>
      <c r="I674" s="15" t="s">
        <v>3128</v>
      </c>
      <c r="J674" s="15"/>
      <c r="K674" s="15"/>
      <c r="L674" s="15"/>
      <c r="M674" s="15" t="s">
        <v>3172</v>
      </c>
      <c r="N674" s="15" t="s">
        <v>3172</v>
      </c>
      <c r="O674" s="15" t="s">
        <v>3172</v>
      </c>
      <c r="P674" s="15"/>
      <c r="Q674" s="15"/>
      <c r="R674" s="15"/>
      <c r="S674" s="15" t="s">
        <v>1568</v>
      </c>
      <c r="T674" s="38">
        <v>1</v>
      </c>
      <c r="U674" s="95"/>
      <c r="V674" s="95"/>
      <c r="W674" s="95"/>
      <c r="X674" s="95"/>
      <c r="Y674" s="95"/>
      <c r="Z674" s="15"/>
      <c r="AA674" s="15"/>
      <c r="AB674" s="39">
        <f t="shared" si="50"/>
        <v>18</v>
      </c>
      <c r="AC674" s="39">
        <f t="shared" si="51"/>
        <v>4</v>
      </c>
      <c r="AD674" s="96" t="s">
        <v>3173</v>
      </c>
      <c r="AE674" s="15" t="str">
        <f t="shared" si="52"/>
        <v/>
      </c>
      <c r="AF674" s="39"/>
      <c r="AG674" s="39" t="s">
        <v>1560</v>
      </c>
      <c r="AH674" s="39" t="s">
        <v>1561</v>
      </c>
      <c r="AI674" s="39" t="s">
        <v>1561</v>
      </c>
      <c r="AJ674" s="39" t="s">
        <v>1561</v>
      </c>
      <c r="AK674" s="39" t="s">
        <v>1561</v>
      </c>
      <c r="AL674" s="15"/>
      <c r="AM674" s="15"/>
      <c r="AN674" s="15"/>
      <c r="AO674" s="39"/>
      <c r="AP674" s="89">
        <f t="shared" si="53"/>
        <v>0</v>
      </c>
      <c r="AQ674" s="13" t="str">
        <f t="shared" si="54"/>
        <v>Inzet Pol algemeenOpCo</v>
      </c>
    </row>
    <row r="675" spans="1:43" x14ac:dyDescent="0.25">
      <c r="A675" s="15" t="s">
        <v>3126</v>
      </c>
      <c r="B675" s="15" t="s">
        <v>1608</v>
      </c>
      <c r="C675" s="15">
        <v>18</v>
      </c>
      <c r="D675" s="15" t="s">
        <v>3174</v>
      </c>
      <c r="E675" s="94">
        <v>200012036</v>
      </c>
      <c r="F675" s="15">
        <v>200033063</v>
      </c>
      <c r="G675" s="15" t="s">
        <v>3128</v>
      </c>
      <c r="H675" s="15" t="s">
        <v>3128</v>
      </c>
      <c r="I675" s="15" t="s">
        <v>3128</v>
      </c>
      <c r="J675" s="15"/>
      <c r="K675" s="15"/>
      <c r="L675" s="15"/>
      <c r="M675" s="15" t="s">
        <v>3175</v>
      </c>
      <c r="N675" s="15" t="s">
        <v>3175</v>
      </c>
      <c r="O675" s="15" t="s">
        <v>3175</v>
      </c>
      <c r="P675" s="15"/>
      <c r="Q675" s="15"/>
      <c r="R675" s="15"/>
      <c r="S675" s="15" t="s">
        <v>1568</v>
      </c>
      <c r="T675" s="38">
        <v>1</v>
      </c>
      <c r="U675" s="95"/>
      <c r="V675" s="95"/>
      <c r="W675" s="95"/>
      <c r="X675" s="95"/>
      <c r="Y675" s="95"/>
      <c r="Z675" s="15"/>
      <c r="AA675" s="15"/>
      <c r="AB675" s="39">
        <f t="shared" si="50"/>
        <v>18</v>
      </c>
      <c r="AC675" s="39">
        <f t="shared" si="51"/>
        <v>5</v>
      </c>
      <c r="AD675" s="96" t="s">
        <v>3176</v>
      </c>
      <c r="AE675" s="15" t="str">
        <f t="shared" si="52"/>
        <v/>
      </c>
      <c r="AF675" s="39"/>
      <c r="AG675" s="39" t="s">
        <v>1560</v>
      </c>
      <c r="AH675" s="39" t="s">
        <v>1561</v>
      </c>
      <c r="AI675" s="39" t="s">
        <v>1561</v>
      </c>
      <c r="AJ675" s="39" t="s">
        <v>1561</v>
      </c>
      <c r="AK675" s="39" t="s">
        <v>1561</v>
      </c>
      <c r="AL675" s="15"/>
      <c r="AM675" s="15"/>
      <c r="AN675" s="15"/>
      <c r="AO675" s="39"/>
      <c r="AP675" s="89">
        <f t="shared" si="53"/>
        <v>0</v>
      </c>
      <c r="AQ675" s="13" t="str">
        <f t="shared" si="54"/>
        <v>Inzet Pol algemeenOVD-I</v>
      </c>
    </row>
    <row r="676" spans="1:43" x14ac:dyDescent="0.25">
      <c r="A676" s="15" t="s">
        <v>3126</v>
      </c>
      <c r="B676" s="15" t="s">
        <v>1608</v>
      </c>
      <c r="C676" s="15">
        <v>19</v>
      </c>
      <c r="D676" s="15" t="s">
        <v>3177</v>
      </c>
      <c r="E676" s="94">
        <v>200012036</v>
      </c>
      <c r="F676" s="15">
        <v>200033065</v>
      </c>
      <c r="G676" s="15" t="s">
        <v>3128</v>
      </c>
      <c r="H676" s="15" t="s">
        <v>3128</v>
      </c>
      <c r="I676" s="15" t="s">
        <v>3128</v>
      </c>
      <c r="J676" s="15"/>
      <c r="K676" s="15"/>
      <c r="L676" s="15"/>
      <c r="M676" s="15" t="s">
        <v>3178</v>
      </c>
      <c r="N676" s="15" t="s">
        <v>3178</v>
      </c>
      <c r="O676" s="15" t="s">
        <v>3178</v>
      </c>
      <c r="P676" s="15"/>
      <c r="Q676" s="15"/>
      <c r="R676" s="15"/>
      <c r="S676" s="15" t="s">
        <v>1568</v>
      </c>
      <c r="T676" s="38">
        <v>1</v>
      </c>
      <c r="U676" s="95"/>
      <c r="V676" s="95"/>
      <c r="W676" s="95"/>
      <c r="X676" s="95"/>
      <c r="Y676" s="95"/>
      <c r="Z676" s="15"/>
      <c r="AA676" s="15"/>
      <c r="AB676" s="39">
        <f t="shared" si="50"/>
        <v>18</v>
      </c>
      <c r="AC676" s="39">
        <f t="shared" si="51"/>
        <v>6</v>
      </c>
      <c r="AD676" s="96" t="s">
        <v>3179</v>
      </c>
      <c r="AE676" s="15" t="str">
        <f t="shared" si="52"/>
        <v/>
      </c>
      <c r="AF676" s="39"/>
      <c r="AG676" s="39" t="s">
        <v>1560</v>
      </c>
      <c r="AH676" s="39" t="s">
        <v>1561</v>
      </c>
      <c r="AI676" s="39" t="s">
        <v>1561</v>
      </c>
      <c r="AJ676" s="39" t="s">
        <v>1561</v>
      </c>
      <c r="AK676" s="39" t="s">
        <v>1561</v>
      </c>
      <c r="AL676" s="15"/>
      <c r="AM676" s="15"/>
      <c r="AN676" s="15"/>
      <c r="AO676" s="39"/>
      <c r="AP676" s="89">
        <f t="shared" si="53"/>
        <v>0</v>
      </c>
      <c r="AQ676" s="13" t="str">
        <f t="shared" si="54"/>
        <v>Inzet Pol algemeenOVD-OC</v>
      </c>
    </row>
    <row r="677" spans="1:43" x14ac:dyDescent="0.25">
      <c r="A677" s="15" t="s">
        <v>3126</v>
      </c>
      <c r="B677" s="15" t="s">
        <v>1608</v>
      </c>
      <c r="C677" s="15">
        <v>20</v>
      </c>
      <c r="D677" s="15" t="s">
        <v>3180</v>
      </c>
      <c r="E677" s="94">
        <v>200012036</v>
      </c>
      <c r="F677" s="15">
        <v>200033062</v>
      </c>
      <c r="G677" s="15" t="s">
        <v>3128</v>
      </c>
      <c r="H677" s="15" t="s">
        <v>3128</v>
      </c>
      <c r="I677" s="15" t="s">
        <v>3128</v>
      </c>
      <c r="J677" s="15"/>
      <c r="K677" s="15"/>
      <c r="L677" s="15"/>
      <c r="M677" s="15" t="s">
        <v>3181</v>
      </c>
      <c r="N677" s="15" t="s">
        <v>3181</v>
      </c>
      <c r="O677" s="15" t="s">
        <v>3181</v>
      </c>
      <c r="P677" s="15"/>
      <c r="Q677" s="15"/>
      <c r="R677" s="15"/>
      <c r="S677" s="15" t="s">
        <v>1568</v>
      </c>
      <c r="T677" s="38">
        <v>1</v>
      </c>
      <c r="U677" s="95"/>
      <c r="V677" s="95"/>
      <c r="W677" s="95"/>
      <c r="X677" s="95"/>
      <c r="Y677" s="95"/>
      <c r="Z677" s="15"/>
      <c r="AA677" s="15"/>
      <c r="AB677" s="39">
        <f t="shared" si="50"/>
        <v>18</v>
      </c>
      <c r="AC677" s="39">
        <f t="shared" si="51"/>
        <v>5</v>
      </c>
      <c r="AD677" s="96" t="s">
        <v>3182</v>
      </c>
      <c r="AE677" s="15" t="str">
        <f t="shared" si="52"/>
        <v/>
      </c>
      <c r="AF677" s="39"/>
      <c r="AG677" s="39" t="s">
        <v>1560</v>
      </c>
      <c r="AH677" s="39" t="s">
        <v>1561</v>
      </c>
      <c r="AI677" s="39" t="s">
        <v>1561</v>
      </c>
      <c r="AJ677" s="39" t="s">
        <v>1561</v>
      </c>
      <c r="AK677" s="39" t="s">
        <v>1561</v>
      </c>
      <c r="AL677" s="15"/>
      <c r="AM677" s="15"/>
      <c r="AN677" s="15"/>
      <c r="AO677" s="39"/>
      <c r="AP677" s="89">
        <f t="shared" si="53"/>
        <v>0</v>
      </c>
      <c r="AQ677" s="13" t="str">
        <f t="shared" si="54"/>
        <v>Inzet Pol algemeenOVD-P</v>
      </c>
    </row>
    <row r="678" spans="1:43" x14ac:dyDescent="0.25">
      <c r="A678" s="15" t="s">
        <v>3126</v>
      </c>
      <c r="B678" s="15" t="s">
        <v>1608</v>
      </c>
      <c r="C678" s="15">
        <v>21</v>
      </c>
      <c r="D678" s="15" t="s">
        <v>3183</v>
      </c>
      <c r="E678" s="94">
        <v>200012036</v>
      </c>
      <c r="F678" s="15">
        <v>200033095</v>
      </c>
      <c r="G678" s="15" t="s">
        <v>3128</v>
      </c>
      <c r="H678" s="15" t="s">
        <v>3128</v>
      </c>
      <c r="I678" s="15" t="s">
        <v>3128</v>
      </c>
      <c r="J678" s="15"/>
      <c r="K678" s="15"/>
      <c r="L678" s="15"/>
      <c r="M678" s="15" t="s">
        <v>3184</v>
      </c>
      <c r="N678" s="15" t="s">
        <v>3184</v>
      </c>
      <c r="O678" s="15" t="s">
        <v>3184</v>
      </c>
      <c r="P678" s="15"/>
      <c r="Q678" s="15"/>
      <c r="R678" s="15"/>
      <c r="S678" s="15" t="s">
        <v>1568</v>
      </c>
      <c r="T678" s="38">
        <v>1</v>
      </c>
      <c r="U678" s="95"/>
      <c r="V678" s="95"/>
      <c r="W678" s="95"/>
      <c r="X678" s="95"/>
      <c r="Y678" s="95"/>
      <c r="Z678" s="15"/>
      <c r="AA678" s="15"/>
      <c r="AB678" s="39">
        <f t="shared" si="50"/>
        <v>18</v>
      </c>
      <c r="AC678" s="39">
        <f t="shared" si="51"/>
        <v>5</v>
      </c>
      <c r="AD678" s="96" t="s">
        <v>3185</v>
      </c>
      <c r="AE678" s="15" t="str">
        <f t="shared" si="52"/>
        <v/>
      </c>
      <c r="AF678" s="39"/>
      <c r="AG678" s="39" t="s">
        <v>1560</v>
      </c>
      <c r="AH678" s="39" t="s">
        <v>1561</v>
      </c>
      <c r="AI678" s="39" t="s">
        <v>1561</v>
      </c>
      <c r="AJ678" s="39" t="s">
        <v>1561</v>
      </c>
      <c r="AK678" s="39" t="s">
        <v>1561</v>
      </c>
      <c r="AL678" s="15"/>
      <c r="AM678" s="15"/>
      <c r="AN678" s="15"/>
      <c r="AO678" s="39"/>
      <c r="AP678" s="89">
        <f t="shared" si="53"/>
        <v>0</v>
      </c>
      <c r="AQ678" s="13" t="str">
        <f t="shared" si="54"/>
        <v>Inzet Pol algemeenOVD-V</v>
      </c>
    </row>
    <row r="679" spans="1:43" x14ac:dyDescent="0.25">
      <c r="A679" s="15" t="s">
        <v>3126</v>
      </c>
      <c r="B679" s="15" t="s">
        <v>1608</v>
      </c>
      <c r="C679" s="15">
        <v>22</v>
      </c>
      <c r="D679" s="15" t="s">
        <v>3186</v>
      </c>
      <c r="E679" s="94">
        <v>200012036</v>
      </c>
      <c r="F679" s="15">
        <v>200035821</v>
      </c>
      <c r="G679" s="15" t="s">
        <v>3128</v>
      </c>
      <c r="H679" s="15" t="s">
        <v>3128</v>
      </c>
      <c r="I679" s="15" t="s">
        <v>3128</v>
      </c>
      <c r="J679" s="15"/>
      <c r="K679" s="15"/>
      <c r="L679" s="15"/>
      <c r="M679" s="15" t="s">
        <v>3187</v>
      </c>
      <c r="N679" s="15" t="s">
        <v>3187</v>
      </c>
      <c r="O679" s="15" t="s">
        <v>3187</v>
      </c>
      <c r="P679" s="15"/>
      <c r="Q679" s="15"/>
      <c r="R679" s="15"/>
      <c r="S679" s="15" t="s">
        <v>1568</v>
      </c>
      <c r="T679" s="38">
        <v>1</v>
      </c>
      <c r="U679" s="95"/>
      <c r="V679" s="95"/>
      <c r="W679" s="95"/>
      <c r="X679" s="95"/>
      <c r="Y679" s="95"/>
      <c r="Z679" s="15"/>
      <c r="AA679" s="15"/>
      <c r="AB679" s="39">
        <f t="shared" si="50"/>
        <v>18</v>
      </c>
      <c r="AC679" s="39">
        <f t="shared" si="51"/>
        <v>3</v>
      </c>
      <c r="AD679" s="96" t="s">
        <v>3188</v>
      </c>
      <c r="AE679" s="15" t="str">
        <f t="shared" si="52"/>
        <v/>
      </c>
      <c r="AF679" s="39"/>
      <c r="AG679" s="39" t="s">
        <v>1560</v>
      </c>
      <c r="AH679" s="39" t="s">
        <v>1561</v>
      </c>
      <c r="AI679" s="39" t="s">
        <v>1561</v>
      </c>
      <c r="AJ679" s="39" t="s">
        <v>1561</v>
      </c>
      <c r="AK679" s="39" t="s">
        <v>1561</v>
      </c>
      <c r="AL679" s="15"/>
      <c r="AM679" s="15"/>
      <c r="AN679" s="15"/>
      <c r="AO679" s="39"/>
      <c r="AP679" s="89">
        <f t="shared" si="53"/>
        <v>0</v>
      </c>
      <c r="AQ679" s="13" t="str">
        <f t="shared" si="54"/>
        <v>Inzet Pol algemeenOVJ</v>
      </c>
    </row>
    <row r="680" spans="1:43" x14ac:dyDescent="0.25">
      <c r="A680" s="15" t="s">
        <v>3126</v>
      </c>
      <c r="B680" s="15" t="s">
        <v>1608</v>
      </c>
      <c r="C680" s="15">
        <v>23</v>
      </c>
      <c r="D680" s="15" t="s">
        <v>3189</v>
      </c>
      <c r="E680" s="94">
        <v>200012036</v>
      </c>
      <c r="F680" s="15">
        <v>200035822</v>
      </c>
      <c r="G680" s="15" t="s">
        <v>3128</v>
      </c>
      <c r="H680" s="15" t="s">
        <v>3128</v>
      </c>
      <c r="I680" s="15" t="s">
        <v>3128</v>
      </c>
      <c r="J680" s="15"/>
      <c r="K680" s="15"/>
      <c r="L680" s="15"/>
      <c r="M680" s="15" t="s">
        <v>3190</v>
      </c>
      <c r="N680" s="15" t="s">
        <v>3190</v>
      </c>
      <c r="O680" s="15" t="s">
        <v>3190</v>
      </c>
      <c r="P680" s="15"/>
      <c r="Q680" s="15"/>
      <c r="R680" s="15"/>
      <c r="S680" s="15" t="s">
        <v>1568</v>
      </c>
      <c r="T680" s="38">
        <v>1</v>
      </c>
      <c r="U680" s="95"/>
      <c r="V680" s="95"/>
      <c r="W680" s="95"/>
      <c r="X680" s="95"/>
      <c r="Y680" s="95"/>
      <c r="Z680" s="15"/>
      <c r="AA680" s="15"/>
      <c r="AB680" s="39">
        <f t="shared" si="50"/>
        <v>18</v>
      </c>
      <c r="AC680" s="39">
        <f t="shared" si="51"/>
        <v>3</v>
      </c>
      <c r="AD680" s="96" t="s">
        <v>3191</v>
      </c>
      <c r="AE680" s="15" t="str">
        <f t="shared" si="52"/>
        <v/>
      </c>
      <c r="AF680" s="39"/>
      <c r="AG680" s="39" t="s">
        <v>1560</v>
      </c>
      <c r="AH680" s="39" t="s">
        <v>1561</v>
      </c>
      <c r="AI680" s="39" t="s">
        <v>1561</v>
      </c>
      <c r="AJ680" s="39" t="s">
        <v>1561</v>
      </c>
      <c r="AK680" s="39" t="s">
        <v>1561</v>
      </c>
      <c r="AL680" s="15"/>
      <c r="AM680" s="15"/>
      <c r="AN680" s="15"/>
      <c r="AO680" s="39"/>
      <c r="AP680" s="89">
        <f t="shared" si="53"/>
        <v>0</v>
      </c>
      <c r="AQ680" s="13" t="str">
        <f t="shared" si="54"/>
        <v>Inzet Pol algemeenOVP</v>
      </c>
    </row>
    <row r="681" spans="1:43" x14ac:dyDescent="0.25">
      <c r="A681" s="15" t="s">
        <v>3126</v>
      </c>
      <c r="B681" s="15" t="s">
        <v>1608</v>
      </c>
      <c r="C681" s="15">
        <v>24</v>
      </c>
      <c r="D681" s="15" t="s">
        <v>3192</v>
      </c>
      <c r="E681" s="94">
        <v>200012036</v>
      </c>
      <c r="F681" s="15">
        <v>200035823</v>
      </c>
      <c r="G681" s="15" t="s">
        <v>3128</v>
      </c>
      <c r="H681" s="15" t="s">
        <v>3128</v>
      </c>
      <c r="I681" s="15" t="s">
        <v>3128</v>
      </c>
      <c r="J681" s="15"/>
      <c r="K681" s="15"/>
      <c r="L681" s="15"/>
      <c r="M681" s="15" t="s">
        <v>3193</v>
      </c>
      <c r="N681" s="15" t="s">
        <v>3193</v>
      </c>
      <c r="O681" s="15" t="s">
        <v>3193</v>
      </c>
      <c r="P681" s="15"/>
      <c r="Q681" s="15"/>
      <c r="R681" s="15"/>
      <c r="S681" s="15" t="s">
        <v>1568</v>
      </c>
      <c r="T681" s="38">
        <v>1</v>
      </c>
      <c r="U681" s="95"/>
      <c r="V681" s="95"/>
      <c r="W681" s="95"/>
      <c r="X681" s="95"/>
      <c r="Y681" s="95"/>
      <c r="Z681" s="15"/>
      <c r="AA681" s="15"/>
      <c r="AB681" s="39">
        <f t="shared" si="50"/>
        <v>18</v>
      </c>
      <c r="AC681" s="39">
        <f t="shared" si="51"/>
        <v>7</v>
      </c>
      <c r="AD681" s="96" t="s">
        <v>3194</v>
      </c>
      <c r="AE681" s="15" t="str">
        <f t="shared" si="52"/>
        <v/>
      </c>
      <c r="AF681" s="39"/>
      <c r="AG681" s="39" t="s">
        <v>1560</v>
      </c>
      <c r="AH681" s="39" t="s">
        <v>1561</v>
      </c>
      <c r="AI681" s="39" t="s">
        <v>1561</v>
      </c>
      <c r="AJ681" s="39" t="s">
        <v>1561</v>
      </c>
      <c r="AK681" s="39" t="s">
        <v>1561</v>
      </c>
      <c r="AL681" s="15"/>
      <c r="AM681" s="15"/>
      <c r="AN681" s="15"/>
      <c r="AO681" s="39"/>
      <c r="AP681" s="89">
        <f t="shared" si="53"/>
        <v>0</v>
      </c>
      <c r="AQ681" s="13" t="str">
        <f t="shared" si="54"/>
        <v>Inzet Pol algemeenPD-unit</v>
      </c>
    </row>
    <row r="682" spans="1:43" x14ac:dyDescent="0.25">
      <c r="A682" s="15" t="s">
        <v>3126</v>
      </c>
      <c r="B682" s="15" t="s">
        <v>1608</v>
      </c>
      <c r="C682" s="15">
        <v>25</v>
      </c>
      <c r="D682" s="15" t="s">
        <v>3195</v>
      </c>
      <c r="E682" s="94">
        <v>200012036</v>
      </c>
      <c r="F682" s="15">
        <v>200033076</v>
      </c>
      <c r="G682" s="15" t="s">
        <v>3128</v>
      </c>
      <c r="H682" s="15" t="s">
        <v>3128</v>
      </c>
      <c r="I682" s="15" t="s">
        <v>3128</v>
      </c>
      <c r="J682" s="15"/>
      <c r="K682" s="15"/>
      <c r="L682" s="15"/>
      <c r="M682" s="15" t="s">
        <v>3196</v>
      </c>
      <c r="N682" s="15" t="s">
        <v>3196</v>
      </c>
      <c r="O682" s="15" t="s">
        <v>3196</v>
      </c>
      <c r="P682" s="15"/>
      <c r="Q682" s="15"/>
      <c r="R682" s="15"/>
      <c r="S682" s="15" t="s">
        <v>1568</v>
      </c>
      <c r="T682" s="38">
        <v>1</v>
      </c>
      <c r="U682" s="95"/>
      <c r="V682" s="95"/>
      <c r="W682" s="95"/>
      <c r="X682" s="95"/>
      <c r="Y682" s="95"/>
      <c r="Z682" s="15"/>
      <c r="AA682" s="15"/>
      <c r="AB682" s="39">
        <f t="shared" si="50"/>
        <v>18</v>
      </c>
      <c r="AC682" s="39">
        <f t="shared" si="51"/>
        <v>16</v>
      </c>
      <c r="AD682" s="96" t="s">
        <v>3197</v>
      </c>
      <c r="AE682" s="15" t="str">
        <f t="shared" si="52"/>
        <v/>
      </c>
      <c r="AF682" s="39"/>
      <c r="AG682" s="39" t="s">
        <v>1560</v>
      </c>
      <c r="AH682" s="39" t="s">
        <v>1561</v>
      </c>
      <c r="AI682" s="39" t="s">
        <v>1561</v>
      </c>
      <c r="AJ682" s="39" t="s">
        <v>1561</v>
      </c>
      <c r="AK682" s="39" t="s">
        <v>1561</v>
      </c>
      <c r="AL682" s="15"/>
      <c r="AM682" s="15"/>
      <c r="AN682" s="15"/>
      <c r="AO682" s="39"/>
      <c r="AP682" s="89">
        <f t="shared" si="53"/>
        <v>0</v>
      </c>
      <c r="AQ682" s="13" t="str">
        <f t="shared" si="54"/>
        <v>Inzet Pol algemeenPersvoorlichting</v>
      </c>
    </row>
    <row r="683" spans="1:43" x14ac:dyDescent="0.25">
      <c r="A683" s="15" t="s">
        <v>3126</v>
      </c>
      <c r="B683" s="15" t="s">
        <v>1608</v>
      </c>
      <c r="C683" s="15">
        <v>26</v>
      </c>
      <c r="D683" s="15" t="s">
        <v>3198</v>
      </c>
      <c r="E683" s="94">
        <v>200012036</v>
      </c>
      <c r="F683" s="15">
        <v>200033078</v>
      </c>
      <c r="G683" s="15" t="s">
        <v>3128</v>
      </c>
      <c r="H683" s="15" t="s">
        <v>3128</v>
      </c>
      <c r="I683" s="15" t="s">
        <v>3128</v>
      </c>
      <c r="J683" s="15"/>
      <c r="K683" s="15"/>
      <c r="L683" s="15"/>
      <c r="M683" s="15" t="s">
        <v>3199</v>
      </c>
      <c r="N683" s="15" t="s">
        <v>3199</v>
      </c>
      <c r="O683" s="15" t="s">
        <v>3199</v>
      </c>
      <c r="P683" s="15"/>
      <c r="Q683" s="15"/>
      <c r="R683" s="15"/>
      <c r="S683" s="15" t="s">
        <v>1568</v>
      </c>
      <c r="T683" s="38">
        <v>1</v>
      </c>
      <c r="U683" s="95"/>
      <c r="V683" s="95"/>
      <c r="W683" s="95"/>
      <c r="X683" s="95"/>
      <c r="Y683" s="95"/>
      <c r="Z683" s="15"/>
      <c r="AA683" s="15"/>
      <c r="AB683" s="39">
        <f t="shared" si="50"/>
        <v>18</v>
      </c>
      <c r="AC683" s="39">
        <f t="shared" si="51"/>
        <v>4</v>
      </c>
      <c r="AD683" s="96" t="s">
        <v>3200</v>
      </c>
      <c r="AE683" s="15" t="str">
        <f t="shared" si="52"/>
        <v/>
      </c>
      <c r="AF683" s="39"/>
      <c r="AG683" s="39" t="s">
        <v>1560</v>
      </c>
      <c r="AH683" s="39" t="s">
        <v>1561</v>
      </c>
      <c r="AI683" s="39" t="s">
        <v>1561</v>
      </c>
      <c r="AJ683" s="39" t="s">
        <v>1561</v>
      </c>
      <c r="AK683" s="39" t="s">
        <v>1561</v>
      </c>
      <c r="AL683" s="15"/>
      <c r="AM683" s="15"/>
      <c r="AN683" s="15"/>
      <c r="AO683" s="39"/>
      <c r="AP683" s="89">
        <f t="shared" si="53"/>
        <v>0</v>
      </c>
      <c r="AQ683" s="13" t="str">
        <f t="shared" si="54"/>
        <v>Inzet Pol algemeenRCCB</v>
      </c>
    </row>
    <row r="684" spans="1:43" x14ac:dyDescent="0.25">
      <c r="A684" s="15" t="s">
        <v>3126</v>
      </c>
      <c r="B684" s="15" t="s">
        <v>1608</v>
      </c>
      <c r="C684" s="15">
        <v>27</v>
      </c>
      <c r="D684" s="15" t="s">
        <v>3201</v>
      </c>
      <c r="E684" s="94">
        <v>200012036</v>
      </c>
      <c r="F684" s="15">
        <v>200033107</v>
      </c>
      <c r="G684" s="15" t="s">
        <v>3128</v>
      </c>
      <c r="H684" s="15" t="s">
        <v>3128</v>
      </c>
      <c r="I684" s="15" t="s">
        <v>3128</v>
      </c>
      <c r="J684" s="15"/>
      <c r="K684" s="15"/>
      <c r="L684" s="15"/>
      <c r="M684" s="15" t="s">
        <v>3202</v>
      </c>
      <c r="N684" s="15" t="s">
        <v>3202</v>
      </c>
      <c r="O684" s="15" t="s">
        <v>3202</v>
      </c>
      <c r="P684" s="15"/>
      <c r="Q684" s="15"/>
      <c r="R684" s="15"/>
      <c r="S684" s="15" t="s">
        <v>1568</v>
      </c>
      <c r="T684" s="38">
        <v>1</v>
      </c>
      <c r="U684" s="95"/>
      <c r="V684" s="95"/>
      <c r="W684" s="95"/>
      <c r="X684" s="95"/>
      <c r="Y684" s="95"/>
      <c r="Z684" s="15"/>
      <c r="AA684" s="15"/>
      <c r="AB684" s="39">
        <f t="shared" si="50"/>
        <v>18</v>
      </c>
      <c r="AC684" s="39">
        <f t="shared" si="51"/>
        <v>3</v>
      </c>
      <c r="AD684" s="96" t="s">
        <v>3203</v>
      </c>
      <c r="AE684" s="15" t="str">
        <f t="shared" si="52"/>
        <v/>
      </c>
      <c r="AF684" s="39"/>
      <c r="AG684" s="39" t="s">
        <v>1560</v>
      </c>
      <c r="AH684" s="39" t="s">
        <v>1561</v>
      </c>
      <c r="AI684" s="39" t="s">
        <v>1561</v>
      </c>
      <c r="AJ684" s="39" t="s">
        <v>1561</v>
      </c>
      <c r="AK684" s="39" t="s">
        <v>1561</v>
      </c>
      <c r="AL684" s="15"/>
      <c r="AM684" s="15"/>
      <c r="AN684" s="15"/>
      <c r="AO684" s="39"/>
      <c r="AP684" s="89">
        <f t="shared" si="53"/>
        <v>0</v>
      </c>
      <c r="AQ684" s="13" t="str">
        <f t="shared" si="54"/>
        <v>Inzet Pol algemeenRSC</v>
      </c>
    </row>
    <row r="685" spans="1:43" x14ac:dyDescent="0.25">
      <c r="A685" s="15" t="s">
        <v>3126</v>
      </c>
      <c r="B685" s="15" t="s">
        <v>1608</v>
      </c>
      <c r="C685" s="15">
        <v>28</v>
      </c>
      <c r="D685" s="15" t="s">
        <v>3204</v>
      </c>
      <c r="E685" s="94">
        <v>200012036</v>
      </c>
      <c r="F685" s="15">
        <v>200033115</v>
      </c>
      <c r="G685" s="15" t="s">
        <v>3128</v>
      </c>
      <c r="H685" s="15" t="s">
        <v>3128</v>
      </c>
      <c r="I685" s="15" t="s">
        <v>3128</v>
      </c>
      <c r="J685" s="15"/>
      <c r="K685" s="15"/>
      <c r="L685" s="15"/>
      <c r="M685" s="15" t="s">
        <v>3205</v>
      </c>
      <c r="N685" s="15" t="s">
        <v>3205</v>
      </c>
      <c r="O685" s="15" t="s">
        <v>3205</v>
      </c>
      <c r="P685" s="15"/>
      <c r="Q685" s="15"/>
      <c r="R685" s="15"/>
      <c r="S685" s="15" t="s">
        <v>1568</v>
      </c>
      <c r="T685" s="38">
        <v>1</v>
      </c>
      <c r="U685" s="95"/>
      <c r="V685" s="95"/>
      <c r="W685" s="95"/>
      <c r="X685" s="95"/>
      <c r="Y685" s="95"/>
      <c r="Z685" s="15"/>
      <c r="AA685" s="15"/>
      <c r="AB685" s="39">
        <f t="shared" si="50"/>
        <v>18</v>
      </c>
      <c r="AC685" s="39">
        <f t="shared" si="51"/>
        <v>16</v>
      </c>
      <c r="AD685" s="96" t="s">
        <v>3206</v>
      </c>
      <c r="AE685" s="15" t="str">
        <f t="shared" si="52"/>
        <v/>
      </c>
      <c r="AF685" s="39"/>
      <c r="AG685" s="39" t="s">
        <v>1560</v>
      </c>
      <c r="AH685" s="39" t="s">
        <v>1561</v>
      </c>
      <c r="AI685" s="39" t="s">
        <v>1561</v>
      </c>
      <c r="AJ685" s="39" t="s">
        <v>1561</v>
      </c>
      <c r="AK685" s="39" t="s">
        <v>1561</v>
      </c>
      <c r="AL685" s="15"/>
      <c r="AM685" s="15"/>
      <c r="AN685" s="15"/>
      <c r="AO685" s="39"/>
      <c r="AP685" s="89">
        <f t="shared" si="53"/>
        <v>0</v>
      </c>
      <c r="AQ685" s="13" t="str">
        <f t="shared" si="54"/>
        <v>Inzet Pol algemeenSurveillancehond</v>
      </c>
    </row>
    <row r="686" spans="1:43" x14ac:dyDescent="0.25">
      <c r="A686" s="15" t="s">
        <v>3126</v>
      </c>
      <c r="B686" s="15" t="s">
        <v>1608</v>
      </c>
      <c r="C686" s="15">
        <v>29</v>
      </c>
      <c r="D686" s="15" t="s">
        <v>3207</v>
      </c>
      <c r="E686" s="94">
        <v>200012036</v>
      </c>
      <c r="F686" s="15">
        <v>200035824</v>
      </c>
      <c r="G686" s="15" t="s">
        <v>3128</v>
      </c>
      <c r="H686" s="15" t="s">
        <v>3128</v>
      </c>
      <c r="I686" s="15" t="s">
        <v>3128</v>
      </c>
      <c r="J686" s="15"/>
      <c r="K686" s="15"/>
      <c r="L686" s="15"/>
      <c r="M686" s="15" t="s">
        <v>3208</v>
      </c>
      <c r="N686" s="15" t="s">
        <v>3208</v>
      </c>
      <c r="O686" s="15" t="s">
        <v>3208</v>
      </c>
      <c r="P686" s="15"/>
      <c r="Q686" s="15"/>
      <c r="R686" s="15"/>
      <c r="S686" s="15" t="s">
        <v>1568</v>
      </c>
      <c r="T686" s="38">
        <v>1</v>
      </c>
      <c r="U686" s="95"/>
      <c r="V686" s="95"/>
      <c r="W686" s="95"/>
      <c r="X686" s="95"/>
      <c r="Y686" s="95"/>
      <c r="Z686" s="15"/>
      <c r="AA686" s="15"/>
      <c r="AB686" s="39">
        <f t="shared" si="50"/>
        <v>18</v>
      </c>
      <c r="AC686" s="39">
        <f t="shared" si="51"/>
        <v>3</v>
      </c>
      <c r="AD686" s="96" t="s">
        <v>3209</v>
      </c>
      <c r="AE686" s="15" t="str">
        <f t="shared" si="52"/>
        <v/>
      </c>
      <c r="AF686" s="39"/>
      <c r="AG686" s="39" t="s">
        <v>1560</v>
      </c>
      <c r="AH686" s="39" t="s">
        <v>1561</v>
      </c>
      <c r="AI686" s="39" t="s">
        <v>1561</v>
      </c>
      <c r="AJ686" s="39" t="s">
        <v>1561</v>
      </c>
      <c r="AK686" s="39" t="s">
        <v>1561</v>
      </c>
      <c r="AL686" s="15"/>
      <c r="AM686" s="15"/>
      <c r="AN686" s="15"/>
      <c r="AO686" s="39"/>
      <c r="AP686" s="89">
        <f t="shared" si="53"/>
        <v>0</v>
      </c>
      <c r="AQ686" s="13" t="str">
        <f t="shared" si="54"/>
        <v>Inzet Pol algemeenTCI</v>
      </c>
    </row>
    <row r="687" spans="1:43" x14ac:dyDescent="0.25">
      <c r="A687" s="15" t="s">
        <v>3126</v>
      </c>
      <c r="B687" s="15" t="s">
        <v>1608</v>
      </c>
      <c r="C687" s="15">
        <v>30</v>
      </c>
      <c r="D687" s="15" t="s">
        <v>3210</v>
      </c>
      <c r="E687" s="94">
        <v>200012036</v>
      </c>
      <c r="F687" s="15">
        <v>200035825</v>
      </c>
      <c r="G687" s="15" t="s">
        <v>3128</v>
      </c>
      <c r="H687" s="15" t="s">
        <v>3128</v>
      </c>
      <c r="I687" s="15" t="s">
        <v>3128</v>
      </c>
      <c r="J687" s="15"/>
      <c r="K687" s="15"/>
      <c r="L687" s="15"/>
      <c r="M687" s="15" t="s">
        <v>3211</v>
      </c>
      <c r="N687" s="15" t="s">
        <v>3211</v>
      </c>
      <c r="O687" s="15" t="s">
        <v>3211</v>
      </c>
      <c r="P687" s="15"/>
      <c r="Q687" s="15"/>
      <c r="R687" s="15"/>
      <c r="S687" s="15" t="s">
        <v>1568</v>
      </c>
      <c r="T687" s="38">
        <v>1</v>
      </c>
      <c r="U687" s="95"/>
      <c r="V687" s="95"/>
      <c r="W687" s="95"/>
      <c r="X687" s="95"/>
      <c r="Y687" s="95"/>
      <c r="Z687" s="15"/>
      <c r="AA687" s="15"/>
      <c r="AB687" s="39">
        <f t="shared" si="50"/>
        <v>18</v>
      </c>
      <c r="AC687" s="39">
        <f t="shared" si="51"/>
        <v>3</v>
      </c>
      <c r="AD687" s="96" t="s">
        <v>3212</v>
      </c>
      <c r="AE687" s="15" t="str">
        <f t="shared" si="52"/>
        <v/>
      </c>
      <c r="AF687" s="39"/>
      <c r="AG687" s="39" t="s">
        <v>1560</v>
      </c>
      <c r="AH687" s="39" t="s">
        <v>1561</v>
      </c>
      <c r="AI687" s="39" t="s">
        <v>1561</v>
      </c>
      <c r="AJ687" s="39" t="s">
        <v>1561</v>
      </c>
      <c r="AK687" s="39" t="s">
        <v>1561</v>
      </c>
      <c r="AL687" s="15"/>
      <c r="AM687" s="15"/>
      <c r="AN687" s="15"/>
      <c r="AO687" s="39"/>
      <c r="AP687" s="89">
        <f t="shared" si="53"/>
        <v>0</v>
      </c>
      <c r="AQ687" s="13" t="str">
        <f t="shared" si="54"/>
        <v>Inzet Pol algemeenTCO</v>
      </c>
    </row>
    <row r="688" spans="1:43" x14ac:dyDescent="0.25">
      <c r="A688" s="15" t="s">
        <v>3126</v>
      </c>
      <c r="B688" s="15" t="s">
        <v>1608</v>
      </c>
      <c r="C688" s="15">
        <v>31</v>
      </c>
      <c r="D688" s="15" t="s">
        <v>3213</v>
      </c>
      <c r="E688" s="94">
        <v>200012036</v>
      </c>
      <c r="F688" s="15">
        <v>200033126</v>
      </c>
      <c r="G688" s="15" t="s">
        <v>3128</v>
      </c>
      <c r="H688" s="15" t="s">
        <v>3128</v>
      </c>
      <c r="I688" s="15" t="s">
        <v>3128</v>
      </c>
      <c r="J688" s="15"/>
      <c r="K688" s="15"/>
      <c r="L688" s="15"/>
      <c r="M688" s="15" t="s">
        <v>3214</v>
      </c>
      <c r="N688" s="15" t="s">
        <v>3214</v>
      </c>
      <c r="O688" s="15" t="s">
        <v>3214</v>
      </c>
      <c r="P688" s="15"/>
      <c r="Q688" s="15"/>
      <c r="R688" s="15"/>
      <c r="S688" s="15" t="s">
        <v>1568</v>
      </c>
      <c r="T688" s="38">
        <v>1</v>
      </c>
      <c r="U688" s="95"/>
      <c r="V688" s="95"/>
      <c r="W688" s="95"/>
      <c r="X688" s="95"/>
      <c r="Y688" s="95"/>
      <c r="Z688" s="15"/>
      <c r="AA688" s="15"/>
      <c r="AB688" s="39">
        <f t="shared" si="50"/>
        <v>18</v>
      </c>
      <c r="AC688" s="39">
        <f t="shared" si="51"/>
        <v>15</v>
      </c>
      <c r="AD688" s="96" t="s">
        <v>3215</v>
      </c>
      <c r="AE688" s="15" t="str">
        <f t="shared" si="52"/>
        <v/>
      </c>
      <c r="AF688" s="39"/>
      <c r="AG688" s="39" t="s">
        <v>1560</v>
      </c>
      <c r="AH688" s="39" t="s">
        <v>1561</v>
      </c>
      <c r="AI688" s="39" t="s">
        <v>1561</v>
      </c>
      <c r="AJ688" s="39" t="s">
        <v>1561</v>
      </c>
      <c r="AK688" s="39" t="s">
        <v>1561</v>
      </c>
      <c r="AL688" s="15"/>
      <c r="AM688" s="15"/>
      <c r="AN688" s="15"/>
      <c r="AO688" s="39"/>
      <c r="AP688" s="89">
        <f t="shared" si="53"/>
        <v>0</v>
      </c>
      <c r="AQ688" s="13" t="str">
        <f t="shared" si="54"/>
        <v>Inzet Pol algemeenTeam paraatheid</v>
      </c>
    </row>
    <row r="689" spans="1:43" x14ac:dyDescent="0.25">
      <c r="A689" s="15" t="s">
        <v>3126</v>
      </c>
      <c r="B689" s="15" t="s">
        <v>1608</v>
      </c>
      <c r="C689" s="15">
        <v>32</v>
      </c>
      <c r="D689" s="15" t="s">
        <v>3216</v>
      </c>
      <c r="E689" s="94">
        <v>200012036</v>
      </c>
      <c r="F689" s="15">
        <v>200035826</v>
      </c>
      <c r="G689" s="15" t="s">
        <v>3128</v>
      </c>
      <c r="H689" s="15" t="s">
        <v>3128</v>
      </c>
      <c r="I689" s="15" t="s">
        <v>3128</v>
      </c>
      <c r="J689" s="15"/>
      <c r="K689" s="15"/>
      <c r="L689" s="15"/>
      <c r="M689" s="15" t="s">
        <v>3217</v>
      </c>
      <c r="N689" s="15" t="s">
        <v>3217</v>
      </c>
      <c r="O689" s="15" t="s">
        <v>3217</v>
      </c>
      <c r="P689" s="15"/>
      <c r="Q689" s="15"/>
      <c r="R689" s="15"/>
      <c r="S689" s="15" t="s">
        <v>1568</v>
      </c>
      <c r="T689" s="38">
        <v>1</v>
      </c>
      <c r="U689" s="95"/>
      <c r="V689" s="95"/>
      <c r="W689" s="95"/>
      <c r="X689" s="95"/>
      <c r="Y689" s="95"/>
      <c r="Z689" s="15"/>
      <c r="AA689" s="15"/>
      <c r="AB689" s="39">
        <f t="shared" si="50"/>
        <v>18</v>
      </c>
      <c r="AC689" s="39">
        <f t="shared" si="51"/>
        <v>4</v>
      </c>
      <c r="AD689" s="96" t="s">
        <v>3218</v>
      </c>
      <c r="AE689" s="15" t="str">
        <f t="shared" si="52"/>
        <v/>
      </c>
      <c r="AF689" s="39"/>
      <c r="AG689" s="39" t="s">
        <v>1560</v>
      </c>
      <c r="AH689" s="39" t="s">
        <v>1561</v>
      </c>
      <c r="AI689" s="39" t="s">
        <v>1561</v>
      </c>
      <c r="AJ689" s="39" t="s">
        <v>1561</v>
      </c>
      <c r="AK689" s="39" t="s">
        <v>1561</v>
      </c>
      <c r="AL689" s="15"/>
      <c r="AM689" s="15"/>
      <c r="AN689" s="15"/>
      <c r="AO689" s="39"/>
      <c r="AP689" s="89">
        <f t="shared" si="53"/>
        <v>0</v>
      </c>
      <c r="AQ689" s="13" t="str">
        <f t="shared" si="54"/>
        <v>Inzet Pol algemeenTOOI</v>
      </c>
    </row>
    <row r="690" spans="1:43" x14ac:dyDescent="0.25">
      <c r="A690" s="15" t="s">
        <v>3126</v>
      </c>
      <c r="B690" s="15" t="s">
        <v>1608</v>
      </c>
      <c r="C690" s="15">
        <v>33</v>
      </c>
      <c r="D690" s="15" t="s">
        <v>3219</v>
      </c>
      <c r="E690" s="94">
        <v>200012036</v>
      </c>
      <c r="F690" s="15">
        <v>200033094</v>
      </c>
      <c r="G690" s="15" t="s">
        <v>3128</v>
      </c>
      <c r="H690" s="15" t="s">
        <v>3128</v>
      </c>
      <c r="I690" s="15" t="s">
        <v>3128</v>
      </c>
      <c r="J690" s="15"/>
      <c r="K690" s="15"/>
      <c r="L690" s="15"/>
      <c r="M690" s="15" t="s">
        <v>3220</v>
      </c>
      <c r="N690" s="15" t="s">
        <v>3220</v>
      </c>
      <c r="O690" s="15" t="s">
        <v>3220</v>
      </c>
      <c r="P690" s="15"/>
      <c r="Q690" s="15"/>
      <c r="R690" s="15"/>
      <c r="S690" s="15" t="s">
        <v>1568</v>
      </c>
      <c r="T690" s="38">
        <v>1</v>
      </c>
      <c r="U690" s="95"/>
      <c r="V690" s="95"/>
      <c r="W690" s="95"/>
      <c r="X690" s="95"/>
      <c r="Y690" s="95"/>
      <c r="Z690" s="15"/>
      <c r="AA690" s="15"/>
      <c r="AB690" s="39">
        <f t="shared" si="50"/>
        <v>18</v>
      </c>
      <c r="AC690" s="39">
        <f t="shared" si="51"/>
        <v>3</v>
      </c>
      <c r="AD690" s="96" t="s">
        <v>3221</v>
      </c>
      <c r="AE690" s="15" t="str">
        <f t="shared" si="52"/>
        <v/>
      </c>
      <c r="AF690" s="39"/>
      <c r="AG690" s="39" t="s">
        <v>1560</v>
      </c>
      <c r="AH690" s="39" t="s">
        <v>1561</v>
      </c>
      <c r="AI690" s="39" t="s">
        <v>1561</v>
      </c>
      <c r="AJ690" s="39" t="s">
        <v>1561</v>
      </c>
      <c r="AK690" s="39" t="s">
        <v>1561</v>
      </c>
      <c r="AL690" s="15"/>
      <c r="AM690" s="15"/>
      <c r="AN690" s="15"/>
      <c r="AO690" s="39"/>
      <c r="AP690" s="89">
        <f t="shared" si="53"/>
        <v>0</v>
      </c>
      <c r="AQ690" s="13" t="str">
        <f t="shared" si="54"/>
        <v>Inzet Pol algemeenTVS</v>
      </c>
    </row>
    <row r="691" spans="1:43" x14ac:dyDescent="0.25">
      <c r="A691" s="15" t="s">
        <v>3126</v>
      </c>
      <c r="B691" s="15" t="s">
        <v>1608</v>
      </c>
      <c r="C691" s="15">
        <v>34</v>
      </c>
      <c r="D691" s="15" t="s">
        <v>3222</v>
      </c>
      <c r="E691" s="94">
        <v>200012036</v>
      </c>
      <c r="F691" s="15">
        <v>200033116</v>
      </c>
      <c r="G691" s="15" t="s">
        <v>3128</v>
      </c>
      <c r="H691" s="15" t="s">
        <v>3128</v>
      </c>
      <c r="I691" s="15" t="s">
        <v>3128</v>
      </c>
      <c r="J691" s="15"/>
      <c r="K691" s="15"/>
      <c r="L691" s="15"/>
      <c r="M691" s="15" t="s">
        <v>3223</v>
      </c>
      <c r="N691" s="15" t="s">
        <v>3223</v>
      </c>
      <c r="O691" s="15" t="s">
        <v>3223</v>
      </c>
      <c r="P691" s="15"/>
      <c r="Q691" s="15"/>
      <c r="R691" s="15"/>
      <c r="S691" s="15" t="s">
        <v>1568</v>
      </c>
      <c r="T691" s="38">
        <v>1</v>
      </c>
      <c r="U691" s="95"/>
      <c r="V691" s="95"/>
      <c r="W691" s="95"/>
      <c r="X691" s="95"/>
      <c r="Y691" s="95"/>
      <c r="Z691" s="15"/>
      <c r="AA691" s="15"/>
      <c r="AB691" s="39">
        <f t="shared" si="50"/>
        <v>18</v>
      </c>
      <c r="AC691" s="39">
        <f t="shared" si="51"/>
        <v>14</v>
      </c>
      <c r="AD691" s="96" t="s">
        <v>3224</v>
      </c>
      <c r="AE691" s="15" t="str">
        <f t="shared" si="52"/>
        <v/>
      </c>
      <c r="AF691" s="39"/>
      <c r="AG691" s="39" t="s">
        <v>1560</v>
      </c>
      <c r="AH691" s="39" t="s">
        <v>1561</v>
      </c>
      <c r="AI691" s="39" t="s">
        <v>1561</v>
      </c>
      <c r="AJ691" s="39" t="s">
        <v>1561</v>
      </c>
      <c r="AK691" s="39" t="s">
        <v>1561</v>
      </c>
      <c r="AL691" s="15"/>
      <c r="AM691" s="15"/>
      <c r="AN691" s="15"/>
      <c r="AO691" s="39"/>
      <c r="AP691" s="89">
        <f t="shared" si="53"/>
        <v>0</v>
      </c>
      <c r="AQ691" s="13" t="str">
        <f t="shared" si="54"/>
        <v>Inzet Pol algemeenVaartuig groot</v>
      </c>
    </row>
    <row r="692" spans="1:43" x14ac:dyDescent="0.25">
      <c r="A692" s="15" t="s">
        <v>3126</v>
      </c>
      <c r="B692" s="15" t="s">
        <v>1608</v>
      </c>
      <c r="C692" s="15">
        <v>35</v>
      </c>
      <c r="D692" s="15" t="s">
        <v>3225</v>
      </c>
      <c r="E692" s="94">
        <v>200012036</v>
      </c>
      <c r="F692" s="15">
        <v>200033117</v>
      </c>
      <c r="G692" s="15" t="s">
        <v>3128</v>
      </c>
      <c r="H692" s="15" t="s">
        <v>3128</v>
      </c>
      <c r="I692" s="15" t="s">
        <v>3128</v>
      </c>
      <c r="J692" s="15"/>
      <c r="K692" s="15"/>
      <c r="L692" s="15"/>
      <c r="M692" s="15" t="s">
        <v>3226</v>
      </c>
      <c r="N692" s="15" t="s">
        <v>3226</v>
      </c>
      <c r="O692" s="15" t="s">
        <v>3226</v>
      </c>
      <c r="P692" s="15"/>
      <c r="Q692" s="15"/>
      <c r="R692" s="15"/>
      <c r="S692" s="15" t="s">
        <v>1568</v>
      </c>
      <c r="T692" s="38">
        <v>1</v>
      </c>
      <c r="U692" s="95"/>
      <c r="V692" s="95"/>
      <c r="W692" s="95"/>
      <c r="X692" s="95"/>
      <c r="Y692" s="95"/>
      <c r="Z692" s="15"/>
      <c r="AA692" s="15"/>
      <c r="AB692" s="39">
        <f t="shared" si="50"/>
        <v>18</v>
      </c>
      <c r="AC692" s="39">
        <f t="shared" si="51"/>
        <v>14</v>
      </c>
      <c r="AD692" s="96" t="s">
        <v>3227</v>
      </c>
      <c r="AE692" s="15" t="str">
        <f t="shared" si="52"/>
        <v/>
      </c>
      <c r="AF692" s="39"/>
      <c r="AG692" s="39" t="s">
        <v>1560</v>
      </c>
      <c r="AH692" s="39" t="s">
        <v>1561</v>
      </c>
      <c r="AI692" s="39" t="s">
        <v>1561</v>
      </c>
      <c r="AJ692" s="39" t="s">
        <v>1561</v>
      </c>
      <c r="AK692" s="39" t="s">
        <v>1561</v>
      </c>
      <c r="AL692" s="15"/>
      <c r="AM692" s="15"/>
      <c r="AN692" s="15"/>
      <c r="AO692" s="39"/>
      <c r="AP692" s="89">
        <f t="shared" si="53"/>
        <v>0</v>
      </c>
      <c r="AQ692" s="13" t="str">
        <f t="shared" si="54"/>
        <v>Inzet Pol algemeenVaartuig klein</v>
      </c>
    </row>
    <row r="693" spans="1:43" x14ac:dyDescent="0.25">
      <c r="A693" s="15" t="s">
        <v>3126</v>
      </c>
      <c r="B693" s="15" t="s">
        <v>1608</v>
      </c>
      <c r="C693" s="15">
        <v>36</v>
      </c>
      <c r="D693" s="15" t="s">
        <v>3228</v>
      </c>
      <c r="E693" s="94">
        <v>200012036</v>
      </c>
      <c r="F693" s="15">
        <v>200040116</v>
      </c>
      <c r="G693" s="15" t="s">
        <v>3128</v>
      </c>
      <c r="H693" s="15" t="s">
        <v>3128</v>
      </c>
      <c r="I693" s="15" t="s">
        <v>3128</v>
      </c>
      <c r="J693" s="15"/>
      <c r="K693" s="15"/>
      <c r="L693" s="15"/>
      <c r="M693" s="15" t="s">
        <v>3229</v>
      </c>
      <c r="N693" s="15" t="s">
        <v>3229</v>
      </c>
      <c r="O693" s="15" t="s">
        <v>3229</v>
      </c>
      <c r="P693" s="15"/>
      <c r="Q693" s="15"/>
      <c r="R693" s="15"/>
      <c r="S693" s="15" t="s">
        <v>1568</v>
      </c>
      <c r="T693" s="38">
        <v>1</v>
      </c>
      <c r="U693" s="95"/>
      <c r="V693" s="95"/>
      <c r="W693" s="95"/>
      <c r="X693" s="95"/>
      <c r="Y693" s="95"/>
      <c r="Z693" s="15"/>
      <c r="AA693" s="15"/>
      <c r="AB693" s="39">
        <f t="shared" si="50"/>
        <v>18</v>
      </c>
      <c r="AC693" s="39">
        <f t="shared" si="51"/>
        <v>20</v>
      </c>
      <c r="AD693" s="96" t="s">
        <v>3230</v>
      </c>
      <c r="AE693" s="15" t="str">
        <f t="shared" si="52"/>
        <v/>
      </c>
      <c r="AF693" s="39"/>
      <c r="AG693" s="39" t="s">
        <v>1560</v>
      </c>
      <c r="AH693" s="39" t="s">
        <v>1561</v>
      </c>
      <c r="AI693" s="39" t="s">
        <v>1561</v>
      </c>
      <c r="AJ693" s="39" t="s">
        <v>1561</v>
      </c>
      <c r="AK693" s="39" t="s">
        <v>1561</v>
      </c>
      <c r="AL693" s="15"/>
      <c r="AM693" s="15"/>
      <c r="AN693" s="15"/>
      <c r="AO693" s="39"/>
      <c r="AP693" s="89">
        <f t="shared" si="53"/>
        <v>0</v>
      </c>
      <c r="AQ693" s="13" t="str">
        <f t="shared" si="54"/>
        <v>Inzet Pol algemeenVerkeerstechn. Begel</v>
      </c>
    </row>
    <row r="694" spans="1:43" x14ac:dyDescent="0.25">
      <c r="A694" s="15" t="s">
        <v>3126</v>
      </c>
      <c r="B694" s="15" t="s">
        <v>1608</v>
      </c>
      <c r="C694" s="15">
        <v>37</v>
      </c>
      <c r="D694" s="15" t="s">
        <v>3231</v>
      </c>
      <c r="E694" s="94">
        <v>200012036</v>
      </c>
      <c r="F694" s="15">
        <v>200040493</v>
      </c>
      <c r="G694" s="15" t="s">
        <v>3128</v>
      </c>
      <c r="H694" s="15" t="s">
        <v>3128</v>
      </c>
      <c r="I694" s="15" t="s">
        <v>3128</v>
      </c>
      <c r="J694" s="15"/>
      <c r="K694" s="15"/>
      <c r="L694" s="15"/>
      <c r="M694" s="15" t="s">
        <v>3232</v>
      </c>
      <c r="N694" s="15" t="s">
        <v>3232</v>
      </c>
      <c r="O694" s="15" t="s">
        <v>3232</v>
      </c>
      <c r="P694" s="15"/>
      <c r="Q694" s="15"/>
      <c r="R694" s="15"/>
      <c r="S694" s="15" t="s">
        <v>1568</v>
      </c>
      <c r="T694" s="38">
        <v>1</v>
      </c>
      <c r="U694" s="95"/>
      <c r="V694" s="95"/>
      <c r="W694" s="95"/>
      <c r="X694" s="95"/>
      <c r="Y694" s="95"/>
      <c r="Z694" s="15"/>
      <c r="AA694" s="15"/>
      <c r="AB694" s="39">
        <f t="shared" si="50"/>
        <v>18</v>
      </c>
      <c r="AC694" s="39">
        <f t="shared" si="51"/>
        <v>16</v>
      </c>
      <c r="AD694" s="96" t="s">
        <v>3233</v>
      </c>
      <c r="AE694" s="15" t="str">
        <f t="shared" si="52"/>
        <v/>
      </c>
      <c r="AF694" s="39"/>
      <c r="AG694" s="39" t="s">
        <v>1560</v>
      </c>
      <c r="AH694" s="39" t="s">
        <v>1561</v>
      </c>
      <c r="AI694" s="39" t="s">
        <v>1561</v>
      </c>
      <c r="AJ694" s="39" t="s">
        <v>1561</v>
      </c>
      <c r="AK694" s="39" t="s">
        <v>1561</v>
      </c>
      <c r="AL694" s="15"/>
      <c r="AM694" s="15"/>
      <c r="AN694" s="15"/>
      <c r="AO694" s="39"/>
      <c r="AP694" s="89">
        <f t="shared" si="53"/>
        <v>0</v>
      </c>
      <c r="AQ694" s="13" t="str">
        <f t="shared" si="54"/>
        <v>Inzet Pol algemeenVerlichtingsunit</v>
      </c>
    </row>
    <row r="695" spans="1:43" x14ac:dyDescent="0.25">
      <c r="A695" s="15" t="s">
        <v>3126</v>
      </c>
      <c r="B695" s="15" t="s">
        <v>1608</v>
      </c>
      <c r="C695" s="15">
        <v>38</v>
      </c>
      <c r="D695" s="15" t="s">
        <v>3234</v>
      </c>
      <c r="E695" s="94">
        <v>200012036</v>
      </c>
      <c r="F695" s="15">
        <v>200033109</v>
      </c>
      <c r="G695" s="15" t="s">
        <v>3128</v>
      </c>
      <c r="H695" s="15" t="s">
        <v>3128</v>
      </c>
      <c r="I695" s="15" t="s">
        <v>3128</v>
      </c>
      <c r="J695" s="15"/>
      <c r="K695" s="15"/>
      <c r="L695" s="15"/>
      <c r="M695" s="15" t="s">
        <v>3235</v>
      </c>
      <c r="N695" s="15" t="s">
        <v>3235</v>
      </c>
      <c r="O695" s="15" t="s">
        <v>3235</v>
      </c>
      <c r="P695" s="15"/>
      <c r="Q695" s="15"/>
      <c r="R695" s="15"/>
      <c r="S695" s="15" t="s">
        <v>1568</v>
      </c>
      <c r="T695" s="38">
        <v>1</v>
      </c>
      <c r="U695" s="95"/>
      <c r="V695" s="95"/>
      <c r="W695" s="95"/>
      <c r="X695" s="95"/>
      <c r="Y695" s="95"/>
      <c r="Z695" s="15"/>
      <c r="AA695" s="15"/>
      <c r="AB695" s="39">
        <f t="shared" si="50"/>
        <v>18</v>
      </c>
      <c r="AC695" s="39">
        <f t="shared" si="51"/>
        <v>18</v>
      </c>
      <c r="AD695" s="96" t="s">
        <v>3236</v>
      </c>
      <c r="AE695" s="15" t="str">
        <f t="shared" si="52"/>
        <v/>
      </c>
      <c r="AF695" s="39"/>
      <c r="AG695" s="39" t="s">
        <v>1560</v>
      </c>
      <c r="AH695" s="39" t="s">
        <v>1561</v>
      </c>
      <c r="AI695" s="39" t="s">
        <v>1561</v>
      </c>
      <c r="AJ695" s="39" t="s">
        <v>1561</v>
      </c>
      <c r="AK695" s="39" t="s">
        <v>1561</v>
      </c>
      <c r="AL695" s="15"/>
      <c r="AM695" s="15"/>
      <c r="AN695" s="15"/>
      <c r="AO695" s="39"/>
      <c r="AP695" s="89">
        <f t="shared" si="53"/>
        <v>0</v>
      </c>
      <c r="AQ695" s="13" t="str">
        <f t="shared" si="54"/>
        <v>Inzet Pol algemeenVervoer Beslaghuis</v>
      </c>
    </row>
    <row r="696" spans="1:43" x14ac:dyDescent="0.25">
      <c r="A696" s="15" t="s">
        <v>3126</v>
      </c>
      <c r="B696" s="15" t="s">
        <v>1608</v>
      </c>
      <c r="C696" s="15">
        <v>39</v>
      </c>
      <c r="D696" s="15" t="s">
        <v>3237</v>
      </c>
      <c r="E696" s="94">
        <v>200012036</v>
      </c>
      <c r="F696" s="15">
        <v>200033110</v>
      </c>
      <c r="G696" s="15" t="s">
        <v>3128</v>
      </c>
      <c r="H696" s="15" t="s">
        <v>3128</v>
      </c>
      <c r="I696" s="15" t="s">
        <v>3128</v>
      </c>
      <c r="J696" s="15"/>
      <c r="K696" s="15"/>
      <c r="L696" s="15"/>
      <c r="M696" s="15" t="s">
        <v>3238</v>
      </c>
      <c r="N696" s="15" t="s">
        <v>3238</v>
      </c>
      <c r="O696" s="15" t="s">
        <v>3238</v>
      </c>
      <c r="P696" s="15"/>
      <c r="Q696" s="15"/>
      <c r="R696" s="15"/>
      <c r="S696" s="15" t="s">
        <v>1568</v>
      </c>
      <c r="T696" s="38">
        <v>1</v>
      </c>
      <c r="U696" s="95"/>
      <c r="V696" s="95"/>
      <c r="W696" s="95"/>
      <c r="X696" s="95"/>
      <c r="Y696" s="95"/>
      <c r="Z696" s="15"/>
      <c r="AA696" s="15"/>
      <c r="AB696" s="39">
        <f t="shared" si="50"/>
        <v>18</v>
      </c>
      <c r="AC696" s="39">
        <f t="shared" si="51"/>
        <v>3</v>
      </c>
      <c r="AD696" s="96" t="s">
        <v>3239</v>
      </c>
      <c r="AE696" s="15" t="str">
        <f t="shared" si="52"/>
        <v/>
      </c>
      <c r="AF696" s="39"/>
      <c r="AG696" s="39" t="s">
        <v>1560</v>
      </c>
      <c r="AH696" s="39" t="s">
        <v>1561</v>
      </c>
      <c r="AI696" s="39" t="s">
        <v>1561</v>
      </c>
      <c r="AJ696" s="39" t="s">
        <v>1561</v>
      </c>
      <c r="AK696" s="39" t="s">
        <v>1561</v>
      </c>
      <c r="AL696" s="15"/>
      <c r="AM696" s="15"/>
      <c r="AN696" s="15"/>
      <c r="AO696" s="39"/>
      <c r="AP696" s="89">
        <f t="shared" si="53"/>
        <v>0</v>
      </c>
      <c r="AQ696" s="13" t="str">
        <f t="shared" si="54"/>
        <v>Inzet Pol algemeenVIK</v>
      </c>
    </row>
    <row r="697" spans="1:43" x14ac:dyDescent="0.25">
      <c r="A697" s="15" t="s">
        <v>3126</v>
      </c>
      <c r="B697" s="15" t="s">
        <v>1608</v>
      </c>
      <c r="C697" s="15">
        <v>40</v>
      </c>
      <c r="D697" s="15" t="s">
        <v>3240</v>
      </c>
      <c r="E697" s="94">
        <v>200012036</v>
      </c>
      <c r="F697" s="15">
        <v>200033118</v>
      </c>
      <c r="G697" s="15" t="s">
        <v>3128</v>
      </c>
      <c r="H697" s="15" t="s">
        <v>3128</v>
      </c>
      <c r="I697" s="15" t="s">
        <v>3128</v>
      </c>
      <c r="J697" s="15"/>
      <c r="K697" s="15"/>
      <c r="L697" s="15"/>
      <c r="M697" s="15" t="s">
        <v>3241</v>
      </c>
      <c r="N697" s="15" t="s">
        <v>3241</v>
      </c>
      <c r="O697" s="15" t="s">
        <v>3241</v>
      </c>
      <c r="P697" s="15"/>
      <c r="Q697" s="15"/>
      <c r="R697" s="15"/>
      <c r="S697" s="15" t="s">
        <v>1568</v>
      </c>
      <c r="T697" s="38">
        <v>1</v>
      </c>
      <c r="U697" s="95"/>
      <c r="V697" s="95"/>
      <c r="W697" s="95"/>
      <c r="X697" s="95"/>
      <c r="Y697" s="95"/>
      <c r="Z697" s="15"/>
      <c r="AA697" s="15"/>
      <c r="AB697" s="39">
        <f t="shared" si="50"/>
        <v>18</v>
      </c>
      <c r="AC697" s="39">
        <f t="shared" si="51"/>
        <v>15</v>
      </c>
      <c r="AD697" s="96" t="s">
        <v>3242</v>
      </c>
      <c r="AE697" s="15" t="str">
        <f t="shared" si="52"/>
        <v/>
      </c>
      <c r="AF697" s="39"/>
      <c r="AG697" s="39" t="s">
        <v>1560</v>
      </c>
      <c r="AH697" s="39" t="s">
        <v>1561</v>
      </c>
      <c r="AI697" s="39" t="s">
        <v>1561</v>
      </c>
      <c r="AJ697" s="39" t="s">
        <v>1561</v>
      </c>
      <c r="AK697" s="39" t="s">
        <v>1561</v>
      </c>
      <c r="AL697" s="15"/>
      <c r="AM697" s="15"/>
      <c r="AN697" s="15"/>
      <c r="AO697" s="39"/>
      <c r="AP697" s="89">
        <f t="shared" si="53"/>
        <v>0</v>
      </c>
      <c r="AQ697" s="13" t="str">
        <f t="shared" si="54"/>
        <v>Inzet Pol algemeenVoertuig berger</v>
      </c>
    </row>
    <row r="698" spans="1:43" x14ac:dyDescent="0.25">
      <c r="A698" s="15" t="s">
        <v>3126</v>
      </c>
      <c r="B698" s="15" t="s">
        <v>1608</v>
      </c>
      <c r="C698" s="15">
        <v>41</v>
      </c>
      <c r="D698" s="15" t="s">
        <v>3243</v>
      </c>
      <c r="E698" s="94">
        <v>200012036</v>
      </c>
      <c r="F698" s="15">
        <v>200035827</v>
      </c>
      <c r="G698" s="15" t="s">
        <v>3128</v>
      </c>
      <c r="H698" s="15" t="s">
        <v>3128</v>
      </c>
      <c r="I698" s="15" t="s">
        <v>3128</v>
      </c>
      <c r="J698" s="15"/>
      <c r="K698" s="15"/>
      <c r="L698" s="15"/>
      <c r="M698" s="15" t="s">
        <v>3244</v>
      </c>
      <c r="N698" s="15" t="s">
        <v>3244</v>
      </c>
      <c r="O698" s="15" t="s">
        <v>3244</v>
      </c>
      <c r="P698" s="15"/>
      <c r="Q698" s="15"/>
      <c r="R698" s="15"/>
      <c r="S698" s="15" t="s">
        <v>1568</v>
      </c>
      <c r="T698" s="38">
        <v>1</v>
      </c>
      <c r="U698" s="95"/>
      <c r="V698" s="95"/>
      <c r="W698" s="95"/>
      <c r="X698" s="95"/>
      <c r="Y698" s="95"/>
      <c r="Z698" s="15"/>
      <c r="AA698" s="15"/>
      <c r="AB698" s="39">
        <f t="shared" si="50"/>
        <v>18</v>
      </c>
      <c r="AC698" s="39">
        <f t="shared" si="51"/>
        <v>14</v>
      </c>
      <c r="AD698" s="96" t="s">
        <v>3245</v>
      </c>
      <c r="AE698" s="15" t="str">
        <f t="shared" si="52"/>
        <v/>
      </c>
      <c r="AF698" s="39"/>
      <c r="AG698" s="39" t="s">
        <v>1560</v>
      </c>
      <c r="AH698" s="39" t="s">
        <v>1561</v>
      </c>
      <c r="AI698" s="39" t="s">
        <v>1561</v>
      </c>
      <c r="AJ698" s="39" t="s">
        <v>1561</v>
      </c>
      <c r="AK698" s="39" t="s">
        <v>1561</v>
      </c>
      <c r="AL698" s="15"/>
      <c r="AM698" s="15"/>
      <c r="AN698" s="15"/>
      <c r="AO698" s="39"/>
      <c r="AP698" s="89">
        <f t="shared" si="53"/>
        <v>0</v>
      </c>
      <c r="AQ698" s="13" t="str">
        <f t="shared" si="54"/>
        <v>Inzet Pol algemeenVoetbaleenheid</v>
      </c>
    </row>
    <row r="699" spans="1:43" x14ac:dyDescent="0.25">
      <c r="A699" s="15" t="s">
        <v>3126</v>
      </c>
      <c r="B699" s="15" t="s">
        <v>1608</v>
      </c>
      <c r="C699" s="15">
        <v>42</v>
      </c>
      <c r="D699" s="15" t="s">
        <v>3246</v>
      </c>
      <c r="E699" s="94">
        <v>200012036</v>
      </c>
      <c r="F699" s="15">
        <v>200033093</v>
      </c>
      <c r="G699" s="15" t="s">
        <v>3128</v>
      </c>
      <c r="H699" s="15" t="s">
        <v>3128</v>
      </c>
      <c r="I699" s="15" t="s">
        <v>3128</v>
      </c>
      <c r="J699" s="15"/>
      <c r="K699" s="15"/>
      <c r="L699" s="15"/>
      <c r="M699" s="15" t="s">
        <v>3247</v>
      </c>
      <c r="N699" s="15" t="s">
        <v>3247</v>
      </c>
      <c r="O699" s="15" t="s">
        <v>3247</v>
      </c>
      <c r="P699" s="15"/>
      <c r="Q699" s="15"/>
      <c r="R699" s="15"/>
      <c r="S699" s="15" t="s">
        <v>1568</v>
      </c>
      <c r="T699" s="38">
        <v>1</v>
      </c>
      <c r="U699" s="95"/>
      <c r="V699" s="95"/>
      <c r="W699" s="95"/>
      <c r="X699" s="95"/>
      <c r="Y699" s="95"/>
      <c r="Z699" s="15"/>
      <c r="AA699" s="15"/>
      <c r="AB699" s="39">
        <f t="shared" si="50"/>
        <v>18</v>
      </c>
      <c r="AC699" s="39">
        <f t="shared" si="51"/>
        <v>3</v>
      </c>
      <c r="AD699" s="96" t="s">
        <v>3248</v>
      </c>
      <c r="AE699" s="15" t="str">
        <f t="shared" si="52"/>
        <v/>
      </c>
      <c r="AF699" s="39"/>
      <c r="AG699" s="39" t="s">
        <v>1560</v>
      </c>
      <c r="AH699" s="39" t="s">
        <v>1561</v>
      </c>
      <c r="AI699" s="39" t="s">
        <v>1561</v>
      </c>
      <c r="AJ699" s="39" t="s">
        <v>1561</v>
      </c>
      <c r="AK699" s="39" t="s">
        <v>1561</v>
      </c>
      <c r="AL699" s="15"/>
      <c r="AM699" s="15"/>
      <c r="AN699" s="15"/>
      <c r="AO699" s="39"/>
      <c r="AP699" s="89">
        <f t="shared" si="53"/>
        <v>0</v>
      </c>
      <c r="AQ699" s="13" t="str">
        <f t="shared" si="54"/>
        <v>Inzet Pol algemeenVTT</v>
      </c>
    </row>
    <row r="700" spans="1:43" x14ac:dyDescent="0.25">
      <c r="A700" s="15" t="s">
        <v>3126</v>
      </c>
      <c r="B700" s="15" t="s">
        <v>1608</v>
      </c>
      <c r="C700" s="15">
        <v>43</v>
      </c>
      <c r="D700" s="15" t="s">
        <v>3249</v>
      </c>
      <c r="E700" s="94">
        <v>200012036</v>
      </c>
      <c r="F700" s="15">
        <v>200033119</v>
      </c>
      <c r="G700" s="15" t="s">
        <v>3128</v>
      </c>
      <c r="H700" s="15" t="s">
        <v>3128</v>
      </c>
      <c r="I700" s="15" t="s">
        <v>3128</v>
      </c>
      <c r="J700" s="15"/>
      <c r="K700" s="15"/>
      <c r="L700" s="15"/>
      <c r="M700" s="15" t="s">
        <v>3250</v>
      </c>
      <c r="N700" s="15" t="s">
        <v>3250</v>
      </c>
      <c r="O700" s="15" t="s">
        <v>3250</v>
      </c>
      <c r="P700" s="15"/>
      <c r="Q700" s="15"/>
      <c r="R700" s="15"/>
      <c r="S700" s="15" t="s">
        <v>1568</v>
      </c>
      <c r="T700" s="38">
        <v>1</v>
      </c>
      <c r="U700" s="95"/>
      <c r="V700" s="95"/>
      <c r="W700" s="95"/>
      <c r="X700" s="95"/>
      <c r="Y700" s="95"/>
      <c r="Z700" s="15"/>
      <c r="AA700" s="15"/>
      <c r="AB700" s="39">
        <f t="shared" si="50"/>
        <v>18</v>
      </c>
      <c r="AC700" s="39">
        <f t="shared" si="51"/>
        <v>12</v>
      </c>
      <c r="AD700" s="96" t="s">
        <v>3251</v>
      </c>
      <c r="AE700" s="15" t="str">
        <f t="shared" si="52"/>
        <v/>
      </c>
      <c r="AF700" s="39"/>
      <c r="AG700" s="39" t="s">
        <v>1560</v>
      </c>
      <c r="AH700" s="39" t="s">
        <v>1561</v>
      </c>
      <c r="AI700" s="39" t="s">
        <v>1561</v>
      </c>
      <c r="AJ700" s="39" t="s">
        <v>1561</v>
      </c>
      <c r="AK700" s="39" t="s">
        <v>1561</v>
      </c>
      <c r="AL700" s="15"/>
      <c r="AM700" s="15"/>
      <c r="AN700" s="15"/>
      <c r="AO700" s="39"/>
      <c r="AP700" s="89">
        <f t="shared" si="53"/>
        <v>0</v>
      </c>
      <c r="AQ700" s="13" t="str">
        <f t="shared" si="54"/>
        <v>Inzet Pol algemeenWaterscooter</v>
      </c>
    </row>
    <row r="701" spans="1:43" x14ac:dyDescent="0.25">
      <c r="A701" s="15" t="s">
        <v>3126</v>
      </c>
      <c r="B701" s="15" t="s">
        <v>1608</v>
      </c>
      <c r="C701" s="15">
        <v>44</v>
      </c>
      <c r="D701" s="15" t="s">
        <v>3252</v>
      </c>
      <c r="E701" s="94">
        <v>200012036</v>
      </c>
      <c r="F701" s="15">
        <v>200035828</v>
      </c>
      <c r="G701" s="15" t="s">
        <v>3128</v>
      </c>
      <c r="H701" s="15" t="s">
        <v>3128</v>
      </c>
      <c r="I701" s="15" t="s">
        <v>3128</v>
      </c>
      <c r="J701" s="15"/>
      <c r="K701" s="15"/>
      <c r="L701" s="15"/>
      <c r="M701" s="15" t="s">
        <v>3253</v>
      </c>
      <c r="N701" s="15" t="s">
        <v>3253</v>
      </c>
      <c r="O701" s="15" t="s">
        <v>3253</v>
      </c>
      <c r="P701" s="15"/>
      <c r="Q701" s="15"/>
      <c r="R701" s="15"/>
      <c r="S701" s="15" t="s">
        <v>1568</v>
      </c>
      <c r="T701" s="38">
        <v>1</v>
      </c>
      <c r="U701" s="95"/>
      <c r="V701" s="95"/>
      <c r="W701" s="95"/>
      <c r="X701" s="95"/>
      <c r="Y701" s="95"/>
      <c r="Z701" s="15"/>
      <c r="AA701" s="15"/>
      <c r="AB701" s="39">
        <f t="shared" si="50"/>
        <v>18</v>
      </c>
      <c r="AC701" s="39">
        <f t="shared" si="51"/>
        <v>3</v>
      </c>
      <c r="AD701" s="96" t="s">
        <v>3254</v>
      </c>
      <c r="AE701" s="15" t="str">
        <f t="shared" si="52"/>
        <v/>
      </c>
      <c r="AF701" s="39"/>
      <c r="AG701" s="39" t="s">
        <v>1560</v>
      </c>
      <c r="AH701" s="39" t="s">
        <v>1561</v>
      </c>
      <c r="AI701" s="39" t="s">
        <v>1561</v>
      </c>
      <c r="AJ701" s="39" t="s">
        <v>1561</v>
      </c>
      <c r="AK701" s="39" t="s">
        <v>1561</v>
      </c>
      <c r="AL701" s="15"/>
      <c r="AM701" s="15"/>
      <c r="AN701" s="15"/>
      <c r="AO701" s="39"/>
      <c r="AP701" s="89">
        <f t="shared" si="53"/>
        <v>0</v>
      </c>
      <c r="AQ701" s="13" t="str">
        <f t="shared" si="54"/>
        <v>Inzet Pol algemeenWWM</v>
      </c>
    </row>
    <row r="702" spans="1:43" x14ac:dyDescent="0.25">
      <c r="A702" s="15" t="s">
        <v>3126</v>
      </c>
      <c r="B702" s="15" t="s">
        <v>1608</v>
      </c>
      <c r="C702" s="15">
        <v>45</v>
      </c>
      <c r="D702" s="15" t="s">
        <v>3255</v>
      </c>
      <c r="E702" s="94">
        <v>200012036</v>
      </c>
      <c r="F702" s="15">
        <v>200040861</v>
      </c>
      <c r="G702" s="15" t="s">
        <v>3128</v>
      </c>
      <c r="H702" s="15" t="s">
        <v>3128</v>
      </c>
      <c r="I702" s="15" t="s">
        <v>3128</v>
      </c>
      <c r="J702" s="15"/>
      <c r="K702" s="15"/>
      <c r="L702" s="15"/>
      <c r="M702" s="15" t="s">
        <v>3256</v>
      </c>
      <c r="N702" s="15" t="s">
        <v>3256</v>
      </c>
      <c r="O702" s="15" t="s">
        <v>3256</v>
      </c>
      <c r="P702" s="15"/>
      <c r="Q702" s="15"/>
      <c r="R702" s="15"/>
      <c r="S702" s="15" t="s">
        <v>1568</v>
      </c>
      <c r="T702" s="38">
        <v>1</v>
      </c>
      <c r="U702" s="95"/>
      <c r="V702" s="95"/>
      <c r="W702" s="95"/>
      <c r="X702" s="95"/>
      <c r="Y702" s="95"/>
      <c r="Z702" s="15"/>
      <c r="AA702" s="15"/>
      <c r="AB702" s="39">
        <f t="shared" si="50"/>
        <v>18</v>
      </c>
      <c r="AC702" s="39">
        <f t="shared" si="51"/>
        <v>15</v>
      </c>
      <c r="AD702" s="96" t="s">
        <v>3257</v>
      </c>
      <c r="AE702" s="15" t="str">
        <f t="shared" si="52"/>
        <v/>
      </c>
      <c r="AF702" s="39"/>
      <c r="AG702" s="39" t="s">
        <v>1560</v>
      </c>
      <c r="AH702" s="39" t="s">
        <v>1561</v>
      </c>
      <c r="AI702" s="39" t="s">
        <v>1561</v>
      </c>
      <c r="AJ702" s="39" t="s">
        <v>1561</v>
      </c>
      <c r="AK702" s="39" t="s">
        <v>1561</v>
      </c>
      <c r="AL702" s="15"/>
      <c r="AM702" s="15"/>
      <c r="AN702" s="15"/>
      <c r="AO702" s="39"/>
      <c r="AP702" s="89">
        <f t="shared" si="53"/>
        <v>0</v>
      </c>
      <c r="AQ702" s="13" t="str">
        <f t="shared" si="54"/>
        <v>Inzet Pol algemeenZeehavenpolitie</v>
      </c>
    </row>
    <row r="703" spans="1:43" x14ac:dyDescent="0.25">
      <c r="A703" s="15" t="s">
        <v>3258</v>
      </c>
      <c r="B703" s="15" t="s">
        <v>1608</v>
      </c>
      <c r="C703" s="15">
        <v>1</v>
      </c>
      <c r="D703" s="15" t="s">
        <v>3259</v>
      </c>
      <c r="E703" s="94">
        <v>200012033</v>
      </c>
      <c r="F703" s="15">
        <v>200033069</v>
      </c>
      <c r="G703" s="15" t="s">
        <v>3260</v>
      </c>
      <c r="H703" s="15" t="s">
        <v>3260</v>
      </c>
      <c r="I703" s="15" t="s">
        <v>3260</v>
      </c>
      <c r="J703" s="15"/>
      <c r="K703" s="15"/>
      <c r="L703" s="15"/>
      <c r="M703" s="15" t="s">
        <v>3261</v>
      </c>
      <c r="N703" s="15" t="s">
        <v>3261</v>
      </c>
      <c r="O703" s="15" t="s">
        <v>3261</v>
      </c>
      <c r="P703" s="15"/>
      <c r="Q703" s="15"/>
      <c r="R703" s="15"/>
      <c r="S703" s="15" t="s">
        <v>1568</v>
      </c>
      <c r="T703" s="38">
        <v>5</v>
      </c>
      <c r="U703" s="95"/>
      <c r="V703" s="95"/>
      <c r="W703" s="95"/>
      <c r="X703" s="95"/>
      <c r="Y703" s="95"/>
      <c r="Z703" s="15"/>
      <c r="AA703" s="15"/>
      <c r="AB703" s="39">
        <f t="shared" si="50"/>
        <v>17</v>
      </c>
      <c r="AC703" s="39">
        <f t="shared" si="51"/>
        <v>2</v>
      </c>
      <c r="AD703" s="96" t="s">
        <v>3262</v>
      </c>
      <c r="AE703" s="15" t="str">
        <f t="shared" si="52"/>
        <v/>
      </c>
      <c r="AF703" s="39"/>
      <c r="AG703" s="39" t="s">
        <v>1560</v>
      </c>
      <c r="AH703" s="39" t="s">
        <v>1561</v>
      </c>
      <c r="AI703" s="39" t="s">
        <v>1561</v>
      </c>
      <c r="AJ703" s="39" t="s">
        <v>1561</v>
      </c>
      <c r="AK703" s="39" t="s">
        <v>1561</v>
      </c>
      <c r="AL703" s="15"/>
      <c r="AM703" s="15"/>
      <c r="AN703" s="15"/>
      <c r="AO703" s="39"/>
      <c r="AP703" s="89">
        <f t="shared" si="53"/>
        <v>0</v>
      </c>
      <c r="AQ703" s="13" t="str">
        <f t="shared" si="54"/>
        <v>Inzet Pol functieAC</v>
      </c>
    </row>
    <row r="704" spans="1:43" x14ac:dyDescent="0.25">
      <c r="A704" s="15" t="s">
        <v>3258</v>
      </c>
      <c r="B704" s="15" t="s">
        <v>1608</v>
      </c>
      <c r="C704" s="15">
        <v>2</v>
      </c>
      <c r="D704" s="15" t="s">
        <v>3263</v>
      </c>
      <c r="E704" s="94">
        <v>200012033</v>
      </c>
      <c r="F704" s="15">
        <v>200033072</v>
      </c>
      <c r="G704" s="15" t="s">
        <v>3260</v>
      </c>
      <c r="H704" s="15" t="s">
        <v>3260</v>
      </c>
      <c r="I704" s="15" t="s">
        <v>3260</v>
      </c>
      <c r="J704" s="15"/>
      <c r="K704" s="15"/>
      <c r="L704" s="15"/>
      <c r="M704" s="15" t="s">
        <v>3264</v>
      </c>
      <c r="N704" s="15" t="s">
        <v>3264</v>
      </c>
      <c r="O704" s="15" t="s">
        <v>3264</v>
      </c>
      <c r="P704" s="15"/>
      <c r="Q704" s="15"/>
      <c r="R704" s="15"/>
      <c r="S704" s="15" t="s">
        <v>1568</v>
      </c>
      <c r="T704" s="38">
        <v>5</v>
      </c>
      <c r="U704" s="95"/>
      <c r="V704" s="95"/>
      <c r="W704" s="95"/>
      <c r="X704" s="95"/>
      <c r="Y704" s="95"/>
      <c r="Z704" s="15"/>
      <c r="AA704" s="15"/>
      <c r="AB704" s="39">
        <f t="shared" si="50"/>
        <v>17</v>
      </c>
      <c r="AC704" s="39">
        <f t="shared" si="51"/>
        <v>13</v>
      </c>
      <c r="AD704" s="96" t="s">
        <v>3265</v>
      </c>
      <c r="AE704" s="15" t="str">
        <f t="shared" si="52"/>
        <v/>
      </c>
      <c r="AF704" s="39"/>
      <c r="AG704" s="39" t="s">
        <v>1560</v>
      </c>
      <c r="AH704" s="39" t="s">
        <v>1561</v>
      </c>
      <c r="AI704" s="39" t="s">
        <v>1561</v>
      </c>
      <c r="AJ704" s="39" t="s">
        <v>1561</v>
      </c>
      <c r="AK704" s="39" t="s">
        <v>1561</v>
      </c>
      <c r="AL704" s="15"/>
      <c r="AM704" s="15"/>
      <c r="AN704" s="15"/>
      <c r="AO704" s="39"/>
      <c r="AP704" s="89">
        <f t="shared" si="53"/>
        <v>0</v>
      </c>
      <c r="AQ704" s="13" t="str">
        <f t="shared" si="54"/>
        <v>Inzet Pol functieDistrictschef</v>
      </c>
    </row>
    <row r="705" spans="1:43" x14ac:dyDescent="0.25">
      <c r="A705" s="15" t="s">
        <v>3258</v>
      </c>
      <c r="B705" s="15" t="s">
        <v>1608</v>
      </c>
      <c r="C705" s="15">
        <v>3</v>
      </c>
      <c r="D705" s="15" t="s">
        <v>3266</v>
      </c>
      <c r="E705" s="94">
        <v>200012033</v>
      </c>
      <c r="F705" s="15">
        <v>200033074</v>
      </c>
      <c r="G705" s="15" t="s">
        <v>3260</v>
      </c>
      <c r="H705" s="15" t="s">
        <v>3260</v>
      </c>
      <c r="I705" s="15" t="s">
        <v>3260</v>
      </c>
      <c r="J705" s="15"/>
      <c r="K705" s="15"/>
      <c r="L705" s="15"/>
      <c r="M705" s="15" t="s">
        <v>3267</v>
      </c>
      <c r="N705" s="15" t="s">
        <v>3267</v>
      </c>
      <c r="O705" s="15" t="s">
        <v>3267</v>
      </c>
      <c r="P705" s="15"/>
      <c r="Q705" s="15"/>
      <c r="R705" s="15"/>
      <c r="S705" s="15" t="s">
        <v>1568</v>
      </c>
      <c r="T705" s="38">
        <v>5</v>
      </c>
      <c r="U705" s="95"/>
      <c r="V705" s="95"/>
      <c r="W705" s="95"/>
      <c r="X705" s="95"/>
      <c r="Y705" s="95"/>
      <c r="Z705" s="15"/>
      <c r="AA705" s="15"/>
      <c r="AB705" s="39">
        <f t="shared" si="50"/>
        <v>17</v>
      </c>
      <c r="AC705" s="39">
        <f t="shared" si="51"/>
        <v>9</v>
      </c>
      <c r="AD705" s="96" t="s">
        <v>3268</v>
      </c>
      <c r="AE705" s="15" t="str">
        <f t="shared" si="52"/>
        <v/>
      </c>
      <c r="AF705" s="39"/>
      <c r="AG705" s="39" t="s">
        <v>1560</v>
      </c>
      <c r="AH705" s="39" t="s">
        <v>1561</v>
      </c>
      <c r="AI705" s="39" t="s">
        <v>1561</v>
      </c>
      <c r="AJ705" s="39" t="s">
        <v>1561</v>
      </c>
      <c r="AK705" s="39" t="s">
        <v>1561</v>
      </c>
      <c r="AL705" s="15"/>
      <c r="AM705" s="15"/>
      <c r="AN705" s="15"/>
      <c r="AO705" s="39"/>
      <c r="AP705" s="89">
        <f t="shared" si="53"/>
        <v>0</v>
      </c>
      <c r="AQ705" s="13" t="str">
        <f t="shared" si="54"/>
        <v>Inzet Pol functieKorpschef</v>
      </c>
    </row>
    <row r="706" spans="1:43" x14ac:dyDescent="0.25">
      <c r="A706" s="15" t="s">
        <v>3258</v>
      </c>
      <c r="B706" s="15" t="s">
        <v>1608</v>
      </c>
      <c r="C706" s="15">
        <v>4</v>
      </c>
      <c r="D706" s="15" t="s">
        <v>3269</v>
      </c>
      <c r="E706" s="94">
        <v>200012033</v>
      </c>
      <c r="F706" s="15">
        <v>200033073</v>
      </c>
      <c r="G706" s="15" t="s">
        <v>3260</v>
      </c>
      <c r="H706" s="15" t="s">
        <v>3260</v>
      </c>
      <c r="I706" s="15" t="s">
        <v>3260</v>
      </c>
      <c r="J706" s="15"/>
      <c r="K706" s="15"/>
      <c r="L706" s="15"/>
      <c r="M706" s="15" t="s">
        <v>3270</v>
      </c>
      <c r="N706" s="15" t="s">
        <v>3270</v>
      </c>
      <c r="O706" s="15" t="s">
        <v>3270</v>
      </c>
      <c r="P706" s="15"/>
      <c r="Q706" s="15"/>
      <c r="R706" s="15"/>
      <c r="S706" s="15" t="s">
        <v>1568</v>
      </c>
      <c r="T706" s="38">
        <v>5</v>
      </c>
      <c r="U706" s="95"/>
      <c r="V706" s="95"/>
      <c r="W706" s="95"/>
      <c r="X706" s="95"/>
      <c r="Y706" s="95"/>
      <c r="Z706" s="15"/>
      <c r="AA706" s="15"/>
      <c r="AB706" s="39">
        <f t="shared" ref="AB706:AB769" si="55">LEN(A706)</f>
        <v>17</v>
      </c>
      <c r="AC706" s="39">
        <f t="shared" ref="AC706:AC769" si="56">LEN(D706)</f>
        <v>11</v>
      </c>
      <c r="AD706" s="96" t="s">
        <v>3271</v>
      </c>
      <c r="AE706" s="15" t="str">
        <f t="shared" ref="AE706:AE769" si="57">IF(CONCATENATE(IF(AI706="Ja",IF(AL706&gt;0,AL706,A706),""),IF(OR(IF(AK706="Ja",IF(AM706&gt;0,AM706,D706),"")="",IF(AI706="Ja",IF(AL706&gt;0,AL706,A706),"")=""),"",": "),IF(AK706="Ja",IF(AM706&gt;0,AM706,D706),""))="","",CONCATENATE("(",CONCATENATE(IF(AI706="Ja",IF(AL706&gt;0,AL706,A706),""),IF(OR(IF(AK706="Ja",IF(AM706&gt;0,AM706,D706),"")="",IF(AI706="Ja",IF(AL706&gt;0,AL706,A706),"")=""),"",": "),IF(AK706="Ja",IF(AM706&gt;0,AM706,D706),"")),")"))</f>
        <v/>
      </c>
      <c r="AF706" s="39"/>
      <c r="AG706" s="39" t="s">
        <v>1560</v>
      </c>
      <c r="AH706" s="39" t="s">
        <v>1561</v>
      </c>
      <c r="AI706" s="39" t="s">
        <v>1561</v>
      </c>
      <c r="AJ706" s="39" t="s">
        <v>1561</v>
      </c>
      <c r="AK706" s="39" t="s">
        <v>1561</v>
      </c>
      <c r="AL706" s="15"/>
      <c r="AM706" s="15"/>
      <c r="AN706" s="15"/>
      <c r="AO706" s="39"/>
      <c r="AP706" s="89">
        <f t="shared" ref="AP706:AP769" si="58">LEN(AM706)</f>
        <v>0</v>
      </c>
      <c r="AQ706" s="13" t="str">
        <f t="shared" ref="AQ706:AQ769" si="59">CONCATENATE(A706,D706)</f>
        <v>Inzet Pol functiePolitiechef</v>
      </c>
    </row>
    <row r="707" spans="1:43" x14ac:dyDescent="0.25">
      <c r="A707" s="15" t="s">
        <v>3258</v>
      </c>
      <c r="B707" s="15" t="s">
        <v>1608</v>
      </c>
      <c r="C707" s="15">
        <v>5</v>
      </c>
      <c r="D707" s="15" t="s">
        <v>3272</v>
      </c>
      <c r="E707" s="94">
        <v>200012033</v>
      </c>
      <c r="F707" s="15">
        <v>200033079</v>
      </c>
      <c r="G707" s="15" t="s">
        <v>3260</v>
      </c>
      <c r="H707" s="15" t="s">
        <v>3260</v>
      </c>
      <c r="I707" s="15" t="s">
        <v>3260</v>
      </c>
      <c r="J707" s="15"/>
      <c r="K707" s="15"/>
      <c r="L707" s="15"/>
      <c r="M707" s="15" t="s">
        <v>3273</v>
      </c>
      <c r="N707" s="15" t="s">
        <v>3273</v>
      </c>
      <c r="O707" s="15" t="s">
        <v>3273</v>
      </c>
      <c r="P707" s="15"/>
      <c r="Q707" s="15"/>
      <c r="R707" s="15"/>
      <c r="S707" s="15" t="s">
        <v>1568</v>
      </c>
      <c r="T707" s="38">
        <v>5</v>
      </c>
      <c r="U707" s="95"/>
      <c r="V707" s="95"/>
      <c r="W707" s="95"/>
      <c r="X707" s="95"/>
      <c r="Y707" s="95"/>
      <c r="Z707" s="15"/>
      <c r="AA707" s="15"/>
      <c r="AB707" s="39">
        <f t="shared" si="55"/>
        <v>17</v>
      </c>
      <c r="AC707" s="39">
        <f t="shared" si="56"/>
        <v>16</v>
      </c>
      <c r="AD707" s="96" t="s">
        <v>3274</v>
      </c>
      <c r="AE707" s="15" t="str">
        <f t="shared" si="57"/>
        <v/>
      </c>
      <c r="AF707" s="39"/>
      <c r="AG707" s="39" t="s">
        <v>1560</v>
      </c>
      <c r="AH707" s="39" t="s">
        <v>1561</v>
      </c>
      <c r="AI707" s="39" t="s">
        <v>1561</v>
      </c>
      <c r="AJ707" s="39" t="s">
        <v>1561</v>
      </c>
      <c r="AK707" s="39" t="s">
        <v>1561</v>
      </c>
      <c r="AL707" s="15"/>
      <c r="AM707" s="15"/>
      <c r="AN707" s="15"/>
      <c r="AO707" s="39"/>
      <c r="AP707" s="89">
        <f t="shared" si="58"/>
        <v>0</v>
      </c>
      <c r="AQ707" s="13" t="str">
        <f t="shared" si="59"/>
        <v>Inzet Pol functieSectorhoofd DROC</v>
      </c>
    </row>
    <row r="708" spans="1:43" x14ac:dyDescent="0.25">
      <c r="A708" s="15" t="s">
        <v>3258</v>
      </c>
      <c r="B708" s="15" t="s">
        <v>1608</v>
      </c>
      <c r="C708" s="15">
        <v>6</v>
      </c>
      <c r="D708" s="15" t="s">
        <v>3275</v>
      </c>
      <c r="E708" s="94">
        <v>200012033</v>
      </c>
      <c r="F708" s="15">
        <v>200033071</v>
      </c>
      <c r="G708" s="15" t="s">
        <v>3260</v>
      </c>
      <c r="H708" s="15" t="s">
        <v>3260</v>
      </c>
      <c r="I708" s="15" t="s">
        <v>3260</v>
      </c>
      <c r="J708" s="15"/>
      <c r="K708" s="15"/>
      <c r="L708" s="15"/>
      <c r="M708" s="15" t="s">
        <v>3276</v>
      </c>
      <c r="N708" s="15" t="s">
        <v>3276</v>
      </c>
      <c r="O708" s="15" t="s">
        <v>3276</v>
      </c>
      <c r="P708" s="15"/>
      <c r="Q708" s="15"/>
      <c r="R708" s="15"/>
      <c r="S708" s="15" t="s">
        <v>1568</v>
      </c>
      <c r="T708" s="38">
        <v>5</v>
      </c>
      <c r="U708" s="95"/>
      <c r="V708" s="95"/>
      <c r="W708" s="95"/>
      <c r="X708" s="95"/>
      <c r="Y708" s="95"/>
      <c r="Z708" s="15"/>
      <c r="AA708" s="15"/>
      <c r="AB708" s="39">
        <f t="shared" si="55"/>
        <v>17</v>
      </c>
      <c r="AC708" s="39">
        <f t="shared" si="56"/>
        <v>8</v>
      </c>
      <c r="AD708" s="96" t="s">
        <v>3277</v>
      </c>
      <c r="AE708" s="15" t="str">
        <f t="shared" si="57"/>
        <v/>
      </c>
      <c r="AF708" s="39"/>
      <c r="AG708" s="39" t="s">
        <v>1560</v>
      </c>
      <c r="AH708" s="39" t="s">
        <v>1561</v>
      </c>
      <c r="AI708" s="39" t="s">
        <v>1561</v>
      </c>
      <c r="AJ708" s="39" t="s">
        <v>1561</v>
      </c>
      <c r="AK708" s="39" t="s">
        <v>1561</v>
      </c>
      <c r="AL708" s="15"/>
      <c r="AM708" s="15"/>
      <c r="AN708" s="15"/>
      <c r="AO708" s="39"/>
      <c r="AP708" s="89">
        <f t="shared" si="58"/>
        <v>0</v>
      </c>
      <c r="AQ708" s="13" t="str">
        <f t="shared" si="59"/>
        <v>Inzet Pol functieTeamchef</v>
      </c>
    </row>
    <row r="709" spans="1:43" x14ac:dyDescent="0.25">
      <c r="A709" s="15" t="s">
        <v>3278</v>
      </c>
      <c r="B709" s="15" t="s">
        <v>1608</v>
      </c>
      <c r="C709" s="15">
        <v>1</v>
      </c>
      <c r="D709" s="15" t="s">
        <v>3279</v>
      </c>
      <c r="E709" s="94">
        <v>200012039</v>
      </c>
      <c r="F709" s="15">
        <v>200033121</v>
      </c>
      <c r="G709" s="15" t="s">
        <v>3280</v>
      </c>
      <c r="H709" s="15" t="s">
        <v>3280</v>
      </c>
      <c r="I709" s="15" t="s">
        <v>3280</v>
      </c>
      <c r="J709" s="15"/>
      <c r="K709" s="15"/>
      <c r="L709" s="15"/>
      <c r="M709" s="15" t="s">
        <v>3281</v>
      </c>
      <c r="N709" s="15" t="s">
        <v>3281</v>
      </c>
      <c r="O709" s="15" t="s">
        <v>3281</v>
      </c>
      <c r="P709" s="15"/>
      <c r="Q709" s="15"/>
      <c r="R709" s="15"/>
      <c r="S709" s="15" t="s">
        <v>1568</v>
      </c>
      <c r="T709" s="38">
        <v>2</v>
      </c>
      <c r="U709" s="95"/>
      <c r="V709" s="95"/>
      <c r="W709" s="95"/>
      <c r="X709" s="95"/>
      <c r="Y709" s="95"/>
      <c r="Z709" s="15"/>
      <c r="AA709" s="15"/>
      <c r="AB709" s="39">
        <f t="shared" si="55"/>
        <v>19</v>
      </c>
      <c r="AC709" s="39">
        <f t="shared" si="56"/>
        <v>3</v>
      </c>
      <c r="AD709" s="96" t="s">
        <v>3282</v>
      </c>
      <c r="AE709" s="15" t="str">
        <f t="shared" si="57"/>
        <v/>
      </c>
      <c r="AF709" s="39"/>
      <c r="AG709" s="39" t="s">
        <v>1560</v>
      </c>
      <c r="AH709" s="39" t="s">
        <v>1561</v>
      </c>
      <c r="AI709" s="39" t="s">
        <v>1561</v>
      </c>
      <c r="AJ709" s="39" t="s">
        <v>1561</v>
      </c>
      <c r="AK709" s="39" t="s">
        <v>1561</v>
      </c>
      <c r="AL709" s="15"/>
      <c r="AM709" s="15"/>
      <c r="AN709" s="15"/>
      <c r="AO709" s="39"/>
      <c r="AP709" s="89">
        <f t="shared" si="58"/>
        <v>0</v>
      </c>
      <c r="AQ709" s="13" t="str">
        <f t="shared" si="59"/>
        <v>Inzet Pol landelijkAOT</v>
      </c>
    </row>
    <row r="710" spans="1:43" x14ac:dyDescent="0.25">
      <c r="A710" s="15" t="s">
        <v>3278</v>
      </c>
      <c r="B710" s="15" t="s">
        <v>1608</v>
      </c>
      <c r="C710" s="15">
        <v>2</v>
      </c>
      <c r="D710" s="15" t="s">
        <v>3283</v>
      </c>
      <c r="E710" s="94">
        <v>200012039</v>
      </c>
      <c r="F710" s="15">
        <v>200033113</v>
      </c>
      <c r="G710" s="15" t="s">
        <v>3280</v>
      </c>
      <c r="H710" s="15" t="s">
        <v>3280</v>
      </c>
      <c r="I710" s="15" t="s">
        <v>3280</v>
      </c>
      <c r="J710" s="15"/>
      <c r="K710" s="15"/>
      <c r="L710" s="15"/>
      <c r="M710" s="15" t="s">
        <v>3284</v>
      </c>
      <c r="N710" s="15" t="s">
        <v>3284</v>
      </c>
      <c r="O710" s="15" t="s">
        <v>3284</v>
      </c>
      <c r="P710" s="15"/>
      <c r="Q710" s="15"/>
      <c r="R710" s="15"/>
      <c r="S710" s="15" t="s">
        <v>1568</v>
      </c>
      <c r="T710" s="38">
        <v>2</v>
      </c>
      <c r="U710" s="95"/>
      <c r="V710" s="95"/>
      <c r="W710" s="95"/>
      <c r="X710" s="95"/>
      <c r="Y710" s="95"/>
      <c r="Z710" s="15"/>
      <c r="AA710" s="15"/>
      <c r="AB710" s="39">
        <f t="shared" si="55"/>
        <v>19</v>
      </c>
      <c r="AC710" s="39">
        <f t="shared" si="56"/>
        <v>9</v>
      </c>
      <c r="AD710" s="96" t="s">
        <v>3285</v>
      </c>
      <c r="AE710" s="15" t="str">
        <f t="shared" si="57"/>
        <v/>
      </c>
      <c r="AF710" s="39"/>
      <c r="AG710" s="39" t="s">
        <v>1560</v>
      </c>
      <c r="AH710" s="39" t="s">
        <v>1561</v>
      </c>
      <c r="AI710" s="39" t="s">
        <v>1561</v>
      </c>
      <c r="AJ710" s="39" t="s">
        <v>1561</v>
      </c>
      <c r="AK710" s="39" t="s">
        <v>1561</v>
      </c>
      <c r="AL710" s="15"/>
      <c r="AM710" s="15"/>
      <c r="AN710" s="15"/>
      <c r="AO710" s="39"/>
      <c r="AP710" s="89">
        <f t="shared" si="58"/>
        <v>0</v>
      </c>
      <c r="AQ710" s="13" t="str">
        <f t="shared" si="59"/>
        <v>Inzet Pol landelijkBeredenen</v>
      </c>
    </row>
    <row r="711" spans="1:43" x14ac:dyDescent="0.25">
      <c r="A711" s="15" t="s">
        <v>3278</v>
      </c>
      <c r="B711" s="15" t="s">
        <v>1608</v>
      </c>
      <c r="C711" s="15">
        <v>3</v>
      </c>
      <c r="D711" s="15" t="s">
        <v>3286</v>
      </c>
      <c r="E711" s="94">
        <v>200012039</v>
      </c>
      <c r="F711" s="15">
        <v>200040117</v>
      </c>
      <c r="G711" s="15" t="s">
        <v>3280</v>
      </c>
      <c r="H711" s="15" t="s">
        <v>3280</v>
      </c>
      <c r="I711" s="15" t="s">
        <v>3280</v>
      </c>
      <c r="J711" s="15"/>
      <c r="K711" s="15"/>
      <c r="L711" s="15"/>
      <c r="M711" s="15" t="s">
        <v>11923</v>
      </c>
      <c r="N711" s="15" t="s">
        <v>11923</v>
      </c>
      <c r="O711" s="15" t="s">
        <v>11923</v>
      </c>
      <c r="P711" s="15"/>
      <c r="Q711" s="15"/>
      <c r="R711" s="15"/>
      <c r="S711" s="15" t="s">
        <v>1568</v>
      </c>
      <c r="T711" s="38">
        <v>2</v>
      </c>
      <c r="U711" s="95"/>
      <c r="V711" s="95"/>
      <c r="W711" s="95"/>
      <c r="X711" s="95"/>
      <c r="Y711" s="95"/>
      <c r="Z711" s="15"/>
      <c r="AA711" s="15"/>
      <c r="AB711" s="39">
        <f t="shared" si="55"/>
        <v>19</v>
      </c>
      <c r="AC711" s="39">
        <f t="shared" si="56"/>
        <v>4</v>
      </c>
      <c r="AD711" s="96" t="s">
        <v>3287</v>
      </c>
      <c r="AE711" s="15" t="str">
        <f t="shared" si="57"/>
        <v/>
      </c>
      <c r="AF711" s="39"/>
      <c r="AG711" s="39" t="s">
        <v>1560</v>
      </c>
      <c r="AH711" s="39" t="s">
        <v>1561</v>
      </c>
      <c r="AI711" s="39" t="s">
        <v>1561</v>
      </c>
      <c r="AJ711" s="39" t="s">
        <v>1561</v>
      </c>
      <c r="AK711" s="39" t="s">
        <v>1561</v>
      </c>
      <c r="AL711" s="15"/>
      <c r="AM711" s="15"/>
      <c r="AN711" s="15"/>
      <c r="AO711" s="39"/>
      <c r="AP711" s="89">
        <f t="shared" si="58"/>
        <v>0</v>
      </c>
      <c r="AQ711" s="13" t="str">
        <f t="shared" si="59"/>
        <v>Inzet Pol landelijkDKDB</v>
      </c>
    </row>
    <row r="712" spans="1:43" x14ac:dyDescent="0.25">
      <c r="A712" s="15" t="s">
        <v>3278</v>
      </c>
      <c r="B712" s="15" t="s">
        <v>1608</v>
      </c>
      <c r="C712" s="15">
        <v>4</v>
      </c>
      <c r="D712" s="15" t="s">
        <v>3288</v>
      </c>
      <c r="E712" s="94">
        <v>200012039</v>
      </c>
      <c r="F712" s="15">
        <v>200033122</v>
      </c>
      <c r="G712" s="15" t="s">
        <v>3280</v>
      </c>
      <c r="H712" s="15" t="s">
        <v>3280</v>
      </c>
      <c r="I712" s="15" t="s">
        <v>3280</v>
      </c>
      <c r="J712" s="15"/>
      <c r="K712" s="15"/>
      <c r="L712" s="15"/>
      <c r="M712" s="15" t="s">
        <v>3289</v>
      </c>
      <c r="N712" s="15" t="s">
        <v>3289</v>
      </c>
      <c r="O712" s="15" t="s">
        <v>3289</v>
      </c>
      <c r="P712" s="15"/>
      <c r="Q712" s="15"/>
      <c r="R712" s="15"/>
      <c r="S712" s="15" t="s">
        <v>1568</v>
      </c>
      <c r="T712" s="38">
        <v>2</v>
      </c>
      <c r="U712" s="95"/>
      <c r="V712" s="95"/>
      <c r="W712" s="95"/>
      <c r="X712" s="95"/>
      <c r="Y712" s="95"/>
      <c r="Z712" s="15"/>
      <c r="AA712" s="15"/>
      <c r="AB712" s="39">
        <f t="shared" si="55"/>
        <v>19</v>
      </c>
      <c r="AC712" s="39">
        <f t="shared" si="56"/>
        <v>7</v>
      </c>
      <c r="AD712" s="96" t="s">
        <v>3290</v>
      </c>
      <c r="AE712" s="15" t="str">
        <f t="shared" si="57"/>
        <v/>
      </c>
      <c r="AF712" s="39"/>
      <c r="AG712" s="39" t="s">
        <v>1560</v>
      </c>
      <c r="AH712" s="39" t="s">
        <v>1561</v>
      </c>
      <c r="AI712" s="39" t="s">
        <v>1561</v>
      </c>
      <c r="AJ712" s="39" t="s">
        <v>1561</v>
      </c>
      <c r="AK712" s="39" t="s">
        <v>1561</v>
      </c>
      <c r="AL712" s="15"/>
      <c r="AM712" s="15"/>
      <c r="AN712" s="15"/>
      <c r="AO712" s="39"/>
      <c r="AP712" s="89">
        <f t="shared" si="58"/>
        <v>0</v>
      </c>
      <c r="AQ712" s="13" t="str">
        <f t="shared" si="59"/>
        <v>Inzet Pol landelijkDSI QRF</v>
      </c>
    </row>
    <row r="713" spans="1:43" x14ac:dyDescent="0.25">
      <c r="A713" s="15" t="s">
        <v>3278</v>
      </c>
      <c r="B713" s="15" t="s">
        <v>1608</v>
      </c>
      <c r="C713" s="15">
        <v>5</v>
      </c>
      <c r="D713" s="15" t="s">
        <v>3291</v>
      </c>
      <c r="E713" s="94">
        <v>200012039</v>
      </c>
      <c r="F713" s="15">
        <v>200033123</v>
      </c>
      <c r="G713" s="15" t="s">
        <v>3280</v>
      </c>
      <c r="H713" s="15" t="s">
        <v>3280</v>
      </c>
      <c r="I713" s="15" t="s">
        <v>3280</v>
      </c>
      <c r="J713" s="15"/>
      <c r="K713" s="15"/>
      <c r="L713" s="15"/>
      <c r="M713" s="15" t="s">
        <v>3289</v>
      </c>
      <c r="N713" s="15" t="s">
        <v>3289</v>
      </c>
      <c r="O713" s="15" t="s">
        <v>3289</v>
      </c>
      <c r="P713" s="15"/>
      <c r="Q713" s="15"/>
      <c r="R713" s="15"/>
      <c r="S713" s="15" t="s">
        <v>1568</v>
      </c>
      <c r="T713" s="38">
        <v>2</v>
      </c>
      <c r="U713" s="95"/>
      <c r="V713" s="95"/>
      <c r="W713" s="95"/>
      <c r="X713" s="95"/>
      <c r="Y713" s="95"/>
      <c r="Z713" s="15"/>
      <c r="AA713" s="15"/>
      <c r="AB713" s="39">
        <f t="shared" si="55"/>
        <v>19</v>
      </c>
      <c r="AC713" s="39">
        <f t="shared" si="56"/>
        <v>7</v>
      </c>
      <c r="AD713" s="96" t="s">
        <v>3292</v>
      </c>
      <c r="AE713" s="15" t="str">
        <f t="shared" si="57"/>
        <v/>
      </c>
      <c r="AF713" s="39"/>
      <c r="AG713" s="39" t="s">
        <v>1560</v>
      </c>
      <c r="AH713" s="39" t="s">
        <v>1561</v>
      </c>
      <c r="AI713" s="39" t="s">
        <v>1561</v>
      </c>
      <c r="AJ713" s="39" t="s">
        <v>1561</v>
      </c>
      <c r="AK713" s="39" t="s">
        <v>1561</v>
      </c>
      <c r="AL713" s="15"/>
      <c r="AM713" s="15"/>
      <c r="AN713" s="15"/>
      <c r="AO713" s="39"/>
      <c r="AP713" s="89">
        <f t="shared" si="58"/>
        <v>0</v>
      </c>
      <c r="AQ713" s="13" t="str">
        <f t="shared" si="59"/>
        <v>Inzet Pol landelijkDSI RRT</v>
      </c>
    </row>
    <row r="714" spans="1:43" x14ac:dyDescent="0.25">
      <c r="A714" s="15" t="s">
        <v>3278</v>
      </c>
      <c r="B714" s="15" t="s">
        <v>1608</v>
      </c>
      <c r="C714" s="15">
        <v>6</v>
      </c>
      <c r="D714" s="15" t="s">
        <v>3293</v>
      </c>
      <c r="E714" s="94">
        <v>200012039</v>
      </c>
      <c r="F714" s="15">
        <v>200033124</v>
      </c>
      <c r="G714" s="15" t="s">
        <v>3280</v>
      </c>
      <c r="H714" s="15" t="s">
        <v>3280</v>
      </c>
      <c r="I714" s="15" t="s">
        <v>3280</v>
      </c>
      <c r="J714" s="15"/>
      <c r="K714" s="15"/>
      <c r="L714" s="15"/>
      <c r="M714" s="15" t="s">
        <v>3289</v>
      </c>
      <c r="N714" s="15" t="s">
        <v>3289</v>
      </c>
      <c r="O714" s="15" t="s">
        <v>3289</v>
      </c>
      <c r="P714" s="15"/>
      <c r="Q714" s="15"/>
      <c r="R714" s="15"/>
      <c r="S714" s="15" t="s">
        <v>1568</v>
      </c>
      <c r="T714" s="38">
        <v>2</v>
      </c>
      <c r="U714" s="95"/>
      <c r="V714" s="95"/>
      <c r="W714" s="95"/>
      <c r="X714" s="95"/>
      <c r="Y714" s="95"/>
      <c r="Z714" s="15"/>
      <c r="AA714" s="15"/>
      <c r="AB714" s="39">
        <f t="shared" si="55"/>
        <v>19</v>
      </c>
      <c r="AC714" s="39">
        <f t="shared" si="56"/>
        <v>7</v>
      </c>
      <c r="AD714" s="96" t="s">
        <v>3294</v>
      </c>
      <c r="AE714" s="15" t="str">
        <f t="shared" si="57"/>
        <v/>
      </c>
      <c r="AF714" s="39"/>
      <c r="AG714" s="39" t="s">
        <v>1560</v>
      </c>
      <c r="AH714" s="39" t="s">
        <v>1561</v>
      </c>
      <c r="AI714" s="39" t="s">
        <v>1561</v>
      </c>
      <c r="AJ714" s="39" t="s">
        <v>1561</v>
      </c>
      <c r="AK714" s="39" t="s">
        <v>1561</v>
      </c>
      <c r="AL714" s="15"/>
      <c r="AM714" s="15"/>
      <c r="AN714" s="15"/>
      <c r="AO714" s="39"/>
      <c r="AP714" s="89">
        <f t="shared" si="58"/>
        <v>0</v>
      </c>
      <c r="AQ714" s="13" t="str">
        <f t="shared" si="59"/>
        <v>Inzet Pol landelijkDSI UIM</v>
      </c>
    </row>
    <row r="715" spans="1:43" x14ac:dyDescent="0.25">
      <c r="A715" s="15" t="s">
        <v>3278</v>
      </c>
      <c r="B715" s="15" t="s">
        <v>1608</v>
      </c>
      <c r="C715" s="15">
        <v>7</v>
      </c>
      <c r="D715" s="15" t="s">
        <v>3295</v>
      </c>
      <c r="E715" s="94">
        <v>200012039</v>
      </c>
      <c r="F715" s="15">
        <v>200033136</v>
      </c>
      <c r="G715" s="15" t="s">
        <v>3280</v>
      </c>
      <c r="H715" s="15" t="s">
        <v>3280</v>
      </c>
      <c r="I715" s="15" t="s">
        <v>3280</v>
      </c>
      <c r="J715" s="15"/>
      <c r="K715" s="15"/>
      <c r="L715" s="15"/>
      <c r="M715" s="15" t="s">
        <v>3296</v>
      </c>
      <c r="N715" s="15" t="s">
        <v>3296</v>
      </c>
      <c r="O715" s="15" t="s">
        <v>3296</v>
      </c>
      <c r="P715" s="15"/>
      <c r="Q715" s="15"/>
      <c r="R715" s="15"/>
      <c r="S715" s="15" t="s">
        <v>1568</v>
      </c>
      <c r="T715" s="38">
        <v>2</v>
      </c>
      <c r="U715" s="95"/>
      <c r="V715" s="95"/>
      <c r="W715" s="95"/>
      <c r="X715" s="95"/>
      <c r="Y715" s="95"/>
      <c r="Z715" s="15"/>
      <c r="AA715" s="15"/>
      <c r="AB715" s="39">
        <f t="shared" si="55"/>
        <v>19</v>
      </c>
      <c r="AC715" s="39">
        <f t="shared" si="56"/>
        <v>20</v>
      </c>
      <c r="AD715" s="96" t="s">
        <v>3297</v>
      </c>
      <c r="AE715" s="15" t="str">
        <f t="shared" si="57"/>
        <v/>
      </c>
      <c r="AF715" s="39"/>
      <c r="AG715" s="39" t="s">
        <v>1560</v>
      </c>
      <c r="AH715" s="39" t="s">
        <v>1561</v>
      </c>
      <c r="AI715" s="39" t="s">
        <v>1561</v>
      </c>
      <c r="AJ715" s="39" t="s">
        <v>1561</v>
      </c>
      <c r="AK715" s="39" t="s">
        <v>1561</v>
      </c>
      <c r="AL715" s="15"/>
      <c r="AM715" s="15"/>
      <c r="AN715" s="15"/>
      <c r="AO715" s="39"/>
      <c r="AP715" s="89">
        <f t="shared" si="58"/>
        <v>0</v>
      </c>
      <c r="AQ715" s="13" t="str">
        <f t="shared" si="59"/>
        <v>Inzet Pol landelijkExpTeam Visu - Recon</v>
      </c>
    </row>
    <row r="716" spans="1:43" x14ac:dyDescent="0.25">
      <c r="A716" s="15" t="s">
        <v>3278</v>
      </c>
      <c r="B716" s="15" t="s">
        <v>1608</v>
      </c>
      <c r="C716" s="15">
        <v>8</v>
      </c>
      <c r="D716" s="15" t="s">
        <v>3298</v>
      </c>
      <c r="E716" s="94">
        <v>200012039</v>
      </c>
      <c r="F716" s="15">
        <v>200033128</v>
      </c>
      <c r="G716" s="15" t="s">
        <v>3280</v>
      </c>
      <c r="H716" s="15" t="s">
        <v>3280</v>
      </c>
      <c r="I716" s="15" t="s">
        <v>3280</v>
      </c>
      <c r="J716" s="15"/>
      <c r="K716" s="15"/>
      <c r="L716" s="15"/>
      <c r="M716" s="15" t="s">
        <v>3299</v>
      </c>
      <c r="N716" s="15" t="s">
        <v>3299</v>
      </c>
      <c r="O716" s="15" t="s">
        <v>3299</v>
      </c>
      <c r="P716" s="15"/>
      <c r="Q716" s="15"/>
      <c r="R716" s="15"/>
      <c r="S716" s="15" t="s">
        <v>1568</v>
      </c>
      <c r="T716" s="38">
        <v>2</v>
      </c>
      <c r="U716" s="95"/>
      <c r="V716" s="95"/>
      <c r="W716" s="95"/>
      <c r="X716" s="95"/>
      <c r="Y716" s="95"/>
      <c r="Z716" s="15"/>
      <c r="AA716" s="15"/>
      <c r="AB716" s="39">
        <f t="shared" si="55"/>
        <v>19</v>
      </c>
      <c r="AC716" s="39">
        <f t="shared" si="56"/>
        <v>4</v>
      </c>
      <c r="AD716" s="96" t="s">
        <v>3300</v>
      </c>
      <c r="AE716" s="15" t="str">
        <f t="shared" si="57"/>
        <v/>
      </c>
      <c r="AF716" s="39"/>
      <c r="AG716" s="39" t="s">
        <v>1560</v>
      </c>
      <c r="AH716" s="39" t="s">
        <v>1561</v>
      </c>
      <c r="AI716" s="39" t="s">
        <v>1561</v>
      </c>
      <c r="AJ716" s="39" t="s">
        <v>1561</v>
      </c>
      <c r="AK716" s="39" t="s">
        <v>1561</v>
      </c>
      <c r="AL716" s="15"/>
      <c r="AM716" s="15"/>
      <c r="AN716" s="15"/>
      <c r="AO716" s="39"/>
      <c r="AP716" s="89">
        <f t="shared" si="58"/>
        <v>0</v>
      </c>
      <c r="AQ716" s="13" t="str">
        <f t="shared" si="59"/>
        <v>Inzet Pol landelijkFAST</v>
      </c>
    </row>
    <row r="717" spans="1:43" x14ac:dyDescent="0.25">
      <c r="A717" s="15" t="s">
        <v>3278</v>
      </c>
      <c r="B717" s="15" t="s">
        <v>1608</v>
      </c>
      <c r="C717" s="15">
        <v>9</v>
      </c>
      <c r="D717" s="15" t="s">
        <v>3301</v>
      </c>
      <c r="E717" s="94">
        <v>200012039</v>
      </c>
      <c r="F717" s="15">
        <v>200033111</v>
      </c>
      <c r="G717" s="15" t="s">
        <v>3280</v>
      </c>
      <c r="H717" s="15" t="s">
        <v>3280</v>
      </c>
      <c r="I717" s="15" t="s">
        <v>3280</v>
      </c>
      <c r="J717" s="15"/>
      <c r="K717" s="15"/>
      <c r="L717" s="15"/>
      <c r="M717" s="15" t="s">
        <v>3302</v>
      </c>
      <c r="N717" s="15" t="s">
        <v>3302</v>
      </c>
      <c r="O717" s="15" t="s">
        <v>3302</v>
      </c>
      <c r="P717" s="15"/>
      <c r="Q717" s="15"/>
      <c r="R717" s="15"/>
      <c r="S717" s="15" t="s">
        <v>1568</v>
      </c>
      <c r="T717" s="38">
        <v>2</v>
      </c>
      <c r="U717" s="95"/>
      <c r="V717" s="95"/>
      <c r="W717" s="95"/>
      <c r="X717" s="95"/>
      <c r="Y717" s="95"/>
      <c r="Z717" s="15"/>
      <c r="AA717" s="15"/>
      <c r="AB717" s="39">
        <f t="shared" si="55"/>
        <v>19</v>
      </c>
      <c r="AC717" s="39">
        <f t="shared" si="56"/>
        <v>4</v>
      </c>
      <c r="AD717" s="96" t="s">
        <v>3303</v>
      </c>
      <c r="AE717" s="15" t="str">
        <f t="shared" si="57"/>
        <v/>
      </c>
      <c r="AF717" s="39"/>
      <c r="AG717" s="39" t="s">
        <v>1560</v>
      </c>
      <c r="AH717" s="39" t="s">
        <v>1561</v>
      </c>
      <c r="AI717" s="39" t="s">
        <v>1561</v>
      </c>
      <c r="AJ717" s="39" t="s">
        <v>1561</v>
      </c>
      <c r="AK717" s="39" t="s">
        <v>1561</v>
      </c>
      <c r="AL717" s="15"/>
      <c r="AM717" s="15"/>
      <c r="AN717" s="15"/>
      <c r="AO717" s="39"/>
      <c r="AP717" s="89">
        <f t="shared" si="58"/>
        <v>0</v>
      </c>
      <c r="AQ717" s="13" t="str">
        <f t="shared" si="59"/>
        <v>Inzet Pol landelijkHeli</v>
      </c>
    </row>
    <row r="718" spans="1:43" x14ac:dyDescent="0.25">
      <c r="A718" s="15" t="s">
        <v>3278</v>
      </c>
      <c r="B718" s="15" t="s">
        <v>1608</v>
      </c>
      <c r="C718" s="15">
        <v>10</v>
      </c>
      <c r="D718" s="15" t="s">
        <v>3304</v>
      </c>
      <c r="E718" s="94">
        <v>200012039</v>
      </c>
      <c r="F718" s="15">
        <v>200033132</v>
      </c>
      <c r="G718" s="15" t="s">
        <v>3280</v>
      </c>
      <c r="H718" s="15" t="s">
        <v>3280</v>
      </c>
      <c r="I718" s="15" t="s">
        <v>3280</v>
      </c>
      <c r="J718" s="15"/>
      <c r="K718" s="15"/>
      <c r="L718" s="15"/>
      <c r="M718" s="15" t="s">
        <v>3305</v>
      </c>
      <c r="N718" s="15" t="s">
        <v>3305</v>
      </c>
      <c r="O718" s="15" t="s">
        <v>3305</v>
      </c>
      <c r="P718" s="15"/>
      <c r="Q718" s="15"/>
      <c r="R718" s="15"/>
      <c r="S718" s="15" t="s">
        <v>1568</v>
      </c>
      <c r="T718" s="38">
        <v>2</v>
      </c>
      <c r="U718" s="95"/>
      <c r="V718" s="95"/>
      <c r="W718" s="95"/>
      <c r="X718" s="95"/>
      <c r="Y718" s="95"/>
      <c r="Z718" s="15"/>
      <c r="AA718" s="15"/>
      <c r="AB718" s="39">
        <f t="shared" si="55"/>
        <v>19</v>
      </c>
      <c r="AC718" s="39">
        <f t="shared" si="56"/>
        <v>3</v>
      </c>
      <c r="AD718" s="96" t="s">
        <v>3306</v>
      </c>
      <c r="AE718" s="15" t="str">
        <f t="shared" si="57"/>
        <v/>
      </c>
      <c r="AF718" s="39"/>
      <c r="AG718" s="39" t="s">
        <v>1560</v>
      </c>
      <c r="AH718" s="39" t="s">
        <v>1561</v>
      </c>
      <c r="AI718" s="39" t="s">
        <v>1561</v>
      </c>
      <c r="AJ718" s="39" t="s">
        <v>1561</v>
      </c>
      <c r="AK718" s="39" t="s">
        <v>1561</v>
      </c>
      <c r="AL718" s="15"/>
      <c r="AM718" s="15"/>
      <c r="AN718" s="15"/>
      <c r="AO718" s="39"/>
      <c r="AP718" s="89">
        <f t="shared" si="58"/>
        <v>0</v>
      </c>
      <c r="AQ718" s="13" t="str">
        <f t="shared" si="59"/>
        <v>Inzet Pol landelijkLFO</v>
      </c>
    </row>
    <row r="719" spans="1:43" x14ac:dyDescent="0.25">
      <c r="A719" s="15" t="s">
        <v>3278</v>
      </c>
      <c r="B719" s="15" t="s">
        <v>1608</v>
      </c>
      <c r="C719" s="15">
        <v>11</v>
      </c>
      <c r="D719" s="15" t="s">
        <v>3307</v>
      </c>
      <c r="E719" s="94">
        <v>200012039</v>
      </c>
      <c r="F719" s="15">
        <v>200033129</v>
      </c>
      <c r="G719" s="15" t="s">
        <v>3280</v>
      </c>
      <c r="H719" s="15" t="s">
        <v>3280</v>
      </c>
      <c r="I719" s="15" t="s">
        <v>3280</v>
      </c>
      <c r="J719" s="15"/>
      <c r="K719" s="15"/>
      <c r="L719" s="15"/>
      <c r="M719" s="15" t="s">
        <v>3308</v>
      </c>
      <c r="N719" s="15" t="s">
        <v>3308</v>
      </c>
      <c r="O719" s="15" t="s">
        <v>3308</v>
      </c>
      <c r="P719" s="15"/>
      <c r="Q719" s="15"/>
      <c r="R719" s="15"/>
      <c r="S719" s="15" t="s">
        <v>1568</v>
      </c>
      <c r="T719" s="38">
        <v>2</v>
      </c>
      <c r="U719" s="95"/>
      <c r="V719" s="95"/>
      <c r="W719" s="95"/>
      <c r="X719" s="95"/>
      <c r="Y719" s="95"/>
      <c r="Z719" s="15"/>
      <c r="AA719" s="15"/>
      <c r="AB719" s="39">
        <f t="shared" si="55"/>
        <v>19</v>
      </c>
      <c r="AC719" s="39">
        <f t="shared" si="56"/>
        <v>4</v>
      </c>
      <c r="AD719" s="96" t="s">
        <v>3309</v>
      </c>
      <c r="AE719" s="15" t="str">
        <f t="shared" si="57"/>
        <v/>
      </c>
      <c r="AF719" s="39"/>
      <c r="AG719" s="39" t="s">
        <v>1560</v>
      </c>
      <c r="AH719" s="39" t="s">
        <v>1561</v>
      </c>
      <c r="AI719" s="39" t="s">
        <v>1561</v>
      </c>
      <c r="AJ719" s="39" t="s">
        <v>1561</v>
      </c>
      <c r="AK719" s="39" t="s">
        <v>1561</v>
      </c>
      <c r="AL719" s="15"/>
      <c r="AM719" s="15"/>
      <c r="AN719" s="15"/>
      <c r="AO719" s="39"/>
      <c r="AP719" s="89">
        <f t="shared" si="58"/>
        <v>0</v>
      </c>
      <c r="AQ719" s="13" t="str">
        <f t="shared" si="59"/>
        <v>Inzet Pol landelijkLOCC</v>
      </c>
    </row>
    <row r="720" spans="1:43" x14ac:dyDescent="0.25">
      <c r="A720" s="15" t="s">
        <v>3278</v>
      </c>
      <c r="B720" s="15" t="s">
        <v>1608</v>
      </c>
      <c r="C720" s="15">
        <v>12</v>
      </c>
      <c r="D720" s="15" t="s">
        <v>3310</v>
      </c>
      <c r="E720" s="94">
        <v>200012039</v>
      </c>
      <c r="F720" s="15">
        <v>200033130</v>
      </c>
      <c r="G720" s="15" t="s">
        <v>3280</v>
      </c>
      <c r="H720" s="15" t="s">
        <v>3280</v>
      </c>
      <c r="I720" s="15" t="s">
        <v>3280</v>
      </c>
      <c r="J720" s="15"/>
      <c r="K720" s="15"/>
      <c r="L720" s="15"/>
      <c r="M720" s="15" t="s">
        <v>3311</v>
      </c>
      <c r="N720" s="15" t="s">
        <v>3311</v>
      </c>
      <c r="O720" s="15" t="s">
        <v>3311</v>
      </c>
      <c r="P720" s="15"/>
      <c r="Q720" s="15"/>
      <c r="R720" s="15"/>
      <c r="S720" s="15" t="s">
        <v>1568</v>
      </c>
      <c r="T720" s="38">
        <v>2</v>
      </c>
      <c r="U720" s="95"/>
      <c r="V720" s="95"/>
      <c r="W720" s="95"/>
      <c r="X720" s="95"/>
      <c r="Y720" s="95"/>
      <c r="Z720" s="15"/>
      <c r="AA720" s="15"/>
      <c r="AB720" s="39">
        <f t="shared" si="55"/>
        <v>19</v>
      </c>
      <c r="AC720" s="39">
        <f t="shared" si="56"/>
        <v>4</v>
      </c>
      <c r="AD720" s="96" t="s">
        <v>3312</v>
      </c>
      <c r="AE720" s="15" t="str">
        <f t="shared" si="57"/>
        <v/>
      </c>
      <c r="AF720" s="39"/>
      <c r="AG720" s="39" t="s">
        <v>1560</v>
      </c>
      <c r="AH720" s="39" t="s">
        <v>1561</v>
      </c>
      <c r="AI720" s="39" t="s">
        <v>1561</v>
      </c>
      <c r="AJ720" s="39" t="s">
        <v>1561</v>
      </c>
      <c r="AK720" s="39" t="s">
        <v>1561</v>
      </c>
      <c r="AL720" s="15"/>
      <c r="AM720" s="15"/>
      <c r="AN720" s="15"/>
      <c r="AO720" s="39"/>
      <c r="AP720" s="89">
        <f t="shared" si="58"/>
        <v>0</v>
      </c>
      <c r="AQ720" s="13" t="str">
        <f t="shared" si="59"/>
        <v>Inzet Pol landelijkLTFO</v>
      </c>
    </row>
    <row r="721" spans="1:43" x14ac:dyDescent="0.25">
      <c r="A721" s="15" t="s">
        <v>3278</v>
      </c>
      <c r="B721" s="15" t="s">
        <v>1608</v>
      </c>
      <c r="C721" s="15">
        <v>13</v>
      </c>
      <c r="D721" s="15" t="s">
        <v>3313</v>
      </c>
      <c r="E721" s="94">
        <v>200012039</v>
      </c>
      <c r="F721" s="15">
        <v>200033131</v>
      </c>
      <c r="G721" s="15" t="s">
        <v>3280</v>
      </c>
      <c r="H721" s="15" t="s">
        <v>3280</v>
      </c>
      <c r="I721" s="15" t="s">
        <v>3280</v>
      </c>
      <c r="J721" s="15"/>
      <c r="K721" s="15"/>
      <c r="L721" s="15"/>
      <c r="M721" s="15" t="s">
        <v>3314</v>
      </c>
      <c r="N721" s="15" t="s">
        <v>3314</v>
      </c>
      <c r="O721" s="15" t="s">
        <v>3314</v>
      </c>
      <c r="P721" s="15"/>
      <c r="Q721" s="15"/>
      <c r="R721" s="15"/>
      <c r="S721" s="15" t="s">
        <v>1568</v>
      </c>
      <c r="T721" s="38">
        <v>2</v>
      </c>
      <c r="U721" s="95"/>
      <c r="V721" s="95"/>
      <c r="W721" s="95"/>
      <c r="X721" s="95"/>
      <c r="Y721" s="95"/>
      <c r="Z721" s="15"/>
      <c r="AA721" s="15"/>
      <c r="AB721" s="39">
        <f t="shared" si="55"/>
        <v>19</v>
      </c>
      <c r="AC721" s="39">
        <f t="shared" si="56"/>
        <v>4</v>
      </c>
      <c r="AD721" s="96" t="s">
        <v>3315</v>
      </c>
      <c r="AE721" s="15" t="str">
        <f t="shared" si="57"/>
        <v/>
      </c>
      <c r="AF721" s="39"/>
      <c r="AG721" s="39" t="s">
        <v>1560</v>
      </c>
      <c r="AH721" s="39" t="s">
        <v>1561</v>
      </c>
      <c r="AI721" s="39" t="s">
        <v>1561</v>
      </c>
      <c r="AJ721" s="39" t="s">
        <v>1561</v>
      </c>
      <c r="AK721" s="39" t="s">
        <v>1561</v>
      </c>
      <c r="AL721" s="15"/>
      <c r="AM721" s="15"/>
      <c r="AN721" s="15"/>
      <c r="AO721" s="39"/>
      <c r="AP721" s="89">
        <f t="shared" si="58"/>
        <v>0</v>
      </c>
      <c r="AQ721" s="13" t="str">
        <f t="shared" si="59"/>
        <v>Inzet Pol landelijkLTOZ</v>
      </c>
    </row>
    <row r="722" spans="1:43" x14ac:dyDescent="0.25">
      <c r="A722" s="15" t="s">
        <v>3278</v>
      </c>
      <c r="B722" s="15" t="s">
        <v>1608</v>
      </c>
      <c r="C722" s="15">
        <v>14</v>
      </c>
      <c r="D722" s="15" t="s">
        <v>3316</v>
      </c>
      <c r="E722" s="94">
        <v>200012039</v>
      </c>
      <c r="F722" s="15">
        <v>200033106</v>
      </c>
      <c r="G722" s="15" t="s">
        <v>3280</v>
      </c>
      <c r="H722" s="15" t="s">
        <v>3280</v>
      </c>
      <c r="I722" s="15" t="s">
        <v>3280</v>
      </c>
      <c r="J722" s="15"/>
      <c r="K722" s="15"/>
      <c r="L722" s="15"/>
      <c r="M722" s="15" t="s">
        <v>3317</v>
      </c>
      <c r="N722" s="15" t="s">
        <v>3317</v>
      </c>
      <c r="O722" s="15" t="s">
        <v>3317</v>
      </c>
      <c r="P722" s="15"/>
      <c r="Q722" s="15"/>
      <c r="R722" s="15"/>
      <c r="S722" s="15" t="s">
        <v>1568</v>
      </c>
      <c r="T722" s="38">
        <v>2</v>
      </c>
      <c r="U722" s="95"/>
      <c r="V722" s="95"/>
      <c r="W722" s="95"/>
      <c r="X722" s="95"/>
      <c r="Y722" s="95"/>
      <c r="Z722" s="15"/>
      <c r="AA722" s="15"/>
      <c r="AB722" s="39">
        <f t="shared" si="55"/>
        <v>19</v>
      </c>
      <c r="AC722" s="39">
        <f t="shared" si="56"/>
        <v>18</v>
      </c>
      <c r="AD722" s="96" t="s">
        <v>3318</v>
      </c>
      <c r="AE722" s="15" t="str">
        <f t="shared" si="57"/>
        <v/>
      </c>
      <c r="AF722" s="39"/>
      <c r="AG722" s="39" t="s">
        <v>1560</v>
      </c>
      <c r="AH722" s="39" t="s">
        <v>1561</v>
      </c>
      <c r="AI722" s="39" t="s">
        <v>1561</v>
      </c>
      <c r="AJ722" s="39" t="s">
        <v>1561</v>
      </c>
      <c r="AK722" s="39" t="s">
        <v>1561</v>
      </c>
      <c r="AL722" s="15"/>
      <c r="AM722" s="15"/>
      <c r="AN722" s="15"/>
      <c r="AO722" s="39"/>
      <c r="AP722" s="89">
        <f t="shared" si="58"/>
        <v>0</v>
      </c>
      <c r="AQ722" s="13" t="str">
        <f t="shared" si="59"/>
        <v>Inzet Pol landelijkLuchtvaarttoezicht</v>
      </c>
    </row>
    <row r="723" spans="1:43" x14ac:dyDescent="0.25">
      <c r="A723" s="15" t="s">
        <v>3278</v>
      </c>
      <c r="B723" s="15" t="s">
        <v>1608</v>
      </c>
      <c r="C723" s="15">
        <v>15</v>
      </c>
      <c r="D723" s="15" t="s">
        <v>3319</v>
      </c>
      <c r="E723" s="94">
        <v>200012039</v>
      </c>
      <c r="F723" s="15">
        <v>200035829</v>
      </c>
      <c r="G723" s="15" t="s">
        <v>3280</v>
      </c>
      <c r="H723" s="15" t="s">
        <v>3280</v>
      </c>
      <c r="I723" s="15" t="s">
        <v>3280</v>
      </c>
      <c r="J723" s="15"/>
      <c r="K723" s="15"/>
      <c r="L723" s="15"/>
      <c r="M723" s="15" t="s">
        <v>3320</v>
      </c>
      <c r="N723" s="15" t="s">
        <v>3320</v>
      </c>
      <c r="O723" s="15" t="s">
        <v>3320</v>
      </c>
      <c r="P723" s="15"/>
      <c r="Q723" s="15"/>
      <c r="R723" s="15"/>
      <c r="S723" s="15" t="s">
        <v>1568</v>
      </c>
      <c r="T723" s="38">
        <v>2</v>
      </c>
      <c r="U723" s="95"/>
      <c r="V723" s="95"/>
      <c r="W723" s="95"/>
      <c r="X723" s="95"/>
      <c r="Y723" s="95"/>
      <c r="Z723" s="15"/>
      <c r="AA723" s="15"/>
      <c r="AB723" s="39">
        <f t="shared" si="55"/>
        <v>19</v>
      </c>
      <c r="AC723" s="39">
        <f t="shared" si="56"/>
        <v>5</v>
      </c>
      <c r="AD723" s="96" t="s">
        <v>3321</v>
      </c>
      <c r="AE723" s="15" t="str">
        <f t="shared" si="57"/>
        <v/>
      </c>
      <c r="AF723" s="39"/>
      <c r="AG723" s="39" t="s">
        <v>1560</v>
      </c>
      <c r="AH723" s="39" t="s">
        <v>1561</v>
      </c>
      <c r="AI723" s="39" t="s">
        <v>1561</v>
      </c>
      <c r="AJ723" s="39" t="s">
        <v>1561</v>
      </c>
      <c r="AK723" s="39" t="s">
        <v>1561</v>
      </c>
      <c r="AL723" s="15"/>
      <c r="AM723" s="15"/>
      <c r="AN723" s="15"/>
      <c r="AO723" s="39"/>
      <c r="AP723" s="89">
        <f t="shared" si="58"/>
        <v>0</v>
      </c>
      <c r="AQ723" s="13" t="str">
        <f t="shared" si="59"/>
        <v>Inzet Pol landelijkOG-AE</v>
      </c>
    </row>
    <row r="724" spans="1:43" x14ac:dyDescent="0.25">
      <c r="A724" s="15" t="s">
        <v>3278</v>
      </c>
      <c r="B724" s="15" t="s">
        <v>1608</v>
      </c>
      <c r="C724" s="15">
        <v>16</v>
      </c>
      <c r="D724" s="15" t="s">
        <v>3322</v>
      </c>
      <c r="E724" s="94">
        <v>200012039</v>
      </c>
      <c r="F724" s="15">
        <v>200033125</v>
      </c>
      <c r="G724" s="15" t="s">
        <v>3280</v>
      </c>
      <c r="H724" s="15" t="s">
        <v>3280</v>
      </c>
      <c r="I724" s="15" t="s">
        <v>3280</v>
      </c>
      <c r="J724" s="15"/>
      <c r="K724" s="15"/>
      <c r="L724" s="15"/>
      <c r="M724" s="15" t="s">
        <v>3323</v>
      </c>
      <c r="N724" s="15" t="s">
        <v>3323</v>
      </c>
      <c r="O724" s="15" t="s">
        <v>3323</v>
      </c>
      <c r="P724" s="15"/>
      <c r="Q724" s="15"/>
      <c r="R724" s="15"/>
      <c r="S724" s="15" t="s">
        <v>1568</v>
      </c>
      <c r="T724" s="38">
        <v>2</v>
      </c>
      <c r="U724" s="95"/>
      <c r="V724" s="95"/>
      <c r="W724" s="95"/>
      <c r="X724" s="95"/>
      <c r="Y724" s="95"/>
      <c r="Z724" s="15"/>
      <c r="AA724" s="15"/>
      <c r="AB724" s="39">
        <f t="shared" si="55"/>
        <v>19</v>
      </c>
      <c r="AC724" s="39">
        <f t="shared" si="56"/>
        <v>2</v>
      </c>
      <c r="AD724" s="96" t="s">
        <v>3324</v>
      </c>
      <c r="AE724" s="15" t="str">
        <f t="shared" si="57"/>
        <v/>
      </c>
      <c r="AF724" s="39"/>
      <c r="AG724" s="39" t="s">
        <v>1560</v>
      </c>
      <c r="AH724" s="39" t="s">
        <v>1561</v>
      </c>
      <c r="AI724" s="39" t="s">
        <v>1561</v>
      </c>
      <c r="AJ724" s="39" t="s">
        <v>1561</v>
      </c>
      <c r="AK724" s="39" t="s">
        <v>1561</v>
      </c>
      <c r="AL724" s="15"/>
      <c r="AM724" s="15"/>
      <c r="AN724" s="15"/>
      <c r="AO724" s="39"/>
      <c r="AP724" s="89">
        <f t="shared" si="58"/>
        <v>0</v>
      </c>
      <c r="AQ724" s="13" t="str">
        <f t="shared" si="59"/>
        <v>Inzet Pol landelijkOT</v>
      </c>
    </row>
    <row r="725" spans="1:43" x14ac:dyDescent="0.25">
      <c r="A725" s="15" t="s">
        <v>3278</v>
      </c>
      <c r="B725" s="15" t="s">
        <v>1608</v>
      </c>
      <c r="C725" s="15">
        <v>17</v>
      </c>
      <c r="D725" s="15" t="s">
        <v>3325</v>
      </c>
      <c r="E725" s="94">
        <v>200012039</v>
      </c>
      <c r="F725" s="15">
        <v>200033112</v>
      </c>
      <c r="G725" s="15" t="s">
        <v>3280</v>
      </c>
      <c r="H725" s="15" t="s">
        <v>3280</v>
      </c>
      <c r="I725" s="15" t="s">
        <v>3280</v>
      </c>
      <c r="J725" s="15"/>
      <c r="K725" s="15"/>
      <c r="L725" s="15"/>
      <c r="M725" s="15" t="s">
        <v>3326</v>
      </c>
      <c r="N725" s="15" t="s">
        <v>3326</v>
      </c>
      <c r="O725" s="15" t="s">
        <v>3326</v>
      </c>
      <c r="P725" s="15"/>
      <c r="Q725" s="15"/>
      <c r="R725" s="15"/>
      <c r="S725" s="15" t="s">
        <v>1568</v>
      </c>
      <c r="T725" s="38">
        <v>2</v>
      </c>
      <c r="U725" s="95"/>
      <c r="V725" s="95"/>
      <c r="W725" s="95"/>
      <c r="X725" s="95"/>
      <c r="Y725" s="95"/>
      <c r="Z725" s="15"/>
      <c r="AA725" s="15"/>
      <c r="AB725" s="39">
        <f t="shared" si="55"/>
        <v>19</v>
      </c>
      <c r="AC725" s="39">
        <f t="shared" si="56"/>
        <v>12</v>
      </c>
      <c r="AD725" s="96" t="s">
        <v>3327</v>
      </c>
      <c r="AE725" s="15" t="str">
        <f t="shared" si="57"/>
        <v/>
      </c>
      <c r="AF725" s="39"/>
      <c r="AG725" s="39" t="s">
        <v>1560</v>
      </c>
      <c r="AH725" s="39" t="s">
        <v>1561</v>
      </c>
      <c r="AI725" s="39" t="s">
        <v>1561</v>
      </c>
      <c r="AJ725" s="39" t="s">
        <v>1561</v>
      </c>
      <c r="AK725" s="39" t="s">
        <v>1561</v>
      </c>
      <c r="AL725" s="15"/>
      <c r="AM725" s="15"/>
      <c r="AN725" s="15"/>
      <c r="AO725" s="39"/>
      <c r="AP725" s="89">
        <f t="shared" si="58"/>
        <v>0</v>
      </c>
      <c r="AQ725" s="13" t="str">
        <f t="shared" si="59"/>
        <v>Inzet Pol landelijkReddingshond</v>
      </c>
    </row>
    <row r="726" spans="1:43" x14ac:dyDescent="0.25">
      <c r="A726" s="15" t="s">
        <v>3278</v>
      </c>
      <c r="B726" s="15" t="s">
        <v>1608</v>
      </c>
      <c r="C726" s="15">
        <v>18</v>
      </c>
      <c r="D726" s="15" t="s">
        <v>3328</v>
      </c>
      <c r="E726" s="94">
        <v>200012039</v>
      </c>
      <c r="F726" s="15">
        <v>200035830</v>
      </c>
      <c r="G726" s="15" t="s">
        <v>3280</v>
      </c>
      <c r="H726" s="15" t="s">
        <v>3280</v>
      </c>
      <c r="I726" s="15" t="s">
        <v>3280</v>
      </c>
      <c r="J726" s="15"/>
      <c r="K726" s="15"/>
      <c r="L726" s="15"/>
      <c r="M726" s="15" t="s">
        <v>3329</v>
      </c>
      <c r="N726" s="15" t="s">
        <v>3329</v>
      </c>
      <c r="O726" s="15" t="s">
        <v>3329</v>
      </c>
      <c r="P726" s="15"/>
      <c r="Q726" s="15"/>
      <c r="R726" s="15"/>
      <c r="S726" s="15" t="s">
        <v>1568</v>
      </c>
      <c r="T726" s="38">
        <v>2</v>
      </c>
      <c r="U726" s="95"/>
      <c r="V726" s="95"/>
      <c r="W726" s="95"/>
      <c r="X726" s="95"/>
      <c r="Y726" s="95"/>
      <c r="Z726" s="15"/>
      <c r="AA726" s="15"/>
      <c r="AB726" s="39">
        <f t="shared" si="55"/>
        <v>19</v>
      </c>
      <c r="AC726" s="39">
        <f t="shared" si="56"/>
        <v>14</v>
      </c>
      <c r="AD726" s="96" t="s">
        <v>3330</v>
      </c>
      <c r="AE726" s="15" t="str">
        <f t="shared" si="57"/>
        <v/>
      </c>
      <c r="AF726" s="39"/>
      <c r="AG726" s="39" t="s">
        <v>1560</v>
      </c>
      <c r="AH726" s="39" t="s">
        <v>1561</v>
      </c>
      <c r="AI726" s="39" t="s">
        <v>1561</v>
      </c>
      <c r="AJ726" s="39" t="s">
        <v>1561</v>
      </c>
      <c r="AK726" s="39" t="s">
        <v>1561</v>
      </c>
      <c r="AL726" s="15"/>
      <c r="AM726" s="15"/>
      <c r="AN726" s="15"/>
      <c r="AO726" s="39"/>
      <c r="AP726" s="89">
        <f t="shared" si="58"/>
        <v>0</v>
      </c>
      <c r="AQ726" s="13" t="str">
        <f t="shared" si="59"/>
        <v>Inzet Pol landelijkRijksrecherche</v>
      </c>
    </row>
    <row r="727" spans="1:43" x14ac:dyDescent="0.25">
      <c r="A727" s="15" t="s">
        <v>3278</v>
      </c>
      <c r="B727" s="15" t="s">
        <v>1608</v>
      </c>
      <c r="C727" s="15">
        <v>19</v>
      </c>
      <c r="D727" s="15" t="s">
        <v>3331</v>
      </c>
      <c r="E727" s="94">
        <v>200012039</v>
      </c>
      <c r="F727" s="15">
        <v>200033114</v>
      </c>
      <c r="G727" s="15" t="s">
        <v>3280</v>
      </c>
      <c r="H727" s="15" t="s">
        <v>3280</v>
      </c>
      <c r="I727" s="15" t="s">
        <v>3280</v>
      </c>
      <c r="J727" s="15"/>
      <c r="K727" s="15"/>
      <c r="L727" s="15"/>
      <c r="M727" s="15" t="s">
        <v>3332</v>
      </c>
      <c r="N727" s="15" t="s">
        <v>3332</v>
      </c>
      <c r="O727" s="15" t="s">
        <v>3332</v>
      </c>
      <c r="P727" s="15"/>
      <c r="Q727" s="15"/>
      <c r="R727" s="15"/>
      <c r="S727" s="15" t="s">
        <v>1568</v>
      </c>
      <c r="T727" s="38">
        <v>2</v>
      </c>
      <c r="U727" s="95"/>
      <c r="V727" s="95"/>
      <c r="W727" s="95"/>
      <c r="X727" s="95"/>
      <c r="Y727" s="95"/>
      <c r="Z727" s="15"/>
      <c r="AA727" s="15"/>
      <c r="AB727" s="39">
        <f t="shared" si="55"/>
        <v>19</v>
      </c>
      <c r="AC727" s="39">
        <f t="shared" si="56"/>
        <v>9</v>
      </c>
      <c r="AD727" s="96" t="s">
        <v>3333</v>
      </c>
      <c r="AE727" s="15" t="str">
        <f t="shared" si="57"/>
        <v/>
      </c>
      <c r="AF727" s="39"/>
      <c r="AG727" s="39" t="s">
        <v>1560</v>
      </c>
      <c r="AH727" s="39" t="s">
        <v>1561</v>
      </c>
      <c r="AI727" s="39" t="s">
        <v>1561</v>
      </c>
      <c r="AJ727" s="39" t="s">
        <v>1561</v>
      </c>
      <c r="AK727" s="39" t="s">
        <v>1561</v>
      </c>
      <c r="AL727" s="15"/>
      <c r="AM727" s="15"/>
      <c r="AN727" s="15"/>
      <c r="AO727" s="39"/>
      <c r="AP727" s="89">
        <f t="shared" si="58"/>
        <v>0</v>
      </c>
      <c r="AQ727" s="13" t="str">
        <f t="shared" si="59"/>
        <v>Inzet Pol landelijkSpeurhond</v>
      </c>
    </row>
    <row r="728" spans="1:43" x14ac:dyDescent="0.25">
      <c r="A728" s="15" t="s">
        <v>3278</v>
      </c>
      <c r="B728" s="15" t="s">
        <v>1608</v>
      </c>
      <c r="C728" s="15">
        <v>20</v>
      </c>
      <c r="D728" s="15" t="s">
        <v>3334</v>
      </c>
      <c r="E728" s="94">
        <v>200012039</v>
      </c>
      <c r="F728" s="15">
        <v>200033108</v>
      </c>
      <c r="G728" s="15" t="s">
        <v>3280</v>
      </c>
      <c r="H728" s="15" t="s">
        <v>3280</v>
      </c>
      <c r="I728" s="15" t="s">
        <v>3280</v>
      </c>
      <c r="J728" s="15"/>
      <c r="K728" s="15"/>
      <c r="L728" s="15"/>
      <c r="M728" s="15" t="s">
        <v>3335</v>
      </c>
      <c r="N728" s="15" t="s">
        <v>3335</v>
      </c>
      <c r="O728" s="15" t="s">
        <v>3335</v>
      </c>
      <c r="P728" s="15"/>
      <c r="Q728" s="15"/>
      <c r="R728" s="15"/>
      <c r="S728" s="15" t="s">
        <v>1568</v>
      </c>
      <c r="T728" s="38">
        <v>2</v>
      </c>
      <c r="U728" s="95"/>
      <c r="V728" s="95"/>
      <c r="W728" s="95"/>
      <c r="X728" s="95"/>
      <c r="Y728" s="95"/>
      <c r="Z728" s="15"/>
      <c r="AA728" s="15"/>
      <c r="AB728" s="39">
        <f t="shared" si="55"/>
        <v>19</v>
      </c>
      <c r="AC728" s="39">
        <f t="shared" si="56"/>
        <v>14</v>
      </c>
      <c r="AD728" s="96" t="s">
        <v>3336</v>
      </c>
      <c r="AE728" s="15" t="str">
        <f t="shared" si="57"/>
        <v/>
      </c>
      <c r="AF728" s="39"/>
      <c r="AG728" s="39" t="s">
        <v>1560</v>
      </c>
      <c r="AH728" s="39" t="s">
        <v>1561</v>
      </c>
      <c r="AI728" s="39" t="s">
        <v>1561</v>
      </c>
      <c r="AJ728" s="39" t="s">
        <v>1561</v>
      </c>
      <c r="AK728" s="39" t="s">
        <v>1561</v>
      </c>
      <c r="AL728" s="15"/>
      <c r="AM728" s="15"/>
      <c r="AN728" s="15"/>
      <c r="AO728" s="39"/>
      <c r="AP728" s="89">
        <f t="shared" si="58"/>
        <v>0</v>
      </c>
      <c r="AQ728" s="13" t="str">
        <f t="shared" si="59"/>
        <v>Inzet Pol landelijkTeam Transport</v>
      </c>
    </row>
    <row r="729" spans="1:43" x14ac:dyDescent="0.25">
      <c r="A729" s="15" t="s">
        <v>3337</v>
      </c>
      <c r="B729" s="15" t="s">
        <v>1608</v>
      </c>
      <c r="C729" s="15">
        <v>1</v>
      </c>
      <c r="D729" s="15" t="s">
        <v>3338</v>
      </c>
      <c r="E729" s="94">
        <v>200012040</v>
      </c>
      <c r="F729" s="15">
        <v>200033097</v>
      </c>
      <c r="G729" s="15" t="s">
        <v>3339</v>
      </c>
      <c r="H729" s="15" t="s">
        <v>3339</v>
      </c>
      <c r="I729" s="15" t="s">
        <v>3339</v>
      </c>
      <c r="J729" s="15"/>
      <c r="K729" s="15"/>
      <c r="L729" s="15"/>
      <c r="M729" s="15" t="s">
        <v>3340</v>
      </c>
      <c r="N729" s="15" t="s">
        <v>3340</v>
      </c>
      <c r="O729" s="15" t="s">
        <v>3340</v>
      </c>
      <c r="P729" s="15"/>
      <c r="Q729" s="15"/>
      <c r="R729" s="15"/>
      <c r="S729" s="15" t="s">
        <v>1568</v>
      </c>
      <c r="T729" s="38">
        <v>3</v>
      </c>
      <c r="U729" s="95"/>
      <c r="V729" s="95"/>
      <c r="W729" s="95"/>
      <c r="X729" s="95"/>
      <c r="Y729" s="95"/>
      <c r="Z729" s="15"/>
      <c r="AA729" s="15"/>
      <c r="AB729" s="39">
        <f t="shared" si="55"/>
        <v>19</v>
      </c>
      <c r="AC729" s="39">
        <f t="shared" si="56"/>
        <v>4</v>
      </c>
      <c r="AD729" s="96" t="s">
        <v>3341</v>
      </c>
      <c r="AE729" s="15" t="str">
        <f t="shared" si="57"/>
        <v/>
      </c>
      <c r="AF729" s="39"/>
      <c r="AG729" s="39" t="s">
        <v>1560</v>
      </c>
      <c r="AH729" s="39" t="s">
        <v>1561</v>
      </c>
      <c r="AI729" s="39" t="s">
        <v>1561</v>
      </c>
      <c r="AJ729" s="39" t="s">
        <v>1561</v>
      </c>
      <c r="AK729" s="39" t="s">
        <v>1561</v>
      </c>
      <c r="AL729" s="15"/>
      <c r="AM729" s="15"/>
      <c r="AN729" s="15"/>
      <c r="AO729" s="39"/>
      <c r="AP729" s="89">
        <f t="shared" si="58"/>
        <v>0</v>
      </c>
      <c r="AQ729" s="13" t="str">
        <f t="shared" si="59"/>
        <v>Inzet Pol rechercheAVIM</v>
      </c>
    </row>
    <row r="730" spans="1:43" x14ac:dyDescent="0.25">
      <c r="A730" s="15" t="s">
        <v>3337</v>
      </c>
      <c r="B730" s="15" t="s">
        <v>1608</v>
      </c>
      <c r="C730" s="15">
        <v>2</v>
      </c>
      <c r="D730" s="15" t="s">
        <v>3342</v>
      </c>
      <c r="E730" s="94">
        <v>200012040</v>
      </c>
      <c r="F730" s="15">
        <v>200033134</v>
      </c>
      <c r="G730" s="15" t="s">
        <v>3339</v>
      </c>
      <c r="H730" s="15" t="s">
        <v>3339</v>
      </c>
      <c r="I730" s="15" t="s">
        <v>3339</v>
      </c>
      <c r="J730" s="15"/>
      <c r="K730" s="15"/>
      <c r="L730" s="15"/>
      <c r="M730" s="15" t="s">
        <v>3343</v>
      </c>
      <c r="N730" s="15" t="s">
        <v>3343</v>
      </c>
      <c r="O730" s="15" t="s">
        <v>3343</v>
      </c>
      <c r="P730" s="15"/>
      <c r="Q730" s="15"/>
      <c r="R730" s="15"/>
      <c r="S730" s="15" t="s">
        <v>1568</v>
      </c>
      <c r="T730" s="38">
        <v>3</v>
      </c>
      <c r="U730" s="95"/>
      <c r="V730" s="95"/>
      <c r="W730" s="95"/>
      <c r="X730" s="95"/>
      <c r="Y730" s="95"/>
      <c r="Z730" s="15"/>
      <c r="AA730" s="15"/>
      <c r="AB730" s="39">
        <f t="shared" si="55"/>
        <v>19</v>
      </c>
      <c r="AC730" s="39">
        <f t="shared" si="56"/>
        <v>18</v>
      </c>
      <c r="AD730" s="96" t="s">
        <v>3344</v>
      </c>
      <c r="AE730" s="15" t="str">
        <f t="shared" si="57"/>
        <v/>
      </c>
      <c r="AF730" s="39"/>
      <c r="AG730" s="39" t="s">
        <v>1560</v>
      </c>
      <c r="AH730" s="39" t="s">
        <v>1561</v>
      </c>
      <c r="AI730" s="39" t="s">
        <v>1561</v>
      </c>
      <c r="AJ730" s="39" t="s">
        <v>1561</v>
      </c>
      <c r="AK730" s="39" t="s">
        <v>1561</v>
      </c>
      <c r="AL730" s="15"/>
      <c r="AM730" s="15"/>
      <c r="AN730" s="15"/>
      <c r="AO730" s="39"/>
      <c r="AP730" s="89">
        <f t="shared" si="58"/>
        <v>0</v>
      </c>
      <c r="AQ730" s="13" t="str">
        <f t="shared" si="59"/>
        <v>Inzet Pol rechercheDigitale expertise</v>
      </c>
    </row>
    <row r="731" spans="1:43" x14ac:dyDescent="0.25">
      <c r="A731" s="15" t="s">
        <v>3337</v>
      </c>
      <c r="B731" s="15" t="s">
        <v>1608</v>
      </c>
      <c r="C731" s="15">
        <v>3</v>
      </c>
      <c r="D731" s="15" t="s">
        <v>3345</v>
      </c>
      <c r="E731" s="94">
        <v>200012040</v>
      </c>
      <c r="F731" s="15">
        <v>200033135</v>
      </c>
      <c r="G731" s="15" t="s">
        <v>3339</v>
      </c>
      <c r="H731" s="15" t="s">
        <v>3339</v>
      </c>
      <c r="I731" s="15" t="s">
        <v>3339</v>
      </c>
      <c r="J731" s="15"/>
      <c r="K731" s="15"/>
      <c r="L731" s="15"/>
      <c r="M731" s="15" t="s">
        <v>3346</v>
      </c>
      <c r="N731" s="15" t="s">
        <v>3346</v>
      </c>
      <c r="O731" s="15" t="s">
        <v>3346</v>
      </c>
      <c r="P731" s="15"/>
      <c r="Q731" s="15"/>
      <c r="R731" s="15"/>
      <c r="S731" s="15" t="s">
        <v>1568</v>
      </c>
      <c r="T731" s="38">
        <v>3</v>
      </c>
      <c r="U731" s="95"/>
      <c r="V731" s="95"/>
      <c r="W731" s="95"/>
      <c r="X731" s="95"/>
      <c r="Y731" s="95"/>
      <c r="Z731" s="15"/>
      <c r="AA731" s="15"/>
      <c r="AB731" s="39">
        <f t="shared" si="55"/>
        <v>19</v>
      </c>
      <c r="AC731" s="39">
        <f t="shared" si="56"/>
        <v>2</v>
      </c>
      <c r="AD731" s="96" t="s">
        <v>3347</v>
      </c>
      <c r="AE731" s="15" t="str">
        <f t="shared" si="57"/>
        <v/>
      </c>
      <c r="AF731" s="39"/>
      <c r="AG731" s="39" t="s">
        <v>1560</v>
      </c>
      <c r="AH731" s="39" t="s">
        <v>1561</v>
      </c>
      <c r="AI731" s="39" t="s">
        <v>1561</v>
      </c>
      <c r="AJ731" s="39" t="s">
        <v>1561</v>
      </c>
      <c r="AK731" s="39" t="s">
        <v>1561</v>
      </c>
      <c r="AL731" s="15"/>
      <c r="AM731" s="15"/>
      <c r="AN731" s="15"/>
      <c r="AO731" s="39"/>
      <c r="AP731" s="89">
        <f t="shared" si="58"/>
        <v>0</v>
      </c>
      <c r="AQ731" s="13" t="str">
        <f t="shared" si="59"/>
        <v>Inzet Pol rechercheDR</v>
      </c>
    </row>
    <row r="732" spans="1:43" x14ac:dyDescent="0.25">
      <c r="A732" s="15" t="s">
        <v>3337</v>
      </c>
      <c r="B732" s="15" t="s">
        <v>1608</v>
      </c>
      <c r="C732" s="15">
        <v>4</v>
      </c>
      <c r="D732" s="15" t="s">
        <v>3348</v>
      </c>
      <c r="E732" s="94">
        <v>200012040</v>
      </c>
      <c r="F732" s="15">
        <v>200033133</v>
      </c>
      <c r="G732" s="15" t="s">
        <v>3339</v>
      </c>
      <c r="H732" s="15" t="s">
        <v>3339</v>
      </c>
      <c r="I732" s="15" t="s">
        <v>3339</v>
      </c>
      <c r="J732" s="15"/>
      <c r="K732" s="15"/>
      <c r="L732" s="15"/>
      <c r="M732" s="15" t="s">
        <v>3349</v>
      </c>
      <c r="N732" s="15" t="s">
        <v>3349</v>
      </c>
      <c r="O732" s="15" t="s">
        <v>3349</v>
      </c>
      <c r="P732" s="15"/>
      <c r="Q732" s="15"/>
      <c r="R732" s="15"/>
      <c r="S732" s="15" t="s">
        <v>1568</v>
      </c>
      <c r="T732" s="38">
        <v>3</v>
      </c>
      <c r="U732" s="95"/>
      <c r="V732" s="95"/>
      <c r="W732" s="95"/>
      <c r="X732" s="95"/>
      <c r="Y732" s="95"/>
      <c r="Z732" s="15"/>
      <c r="AA732" s="15"/>
      <c r="AB732" s="39">
        <f t="shared" si="55"/>
        <v>19</v>
      </c>
      <c r="AC732" s="39">
        <f t="shared" si="56"/>
        <v>3</v>
      </c>
      <c r="AD732" s="96" t="s">
        <v>3350</v>
      </c>
      <c r="AE732" s="15" t="str">
        <f t="shared" si="57"/>
        <v/>
      </c>
      <c r="AF732" s="39"/>
      <c r="AG732" s="39" t="s">
        <v>1560</v>
      </c>
      <c r="AH732" s="39" t="s">
        <v>1561</v>
      </c>
      <c r="AI732" s="39" t="s">
        <v>1561</v>
      </c>
      <c r="AJ732" s="39" t="s">
        <v>1561</v>
      </c>
      <c r="AK732" s="39" t="s">
        <v>1561</v>
      </c>
      <c r="AL732" s="15"/>
      <c r="AM732" s="15"/>
      <c r="AN732" s="15"/>
      <c r="AO732" s="39"/>
      <c r="AP732" s="89">
        <f t="shared" si="58"/>
        <v>0</v>
      </c>
      <c r="AQ732" s="13" t="str">
        <f t="shared" si="59"/>
        <v>Inzet Pol rechercheDRR</v>
      </c>
    </row>
    <row r="733" spans="1:43" x14ac:dyDescent="0.25">
      <c r="A733" s="15" t="s">
        <v>3337</v>
      </c>
      <c r="B733" s="15" t="s">
        <v>1608</v>
      </c>
      <c r="C733" s="15">
        <v>5</v>
      </c>
      <c r="D733" s="15" t="s">
        <v>3351</v>
      </c>
      <c r="E733" s="94">
        <v>200012040</v>
      </c>
      <c r="F733" s="15">
        <v>200033137</v>
      </c>
      <c r="G733" s="15" t="s">
        <v>3339</v>
      </c>
      <c r="H733" s="15" t="s">
        <v>3339</v>
      </c>
      <c r="I733" s="15" t="s">
        <v>3339</v>
      </c>
      <c r="J733" s="15"/>
      <c r="K733" s="15"/>
      <c r="L733" s="15"/>
      <c r="M733" s="15" t="s">
        <v>3352</v>
      </c>
      <c r="N733" s="15" t="s">
        <v>3352</v>
      </c>
      <c r="O733" s="15" t="s">
        <v>3352</v>
      </c>
      <c r="P733" s="15"/>
      <c r="Q733" s="15"/>
      <c r="R733" s="15"/>
      <c r="S733" s="15" t="s">
        <v>1568</v>
      </c>
      <c r="T733" s="38">
        <v>3</v>
      </c>
      <c r="U733" s="95"/>
      <c r="V733" s="95"/>
      <c r="W733" s="95"/>
      <c r="X733" s="95"/>
      <c r="Y733" s="95"/>
      <c r="Z733" s="15"/>
      <c r="AA733" s="15"/>
      <c r="AB733" s="39">
        <f t="shared" si="55"/>
        <v>19</v>
      </c>
      <c r="AC733" s="39">
        <f t="shared" si="56"/>
        <v>18</v>
      </c>
      <c r="AD733" s="96" t="s">
        <v>3353</v>
      </c>
      <c r="AE733" s="15" t="str">
        <f t="shared" si="57"/>
        <v/>
      </c>
      <c r="AF733" s="39"/>
      <c r="AG733" s="39" t="s">
        <v>1560</v>
      </c>
      <c r="AH733" s="39" t="s">
        <v>1561</v>
      </c>
      <c r="AI733" s="39" t="s">
        <v>1561</v>
      </c>
      <c r="AJ733" s="39" t="s">
        <v>1561</v>
      </c>
      <c r="AK733" s="39" t="s">
        <v>1561</v>
      </c>
      <c r="AL733" s="15"/>
      <c r="AM733" s="15"/>
      <c r="AN733" s="15"/>
      <c r="AO733" s="39"/>
      <c r="AP733" s="89">
        <f t="shared" si="58"/>
        <v>0</v>
      </c>
      <c r="AQ733" s="13" t="str">
        <f t="shared" si="59"/>
        <v>Inzet Pol rechercheFamilierechercheur</v>
      </c>
    </row>
    <row r="734" spans="1:43" x14ac:dyDescent="0.25">
      <c r="A734" s="15" t="s">
        <v>3337</v>
      </c>
      <c r="B734" s="15" t="s">
        <v>1608</v>
      </c>
      <c r="C734" s="15">
        <v>6</v>
      </c>
      <c r="D734" s="15" t="s">
        <v>3354</v>
      </c>
      <c r="E734" s="94">
        <v>200012040</v>
      </c>
      <c r="F734" s="15">
        <v>200033103</v>
      </c>
      <c r="G734" s="15" t="s">
        <v>3339</v>
      </c>
      <c r="H734" s="15" t="s">
        <v>3339</v>
      </c>
      <c r="I734" s="15" t="s">
        <v>3339</v>
      </c>
      <c r="J734" s="15"/>
      <c r="K734" s="15"/>
      <c r="L734" s="15"/>
      <c r="M734" s="15" t="s">
        <v>3355</v>
      </c>
      <c r="N734" s="15" t="s">
        <v>3355</v>
      </c>
      <c r="O734" s="15" t="s">
        <v>3355</v>
      </c>
      <c r="P734" s="15"/>
      <c r="Q734" s="15"/>
      <c r="R734" s="15"/>
      <c r="S734" s="15" t="s">
        <v>1568</v>
      </c>
      <c r="T734" s="38">
        <v>3</v>
      </c>
      <c r="U734" s="95"/>
      <c r="V734" s="95"/>
      <c r="W734" s="95"/>
      <c r="X734" s="95"/>
      <c r="Y734" s="95"/>
      <c r="Z734" s="15"/>
      <c r="AA734" s="15"/>
      <c r="AB734" s="39">
        <f t="shared" si="55"/>
        <v>19</v>
      </c>
      <c r="AC734" s="39">
        <f t="shared" si="56"/>
        <v>2</v>
      </c>
      <c r="AD734" s="96" t="s">
        <v>3356</v>
      </c>
      <c r="AE734" s="15" t="str">
        <f t="shared" si="57"/>
        <v/>
      </c>
      <c r="AF734" s="39"/>
      <c r="AG734" s="39" t="s">
        <v>1560</v>
      </c>
      <c r="AH734" s="39" t="s">
        <v>1561</v>
      </c>
      <c r="AI734" s="39" t="s">
        <v>1561</v>
      </c>
      <c r="AJ734" s="39" t="s">
        <v>1561</v>
      </c>
      <c r="AK734" s="39" t="s">
        <v>1561</v>
      </c>
      <c r="AL734" s="15"/>
      <c r="AM734" s="15"/>
      <c r="AN734" s="15"/>
      <c r="AO734" s="39"/>
      <c r="AP734" s="89">
        <f t="shared" si="58"/>
        <v>0</v>
      </c>
      <c r="AQ734" s="13" t="str">
        <f t="shared" si="59"/>
        <v>Inzet Pol rechercheFO</v>
      </c>
    </row>
    <row r="735" spans="1:43" x14ac:dyDescent="0.25">
      <c r="A735" s="15" t="s">
        <v>3337</v>
      </c>
      <c r="B735" s="15" t="s">
        <v>1608</v>
      </c>
      <c r="C735" s="15">
        <v>7</v>
      </c>
      <c r="D735" s="15" t="s">
        <v>3357</v>
      </c>
      <c r="E735" s="94">
        <v>200012040</v>
      </c>
      <c r="F735" s="15">
        <v>200040118</v>
      </c>
      <c r="G735" s="15" t="s">
        <v>3339</v>
      </c>
      <c r="H735" s="15" t="s">
        <v>3339</v>
      </c>
      <c r="I735" s="15" t="s">
        <v>3339</v>
      </c>
      <c r="J735" s="15"/>
      <c r="K735" s="15"/>
      <c r="L735" s="15"/>
      <c r="M735" s="15" t="s">
        <v>11924</v>
      </c>
      <c r="N735" s="15" t="s">
        <v>11924</v>
      </c>
      <c r="O735" s="15" t="s">
        <v>11924</v>
      </c>
      <c r="P735" s="15"/>
      <c r="Q735" s="15"/>
      <c r="R735" s="15"/>
      <c r="S735" s="15" t="s">
        <v>1568</v>
      </c>
      <c r="T735" s="38">
        <v>3</v>
      </c>
      <c r="U735" s="95"/>
      <c r="V735" s="95"/>
      <c r="W735" s="95"/>
      <c r="X735" s="95"/>
      <c r="Y735" s="95"/>
      <c r="Z735" s="15"/>
      <c r="AA735" s="15"/>
      <c r="AB735" s="39">
        <f t="shared" si="55"/>
        <v>19</v>
      </c>
      <c r="AC735" s="39">
        <f t="shared" si="56"/>
        <v>18</v>
      </c>
      <c r="AD735" s="96" t="s">
        <v>3358</v>
      </c>
      <c r="AE735" s="15" t="str">
        <f t="shared" si="57"/>
        <v/>
      </c>
      <c r="AF735" s="39"/>
      <c r="AG735" s="39" t="s">
        <v>1560</v>
      </c>
      <c r="AH735" s="39" t="s">
        <v>1561</v>
      </c>
      <c r="AI735" s="39" t="s">
        <v>1561</v>
      </c>
      <c r="AJ735" s="39" t="s">
        <v>1561</v>
      </c>
      <c r="AK735" s="39" t="s">
        <v>1561</v>
      </c>
      <c r="AL735" s="15"/>
      <c r="AM735" s="15"/>
      <c r="AN735" s="15"/>
      <c r="AO735" s="39"/>
      <c r="AP735" s="89">
        <f t="shared" si="58"/>
        <v>0</v>
      </c>
      <c r="AQ735" s="13" t="str">
        <f t="shared" si="59"/>
        <v>Inzet Pol rechercheInlichtingendienst</v>
      </c>
    </row>
    <row r="736" spans="1:43" x14ac:dyDescent="0.25">
      <c r="A736" s="15" t="s">
        <v>3337</v>
      </c>
      <c r="B736" s="15" t="s">
        <v>1608</v>
      </c>
      <c r="C736" s="15">
        <v>8</v>
      </c>
      <c r="D736" s="15" t="s">
        <v>3359</v>
      </c>
      <c r="E736" s="94">
        <v>200012040</v>
      </c>
      <c r="F736" s="15">
        <v>200033138</v>
      </c>
      <c r="G736" s="15" t="s">
        <v>3339</v>
      </c>
      <c r="H736" s="15" t="s">
        <v>3339</v>
      </c>
      <c r="I736" s="15" t="s">
        <v>3339</v>
      </c>
      <c r="J736" s="15"/>
      <c r="K736" s="15"/>
      <c r="L736" s="15"/>
      <c r="M736" s="15" t="s">
        <v>3360</v>
      </c>
      <c r="N736" s="15" t="s">
        <v>3360</v>
      </c>
      <c r="O736" s="15" t="s">
        <v>3360</v>
      </c>
      <c r="P736" s="15"/>
      <c r="Q736" s="15"/>
      <c r="R736" s="15"/>
      <c r="S736" s="15" t="s">
        <v>1568</v>
      </c>
      <c r="T736" s="38">
        <v>3</v>
      </c>
      <c r="U736" s="95"/>
      <c r="V736" s="95"/>
      <c r="W736" s="95"/>
      <c r="X736" s="95"/>
      <c r="Y736" s="95"/>
      <c r="Z736" s="15"/>
      <c r="AA736" s="15"/>
      <c r="AB736" s="39">
        <f t="shared" si="55"/>
        <v>19</v>
      </c>
      <c r="AC736" s="39">
        <f t="shared" si="56"/>
        <v>11</v>
      </c>
      <c r="AD736" s="96" t="s">
        <v>3361</v>
      </c>
      <c r="AE736" s="15" t="str">
        <f t="shared" si="57"/>
        <v/>
      </c>
      <c r="AF736" s="39"/>
      <c r="AG736" s="39" t="s">
        <v>1560</v>
      </c>
      <c r="AH736" s="39" t="s">
        <v>1561</v>
      </c>
      <c r="AI736" s="39" t="s">
        <v>1561</v>
      </c>
      <c r="AJ736" s="39" t="s">
        <v>1561</v>
      </c>
      <c r="AK736" s="39" t="s">
        <v>1561</v>
      </c>
      <c r="AL736" s="15"/>
      <c r="AM736" s="15"/>
      <c r="AN736" s="15"/>
      <c r="AO736" s="39"/>
      <c r="AP736" s="89">
        <f t="shared" si="58"/>
        <v>0</v>
      </c>
      <c r="AQ736" s="13" t="str">
        <f t="shared" si="59"/>
        <v>Inzet Pol rechercheInterceptie</v>
      </c>
    </row>
    <row r="737" spans="1:43" x14ac:dyDescent="0.25">
      <c r="A737" s="15" t="s">
        <v>3337</v>
      </c>
      <c r="B737" s="15" t="s">
        <v>1608</v>
      </c>
      <c r="C737" s="15">
        <v>9</v>
      </c>
      <c r="D737" s="15" t="s">
        <v>3362</v>
      </c>
      <c r="E737" s="94">
        <v>200012040</v>
      </c>
      <c r="F737" s="15">
        <v>200035831</v>
      </c>
      <c r="G737" s="15" t="s">
        <v>3339</v>
      </c>
      <c r="H737" s="15" t="s">
        <v>3339</v>
      </c>
      <c r="I737" s="15" t="s">
        <v>3339</v>
      </c>
      <c r="J737" s="15"/>
      <c r="K737" s="15"/>
      <c r="L737" s="15"/>
      <c r="M737" s="15" t="s">
        <v>3363</v>
      </c>
      <c r="N737" s="15" t="s">
        <v>3363</v>
      </c>
      <c r="O737" s="15" t="s">
        <v>3363</v>
      </c>
      <c r="P737" s="15"/>
      <c r="Q737" s="15"/>
      <c r="R737" s="15"/>
      <c r="S737" s="15" t="s">
        <v>1568</v>
      </c>
      <c r="T737" s="38">
        <v>3</v>
      </c>
      <c r="U737" s="95"/>
      <c r="V737" s="95"/>
      <c r="W737" s="95"/>
      <c r="X737" s="95"/>
      <c r="Y737" s="95"/>
      <c r="Z737" s="15"/>
      <c r="AA737" s="15"/>
      <c r="AB737" s="39">
        <f t="shared" si="55"/>
        <v>19</v>
      </c>
      <c r="AC737" s="39">
        <f t="shared" si="56"/>
        <v>3</v>
      </c>
      <c r="AD737" s="96" t="s">
        <v>3364</v>
      </c>
      <c r="AE737" s="15" t="str">
        <f t="shared" si="57"/>
        <v/>
      </c>
      <c r="AF737" s="39"/>
      <c r="AG737" s="39" t="s">
        <v>1560</v>
      </c>
      <c r="AH737" s="39" t="s">
        <v>1561</v>
      </c>
      <c r="AI737" s="39" t="s">
        <v>1561</v>
      </c>
      <c r="AJ737" s="39" t="s">
        <v>1561</v>
      </c>
      <c r="AK737" s="39" t="s">
        <v>1561</v>
      </c>
      <c r="AL737" s="15"/>
      <c r="AM737" s="15"/>
      <c r="AN737" s="15"/>
      <c r="AO737" s="39"/>
      <c r="AP737" s="89">
        <f t="shared" si="58"/>
        <v>0</v>
      </c>
      <c r="AQ737" s="13" t="str">
        <f t="shared" si="59"/>
        <v>Inzet Pol rechercheIRC</v>
      </c>
    </row>
    <row r="738" spans="1:43" x14ac:dyDescent="0.25">
      <c r="A738" s="15" t="s">
        <v>3337</v>
      </c>
      <c r="B738" s="15" t="s">
        <v>1608</v>
      </c>
      <c r="C738" s="15">
        <v>10</v>
      </c>
      <c r="D738" s="15" t="s">
        <v>3365</v>
      </c>
      <c r="E738" s="94">
        <v>200012040</v>
      </c>
      <c r="F738" s="15">
        <v>200033139</v>
      </c>
      <c r="G738" s="15" t="s">
        <v>3339</v>
      </c>
      <c r="H738" s="15" t="s">
        <v>3339</v>
      </c>
      <c r="I738" s="15" t="s">
        <v>3339</v>
      </c>
      <c r="J738" s="15"/>
      <c r="K738" s="15"/>
      <c r="L738" s="15"/>
      <c r="M738" s="15" t="s">
        <v>3366</v>
      </c>
      <c r="N738" s="15" t="s">
        <v>3366</v>
      </c>
      <c r="O738" s="15" t="s">
        <v>3366</v>
      </c>
      <c r="P738" s="15"/>
      <c r="Q738" s="15"/>
      <c r="R738" s="15"/>
      <c r="S738" s="15" t="s">
        <v>1568</v>
      </c>
      <c r="T738" s="38">
        <v>3</v>
      </c>
      <c r="U738" s="95"/>
      <c r="V738" s="95"/>
      <c r="W738" s="95"/>
      <c r="X738" s="95"/>
      <c r="Y738" s="95"/>
      <c r="Z738" s="15"/>
      <c r="AA738" s="15"/>
      <c r="AB738" s="39">
        <f t="shared" si="55"/>
        <v>19</v>
      </c>
      <c r="AC738" s="39">
        <f t="shared" si="56"/>
        <v>3</v>
      </c>
      <c r="AD738" s="96" t="s">
        <v>3367</v>
      </c>
      <c r="AE738" s="15" t="str">
        <f t="shared" si="57"/>
        <v/>
      </c>
      <c r="AF738" s="39"/>
      <c r="AG738" s="39" t="s">
        <v>1560</v>
      </c>
      <c r="AH738" s="39" t="s">
        <v>1561</v>
      </c>
      <c r="AI738" s="39" t="s">
        <v>1561</v>
      </c>
      <c r="AJ738" s="39" t="s">
        <v>1561</v>
      </c>
      <c r="AK738" s="39" t="s">
        <v>1561</v>
      </c>
      <c r="AL738" s="15"/>
      <c r="AM738" s="15"/>
      <c r="AN738" s="15"/>
      <c r="AO738" s="39"/>
      <c r="AP738" s="89">
        <f t="shared" si="58"/>
        <v>0</v>
      </c>
      <c r="AQ738" s="13" t="str">
        <f t="shared" si="59"/>
        <v>Inzet Pol rechercheLPD</v>
      </c>
    </row>
    <row r="739" spans="1:43" x14ac:dyDescent="0.25">
      <c r="A739" s="15" t="s">
        <v>3337</v>
      </c>
      <c r="B739" s="15" t="s">
        <v>1608</v>
      </c>
      <c r="C739" s="15">
        <v>11</v>
      </c>
      <c r="D739" s="15" t="s">
        <v>3368</v>
      </c>
      <c r="E739" s="94">
        <v>200012040</v>
      </c>
      <c r="F739" s="15">
        <v>200033140</v>
      </c>
      <c r="G739" s="15" t="s">
        <v>3339</v>
      </c>
      <c r="H739" s="15" t="s">
        <v>3339</v>
      </c>
      <c r="I739" s="15" t="s">
        <v>3339</v>
      </c>
      <c r="J739" s="15"/>
      <c r="K739" s="15"/>
      <c r="L739" s="15"/>
      <c r="M739" s="15" t="s">
        <v>3369</v>
      </c>
      <c r="N739" s="15" t="s">
        <v>3369</v>
      </c>
      <c r="O739" s="15" t="s">
        <v>3369</v>
      </c>
      <c r="P739" s="15"/>
      <c r="Q739" s="15"/>
      <c r="R739" s="15"/>
      <c r="S739" s="15" t="s">
        <v>1568</v>
      </c>
      <c r="T739" s="38">
        <v>3</v>
      </c>
      <c r="U739" s="95"/>
      <c r="V739" s="95"/>
      <c r="W739" s="95"/>
      <c r="X739" s="95"/>
      <c r="Y739" s="95"/>
      <c r="Z739" s="15"/>
      <c r="AA739" s="15"/>
      <c r="AB739" s="39">
        <f t="shared" si="55"/>
        <v>19</v>
      </c>
      <c r="AC739" s="39">
        <f t="shared" si="56"/>
        <v>9</v>
      </c>
      <c r="AD739" s="96" t="s">
        <v>3370</v>
      </c>
      <c r="AE739" s="15" t="str">
        <f t="shared" si="57"/>
        <v/>
      </c>
      <c r="AF739" s="39"/>
      <c r="AG739" s="39" t="s">
        <v>1560</v>
      </c>
      <c r="AH739" s="39" t="s">
        <v>1561</v>
      </c>
      <c r="AI739" s="39" t="s">
        <v>1561</v>
      </c>
      <c r="AJ739" s="39" t="s">
        <v>1561</v>
      </c>
      <c r="AK739" s="39" t="s">
        <v>1561</v>
      </c>
      <c r="AL739" s="15"/>
      <c r="AM739" s="15"/>
      <c r="AN739" s="15"/>
      <c r="AO739" s="39"/>
      <c r="AP739" s="89">
        <f t="shared" si="58"/>
        <v>0</v>
      </c>
      <c r="AQ739" s="13" t="str">
        <f t="shared" si="59"/>
        <v>Inzet Pol rechercheNarcotica</v>
      </c>
    </row>
    <row r="740" spans="1:43" x14ac:dyDescent="0.25">
      <c r="A740" s="15" t="s">
        <v>3337</v>
      </c>
      <c r="B740" s="15" t="s">
        <v>1608</v>
      </c>
      <c r="C740" s="15">
        <v>12</v>
      </c>
      <c r="D740" s="15" t="s">
        <v>3371</v>
      </c>
      <c r="E740" s="94">
        <v>200012040</v>
      </c>
      <c r="F740" s="15">
        <v>200033064</v>
      </c>
      <c r="G740" s="15" t="s">
        <v>3339</v>
      </c>
      <c r="H740" s="15" t="s">
        <v>3339</v>
      </c>
      <c r="I740" s="15" t="s">
        <v>3339</v>
      </c>
      <c r="J740" s="15"/>
      <c r="K740" s="15"/>
      <c r="L740" s="15"/>
      <c r="M740" s="15" t="s">
        <v>3372</v>
      </c>
      <c r="N740" s="15" t="s">
        <v>3372</v>
      </c>
      <c r="O740" s="15" t="s">
        <v>3372</v>
      </c>
      <c r="P740" s="15"/>
      <c r="Q740" s="15"/>
      <c r="R740" s="15"/>
      <c r="S740" s="15" t="s">
        <v>1568</v>
      </c>
      <c r="T740" s="38">
        <v>3</v>
      </c>
      <c r="U740" s="95"/>
      <c r="V740" s="95"/>
      <c r="W740" s="95"/>
      <c r="X740" s="95"/>
      <c r="Y740" s="95"/>
      <c r="Z740" s="15"/>
      <c r="AA740" s="15"/>
      <c r="AB740" s="39">
        <f t="shared" si="55"/>
        <v>19</v>
      </c>
      <c r="AC740" s="39">
        <f t="shared" si="56"/>
        <v>5</v>
      </c>
      <c r="AD740" s="96" t="s">
        <v>3373</v>
      </c>
      <c r="AE740" s="15" t="str">
        <f t="shared" si="57"/>
        <v/>
      </c>
      <c r="AF740" s="39"/>
      <c r="AG740" s="39" t="s">
        <v>1560</v>
      </c>
      <c r="AH740" s="39" t="s">
        <v>1561</v>
      </c>
      <c r="AI740" s="39" t="s">
        <v>1561</v>
      </c>
      <c r="AJ740" s="39" t="s">
        <v>1561</v>
      </c>
      <c r="AK740" s="39" t="s">
        <v>1561</v>
      </c>
      <c r="AL740" s="15"/>
      <c r="AM740" s="15"/>
      <c r="AN740" s="15"/>
      <c r="AO740" s="39"/>
      <c r="AP740" s="89">
        <f t="shared" si="58"/>
        <v>0</v>
      </c>
      <c r="AQ740" s="13" t="str">
        <f t="shared" si="59"/>
        <v>Inzet Pol rechercheOVD-R</v>
      </c>
    </row>
    <row r="741" spans="1:43" x14ac:dyDescent="0.25">
      <c r="A741" s="15" t="s">
        <v>3337</v>
      </c>
      <c r="B741" s="15" t="s">
        <v>1608</v>
      </c>
      <c r="C741" s="15">
        <v>13</v>
      </c>
      <c r="D741" s="15" t="s">
        <v>3374</v>
      </c>
      <c r="E741" s="94">
        <v>200012040</v>
      </c>
      <c r="F741" s="15">
        <v>200033142</v>
      </c>
      <c r="G741" s="15" t="s">
        <v>3339</v>
      </c>
      <c r="H741" s="15" t="s">
        <v>3339</v>
      </c>
      <c r="I741" s="15" t="s">
        <v>3339</v>
      </c>
      <c r="J741" s="15"/>
      <c r="K741" s="15"/>
      <c r="L741" s="15"/>
      <c r="M741" s="15" t="s">
        <v>3375</v>
      </c>
      <c r="N741" s="15" t="s">
        <v>3375</v>
      </c>
      <c r="O741" s="15" t="s">
        <v>3375</v>
      </c>
      <c r="P741" s="15"/>
      <c r="Q741" s="15"/>
      <c r="R741" s="15"/>
      <c r="S741" s="15" t="s">
        <v>1568</v>
      </c>
      <c r="T741" s="38">
        <v>3</v>
      </c>
      <c r="U741" s="95"/>
      <c r="V741" s="95"/>
      <c r="W741" s="95"/>
      <c r="X741" s="95"/>
      <c r="Y741" s="95"/>
      <c r="Z741" s="15"/>
      <c r="AA741" s="15"/>
      <c r="AB741" s="39">
        <f t="shared" si="55"/>
        <v>19</v>
      </c>
      <c r="AC741" s="39">
        <f t="shared" si="56"/>
        <v>19</v>
      </c>
      <c r="AD741" s="96" t="s">
        <v>3376</v>
      </c>
      <c r="AE741" s="15" t="str">
        <f t="shared" si="57"/>
        <v/>
      </c>
      <c r="AF741" s="39"/>
      <c r="AG741" s="39" t="s">
        <v>1560</v>
      </c>
      <c r="AH741" s="39" t="s">
        <v>1561</v>
      </c>
      <c r="AI741" s="39" t="s">
        <v>1561</v>
      </c>
      <c r="AJ741" s="39" t="s">
        <v>1561</v>
      </c>
      <c r="AK741" s="39" t="s">
        <v>1561</v>
      </c>
      <c r="AL741" s="15"/>
      <c r="AM741" s="15"/>
      <c r="AN741" s="15"/>
      <c r="AO741" s="39"/>
      <c r="AP741" s="89">
        <f t="shared" si="58"/>
        <v>0</v>
      </c>
      <c r="AQ741" s="13" t="str">
        <f t="shared" si="59"/>
        <v>Inzet Pol rechercheTactische opsporing</v>
      </c>
    </row>
    <row r="742" spans="1:43" x14ac:dyDescent="0.25">
      <c r="A742" s="15" t="s">
        <v>3337</v>
      </c>
      <c r="B742" s="15" t="s">
        <v>1608</v>
      </c>
      <c r="C742" s="15">
        <v>14</v>
      </c>
      <c r="D742" s="15" t="s">
        <v>3377</v>
      </c>
      <c r="E742" s="94">
        <v>200012040</v>
      </c>
      <c r="F742" s="15">
        <v>200035832</v>
      </c>
      <c r="G742" s="15" t="s">
        <v>3339</v>
      </c>
      <c r="H742" s="15" t="s">
        <v>3339</v>
      </c>
      <c r="I742" s="15" t="s">
        <v>3339</v>
      </c>
      <c r="J742" s="15"/>
      <c r="K742" s="15"/>
      <c r="L742" s="15"/>
      <c r="M742" s="15" t="s">
        <v>3378</v>
      </c>
      <c r="N742" s="15" t="s">
        <v>3378</v>
      </c>
      <c r="O742" s="15" t="s">
        <v>3378</v>
      </c>
      <c r="P742" s="15"/>
      <c r="Q742" s="15"/>
      <c r="R742" s="15"/>
      <c r="S742" s="15" t="s">
        <v>1568</v>
      </c>
      <c r="T742" s="38">
        <v>3</v>
      </c>
      <c r="U742" s="95"/>
      <c r="V742" s="95"/>
      <c r="W742" s="95"/>
      <c r="X742" s="95"/>
      <c r="Y742" s="95"/>
      <c r="Z742" s="15"/>
      <c r="AA742" s="15"/>
      <c r="AB742" s="39">
        <f t="shared" si="55"/>
        <v>19</v>
      </c>
      <c r="AC742" s="39">
        <f t="shared" si="56"/>
        <v>18</v>
      </c>
      <c r="AD742" s="96" t="s">
        <v>3379</v>
      </c>
      <c r="AE742" s="15" t="str">
        <f t="shared" si="57"/>
        <v/>
      </c>
      <c r="AF742" s="39"/>
      <c r="AG742" s="39" t="s">
        <v>1560</v>
      </c>
      <c r="AH742" s="39" t="s">
        <v>1561</v>
      </c>
      <c r="AI742" s="39" t="s">
        <v>1561</v>
      </c>
      <c r="AJ742" s="39" t="s">
        <v>1561</v>
      </c>
      <c r="AK742" s="39" t="s">
        <v>1561</v>
      </c>
      <c r="AL742" s="15"/>
      <c r="AM742" s="15"/>
      <c r="AN742" s="15"/>
      <c r="AO742" s="39"/>
      <c r="AP742" s="89">
        <f t="shared" si="58"/>
        <v>0</v>
      </c>
      <c r="AQ742" s="13" t="str">
        <f t="shared" si="59"/>
        <v>Inzet Pol rechercheTeam Bedr politici</v>
      </c>
    </row>
    <row r="743" spans="1:43" x14ac:dyDescent="0.25">
      <c r="A743" s="15" t="s">
        <v>3337</v>
      </c>
      <c r="B743" s="15" t="s">
        <v>1608</v>
      </c>
      <c r="C743" s="15">
        <v>15</v>
      </c>
      <c r="D743" s="15" t="s">
        <v>3380</v>
      </c>
      <c r="E743" s="94">
        <v>200012040</v>
      </c>
      <c r="F743" s="15">
        <v>200033143</v>
      </c>
      <c r="G743" s="15" t="s">
        <v>3339</v>
      </c>
      <c r="H743" s="15" t="s">
        <v>3339</v>
      </c>
      <c r="I743" s="15" t="s">
        <v>3339</v>
      </c>
      <c r="J743" s="15"/>
      <c r="K743" s="15"/>
      <c r="L743" s="15"/>
      <c r="M743" s="15" t="s">
        <v>3381</v>
      </c>
      <c r="N743" s="15" t="s">
        <v>3381</v>
      </c>
      <c r="O743" s="15" t="s">
        <v>3381</v>
      </c>
      <c r="P743" s="15"/>
      <c r="Q743" s="15"/>
      <c r="R743" s="15"/>
      <c r="S743" s="15" t="s">
        <v>1568</v>
      </c>
      <c r="T743" s="38">
        <v>3</v>
      </c>
      <c r="U743" s="95"/>
      <c r="V743" s="95"/>
      <c r="W743" s="95"/>
      <c r="X743" s="95"/>
      <c r="Y743" s="95"/>
      <c r="Z743" s="15"/>
      <c r="AA743" s="15"/>
      <c r="AB743" s="39">
        <f t="shared" si="55"/>
        <v>19</v>
      </c>
      <c r="AC743" s="39">
        <f t="shared" si="56"/>
        <v>19</v>
      </c>
      <c r="AD743" s="96" t="s">
        <v>3382</v>
      </c>
      <c r="AE743" s="15" t="str">
        <f t="shared" si="57"/>
        <v/>
      </c>
      <c r="AF743" s="39"/>
      <c r="AG743" s="39" t="s">
        <v>1560</v>
      </c>
      <c r="AH743" s="39" t="s">
        <v>1561</v>
      </c>
      <c r="AI743" s="39" t="s">
        <v>1561</v>
      </c>
      <c r="AJ743" s="39" t="s">
        <v>1561</v>
      </c>
      <c r="AK743" s="39" t="s">
        <v>1561</v>
      </c>
      <c r="AL743" s="15"/>
      <c r="AM743" s="15"/>
      <c r="AN743" s="15"/>
      <c r="AO743" s="39"/>
      <c r="AP743" s="89">
        <f t="shared" si="58"/>
        <v>0</v>
      </c>
      <c r="AQ743" s="13" t="str">
        <f t="shared" si="59"/>
        <v>Inzet Pol rechercheTeam Bijz opsporing</v>
      </c>
    </row>
    <row r="744" spans="1:43" x14ac:dyDescent="0.25">
      <c r="A744" s="15" t="s">
        <v>3337</v>
      </c>
      <c r="B744" s="15" t="s">
        <v>1608</v>
      </c>
      <c r="C744" s="15">
        <v>16</v>
      </c>
      <c r="D744" s="15" t="s">
        <v>3383</v>
      </c>
      <c r="E744" s="94">
        <v>200012040</v>
      </c>
      <c r="F744" s="15">
        <v>200033141</v>
      </c>
      <c r="G744" s="15" t="s">
        <v>3339</v>
      </c>
      <c r="H744" s="15" t="s">
        <v>3339</v>
      </c>
      <c r="I744" s="15" t="s">
        <v>3339</v>
      </c>
      <c r="J744" s="15"/>
      <c r="K744" s="15"/>
      <c r="L744" s="15"/>
      <c r="M744" s="15" t="s">
        <v>3384</v>
      </c>
      <c r="N744" s="15" t="s">
        <v>3384</v>
      </c>
      <c r="O744" s="15" t="s">
        <v>3384</v>
      </c>
      <c r="P744" s="15"/>
      <c r="Q744" s="15"/>
      <c r="R744" s="15"/>
      <c r="S744" s="15" t="s">
        <v>1568</v>
      </c>
      <c r="T744" s="38">
        <v>3</v>
      </c>
      <c r="U744" s="95"/>
      <c r="V744" s="95"/>
      <c r="W744" s="95"/>
      <c r="X744" s="95"/>
      <c r="Y744" s="95"/>
      <c r="Z744" s="15"/>
      <c r="AA744" s="15"/>
      <c r="AB744" s="39">
        <f t="shared" si="55"/>
        <v>19</v>
      </c>
      <c r="AC744" s="39">
        <f t="shared" si="56"/>
        <v>15</v>
      </c>
      <c r="AD744" s="96" t="s">
        <v>3385</v>
      </c>
      <c r="AE744" s="15" t="str">
        <f t="shared" si="57"/>
        <v/>
      </c>
      <c r="AF744" s="39"/>
      <c r="AG744" s="39" t="s">
        <v>1560</v>
      </c>
      <c r="AH744" s="39" t="s">
        <v>1561</v>
      </c>
      <c r="AI744" s="39" t="s">
        <v>1561</v>
      </c>
      <c r="AJ744" s="39" t="s">
        <v>1561</v>
      </c>
      <c r="AK744" s="39" t="s">
        <v>1561</v>
      </c>
      <c r="AL744" s="15"/>
      <c r="AM744" s="15"/>
      <c r="AN744" s="15"/>
      <c r="AO744" s="39"/>
      <c r="AP744" s="89">
        <f t="shared" si="58"/>
        <v>0</v>
      </c>
      <c r="AQ744" s="13" t="str">
        <f t="shared" si="59"/>
        <v>Inzet Pol rechercheTeam overvallen</v>
      </c>
    </row>
    <row r="745" spans="1:43" x14ac:dyDescent="0.25">
      <c r="A745" s="15" t="s">
        <v>3337</v>
      </c>
      <c r="B745" s="15" t="s">
        <v>1608</v>
      </c>
      <c r="C745" s="15">
        <v>17</v>
      </c>
      <c r="D745" s="15" t="s">
        <v>3386</v>
      </c>
      <c r="E745" s="94">
        <v>200012040</v>
      </c>
      <c r="F745" s="15">
        <v>200033070</v>
      </c>
      <c r="G745" s="15" t="s">
        <v>3339</v>
      </c>
      <c r="H745" s="15" t="s">
        <v>3339</v>
      </c>
      <c r="I745" s="15" t="s">
        <v>3339</v>
      </c>
      <c r="J745" s="15"/>
      <c r="K745" s="15"/>
      <c r="L745" s="15"/>
      <c r="M745" s="15" t="s">
        <v>3387</v>
      </c>
      <c r="N745" s="15" t="s">
        <v>3387</v>
      </c>
      <c r="O745" s="15" t="s">
        <v>3387</v>
      </c>
      <c r="P745" s="15"/>
      <c r="Q745" s="15"/>
      <c r="R745" s="15"/>
      <c r="S745" s="15" t="s">
        <v>1568</v>
      </c>
      <c r="T745" s="38">
        <v>3</v>
      </c>
      <c r="U745" s="95"/>
      <c r="V745" s="95"/>
      <c r="W745" s="95"/>
      <c r="X745" s="95"/>
      <c r="Y745" s="95"/>
      <c r="Z745" s="15"/>
      <c r="AA745" s="15"/>
      <c r="AB745" s="39">
        <f t="shared" si="55"/>
        <v>19</v>
      </c>
      <c r="AC745" s="39">
        <f t="shared" si="56"/>
        <v>3</v>
      </c>
      <c r="AD745" s="96" t="s">
        <v>3388</v>
      </c>
      <c r="AE745" s="15" t="str">
        <f t="shared" si="57"/>
        <v/>
      </c>
      <c r="AF745" s="39"/>
      <c r="AG745" s="39" t="s">
        <v>1560</v>
      </c>
      <c r="AH745" s="39" t="s">
        <v>1561</v>
      </c>
      <c r="AI745" s="39" t="s">
        <v>1561</v>
      </c>
      <c r="AJ745" s="39" t="s">
        <v>1561</v>
      </c>
      <c r="AK745" s="39" t="s">
        <v>1561</v>
      </c>
      <c r="AL745" s="15"/>
      <c r="AM745" s="15"/>
      <c r="AN745" s="15"/>
      <c r="AO745" s="39"/>
      <c r="AP745" s="89">
        <f t="shared" si="58"/>
        <v>0</v>
      </c>
      <c r="AQ745" s="13" t="str">
        <f t="shared" si="59"/>
        <v>Inzet Pol rechercheTEV</v>
      </c>
    </row>
    <row r="746" spans="1:43" x14ac:dyDescent="0.25">
      <c r="A746" s="15" t="s">
        <v>3337</v>
      </c>
      <c r="B746" s="15" t="s">
        <v>1608</v>
      </c>
      <c r="C746" s="15">
        <v>18</v>
      </c>
      <c r="D746" s="15" t="s">
        <v>3389</v>
      </c>
      <c r="E746" s="94">
        <v>200012040</v>
      </c>
      <c r="F746" s="15">
        <v>200033144</v>
      </c>
      <c r="G746" s="15" t="s">
        <v>3339</v>
      </c>
      <c r="H746" s="15" t="s">
        <v>3339</v>
      </c>
      <c r="I746" s="15" t="s">
        <v>3339</v>
      </c>
      <c r="J746" s="15"/>
      <c r="K746" s="15"/>
      <c r="L746" s="15"/>
      <c r="M746" s="15" t="s">
        <v>3390</v>
      </c>
      <c r="N746" s="15" t="s">
        <v>3390</v>
      </c>
      <c r="O746" s="15" t="s">
        <v>3390</v>
      </c>
      <c r="P746" s="15"/>
      <c r="Q746" s="15"/>
      <c r="R746" s="15"/>
      <c r="S746" s="15" t="s">
        <v>1568</v>
      </c>
      <c r="T746" s="38">
        <v>3</v>
      </c>
      <c r="U746" s="95"/>
      <c r="V746" s="95"/>
      <c r="W746" s="95"/>
      <c r="X746" s="95"/>
      <c r="Y746" s="95"/>
      <c r="Z746" s="15"/>
      <c r="AA746" s="15"/>
      <c r="AB746" s="39">
        <f t="shared" si="55"/>
        <v>19</v>
      </c>
      <c r="AC746" s="39">
        <f t="shared" si="56"/>
        <v>3</v>
      </c>
      <c r="AD746" s="96" t="s">
        <v>3391</v>
      </c>
      <c r="AE746" s="15" t="str">
        <f t="shared" si="57"/>
        <v/>
      </c>
      <c r="AF746" s="39"/>
      <c r="AG746" s="39" t="s">
        <v>1560</v>
      </c>
      <c r="AH746" s="39" t="s">
        <v>1561</v>
      </c>
      <c r="AI746" s="39" t="s">
        <v>1561</v>
      </c>
      <c r="AJ746" s="39" t="s">
        <v>1561</v>
      </c>
      <c r="AK746" s="39" t="s">
        <v>1561</v>
      </c>
      <c r="AL746" s="15"/>
      <c r="AM746" s="15"/>
      <c r="AN746" s="15"/>
      <c r="AO746" s="39"/>
      <c r="AP746" s="89">
        <f t="shared" si="58"/>
        <v>0</v>
      </c>
      <c r="AQ746" s="13" t="str">
        <f t="shared" si="59"/>
        <v>Inzet Pol rechercheTGO</v>
      </c>
    </row>
    <row r="747" spans="1:43" x14ac:dyDescent="0.25">
      <c r="A747" s="15" t="s">
        <v>3337</v>
      </c>
      <c r="B747" s="15" t="s">
        <v>1608</v>
      </c>
      <c r="C747" s="15">
        <v>19</v>
      </c>
      <c r="D747" s="15" t="s">
        <v>3392</v>
      </c>
      <c r="E747" s="94">
        <v>200012040</v>
      </c>
      <c r="F747" s="15">
        <v>200035833</v>
      </c>
      <c r="G747" s="15" t="s">
        <v>3339</v>
      </c>
      <c r="H747" s="15" t="s">
        <v>3339</v>
      </c>
      <c r="I747" s="15" t="s">
        <v>3339</v>
      </c>
      <c r="J747" s="15"/>
      <c r="K747" s="15"/>
      <c r="L747" s="15"/>
      <c r="M747" s="15" t="s">
        <v>3393</v>
      </c>
      <c r="N747" s="15" t="s">
        <v>3393</v>
      </c>
      <c r="O747" s="15" t="s">
        <v>3393</v>
      </c>
      <c r="P747" s="15"/>
      <c r="Q747" s="15"/>
      <c r="R747" s="15"/>
      <c r="S747" s="15" t="s">
        <v>1568</v>
      </c>
      <c r="T747" s="38">
        <v>3</v>
      </c>
      <c r="U747" s="95"/>
      <c r="V747" s="95"/>
      <c r="W747" s="95"/>
      <c r="X747" s="95"/>
      <c r="Y747" s="95"/>
      <c r="Z747" s="15"/>
      <c r="AA747" s="15"/>
      <c r="AB747" s="39">
        <f t="shared" si="55"/>
        <v>19</v>
      </c>
      <c r="AC747" s="39">
        <f t="shared" si="56"/>
        <v>3</v>
      </c>
      <c r="AD747" s="96" t="s">
        <v>3394</v>
      </c>
      <c r="AE747" s="15" t="str">
        <f t="shared" si="57"/>
        <v/>
      </c>
      <c r="AF747" s="39"/>
      <c r="AG747" s="39" t="s">
        <v>1560</v>
      </c>
      <c r="AH747" s="39" t="s">
        <v>1561</v>
      </c>
      <c r="AI747" s="39" t="s">
        <v>1561</v>
      </c>
      <c r="AJ747" s="39" t="s">
        <v>1561</v>
      </c>
      <c r="AK747" s="39" t="s">
        <v>1561</v>
      </c>
      <c r="AL747" s="15"/>
      <c r="AM747" s="15"/>
      <c r="AN747" s="15"/>
      <c r="AO747" s="39"/>
      <c r="AP747" s="89">
        <f t="shared" si="58"/>
        <v>0</v>
      </c>
      <c r="AQ747" s="13" t="str">
        <f t="shared" si="59"/>
        <v>Inzet Pol rechercheVAT</v>
      </c>
    </row>
    <row r="748" spans="1:43" x14ac:dyDescent="0.25">
      <c r="A748" s="15" t="s">
        <v>3337</v>
      </c>
      <c r="B748" s="15" t="s">
        <v>1608</v>
      </c>
      <c r="C748" s="15">
        <v>20</v>
      </c>
      <c r="D748" s="15" t="s">
        <v>3395</v>
      </c>
      <c r="E748" s="94">
        <v>200012040</v>
      </c>
      <c r="F748" s="15">
        <v>200033092</v>
      </c>
      <c r="G748" s="15" t="s">
        <v>3339</v>
      </c>
      <c r="H748" s="15" t="s">
        <v>3339</v>
      </c>
      <c r="I748" s="15" t="s">
        <v>3339</v>
      </c>
      <c r="J748" s="15"/>
      <c r="K748" s="15"/>
      <c r="L748" s="15"/>
      <c r="M748" s="15" t="s">
        <v>3396</v>
      </c>
      <c r="N748" s="15" t="s">
        <v>3396</v>
      </c>
      <c r="O748" s="15" t="s">
        <v>3396</v>
      </c>
      <c r="P748" s="15"/>
      <c r="Q748" s="15"/>
      <c r="R748" s="15"/>
      <c r="S748" s="15" t="s">
        <v>1568</v>
      </c>
      <c r="T748" s="38">
        <v>3</v>
      </c>
      <c r="U748" s="95"/>
      <c r="V748" s="95"/>
      <c r="W748" s="95"/>
      <c r="X748" s="95"/>
      <c r="Y748" s="95"/>
      <c r="Z748" s="15"/>
      <c r="AA748" s="15"/>
      <c r="AB748" s="39">
        <f t="shared" si="55"/>
        <v>19</v>
      </c>
      <c r="AC748" s="39">
        <f t="shared" si="56"/>
        <v>3</v>
      </c>
      <c r="AD748" s="96" t="s">
        <v>3397</v>
      </c>
      <c r="AE748" s="15" t="str">
        <f t="shared" si="57"/>
        <v/>
      </c>
      <c r="AF748" s="39"/>
      <c r="AG748" s="39" t="s">
        <v>1560</v>
      </c>
      <c r="AH748" s="39" t="s">
        <v>1561</v>
      </c>
      <c r="AI748" s="39" t="s">
        <v>1561</v>
      </c>
      <c r="AJ748" s="39" t="s">
        <v>1561</v>
      </c>
      <c r="AK748" s="39" t="s">
        <v>1561</v>
      </c>
      <c r="AL748" s="15"/>
      <c r="AM748" s="15"/>
      <c r="AN748" s="15"/>
      <c r="AO748" s="39"/>
      <c r="AP748" s="89">
        <f t="shared" si="58"/>
        <v>0</v>
      </c>
      <c r="AQ748" s="13" t="str">
        <f t="shared" si="59"/>
        <v>Inzet Pol rechercheVOA</v>
      </c>
    </row>
    <row r="749" spans="1:43" x14ac:dyDescent="0.25">
      <c r="A749" s="15" t="s">
        <v>3337</v>
      </c>
      <c r="B749" s="15" t="s">
        <v>1608</v>
      </c>
      <c r="C749" s="15">
        <v>21</v>
      </c>
      <c r="D749" s="15" t="s">
        <v>3398</v>
      </c>
      <c r="E749" s="94">
        <v>200012040</v>
      </c>
      <c r="F749" s="15">
        <v>200033146</v>
      </c>
      <c r="G749" s="15" t="s">
        <v>3339</v>
      </c>
      <c r="H749" s="15" t="s">
        <v>3339</v>
      </c>
      <c r="I749" s="15" t="s">
        <v>3339</v>
      </c>
      <c r="J749" s="15"/>
      <c r="K749" s="15"/>
      <c r="L749" s="15"/>
      <c r="M749" s="15" t="s">
        <v>3399</v>
      </c>
      <c r="N749" s="15" t="s">
        <v>3399</v>
      </c>
      <c r="O749" s="15" t="s">
        <v>3399</v>
      </c>
      <c r="P749" s="15"/>
      <c r="Q749" s="15"/>
      <c r="R749" s="15"/>
      <c r="S749" s="15" t="s">
        <v>1568</v>
      </c>
      <c r="T749" s="38">
        <v>3</v>
      </c>
      <c r="U749" s="95"/>
      <c r="V749" s="95"/>
      <c r="W749" s="95"/>
      <c r="X749" s="95"/>
      <c r="Y749" s="95"/>
      <c r="Z749" s="15"/>
      <c r="AA749" s="15"/>
      <c r="AB749" s="39">
        <f t="shared" si="55"/>
        <v>19</v>
      </c>
      <c r="AC749" s="39">
        <f t="shared" si="56"/>
        <v>3</v>
      </c>
      <c r="AD749" s="96" t="s">
        <v>3400</v>
      </c>
      <c r="AE749" s="15" t="str">
        <f t="shared" si="57"/>
        <v/>
      </c>
      <c r="AF749" s="39"/>
      <c r="AG749" s="39" t="s">
        <v>1560</v>
      </c>
      <c r="AH749" s="39" t="s">
        <v>1561</v>
      </c>
      <c r="AI749" s="39" t="s">
        <v>1561</v>
      </c>
      <c r="AJ749" s="39" t="s">
        <v>1561</v>
      </c>
      <c r="AK749" s="39" t="s">
        <v>1561</v>
      </c>
      <c r="AL749" s="15"/>
      <c r="AM749" s="15"/>
      <c r="AN749" s="15"/>
      <c r="AO749" s="39"/>
      <c r="AP749" s="89">
        <f t="shared" si="58"/>
        <v>0</v>
      </c>
      <c r="AQ749" s="13" t="str">
        <f t="shared" si="59"/>
        <v>Inzet Pol rechercheVVC</v>
      </c>
    </row>
    <row r="750" spans="1:43" x14ac:dyDescent="0.25">
      <c r="A750" s="15" t="s">
        <v>3337</v>
      </c>
      <c r="B750" s="15" t="s">
        <v>1608</v>
      </c>
      <c r="C750" s="15">
        <v>22</v>
      </c>
      <c r="D750" s="15" t="s">
        <v>3401</v>
      </c>
      <c r="E750" s="94">
        <v>200012040</v>
      </c>
      <c r="F750" s="15">
        <v>200033145</v>
      </c>
      <c r="G750" s="15" t="s">
        <v>3339</v>
      </c>
      <c r="H750" s="15" t="s">
        <v>3339</v>
      </c>
      <c r="I750" s="15" t="s">
        <v>3339</v>
      </c>
      <c r="J750" s="15"/>
      <c r="K750" s="15"/>
      <c r="L750" s="15"/>
      <c r="M750" s="15" t="s">
        <v>3402</v>
      </c>
      <c r="N750" s="15" t="s">
        <v>3402</v>
      </c>
      <c r="O750" s="15" t="s">
        <v>3402</v>
      </c>
      <c r="P750" s="15"/>
      <c r="Q750" s="15"/>
      <c r="R750" s="15"/>
      <c r="S750" s="15" t="s">
        <v>1568</v>
      </c>
      <c r="T750" s="38">
        <v>3</v>
      </c>
      <c r="U750" s="95"/>
      <c r="V750" s="95"/>
      <c r="W750" s="95"/>
      <c r="X750" s="95"/>
      <c r="Y750" s="95"/>
      <c r="Z750" s="15"/>
      <c r="AA750" s="15"/>
      <c r="AB750" s="39">
        <f t="shared" si="55"/>
        <v>19</v>
      </c>
      <c r="AC750" s="39">
        <f t="shared" si="56"/>
        <v>5</v>
      </c>
      <c r="AD750" s="96" t="s">
        <v>3403</v>
      </c>
      <c r="AE750" s="15" t="str">
        <f t="shared" si="57"/>
        <v/>
      </c>
      <c r="AF750" s="39"/>
      <c r="AG750" s="39" t="s">
        <v>1560</v>
      </c>
      <c r="AH750" s="39" t="s">
        <v>1561</v>
      </c>
      <c r="AI750" s="39" t="s">
        <v>1561</v>
      </c>
      <c r="AJ750" s="39" t="s">
        <v>1561</v>
      </c>
      <c r="AK750" s="39" t="s">
        <v>1561</v>
      </c>
      <c r="AL750" s="15"/>
      <c r="AM750" s="15"/>
      <c r="AN750" s="15"/>
      <c r="AO750" s="39"/>
      <c r="AP750" s="89">
        <f t="shared" si="58"/>
        <v>0</v>
      </c>
      <c r="AQ750" s="13" t="str">
        <f t="shared" si="59"/>
        <v>Inzet Pol rechercheZeden</v>
      </c>
    </row>
    <row r="751" spans="1:43" x14ac:dyDescent="0.25">
      <c r="A751" s="15" t="s">
        <v>3404</v>
      </c>
      <c r="B751" s="15" t="s">
        <v>1608</v>
      </c>
      <c r="C751" s="15">
        <v>1</v>
      </c>
      <c r="D751" s="15" t="s">
        <v>3405</v>
      </c>
      <c r="E751" s="94">
        <v>200012034</v>
      </c>
      <c r="F751" s="15">
        <v>200033080</v>
      </c>
      <c r="G751" s="15" t="s">
        <v>3406</v>
      </c>
      <c r="H751" s="15" t="s">
        <v>3406</v>
      </c>
      <c r="I751" s="15" t="s">
        <v>3406</v>
      </c>
      <c r="J751" s="15"/>
      <c r="K751" s="15"/>
      <c r="L751" s="15"/>
      <c r="M751" s="15" t="s">
        <v>3407</v>
      </c>
      <c r="N751" s="15" t="s">
        <v>3407</v>
      </c>
      <c r="O751" s="15" t="s">
        <v>3407</v>
      </c>
      <c r="P751" s="15"/>
      <c r="Q751" s="15"/>
      <c r="R751" s="15"/>
      <c r="S751" s="15" t="s">
        <v>1568</v>
      </c>
      <c r="T751" s="38">
        <v>4</v>
      </c>
      <c r="U751" s="95"/>
      <c r="V751" s="95"/>
      <c r="W751" s="95"/>
      <c r="X751" s="95"/>
      <c r="Y751" s="95"/>
      <c r="Z751" s="15"/>
      <c r="AA751" s="15"/>
      <c r="AB751" s="39">
        <f t="shared" si="55"/>
        <v>14</v>
      </c>
      <c r="AC751" s="39">
        <f t="shared" si="56"/>
        <v>14</v>
      </c>
      <c r="AD751" s="96" t="s">
        <v>3408</v>
      </c>
      <c r="AE751" s="15" t="str">
        <f t="shared" si="57"/>
        <v/>
      </c>
      <c r="AF751" s="39"/>
      <c r="AG751" s="39" t="s">
        <v>1560</v>
      </c>
      <c r="AH751" s="39" t="s">
        <v>1561</v>
      </c>
      <c r="AI751" s="39" t="s">
        <v>1561</v>
      </c>
      <c r="AJ751" s="39" t="s">
        <v>1561</v>
      </c>
      <c r="AK751" s="39" t="s">
        <v>1561</v>
      </c>
      <c r="AL751" s="15"/>
      <c r="AM751" s="15"/>
      <c r="AN751" s="15"/>
      <c r="AO751" s="39"/>
      <c r="AP751" s="89">
        <f t="shared" si="58"/>
        <v>0</v>
      </c>
      <c r="AQ751" s="13" t="str">
        <f t="shared" si="59"/>
        <v>Inzet Pol SGBOSGBO opstarten</v>
      </c>
    </row>
    <row r="752" spans="1:43" x14ac:dyDescent="0.25">
      <c r="A752" s="15" t="s">
        <v>3404</v>
      </c>
      <c r="B752" s="15" t="s">
        <v>1608</v>
      </c>
      <c r="C752" s="15">
        <v>2</v>
      </c>
      <c r="D752" s="15" t="s">
        <v>3409</v>
      </c>
      <c r="E752" s="94">
        <v>200012034</v>
      </c>
      <c r="F752" s="15">
        <v>200033082</v>
      </c>
      <c r="G752" s="15" t="s">
        <v>3406</v>
      </c>
      <c r="H752" s="15" t="s">
        <v>3406</v>
      </c>
      <c r="I752" s="15" t="s">
        <v>3406</v>
      </c>
      <c r="J752" s="15"/>
      <c r="K752" s="15"/>
      <c r="L752" s="15"/>
      <c r="M752" s="15" t="s">
        <v>3410</v>
      </c>
      <c r="N752" s="15" t="s">
        <v>3410</v>
      </c>
      <c r="O752" s="15" t="s">
        <v>3410</v>
      </c>
      <c r="P752" s="15"/>
      <c r="Q752" s="15"/>
      <c r="R752" s="15"/>
      <c r="S752" s="15" t="s">
        <v>1568</v>
      </c>
      <c r="T752" s="38">
        <v>4</v>
      </c>
      <c r="U752" s="95"/>
      <c r="V752" s="95"/>
      <c r="W752" s="95"/>
      <c r="X752" s="95"/>
      <c r="Y752" s="95"/>
      <c r="Z752" s="15"/>
      <c r="AA752" s="15"/>
      <c r="AB752" s="39">
        <f t="shared" si="55"/>
        <v>14</v>
      </c>
      <c r="AC752" s="39">
        <f t="shared" si="56"/>
        <v>3</v>
      </c>
      <c r="AD752" s="96" t="s">
        <v>3411</v>
      </c>
      <c r="AE752" s="15" t="str">
        <f t="shared" si="57"/>
        <v/>
      </c>
      <c r="AF752" s="39"/>
      <c r="AG752" s="39" t="s">
        <v>1560</v>
      </c>
      <c r="AH752" s="39" t="s">
        <v>1561</v>
      </c>
      <c r="AI752" s="39" t="s">
        <v>1561</v>
      </c>
      <c r="AJ752" s="39" t="s">
        <v>1561</v>
      </c>
      <c r="AK752" s="39" t="s">
        <v>1561</v>
      </c>
      <c r="AL752" s="15"/>
      <c r="AM752" s="15"/>
      <c r="AN752" s="15"/>
      <c r="AO752" s="39"/>
      <c r="AP752" s="89">
        <f t="shared" si="58"/>
        <v>0</v>
      </c>
      <c r="AQ752" s="13" t="str">
        <f t="shared" si="59"/>
        <v>Inzet Pol SGBOHBB</v>
      </c>
    </row>
    <row r="753" spans="1:43" x14ac:dyDescent="0.25">
      <c r="A753" s="15" t="s">
        <v>3404</v>
      </c>
      <c r="B753" s="15" t="s">
        <v>1608</v>
      </c>
      <c r="C753" s="15">
        <v>3</v>
      </c>
      <c r="D753" s="15" t="s">
        <v>3412</v>
      </c>
      <c r="E753" s="94">
        <v>200012034</v>
      </c>
      <c r="F753" s="15">
        <v>200033083</v>
      </c>
      <c r="G753" s="15" t="s">
        <v>3406</v>
      </c>
      <c r="H753" s="15" t="s">
        <v>3406</v>
      </c>
      <c r="I753" s="15" t="s">
        <v>3406</v>
      </c>
      <c r="J753" s="15"/>
      <c r="K753" s="15"/>
      <c r="L753" s="15"/>
      <c r="M753" s="15" t="s">
        <v>3413</v>
      </c>
      <c r="N753" s="15" t="s">
        <v>3413</v>
      </c>
      <c r="O753" s="15" t="s">
        <v>3413</v>
      </c>
      <c r="P753" s="15"/>
      <c r="Q753" s="15"/>
      <c r="R753" s="15"/>
      <c r="S753" s="15" t="s">
        <v>1568</v>
      </c>
      <c r="T753" s="38">
        <v>4</v>
      </c>
      <c r="U753" s="95"/>
      <c r="V753" s="95"/>
      <c r="W753" s="95"/>
      <c r="X753" s="95"/>
      <c r="Y753" s="95"/>
      <c r="Z753" s="15"/>
      <c r="AA753" s="15"/>
      <c r="AB753" s="39">
        <f t="shared" si="55"/>
        <v>14</v>
      </c>
      <c r="AC753" s="39">
        <f t="shared" si="56"/>
        <v>3</v>
      </c>
      <c r="AD753" s="96" t="s">
        <v>3414</v>
      </c>
      <c r="AE753" s="15" t="str">
        <f t="shared" si="57"/>
        <v/>
      </c>
      <c r="AF753" s="39"/>
      <c r="AG753" s="39" t="s">
        <v>1560</v>
      </c>
      <c r="AH753" s="39" t="s">
        <v>1561</v>
      </c>
      <c r="AI753" s="39" t="s">
        <v>1561</v>
      </c>
      <c r="AJ753" s="39" t="s">
        <v>1561</v>
      </c>
      <c r="AK753" s="39" t="s">
        <v>1561</v>
      </c>
      <c r="AL753" s="15"/>
      <c r="AM753" s="15"/>
      <c r="AN753" s="15"/>
      <c r="AO753" s="39"/>
      <c r="AP753" s="89">
        <f t="shared" si="58"/>
        <v>0</v>
      </c>
      <c r="AQ753" s="13" t="str">
        <f t="shared" si="59"/>
        <v>Inzet Pol SGBOHHN</v>
      </c>
    </row>
    <row r="754" spans="1:43" x14ac:dyDescent="0.25">
      <c r="A754" s="15" t="s">
        <v>3404</v>
      </c>
      <c r="B754" s="15" t="s">
        <v>1608</v>
      </c>
      <c r="C754" s="15">
        <v>4</v>
      </c>
      <c r="D754" s="15" t="s">
        <v>3415</v>
      </c>
      <c r="E754" s="94">
        <v>200012034</v>
      </c>
      <c r="F754" s="15">
        <v>200033084</v>
      </c>
      <c r="G754" s="15" t="s">
        <v>3406</v>
      </c>
      <c r="H754" s="15" t="s">
        <v>3406</v>
      </c>
      <c r="I754" s="15" t="s">
        <v>3406</v>
      </c>
      <c r="J754" s="15"/>
      <c r="K754" s="15"/>
      <c r="L754" s="15"/>
      <c r="M754" s="15" t="s">
        <v>3416</v>
      </c>
      <c r="N754" s="15" t="s">
        <v>3416</v>
      </c>
      <c r="O754" s="15" t="s">
        <v>3416</v>
      </c>
      <c r="P754" s="15"/>
      <c r="Q754" s="15"/>
      <c r="R754" s="15"/>
      <c r="S754" s="15" t="s">
        <v>1568</v>
      </c>
      <c r="T754" s="38">
        <v>4</v>
      </c>
      <c r="U754" s="95"/>
      <c r="V754" s="95"/>
      <c r="W754" s="95"/>
      <c r="X754" s="95"/>
      <c r="Y754" s="95"/>
      <c r="Z754" s="15"/>
      <c r="AA754" s="15"/>
      <c r="AB754" s="39">
        <f t="shared" si="55"/>
        <v>14</v>
      </c>
      <c r="AC754" s="39">
        <f t="shared" si="56"/>
        <v>3</v>
      </c>
      <c r="AD754" s="96" t="s">
        <v>3417</v>
      </c>
      <c r="AE754" s="15" t="str">
        <f t="shared" si="57"/>
        <v/>
      </c>
      <c r="AF754" s="39"/>
      <c r="AG754" s="39" t="s">
        <v>1560</v>
      </c>
      <c r="AH754" s="39" t="s">
        <v>1561</v>
      </c>
      <c r="AI754" s="39" t="s">
        <v>1561</v>
      </c>
      <c r="AJ754" s="39" t="s">
        <v>1561</v>
      </c>
      <c r="AK754" s="39" t="s">
        <v>1561</v>
      </c>
      <c r="AL754" s="15"/>
      <c r="AM754" s="15"/>
      <c r="AN754" s="15"/>
      <c r="AO754" s="39"/>
      <c r="AP754" s="89">
        <f t="shared" si="58"/>
        <v>0</v>
      </c>
      <c r="AQ754" s="13" t="str">
        <f t="shared" si="59"/>
        <v>Inzet Pol SGBOHIN</v>
      </c>
    </row>
    <row r="755" spans="1:43" x14ac:dyDescent="0.25">
      <c r="A755" s="15" t="s">
        <v>3404</v>
      </c>
      <c r="B755" s="15" t="s">
        <v>1608</v>
      </c>
      <c r="C755" s="15">
        <v>5</v>
      </c>
      <c r="D755" s="15" t="s">
        <v>3418</v>
      </c>
      <c r="E755" s="94">
        <v>200012034</v>
      </c>
      <c r="F755" s="15">
        <v>200033085</v>
      </c>
      <c r="G755" s="15" t="s">
        <v>3406</v>
      </c>
      <c r="H755" s="15" t="s">
        <v>3406</v>
      </c>
      <c r="I755" s="15" t="s">
        <v>3406</v>
      </c>
      <c r="J755" s="15"/>
      <c r="K755" s="15"/>
      <c r="L755" s="15"/>
      <c r="M755" s="15" t="s">
        <v>3419</v>
      </c>
      <c r="N755" s="15" t="s">
        <v>3419</v>
      </c>
      <c r="O755" s="15" t="s">
        <v>3419</v>
      </c>
      <c r="P755" s="15"/>
      <c r="Q755" s="15"/>
      <c r="R755" s="15"/>
      <c r="S755" s="15" t="s">
        <v>1568</v>
      </c>
      <c r="T755" s="38">
        <v>4</v>
      </c>
      <c r="U755" s="95"/>
      <c r="V755" s="95"/>
      <c r="W755" s="95"/>
      <c r="X755" s="95"/>
      <c r="Y755" s="95"/>
      <c r="Z755" s="15"/>
      <c r="AA755" s="15"/>
      <c r="AB755" s="39">
        <f t="shared" si="55"/>
        <v>14</v>
      </c>
      <c r="AC755" s="39">
        <f t="shared" si="56"/>
        <v>4</v>
      </c>
      <c r="AD755" s="96" t="s">
        <v>3420</v>
      </c>
      <c r="AE755" s="15" t="str">
        <f t="shared" si="57"/>
        <v/>
      </c>
      <c r="AF755" s="39"/>
      <c r="AG755" s="39" t="s">
        <v>1560</v>
      </c>
      <c r="AH755" s="39" t="s">
        <v>1561</v>
      </c>
      <c r="AI755" s="39" t="s">
        <v>1561</v>
      </c>
      <c r="AJ755" s="39" t="s">
        <v>1561</v>
      </c>
      <c r="AK755" s="39" t="s">
        <v>1561</v>
      </c>
      <c r="AL755" s="15"/>
      <c r="AM755" s="15"/>
      <c r="AN755" s="15"/>
      <c r="AO755" s="39"/>
      <c r="AP755" s="89">
        <f t="shared" si="58"/>
        <v>0</v>
      </c>
      <c r="AQ755" s="13" t="str">
        <f t="shared" si="59"/>
        <v>Inzet Pol SGBOHINT</v>
      </c>
    </row>
    <row r="756" spans="1:43" x14ac:dyDescent="0.25">
      <c r="A756" s="15" t="s">
        <v>3404</v>
      </c>
      <c r="B756" s="15" t="s">
        <v>1608</v>
      </c>
      <c r="C756" s="15">
        <v>6</v>
      </c>
      <c r="D756" s="15" t="s">
        <v>3421</v>
      </c>
      <c r="E756" s="94">
        <v>200012034</v>
      </c>
      <c r="F756" s="15">
        <v>200033087</v>
      </c>
      <c r="G756" s="15" t="s">
        <v>3406</v>
      </c>
      <c r="H756" s="15" t="s">
        <v>3406</v>
      </c>
      <c r="I756" s="15" t="s">
        <v>3406</v>
      </c>
      <c r="J756" s="15"/>
      <c r="K756" s="15"/>
      <c r="L756" s="15"/>
      <c r="M756" s="15" t="s">
        <v>3422</v>
      </c>
      <c r="N756" s="15" t="s">
        <v>3422</v>
      </c>
      <c r="O756" s="15" t="s">
        <v>3422</v>
      </c>
      <c r="P756" s="15"/>
      <c r="Q756" s="15"/>
      <c r="R756" s="15"/>
      <c r="S756" s="15" t="s">
        <v>1568</v>
      </c>
      <c r="T756" s="38">
        <v>4</v>
      </c>
      <c r="U756" s="95"/>
      <c r="V756" s="95"/>
      <c r="W756" s="95"/>
      <c r="X756" s="95"/>
      <c r="Y756" s="95"/>
      <c r="Z756" s="15"/>
      <c r="AA756" s="15"/>
      <c r="AB756" s="39">
        <f t="shared" si="55"/>
        <v>14</v>
      </c>
      <c r="AC756" s="39">
        <f t="shared" si="56"/>
        <v>4</v>
      </c>
      <c r="AD756" s="96" t="s">
        <v>3423</v>
      </c>
      <c r="AE756" s="15" t="str">
        <f t="shared" si="57"/>
        <v/>
      </c>
      <c r="AF756" s="39"/>
      <c r="AG756" s="39" t="s">
        <v>1560</v>
      </c>
      <c r="AH756" s="39" t="s">
        <v>1561</v>
      </c>
      <c r="AI756" s="39" t="s">
        <v>1561</v>
      </c>
      <c r="AJ756" s="39" t="s">
        <v>1561</v>
      </c>
      <c r="AK756" s="39" t="s">
        <v>1561</v>
      </c>
      <c r="AL756" s="15"/>
      <c r="AM756" s="15"/>
      <c r="AN756" s="15"/>
      <c r="AO756" s="39"/>
      <c r="AP756" s="89">
        <f t="shared" si="58"/>
        <v>0</v>
      </c>
      <c r="AQ756" s="13" t="str">
        <f t="shared" si="59"/>
        <v>Inzet Pol SGBOHMOB</v>
      </c>
    </row>
    <row r="757" spans="1:43" x14ac:dyDescent="0.25">
      <c r="A757" s="15" t="s">
        <v>3404</v>
      </c>
      <c r="B757" s="15" t="s">
        <v>1608</v>
      </c>
      <c r="C757" s="15">
        <v>7</v>
      </c>
      <c r="D757" s="15" t="s">
        <v>3424</v>
      </c>
      <c r="E757" s="94">
        <v>200012034</v>
      </c>
      <c r="F757" s="15">
        <v>200033086</v>
      </c>
      <c r="G757" s="15" t="s">
        <v>3406</v>
      </c>
      <c r="H757" s="15" t="s">
        <v>3406</v>
      </c>
      <c r="I757" s="15" t="s">
        <v>3406</v>
      </c>
      <c r="J757" s="15"/>
      <c r="K757" s="15"/>
      <c r="L757" s="15"/>
      <c r="M757" s="15" t="s">
        <v>3425</v>
      </c>
      <c r="N757" s="15" t="s">
        <v>3425</v>
      </c>
      <c r="O757" s="15" t="s">
        <v>3425</v>
      </c>
      <c r="P757" s="15"/>
      <c r="Q757" s="15"/>
      <c r="R757" s="15"/>
      <c r="S757" s="15" t="s">
        <v>1568</v>
      </c>
      <c r="T757" s="38">
        <v>4</v>
      </c>
      <c r="U757" s="95"/>
      <c r="V757" s="95"/>
      <c r="W757" s="95"/>
      <c r="X757" s="95"/>
      <c r="Y757" s="95"/>
      <c r="Z757" s="15"/>
      <c r="AA757" s="15"/>
      <c r="AB757" s="39">
        <f t="shared" si="55"/>
        <v>14</v>
      </c>
      <c r="AC757" s="39">
        <f t="shared" si="56"/>
        <v>4</v>
      </c>
      <c r="AD757" s="96" t="s">
        <v>3426</v>
      </c>
      <c r="AE757" s="15" t="str">
        <f t="shared" si="57"/>
        <v/>
      </c>
      <c r="AF757" s="39"/>
      <c r="AG757" s="39" t="s">
        <v>1560</v>
      </c>
      <c r="AH757" s="39" t="s">
        <v>1561</v>
      </c>
      <c r="AI757" s="39" t="s">
        <v>1561</v>
      </c>
      <c r="AJ757" s="39" t="s">
        <v>1561</v>
      </c>
      <c r="AK757" s="39" t="s">
        <v>1561</v>
      </c>
      <c r="AL757" s="15"/>
      <c r="AM757" s="15"/>
      <c r="AN757" s="15"/>
      <c r="AO757" s="39"/>
      <c r="AP757" s="89">
        <f t="shared" si="58"/>
        <v>0</v>
      </c>
      <c r="AQ757" s="13" t="str">
        <f t="shared" si="59"/>
        <v>Inzet Pol SGBOHOHA</v>
      </c>
    </row>
    <row r="758" spans="1:43" x14ac:dyDescent="0.25">
      <c r="A758" s="15" t="s">
        <v>3404</v>
      </c>
      <c r="B758" s="15" t="s">
        <v>1608</v>
      </c>
      <c r="C758" s="15">
        <v>8</v>
      </c>
      <c r="D758" s="15" t="s">
        <v>3427</v>
      </c>
      <c r="E758" s="94">
        <v>200012034</v>
      </c>
      <c r="F758" s="15">
        <v>200033088</v>
      </c>
      <c r="G758" s="15" t="s">
        <v>3406</v>
      </c>
      <c r="H758" s="15" t="s">
        <v>3406</v>
      </c>
      <c r="I758" s="15" t="s">
        <v>3406</v>
      </c>
      <c r="J758" s="15"/>
      <c r="K758" s="15"/>
      <c r="L758" s="15"/>
      <c r="M758" s="15" t="s">
        <v>3428</v>
      </c>
      <c r="N758" s="15" t="s">
        <v>3428</v>
      </c>
      <c r="O758" s="15" t="s">
        <v>3428</v>
      </c>
      <c r="P758" s="15"/>
      <c r="Q758" s="15"/>
      <c r="R758" s="15"/>
      <c r="S758" s="15" t="s">
        <v>1568</v>
      </c>
      <c r="T758" s="38">
        <v>4</v>
      </c>
      <c r="U758" s="95"/>
      <c r="V758" s="95"/>
      <c r="W758" s="95"/>
      <c r="X758" s="95"/>
      <c r="Y758" s="95"/>
      <c r="Z758" s="15"/>
      <c r="AA758" s="15"/>
      <c r="AB758" s="39">
        <f t="shared" si="55"/>
        <v>14</v>
      </c>
      <c r="AC758" s="39">
        <f t="shared" si="56"/>
        <v>3</v>
      </c>
      <c r="AD758" s="96" t="s">
        <v>3429</v>
      </c>
      <c r="AE758" s="15" t="str">
        <f t="shared" si="57"/>
        <v/>
      </c>
      <c r="AF758" s="39"/>
      <c r="AG758" s="39" t="s">
        <v>1560</v>
      </c>
      <c r="AH758" s="39" t="s">
        <v>1561</v>
      </c>
      <c r="AI758" s="39" t="s">
        <v>1561</v>
      </c>
      <c r="AJ758" s="39" t="s">
        <v>1561</v>
      </c>
      <c r="AK758" s="39" t="s">
        <v>1561</v>
      </c>
      <c r="AL758" s="15"/>
      <c r="AM758" s="15"/>
      <c r="AN758" s="15"/>
      <c r="AO758" s="39"/>
      <c r="AP758" s="89">
        <f t="shared" si="58"/>
        <v>0</v>
      </c>
      <c r="AQ758" s="13" t="str">
        <f t="shared" si="59"/>
        <v>Inzet Pol SGBOHON</v>
      </c>
    </row>
    <row r="759" spans="1:43" x14ac:dyDescent="0.25">
      <c r="A759" s="15" t="s">
        <v>3404</v>
      </c>
      <c r="B759" s="15" t="s">
        <v>1608</v>
      </c>
      <c r="C759" s="15">
        <v>9</v>
      </c>
      <c r="D759" s="15" t="s">
        <v>3430</v>
      </c>
      <c r="E759" s="94">
        <v>200012034</v>
      </c>
      <c r="F759" s="15">
        <v>200033089</v>
      </c>
      <c r="G759" s="15" t="s">
        <v>3406</v>
      </c>
      <c r="H759" s="15" t="s">
        <v>3406</v>
      </c>
      <c r="I759" s="15" t="s">
        <v>3406</v>
      </c>
      <c r="J759" s="15"/>
      <c r="K759" s="15"/>
      <c r="L759" s="15"/>
      <c r="M759" s="15" t="s">
        <v>3431</v>
      </c>
      <c r="N759" s="15" t="s">
        <v>3431</v>
      </c>
      <c r="O759" s="15" t="s">
        <v>3431</v>
      </c>
      <c r="P759" s="15"/>
      <c r="Q759" s="15"/>
      <c r="R759" s="15"/>
      <c r="S759" s="15" t="s">
        <v>1568</v>
      </c>
      <c r="T759" s="38">
        <v>4</v>
      </c>
      <c r="U759" s="95"/>
      <c r="V759" s="95"/>
      <c r="W759" s="95"/>
      <c r="X759" s="95"/>
      <c r="Y759" s="95"/>
      <c r="Z759" s="15"/>
      <c r="AA759" s="15"/>
      <c r="AB759" s="39">
        <f t="shared" si="55"/>
        <v>14</v>
      </c>
      <c r="AC759" s="39">
        <f t="shared" si="56"/>
        <v>5</v>
      </c>
      <c r="AD759" s="96" t="s">
        <v>3432</v>
      </c>
      <c r="AE759" s="15" t="str">
        <f t="shared" si="57"/>
        <v/>
      </c>
      <c r="AF759" s="39"/>
      <c r="AG759" s="39" t="s">
        <v>1560</v>
      </c>
      <c r="AH759" s="39" t="s">
        <v>1561</v>
      </c>
      <c r="AI759" s="39" t="s">
        <v>1561</v>
      </c>
      <c r="AJ759" s="39" t="s">
        <v>1561</v>
      </c>
      <c r="AK759" s="39" t="s">
        <v>1561</v>
      </c>
      <c r="AL759" s="15"/>
      <c r="AM759" s="15"/>
      <c r="AN759" s="15"/>
      <c r="AO759" s="39"/>
      <c r="AP759" s="89">
        <f t="shared" si="58"/>
        <v>0</v>
      </c>
      <c r="AQ759" s="13" t="str">
        <f t="shared" si="59"/>
        <v>Inzet Pol SGBOHOPEX</v>
      </c>
    </row>
    <row r="760" spans="1:43" x14ac:dyDescent="0.25">
      <c r="A760" s="15" t="s">
        <v>3404</v>
      </c>
      <c r="B760" s="15" t="s">
        <v>1608</v>
      </c>
      <c r="C760" s="15">
        <v>10</v>
      </c>
      <c r="D760" s="15" t="s">
        <v>3433</v>
      </c>
      <c r="E760" s="94">
        <v>200012034</v>
      </c>
      <c r="F760" s="15">
        <v>200033090</v>
      </c>
      <c r="G760" s="15" t="s">
        <v>3406</v>
      </c>
      <c r="H760" s="15" t="s">
        <v>3406</v>
      </c>
      <c r="I760" s="15" t="s">
        <v>3406</v>
      </c>
      <c r="J760" s="15"/>
      <c r="K760" s="15"/>
      <c r="L760" s="15"/>
      <c r="M760" s="15" t="s">
        <v>3434</v>
      </c>
      <c r="N760" s="15" t="s">
        <v>3434</v>
      </c>
      <c r="O760" s="15" t="s">
        <v>3434</v>
      </c>
      <c r="P760" s="15"/>
      <c r="Q760" s="15"/>
      <c r="R760" s="15"/>
      <c r="S760" s="15" t="s">
        <v>1568</v>
      </c>
      <c r="T760" s="38">
        <v>4</v>
      </c>
      <c r="U760" s="95"/>
      <c r="V760" s="95"/>
      <c r="W760" s="95"/>
      <c r="X760" s="95"/>
      <c r="Y760" s="95"/>
      <c r="Z760" s="15"/>
      <c r="AA760" s="15"/>
      <c r="AB760" s="39">
        <f t="shared" si="55"/>
        <v>14</v>
      </c>
      <c r="AC760" s="39">
        <f t="shared" si="56"/>
        <v>4</v>
      </c>
      <c r="AD760" s="96" t="s">
        <v>3435</v>
      </c>
      <c r="AE760" s="15" t="str">
        <f t="shared" si="57"/>
        <v/>
      </c>
      <c r="AF760" s="39"/>
      <c r="AG760" s="39" t="s">
        <v>1560</v>
      </c>
      <c r="AH760" s="39" t="s">
        <v>1561</v>
      </c>
      <c r="AI760" s="39" t="s">
        <v>1561</v>
      </c>
      <c r="AJ760" s="39" t="s">
        <v>1561</v>
      </c>
      <c r="AK760" s="39" t="s">
        <v>1561</v>
      </c>
      <c r="AL760" s="15"/>
      <c r="AM760" s="15"/>
      <c r="AN760" s="15"/>
      <c r="AO760" s="39"/>
      <c r="AP760" s="89">
        <f t="shared" si="58"/>
        <v>0</v>
      </c>
      <c r="AQ760" s="13" t="str">
        <f t="shared" si="59"/>
        <v>Inzet Pol SGBOHOPS</v>
      </c>
    </row>
    <row r="761" spans="1:43" x14ac:dyDescent="0.25">
      <c r="A761" s="15" t="s">
        <v>3436</v>
      </c>
      <c r="B761" s="15" t="s">
        <v>1608</v>
      </c>
      <c r="C761" s="15">
        <v>1</v>
      </c>
      <c r="D761" s="15" t="s">
        <v>3437</v>
      </c>
      <c r="E761" s="94">
        <v>200011986</v>
      </c>
      <c r="F761" s="15">
        <v>200032682</v>
      </c>
      <c r="G761" s="15" t="s">
        <v>3438</v>
      </c>
      <c r="H761" s="15" t="s">
        <v>3438</v>
      </c>
      <c r="I761" s="15" t="s">
        <v>3438</v>
      </c>
      <c r="J761" s="15"/>
      <c r="K761" s="15">
        <v>73</v>
      </c>
      <c r="L761" s="15">
        <v>14</v>
      </c>
      <c r="M761" s="15" t="s">
        <v>3439</v>
      </c>
      <c r="N761" s="15" t="s">
        <v>3439</v>
      </c>
      <c r="O761" s="15" t="s">
        <v>3439</v>
      </c>
      <c r="P761" s="15"/>
      <c r="Q761" s="15"/>
      <c r="R761" s="15"/>
      <c r="S761" s="15" t="s">
        <v>187</v>
      </c>
      <c r="T761" s="38">
        <v>5</v>
      </c>
      <c r="U761" s="95"/>
      <c r="V761" s="95"/>
      <c r="W761" s="95"/>
      <c r="X761" s="95"/>
      <c r="Y761" s="95"/>
      <c r="Z761" s="15"/>
      <c r="AA761" s="15"/>
      <c r="AB761" s="39">
        <f t="shared" si="55"/>
        <v>9</v>
      </c>
      <c r="AC761" s="39">
        <f t="shared" si="56"/>
        <v>3</v>
      </c>
      <c r="AD761" s="96" t="s">
        <v>3440</v>
      </c>
      <c r="AE761" s="15" t="str">
        <f t="shared" si="57"/>
        <v/>
      </c>
      <c r="AF761" s="39"/>
      <c r="AG761" s="39" t="s">
        <v>1560</v>
      </c>
      <c r="AH761" s="39" t="s">
        <v>1613</v>
      </c>
      <c r="AI761" s="39" t="s">
        <v>1561</v>
      </c>
      <c r="AJ761" s="39" t="s">
        <v>1613</v>
      </c>
      <c r="AK761" s="39" t="s">
        <v>1561</v>
      </c>
      <c r="AL761" s="15"/>
      <c r="AM761" s="15"/>
      <c r="AN761" s="15"/>
      <c r="AO761" s="39"/>
      <c r="AP761" s="89">
        <f t="shared" si="58"/>
        <v>0</v>
      </c>
      <c r="AQ761" s="13" t="str">
        <f t="shared" si="59"/>
        <v>Inzet SARKWC</v>
      </c>
    </row>
    <row r="762" spans="1:43" x14ac:dyDescent="0.25">
      <c r="A762" s="15" t="s">
        <v>3436</v>
      </c>
      <c r="B762" s="15" t="s">
        <v>1608</v>
      </c>
      <c r="C762" s="15">
        <v>2</v>
      </c>
      <c r="D762" s="15" t="s">
        <v>3441</v>
      </c>
      <c r="E762" s="94">
        <v>200011986</v>
      </c>
      <c r="F762" s="15">
        <v>200009462</v>
      </c>
      <c r="G762" s="15" t="s">
        <v>3438</v>
      </c>
      <c r="H762" s="15" t="s">
        <v>3438</v>
      </c>
      <c r="I762" s="15" t="s">
        <v>3438</v>
      </c>
      <c r="J762" s="15"/>
      <c r="K762" s="15">
        <v>73</v>
      </c>
      <c r="L762" s="15">
        <v>14</v>
      </c>
      <c r="M762" s="15" t="s">
        <v>3439</v>
      </c>
      <c r="N762" s="15" t="s">
        <v>3439</v>
      </c>
      <c r="O762" s="15" t="s">
        <v>3439</v>
      </c>
      <c r="P762" s="15"/>
      <c r="Q762" s="15"/>
      <c r="R762" s="15"/>
      <c r="S762" s="15" t="s">
        <v>187</v>
      </c>
      <c r="T762" s="38">
        <v>5</v>
      </c>
      <c r="U762" s="95"/>
      <c r="V762" s="95"/>
      <c r="W762" s="95"/>
      <c r="X762" s="95"/>
      <c r="Y762" s="95"/>
      <c r="Z762" s="15"/>
      <c r="AA762" s="15"/>
      <c r="AB762" s="39">
        <f t="shared" si="55"/>
        <v>9</v>
      </c>
      <c r="AC762" s="39">
        <f t="shared" si="56"/>
        <v>15</v>
      </c>
      <c r="AD762" s="96" t="s">
        <v>3442</v>
      </c>
      <c r="AE762" s="15" t="str">
        <f t="shared" si="57"/>
        <v>(Lifeguards KNRM)</v>
      </c>
      <c r="AF762" s="39"/>
      <c r="AG762" s="39" t="s">
        <v>1560</v>
      </c>
      <c r="AH762" s="39" t="s">
        <v>1613</v>
      </c>
      <c r="AI762" s="39" t="s">
        <v>1561</v>
      </c>
      <c r="AJ762" s="39" t="s">
        <v>1613</v>
      </c>
      <c r="AK762" s="39" t="s">
        <v>1613</v>
      </c>
      <c r="AL762" s="15"/>
      <c r="AM762" s="99" t="s">
        <v>3441</v>
      </c>
      <c r="AN762" s="15"/>
      <c r="AO762" s="39"/>
      <c r="AP762" s="89">
        <f t="shared" si="58"/>
        <v>15</v>
      </c>
      <c r="AQ762" s="13" t="str">
        <f t="shared" si="59"/>
        <v>Inzet SARLifeguards KNRM</v>
      </c>
    </row>
    <row r="763" spans="1:43" x14ac:dyDescent="0.25">
      <c r="A763" s="15" t="s">
        <v>3436</v>
      </c>
      <c r="B763" s="15" t="s">
        <v>1608</v>
      </c>
      <c r="C763" s="15">
        <v>3</v>
      </c>
      <c r="D763" s="15" t="s">
        <v>2501</v>
      </c>
      <c r="E763" s="94">
        <v>200011986</v>
      </c>
      <c r="F763" s="15">
        <v>200033147</v>
      </c>
      <c r="G763" s="15" t="s">
        <v>3438</v>
      </c>
      <c r="H763" s="15" t="s">
        <v>3438</v>
      </c>
      <c r="I763" s="15" t="s">
        <v>3438</v>
      </c>
      <c r="J763" s="15"/>
      <c r="K763" s="15">
        <v>73</v>
      </c>
      <c r="L763" s="15">
        <v>14</v>
      </c>
      <c r="M763" s="15" t="s">
        <v>3439</v>
      </c>
      <c r="N763" s="15" t="s">
        <v>3439</v>
      </c>
      <c r="O763" s="15" t="s">
        <v>3439</v>
      </c>
      <c r="P763" s="15"/>
      <c r="Q763" s="15"/>
      <c r="R763" s="15"/>
      <c r="S763" s="15" t="s">
        <v>187</v>
      </c>
      <c r="T763" s="38">
        <v>5</v>
      </c>
      <c r="U763" s="95"/>
      <c r="V763" s="95"/>
      <c r="W763" s="95"/>
      <c r="X763" s="95"/>
      <c r="Y763" s="95"/>
      <c r="Z763" s="15"/>
      <c r="AA763" s="15"/>
      <c r="AB763" s="39">
        <f t="shared" si="55"/>
        <v>9</v>
      </c>
      <c r="AC763" s="39">
        <f t="shared" si="56"/>
        <v>15</v>
      </c>
      <c r="AD763" s="96" t="s">
        <v>3443</v>
      </c>
      <c r="AE763" s="15" t="str">
        <f t="shared" si="57"/>
        <v>(First Responder SAR)</v>
      </c>
      <c r="AF763" s="39"/>
      <c r="AG763" s="39" t="s">
        <v>1560</v>
      </c>
      <c r="AH763" s="39" t="s">
        <v>1613</v>
      </c>
      <c r="AI763" s="39" t="s">
        <v>1561</v>
      </c>
      <c r="AJ763" s="39" t="s">
        <v>1613</v>
      </c>
      <c r="AK763" s="39" t="s">
        <v>1613</v>
      </c>
      <c r="AL763" s="15"/>
      <c r="AM763" s="99" t="s">
        <v>12102</v>
      </c>
      <c r="AN763" s="15"/>
      <c r="AO763" s="39"/>
      <c r="AP763" s="89">
        <f t="shared" si="58"/>
        <v>19</v>
      </c>
      <c r="AQ763" s="13" t="str">
        <f t="shared" si="59"/>
        <v>Inzet SARFirst Responder</v>
      </c>
    </row>
    <row r="764" spans="1:43" x14ac:dyDescent="0.25">
      <c r="A764" s="15" t="s">
        <v>3436</v>
      </c>
      <c r="B764" s="15" t="s">
        <v>1608</v>
      </c>
      <c r="C764" s="15">
        <v>4</v>
      </c>
      <c r="D764" s="15" t="s">
        <v>3444</v>
      </c>
      <c r="E764" s="94">
        <v>200011986</v>
      </c>
      <c r="F764" s="15">
        <v>200032683</v>
      </c>
      <c r="G764" s="15" t="s">
        <v>3438</v>
      </c>
      <c r="H764" s="15" t="s">
        <v>3438</v>
      </c>
      <c r="I764" s="15" t="s">
        <v>3438</v>
      </c>
      <c r="J764" s="15"/>
      <c r="K764" s="15">
        <v>73</v>
      </c>
      <c r="L764" s="15">
        <v>14</v>
      </c>
      <c r="M764" s="15" t="s">
        <v>3439</v>
      </c>
      <c r="N764" s="15" t="s">
        <v>3439</v>
      </c>
      <c r="O764" s="15" t="s">
        <v>3439</v>
      </c>
      <c r="P764" s="15"/>
      <c r="Q764" s="15"/>
      <c r="R764" s="15"/>
      <c r="S764" s="15" t="s">
        <v>187</v>
      </c>
      <c r="T764" s="38">
        <v>5</v>
      </c>
      <c r="U764" s="95"/>
      <c r="V764" s="95"/>
      <c r="W764" s="95"/>
      <c r="X764" s="95"/>
      <c r="Y764" s="95"/>
      <c r="Z764" s="15"/>
      <c r="AA764" s="15"/>
      <c r="AB764" s="39">
        <f t="shared" si="55"/>
        <v>9</v>
      </c>
      <c r="AC764" s="39">
        <f t="shared" si="56"/>
        <v>16</v>
      </c>
      <c r="AD764" s="96" t="s">
        <v>3445</v>
      </c>
      <c r="AE764" s="15" t="str">
        <f t="shared" si="57"/>
        <v>(Standwacht)</v>
      </c>
      <c r="AF764" s="39"/>
      <c r="AG764" s="39" t="s">
        <v>1560</v>
      </c>
      <c r="AH764" s="39" t="s">
        <v>1613</v>
      </c>
      <c r="AI764" s="39" t="s">
        <v>1561</v>
      </c>
      <c r="AJ764" s="39" t="s">
        <v>1613</v>
      </c>
      <c r="AK764" s="39" t="s">
        <v>1613</v>
      </c>
      <c r="AL764" s="15"/>
      <c r="AM764" s="99" t="s">
        <v>12103</v>
      </c>
      <c r="AN764" s="15"/>
      <c r="AO764" s="39"/>
      <c r="AP764" s="89">
        <f t="shared" si="58"/>
        <v>10</v>
      </c>
      <c r="AQ764" s="13" t="str">
        <f t="shared" si="59"/>
        <v>Inzet SARRedBrig. Strandw</v>
      </c>
    </row>
    <row r="765" spans="1:43" x14ac:dyDescent="0.25">
      <c r="A765" s="15" t="s">
        <v>3436</v>
      </c>
      <c r="B765" s="15" t="s">
        <v>1608</v>
      </c>
      <c r="C765" s="15">
        <v>5</v>
      </c>
      <c r="D765" s="15" t="s">
        <v>3446</v>
      </c>
      <c r="E765" s="94">
        <v>200011986</v>
      </c>
      <c r="F765" s="15">
        <v>200032684</v>
      </c>
      <c r="G765" s="15" t="s">
        <v>3438</v>
      </c>
      <c r="H765" s="15" t="s">
        <v>3438</v>
      </c>
      <c r="I765" s="15" t="s">
        <v>3438</v>
      </c>
      <c r="J765" s="15"/>
      <c r="K765" s="15">
        <v>73</v>
      </c>
      <c r="L765" s="15">
        <v>14</v>
      </c>
      <c r="M765" s="15" t="s">
        <v>3439</v>
      </c>
      <c r="N765" s="15" t="s">
        <v>3439</v>
      </c>
      <c r="O765" s="15" t="s">
        <v>3439</v>
      </c>
      <c r="P765" s="15"/>
      <c r="Q765" s="15"/>
      <c r="R765" s="15"/>
      <c r="S765" s="15" t="s">
        <v>187</v>
      </c>
      <c r="T765" s="38">
        <v>5</v>
      </c>
      <c r="U765" s="95"/>
      <c r="V765" s="95"/>
      <c r="W765" s="95"/>
      <c r="X765" s="95"/>
      <c r="Y765" s="95"/>
      <c r="Z765" s="15"/>
      <c r="AA765" s="15"/>
      <c r="AB765" s="39">
        <f t="shared" si="55"/>
        <v>9</v>
      </c>
      <c r="AC765" s="39">
        <f t="shared" si="56"/>
        <v>15</v>
      </c>
      <c r="AD765" s="96" t="s">
        <v>3447</v>
      </c>
      <c r="AE765" s="15" t="str">
        <f t="shared" si="57"/>
        <v/>
      </c>
      <c r="AF765" s="39"/>
      <c r="AG765" s="39" t="s">
        <v>1560</v>
      </c>
      <c r="AH765" s="39" t="s">
        <v>1613</v>
      </c>
      <c r="AI765" s="39" t="s">
        <v>1561</v>
      </c>
      <c r="AJ765" s="39" t="s">
        <v>1613</v>
      </c>
      <c r="AK765" s="39" t="s">
        <v>1561</v>
      </c>
      <c r="AL765" s="15"/>
      <c r="AM765" s="15"/>
      <c r="AN765" s="15"/>
      <c r="AO765" s="39"/>
      <c r="AP765" s="89">
        <f t="shared" si="58"/>
        <v>0</v>
      </c>
      <c r="AQ765" s="13" t="str">
        <f t="shared" si="59"/>
        <v>Inzet SARReddingsbrigade</v>
      </c>
    </row>
    <row r="766" spans="1:43" x14ac:dyDescent="0.25">
      <c r="A766" s="15" t="s">
        <v>3436</v>
      </c>
      <c r="B766" s="15" t="s">
        <v>1608</v>
      </c>
      <c r="C766" s="15">
        <v>6</v>
      </c>
      <c r="D766" s="15" t="s">
        <v>3448</v>
      </c>
      <c r="E766" s="94">
        <v>200011986</v>
      </c>
      <c r="F766" s="15">
        <v>200032685</v>
      </c>
      <c r="G766" s="15" t="s">
        <v>3438</v>
      </c>
      <c r="H766" s="15" t="s">
        <v>3438</v>
      </c>
      <c r="I766" s="15" t="s">
        <v>3438</v>
      </c>
      <c r="J766" s="15"/>
      <c r="K766" s="15">
        <v>73</v>
      </c>
      <c r="L766" s="15">
        <v>14</v>
      </c>
      <c r="M766" s="15" t="s">
        <v>3439</v>
      </c>
      <c r="N766" s="15" t="s">
        <v>3439</v>
      </c>
      <c r="O766" s="15" t="s">
        <v>3439</v>
      </c>
      <c r="P766" s="15"/>
      <c r="Q766" s="15"/>
      <c r="R766" s="15"/>
      <c r="S766" s="15" t="s">
        <v>187</v>
      </c>
      <c r="T766" s="38">
        <v>5</v>
      </c>
      <c r="U766" s="95"/>
      <c r="V766" s="95"/>
      <c r="W766" s="95"/>
      <c r="X766" s="95"/>
      <c r="Y766" s="95"/>
      <c r="Z766" s="15"/>
      <c r="AA766" s="15"/>
      <c r="AB766" s="39">
        <f t="shared" si="55"/>
        <v>9</v>
      </c>
      <c r="AC766" s="39">
        <f t="shared" si="56"/>
        <v>16</v>
      </c>
      <c r="AD766" s="96" t="s">
        <v>3449</v>
      </c>
      <c r="AE766" s="15" t="str">
        <f t="shared" si="57"/>
        <v/>
      </c>
      <c r="AF766" s="39"/>
      <c r="AG766" s="39" t="s">
        <v>1560</v>
      </c>
      <c r="AH766" s="39" t="s">
        <v>1613</v>
      </c>
      <c r="AI766" s="39" t="s">
        <v>1561</v>
      </c>
      <c r="AJ766" s="39" t="s">
        <v>1613</v>
      </c>
      <c r="AK766" s="39" t="s">
        <v>1561</v>
      </c>
      <c r="AL766" s="15"/>
      <c r="AM766" s="15"/>
      <c r="AN766" s="15"/>
      <c r="AO766" s="39"/>
      <c r="AP766" s="89">
        <f t="shared" si="58"/>
        <v>0</v>
      </c>
      <c r="AQ766" s="13" t="str">
        <f t="shared" si="59"/>
        <v>Inzet SARReddingboot KNRM</v>
      </c>
    </row>
    <row r="767" spans="1:43" x14ac:dyDescent="0.25">
      <c r="A767" s="15" t="s">
        <v>3436</v>
      </c>
      <c r="B767" s="15" t="s">
        <v>1608</v>
      </c>
      <c r="C767" s="15">
        <v>7</v>
      </c>
      <c r="D767" s="15" t="s">
        <v>3450</v>
      </c>
      <c r="E767" s="94">
        <v>200011986</v>
      </c>
      <c r="F767" s="15">
        <v>200009463</v>
      </c>
      <c r="G767" s="15" t="s">
        <v>3438</v>
      </c>
      <c r="H767" s="15" t="s">
        <v>3438</v>
      </c>
      <c r="I767" s="15" t="s">
        <v>3438</v>
      </c>
      <c r="J767" s="15"/>
      <c r="K767" s="15">
        <v>73</v>
      </c>
      <c r="L767" s="15">
        <v>14</v>
      </c>
      <c r="M767" s="15" t="s">
        <v>3451</v>
      </c>
      <c r="N767" s="15" t="s">
        <v>3451</v>
      </c>
      <c r="O767" s="15" t="s">
        <v>3451</v>
      </c>
      <c r="P767" s="15"/>
      <c r="Q767" s="15"/>
      <c r="R767" s="15"/>
      <c r="S767" s="15" t="s">
        <v>187</v>
      </c>
      <c r="T767" s="38">
        <v>5</v>
      </c>
      <c r="U767" s="95"/>
      <c r="V767" s="95"/>
      <c r="W767" s="95"/>
      <c r="X767" s="95"/>
      <c r="Y767" s="95"/>
      <c r="Z767" s="15"/>
      <c r="AA767" s="15"/>
      <c r="AB767" s="39">
        <f t="shared" si="55"/>
        <v>9</v>
      </c>
      <c r="AC767" s="39">
        <f t="shared" si="56"/>
        <v>20</v>
      </c>
      <c r="AD767" s="96" t="s">
        <v>3452</v>
      </c>
      <c r="AE767" s="15" t="str">
        <f t="shared" si="57"/>
        <v>(Patiëntvervoer KNRM)</v>
      </c>
      <c r="AF767" s="39"/>
      <c r="AG767" s="39" t="s">
        <v>1560</v>
      </c>
      <c r="AH767" s="39" t="s">
        <v>1613</v>
      </c>
      <c r="AI767" s="39" t="s">
        <v>1561</v>
      </c>
      <c r="AJ767" s="39" t="s">
        <v>1613</v>
      </c>
      <c r="AK767" s="39" t="s">
        <v>1613</v>
      </c>
      <c r="AL767" s="15"/>
      <c r="AM767" s="99" t="s">
        <v>12104</v>
      </c>
      <c r="AN767" s="15"/>
      <c r="AO767" s="39"/>
      <c r="AP767" s="89">
        <f t="shared" si="58"/>
        <v>19</v>
      </c>
      <c r="AQ767" s="13" t="str">
        <f t="shared" si="59"/>
        <v>Inzet SARRedBoot. PatientVerv</v>
      </c>
    </row>
    <row r="768" spans="1:43" x14ac:dyDescent="0.25">
      <c r="A768" s="15" t="s">
        <v>3436</v>
      </c>
      <c r="B768" s="15" t="s">
        <v>1608</v>
      </c>
      <c r="C768" s="15">
        <v>8</v>
      </c>
      <c r="D768" s="15" t="s">
        <v>3453</v>
      </c>
      <c r="E768" s="94">
        <v>200011986</v>
      </c>
      <c r="F768" s="15">
        <v>200033148</v>
      </c>
      <c r="G768" s="15" t="s">
        <v>3438</v>
      </c>
      <c r="H768" s="15" t="s">
        <v>3438</v>
      </c>
      <c r="I768" s="15" t="s">
        <v>3438</v>
      </c>
      <c r="J768" s="15"/>
      <c r="K768" s="15">
        <v>73</v>
      </c>
      <c r="L768" s="15">
        <v>14</v>
      </c>
      <c r="M768" s="15" t="s">
        <v>3439</v>
      </c>
      <c r="N768" s="15" t="s">
        <v>3439</v>
      </c>
      <c r="O768" s="15" t="s">
        <v>3439</v>
      </c>
      <c r="P768" s="15"/>
      <c r="Q768" s="15"/>
      <c r="R768" s="15"/>
      <c r="S768" s="15" t="s">
        <v>187</v>
      </c>
      <c r="T768" s="38">
        <v>5</v>
      </c>
      <c r="U768" s="95"/>
      <c r="V768" s="95"/>
      <c r="W768" s="95"/>
      <c r="X768" s="95"/>
      <c r="Y768" s="95"/>
      <c r="Z768" s="15"/>
      <c r="AA768" s="15"/>
      <c r="AB768" s="39">
        <f t="shared" si="55"/>
        <v>9</v>
      </c>
      <c r="AC768" s="39">
        <f t="shared" si="56"/>
        <v>19</v>
      </c>
      <c r="AD768" s="96" t="s">
        <v>3454</v>
      </c>
      <c r="AE768" s="15" t="str">
        <f t="shared" si="57"/>
        <v>(Schipper KNRM)</v>
      </c>
      <c r="AF768" s="39"/>
      <c r="AG768" s="39" t="s">
        <v>1560</v>
      </c>
      <c r="AH768" s="39" t="s">
        <v>1613</v>
      </c>
      <c r="AI768" s="39" t="s">
        <v>1561</v>
      </c>
      <c r="AJ768" s="39" t="s">
        <v>1613</v>
      </c>
      <c r="AK768" s="39" t="s">
        <v>1613</v>
      </c>
      <c r="AL768" s="15"/>
      <c r="AM768" s="99" t="s">
        <v>12105</v>
      </c>
      <c r="AN768" s="15"/>
      <c r="AO768" s="39"/>
      <c r="AP768" s="89">
        <f t="shared" si="58"/>
        <v>13</v>
      </c>
      <c r="AQ768" s="13" t="str">
        <f t="shared" si="59"/>
        <v>Inzet SARSchipper van Dienst</v>
      </c>
    </row>
    <row r="769" spans="1:43" x14ac:dyDescent="0.25">
      <c r="A769" s="15" t="s">
        <v>3436</v>
      </c>
      <c r="B769" s="15" t="s">
        <v>1608</v>
      </c>
      <c r="C769" s="15">
        <v>9</v>
      </c>
      <c r="D769" s="15" t="s">
        <v>3455</v>
      </c>
      <c r="E769" s="94">
        <v>200011986</v>
      </c>
      <c r="F769" s="15">
        <v>200033149</v>
      </c>
      <c r="G769" s="15" t="s">
        <v>3438</v>
      </c>
      <c r="H769" s="15" t="s">
        <v>3438</v>
      </c>
      <c r="I769" s="15" t="s">
        <v>3438</v>
      </c>
      <c r="J769" s="15"/>
      <c r="K769" s="15">
        <v>73</v>
      </c>
      <c r="L769" s="15">
        <v>14</v>
      </c>
      <c r="M769" s="15" t="s">
        <v>3439</v>
      </c>
      <c r="N769" s="15" t="s">
        <v>3439</v>
      </c>
      <c r="O769" s="15" t="s">
        <v>3439</v>
      </c>
      <c r="P769" s="15"/>
      <c r="Q769" s="15"/>
      <c r="R769" s="15"/>
      <c r="S769" s="15" t="s">
        <v>187</v>
      </c>
      <c r="T769" s="38">
        <v>5</v>
      </c>
      <c r="U769" s="95"/>
      <c r="V769" s="95"/>
      <c r="W769" s="95"/>
      <c r="X769" s="95"/>
      <c r="Y769" s="95"/>
      <c r="Z769" s="15"/>
      <c r="AA769" s="15"/>
      <c r="AB769" s="39">
        <f t="shared" si="55"/>
        <v>9</v>
      </c>
      <c r="AC769" s="39">
        <f t="shared" si="56"/>
        <v>15</v>
      </c>
      <c r="AD769" s="96" t="s">
        <v>3456</v>
      </c>
      <c r="AE769" s="15" t="str">
        <f t="shared" si="57"/>
        <v>(Strandtransport)</v>
      </c>
      <c r="AF769" s="39"/>
      <c r="AG769" s="39" t="s">
        <v>1560</v>
      </c>
      <c r="AH769" s="39" t="s">
        <v>1613</v>
      </c>
      <c r="AI769" s="39" t="s">
        <v>1561</v>
      </c>
      <c r="AJ769" s="39" t="s">
        <v>1613</v>
      </c>
      <c r="AK769" s="39" t="s">
        <v>1613</v>
      </c>
      <c r="AL769" s="15"/>
      <c r="AM769" s="99" t="s">
        <v>3455</v>
      </c>
      <c r="AN769" s="15"/>
      <c r="AO769" s="39"/>
      <c r="AP769" s="89">
        <f t="shared" si="58"/>
        <v>15</v>
      </c>
      <c r="AQ769" s="13" t="str">
        <f t="shared" si="59"/>
        <v>Inzet SARStrandtransport</v>
      </c>
    </row>
    <row r="770" spans="1:43" x14ac:dyDescent="0.25">
      <c r="A770" s="15" t="s">
        <v>3436</v>
      </c>
      <c r="B770" s="15" t="s">
        <v>1608</v>
      </c>
      <c r="C770" s="15">
        <v>10</v>
      </c>
      <c r="D770" s="15" t="s">
        <v>3457</v>
      </c>
      <c r="E770" s="94">
        <v>200011986</v>
      </c>
      <c r="F770" s="15">
        <v>200032686</v>
      </c>
      <c r="G770" s="15" t="s">
        <v>3438</v>
      </c>
      <c r="H770" s="15" t="s">
        <v>3438</v>
      </c>
      <c r="I770" s="15" t="s">
        <v>3438</v>
      </c>
      <c r="J770" s="15"/>
      <c r="K770" s="15">
        <v>73</v>
      </c>
      <c r="L770" s="15">
        <v>14</v>
      </c>
      <c r="M770" s="15" t="s">
        <v>3458</v>
      </c>
      <c r="N770" s="15" t="s">
        <v>3458</v>
      </c>
      <c r="O770" s="15" t="s">
        <v>3458</v>
      </c>
      <c r="P770" s="15"/>
      <c r="Q770" s="15"/>
      <c r="R770" s="15"/>
      <c r="S770" s="15" t="s">
        <v>187</v>
      </c>
      <c r="T770" s="38">
        <v>5</v>
      </c>
      <c r="U770" s="95"/>
      <c r="V770" s="95"/>
      <c r="W770" s="95"/>
      <c r="X770" s="95"/>
      <c r="Y770" s="95"/>
      <c r="Z770" s="15"/>
      <c r="AA770" s="15"/>
      <c r="AB770" s="39">
        <f t="shared" ref="AB770:AB833" si="60">LEN(A770)</f>
        <v>9</v>
      </c>
      <c r="AC770" s="39">
        <f t="shared" ref="AC770:AC833" si="61">LEN(D770)</f>
        <v>18</v>
      </c>
      <c r="AD770" s="96" t="s">
        <v>3459</v>
      </c>
      <c r="AE770" s="15" t="str">
        <f t="shared" ref="AE770:AE833" si="62">IF(CONCATENATE(IF(AI770="Ja",IF(AL770&gt;0,AL770,A770),""),IF(OR(IF(AK770="Ja",IF(AM770&gt;0,AM770,D770),"")="",IF(AI770="Ja",IF(AL770&gt;0,AL770,A770),"")=""),"",": "),IF(AK770="Ja",IF(AM770&gt;0,AM770,D770),""))="","",CONCATENATE("(",CONCATENATE(IF(AI770="Ja",IF(AL770&gt;0,AL770,A770),""),IF(OR(IF(AK770="Ja",IF(AM770&gt;0,AM770,D770),"")="",IF(AI770="Ja",IF(AL770&gt;0,AL770,A770),"")=""),"",": "),IF(AK770="Ja",IF(AM770&gt;0,AM770,D770),"")),")"))</f>
        <v/>
      </c>
      <c r="AF770" s="39"/>
      <c r="AG770" s="39" t="s">
        <v>1560</v>
      </c>
      <c r="AH770" s="39" t="s">
        <v>1613</v>
      </c>
      <c r="AI770" s="39" t="s">
        <v>1561</v>
      </c>
      <c r="AJ770" s="39" t="s">
        <v>1613</v>
      </c>
      <c r="AK770" s="39" t="s">
        <v>1561</v>
      </c>
      <c r="AL770" s="15"/>
      <c r="AM770" s="15"/>
      <c r="AN770" s="15"/>
      <c r="AO770" s="39"/>
      <c r="AP770" s="89">
        <f t="shared" ref="AP770:AP833" si="63">LEN(AM770)</f>
        <v>0</v>
      </c>
      <c r="AQ770" s="13" t="str">
        <f t="shared" ref="AQ770:AQ833" si="64">CONCATENATE(A770,D770)</f>
        <v>Inzet SARKust HV truck KNRM</v>
      </c>
    </row>
    <row r="771" spans="1:43" x14ac:dyDescent="0.25">
      <c r="A771" s="15" t="s">
        <v>3436</v>
      </c>
      <c r="B771" s="15" t="s">
        <v>1608</v>
      </c>
      <c r="C771" s="15">
        <v>11</v>
      </c>
      <c r="D771" s="15" t="s">
        <v>3460</v>
      </c>
      <c r="E771" s="94">
        <v>200011986</v>
      </c>
      <c r="F771" s="15">
        <v>200032687</v>
      </c>
      <c r="G771" s="15" t="s">
        <v>3438</v>
      </c>
      <c r="H771" s="15" t="s">
        <v>3438</v>
      </c>
      <c r="I771" s="15" t="s">
        <v>3438</v>
      </c>
      <c r="J771" s="15"/>
      <c r="K771" s="15">
        <v>73</v>
      </c>
      <c r="L771" s="15">
        <v>14</v>
      </c>
      <c r="M771" s="15" t="s">
        <v>3439</v>
      </c>
      <c r="N771" s="15" t="s">
        <v>3439</v>
      </c>
      <c r="O771" s="15" t="s">
        <v>3439</v>
      </c>
      <c r="P771" s="15"/>
      <c r="Q771" s="15"/>
      <c r="R771" s="15"/>
      <c r="S771" s="15" t="s">
        <v>187</v>
      </c>
      <c r="T771" s="38">
        <v>5</v>
      </c>
      <c r="U771" s="95"/>
      <c r="V771" s="95"/>
      <c r="W771" s="95"/>
      <c r="X771" s="95"/>
      <c r="Y771" s="95"/>
      <c r="Z771" s="15"/>
      <c r="AA771" s="15"/>
      <c r="AB771" s="39">
        <f t="shared" si="60"/>
        <v>9</v>
      </c>
      <c r="AC771" s="39">
        <f t="shared" si="61"/>
        <v>8</v>
      </c>
      <c r="AD771" s="96" t="s">
        <v>3461</v>
      </c>
      <c r="AE771" s="15" t="str">
        <f t="shared" si="62"/>
        <v>(SAR heli)</v>
      </c>
      <c r="AF771" s="39"/>
      <c r="AG771" s="39" t="s">
        <v>1560</v>
      </c>
      <c r="AH771" s="39" t="s">
        <v>1613</v>
      </c>
      <c r="AI771" s="39" t="s">
        <v>1561</v>
      </c>
      <c r="AJ771" s="39" t="s">
        <v>1613</v>
      </c>
      <c r="AK771" s="39" t="s">
        <v>1613</v>
      </c>
      <c r="AL771" s="15"/>
      <c r="AM771" s="99" t="s">
        <v>3460</v>
      </c>
      <c r="AN771" s="15"/>
      <c r="AO771" s="39"/>
      <c r="AP771" s="89">
        <f t="shared" si="63"/>
        <v>8</v>
      </c>
      <c r="AQ771" s="13" t="str">
        <f t="shared" si="64"/>
        <v>Inzet SARSAR heli</v>
      </c>
    </row>
    <row r="772" spans="1:43" x14ac:dyDescent="0.25">
      <c r="A772" s="15" t="s">
        <v>3436</v>
      </c>
      <c r="B772" s="15" t="s">
        <v>1608</v>
      </c>
      <c r="C772" s="15">
        <v>12</v>
      </c>
      <c r="D772" s="15" t="s">
        <v>3462</v>
      </c>
      <c r="E772" s="94">
        <v>200011986</v>
      </c>
      <c r="F772" s="15">
        <v>200032688</v>
      </c>
      <c r="G772" s="15" t="s">
        <v>3438</v>
      </c>
      <c r="H772" s="15" t="s">
        <v>3438</v>
      </c>
      <c r="I772" s="15" t="s">
        <v>3438</v>
      </c>
      <c r="J772" s="15"/>
      <c r="K772" s="15">
        <v>73</v>
      </c>
      <c r="L772" s="15">
        <v>14</v>
      </c>
      <c r="M772" s="15" t="s">
        <v>3439</v>
      </c>
      <c r="N772" s="15" t="s">
        <v>3439</v>
      </c>
      <c r="O772" s="15" t="s">
        <v>3439</v>
      </c>
      <c r="P772" s="15"/>
      <c r="Q772" s="15"/>
      <c r="R772" s="15"/>
      <c r="S772" s="15" t="s">
        <v>187</v>
      </c>
      <c r="T772" s="38">
        <v>5</v>
      </c>
      <c r="U772" s="95"/>
      <c r="V772" s="95"/>
      <c r="W772" s="95"/>
      <c r="X772" s="95"/>
      <c r="Y772" s="95"/>
      <c r="Z772" s="15"/>
      <c r="AA772" s="15"/>
      <c r="AB772" s="39">
        <f t="shared" si="60"/>
        <v>9</v>
      </c>
      <c r="AC772" s="39">
        <f t="shared" si="61"/>
        <v>17</v>
      </c>
      <c r="AD772" s="96" t="s">
        <v>3463</v>
      </c>
      <c r="AE772" s="15" t="str">
        <f t="shared" si="62"/>
        <v>(HVH-SAM)</v>
      </c>
      <c r="AF772" s="39"/>
      <c r="AG772" s="39" t="s">
        <v>1560</v>
      </c>
      <c r="AH772" s="39" t="s">
        <v>1613</v>
      </c>
      <c r="AI772" s="39" t="s">
        <v>1561</v>
      </c>
      <c r="AJ772" s="39" t="s">
        <v>1613</v>
      </c>
      <c r="AK772" s="39" t="s">
        <v>1613</v>
      </c>
      <c r="AL772" s="15"/>
      <c r="AM772" s="99" t="s">
        <v>12106</v>
      </c>
      <c r="AN772" s="15"/>
      <c r="AO772" s="39"/>
      <c r="AP772" s="89">
        <f t="shared" si="63"/>
        <v>7</v>
      </c>
      <c r="AQ772" s="13" t="str">
        <f t="shared" si="64"/>
        <v>Inzet SARHVH-SAM/SAMIJ bak</v>
      </c>
    </row>
    <row r="773" spans="1:43" x14ac:dyDescent="0.25">
      <c r="A773" s="15" t="s">
        <v>3436</v>
      </c>
      <c r="B773" s="15" t="s">
        <v>1608</v>
      </c>
      <c r="C773" s="15">
        <v>13</v>
      </c>
      <c r="D773" s="15" t="s">
        <v>3464</v>
      </c>
      <c r="E773" s="94">
        <v>200011986</v>
      </c>
      <c r="F773" s="15">
        <v>200032689</v>
      </c>
      <c r="G773" s="15" t="s">
        <v>3438</v>
      </c>
      <c r="H773" s="15" t="s">
        <v>3438</v>
      </c>
      <c r="I773" s="15" t="s">
        <v>3438</v>
      </c>
      <c r="J773" s="15"/>
      <c r="K773" s="15">
        <v>73</v>
      </c>
      <c r="L773" s="15">
        <v>14</v>
      </c>
      <c r="M773" s="15" t="s">
        <v>3465</v>
      </c>
      <c r="N773" s="15" t="s">
        <v>3465</v>
      </c>
      <c r="O773" s="15" t="s">
        <v>3465</v>
      </c>
      <c r="P773" s="15"/>
      <c r="Q773" s="15"/>
      <c r="R773" s="15"/>
      <c r="S773" s="15" t="s">
        <v>187</v>
      </c>
      <c r="T773" s="38">
        <v>5</v>
      </c>
      <c r="U773" s="95"/>
      <c r="V773" s="95"/>
      <c r="W773" s="95"/>
      <c r="X773" s="95"/>
      <c r="Y773" s="95"/>
      <c r="Z773" s="15"/>
      <c r="AA773" s="15"/>
      <c r="AB773" s="39">
        <f t="shared" si="60"/>
        <v>9</v>
      </c>
      <c r="AC773" s="39">
        <f t="shared" si="61"/>
        <v>14</v>
      </c>
      <c r="AD773" s="96" t="s">
        <v>3466</v>
      </c>
      <c r="AE773" s="15" t="str">
        <f t="shared" si="62"/>
        <v>(SAMIJ)</v>
      </c>
      <c r="AF773" s="39"/>
      <c r="AG773" s="39" t="s">
        <v>1560</v>
      </c>
      <c r="AH773" s="39" t="s">
        <v>1613</v>
      </c>
      <c r="AI773" s="39" t="s">
        <v>1561</v>
      </c>
      <c r="AJ773" s="39" t="s">
        <v>1613</v>
      </c>
      <c r="AK773" s="39" t="s">
        <v>1613</v>
      </c>
      <c r="AL773" s="15"/>
      <c r="AM773" s="99" t="s">
        <v>12107</v>
      </c>
      <c r="AN773" s="15"/>
      <c r="AO773" s="39"/>
      <c r="AP773" s="89">
        <f t="shared" si="63"/>
        <v>5</v>
      </c>
      <c r="AQ773" s="13" t="str">
        <f t="shared" si="64"/>
        <v>Inzet SARSAMIJ Regeling</v>
      </c>
    </row>
    <row r="774" spans="1:43" x14ac:dyDescent="0.25">
      <c r="A774" s="15" t="s">
        <v>3436</v>
      </c>
      <c r="B774" s="15" t="s">
        <v>1608</v>
      </c>
      <c r="C774" s="15">
        <v>14</v>
      </c>
      <c r="D774" s="15" t="s">
        <v>3467</v>
      </c>
      <c r="E774" s="94">
        <v>200011986</v>
      </c>
      <c r="F774" s="15">
        <v>200035834</v>
      </c>
      <c r="G774" s="15" t="s">
        <v>3438</v>
      </c>
      <c r="H774" s="15" t="s">
        <v>3438</v>
      </c>
      <c r="I774" s="15" t="s">
        <v>3438</v>
      </c>
      <c r="J774" s="15"/>
      <c r="K774" s="15">
        <v>73</v>
      </c>
      <c r="L774" s="15">
        <v>14</v>
      </c>
      <c r="M774" s="15" t="s">
        <v>3468</v>
      </c>
      <c r="N774" s="15" t="s">
        <v>3468</v>
      </c>
      <c r="O774" s="15" t="s">
        <v>3468</v>
      </c>
      <c r="P774" s="15"/>
      <c r="Q774" s="15"/>
      <c r="R774" s="15"/>
      <c r="S774" s="15" t="s">
        <v>187</v>
      </c>
      <c r="T774" s="38">
        <v>5</v>
      </c>
      <c r="U774" s="95"/>
      <c r="V774" s="95"/>
      <c r="W774" s="95"/>
      <c r="X774" s="95"/>
      <c r="Y774" s="95"/>
      <c r="Z774" s="15"/>
      <c r="AA774" s="15"/>
      <c r="AB774" s="39">
        <f t="shared" si="60"/>
        <v>9</v>
      </c>
      <c r="AC774" s="39">
        <f t="shared" si="61"/>
        <v>14</v>
      </c>
      <c r="AD774" s="96" t="s">
        <v>3469</v>
      </c>
      <c r="AE774" s="15" t="str">
        <f t="shared" si="62"/>
        <v/>
      </c>
      <c r="AF774" s="39"/>
      <c r="AG774" s="39" t="s">
        <v>1560</v>
      </c>
      <c r="AH774" s="39" t="s">
        <v>1613</v>
      </c>
      <c r="AI774" s="39" t="s">
        <v>1561</v>
      </c>
      <c r="AJ774" s="39" t="s">
        <v>1613</v>
      </c>
      <c r="AK774" s="39" t="s">
        <v>1561</v>
      </c>
      <c r="AL774" s="15"/>
      <c r="AM774" s="15"/>
      <c r="AN774" s="15"/>
      <c r="AO774" s="39"/>
      <c r="AP774" s="89">
        <f t="shared" si="63"/>
        <v>0</v>
      </c>
      <c r="AQ774" s="13" t="str">
        <f t="shared" si="64"/>
        <v>Inzet SARNautische arts</v>
      </c>
    </row>
    <row r="775" spans="1:43" x14ac:dyDescent="0.25">
      <c r="A775" s="15" t="s">
        <v>3470</v>
      </c>
      <c r="B775" s="15" t="s">
        <v>1750</v>
      </c>
      <c r="C775" s="15"/>
      <c r="D775" s="15"/>
      <c r="E775" s="94">
        <v>200005248</v>
      </c>
      <c r="F775" s="15"/>
      <c r="G775" s="15" t="s">
        <v>3471</v>
      </c>
      <c r="H775" s="15" t="s">
        <v>3471</v>
      </c>
      <c r="I775" s="15" t="s">
        <v>3471</v>
      </c>
      <c r="J775" s="15"/>
      <c r="K775" s="15"/>
      <c r="L775" s="15"/>
      <c r="M775" s="15" t="s">
        <v>3472</v>
      </c>
      <c r="N775" s="15" t="s">
        <v>3472</v>
      </c>
      <c r="O775" s="15" t="s">
        <v>3472</v>
      </c>
      <c r="P775" s="15"/>
      <c r="Q775" s="15"/>
      <c r="R775" s="15"/>
      <c r="S775" s="15"/>
      <c r="T775" s="38"/>
      <c r="U775" s="95"/>
      <c r="V775" s="95"/>
      <c r="W775" s="95"/>
      <c r="X775" s="95" t="s">
        <v>3473</v>
      </c>
      <c r="Y775" s="95"/>
      <c r="Z775" s="15"/>
      <c r="AA775" s="15"/>
      <c r="AB775" s="39">
        <f t="shared" si="60"/>
        <v>16</v>
      </c>
      <c r="AC775" s="39">
        <f t="shared" si="61"/>
        <v>0</v>
      </c>
      <c r="AD775" s="96" t="s">
        <v>3474</v>
      </c>
      <c r="AE775" s="15" t="str">
        <f t="shared" si="62"/>
        <v/>
      </c>
      <c r="AF775" s="39"/>
      <c r="AG775" s="39" t="s">
        <v>1560</v>
      </c>
      <c r="AH775" s="39" t="s">
        <v>1561</v>
      </c>
      <c r="AI775" s="39" t="s">
        <v>1561</v>
      </c>
      <c r="AJ775" s="39" t="s">
        <v>1561</v>
      </c>
      <c r="AK775" s="39" t="s">
        <v>1561</v>
      </c>
      <c r="AL775" s="15"/>
      <c r="AM775" s="15"/>
      <c r="AN775" s="15"/>
      <c r="AO775" s="39"/>
      <c r="AP775" s="89">
        <f t="shared" si="63"/>
        <v>0</v>
      </c>
      <c r="AQ775" s="13" t="str">
        <f t="shared" si="64"/>
        <v>Justitiele Voorw</v>
      </c>
    </row>
    <row r="776" spans="1:43" x14ac:dyDescent="0.25">
      <c r="A776" s="15" t="s">
        <v>3475</v>
      </c>
      <c r="B776" s="15" t="s">
        <v>1750</v>
      </c>
      <c r="C776" s="15"/>
      <c r="D776" s="15"/>
      <c r="E776" s="94">
        <v>200005249</v>
      </c>
      <c r="F776" s="15"/>
      <c r="G776" s="15" t="s">
        <v>3476</v>
      </c>
      <c r="H776" s="15" t="s">
        <v>3476</v>
      </c>
      <c r="I776" s="15" t="s">
        <v>3476</v>
      </c>
      <c r="J776" s="15"/>
      <c r="K776" s="15"/>
      <c r="L776" s="15"/>
      <c r="M776" s="15" t="s">
        <v>3477</v>
      </c>
      <c r="N776" s="15" t="s">
        <v>3477</v>
      </c>
      <c r="O776" s="15" t="s">
        <v>3477</v>
      </c>
      <c r="P776" s="15"/>
      <c r="Q776" s="15"/>
      <c r="R776" s="15"/>
      <c r="S776" s="15" t="s">
        <v>1675</v>
      </c>
      <c r="T776" s="38">
        <v>13</v>
      </c>
      <c r="U776" s="95"/>
      <c r="V776" s="95"/>
      <c r="W776" s="95"/>
      <c r="X776" s="95"/>
      <c r="Y776" s="95"/>
      <c r="Z776" s="15"/>
      <c r="AA776" s="15"/>
      <c r="AB776" s="39">
        <f t="shared" si="60"/>
        <v>8</v>
      </c>
      <c r="AC776" s="39">
        <f t="shared" si="61"/>
        <v>0</v>
      </c>
      <c r="AD776" s="96" t="s">
        <v>3478</v>
      </c>
      <c r="AE776" s="15" t="str">
        <f t="shared" si="62"/>
        <v/>
      </c>
      <c r="AF776" s="39"/>
      <c r="AG776" s="39" t="s">
        <v>1560</v>
      </c>
      <c r="AH776" s="39" t="s">
        <v>1561</v>
      </c>
      <c r="AI776" s="39" t="s">
        <v>1561</v>
      </c>
      <c r="AJ776" s="39" t="s">
        <v>1561</v>
      </c>
      <c r="AK776" s="39" t="s">
        <v>1561</v>
      </c>
      <c r="AL776" s="15"/>
      <c r="AM776" s="15"/>
      <c r="AN776" s="15"/>
      <c r="AO776" s="39"/>
      <c r="AP776" s="89">
        <f t="shared" si="63"/>
        <v>0</v>
      </c>
      <c r="AQ776" s="13" t="str">
        <f t="shared" si="64"/>
        <v>Kenteken</v>
      </c>
    </row>
    <row r="777" spans="1:43" ht="45" x14ac:dyDescent="0.25">
      <c r="A777" s="15" t="s">
        <v>12142</v>
      </c>
      <c r="B777" s="15" t="s">
        <v>1750</v>
      </c>
      <c r="C777" s="15"/>
      <c r="D777" s="15"/>
      <c r="E777" s="94">
        <v>200014007</v>
      </c>
      <c r="F777" s="15"/>
      <c r="G777" s="15" t="s">
        <v>12152</v>
      </c>
      <c r="H777" s="15" t="s">
        <v>12152</v>
      </c>
      <c r="I777" s="15" t="s">
        <v>12152</v>
      </c>
      <c r="J777" s="15"/>
      <c r="K777" s="15"/>
      <c r="L777" s="15"/>
      <c r="M777" s="15" t="s">
        <v>12143</v>
      </c>
      <c r="N777" s="15" t="s">
        <v>12143</v>
      </c>
      <c r="O777" s="15" t="s">
        <v>12143</v>
      </c>
      <c r="P777" s="15"/>
      <c r="Q777" s="15"/>
      <c r="R777" s="15"/>
      <c r="S777" s="15" t="s">
        <v>1564</v>
      </c>
      <c r="T777" s="38">
        <v>5</v>
      </c>
      <c r="U777" s="95"/>
      <c r="V777" s="95"/>
      <c r="W777" s="95"/>
      <c r="X777" s="95" t="s">
        <v>12145</v>
      </c>
      <c r="Y777" s="95"/>
      <c r="Z777" s="15"/>
      <c r="AA777" s="15"/>
      <c r="AB777" s="39">
        <f t="shared" si="60"/>
        <v>15</v>
      </c>
      <c r="AC777" s="39">
        <f t="shared" si="61"/>
        <v>0</v>
      </c>
      <c r="AD777" s="96" t="s">
        <v>12144</v>
      </c>
      <c r="AE777" s="15" t="str">
        <f t="shared" si="62"/>
        <v/>
      </c>
      <c r="AF777" s="39"/>
      <c r="AG777" s="39" t="s">
        <v>1560</v>
      </c>
      <c r="AH777" s="39" t="s">
        <v>1561</v>
      </c>
      <c r="AI777" s="39" t="s">
        <v>1561</v>
      </c>
      <c r="AJ777" s="39" t="s">
        <v>1561</v>
      </c>
      <c r="AK777" s="39" t="s">
        <v>1561</v>
      </c>
      <c r="AL777" s="15"/>
      <c r="AM777" s="15"/>
      <c r="AN777" s="15"/>
      <c r="AO777" s="39"/>
      <c r="AP777" s="89">
        <f t="shared" si="63"/>
        <v>0</v>
      </c>
      <c r="AQ777" s="13" t="str">
        <f t="shared" si="64"/>
        <v>Kenteken DEFlog</v>
      </c>
    </row>
    <row r="778" spans="1:43" x14ac:dyDescent="0.25">
      <c r="A778" s="15" t="s">
        <v>3479</v>
      </c>
      <c r="B778" s="15" t="s">
        <v>1628</v>
      </c>
      <c r="C778" s="15">
        <v>1</v>
      </c>
      <c r="D778" s="15" t="s">
        <v>3480</v>
      </c>
      <c r="E778" s="94">
        <v>200001379</v>
      </c>
      <c r="F778" s="15">
        <v>200001569</v>
      </c>
      <c r="G778" s="15" t="s">
        <v>3481</v>
      </c>
      <c r="H778" s="15" t="s">
        <v>3481</v>
      </c>
      <c r="I778" s="15" t="s">
        <v>3481</v>
      </c>
      <c r="J778" s="15"/>
      <c r="K778" s="15"/>
      <c r="L778" s="15"/>
      <c r="M778" s="15" t="s">
        <v>3482</v>
      </c>
      <c r="N778" s="15" t="s">
        <v>3482</v>
      </c>
      <c r="O778" s="15" t="s">
        <v>3482</v>
      </c>
      <c r="P778" s="15"/>
      <c r="Q778" s="15"/>
      <c r="R778" s="15"/>
      <c r="S778" s="15" t="s">
        <v>1642</v>
      </c>
      <c r="T778" s="38">
        <v>2</v>
      </c>
      <c r="U778" s="95"/>
      <c r="V778" s="95"/>
      <c r="W778" s="95"/>
      <c r="X778" s="95"/>
      <c r="Y778" s="95"/>
      <c r="Z778" s="15"/>
      <c r="AA778" s="15"/>
      <c r="AB778" s="39">
        <f t="shared" si="60"/>
        <v>13</v>
      </c>
      <c r="AC778" s="39">
        <f t="shared" si="61"/>
        <v>5</v>
      </c>
      <c r="AD778" s="96" t="s">
        <v>3483</v>
      </c>
      <c r="AE778" s="15" t="str">
        <f t="shared" si="62"/>
        <v/>
      </c>
      <c r="AF778" s="39"/>
      <c r="AG778" s="39" t="s">
        <v>1560</v>
      </c>
      <c r="AH778" s="39" t="s">
        <v>1561</v>
      </c>
      <c r="AI778" s="39" t="s">
        <v>1561</v>
      </c>
      <c r="AJ778" s="39" t="s">
        <v>1561</v>
      </c>
      <c r="AK778" s="39" t="s">
        <v>1561</v>
      </c>
      <c r="AL778" s="15"/>
      <c r="AM778" s="15"/>
      <c r="AN778" s="15"/>
      <c r="AO778" s="39"/>
      <c r="AP778" s="89">
        <f t="shared" si="63"/>
        <v>0</v>
      </c>
      <c r="AQ778" s="13" t="str">
        <f t="shared" si="64"/>
        <v>Kleur patientBlauw</v>
      </c>
    </row>
    <row r="779" spans="1:43" x14ac:dyDescent="0.25">
      <c r="A779" s="15" t="s">
        <v>3479</v>
      </c>
      <c r="B779" s="15" t="s">
        <v>1628</v>
      </c>
      <c r="C779" s="15">
        <v>2</v>
      </c>
      <c r="D779" s="15" t="s">
        <v>3484</v>
      </c>
      <c r="E779" s="94">
        <v>200001379</v>
      </c>
      <c r="F779" s="15">
        <v>200001570</v>
      </c>
      <c r="G779" s="15" t="s">
        <v>3481</v>
      </c>
      <c r="H779" s="15" t="s">
        <v>3481</v>
      </c>
      <c r="I779" s="15" t="s">
        <v>3481</v>
      </c>
      <c r="J779" s="15"/>
      <c r="K779" s="15"/>
      <c r="L779" s="15"/>
      <c r="M779" s="15" t="s">
        <v>3485</v>
      </c>
      <c r="N779" s="15" t="s">
        <v>3485</v>
      </c>
      <c r="O779" s="15" t="s">
        <v>3485</v>
      </c>
      <c r="P779" s="15"/>
      <c r="Q779" s="15"/>
      <c r="R779" s="15"/>
      <c r="S779" s="15" t="s">
        <v>1642</v>
      </c>
      <c r="T779" s="38">
        <v>2</v>
      </c>
      <c r="U779" s="95"/>
      <c r="V779" s="95"/>
      <c r="W779" s="95"/>
      <c r="X779" s="95"/>
      <c r="Y779" s="95"/>
      <c r="Z779" s="15"/>
      <c r="AA779" s="15"/>
      <c r="AB779" s="39">
        <f t="shared" si="60"/>
        <v>13</v>
      </c>
      <c r="AC779" s="39">
        <f t="shared" si="61"/>
        <v>5</v>
      </c>
      <c r="AD779" s="96" t="s">
        <v>3486</v>
      </c>
      <c r="AE779" s="15" t="str">
        <f t="shared" si="62"/>
        <v/>
      </c>
      <c r="AF779" s="39"/>
      <c r="AG779" s="39" t="s">
        <v>1560</v>
      </c>
      <c r="AH779" s="39" t="s">
        <v>1561</v>
      </c>
      <c r="AI779" s="39" t="s">
        <v>1561</v>
      </c>
      <c r="AJ779" s="39" t="s">
        <v>1561</v>
      </c>
      <c r="AK779" s="39" t="s">
        <v>1561</v>
      </c>
      <c r="AL779" s="15"/>
      <c r="AM779" s="15"/>
      <c r="AN779" s="15"/>
      <c r="AO779" s="39"/>
      <c r="AP779" s="89">
        <f t="shared" si="63"/>
        <v>0</v>
      </c>
      <c r="AQ779" s="13" t="str">
        <f t="shared" si="64"/>
        <v>Kleur patientBleek</v>
      </c>
    </row>
    <row r="780" spans="1:43" x14ac:dyDescent="0.25">
      <c r="A780" s="15" t="s">
        <v>3479</v>
      </c>
      <c r="B780" s="15" t="s">
        <v>1628</v>
      </c>
      <c r="C780" s="15">
        <v>3</v>
      </c>
      <c r="D780" s="15" t="s">
        <v>3487</v>
      </c>
      <c r="E780" s="94">
        <v>200001379</v>
      </c>
      <c r="F780" s="15">
        <v>200001571</v>
      </c>
      <c r="G780" s="15" t="s">
        <v>3481</v>
      </c>
      <c r="H780" s="15" t="s">
        <v>3481</v>
      </c>
      <c r="I780" s="15" t="s">
        <v>3481</v>
      </c>
      <c r="J780" s="15"/>
      <c r="K780" s="15"/>
      <c r="L780" s="15"/>
      <c r="M780" s="15" t="s">
        <v>3488</v>
      </c>
      <c r="N780" s="15" t="s">
        <v>3488</v>
      </c>
      <c r="O780" s="15" t="s">
        <v>3488</v>
      </c>
      <c r="P780" s="15"/>
      <c r="Q780" s="15"/>
      <c r="R780" s="15"/>
      <c r="S780" s="15" t="s">
        <v>1642</v>
      </c>
      <c r="T780" s="38">
        <v>2</v>
      </c>
      <c r="U780" s="95"/>
      <c r="V780" s="95"/>
      <c r="W780" s="95"/>
      <c r="X780" s="95"/>
      <c r="Y780" s="95"/>
      <c r="Z780" s="15"/>
      <c r="AA780" s="15"/>
      <c r="AB780" s="39">
        <f t="shared" si="60"/>
        <v>13</v>
      </c>
      <c r="AC780" s="39">
        <f t="shared" si="61"/>
        <v>5</v>
      </c>
      <c r="AD780" s="96" t="s">
        <v>3489</v>
      </c>
      <c r="AE780" s="15" t="str">
        <f t="shared" si="62"/>
        <v/>
      </c>
      <c r="AF780" s="39"/>
      <c r="AG780" s="39" t="s">
        <v>1560</v>
      </c>
      <c r="AH780" s="39" t="s">
        <v>1561</v>
      </c>
      <c r="AI780" s="39" t="s">
        <v>1561</v>
      </c>
      <c r="AJ780" s="39" t="s">
        <v>1561</v>
      </c>
      <c r="AK780" s="39" t="s">
        <v>1561</v>
      </c>
      <c r="AL780" s="15"/>
      <c r="AM780" s="15"/>
      <c r="AN780" s="15"/>
      <c r="AO780" s="39"/>
      <c r="AP780" s="89">
        <f t="shared" si="63"/>
        <v>0</v>
      </c>
      <c r="AQ780" s="13" t="str">
        <f t="shared" si="64"/>
        <v>Kleur patientGrauw</v>
      </c>
    </row>
    <row r="781" spans="1:43" x14ac:dyDescent="0.25">
      <c r="A781" s="15" t="s">
        <v>3479</v>
      </c>
      <c r="B781" s="15" t="s">
        <v>1628</v>
      </c>
      <c r="C781" s="15">
        <v>4</v>
      </c>
      <c r="D781" s="15" t="s">
        <v>3490</v>
      </c>
      <c r="E781" s="94">
        <v>200001379</v>
      </c>
      <c r="F781" s="15">
        <v>200001572</v>
      </c>
      <c r="G781" s="15" t="s">
        <v>3481</v>
      </c>
      <c r="H781" s="15" t="s">
        <v>3481</v>
      </c>
      <c r="I781" s="15" t="s">
        <v>3481</v>
      </c>
      <c r="J781" s="15"/>
      <c r="K781" s="15"/>
      <c r="L781" s="15"/>
      <c r="M781" s="15" t="s">
        <v>3491</v>
      </c>
      <c r="N781" s="15" t="s">
        <v>3491</v>
      </c>
      <c r="O781" s="15" t="s">
        <v>3491</v>
      </c>
      <c r="P781" s="15"/>
      <c r="Q781" s="15"/>
      <c r="R781" s="15"/>
      <c r="S781" s="15" t="s">
        <v>1642</v>
      </c>
      <c r="T781" s="38">
        <v>2</v>
      </c>
      <c r="U781" s="95"/>
      <c r="V781" s="95"/>
      <c r="W781" s="95"/>
      <c r="X781" s="95"/>
      <c r="Y781" s="95"/>
      <c r="Z781" s="15"/>
      <c r="AA781" s="15"/>
      <c r="AB781" s="39">
        <f t="shared" si="60"/>
        <v>13</v>
      </c>
      <c r="AC781" s="39">
        <f t="shared" si="61"/>
        <v>7</v>
      </c>
      <c r="AD781" s="96" t="s">
        <v>3492</v>
      </c>
      <c r="AE781" s="15" t="str">
        <f t="shared" si="62"/>
        <v/>
      </c>
      <c r="AF781" s="39"/>
      <c r="AG781" s="39" t="s">
        <v>1560</v>
      </c>
      <c r="AH781" s="39" t="s">
        <v>1561</v>
      </c>
      <c r="AI781" s="39" t="s">
        <v>1561</v>
      </c>
      <c r="AJ781" s="39" t="s">
        <v>1561</v>
      </c>
      <c r="AK781" s="39" t="s">
        <v>1561</v>
      </c>
      <c r="AL781" s="15"/>
      <c r="AM781" s="15"/>
      <c r="AN781" s="15"/>
      <c r="AO781" s="39"/>
      <c r="AP781" s="89">
        <f t="shared" si="63"/>
        <v>0</v>
      </c>
      <c r="AQ781" s="13" t="str">
        <f t="shared" si="64"/>
        <v>Kleur patientNormaal</v>
      </c>
    </row>
    <row r="782" spans="1:43" x14ac:dyDescent="0.25">
      <c r="A782" s="15" t="s">
        <v>3479</v>
      </c>
      <c r="B782" s="15" t="s">
        <v>1628</v>
      </c>
      <c r="C782" s="15">
        <v>5</v>
      </c>
      <c r="D782" s="15" t="s">
        <v>3493</v>
      </c>
      <c r="E782" s="94">
        <v>200001379</v>
      </c>
      <c r="F782" s="15">
        <v>200001573</v>
      </c>
      <c r="G782" s="15" t="s">
        <v>3481</v>
      </c>
      <c r="H782" s="15" t="s">
        <v>3481</v>
      </c>
      <c r="I782" s="15" t="s">
        <v>3481</v>
      </c>
      <c r="J782" s="15"/>
      <c r="K782" s="15"/>
      <c r="L782" s="15"/>
      <c r="M782" s="15" t="s">
        <v>3494</v>
      </c>
      <c r="N782" s="15" t="s">
        <v>3494</v>
      </c>
      <c r="O782" s="15" t="s">
        <v>3494</v>
      </c>
      <c r="P782" s="15"/>
      <c r="Q782" s="15"/>
      <c r="R782" s="15"/>
      <c r="S782" s="15" t="s">
        <v>1642</v>
      </c>
      <c r="T782" s="38">
        <v>2</v>
      </c>
      <c r="U782" s="95"/>
      <c r="V782" s="95"/>
      <c r="W782" s="95"/>
      <c r="X782" s="95"/>
      <c r="Y782" s="95"/>
      <c r="Z782" s="15"/>
      <c r="AA782" s="15"/>
      <c r="AB782" s="39">
        <f t="shared" si="60"/>
        <v>13</v>
      </c>
      <c r="AC782" s="39">
        <f t="shared" si="61"/>
        <v>4</v>
      </c>
      <c r="AD782" s="96" t="s">
        <v>3495</v>
      </c>
      <c r="AE782" s="15" t="str">
        <f t="shared" si="62"/>
        <v/>
      </c>
      <c r="AF782" s="39"/>
      <c r="AG782" s="39" t="s">
        <v>1560</v>
      </c>
      <c r="AH782" s="39" t="s">
        <v>1561</v>
      </c>
      <c r="AI782" s="39" t="s">
        <v>1561</v>
      </c>
      <c r="AJ782" s="39" t="s">
        <v>1561</v>
      </c>
      <c r="AK782" s="39" t="s">
        <v>1561</v>
      </c>
      <c r="AL782" s="15"/>
      <c r="AM782" s="15"/>
      <c r="AN782" s="15"/>
      <c r="AO782" s="39"/>
      <c r="AP782" s="89">
        <f t="shared" si="63"/>
        <v>0</v>
      </c>
      <c r="AQ782" s="13" t="str">
        <f t="shared" si="64"/>
        <v>Kleur patientRood</v>
      </c>
    </row>
    <row r="783" spans="1:43" x14ac:dyDescent="0.25">
      <c r="A783" s="15" t="s">
        <v>3496</v>
      </c>
      <c r="B783" s="15" t="s">
        <v>1695</v>
      </c>
      <c r="C783" s="15">
        <v>1</v>
      </c>
      <c r="D783" s="15" t="s">
        <v>1613</v>
      </c>
      <c r="E783" s="94">
        <v>200000343</v>
      </c>
      <c r="F783" s="15">
        <v>200035849</v>
      </c>
      <c r="G783" s="15" t="s">
        <v>3497</v>
      </c>
      <c r="H783" s="15" t="s">
        <v>3497</v>
      </c>
      <c r="I783" s="15" t="s">
        <v>3497</v>
      </c>
      <c r="J783" s="15"/>
      <c r="K783" s="15"/>
      <c r="L783" s="15"/>
      <c r="M783" s="15" t="s">
        <v>3498</v>
      </c>
      <c r="N783" s="15" t="s">
        <v>3498</v>
      </c>
      <c r="O783" s="15" t="s">
        <v>3498</v>
      </c>
      <c r="P783" s="15"/>
      <c r="Q783" s="15"/>
      <c r="R783" s="15"/>
      <c r="S783" s="15" t="s">
        <v>1765</v>
      </c>
      <c r="T783" s="38">
        <v>9</v>
      </c>
      <c r="U783" s="95"/>
      <c r="V783" s="95"/>
      <c r="W783" s="95"/>
      <c r="X783" s="95"/>
      <c r="Y783" s="95"/>
      <c r="Z783" s="15"/>
      <c r="AA783" s="15"/>
      <c r="AB783" s="39">
        <f t="shared" si="60"/>
        <v>6</v>
      </c>
      <c r="AC783" s="39">
        <f t="shared" si="61"/>
        <v>2</v>
      </c>
      <c r="AD783" s="96" t="s">
        <v>3499</v>
      </c>
      <c r="AE783" s="15" t="str">
        <f t="shared" si="62"/>
        <v/>
      </c>
      <c r="AF783" s="39"/>
      <c r="AG783" s="39" t="s">
        <v>1560</v>
      </c>
      <c r="AH783" s="39" t="s">
        <v>1561</v>
      </c>
      <c r="AI783" s="39" t="s">
        <v>1561</v>
      </c>
      <c r="AJ783" s="39" t="s">
        <v>1561</v>
      </c>
      <c r="AK783" s="39" t="s">
        <v>1561</v>
      </c>
      <c r="AL783" s="15"/>
      <c r="AM783" s="15"/>
      <c r="AN783" s="15"/>
      <c r="AO783" s="39"/>
      <c r="AP783" s="89">
        <f t="shared" si="63"/>
        <v>0</v>
      </c>
      <c r="AQ783" s="13" t="str">
        <f t="shared" si="64"/>
        <v>KrakenJa</v>
      </c>
    </row>
    <row r="784" spans="1:43" x14ac:dyDescent="0.25">
      <c r="A784" s="15" t="s">
        <v>3496</v>
      </c>
      <c r="B784" s="15" t="s">
        <v>1695</v>
      </c>
      <c r="C784" s="15">
        <v>2</v>
      </c>
      <c r="D784" s="15" t="s">
        <v>1561</v>
      </c>
      <c r="E784" s="94">
        <v>200000343</v>
      </c>
      <c r="F784" s="15">
        <v>200035850</v>
      </c>
      <c r="G784" s="15" t="s">
        <v>3497</v>
      </c>
      <c r="H784" s="15" t="s">
        <v>3497</v>
      </c>
      <c r="I784" s="15" t="s">
        <v>3497</v>
      </c>
      <c r="J784" s="15"/>
      <c r="K784" s="15"/>
      <c r="L784" s="15"/>
      <c r="M784" s="15" t="s">
        <v>3500</v>
      </c>
      <c r="N784" s="15" t="s">
        <v>3500</v>
      </c>
      <c r="O784" s="15" t="s">
        <v>3500</v>
      </c>
      <c r="P784" s="15"/>
      <c r="Q784" s="15"/>
      <c r="R784" s="15"/>
      <c r="S784" s="15" t="s">
        <v>1765</v>
      </c>
      <c r="T784" s="38">
        <v>9</v>
      </c>
      <c r="U784" s="95"/>
      <c r="V784" s="95"/>
      <c r="W784" s="95"/>
      <c r="X784" s="95"/>
      <c r="Y784" s="95"/>
      <c r="Z784" s="15"/>
      <c r="AA784" s="15"/>
      <c r="AB784" s="39">
        <f t="shared" si="60"/>
        <v>6</v>
      </c>
      <c r="AC784" s="39">
        <f t="shared" si="61"/>
        <v>3</v>
      </c>
      <c r="AD784" s="96" t="s">
        <v>3501</v>
      </c>
      <c r="AE784" s="15" t="str">
        <f t="shared" si="62"/>
        <v/>
      </c>
      <c r="AF784" s="39"/>
      <c r="AG784" s="39" t="s">
        <v>1560</v>
      </c>
      <c r="AH784" s="39" t="s">
        <v>1561</v>
      </c>
      <c r="AI784" s="39" t="s">
        <v>1561</v>
      </c>
      <c r="AJ784" s="39" t="s">
        <v>1561</v>
      </c>
      <c r="AK784" s="39" t="s">
        <v>1561</v>
      </c>
      <c r="AL784" s="15"/>
      <c r="AM784" s="15"/>
      <c r="AN784" s="15"/>
      <c r="AO784" s="39"/>
      <c r="AP784" s="89">
        <f t="shared" si="63"/>
        <v>0</v>
      </c>
      <c r="AQ784" s="13" t="str">
        <f t="shared" si="64"/>
        <v>KrakenNee</v>
      </c>
    </row>
    <row r="785" spans="1:43" x14ac:dyDescent="0.25">
      <c r="A785" s="15" t="s">
        <v>3502</v>
      </c>
      <c r="B785" s="15" t="s">
        <v>1750</v>
      </c>
      <c r="C785" s="15"/>
      <c r="D785" s="15"/>
      <c r="E785" s="94">
        <v>200012549</v>
      </c>
      <c r="F785" s="15"/>
      <c r="G785" s="15" t="s">
        <v>3503</v>
      </c>
      <c r="H785" s="15" t="s">
        <v>3503</v>
      </c>
      <c r="I785" s="15" t="s">
        <v>3503</v>
      </c>
      <c r="J785" s="15"/>
      <c r="K785" s="15"/>
      <c r="L785" s="15"/>
      <c r="M785" s="15" t="s">
        <v>3503</v>
      </c>
      <c r="N785" s="15" t="s">
        <v>3503</v>
      </c>
      <c r="O785" s="15" t="s">
        <v>3503</v>
      </c>
      <c r="P785" s="15"/>
      <c r="Q785" s="15"/>
      <c r="R785" s="15"/>
      <c r="S785" s="15"/>
      <c r="T785" s="38"/>
      <c r="U785" s="95"/>
      <c r="V785" s="95"/>
      <c r="W785" s="95"/>
      <c r="X785" s="95"/>
      <c r="Y785" s="95"/>
      <c r="Z785" s="15"/>
      <c r="AA785" s="15"/>
      <c r="AB785" s="39">
        <f t="shared" si="60"/>
        <v>10</v>
      </c>
      <c r="AC785" s="39">
        <f t="shared" si="61"/>
        <v>0</v>
      </c>
      <c r="AD785" s="96" t="s">
        <v>3504</v>
      </c>
      <c r="AE785" s="15" t="str">
        <f t="shared" si="62"/>
        <v/>
      </c>
      <c r="AF785" s="39"/>
      <c r="AG785" s="39" t="s">
        <v>1560</v>
      </c>
      <c r="AH785" s="39" t="s">
        <v>1561</v>
      </c>
      <c r="AI785" s="39" t="s">
        <v>1561</v>
      </c>
      <c r="AJ785" s="39" t="s">
        <v>1561</v>
      </c>
      <c r="AK785" s="39" t="s">
        <v>1561</v>
      </c>
      <c r="AL785" s="15"/>
      <c r="AM785" s="15"/>
      <c r="AN785" s="15"/>
      <c r="AO785" s="39"/>
      <c r="AP785" s="89">
        <f t="shared" si="63"/>
        <v>0</v>
      </c>
      <c r="AQ785" s="13" t="str">
        <f t="shared" si="64"/>
        <v>LCM-Nummer</v>
      </c>
    </row>
    <row r="786" spans="1:43" x14ac:dyDescent="0.25">
      <c r="A786" s="15" t="s">
        <v>3505</v>
      </c>
      <c r="B786" s="15" t="s">
        <v>1558</v>
      </c>
      <c r="C786" s="15"/>
      <c r="D786" s="15"/>
      <c r="E786" s="94">
        <v>200005304</v>
      </c>
      <c r="F786" s="15"/>
      <c r="G786" s="15" t="s">
        <v>3506</v>
      </c>
      <c r="H786" s="15" t="s">
        <v>3506</v>
      </c>
      <c r="I786" s="15" t="s">
        <v>3506</v>
      </c>
      <c r="J786" s="15"/>
      <c r="K786" s="15"/>
      <c r="L786" s="15">
        <v>32</v>
      </c>
      <c r="M786" s="15"/>
      <c r="N786" s="15"/>
      <c r="O786" s="15"/>
      <c r="P786" s="15"/>
      <c r="Q786" s="15"/>
      <c r="R786" s="15"/>
      <c r="S786" s="15" t="s">
        <v>1575</v>
      </c>
      <c r="T786" s="38">
        <v>9</v>
      </c>
      <c r="U786" s="95"/>
      <c r="V786" s="95"/>
      <c r="W786" s="95"/>
      <c r="X786" s="95"/>
      <c r="Y786" s="95"/>
      <c r="Z786" s="15"/>
      <c r="AA786" s="15"/>
      <c r="AB786" s="39">
        <f t="shared" si="60"/>
        <v>8</v>
      </c>
      <c r="AC786" s="39">
        <f t="shared" si="61"/>
        <v>0</v>
      </c>
      <c r="AD786" s="96" t="s">
        <v>3507</v>
      </c>
      <c r="AE786" s="15" t="str">
        <f t="shared" si="62"/>
        <v/>
      </c>
      <c r="AF786" s="39"/>
      <c r="AG786" s="39" t="s">
        <v>1560</v>
      </c>
      <c r="AH786" s="39" t="s">
        <v>1561</v>
      </c>
      <c r="AI786" s="39" t="s">
        <v>1561</v>
      </c>
      <c r="AJ786" s="39" t="s">
        <v>1561</v>
      </c>
      <c r="AK786" s="39" t="s">
        <v>1561</v>
      </c>
      <c r="AL786" s="15"/>
      <c r="AM786" s="15"/>
      <c r="AN786" s="15"/>
      <c r="AO786" s="39"/>
      <c r="AP786" s="89">
        <f t="shared" si="63"/>
        <v>0</v>
      </c>
      <c r="AQ786" s="13" t="str">
        <f t="shared" si="64"/>
        <v>Leeftijd</v>
      </c>
    </row>
    <row r="787" spans="1:43" ht="45" x14ac:dyDescent="0.25">
      <c r="A787" s="85" t="s">
        <v>82</v>
      </c>
      <c r="B787" s="15" t="s">
        <v>1628</v>
      </c>
      <c r="C787" s="15">
        <v>1</v>
      </c>
      <c r="D787" s="38" t="s">
        <v>1613</v>
      </c>
      <c r="E787" s="94">
        <v>200014103</v>
      </c>
      <c r="F787" s="15">
        <v>200041647</v>
      </c>
      <c r="G787" s="47" t="s">
        <v>12242</v>
      </c>
      <c r="H787" s="47" t="s">
        <v>12242</v>
      </c>
      <c r="I787" s="47" t="s">
        <v>12242</v>
      </c>
      <c r="J787" s="15"/>
      <c r="K787" s="15"/>
      <c r="L787" s="15"/>
      <c r="M787" s="47" t="s">
        <v>12243</v>
      </c>
      <c r="N787" s="47" t="s">
        <v>12243</v>
      </c>
      <c r="O787" s="47" t="s">
        <v>12243</v>
      </c>
      <c r="P787" s="15"/>
      <c r="Q787" s="15"/>
      <c r="R787" s="15"/>
      <c r="S787" s="15"/>
      <c r="T787" s="38"/>
      <c r="U787" s="95" t="s">
        <v>83</v>
      </c>
      <c r="V787" s="95"/>
      <c r="W787" s="95"/>
      <c r="X787" s="95"/>
      <c r="Y787" s="95"/>
      <c r="Z787" s="15"/>
      <c r="AA787" s="15"/>
      <c r="AB787" s="39">
        <f t="shared" si="60"/>
        <v>11</v>
      </c>
      <c r="AC787" s="39">
        <f t="shared" si="61"/>
        <v>2</v>
      </c>
      <c r="AD787" s="96" t="s">
        <v>12245</v>
      </c>
      <c r="AE787" s="15" t="str">
        <f t="shared" si="62"/>
        <v/>
      </c>
      <c r="AF787" s="39"/>
      <c r="AG787" s="39" t="s">
        <v>1560</v>
      </c>
      <c r="AH787" s="39" t="s">
        <v>1561</v>
      </c>
      <c r="AI787" s="39" t="s">
        <v>1561</v>
      </c>
      <c r="AJ787" s="39" t="s">
        <v>1561</v>
      </c>
      <c r="AK787" s="39" t="s">
        <v>1561</v>
      </c>
      <c r="AL787" s="15"/>
      <c r="AM787" s="15"/>
      <c r="AN787" s="15"/>
      <c r="AO787" s="39"/>
      <c r="AP787" s="89">
        <f t="shared" si="63"/>
        <v>0</v>
      </c>
      <c r="AQ787" s="13" t="str">
        <f t="shared" si="64"/>
        <v>LijkvindingJa</v>
      </c>
    </row>
    <row r="788" spans="1:43" ht="45" x14ac:dyDescent="0.25">
      <c r="A788" s="85" t="s">
        <v>82</v>
      </c>
      <c r="B788" s="15" t="s">
        <v>1628</v>
      </c>
      <c r="C788" s="15">
        <v>2</v>
      </c>
      <c r="D788" s="38" t="s">
        <v>1561</v>
      </c>
      <c r="E788" s="94">
        <v>200014103</v>
      </c>
      <c r="F788" s="15">
        <v>200041648</v>
      </c>
      <c r="G788" s="47" t="s">
        <v>12242</v>
      </c>
      <c r="H788" s="47" t="s">
        <v>12242</v>
      </c>
      <c r="I788" s="47" t="s">
        <v>12242</v>
      </c>
      <c r="J788" s="15"/>
      <c r="K788" s="15"/>
      <c r="L788" s="15"/>
      <c r="M788" s="47" t="s">
        <v>12244</v>
      </c>
      <c r="N788" s="47" t="s">
        <v>12244</v>
      </c>
      <c r="O788" s="47" t="s">
        <v>12244</v>
      </c>
      <c r="P788" s="15"/>
      <c r="Q788" s="15"/>
      <c r="R788" s="15"/>
      <c r="S788" s="15"/>
      <c r="T788" s="38"/>
      <c r="U788" s="95" t="s">
        <v>83</v>
      </c>
      <c r="V788" s="95"/>
      <c r="W788" s="95"/>
      <c r="X788" s="95"/>
      <c r="Y788" s="95"/>
      <c r="Z788" s="15"/>
      <c r="AA788" s="15"/>
      <c r="AB788" s="39">
        <f t="shared" si="60"/>
        <v>11</v>
      </c>
      <c r="AC788" s="39">
        <f t="shared" si="61"/>
        <v>3</v>
      </c>
      <c r="AD788" s="96" t="s">
        <v>12246</v>
      </c>
      <c r="AE788" s="15" t="str">
        <f t="shared" si="62"/>
        <v/>
      </c>
      <c r="AF788" s="39"/>
      <c r="AG788" s="39" t="s">
        <v>1560</v>
      </c>
      <c r="AH788" s="39" t="s">
        <v>1561</v>
      </c>
      <c r="AI788" s="39" t="s">
        <v>1561</v>
      </c>
      <c r="AJ788" s="39" t="s">
        <v>1561</v>
      </c>
      <c r="AK788" s="39" t="s">
        <v>1561</v>
      </c>
      <c r="AL788" s="15"/>
      <c r="AM788" s="15"/>
      <c r="AN788" s="15"/>
      <c r="AO788" s="39"/>
      <c r="AP788" s="89">
        <f t="shared" si="63"/>
        <v>0</v>
      </c>
      <c r="AQ788" s="13" t="str">
        <f t="shared" si="64"/>
        <v>LijkvindingNee</v>
      </c>
    </row>
    <row r="789" spans="1:43" x14ac:dyDescent="0.25">
      <c r="A789" s="15" t="s">
        <v>3516</v>
      </c>
      <c r="B789" s="15" t="s">
        <v>1695</v>
      </c>
      <c r="C789" s="15">
        <v>1</v>
      </c>
      <c r="D789" s="15" t="s">
        <v>1613</v>
      </c>
      <c r="E789" s="94">
        <v>200011989</v>
      </c>
      <c r="F789" s="15">
        <v>200035851</v>
      </c>
      <c r="G789" s="15" t="s">
        <v>3517</v>
      </c>
      <c r="H789" s="15" t="s">
        <v>3517</v>
      </c>
      <c r="I789" s="15" t="s">
        <v>3517</v>
      </c>
      <c r="J789" s="15"/>
      <c r="K789" s="15"/>
      <c r="L789" s="15"/>
      <c r="M789" s="15" t="s">
        <v>3518</v>
      </c>
      <c r="N789" s="15" t="s">
        <v>3518</v>
      </c>
      <c r="O789" s="15" t="s">
        <v>3518</v>
      </c>
      <c r="P789" s="15"/>
      <c r="Q789" s="15"/>
      <c r="R789" s="15"/>
      <c r="S789" s="15"/>
      <c r="T789" s="38"/>
      <c r="U789" s="95"/>
      <c r="V789" s="95"/>
      <c r="W789" s="95"/>
      <c r="X789" s="95"/>
      <c r="Y789" s="95"/>
      <c r="Z789" s="15"/>
      <c r="AA789" s="15"/>
      <c r="AB789" s="39">
        <f t="shared" si="60"/>
        <v>9</v>
      </c>
      <c r="AC789" s="39">
        <f t="shared" si="61"/>
        <v>2</v>
      </c>
      <c r="AD789" s="96" t="s">
        <v>3519</v>
      </c>
      <c r="AE789" s="15" t="str">
        <f t="shared" si="62"/>
        <v/>
      </c>
      <c r="AF789" s="39"/>
      <c r="AG789" s="39" t="s">
        <v>1560</v>
      </c>
      <c r="AH789" s="39" t="s">
        <v>1561</v>
      </c>
      <c r="AI789" s="39" t="s">
        <v>1561</v>
      </c>
      <c r="AJ789" s="39" t="s">
        <v>1561</v>
      </c>
      <c r="AK789" s="39" t="s">
        <v>1561</v>
      </c>
      <c r="AL789" s="15"/>
      <c r="AM789" s="15"/>
      <c r="AN789" s="15"/>
      <c r="AO789" s="39"/>
      <c r="AP789" s="89">
        <f t="shared" si="63"/>
        <v>0</v>
      </c>
      <c r="AQ789" s="13" t="str">
        <f t="shared" si="64"/>
        <v>Live ViewJa</v>
      </c>
    </row>
    <row r="790" spans="1:43" x14ac:dyDescent="0.25">
      <c r="A790" s="15" t="s">
        <v>3516</v>
      </c>
      <c r="B790" s="15" t="s">
        <v>1695</v>
      </c>
      <c r="C790" s="15">
        <v>2</v>
      </c>
      <c r="D790" s="15" t="s">
        <v>1561</v>
      </c>
      <c r="E790" s="94">
        <v>200011989</v>
      </c>
      <c r="F790" s="15">
        <v>200035852</v>
      </c>
      <c r="G790" s="15" t="s">
        <v>3517</v>
      </c>
      <c r="H790" s="15" t="s">
        <v>3517</v>
      </c>
      <c r="I790" s="15" t="s">
        <v>3517</v>
      </c>
      <c r="J790" s="15"/>
      <c r="K790" s="15"/>
      <c r="L790" s="15"/>
      <c r="M790" s="15" t="s">
        <v>3520</v>
      </c>
      <c r="N790" s="15" t="s">
        <v>3520</v>
      </c>
      <c r="O790" s="15" t="s">
        <v>3520</v>
      </c>
      <c r="P790" s="15"/>
      <c r="Q790" s="15"/>
      <c r="R790" s="15"/>
      <c r="S790" s="15"/>
      <c r="T790" s="38"/>
      <c r="U790" s="95"/>
      <c r="V790" s="95"/>
      <c r="W790" s="95"/>
      <c r="X790" s="95"/>
      <c r="Y790" s="95"/>
      <c r="Z790" s="15"/>
      <c r="AA790" s="15"/>
      <c r="AB790" s="39">
        <f t="shared" si="60"/>
        <v>9</v>
      </c>
      <c r="AC790" s="39">
        <f t="shared" si="61"/>
        <v>3</v>
      </c>
      <c r="AD790" s="96" t="s">
        <v>3521</v>
      </c>
      <c r="AE790" s="15" t="str">
        <f t="shared" si="62"/>
        <v/>
      </c>
      <c r="AF790" s="39"/>
      <c r="AG790" s="39" t="s">
        <v>1560</v>
      </c>
      <c r="AH790" s="39" t="s">
        <v>1561</v>
      </c>
      <c r="AI790" s="39" t="s">
        <v>1561</v>
      </c>
      <c r="AJ790" s="39" t="s">
        <v>1561</v>
      </c>
      <c r="AK790" s="39" t="s">
        <v>1561</v>
      </c>
      <c r="AL790" s="15"/>
      <c r="AM790" s="15"/>
      <c r="AN790" s="15"/>
      <c r="AO790" s="39"/>
      <c r="AP790" s="89">
        <f t="shared" si="63"/>
        <v>0</v>
      </c>
      <c r="AQ790" s="13" t="str">
        <f t="shared" si="64"/>
        <v>Live ViewNee</v>
      </c>
    </row>
    <row r="791" spans="1:43" x14ac:dyDescent="0.25">
      <c r="A791" s="15" t="s">
        <v>3522</v>
      </c>
      <c r="B791" s="15" t="s">
        <v>1608</v>
      </c>
      <c r="C791" s="15">
        <v>1</v>
      </c>
      <c r="D791" s="15" t="s">
        <v>3523</v>
      </c>
      <c r="E791" s="94">
        <v>200005055</v>
      </c>
      <c r="F791" s="15">
        <v>200005056</v>
      </c>
      <c r="G791" s="15" t="s">
        <v>3524</v>
      </c>
      <c r="H791" s="15" t="s">
        <v>3524</v>
      </c>
      <c r="I791" s="15" t="s">
        <v>3524</v>
      </c>
      <c r="J791" s="15"/>
      <c r="K791" s="15"/>
      <c r="L791" s="15"/>
      <c r="M791" s="15" t="s">
        <v>3525</v>
      </c>
      <c r="N791" s="15" t="s">
        <v>3525</v>
      </c>
      <c r="O791" s="15" t="s">
        <v>3525</v>
      </c>
      <c r="P791" s="15"/>
      <c r="Q791" s="15"/>
      <c r="R791" s="15"/>
      <c r="S791" s="15" t="s">
        <v>1765</v>
      </c>
      <c r="T791" s="38">
        <v>11</v>
      </c>
      <c r="U791" s="95"/>
      <c r="V791" s="95"/>
      <c r="W791" s="95"/>
      <c r="X791" s="95"/>
      <c r="Y791" s="95"/>
      <c r="Z791" s="15"/>
      <c r="AA791" s="15"/>
      <c r="AB791" s="39">
        <f t="shared" si="60"/>
        <v>16</v>
      </c>
      <c r="AC791" s="39">
        <f t="shared" si="61"/>
        <v>12</v>
      </c>
      <c r="AD791" s="96" t="s">
        <v>3526</v>
      </c>
      <c r="AE791" s="15" t="str">
        <f t="shared" si="62"/>
        <v/>
      </c>
      <c r="AF791" s="39"/>
      <c r="AG791" s="39" t="s">
        <v>1560</v>
      </c>
      <c r="AH791" s="39" t="s">
        <v>1561</v>
      </c>
      <c r="AI791" s="39" t="s">
        <v>1561</v>
      </c>
      <c r="AJ791" s="39" t="s">
        <v>1561</v>
      </c>
      <c r="AK791" s="39" t="s">
        <v>1561</v>
      </c>
      <c r="AL791" s="15"/>
      <c r="AM791" s="15"/>
      <c r="AN791" s="15"/>
      <c r="AO791" s="39"/>
      <c r="AP791" s="89">
        <f t="shared" si="63"/>
        <v>0</v>
      </c>
      <c r="AQ791" s="13" t="str">
        <f t="shared" si="64"/>
        <v>Loc. in vaartuigAccommodatie</v>
      </c>
    </row>
    <row r="792" spans="1:43" x14ac:dyDescent="0.25">
      <c r="A792" s="15" t="s">
        <v>3522</v>
      </c>
      <c r="B792" s="15" t="s">
        <v>1608</v>
      </c>
      <c r="C792" s="15">
        <v>2</v>
      </c>
      <c r="D792" s="15" t="s">
        <v>3527</v>
      </c>
      <c r="E792" s="94">
        <v>200005055</v>
      </c>
      <c r="F792" s="15">
        <v>200005057</v>
      </c>
      <c r="G792" s="15" t="s">
        <v>3524</v>
      </c>
      <c r="H792" s="15" t="s">
        <v>3524</v>
      </c>
      <c r="I792" s="15" t="s">
        <v>3524</v>
      </c>
      <c r="J792" s="15"/>
      <c r="K792" s="15"/>
      <c r="L792" s="15"/>
      <c r="M792" s="15" t="s">
        <v>3528</v>
      </c>
      <c r="N792" s="15" t="s">
        <v>3528</v>
      </c>
      <c r="O792" s="15" t="s">
        <v>3528</v>
      </c>
      <c r="P792" s="15"/>
      <c r="Q792" s="15"/>
      <c r="R792" s="15"/>
      <c r="S792" s="15" t="s">
        <v>1765</v>
      </c>
      <c r="T792" s="38">
        <v>11</v>
      </c>
      <c r="U792" s="95"/>
      <c r="V792" s="95"/>
      <c r="W792" s="95"/>
      <c r="X792" s="95"/>
      <c r="Y792" s="95"/>
      <c r="Z792" s="15"/>
      <c r="AA792" s="15"/>
      <c r="AB792" s="39">
        <f t="shared" si="60"/>
        <v>16</v>
      </c>
      <c r="AC792" s="39">
        <f t="shared" si="61"/>
        <v>6</v>
      </c>
      <c r="AD792" s="96" t="s">
        <v>3529</v>
      </c>
      <c r="AE792" s="15" t="str">
        <f t="shared" si="62"/>
        <v/>
      </c>
      <c r="AF792" s="39"/>
      <c r="AG792" s="39" t="s">
        <v>1560</v>
      </c>
      <c r="AH792" s="39" t="s">
        <v>1561</v>
      </c>
      <c r="AI792" s="39" t="s">
        <v>1561</v>
      </c>
      <c r="AJ792" s="39" t="s">
        <v>1561</v>
      </c>
      <c r="AK792" s="39" t="s">
        <v>1561</v>
      </c>
      <c r="AL792" s="15"/>
      <c r="AM792" s="15"/>
      <c r="AN792" s="15"/>
      <c r="AO792" s="39"/>
      <c r="AP792" s="89">
        <f t="shared" si="63"/>
        <v>0</v>
      </c>
      <c r="AQ792" s="13" t="str">
        <f t="shared" si="64"/>
        <v>Loc. in vaartuigLading</v>
      </c>
    </row>
    <row r="793" spans="1:43" x14ac:dyDescent="0.25">
      <c r="A793" s="15" t="s">
        <v>3522</v>
      </c>
      <c r="B793" s="15" t="s">
        <v>1608</v>
      </c>
      <c r="C793" s="15">
        <v>3</v>
      </c>
      <c r="D793" s="15" t="s">
        <v>3530</v>
      </c>
      <c r="E793" s="94">
        <v>200005055</v>
      </c>
      <c r="F793" s="15">
        <v>200005058</v>
      </c>
      <c r="G793" s="15" t="s">
        <v>3524</v>
      </c>
      <c r="H793" s="15" t="s">
        <v>3524</v>
      </c>
      <c r="I793" s="15" t="s">
        <v>3524</v>
      </c>
      <c r="J793" s="15"/>
      <c r="K793" s="15"/>
      <c r="L793" s="15"/>
      <c r="M793" s="15" t="s">
        <v>3531</v>
      </c>
      <c r="N793" s="15" t="s">
        <v>3531</v>
      </c>
      <c r="O793" s="15" t="s">
        <v>3531</v>
      </c>
      <c r="P793" s="15"/>
      <c r="Q793" s="15"/>
      <c r="R793" s="15"/>
      <c r="S793" s="15" t="s">
        <v>1765</v>
      </c>
      <c r="T793" s="38">
        <v>11</v>
      </c>
      <c r="U793" s="95"/>
      <c r="V793" s="95"/>
      <c r="W793" s="95"/>
      <c r="X793" s="95"/>
      <c r="Y793" s="95"/>
      <c r="Z793" s="15"/>
      <c r="AA793" s="15"/>
      <c r="AB793" s="39">
        <f t="shared" si="60"/>
        <v>16</v>
      </c>
      <c r="AC793" s="39">
        <f t="shared" si="61"/>
        <v>12</v>
      </c>
      <c r="AD793" s="96" t="s">
        <v>3532</v>
      </c>
      <c r="AE793" s="15" t="str">
        <f t="shared" si="62"/>
        <v/>
      </c>
      <c r="AF793" s="39"/>
      <c r="AG793" s="39" t="s">
        <v>1560</v>
      </c>
      <c r="AH793" s="39" t="s">
        <v>1561</v>
      </c>
      <c r="AI793" s="39" t="s">
        <v>1561</v>
      </c>
      <c r="AJ793" s="39" t="s">
        <v>1561</v>
      </c>
      <c r="AK793" s="39" t="s">
        <v>1561</v>
      </c>
      <c r="AL793" s="15"/>
      <c r="AM793" s="15"/>
      <c r="AN793" s="15"/>
      <c r="AO793" s="39"/>
      <c r="AP793" s="89">
        <f t="shared" si="63"/>
        <v>0</v>
      </c>
      <c r="AQ793" s="13" t="str">
        <f t="shared" si="64"/>
        <v>Loc. in vaartuigMachinekamer</v>
      </c>
    </row>
    <row r="794" spans="1:43" x14ac:dyDescent="0.25">
      <c r="A794" s="15" t="s">
        <v>3533</v>
      </c>
      <c r="B794" s="15" t="s">
        <v>1628</v>
      </c>
      <c r="C794" s="15">
        <v>1</v>
      </c>
      <c r="D794" s="15" t="s">
        <v>3534</v>
      </c>
      <c r="E794" s="94">
        <v>200005218</v>
      </c>
      <c r="F794" s="15">
        <v>200005219</v>
      </c>
      <c r="G794" s="15" t="s">
        <v>3535</v>
      </c>
      <c r="H794" s="15" t="s">
        <v>3535</v>
      </c>
      <c r="I794" s="15" t="s">
        <v>3535</v>
      </c>
      <c r="J794" s="15"/>
      <c r="K794" s="15"/>
      <c r="L794" s="15"/>
      <c r="M794" s="15" t="s">
        <v>3536</v>
      </c>
      <c r="N794" s="15" t="s">
        <v>3536</v>
      </c>
      <c r="O794" s="15" t="s">
        <v>3536</v>
      </c>
      <c r="P794" s="15"/>
      <c r="Q794" s="15"/>
      <c r="R794" s="15"/>
      <c r="S794" s="15" t="s">
        <v>1765</v>
      </c>
      <c r="T794" s="38">
        <v>6</v>
      </c>
      <c r="U794" s="95"/>
      <c r="V794" s="95"/>
      <c r="W794" s="95"/>
      <c r="X794" s="95"/>
      <c r="Y794" s="95"/>
      <c r="Z794" s="15"/>
      <c r="AA794" s="15"/>
      <c r="AB794" s="39">
        <f t="shared" si="60"/>
        <v>15</v>
      </c>
      <c r="AC794" s="39">
        <f t="shared" si="61"/>
        <v>7</v>
      </c>
      <c r="AD794" s="96" t="s">
        <v>3537</v>
      </c>
      <c r="AE794" s="15" t="str">
        <f t="shared" si="62"/>
        <v/>
      </c>
      <c r="AF794" s="39"/>
      <c r="AG794" s="39" t="s">
        <v>1560</v>
      </c>
      <c r="AH794" s="39" t="s">
        <v>1561</v>
      </c>
      <c r="AI794" s="39" t="s">
        <v>1561</v>
      </c>
      <c r="AJ794" s="39" t="s">
        <v>1561</v>
      </c>
      <c r="AK794" s="39" t="s">
        <v>1561</v>
      </c>
      <c r="AL794" s="15"/>
      <c r="AM794" s="15"/>
      <c r="AN794" s="15"/>
      <c r="AO794" s="39"/>
      <c r="AP794" s="89">
        <f t="shared" si="63"/>
        <v>0</v>
      </c>
      <c r="AQ794" s="13" t="str">
        <f t="shared" si="64"/>
        <v>Locatie ongevalBedrijf</v>
      </c>
    </row>
    <row r="795" spans="1:43" x14ac:dyDescent="0.25">
      <c r="A795" s="15" t="s">
        <v>3533</v>
      </c>
      <c r="B795" s="15" t="s">
        <v>1628</v>
      </c>
      <c r="C795" s="15">
        <v>2</v>
      </c>
      <c r="D795" s="15" t="s">
        <v>3538</v>
      </c>
      <c r="E795" s="94">
        <v>200005218</v>
      </c>
      <c r="F795" s="15">
        <v>200005220</v>
      </c>
      <c r="G795" s="15" t="s">
        <v>3535</v>
      </c>
      <c r="H795" s="15" t="s">
        <v>3535</v>
      </c>
      <c r="I795" s="15" t="s">
        <v>3535</v>
      </c>
      <c r="J795" s="15"/>
      <c r="K795" s="15"/>
      <c r="L795" s="15"/>
      <c r="M795" s="15" t="s">
        <v>3539</v>
      </c>
      <c r="N795" s="15" t="s">
        <v>3539</v>
      </c>
      <c r="O795" s="15" t="s">
        <v>3539</v>
      </c>
      <c r="P795" s="15"/>
      <c r="Q795" s="15"/>
      <c r="R795" s="15"/>
      <c r="S795" s="15" t="s">
        <v>1765</v>
      </c>
      <c r="T795" s="38">
        <v>6</v>
      </c>
      <c r="U795" s="95"/>
      <c r="V795" s="95"/>
      <c r="W795" s="95"/>
      <c r="X795" s="95"/>
      <c r="Y795" s="95"/>
      <c r="Z795" s="15"/>
      <c r="AA795" s="15"/>
      <c r="AB795" s="39">
        <f t="shared" si="60"/>
        <v>15</v>
      </c>
      <c r="AC795" s="39">
        <f t="shared" si="61"/>
        <v>4</v>
      </c>
      <c r="AD795" s="96" t="s">
        <v>3540</v>
      </c>
      <c r="AE795" s="15" t="str">
        <f t="shared" si="62"/>
        <v/>
      </c>
      <c r="AF795" s="39"/>
      <c r="AG795" s="39" t="s">
        <v>1560</v>
      </c>
      <c r="AH795" s="39" t="s">
        <v>1561</v>
      </c>
      <c r="AI795" s="39" t="s">
        <v>1561</v>
      </c>
      <c r="AJ795" s="39" t="s">
        <v>1561</v>
      </c>
      <c r="AK795" s="39" t="s">
        <v>1561</v>
      </c>
      <c r="AL795" s="15"/>
      <c r="AM795" s="15"/>
      <c r="AN795" s="15"/>
      <c r="AO795" s="39"/>
      <c r="AP795" s="89">
        <f t="shared" si="63"/>
        <v>0</v>
      </c>
      <c r="AQ795" s="13" t="str">
        <f t="shared" si="64"/>
        <v>Locatie ongevalHuis</v>
      </c>
    </row>
    <row r="796" spans="1:43" x14ac:dyDescent="0.25">
      <c r="A796" s="15" t="s">
        <v>3533</v>
      </c>
      <c r="B796" s="15" t="s">
        <v>1628</v>
      </c>
      <c r="C796" s="15">
        <v>3</v>
      </c>
      <c r="D796" s="15" t="s">
        <v>3541</v>
      </c>
      <c r="E796" s="94">
        <v>200005218</v>
      </c>
      <c r="F796" s="15">
        <v>200005221</v>
      </c>
      <c r="G796" s="15" t="s">
        <v>3535</v>
      </c>
      <c r="H796" s="15" t="s">
        <v>3535</v>
      </c>
      <c r="I796" s="15" t="s">
        <v>3535</v>
      </c>
      <c r="J796" s="15"/>
      <c r="K796" s="15"/>
      <c r="L796" s="15"/>
      <c r="M796" s="15" t="s">
        <v>3542</v>
      </c>
      <c r="N796" s="15" t="s">
        <v>3542</v>
      </c>
      <c r="O796" s="15" t="s">
        <v>3542</v>
      </c>
      <c r="P796" s="15"/>
      <c r="Q796" s="15"/>
      <c r="R796" s="15"/>
      <c r="S796" s="15" t="s">
        <v>1765</v>
      </c>
      <c r="T796" s="38">
        <v>6</v>
      </c>
      <c r="U796" s="95"/>
      <c r="V796" s="95"/>
      <c r="W796" s="95"/>
      <c r="X796" s="95"/>
      <c r="Y796" s="95"/>
      <c r="Z796" s="15"/>
      <c r="AA796" s="15"/>
      <c r="AB796" s="39">
        <f t="shared" si="60"/>
        <v>15</v>
      </c>
      <c r="AC796" s="39">
        <f t="shared" si="61"/>
        <v>5</v>
      </c>
      <c r="AD796" s="96" t="s">
        <v>3543</v>
      </c>
      <c r="AE796" s="15" t="str">
        <f t="shared" si="62"/>
        <v/>
      </c>
      <c r="AF796" s="39"/>
      <c r="AG796" s="39" t="s">
        <v>1560</v>
      </c>
      <c r="AH796" s="39" t="s">
        <v>1561</v>
      </c>
      <c r="AI796" s="39" t="s">
        <v>1561</v>
      </c>
      <c r="AJ796" s="39" t="s">
        <v>1561</v>
      </c>
      <c r="AK796" s="39" t="s">
        <v>1561</v>
      </c>
      <c r="AL796" s="15"/>
      <c r="AM796" s="15"/>
      <c r="AN796" s="15"/>
      <c r="AO796" s="39"/>
      <c r="AP796" s="89">
        <f t="shared" si="63"/>
        <v>0</v>
      </c>
      <c r="AQ796" s="13" t="str">
        <f t="shared" si="64"/>
        <v>Locatie ongevalSport</v>
      </c>
    </row>
    <row r="797" spans="1:43" x14ac:dyDescent="0.25">
      <c r="A797" s="15" t="s">
        <v>3544</v>
      </c>
      <c r="B797" s="15" t="s">
        <v>1695</v>
      </c>
      <c r="C797" s="15">
        <v>1</v>
      </c>
      <c r="D797" s="15" t="s">
        <v>1613</v>
      </c>
      <c r="E797" s="94">
        <v>200000344</v>
      </c>
      <c r="F797" s="15">
        <v>200035853</v>
      </c>
      <c r="G797" s="15" t="s">
        <v>3545</v>
      </c>
      <c r="H797" s="15" t="s">
        <v>3545</v>
      </c>
      <c r="I797" s="15" t="s">
        <v>3545</v>
      </c>
      <c r="J797" s="15"/>
      <c r="K797" s="15">
        <v>17</v>
      </c>
      <c r="L797" s="15"/>
      <c r="M797" s="15" t="s">
        <v>3546</v>
      </c>
      <c r="N797" s="15" t="s">
        <v>3546</v>
      </c>
      <c r="O797" s="15" t="s">
        <v>3546</v>
      </c>
      <c r="P797" s="15"/>
      <c r="Q797" s="15"/>
      <c r="R797" s="15"/>
      <c r="S797" s="15" t="s">
        <v>2365</v>
      </c>
      <c r="T797" s="148">
        <v>14</v>
      </c>
      <c r="U797" s="95"/>
      <c r="V797" s="95"/>
      <c r="W797" s="95"/>
      <c r="X797" s="95"/>
      <c r="Y797" s="95"/>
      <c r="Z797" s="15"/>
      <c r="AA797" s="15"/>
      <c r="AB797" s="39">
        <f t="shared" si="60"/>
        <v>17</v>
      </c>
      <c r="AC797" s="39">
        <f t="shared" si="61"/>
        <v>2</v>
      </c>
      <c r="AD797" s="96" t="s">
        <v>3547</v>
      </c>
      <c r="AE797" s="15" t="str">
        <f t="shared" si="62"/>
        <v/>
      </c>
      <c r="AF797" s="39"/>
      <c r="AG797" s="39" t="s">
        <v>1560</v>
      </c>
      <c r="AH797" s="39" t="s">
        <v>1561</v>
      </c>
      <c r="AI797" s="39" t="s">
        <v>1561</v>
      </c>
      <c r="AJ797" s="39" t="s">
        <v>1561</v>
      </c>
      <c r="AK797" s="39" t="s">
        <v>1561</v>
      </c>
      <c r="AL797" s="15"/>
      <c r="AM797" s="15"/>
      <c r="AN797" s="15"/>
      <c r="AO797" s="39"/>
      <c r="AP797" s="89">
        <f t="shared" si="63"/>
        <v>0</v>
      </c>
      <c r="AQ797" s="13" t="str">
        <f t="shared" si="64"/>
        <v>Lokaal afhandelenJa</v>
      </c>
    </row>
    <row r="798" spans="1:43" x14ac:dyDescent="0.25">
      <c r="A798" s="15" t="s">
        <v>3544</v>
      </c>
      <c r="B798" s="15" t="s">
        <v>1695</v>
      </c>
      <c r="C798" s="15">
        <v>2</v>
      </c>
      <c r="D798" s="15" t="s">
        <v>1561</v>
      </c>
      <c r="E798" s="94">
        <v>200000344</v>
      </c>
      <c r="F798" s="15">
        <v>200035854</v>
      </c>
      <c r="G798" s="15" t="s">
        <v>3545</v>
      </c>
      <c r="H798" s="15" t="s">
        <v>3545</v>
      </c>
      <c r="I798" s="15" t="s">
        <v>3545</v>
      </c>
      <c r="J798" s="15"/>
      <c r="K798" s="15">
        <v>17</v>
      </c>
      <c r="L798" s="15"/>
      <c r="M798" s="15" t="s">
        <v>3548</v>
      </c>
      <c r="N798" s="15" t="s">
        <v>3548</v>
      </c>
      <c r="O798" s="15" t="s">
        <v>3548</v>
      </c>
      <c r="P798" s="15"/>
      <c r="Q798" s="15"/>
      <c r="R798" s="15"/>
      <c r="S798" s="15" t="s">
        <v>2365</v>
      </c>
      <c r="T798" s="148">
        <v>14</v>
      </c>
      <c r="U798" s="95"/>
      <c r="V798" s="95"/>
      <c r="W798" s="95"/>
      <c r="X798" s="95"/>
      <c r="Y798" s="95"/>
      <c r="Z798" s="15"/>
      <c r="AA798" s="15"/>
      <c r="AB798" s="39">
        <f t="shared" si="60"/>
        <v>17</v>
      </c>
      <c r="AC798" s="39">
        <f t="shared" si="61"/>
        <v>3</v>
      </c>
      <c r="AD798" s="96" t="s">
        <v>3549</v>
      </c>
      <c r="AE798" s="15" t="str">
        <f t="shared" si="62"/>
        <v/>
      </c>
      <c r="AF798" s="39"/>
      <c r="AG798" s="39" t="s">
        <v>1560</v>
      </c>
      <c r="AH798" s="39" t="s">
        <v>1561</v>
      </c>
      <c r="AI798" s="39" t="s">
        <v>1561</v>
      </c>
      <c r="AJ798" s="39" t="s">
        <v>1561</v>
      </c>
      <c r="AK798" s="39" t="s">
        <v>1561</v>
      </c>
      <c r="AL798" s="15"/>
      <c r="AM798" s="15"/>
      <c r="AN798" s="15"/>
      <c r="AO798" s="39"/>
      <c r="AP798" s="89">
        <f t="shared" si="63"/>
        <v>0</v>
      </c>
      <c r="AQ798" s="13" t="str">
        <f t="shared" si="64"/>
        <v>Lokaal afhandelenNee</v>
      </c>
    </row>
    <row r="799" spans="1:43" x14ac:dyDescent="0.25">
      <c r="A799" s="15" t="s">
        <v>3550</v>
      </c>
      <c r="B799" s="15" t="s">
        <v>1695</v>
      </c>
      <c r="C799" s="15">
        <v>1</v>
      </c>
      <c r="D799" s="15" t="s">
        <v>1613</v>
      </c>
      <c r="E799" s="94">
        <v>200011990</v>
      </c>
      <c r="F799" s="15">
        <v>200035855</v>
      </c>
      <c r="G799" s="15" t="s">
        <v>3551</v>
      </c>
      <c r="H799" s="15" t="s">
        <v>3551</v>
      </c>
      <c r="I799" s="15" t="s">
        <v>3551</v>
      </c>
      <c r="J799" s="15"/>
      <c r="K799" s="15"/>
      <c r="L799" s="15"/>
      <c r="M799" s="15" t="s">
        <v>3552</v>
      </c>
      <c r="N799" s="15" t="s">
        <v>3552</v>
      </c>
      <c r="O799" s="15" t="s">
        <v>3552</v>
      </c>
      <c r="P799" s="15"/>
      <c r="Q799" s="15"/>
      <c r="R799" s="15"/>
      <c r="S799" s="15"/>
      <c r="T799" s="38"/>
      <c r="U799" s="95"/>
      <c r="V799" s="95"/>
      <c r="W799" s="95"/>
      <c r="X799" s="95"/>
      <c r="Y799" s="95"/>
      <c r="Z799" s="15"/>
      <c r="AA799" s="15"/>
      <c r="AB799" s="39">
        <f t="shared" si="60"/>
        <v>9</v>
      </c>
      <c r="AC799" s="39">
        <f t="shared" si="61"/>
        <v>2</v>
      </c>
      <c r="AD799" s="96" t="s">
        <v>3553</v>
      </c>
      <c r="AE799" s="15" t="str">
        <f t="shared" si="62"/>
        <v/>
      </c>
      <c r="AF799" s="39"/>
      <c r="AG799" s="39" t="s">
        <v>1560</v>
      </c>
      <c r="AH799" s="39" t="s">
        <v>1561</v>
      </c>
      <c r="AI799" s="39" t="s">
        <v>1561</v>
      </c>
      <c r="AJ799" s="39" t="s">
        <v>1561</v>
      </c>
      <c r="AK799" s="39" t="s">
        <v>1561</v>
      </c>
      <c r="AL799" s="15"/>
      <c r="AM799" s="15"/>
      <c r="AN799" s="15"/>
      <c r="AO799" s="39"/>
      <c r="AP799" s="89">
        <f t="shared" si="63"/>
        <v>0</v>
      </c>
      <c r="AQ799" s="13" t="str">
        <f t="shared" si="64"/>
        <v>LokmiddelJa</v>
      </c>
    </row>
    <row r="800" spans="1:43" x14ac:dyDescent="0.25">
      <c r="A800" s="15" t="s">
        <v>3550</v>
      </c>
      <c r="B800" s="15" t="s">
        <v>1695</v>
      </c>
      <c r="C800" s="15">
        <v>2</v>
      </c>
      <c r="D800" s="15" t="s">
        <v>1561</v>
      </c>
      <c r="E800" s="94">
        <v>200011990</v>
      </c>
      <c r="F800" s="15">
        <v>200035856</v>
      </c>
      <c r="G800" s="15" t="s">
        <v>3551</v>
      </c>
      <c r="H800" s="15" t="s">
        <v>3551</v>
      </c>
      <c r="I800" s="15" t="s">
        <v>3551</v>
      </c>
      <c r="J800" s="15"/>
      <c r="K800" s="15"/>
      <c r="L800" s="15"/>
      <c r="M800" s="15" t="s">
        <v>3554</v>
      </c>
      <c r="N800" s="15" t="s">
        <v>3554</v>
      </c>
      <c r="O800" s="15" t="s">
        <v>3554</v>
      </c>
      <c r="P800" s="15"/>
      <c r="Q800" s="15"/>
      <c r="R800" s="15"/>
      <c r="S800" s="15"/>
      <c r="T800" s="38"/>
      <c r="U800" s="95"/>
      <c r="V800" s="95"/>
      <c r="W800" s="95"/>
      <c r="X800" s="95"/>
      <c r="Y800" s="95"/>
      <c r="Z800" s="15"/>
      <c r="AA800" s="15"/>
      <c r="AB800" s="39">
        <f t="shared" si="60"/>
        <v>9</v>
      </c>
      <c r="AC800" s="39">
        <f t="shared" si="61"/>
        <v>3</v>
      </c>
      <c r="AD800" s="96" t="s">
        <v>3555</v>
      </c>
      <c r="AE800" s="15" t="str">
        <f t="shared" si="62"/>
        <v/>
      </c>
      <c r="AF800" s="39"/>
      <c r="AG800" s="39" t="s">
        <v>1560</v>
      </c>
      <c r="AH800" s="39" t="s">
        <v>1561</v>
      </c>
      <c r="AI800" s="39" t="s">
        <v>1561</v>
      </c>
      <c r="AJ800" s="39" t="s">
        <v>1561</v>
      </c>
      <c r="AK800" s="39" t="s">
        <v>1561</v>
      </c>
      <c r="AL800" s="15"/>
      <c r="AM800" s="15"/>
      <c r="AN800" s="15"/>
      <c r="AO800" s="39"/>
      <c r="AP800" s="89">
        <f t="shared" si="63"/>
        <v>0</v>
      </c>
      <c r="AQ800" s="13" t="str">
        <f t="shared" si="64"/>
        <v>LokmiddelNee</v>
      </c>
    </row>
    <row r="801" spans="1:43" x14ac:dyDescent="0.25">
      <c r="A801" s="15" t="s">
        <v>3556</v>
      </c>
      <c r="B801" s="15" t="s">
        <v>1628</v>
      </c>
      <c r="C801" s="15">
        <v>1</v>
      </c>
      <c r="D801" s="15" t="s">
        <v>3557</v>
      </c>
      <c r="E801" s="94">
        <v>200000324</v>
      </c>
      <c r="F801" s="15">
        <v>200035857</v>
      </c>
      <c r="G801" s="15" t="s">
        <v>3558</v>
      </c>
      <c r="H801" s="15" t="s">
        <v>3558</v>
      </c>
      <c r="I801" s="15" t="s">
        <v>3558</v>
      </c>
      <c r="J801" s="15"/>
      <c r="K801" s="15">
        <v>43</v>
      </c>
      <c r="L801" s="15"/>
      <c r="M801" s="15" t="s">
        <v>3559</v>
      </c>
      <c r="N801" s="15" t="s">
        <v>3559</v>
      </c>
      <c r="O801" s="15" t="s">
        <v>3559</v>
      </c>
      <c r="P801" s="15"/>
      <c r="Q801" s="15"/>
      <c r="R801" s="15"/>
      <c r="S801" s="15" t="s">
        <v>3560</v>
      </c>
      <c r="T801" s="38">
        <v>6</v>
      </c>
      <c r="U801" s="95"/>
      <c r="V801" s="95" t="s">
        <v>3561</v>
      </c>
      <c r="W801" s="95"/>
      <c r="X801" s="95"/>
      <c r="Y801" s="95"/>
      <c r="Z801" s="15"/>
      <c r="AA801" s="15"/>
      <c r="AB801" s="39">
        <f t="shared" si="60"/>
        <v>13</v>
      </c>
      <c r="AC801" s="39">
        <f t="shared" si="61"/>
        <v>10</v>
      </c>
      <c r="AD801" s="96" t="s">
        <v>3562</v>
      </c>
      <c r="AE801" s="15" t="str">
        <f t="shared" si="62"/>
        <v>(LVO cat.: Zeer kl)</v>
      </c>
      <c r="AF801" s="39"/>
      <c r="AG801" s="39" t="s">
        <v>1560</v>
      </c>
      <c r="AH801" s="39" t="s">
        <v>1561</v>
      </c>
      <c r="AI801" s="39" t="s">
        <v>1613</v>
      </c>
      <c r="AJ801" s="39" t="s">
        <v>1613</v>
      </c>
      <c r="AK801" s="39" t="s">
        <v>1613</v>
      </c>
      <c r="AL801" s="15" t="s">
        <v>3563</v>
      </c>
      <c r="AM801" s="15" t="s">
        <v>3564</v>
      </c>
      <c r="AN801" s="15"/>
      <c r="AO801" s="39"/>
      <c r="AP801" s="89">
        <f t="shared" si="63"/>
        <v>7</v>
      </c>
      <c r="AQ801" s="13" t="str">
        <f t="shared" si="64"/>
        <v>LVO categorieZeer klein</v>
      </c>
    </row>
    <row r="802" spans="1:43" ht="45" x14ac:dyDescent="0.25">
      <c r="A802" s="15" t="s">
        <v>3556</v>
      </c>
      <c r="B802" s="15" t="s">
        <v>1628</v>
      </c>
      <c r="C802" s="15">
        <v>2</v>
      </c>
      <c r="D802" s="15" t="s">
        <v>3565</v>
      </c>
      <c r="E802" s="94">
        <v>200000324</v>
      </c>
      <c r="F802" s="15">
        <v>200000652</v>
      </c>
      <c r="G802" s="15" t="s">
        <v>3558</v>
      </c>
      <c r="H802" s="15" t="s">
        <v>3558</v>
      </c>
      <c r="I802" s="15" t="s">
        <v>3558</v>
      </c>
      <c r="J802" s="15"/>
      <c r="K802" s="15">
        <v>43</v>
      </c>
      <c r="L802" s="15"/>
      <c r="M802" s="15" t="s">
        <v>3566</v>
      </c>
      <c r="N802" s="15" t="s">
        <v>3566</v>
      </c>
      <c r="O802" s="15" t="s">
        <v>3566</v>
      </c>
      <c r="P802" s="15"/>
      <c r="Q802" s="15"/>
      <c r="R802" s="15"/>
      <c r="S802" s="15" t="s">
        <v>3560</v>
      </c>
      <c r="T802" s="38">
        <v>6</v>
      </c>
      <c r="U802" s="95"/>
      <c r="V802" s="95" t="s">
        <v>3567</v>
      </c>
      <c r="W802" s="95" t="s">
        <v>3568</v>
      </c>
      <c r="X802" s="95" t="s">
        <v>3569</v>
      </c>
      <c r="Y802" s="95" t="s">
        <v>3570</v>
      </c>
      <c r="Z802" s="15"/>
      <c r="AA802" s="15"/>
      <c r="AB802" s="39">
        <f t="shared" si="60"/>
        <v>13</v>
      </c>
      <c r="AC802" s="39">
        <f t="shared" si="61"/>
        <v>5</v>
      </c>
      <c r="AD802" s="96" t="s">
        <v>3571</v>
      </c>
      <c r="AE802" s="15" t="str">
        <f t="shared" si="62"/>
        <v>(LVO cat.: Klein)</v>
      </c>
      <c r="AF802" s="39"/>
      <c r="AG802" s="39" t="s">
        <v>1560</v>
      </c>
      <c r="AH802" s="39" t="s">
        <v>1561</v>
      </c>
      <c r="AI802" s="39" t="s">
        <v>1613</v>
      </c>
      <c r="AJ802" s="39" t="s">
        <v>1613</v>
      </c>
      <c r="AK802" s="39" t="s">
        <v>1613</v>
      </c>
      <c r="AL802" s="15" t="s">
        <v>3563</v>
      </c>
      <c r="AM802" s="15" t="s">
        <v>3565</v>
      </c>
      <c r="AN802" s="15"/>
      <c r="AO802" s="39"/>
      <c r="AP802" s="89">
        <f t="shared" si="63"/>
        <v>5</v>
      </c>
      <c r="AQ802" s="13" t="str">
        <f t="shared" si="64"/>
        <v>LVO categorieKlein</v>
      </c>
    </row>
    <row r="803" spans="1:43" ht="45" x14ac:dyDescent="0.25">
      <c r="A803" s="15" t="s">
        <v>3556</v>
      </c>
      <c r="B803" s="15" t="s">
        <v>1628</v>
      </c>
      <c r="C803" s="15">
        <v>3</v>
      </c>
      <c r="D803" s="15" t="s">
        <v>3572</v>
      </c>
      <c r="E803" s="94">
        <v>200000324</v>
      </c>
      <c r="F803" s="15">
        <v>200000653</v>
      </c>
      <c r="G803" s="15" t="s">
        <v>3558</v>
      </c>
      <c r="H803" s="15" t="s">
        <v>3558</v>
      </c>
      <c r="I803" s="15" t="s">
        <v>3558</v>
      </c>
      <c r="J803" s="15"/>
      <c r="K803" s="15">
        <v>43</v>
      </c>
      <c r="L803" s="15"/>
      <c r="M803" s="15" t="s">
        <v>3573</v>
      </c>
      <c r="N803" s="15" t="s">
        <v>3573</v>
      </c>
      <c r="O803" s="15" t="s">
        <v>3573</v>
      </c>
      <c r="P803" s="15"/>
      <c r="Q803" s="15"/>
      <c r="R803" s="15"/>
      <c r="S803" s="15" t="s">
        <v>3560</v>
      </c>
      <c r="T803" s="38">
        <v>6</v>
      </c>
      <c r="U803" s="95"/>
      <c r="V803" s="95" t="s">
        <v>3574</v>
      </c>
      <c r="W803" s="95" t="s">
        <v>3568</v>
      </c>
      <c r="X803" s="95" t="s">
        <v>3569</v>
      </c>
      <c r="Y803" s="95" t="s">
        <v>3575</v>
      </c>
      <c r="Z803" s="15" t="s">
        <v>3576</v>
      </c>
      <c r="AA803" s="15"/>
      <c r="AB803" s="39">
        <f t="shared" si="60"/>
        <v>13</v>
      </c>
      <c r="AC803" s="39">
        <f t="shared" si="61"/>
        <v>6</v>
      </c>
      <c r="AD803" s="96" t="s">
        <v>3577</v>
      </c>
      <c r="AE803" s="15" t="str">
        <f t="shared" si="62"/>
        <v>(LVO cat.: Middel)</v>
      </c>
      <c r="AF803" s="39"/>
      <c r="AG803" s="39" t="s">
        <v>1560</v>
      </c>
      <c r="AH803" s="39" t="s">
        <v>1561</v>
      </c>
      <c r="AI803" s="39" t="s">
        <v>1613</v>
      </c>
      <c r="AJ803" s="39" t="s">
        <v>1613</v>
      </c>
      <c r="AK803" s="39" t="s">
        <v>1613</v>
      </c>
      <c r="AL803" s="15" t="s">
        <v>3563</v>
      </c>
      <c r="AM803" s="15" t="s">
        <v>3572</v>
      </c>
      <c r="AN803" s="15"/>
      <c r="AO803" s="39"/>
      <c r="AP803" s="89">
        <f t="shared" si="63"/>
        <v>6</v>
      </c>
      <c r="AQ803" s="13" t="str">
        <f t="shared" si="64"/>
        <v>LVO categorieMiddel</v>
      </c>
    </row>
    <row r="804" spans="1:43" ht="45" x14ac:dyDescent="0.25">
      <c r="A804" s="15" t="s">
        <v>3556</v>
      </c>
      <c r="B804" s="15" t="s">
        <v>1628</v>
      </c>
      <c r="C804" s="15">
        <v>4</v>
      </c>
      <c r="D804" s="15" t="s">
        <v>3578</v>
      </c>
      <c r="E804" s="94">
        <v>200000324</v>
      </c>
      <c r="F804" s="15">
        <v>200000654</v>
      </c>
      <c r="G804" s="15" t="s">
        <v>3558</v>
      </c>
      <c r="H804" s="15" t="s">
        <v>3558</v>
      </c>
      <c r="I804" s="15" t="s">
        <v>3558</v>
      </c>
      <c r="J804" s="15"/>
      <c r="K804" s="15">
        <v>43</v>
      </c>
      <c r="L804" s="15"/>
      <c r="M804" s="15" t="s">
        <v>3579</v>
      </c>
      <c r="N804" s="15" t="s">
        <v>3579</v>
      </c>
      <c r="O804" s="15" t="s">
        <v>3579</v>
      </c>
      <c r="P804" s="15"/>
      <c r="Q804" s="15"/>
      <c r="R804" s="15"/>
      <c r="S804" s="15" t="s">
        <v>3560</v>
      </c>
      <c r="T804" s="38">
        <v>6</v>
      </c>
      <c r="U804" s="95"/>
      <c r="V804" s="95" t="s">
        <v>3580</v>
      </c>
      <c r="W804" s="95" t="s">
        <v>3568</v>
      </c>
      <c r="X804" s="95" t="s">
        <v>3569</v>
      </c>
      <c r="Y804" s="95" t="s">
        <v>3581</v>
      </c>
      <c r="Z804" s="15"/>
      <c r="AA804" s="15"/>
      <c r="AB804" s="39">
        <f t="shared" si="60"/>
        <v>13</v>
      </c>
      <c r="AC804" s="39">
        <f t="shared" si="61"/>
        <v>5</v>
      </c>
      <c r="AD804" s="96" t="s">
        <v>3582</v>
      </c>
      <c r="AE804" s="15" t="str">
        <f t="shared" si="62"/>
        <v>(LVO cat.: Groot)</v>
      </c>
      <c r="AF804" s="39"/>
      <c r="AG804" s="39" t="s">
        <v>1560</v>
      </c>
      <c r="AH804" s="39" t="s">
        <v>1561</v>
      </c>
      <c r="AI804" s="39" t="s">
        <v>1613</v>
      </c>
      <c r="AJ804" s="39" t="s">
        <v>1613</v>
      </c>
      <c r="AK804" s="39" t="s">
        <v>1613</v>
      </c>
      <c r="AL804" s="15" t="s">
        <v>3563</v>
      </c>
      <c r="AM804" s="15" t="s">
        <v>3578</v>
      </c>
      <c r="AN804" s="15"/>
      <c r="AO804" s="39"/>
      <c r="AP804" s="89">
        <f t="shared" si="63"/>
        <v>5</v>
      </c>
      <c r="AQ804" s="13" t="str">
        <f t="shared" si="64"/>
        <v>LVO categorieGroot</v>
      </c>
    </row>
    <row r="805" spans="1:43" ht="45" x14ac:dyDescent="0.25">
      <c r="A805" s="15" t="s">
        <v>3556</v>
      </c>
      <c r="B805" s="15" t="s">
        <v>1628</v>
      </c>
      <c r="C805" s="15">
        <v>5</v>
      </c>
      <c r="D805" s="15" t="s">
        <v>3583</v>
      </c>
      <c r="E805" s="94">
        <v>200000324</v>
      </c>
      <c r="F805" s="15">
        <v>200000655</v>
      </c>
      <c r="G805" s="15" t="s">
        <v>3558</v>
      </c>
      <c r="H805" s="15" t="s">
        <v>3558</v>
      </c>
      <c r="I805" s="15" t="s">
        <v>3558</v>
      </c>
      <c r="J805" s="15"/>
      <c r="K805" s="15">
        <v>43</v>
      </c>
      <c r="L805" s="15"/>
      <c r="M805" s="15" t="s">
        <v>3584</v>
      </c>
      <c r="N805" s="15" t="s">
        <v>3584</v>
      </c>
      <c r="O805" s="15" t="s">
        <v>3584</v>
      </c>
      <c r="P805" s="15"/>
      <c r="Q805" s="15"/>
      <c r="R805" s="15"/>
      <c r="S805" s="15" t="s">
        <v>3560</v>
      </c>
      <c r="T805" s="38">
        <v>6</v>
      </c>
      <c r="U805" s="95"/>
      <c r="V805" s="95" t="s">
        <v>3585</v>
      </c>
      <c r="W805" s="95" t="s">
        <v>3568</v>
      </c>
      <c r="X805" s="95" t="s">
        <v>3569</v>
      </c>
      <c r="Y805" s="95" t="s">
        <v>3586</v>
      </c>
      <c r="Z805" s="15" t="s">
        <v>3587</v>
      </c>
      <c r="AA805" s="15"/>
      <c r="AB805" s="39">
        <f t="shared" si="60"/>
        <v>13</v>
      </c>
      <c r="AC805" s="39">
        <f t="shared" si="61"/>
        <v>10</v>
      </c>
      <c r="AD805" s="96" t="s">
        <v>3588</v>
      </c>
      <c r="AE805" s="15" t="str">
        <f t="shared" si="62"/>
        <v>(LVO cat.: Zeer gr)</v>
      </c>
      <c r="AF805" s="39"/>
      <c r="AG805" s="39" t="s">
        <v>1560</v>
      </c>
      <c r="AH805" s="39" t="s">
        <v>1561</v>
      </c>
      <c r="AI805" s="39" t="s">
        <v>1613</v>
      </c>
      <c r="AJ805" s="39" t="s">
        <v>1613</v>
      </c>
      <c r="AK805" s="39" t="s">
        <v>1613</v>
      </c>
      <c r="AL805" s="15" t="s">
        <v>3563</v>
      </c>
      <c r="AM805" s="15" t="s">
        <v>3589</v>
      </c>
      <c r="AN805" s="15"/>
      <c r="AO805" s="39"/>
      <c r="AP805" s="89">
        <f t="shared" si="63"/>
        <v>7</v>
      </c>
      <c r="AQ805" s="13" t="str">
        <f t="shared" si="64"/>
        <v>LVO categorieZeer groot</v>
      </c>
    </row>
    <row r="806" spans="1:43" x14ac:dyDescent="0.25">
      <c r="A806" s="15" t="s">
        <v>3590</v>
      </c>
      <c r="B806" s="15" t="s">
        <v>1608</v>
      </c>
      <c r="C806" s="15">
        <v>1</v>
      </c>
      <c r="D806" s="15" t="s">
        <v>3591</v>
      </c>
      <c r="E806" s="94">
        <v>200012032</v>
      </c>
      <c r="F806" s="15">
        <v>200033049</v>
      </c>
      <c r="G806" s="15" t="s">
        <v>3592</v>
      </c>
      <c r="H806" s="15" t="s">
        <v>3592</v>
      </c>
      <c r="I806" s="15" t="s">
        <v>3592</v>
      </c>
      <c r="J806" s="15"/>
      <c r="K806" s="15"/>
      <c r="L806" s="15">
        <v>70</v>
      </c>
      <c r="M806" s="15" t="s">
        <v>3593</v>
      </c>
      <c r="N806" s="15" t="s">
        <v>3593</v>
      </c>
      <c r="O806" s="15" t="s">
        <v>3593</v>
      </c>
      <c r="P806" s="15"/>
      <c r="Q806" s="15"/>
      <c r="R806" s="15"/>
      <c r="S806" s="15" t="s">
        <v>1933</v>
      </c>
      <c r="T806" s="38">
        <v>7</v>
      </c>
      <c r="U806" s="95"/>
      <c r="V806" s="95"/>
      <c r="W806" s="95"/>
      <c r="X806" s="95"/>
      <c r="Y806" s="95"/>
      <c r="Z806" s="15"/>
      <c r="AA806" s="15"/>
      <c r="AB806" s="39">
        <f t="shared" si="60"/>
        <v>18</v>
      </c>
      <c r="AC806" s="39">
        <f t="shared" si="61"/>
        <v>8</v>
      </c>
      <c r="AD806" s="96" t="s">
        <v>3594</v>
      </c>
      <c r="AE806" s="15" t="str">
        <f t="shared" si="62"/>
        <v/>
      </c>
      <c r="AF806" s="39"/>
      <c r="AG806" s="39" t="s">
        <v>1560</v>
      </c>
      <c r="AH806" s="39" t="s">
        <v>1561</v>
      </c>
      <c r="AI806" s="39" t="s">
        <v>1561</v>
      </c>
      <c r="AJ806" s="39" t="s">
        <v>1561</v>
      </c>
      <c r="AK806" s="39" t="s">
        <v>1561</v>
      </c>
      <c r="AL806" s="15"/>
      <c r="AM806" s="15"/>
      <c r="AN806" s="15"/>
      <c r="AO806" s="39"/>
      <c r="AP806" s="89">
        <f t="shared" si="63"/>
        <v>0</v>
      </c>
      <c r="AQ806" s="13" t="str">
        <f t="shared" si="64"/>
        <v>Medisch hulpmiddelBrancard</v>
      </c>
    </row>
    <row r="807" spans="1:43" x14ac:dyDescent="0.25">
      <c r="A807" s="15" t="s">
        <v>3590</v>
      </c>
      <c r="B807" s="15" t="s">
        <v>1608</v>
      </c>
      <c r="C807" s="15">
        <v>2</v>
      </c>
      <c r="D807" s="15" t="s">
        <v>3595</v>
      </c>
      <c r="E807" s="94">
        <v>200012032</v>
      </c>
      <c r="F807" s="15">
        <v>200033050</v>
      </c>
      <c r="G807" s="15" t="s">
        <v>3592</v>
      </c>
      <c r="H807" s="15" t="s">
        <v>3592</v>
      </c>
      <c r="I807" s="15" t="s">
        <v>3592</v>
      </c>
      <c r="J807" s="15"/>
      <c r="K807" s="15"/>
      <c r="L807" s="15">
        <v>70</v>
      </c>
      <c r="M807" s="15" t="s">
        <v>3596</v>
      </c>
      <c r="N807" s="15" t="s">
        <v>3596</v>
      </c>
      <c r="O807" s="15" t="s">
        <v>3596</v>
      </c>
      <c r="P807" s="15"/>
      <c r="Q807" s="15"/>
      <c r="R807" s="15"/>
      <c r="S807" s="15" t="s">
        <v>1933</v>
      </c>
      <c r="T807" s="38">
        <v>7</v>
      </c>
      <c r="U807" s="95"/>
      <c r="V807" s="95"/>
      <c r="W807" s="95"/>
      <c r="X807" s="95"/>
      <c r="Y807" s="95"/>
      <c r="Z807" s="15"/>
      <c r="AA807" s="15"/>
      <c r="AB807" s="39">
        <f t="shared" si="60"/>
        <v>18</v>
      </c>
      <c r="AC807" s="39">
        <f t="shared" si="61"/>
        <v>7</v>
      </c>
      <c r="AD807" s="96" t="s">
        <v>3597</v>
      </c>
      <c r="AE807" s="15" t="str">
        <f t="shared" si="62"/>
        <v/>
      </c>
      <c r="AF807" s="39"/>
      <c r="AG807" s="39" t="s">
        <v>1560</v>
      </c>
      <c r="AH807" s="39" t="s">
        <v>1561</v>
      </c>
      <c r="AI807" s="39" t="s">
        <v>1561</v>
      </c>
      <c r="AJ807" s="39" t="s">
        <v>1561</v>
      </c>
      <c r="AK807" s="39" t="s">
        <v>1561</v>
      </c>
      <c r="AL807" s="15"/>
      <c r="AM807" s="15"/>
      <c r="AN807" s="15"/>
      <c r="AO807" s="39"/>
      <c r="AP807" s="89">
        <f t="shared" si="63"/>
        <v>0</v>
      </c>
      <c r="AQ807" s="13" t="str">
        <f t="shared" si="64"/>
        <v>Medisch hulpmiddelMonitor</v>
      </c>
    </row>
    <row r="808" spans="1:43" x14ac:dyDescent="0.25">
      <c r="A808" s="15" t="s">
        <v>3590</v>
      </c>
      <c r="B808" s="15" t="s">
        <v>1608</v>
      </c>
      <c r="C808" s="15">
        <v>3</v>
      </c>
      <c r="D808" s="15" t="s">
        <v>3598</v>
      </c>
      <c r="E808" s="94">
        <v>200012032</v>
      </c>
      <c r="F808" s="15">
        <v>200033051</v>
      </c>
      <c r="G808" s="15" t="s">
        <v>3592</v>
      </c>
      <c r="H808" s="15" t="s">
        <v>3592</v>
      </c>
      <c r="I808" s="15" t="s">
        <v>3592</v>
      </c>
      <c r="J808" s="15"/>
      <c r="K808" s="15"/>
      <c r="L808" s="15">
        <v>70</v>
      </c>
      <c r="M808" s="15" t="s">
        <v>3599</v>
      </c>
      <c r="N808" s="15" t="s">
        <v>3599</v>
      </c>
      <c r="O808" s="15" t="s">
        <v>3599</v>
      </c>
      <c r="P808" s="15"/>
      <c r="Q808" s="15"/>
      <c r="R808" s="15"/>
      <c r="S808" s="15" t="s">
        <v>1933</v>
      </c>
      <c r="T808" s="38">
        <v>7</v>
      </c>
      <c r="U808" s="95"/>
      <c r="V808" s="95"/>
      <c r="W808" s="95"/>
      <c r="X808" s="95"/>
      <c r="Y808" s="95"/>
      <c r="Z808" s="15"/>
      <c r="AA808" s="15"/>
      <c r="AB808" s="39">
        <f t="shared" si="60"/>
        <v>18</v>
      </c>
      <c r="AC808" s="39">
        <f t="shared" si="61"/>
        <v>16</v>
      </c>
      <c r="AD808" s="96" t="s">
        <v>3600</v>
      </c>
      <c r="AE808" s="15" t="str">
        <f t="shared" si="62"/>
        <v/>
      </c>
      <c r="AF808" s="39"/>
      <c r="AG808" s="39" t="s">
        <v>1560</v>
      </c>
      <c r="AH808" s="39" t="s">
        <v>1561</v>
      </c>
      <c r="AI808" s="39" t="s">
        <v>1561</v>
      </c>
      <c r="AJ808" s="39" t="s">
        <v>1561</v>
      </c>
      <c r="AK808" s="39" t="s">
        <v>1561</v>
      </c>
      <c r="AL808" s="15"/>
      <c r="AM808" s="15"/>
      <c r="AN808" s="15"/>
      <c r="AO808" s="39"/>
      <c r="AP808" s="89">
        <f t="shared" si="63"/>
        <v>0</v>
      </c>
      <c r="AQ808" s="13" t="str">
        <f t="shared" si="64"/>
        <v>Medisch hulpmiddelZuurstofcilinder</v>
      </c>
    </row>
    <row r="809" spans="1:43" x14ac:dyDescent="0.25">
      <c r="A809" s="15" t="s">
        <v>3590</v>
      </c>
      <c r="B809" s="15" t="s">
        <v>1608</v>
      </c>
      <c r="C809" s="15">
        <v>4</v>
      </c>
      <c r="D809" s="15" t="s">
        <v>3601</v>
      </c>
      <c r="E809" s="94">
        <v>200012032</v>
      </c>
      <c r="F809" s="15">
        <v>200033052</v>
      </c>
      <c r="G809" s="15" t="s">
        <v>3592</v>
      </c>
      <c r="H809" s="15" t="s">
        <v>3592</v>
      </c>
      <c r="I809" s="15" t="s">
        <v>3592</v>
      </c>
      <c r="J809" s="15"/>
      <c r="K809" s="15"/>
      <c r="L809" s="15">
        <v>70</v>
      </c>
      <c r="M809" s="15" t="s">
        <v>3602</v>
      </c>
      <c r="N809" s="15" t="s">
        <v>3602</v>
      </c>
      <c r="O809" s="15" t="s">
        <v>3602</v>
      </c>
      <c r="P809" s="15"/>
      <c r="Q809" s="15"/>
      <c r="R809" s="15"/>
      <c r="S809" s="15" t="s">
        <v>1933</v>
      </c>
      <c r="T809" s="38">
        <v>7</v>
      </c>
      <c r="U809" s="95"/>
      <c r="V809" s="95"/>
      <c r="W809" s="95"/>
      <c r="X809" s="95"/>
      <c r="Y809" s="95"/>
      <c r="Z809" s="15"/>
      <c r="AA809" s="15"/>
      <c r="AB809" s="39">
        <f t="shared" si="60"/>
        <v>18</v>
      </c>
      <c r="AC809" s="39">
        <f t="shared" si="61"/>
        <v>12</v>
      </c>
      <c r="AD809" s="96" t="s">
        <v>3603</v>
      </c>
      <c r="AE809" s="15" t="str">
        <f t="shared" si="62"/>
        <v/>
      </c>
      <c r="AF809" s="39"/>
      <c r="AG809" s="39" t="s">
        <v>1560</v>
      </c>
      <c r="AH809" s="39" t="s">
        <v>1561</v>
      </c>
      <c r="AI809" s="39" t="s">
        <v>1561</v>
      </c>
      <c r="AJ809" s="39" t="s">
        <v>1561</v>
      </c>
      <c r="AK809" s="39" t="s">
        <v>1561</v>
      </c>
      <c r="AL809" s="15"/>
      <c r="AM809" s="15"/>
      <c r="AN809" s="15"/>
      <c r="AO809" s="39"/>
      <c r="AP809" s="89">
        <f t="shared" si="63"/>
        <v>0</v>
      </c>
      <c r="AQ809" s="13" t="str">
        <f t="shared" si="64"/>
        <v>Medisch hulpmiddelPerfusorpomp</v>
      </c>
    </row>
    <row r="810" spans="1:43" x14ac:dyDescent="0.25">
      <c r="A810" s="15" t="s">
        <v>3590</v>
      </c>
      <c r="B810" s="15" t="s">
        <v>1608</v>
      </c>
      <c r="C810" s="15">
        <v>5</v>
      </c>
      <c r="D810" s="15" t="s">
        <v>3604</v>
      </c>
      <c r="E810" s="94">
        <v>200012032</v>
      </c>
      <c r="F810" s="15">
        <v>200033053</v>
      </c>
      <c r="G810" s="15" t="s">
        <v>3592</v>
      </c>
      <c r="H810" s="15" t="s">
        <v>3592</v>
      </c>
      <c r="I810" s="15" t="s">
        <v>3592</v>
      </c>
      <c r="J810" s="15"/>
      <c r="K810" s="15"/>
      <c r="L810" s="15">
        <v>70</v>
      </c>
      <c r="M810" s="15" t="s">
        <v>3605</v>
      </c>
      <c r="N810" s="15" t="s">
        <v>3605</v>
      </c>
      <c r="O810" s="15" t="s">
        <v>3605</v>
      </c>
      <c r="P810" s="15"/>
      <c r="Q810" s="15"/>
      <c r="R810" s="15"/>
      <c r="S810" s="15" t="s">
        <v>1933</v>
      </c>
      <c r="T810" s="38">
        <v>7</v>
      </c>
      <c r="U810" s="95"/>
      <c r="V810" s="95"/>
      <c r="W810" s="95"/>
      <c r="X810" s="95"/>
      <c r="Y810" s="95"/>
      <c r="Z810" s="15"/>
      <c r="AA810" s="15"/>
      <c r="AB810" s="39">
        <f t="shared" si="60"/>
        <v>18</v>
      </c>
      <c r="AC810" s="39">
        <f t="shared" si="61"/>
        <v>9</v>
      </c>
      <c r="AD810" s="96" t="s">
        <v>3606</v>
      </c>
      <c r="AE810" s="15" t="str">
        <f t="shared" si="62"/>
        <v/>
      </c>
      <c r="AF810" s="39"/>
      <c r="AG810" s="39" t="s">
        <v>1560</v>
      </c>
      <c r="AH810" s="39" t="s">
        <v>1561</v>
      </c>
      <c r="AI810" s="39" t="s">
        <v>1561</v>
      </c>
      <c r="AJ810" s="39" t="s">
        <v>1561</v>
      </c>
      <c r="AK810" s="39" t="s">
        <v>1561</v>
      </c>
      <c r="AL810" s="15"/>
      <c r="AM810" s="15"/>
      <c r="AN810" s="15"/>
      <c r="AO810" s="39"/>
      <c r="AP810" s="89">
        <f t="shared" si="63"/>
        <v>0</v>
      </c>
      <c r="AQ810" s="13" t="str">
        <f t="shared" si="64"/>
        <v>Medisch hulpmiddelMaxi cosi</v>
      </c>
    </row>
    <row r="811" spans="1:43" x14ac:dyDescent="0.25">
      <c r="A811" s="15" t="s">
        <v>3590</v>
      </c>
      <c r="B811" s="15" t="s">
        <v>1608</v>
      </c>
      <c r="C811" s="15">
        <v>6</v>
      </c>
      <c r="D811" s="15" t="s">
        <v>3607</v>
      </c>
      <c r="E811" s="94">
        <v>200012032</v>
      </c>
      <c r="F811" s="15">
        <v>200033054</v>
      </c>
      <c r="G811" s="15" t="s">
        <v>3592</v>
      </c>
      <c r="H811" s="15" t="s">
        <v>3592</v>
      </c>
      <c r="I811" s="15" t="s">
        <v>3592</v>
      </c>
      <c r="J811" s="15"/>
      <c r="K811" s="15"/>
      <c r="L811" s="15">
        <v>70</v>
      </c>
      <c r="M811" s="15" t="s">
        <v>3608</v>
      </c>
      <c r="N811" s="15" t="s">
        <v>3608</v>
      </c>
      <c r="O811" s="15" t="s">
        <v>3608</v>
      </c>
      <c r="P811" s="15"/>
      <c r="Q811" s="15"/>
      <c r="R811" s="15"/>
      <c r="S811" s="15" t="s">
        <v>1933</v>
      </c>
      <c r="T811" s="38">
        <v>7</v>
      </c>
      <c r="U811" s="95"/>
      <c r="V811" s="95"/>
      <c r="W811" s="95"/>
      <c r="X811" s="95"/>
      <c r="Y811" s="95"/>
      <c r="Z811" s="15"/>
      <c r="AA811" s="15"/>
      <c r="AB811" s="39">
        <f t="shared" si="60"/>
        <v>18</v>
      </c>
      <c r="AC811" s="39">
        <f t="shared" si="61"/>
        <v>8</v>
      </c>
      <c r="AD811" s="96" t="s">
        <v>3609</v>
      </c>
      <c r="AE811" s="15" t="str">
        <f t="shared" si="62"/>
        <v/>
      </c>
      <c r="AF811" s="39"/>
      <c r="AG811" s="39" t="s">
        <v>1560</v>
      </c>
      <c r="AH811" s="39" t="s">
        <v>1561</v>
      </c>
      <c r="AI811" s="39" t="s">
        <v>1561</v>
      </c>
      <c r="AJ811" s="39" t="s">
        <v>1561</v>
      </c>
      <c r="AK811" s="39" t="s">
        <v>1561</v>
      </c>
      <c r="AL811" s="15"/>
      <c r="AM811" s="15"/>
      <c r="AN811" s="15"/>
      <c r="AO811" s="39"/>
      <c r="AP811" s="89">
        <f t="shared" si="63"/>
        <v>0</v>
      </c>
      <c r="AQ811" s="13" t="str">
        <f t="shared" si="64"/>
        <v>Medisch hulpmiddelCouveuse</v>
      </c>
    </row>
    <row r="812" spans="1:43" x14ac:dyDescent="0.25">
      <c r="A812" s="15" t="s">
        <v>3611</v>
      </c>
      <c r="B812" s="15" t="s">
        <v>1608</v>
      </c>
      <c r="C812" s="15">
        <v>1</v>
      </c>
      <c r="D812" s="15" t="s">
        <v>3612</v>
      </c>
      <c r="E812" s="94">
        <v>200005033</v>
      </c>
      <c r="F812" s="15">
        <v>200005156</v>
      </c>
      <c r="G812" s="15" t="s">
        <v>3613</v>
      </c>
      <c r="H812" s="15" t="s">
        <v>3613</v>
      </c>
      <c r="I812" s="15" t="s">
        <v>3613</v>
      </c>
      <c r="J812" s="15"/>
      <c r="K812" s="15"/>
      <c r="L812" s="15"/>
      <c r="M812" s="15"/>
      <c r="N812" s="15"/>
      <c r="O812" s="15"/>
      <c r="P812" s="15"/>
      <c r="Q812" s="15"/>
      <c r="R812" s="15"/>
      <c r="S812" s="15"/>
      <c r="T812" s="38"/>
      <c r="U812" s="95"/>
      <c r="V812" s="95"/>
      <c r="W812" s="95"/>
      <c r="X812" s="95"/>
      <c r="Y812" s="95"/>
      <c r="Z812" s="15"/>
      <c r="AA812" s="15"/>
      <c r="AB812" s="39">
        <f t="shared" si="60"/>
        <v>8</v>
      </c>
      <c r="AC812" s="39">
        <f t="shared" si="61"/>
        <v>20</v>
      </c>
      <c r="AD812" s="96" t="s">
        <v>1512</v>
      </c>
      <c r="AE812" s="15" t="str">
        <f t="shared" si="62"/>
        <v/>
      </c>
      <c r="AF812" s="39"/>
      <c r="AG812" s="39" t="s">
        <v>1560</v>
      </c>
      <c r="AH812" s="39" t="s">
        <v>1561</v>
      </c>
      <c r="AI812" s="39" t="s">
        <v>1561</v>
      </c>
      <c r="AJ812" s="39" t="s">
        <v>1561</v>
      </c>
      <c r="AK812" s="39" t="s">
        <v>1561</v>
      </c>
      <c r="AL812" s="15"/>
      <c r="AM812" s="15"/>
      <c r="AN812" s="15"/>
      <c r="AO812" s="39"/>
      <c r="AP812" s="89">
        <f t="shared" si="63"/>
        <v>0</v>
      </c>
      <c r="AQ812" s="13" t="str">
        <f t="shared" si="64"/>
        <v>Meldcode&lt;regionaal invullen&gt;</v>
      </c>
    </row>
    <row r="813" spans="1:43" x14ac:dyDescent="0.25">
      <c r="A813" s="15" t="s">
        <v>3614</v>
      </c>
      <c r="B813" s="15" t="s">
        <v>1608</v>
      </c>
      <c r="C813" s="15">
        <v>1</v>
      </c>
      <c r="D813" s="15" t="s">
        <v>3615</v>
      </c>
      <c r="E813" s="94">
        <v>200012042</v>
      </c>
      <c r="F813" s="15">
        <v>200033153</v>
      </c>
      <c r="G813" s="15" t="s">
        <v>3616</v>
      </c>
      <c r="H813" s="15" t="s">
        <v>3616</v>
      </c>
      <c r="I813" s="15" t="s">
        <v>3616</v>
      </c>
      <c r="J813" s="15"/>
      <c r="K813" s="15"/>
      <c r="L813" s="15"/>
      <c r="M813" s="15" t="s">
        <v>3617</v>
      </c>
      <c r="N813" s="15" t="s">
        <v>3617</v>
      </c>
      <c r="O813" s="15" t="s">
        <v>3617</v>
      </c>
      <c r="P813" s="15"/>
      <c r="Q813" s="15"/>
      <c r="R813" s="15"/>
      <c r="S813" s="15" t="s">
        <v>1568</v>
      </c>
      <c r="T813" s="38">
        <v>12</v>
      </c>
      <c r="U813" s="95"/>
      <c r="V813" s="95"/>
      <c r="W813" s="95"/>
      <c r="X813" s="95"/>
      <c r="Y813" s="95"/>
      <c r="Z813" s="15"/>
      <c r="AA813" s="15"/>
      <c r="AB813" s="39">
        <f t="shared" si="60"/>
        <v>13</v>
      </c>
      <c r="AC813" s="39">
        <f t="shared" si="61"/>
        <v>11</v>
      </c>
      <c r="AD813" s="96" t="s">
        <v>3618</v>
      </c>
      <c r="AE813" s="15" t="str">
        <f t="shared" si="62"/>
        <v/>
      </c>
      <c r="AF813" s="39"/>
      <c r="AG813" s="39" t="s">
        <v>1560</v>
      </c>
      <c r="AH813" s="39" t="s">
        <v>1561</v>
      </c>
      <c r="AI813" s="39" t="s">
        <v>1561</v>
      </c>
      <c r="AJ813" s="39" t="s">
        <v>1561</v>
      </c>
      <c r="AK813" s="39" t="s">
        <v>1561</v>
      </c>
      <c r="AL813" s="15"/>
      <c r="AM813" s="15"/>
      <c r="AN813" s="15"/>
      <c r="AO813" s="39"/>
      <c r="AP813" s="89">
        <f t="shared" si="63"/>
        <v>0</v>
      </c>
      <c r="AQ813" s="13" t="str">
        <f t="shared" si="64"/>
        <v>MeldercontactBuiten tijd</v>
      </c>
    </row>
    <row r="814" spans="1:43" x14ac:dyDescent="0.25">
      <c r="A814" s="15" t="s">
        <v>3614</v>
      </c>
      <c r="B814" s="15" t="s">
        <v>1608</v>
      </c>
      <c r="C814" s="15">
        <v>2</v>
      </c>
      <c r="D814" s="15" t="s">
        <v>3619</v>
      </c>
      <c r="E814" s="94">
        <v>200012042</v>
      </c>
      <c r="F814" s="15">
        <v>200033154</v>
      </c>
      <c r="G814" s="15" t="s">
        <v>3616</v>
      </c>
      <c r="H814" s="15" t="s">
        <v>3616</v>
      </c>
      <c r="I814" s="15" t="s">
        <v>3616</v>
      </c>
      <c r="J814" s="15"/>
      <c r="K814" s="15"/>
      <c r="L814" s="15"/>
      <c r="M814" s="15" t="s">
        <v>3620</v>
      </c>
      <c r="N814" s="15" t="s">
        <v>3620</v>
      </c>
      <c r="O814" s="15" t="s">
        <v>3620</v>
      </c>
      <c r="P814" s="15"/>
      <c r="Q814" s="15"/>
      <c r="R814" s="15"/>
      <c r="S814" s="15" t="s">
        <v>1568</v>
      </c>
      <c r="T814" s="38">
        <v>12</v>
      </c>
      <c r="U814" s="95"/>
      <c r="V814" s="95"/>
      <c r="W814" s="95"/>
      <c r="X814" s="95"/>
      <c r="Y814" s="95"/>
      <c r="Z814" s="15"/>
      <c r="AA814" s="15"/>
      <c r="AB814" s="39">
        <f t="shared" si="60"/>
        <v>13</v>
      </c>
      <c r="AC814" s="39">
        <f t="shared" si="61"/>
        <v>11</v>
      </c>
      <c r="AD814" s="96" t="s">
        <v>3621</v>
      </c>
      <c r="AE814" s="15" t="str">
        <f t="shared" si="62"/>
        <v/>
      </c>
      <c r="AF814" s="39"/>
      <c r="AG814" s="39" t="s">
        <v>1560</v>
      </c>
      <c r="AH814" s="39" t="s">
        <v>1561</v>
      </c>
      <c r="AI814" s="39" t="s">
        <v>1561</v>
      </c>
      <c r="AJ814" s="39" t="s">
        <v>1561</v>
      </c>
      <c r="AK814" s="39" t="s">
        <v>1561</v>
      </c>
      <c r="AL814" s="15"/>
      <c r="AM814" s="15"/>
      <c r="AN814" s="15"/>
      <c r="AO814" s="39"/>
      <c r="AP814" s="89">
        <f t="shared" si="63"/>
        <v>0</v>
      </c>
      <c r="AQ814" s="13" t="str">
        <f t="shared" si="64"/>
        <v>MeldercontactGeen gehoor</v>
      </c>
    </row>
    <row r="815" spans="1:43" x14ac:dyDescent="0.25">
      <c r="A815" s="15" t="s">
        <v>3614</v>
      </c>
      <c r="B815" s="15" t="s">
        <v>1608</v>
      </c>
      <c r="C815" s="15">
        <v>3</v>
      </c>
      <c r="D815" s="15" t="s">
        <v>3622</v>
      </c>
      <c r="E815" s="94">
        <v>200012042</v>
      </c>
      <c r="F815" s="15">
        <v>200033155</v>
      </c>
      <c r="G815" s="15" t="s">
        <v>3616</v>
      </c>
      <c r="H815" s="15" t="s">
        <v>3616</v>
      </c>
      <c r="I815" s="15" t="s">
        <v>3616</v>
      </c>
      <c r="J815" s="15"/>
      <c r="K815" s="15"/>
      <c r="L815" s="15"/>
      <c r="M815" s="15" t="s">
        <v>3623</v>
      </c>
      <c r="N815" s="15" t="s">
        <v>3623</v>
      </c>
      <c r="O815" s="15" t="s">
        <v>3623</v>
      </c>
      <c r="P815" s="15"/>
      <c r="Q815" s="15"/>
      <c r="R815" s="15"/>
      <c r="S815" s="15" t="s">
        <v>1568</v>
      </c>
      <c r="T815" s="38">
        <v>12</v>
      </c>
      <c r="U815" s="95"/>
      <c r="V815" s="95"/>
      <c r="W815" s="95"/>
      <c r="X815" s="95"/>
      <c r="Y815" s="95"/>
      <c r="Z815" s="15"/>
      <c r="AA815" s="15"/>
      <c r="AB815" s="39">
        <f t="shared" si="60"/>
        <v>13</v>
      </c>
      <c r="AC815" s="39">
        <f t="shared" si="61"/>
        <v>13</v>
      </c>
      <c r="AD815" s="96" t="s">
        <v>3624</v>
      </c>
      <c r="AE815" s="15" t="str">
        <f t="shared" si="62"/>
        <v/>
      </c>
      <c r="AF815" s="39"/>
      <c r="AG815" s="39" t="s">
        <v>1560</v>
      </c>
      <c r="AH815" s="39" t="s">
        <v>1561</v>
      </c>
      <c r="AI815" s="39" t="s">
        <v>1561</v>
      </c>
      <c r="AJ815" s="39" t="s">
        <v>1561</v>
      </c>
      <c r="AK815" s="39" t="s">
        <v>1561</v>
      </c>
      <c r="AL815" s="15"/>
      <c r="AM815" s="15"/>
      <c r="AN815" s="15"/>
      <c r="AO815" s="39"/>
      <c r="AP815" s="89">
        <f t="shared" si="63"/>
        <v>0</v>
      </c>
      <c r="AQ815" s="13" t="str">
        <f t="shared" si="64"/>
        <v>MeldercontactGeen telefoon</v>
      </c>
    </row>
    <row r="816" spans="1:43" x14ac:dyDescent="0.25">
      <c r="A816" s="15" t="s">
        <v>3614</v>
      </c>
      <c r="B816" s="15" t="s">
        <v>1608</v>
      </c>
      <c r="C816" s="15">
        <v>4</v>
      </c>
      <c r="D816" s="15" t="s">
        <v>3625</v>
      </c>
      <c r="E816" s="94">
        <v>200012042</v>
      </c>
      <c r="F816" s="15">
        <v>200033156</v>
      </c>
      <c r="G816" s="15" t="s">
        <v>3616</v>
      </c>
      <c r="H816" s="15" t="s">
        <v>3616</v>
      </c>
      <c r="I816" s="15" t="s">
        <v>3616</v>
      </c>
      <c r="J816" s="15"/>
      <c r="K816" s="15"/>
      <c r="L816" s="15"/>
      <c r="M816" s="15" t="s">
        <v>3626</v>
      </c>
      <c r="N816" s="15" t="s">
        <v>3626</v>
      </c>
      <c r="O816" s="15" t="s">
        <v>3626</v>
      </c>
      <c r="P816" s="15"/>
      <c r="Q816" s="15"/>
      <c r="R816" s="15"/>
      <c r="S816" s="15" t="s">
        <v>1568</v>
      </c>
      <c r="T816" s="38">
        <v>12</v>
      </c>
      <c r="U816" s="95"/>
      <c r="V816" s="95"/>
      <c r="W816" s="95"/>
      <c r="X816" s="95"/>
      <c r="Y816" s="95"/>
      <c r="Z816" s="15"/>
      <c r="AA816" s="15"/>
      <c r="AB816" s="39">
        <f t="shared" si="60"/>
        <v>13</v>
      </c>
      <c r="AC816" s="39">
        <f t="shared" si="61"/>
        <v>11</v>
      </c>
      <c r="AD816" s="96" t="s">
        <v>3627</v>
      </c>
      <c r="AE816" s="15" t="str">
        <f t="shared" si="62"/>
        <v/>
      </c>
      <c r="AF816" s="39"/>
      <c r="AG816" s="39" t="s">
        <v>1560</v>
      </c>
      <c r="AH816" s="39" t="s">
        <v>1561</v>
      </c>
      <c r="AI816" s="39" t="s">
        <v>1561</v>
      </c>
      <c r="AJ816" s="39" t="s">
        <v>1561</v>
      </c>
      <c r="AK816" s="39" t="s">
        <v>1561</v>
      </c>
      <c r="AL816" s="15"/>
      <c r="AM816" s="15"/>
      <c r="AN816" s="15"/>
      <c r="AO816" s="39"/>
      <c r="AP816" s="89">
        <f t="shared" si="63"/>
        <v>0</v>
      </c>
      <c r="AQ816" s="13" t="str">
        <f t="shared" si="64"/>
        <v>MeldercontactNiet bellen</v>
      </c>
    </row>
    <row r="817" spans="1:43" x14ac:dyDescent="0.25">
      <c r="A817" s="15" t="s">
        <v>3614</v>
      </c>
      <c r="B817" s="15" t="s">
        <v>1608</v>
      </c>
      <c r="C817" s="15">
        <v>5</v>
      </c>
      <c r="D817" s="15" t="s">
        <v>3628</v>
      </c>
      <c r="E817" s="94">
        <v>200012042</v>
      </c>
      <c r="F817" s="15">
        <v>200033157</v>
      </c>
      <c r="G817" s="15" t="s">
        <v>3616</v>
      </c>
      <c r="H817" s="15" t="s">
        <v>3616</v>
      </c>
      <c r="I817" s="15" t="s">
        <v>3616</v>
      </c>
      <c r="J817" s="15"/>
      <c r="K817" s="15"/>
      <c r="L817" s="15"/>
      <c r="M817" s="15" t="s">
        <v>3629</v>
      </c>
      <c r="N817" s="15" t="s">
        <v>3629</v>
      </c>
      <c r="O817" s="15" t="s">
        <v>3629</v>
      </c>
      <c r="P817" s="15"/>
      <c r="Q817" s="15"/>
      <c r="R817" s="15"/>
      <c r="S817" s="15" t="s">
        <v>1568</v>
      </c>
      <c r="T817" s="38">
        <v>12</v>
      </c>
      <c r="U817" s="95"/>
      <c r="V817" s="95"/>
      <c r="W817" s="95"/>
      <c r="X817" s="95"/>
      <c r="Y817" s="95"/>
      <c r="Z817" s="15"/>
      <c r="AA817" s="15"/>
      <c r="AB817" s="39">
        <f t="shared" si="60"/>
        <v>13</v>
      </c>
      <c r="AC817" s="39">
        <f t="shared" si="61"/>
        <v>11</v>
      </c>
      <c r="AD817" s="96" t="s">
        <v>3630</v>
      </c>
      <c r="AE817" s="15" t="str">
        <f t="shared" si="62"/>
        <v/>
      </c>
      <c r="AF817" s="39"/>
      <c r="AG817" s="39" t="s">
        <v>1560</v>
      </c>
      <c r="AH817" s="39" t="s">
        <v>1561</v>
      </c>
      <c r="AI817" s="39" t="s">
        <v>1561</v>
      </c>
      <c r="AJ817" s="39" t="s">
        <v>1561</v>
      </c>
      <c r="AK817" s="39" t="s">
        <v>1561</v>
      </c>
      <c r="AL817" s="15"/>
      <c r="AM817" s="15"/>
      <c r="AN817" s="15"/>
      <c r="AO817" s="39"/>
      <c r="AP817" s="89">
        <f t="shared" si="63"/>
        <v>0</v>
      </c>
      <c r="AQ817" s="13" t="str">
        <f t="shared" si="64"/>
        <v>MeldercontactNiet gebeld</v>
      </c>
    </row>
    <row r="818" spans="1:43" x14ac:dyDescent="0.25">
      <c r="A818" s="15" t="s">
        <v>3614</v>
      </c>
      <c r="B818" s="15" t="s">
        <v>1608</v>
      </c>
      <c r="C818" s="15">
        <v>6</v>
      </c>
      <c r="D818" s="15" t="s">
        <v>3631</v>
      </c>
      <c r="E818" s="94">
        <v>200012042</v>
      </c>
      <c r="F818" s="15">
        <v>200033158</v>
      </c>
      <c r="G818" s="15" t="s">
        <v>3616</v>
      </c>
      <c r="H818" s="15" t="s">
        <v>3616</v>
      </c>
      <c r="I818" s="15" t="s">
        <v>3616</v>
      </c>
      <c r="J818" s="15"/>
      <c r="K818" s="15"/>
      <c r="L818" s="15"/>
      <c r="M818" s="15" t="s">
        <v>3632</v>
      </c>
      <c r="N818" s="15" t="s">
        <v>3632</v>
      </c>
      <c r="O818" s="15" t="s">
        <v>3632</v>
      </c>
      <c r="P818" s="15"/>
      <c r="Q818" s="15"/>
      <c r="R818" s="15"/>
      <c r="S818" s="15" t="s">
        <v>1568</v>
      </c>
      <c r="T818" s="38">
        <v>12</v>
      </c>
      <c r="U818" s="95"/>
      <c r="V818" s="95"/>
      <c r="W818" s="95"/>
      <c r="X818" s="95"/>
      <c r="Y818" s="95"/>
      <c r="Z818" s="15"/>
      <c r="AA818" s="15"/>
      <c r="AB818" s="39">
        <f t="shared" si="60"/>
        <v>13</v>
      </c>
      <c r="AC818" s="39">
        <f t="shared" si="61"/>
        <v>11</v>
      </c>
      <c r="AD818" s="96" t="s">
        <v>3633</v>
      </c>
      <c r="AE818" s="15" t="str">
        <f t="shared" si="62"/>
        <v/>
      </c>
      <c r="AF818" s="39"/>
      <c r="AG818" s="39" t="s">
        <v>1560</v>
      </c>
      <c r="AH818" s="39" t="s">
        <v>1561</v>
      </c>
      <c r="AI818" s="39" t="s">
        <v>1561</v>
      </c>
      <c r="AJ818" s="39" t="s">
        <v>1561</v>
      </c>
      <c r="AK818" s="39" t="s">
        <v>1561</v>
      </c>
      <c r="AL818" s="15"/>
      <c r="AM818" s="15"/>
      <c r="AN818" s="15"/>
      <c r="AO818" s="39"/>
      <c r="AP818" s="89">
        <f t="shared" si="63"/>
        <v>0</v>
      </c>
      <c r="AQ818" s="13" t="str">
        <f t="shared" si="64"/>
        <v>MeldercontactTeruggebeld</v>
      </c>
    </row>
    <row r="819" spans="1:43" x14ac:dyDescent="0.25">
      <c r="A819" s="15" t="s">
        <v>3614</v>
      </c>
      <c r="B819" s="15" t="s">
        <v>1608</v>
      </c>
      <c r="C819" s="15">
        <v>7</v>
      </c>
      <c r="D819" s="15" t="s">
        <v>3634</v>
      </c>
      <c r="E819" s="94">
        <v>200012042</v>
      </c>
      <c r="F819" s="15">
        <v>200033159</v>
      </c>
      <c r="G819" s="15" t="s">
        <v>3616</v>
      </c>
      <c r="H819" s="15" t="s">
        <v>3616</v>
      </c>
      <c r="I819" s="15" t="s">
        <v>3616</v>
      </c>
      <c r="J819" s="15"/>
      <c r="K819" s="15"/>
      <c r="L819" s="15"/>
      <c r="M819" s="15" t="s">
        <v>3635</v>
      </c>
      <c r="N819" s="15" t="s">
        <v>3635</v>
      </c>
      <c r="O819" s="15" t="s">
        <v>3635</v>
      </c>
      <c r="P819" s="15"/>
      <c r="Q819" s="15"/>
      <c r="R819" s="15"/>
      <c r="S819" s="15" t="s">
        <v>1568</v>
      </c>
      <c r="T819" s="38">
        <v>12</v>
      </c>
      <c r="U819" s="95"/>
      <c r="V819" s="95"/>
      <c r="W819" s="95"/>
      <c r="X819" s="95"/>
      <c r="Y819" s="95"/>
      <c r="Z819" s="15"/>
      <c r="AA819" s="15"/>
      <c r="AB819" s="39">
        <f t="shared" si="60"/>
        <v>13</v>
      </c>
      <c r="AC819" s="39">
        <f t="shared" si="61"/>
        <v>8</v>
      </c>
      <c r="AD819" s="96" t="s">
        <v>3636</v>
      </c>
      <c r="AE819" s="15" t="str">
        <f t="shared" si="62"/>
        <v/>
      </c>
      <c r="AF819" s="39"/>
      <c r="AG819" s="39" t="s">
        <v>1560</v>
      </c>
      <c r="AH819" s="39" t="s">
        <v>1561</v>
      </c>
      <c r="AI819" s="39" t="s">
        <v>1561</v>
      </c>
      <c r="AJ819" s="39" t="s">
        <v>1561</v>
      </c>
      <c r="AK819" s="39" t="s">
        <v>1561</v>
      </c>
      <c r="AL819" s="15"/>
      <c r="AM819" s="15"/>
      <c r="AN819" s="15"/>
      <c r="AO819" s="39"/>
      <c r="AP819" s="89">
        <f t="shared" si="63"/>
        <v>0</v>
      </c>
      <c r="AQ819" s="13" t="str">
        <f t="shared" si="64"/>
        <v>MeldercontactWil niet</v>
      </c>
    </row>
    <row r="820" spans="1:43" x14ac:dyDescent="0.25">
      <c r="A820" s="15" t="s">
        <v>3614</v>
      </c>
      <c r="B820" s="15" t="s">
        <v>1608</v>
      </c>
      <c r="C820" s="15">
        <v>8</v>
      </c>
      <c r="D820" s="15" t="s">
        <v>3637</v>
      </c>
      <c r="E820" s="94">
        <v>200012042</v>
      </c>
      <c r="F820" s="15">
        <v>200033160</v>
      </c>
      <c r="G820" s="15" t="s">
        <v>3616</v>
      </c>
      <c r="H820" s="15" t="s">
        <v>3616</v>
      </c>
      <c r="I820" s="15" t="s">
        <v>3616</v>
      </c>
      <c r="J820" s="15"/>
      <c r="K820" s="15"/>
      <c r="L820" s="15"/>
      <c r="M820" s="15" t="s">
        <v>3638</v>
      </c>
      <c r="N820" s="15" t="s">
        <v>3638</v>
      </c>
      <c r="O820" s="15" t="s">
        <v>3638</v>
      </c>
      <c r="P820" s="15"/>
      <c r="Q820" s="15"/>
      <c r="R820" s="15"/>
      <c r="S820" s="15" t="s">
        <v>1568</v>
      </c>
      <c r="T820" s="38">
        <v>12</v>
      </c>
      <c r="U820" s="95"/>
      <c r="V820" s="95"/>
      <c r="W820" s="95"/>
      <c r="X820" s="95"/>
      <c r="Y820" s="95"/>
      <c r="Z820" s="15"/>
      <c r="AA820" s="15"/>
      <c r="AB820" s="39">
        <f t="shared" si="60"/>
        <v>13</v>
      </c>
      <c r="AC820" s="39">
        <f t="shared" si="61"/>
        <v>9</v>
      </c>
      <c r="AD820" s="96" t="s">
        <v>3639</v>
      </c>
      <c r="AE820" s="15" t="str">
        <f t="shared" si="62"/>
        <v/>
      </c>
      <c r="AF820" s="39"/>
      <c r="AG820" s="39" t="s">
        <v>1560</v>
      </c>
      <c r="AH820" s="39" t="s">
        <v>1561</v>
      </c>
      <c r="AI820" s="39" t="s">
        <v>1561</v>
      </c>
      <c r="AJ820" s="39" t="s">
        <v>1561</v>
      </c>
      <c r="AK820" s="39" t="s">
        <v>1561</v>
      </c>
      <c r="AL820" s="15"/>
      <c r="AM820" s="15"/>
      <c r="AN820" s="15"/>
      <c r="AO820" s="39"/>
      <c r="AP820" s="89">
        <f t="shared" si="63"/>
        <v>0</v>
      </c>
      <c r="AQ820" s="13" t="str">
        <f t="shared" si="64"/>
        <v>MeldercontactVervallen</v>
      </c>
    </row>
    <row r="821" spans="1:43" x14ac:dyDescent="0.25">
      <c r="A821" s="15" t="s">
        <v>3614</v>
      </c>
      <c r="B821" s="15" t="s">
        <v>1608</v>
      </c>
      <c r="C821" s="15">
        <v>9</v>
      </c>
      <c r="D821" s="15" t="s">
        <v>3640</v>
      </c>
      <c r="E821" s="94">
        <v>200012042</v>
      </c>
      <c r="F821" s="15">
        <v>200033161</v>
      </c>
      <c r="G821" s="15" t="s">
        <v>3616</v>
      </c>
      <c r="H821" s="15" t="s">
        <v>3616</v>
      </c>
      <c r="I821" s="15" t="s">
        <v>3616</v>
      </c>
      <c r="J821" s="15"/>
      <c r="K821" s="15"/>
      <c r="L821" s="15"/>
      <c r="M821" s="15" t="s">
        <v>3641</v>
      </c>
      <c r="N821" s="15" t="s">
        <v>3641</v>
      </c>
      <c r="O821" s="15" t="s">
        <v>3641</v>
      </c>
      <c r="P821" s="15"/>
      <c r="Q821" s="15"/>
      <c r="R821" s="15"/>
      <c r="S821" s="15" t="s">
        <v>1568</v>
      </c>
      <c r="T821" s="38">
        <v>12</v>
      </c>
      <c r="U821" s="95"/>
      <c r="V821" s="95"/>
      <c r="W821" s="95"/>
      <c r="X821" s="95"/>
      <c r="Y821" s="95"/>
      <c r="Z821" s="15"/>
      <c r="AA821" s="15"/>
      <c r="AB821" s="39">
        <f t="shared" si="60"/>
        <v>13</v>
      </c>
      <c r="AC821" s="39">
        <f t="shared" si="61"/>
        <v>3</v>
      </c>
      <c r="AD821" s="96" t="s">
        <v>3642</v>
      </c>
      <c r="AE821" s="15" t="str">
        <f t="shared" si="62"/>
        <v/>
      </c>
      <c r="AF821" s="39"/>
      <c r="AG821" s="39" t="s">
        <v>1560</v>
      </c>
      <c r="AH821" s="39" t="s">
        <v>1561</v>
      </c>
      <c r="AI821" s="39" t="s">
        <v>1561</v>
      </c>
      <c r="AJ821" s="39" t="s">
        <v>1561</v>
      </c>
      <c r="AK821" s="39" t="s">
        <v>1561</v>
      </c>
      <c r="AL821" s="15"/>
      <c r="AM821" s="15"/>
      <c r="AN821" s="15"/>
      <c r="AO821" s="39"/>
      <c r="AP821" s="89">
        <f t="shared" si="63"/>
        <v>0</v>
      </c>
      <c r="AQ821" s="13" t="str">
        <f t="shared" si="64"/>
        <v>MeldercontactPCC</v>
      </c>
    </row>
    <row r="822" spans="1:43" x14ac:dyDescent="0.25">
      <c r="A822" s="15" t="s">
        <v>3614</v>
      </c>
      <c r="B822" s="15" t="s">
        <v>1608</v>
      </c>
      <c r="C822" s="15">
        <v>10</v>
      </c>
      <c r="D822" s="15" t="s">
        <v>3643</v>
      </c>
      <c r="E822" s="94">
        <v>200012042</v>
      </c>
      <c r="F822" s="15">
        <v>200035868</v>
      </c>
      <c r="G822" s="15" t="s">
        <v>3616</v>
      </c>
      <c r="H822" s="15" t="s">
        <v>3616</v>
      </c>
      <c r="I822" s="15" t="s">
        <v>3616</v>
      </c>
      <c r="J822" s="15"/>
      <c r="K822" s="15"/>
      <c r="L822" s="15"/>
      <c r="M822" s="15" t="s">
        <v>3644</v>
      </c>
      <c r="N822" s="15" t="s">
        <v>3644</v>
      </c>
      <c r="O822" s="15" t="s">
        <v>3644</v>
      </c>
      <c r="P822" s="15"/>
      <c r="Q822" s="15"/>
      <c r="R822" s="15"/>
      <c r="S822" s="15" t="s">
        <v>1568</v>
      </c>
      <c r="T822" s="38">
        <v>12</v>
      </c>
      <c r="U822" s="95"/>
      <c r="V822" s="95"/>
      <c r="W822" s="95"/>
      <c r="X822" s="95"/>
      <c r="Y822" s="95"/>
      <c r="Z822" s="15"/>
      <c r="AA822" s="15"/>
      <c r="AB822" s="39">
        <f t="shared" si="60"/>
        <v>13</v>
      </c>
      <c r="AC822" s="39">
        <f t="shared" si="61"/>
        <v>16</v>
      </c>
      <c r="AD822" s="96" t="s">
        <v>3645</v>
      </c>
      <c r="AE822" s="15" t="str">
        <f t="shared" si="62"/>
        <v/>
      </c>
      <c r="AF822" s="39"/>
      <c r="AG822" s="39" t="s">
        <v>1560</v>
      </c>
      <c r="AH822" s="39" t="s">
        <v>1561</v>
      </c>
      <c r="AI822" s="39" t="s">
        <v>1561</v>
      </c>
      <c r="AJ822" s="39" t="s">
        <v>1561</v>
      </c>
      <c r="AK822" s="39" t="s">
        <v>1561</v>
      </c>
      <c r="AL822" s="15"/>
      <c r="AM822" s="15"/>
      <c r="AN822" s="15"/>
      <c r="AO822" s="39"/>
      <c r="AP822" s="89">
        <f t="shared" si="63"/>
        <v>0</v>
      </c>
      <c r="AQ822" s="13" t="str">
        <f t="shared" si="64"/>
        <v>MeldercontactNiet terugbellen</v>
      </c>
    </row>
    <row r="823" spans="1:43" x14ac:dyDescent="0.25">
      <c r="A823" s="15" t="s">
        <v>3614</v>
      </c>
      <c r="B823" s="15" t="s">
        <v>1608</v>
      </c>
      <c r="C823" s="15">
        <v>11</v>
      </c>
      <c r="D823" s="15" t="s">
        <v>3646</v>
      </c>
      <c r="E823" s="94">
        <v>200012042</v>
      </c>
      <c r="F823" s="15">
        <v>200035862</v>
      </c>
      <c r="G823" s="15" t="s">
        <v>3616</v>
      </c>
      <c r="H823" s="15" t="s">
        <v>3616</v>
      </c>
      <c r="I823" s="15" t="s">
        <v>3616</v>
      </c>
      <c r="J823" s="15"/>
      <c r="K823" s="15"/>
      <c r="L823" s="15"/>
      <c r="M823" s="15" t="s">
        <v>3647</v>
      </c>
      <c r="N823" s="15" t="s">
        <v>3647</v>
      </c>
      <c r="O823" s="15" t="s">
        <v>3647</v>
      </c>
      <c r="P823" s="15"/>
      <c r="Q823" s="15"/>
      <c r="R823" s="15"/>
      <c r="S823" s="15" t="s">
        <v>1568</v>
      </c>
      <c r="T823" s="38">
        <v>12</v>
      </c>
      <c r="U823" s="95"/>
      <c r="V823" s="95"/>
      <c r="W823" s="95"/>
      <c r="X823" s="95"/>
      <c r="Y823" s="95"/>
      <c r="Z823" s="15"/>
      <c r="AA823" s="15"/>
      <c r="AB823" s="39">
        <f t="shared" si="60"/>
        <v>13</v>
      </c>
      <c r="AC823" s="39">
        <f t="shared" si="61"/>
        <v>19</v>
      </c>
      <c r="AD823" s="96" t="s">
        <v>3648</v>
      </c>
      <c r="AE823" s="15" t="str">
        <f t="shared" si="62"/>
        <v/>
      </c>
      <c r="AF823" s="39"/>
      <c r="AG823" s="39" t="s">
        <v>1560</v>
      </c>
      <c r="AH823" s="39" t="s">
        <v>1561</v>
      </c>
      <c r="AI823" s="39" t="s">
        <v>1561</v>
      </c>
      <c r="AJ823" s="39" t="s">
        <v>1561</v>
      </c>
      <c r="AK823" s="39" t="s">
        <v>1561</v>
      </c>
      <c r="AL823" s="15"/>
      <c r="AM823" s="15"/>
      <c r="AN823" s="15"/>
      <c r="AO823" s="39"/>
      <c r="AP823" s="89">
        <f t="shared" si="63"/>
        <v>0</v>
      </c>
      <c r="AQ823" s="13" t="str">
        <f t="shared" si="64"/>
        <v>Meldercontact+30 min teruggebeld</v>
      </c>
    </row>
    <row r="824" spans="1:43" x14ac:dyDescent="0.25">
      <c r="A824" s="15" t="s">
        <v>3614</v>
      </c>
      <c r="B824" s="15" t="s">
        <v>1608</v>
      </c>
      <c r="C824" s="15">
        <v>12</v>
      </c>
      <c r="D824" s="15" t="s">
        <v>3649</v>
      </c>
      <c r="E824" s="94">
        <v>200012042</v>
      </c>
      <c r="F824" s="15">
        <v>200035864</v>
      </c>
      <c r="G824" s="15" t="s">
        <v>3616</v>
      </c>
      <c r="H824" s="15" t="s">
        <v>3616</v>
      </c>
      <c r="I824" s="15" t="s">
        <v>3616</v>
      </c>
      <c r="J824" s="15"/>
      <c r="K824" s="15"/>
      <c r="L824" s="15"/>
      <c r="M824" s="15" t="s">
        <v>3650</v>
      </c>
      <c r="N824" s="15" t="s">
        <v>3650</v>
      </c>
      <c r="O824" s="15" t="s">
        <v>3650</v>
      </c>
      <c r="P824" s="15"/>
      <c r="Q824" s="15"/>
      <c r="R824" s="15"/>
      <c r="S824" s="15" t="s">
        <v>1568</v>
      </c>
      <c r="T824" s="38">
        <v>12</v>
      </c>
      <c r="U824" s="95"/>
      <c r="V824" s="95"/>
      <c r="W824" s="95"/>
      <c r="X824" s="95"/>
      <c r="Y824" s="95"/>
      <c r="Z824" s="15"/>
      <c r="AA824" s="15"/>
      <c r="AB824" s="39">
        <f t="shared" si="60"/>
        <v>13</v>
      </c>
      <c r="AC824" s="39">
        <f t="shared" si="61"/>
        <v>19</v>
      </c>
      <c r="AD824" s="96" t="s">
        <v>3651</v>
      </c>
      <c r="AE824" s="15" t="str">
        <f t="shared" si="62"/>
        <v/>
      </c>
      <c r="AF824" s="39"/>
      <c r="AG824" s="39" t="s">
        <v>1560</v>
      </c>
      <c r="AH824" s="39" t="s">
        <v>1561</v>
      </c>
      <c r="AI824" s="39" t="s">
        <v>1561</v>
      </c>
      <c r="AJ824" s="39" t="s">
        <v>1561</v>
      </c>
      <c r="AK824" s="39" t="s">
        <v>1561</v>
      </c>
      <c r="AL824" s="15"/>
      <c r="AM824" s="15"/>
      <c r="AN824" s="15"/>
      <c r="AO824" s="39"/>
      <c r="AP824" s="89">
        <f t="shared" si="63"/>
        <v>0</v>
      </c>
      <c r="AQ824" s="13" t="str">
        <f t="shared" si="64"/>
        <v>Meldercontact+60 min teruggebeld</v>
      </c>
    </row>
    <row r="825" spans="1:43" x14ac:dyDescent="0.25">
      <c r="A825" s="15" t="s">
        <v>3614</v>
      </c>
      <c r="B825" s="15" t="s">
        <v>1608</v>
      </c>
      <c r="C825" s="15">
        <v>13</v>
      </c>
      <c r="D825" s="15" t="s">
        <v>3652</v>
      </c>
      <c r="E825" s="94">
        <v>200012042</v>
      </c>
      <c r="F825" s="15">
        <v>200035867</v>
      </c>
      <c r="G825" s="15" t="s">
        <v>3616</v>
      </c>
      <c r="H825" s="15" t="s">
        <v>3616</v>
      </c>
      <c r="I825" s="15" t="s">
        <v>3616</v>
      </c>
      <c r="J825" s="15"/>
      <c r="K825" s="15"/>
      <c r="L825" s="15"/>
      <c r="M825" s="15" t="s">
        <v>3653</v>
      </c>
      <c r="N825" s="15" t="s">
        <v>3653</v>
      </c>
      <c r="O825" s="15" t="s">
        <v>3653</v>
      </c>
      <c r="P825" s="15"/>
      <c r="Q825" s="15"/>
      <c r="R825" s="15"/>
      <c r="S825" s="15" t="s">
        <v>1568</v>
      </c>
      <c r="T825" s="38">
        <v>12</v>
      </c>
      <c r="U825" s="95"/>
      <c r="V825" s="95"/>
      <c r="W825" s="95"/>
      <c r="X825" s="95"/>
      <c r="Y825" s="95"/>
      <c r="Z825" s="15"/>
      <c r="AA825" s="15"/>
      <c r="AB825" s="39">
        <f t="shared" si="60"/>
        <v>13</v>
      </c>
      <c r="AC825" s="39">
        <f t="shared" si="61"/>
        <v>16</v>
      </c>
      <c r="AD825" s="96" t="s">
        <v>3654</v>
      </c>
      <c r="AE825" s="15" t="str">
        <f t="shared" si="62"/>
        <v/>
      </c>
      <c r="AF825" s="39"/>
      <c r="AG825" s="39" t="s">
        <v>1560</v>
      </c>
      <c r="AH825" s="39" t="s">
        <v>1561</v>
      </c>
      <c r="AI825" s="39" t="s">
        <v>1561</v>
      </c>
      <c r="AJ825" s="39" t="s">
        <v>1561</v>
      </c>
      <c r="AK825" s="39" t="s">
        <v>1561</v>
      </c>
      <c r="AL825" s="15"/>
      <c r="AM825" s="15"/>
      <c r="AN825" s="15"/>
      <c r="AO825" s="39"/>
      <c r="AP825" s="89">
        <f t="shared" si="63"/>
        <v>0</v>
      </c>
      <c r="AQ825" s="13" t="str">
        <f t="shared" si="64"/>
        <v>MeldercontactGeen inzet nodig</v>
      </c>
    </row>
    <row r="826" spans="1:43" x14ac:dyDescent="0.25">
      <c r="A826" s="15" t="s">
        <v>3614</v>
      </c>
      <c r="B826" s="15" t="s">
        <v>1608</v>
      </c>
      <c r="C826" s="15">
        <v>14</v>
      </c>
      <c r="D826" s="15" t="s">
        <v>3655</v>
      </c>
      <c r="E826" s="94">
        <v>200012042</v>
      </c>
      <c r="F826" s="15">
        <v>200035861</v>
      </c>
      <c r="G826" s="15" t="s">
        <v>3616</v>
      </c>
      <c r="H826" s="15" t="s">
        <v>3616</v>
      </c>
      <c r="I826" s="15" t="s">
        <v>3616</v>
      </c>
      <c r="J826" s="15"/>
      <c r="K826" s="15"/>
      <c r="L826" s="15"/>
      <c r="M826" s="15" t="s">
        <v>3656</v>
      </c>
      <c r="N826" s="15" t="s">
        <v>3656</v>
      </c>
      <c r="O826" s="15" t="s">
        <v>3656</v>
      </c>
      <c r="P826" s="15"/>
      <c r="Q826" s="15"/>
      <c r="R826" s="15"/>
      <c r="S826" s="15" t="s">
        <v>1568</v>
      </c>
      <c r="T826" s="38">
        <v>12</v>
      </c>
      <c r="U826" s="95"/>
      <c r="V826" s="95"/>
      <c r="W826" s="95"/>
      <c r="X826" s="95"/>
      <c r="Y826" s="95"/>
      <c r="Z826" s="15"/>
      <c r="AA826" s="15"/>
      <c r="AB826" s="39">
        <f t="shared" si="60"/>
        <v>13</v>
      </c>
      <c r="AC826" s="39">
        <f t="shared" si="61"/>
        <v>20</v>
      </c>
      <c r="AD826" s="96" t="s">
        <v>3657</v>
      </c>
      <c r="AE826" s="15" t="str">
        <f t="shared" si="62"/>
        <v/>
      </c>
      <c r="AF826" s="39"/>
      <c r="AG826" s="39" t="s">
        <v>1560</v>
      </c>
      <c r="AH826" s="39" t="s">
        <v>1561</v>
      </c>
      <c r="AI826" s="39" t="s">
        <v>1561</v>
      </c>
      <c r="AJ826" s="39" t="s">
        <v>1561</v>
      </c>
      <c r="AK826" s="39" t="s">
        <v>1561</v>
      </c>
      <c r="AL826" s="15"/>
      <c r="AM826" s="15"/>
      <c r="AN826" s="15"/>
      <c r="AO826" s="39"/>
      <c r="AP826" s="89">
        <f t="shared" si="63"/>
        <v>0</v>
      </c>
      <c r="AQ826" s="13" t="str">
        <f t="shared" si="64"/>
        <v>Meldercontact+30 min geen contact</v>
      </c>
    </row>
    <row r="827" spans="1:43" x14ac:dyDescent="0.25">
      <c r="A827" s="15" t="s">
        <v>3614</v>
      </c>
      <c r="B827" s="15" t="s">
        <v>1608</v>
      </c>
      <c r="C827" s="15">
        <v>15</v>
      </c>
      <c r="D827" s="15" t="s">
        <v>3658</v>
      </c>
      <c r="E827" s="94">
        <v>200012042</v>
      </c>
      <c r="F827" s="15">
        <v>200035863</v>
      </c>
      <c r="G827" s="15" t="s">
        <v>3616</v>
      </c>
      <c r="H827" s="15" t="s">
        <v>3616</v>
      </c>
      <c r="I827" s="15" t="s">
        <v>3616</v>
      </c>
      <c r="J827" s="15"/>
      <c r="K827" s="15"/>
      <c r="L827" s="15"/>
      <c r="M827" s="15" t="s">
        <v>3659</v>
      </c>
      <c r="N827" s="15" t="s">
        <v>3659</v>
      </c>
      <c r="O827" s="15" t="s">
        <v>3659</v>
      </c>
      <c r="P827" s="15"/>
      <c r="Q827" s="15"/>
      <c r="R827" s="15"/>
      <c r="S827" s="15" t="s">
        <v>1568</v>
      </c>
      <c r="T827" s="38">
        <v>12</v>
      </c>
      <c r="U827" s="95"/>
      <c r="V827" s="95"/>
      <c r="W827" s="95"/>
      <c r="X827" s="95"/>
      <c r="Y827" s="95"/>
      <c r="Z827" s="15"/>
      <c r="AA827" s="15"/>
      <c r="AB827" s="39">
        <f t="shared" si="60"/>
        <v>13</v>
      </c>
      <c r="AC827" s="39">
        <f t="shared" si="61"/>
        <v>20</v>
      </c>
      <c r="AD827" s="96" t="s">
        <v>3660</v>
      </c>
      <c r="AE827" s="15" t="str">
        <f t="shared" si="62"/>
        <v/>
      </c>
      <c r="AF827" s="39"/>
      <c r="AG827" s="39" t="s">
        <v>1560</v>
      </c>
      <c r="AH827" s="39" t="s">
        <v>1561</v>
      </c>
      <c r="AI827" s="39" t="s">
        <v>1561</v>
      </c>
      <c r="AJ827" s="39" t="s">
        <v>1561</v>
      </c>
      <c r="AK827" s="39" t="s">
        <v>1561</v>
      </c>
      <c r="AL827" s="15"/>
      <c r="AM827" s="15"/>
      <c r="AN827" s="15"/>
      <c r="AO827" s="39"/>
      <c r="AP827" s="89">
        <f t="shared" si="63"/>
        <v>0</v>
      </c>
      <c r="AQ827" s="13" t="str">
        <f t="shared" si="64"/>
        <v>Meldercontact+60 min geen contact</v>
      </c>
    </row>
    <row r="828" spans="1:43" x14ac:dyDescent="0.25">
      <c r="A828" s="15" t="s">
        <v>3614</v>
      </c>
      <c r="B828" s="15" t="s">
        <v>1608</v>
      </c>
      <c r="C828" s="15">
        <v>16</v>
      </c>
      <c r="D828" s="15" t="s">
        <v>3661</v>
      </c>
      <c r="E828" s="94">
        <v>200012042</v>
      </c>
      <c r="F828" s="15">
        <v>200035866</v>
      </c>
      <c r="G828" s="15" t="s">
        <v>3616</v>
      </c>
      <c r="H828" s="15" t="s">
        <v>3616</v>
      </c>
      <c r="I828" s="15" t="s">
        <v>3616</v>
      </c>
      <c r="J828" s="15"/>
      <c r="K828" s="15"/>
      <c r="L828" s="15"/>
      <c r="M828" s="15" t="s">
        <v>3662</v>
      </c>
      <c r="N828" s="15" t="s">
        <v>3662</v>
      </c>
      <c r="O828" s="15" t="s">
        <v>3662</v>
      </c>
      <c r="P828" s="15"/>
      <c r="Q828" s="15"/>
      <c r="R828" s="15"/>
      <c r="S828" s="15" t="s">
        <v>1568</v>
      </c>
      <c r="T828" s="38">
        <v>12</v>
      </c>
      <c r="U828" s="95"/>
      <c r="V828" s="95"/>
      <c r="W828" s="95"/>
      <c r="X828" s="95"/>
      <c r="Y828" s="95"/>
      <c r="Z828" s="15"/>
      <c r="AA828" s="15"/>
      <c r="AB828" s="39">
        <f t="shared" si="60"/>
        <v>13</v>
      </c>
      <c r="AC828" s="39">
        <f t="shared" si="61"/>
        <v>12</v>
      </c>
      <c r="AD828" s="96" t="s">
        <v>3663</v>
      </c>
      <c r="AE828" s="15" t="str">
        <f t="shared" si="62"/>
        <v/>
      </c>
      <c r="AF828" s="39"/>
      <c r="AG828" s="39" t="s">
        <v>1560</v>
      </c>
      <c r="AH828" s="39" t="s">
        <v>1561</v>
      </c>
      <c r="AI828" s="39" t="s">
        <v>1561</v>
      </c>
      <c r="AJ828" s="39" t="s">
        <v>1561</v>
      </c>
      <c r="AK828" s="39" t="s">
        <v>1561</v>
      </c>
      <c r="AL828" s="15"/>
      <c r="AM828" s="15"/>
      <c r="AN828" s="15"/>
      <c r="AO828" s="39"/>
      <c r="AP828" s="89">
        <f t="shared" si="63"/>
        <v>0</v>
      </c>
      <c r="AQ828" s="13" t="str">
        <f t="shared" si="64"/>
        <v>MeldercontactDoorverwezen</v>
      </c>
    </row>
    <row r="829" spans="1:43" x14ac:dyDescent="0.25">
      <c r="A829" s="15" t="s">
        <v>3614</v>
      </c>
      <c r="B829" s="15" t="s">
        <v>1608</v>
      </c>
      <c r="C829" s="15">
        <v>17</v>
      </c>
      <c r="D829" s="15" t="s">
        <v>3664</v>
      </c>
      <c r="E829" s="94">
        <v>200012042</v>
      </c>
      <c r="F829" s="15">
        <v>200035865</v>
      </c>
      <c r="G829" s="15" t="s">
        <v>3616</v>
      </c>
      <c r="H829" s="15" t="s">
        <v>3616</v>
      </c>
      <c r="I829" s="15" t="s">
        <v>3616</v>
      </c>
      <c r="J829" s="15"/>
      <c r="K829" s="15"/>
      <c r="L829" s="15"/>
      <c r="M829" s="15" t="s">
        <v>3665</v>
      </c>
      <c r="N829" s="15" t="s">
        <v>3665</v>
      </c>
      <c r="O829" s="15" t="s">
        <v>3665</v>
      </c>
      <c r="P829" s="15"/>
      <c r="Q829" s="15"/>
      <c r="R829" s="15"/>
      <c r="S829" s="15" t="s">
        <v>1568</v>
      </c>
      <c r="T829" s="38">
        <v>12</v>
      </c>
      <c r="U829" s="95"/>
      <c r="V829" s="95"/>
      <c r="W829" s="95"/>
      <c r="X829" s="95"/>
      <c r="Y829" s="95"/>
      <c r="Z829" s="15"/>
      <c r="AA829" s="15"/>
      <c r="AB829" s="39">
        <f t="shared" si="60"/>
        <v>13</v>
      </c>
      <c r="AC829" s="39">
        <f t="shared" si="61"/>
        <v>12</v>
      </c>
      <c r="AD829" s="96" t="s">
        <v>3666</v>
      </c>
      <c r="AE829" s="15" t="str">
        <f t="shared" si="62"/>
        <v/>
      </c>
      <c r="AF829" s="39"/>
      <c r="AG829" s="39" t="s">
        <v>1560</v>
      </c>
      <c r="AH829" s="39" t="s">
        <v>1561</v>
      </c>
      <c r="AI829" s="39" t="s">
        <v>1561</v>
      </c>
      <c r="AJ829" s="39" t="s">
        <v>1561</v>
      </c>
      <c r="AK829" s="39" t="s">
        <v>1561</v>
      </c>
      <c r="AL829" s="15"/>
      <c r="AM829" s="15"/>
      <c r="AN829" s="15"/>
      <c r="AO829" s="39"/>
      <c r="AP829" s="89">
        <f t="shared" si="63"/>
        <v>0</v>
      </c>
      <c r="AQ829" s="13" t="str">
        <f t="shared" si="64"/>
        <v>MeldercontactDoorgezet BT</v>
      </c>
    </row>
    <row r="830" spans="1:43" x14ac:dyDescent="0.25">
      <c r="A830" s="15" t="s">
        <v>3614</v>
      </c>
      <c r="B830" s="15" t="s">
        <v>1608</v>
      </c>
      <c r="C830" s="15">
        <v>18</v>
      </c>
      <c r="D830" s="15" t="s">
        <v>3667</v>
      </c>
      <c r="E830" s="94">
        <v>200012042</v>
      </c>
      <c r="F830" s="15">
        <v>200035860</v>
      </c>
      <c r="G830" s="15" t="s">
        <v>3616</v>
      </c>
      <c r="H830" s="15" t="s">
        <v>3616</v>
      </c>
      <c r="I830" s="15" t="s">
        <v>3616</v>
      </c>
      <c r="J830" s="15"/>
      <c r="K830" s="15"/>
      <c r="L830" s="15"/>
      <c r="M830" s="15" t="s">
        <v>3668</v>
      </c>
      <c r="N830" s="15" t="s">
        <v>3668</v>
      </c>
      <c r="O830" s="15" t="s">
        <v>3668</v>
      </c>
      <c r="P830" s="15"/>
      <c r="Q830" s="15"/>
      <c r="R830" s="15"/>
      <c r="S830" s="15" t="s">
        <v>1568</v>
      </c>
      <c r="T830" s="38">
        <v>12</v>
      </c>
      <c r="U830" s="95"/>
      <c r="V830" s="95"/>
      <c r="W830" s="95"/>
      <c r="X830" s="95"/>
      <c r="Y830" s="95"/>
      <c r="Z830" s="15"/>
      <c r="AA830" s="15"/>
      <c r="AB830" s="39">
        <f t="shared" si="60"/>
        <v>13</v>
      </c>
      <c r="AC830" s="39">
        <f t="shared" si="61"/>
        <v>18</v>
      </c>
      <c r="AD830" s="96" t="s">
        <v>3669</v>
      </c>
      <c r="AE830" s="15" t="str">
        <f t="shared" si="62"/>
        <v/>
      </c>
      <c r="AF830" s="39"/>
      <c r="AG830" s="39" t="s">
        <v>1560</v>
      </c>
      <c r="AH830" s="39" t="s">
        <v>1561</v>
      </c>
      <c r="AI830" s="39" t="s">
        <v>1561</v>
      </c>
      <c r="AJ830" s="39" t="s">
        <v>1561</v>
      </c>
      <c r="AK830" s="39" t="s">
        <v>1561</v>
      </c>
      <c r="AL830" s="15"/>
      <c r="AM830" s="15"/>
      <c r="AN830" s="15"/>
      <c r="AO830" s="39"/>
      <c r="AP830" s="89">
        <f t="shared" si="63"/>
        <v>0</v>
      </c>
      <c r="AQ830" s="13" t="str">
        <f t="shared" si="64"/>
        <v>Meldercontact+120 min doorgezet</v>
      </c>
    </row>
    <row r="831" spans="1:43" x14ac:dyDescent="0.25">
      <c r="A831" s="15" t="s">
        <v>3614</v>
      </c>
      <c r="B831" s="15" t="s">
        <v>1608</v>
      </c>
      <c r="C831" s="15">
        <v>19</v>
      </c>
      <c r="D831" s="15" t="s">
        <v>3670</v>
      </c>
      <c r="E831" s="94">
        <v>200012042</v>
      </c>
      <c r="F831" s="15">
        <v>200035869</v>
      </c>
      <c r="G831" s="15" t="s">
        <v>3616</v>
      </c>
      <c r="H831" s="15" t="s">
        <v>3616</v>
      </c>
      <c r="I831" s="15" t="s">
        <v>3616</v>
      </c>
      <c r="J831" s="15"/>
      <c r="K831" s="15"/>
      <c r="L831" s="15"/>
      <c r="M831" s="15" t="s">
        <v>3671</v>
      </c>
      <c r="N831" s="15" t="s">
        <v>3671</v>
      </c>
      <c r="O831" s="15" t="s">
        <v>3671</v>
      </c>
      <c r="P831" s="15"/>
      <c r="Q831" s="15"/>
      <c r="R831" s="15"/>
      <c r="S831" s="15" t="s">
        <v>1568</v>
      </c>
      <c r="T831" s="38">
        <v>12</v>
      </c>
      <c r="U831" s="95"/>
      <c r="V831" s="95"/>
      <c r="W831" s="95"/>
      <c r="X831" s="95"/>
      <c r="Y831" s="95"/>
      <c r="Z831" s="15"/>
      <c r="AA831" s="15"/>
      <c r="AB831" s="39">
        <f t="shared" si="60"/>
        <v>13</v>
      </c>
      <c r="AC831" s="39">
        <f t="shared" si="61"/>
        <v>18</v>
      </c>
      <c r="AD831" s="96" t="s">
        <v>3672</v>
      </c>
      <c r="AE831" s="15" t="str">
        <f t="shared" si="62"/>
        <v/>
      </c>
      <c r="AF831" s="39"/>
      <c r="AG831" s="39" t="s">
        <v>1560</v>
      </c>
      <c r="AH831" s="39" t="s">
        <v>1561</v>
      </c>
      <c r="AI831" s="39" t="s">
        <v>1561</v>
      </c>
      <c r="AJ831" s="39" t="s">
        <v>1561</v>
      </c>
      <c r="AK831" s="39" t="s">
        <v>1561</v>
      </c>
      <c r="AL831" s="15"/>
      <c r="AM831" s="15"/>
      <c r="AN831" s="15"/>
      <c r="AO831" s="39"/>
      <c r="AP831" s="89">
        <f t="shared" si="63"/>
        <v>0</v>
      </c>
      <c r="AQ831" s="13" t="str">
        <f t="shared" si="64"/>
        <v>MeldercontactTerugbellen 30 min</v>
      </c>
    </row>
    <row r="832" spans="1:43" x14ac:dyDescent="0.25">
      <c r="A832" s="15" t="s">
        <v>3614</v>
      </c>
      <c r="B832" s="15" t="s">
        <v>1608</v>
      </c>
      <c r="C832" s="15">
        <v>20</v>
      </c>
      <c r="D832" s="15" t="s">
        <v>3673</v>
      </c>
      <c r="E832" s="94">
        <v>200012042</v>
      </c>
      <c r="F832" s="15">
        <v>200035870</v>
      </c>
      <c r="G832" s="15" t="s">
        <v>3616</v>
      </c>
      <c r="H832" s="15" t="s">
        <v>3616</v>
      </c>
      <c r="I832" s="15" t="s">
        <v>3616</v>
      </c>
      <c r="J832" s="15"/>
      <c r="K832" s="15"/>
      <c r="L832" s="15"/>
      <c r="M832" s="15" t="s">
        <v>3674</v>
      </c>
      <c r="N832" s="15" t="s">
        <v>3674</v>
      </c>
      <c r="O832" s="15" t="s">
        <v>3674</v>
      </c>
      <c r="P832" s="15"/>
      <c r="Q832" s="15"/>
      <c r="R832" s="15"/>
      <c r="S832" s="15" t="s">
        <v>1568</v>
      </c>
      <c r="T832" s="38">
        <v>12</v>
      </c>
      <c r="U832" s="95"/>
      <c r="V832" s="95"/>
      <c r="W832" s="95"/>
      <c r="X832" s="95"/>
      <c r="Y832" s="95"/>
      <c r="Z832" s="15"/>
      <c r="AA832" s="15"/>
      <c r="AB832" s="39">
        <f t="shared" si="60"/>
        <v>13</v>
      </c>
      <c r="AC832" s="39">
        <f t="shared" si="61"/>
        <v>18</v>
      </c>
      <c r="AD832" s="96" t="s">
        <v>3675</v>
      </c>
      <c r="AE832" s="15" t="str">
        <f t="shared" si="62"/>
        <v/>
      </c>
      <c r="AF832" s="39"/>
      <c r="AG832" s="39" t="s">
        <v>1560</v>
      </c>
      <c r="AH832" s="39" t="s">
        <v>1561</v>
      </c>
      <c r="AI832" s="39" t="s">
        <v>1561</v>
      </c>
      <c r="AJ832" s="39" t="s">
        <v>1561</v>
      </c>
      <c r="AK832" s="39" t="s">
        <v>1561</v>
      </c>
      <c r="AL832" s="15"/>
      <c r="AM832" s="15"/>
      <c r="AN832" s="15"/>
      <c r="AO832" s="39"/>
      <c r="AP832" s="89">
        <f t="shared" si="63"/>
        <v>0</v>
      </c>
      <c r="AQ832" s="13" t="str">
        <f t="shared" si="64"/>
        <v>MeldercontactTerugbellen 60 min</v>
      </c>
    </row>
    <row r="833" spans="1:43" x14ac:dyDescent="0.25">
      <c r="A833" s="15" t="s">
        <v>3676</v>
      </c>
      <c r="B833" s="15" t="s">
        <v>1695</v>
      </c>
      <c r="C833" s="15">
        <v>1</v>
      </c>
      <c r="D833" s="15" t="s">
        <v>1613</v>
      </c>
      <c r="E833" s="94">
        <v>200000346</v>
      </c>
      <c r="F833" s="15">
        <v>200035871</v>
      </c>
      <c r="G833" s="15" t="s">
        <v>3677</v>
      </c>
      <c r="H833" s="15" t="s">
        <v>3677</v>
      </c>
      <c r="I833" s="15" t="s">
        <v>3677</v>
      </c>
      <c r="J833" s="15"/>
      <c r="K833" s="15">
        <v>54</v>
      </c>
      <c r="L833" s="15"/>
      <c r="M833" s="15" t="s">
        <v>3678</v>
      </c>
      <c r="N833" s="15" t="s">
        <v>3678</v>
      </c>
      <c r="O833" s="15" t="s">
        <v>3678</v>
      </c>
      <c r="P833" s="15"/>
      <c r="Q833" s="15"/>
      <c r="R833" s="15"/>
      <c r="S833" s="15"/>
      <c r="T833" s="38"/>
      <c r="U833" s="95"/>
      <c r="V833" s="95"/>
      <c r="W833" s="95" t="s">
        <v>3679</v>
      </c>
      <c r="X833" s="95" t="s">
        <v>3679</v>
      </c>
      <c r="Y833" s="95"/>
      <c r="Z833" s="15"/>
      <c r="AA833" s="15"/>
      <c r="AB833" s="39">
        <f t="shared" si="60"/>
        <v>9</v>
      </c>
      <c r="AC833" s="39">
        <f t="shared" si="61"/>
        <v>2</v>
      </c>
      <c r="AD833" s="96" t="s">
        <v>3680</v>
      </c>
      <c r="AE833" s="15" t="str">
        <f t="shared" si="62"/>
        <v>(Met brand)</v>
      </c>
      <c r="AF833" s="39"/>
      <c r="AG833" s="39" t="s">
        <v>1560</v>
      </c>
      <c r="AH833" s="39" t="s">
        <v>1561</v>
      </c>
      <c r="AI833" s="39" t="s">
        <v>1561</v>
      </c>
      <c r="AJ833" s="39" t="s">
        <v>1613</v>
      </c>
      <c r="AK833" s="39" t="s">
        <v>1613</v>
      </c>
      <c r="AL833" s="15"/>
      <c r="AM833" s="15" t="s">
        <v>3676</v>
      </c>
      <c r="AN833" s="15"/>
      <c r="AO833" s="39"/>
      <c r="AP833" s="89">
        <f t="shared" si="63"/>
        <v>9</v>
      </c>
      <c r="AQ833" s="13" t="str">
        <f t="shared" si="64"/>
        <v>Met brandJa</v>
      </c>
    </row>
    <row r="834" spans="1:43" x14ac:dyDescent="0.25">
      <c r="A834" s="15" t="s">
        <v>3676</v>
      </c>
      <c r="B834" s="15" t="s">
        <v>1695</v>
      </c>
      <c r="C834" s="15">
        <v>2</v>
      </c>
      <c r="D834" s="15" t="s">
        <v>1561</v>
      </c>
      <c r="E834" s="94">
        <v>200000346</v>
      </c>
      <c r="F834" s="15">
        <v>200035872</v>
      </c>
      <c r="G834" s="15" t="s">
        <v>3677</v>
      </c>
      <c r="H834" s="15" t="s">
        <v>3677</v>
      </c>
      <c r="I834" s="15" t="s">
        <v>3677</v>
      </c>
      <c r="J834" s="15"/>
      <c r="K834" s="15">
        <v>54</v>
      </c>
      <c r="L834" s="15"/>
      <c r="M834" s="15" t="s">
        <v>3681</v>
      </c>
      <c r="N834" s="15" t="s">
        <v>3681</v>
      </c>
      <c r="O834" s="15" t="s">
        <v>3681</v>
      </c>
      <c r="P834" s="15"/>
      <c r="Q834" s="15"/>
      <c r="R834" s="15"/>
      <c r="S834" s="15"/>
      <c r="T834" s="38"/>
      <c r="U834" s="95"/>
      <c r="V834" s="95"/>
      <c r="W834" s="95" t="s">
        <v>3679</v>
      </c>
      <c r="X834" s="95" t="s">
        <v>3679</v>
      </c>
      <c r="Y834" s="95"/>
      <c r="Z834" s="15"/>
      <c r="AA834" s="15"/>
      <c r="AB834" s="39">
        <f t="shared" ref="AB834:AB897" si="65">LEN(A834)</f>
        <v>9</v>
      </c>
      <c r="AC834" s="39">
        <f t="shared" ref="AC834:AC897" si="66">LEN(D834)</f>
        <v>3</v>
      </c>
      <c r="AD834" s="96" t="s">
        <v>3682</v>
      </c>
      <c r="AE834" s="15" t="str">
        <f t="shared" ref="AE834:AE897" si="67">IF(CONCATENATE(IF(AI834="Ja",IF(AL834&gt;0,AL834,A834),""),IF(OR(IF(AK834="Ja",IF(AM834&gt;0,AM834,D834),"")="",IF(AI834="Ja",IF(AL834&gt;0,AL834,A834),"")=""),"",": "),IF(AK834="Ja",IF(AM834&gt;0,AM834,D834),""))="","",CONCATENATE("(",CONCATENATE(IF(AI834="Ja",IF(AL834&gt;0,AL834,A834),""),IF(OR(IF(AK834="Ja",IF(AM834&gt;0,AM834,D834),"")="",IF(AI834="Ja",IF(AL834&gt;0,AL834,A834),"")=""),"",": "),IF(AK834="Ja",IF(AM834&gt;0,AM834,D834),"")),")"))</f>
        <v/>
      </c>
      <c r="AF834" s="39"/>
      <c r="AG834" s="39" t="s">
        <v>1560</v>
      </c>
      <c r="AH834" s="39" t="s">
        <v>1561</v>
      </c>
      <c r="AI834" s="39" t="s">
        <v>1561</v>
      </c>
      <c r="AJ834" s="39" t="s">
        <v>1613</v>
      </c>
      <c r="AK834" s="39" t="s">
        <v>1561</v>
      </c>
      <c r="AL834" s="15"/>
      <c r="AM834" s="15"/>
      <c r="AN834" s="15"/>
      <c r="AO834" s="39"/>
      <c r="AP834" s="89">
        <f t="shared" ref="AP834:AP897" si="68">LEN(AM834)</f>
        <v>0</v>
      </c>
      <c r="AQ834" s="13" t="str">
        <f t="shared" ref="AQ834:AQ897" si="69">CONCATENATE(A834,D834)</f>
        <v>Met brandNee</v>
      </c>
    </row>
    <row r="835" spans="1:43" ht="45" x14ac:dyDescent="0.25">
      <c r="A835" s="15" t="s">
        <v>3683</v>
      </c>
      <c r="B835" s="15" t="s">
        <v>1695</v>
      </c>
      <c r="C835" s="15">
        <v>1</v>
      </c>
      <c r="D835" s="15" t="s">
        <v>1613</v>
      </c>
      <c r="E835" s="94">
        <v>200000334</v>
      </c>
      <c r="F835" s="15">
        <v>200035873</v>
      </c>
      <c r="G835" s="15" t="s">
        <v>3684</v>
      </c>
      <c r="H835" s="15" t="s">
        <v>3684</v>
      </c>
      <c r="I835" s="15" t="s">
        <v>3684</v>
      </c>
      <c r="J835" s="15">
        <v>20</v>
      </c>
      <c r="K835" s="15">
        <v>22</v>
      </c>
      <c r="L835" s="15"/>
      <c r="M835" s="15" t="s">
        <v>3685</v>
      </c>
      <c r="N835" s="15" t="s">
        <v>3685</v>
      </c>
      <c r="O835" s="15" t="s">
        <v>3685</v>
      </c>
      <c r="P835" s="15"/>
      <c r="Q835" s="15"/>
      <c r="R835" s="15"/>
      <c r="S835" s="15" t="s">
        <v>1564</v>
      </c>
      <c r="T835" s="38">
        <v>1</v>
      </c>
      <c r="U835" s="95"/>
      <c r="V835" s="95"/>
      <c r="W835" s="95" t="s">
        <v>3686</v>
      </c>
      <c r="X835" s="95" t="s">
        <v>3687</v>
      </c>
      <c r="Y835" s="95"/>
      <c r="Z835" s="15"/>
      <c r="AA835" s="15"/>
      <c r="AB835" s="39">
        <f t="shared" si="65"/>
        <v>20</v>
      </c>
      <c r="AC835" s="39">
        <f t="shared" si="66"/>
        <v>2</v>
      </c>
      <c r="AD835" s="96" t="s">
        <v>3688</v>
      </c>
      <c r="AE835" s="15" t="str">
        <f t="shared" si="67"/>
        <v>(Met gev. stof)</v>
      </c>
      <c r="AF835" s="39"/>
      <c r="AG835" s="39" t="s">
        <v>1560</v>
      </c>
      <c r="AH835" s="39" t="s">
        <v>1561</v>
      </c>
      <c r="AI835" s="39" t="s">
        <v>1561</v>
      </c>
      <c r="AJ835" s="39" t="s">
        <v>1613</v>
      </c>
      <c r="AK835" s="39" t="s">
        <v>1613</v>
      </c>
      <c r="AL835" s="15"/>
      <c r="AM835" s="15" t="s">
        <v>3689</v>
      </c>
      <c r="AN835" s="15"/>
      <c r="AO835" s="39"/>
      <c r="AP835" s="89">
        <f t="shared" si="68"/>
        <v>13</v>
      </c>
      <c r="AQ835" s="13" t="str">
        <f t="shared" si="69"/>
        <v>Met gevaarlijke stofJa</v>
      </c>
    </row>
    <row r="836" spans="1:43" ht="45" x14ac:dyDescent="0.25">
      <c r="A836" s="15" t="s">
        <v>3683</v>
      </c>
      <c r="B836" s="15" t="s">
        <v>1695</v>
      </c>
      <c r="C836" s="15">
        <v>2</v>
      </c>
      <c r="D836" s="15" t="s">
        <v>1561</v>
      </c>
      <c r="E836" s="94">
        <v>200000334</v>
      </c>
      <c r="F836" s="15">
        <v>200035874</v>
      </c>
      <c r="G836" s="15" t="s">
        <v>3684</v>
      </c>
      <c r="H836" s="15" t="s">
        <v>3684</v>
      </c>
      <c r="I836" s="15" t="s">
        <v>3684</v>
      </c>
      <c r="J836" s="15">
        <v>20</v>
      </c>
      <c r="K836" s="15">
        <v>22</v>
      </c>
      <c r="L836" s="15"/>
      <c r="M836" s="15" t="s">
        <v>3690</v>
      </c>
      <c r="N836" s="15" t="s">
        <v>3690</v>
      </c>
      <c r="O836" s="15" t="s">
        <v>3690</v>
      </c>
      <c r="P836" s="15"/>
      <c r="Q836" s="15"/>
      <c r="R836" s="15"/>
      <c r="S836" s="15" t="s">
        <v>1564</v>
      </c>
      <c r="T836" s="38">
        <v>1</v>
      </c>
      <c r="U836" s="95"/>
      <c r="V836" s="95"/>
      <c r="W836" s="95" t="s">
        <v>3686</v>
      </c>
      <c r="X836" s="95" t="s">
        <v>3687</v>
      </c>
      <c r="Y836" s="95"/>
      <c r="Z836" s="15"/>
      <c r="AA836" s="15"/>
      <c r="AB836" s="39">
        <f t="shared" si="65"/>
        <v>20</v>
      </c>
      <c r="AC836" s="39">
        <f t="shared" si="66"/>
        <v>3</v>
      </c>
      <c r="AD836" s="96" t="s">
        <v>3691</v>
      </c>
      <c r="AE836" s="15" t="str">
        <f t="shared" si="67"/>
        <v/>
      </c>
      <c r="AF836" s="39"/>
      <c r="AG836" s="39" t="s">
        <v>1560</v>
      </c>
      <c r="AH836" s="39" t="s">
        <v>1561</v>
      </c>
      <c r="AI836" s="39" t="s">
        <v>1561</v>
      </c>
      <c r="AJ836" s="39" t="s">
        <v>1613</v>
      </c>
      <c r="AK836" s="39" t="s">
        <v>1561</v>
      </c>
      <c r="AL836" s="15"/>
      <c r="AM836" s="15"/>
      <c r="AN836" s="15"/>
      <c r="AO836" s="39"/>
      <c r="AP836" s="89">
        <f t="shared" si="68"/>
        <v>0</v>
      </c>
      <c r="AQ836" s="13" t="str">
        <f t="shared" si="69"/>
        <v>Met gevaarlijke stofNee</v>
      </c>
    </row>
    <row r="837" spans="1:43" ht="30" x14ac:dyDescent="0.25">
      <c r="A837" s="15" t="s">
        <v>3692</v>
      </c>
      <c r="B837" s="15" t="s">
        <v>1695</v>
      </c>
      <c r="C837" s="15">
        <v>1</v>
      </c>
      <c r="D837" s="15" t="s">
        <v>1613</v>
      </c>
      <c r="E837" s="94">
        <v>200000347</v>
      </c>
      <c r="F837" s="15">
        <v>200035875</v>
      </c>
      <c r="G837" s="15" t="s">
        <v>3693</v>
      </c>
      <c r="H837" s="15" t="s">
        <v>3693</v>
      </c>
      <c r="I837" s="15" t="s">
        <v>3693</v>
      </c>
      <c r="J837" s="15"/>
      <c r="K837" s="15">
        <v>55</v>
      </c>
      <c r="L837" s="15">
        <v>49</v>
      </c>
      <c r="M837" s="15" t="s">
        <v>3694</v>
      </c>
      <c r="N837" s="15" t="s">
        <v>3694</v>
      </c>
      <c r="O837" s="15" t="s">
        <v>3694</v>
      </c>
      <c r="P837" s="15"/>
      <c r="Q837" s="15"/>
      <c r="R837" s="15"/>
      <c r="S837" s="15"/>
      <c r="T837" s="38"/>
      <c r="U837" s="95"/>
      <c r="V837" s="95"/>
      <c r="W837" s="95"/>
      <c r="X837" s="95" t="s">
        <v>3695</v>
      </c>
      <c r="Y837" s="95"/>
      <c r="Z837" s="15"/>
      <c r="AA837" s="15"/>
      <c r="AB837" s="39">
        <f t="shared" si="65"/>
        <v>11</v>
      </c>
      <c r="AC837" s="39">
        <f t="shared" si="66"/>
        <v>2</v>
      </c>
      <c r="AD837" s="96" t="s">
        <v>3696</v>
      </c>
      <c r="AE837" s="15" t="str">
        <f t="shared" si="67"/>
        <v>(Met THV)</v>
      </c>
      <c r="AF837" s="39"/>
      <c r="AG837" s="39" t="s">
        <v>1560</v>
      </c>
      <c r="AH837" s="39" t="s">
        <v>1561</v>
      </c>
      <c r="AI837" s="39" t="s">
        <v>1561</v>
      </c>
      <c r="AJ837" s="39" t="s">
        <v>1613</v>
      </c>
      <c r="AK837" s="39" t="s">
        <v>1613</v>
      </c>
      <c r="AL837" s="15"/>
      <c r="AM837" s="15" t="s">
        <v>3697</v>
      </c>
      <c r="AN837" s="15"/>
      <c r="AO837" s="39"/>
      <c r="AP837" s="89">
        <f t="shared" si="68"/>
        <v>7</v>
      </c>
      <c r="AQ837" s="13" t="str">
        <f t="shared" si="69"/>
        <v>Met ongevalJa</v>
      </c>
    </row>
    <row r="838" spans="1:43" ht="30" x14ac:dyDescent="0.25">
      <c r="A838" s="15" t="s">
        <v>3692</v>
      </c>
      <c r="B838" s="15" t="s">
        <v>1695</v>
      </c>
      <c r="C838" s="15">
        <v>2</v>
      </c>
      <c r="D838" s="15" t="s">
        <v>1561</v>
      </c>
      <c r="E838" s="94">
        <v>200000347</v>
      </c>
      <c r="F838" s="15">
        <v>200035876</v>
      </c>
      <c r="G838" s="15" t="s">
        <v>3693</v>
      </c>
      <c r="H838" s="15" t="s">
        <v>3693</v>
      </c>
      <c r="I838" s="15" t="s">
        <v>3693</v>
      </c>
      <c r="J838" s="15"/>
      <c r="K838" s="15">
        <v>55</v>
      </c>
      <c r="L838" s="15">
        <v>49</v>
      </c>
      <c r="M838" s="15" t="s">
        <v>3698</v>
      </c>
      <c r="N838" s="15" t="s">
        <v>3698</v>
      </c>
      <c r="O838" s="15" t="s">
        <v>3698</v>
      </c>
      <c r="P838" s="15"/>
      <c r="Q838" s="15"/>
      <c r="R838" s="15"/>
      <c r="S838" s="15"/>
      <c r="T838" s="38"/>
      <c r="U838" s="95"/>
      <c r="V838" s="95"/>
      <c r="W838" s="95"/>
      <c r="X838" s="95" t="s">
        <v>3695</v>
      </c>
      <c r="Y838" s="95"/>
      <c r="Z838" s="15"/>
      <c r="AA838" s="15"/>
      <c r="AB838" s="39">
        <f t="shared" si="65"/>
        <v>11</v>
      </c>
      <c r="AC838" s="39">
        <f t="shared" si="66"/>
        <v>3</v>
      </c>
      <c r="AD838" s="96" t="s">
        <v>3699</v>
      </c>
      <c r="AE838" s="15" t="str">
        <f t="shared" si="67"/>
        <v/>
      </c>
      <c r="AF838" s="39"/>
      <c r="AG838" s="39" t="s">
        <v>1560</v>
      </c>
      <c r="AH838" s="39" t="s">
        <v>1561</v>
      </c>
      <c r="AI838" s="39" t="s">
        <v>1561</v>
      </c>
      <c r="AJ838" s="39" t="s">
        <v>1613</v>
      </c>
      <c r="AK838" s="39" t="s">
        <v>1561</v>
      </c>
      <c r="AL838" s="15"/>
      <c r="AM838" s="15"/>
      <c r="AN838" s="15"/>
      <c r="AO838" s="39"/>
      <c r="AP838" s="89">
        <f t="shared" si="68"/>
        <v>0</v>
      </c>
      <c r="AQ838" s="13" t="str">
        <f t="shared" si="69"/>
        <v>Met ongevalNee</v>
      </c>
    </row>
    <row r="839" spans="1:43" ht="30" x14ac:dyDescent="0.25">
      <c r="A839" s="15" t="s">
        <v>3700</v>
      </c>
      <c r="B839" s="15" t="s">
        <v>1695</v>
      </c>
      <c r="C839" s="15">
        <v>1</v>
      </c>
      <c r="D839" s="15" t="s">
        <v>1613</v>
      </c>
      <c r="E839" s="94">
        <v>200000348</v>
      </c>
      <c r="F839" s="15">
        <v>200035877</v>
      </c>
      <c r="G839" s="15" t="s">
        <v>3701</v>
      </c>
      <c r="H839" s="15" t="s">
        <v>3701</v>
      </c>
      <c r="I839" s="15" t="s">
        <v>3701</v>
      </c>
      <c r="J839" s="15"/>
      <c r="K839" s="15">
        <v>56</v>
      </c>
      <c r="L839" s="15"/>
      <c r="M839" s="15" t="s">
        <v>3702</v>
      </c>
      <c r="N839" s="15" t="s">
        <v>3702</v>
      </c>
      <c r="O839" s="15" t="s">
        <v>3702</v>
      </c>
      <c r="P839" s="15"/>
      <c r="Q839" s="15"/>
      <c r="R839" s="15"/>
      <c r="S839" s="15"/>
      <c r="T839" s="38"/>
      <c r="U839" s="95"/>
      <c r="V839" s="95"/>
      <c r="W839" s="95"/>
      <c r="X839" s="95" t="s">
        <v>3703</v>
      </c>
      <c r="Y839" s="95"/>
      <c r="Z839" s="15"/>
      <c r="AA839" s="15"/>
      <c r="AB839" s="39">
        <f t="shared" si="65"/>
        <v>6</v>
      </c>
      <c r="AC839" s="39">
        <f t="shared" si="66"/>
        <v>2</v>
      </c>
      <c r="AD839" s="96" t="s">
        <v>3704</v>
      </c>
      <c r="AE839" s="15" t="str">
        <f t="shared" si="67"/>
        <v>(Met WO)</v>
      </c>
      <c r="AF839" s="39"/>
      <c r="AG839" s="39" t="s">
        <v>1560</v>
      </c>
      <c r="AH839" s="39" t="s">
        <v>1561</v>
      </c>
      <c r="AI839" s="39" t="s">
        <v>1561</v>
      </c>
      <c r="AJ839" s="39" t="s">
        <v>1613</v>
      </c>
      <c r="AK839" s="39" t="s">
        <v>1613</v>
      </c>
      <c r="AL839" s="15"/>
      <c r="AM839" s="15" t="s">
        <v>3700</v>
      </c>
      <c r="AN839" s="15"/>
      <c r="AO839" s="39"/>
      <c r="AP839" s="89">
        <f t="shared" si="68"/>
        <v>6</v>
      </c>
      <c r="AQ839" s="13" t="str">
        <f t="shared" si="69"/>
        <v>Met WOJa</v>
      </c>
    </row>
    <row r="840" spans="1:43" ht="30" x14ac:dyDescent="0.25">
      <c r="A840" s="15" t="s">
        <v>3700</v>
      </c>
      <c r="B840" s="15" t="s">
        <v>1695</v>
      </c>
      <c r="C840" s="15">
        <v>2</v>
      </c>
      <c r="D840" s="15" t="s">
        <v>1561</v>
      </c>
      <c r="E840" s="94">
        <v>200000348</v>
      </c>
      <c r="F840" s="15">
        <v>200035878</v>
      </c>
      <c r="G840" s="15" t="s">
        <v>3701</v>
      </c>
      <c r="H840" s="15" t="s">
        <v>3701</v>
      </c>
      <c r="I840" s="15" t="s">
        <v>3701</v>
      </c>
      <c r="J840" s="15"/>
      <c r="K840" s="15">
        <v>56</v>
      </c>
      <c r="L840" s="15"/>
      <c r="M840" s="15" t="s">
        <v>3705</v>
      </c>
      <c r="N840" s="15" t="s">
        <v>3705</v>
      </c>
      <c r="O840" s="15" t="s">
        <v>3705</v>
      </c>
      <c r="P840" s="15"/>
      <c r="Q840" s="15"/>
      <c r="R840" s="15"/>
      <c r="S840" s="15"/>
      <c r="T840" s="38"/>
      <c r="U840" s="95"/>
      <c r="V840" s="95"/>
      <c r="W840" s="95"/>
      <c r="X840" s="95" t="s">
        <v>3703</v>
      </c>
      <c r="Y840" s="95"/>
      <c r="Z840" s="15"/>
      <c r="AA840" s="15"/>
      <c r="AB840" s="39">
        <f t="shared" si="65"/>
        <v>6</v>
      </c>
      <c r="AC840" s="39">
        <f t="shared" si="66"/>
        <v>3</v>
      </c>
      <c r="AD840" s="96" t="s">
        <v>3706</v>
      </c>
      <c r="AE840" s="15" t="str">
        <f t="shared" si="67"/>
        <v/>
      </c>
      <c r="AF840" s="39"/>
      <c r="AG840" s="39" t="s">
        <v>1560</v>
      </c>
      <c r="AH840" s="39" t="s">
        <v>1561</v>
      </c>
      <c r="AI840" s="39" t="s">
        <v>1561</v>
      </c>
      <c r="AJ840" s="39" t="s">
        <v>1613</v>
      </c>
      <c r="AK840" s="39" t="s">
        <v>1561</v>
      </c>
      <c r="AL840" s="15"/>
      <c r="AM840" s="15"/>
      <c r="AN840" s="15"/>
      <c r="AO840" s="39"/>
      <c r="AP840" s="89">
        <f t="shared" si="68"/>
        <v>0</v>
      </c>
      <c r="AQ840" s="13" t="str">
        <f t="shared" si="69"/>
        <v>Met WONee</v>
      </c>
    </row>
    <row r="841" spans="1:43" x14ac:dyDescent="0.25">
      <c r="A841" s="15" t="s">
        <v>3707</v>
      </c>
      <c r="B841" s="15" t="s">
        <v>1750</v>
      </c>
      <c r="C841" s="15"/>
      <c r="D841" s="15"/>
      <c r="E841" s="94">
        <v>200005250</v>
      </c>
      <c r="F841" s="15"/>
      <c r="G841" s="15" t="s">
        <v>3708</v>
      </c>
      <c r="H841" s="15" t="s">
        <v>3708</v>
      </c>
      <c r="I841" s="15" t="s">
        <v>3708</v>
      </c>
      <c r="J841" s="15"/>
      <c r="K841" s="15"/>
      <c r="L841" s="15"/>
      <c r="M841" s="15"/>
      <c r="N841" s="15"/>
      <c r="O841" s="15"/>
      <c r="P841" s="15"/>
      <c r="Q841" s="15"/>
      <c r="R841" s="15"/>
      <c r="S841" s="15" t="s">
        <v>1564</v>
      </c>
      <c r="T841" s="38">
        <v>16</v>
      </c>
      <c r="U841" s="95"/>
      <c r="V841" s="95"/>
      <c r="W841" s="95"/>
      <c r="X841" s="95"/>
      <c r="Y841" s="95"/>
      <c r="Z841" s="15"/>
      <c r="AA841" s="15"/>
      <c r="AB841" s="39">
        <f t="shared" si="65"/>
        <v>13</v>
      </c>
      <c r="AC841" s="39">
        <f t="shared" si="66"/>
        <v>0</v>
      </c>
      <c r="AD841" s="96" t="s">
        <v>3709</v>
      </c>
      <c r="AE841" s="15" t="str">
        <f t="shared" si="67"/>
        <v/>
      </c>
      <c r="AF841" s="39"/>
      <c r="AG841" s="39" t="s">
        <v>1560</v>
      </c>
      <c r="AH841" s="39" t="s">
        <v>1561</v>
      </c>
      <c r="AI841" s="39" t="s">
        <v>1561</v>
      </c>
      <c r="AJ841" s="39" t="s">
        <v>1561</v>
      </c>
      <c r="AK841" s="39" t="s">
        <v>1561</v>
      </c>
      <c r="AL841" s="15"/>
      <c r="AM841" s="15"/>
      <c r="AN841" s="15"/>
      <c r="AO841" s="39"/>
      <c r="AP841" s="89">
        <f t="shared" si="68"/>
        <v>0</v>
      </c>
      <c r="AQ841" s="13" t="str">
        <f t="shared" si="69"/>
        <v>Meteogegevens</v>
      </c>
    </row>
    <row r="842" spans="1:43" ht="30" x14ac:dyDescent="0.25">
      <c r="A842" s="15" t="s">
        <v>3710</v>
      </c>
      <c r="B842" s="15" t="s">
        <v>1695</v>
      </c>
      <c r="C842" s="15">
        <v>1</v>
      </c>
      <c r="D842" s="15" t="s">
        <v>1613</v>
      </c>
      <c r="E842" s="94">
        <v>200000349</v>
      </c>
      <c r="F842" s="15">
        <v>200035879</v>
      </c>
      <c r="G842" s="15" t="s">
        <v>3711</v>
      </c>
      <c r="H842" s="15" t="s">
        <v>3711</v>
      </c>
      <c r="I842" s="15" t="s">
        <v>3711</v>
      </c>
      <c r="J842" s="15"/>
      <c r="K842" s="15"/>
      <c r="L842" s="15"/>
      <c r="M842" s="15" t="s">
        <v>3712</v>
      </c>
      <c r="N842" s="15" t="s">
        <v>3712</v>
      </c>
      <c r="O842" s="15" t="s">
        <v>3712</v>
      </c>
      <c r="P842" s="15"/>
      <c r="Q842" s="15"/>
      <c r="R842" s="15"/>
      <c r="S842" s="15" t="s">
        <v>1575</v>
      </c>
      <c r="T842" s="38">
        <v>14</v>
      </c>
      <c r="U842" s="95"/>
      <c r="V842" s="95"/>
      <c r="W842" s="95"/>
      <c r="X842" s="95" t="s">
        <v>3713</v>
      </c>
      <c r="Y842" s="95"/>
      <c r="Z842" s="15"/>
      <c r="AA842" s="15"/>
      <c r="AB842" s="39">
        <f t="shared" si="65"/>
        <v>18</v>
      </c>
      <c r="AC842" s="39">
        <f t="shared" si="66"/>
        <v>2</v>
      </c>
      <c r="AD842" s="96" t="s">
        <v>3714</v>
      </c>
      <c r="AE842" s="15" t="str">
        <f t="shared" si="67"/>
        <v/>
      </c>
      <c r="AF842" s="39"/>
      <c r="AG842" s="39" t="s">
        <v>1560</v>
      </c>
      <c r="AH842" s="39" t="s">
        <v>1561</v>
      </c>
      <c r="AI842" s="39" t="s">
        <v>1561</v>
      </c>
      <c r="AJ842" s="39" t="s">
        <v>1561</v>
      </c>
      <c r="AK842" s="39" t="s">
        <v>1561</v>
      </c>
      <c r="AL842" s="15"/>
      <c r="AM842" s="15"/>
      <c r="AN842" s="15"/>
      <c r="AO842" s="39"/>
      <c r="AP842" s="89">
        <f t="shared" si="68"/>
        <v>0</v>
      </c>
      <c r="AQ842" s="13" t="str">
        <f t="shared" si="69"/>
        <v>Militair betrokkenJa</v>
      </c>
    </row>
    <row r="843" spans="1:43" ht="30" x14ac:dyDescent="0.25">
      <c r="A843" s="15" t="s">
        <v>3710</v>
      </c>
      <c r="B843" s="15" t="s">
        <v>1695</v>
      </c>
      <c r="C843" s="15">
        <v>2</v>
      </c>
      <c r="D843" s="15" t="s">
        <v>1561</v>
      </c>
      <c r="E843" s="94">
        <v>200000349</v>
      </c>
      <c r="F843" s="15">
        <v>200035880</v>
      </c>
      <c r="G843" s="15" t="s">
        <v>3711</v>
      </c>
      <c r="H843" s="15" t="s">
        <v>3711</v>
      </c>
      <c r="I843" s="15" t="s">
        <v>3711</v>
      </c>
      <c r="J843" s="15"/>
      <c r="K843" s="15"/>
      <c r="L843" s="15"/>
      <c r="M843" s="15" t="s">
        <v>3715</v>
      </c>
      <c r="N843" s="15" t="s">
        <v>3715</v>
      </c>
      <c r="O843" s="15" t="s">
        <v>3715</v>
      </c>
      <c r="P843" s="15"/>
      <c r="Q843" s="15"/>
      <c r="R843" s="15"/>
      <c r="S843" s="15" t="s">
        <v>1575</v>
      </c>
      <c r="T843" s="38">
        <v>14</v>
      </c>
      <c r="U843" s="95"/>
      <c r="V843" s="95"/>
      <c r="W843" s="95"/>
      <c r="X843" s="95" t="s">
        <v>3713</v>
      </c>
      <c r="Y843" s="95"/>
      <c r="Z843" s="15"/>
      <c r="AA843" s="15"/>
      <c r="AB843" s="39">
        <f t="shared" si="65"/>
        <v>18</v>
      </c>
      <c r="AC843" s="39">
        <f t="shared" si="66"/>
        <v>3</v>
      </c>
      <c r="AD843" s="96" t="s">
        <v>3716</v>
      </c>
      <c r="AE843" s="15" t="str">
        <f t="shared" si="67"/>
        <v/>
      </c>
      <c r="AF843" s="39"/>
      <c r="AG843" s="39" t="s">
        <v>1560</v>
      </c>
      <c r="AH843" s="39" t="s">
        <v>1561</v>
      </c>
      <c r="AI843" s="39" t="s">
        <v>1561</v>
      </c>
      <c r="AJ843" s="39" t="s">
        <v>1561</v>
      </c>
      <c r="AK843" s="39" t="s">
        <v>1561</v>
      </c>
      <c r="AL843" s="15"/>
      <c r="AM843" s="15"/>
      <c r="AN843" s="15"/>
      <c r="AO843" s="39"/>
      <c r="AP843" s="89">
        <f t="shared" si="68"/>
        <v>0</v>
      </c>
      <c r="AQ843" s="13" t="str">
        <f t="shared" si="69"/>
        <v>Militair betrokkenNee</v>
      </c>
    </row>
    <row r="844" spans="1:43" x14ac:dyDescent="0.25">
      <c r="A844" s="15" t="s">
        <v>3717</v>
      </c>
      <c r="B844" s="15" t="s">
        <v>1628</v>
      </c>
      <c r="C844" s="15">
        <v>1</v>
      </c>
      <c r="D844" s="15" t="s">
        <v>1613</v>
      </c>
      <c r="E844" s="94">
        <v>200012616</v>
      </c>
      <c r="F844" s="15">
        <v>200040862</v>
      </c>
      <c r="G844" s="15" t="s">
        <v>3718</v>
      </c>
      <c r="H844" s="15" t="s">
        <v>3718</v>
      </c>
      <c r="I844" s="15" t="s">
        <v>3718</v>
      </c>
      <c r="J844" s="15"/>
      <c r="K844" s="15"/>
      <c r="L844" s="15"/>
      <c r="M844" s="15" t="s">
        <v>3719</v>
      </c>
      <c r="N844" s="15" t="s">
        <v>3719</v>
      </c>
      <c r="O844" s="15" t="s">
        <v>3719</v>
      </c>
      <c r="P844" s="15"/>
      <c r="Q844" s="15"/>
      <c r="R844" s="15"/>
      <c r="S844" s="15"/>
      <c r="T844" s="38"/>
      <c r="U844" s="95"/>
      <c r="V844" s="95"/>
      <c r="W844" s="95"/>
      <c r="X844" s="95"/>
      <c r="Y844" s="95"/>
      <c r="Z844" s="15"/>
      <c r="AA844" s="15"/>
      <c r="AB844" s="39">
        <f t="shared" si="65"/>
        <v>20</v>
      </c>
      <c r="AC844" s="39">
        <f t="shared" si="66"/>
        <v>2</v>
      </c>
      <c r="AD844" s="96" t="s">
        <v>3720</v>
      </c>
      <c r="AE844" s="15" t="str">
        <f t="shared" si="67"/>
        <v/>
      </c>
      <c r="AF844" s="39"/>
      <c r="AG844" s="39" t="s">
        <v>1560</v>
      </c>
      <c r="AH844" s="39" t="s">
        <v>1561</v>
      </c>
      <c r="AI844" s="39" t="s">
        <v>1561</v>
      </c>
      <c r="AJ844" s="39" t="s">
        <v>1561</v>
      </c>
      <c r="AK844" s="39" t="s">
        <v>1561</v>
      </c>
      <c r="AL844" s="15"/>
      <c r="AM844" s="15"/>
      <c r="AN844" s="15"/>
      <c r="AO844" s="39"/>
      <c r="AP844" s="89">
        <f t="shared" si="68"/>
        <v>0</v>
      </c>
      <c r="AQ844" s="13" t="str">
        <f t="shared" si="69"/>
        <v>MoIP intern afgehandJa</v>
      </c>
    </row>
    <row r="845" spans="1:43" x14ac:dyDescent="0.25">
      <c r="A845" s="15" t="s">
        <v>3717</v>
      </c>
      <c r="B845" s="15" t="s">
        <v>1628</v>
      </c>
      <c r="C845" s="15">
        <v>2</v>
      </c>
      <c r="D845" s="15" t="s">
        <v>1561</v>
      </c>
      <c r="E845" s="94">
        <v>200012616</v>
      </c>
      <c r="F845" s="15">
        <v>200040863</v>
      </c>
      <c r="G845" s="15" t="s">
        <v>3718</v>
      </c>
      <c r="H845" s="15" t="s">
        <v>3718</v>
      </c>
      <c r="I845" s="15" t="s">
        <v>3718</v>
      </c>
      <c r="J845" s="15"/>
      <c r="K845" s="15"/>
      <c r="L845" s="15"/>
      <c r="M845" s="15" t="s">
        <v>3721</v>
      </c>
      <c r="N845" s="15" t="s">
        <v>3721</v>
      </c>
      <c r="O845" s="15" t="s">
        <v>3721</v>
      </c>
      <c r="P845" s="15"/>
      <c r="Q845" s="15"/>
      <c r="R845" s="15"/>
      <c r="S845" s="15"/>
      <c r="T845" s="38"/>
      <c r="U845" s="95"/>
      <c r="V845" s="95"/>
      <c r="W845" s="95"/>
      <c r="X845" s="95"/>
      <c r="Y845" s="95"/>
      <c r="Z845" s="15"/>
      <c r="AA845" s="15"/>
      <c r="AB845" s="39">
        <f t="shared" si="65"/>
        <v>20</v>
      </c>
      <c r="AC845" s="39">
        <f t="shared" si="66"/>
        <v>3</v>
      </c>
      <c r="AD845" s="96" t="s">
        <v>3722</v>
      </c>
      <c r="AE845" s="15" t="str">
        <f t="shared" si="67"/>
        <v/>
      </c>
      <c r="AF845" s="39"/>
      <c r="AG845" s="39" t="s">
        <v>1560</v>
      </c>
      <c r="AH845" s="39" t="s">
        <v>1561</v>
      </c>
      <c r="AI845" s="39" t="s">
        <v>1561</v>
      </c>
      <c r="AJ845" s="39" t="s">
        <v>1561</v>
      </c>
      <c r="AK845" s="39" t="s">
        <v>1561</v>
      </c>
      <c r="AL845" s="15"/>
      <c r="AM845" s="15"/>
      <c r="AN845" s="15"/>
      <c r="AO845" s="39"/>
      <c r="AP845" s="89">
        <f t="shared" si="68"/>
        <v>0</v>
      </c>
      <c r="AQ845" s="13" t="str">
        <f t="shared" si="69"/>
        <v>MoIP intern afgehandNee</v>
      </c>
    </row>
    <row r="846" spans="1:43" x14ac:dyDescent="0.25">
      <c r="A846" s="1" t="s">
        <v>12665</v>
      </c>
      <c r="B846" s="1" t="s">
        <v>1628</v>
      </c>
      <c r="C846" s="1">
        <v>1</v>
      </c>
      <c r="D846" s="1" t="s">
        <v>12666</v>
      </c>
      <c r="E846" s="109"/>
      <c r="F846" s="1"/>
      <c r="G846" s="1" t="s">
        <v>12669</v>
      </c>
      <c r="H846" s="1" t="s">
        <v>12669</v>
      </c>
      <c r="I846" s="1" t="s">
        <v>12669</v>
      </c>
      <c r="J846" s="1"/>
      <c r="K846" s="1"/>
      <c r="L846" s="1"/>
      <c r="M846" s="1" t="s">
        <v>12672</v>
      </c>
      <c r="N846" s="1" t="s">
        <v>12672</v>
      </c>
      <c r="O846" s="1" t="s">
        <v>12672</v>
      </c>
      <c r="P846" s="1"/>
      <c r="Q846" s="1"/>
      <c r="R846" s="1"/>
      <c r="S846" s="1"/>
      <c r="T846" s="110"/>
      <c r="U846" s="111"/>
      <c r="V846" s="111"/>
      <c r="W846" s="111" t="s">
        <v>12673</v>
      </c>
      <c r="X846" s="111" t="s">
        <v>12674</v>
      </c>
      <c r="Y846" s="111"/>
      <c r="Z846" s="1"/>
      <c r="AA846" s="1"/>
      <c r="AB846" s="39">
        <f t="shared" si="65"/>
        <v>19</v>
      </c>
      <c r="AC846" s="97">
        <f t="shared" si="66"/>
        <v>6</v>
      </c>
      <c r="AD846" s="112" t="s">
        <v>12677</v>
      </c>
      <c r="AE846" s="1" t="str">
        <f t="shared" si="67"/>
        <v/>
      </c>
      <c r="AF846" s="97"/>
      <c r="AG846" s="97" t="s">
        <v>1560</v>
      </c>
      <c r="AH846" s="97" t="s">
        <v>1561</v>
      </c>
      <c r="AI846" s="97" t="s">
        <v>1561</v>
      </c>
      <c r="AJ846" s="97" t="s">
        <v>1561</v>
      </c>
      <c r="AK846" s="97" t="s">
        <v>1561</v>
      </c>
      <c r="AL846" s="1"/>
      <c r="AM846" s="1"/>
      <c r="AN846" s="1"/>
      <c r="AO846" s="97" t="s">
        <v>12198</v>
      </c>
      <c r="AP846" s="89">
        <f t="shared" si="68"/>
        <v>0</v>
      </c>
      <c r="AQ846" s="13" t="str">
        <f t="shared" si="69"/>
        <v>MoIP status meldingActief</v>
      </c>
    </row>
    <row r="847" spans="1:43" x14ac:dyDescent="0.25">
      <c r="A847" s="1" t="s">
        <v>12665</v>
      </c>
      <c r="B847" s="1" t="s">
        <v>1628</v>
      </c>
      <c r="C847" s="1">
        <v>2</v>
      </c>
      <c r="D847" s="1" t="s">
        <v>12667</v>
      </c>
      <c r="E847" s="109"/>
      <c r="F847" s="1"/>
      <c r="G847" s="1" t="s">
        <v>12669</v>
      </c>
      <c r="H847" s="1" t="s">
        <v>12669</v>
      </c>
      <c r="I847" s="1" t="s">
        <v>12669</v>
      </c>
      <c r="J847" s="1"/>
      <c r="K847" s="1"/>
      <c r="L847" s="1"/>
      <c r="M847" s="1" t="s">
        <v>12670</v>
      </c>
      <c r="N847" s="1" t="s">
        <v>12670</v>
      </c>
      <c r="O847" s="1" t="s">
        <v>12670</v>
      </c>
      <c r="P847" s="1"/>
      <c r="Q847" s="1"/>
      <c r="R847" s="1"/>
      <c r="S847" s="1"/>
      <c r="T847" s="110"/>
      <c r="U847" s="111"/>
      <c r="V847" s="111"/>
      <c r="W847" s="111" t="s">
        <v>12673</v>
      </c>
      <c r="X847" s="111" t="s">
        <v>12675</v>
      </c>
      <c r="Y847" s="111"/>
      <c r="Z847" s="1"/>
      <c r="AA847" s="1"/>
      <c r="AB847" s="39">
        <f t="shared" si="65"/>
        <v>19</v>
      </c>
      <c r="AC847" s="97">
        <f t="shared" si="66"/>
        <v>12</v>
      </c>
      <c r="AD847" s="112" t="s">
        <v>12678</v>
      </c>
      <c r="AE847" s="1" t="str">
        <f t="shared" si="67"/>
        <v/>
      </c>
      <c r="AF847" s="97"/>
      <c r="AG847" s="97" t="s">
        <v>1560</v>
      </c>
      <c r="AH847" s="97" t="s">
        <v>1561</v>
      </c>
      <c r="AI847" s="97" t="s">
        <v>1561</v>
      </c>
      <c r="AJ847" s="97" t="s">
        <v>1561</v>
      </c>
      <c r="AK847" s="97" t="s">
        <v>1561</v>
      </c>
      <c r="AL847" s="1"/>
      <c r="AM847" s="1"/>
      <c r="AN847" s="1"/>
      <c r="AO847" s="97" t="s">
        <v>12198</v>
      </c>
      <c r="AP847" s="89">
        <f t="shared" si="68"/>
        <v>0</v>
      </c>
      <c r="AQ847" s="13" t="str">
        <f t="shared" si="69"/>
        <v>MoIP status meldingIn onderhoud</v>
      </c>
    </row>
    <row r="848" spans="1:43" x14ac:dyDescent="0.25">
      <c r="A848" s="1" t="s">
        <v>12665</v>
      </c>
      <c r="B848" s="1" t="s">
        <v>1628</v>
      </c>
      <c r="C848" s="1">
        <v>3</v>
      </c>
      <c r="D848" s="1" t="s">
        <v>12668</v>
      </c>
      <c r="E848" s="109"/>
      <c r="F848" s="1"/>
      <c r="G848" s="1" t="s">
        <v>12669</v>
      </c>
      <c r="H848" s="1" t="s">
        <v>12669</v>
      </c>
      <c r="I848" s="1" t="s">
        <v>12669</v>
      </c>
      <c r="J848" s="1"/>
      <c r="K848" s="1"/>
      <c r="L848" s="1"/>
      <c r="M848" s="1" t="s">
        <v>12671</v>
      </c>
      <c r="N848" s="1" t="s">
        <v>12671</v>
      </c>
      <c r="O848" s="1" t="s">
        <v>12671</v>
      </c>
      <c r="P848" s="1"/>
      <c r="Q848" s="1"/>
      <c r="R848" s="1"/>
      <c r="S848" s="1"/>
      <c r="T848" s="110"/>
      <c r="U848" s="111"/>
      <c r="V848" s="111"/>
      <c r="W848" s="111" t="s">
        <v>12673</v>
      </c>
      <c r="X848" s="111" t="s">
        <v>12676</v>
      </c>
      <c r="Y848" s="111"/>
      <c r="Z848" s="1"/>
      <c r="AA848" s="1"/>
      <c r="AB848" s="39">
        <f t="shared" si="65"/>
        <v>19</v>
      </c>
      <c r="AC848" s="97">
        <f t="shared" si="66"/>
        <v>7</v>
      </c>
      <c r="AD848" s="112" t="s">
        <v>12679</v>
      </c>
      <c r="AE848" s="1" t="str">
        <f t="shared" si="67"/>
        <v/>
      </c>
      <c r="AF848" s="97"/>
      <c r="AG848" s="97" t="s">
        <v>1560</v>
      </c>
      <c r="AH848" s="97" t="s">
        <v>1561</v>
      </c>
      <c r="AI848" s="97" t="s">
        <v>1561</v>
      </c>
      <c r="AJ848" s="97" t="s">
        <v>1561</v>
      </c>
      <c r="AK848" s="97" t="s">
        <v>1561</v>
      </c>
      <c r="AL848" s="1"/>
      <c r="AM848" s="1"/>
      <c r="AN848" s="1"/>
      <c r="AO848" s="97" t="s">
        <v>12198</v>
      </c>
      <c r="AP848" s="89">
        <f t="shared" si="68"/>
        <v>0</v>
      </c>
      <c r="AQ848" s="13" t="str">
        <f t="shared" si="69"/>
        <v>MoIP status meldingPassief</v>
      </c>
    </row>
    <row r="849" spans="1:43" x14ac:dyDescent="0.25">
      <c r="A849" s="1" t="s">
        <v>12649</v>
      </c>
      <c r="B849" s="1" t="s">
        <v>1628</v>
      </c>
      <c r="C849" s="1">
        <v>1</v>
      </c>
      <c r="D849" s="1" t="s">
        <v>20</v>
      </c>
      <c r="E849" s="109"/>
      <c r="F849" s="1"/>
      <c r="G849" s="1" t="s">
        <v>12651</v>
      </c>
      <c r="H849" s="1" t="s">
        <v>12651</v>
      </c>
      <c r="I849" s="1" t="s">
        <v>12651</v>
      </c>
      <c r="J849" s="1"/>
      <c r="K849" s="1"/>
      <c r="L849" s="1"/>
      <c r="M849" s="1" t="s">
        <v>12652</v>
      </c>
      <c r="N849" s="1" t="s">
        <v>12652</v>
      </c>
      <c r="O849" s="1" t="s">
        <v>12652</v>
      </c>
      <c r="P849" s="1"/>
      <c r="Q849" s="1"/>
      <c r="R849" s="1"/>
      <c r="S849" s="1"/>
      <c r="T849" s="110"/>
      <c r="U849" s="111"/>
      <c r="V849" s="111"/>
      <c r="W849" s="111" t="s">
        <v>12654</v>
      </c>
      <c r="X849" s="111" t="s">
        <v>12659</v>
      </c>
      <c r="Y849" s="111"/>
      <c r="Z849" s="1"/>
      <c r="AA849" s="1"/>
      <c r="AB849" s="39">
        <f t="shared" si="65"/>
        <v>19</v>
      </c>
      <c r="AC849" s="97">
        <f t="shared" si="66"/>
        <v>5</v>
      </c>
      <c r="AD849" s="112" t="s">
        <v>12655</v>
      </c>
      <c r="AE849" s="1" t="str">
        <f t="shared" si="67"/>
        <v/>
      </c>
      <c r="AF849" s="97"/>
      <c r="AG849" s="97" t="s">
        <v>1560</v>
      </c>
      <c r="AH849" s="97" t="s">
        <v>1561</v>
      </c>
      <c r="AI849" s="97" t="s">
        <v>1561</v>
      </c>
      <c r="AJ849" s="97" t="s">
        <v>1561</v>
      </c>
      <c r="AK849" s="97" t="s">
        <v>1561</v>
      </c>
      <c r="AL849" s="1"/>
      <c r="AM849" s="1"/>
      <c r="AN849" s="1"/>
      <c r="AO849" s="97" t="s">
        <v>12198</v>
      </c>
      <c r="AP849" s="89">
        <f t="shared" si="68"/>
        <v>0</v>
      </c>
      <c r="AQ849" s="13" t="str">
        <f t="shared" si="69"/>
        <v>MoIP toest. meldingAlarm</v>
      </c>
    </row>
    <row r="850" spans="1:43" x14ac:dyDescent="0.25">
      <c r="A850" s="1" t="s">
        <v>12649</v>
      </c>
      <c r="B850" s="1" t="s">
        <v>1628</v>
      </c>
      <c r="C850" s="1">
        <v>2</v>
      </c>
      <c r="D850" s="1" t="s">
        <v>12650</v>
      </c>
      <c r="E850" s="109"/>
      <c r="F850" s="1"/>
      <c r="G850" s="1" t="s">
        <v>12651</v>
      </c>
      <c r="H850" s="1" t="s">
        <v>12651</v>
      </c>
      <c r="I850" s="1" t="s">
        <v>12651</v>
      </c>
      <c r="J850" s="1"/>
      <c r="K850" s="1"/>
      <c r="L850" s="1"/>
      <c r="M850" s="1" t="s">
        <v>12653</v>
      </c>
      <c r="N850" s="1" t="s">
        <v>12653</v>
      </c>
      <c r="O850" s="1" t="s">
        <v>12653</v>
      </c>
      <c r="P850" s="1"/>
      <c r="Q850" s="1"/>
      <c r="R850" s="1"/>
      <c r="S850" s="1"/>
      <c r="T850" s="110"/>
      <c r="U850" s="111"/>
      <c r="V850" s="111"/>
      <c r="W850" s="111" t="s">
        <v>12654</v>
      </c>
      <c r="X850" s="111" t="s">
        <v>12660</v>
      </c>
      <c r="Y850" s="111"/>
      <c r="Z850" s="1"/>
      <c r="AA850" s="1"/>
      <c r="AB850" s="39">
        <f t="shared" si="65"/>
        <v>19</v>
      </c>
      <c r="AC850" s="97">
        <f t="shared" si="66"/>
        <v>4</v>
      </c>
      <c r="AD850" s="112" t="s">
        <v>12656</v>
      </c>
      <c r="AE850" s="1" t="str">
        <f t="shared" si="67"/>
        <v/>
      </c>
      <c r="AF850" s="97"/>
      <c r="AG850" s="97" t="s">
        <v>1560</v>
      </c>
      <c r="AH850" s="97" t="s">
        <v>1561</v>
      </c>
      <c r="AI850" s="97" t="s">
        <v>1561</v>
      </c>
      <c r="AJ850" s="97" t="s">
        <v>1561</v>
      </c>
      <c r="AK850" s="97" t="s">
        <v>1561</v>
      </c>
      <c r="AL850" s="1"/>
      <c r="AM850" s="1"/>
      <c r="AN850" s="1"/>
      <c r="AO850" s="97" t="s">
        <v>12198</v>
      </c>
      <c r="AP850" s="89">
        <f t="shared" si="68"/>
        <v>0</v>
      </c>
      <c r="AQ850" s="13" t="str">
        <f t="shared" si="69"/>
        <v>MoIP toest. meldingRust</v>
      </c>
    </row>
    <row r="851" spans="1:43" ht="30" x14ac:dyDescent="0.25">
      <c r="A851" s="15" t="s">
        <v>3723</v>
      </c>
      <c r="B851" s="15" t="s">
        <v>1628</v>
      </c>
      <c r="C851" s="15">
        <v>1</v>
      </c>
      <c r="D851" s="15" t="s">
        <v>3724</v>
      </c>
      <c r="E851" s="94">
        <v>200000333</v>
      </c>
      <c r="F851" s="15">
        <v>200000595</v>
      </c>
      <c r="G851" s="15" t="s">
        <v>3725</v>
      </c>
      <c r="H851" s="15" t="s">
        <v>3725</v>
      </c>
      <c r="I851" s="15" t="s">
        <v>3725</v>
      </c>
      <c r="J851" s="15"/>
      <c r="K851" s="15">
        <v>80</v>
      </c>
      <c r="L851" s="15"/>
      <c r="M851" s="15" t="s">
        <v>3726</v>
      </c>
      <c r="N851" s="15" t="s">
        <v>3726</v>
      </c>
      <c r="O851" s="15" t="s">
        <v>3726</v>
      </c>
      <c r="P851" s="15"/>
      <c r="Q851" s="15"/>
      <c r="R851" s="15"/>
      <c r="S851" s="15"/>
      <c r="T851" s="38"/>
      <c r="U851" s="95"/>
      <c r="V851" s="95"/>
      <c r="W851" s="95" t="s">
        <v>3727</v>
      </c>
      <c r="X851" s="95" t="s">
        <v>3728</v>
      </c>
      <c r="Y851" s="95"/>
      <c r="Z851" s="15"/>
      <c r="AA851" s="15"/>
      <c r="AB851" s="39">
        <f t="shared" si="65"/>
        <v>19</v>
      </c>
      <c r="AC851" s="39">
        <f t="shared" si="66"/>
        <v>4</v>
      </c>
      <c r="AD851" s="96" t="s">
        <v>3729</v>
      </c>
      <c r="AE851" s="15" t="str">
        <f t="shared" si="67"/>
        <v>(Uitbr.: Laag)</v>
      </c>
      <c r="AF851" s="39"/>
      <c r="AG851" s="39" t="s">
        <v>1560</v>
      </c>
      <c r="AH851" s="39" t="s">
        <v>1561</v>
      </c>
      <c r="AI851" s="39" t="s">
        <v>1613</v>
      </c>
      <c r="AJ851" s="39" t="s">
        <v>1613</v>
      </c>
      <c r="AK851" s="39" t="s">
        <v>1613</v>
      </c>
      <c r="AL851" s="15" t="s">
        <v>3730</v>
      </c>
      <c r="AM851" s="15" t="s">
        <v>3724</v>
      </c>
      <c r="AN851" s="15"/>
      <c r="AO851" s="39"/>
      <c r="AP851" s="89">
        <f t="shared" si="68"/>
        <v>4</v>
      </c>
      <c r="AQ851" s="13" t="str">
        <f t="shared" si="69"/>
        <v>NB uitbreid. risicoLaag</v>
      </c>
    </row>
    <row r="852" spans="1:43" ht="30" x14ac:dyDescent="0.25">
      <c r="A852" s="15" t="s">
        <v>3723</v>
      </c>
      <c r="B852" s="15" t="s">
        <v>1628</v>
      </c>
      <c r="C852" s="15">
        <v>2</v>
      </c>
      <c r="D852" s="15" t="s">
        <v>3490</v>
      </c>
      <c r="E852" s="94">
        <v>200000333</v>
      </c>
      <c r="F852" s="15">
        <v>200000594</v>
      </c>
      <c r="G852" s="15" t="s">
        <v>3725</v>
      </c>
      <c r="H852" s="15" t="s">
        <v>3725</v>
      </c>
      <c r="I852" s="15" t="s">
        <v>3725</v>
      </c>
      <c r="J852" s="15"/>
      <c r="K852" s="15">
        <v>80</v>
      </c>
      <c r="L852" s="15"/>
      <c r="M852" s="15" t="s">
        <v>3731</v>
      </c>
      <c r="N852" s="15" t="s">
        <v>3731</v>
      </c>
      <c r="O852" s="15" t="s">
        <v>3731</v>
      </c>
      <c r="P852" s="15"/>
      <c r="Q852" s="15"/>
      <c r="R852" s="15"/>
      <c r="S852" s="15"/>
      <c r="T852" s="38"/>
      <c r="U852" s="95"/>
      <c r="V852" s="95"/>
      <c r="W852" s="95" t="s">
        <v>3727</v>
      </c>
      <c r="X852" s="95" t="s">
        <v>3728</v>
      </c>
      <c r="Y852" s="95"/>
      <c r="Z852" s="15"/>
      <c r="AA852" s="15"/>
      <c r="AB852" s="39">
        <f t="shared" si="65"/>
        <v>19</v>
      </c>
      <c r="AC852" s="39">
        <f t="shared" si="66"/>
        <v>7</v>
      </c>
      <c r="AD852" s="96" t="s">
        <v>3732</v>
      </c>
      <c r="AE852" s="15" t="str">
        <f t="shared" si="67"/>
        <v>(Uitbr.: Normaal)</v>
      </c>
      <c r="AF852" s="39"/>
      <c r="AG852" s="39" t="s">
        <v>1560</v>
      </c>
      <c r="AH852" s="39" t="s">
        <v>1561</v>
      </c>
      <c r="AI852" s="39" t="s">
        <v>1613</v>
      </c>
      <c r="AJ852" s="39" t="s">
        <v>1613</v>
      </c>
      <c r="AK852" s="39" t="s">
        <v>1613</v>
      </c>
      <c r="AL852" s="15" t="s">
        <v>3730</v>
      </c>
      <c r="AM852" s="15" t="s">
        <v>3490</v>
      </c>
      <c r="AN852" s="15"/>
      <c r="AO852" s="39"/>
      <c r="AP852" s="89">
        <f t="shared" si="68"/>
        <v>7</v>
      </c>
      <c r="AQ852" s="13" t="str">
        <f t="shared" si="69"/>
        <v>NB uitbreid. risicoNormaal</v>
      </c>
    </row>
    <row r="853" spans="1:43" ht="30" x14ac:dyDescent="0.25">
      <c r="A853" s="15" t="s">
        <v>3723</v>
      </c>
      <c r="B853" s="15" t="s">
        <v>1628</v>
      </c>
      <c r="C853" s="15">
        <v>3</v>
      </c>
      <c r="D853" s="15" t="s">
        <v>3733</v>
      </c>
      <c r="E853" s="94">
        <v>200000333</v>
      </c>
      <c r="F853" s="15">
        <v>200000593</v>
      </c>
      <c r="G853" s="15" t="s">
        <v>3725</v>
      </c>
      <c r="H853" s="15" t="s">
        <v>3725</v>
      </c>
      <c r="I853" s="15" t="s">
        <v>3725</v>
      </c>
      <c r="J853" s="15"/>
      <c r="K853" s="15">
        <v>80</v>
      </c>
      <c r="L853" s="15"/>
      <c r="M853" s="15" t="s">
        <v>3734</v>
      </c>
      <c r="N853" s="15" t="s">
        <v>3734</v>
      </c>
      <c r="O853" s="15" t="s">
        <v>3734</v>
      </c>
      <c r="P853" s="15"/>
      <c r="Q853" s="15"/>
      <c r="R853" s="15"/>
      <c r="S853" s="15"/>
      <c r="T853" s="38"/>
      <c r="U853" s="95"/>
      <c r="V853" s="95"/>
      <c r="W853" s="95" t="s">
        <v>3727</v>
      </c>
      <c r="X853" s="95" t="s">
        <v>3728</v>
      </c>
      <c r="Y853" s="95"/>
      <c r="Z853" s="15"/>
      <c r="AA853" s="15"/>
      <c r="AB853" s="39">
        <f t="shared" si="65"/>
        <v>19</v>
      </c>
      <c r="AC853" s="39">
        <f t="shared" si="66"/>
        <v>4</v>
      </c>
      <c r="AD853" s="96" t="s">
        <v>3735</v>
      </c>
      <c r="AE853" s="15" t="str">
        <f t="shared" si="67"/>
        <v>(Uitbr.: Hoog)</v>
      </c>
      <c r="AF853" s="39"/>
      <c r="AG853" s="39" t="s">
        <v>1560</v>
      </c>
      <c r="AH853" s="39" t="s">
        <v>1561</v>
      </c>
      <c r="AI853" s="39" t="s">
        <v>1613</v>
      </c>
      <c r="AJ853" s="39" t="s">
        <v>1613</v>
      </c>
      <c r="AK853" s="39" t="s">
        <v>1613</v>
      </c>
      <c r="AL853" s="15" t="s">
        <v>3730</v>
      </c>
      <c r="AM853" s="15" t="s">
        <v>3733</v>
      </c>
      <c r="AN853" s="15"/>
      <c r="AO853" s="39"/>
      <c r="AP853" s="89">
        <f t="shared" si="68"/>
        <v>4</v>
      </c>
      <c r="AQ853" s="13" t="str">
        <f t="shared" si="69"/>
        <v>NB uitbreid. risicoHoog</v>
      </c>
    </row>
    <row r="854" spans="1:43" ht="30" x14ac:dyDescent="0.25">
      <c r="A854" s="15" t="s">
        <v>3723</v>
      </c>
      <c r="B854" s="15" t="s">
        <v>1628</v>
      </c>
      <c r="C854" s="15">
        <v>4</v>
      </c>
      <c r="D854" s="15" t="s">
        <v>3736</v>
      </c>
      <c r="E854" s="94">
        <v>200000333</v>
      </c>
      <c r="F854" s="15">
        <v>200000592</v>
      </c>
      <c r="G854" s="15" t="s">
        <v>3725</v>
      </c>
      <c r="H854" s="15" t="s">
        <v>3725</v>
      </c>
      <c r="I854" s="15" t="s">
        <v>3725</v>
      </c>
      <c r="J854" s="15"/>
      <c r="K854" s="15">
        <v>80</v>
      </c>
      <c r="L854" s="15"/>
      <c r="M854" s="15" t="s">
        <v>3737</v>
      </c>
      <c r="N854" s="15" t="s">
        <v>3737</v>
      </c>
      <c r="O854" s="15" t="s">
        <v>3737</v>
      </c>
      <c r="P854" s="15"/>
      <c r="Q854" s="15"/>
      <c r="R854" s="15"/>
      <c r="S854" s="15"/>
      <c r="T854" s="38"/>
      <c r="U854" s="95"/>
      <c r="V854" s="95"/>
      <c r="W854" s="95" t="s">
        <v>3727</v>
      </c>
      <c r="X854" s="95" t="s">
        <v>3728</v>
      </c>
      <c r="Y854" s="95"/>
      <c r="Z854" s="15"/>
      <c r="AA854" s="15"/>
      <c r="AB854" s="39">
        <f t="shared" si="65"/>
        <v>19</v>
      </c>
      <c r="AC854" s="39">
        <f t="shared" si="66"/>
        <v>9</v>
      </c>
      <c r="AD854" s="96" t="s">
        <v>3738</v>
      </c>
      <c r="AE854" s="15" t="str">
        <f t="shared" si="67"/>
        <v>(Uitbr.: Zeer hoog)</v>
      </c>
      <c r="AF854" s="39"/>
      <c r="AG854" s="39" t="s">
        <v>1560</v>
      </c>
      <c r="AH854" s="39" t="s">
        <v>1561</v>
      </c>
      <c r="AI854" s="39" t="s">
        <v>1613</v>
      </c>
      <c r="AJ854" s="39" t="s">
        <v>1613</v>
      </c>
      <c r="AK854" s="39" t="s">
        <v>1613</v>
      </c>
      <c r="AL854" s="15" t="s">
        <v>3730</v>
      </c>
      <c r="AM854" s="15" t="s">
        <v>3736</v>
      </c>
      <c r="AN854" s="15"/>
      <c r="AO854" s="39"/>
      <c r="AP854" s="89">
        <f t="shared" si="68"/>
        <v>9</v>
      </c>
      <c r="AQ854" s="13" t="str">
        <f t="shared" si="69"/>
        <v>NB uitbreid. risicoZeer hoog</v>
      </c>
    </row>
    <row r="855" spans="1:43" x14ac:dyDescent="0.25">
      <c r="A855" s="15" t="s">
        <v>3739</v>
      </c>
      <c r="B855" s="15" t="s">
        <v>1695</v>
      </c>
      <c r="C855" s="15">
        <v>1</v>
      </c>
      <c r="D855" s="15" t="s">
        <v>1613</v>
      </c>
      <c r="E855" s="94">
        <v>200000351</v>
      </c>
      <c r="F855" s="15">
        <v>200035881</v>
      </c>
      <c r="G855" s="15" t="s">
        <v>3740</v>
      </c>
      <c r="H855" s="15" t="s">
        <v>3740</v>
      </c>
      <c r="I855" s="15" t="s">
        <v>3740</v>
      </c>
      <c r="J855" s="15"/>
      <c r="K855" s="15">
        <v>24</v>
      </c>
      <c r="L855" s="15"/>
      <c r="M855" s="15" t="s">
        <v>3741</v>
      </c>
      <c r="N855" s="15" t="s">
        <v>3741</v>
      </c>
      <c r="O855" s="15" t="s">
        <v>3741</v>
      </c>
      <c r="P855" s="15"/>
      <c r="Q855" s="15"/>
      <c r="R855" s="15"/>
      <c r="S855" s="15" t="s">
        <v>1564</v>
      </c>
      <c r="T855" s="38">
        <v>7</v>
      </c>
      <c r="U855" s="95"/>
      <c r="V855" s="95"/>
      <c r="W855" s="95" t="s">
        <v>3742</v>
      </c>
      <c r="X855" s="95"/>
      <c r="Y855" s="95"/>
      <c r="Z855" s="15"/>
      <c r="AA855" s="15"/>
      <c r="AB855" s="39">
        <f t="shared" si="65"/>
        <v>3</v>
      </c>
      <c r="AC855" s="39">
        <f t="shared" si="66"/>
        <v>2</v>
      </c>
      <c r="AD855" s="96" t="s">
        <v>3743</v>
      </c>
      <c r="AE855" s="15" t="str">
        <f t="shared" si="67"/>
        <v>(NMR alarm)</v>
      </c>
      <c r="AF855" s="39"/>
      <c r="AG855" s="39" t="s">
        <v>1560</v>
      </c>
      <c r="AH855" s="39" t="s">
        <v>1613</v>
      </c>
      <c r="AI855" s="39" t="s">
        <v>1561</v>
      </c>
      <c r="AJ855" s="39" t="s">
        <v>1613</v>
      </c>
      <c r="AK855" s="39" t="s">
        <v>1613</v>
      </c>
      <c r="AL855" s="15"/>
      <c r="AM855" s="15" t="s">
        <v>3744</v>
      </c>
      <c r="AN855" s="15"/>
      <c r="AO855" s="39"/>
      <c r="AP855" s="89">
        <f t="shared" si="68"/>
        <v>9</v>
      </c>
      <c r="AQ855" s="13" t="str">
        <f t="shared" si="69"/>
        <v>NMRJa</v>
      </c>
    </row>
    <row r="856" spans="1:43" x14ac:dyDescent="0.25">
      <c r="A856" s="15" t="s">
        <v>3739</v>
      </c>
      <c r="B856" s="15" t="s">
        <v>1695</v>
      </c>
      <c r="C856" s="15">
        <v>2</v>
      </c>
      <c r="D856" s="15" t="s">
        <v>1561</v>
      </c>
      <c r="E856" s="94">
        <v>200000351</v>
      </c>
      <c r="F856" s="15">
        <v>200035882</v>
      </c>
      <c r="G856" s="15" t="s">
        <v>3740</v>
      </c>
      <c r="H856" s="15" t="s">
        <v>3740</v>
      </c>
      <c r="I856" s="15" t="s">
        <v>3740</v>
      </c>
      <c r="J856" s="15"/>
      <c r="K856" s="15">
        <v>24</v>
      </c>
      <c r="L856" s="15"/>
      <c r="M856" s="15" t="s">
        <v>3745</v>
      </c>
      <c r="N856" s="15" t="s">
        <v>3745</v>
      </c>
      <c r="O856" s="15" t="s">
        <v>3745</v>
      </c>
      <c r="P856" s="15"/>
      <c r="Q856" s="15"/>
      <c r="R856" s="15"/>
      <c r="S856" s="15" t="s">
        <v>1564</v>
      </c>
      <c r="T856" s="38">
        <v>7</v>
      </c>
      <c r="U856" s="95"/>
      <c r="V856" s="95"/>
      <c r="W856" s="95" t="s">
        <v>3742</v>
      </c>
      <c r="X856" s="95"/>
      <c r="Y856" s="95"/>
      <c r="Z856" s="15"/>
      <c r="AA856" s="15"/>
      <c r="AB856" s="39">
        <f t="shared" si="65"/>
        <v>3</v>
      </c>
      <c r="AC856" s="39">
        <f t="shared" si="66"/>
        <v>3</v>
      </c>
      <c r="AD856" s="96" t="s">
        <v>3746</v>
      </c>
      <c r="AE856" s="15" t="str">
        <f t="shared" si="67"/>
        <v/>
      </c>
      <c r="AF856" s="39"/>
      <c r="AG856" s="39" t="s">
        <v>1560</v>
      </c>
      <c r="AH856" s="39" t="s">
        <v>1613</v>
      </c>
      <c r="AI856" s="39" t="s">
        <v>1561</v>
      </c>
      <c r="AJ856" s="39" t="s">
        <v>1613</v>
      </c>
      <c r="AK856" s="39" t="s">
        <v>1561</v>
      </c>
      <c r="AL856" s="15"/>
      <c r="AM856" s="15"/>
      <c r="AN856" s="15"/>
      <c r="AO856" s="39"/>
      <c r="AP856" s="89">
        <f t="shared" si="68"/>
        <v>0</v>
      </c>
      <c r="AQ856" s="13" t="str">
        <f t="shared" si="69"/>
        <v>NMRNee</v>
      </c>
    </row>
    <row r="857" spans="1:43" x14ac:dyDescent="0.25">
      <c r="A857" s="15" t="s">
        <v>3747</v>
      </c>
      <c r="B857" s="15" t="s">
        <v>1628</v>
      </c>
      <c r="C857" s="15">
        <v>1</v>
      </c>
      <c r="D857" s="15" t="s">
        <v>710</v>
      </c>
      <c r="E857" s="94">
        <v>200005251</v>
      </c>
      <c r="F857" s="15">
        <v>200005252</v>
      </c>
      <c r="G857" s="15" t="s">
        <v>11925</v>
      </c>
      <c r="H857" s="15" t="s">
        <v>11925</v>
      </c>
      <c r="I857" s="15" t="s">
        <v>11925</v>
      </c>
      <c r="J857" s="15"/>
      <c r="K857" s="15"/>
      <c r="L857" s="15"/>
      <c r="M857" s="15"/>
      <c r="N857" s="15"/>
      <c r="O857" s="15"/>
      <c r="P857" s="15"/>
      <c r="Q857" s="15"/>
      <c r="R857" s="15"/>
      <c r="S857" s="15"/>
      <c r="T857" s="38"/>
      <c r="U857" s="95"/>
      <c r="V857" s="95"/>
      <c r="W857" s="95"/>
      <c r="X857" s="95" t="s">
        <v>3748</v>
      </c>
      <c r="Y857" s="95"/>
      <c r="Z857" s="15"/>
      <c r="AA857" s="15"/>
      <c r="AB857" s="39">
        <f t="shared" si="65"/>
        <v>15</v>
      </c>
      <c r="AC857" s="39">
        <f t="shared" si="66"/>
        <v>5</v>
      </c>
      <c r="AD857" s="96" t="s">
        <v>3749</v>
      </c>
      <c r="AE857" s="15" t="str">
        <f t="shared" si="67"/>
        <v/>
      </c>
      <c r="AF857" s="39"/>
      <c r="AG857" s="39" t="s">
        <v>1560</v>
      </c>
      <c r="AH857" s="39" t="s">
        <v>1561</v>
      </c>
      <c r="AI857" s="39" t="s">
        <v>1561</v>
      </c>
      <c r="AJ857" s="39" t="s">
        <v>1561</v>
      </c>
      <c r="AK857" s="39" t="s">
        <v>1561</v>
      </c>
      <c r="AL857" s="15"/>
      <c r="AM857" s="15"/>
      <c r="AN857" s="15"/>
      <c r="AO857" s="39"/>
      <c r="AP857" s="89">
        <f t="shared" si="68"/>
        <v>0</v>
      </c>
      <c r="AQ857" s="13" t="str">
        <f t="shared" si="69"/>
        <v>OMS/PAC oorzaakBrand</v>
      </c>
    </row>
    <row r="858" spans="1:43" x14ac:dyDescent="0.25">
      <c r="A858" s="15" t="s">
        <v>3747</v>
      </c>
      <c r="B858" s="15" t="s">
        <v>1628</v>
      </c>
      <c r="C858" s="15">
        <v>2</v>
      </c>
      <c r="D858" s="15" t="s">
        <v>3750</v>
      </c>
      <c r="E858" s="94">
        <v>200005251</v>
      </c>
      <c r="F858" s="15">
        <v>200005320</v>
      </c>
      <c r="G858" s="15" t="s">
        <v>11925</v>
      </c>
      <c r="H858" s="15" t="s">
        <v>11925</v>
      </c>
      <c r="I858" s="15" t="s">
        <v>11925</v>
      </c>
      <c r="J858" s="15"/>
      <c r="K858" s="15"/>
      <c r="L858" s="15"/>
      <c r="M858" s="15"/>
      <c r="N858" s="15"/>
      <c r="O858" s="15"/>
      <c r="P858" s="15"/>
      <c r="Q858" s="15"/>
      <c r="R858" s="15"/>
      <c r="S858" s="15"/>
      <c r="T858" s="38"/>
      <c r="U858" s="95"/>
      <c r="V858" s="95"/>
      <c r="W858" s="95"/>
      <c r="X858" s="95" t="s">
        <v>3748</v>
      </c>
      <c r="Y858" s="95"/>
      <c r="Z858" s="15"/>
      <c r="AA858" s="15"/>
      <c r="AB858" s="39">
        <f t="shared" si="65"/>
        <v>15</v>
      </c>
      <c r="AC858" s="39">
        <f t="shared" si="66"/>
        <v>19</v>
      </c>
      <c r="AD858" s="96" t="s">
        <v>3751</v>
      </c>
      <c r="AE858" s="15" t="str">
        <f t="shared" si="67"/>
        <v/>
      </c>
      <c r="AF858" s="39"/>
      <c r="AG858" s="39" t="s">
        <v>1560</v>
      </c>
      <c r="AH858" s="39" t="s">
        <v>1561</v>
      </c>
      <c r="AI858" s="39" t="s">
        <v>1561</v>
      </c>
      <c r="AJ858" s="39" t="s">
        <v>1561</v>
      </c>
      <c r="AK858" s="39" t="s">
        <v>1561</v>
      </c>
      <c r="AL858" s="15"/>
      <c r="AM858" s="15"/>
      <c r="AN858" s="15"/>
      <c r="AO858" s="39"/>
      <c r="AP858" s="89">
        <f t="shared" si="68"/>
        <v>0</v>
      </c>
      <c r="AQ858" s="13" t="str">
        <f t="shared" si="69"/>
        <v>OMS/PAC oorzaakBrand reeds geblust</v>
      </c>
    </row>
    <row r="859" spans="1:43" x14ac:dyDescent="0.25">
      <c r="A859" s="15" t="s">
        <v>3747</v>
      </c>
      <c r="B859" s="15" t="s">
        <v>1628</v>
      </c>
      <c r="C859" s="15">
        <v>3</v>
      </c>
      <c r="D859" s="15" t="s">
        <v>1701</v>
      </c>
      <c r="E859" s="94">
        <v>200005251</v>
      </c>
      <c r="F859" s="15">
        <v>200040121</v>
      </c>
      <c r="G859" s="15" t="s">
        <v>11925</v>
      </c>
      <c r="H859" s="15" t="s">
        <v>11925</v>
      </c>
      <c r="I859" s="15" t="s">
        <v>11925</v>
      </c>
      <c r="J859" s="15"/>
      <c r="K859" s="15"/>
      <c r="L859" s="15"/>
      <c r="M859" s="15"/>
      <c r="N859" s="15"/>
      <c r="O859" s="15"/>
      <c r="P859" s="15"/>
      <c r="Q859" s="15"/>
      <c r="R859" s="15"/>
      <c r="S859" s="15"/>
      <c r="T859" s="38"/>
      <c r="U859" s="95"/>
      <c r="V859" s="95"/>
      <c r="W859" s="95"/>
      <c r="X859" s="95"/>
      <c r="Y859" s="95"/>
      <c r="Z859" s="15"/>
      <c r="AA859" s="15"/>
      <c r="AB859" s="39">
        <f t="shared" si="65"/>
        <v>15</v>
      </c>
      <c r="AC859" s="39">
        <f t="shared" si="66"/>
        <v>17</v>
      </c>
      <c r="AD859" s="96" t="s">
        <v>3752</v>
      </c>
      <c r="AE859" s="15" t="str">
        <f t="shared" si="67"/>
        <v/>
      </c>
      <c r="AF859" s="39"/>
      <c r="AG859" s="39" t="s">
        <v>1560</v>
      </c>
      <c r="AH859" s="39" t="s">
        <v>1561</v>
      </c>
      <c r="AI859" s="39" t="s">
        <v>1561</v>
      </c>
      <c r="AJ859" s="39" t="s">
        <v>1561</v>
      </c>
      <c r="AK859" s="39" t="s">
        <v>1561</v>
      </c>
      <c r="AL859" s="15"/>
      <c r="AM859" s="15"/>
      <c r="AN859" s="15"/>
      <c r="AO859" s="39"/>
      <c r="AP859" s="89">
        <f t="shared" si="68"/>
        <v>0</v>
      </c>
      <c r="AQ859" s="13" t="str">
        <f t="shared" si="69"/>
        <v>OMS/PAC oorzaakAfwijkend gebruik</v>
      </c>
    </row>
    <row r="860" spans="1:43" x14ac:dyDescent="0.25">
      <c r="A860" s="15" t="s">
        <v>3747</v>
      </c>
      <c r="B860" s="15" t="s">
        <v>1628</v>
      </c>
      <c r="C860" s="15">
        <v>4</v>
      </c>
      <c r="D860" s="15" t="s">
        <v>1717</v>
      </c>
      <c r="E860" s="94">
        <v>200005251</v>
      </c>
      <c r="F860" s="15">
        <v>200040122</v>
      </c>
      <c r="G860" s="15" t="s">
        <v>11925</v>
      </c>
      <c r="H860" s="15" t="s">
        <v>11925</v>
      </c>
      <c r="I860" s="15" t="s">
        <v>11925</v>
      </c>
      <c r="J860" s="15"/>
      <c r="K860" s="15"/>
      <c r="L860" s="15"/>
      <c r="M860" s="15"/>
      <c r="N860" s="15"/>
      <c r="O860" s="15"/>
      <c r="P860" s="15"/>
      <c r="Q860" s="15"/>
      <c r="R860" s="15"/>
      <c r="S860" s="15"/>
      <c r="T860" s="38"/>
      <c r="U860" s="95"/>
      <c r="V860" s="95"/>
      <c r="W860" s="95"/>
      <c r="X860" s="95"/>
      <c r="Y860" s="95"/>
      <c r="Z860" s="15"/>
      <c r="AA860" s="15"/>
      <c r="AB860" s="39">
        <f t="shared" si="65"/>
        <v>15</v>
      </c>
      <c r="AC860" s="39">
        <f t="shared" si="66"/>
        <v>11</v>
      </c>
      <c r="AD860" s="96" t="s">
        <v>3753</v>
      </c>
      <c r="AE860" s="15" t="str">
        <f t="shared" si="67"/>
        <v/>
      </c>
      <c r="AF860" s="39"/>
      <c r="AG860" s="39" t="s">
        <v>1560</v>
      </c>
      <c r="AH860" s="39" t="s">
        <v>1561</v>
      </c>
      <c r="AI860" s="39" t="s">
        <v>1561</v>
      </c>
      <c r="AJ860" s="39" t="s">
        <v>1561</v>
      </c>
      <c r="AK860" s="39" t="s">
        <v>1561</v>
      </c>
      <c r="AL860" s="15"/>
      <c r="AM860" s="15"/>
      <c r="AN860" s="15"/>
      <c r="AO860" s="39"/>
      <c r="AP860" s="89">
        <f t="shared" si="68"/>
        <v>0</v>
      </c>
      <c r="AQ860" s="13" t="str">
        <f t="shared" si="69"/>
        <v>OMS/PAC oorzaakOntwerpfout</v>
      </c>
    </row>
    <row r="861" spans="1:43" x14ac:dyDescent="0.25">
      <c r="A861" s="15" t="s">
        <v>3747</v>
      </c>
      <c r="B861" s="15" t="s">
        <v>1628</v>
      </c>
      <c r="C861" s="15">
        <v>5</v>
      </c>
      <c r="D861" s="15" t="s">
        <v>1713</v>
      </c>
      <c r="E861" s="94">
        <v>200005251</v>
      </c>
      <c r="F861" s="15">
        <v>200005338</v>
      </c>
      <c r="G861" s="15" t="s">
        <v>11925</v>
      </c>
      <c r="H861" s="15" t="s">
        <v>11925</v>
      </c>
      <c r="I861" s="15" t="s">
        <v>11925</v>
      </c>
      <c r="J861" s="15"/>
      <c r="K861" s="15"/>
      <c r="L861" s="15"/>
      <c r="M861" s="15"/>
      <c r="N861" s="15"/>
      <c r="O861" s="15"/>
      <c r="P861" s="15"/>
      <c r="Q861" s="15"/>
      <c r="R861" s="15"/>
      <c r="S861" s="15"/>
      <c r="T861" s="38"/>
      <c r="U861" s="95"/>
      <c r="V861" s="95"/>
      <c r="W861" s="95"/>
      <c r="X861" s="95" t="s">
        <v>3748</v>
      </c>
      <c r="Y861" s="95"/>
      <c r="Z861" s="15"/>
      <c r="AA861" s="15"/>
      <c r="AB861" s="39">
        <f t="shared" si="65"/>
        <v>15</v>
      </c>
      <c r="AC861" s="39">
        <f t="shared" si="66"/>
        <v>19</v>
      </c>
      <c r="AD861" s="96" t="s">
        <v>3754</v>
      </c>
      <c r="AE861" s="15" t="str">
        <f t="shared" si="67"/>
        <v/>
      </c>
      <c r="AF861" s="39"/>
      <c r="AG861" s="39" t="s">
        <v>1560</v>
      </c>
      <c r="AH861" s="39" t="s">
        <v>1561</v>
      </c>
      <c r="AI861" s="39" t="s">
        <v>1561</v>
      </c>
      <c r="AJ861" s="39" t="s">
        <v>1561</v>
      </c>
      <c r="AK861" s="39" t="s">
        <v>1561</v>
      </c>
      <c r="AL861" s="15"/>
      <c r="AM861" s="15"/>
      <c r="AN861" s="15"/>
      <c r="AO861" s="39"/>
      <c r="AP861" s="89">
        <f t="shared" si="68"/>
        <v>0</v>
      </c>
      <c r="AQ861" s="13" t="str">
        <f t="shared" si="69"/>
        <v>OMS/PAC oorzaakNiet te achterhalen</v>
      </c>
    </row>
    <row r="862" spans="1:43" x14ac:dyDescent="0.25">
      <c r="A862" s="15" t="s">
        <v>3747</v>
      </c>
      <c r="B862" s="15" t="s">
        <v>1628</v>
      </c>
      <c r="C862" s="15">
        <v>6</v>
      </c>
      <c r="D862" s="15" t="s">
        <v>3755</v>
      </c>
      <c r="E862" s="94">
        <v>200005251</v>
      </c>
      <c r="F862" s="15">
        <v>200009206</v>
      </c>
      <c r="G862" s="15" t="s">
        <v>11925</v>
      </c>
      <c r="H862" s="15" t="s">
        <v>11925</v>
      </c>
      <c r="I862" s="15" t="s">
        <v>11925</v>
      </c>
      <c r="J862" s="15"/>
      <c r="K862" s="15"/>
      <c r="L862" s="15"/>
      <c r="M862" s="15"/>
      <c r="N862" s="15"/>
      <c r="O862" s="15"/>
      <c r="P862" s="15"/>
      <c r="Q862" s="15"/>
      <c r="R862" s="15"/>
      <c r="S862" s="15"/>
      <c r="T862" s="38"/>
      <c r="U862" s="95"/>
      <c r="V862" s="95"/>
      <c r="W862" s="95"/>
      <c r="X862" s="95" t="s">
        <v>3748</v>
      </c>
      <c r="Y862" s="95"/>
      <c r="Z862" s="15"/>
      <c r="AA862" s="15"/>
      <c r="AB862" s="39">
        <f t="shared" si="65"/>
        <v>15</v>
      </c>
      <c r="AC862" s="39">
        <f t="shared" si="66"/>
        <v>14</v>
      </c>
      <c r="AD862" s="96" t="s">
        <v>3756</v>
      </c>
      <c r="AE862" s="15" t="str">
        <f t="shared" si="67"/>
        <v/>
      </c>
      <c r="AF862" s="39"/>
      <c r="AG862" s="39" t="s">
        <v>1560</v>
      </c>
      <c r="AH862" s="39" t="s">
        <v>1561</v>
      </c>
      <c r="AI862" s="39" t="s">
        <v>1561</v>
      </c>
      <c r="AJ862" s="39" t="s">
        <v>1561</v>
      </c>
      <c r="AK862" s="39" t="s">
        <v>1561</v>
      </c>
      <c r="AL862" s="15"/>
      <c r="AM862" s="15"/>
      <c r="AN862" s="15"/>
      <c r="AO862" s="39"/>
      <c r="AP862" s="89">
        <f t="shared" si="68"/>
        <v>0</v>
      </c>
      <c r="AQ862" s="13" t="str">
        <f t="shared" si="69"/>
        <v>OMS/PAC oorzaakBrandstichting</v>
      </c>
    </row>
    <row r="863" spans="1:43" x14ac:dyDescent="0.25">
      <c r="A863" s="15" t="s">
        <v>3747</v>
      </c>
      <c r="B863" s="15" t="s">
        <v>1628</v>
      </c>
      <c r="C863" s="15">
        <v>7</v>
      </c>
      <c r="D863" s="15" t="s">
        <v>3757</v>
      </c>
      <c r="E863" s="94">
        <v>200005251</v>
      </c>
      <c r="F863" s="15">
        <v>200005332</v>
      </c>
      <c r="G863" s="15" t="s">
        <v>11925</v>
      </c>
      <c r="H863" s="15" t="s">
        <v>11925</v>
      </c>
      <c r="I863" s="15" t="s">
        <v>11925</v>
      </c>
      <c r="J863" s="15"/>
      <c r="K863" s="15"/>
      <c r="L863" s="15"/>
      <c r="M863" s="15"/>
      <c r="N863" s="15"/>
      <c r="O863" s="15"/>
      <c r="P863" s="15"/>
      <c r="Q863" s="15"/>
      <c r="R863" s="15"/>
      <c r="S863" s="15"/>
      <c r="T863" s="38"/>
      <c r="U863" s="95"/>
      <c r="V863" s="95"/>
      <c r="W863" s="95"/>
      <c r="X863" s="95" t="s">
        <v>3748</v>
      </c>
      <c r="Y863" s="95"/>
      <c r="Z863" s="15"/>
      <c r="AA863" s="15"/>
      <c r="AB863" s="39">
        <f t="shared" si="65"/>
        <v>15</v>
      </c>
      <c r="AC863" s="39">
        <f t="shared" si="66"/>
        <v>5</v>
      </c>
      <c r="AD863" s="96" t="s">
        <v>3758</v>
      </c>
      <c r="AE863" s="15" t="str">
        <f t="shared" si="67"/>
        <v/>
      </c>
      <c r="AF863" s="39"/>
      <c r="AG863" s="39" t="s">
        <v>1560</v>
      </c>
      <c r="AH863" s="39" t="s">
        <v>1561</v>
      </c>
      <c r="AI863" s="39" t="s">
        <v>1561</v>
      </c>
      <c r="AJ863" s="39" t="s">
        <v>1561</v>
      </c>
      <c r="AK863" s="39" t="s">
        <v>1561</v>
      </c>
      <c r="AL863" s="15"/>
      <c r="AM863" s="15"/>
      <c r="AN863" s="15"/>
      <c r="AO863" s="39"/>
      <c r="AP863" s="89">
        <f t="shared" si="68"/>
        <v>0</v>
      </c>
      <c r="AQ863" s="13" t="str">
        <f t="shared" si="69"/>
        <v>OMS/PAC oorzaakRoken</v>
      </c>
    </row>
    <row r="864" spans="1:43" x14ac:dyDescent="0.25">
      <c r="A864" s="15" t="s">
        <v>3747</v>
      </c>
      <c r="B864" s="15" t="s">
        <v>1628</v>
      </c>
      <c r="C864" s="15">
        <v>8</v>
      </c>
      <c r="D864" s="15" t="s">
        <v>3759</v>
      </c>
      <c r="E864" s="94">
        <v>200005251</v>
      </c>
      <c r="F864" s="15">
        <v>200005323</v>
      </c>
      <c r="G864" s="15" t="s">
        <v>11925</v>
      </c>
      <c r="H864" s="15" t="s">
        <v>11925</v>
      </c>
      <c r="I864" s="15" t="s">
        <v>11925</v>
      </c>
      <c r="J864" s="15"/>
      <c r="K864" s="15"/>
      <c r="L864" s="15"/>
      <c r="M864" s="15"/>
      <c r="N864" s="15"/>
      <c r="O864" s="15"/>
      <c r="P864" s="15"/>
      <c r="Q864" s="15"/>
      <c r="R864" s="15"/>
      <c r="S864" s="15"/>
      <c r="T864" s="38"/>
      <c r="U864" s="95"/>
      <c r="V864" s="95"/>
      <c r="W864" s="95"/>
      <c r="X864" s="95" t="s">
        <v>3748</v>
      </c>
      <c r="Y864" s="95"/>
      <c r="Z864" s="15"/>
      <c r="AA864" s="15"/>
      <c r="AB864" s="39">
        <f t="shared" si="65"/>
        <v>15</v>
      </c>
      <c r="AC864" s="39">
        <f t="shared" si="66"/>
        <v>18</v>
      </c>
      <c r="AD864" s="96" t="s">
        <v>3760</v>
      </c>
      <c r="AE864" s="15" t="str">
        <f t="shared" si="67"/>
        <v/>
      </c>
      <c r="AF864" s="39"/>
      <c r="AG864" s="39" t="s">
        <v>1560</v>
      </c>
      <c r="AH864" s="39" t="s">
        <v>1561</v>
      </c>
      <c r="AI864" s="39" t="s">
        <v>1561</v>
      </c>
      <c r="AJ864" s="39" t="s">
        <v>1561</v>
      </c>
      <c r="AK864" s="39" t="s">
        <v>1561</v>
      </c>
      <c r="AL864" s="15"/>
      <c r="AM864" s="15"/>
      <c r="AN864" s="15"/>
      <c r="AO864" s="39"/>
      <c r="AP864" s="89">
        <f t="shared" si="68"/>
        <v>0</v>
      </c>
      <c r="AQ864" s="13" t="str">
        <f t="shared" si="69"/>
        <v>OMS/PAC oorzaakBakken/Braden e.d.</v>
      </c>
    </row>
    <row r="865" spans="1:43" x14ac:dyDescent="0.25">
      <c r="A865" s="15" t="s">
        <v>3747</v>
      </c>
      <c r="B865" s="15" t="s">
        <v>1628</v>
      </c>
      <c r="C865" s="15">
        <v>9</v>
      </c>
      <c r="D865" s="15" t="s">
        <v>3761</v>
      </c>
      <c r="E865" s="94">
        <v>200005251</v>
      </c>
      <c r="F865" s="15">
        <v>200005326</v>
      </c>
      <c r="G865" s="15" t="s">
        <v>11925</v>
      </c>
      <c r="H865" s="15" t="s">
        <v>11925</v>
      </c>
      <c r="I865" s="15" t="s">
        <v>11925</v>
      </c>
      <c r="J865" s="15"/>
      <c r="K865" s="15"/>
      <c r="L865" s="15"/>
      <c r="M865" s="15"/>
      <c r="N865" s="15"/>
      <c r="O865" s="15"/>
      <c r="P865" s="15"/>
      <c r="Q865" s="15"/>
      <c r="R865" s="15"/>
      <c r="S865" s="15"/>
      <c r="T865" s="38"/>
      <c r="U865" s="95"/>
      <c r="V865" s="95"/>
      <c r="W865" s="95"/>
      <c r="X865" s="95" t="s">
        <v>3748</v>
      </c>
      <c r="Y865" s="95"/>
      <c r="Z865" s="15"/>
      <c r="AA865" s="15"/>
      <c r="AB865" s="39">
        <f t="shared" si="65"/>
        <v>15</v>
      </c>
      <c r="AC865" s="39">
        <f t="shared" si="66"/>
        <v>9</v>
      </c>
      <c r="AD865" s="96" t="s">
        <v>3762</v>
      </c>
      <c r="AE865" s="15" t="str">
        <f t="shared" si="67"/>
        <v/>
      </c>
      <c r="AF865" s="39"/>
      <c r="AG865" s="39" t="s">
        <v>1560</v>
      </c>
      <c r="AH865" s="39" t="s">
        <v>1561</v>
      </c>
      <c r="AI865" s="39" t="s">
        <v>1561</v>
      </c>
      <c r="AJ865" s="39" t="s">
        <v>1561</v>
      </c>
      <c r="AK865" s="39" t="s">
        <v>1561</v>
      </c>
      <c r="AL865" s="15"/>
      <c r="AM865" s="15"/>
      <c r="AN865" s="15"/>
      <c r="AO865" s="39"/>
      <c r="AP865" s="89">
        <f t="shared" si="68"/>
        <v>0</v>
      </c>
      <c r="AQ865" s="13" t="str">
        <f t="shared" si="69"/>
        <v>OMS/PAC oorzaakFlamberen</v>
      </c>
    </row>
    <row r="866" spans="1:43" x14ac:dyDescent="0.25">
      <c r="A866" s="15" t="s">
        <v>3747</v>
      </c>
      <c r="B866" s="15" t="s">
        <v>1628</v>
      </c>
      <c r="C866" s="15">
        <v>10</v>
      </c>
      <c r="D866" s="15" t="s">
        <v>3763</v>
      </c>
      <c r="E866" s="94">
        <v>200005251</v>
      </c>
      <c r="F866" s="15">
        <v>200005336</v>
      </c>
      <c r="G866" s="15" t="s">
        <v>11925</v>
      </c>
      <c r="H866" s="15" t="s">
        <v>11925</v>
      </c>
      <c r="I866" s="15" t="s">
        <v>11925</v>
      </c>
      <c r="J866" s="15"/>
      <c r="K866" s="15"/>
      <c r="L866" s="15"/>
      <c r="M866" s="15"/>
      <c r="N866" s="15"/>
      <c r="O866" s="15"/>
      <c r="P866" s="15"/>
      <c r="Q866" s="15"/>
      <c r="R866" s="15"/>
      <c r="S866" s="15"/>
      <c r="T866" s="38"/>
      <c r="U866" s="95"/>
      <c r="V866" s="95"/>
      <c r="W866" s="95"/>
      <c r="X866" s="95" t="s">
        <v>3748</v>
      </c>
      <c r="Y866" s="95"/>
      <c r="Z866" s="15"/>
      <c r="AA866" s="15"/>
      <c r="AB866" s="39">
        <f t="shared" si="65"/>
        <v>15</v>
      </c>
      <c r="AC866" s="39">
        <f t="shared" si="66"/>
        <v>13</v>
      </c>
      <c r="AD866" s="96" t="s">
        <v>3764</v>
      </c>
      <c r="AE866" s="15" t="str">
        <f t="shared" si="67"/>
        <v/>
      </c>
      <c r="AF866" s="39"/>
      <c r="AG866" s="39" t="s">
        <v>1560</v>
      </c>
      <c r="AH866" s="39" t="s">
        <v>1561</v>
      </c>
      <c r="AI866" s="39" t="s">
        <v>1561</v>
      </c>
      <c r="AJ866" s="39" t="s">
        <v>1561</v>
      </c>
      <c r="AK866" s="39" t="s">
        <v>1561</v>
      </c>
      <c r="AL866" s="15"/>
      <c r="AM866" s="15"/>
      <c r="AN866" s="15"/>
      <c r="AO866" s="39"/>
      <c r="AP866" s="89">
        <f t="shared" si="68"/>
        <v>0</v>
      </c>
      <c r="AQ866" s="13" t="str">
        <f t="shared" si="69"/>
        <v>OMS/PAC oorzaakUitlaatgassen</v>
      </c>
    </row>
    <row r="867" spans="1:43" x14ac:dyDescent="0.25">
      <c r="A867" s="15" t="s">
        <v>3747</v>
      </c>
      <c r="B867" s="15" t="s">
        <v>1628</v>
      </c>
      <c r="C867" s="15">
        <v>11</v>
      </c>
      <c r="D867" s="15" t="s">
        <v>3765</v>
      </c>
      <c r="E867" s="94">
        <v>200005251</v>
      </c>
      <c r="F867" s="15">
        <v>200005329</v>
      </c>
      <c r="G867" s="15" t="s">
        <v>11925</v>
      </c>
      <c r="H867" s="15" t="s">
        <v>11925</v>
      </c>
      <c r="I867" s="15" t="s">
        <v>11925</v>
      </c>
      <c r="J867" s="15"/>
      <c r="K867" s="15"/>
      <c r="L867" s="15"/>
      <c r="M867" s="15"/>
      <c r="N867" s="15"/>
      <c r="O867" s="15"/>
      <c r="P867" s="15"/>
      <c r="Q867" s="15"/>
      <c r="R867" s="15"/>
      <c r="S867" s="15"/>
      <c r="T867" s="38"/>
      <c r="U867" s="95"/>
      <c r="V867" s="95"/>
      <c r="W867" s="95"/>
      <c r="X867" s="95" t="s">
        <v>3748</v>
      </c>
      <c r="Y867" s="95"/>
      <c r="Z867" s="15"/>
      <c r="AA867" s="15"/>
      <c r="AB867" s="39">
        <f t="shared" si="65"/>
        <v>15</v>
      </c>
      <c r="AC867" s="39">
        <f t="shared" si="66"/>
        <v>16</v>
      </c>
      <c r="AD867" s="96" t="s">
        <v>3766</v>
      </c>
      <c r="AE867" s="15" t="str">
        <f t="shared" si="67"/>
        <v/>
      </c>
      <c r="AF867" s="39"/>
      <c r="AG867" s="39" t="s">
        <v>1560</v>
      </c>
      <c r="AH867" s="39" t="s">
        <v>1561</v>
      </c>
      <c r="AI867" s="39" t="s">
        <v>1561</v>
      </c>
      <c r="AJ867" s="39" t="s">
        <v>1561</v>
      </c>
      <c r="AK867" s="39" t="s">
        <v>1561</v>
      </c>
      <c r="AL867" s="15"/>
      <c r="AM867" s="15"/>
      <c r="AN867" s="15"/>
      <c r="AO867" s="39"/>
      <c r="AP867" s="89">
        <f t="shared" si="68"/>
        <v>0</v>
      </c>
      <c r="AQ867" s="13" t="str">
        <f t="shared" si="69"/>
        <v>OMS/PAC oorzaakLas-/Slijpwerkz.</v>
      </c>
    </row>
    <row r="868" spans="1:43" x14ac:dyDescent="0.25">
      <c r="A868" s="15" t="s">
        <v>3747</v>
      </c>
      <c r="B868" s="15" t="s">
        <v>1628</v>
      </c>
      <c r="C868" s="15">
        <v>12</v>
      </c>
      <c r="D868" s="15" t="s">
        <v>3767</v>
      </c>
      <c r="E868" s="94">
        <v>200005251</v>
      </c>
      <c r="F868" s="15">
        <v>200005334</v>
      </c>
      <c r="G868" s="15" t="s">
        <v>11925</v>
      </c>
      <c r="H868" s="15" t="s">
        <v>11925</v>
      </c>
      <c r="I868" s="15" t="s">
        <v>11925</v>
      </c>
      <c r="J868" s="15"/>
      <c r="K868" s="15"/>
      <c r="L868" s="15"/>
      <c r="M868" s="15"/>
      <c r="N868" s="15"/>
      <c r="O868" s="15"/>
      <c r="P868" s="15"/>
      <c r="Q868" s="15"/>
      <c r="R868" s="15"/>
      <c r="S868" s="15"/>
      <c r="T868" s="38"/>
      <c r="U868" s="95"/>
      <c r="V868" s="95"/>
      <c r="W868" s="95"/>
      <c r="X868" s="95" t="s">
        <v>3748</v>
      </c>
      <c r="Y868" s="95"/>
      <c r="Z868" s="15"/>
      <c r="AA868" s="15"/>
      <c r="AB868" s="39">
        <f t="shared" si="65"/>
        <v>15</v>
      </c>
      <c r="AC868" s="39">
        <f t="shared" si="66"/>
        <v>20</v>
      </c>
      <c r="AD868" s="96" t="s">
        <v>3768</v>
      </c>
      <c r="AE868" s="15" t="str">
        <f t="shared" si="67"/>
        <v/>
      </c>
      <c r="AF868" s="39"/>
      <c r="AG868" s="39" t="s">
        <v>1560</v>
      </c>
      <c r="AH868" s="39" t="s">
        <v>1561</v>
      </c>
      <c r="AI868" s="39" t="s">
        <v>1561</v>
      </c>
      <c r="AJ868" s="39" t="s">
        <v>1561</v>
      </c>
      <c r="AK868" s="39" t="s">
        <v>1561</v>
      </c>
      <c r="AL868" s="15"/>
      <c r="AM868" s="15"/>
      <c r="AN868" s="15"/>
      <c r="AO868" s="39"/>
      <c r="AP868" s="89">
        <f t="shared" si="68"/>
        <v>0</v>
      </c>
      <c r="AQ868" s="13" t="str">
        <f t="shared" si="69"/>
        <v>OMS/PAC oorzaakSoldeerwerkzaamheden</v>
      </c>
    </row>
    <row r="869" spans="1:43" x14ac:dyDescent="0.25">
      <c r="A869" s="15" t="s">
        <v>3747</v>
      </c>
      <c r="B869" s="15" t="s">
        <v>1628</v>
      </c>
      <c r="C869" s="15">
        <v>13</v>
      </c>
      <c r="D869" s="15" t="s">
        <v>3769</v>
      </c>
      <c r="E869" s="94">
        <v>200005251</v>
      </c>
      <c r="F869" s="15">
        <v>200005321</v>
      </c>
      <c r="G869" s="15" t="s">
        <v>11925</v>
      </c>
      <c r="H869" s="15" t="s">
        <v>11925</v>
      </c>
      <c r="I869" s="15" t="s">
        <v>11925</v>
      </c>
      <c r="J869" s="15"/>
      <c r="K869" s="15"/>
      <c r="L869" s="15"/>
      <c r="M869" s="15"/>
      <c r="N869" s="15"/>
      <c r="O869" s="15"/>
      <c r="P869" s="15"/>
      <c r="Q869" s="15"/>
      <c r="R869" s="15"/>
      <c r="S869" s="15"/>
      <c r="T869" s="38"/>
      <c r="U869" s="95"/>
      <c r="V869" s="95"/>
      <c r="W869" s="95"/>
      <c r="X869" s="95" t="s">
        <v>3748</v>
      </c>
      <c r="Y869" s="95"/>
      <c r="Z869" s="15"/>
      <c r="AA869" s="15"/>
      <c r="AB869" s="39">
        <f t="shared" si="65"/>
        <v>15</v>
      </c>
      <c r="AC869" s="39">
        <f t="shared" si="66"/>
        <v>18</v>
      </c>
      <c r="AD869" s="96" t="s">
        <v>3770</v>
      </c>
      <c r="AE869" s="15" t="str">
        <f t="shared" si="67"/>
        <v/>
      </c>
      <c r="AF869" s="39"/>
      <c r="AG869" s="39" t="s">
        <v>1560</v>
      </c>
      <c r="AH869" s="39" t="s">
        <v>1561</v>
      </c>
      <c r="AI869" s="39" t="s">
        <v>1561</v>
      </c>
      <c r="AJ869" s="39" t="s">
        <v>1561</v>
      </c>
      <c r="AK869" s="39" t="s">
        <v>1561</v>
      </c>
      <c r="AL869" s="15"/>
      <c r="AM869" s="15"/>
      <c r="AN869" s="15"/>
      <c r="AO869" s="39"/>
      <c r="AP869" s="89">
        <f t="shared" si="68"/>
        <v>0</v>
      </c>
      <c r="AQ869" s="13" t="str">
        <f t="shared" si="69"/>
        <v>OMS/PAC oorzaakAerosolen uit Prod</v>
      </c>
    </row>
    <row r="870" spans="1:43" x14ac:dyDescent="0.25">
      <c r="A870" s="15" t="s">
        <v>3747</v>
      </c>
      <c r="B870" s="15" t="s">
        <v>1628</v>
      </c>
      <c r="C870" s="15">
        <v>14</v>
      </c>
      <c r="D870" s="15" t="s">
        <v>3771</v>
      </c>
      <c r="E870" s="94">
        <v>200005251</v>
      </c>
      <c r="F870" s="15">
        <v>200009207</v>
      </c>
      <c r="G870" s="15" t="s">
        <v>11925</v>
      </c>
      <c r="H870" s="15" t="s">
        <v>11925</v>
      </c>
      <c r="I870" s="15" t="s">
        <v>11925</v>
      </c>
      <c r="J870" s="15"/>
      <c r="K870" s="15"/>
      <c r="L870" s="15"/>
      <c r="M870" s="15"/>
      <c r="N870" s="15"/>
      <c r="O870" s="15"/>
      <c r="P870" s="15"/>
      <c r="Q870" s="15"/>
      <c r="R870" s="15"/>
      <c r="S870" s="15"/>
      <c r="T870" s="38"/>
      <c r="U870" s="95"/>
      <c r="V870" s="95"/>
      <c r="W870" s="95"/>
      <c r="X870" s="95" t="s">
        <v>3748</v>
      </c>
      <c r="Y870" s="95"/>
      <c r="Z870" s="15"/>
      <c r="AA870" s="15"/>
      <c r="AB870" s="39">
        <f t="shared" si="65"/>
        <v>15</v>
      </c>
      <c r="AC870" s="39">
        <f t="shared" si="66"/>
        <v>19</v>
      </c>
      <c r="AD870" s="96" t="s">
        <v>3772</v>
      </c>
      <c r="AE870" s="15" t="str">
        <f t="shared" si="67"/>
        <v/>
      </c>
      <c r="AF870" s="39"/>
      <c r="AG870" s="39" t="s">
        <v>1560</v>
      </c>
      <c r="AH870" s="39" t="s">
        <v>1561</v>
      </c>
      <c r="AI870" s="39" t="s">
        <v>1561</v>
      </c>
      <c r="AJ870" s="39" t="s">
        <v>1561</v>
      </c>
      <c r="AK870" s="39" t="s">
        <v>1561</v>
      </c>
      <c r="AL870" s="15"/>
      <c r="AM870" s="15"/>
      <c r="AN870" s="15"/>
      <c r="AO870" s="39"/>
      <c r="AP870" s="89">
        <f t="shared" si="68"/>
        <v>0</v>
      </c>
      <c r="AQ870" s="13" t="str">
        <f t="shared" si="69"/>
        <v>OMS/PAC oorzaakOpzettelijk Geactiv</v>
      </c>
    </row>
    <row r="871" spans="1:43" x14ac:dyDescent="0.25">
      <c r="A871" s="15" t="s">
        <v>3747</v>
      </c>
      <c r="B871" s="15" t="s">
        <v>1628</v>
      </c>
      <c r="C871" s="15">
        <v>15</v>
      </c>
      <c r="D871" s="15" t="s">
        <v>3773</v>
      </c>
      <c r="E871" s="94">
        <v>200005251</v>
      </c>
      <c r="F871" s="15">
        <v>200038737</v>
      </c>
      <c r="G871" s="15" t="s">
        <v>11925</v>
      </c>
      <c r="H871" s="15" t="s">
        <v>11925</v>
      </c>
      <c r="I871" s="15" t="s">
        <v>11925</v>
      </c>
      <c r="J871" s="15"/>
      <c r="K871" s="15"/>
      <c r="L871" s="15"/>
      <c r="M871" s="15"/>
      <c r="N871" s="15"/>
      <c r="O871" s="15"/>
      <c r="P871" s="15"/>
      <c r="Q871" s="15"/>
      <c r="R871" s="15"/>
      <c r="S871" s="15"/>
      <c r="T871" s="38"/>
      <c r="U871" s="95"/>
      <c r="V871" s="95"/>
      <c r="W871" s="95"/>
      <c r="X871" s="95" t="s">
        <v>3748</v>
      </c>
      <c r="Y871" s="95"/>
      <c r="Z871" s="15"/>
      <c r="AA871" s="15"/>
      <c r="AB871" s="39">
        <f t="shared" si="65"/>
        <v>15</v>
      </c>
      <c r="AC871" s="39">
        <f t="shared" si="66"/>
        <v>14</v>
      </c>
      <c r="AD871" s="96" t="s">
        <v>3774</v>
      </c>
      <c r="AE871" s="15" t="str">
        <f t="shared" si="67"/>
        <v/>
      </c>
      <c r="AF871" s="39"/>
      <c r="AG871" s="39" t="s">
        <v>1560</v>
      </c>
      <c r="AH871" s="39" t="s">
        <v>1561</v>
      </c>
      <c r="AI871" s="39" t="s">
        <v>1561</v>
      </c>
      <c r="AJ871" s="39" t="s">
        <v>1561</v>
      </c>
      <c r="AK871" s="39" t="s">
        <v>1561</v>
      </c>
      <c r="AL871" s="15"/>
      <c r="AM871" s="15"/>
      <c r="AN871" s="15"/>
      <c r="AO871" s="39"/>
      <c r="AP871" s="89">
        <f t="shared" si="68"/>
        <v>0</v>
      </c>
      <c r="AQ871" s="13" t="str">
        <f t="shared" si="69"/>
        <v>OMS/PAC oorzaakBedieningsfout</v>
      </c>
    </row>
    <row r="872" spans="1:43" x14ac:dyDescent="0.25">
      <c r="A872" s="15" t="s">
        <v>3747</v>
      </c>
      <c r="B872" s="15" t="s">
        <v>1628</v>
      </c>
      <c r="C872" s="15">
        <v>16</v>
      </c>
      <c r="D872" s="15" t="s">
        <v>3775</v>
      </c>
      <c r="E872" s="94">
        <v>200005251</v>
      </c>
      <c r="F872" s="15">
        <v>200005335</v>
      </c>
      <c r="G872" s="15" t="s">
        <v>11925</v>
      </c>
      <c r="H872" s="15" t="s">
        <v>11925</v>
      </c>
      <c r="I872" s="15" t="s">
        <v>11925</v>
      </c>
      <c r="J872" s="15"/>
      <c r="K872" s="15"/>
      <c r="L872" s="15"/>
      <c r="M872" s="15"/>
      <c r="N872" s="15"/>
      <c r="O872" s="15"/>
      <c r="P872" s="15"/>
      <c r="Q872" s="15"/>
      <c r="R872" s="15"/>
      <c r="S872" s="15"/>
      <c r="T872" s="38"/>
      <c r="U872" s="95"/>
      <c r="V872" s="95"/>
      <c r="W872" s="95"/>
      <c r="X872" s="95" t="s">
        <v>3748</v>
      </c>
      <c r="Y872" s="95"/>
      <c r="Z872" s="15"/>
      <c r="AA872" s="15"/>
      <c r="AB872" s="39">
        <f t="shared" si="65"/>
        <v>15</v>
      </c>
      <c r="AC872" s="39">
        <f t="shared" si="66"/>
        <v>18</v>
      </c>
      <c r="AD872" s="96" t="s">
        <v>3776</v>
      </c>
      <c r="AE872" s="15" t="str">
        <f t="shared" si="67"/>
        <v/>
      </c>
      <c r="AF872" s="39"/>
      <c r="AG872" s="39" t="s">
        <v>1560</v>
      </c>
      <c r="AH872" s="39" t="s">
        <v>1561</v>
      </c>
      <c r="AI872" s="39" t="s">
        <v>1561</v>
      </c>
      <c r="AJ872" s="39" t="s">
        <v>1561</v>
      </c>
      <c r="AK872" s="39" t="s">
        <v>1561</v>
      </c>
      <c r="AL872" s="15"/>
      <c r="AM872" s="15"/>
      <c r="AN872" s="15"/>
      <c r="AO872" s="39"/>
      <c r="AP872" s="89">
        <f t="shared" si="68"/>
        <v>0</v>
      </c>
      <c r="AQ872" s="13" t="str">
        <f t="shared" si="69"/>
        <v>OMS/PAC oorzaakStoom/Douche/Koken</v>
      </c>
    </row>
    <row r="873" spans="1:43" x14ac:dyDescent="0.25">
      <c r="A873" s="15" t="s">
        <v>3747</v>
      </c>
      <c r="B873" s="15" t="s">
        <v>1628</v>
      </c>
      <c r="C873" s="15">
        <v>17</v>
      </c>
      <c r="D873" s="15" t="s">
        <v>3777</v>
      </c>
      <c r="E873" s="94">
        <v>200005251</v>
      </c>
      <c r="F873" s="15">
        <v>200005337</v>
      </c>
      <c r="G873" s="15" t="s">
        <v>11925</v>
      </c>
      <c r="H873" s="15" t="s">
        <v>11925</v>
      </c>
      <c r="I873" s="15" t="s">
        <v>11925</v>
      </c>
      <c r="J873" s="15"/>
      <c r="K873" s="15"/>
      <c r="L873" s="15"/>
      <c r="M873" s="15"/>
      <c r="N873" s="15"/>
      <c r="O873" s="15"/>
      <c r="P873" s="15"/>
      <c r="Q873" s="15"/>
      <c r="R873" s="15"/>
      <c r="S873" s="15"/>
      <c r="T873" s="38"/>
      <c r="U873" s="95"/>
      <c r="V873" s="95"/>
      <c r="W873" s="95"/>
      <c r="X873" s="95" t="s">
        <v>3748</v>
      </c>
      <c r="Y873" s="95"/>
      <c r="Z873" s="15"/>
      <c r="AA873" s="15"/>
      <c r="AB873" s="39">
        <f t="shared" si="65"/>
        <v>15</v>
      </c>
      <c r="AC873" s="39">
        <f t="shared" si="66"/>
        <v>16</v>
      </c>
      <c r="AD873" s="96" t="s">
        <v>3778</v>
      </c>
      <c r="AE873" s="15" t="str">
        <f t="shared" si="67"/>
        <v/>
      </c>
      <c r="AF873" s="39"/>
      <c r="AG873" s="39" t="s">
        <v>1560</v>
      </c>
      <c r="AH873" s="39" t="s">
        <v>1561</v>
      </c>
      <c r="AI873" s="39" t="s">
        <v>1561</v>
      </c>
      <c r="AJ873" s="39" t="s">
        <v>1561</v>
      </c>
      <c r="AK873" s="39" t="s">
        <v>1561</v>
      </c>
      <c r="AL873" s="15"/>
      <c r="AM873" s="15"/>
      <c r="AN873" s="15"/>
      <c r="AO873" s="39"/>
      <c r="AP873" s="89">
        <f t="shared" si="68"/>
        <v>0</v>
      </c>
      <c r="AQ873" s="13" t="str">
        <f t="shared" si="69"/>
        <v>OMS/PAC oorzaakVervuilde melder</v>
      </c>
    </row>
    <row r="874" spans="1:43" x14ac:dyDescent="0.25">
      <c r="A874" s="15" t="s">
        <v>3747</v>
      </c>
      <c r="B874" s="15" t="s">
        <v>1628</v>
      </c>
      <c r="C874" s="15">
        <v>18</v>
      </c>
      <c r="D874" s="15" t="s">
        <v>3779</v>
      </c>
      <c r="E874" s="94">
        <v>200005251</v>
      </c>
      <c r="F874" s="15">
        <v>200005331</v>
      </c>
      <c r="G874" s="15" t="s">
        <v>11925</v>
      </c>
      <c r="H874" s="15" t="s">
        <v>11925</v>
      </c>
      <c r="I874" s="15" t="s">
        <v>11925</v>
      </c>
      <c r="J874" s="15"/>
      <c r="K874" s="15"/>
      <c r="L874" s="15"/>
      <c r="M874" s="15"/>
      <c r="N874" s="15"/>
      <c r="O874" s="15"/>
      <c r="P874" s="15"/>
      <c r="Q874" s="15"/>
      <c r="R874" s="15"/>
      <c r="S874" s="15"/>
      <c r="T874" s="38"/>
      <c r="U874" s="95"/>
      <c r="V874" s="95"/>
      <c r="W874" s="95"/>
      <c r="X874" s="95" t="s">
        <v>3748</v>
      </c>
      <c r="Y874" s="95"/>
      <c r="Z874" s="15"/>
      <c r="AA874" s="15"/>
      <c r="AB874" s="39">
        <f t="shared" si="65"/>
        <v>15</v>
      </c>
      <c r="AC874" s="39">
        <f t="shared" si="66"/>
        <v>16</v>
      </c>
      <c r="AD874" s="96" t="s">
        <v>3780</v>
      </c>
      <c r="AE874" s="15" t="str">
        <f t="shared" si="67"/>
        <v/>
      </c>
      <c r="AF874" s="39"/>
      <c r="AG874" s="39" t="s">
        <v>1560</v>
      </c>
      <c r="AH874" s="39" t="s">
        <v>1561</v>
      </c>
      <c r="AI874" s="39" t="s">
        <v>1561</v>
      </c>
      <c r="AJ874" s="39" t="s">
        <v>1561</v>
      </c>
      <c r="AK874" s="39" t="s">
        <v>1561</v>
      </c>
      <c r="AL874" s="15"/>
      <c r="AM874" s="15"/>
      <c r="AN874" s="15"/>
      <c r="AO874" s="39"/>
      <c r="AP874" s="89">
        <f t="shared" si="68"/>
        <v>0</v>
      </c>
      <c r="AQ874" s="13" t="str">
        <f t="shared" si="69"/>
        <v>OMS/PAC oorzaakOpwervelend stof</v>
      </c>
    </row>
    <row r="875" spans="1:43" x14ac:dyDescent="0.25">
      <c r="A875" s="15" t="s">
        <v>3747</v>
      </c>
      <c r="B875" s="15" t="s">
        <v>1628</v>
      </c>
      <c r="C875" s="15">
        <v>19</v>
      </c>
      <c r="D875" s="15" t="s">
        <v>3781</v>
      </c>
      <c r="E875" s="94">
        <v>200005251</v>
      </c>
      <c r="F875" s="15">
        <v>200005330</v>
      </c>
      <c r="G875" s="15" t="s">
        <v>11925</v>
      </c>
      <c r="H875" s="15" t="s">
        <v>11925</v>
      </c>
      <c r="I875" s="15" t="s">
        <v>11925</v>
      </c>
      <c r="J875" s="15"/>
      <c r="K875" s="15"/>
      <c r="L875" s="15"/>
      <c r="M875" s="15"/>
      <c r="N875" s="15"/>
      <c r="O875" s="15"/>
      <c r="P875" s="15"/>
      <c r="Q875" s="15"/>
      <c r="R875" s="15"/>
      <c r="S875" s="15"/>
      <c r="T875" s="38"/>
      <c r="U875" s="95"/>
      <c r="V875" s="95"/>
      <c r="W875" s="95"/>
      <c r="X875" s="95" t="s">
        <v>3748</v>
      </c>
      <c r="Y875" s="95"/>
      <c r="Z875" s="15"/>
      <c r="AA875" s="15"/>
      <c r="AB875" s="39">
        <f t="shared" si="65"/>
        <v>15</v>
      </c>
      <c r="AC875" s="39">
        <f t="shared" si="66"/>
        <v>17</v>
      </c>
      <c r="AD875" s="96" t="s">
        <v>3782</v>
      </c>
      <c r="AE875" s="15" t="str">
        <f t="shared" si="67"/>
        <v/>
      </c>
      <c r="AF875" s="39"/>
      <c r="AG875" s="39" t="s">
        <v>1560</v>
      </c>
      <c r="AH875" s="39" t="s">
        <v>1561</v>
      </c>
      <c r="AI875" s="39" t="s">
        <v>1561</v>
      </c>
      <c r="AJ875" s="39" t="s">
        <v>1561</v>
      </c>
      <c r="AK875" s="39" t="s">
        <v>1561</v>
      </c>
      <c r="AL875" s="15"/>
      <c r="AM875" s="15"/>
      <c r="AN875" s="15"/>
      <c r="AO875" s="39"/>
      <c r="AP875" s="89">
        <f t="shared" si="68"/>
        <v>0</v>
      </c>
      <c r="AQ875" s="13" t="str">
        <f t="shared" si="69"/>
        <v>OMS/PAC oorzaakLijmwerkzaamheden</v>
      </c>
    </row>
    <row r="876" spans="1:43" x14ac:dyDescent="0.25">
      <c r="A876" s="15" t="s">
        <v>3747</v>
      </c>
      <c r="B876" s="15" t="s">
        <v>1628</v>
      </c>
      <c r="C876" s="15">
        <v>20</v>
      </c>
      <c r="D876" s="15" t="s">
        <v>3783</v>
      </c>
      <c r="E876" s="94">
        <v>200005251</v>
      </c>
      <c r="F876" s="15">
        <v>200005325</v>
      </c>
      <c r="G876" s="15" t="s">
        <v>11925</v>
      </c>
      <c r="H876" s="15" t="s">
        <v>11925</v>
      </c>
      <c r="I876" s="15" t="s">
        <v>11925</v>
      </c>
      <c r="J876" s="15"/>
      <c r="K876" s="15"/>
      <c r="L876" s="15"/>
      <c r="M876" s="15"/>
      <c r="N876" s="15"/>
      <c r="O876" s="15"/>
      <c r="P876" s="15"/>
      <c r="Q876" s="15"/>
      <c r="R876" s="15"/>
      <c r="S876" s="15"/>
      <c r="T876" s="38"/>
      <c r="U876" s="95"/>
      <c r="V876" s="95"/>
      <c r="W876" s="95"/>
      <c r="X876" s="95" t="s">
        <v>3748</v>
      </c>
      <c r="Y876" s="95"/>
      <c r="Z876" s="15"/>
      <c r="AA876" s="15"/>
      <c r="AB876" s="39">
        <f t="shared" si="65"/>
        <v>15</v>
      </c>
      <c r="AC876" s="39">
        <f t="shared" si="66"/>
        <v>12</v>
      </c>
      <c r="AD876" s="96" t="s">
        <v>3784</v>
      </c>
      <c r="AE876" s="15" t="str">
        <f t="shared" si="67"/>
        <v/>
      </c>
      <c r="AF876" s="39"/>
      <c r="AG876" s="39" t="s">
        <v>1560</v>
      </c>
      <c r="AH876" s="39" t="s">
        <v>1561</v>
      </c>
      <c r="AI876" s="39" t="s">
        <v>1561</v>
      </c>
      <c r="AJ876" s="39" t="s">
        <v>1561</v>
      </c>
      <c r="AK876" s="39" t="s">
        <v>1561</v>
      </c>
      <c r="AL876" s="15"/>
      <c r="AM876" s="15"/>
      <c r="AN876" s="15"/>
      <c r="AO876" s="39"/>
      <c r="AP876" s="89">
        <f t="shared" si="68"/>
        <v>0</v>
      </c>
      <c r="AQ876" s="13" t="str">
        <f t="shared" si="69"/>
        <v>OMS/PAC oorzaakBeschadiging</v>
      </c>
    </row>
    <row r="877" spans="1:43" x14ac:dyDescent="0.25">
      <c r="A877" s="15" t="s">
        <v>3747</v>
      </c>
      <c r="B877" s="15" t="s">
        <v>1628</v>
      </c>
      <c r="C877" s="15">
        <v>21</v>
      </c>
      <c r="D877" s="15" t="s">
        <v>3785</v>
      </c>
      <c r="E877" s="94">
        <v>200005251</v>
      </c>
      <c r="F877" s="15">
        <v>200005322</v>
      </c>
      <c r="G877" s="15" t="s">
        <v>11925</v>
      </c>
      <c r="H877" s="15" t="s">
        <v>11925</v>
      </c>
      <c r="I877" s="15" t="s">
        <v>11925</v>
      </c>
      <c r="J877" s="15"/>
      <c r="K877" s="15"/>
      <c r="L877" s="15"/>
      <c r="M877" s="15"/>
      <c r="N877" s="15"/>
      <c r="O877" s="15"/>
      <c r="P877" s="15"/>
      <c r="Q877" s="15"/>
      <c r="R877" s="15"/>
      <c r="S877" s="15"/>
      <c r="T877" s="38"/>
      <c r="U877" s="95"/>
      <c r="V877" s="95"/>
      <c r="W877" s="95"/>
      <c r="X877" s="95" t="s">
        <v>3748</v>
      </c>
      <c r="Y877" s="95"/>
      <c r="Z877" s="15"/>
      <c r="AA877" s="15"/>
      <c r="AB877" s="39">
        <f t="shared" si="65"/>
        <v>15</v>
      </c>
      <c r="AC877" s="39">
        <f t="shared" si="66"/>
        <v>18</v>
      </c>
      <c r="AD877" s="96" t="s">
        <v>3786</v>
      </c>
      <c r="AE877" s="15" t="str">
        <f t="shared" si="67"/>
        <v/>
      </c>
      <c r="AF877" s="39"/>
      <c r="AG877" s="39" t="s">
        <v>1560</v>
      </c>
      <c r="AH877" s="39" t="s">
        <v>1561</v>
      </c>
      <c r="AI877" s="39" t="s">
        <v>1561</v>
      </c>
      <c r="AJ877" s="39" t="s">
        <v>1561</v>
      </c>
      <c r="AK877" s="39" t="s">
        <v>1561</v>
      </c>
      <c r="AL877" s="15"/>
      <c r="AM877" s="15"/>
      <c r="AN877" s="15"/>
      <c r="AO877" s="39"/>
      <c r="AP877" s="89">
        <f t="shared" si="68"/>
        <v>0</v>
      </c>
      <c r="AQ877" s="13" t="str">
        <f t="shared" si="69"/>
        <v>OMS/PAC oorzaakAtmosferische Invl</v>
      </c>
    </row>
    <row r="878" spans="1:43" x14ac:dyDescent="0.25">
      <c r="A878" s="15" t="s">
        <v>3747</v>
      </c>
      <c r="B878" s="15" t="s">
        <v>1628</v>
      </c>
      <c r="C878" s="15">
        <v>22</v>
      </c>
      <c r="D878" s="15" t="s">
        <v>3787</v>
      </c>
      <c r="E878" s="94">
        <v>200005251</v>
      </c>
      <c r="F878" s="15">
        <v>200009209</v>
      </c>
      <c r="G878" s="15" t="s">
        <v>11925</v>
      </c>
      <c r="H878" s="15" t="s">
        <v>11925</v>
      </c>
      <c r="I878" s="15" t="s">
        <v>11925</v>
      </c>
      <c r="J878" s="15"/>
      <c r="K878" s="15"/>
      <c r="L878" s="15"/>
      <c r="M878" s="15"/>
      <c r="N878" s="15"/>
      <c r="O878" s="15"/>
      <c r="P878" s="15"/>
      <c r="Q878" s="15"/>
      <c r="R878" s="15"/>
      <c r="S878" s="15"/>
      <c r="T878" s="38"/>
      <c r="U878" s="95"/>
      <c r="V878" s="95"/>
      <c r="W878" s="95"/>
      <c r="X878" s="95" t="s">
        <v>3748</v>
      </c>
      <c r="Y878" s="95"/>
      <c r="Z878" s="15"/>
      <c r="AA878" s="15"/>
      <c r="AB878" s="39">
        <f t="shared" si="65"/>
        <v>15</v>
      </c>
      <c r="AC878" s="39">
        <f t="shared" si="66"/>
        <v>18</v>
      </c>
      <c r="AD878" s="96" t="s">
        <v>3788</v>
      </c>
      <c r="AE878" s="15" t="str">
        <f t="shared" si="67"/>
        <v/>
      </c>
      <c r="AF878" s="39"/>
      <c r="AG878" s="39" t="s">
        <v>1560</v>
      </c>
      <c r="AH878" s="39" t="s">
        <v>1561</v>
      </c>
      <c r="AI878" s="39" t="s">
        <v>1561</v>
      </c>
      <c r="AJ878" s="39" t="s">
        <v>1561</v>
      </c>
      <c r="AK878" s="39" t="s">
        <v>1561</v>
      </c>
      <c r="AL878" s="15"/>
      <c r="AM878" s="15"/>
      <c r="AN878" s="15"/>
      <c r="AO878" s="39"/>
      <c r="AP878" s="89">
        <f t="shared" si="68"/>
        <v>0</v>
      </c>
      <c r="AQ878" s="13" t="str">
        <f t="shared" si="69"/>
        <v>OMS/PAC oorzaakSysteemstoring/EMC</v>
      </c>
    </row>
    <row r="879" spans="1:43" x14ac:dyDescent="0.25">
      <c r="A879" s="15" t="s">
        <v>3747</v>
      </c>
      <c r="B879" s="15" t="s">
        <v>1628</v>
      </c>
      <c r="C879" s="15">
        <v>23</v>
      </c>
      <c r="D879" s="15" t="s">
        <v>3789</v>
      </c>
      <c r="E879" s="94">
        <v>200005251</v>
      </c>
      <c r="F879" s="15">
        <v>200009210</v>
      </c>
      <c r="G879" s="15" t="s">
        <v>11925</v>
      </c>
      <c r="H879" s="15" t="s">
        <v>11925</v>
      </c>
      <c r="I879" s="15" t="s">
        <v>11925</v>
      </c>
      <c r="J879" s="15"/>
      <c r="K879" s="15"/>
      <c r="L879" s="15"/>
      <c r="M879" s="15"/>
      <c r="N879" s="15"/>
      <c r="O879" s="15"/>
      <c r="P879" s="15"/>
      <c r="Q879" s="15"/>
      <c r="R879" s="15"/>
      <c r="S879" s="15"/>
      <c r="T879" s="38"/>
      <c r="U879" s="95"/>
      <c r="V879" s="95"/>
      <c r="W879" s="95"/>
      <c r="X879" s="95" t="s">
        <v>3748</v>
      </c>
      <c r="Y879" s="95"/>
      <c r="Z879" s="15"/>
      <c r="AA879" s="15"/>
      <c r="AB879" s="39">
        <f t="shared" si="65"/>
        <v>15</v>
      </c>
      <c r="AC879" s="39">
        <f t="shared" si="66"/>
        <v>13</v>
      </c>
      <c r="AD879" s="96" t="s">
        <v>3790</v>
      </c>
      <c r="AE879" s="15" t="str">
        <f t="shared" si="67"/>
        <v/>
      </c>
      <c r="AF879" s="39"/>
      <c r="AG879" s="39" t="s">
        <v>1560</v>
      </c>
      <c r="AH879" s="39" t="s">
        <v>1561</v>
      </c>
      <c r="AI879" s="39" t="s">
        <v>1561</v>
      </c>
      <c r="AJ879" s="39" t="s">
        <v>1561</v>
      </c>
      <c r="AK879" s="39" t="s">
        <v>1561</v>
      </c>
      <c r="AL879" s="15"/>
      <c r="AM879" s="15"/>
      <c r="AN879" s="15"/>
      <c r="AO879" s="39"/>
      <c r="AP879" s="89">
        <f t="shared" si="68"/>
        <v>0</v>
      </c>
      <c r="AQ879" s="13" t="str">
        <f t="shared" si="69"/>
        <v>OMS/PAC oorzaakWerkzaamheden</v>
      </c>
    </row>
    <row r="880" spans="1:43" x14ac:dyDescent="0.25">
      <c r="A880" s="15" t="s">
        <v>3747</v>
      </c>
      <c r="B880" s="15" t="s">
        <v>1628</v>
      </c>
      <c r="C880" s="15">
        <v>24</v>
      </c>
      <c r="D880" s="15" t="s">
        <v>3791</v>
      </c>
      <c r="E880" s="94">
        <v>200005251</v>
      </c>
      <c r="F880" s="15">
        <v>200009211</v>
      </c>
      <c r="G880" s="15" t="s">
        <v>11925</v>
      </c>
      <c r="H880" s="15" t="s">
        <v>11925</v>
      </c>
      <c r="I880" s="15" t="s">
        <v>11925</v>
      </c>
      <c r="J880" s="15"/>
      <c r="K880" s="15"/>
      <c r="L880" s="15"/>
      <c r="M880" s="15"/>
      <c r="N880" s="15"/>
      <c r="O880" s="15"/>
      <c r="P880" s="15"/>
      <c r="Q880" s="15"/>
      <c r="R880" s="15"/>
      <c r="S880" s="15"/>
      <c r="T880" s="38"/>
      <c r="U880" s="95"/>
      <c r="V880" s="95"/>
      <c r="W880" s="95"/>
      <c r="X880" s="95" t="s">
        <v>3748</v>
      </c>
      <c r="Y880" s="95"/>
      <c r="Z880" s="15"/>
      <c r="AA880" s="15"/>
      <c r="AB880" s="39">
        <f t="shared" si="65"/>
        <v>15</v>
      </c>
      <c r="AC880" s="39">
        <f t="shared" si="66"/>
        <v>18</v>
      </c>
      <c r="AD880" s="96" t="s">
        <v>3792</v>
      </c>
      <c r="AE880" s="15" t="str">
        <f t="shared" si="67"/>
        <v/>
      </c>
      <c r="AF880" s="39"/>
      <c r="AG880" s="39" t="s">
        <v>1560</v>
      </c>
      <c r="AH880" s="39" t="s">
        <v>1561</v>
      </c>
      <c r="AI880" s="39" t="s">
        <v>1561</v>
      </c>
      <c r="AJ880" s="39" t="s">
        <v>1561</v>
      </c>
      <c r="AK880" s="39" t="s">
        <v>1561</v>
      </c>
      <c r="AL880" s="15"/>
      <c r="AM880" s="15"/>
      <c r="AN880" s="15"/>
      <c r="AO880" s="39"/>
      <c r="AP880" s="89">
        <f t="shared" si="68"/>
        <v>0</v>
      </c>
      <c r="AQ880" s="13" t="str">
        <f t="shared" si="69"/>
        <v>OMS/PAC oorzaakOMS-Infrastructuur</v>
      </c>
    </row>
    <row r="881" spans="1:43" x14ac:dyDescent="0.25">
      <c r="A881" s="15" t="s">
        <v>3747</v>
      </c>
      <c r="B881" s="15" t="s">
        <v>1628</v>
      </c>
      <c r="C881" s="15">
        <v>25</v>
      </c>
      <c r="D881" s="15" t="s">
        <v>3793</v>
      </c>
      <c r="E881" s="94">
        <v>200005251</v>
      </c>
      <c r="F881" s="15">
        <v>200009212</v>
      </c>
      <c r="G881" s="15" t="s">
        <v>11925</v>
      </c>
      <c r="H881" s="15" t="s">
        <v>11925</v>
      </c>
      <c r="I881" s="15" t="s">
        <v>11925</v>
      </c>
      <c r="J881" s="15"/>
      <c r="K881" s="15"/>
      <c r="L881" s="15"/>
      <c r="M881" s="15"/>
      <c r="N881" s="15"/>
      <c r="O881" s="15"/>
      <c r="P881" s="15"/>
      <c r="Q881" s="15"/>
      <c r="R881" s="15"/>
      <c r="S881" s="15"/>
      <c r="T881" s="38"/>
      <c r="U881" s="95"/>
      <c r="V881" s="95"/>
      <c r="W881" s="95"/>
      <c r="X881" s="95" t="s">
        <v>3748</v>
      </c>
      <c r="Y881" s="95"/>
      <c r="Z881" s="15"/>
      <c r="AA881" s="15"/>
      <c r="AB881" s="39">
        <f t="shared" si="65"/>
        <v>15</v>
      </c>
      <c r="AC881" s="39">
        <f t="shared" si="66"/>
        <v>14</v>
      </c>
      <c r="AD881" s="96" t="s">
        <v>3794</v>
      </c>
      <c r="AE881" s="15" t="str">
        <f t="shared" si="67"/>
        <v/>
      </c>
      <c r="AF881" s="39"/>
      <c r="AG881" s="39" t="s">
        <v>1560</v>
      </c>
      <c r="AH881" s="39" t="s">
        <v>1561</v>
      </c>
      <c r="AI881" s="39" t="s">
        <v>1561</v>
      </c>
      <c r="AJ881" s="39" t="s">
        <v>1561</v>
      </c>
      <c r="AK881" s="39" t="s">
        <v>1561</v>
      </c>
      <c r="AL881" s="15"/>
      <c r="AM881" s="15"/>
      <c r="AN881" s="15"/>
      <c r="AO881" s="39"/>
      <c r="AP881" s="89">
        <f t="shared" si="68"/>
        <v>0</v>
      </c>
      <c r="AQ881" s="13" t="str">
        <f t="shared" si="69"/>
        <v>OMS/PAC oorzaakOverige/Anders</v>
      </c>
    </row>
    <row r="882" spans="1:43" x14ac:dyDescent="0.25">
      <c r="A882" s="15" t="s">
        <v>3795</v>
      </c>
      <c r="B882" s="15" t="s">
        <v>1750</v>
      </c>
      <c r="C882" s="15"/>
      <c r="D882" s="15"/>
      <c r="E882" s="94">
        <v>200009213</v>
      </c>
      <c r="F882" s="15"/>
      <c r="G882" s="15" t="s">
        <v>11926</v>
      </c>
      <c r="H882" s="15" t="s">
        <v>11926</v>
      </c>
      <c r="I882" s="15" t="s">
        <v>11926</v>
      </c>
      <c r="J882" s="15"/>
      <c r="K882" s="15"/>
      <c r="L882" s="15"/>
      <c r="M882" s="15"/>
      <c r="N882" s="15"/>
      <c r="O882" s="15"/>
      <c r="P882" s="15"/>
      <c r="Q882" s="15"/>
      <c r="R882" s="15"/>
      <c r="S882" s="15"/>
      <c r="T882" s="38"/>
      <c r="U882" s="95"/>
      <c r="V882" s="95"/>
      <c r="W882" s="95"/>
      <c r="X882" s="95"/>
      <c r="Y882" s="95"/>
      <c r="Z882" s="15"/>
      <c r="AA882" s="15"/>
      <c r="AB882" s="39">
        <f t="shared" si="65"/>
        <v>12</v>
      </c>
      <c r="AC882" s="39">
        <f t="shared" si="66"/>
        <v>0</v>
      </c>
      <c r="AD882" s="96" t="s">
        <v>3796</v>
      </c>
      <c r="AE882" s="15" t="str">
        <f t="shared" si="67"/>
        <v/>
      </c>
      <c r="AF882" s="39"/>
      <c r="AG882" s="39" t="s">
        <v>1560</v>
      </c>
      <c r="AH882" s="39" t="s">
        <v>1561</v>
      </c>
      <c r="AI882" s="39" t="s">
        <v>1561</v>
      </c>
      <c r="AJ882" s="39" t="s">
        <v>1561</v>
      </c>
      <c r="AK882" s="39" t="s">
        <v>1561</v>
      </c>
      <c r="AL882" s="15"/>
      <c r="AM882" s="15"/>
      <c r="AN882" s="15"/>
      <c r="AO882" s="39"/>
      <c r="AP882" s="89">
        <f t="shared" si="68"/>
        <v>0</v>
      </c>
      <c r="AQ882" s="13" t="str">
        <f t="shared" si="69"/>
        <v>OMS/PAC Toel</v>
      </c>
    </row>
    <row r="883" spans="1:43" x14ac:dyDescent="0.25">
      <c r="A883" s="15" t="s">
        <v>3797</v>
      </c>
      <c r="B883" s="15" t="s">
        <v>1628</v>
      </c>
      <c r="C883" s="15">
        <v>1</v>
      </c>
      <c r="D883" s="15" t="s">
        <v>3798</v>
      </c>
      <c r="E883" s="94">
        <v>200001381</v>
      </c>
      <c r="F883" s="15">
        <v>200001584</v>
      </c>
      <c r="G883" s="15" t="s">
        <v>3799</v>
      </c>
      <c r="H883" s="15" t="s">
        <v>3799</v>
      </c>
      <c r="I883" s="15" t="s">
        <v>3799</v>
      </c>
      <c r="J883" s="15"/>
      <c r="K883" s="15"/>
      <c r="L883" s="15"/>
      <c r="M883" s="15" t="s">
        <v>3800</v>
      </c>
      <c r="N883" s="15" t="s">
        <v>3800</v>
      </c>
      <c r="O883" s="15" t="s">
        <v>3800</v>
      </c>
      <c r="P883" s="15"/>
      <c r="Q883" s="15"/>
      <c r="R883" s="15"/>
      <c r="S883" s="15" t="s">
        <v>1642</v>
      </c>
      <c r="T883" s="38">
        <v>4</v>
      </c>
      <c r="U883" s="95"/>
      <c r="V883" s="95"/>
      <c r="W883" s="95"/>
      <c r="X883" s="95"/>
      <c r="Y883" s="95"/>
      <c r="Z883" s="15"/>
      <c r="AA883" s="15"/>
      <c r="AB883" s="39">
        <f t="shared" si="65"/>
        <v>16</v>
      </c>
      <c r="AC883" s="39">
        <f t="shared" si="66"/>
        <v>12</v>
      </c>
      <c r="AD883" s="96" t="s">
        <v>3801</v>
      </c>
      <c r="AE883" s="15" t="str">
        <f t="shared" si="67"/>
        <v/>
      </c>
      <c r="AF883" s="39"/>
      <c r="AG883" s="39" t="s">
        <v>1560</v>
      </c>
      <c r="AH883" s="39" t="s">
        <v>1561</v>
      </c>
      <c r="AI883" s="39" t="s">
        <v>1561</v>
      </c>
      <c r="AJ883" s="39" t="s">
        <v>1561</v>
      </c>
      <c r="AK883" s="39" t="s">
        <v>1561</v>
      </c>
      <c r="AL883" s="15"/>
      <c r="AM883" s="15"/>
      <c r="AN883" s="15"/>
      <c r="AO883" s="39"/>
      <c r="AP883" s="89">
        <f t="shared" si="68"/>
        <v>0</v>
      </c>
      <c r="AQ883" s="13" t="str">
        <f t="shared" si="69"/>
        <v>Omstandigh. pijnBij beweging</v>
      </c>
    </row>
    <row r="884" spans="1:43" x14ac:dyDescent="0.25">
      <c r="A884" s="15" t="s">
        <v>3797</v>
      </c>
      <c r="B884" s="15" t="s">
        <v>1628</v>
      </c>
      <c r="C884" s="15">
        <v>2</v>
      </c>
      <c r="D884" s="15" t="s">
        <v>3802</v>
      </c>
      <c r="E884" s="94">
        <v>200001381</v>
      </c>
      <c r="F884" s="15">
        <v>200001585</v>
      </c>
      <c r="G884" s="15" t="s">
        <v>3799</v>
      </c>
      <c r="H884" s="15" t="s">
        <v>3799</v>
      </c>
      <c r="I884" s="15" t="s">
        <v>3799</v>
      </c>
      <c r="J884" s="15"/>
      <c r="K884" s="15"/>
      <c r="L884" s="15"/>
      <c r="M884" s="15" t="s">
        <v>3803</v>
      </c>
      <c r="N884" s="15" t="s">
        <v>3803</v>
      </c>
      <c r="O884" s="15" t="s">
        <v>3803</v>
      </c>
      <c r="P884" s="15"/>
      <c r="Q884" s="15"/>
      <c r="R884" s="15"/>
      <c r="S884" s="15" t="s">
        <v>1642</v>
      </c>
      <c r="T884" s="38">
        <v>4</v>
      </c>
      <c r="U884" s="95"/>
      <c r="V884" s="95"/>
      <c r="W884" s="95"/>
      <c r="X884" s="95"/>
      <c r="Y884" s="95"/>
      <c r="Z884" s="15"/>
      <c r="AA884" s="15"/>
      <c r="AB884" s="39">
        <f t="shared" si="65"/>
        <v>16</v>
      </c>
      <c r="AC884" s="39">
        <f t="shared" si="66"/>
        <v>8</v>
      </c>
      <c r="AD884" s="96" t="s">
        <v>3804</v>
      </c>
      <c r="AE884" s="15" t="str">
        <f t="shared" si="67"/>
        <v/>
      </c>
      <c r="AF884" s="39"/>
      <c r="AG884" s="39" t="s">
        <v>1560</v>
      </c>
      <c r="AH884" s="39" t="s">
        <v>1561</v>
      </c>
      <c r="AI884" s="39" t="s">
        <v>1561</v>
      </c>
      <c r="AJ884" s="39" t="s">
        <v>1561</v>
      </c>
      <c r="AK884" s="39" t="s">
        <v>1561</v>
      </c>
      <c r="AL884" s="15"/>
      <c r="AM884" s="15"/>
      <c r="AN884" s="15"/>
      <c r="AO884" s="39"/>
      <c r="AP884" s="89">
        <f t="shared" si="68"/>
        <v>0</v>
      </c>
      <c r="AQ884" s="13" t="str">
        <f t="shared" si="69"/>
        <v>Omstandigh. pijnSpontaan</v>
      </c>
    </row>
    <row r="885" spans="1:43" x14ac:dyDescent="0.25">
      <c r="A885" s="15" t="s">
        <v>3805</v>
      </c>
      <c r="B885" s="15" t="s">
        <v>1608</v>
      </c>
      <c r="C885" s="15">
        <v>1</v>
      </c>
      <c r="D885" s="15" t="s">
        <v>3806</v>
      </c>
      <c r="E885" s="94">
        <v>200001464</v>
      </c>
      <c r="F885" s="15">
        <v>200001648</v>
      </c>
      <c r="G885" s="15" t="s">
        <v>3807</v>
      </c>
      <c r="H885" s="15" t="s">
        <v>3807</v>
      </c>
      <c r="I885" s="15" t="s">
        <v>3807</v>
      </c>
      <c r="J885" s="15"/>
      <c r="K885" s="15"/>
      <c r="L885" s="15"/>
      <c r="M885" s="15" t="s">
        <v>3808</v>
      </c>
      <c r="N885" s="15" t="s">
        <v>3808</v>
      </c>
      <c r="O885" s="15" t="s">
        <v>3808</v>
      </c>
      <c r="P885" s="15"/>
      <c r="Q885" s="15"/>
      <c r="R885" s="15"/>
      <c r="S885" s="15" t="s">
        <v>1575</v>
      </c>
      <c r="T885" s="38">
        <v>15</v>
      </c>
      <c r="U885" s="95"/>
      <c r="V885" s="95"/>
      <c r="W885" s="95"/>
      <c r="X885" s="95"/>
      <c r="Y885" s="95"/>
      <c r="Z885" s="15"/>
      <c r="AA885" s="15"/>
      <c r="AB885" s="39">
        <f t="shared" si="65"/>
        <v>17</v>
      </c>
      <c r="AC885" s="39">
        <f t="shared" si="66"/>
        <v>7</v>
      </c>
      <c r="AD885" s="96" t="s">
        <v>3809</v>
      </c>
      <c r="AE885" s="15" t="str">
        <f t="shared" si="67"/>
        <v/>
      </c>
      <c r="AF885" s="39"/>
      <c r="AG885" s="39" t="s">
        <v>1560</v>
      </c>
      <c r="AH885" s="39" t="s">
        <v>1561</v>
      </c>
      <c r="AI885" s="39" t="s">
        <v>1561</v>
      </c>
      <c r="AJ885" s="39" t="s">
        <v>1561</v>
      </c>
      <c r="AK885" s="39" t="s">
        <v>1561</v>
      </c>
      <c r="AL885" s="15"/>
      <c r="AM885" s="15"/>
      <c r="AN885" s="15"/>
      <c r="AO885" s="39"/>
      <c r="AP885" s="89">
        <f t="shared" si="68"/>
        <v>0</v>
      </c>
      <c r="AQ885" s="13" t="str">
        <f t="shared" si="69"/>
        <v>Onder invloed vanAlcohol</v>
      </c>
    </row>
    <row r="886" spans="1:43" x14ac:dyDescent="0.25">
      <c r="A886" s="15" t="s">
        <v>3805</v>
      </c>
      <c r="B886" s="15" t="s">
        <v>1608</v>
      </c>
      <c r="C886" s="15">
        <v>2</v>
      </c>
      <c r="D886" s="15" t="s">
        <v>3810</v>
      </c>
      <c r="E886" s="94">
        <v>200001464</v>
      </c>
      <c r="F886" s="15">
        <v>200001649</v>
      </c>
      <c r="G886" s="15" t="s">
        <v>3807</v>
      </c>
      <c r="H886" s="15" t="s">
        <v>3807</v>
      </c>
      <c r="I886" s="15" t="s">
        <v>3807</v>
      </c>
      <c r="J886" s="15"/>
      <c r="K886" s="15"/>
      <c r="L886" s="15"/>
      <c r="M886" s="15" t="s">
        <v>3811</v>
      </c>
      <c r="N886" s="15" t="s">
        <v>3811</v>
      </c>
      <c r="O886" s="15" t="s">
        <v>3811</v>
      </c>
      <c r="P886" s="15"/>
      <c r="Q886" s="15"/>
      <c r="R886" s="15"/>
      <c r="S886" s="15" t="s">
        <v>1575</v>
      </c>
      <c r="T886" s="38">
        <v>15</v>
      </c>
      <c r="U886" s="95"/>
      <c r="V886" s="95"/>
      <c r="W886" s="95"/>
      <c r="X886" s="95"/>
      <c r="Y886" s="95"/>
      <c r="Z886" s="15"/>
      <c r="AA886" s="15"/>
      <c r="AB886" s="39">
        <f t="shared" si="65"/>
        <v>17</v>
      </c>
      <c r="AC886" s="39">
        <f t="shared" si="66"/>
        <v>5</v>
      </c>
      <c r="AD886" s="96" t="s">
        <v>3812</v>
      </c>
      <c r="AE886" s="15" t="str">
        <f t="shared" si="67"/>
        <v/>
      </c>
      <c r="AF886" s="39"/>
      <c r="AG886" s="39" t="s">
        <v>1560</v>
      </c>
      <c r="AH886" s="39" t="s">
        <v>1561</v>
      </c>
      <c r="AI886" s="39" t="s">
        <v>1561</v>
      </c>
      <c r="AJ886" s="39" t="s">
        <v>1561</v>
      </c>
      <c r="AK886" s="39" t="s">
        <v>1561</v>
      </c>
      <c r="AL886" s="15"/>
      <c r="AM886" s="15"/>
      <c r="AN886" s="15"/>
      <c r="AO886" s="39"/>
      <c r="AP886" s="89">
        <f t="shared" si="68"/>
        <v>0</v>
      </c>
      <c r="AQ886" s="13" t="str">
        <f t="shared" si="69"/>
        <v>Onder invloed vanDrugs</v>
      </c>
    </row>
    <row r="887" spans="1:43" x14ac:dyDescent="0.25">
      <c r="A887" s="15" t="s">
        <v>3805</v>
      </c>
      <c r="B887" s="15" t="s">
        <v>1608</v>
      </c>
      <c r="C887" s="15">
        <v>3</v>
      </c>
      <c r="D887" s="15" t="s">
        <v>3813</v>
      </c>
      <c r="E887" s="94">
        <v>200001464</v>
      </c>
      <c r="F887" s="15">
        <v>200001650</v>
      </c>
      <c r="G887" s="15" t="s">
        <v>3807</v>
      </c>
      <c r="H887" s="15" t="s">
        <v>3807</v>
      </c>
      <c r="I887" s="15" t="s">
        <v>3807</v>
      </c>
      <c r="J887" s="15"/>
      <c r="K887" s="15"/>
      <c r="L887" s="15"/>
      <c r="M887" s="15" t="s">
        <v>3814</v>
      </c>
      <c r="N887" s="15" t="s">
        <v>3814</v>
      </c>
      <c r="O887" s="15" t="s">
        <v>3814</v>
      </c>
      <c r="P887" s="15"/>
      <c r="Q887" s="15"/>
      <c r="R887" s="15"/>
      <c r="S887" s="15" t="s">
        <v>1575</v>
      </c>
      <c r="T887" s="38">
        <v>15</v>
      </c>
      <c r="U887" s="95"/>
      <c r="V887" s="95"/>
      <c r="W887" s="95"/>
      <c r="X887" s="95"/>
      <c r="Y887" s="95"/>
      <c r="Z887" s="15"/>
      <c r="AA887" s="15"/>
      <c r="AB887" s="39">
        <f t="shared" si="65"/>
        <v>17</v>
      </c>
      <c r="AC887" s="39">
        <f t="shared" si="66"/>
        <v>10</v>
      </c>
      <c r="AD887" s="96" t="s">
        <v>3815</v>
      </c>
      <c r="AE887" s="15" t="str">
        <f t="shared" si="67"/>
        <v/>
      </c>
      <c r="AF887" s="39"/>
      <c r="AG887" s="39" t="s">
        <v>1560</v>
      </c>
      <c r="AH887" s="39" t="s">
        <v>1561</v>
      </c>
      <c r="AI887" s="39" t="s">
        <v>1561</v>
      </c>
      <c r="AJ887" s="39" t="s">
        <v>1561</v>
      </c>
      <c r="AK887" s="39" t="s">
        <v>1561</v>
      </c>
      <c r="AL887" s="15"/>
      <c r="AM887" s="15"/>
      <c r="AN887" s="15"/>
      <c r="AO887" s="39"/>
      <c r="AP887" s="89">
        <f t="shared" si="68"/>
        <v>0</v>
      </c>
      <c r="AQ887" s="13" t="str">
        <f t="shared" si="69"/>
        <v>Onder invloed vanMedicijnen</v>
      </c>
    </row>
    <row r="888" spans="1:43" x14ac:dyDescent="0.25">
      <c r="A888" s="15" t="s">
        <v>3805</v>
      </c>
      <c r="B888" s="15" t="s">
        <v>1608</v>
      </c>
      <c r="C888" s="15">
        <v>4</v>
      </c>
      <c r="D888" s="15" t="s">
        <v>3816</v>
      </c>
      <c r="E888" s="94">
        <v>200001464</v>
      </c>
      <c r="F888" s="15">
        <v>200035885</v>
      </c>
      <c r="G888" s="15" t="s">
        <v>3807</v>
      </c>
      <c r="H888" s="15" t="s">
        <v>3807</v>
      </c>
      <c r="I888" s="15" t="s">
        <v>3807</v>
      </c>
      <c r="J888" s="15"/>
      <c r="K888" s="15"/>
      <c r="L888" s="15"/>
      <c r="M888" s="15" t="s">
        <v>3817</v>
      </c>
      <c r="N888" s="15" t="s">
        <v>3817</v>
      </c>
      <c r="O888" s="15" t="s">
        <v>3817</v>
      </c>
      <c r="P888" s="15"/>
      <c r="Q888" s="15"/>
      <c r="R888" s="15"/>
      <c r="S888" s="15" t="s">
        <v>1575</v>
      </c>
      <c r="T888" s="38">
        <v>15</v>
      </c>
      <c r="U888" s="95"/>
      <c r="V888" s="95"/>
      <c r="W888" s="95"/>
      <c r="X888" s="95"/>
      <c r="Y888" s="95"/>
      <c r="Z888" s="15"/>
      <c r="AA888" s="15"/>
      <c r="AB888" s="39">
        <f t="shared" si="65"/>
        <v>17</v>
      </c>
      <c r="AC888" s="39">
        <f t="shared" si="66"/>
        <v>8</v>
      </c>
      <c r="AD888" s="96" t="s">
        <v>3818</v>
      </c>
      <c r="AE888" s="15" t="str">
        <f t="shared" si="67"/>
        <v/>
      </c>
      <c r="AF888" s="39"/>
      <c r="AG888" s="39" t="s">
        <v>1560</v>
      </c>
      <c r="AH888" s="39" t="s">
        <v>1561</v>
      </c>
      <c r="AI888" s="39" t="s">
        <v>1561</v>
      </c>
      <c r="AJ888" s="39" t="s">
        <v>1561</v>
      </c>
      <c r="AK888" s="39" t="s">
        <v>1561</v>
      </c>
      <c r="AL888" s="15"/>
      <c r="AM888" s="15"/>
      <c r="AN888" s="15"/>
      <c r="AO888" s="39"/>
      <c r="AP888" s="89">
        <f t="shared" si="68"/>
        <v>0</v>
      </c>
      <c r="AQ888" s="13" t="str">
        <f t="shared" si="69"/>
        <v>Onder invloed vanOnbekend</v>
      </c>
    </row>
    <row r="889" spans="1:43" x14ac:dyDescent="0.25">
      <c r="A889" s="15" t="s">
        <v>3819</v>
      </c>
      <c r="B889" s="15" t="s">
        <v>1608</v>
      </c>
      <c r="C889" s="15">
        <v>1</v>
      </c>
      <c r="D889" s="15" t="s">
        <v>12108</v>
      </c>
      <c r="E889" s="94">
        <v>200012550</v>
      </c>
      <c r="F889" s="15">
        <v>200040123</v>
      </c>
      <c r="G889" s="15" t="s">
        <v>11937</v>
      </c>
      <c r="H889" s="15" t="s">
        <v>11937</v>
      </c>
      <c r="I889" s="15" t="s">
        <v>11937</v>
      </c>
      <c r="J889" s="15"/>
      <c r="K889" s="15"/>
      <c r="L889" s="15"/>
      <c r="M889" s="15" t="s">
        <v>11929</v>
      </c>
      <c r="N889" s="15" t="s">
        <v>11929</v>
      </c>
      <c r="O889" s="15" t="s">
        <v>11929</v>
      </c>
      <c r="P889" s="15"/>
      <c r="Q889" s="15"/>
      <c r="R889" s="15"/>
      <c r="S889" s="15"/>
      <c r="T889" s="38"/>
      <c r="U889" s="95"/>
      <c r="V889" s="95"/>
      <c r="W889" s="95"/>
      <c r="X889" s="95"/>
      <c r="Y889" s="95"/>
      <c r="Z889" s="15"/>
      <c r="AA889" s="15"/>
      <c r="AB889" s="39">
        <f t="shared" si="65"/>
        <v>20</v>
      </c>
      <c r="AC889" s="39">
        <f t="shared" si="66"/>
        <v>15</v>
      </c>
      <c r="AD889" s="96" t="s">
        <v>3820</v>
      </c>
      <c r="AE889" s="15" t="str">
        <f t="shared" si="67"/>
        <v>(Brandstofopslag)</v>
      </c>
      <c r="AF889" s="39"/>
      <c r="AG889" s="39" t="s">
        <v>1560</v>
      </c>
      <c r="AH889" s="39" t="s">
        <v>1561</v>
      </c>
      <c r="AI889" s="39" t="s">
        <v>1561</v>
      </c>
      <c r="AJ889" s="39" t="s">
        <v>1613</v>
      </c>
      <c r="AK889" s="39" t="s">
        <v>1613</v>
      </c>
      <c r="AL889" s="15"/>
      <c r="AM889" s="15" t="s">
        <v>12108</v>
      </c>
      <c r="AN889" s="15"/>
      <c r="AO889" s="39"/>
      <c r="AP889" s="89">
        <f t="shared" si="68"/>
        <v>15</v>
      </c>
      <c r="AQ889" s="13" t="str">
        <f t="shared" si="69"/>
        <v>Onderdeel agr. bedr.Brandstofopslag</v>
      </c>
    </row>
    <row r="890" spans="1:43" x14ac:dyDescent="0.25">
      <c r="A890" s="15" t="s">
        <v>3819</v>
      </c>
      <c r="B890" s="15" t="s">
        <v>1608</v>
      </c>
      <c r="C890" s="15">
        <v>2</v>
      </c>
      <c r="D890" s="38" t="s">
        <v>12109</v>
      </c>
      <c r="E890" s="94">
        <v>200012550</v>
      </c>
      <c r="F890" s="15">
        <v>200040124</v>
      </c>
      <c r="G890" s="15" t="s">
        <v>11937</v>
      </c>
      <c r="H890" s="15" t="s">
        <v>11937</v>
      </c>
      <c r="I890" s="15" t="s">
        <v>11937</v>
      </c>
      <c r="J890" s="15"/>
      <c r="K890" s="15"/>
      <c r="L890" s="15"/>
      <c r="M890" s="15" t="s">
        <v>11930</v>
      </c>
      <c r="N890" s="15" t="s">
        <v>11930</v>
      </c>
      <c r="O890" s="15" t="s">
        <v>11930</v>
      </c>
      <c r="P890" s="15"/>
      <c r="Q890" s="15"/>
      <c r="R890" s="15"/>
      <c r="S890" s="15"/>
      <c r="T890" s="38"/>
      <c r="U890" s="95"/>
      <c r="V890" s="95"/>
      <c r="W890" s="95"/>
      <c r="X890" s="95"/>
      <c r="Y890" s="95"/>
      <c r="Z890" s="15"/>
      <c r="AA890" s="15"/>
      <c r="AB890" s="39">
        <f t="shared" si="65"/>
        <v>20</v>
      </c>
      <c r="AC890" s="39">
        <f t="shared" si="66"/>
        <v>17</v>
      </c>
      <c r="AD890" s="96" t="s">
        <v>3821</v>
      </c>
      <c r="AE890" s="15" t="str">
        <f t="shared" si="67"/>
        <v>(Chemicalienopslag)</v>
      </c>
      <c r="AF890" s="39"/>
      <c r="AG890" s="39" t="s">
        <v>1560</v>
      </c>
      <c r="AH890" s="39" t="s">
        <v>1561</v>
      </c>
      <c r="AI890" s="39" t="s">
        <v>1561</v>
      </c>
      <c r="AJ890" s="39" t="s">
        <v>1613</v>
      </c>
      <c r="AK890" s="39" t="s">
        <v>1613</v>
      </c>
      <c r="AL890" s="15"/>
      <c r="AM890" s="15" t="s">
        <v>12109</v>
      </c>
      <c r="AN890" s="15"/>
      <c r="AO890" s="39"/>
      <c r="AP890" s="89">
        <f t="shared" si="68"/>
        <v>17</v>
      </c>
      <c r="AQ890" s="13" t="str">
        <f t="shared" si="69"/>
        <v>Onderdeel agr. bedr.Chemicalienopslag</v>
      </c>
    </row>
    <row r="891" spans="1:43" x14ac:dyDescent="0.25">
      <c r="A891" s="15" t="s">
        <v>3819</v>
      </c>
      <c r="B891" s="15" t="s">
        <v>1608</v>
      </c>
      <c r="C891" s="15">
        <v>3</v>
      </c>
      <c r="D891" s="15" t="s">
        <v>3822</v>
      </c>
      <c r="E891" s="94">
        <v>200012550</v>
      </c>
      <c r="F891" s="15">
        <v>200032743</v>
      </c>
      <c r="G891" s="15" t="s">
        <v>11937</v>
      </c>
      <c r="H891" s="15" t="s">
        <v>11937</v>
      </c>
      <c r="I891" s="15" t="s">
        <v>11937</v>
      </c>
      <c r="J891" s="15"/>
      <c r="K891" s="15"/>
      <c r="L891" s="15"/>
      <c r="M891" s="15" t="s">
        <v>11932</v>
      </c>
      <c r="N891" s="15" t="s">
        <v>11932</v>
      </c>
      <c r="O891" s="15" t="s">
        <v>11932</v>
      </c>
      <c r="P891" s="15"/>
      <c r="Q891" s="15"/>
      <c r="R891" s="15"/>
      <c r="S891" s="15"/>
      <c r="T891" s="38"/>
      <c r="U891" s="95"/>
      <c r="V891" s="95"/>
      <c r="W891" s="95"/>
      <c r="X891" s="95"/>
      <c r="Y891" s="95"/>
      <c r="Z891" s="15"/>
      <c r="AA891" s="15"/>
      <c r="AB891" s="39">
        <f t="shared" si="65"/>
        <v>20</v>
      </c>
      <c r="AC891" s="39">
        <f t="shared" si="66"/>
        <v>19</v>
      </c>
      <c r="AD891" s="96" t="s">
        <v>3823</v>
      </c>
      <c r="AE891" s="15" t="str">
        <f t="shared" si="67"/>
        <v>(Gier-/Drijfmestopslag)</v>
      </c>
      <c r="AF891" s="39"/>
      <c r="AG891" s="39" t="s">
        <v>1560</v>
      </c>
      <c r="AH891" s="39" t="s">
        <v>1561</v>
      </c>
      <c r="AI891" s="39" t="s">
        <v>1561</v>
      </c>
      <c r="AJ891" s="39" t="s">
        <v>1613</v>
      </c>
      <c r="AK891" s="39" t="s">
        <v>1613</v>
      </c>
      <c r="AL891" s="15"/>
      <c r="AM891" s="15" t="s">
        <v>12110</v>
      </c>
      <c r="AN891" s="15"/>
      <c r="AO891" s="39"/>
      <c r="AP891" s="89">
        <f t="shared" si="68"/>
        <v>21</v>
      </c>
      <c r="AQ891" s="13" t="str">
        <f t="shared" si="69"/>
        <v>Onderdeel agr. bedr.Gier-/Drijfmestopsl</v>
      </c>
    </row>
    <row r="892" spans="1:43" x14ac:dyDescent="0.25">
      <c r="A892" s="15" t="s">
        <v>3819</v>
      </c>
      <c r="B892" s="15" t="s">
        <v>1608</v>
      </c>
      <c r="C892" s="15">
        <v>4</v>
      </c>
      <c r="D892" s="15" t="s">
        <v>3824</v>
      </c>
      <c r="E892" s="94">
        <v>200012550</v>
      </c>
      <c r="F892" s="15">
        <v>200040125</v>
      </c>
      <c r="G892" s="15" t="s">
        <v>11937</v>
      </c>
      <c r="H892" s="15" t="s">
        <v>11937</v>
      </c>
      <c r="I892" s="15" t="s">
        <v>11937</v>
      </c>
      <c r="J892" s="15"/>
      <c r="K892" s="15"/>
      <c r="L892" s="15"/>
      <c r="M892" s="15" t="s">
        <v>11933</v>
      </c>
      <c r="N892" s="15" t="s">
        <v>11933</v>
      </c>
      <c r="O892" s="15" t="s">
        <v>11933</v>
      </c>
      <c r="P892" s="15"/>
      <c r="Q892" s="15"/>
      <c r="R892" s="15"/>
      <c r="S892" s="15"/>
      <c r="T892" s="38"/>
      <c r="U892" s="95"/>
      <c r="V892" s="95"/>
      <c r="W892" s="95"/>
      <c r="X892" s="95"/>
      <c r="Y892" s="95"/>
      <c r="Z892" s="15"/>
      <c r="AA892" s="15"/>
      <c r="AB892" s="39">
        <f t="shared" si="65"/>
        <v>20</v>
      </c>
      <c r="AC892" s="39">
        <f t="shared" si="66"/>
        <v>3</v>
      </c>
      <c r="AD892" s="96" t="s">
        <v>3825</v>
      </c>
      <c r="AE892" s="15" t="str">
        <f t="shared" si="67"/>
        <v>(Kas)</v>
      </c>
      <c r="AF892" s="39"/>
      <c r="AG892" s="39" t="s">
        <v>1560</v>
      </c>
      <c r="AH892" s="39" t="s">
        <v>1561</v>
      </c>
      <c r="AI892" s="39" t="s">
        <v>1561</v>
      </c>
      <c r="AJ892" s="39" t="s">
        <v>1613</v>
      </c>
      <c r="AK892" s="39" t="s">
        <v>1613</v>
      </c>
      <c r="AL892" s="15"/>
      <c r="AM892" s="15" t="s">
        <v>3824</v>
      </c>
      <c r="AN892" s="15"/>
      <c r="AO892" s="39"/>
      <c r="AP892" s="89">
        <f t="shared" si="68"/>
        <v>3</v>
      </c>
      <c r="AQ892" s="13" t="str">
        <f t="shared" si="69"/>
        <v>Onderdeel agr. bedr.Kas</v>
      </c>
    </row>
    <row r="893" spans="1:43" x14ac:dyDescent="0.25">
      <c r="A893" s="15" t="s">
        <v>3819</v>
      </c>
      <c r="B893" s="15" t="s">
        <v>1608</v>
      </c>
      <c r="C893" s="15">
        <v>5</v>
      </c>
      <c r="D893" s="15" t="s">
        <v>3826</v>
      </c>
      <c r="E893" s="94">
        <v>200012550</v>
      </c>
      <c r="F893" s="15">
        <v>200040126</v>
      </c>
      <c r="G893" s="15" t="s">
        <v>11937</v>
      </c>
      <c r="H893" s="15" t="s">
        <v>11937</v>
      </c>
      <c r="I893" s="15" t="s">
        <v>11937</v>
      </c>
      <c r="J893" s="15"/>
      <c r="K893" s="15"/>
      <c r="L893" s="15"/>
      <c r="M893" s="15" t="s">
        <v>11934</v>
      </c>
      <c r="N893" s="15" t="s">
        <v>11934</v>
      </c>
      <c r="O893" s="15" t="s">
        <v>11934</v>
      </c>
      <c r="P893" s="15"/>
      <c r="Q893" s="15"/>
      <c r="R893" s="15"/>
      <c r="S893" s="15"/>
      <c r="T893" s="38"/>
      <c r="U893" s="95"/>
      <c r="V893" s="95"/>
      <c r="W893" s="95"/>
      <c r="X893" s="95"/>
      <c r="Y893" s="95"/>
      <c r="Z893" s="15"/>
      <c r="AA893" s="15"/>
      <c r="AB893" s="39">
        <f t="shared" si="65"/>
        <v>20</v>
      </c>
      <c r="AC893" s="39">
        <f t="shared" si="66"/>
        <v>7</v>
      </c>
      <c r="AD893" s="96" t="s">
        <v>3827</v>
      </c>
      <c r="AE893" s="15" t="str">
        <f t="shared" si="67"/>
        <v>(Koelcel)</v>
      </c>
      <c r="AF893" s="39"/>
      <c r="AG893" s="39" t="s">
        <v>1560</v>
      </c>
      <c r="AH893" s="39" t="s">
        <v>1561</v>
      </c>
      <c r="AI893" s="39" t="s">
        <v>1561</v>
      </c>
      <c r="AJ893" s="39" t="s">
        <v>1613</v>
      </c>
      <c r="AK893" s="39" t="s">
        <v>1613</v>
      </c>
      <c r="AL893" s="15"/>
      <c r="AM893" s="15" t="s">
        <v>3826</v>
      </c>
      <c r="AN893" s="15"/>
      <c r="AO893" s="39"/>
      <c r="AP893" s="89">
        <f t="shared" si="68"/>
        <v>7</v>
      </c>
      <c r="AQ893" s="13" t="str">
        <f t="shared" si="69"/>
        <v>Onderdeel agr. bedr.Koelcel</v>
      </c>
    </row>
    <row r="894" spans="1:43" x14ac:dyDescent="0.25">
      <c r="A894" s="15" t="s">
        <v>3819</v>
      </c>
      <c r="B894" s="15" t="s">
        <v>1608</v>
      </c>
      <c r="C894" s="15">
        <v>6</v>
      </c>
      <c r="D894" s="15" t="s">
        <v>12111</v>
      </c>
      <c r="E894" s="94">
        <v>200012550</v>
      </c>
      <c r="F894" s="15">
        <v>200040127</v>
      </c>
      <c r="G894" s="15" t="s">
        <v>11937</v>
      </c>
      <c r="H894" s="15" t="s">
        <v>11937</v>
      </c>
      <c r="I894" s="15" t="s">
        <v>11937</v>
      </c>
      <c r="J894" s="15"/>
      <c r="K894" s="15"/>
      <c r="L894" s="15"/>
      <c r="M894" s="15" t="s">
        <v>11936</v>
      </c>
      <c r="N894" s="15" t="s">
        <v>11936</v>
      </c>
      <c r="O894" s="15" t="s">
        <v>11936</v>
      </c>
      <c r="P894" s="15"/>
      <c r="Q894" s="15"/>
      <c r="R894" s="15"/>
      <c r="S894" s="15"/>
      <c r="T894" s="38"/>
      <c r="U894" s="95"/>
      <c r="V894" s="95"/>
      <c r="W894" s="95"/>
      <c r="X894" s="95"/>
      <c r="Y894" s="95"/>
      <c r="Z894" s="15"/>
      <c r="AA894" s="15"/>
      <c r="AB894" s="39">
        <f t="shared" si="65"/>
        <v>20</v>
      </c>
      <c r="AC894" s="39">
        <f t="shared" si="66"/>
        <v>15</v>
      </c>
      <c r="AD894" s="96" t="s">
        <v>3828</v>
      </c>
      <c r="AE894" s="15" t="str">
        <f t="shared" si="67"/>
        <v>(Kunstmestopslag)</v>
      </c>
      <c r="AF894" s="39"/>
      <c r="AG894" s="39" t="s">
        <v>1560</v>
      </c>
      <c r="AH894" s="39" t="s">
        <v>1561</v>
      </c>
      <c r="AI894" s="39" t="s">
        <v>1561</v>
      </c>
      <c r="AJ894" s="39" t="s">
        <v>1613</v>
      </c>
      <c r="AK894" s="39" t="s">
        <v>1613</v>
      </c>
      <c r="AL894" s="15"/>
      <c r="AM894" s="15" t="s">
        <v>12111</v>
      </c>
      <c r="AN894" s="15"/>
      <c r="AO894" s="39"/>
      <c r="AP894" s="89">
        <f t="shared" si="68"/>
        <v>15</v>
      </c>
      <c r="AQ894" s="13" t="str">
        <f t="shared" si="69"/>
        <v>Onderdeel agr. bedr.Kunstmestopslag</v>
      </c>
    </row>
    <row r="895" spans="1:43" x14ac:dyDescent="0.25">
      <c r="A895" s="15" t="s">
        <v>3819</v>
      </c>
      <c r="B895" s="15" t="s">
        <v>1608</v>
      </c>
      <c r="C895" s="15">
        <v>7</v>
      </c>
      <c r="D895" s="15" t="s">
        <v>12113</v>
      </c>
      <c r="E895" s="94">
        <v>200012550</v>
      </c>
      <c r="F895" s="15">
        <v>200040128</v>
      </c>
      <c r="G895" s="15" t="s">
        <v>11937</v>
      </c>
      <c r="H895" s="15" t="s">
        <v>11937</v>
      </c>
      <c r="I895" s="15" t="s">
        <v>11937</v>
      </c>
      <c r="J895" s="15"/>
      <c r="K895" s="15"/>
      <c r="L895" s="15"/>
      <c r="M895" s="15" t="s">
        <v>11938</v>
      </c>
      <c r="N895" s="15" t="s">
        <v>11938</v>
      </c>
      <c r="O895" s="15" t="s">
        <v>11938</v>
      </c>
      <c r="P895" s="15"/>
      <c r="Q895" s="15"/>
      <c r="R895" s="15"/>
      <c r="S895" s="15"/>
      <c r="T895" s="38"/>
      <c r="U895" s="95"/>
      <c r="V895" s="95"/>
      <c r="W895" s="95"/>
      <c r="X895" s="95"/>
      <c r="Y895" s="95"/>
      <c r="Z895" s="15"/>
      <c r="AA895" s="15"/>
      <c r="AB895" s="39">
        <f t="shared" si="65"/>
        <v>20</v>
      </c>
      <c r="AC895" s="39">
        <f t="shared" si="66"/>
        <v>14</v>
      </c>
      <c r="AD895" s="96" t="s">
        <v>3829</v>
      </c>
      <c r="AE895" s="15" t="str">
        <f t="shared" si="67"/>
        <v/>
      </c>
      <c r="AF895" s="39"/>
      <c r="AG895" s="39" t="s">
        <v>1560</v>
      </c>
      <c r="AH895" s="39" t="s">
        <v>1561</v>
      </c>
      <c r="AI895" s="39" t="s">
        <v>1561</v>
      </c>
      <c r="AJ895" s="39" t="s">
        <v>1613</v>
      </c>
      <c r="AK895" s="39" t="s">
        <v>1561</v>
      </c>
      <c r="AL895" s="15"/>
      <c r="AM895" s="15"/>
      <c r="AN895" s="15"/>
      <c r="AO895" s="39"/>
      <c r="AP895" s="89">
        <f t="shared" si="68"/>
        <v>0</v>
      </c>
      <c r="AQ895" s="13" t="str">
        <f t="shared" si="69"/>
        <v>Onderdeel agr. bedr.Machineberging</v>
      </c>
    </row>
    <row r="896" spans="1:43" x14ac:dyDescent="0.25">
      <c r="A896" s="15" t="s">
        <v>3819</v>
      </c>
      <c r="B896" s="15" t="s">
        <v>1608</v>
      </c>
      <c r="C896" s="15">
        <v>8</v>
      </c>
      <c r="D896" s="15" t="s">
        <v>12114</v>
      </c>
      <c r="E896" s="94">
        <v>200012550</v>
      </c>
      <c r="F896" s="15">
        <v>200040129</v>
      </c>
      <c r="G896" s="15" t="s">
        <v>11937</v>
      </c>
      <c r="H896" s="15" t="s">
        <v>11937</v>
      </c>
      <c r="I896" s="15" t="s">
        <v>11937</v>
      </c>
      <c r="J896" s="15"/>
      <c r="K896" s="15"/>
      <c r="L896" s="15"/>
      <c r="M896" s="15" t="s">
        <v>11939</v>
      </c>
      <c r="N896" s="15" t="s">
        <v>11939</v>
      </c>
      <c r="O896" s="15" t="s">
        <v>11939</v>
      </c>
      <c r="P896" s="15"/>
      <c r="Q896" s="15"/>
      <c r="R896" s="15"/>
      <c r="S896" s="15"/>
      <c r="T896" s="38"/>
      <c r="U896" s="95"/>
      <c r="V896" s="95"/>
      <c r="W896" s="95"/>
      <c r="X896" s="95"/>
      <c r="Y896" s="95"/>
      <c r="Z896" s="15"/>
      <c r="AA896" s="15"/>
      <c r="AB896" s="39">
        <f t="shared" si="65"/>
        <v>20</v>
      </c>
      <c r="AC896" s="39">
        <f t="shared" si="66"/>
        <v>16</v>
      </c>
      <c r="AD896" s="96" t="s">
        <v>3830</v>
      </c>
      <c r="AE896" s="15" t="str">
        <f t="shared" si="67"/>
        <v/>
      </c>
      <c r="AF896" s="39"/>
      <c r="AG896" s="39" t="s">
        <v>1560</v>
      </c>
      <c r="AH896" s="39" t="s">
        <v>1561</v>
      </c>
      <c r="AI896" s="39" t="s">
        <v>1561</v>
      </c>
      <c r="AJ896" s="39" t="s">
        <v>1613</v>
      </c>
      <c r="AK896" s="39" t="s">
        <v>1561</v>
      </c>
      <c r="AL896" s="15"/>
      <c r="AM896" s="15"/>
      <c r="AN896" s="15"/>
      <c r="AO896" s="39"/>
      <c r="AP896" s="89">
        <f t="shared" si="68"/>
        <v>0</v>
      </c>
      <c r="AQ896" s="13" t="str">
        <f t="shared" si="69"/>
        <v>Onderdeel agr. bedr.Productbewerking</v>
      </c>
    </row>
    <row r="897" spans="1:43" x14ac:dyDescent="0.25">
      <c r="A897" s="15" t="s">
        <v>3819</v>
      </c>
      <c r="B897" s="15" t="s">
        <v>1608</v>
      </c>
      <c r="C897" s="15">
        <v>9</v>
      </c>
      <c r="D897" s="15" t="s">
        <v>12115</v>
      </c>
      <c r="E897" s="94">
        <v>200012550</v>
      </c>
      <c r="F897" s="15">
        <v>200040130</v>
      </c>
      <c r="G897" s="15" t="s">
        <v>11937</v>
      </c>
      <c r="H897" s="15" t="s">
        <v>11937</v>
      </c>
      <c r="I897" s="15" t="s">
        <v>11937</v>
      </c>
      <c r="J897" s="15"/>
      <c r="K897" s="15"/>
      <c r="L897" s="15"/>
      <c r="M897" s="15" t="s">
        <v>11931</v>
      </c>
      <c r="N897" s="15" t="s">
        <v>11931</v>
      </c>
      <c r="O897" s="15" t="s">
        <v>11931</v>
      </c>
      <c r="P897" s="15"/>
      <c r="Q897" s="15"/>
      <c r="R897" s="15"/>
      <c r="S897" s="15"/>
      <c r="T897" s="38"/>
      <c r="U897" s="95"/>
      <c r="V897" s="95"/>
      <c r="W897" s="95"/>
      <c r="X897" s="95"/>
      <c r="Y897" s="95"/>
      <c r="Z897" s="15"/>
      <c r="AA897" s="15"/>
      <c r="AB897" s="39">
        <f t="shared" si="65"/>
        <v>20</v>
      </c>
      <c r="AC897" s="39">
        <f t="shared" si="66"/>
        <v>13</v>
      </c>
      <c r="AD897" s="96" t="s">
        <v>3831</v>
      </c>
      <c r="AE897" s="15" t="str">
        <f t="shared" si="67"/>
        <v/>
      </c>
      <c r="AF897" s="39"/>
      <c r="AG897" s="39" t="s">
        <v>1560</v>
      </c>
      <c r="AH897" s="39" t="s">
        <v>1561</v>
      </c>
      <c r="AI897" s="39" t="s">
        <v>1561</v>
      </c>
      <c r="AJ897" s="39" t="s">
        <v>1613</v>
      </c>
      <c r="AK897" s="39" t="s">
        <v>1561</v>
      </c>
      <c r="AL897" s="15"/>
      <c r="AM897" s="15"/>
      <c r="AN897" s="15"/>
      <c r="AO897" s="39"/>
      <c r="AP897" s="89">
        <f t="shared" si="68"/>
        <v>0</v>
      </c>
      <c r="AQ897" s="13" t="str">
        <f t="shared" si="69"/>
        <v>Onderdeel agr. bedr.Productopslag</v>
      </c>
    </row>
    <row r="898" spans="1:43" x14ac:dyDescent="0.25">
      <c r="A898" s="15" t="s">
        <v>3819</v>
      </c>
      <c r="B898" s="15" t="s">
        <v>1608</v>
      </c>
      <c r="C898" s="15">
        <v>10</v>
      </c>
      <c r="D898" s="15" t="s">
        <v>3832</v>
      </c>
      <c r="E898" s="94">
        <v>200012550</v>
      </c>
      <c r="F898" s="15">
        <v>200040131</v>
      </c>
      <c r="G898" s="15" t="s">
        <v>11937</v>
      </c>
      <c r="H898" s="15" t="s">
        <v>11937</v>
      </c>
      <c r="I898" s="15" t="s">
        <v>11937</v>
      </c>
      <c r="J898" s="15"/>
      <c r="K898" s="15"/>
      <c r="L898" s="15"/>
      <c r="M898" s="15" t="s">
        <v>11940</v>
      </c>
      <c r="N898" s="15" t="s">
        <v>11940</v>
      </c>
      <c r="O898" s="15" t="s">
        <v>11940</v>
      </c>
      <c r="P898" s="15"/>
      <c r="Q898" s="15"/>
      <c r="R898" s="15"/>
      <c r="S898" s="15"/>
      <c r="T898" s="38"/>
      <c r="U898" s="95"/>
      <c r="V898" s="95"/>
      <c r="W898" s="95"/>
      <c r="X898" s="95"/>
      <c r="Y898" s="95"/>
      <c r="Z898" s="15"/>
      <c r="AA898" s="15"/>
      <c r="AB898" s="39">
        <f t="shared" ref="AB898:AB961" si="70">LEN(A898)</f>
        <v>20</v>
      </c>
      <c r="AC898" s="39">
        <f t="shared" ref="AC898:AC961" si="71">LEN(D898)</f>
        <v>4</v>
      </c>
      <c r="AD898" s="96" t="s">
        <v>3833</v>
      </c>
      <c r="AE898" s="15" t="str">
        <f t="shared" ref="AE898:AE961" si="72">IF(CONCATENATE(IF(AI898="Ja",IF(AL898&gt;0,AL898,A898),""),IF(OR(IF(AK898="Ja",IF(AM898&gt;0,AM898,D898),"")="",IF(AI898="Ja",IF(AL898&gt;0,AL898,A898),"")=""),"",": "),IF(AK898="Ja",IF(AM898&gt;0,AM898,D898),""))="","",CONCATENATE("(",CONCATENATE(IF(AI898="Ja",IF(AL898&gt;0,AL898,A898),""),IF(OR(IF(AK898="Ja",IF(AM898&gt;0,AM898,D898),"")="",IF(AI898="Ja",IF(AL898&gt;0,AL898,A898),"")=""),"",": "),IF(AK898="Ja",IF(AM898&gt;0,AM898,D898),"")),")"))</f>
        <v>(Stal)</v>
      </c>
      <c r="AF898" s="39"/>
      <c r="AG898" s="39" t="s">
        <v>1560</v>
      </c>
      <c r="AH898" s="39" t="s">
        <v>1561</v>
      </c>
      <c r="AI898" s="39" t="s">
        <v>1561</v>
      </c>
      <c r="AJ898" s="39" t="s">
        <v>1613</v>
      </c>
      <c r="AK898" s="39" t="s">
        <v>1613</v>
      </c>
      <c r="AL898" s="15"/>
      <c r="AM898" s="15" t="s">
        <v>3832</v>
      </c>
      <c r="AN898" s="15"/>
      <c r="AO898" s="39"/>
      <c r="AP898" s="89">
        <f t="shared" ref="AP898:AP961" si="73">LEN(AM898)</f>
        <v>4</v>
      </c>
      <c r="AQ898" s="13" t="str">
        <f t="shared" ref="AQ898:AQ961" si="74">CONCATENATE(A898,D898)</f>
        <v>Onderdeel agr. bedr.Stal</v>
      </c>
    </row>
    <row r="899" spans="1:43" x14ac:dyDescent="0.25">
      <c r="A899" s="15" t="s">
        <v>3819</v>
      </c>
      <c r="B899" s="15" t="s">
        <v>1608</v>
      </c>
      <c r="C899" s="15">
        <v>11</v>
      </c>
      <c r="D899" s="15" t="s">
        <v>3834</v>
      </c>
      <c r="E899" s="94">
        <v>200012550</v>
      </c>
      <c r="F899" s="15">
        <v>200040132</v>
      </c>
      <c r="G899" s="15" t="s">
        <v>11937</v>
      </c>
      <c r="H899" s="15" t="s">
        <v>11937</v>
      </c>
      <c r="I899" s="15" t="s">
        <v>11937</v>
      </c>
      <c r="J899" s="15"/>
      <c r="K899" s="15"/>
      <c r="L899" s="15"/>
      <c r="M899" s="15" t="s">
        <v>11935</v>
      </c>
      <c r="N899" s="15" t="s">
        <v>11935</v>
      </c>
      <c r="O899" s="15" t="s">
        <v>11935</v>
      </c>
      <c r="P899" s="15"/>
      <c r="Q899" s="15"/>
      <c r="R899" s="15"/>
      <c r="S899" s="15"/>
      <c r="T899" s="38"/>
      <c r="U899" s="95"/>
      <c r="V899" s="95"/>
      <c r="W899" s="95"/>
      <c r="X899" s="95"/>
      <c r="Y899" s="95"/>
      <c r="Z899" s="15"/>
      <c r="AA899" s="15"/>
      <c r="AB899" s="39">
        <f t="shared" si="70"/>
        <v>20</v>
      </c>
      <c r="AC899" s="39">
        <f t="shared" si="71"/>
        <v>10</v>
      </c>
      <c r="AD899" s="96" t="s">
        <v>3835</v>
      </c>
      <c r="AE899" s="15" t="str">
        <f t="shared" si="72"/>
        <v/>
      </c>
      <c r="AF899" s="39"/>
      <c r="AG899" s="39" t="s">
        <v>1560</v>
      </c>
      <c r="AH899" s="39" t="s">
        <v>1561</v>
      </c>
      <c r="AI899" s="39" t="s">
        <v>1561</v>
      </c>
      <c r="AJ899" s="39" t="s">
        <v>1613</v>
      </c>
      <c r="AK899" s="39" t="s">
        <v>1561</v>
      </c>
      <c r="AL899" s="15"/>
      <c r="AM899" s="15"/>
      <c r="AN899" s="15"/>
      <c r="AO899" s="39"/>
      <c r="AP899" s="89">
        <f t="shared" si="73"/>
        <v>0</v>
      </c>
      <c r="AQ899" s="13" t="str">
        <f t="shared" si="74"/>
        <v>Onderdeel agr. bedr.Voeropslag</v>
      </c>
    </row>
    <row r="900" spans="1:43" x14ac:dyDescent="0.25">
      <c r="A900" s="15" t="s">
        <v>3836</v>
      </c>
      <c r="B900" s="15" t="s">
        <v>1608</v>
      </c>
      <c r="C900" s="15">
        <v>1</v>
      </c>
      <c r="D900" s="15" t="s">
        <v>3837</v>
      </c>
      <c r="E900" s="94">
        <v>200000353</v>
      </c>
      <c r="F900" s="15">
        <v>200040133</v>
      </c>
      <c r="G900" s="15" t="s">
        <v>3838</v>
      </c>
      <c r="H900" s="15" t="s">
        <v>3838</v>
      </c>
      <c r="I900" s="15" t="s">
        <v>3838</v>
      </c>
      <c r="J900" s="15"/>
      <c r="K900" s="15">
        <v>91</v>
      </c>
      <c r="L900" s="15"/>
      <c r="M900" s="15" t="s">
        <v>11941</v>
      </c>
      <c r="N900" s="15" t="s">
        <v>11941</v>
      </c>
      <c r="O900" s="15" t="s">
        <v>11941</v>
      </c>
      <c r="P900" s="15"/>
      <c r="Q900" s="15"/>
      <c r="R900" s="15"/>
      <c r="S900" s="15" t="s">
        <v>1765</v>
      </c>
      <c r="T900" s="38">
        <v>7</v>
      </c>
      <c r="U900" s="95"/>
      <c r="V900" s="95"/>
      <c r="W900" s="95"/>
      <c r="X900" s="95"/>
      <c r="Y900" s="95"/>
      <c r="Z900" s="15"/>
      <c r="AA900" s="15"/>
      <c r="AB900" s="39">
        <f t="shared" si="70"/>
        <v>16</v>
      </c>
      <c r="AC900" s="39">
        <f t="shared" si="71"/>
        <v>6</v>
      </c>
      <c r="AD900" s="96" t="s">
        <v>3839</v>
      </c>
      <c r="AE900" s="15" t="str">
        <f t="shared" si="72"/>
        <v/>
      </c>
      <c r="AF900" s="39"/>
      <c r="AG900" s="39" t="s">
        <v>1560</v>
      </c>
      <c r="AH900" s="39" t="s">
        <v>1561</v>
      </c>
      <c r="AI900" s="39" t="s">
        <v>1561</v>
      </c>
      <c r="AJ900" s="39" t="s">
        <v>1613</v>
      </c>
      <c r="AK900" s="39" t="s">
        <v>1561</v>
      </c>
      <c r="AL900" s="15"/>
      <c r="AM900" s="15"/>
      <c r="AN900" s="15"/>
      <c r="AO900" s="39"/>
      <c r="AP900" s="89">
        <f t="shared" si="73"/>
        <v>0</v>
      </c>
      <c r="AQ900" s="13" t="str">
        <f t="shared" si="74"/>
        <v>Onderdeel gebouwBalkon</v>
      </c>
    </row>
    <row r="901" spans="1:43" x14ac:dyDescent="0.25">
      <c r="A901" s="15" t="s">
        <v>3836</v>
      </c>
      <c r="B901" s="15" t="s">
        <v>1608</v>
      </c>
      <c r="C901" s="15">
        <v>2</v>
      </c>
      <c r="D901" s="15" t="s">
        <v>3840</v>
      </c>
      <c r="E901" s="94">
        <v>200000353</v>
      </c>
      <c r="F901" s="15">
        <v>200005060</v>
      </c>
      <c r="G901" s="15" t="s">
        <v>3838</v>
      </c>
      <c r="H901" s="15" t="s">
        <v>3838</v>
      </c>
      <c r="I901" s="15" t="s">
        <v>3838</v>
      </c>
      <c r="J901" s="15"/>
      <c r="K901" s="15">
        <v>91</v>
      </c>
      <c r="L901" s="15"/>
      <c r="M901" s="15" t="s">
        <v>3841</v>
      </c>
      <c r="N901" s="15" t="s">
        <v>3841</v>
      </c>
      <c r="O901" s="15" t="s">
        <v>3841</v>
      </c>
      <c r="P901" s="15"/>
      <c r="Q901" s="15"/>
      <c r="R901" s="15"/>
      <c r="S901" s="15" t="s">
        <v>1765</v>
      </c>
      <c r="T901" s="38">
        <v>7</v>
      </c>
      <c r="U901" s="95"/>
      <c r="V901" s="95"/>
      <c r="W901" s="95"/>
      <c r="X901" s="95"/>
      <c r="Y901" s="95"/>
      <c r="Z901" s="15"/>
      <c r="AA901" s="15"/>
      <c r="AB901" s="39">
        <f t="shared" si="70"/>
        <v>16</v>
      </c>
      <c r="AC901" s="39">
        <f t="shared" si="71"/>
        <v>14</v>
      </c>
      <c r="AD901" s="96" t="s">
        <v>3842</v>
      </c>
      <c r="AE901" s="15" t="str">
        <f t="shared" si="72"/>
        <v/>
      </c>
      <c r="AF901" s="39"/>
      <c r="AG901" s="39" t="s">
        <v>1560</v>
      </c>
      <c r="AH901" s="39" t="s">
        <v>1561</v>
      </c>
      <c r="AI901" s="39" t="s">
        <v>1561</v>
      </c>
      <c r="AJ901" s="39" t="s">
        <v>1613</v>
      </c>
      <c r="AK901" s="39" t="s">
        <v>1561</v>
      </c>
      <c r="AL901" s="15"/>
      <c r="AM901" s="15"/>
      <c r="AN901" s="15"/>
      <c r="AO901" s="39"/>
      <c r="AP901" s="89">
        <f t="shared" si="73"/>
        <v>0</v>
      </c>
      <c r="AQ901" s="13" t="str">
        <f t="shared" si="74"/>
        <v>Onderdeel gebouwBerging/Garage</v>
      </c>
    </row>
    <row r="902" spans="1:43" x14ac:dyDescent="0.25">
      <c r="A902" s="15" t="s">
        <v>3836</v>
      </c>
      <c r="B902" s="15" t="s">
        <v>1608</v>
      </c>
      <c r="C902" s="15">
        <v>3</v>
      </c>
      <c r="D902" s="15" t="s">
        <v>3843</v>
      </c>
      <c r="E902" s="94">
        <v>200000353</v>
      </c>
      <c r="F902" s="15">
        <v>200000700</v>
      </c>
      <c r="G902" s="15" t="s">
        <v>3838</v>
      </c>
      <c r="H902" s="15" t="s">
        <v>3838</v>
      </c>
      <c r="I902" s="15" t="s">
        <v>3838</v>
      </c>
      <c r="J902" s="15"/>
      <c r="K902" s="15">
        <v>91</v>
      </c>
      <c r="L902" s="15"/>
      <c r="M902" s="15" t="s">
        <v>3844</v>
      </c>
      <c r="N902" s="15" t="s">
        <v>3844</v>
      </c>
      <c r="O902" s="15" t="s">
        <v>3844</v>
      </c>
      <c r="P902" s="15"/>
      <c r="Q902" s="15"/>
      <c r="R902" s="15"/>
      <c r="S902" s="15" t="s">
        <v>1765</v>
      </c>
      <c r="T902" s="38">
        <v>7</v>
      </c>
      <c r="U902" s="95"/>
      <c r="V902" s="95"/>
      <c r="W902" s="95"/>
      <c r="X902" s="95"/>
      <c r="Y902" s="95"/>
      <c r="Z902" s="15"/>
      <c r="AA902" s="15"/>
      <c r="AB902" s="39">
        <f t="shared" si="70"/>
        <v>16</v>
      </c>
      <c r="AC902" s="39">
        <f t="shared" si="71"/>
        <v>3</v>
      </c>
      <c r="AD902" s="96" t="s">
        <v>3845</v>
      </c>
      <c r="AE902" s="15" t="str">
        <f t="shared" si="72"/>
        <v>(Dak)</v>
      </c>
      <c r="AF902" s="39"/>
      <c r="AG902" s="39" t="s">
        <v>1560</v>
      </c>
      <c r="AH902" s="39" t="s">
        <v>1561</v>
      </c>
      <c r="AI902" s="39" t="s">
        <v>1561</v>
      </c>
      <c r="AJ902" s="39" t="s">
        <v>1613</v>
      </c>
      <c r="AK902" s="39" t="s">
        <v>1613</v>
      </c>
      <c r="AL902" s="15"/>
      <c r="AM902" s="15" t="s">
        <v>3843</v>
      </c>
      <c r="AN902" s="15"/>
      <c r="AO902" s="39"/>
      <c r="AP902" s="89">
        <f t="shared" si="73"/>
        <v>3</v>
      </c>
      <c r="AQ902" s="13" t="str">
        <f t="shared" si="74"/>
        <v>Onderdeel gebouwDak</v>
      </c>
    </row>
    <row r="903" spans="1:43" x14ac:dyDescent="0.25">
      <c r="A903" s="15" t="s">
        <v>3836</v>
      </c>
      <c r="B903" s="15" t="s">
        <v>1608</v>
      </c>
      <c r="C903" s="15">
        <v>4</v>
      </c>
      <c r="D903" s="15" t="s">
        <v>6371</v>
      </c>
      <c r="E903" s="94">
        <v>200000353</v>
      </c>
      <c r="F903" s="15">
        <v>200001492</v>
      </c>
      <c r="G903" s="15" t="s">
        <v>3838</v>
      </c>
      <c r="H903" s="15" t="s">
        <v>3838</v>
      </c>
      <c r="I903" s="15" t="s">
        <v>3838</v>
      </c>
      <c r="J903" s="15"/>
      <c r="K903" s="15">
        <v>91</v>
      </c>
      <c r="L903" s="15"/>
      <c r="M903" s="15" t="s">
        <v>3846</v>
      </c>
      <c r="N903" s="15" t="s">
        <v>3846</v>
      </c>
      <c r="O903" s="15" t="s">
        <v>3846</v>
      </c>
      <c r="P903" s="15"/>
      <c r="Q903" s="15"/>
      <c r="R903" s="15"/>
      <c r="S903" s="15" t="s">
        <v>1765</v>
      </c>
      <c r="T903" s="38">
        <v>7</v>
      </c>
      <c r="U903" s="95"/>
      <c r="V903" s="95"/>
      <c r="W903" s="95"/>
      <c r="X903" s="95"/>
      <c r="Y903" s="95"/>
      <c r="Z903" s="15"/>
      <c r="AA903" s="15"/>
      <c r="AB903" s="39">
        <f t="shared" si="70"/>
        <v>16</v>
      </c>
      <c r="AC903" s="39">
        <f t="shared" si="71"/>
        <v>19</v>
      </c>
      <c r="AD903" s="96" t="s">
        <v>3847</v>
      </c>
      <c r="AE903" s="15" t="str">
        <f t="shared" si="72"/>
        <v>(Hoogsp.ruimte)</v>
      </c>
      <c r="AF903" s="39"/>
      <c r="AG903" s="39" t="s">
        <v>1560</v>
      </c>
      <c r="AH903" s="39" t="s">
        <v>1561</v>
      </c>
      <c r="AI903" s="39" t="s">
        <v>1561</v>
      </c>
      <c r="AJ903" s="39" t="s">
        <v>1613</v>
      </c>
      <c r="AK903" s="39" t="s">
        <v>1613</v>
      </c>
      <c r="AL903" s="15"/>
      <c r="AM903" s="15" t="s">
        <v>3848</v>
      </c>
      <c r="AN903" s="15"/>
      <c r="AO903" s="39"/>
      <c r="AP903" s="89">
        <f t="shared" si="73"/>
        <v>13</v>
      </c>
      <c r="AQ903" s="13" t="str">
        <f t="shared" si="74"/>
        <v>Onderdeel gebouwHoogspanningsruimte</v>
      </c>
    </row>
    <row r="904" spans="1:43" x14ac:dyDescent="0.25">
      <c r="A904" s="15" t="s">
        <v>3836</v>
      </c>
      <c r="B904" s="15" t="s">
        <v>1608</v>
      </c>
      <c r="C904" s="15">
        <v>5</v>
      </c>
      <c r="D904" s="15" t="s">
        <v>3849</v>
      </c>
      <c r="E904" s="94">
        <v>200000353</v>
      </c>
      <c r="F904" s="15">
        <v>200000702</v>
      </c>
      <c r="G904" s="15" t="s">
        <v>3838</v>
      </c>
      <c r="H904" s="15" t="s">
        <v>3838</v>
      </c>
      <c r="I904" s="15" t="s">
        <v>3838</v>
      </c>
      <c r="J904" s="15"/>
      <c r="K904" s="15">
        <v>91</v>
      </c>
      <c r="L904" s="15"/>
      <c r="M904" s="15" t="s">
        <v>3850</v>
      </c>
      <c r="N904" s="15" t="s">
        <v>3850</v>
      </c>
      <c r="O904" s="15" t="s">
        <v>3850</v>
      </c>
      <c r="P904" s="15"/>
      <c r="Q904" s="15"/>
      <c r="R904" s="15"/>
      <c r="S904" s="15" t="s">
        <v>1765</v>
      </c>
      <c r="T904" s="38">
        <v>7</v>
      </c>
      <c r="U904" s="95"/>
      <c r="V904" s="95"/>
      <c r="W904" s="95"/>
      <c r="X904" s="95"/>
      <c r="Y904" s="95"/>
      <c r="Z904" s="15"/>
      <c r="AA904" s="15"/>
      <c r="AB904" s="39">
        <f t="shared" si="70"/>
        <v>16</v>
      </c>
      <c r="AC904" s="39">
        <f t="shared" si="71"/>
        <v>17</v>
      </c>
      <c r="AD904" s="96" t="s">
        <v>3851</v>
      </c>
      <c r="AE904" s="15" t="str">
        <f t="shared" si="72"/>
        <v/>
      </c>
      <c r="AF904" s="39"/>
      <c r="AG904" s="39" t="s">
        <v>1560</v>
      </c>
      <c r="AH904" s="39" t="s">
        <v>1561</v>
      </c>
      <c r="AI904" s="39" t="s">
        <v>1561</v>
      </c>
      <c r="AJ904" s="39" t="s">
        <v>1613</v>
      </c>
      <c r="AK904" s="39" t="s">
        <v>1561</v>
      </c>
      <c r="AL904" s="15"/>
      <c r="AM904" s="15"/>
      <c r="AN904" s="15"/>
      <c r="AO904" s="39"/>
      <c r="AP904" s="89">
        <f t="shared" si="73"/>
        <v>0</v>
      </c>
      <c r="AQ904" s="13" t="str">
        <f t="shared" si="74"/>
        <v>Onderdeel gebouwKelder/Souterrain</v>
      </c>
    </row>
    <row r="905" spans="1:43" x14ac:dyDescent="0.25">
      <c r="A905" s="15" t="s">
        <v>3836</v>
      </c>
      <c r="B905" s="15" t="s">
        <v>1608</v>
      </c>
      <c r="C905" s="15">
        <v>6</v>
      </c>
      <c r="D905" s="15" t="s">
        <v>3852</v>
      </c>
      <c r="E905" s="94">
        <v>200000353</v>
      </c>
      <c r="F905" s="15">
        <v>200001489</v>
      </c>
      <c r="G905" s="15" t="s">
        <v>3838</v>
      </c>
      <c r="H905" s="15" t="s">
        <v>3838</v>
      </c>
      <c r="I905" s="15" t="s">
        <v>3838</v>
      </c>
      <c r="J905" s="15"/>
      <c r="K905" s="15">
        <v>91</v>
      </c>
      <c r="L905" s="15"/>
      <c r="M905" s="15" t="s">
        <v>3853</v>
      </c>
      <c r="N905" s="15" t="s">
        <v>3853</v>
      </c>
      <c r="O905" s="15" t="s">
        <v>3853</v>
      </c>
      <c r="P905" s="15"/>
      <c r="Q905" s="15"/>
      <c r="R905" s="15"/>
      <c r="S905" s="15" t="s">
        <v>1765</v>
      </c>
      <c r="T905" s="38">
        <v>7</v>
      </c>
      <c r="U905" s="95"/>
      <c r="V905" s="95"/>
      <c r="W905" s="95"/>
      <c r="X905" s="95"/>
      <c r="Y905" s="95"/>
      <c r="Z905" s="15"/>
      <c r="AA905" s="15"/>
      <c r="AB905" s="39">
        <f t="shared" si="70"/>
        <v>16</v>
      </c>
      <c r="AC905" s="39">
        <f t="shared" si="71"/>
        <v>6</v>
      </c>
      <c r="AD905" s="96" t="s">
        <v>3854</v>
      </c>
      <c r="AE905" s="15" t="str">
        <f t="shared" si="72"/>
        <v/>
      </c>
      <c r="AF905" s="39"/>
      <c r="AG905" s="39" t="s">
        <v>1560</v>
      </c>
      <c r="AH905" s="39" t="s">
        <v>1561</v>
      </c>
      <c r="AI905" s="39" t="s">
        <v>1561</v>
      </c>
      <c r="AJ905" s="39" t="s">
        <v>1613</v>
      </c>
      <c r="AK905" s="39" t="s">
        <v>1561</v>
      </c>
      <c r="AL905" s="15"/>
      <c r="AM905" s="15"/>
      <c r="AN905" s="15"/>
      <c r="AO905" s="39"/>
      <c r="AP905" s="89">
        <f t="shared" si="73"/>
        <v>0</v>
      </c>
      <c r="AQ905" s="13" t="str">
        <f t="shared" si="74"/>
        <v>Onderdeel gebouwKeuken</v>
      </c>
    </row>
    <row r="906" spans="1:43" x14ac:dyDescent="0.25">
      <c r="A906" s="15" t="s">
        <v>3836</v>
      </c>
      <c r="B906" s="15" t="s">
        <v>1608</v>
      </c>
      <c r="C906" s="15">
        <v>7</v>
      </c>
      <c r="D906" s="15" t="s">
        <v>3855</v>
      </c>
      <c r="E906" s="94">
        <v>200000353</v>
      </c>
      <c r="F906" s="15">
        <v>200005059</v>
      </c>
      <c r="G906" s="15" t="s">
        <v>3838</v>
      </c>
      <c r="H906" s="15" t="s">
        <v>3838</v>
      </c>
      <c r="I906" s="15" t="s">
        <v>3838</v>
      </c>
      <c r="J906" s="15"/>
      <c r="K906" s="15">
        <v>91</v>
      </c>
      <c r="L906" s="15"/>
      <c r="M906" s="15" t="s">
        <v>3856</v>
      </c>
      <c r="N906" s="15" t="s">
        <v>3856</v>
      </c>
      <c r="O906" s="15" t="s">
        <v>3856</v>
      </c>
      <c r="P906" s="15"/>
      <c r="Q906" s="15"/>
      <c r="R906" s="15"/>
      <c r="S906" s="15" t="s">
        <v>1765</v>
      </c>
      <c r="T906" s="38">
        <v>7</v>
      </c>
      <c r="U906" s="95"/>
      <c r="V906" s="95"/>
      <c r="W906" s="95"/>
      <c r="X906" s="95"/>
      <c r="Y906" s="95"/>
      <c r="Z906" s="15"/>
      <c r="AA906" s="15"/>
      <c r="AB906" s="39">
        <f t="shared" si="70"/>
        <v>16</v>
      </c>
      <c r="AC906" s="39">
        <f t="shared" si="71"/>
        <v>12</v>
      </c>
      <c r="AD906" s="96" t="s">
        <v>3857</v>
      </c>
      <c r="AE906" s="15" t="str">
        <f t="shared" si="72"/>
        <v>(Laboratorium)</v>
      </c>
      <c r="AF906" s="39"/>
      <c r="AG906" s="39" t="s">
        <v>1560</v>
      </c>
      <c r="AH906" s="39" t="s">
        <v>1561</v>
      </c>
      <c r="AI906" s="39" t="s">
        <v>1561</v>
      </c>
      <c r="AJ906" s="39" t="s">
        <v>1613</v>
      </c>
      <c r="AK906" s="39" t="s">
        <v>1613</v>
      </c>
      <c r="AL906" s="15"/>
      <c r="AM906" s="15" t="s">
        <v>3855</v>
      </c>
      <c r="AN906" s="15"/>
      <c r="AO906" s="39"/>
      <c r="AP906" s="89">
        <f t="shared" si="73"/>
        <v>12</v>
      </c>
      <c r="AQ906" s="13" t="str">
        <f t="shared" si="74"/>
        <v>Onderdeel gebouwLaboratorium</v>
      </c>
    </row>
    <row r="907" spans="1:43" x14ac:dyDescent="0.25">
      <c r="A907" s="15" t="s">
        <v>3836</v>
      </c>
      <c r="B907" s="15" t="s">
        <v>1608</v>
      </c>
      <c r="C907" s="15">
        <v>8</v>
      </c>
      <c r="D907" s="15" t="s">
        <v>3858</v>
      </c>
      <c r="E907" s="94">
        <v>200000353</v>
      </c>
      <c r="F907" s="15">
        <v>200040134</v>
      </c>
      <c r="G907" s="15" t="s">
        <v>3838</v>
      </c>
      <c r="H907" s="15" t="s">
        <v>3838</v>
      </c>
      <c r="I907" s="15" t="s">
        <v>3838</v>
      </c>
      <c r="J907" s="15"/>
      <c r="K907" s="15">
        <v>91</v>
      </c>
      <c r="L907" s="15"/>
      <c r="M907" s="15" t="s">
        <v>11942</v>
      </c>
      <c r="N907" s="15" t="s">
        <v>11942</v>
      </c>
      <c r="O907" s="15" t="s">
        <v>11942</v>
      </c>
      <c r="P907" s="15"/>
      <c r="Q907" s="15"/>
      <c r="R907" s="15"/>
      <c r="S907" s="15" t="s">
        <v>1765</v>
      </c>
      <c r="T907" s="38">
        <v>7</v>
      </c>
      <c r="U907" s="95"/>
      <c r="V907" s="95"/>
      <c r="W907" s="95"/>
      <c r="X907" s="95"/>
      <c r="Y907" s="95"/>
      <c r="Z907" s="15"/>
      <c r="AA907" s="15"/>
      <c r="AB907" s="39">
        <f t="shared" si="70"/>
        <v>16</v>
      </c>
      <c r="AC907" s="39">
        <f t="shared" si="71"/>
        <v>9</v>
      </c>
      <c r="AD907" s="96" t="s">
        <v>3859</v>
      </c>
      <c r="AE907" s="15" t="str">
        <f t="shared" si="72"/>
        <v/>
      </c>
      <c r="AF907" s="39"/>
      <c r="AG907" s="39" t="s">
        <v>1560</v>
      </c>
      <c r="AH907" s="39" t="s">
        <v>1561</v>
      </c>
      <c r="AI907" s="39" t="s">
        <v>1561</v>
      </c>
      <c r="AJ907" s="39" t="s">
        <v>1613</v>
      </c>
      <c r="AK907" s="39" t="s">
        <v>1561</v>
      </c>
      <c r="AL907" s="15"/>
      <c r="AM907" s="15"/>
      <c r="AN907" s="15"/>
      <c r="AO907" s="39"/>
      <c r="AP907" s="89">
        <f t="shared" si="73"/>
        <v>0</v>
      </c>
      <c r="AQ907" s="13" t="str">
        <f t="shared" si="74"/>
        <v>Onderdeel gebouwMeterkast</v>
      </c>
    </row>
    <row r="908" spans="1:43" x14ac:dyDescent="0.25">
      <c r="A908" s="15" t="s">
        <v>3836</v>
      </c>
      <c r="B908" s="15" t="s">
        <v>1608</v>
      </c>
      <c r="C908" s="15">
        <v>9</v>
      </c>
      <c r="D908" s="15" t="s">
        <v>3860</v>
      </c>
      <c r="E908" s="94">
        <v>200000353</v>
      </c>
      <c r="F908" s="15">
        <v>200032744</v>
      </c>
      <c r="G908" s="15" t="s">
        <v>3838</v>
      </c>
      <c r="H908" s="15" t="s">
        <v>3838</v>
      </c>
      <c r="I908" s="15" t="s">
        <v>3838</v>
      </c>
      <c r="J908" s="15"/>
      <c r="K908" s="15">
        <v>91</v>
      </c>
      <c r="L908" s="15"/>
      <c r="M908" s="15" t="s">
        <v>3861</v>
      </c>
      <c r="N908" s="15" t="s">
        <v>3861</v>
      </c>
      <c r="O908" s="15" t="s">
        <v>3861</v>
      </c>
      <c r="P908" s="15"/>
      <c r="Q908" s="15"/>
      <c r="R908" s="15"/>
      <c r="S908" s="15" t="s">
        <v>1765</v>
      </c>
      <c r="T908" s="38">
        <v>7</v>
      </c>
      <c r="U908" s="95"/>
      <c r="V908" s="95"/>
      <c r="W908" s="95"/>
      <c r="X908" s="95"/>
      <c r="Y908" s="95"/>
      <c r="Z908" s="15"/>
      <c r="AA908" s="15"/>
      <c r="AB908" s="39">
        <f t="shared" si="70"/>
        <v>16</v>
      </c>
      <c r="AC908" s="39">
        <f t="shared" si="71"/>
        <v>13</v>
      </c>
      <c r="AD908" s="96" t="s">
        <v>3862</v>
      </c>
      <c r="AE908" s="15" t="str">
        <f t="shared" si="72"/>
        <v>(Parkeergarage)</v>
      </c>
      <c r="AF908" s="39"/>
      <c r="AG908" s="39" t="s">
        <v>1560</v>
      </c>
      <c r="AH908" s="39" t="s">
        <v>1561</v>
      </c>
      <c r="AI908" s="39" t="s">
        <v>1561</v>
      </c>
      <c r="AJ908" s="39" t="s">
        <v>1613</v>
      </c>
      <c r="AK908" s="39" t="s">
        <v>1613</v>
      </c>
      <c r="AL908" s="15"/>
      <c r="AM908" s="15" t="s">
        <v>3860</v>
      </c>
      <c r="AN908" s="15"/>
      <c r="AO908" s="39"/>
      <c r="AP908" s="89">
        <f t="shared" si="73"/>
        <v>13</v>
      </c>
      <c r="AQ908" s="13" t="str">
        <f t="shared" si="74"/>
        <v>Onderdeel gebouwParkeergarage</v>
      </c>
    </row>
    <row r="909" spans="1:43" x14ac:dyDescent="0.25">
      <c r="A909" s="15" t="s">
        <v>3836</v>
      </c>
      <c r="B909" s="15" t="s">
        <v>1608</v>
      </c>
      <c r="C909" s="15">
        <v>10</v>
      </c>
      <c r="D909" s="15" t="s">
        <v>3863</v>
      </c>
      <c r="E909" s="94">
        <v>200000353</v>
      </c>
      <c r="F909" s="15">
        <v>200000704</v>
      </c>
      <c r="G909" s="15" t="s">
        <v>3838</v>
      </c>
      <c r="H909" s="15" t="s">
        <v>3838</v>
      </c>
      <c r="I909" s="15" t="s">
        <v>3838</v>
      </c>
      <c r="J909" s="15"/>
      <c r="K909" s="15">
        <v>91</v>
      </c>
      <c r="L909" s="15"/>
      <c r="M909" s="15" t="s">
        <v>3864</v>
      </c>
      <c r="N909" s="15" t="s">
        <v>3864</v>
      </c>
      <c r="O909" s="15" t="s">
        <v>3864</v>
      </c>
      <c r="P909" s="15"/>
      <c r="Q909" s="15"/>
      <c r="R909" s="15"/>
      <c r="S909" s="15" t="s">
        <v>1765</v>
      </c>
      <c r="T909" s="38">
        <v>7</v>
      </c>
      <c r="U909" s="95"/>
      <c r="V909" s="95"/>
      <c r="W909" s="95"/>
      <c r="X909" s="95"/>
      <c r="Y909" s="95"/>
      <c r="Z909" s="15"/>
      <c r="AA909" s="15"/>
      <c r="AB909" s="39">
        <f t="shared" si="70"/>
        <v>16</v>
      </c>
      <c r="AC909" s="39">
        <f t="shared" si="71"/>
        <v>9</v>
      </c>
      <c r="AD909" s="96" t="s">
        <v>3865</v>
      </c>
      <c r="AE909" s="15" t="str">
        <f t="shared" si="72"/>
        <v>(Rietendak)</v>
      </c>
      <c r="AF909" s="39"/>
      <c r="AG909" s="39" t="s">
        <v>1560</v>
      </c>
      <c r="AH909" s="39" t="s">
        <v>1561</v>
      </c>
      <c r="AI909" s="39" t="s">
        <v>1561</v>
      </c>
      <c r="AJ909" s="39" t="s">
        <v>1613</v>
      </c>
      <c r="AK909" s="39" t="s">
        <v>1613</v>
      </c>
      <c r="AL909" s="15"/>
      <c r="AM909" s="15" t="s">
        <v>3863</v>
      </c>
      <c r="AN909" s="15"/>
      <c r="AO909" s="39"/>
      <c r="AP909" s="89">
        <f t="shared" si="73"/>
        <v>9</v>
      </c>
      <c r="AQ909" s="13" t="str">
        <f t="shared" si="74"/>
        <v>Onderdeel gebouwRietendak</v>
      </c>
    </row>
    <row r="910" spans="1:43" x14ac:dyDescent="0.25">
      <c r="A910" s="15" t="s">
        <v>3836</v>
      </c>
      <c r="B910" s="15" t="s">
        <v>1608</v>
      </c>
      <c r="C910" s="15">
        <v>11</v>
      </c>
      <c r="D910" s="15" t="s">
        <v>3866</v>
      </c>
      <c r="E910" s="94">
        <v>200000353</v>
      </c>
      <c r="F910" s="15">
        <v>200000705</v>
      </c>
      <c r="G910" s="15" t="s">
        <v>3838</v>
      </c>
      <c r="H910" s="15" t="s">
        <v>3838</v>
      </c>
      <c r="I910" s="15" t="s">
        <v>3838</v>
      </c>
      <c r="J910" s="15"/>
      <c r="K910" s="15">
        <v>91</v>
      </c>
      <c r="L910" s="15"/>
      <c r="M910" s="15" t="s">
        <v>3867</v>
      </c>
      <c r="N910" s="15" t="s">
        <v>3867</v>
      </c>
      <c r="O910" s="15" t="s">
        <v>3867</v>
      </c>
      <c r="P910" s="15"/>
      <c r="Q910" s="15"/>
      <c r="R910" s="15"/>
      <c r="S910" s="15" t="s">
        <v>1765</v>
      </c>
      <c r="T910" s="38">
        <v>7</v>
      </c>
      <c r="U910" s="95"/>
      <c r="V910" s="95"/>
      <c r="W910" s="95"/>
      <c r="X910" s="95"/>
      <c r="Y910" s="95"/>
      <c r="Z910" s="15"/>
      <c r="AA910" s="15"/>
      <c r="AB910" s="39">
        <f t="shared" si="70"/>
        <v>16</v>
      </c>
      <c r="AC910" s="39">
        <f t="shared" si="71"/>
        <v>11</v>
      </c>
      <c r="AD910" s="96" t="s">
        <v>3868</v>
      </c>
      <c r="AE910" s="15" t="str">
        <f t="shared" si="72"/>
        <v>(Schoorsteen)</v>
      </c>
      <c r="AF910" s="39"/>
      <c r="AG910" s="39" t="s">
        <v>1560</v>
      </c>
      <c r="AH910" s="39" t="s">
        <v>1561</v>
      </c>
      <c r="AI910" s="39" t="s">
        <v>1561</v>
      </c>
      <c r="AJ910" s="39" t="s">
        <v>1613</v>
      </c>
      <c r="AK910" s="39" t="s">
        <v>1613</v>
      </c>
      <c r="AL910" s="15"/>
      <c r="AM910" s="15" t="s">
        <v>3866</v>
      </c>
      <c r="AN910" s="15"/>
      <c r="AO910" s="39"/>
      <c r="AP910" s="89">
        <f t="shared" si="73"/>
        <v>11</v>
      </c>
      <c r="AQ910" s="13" t="str">
        <f t="shared" si="74"/>
        <v>Onderdeel gebouwSchoorsteen</v>
      </c>
    </row>
    <row r="911" spans="1:43" x14ac:dyDescent="0.25">
      <c r="A911" s="15" t="s">
        <v>3836</v>
      </c>
      <c r="B911" s="15" t="s">
        <v>1608</v>
      </c>
      <c r="C911" s="15">
        <v>12</v>
      </c>
      <c r="D911" s="15" t="s">
        <v>3869</v>
      </c>
      <c r="E911" s="94">
        <v>200000353</v>
      </c>
      <c r="F911" s="15">
        <v>200040135</v>
      </c>
      <c r="G911" s="15" t="s">
        <v>3838</v>
      </c>
      <c r="H911" s="15" t="s">
        <v>3838</v>
      </c>
      <c r="I911" s="15" t="s">
        <v>3838</v>
      </c>
      <c r="J911" s="15"/>
      <c r="K911" s="15">
        <v>91</v>
      </c>
      <c r="L911" s="15"/>
      <c r="M911" s="15" t="s">
        <v>11943</v>
      </c>
      <c r="N911" s="15" t="s">
        <v>11943</v>
      </c>
      <c r="O911" s="15" t="s">
        <v>11943</v>
      </c>
      <c r="P911" s="15"/>
      <c r="Q911" s="15"/>
      <c r="R911" s="15"/>
      <c r="S911" s="15" t="s">
        <v>1765</v>
      </c>
      <c r="T911" s="38">
        <v>7</v>
      </c>
      <c r="U911" s="95"/>
      <c r="V911" s="95"/>
      <c r="W911" s="95"/>
      <c r="X911" s="95"/>
      <c r="Y911" s="95"/>
      <c r="Z911" s="15"/>
      <c r="AA911" s="15"/>
      <c r="AB911" s="39">
        <f t="shared" si="70"/>
        <v>16</v>
      </c>
      <c r="AC911" s="39">
        <f t="shared" si="71"/>
        <v>11</v>
      </c>
      <c r="AD911" s="96" t="s">
        <v>3870</v>
      </c>
      <c r="AE911" s="15" t="str">
        <f t="shared" si="72"/>
        <v/>
      </c>
      <c r="AF911" s="39"/>
      <c r="AG911" s="39" t="s">
        <v>1560</v>
      </c>
      <c r="AH911" s="39" t="s">
        <v>1561</v>
      </c>
      <c r="AI911" s="39" t="s">
        <v>1561</v>
      </c>
      <c r="AJ911" s="39" t="s">
        <v>1613</v>
      </c>
      <c r="AK911" s="39" t="s">
        <v>1561</v>
      </c>
      <c r="AL911" s="15"/>
      <c r="AM911" s="15"/>
      <c r="AN911" s="15"/>
      <c r="AO911" s="39"/>
      <c r="AP911" s="89">
        <f t="shared" si="73"/>
        <v>0</v>
      </c>
      <c r="AQ911" s="13" t="str">
        <f t="shared" si="74"/>
        <v>Onderdeel gebouwTrappenhuis</v>
      </c>
    </row>
    <row r="912" spans="1:43" x14ac:dyDescent="0.25">
      <c r="A912" s="15" t="s">
        <v>3836</v>
      </c>
      <c r="B912" s="15" t="s">
        <v>1608</v>
      </c>
      <c r="C912" s="15">
        <v>13</v>
      </c>
      <c r="D912" s="15" t="s">
        <v>3871</v>
      </c>
      <c r="E912" s="94">
        <v>200000353</v>
      </c>
      <c r="F912" s="15">
        <v>200001493</v>
      </c>
      <c r="G912" s="15" t="s">
        <v>3838</v>
      </c>
      <c r="H912" s="15" t="s">
        <v>3838</v>
      </c>
      <c r="I912" s="15" t="s">
        <v>3838</v>
      </c>
      <c r="J912" s="15"/>
      <c r="K912" s="15">
        <v>91</v>
      </c>
      <c r="L912" s="15"/>
      <c r="M912" s="15" t="s">
        <v>3872</v>
      </c>
      <c r="N912" s="15" t="s">
        <v>3872</v>
      </c>
      <c r="O912" s="15" t="s">
        <v>3872</v>
      </c>
      <c r="P912" s="15"/>
      <c r="Q912" s="15"/>
      <c r="R912" s="15"/>
      <c r="S912" s="15" t="s">
        <v>1765</v>
      </c>
      <c r="T912" s="38">
        <v>7</v>
      </c>
      <c r="U912" s="95"/>
      <c r="V912" s="95"/>
      <c r="W912" s="95"/>
      <c r="X912" s="95"/>
      <c r="Y912" s="95"/>
      <c r="Z912" s="15"/>
      <c r="AA912" s="15"/>
      <c r="AB912" s="39">
        <f t="shared" si="70"/>
        <v>16</v>
      </c>
      <c r="AC912" s="39">
        <f t="shared" si="71"/>
        <v>6</v>
      </c>
      <c r="AD912" s="96" t="s">
        <v>3873</v>
      </c>
      <c r="AE912" s="15" t="str">
        <f t="shared" si="72"/>
        <v>(Zolder)</v>
      </c>
      <c r="AF912" s="39"/>
      <c r="AG912" s="39" t="s">
        <v>1560</v>
      </c>
      <c r="AH912" s="39" t="s">
        <v>1561</v>
      </c>
      <c r="AI912" s="39" t="s">
        <v>1561</v>
      </c>
      <c r="AJ912" s="39" t="s">
        <v>1613</v>
      </c>
      <c r="AK912" s="39" t="s">
        <v>1613</v>
      </c>
      <c r="AL912" s="15"/>
      <c r="AM912" s="15" t="s">
        <v>3871</v>
      </c>
      <c r="AN912" s="15"/>
      <c r="AO912" s="39"/>
      <c r="AP912" s="89">
        <f t="shared" si="73"/>
        <v>6</v>
      </c>
      <c r="AQ912" s="13" t="str">
        <f t="shared" si="74"/>
        <v>Onderdeel gebouwZolder</v>
      </c>
    </row>
    <row r="913" spans="1:43" x14ac:dyDescent="0.25">
      <c r="A913" s="15" t="s">
        <v>3874</v>
      </c>
      <c r="B913" s="15" t="s">
        <v>1695</v>
      </c>
      <c r="C913" s="15">
        <v>1</v>
      </c>
      <c r="D913" s="15" t="s">
        <v>1613</v>
      </c>
      <c r="E913" s="94">
        <v>200011993</v>
      </c>
      <c r="F913" s="15">
        <v>200035886</v>
      </c>
      <c r="G913" s="15" t="s">
        <v>3875</v>
      </c>
      <c r="H913" s="15" t="s">
        <v>3875</v>
      </c>
      <c r="I913" s="15" t="s">
        <v>3875</v>
      </c>
      <c r="J913" s="15"/>
      <c r="K913" s="15">
        <v>57</v>
      </c>
      <c r="L913" s="15">
        <v>60</v>
      </c>
      <c r="M913" s="15" t="s">
        <v>3876</v>
      </c>
      <c r="N913" s="15" t="s">
        <v>3876</v>
      </c>
      <c r="O913" s="15" t="s">
        <v>3876</v>
      </c>
      <c r="P913" s="15"/>
      <c r="Q913" s="15"/>
      <c r="R913" s="15"/>
      <c r="S913" s="15" t="s">
        <v>1765</v>
      </c>
      <c r="T913" s="38">
        <v>3</v>
      </c>
      <c r="U913" s="95"/>
      <c r="V913" s="95"/>
      <c r="W913" s="95"/>
      <c r="X913" s="95"/>
      <c r="Y913" s="95"/>
      <c r="Z913" s="15"/>
      <c r="AA913" s="15"/>
      <c r="AB913" s="39">
        <f t="shared" si="70"/>
        <v>11</v>
      </c>
      <c r="AC913" s="39">
        <f t="shared" si="71"/>
        <v>2</v>
      </c>
      <c r="AD913" s="96" t="s">
        <v>3877</v>
      </c>
      <c r="AE913" s="15" t="str">
        <f t="shared" si="72"/>
        <v>(Ondergronds)</v>
      </c>
      <c r="AF913" s="39"/>
      <c r="AG913" s="39" t="s">
        <v>1560</v>
      </c>
      <c r="AH913" s="39" t="s">
        <v>1561</v>
      </c>
      <c r="AI913" s="39" t="s">
        <v>1561</v>
      </c>
      <c r="AJ913" s="39" t="s">
        <v>1613</v>
      </c>
      <c r="AK913" s="39" t="s">
        <v>1613</v>
      </c>
      <c r="AL913" s="15"/>
      <c r="AM913" s="15" t="s">
        <v>3874</v>
      </c>
      <c r="AN913" s="15"/>
      <c r="AO913" s="39"/>
      <c r="AP913" s="89">
        <f t="shared" si="73"/>
        <v>11</v>
      </c>
      <c r="AQ913" s="13" t="str">
        <f t="shared" si="74"/>
        <v>OndergrondsJa</v>
      </c>
    </row>
    <row r="914" spans="1:43" x14ac:dyDescent="0.25">
      <c r="A914" s="15" t="s">
        <v>3874</v>
      </c>
      <c r="B914" s="15" t="s">
        <v>1695</v>
      </c>
      <c r="C914" s="15">
        <v>2</v>
      </c>
      <c r="D914" s="15" t="s">
        <v>1561</v>
      </c>
      <c r="E914" s="94">
        <v>200011993</v>
      </c>
      <c r="F914" s="15">
        <v>200035887</v>
      </c>
      <c r="G914" s="15" t="s">
        <v>3875</v>
      </c>
      <c r="H914" s="15" t="s">
        <v>3875</v>
      </c>
      <c r="I914" s="15" t="s">
        <v>3875</v>
      </c>
      <c r="J914" s="15"/>
      <c r="K914" s="15">
        <v>57</v>
      </c>
      <c r="L914" s="15">
        <v>60</v>
      </c>
      <c r="M914" s="15" t="s">
        <v>3878</v>
      </c>
      <c r="N914" s="15" t="s">
        <v>3878</v>
      </c>
      <c r="O914" s="15" t="s">
        <v>3878</v>
      </c>
      <c r="P914" s="15"/>
      <c r="Q914" s="15"/>
      <c r="R914" s="15"/>
      <c r="S914" s="15" t="s">
        <v>1765</v>
      </c>
      <c r="T914" s="38">
        <v>3</v>
      </c>
      <c r="U914" s="95"/>
      <c r="V914" s="95"/>
      <c r="W914" s="95"/>
      <c r="X914" s="95"/>
      <c r="Y914" s="95"/>
      <c r="Z914" s="15"/>
      <c r="AA914" s="15"/>
      <c r="AB914" s="39">
        <f t="shared" si="70"/>
        <v>11</v>
      </c>
      <c r="AC914" s="39">
        <f t="shared" si="71"/>
        <v>3</v>
      </c>
      <c r="AD914" s="96" t="s">
        <v>3879</v>
      </c>
      <c r="AE914" s="15" t="str">
        <f t="shared" si="72"/>
        <v/>
      </c>
      <c r="AF914" s="39"/>
      <c r="AG914" s="39" t="s">
        <v>1560</v>
      </c>
      <c r="AH914" s="39" t="s">
        <v>1561</v>
      </c>
      <c r="AI914" s="39" t="s">
        <v>1561</v>
      </c>
      <c r="AJ914" s="39" t="s">
        <v>1613</v>
      </c>
      <c r="AK914" s="39" t="s">
        <v>1561</v>
      </c>
      <c r="AL914" s="15"/>
      <c r="AM914" s="15"/>
      <c r="AN914" s="15"/>
      <c r="AO914" s="39"/>
      <c r="AP914" s="89">
        <f t="shared" si="73"/>
        <v>0</v>
      </c>
      <c r="AQ914" s="13" t="str">
        <f t="shared" si="74"/>
        <v>OndergrondsNee</v>
      </c>
    </row>
    <row r="915" spans="1:43" ht="60" x14ac:dyDescent="0.25">
      <c r="A915" s="15" t="s">
        <v>5192</v>
      </c>
      <c r="B915" s="15" t="s">
        <v>1628</v>
      </c>
      <c r="C915" s="15">
        <v>1</v>
      </c>
      <c r="D915" s="15" t="s">
        <v>1613</v>
      </c>
      <c r="E915" s="94">
        <v>200014008</v>
      </c>
      <c r="F915" s="15">
        <v>200041335</v>
      </c>
      <c r="G915" s="15" t="s">
        <v>11758</v>
      </c>
      <c r="H915" s="15" t="s">
        <v>11758</v>
      </c>
      <c r="I915" s="15" t="s">
        <v>11758</v>
      </c>
      <c r="J915" s="15"/>
      <c r="K915" s="15"/>
      <c r="L915" s="15"/>
      <c r="M915" s="15" t="s">
        <v>11759</v>
      </c>
      <c r="N915" s="15" t="s">
        <v>11759</v>
      </c>
      <c r="O915" s="15" t="s">
        <v>11759</v>
      </c>
      <c r="P915" s="15"/>
      <c r="Q915" s="15"/>
      <c r="R915" s="15"/>
      <c r="S915" s="15"/>
      <c r="T915" s="38"/>
      <c r="U915" s="95"/>
      <c r="V915" s="95" t="s">
        <v>11761</v>
      </c>
      <c r="W915" s="95"/>
      <c r="X915" s="95"/>
      <c r="Y915" s="95"/>
      <c r="Z915" s="15"/>
      <c r="AA915" s="15"/>
      <c r="AB915" s="39">
        <f t="shared" si="70"/>
        <v>10</v>
      </c>
      <c r="AC915" s="39">
        <f t="shared" si="71"/>
        <v>2</v>
      </c>
      <c r="AD915" s="96" t="s">
        <v>11763</v>
      </c>
      <c r="AE915" s="15" t="str">
        <f t="shared" si="72"/>
        <v/>
      </c>
      <c r="AF915" s="39"/>
      <c r="AG915" s="39" t="s">
        <v>1560</v>
      </c>
      <c r="AH915" s="39" t="s">
        <v>1561</v>
      </c>
      <c r="AI915" s="39" t="s">
        <v>1561</v>
      </c>
      <c r="AJ915" s="39" t="s">
        <v>1561</v>
      </c>
      <c r="AK915" s="39" t="s">
        <v>1561</v>
      </c>
      <c r="AL915" s="15"/>
      <c r="AM915" s="15"/>
      <c r="AN915" s="15"/>
      <c r="AO915" s="39"/>
      <c r="AP915" s="89">
        <f t="shared" si="73"/>
        <v>0</v>
      </c>
      <c r="AQ915" s="13" t="str">
        <f t="shared" si="74"/>
        <v>OntruimingJa</v>
      </c>
    </row>
    <row r="916" spans="1:43" x14ac:dyDescent="0.25">
      <c r="A916" s="15" t="s">
        <v>5192</v>
      </c>
      <c r="B916" s="15" t="s">
        <v>1628</v>
      </c>
      <c r="C916" s="15">
        <v>2</v>
      </c>
      <c r="D916" s="15" t="s">
        <v>1561</v>
      </c>
      <c r="E916" s="94">
        <v>200014008</v>
      </c>
      <c r="F916" s="15">
        <v>200041336</v>
      </c>
      <c r="G916" s="15" t="s">
        <v>11758</v>
      </c>
      <c r="H916" s="15" t="s">
        <v>11758</v>
      </c>
      <c r="I916" s="15" t="s">
        <v>11758</v>
      </c>
      <c r="J916" s="15"/>
      <c r="K916" s="15"/>
      <c r="L916" s="15"/>
      <c r="M916" s="15" t="s">
        <v>11760</v>
      </c>
      <c r="N916" s="15" t="s">
        <v>11760</v>
      </c>
      <c r="O916" s="15" t="s">
        <v>11760</v>
      </c>
      <c r="P916" s="15"/>
      <c r="Q916" s="15"/>
      <c r="R916" s="15"/>
      <c r="S916" s="15"/>
      <c r="T916" s="38"/>
      <c r="U916" s="95"/>
      <c r="V916" s="95"/>
      <c r="W916" s="95"/>
      <c r="X916" s="95"/>
      <c r="Y916" s="95"/>
      <c r="Z916" s="15"/>
      <c r="AA916" s="15"/>
      <c r="AB916" s="39">
        <f t="shared" si="70"/>
        <v>10</v>
      </c>
      <c r="AC916" s="39">
        <f t="shared" si="71"/>
        <v>3</v>
      </c>
      <c r="AD916" s="96" t="s">
        <v>11762</v>
      </c>
      <c r="AE916" s="15" t="str">
        <f t="shared" si="72"/>
        <v/>
      </c>
      <c r="AF916" s="39"/>
      <c r="AG916" s="39" t="s">
        <v>1560</v>
      </c>
      <c r="AH916" s="39" t="s">
        <v>1561</v>
      </c>
      <c r="AI916" s="39" t="s">
        <v>1561</v>
      </c>
      <c r="AJ916" s="39" t="s">
        <v>1561</v>
      </c>
      <c r="AK916" s="39" t="s">
        <v>1561</v>
      </c>
      <c r="AL916" s="15"/>
      <c r="AM916" s="15"/>
      <c r="AN916" s="15"/>
      <c r="AO916" s="39"/>
      <c r="AP916" s="89">
        <f t="shared" si="73"/>
        <v>0</v>
      </c>
      <c r="AQ916" s="13" t="str">
        <f t="shared" si="74"/>
        <v>OntruimingNee</v>
      </c>
    </row>
    <row r="917" spans="1:43" x14ac:dyDescent="0.25">
      <c r="A917" s="15" t="s">
        <v>3880</v>
      </c>
      <c r="B917" s="15" t="s">
        <v>1695</v>
      </c>
      <c r="C917" s="15">
        <v>1</v>
      </c>
      <c r="D917" s="15" t="s">
        <v>1613</v>
      </c>
      <c r="E917" s="94">
        <v>200001382</v>
      </c>
      <c r="F917" s="15">
        <v>200035888</v>
      </c>
      <c r="G917" s="15" t="s">
        <v>3881</v>
      </c>
      <c r="H917" s="15" t="s">
        <v>3881</v>
      </c>
      <c r="I917" s="15" t="s">
        <v>3881</v>
      </c>
      <c r="J917" s="15"/>
      <c r="K917" s="15"/>
      <c r="L917" s="15"/>
      <c r="M917" s="15" t="s">
        <v>3882</v>
      </c>
      <c r="N917" s="15" t="s">
        <v>3882</v>
      </c>
      <c r="O917" s="15" t="s">
        <v>3882</v>
      </c>
      <c r="P917" s="15"/>
      <c r="Q917" s="15"/>
      <c r="R917" s="15"/>
      <c r="S917" s="15"/>
      <c r="T917" s="38"/>
      <c r="U917" s="95"/>
      <c r="V917" s="95"/>
      <c r="W917" s="95"/>
      <c r="X917" s="95"/>
      <c r="Y917" s="95"/>
      <c r="Z917" s="15"/>
      <c r="AA917" s="15"/>
      <c r="AB917" s="39">
        <f t="shared" si="70"/>
        <v>15</v>
      </c>
      <c r="AC917" s="39">
        <f t="shared" si="71"/>
        <v>2</v>
      </c>
      <c r="AD917" s="96" t="s">
        <v>3883</v>
      </c>
      <c r="AE917" s="15" t="str">
        <f t="shared" si="72"/>
        <v/>
      </c>
      <c r="AF917" s="39"/>
      <c r="AG917" s="39" t="s">
        <v>1560</v>
      </c>
      <c r="AH917" s="39" t="s">
        <v>1561</v>
      </c>
      <c r="AI917" s="39" t="s">
        <v>1561</v>
      </c>
      <c r="AJ917" s="39" t="s">
        <v>1561</v>
      </c>
      <c r="AK917" s="39" t="s">
        <v>1561</v>
      </c>
      <c r="AL917" s="15"/>
      <c r="AM917" s="15"/>
      <c r="AN917" s="15"/>
      <c r="AO917" s="39"/>
      <c r="AP917" s="89">
        <f t="shared" si="73"/>
        <v>0</v>
      </c>
      <c r="AQ917" s="13" t="str">
        <f t="shared" si="74"/>
        <v>Openlijk geweldJa</v>
      </c>
    </row>
    <row r="918" spans="1:43" x14ac:dyDescent="0.25">
      <c r="A918" s="15" t="s">
        <v>3880</v>
      </c>
      <c r="B918" s="15" t="s">
        <v>1695</v>
      </c>
      <c r="C918" s="15">
        <v>2</v>
      </c>
      <c r="D918" s="15" t="s">
        <v>1561</v>
      </c>
      <c r="E918" s="94">
        <v>200001382</v>
      </c>
      <c r="F918" s="15">
        <v>200035889</v>
      </c>
      <c r="G918" s="15" t="s">
        <v>3881</v>
      </c>
      <c r="H918" s="15" t="s">
        <v>3881</v>
      </c>
      <c r="I918" s="15" t="s">
        <v>3881</v>
      </c>
      <c r="J918" s="15"/>
      <c r="K918" s="15"/>
      <c r="L918" s="15"/>
      <c r="M918" s="15" t="s">
        <v>3884</v>
      </c>
      <c r="N918" s="15" t="s">
        <v>3884</v>
      </c>
      <c r="O918" s="15" t="s">
        <v>3884</v>
      </c>
      <c r="P918" s="15"/>
      <c r="Q918" s="15"/>
      <c r="R918" s="15"/>
      <c r="S918" s="15"/>
      <c r="T918" s="38"/>
      <c r="U918" s="95"/>
      <c r="V918" s="95"/>
      <c r="W918" s="95"/>
      <c r="X918" s="95"/>
      <c r="Y918" s="95"/>
      <c r="Z918" s="15"/>
      <c r="AA918" s="15"/>
      <c r="AB918" s="39">
        <f t="shared" si="70"/>
        <v>15</v>
      </c>
      <c r="AC918" s="39">
        <f t="shared" si="71"/>
        <v>3</v>
      </c>
      <c r="AD918" s="96" t="s">
        <v>3885</v>
      </c>
      <c r="AE918" s="15" t="str">
        <f t="shared" si="72"/>
        <v/>
      </c>
      <c r="AF918" s="39"/>
      <c r="AG918" s="39" t="s">
        <v>1560</v>
      </c>
      <c r="AH918" s="39" t="s">
        <v>1561</v>
      </c>
      <c r="AI918" s="39" t="s">
        <v>1561</v>
      </c>
      <c r="AJ918" s="39" t="s">
        <v>1561</v>
      </c>
      <c r="AK918" s="39" t="s">
        <v>1561</v>
      </c>
      <c r="AL918" s="15"/>
      <c r="AM918" s="15"/>
      <c r="AN918" s="15"/>
      <c r="AO918" s="39"/>
      <c r="AP918" s="89">
        <f t="shared" si="73"/>
        <v>0</v>
      </c>
      <c r="AQ918" s="13" t="str">
        <f t="shared" si="74"/>
        <v>Openlijk geweldNee</v>
      </c>
    </row>
    <row r="919" spans="1:43" x14ac:dyDescent="0.25">
      <c r="A919" s="15" t="s">
        <v>3886</v>
      </c>
      <c r="B919" s="15" t="s">
        <v>1628</v>
      </c>
      <c r="C919" s="15">
        <v>1</v>
      </c>
      <c r="D919" s="15" t="s">
        <v>3887</v>
      </c>
      <c r="E919" s="94">
        <v>200001383</v>
      </c>
      <c r="F919" s="15">
        <v>200035890</v>
      </c>
      <c r="G919" s="15" t="s">
        <v>3888</v>
      </c>
      <c r="H919" s="15" t="s">
        <v>3888</v>
      </c>
      <c r="I919" s="15" t="s">
        <v>3888</v>
      </c>
      <c r="J919" s="15"/>
      <c r="K919" s="15"/>
      <c r="L919" s="15">
        <v>10</v>
      </c>
      <c r="M919" s="15" t="s">
        <v>3889</v>
      </c>
      <c r="N919" s="15" t="s">
        <v>3889</v>
      </c>
      <c r="O919" s="15" t="s">
        <v>3889</v>
      </c>
      <c r="P919" s="15"/>
      <c r="Q919" s="15"/>
      <c r="R919" s="15"/>
      <c r="S919" s="15" t="s">
        <v>1933</v>
      </c>
      <c r="T919" s="38">
        <v>6</v>
      </c>
      <c r="U919" s="95"/>
      <c r="V919" s="95"/>
      <c r="W919" s="95"/>
      <c r="X919" s="95"/>
      <c r="Y919" s="95"/>
      <c r="Z919" s="15"/>
      <c r="AA919" s="15"/>
      <c r="AB919" s="39">
        <f t="shared" si="70"/>
        <v>8</v>
      </c>
      <c r="AC919" s="39">
        <f t="shared" si="71"/>
        <v>6</v>
      </c>
      <c r="AD919" s="96" t="s">
        <v>3890</v>
      </c>
      <c r="AE919" s="15" t="str">
        <f t="shared" si="72"/>
        <v/>
      </c>
      <c r="AF919" s="39"/>
      <c r="AG919" s="39" t="s">
        <v>1560</v>
      </c>
      <c r="AH919" s="39" t="s">
        <v>1561</v>
      </c>
      <c r="AI919" s="39" t="s">
        <v>1561</v>
      </c>
      <c r="AJ919" s="39" t="s">
        <v>1561</v>
      </c>
      <c r="AK919" s="39" t="s">
        <v>1561</v>
      </c>
      <c r="AL919" s="15"/>
      <c r="AM919" s="15"/>
      <c r="AN919" s="15"/>
      <c r="AO919" s="39"/>
      <c r="AP919" s="89">
        <f t="shared" si="73"/>
        <v>0</v>
      </c>
      <c r="AQ919" s="13" t="str">
        <f t="shared" si="74"/>
        <v>Ops AmbuCode 5</v>
      </c>
    </row>
    <row r="920" spans="1:43" x14ac:dyDescent="0.25">
      <c r="A920" s="15" t="s">
        <v>3886</v>
      </c>
      <c r="B920" s="15" t="s">
        <v>1628</v>
      </c>
      <c r="C920" s="15">
        <v>2</v>
      </c>
      <c r="D920" s="15" t="s">
        <v>3891</v>
      </c>
      <c r="E920" s="94">
        <v>200001383</v>
      </c>
      <c r="F920" s="15">
        <v>200009601</v>
      </c>
      <c r="G920" s="15" t="s">
        <v>3888</v>
      </c>
      <c r="H920" s="15" t="s">
        <v>3888</v>
      </c>
      <c r="I920" s="15" t="s">
        <v>3888</v>
      </c>
      <c r="J920" s="15"/>
      <c r="K920" s="15"/>
      <c r="L920" s="15">
        <v>10</v>
      </c>
      <c r="M920" s="15" t="s">
        <v>3892</v>
      </c>
      <c r="N920" s="15" t="s">
        <v>3892</v>
      </c>
      <c r="O920" s="15" t="s">
        <v>3892</v>
      </c>
      <c r="P920" s="15"/>
      <c r="Q920" s="15"/>
      <c r="R920" s="15"/>
      <c r="S920" s="15" t="s">
        <v>1933</v>
      </c>
      <c r="T920" s="38">
        <v>6</v>
      </c>
      <c r="U920" s="95"/>
      <c r="V920" s="95"/>
      <c r="W920" s="95"/>
      <c r="X920" s="95"/>
      <c r="Y920" s="95"/>
      <c r="Z920" s="15"/>
      <c r="AA920" s="15"/>
      <c r="AB920" s="39">
        <f t="shared" si="70"/>
        <v>8</v>
      </c>
      <c r="AC920" s="39">
        <f t="shared" si="71"/>
        <v>7</v>
      </c>
      <c r="AD920" s="96" t="s">
        <v>3893</v>
      </c>
      <c r="AE920" s="15" t="str">
        <f t="shared" si="72"/>
        <v/>
      </c>
      <c r="AF920" s="39"/>
      <c r="AG920" s="39" t="s">
        <v>1560</v>
      </c>
      <c r="AH920" s="39" t="s">
        <v>1561</v>
      </c>
      <c r="AI920" s="39" t="s">
        <v>1561</v>
      </c>
      <c r="AJ920" s="39" t="s">
        <v>1561</v>
      </c>
      <c r="AK920" s="39" t="s">
        <v>1561</v>
      </c>
      <c r="AL920" s="15"/>
      <c r="AM920" s="15"/>
      <c r="AN920" s="15"/>
      <c r="AO920" s="39"/>
      <c r="AP920" s="89">
        <f t="shared" si="73"/>
        <v>0</v>
      </c>
      <c r="AQ920" s="13" t="str">
        <f t="shared" si="74"/>
        <v>Ops AmbuCode 10</v>
      </c>
    </row>
    <row r="921" spans="1:43" x14ac:dyDescent="0.25">
      <c r="A921" s="15" t="s">
        <v>3886</v>
      </c>
      <c r="B921" s="15" t="s">
        <v>1628</v>
      </c>
      <c r="C921" s="15">
        <v>3</v>
      </c>
      <c r="D921" s="15" t="s">
        <v>3894</v>
      </c>
      <c r="E921" s="94">
        <v>200001383</v>
      </c>
      <c r="F921" s="15">
        <v>200009602</v>
      </c>
      <c r="G921" s="15" t="s">
        <v>3888</v>
      </c>
      <c r="H921" s="15" t="s">
        <v>3888</v>
      </c>
      <c r="I921" s="15" t="s">
        <v>3888</v>
      </c>
      <c r="J921" s="15"/>
      <c r="K921" s="15"/>
      <c r="L921" s="15">
        <v>10</v>
      </c>
      <c r="M921" s="15" t="s">
        <v>3895</v>
      </c>
      <c r="N921" s="15" t="s">
        <v>3895</v>
      </c>
      <c r="O921" s="15" t="s">
        <v>3895</v>
      </c>
      <c r="P921" s="15"/>
      <c r="Q921" s="15"/>
      <c r="R921" s="15"/>
      <c r="S921" s="15" t="s">
        <v>1933</v>
      </c>
      <c r="T921" s="38">
        <v>6</v>
      </c>
      <c r="U921" s="95"/>
      <c r="V921" s="95"/>
      <c r="W921" s="95"/>
      <c r="X921" s="95"/>
      <c r="Y921" s="95"/>
      <c r="Z921" s="15"/>
      <c r="AA921" s="15"/>
      <c r="AB921" s="39">
        <f t="shared" si="70"/>
        <v>8</v>
      </c>
      <c r="AC921" s="39">
        <f t="shared" si="71"/>
        <v>7</v>
      </c>
      <c r="AD921" s="96" t="s">
        <v>3896</v>
      </c>
      <c r="AE921" s="15" t="str">
        <f t="shared" si="72"/>
        <v/>
      </c>
      <c r="AF921" s="39"/>
      <c r="AG921" s="39" t="s">
        <v>1560</v>
      </c>
      <c r="AH921" s="39" t="s">
        <v>1561</v>
      </c>
      <c r="AI921" s="39" t="s">
        <v>1561</v>
      </c>
      <c r="AJ921" s="39" t="s">
        <v>1561</v>
      </c>
      <c r="AK921" s="39" t="s">
        <v>1561</v>
      </c>
      <c r="AL921" s="15"/>
      <c r="AM921" s="15"/>
      <c r="AN921" s="15"/>
      <c r="AO921" s="39"/>
      <c r="AP921" s="89">
        <f t="shared" si="73"/>
        <v>0</v>
      </c>
      <c r="AQ921" s="13" t="str">
        <f t="shared" si="74"/>
        <v>Ops AmbuCode 20</v>
      </c>
    </row>
    <row r="922" spans="1:43" x14ac:dyDescent="0.25">
      <c r="A922" s="15" t="s">
        <v>3886</v>
      </c>
      <c r="B922" s="15" t="s">
        <v>1628</v>
      </c>
      <c r="C922" s="15">
        <v>4</v>
      </c>
      <c r="D922" s="15" t="s">
        <v>3897</v>
      </c>
      <c r="E922" s="94">
        <v>200001383</v>
      </c>
      <c r="F922" s="15">
        <v>200009603</v>
      </c>
      <c r="G922" s="15" t="s">
        <v>3888</v>
      </c>
      <c r="H922" s="15" t="s">
        <v>3888</v>
      </c>
      <c r="I922" s="15" t="s">
        <v>3888</v>
      </c>
      <c r="J922" s="15"/>
      <c r="K922" s="15"/>
      <c r="L922" s="15">
        <v>10</v>
      </c>
      <c r="M922" s="15" t="s">
        <v>3898</v>
      </c>
      <c r="N922" s="15" t="s">
        <v>3898</v>
      </c>
      <c r="O922" s="15" t="s">
        <v>3898</v>
      </c>
      <c r="P922" s="15"/>
      <c r="Q922" s="15"/>
      <c r="R922" s="15"/>
      <c r="S922" s="15" t="s">
        <v>1933</v>
      </c>
      <c r="T922" s="38">
        <v>6</v>
      </c>
      <c r="U922" s="95"/>
      <c r="V922" s="95"/>
      <c r="W922" s="95"/>
      <c r="X922" s="95"/>
      <c r="Y922" s="95"/>
      <c r="Z922" s="15"/>
      <c r="AA922" s="15"/>
      <c r="AB922" s="39">
        <f t="shared" si="70"/>
        <v>8</v>
      </c>
      <c r="AC922" s="39">
        <f t="shared" si="71"/>
        <v>7</v>
      </c>
      <c r="AD922" s="96" t="s">
        <v>3899</v>
      </c>
      <c r="AE922" s="15" t="str">
        <f t="shared" si="72"/>
        <v/>
      </c>
      <c r="AF922" s="39"/>
      <c r="AG922" s="39" t="s">
        <v>1560</v>
      </c>
      <c r="AH922" s="39" t="s">
        <v>1561</v>
      </c>
      <c r="AI922" s="39" t="s">
        <v>1561</v>
      </c>
      <c r="AJ922" s="39" t="s">
        <v>1561</v>
      </c>
      <c r="AK922" s="39" t="s">
        <v>1561</v>
      </c>
      <c r="AL922" s="15"/>
      <c r="AM922" s="15"/>
      <c r="AN922" s="15"/>
      <c r="AO922" s="39"/>
      <c r="AP922" s="89">
        <f t="shared" si="73"/>
        <v>0</v>
      </c>
      <c r="AQ922" s="13" t="str">
        <f t="shared" si="74"/>
        <v>Ops AmbuCode 30</v>
      </c>
    </row>
    <row r="923" spans="1:43" x14ac:dyDescent="0.25">
      <c r="A923" s="15" t="s">
        <v>3886</v>
      </c>
      <c r="B923" s="15" t="s">
        <v>1628</v>
      </c>
      <c r="C923" s="15">
        <v>5</v>
      </c>
      <c r="D923" s="15" t="s">
        <v>3900</v>
      </c>
      <c r="E923" s="94">
        <v>200001383</v>
      </c>
      <c r="F923" s="15">
        <v>200009604</v>
      </c>
      <c r="G923" s="15" t="s">
        <v>3888</v>
      </c>
      <c r="H923" s="15" t="s">
        <v>3888</v>
      </c>
      <c r="I923" s="15" t="s">
        <v>3888</v>
      </c>
      <c r="J923" s="15"/>
      <c r="K923" s="15"/>
      <c r="L923" s="15">
        <v>10</v>
      </c>
      <c r="M923" s="15" t="s">
        <v>3901</v>
      </c>
      <c r="N923" s="15" t="s">
        <v>3901</v>
      </c>
      <c r="O923" s="15" t="s">
        <v>3901</v>
      </c>
      <c r="P923" s="15"/>
      <c r="Q923" s="15"/>
      <c r="R923" s="15"/>
      <c r="S923" s="15" t="s">
        <v>1933</v>
      </c>
      <c r="T923" s="38">
        <v>6</v>
      </c>
      <c r="U923" s="95"/>
      <c r="V923" s="95"/>
      <c r="W923" s="95"/>
      <c r="X923" s="95"/>
      <c r="Y923" s="95"/>
      <c r="Z923" s="15"/>
      <c r="AA923" s="15"/>
      <c r="AB923" s="39">
        <f t="shared" si="70"/>
        <v>8</v>
      </c>
      <c r="AC923" s="39">
        <f t="shared" si="71"/>
        <v>7</v>
      </c>
      <c r="AD923" s="96" t="s">
        <v>3902</v>
      </c>
      <c r="AE923" s="15" t="str">
        <f t="shared" si="72"/>
        <v/>
      </c>
      <c r="AF923" s="39"/>
      <c r="AG923" s="39" t="s">
        <v>1560</v>
      </c>
      <c r="AH923" s="39" t="s">
        <v>1561</v>
      </c>
      <c r="AI923" s="39" t="s">
        <v>1561</v>
      </c>
      <c r="AJ923" s="39" t="s">
        <v>1561</v>
      </c>
      <c r="AK923" s="39" t="s">
        <v>1561</v>
      </c>
      <c r="AL923" s="15"/>
      <c r="AM923" s="15"/>
      <c r="AN923" s="15"/>
      <c r="AO923" s="39"/>
      <c r="AP923" s="89">
        <f t="shared" si="73"/>
        <v>0</v>
      </c>
      <c r="AQ923" s="13" t="str">
        <f t="shared" si="74"/>
        <v>Ops AmbuCode 40</v>
      </c>
    </row>
    <row r="924" spans="1:43" x14ac:dyDescent="0.25">
      <c r="A924" s="15" t="s">
        <v>3886</v>
      </c>
      <c r="B924" s="15" t="s">
        <v>1628</v>
      </c>
      <c r="C924" s="15">
        <v>6</v>
      </c>
      <c r="D924" s="15" t="s">
        <v>3903</v>
      </c>
      <c r="E924" s="94">
        <v>200001383</v>
      </c>
      <c r="F924" s="15">
        <v>200009605</v>
      </c>
      <c r="G924" s="15" t="s">
        <v>3888</v>
      </c>
      <c r="H924" s="15" t="s">
        <v>3888</v>
      </c>
      <c r="I924" s="15" t="s">
        <v>3888</v>
      </c>
      <c r="J924" s="15"/>
      <c r="K924" s="15"/>
      <c r="L924" s="15">
        <v>10</v>
      </c>
      <c r="M924" s="15" t="s">
        <v>3904</v>
      </c>
      <c r="N924" s="15" t="s">
        <v>3904</v>
      </c>
      <c r="O924" s="15" t="s">
        <v>3904</v>
      </c>
      <c r="P924" s="15"/>
      <c r="Q924" s="15"/>
      <c r="R924" s="15"/>
      <c r="S924" s="15" t="s">
        <v>1933</v>
      </c>
      <c r="T924" s="38">
        <v>6</v>
      </c>
      <c r="U924" s="95"/>
      <c r="V924" s="95"/>
      <c r="W924" s="95"/>
      <c r="X924" s="95"/>
      <c r="Y924" s="95"/>
      <c r="Z924" s="15"/>
      <c r="AA924" s="15"/>
      <c r="AB924" s="39">
        <f t="shared" si="70"/>
        <v>8</v>
      </c>
      <c r="AC924" s="39">
        <f t="shared" si="71"/>
        <v>7</v>
      </c>
      <c r="AD924" s="96" t="s">
        <v>3905</v>
      </c>
      <c r="AE924" s="15" t="str">
        <f t="shared" si="72"/>
        <v/>
      </c>
      <c r="AF924" s="39"/>
      <c r="AG924" s="39" t="s">
        <v>1560</v>
      </c>
      <c r="AH924" s="39" t="s">
        <v>1561</v>
      </c>
      <c r="AI924" s="39" t="s">
        <v>1561</v>
      </c>
      <c r="AJ924" s="39" t="s">
        <v>1561</v>
      </c>
      <c r="AK924" s="39" t="s">
        <v>1561</v>
      </c>
      <c r="AL924" s="15"/>
      <c r="AM924" s="15"/>
      <c r="AN924" s="15"/>
      <c r="AO924" s="39"/>
      <c r="AP924" s="89">
        <f t="shared" si="73"/>
        <v>0</v>
      </c>
      <c r="AQ924" s="13" t="str">
        <f t="shared" si="74"/>
        <v>Ops AmbuCode 50</v>
      </c>
    </row>
    <row r="925" spans="1:43" x14ac:dyDescent="0.25">
      <c r="A925" s="15" t="s">
        <v>3906</v>
      </c>
      <c r="B925" s="15" t="s">
        <v>1628</v>
      </c>
      <c r="C925" s="15">
        <v>1</v>
      </c>
      <c r="D925" s="15" t="s">
        <v>3907</v>
      </c>
      <c r="E925" s="94">
        <v>200011994</v>
      </c>
      <c r="F925" s="15">
        <v>200032747</v>
      </c>
      <c r="G925" s="15" t="s">
        <v>3908</v>
      </c>
      <c r="H925" s="15" t="s">
        <v>3908</v>
      </c>
      <c r="I925" s="15" t="s">
        <v>3908</v>
      </c>
      <c r="J925" s="15"/>
      <c r="K925" s="15"/>
      <c r="L925" s="15"/>
      <c r="M925" s="15" t="s">
        <v>3909</v>
      </c>
      <c r="N925" s="15" t="s">
        <v>3909</v>
      </c>
      <c r="O925" s="15" t="s">
        <v>3909</v>
      </c>
      <c r="P925" s="15"/>
      <c r="Q925" s="15"/>
      <c r="R925" s="15"/>
      <c r="S925" s="15" t="s">
        <v>3560</v>
      </c>
      <c r="T925" s="38">
        <v>7</v>
      </c>
      <c r="U925" s="95"/>
      <c r="V925" s="95"/>
      <c r="W925" s="95"/>
      <c r="X925" s="95"/>
      <c r="Y925" s="95"/>
      <c r="Z925" s="15"/>
      <c r="AA925" s="15"/>
      <c r="AB925" s="39">
        <f t="shared" si="70"/>
        <v>16</v>
      </c>
      <c r="AC925" s="39">
        <f t="shared" si="71"/>
        <v>16</v>
      </c>
      <c r="AD925" s="96" t="s">
        <v>3910</v>
      </c>
      <c r="AE925" s="15" t="str">
        <f t="shared" si="72"/>
        <v/>
      </c>
      <c r="AF925" s="39"/>
      <c r="AG925" s="39" t="s">
        <v>1560</v>
      </c>
      <c r="AH925" s="39" t="s">
        <v>1561</v>
      </c>
      <c r="AI925" s="39" t="s">
        <v>1561</v>
      </c>
      <c r="AJ925" s="39" t="s">
        <v>1561</v>
      </c>
      <c r="AK925" s="39" t="s">
        <v>1561</v>
      </c>
      <c r="AL925" s="15"/>
      <c r="AM925" s="15"/>
      <c r="AN925" s="15"/>
      <c r="AO925" s="39"/>
      <c r="AP925" s="89">
        <f t="shared" si="73"/>
        <v>0</v>
      </c>
      <c r="AQ925" s="13" t="str">
        <f t="shared" si="74"/>
        <v>Ops Bijstand GBOIntern MK gebied</v>
      </c>
    </row>
    <row r="926" spans="1:43" x14ac:dyDescent="0.25">
      <c r="A926" s="15" t="s">
        <v>3906</v>
      </c>
      <c r="B926" s="15" t="s">
        <v>1628</v>
      </c>
      <c r="C926" s="15">
        <v>2</v>
      </c>
      <c r="D926" s="15" t="s">
        <v>3911</v>
      </c>
      <c r="E926" s="94">
        <v>200011994</v>
      </c>
      <c r="F926" s="15">
        <v>200032748</v>
      </c>
      <c r="G926" s="15" t="s">
        <v>3908</v>
      </c>
      <c r="H926" s="15" t="s">
        <v>3908</v>
      </c>
      <c r="I926" s="15" t="s">
        <v>3908</v>
      </c>
      <c r="J926" s="15"/>
      <c r="K926" s="15"/>
      <c r="L926" s="15"/>
      <c r="M926" s="15" t="s">
        <v>3912</v>
      </c>
      <c r="N926" s="15" t="s">
        <v>3912</v>
      </c>
      <c r="O926" s="15" t="s">
        <v>3912</v>
      </c>
      <c r="P926" s="15"/>
      <c r="Q926" s="15"/>
      <c r="R926" s="15"/>
      <c r="S926" s="15" t="s">
        <v>3560</v>
      </c>
      <c r="T926" s="38">
        <v>7</v>
      </c>
      <c r="U926" s="95"/>
      <c r="V926" s="95"/>
      <c r="W926" s="95"/>
      <c r="X926" s="95"/>
      <c r="Y926" s="95"/>
      <c r="Z926" s="15"/>
      <c r="AA926" s="15"/>
      <c r="AB926" s="39">
        <f t="shared" si="70"/>
        <v>16</v>
      </c>
      <c r="AC926" s="39">
        <f t="shared" si="71"/>
        <v>6</v>
      </c>
      <c r="AD926" s="96" t="s">
        <v>3913</v>
      </c>
      <c r="AE926" s="15" t="str">
        <f t="shared" si="72"/>
        <v/>
      </c>
      <c r="AF926" s="39"/>
      <c r="AG926" s="39" t="s">
        <v>1560</v>
      </c>
      <c r="AH926" s="39" t="s">
        <v>1561</v>
      </c>
      <c r="AI926" s="39" t="s">
        <v>1561</v>
      </c>
      <c r="AJ926" s="39" t="s">
        <v>1561</v>
      </c>
      <c r="AK926" s="39" t="s">
        <v>1561</v>
      </c>
      <c r="AL926" s="15"/>
      <c r="AM926" s="15"/>
      <c r="AN926" s="15"/>
      <c r="AO926" s="39"/>
      <c r="AP926" s="89">
        <f t="shared" si="73"/>
        <v>0</v>
      </c>
      <c r="AQ926" s="13" t="str">
        <f t="shared" si="74"/>
        <v>Ops Bijstand GBOVragen</v>
      </c>
    </row>
    <row r="927" spans="1:43" x14ac:dyDescent="0.25">
      <c r="A927" s="15" t="s">
        <v>3906</v>
      </c>
      <c r="B927" s="15" t="s">
        <v>1628</v>
      </c>
      <c r="C927" s="15">
        <v>3</v>
      </c>
      <c r="D927" s="15" t="s">
        <v>3914</v>
      </c>
      <c r="E927" s="94">
        <v>200011994</v>
      </c>
      <c r="F927" s="15">
        <v>200032749</v>
      </c>
      <c r="G927" s="15" t="s">
        <v>3908</v>
      </c>
      <c r="H927" s="15" t="s">
        <v>3908</v>
      </c>
      <c r="I927" s="15" t="s">
        <v>3908</v>
      </c>
      <c r="J927" s="15"/>
      <c r="K927" s="15"/>
      <c r="L927" s="15"/>
      <c r="M927" s="15" t="s">
        <v>3915</v>
      </c>
      <c r="N927" s="15" t="s">
        <v>3915</v>
      </c>
      <c r="O927" s="15" t="s">
        <v>3915</v>
      </c>
      <c r="P927" s="15"/>
      <c r="Q927" s="15"/>
      <c r="R927" s="15"/>
      <c r="S927" s="15" t="s">
        <v>3560</v>
      </c>
      <c r="T927" s="38">
        <v>7</v>
      </c>
      <c r="U927" s="95"/>
      <c r="V927" s="95"/>
      <c r="W927" s="95"/>
      <c r="X927" s="95"/>
      <c r="Y927" s="95"/>
      <c r="Z927" s="15"/>
      <c r="AA927" s="15"/>
      <c r="AB927" s="39">
        <f t="shared" si="70"/>
        <v>16</v>
      </c>
      <c r="AC927" s="39">
        <f t="shared" si="71"/>
        <v>8</v>
      </c>
      <c r="AD927" s="96" t="s">
        <v>3916</v>
      </c>
      <c r="AE927" s="15" t="str">
        <f t="shared" si="72"/>
        <v/>
      </c>
      <c r="AF927" s="39"/>
      <c r="AG927" s="39" t="s">
        <v>1560</v>
      </c>
      <c r="AH927" s="39" t="s">
        <v>1561</v>
      </c>
      <c r="AI927" s="39" t="s">
        <v>1561</v>
      </c>
      <c r="AJ927" s="39" t="s">
        <v>1561</v>
      </c>
      <c r="AK927" s="39" t="s">
        <v>1561</v>
      </c>
      <c r="AL927" s="15"/>
      <c r="AM927" s="15"/>
      <c r="AN927" s="15"/>
      <c r="AO927" s="39"/>
      <c r="AP927" s="89">
        <f t="shared" si="73"/>
        <v>0</v>
      </c>
      <c r="AQ927" s="13" t="str">
        <f t="shared" si="74"/>
        <v>Ops Bijstand GBOVerlenen</v>
      </c>
    </row>
    <row r="928" spans="1:43" ht="45" x14ac:dyDescent="0.25">
      <c r="A928" s="15" t="s">
        <v>3917</v>
      </c>
      <c r="B928" s="15" t="s">
        <v>1628</v>
      </c>
      <c r="C928" s="15">
        <v>1</v>
      </c>
      <c r="D928" s="15" t="s">
        <v>3565</v>
      </c>
      <c r="E928" s="94">
        <v>200000354</v>
      </c>
      <c r="F928" s="15">
        <v>200000446</v>
      </c>
      <c r="G928" s="15" t="s">
        <v>3918</v>
      </c>
      <c r="H928" s="15" t="s">
        <v>3918</v>
      </c>
      <c r="I928" s="15" t="s">
        <v>3918</v>
      </c>
      <c r="J928" s="15"/>
      <c r="K928" s="15">
        <v>45</v>
      </c>
      <c r="L928" s="15"/>
      <c r="M928" s="15" t="s">
        <v>3919</v>
      </c>
      <c r="N928" s="15" t="s">
        <v>3919</v>
      </c>
      <c r="O928" s="15" t="s">
        <v>3919</v>
      </c>
      <c r="P928" s="15"/>
      <c r="Q928" s="15"/>
      <c r="R928" s="15"/>
      <c r="S928" s="15" t="s">
        <v>3560</v>
      </c>
      <c r="T928" s="38">
        <v>1</v>
      </c>
      <c r="U928" s="95"/>
      <c r="V928" s="95"/>
      <c r="W928" s="95" t="s">
        <v>3920</v>
      </c>
      <c r="X928" s="95" t="s">
        <v>3921</v>
      </c>
      <c r="Y928" s="95"/>
      <c r="Z928" s="15"/>
      <c r="AA928" s="15"/>
      <c r="AB928" s="39">
        <f t="shared" si="70"/>
        <v>6</v>
      </c>
      <c r="AC928" s="39">
        <f t="shared" si="71"/>
        <v>5</v>
      </c>
      <c r="AD928" s="96" t="s">
        <v>3922</v>
      </c>
      <c r="AE928" s="15" t="str">
        <f t="shared" si="72"/>
        <v>(Kleine BR)</v>
      </c>
      <c r="AF928" s="39"/>
      <c r="AG928" s="39" t="s">
        <v>1698</v>
      </c>
      <c r="AH928" s="39" t="s">
        <v>1561</v>
      </c>
      <c r="AI928" s="39" t="s">
        <v>1561</v>
      </c>
      <c r="AJ928" s="39" t="s">
        <v>1613</v>
      </c>
      <c r="AK928" s="39" t="s">
        <v>1613</v>
      </c>
      <c r="AL928" s="15"/>
      <c r="AM928" s="15" t="s">
        <v>3923</v>
      </c>
      <c r="AN928" s="15"/>
      <c r="AO928" s="39"/>
      <c r="AP928" s="89">
        <f t="shared" si="73"/>
        <v>9</v>
      </c>
      <c r="AQ928" s="13" t="str">
        <f t="shared" si="74"/>
        <v>Ops BrKlein</v>
      </c>
    </row>
    <row r="929" spans="1:43" ht="45" x14ac:dyDescent="0.25">
      <c r="A929" s="15" t="s">
        <v>3917</v>
      </c>
      <c r="B929" s="15" t="s">
        <v>1628</v>
      </c>
      <c r="C929" s="15">
        <v>2</v>
      </c>
      <c r="D929" s="15" t="s">
        <v>3572</v>
      </c>
      <c r="E929" s="94">
        <v>200000354</v>
      </c>
      <c r="F929" s="15">
        <v>200000447</v>
      </c>
      <c r="G929" s="15" t="s">
        <v>3918</v>
      </c>
      <c r="H929" s="15" t="s">
        <v>3918</v>
      </c>
      <c r="I929" s="15" t="s">
        <v>3918</v>
      </c>
      <c r="J929" s="15"/>
      <c r="K929" s="15">
        <v>45</v>
      </c>
      <c r="L929" s="15"/>
      <c r="M929" s="15" t="s">
        <v>3924</v>
      </c>
      <c r="N929" s="15" t="s">
        <v>3924</v>
      </c>
      <c r="O929" s="15" t="s">
        <v>3924</v>
      </c>
      <c r="P929" s="15"/>
      <c r="Q929" s="15"/>
      <c r="R929" s="15"/>
      <c r="S929" s="15" t="s">
        <v>3560</v>
      </c>
      <c r="T929" s="38">
        <v>1</v>
      </c>
      <c r="U929" s="95"/>
      <c r="V929" s="95"/>
      <c r="W929" s="95" t="s">
        <v>3920</v>
      </c>
      <c r="X929" s="95" t="s">
        <v>3921</v>
      </c>
      <c r="Y929" s="95"/>
      <c r="Z929" s="15"/>
      <c r="AA929" s="15"/>
      <c r="AB929" s="39">
        <f t="shared" si="70"/>
        <v>6</v>
      </c>
      <c r="AC929" s="39">
        <f t="shared" si="71"/>
        <v>6</v>
      </c>
      <c r="AD929" s="96" t="s">
        <v>3925</v>
      </c>
      <c r="AE929" s="15" t="str">
        <f t="shared" si="72"/>
        <v>(Middel BR)</v>
      </c>
      <c r="AF929" s="39"/>
      <c r="AG929" s="39" t="s">
        <v>1698</v>
      </c>
      <c r="AH929" s="39" t="s">
        <v>1561</v>
      </c>
      <c r="AI929" s="39" t="s">
        <v>1561</v>
      </c>
      <c r="AJ929" s="39" t="s">
        <v>1613</v>
      </c>
      <c r="AK929" s="39" t="s">
        <v>1613</v>
      </c>
      <c r="AL929" s="15"/>
      <c r="AM929" s="15" t="s">
        <v>3926</v>
      </c>
      <c r="AN929" s="15"/>
      <c r="AO929" s="39"/>
      <c r="AP929" s="89">
        <f t="shared" si="73"/>
        <v>9</v>
      </c>
      <c r="AQ929" s="13" t="str">
        <f t="shared" si="74"/>
        <v>Ops BrMiddel</v>
      </c>
    </row>
    <row r="930" spans="1:43" ht="45" x14ac:dyDescent="0.25">
      <c r="A930" s="15" t="s">
        <v>3917</v>
      </c>
      <c r="B930" s="15" t="s">
        <v>1628</v>
      </c>
      <c r="C930" s="15">
        <v>3</v>
      </c>
      <c r="D930" s="15" t="s">
        <v>3578</v>
      </c>
      <c r="E930" s="94">
        <v>200000354</v>
      </c>
      <c r="F930" s="15">
        <v>200000448</v>
      </c>
      <c r="G930" s="15" t="s">
        <v>3918</v>
      </c>
      <c r="H930" s="15" t="s">
        <v>3918</v>
      </c>
      <c r="I930" s="15" t="s">
        <v>3918</v>
      </c>
      <c r="J930" s="15"/>
      <c r="K930" s="15">
        <v>45</v>
      </c>
      <c r="L930" s="15"/>
      <c r="M930" s="15" t="s">
        <v>3927</v>
      </c>
      <c r="N930" s="15" t="s">
        <v>3927</v>
      </c>
      <c r="O930" s="15" t="s">
        <v>3927</v>
      </c>
      <c r="P930" s="15"/>
      <c r="Q930" s="15"/>
      <c r="R930" s="15"/>
      <c r="S930" s="15" t="s">
        <v>3560</v>
      </c>
      <c r="T930" s="38">
        <v>1</v>
      </c>
      <c r="U930" s="95"/>
      <c r="V930" s="95"/>
      <c r="W930" s="95" t="s">
        <v>3920</v>
      </c>
      <c r="X930" s="95" t="s">
        <v>3921</v>
      </c>
      <c r="Y930" s="95"/>
      <c r="Z930" s="15"/>
      <c r="AA930" s="15"/>
      <c r="AB930" s="39">
        <f t="shared" si="70"/>
        <v>6</v>
      </c>
      <c r="AC930" s="39">
        <f t="shared" si="71"/>
        <v>5</v>
      </c>
      <c r="AD930" s="96" t="s">
        <v>3928</v>
      </c>
      <c r="AE930" s="15" t="str">
        <f t="shared" si="72"/>
        <v>(Grote BR)</v>
      </c>
      <c r="AF930" s="39"/>
      <c r="AG930" s="39" t="s">
        <v>1698</v>
      </c>
      <c r="AH930" s="39" t="s">
        <v>1561</v>
      </c>
      <c r="AI930" s="39" t="s">
        <v>1561</v>
      </c>
      <c r="AJ930" s="39" t="s">
        <v>1613</v>
      </c>
      <c r="AK930" s="39" t="s">
        <v>1613</v>
      </c>
      <c r="AL930" s="15"/>
      <c r="AM930" s="15" t="s">
        <v>3929</v>
      </c>
      <c r="AN930" s="15"/>
      <c r="AO930" s="39"/>
      <c r="AP930" s="89">
        <f t="shared" si="73"/>
        <v>8</v>
      </c>
      <c r="AQ930" s="13" t="str">
        <f t="shared" si="74"/>
        <v>Ops BrGroot</v>
      </c>
    </row>
    <row r="931" spans="1:43" ht="45" x14ac:dyDescent="0.25">
      <c r="A931" s="15" t="s">
        <v>3917</v>
      </c>
      <c r="B931" s="15" t="s">
        <v>1628</v>
      </c>
      <c r="C931" s="15">
        <v>4</v>
      </c>
      <c r="D931" s="15" t="s">
        <v>3583</v>
      </c>
      <c r="E931" s="94">
        <v>200000354</v>
      </c>
      <c r="F931" s="15">
        <v>200000449</v>
      </c>
      <c r="G931" s="15" t="s">
        <v>3918</v>
      </c>
      <c r="H931" s="15" t="s">
        <v>3918</v>
      </c>
      <c r="I931" s="15" t="s">
        <v>3918</v>
      </c>
      <c r="J931" s="15"/>
      <c r="K931" s="15">
        <v>45</v>
      </c>
      <c r="L931" s="15"/>
      <c r="M931" s="15" t="s">
        <v>3930</v>
      </c>
      <c r="N931" s="15" t="s">
        <v>3930</v>
      </c>
      <c r="O931" s="15" t="s">
        <v>3930</v>
      </c>
      <c r="P931" s="15"/>
      <c r="Q931" s="15"/>
      <c r="R931" s="15"/>
      <c r="S931" s="15" t="s">
        <v>3560</v>
      </c>
      <c r="T931" s="38">
        <v>1</v>
      </c>
      <c r="U931" s="95"/>
      <c r="V931" s="95"/>
      <c r="W931" s="95" t="s">
        <v>3920</v>
      </c>
      <c r="X931" s="95" t="s">
        <v>3921</v>
      </c>
      <c r="Y931" s="95"/>
      <c r="Z931" s="15"/>
      <c r="AA931" s="15"/>
      <c r="AB931" s="39">
        <f t="shared" si="70"/>
        <v>6</v>
      </c>
      <c r="AC931" s="39">
        <f t="shared" si="71"/>
        <v>10</v>
      </c>
      <c r="AD931" s="96" t="s">
        <v>3931</v>
      </c>
      <c r="AE931" s="15" t="str">
        <f t="shared" si="72"/>
        <v>(Zeer gr. BR)</v>
      </c>
      <c r="AF931" s="39"/>
      <c r="AG931" s="39" t="s">
        <v>1698</v>
      </c>
      <c r="AH931" s="39" t="s">
        <v>1561</v>
      </c>
      <c r="AI931" s="39" t="s">
        <v>1561</v>
      </c>
      <c r="AJ931" s="39" t="s">
        <v>1613</v>
      </c>
      <c r="AK931" s="39" t="s">
        <v>1613</v>
      </c>
      <c r="AL931" s="15"/>
      <c r="AM931" s="15" t="s">
        <v>3932</v>
      </c>
      <c r="AN931" s="15"/>
      <c r="AO931" s="39"/>
      <c r="AP931" s="89">
        <f t="shared" si="73"/>
        <v>11</v>
      </c>
      <c r="AQ931" s="13" t="str">
        <f t="shared" si="74"/>
        <v>Ops BrZeer groot</v>
      </c>
    </row>
    <row r="932" spans="1:43" x14ac:dyDescent="0.25">
      <c r="A932" s="15" t="s">
        <v>3933</v>
      </c>
      <c r="B932" s="15" t="s">
        <v>1628</v>
      </c>
      <c r="C932" s="15">
        <v>1</v>
      </c>
      <c r="D932" s="15" t="s">
        <v>3934</v>
      </c>
      <c r="E932" s="94">
        <v>200011995</v>
      </c>
      <c r="F932" s="15">
        <v>200032750</v>
      </c>
      <c r="G932" s="15" t="s">
        <v>3935</v>
      </c>
      <c r="H932" s="15" t="s">
        <v>3935</v>
      </c>
      <c r="I932" s="15" t="s">
        <v>3935</v>
      </c>
      <c r="J932" s="15"/>
      <c r="K932" s="15">
        <v>37</v>
      </c>
      <c r="L932" s="15"/>
      <c r="M932" s="96" t="s">
        <v>11955</v>
      </c>
      <c r="N932" s="96" t="s">
        <v>11955</v>
      </c>
      <c r="O932" s="96" t="s">
        <v>11955</v>
      </c>
      <c r="P932" s="15"/>
      <c r="Q932" s="15"/>
      <c r="R932" s="15"/>
      <c r="S932" s="15" t="s">
        <v>3560</v>
      </c>
      <c r="T932" s="38">
        <v>8</v>
      </c>
      <c r="U932" s="95" t="s">
        <v>12346</v>
      </c>
      <c r="V932" s="95"/>
      <c r="W932" s="95"/>
      <c r="X932" s="95"/>
      <c r="Y932" s="95"/>
      <c r="Z932" s="15"/>
      <c r="AA932" s="15"/>
      <c r="AB932" s="39">
        <f t="shared" si="70"/>
        <v>17</v>
      </c>
      <c r="AC932" s="39">
        <f t="shared" si="71"/>
        <v>12</v>
      </c>
      <c r="AD932" s="96" t="s">
        <v>3936</v>
      </c>
      <c r="AE932" s="15" t="str">
        <f t="shared" si="72"/>
        <v>(Basis pel. 1)</v>
      </c>
      <c r="AF932" s="39"/>
      <c r="AG932" s="39" t="s">
        <v>1698</v>
      </c>
      <c r="AH932" s="39" t="s">
        <v>1613</v>
      </c>
      <c r="AI932" s="39" t="s">
        <v>1561</v>
      </c>
      <c r="AJ932" s="39" t="s">
        <v>1613</v>
      </c>
      <c r="AK932" s="39" t="s">
        <v>1613</v>
      </c>
      <c r="AL932" s="15"/>
      <c r="AM932" s="15" t="s">
        <v>12116</v>
      </c>
      <c r="AN932" s="15"/>
      <c r="AO932" s="39"/>
      <c r="AP932" s="89">
        <f t="shared" si="73"/>
        <v>12</v>
      </c>
      <c r="AQ932" s="13" t="str">
        <f t="shared" si="74"/>
        <v>Ops GBO Basis Pel1 Pel. Basis</v>
      </c>
    </row>
    <row r="933" spans="1:43" x14ac:dyDescent="0.25">
      <c r="A933" s="15" t="s">
        <v>3933</v>
      </c>
      <c r="B933" s="15" t="s">
        <v>1628</v>
      </c>
      <c r="C933" s="15">
        <v>2</v>
      </c>
      <c r="D933" s="15" t="s">
        <v>3937</v>
      </c>
      <c r="E933" s="94">
        <v>200011995</v>
      </c>
      <c r="F933" s="15">
        <v>200032751</v>
      </c>
      <c r="G933" s="15" t="s">
        <v>3935</v>
      </c>
      <c r="H933" s="15" t="s">
        <v>3935</v>
      </c>
      <c r="I933" s="15" t="s">
        <v>3935</v>
      </c>
      <c r="J933" s="15"/>
      <c r="K933" s="15">
        <v>37</v>
      </c>
      <c r="L933" s="15"/>
      <c r="M933" s="96" t="s">
        <v>11954</v>
      </c>
      <c r="N933" s="96" t="s">
        <v>11954</v>
      </c>
      <c r="O933" s="96" t="s">
        <v>11954</v>
      </c>
      <c r="P933" s="15"/>
      <c r="Q933" s="15"/>
      <c r="R933" s="15"/>
      <c r="S933" s="15" t="s">
        <v>3560</v>
      </c>
      <c r="T933" s="38">
        <v>8</v>
      </c>
      <c r="U933" s="95" t="s">
        <v>12346</v>
      </c>
      <c r="V933" s="95"/>
      <c r="W933" s="95"/>
      <c r="X933" s="95"/>
      <c r="Y933" s="95"/>
      <c r="Z933" s="15"/>
      <c r="AA933" s="15"/>
      <c r="AB933" s="39">
        <f t="shared" si="70"/>
        <v>17</v>
      </c>
      <c r="AC933" s="39">
        <f t="shared" si="71"/>
        <v>12</v>
      </c>
      <c r="AD933" s="96" t="s">
        <v>3938</v>
      </c>
      <c r="AE933" s="15" t="str">
        <f t="shared" si="72"/>
        <v>(Basis pel. 2)</v>
      </c>
      <c r="AF933" s="39"/>
      <c r="AG933" s="39" t="s">
        <v>1698</v>
      </c>
      <c r="AH933" s="39" t="s">
        <v>1613</v>
      </c>
      <c r="AI933" s="39" t="s">
        <v>1561</v>
      </c>
      <c r="AJ933" s="39" t="s">
        <v>1613</v>
      </c>
      <c r="AK933" s="39" t="s">
        <v>1613</v>
      </c>
      <c r="AL933" s="15"/>
      <c r="AM933" s="15" t="s">
        <v>12117</v>
      </c>
      <c r="AN933" s="15"/>
      <c r="AO933" s="39"/>
      <c r="AP933" s="89">
        <f t="shared" si="73"/>
        <v>12</v>
      </c>
      <c r="AQ933" s="13" t="str">
        <f t="shared" si="74"/>
        <v>Ops GBO Basis Pel2 Pel. Basis</v>
      </c>
    </row>
    <row r="934" spans="1:43" x14ac:dyDescent="0.25">
      <c r="A934" s="15" t="s">
        <v>3933</v>
      </c>
      <c r="B934" s="15" t="s">
        <v>1628</v>
      </c>
      <c r="C934" s="15">
        <v>3</v>
      </c>
      <c r="D934" s="15" t="s">
        <v>3939</v>
      </c>
      <c r="E934" s="94">
        <v>200011995</v>
      </c>
      <c r="F934" s="15">
        <v>200032752</v>
      </c>
      <c r="G934" s="15" t="s">
        <v>3935</v>
      </c>
      <c r="H934" s="15" t="s">
        <v>3935</v>
      </c>
      <c r="I934" s="15" t="s">
        <v>3935</v>
      </c>
      <c r="J934" s="15"/>
      <c r="K934" s="15">
        <v>37</v>
      </c>
      <c r="L934" s="15"/>
      <c r="M934" s="96" t="s">
        <v>11956</v>
      </c>
      <c r="N934" s="96" t="s">
        <v>11956</v>
      </c>
      <c r="O934" s="96" t="s">
        <v>11956</v>
      </c>
      <c r="P934" s="15"/>
      <c r="Q934" s="15"/>
      <c r="R934" s="15"/>
      <c r="S934" s="15" t="s">
        <v>3560</v>
      </c>
      <c r="T934" s="38">
        <v>8</v>
      </c>
      <c r="U934" s="95" t="s">
        <v>12346</v>
      </c>
      <c r="V934" s="95"/>
      <c r="W934" s="95"/>
      <c r="X934" s="95"/>
      <c r="Y934" s="95"/>
      <c r="Z934" s="15"/>
      <c r="AA934" s="15"/>
      <c r="AB934" s="39">
        <f t="shared" si="70"/>
        <v>17</v>
      </c>
      <c r="AC934" s="39">
        <f t="shared" si="71"/>
        <v>12</v>
      </c>
      <c r="AD934" s="96" t="s">
        <v>3940</v>
      </c>
      <c r="AE934" s="15" t="str">
        <f t="shared" si="72"/>
        <v>(Basis pel. 3)</v>
      </c>
      <c r="AF934" s="39"/>
      <c r="AG934" s="39" t="s">
        <v>1698</v>
      </c>
      <c r="AH934" s="39" t="s">
        <v>1613</v>
      </c>
      <c r="AI934" s="39" t="s">
        <v>1561</v>
      </c>
      <c r="AJ934" s="39" t="s">
        <v>1613</v>
      </c>
      <c r="AK934" s="39" t="s">
        <v>1613</v>
      </c>
      <c r="AL934" s="15"/>
      <c r="AM934" s="15" t="s">
        <v>12118</v>
      </c>
      <c r="AN934" s="15"/>
      <c r="AO934" s="39"/>
      <c r="AP934" s="89">
        <f t="shared" si="73"/>
        <v>12</v>
      </c>
      <c r="AQ934" s="13" t="str">
        <f t="shared" si="74"/>
        <v>Ops GBO Basis Pel3 Pel. Basis</v>
      </c>
    </row>
    <row r="935" spans="1:43" x14ac:dyDescent="0.25">
      <c r="A935" s="15" t="s">
        <v>3933</v>
      </c>
      <c r="B935" s="15" t="s">
        <v>1628</v>
      </c>
      <c r="C935" s="15">
        <v>4</v>
      </c>
      <c r="D935" s="15" t="s">
        <v>3941</v>
      </c>
      <c r="E935" s="94">
        <v>200011995</v>
      </c>
      <c r="F935" s="15">
        <v>200032753</v>
      </c>
      <c r="G935" s="15" t="s">
        <v>3935</v>
      </c>
      <c r="H935" s="15" t="s">
        <v>3935</v>
      </c>
      <c r="I935" s="15" t="s">
        <v>3935</v>
      </c>
      <c r="J935" s="15"/>
      <c r="K935" s="15">
        <v>37</v>
      </c>
      <c r="L935" s="15"/>
      <c r="M935" s="96" t="s">
        <v>11957</v>
      </c>
      <c r="N935" s="96" t="s">
        <v>11957</v>
      </c>
      <c r="O935" s="96" t="s">
        <v>11957</v>
      </c>
      <c r="P935" s="15"/>
      <c r="Q935" s="15"/>
      <c r="R935" s="15"/>
      <c r="S935" s="15" t="s">
        <v>3560</v>
      </c>
      <c r="T935" s="38">
        <v>8</v>
      </c>
      <c r="U935" s="95" t="s">
        <v>12346</v>
      </c>
      <c r="V935" s="95"/>
      <c r="W935" s="95"/>
      <c r="X935" s="95"/>
      <c r="Y935" s="95"/>
      <c r="Z935" s="15"/>
      <c r="AA935" s="15"/>
      <c r="AB935" s="39">
        <f t="shared" si="70"/>
        <v>17</v>
      </c>
      <c r="AC935" s="39">
        <f t="shared" si="71"/>
        <v>12</v>
      </c>
      <c r="AD935" s="96" t="s">
        <v>3942</v>
      </c>
      <c r="AE935" s="15" t="str">
        <f t="shared" si="72"/>
        <v>(Basis pel. 4)</v>
      </c>
      <c r="AF935" s="39"/>
      <c r="AG935" s="39" t="s">
        <v>1698</v>
      </c>
      <c r="AH935" s="39" t="s">
        <v>1613</v>
      </c>
      <c r="AI935" s="39" t="s">
        <v>1561</v>
      </c>
      <c r="AJ935" s="39" t="s">
        <v>1613</v>
      </c>
      <c r="AK935" s="39" t="s">
        <v>1613</v>
      </c>
      <c r="AL935" s="15"/>
      <c r="AM935" s="15" t="s">
        <v>12119</v>
      </c>
      <c r="AN935" s="15"/>
      <c r="AO935" s="39"/>
      <c r="AP935" s="89">
        <f t="shared" si="73"/>
        <v>12</v>
      </c>
      <c r="AQ935" s="13" t="str">
        <f t="shared" si="74"/>
        <v>Ops GBO Basis Pel4 Pel. Basis</v>
      </c>
    </row>
    <row r="936" spans="1:43" x14ac:dyDescent="0.25">
      <c r="A936" s="15" t="s">
        <v>3943</v>
      </c>
      <c r="B936" s="15" t="s">
        <v>1628</v>
      </c>
      <c r="C936" s="15">
        <v>1</v>
      </c>
      <c r="D936" s="15" t="s">
        <v>3944</v>
      </c>
      <c r="E936" s="94">
        <v>200012361</v>
      </c>
      <c r="F936" s="15">
        <v>200038738</v>
      </c>
      <c r="G936" s="15" t="s">
        <v>3945</v>
      </c>
      <c r="H936" s="15" t="s">
        <v>3945</v>
      </c>
      <c r="I936" s="15" t="s">
        <v>3945</v>
      </c>
      <c r="J936" s="15"/>
      <c r="K936" s="15"/>
      <c r="L936" s="15"/>
      <c r="M936" s="96" t="s">
        <v>11944</v>
      </c>
      <c r="N936" s="96" t="s">
        <v>11944</v>
      </c>
      <c r="O936" s="96" t="s">
        <v>11944</v>
      </c>
      <c r="P936" s="15"/>
      <c r="Q936" s="15"/>
      <c r="R936" s="15"/>
      <c r="S936" s="15" t="s">
        <v>3560</v>
      </c>
      <c r="T936" s="38">
        <v>9</v>
      </c>
      <c r="U936" s="95" t="s">
        <v>12346</v>
      </c>
      <c r="V936" s="95"/>
      <c r="W936" s="95"/>
      <c r="X936" s="95"/>
      <c r="Y936" s="95"/>
      <c r="Z936" s="15"/>
      <c r="AA936" s="15"/>
      <c r="AB936" s="39">
        <f t="shared" si="70"/>
        <v>10</v>
      </c>
      <c r="AC936" s="39">
        <f t="shared" si="71"/>
        <v>15</v>
      </c>
      <c r="AD936" s="96" t="s">
        <v>3946</v>
      </c>
      <c r="AE936" s="15" t="str">
        <f t="shared" si="72"/>
        <v>(Pel. GW G3000 1)</v>
      </c>
      <c r="AF936" s="39"/>
      <c r="AG936" s="39" t="s">
        <v>1698</v>
      </c>
      <c r="AH936" s="39" t="s">
        <v>1613</v>
      </c>
      <c r="AI936" s="39" t="s">
        <v>1561</v>
      </c>
      <c r="AJ936" s="39" t="s">
        <v>1613</v>
      </c>
      <c r="AK936" s="39" t="s">
        <v>1613</v>
      </c>
      <c r="AL936" s="15"/>
      <c r="AM936" s="15" t="s">
        <v>3947</v>
      </c>
      <c r="AN936" s="15"/>
      <c r="AO936" s="39"/>
      <c r="AP936" s="89">
        <f t="shared" si="73"/>
        <v>15</v>
      </c>
      <c r="AQ936" s="13" t="str">
        <f t="shared" si="74"/>
        <v>Ops GBO GW1 Pel. GW G3000</v>
      </c>
    </row>
    <row r="937" spans="1:43" x14ac:dyDescent="0.25">
      <c r="A937" s="15" t="s">
        <v>3943</v>
      </c>
      <c r="B937" s="15" t="s">
        <v>1628</v>
      </c>
      <c r="C937" s="15">
        <v>2</v>
      </c>
      <c r="D937" s="15" t="s">
        <v>3948</v>
      </c>
      <c r="E937" s="94">
        <v>200012361</v>
      </c>
      <c r="F937" s="15">
        <v>200038739</v>
      </c>
      <c r="G937" s="15" t="s">
        <v>3945</v>
      </c>
      <c r="H937" s="15" t="s">
        <v>3945</v>
      </c>
      <c r="I937" s="15" t="s">
        <v>3945</v>
      </c>
      <c r="J937" s="15"/>
      <c r="K937" s="15"/>
      <c r="L937" s="15"/>
      <c r="M937" s="96" t="s">
        <v>11945</v>
      </c>
      <c r="N937" s="96" t="s">
        <v>11945</v>
      </c>
      <c r="O937" s="96" t="s">
        <v>11945</v>
      </c>
      <c r="P937" s="15"/>
      <c r="Q937" s="15"/>
      <c r="R937" s="15"/>
      <c r="S937" s="15" t="s">
        <v>3560</v>
      </c>
      <c r="T937" s="38">
        <v>9</v>
      </c>
      <c r="U937" s="95" t="s">
        <v>12346</v>
      </c>
      <c r="V937" s="95"/>
      <c r="W937" s="95"/>
      <c r="X937" s="95"/>
      <c r="Y937" s="95"/>
      <c r="Z937" s="15"/>
      <c r="AA937" s="15"/>
      <c r="AB937" s="39">
        <f t="shared" si="70"/>
        <v>10</v>
      </c>
      <c r="AC937" s="39">
        <f t="shared" si="71"/>
        <v>15</v>
      </c>
      <c r="AD937" s="96" t="s">
        <v>3949</v>
      </c>
      <c r="AE937" s="15" t="str">
        <f t="shared" si="72"/>
        <v>(Pel. GW G3000 2)</v>
      </c>
      <c r="AF937" s="39"/>
      <c r="AG937" s="39" t="s">
        <v>1698</v>
      </c>
      <c r="AH937" s="39" t="s">
        <v>1613</v>
      </c>
      <c r="AI937" s="39" t="s">
        <v>1561</v>
      </c>
      <c r="AJ937" s="39" t="s">
        <v>1613</v>
      </c>
      <c r="AK937" s="39" t="s">
        <v>1613</v>
      </c>
      <c r="AL937" s="15"/>
      <c r="AM937" s="15" t="s">
        <v>3950</v>
      </c>
      <c r="AN937" s="15"/>
      <c r="AO937" s="39"/>
      <c r="AP937" s="89">
        <f t="shared" si="73"/>
        <v>15</v>
      </c>
      <c r="AQ937" s="13" t="str">
        <f t="shared" si="74"/>
        <v>Ops GBO GW2 Pel. GW G3000</v>
      </c>
    </row>
    <row r="938" spans="1:43" x14ac:dyDescent="0.25">
      <c r="A938" s="15" t="s">
        <v>3951</v>
      </c>
      <c r="B938" s="15" t="s">
        <v>1628</v>
      </c>
      <c r="C938" s="15">
        <v>1</v>
      </c>
      <c r="D938" s="15" t="s">
        <v>3952</v>
      </c>
      <c r="E938" s="94">
        <v>200011997</v>
      </c>
      <c r="F938" s="15">
        <v>200040136</v>
      </c>
      <c r="G938" s="15" t="s">
        <v>3953</v>
      </c>
      <c r="H938" s="15" t="s">
        <v>3953</v>
      </c>
      <c r="I938" s="15" t="s">
        <v>3953</v>
      </c>
      <c r="J938" s="15"/>
      <c r="K938" s="15">
        <v>33</v>
      </c>
      <c r="L938" s="15"/>
      <c r="M938" s="96" t="s">
        <v>11946</v>
      </c>
      <c r="N938" s="96" t="s">
        <v>11946</v>
      </c>
      <c r="O938" s="96" t="s">
        <v>11946</v>
      </c>
      <c r="P938" s="15"/>
      <c r="Q938" s="15"/>
      <c r="R938" s="15"/>
      <c r="S938" s="15" t="s">
        <v>3560</v>
      </c>
      <c r="T938" s="38">
        <v>11</v>
      </c>
      <c r="U938" s="95" t="s">
        <v>12346</v>
      </c>
      <c r="V938" s="95"/>
      <c r="W938" s="95"/>
      <c r="X938" s="95"/>
      <c r="Y938" s="95"/>
      <c r="Z938" s="15"/>
      <c r="AA938" s="15"/>
      <c r="AB938" s="39">
        <f t="shared" si="70"/>
        <v>10</v>
      </c>
      <c r="AC938" s="39">
        <f t="shared" si="71"/>
        <v>20</v>
      </c>
      <c r="AD938" s="96" t="s">
        <v>3954</v>
      </c>
      <c r="AE938" s="15" t="str">
        <f t="shared" si="72"/>
        <v>(Pel. Red. &amp; THV 1)</v>
      </c>
      <c r="AF938" s="39"/>
      <c r="AG938" s="39" t="s">
        <v>1698</v>
      </c>
      <c r="AH938" s="39" t="s">
        <v>1613</v>
      </c>
      <c r="AI938" s="39" t="s">
        <v>1561</v>
      </c>
      <c r="AJ938" s="39" t="s">
        <v>1613</v>
      </c>
      <c r="AK938" s="39" t="s">
        <v>1613</v>
      </c>
      <c r="AL938" s="15"/>
      <c r="AM938" s="15" t="s">
        <v>3955</v>
      </c>
      <c r="AN938" s="15"/>
      <c r="AO938" s="39"/>
      <c r="AP938" s="89">
        <f t="shared" si="73"/>
        <v>17</v>
      </c>
      <c r="AQ938" s="13" t="str">
        <f t="shared" si="74"/>
        <v>Ops GBO HV1 Pel. Redding &amp; THV</v>
      </c>
    </row>
    <row r="939" spans="1:43" x14ac:dyDescent="0.25">
      <c r="A939" s="15" t="s">
        <v>3951</v>
      </c>
      <c r="B939" s="15" t="s">
        <v>1628</v>
      </c>
      <c r="C939" s="15">
        <v>2</v>
      </c>
      <c r="D939" s="15" t="s">
        <v>3956</v>
      </c>
      <c r="E939" s="94">
        <v>200011997</v>
      </c>
      <c r="F939" s="15">
        <v>200040137</v>
      </c>
      <c r="G939" s="15" t="s">
        <v>3953</v>
      </c>
      <c r="H939" s="15" t="s">
        <v>3953</v>
      </c>
      <c r="I939" s="15" t="s">
        <v>3953</v>
      </c>
      <c r="J939" s="15"/>
      <c r="K939" s="15">
        <v>33</v>
      </c>
      <c r="L939" s="15"/>
      <c r="M939" s="96" t="s">
        <v>11947</v>
      </c>
      <c r="N939" s="96" t="s">
        <v>11947</v>
      </c>
      <c r="O939" s="96" t="s">
        <v>11947</v>
      </c>
      <c r="P939" s="15"/>
      <c r="Q939" s="15"/>
      <c r="R939" s="15"/>
      <c r="S939" s="15" t="s">
        <v>3560</v>
      </c>
      <c r="T939" s="38">
        <v>11</v>
      </c>
      <c r="U939" s="95" t="s">
        <v>12346</v>
      </c>
      <c r="V939" s="95"/>
      <c r="W939" s="95"/>
      <c r="X939" s="95"/>
      <c r="Y939" s="95"/>
      <c r="Z939" s="15"/>
      <c r="AA939" s="15"/>
      <c r="AB939" s="39">
        <f t="shared" si="70"/>
        <v>10</v>
      </c>
      <c r="AC939" s="39">
        <f t="shared" si="71"/>
        <v>20</v>
      </c>
      <c r="AD939" s="96" t="s">
        <v>3957</v>
      </c>
      <c r="AE939" s="15" t="str">
        <f t="shared" si="72"/>
        <v>(Pel. Red. &amp; THV 2)</v>
      </c>
      <c r="AF939" s="39"/>
      <c r="AG939" s="39" t="s">
        <v>1698</v>
      </c>
      <c r="AH939" s="39" t="s">
        <v>1613</v>
      </c>
      <c r="AI939" s="39" t="s">
        <v>1561</v>
      </c>
      <c r="AJ939" s="39" t="s">
        <v>1613</v>
      </c>
      <c r="AK939" s="39" t="s">
        <v>1613</v>
      </c>
      <c r="AL939" s="15"/>
      <c r="AM939" s="15" t="s">
        <v>3958</v>
      </c>
      <c r="AN939" s="15"/>
      <c r="AO939" s="39"/>
      <c r="AP939" s="89">
        <f t="shared" si="73"/>
        <v>17</v>
      </c>
      <c r="AQ939" s="13" t="str">
        <f t="shared" si="74"/>
        <v>Ops GBO HV2 Pel. Redding &amp; THV</v>
      </c>
    </row>
    <row r="940" spans="1:43" x14ac:dyDescent="0.25">
      <c r="A940" s="15" t="s">
        <v>3951</v>
      </c>
      <c r="B940" s="15" t="s">
        <v>1628</v>
      </c>
      <c r="C940" s="15">
        <v>3</v>
      </c>
      <c r="D940" s="15" t="s">
        <v>3959</v>
      </c>
      <c r="E940" s="94">
        <v>200011997</v>
      </c>
      <c r="F940" s="15">
        <v>200040138</v>
      </c>
      <c r="G940" s="15" t="s">
        <v>3953</v>
      </c>
      <c r="H940" s="15" t="s">
        <v>3953</v>
      </c>
      <c r="I940" s="15" t="s">
        <v>3953</v>
      </c>
      <c r="J940" s="15"/>
      <c r="K940" s="15">
        <v>33</v>
      </c>
      <c r="L940" s="15"/>
      <c r="M940" s="96" t="s">
        <v>11949</v>
      </c>
      <c r="N940" s="96" t="s">
        <v>11949</v>
      </c>
      <c r="O940" s="96" t="s">
        <v>11949</v>
      </c>
      <c r="P940" s="15"/>
      <c r="Q940" s="15"/>
      <c r="R940" s="15"/>
      <c r="S940" s="15" t="s">
        <v>3560</v>
      </c>
      <c r="T940" s="38">
        <v>11</v>
      </c>
      <c r="U940" s="95" t="s">
        <v>12346</v>
      </c>
      <c r="V940" s="95"/>
      <c r="W940" s="95"/>
      <c r="X940" s="95"/>
      <c r="Y940" s="95"/>
      <c r="Z940" s="15"/>
      <c r="AA940" s="15"/>
      <c r="AB940" s="39">
        <f t="shared" si="70"/>
        <v>10</v>
      </c>
      <c r="AC940" s="39">
        <f t="shared" si="71"/>
        <v>20</v>
      </c>
      <c r="AD940" s="96" t="s">
        <v>3960</v>
      </c>
      <c r="AE940" s="15" t="str">
        <f t="shared" si="72"/>
        <v>(Pel. Red. &amp; THV 3)</v>
      </c>
      <c r="AF940" s="39"/>
      <c r="AG940" s="39" t="s">
        <v>1698</v>
      </c>
      <c r="AH940" s="39" t="s">
        <v>1613</v>
      </c>
      <c r="AI940" s="39" t="s">
        <v>1561</v>
      </c>
      <c r="AJ940" s="39" t="s">
        <v>1613</v>
      </c>
      <c r="AK940" s="39" t="s">
        <v>1613</v>
      </c>
      <c r="AL940" s="15"/>
      <c r="AM940" s="15" t="s">
        <v>3961</v>
      </c>
      <c r="AN940" s="15"/>
      <c r="AO940" s="39"/>
      <c r="AP940" s="89">
        <f t="shared" si="73"/>
        <v>17</v>
      </c>
      <c r="AQ940" s="13" t="str">
        <f t="shared" si="74"/>
        <v>Ops GBO HV3 Pel. Redding &amp; THV</v>
      </c>
    </row>
    <row r="941" spans="1:43" x14ac:dyDescent="0.25">
      <c r="A941" s="15" t="s">
        <v>3951</v>
      </c>
      <c r="B941" s="15" t="s">
        <v>1628</v>
      </c>
      <c r="C941" s="15">
        <v>4</v>
      </c>
      <c r="D941" s="15" t="s">
        <v>3962</v>
      </c>
      <c r="E941" s="94">
        <v>200011997</v>
      </c>
      <c r="F941" s="15">
        <v>200040139</v>
      </c>
      <c r="G941" s="15" t="s">
        <v>3953</v>
      </c>
      <c r="H941" s="15" t="s">
        <v>3953</v>
      </c>
      <c r="I941" s="15" t="s">
        <v>3953</v>
      </c>
      <c r="J941" s="15"/>
      <c r="K941" s="15">
        <v>33</v>
      </c>
      <c r="L941" s="15"/>
      <c r="M941" s="96" t="s">
        <v>11948</v>
      </c>
      <c r="N941" s="96" t="s">
        <v>11948</v>
      </c>
      <c r="O941" s="96" t="s">
        <v>11948</v>
      </c>
      <c r="P941" s="15"/>
      <c r="Q941" s="15"/>
      <c r="R941" s="15"/>
      <c r="S941" s="15" t="s">
        <v>3560</v>
      </c>
      <c r="T941" s="38">
        <v>11</v>
      </c>
      <c r="U941" s="95" t="s">
        <v>12346</v>
      </c>
      <c r="V941" s="95"/>
      <c r="W941" s="95"/>
      <c r="X941" s="95"/>
      <c r="Y941" s="95"/>
      <c r="Z941" s="15"/>
      <c r="AA941" s="15"/>
      <c r="AB941" s="39">
        <f t="shared" si="70"/>
        <v>10</v>
      </c>
      <c r="AC941" s="39">
        <f t="shared" si="71"/>
        <v>20</v>
      </c>
      <c r="AD941" s="96" t="s">
        <v>3963</v>
      </c>
      <c r="AE941" s="15" t="str">
        <f t="shared" si="72"/>
        <v>(Pel. Red. &amp; THV 4)</v>
      </c>
      <c r="AF941" s="39"/>
      <c r="AG941" s="39" t="s">
        <v>1698</v>
      </c>
      <c r="AH941" s="39" t="s">
        <v>1613</v>
      </c>
      <c r="AI941" s="39" t="s">
        <v>1561</v>
      </c>
      <c r="AJ941" s="39" t="s">
        <v>1613</v>
      </c>
      <c r="AK941" s="39" t="s">
        <v>1613</v>
      </c>
      <c r="AL941" s="15"/>
      <c r="AM941" s="15" t="s">
        <v>3964</v>
      </c>
      <c r="AN941" s="15"/>
      <c r="AO941" s="39"/>
      <c r="AP941" s="89">
        <f t="shared" si="73"/>
        <v>17</v>
      </c>
      <c r="AQ941" s="13" t="str">
        <f t="shared" si="74"/>
        <v>Ops GBO HV4 Pel. Redding &amp; THV</v>
      </c>
    </row>
    <row r="942" spans="1:43" x14ac:dyDescent="0.25">
      <c r="A942" s="15" t="s">
        <v>3951</v>
      </c>
      <c r="B942" s="15" t="s">
        <v>1628</v>
      </c>
      <c r="C942" s="15">
        <v>5</v>
      </c>
      <c r="D942" s="15" t="s">
        <v>3965</v>
      </c>
      <c r="E942" s="94">
        <v>200011997</v>
      </c>
      <c r="F942" s="15">
        <v>200032768</v>
      </c>
      <c r="G942" s="15" t="s">
        <v>3953</v>
      </c>
      <c r="H942" s="15" t="s">
        <v>3953</v>
      </c>
      <c r="I942" s="15" t="s">
        <v>3953</v>
      </c>
      <c r="J942" s="15"/>
      <c r="K942" s="15">
        <v>33</v>
      </c>
      <c r="L942" s="15"/>
      <c r="M942" s="15" t="s">
        <v>3966</v>
      </c>
      <c r="N942" s="15" t="s">
        <v>3966</v>
      </c>
      <c r="O942" s="15" t="s">
        <v>3966</v>
      </c>
      <c r="P942" s="15"/>
      <c r="Q942" s="15"/>
      <c r="R942" s="15"/>
      <c r="S942" s="15" t="s">
        <v>3560</v>
      </c>
      <c r="T942" s="38">
        <v>11</v>
      </c>
      <c r="U942" s="95" t="s">
        <v>12346</v>
      </c>
      <c r="V942" s="95"/>
      <c r="W942" s="95"/>
      <c r="X942" s="95"/>
      <c r="Y942" s="95"/>
      <c r="Z942" s="15"/>
      <c r="AA942" s="15"/>
      <c r="AB942" s="39">
        <f t="shared" si="70"/>
        <v>10</v>
      </c>
      <c r="AC942" s="39">
        <f t="shared" si="71"/>
        <v>3</v>
      </c>
      <c r="AD942" s="96" t="s">
        <v>3967</v>
      </c>
      <c r="AE942" s="15" t="str">
        <f t="shared" si="72"/>
        <v>(STH)</v>
      </c>
      <c r="AF942" s="39"/>
      <c r="AG942" s="39" t="s">
        <v>1698</v>
      </c>
      <c r="AH942" s="39" t="s">
        <v>1613</v>
      </c>
      <c r="AI942" s="39" t="s">
        <v>1561</v>
      </c>
      <c r="AJ942" s="39" t="s">
        <v>1613</v>
      </c>
      <c r="AK942" s="39" t="s">
        <v>1613</v>
      </c>
      <c r="AL942" s="15"/>
      <c r="AM942" s="15" t="s">
        <v>3965</v>
      </c>
      <c r="AN942" s="15"/>
      <c r="AO942" s="39"/>
      <c r="AP942" s="89">
        <f t="shared" si="73"/>
        <v>3</v>
      </c>
      <c r="AQ942" s="13" t="str">
        <f t="shared" si="74"/>
        <v>Ops GBO HVSTH</v>
      </c>
    </row>
    <row r="943" spans="1:43" x14ac:dyDescent="0.25">
      <c r="A943" s="15" t="s">
        <v>3951</v>
      </c>
      <c r="B943" s="15" t="s">
        <v>1628</v>
      </c>
      <c r="C943" s="15">
        <v>6</v>
      </c>
      <c r="D943" s="15" t="s">
        <v>3968</v>
      </c>
      <c r="E943" s="94">
        <v>200011997</v>
      </c>
      <c r="F943" s="15">
        <v>200040140</v>
      </c>
      <c r="G943" s="15" t="s">
        <v>3953</v>
      </c>
      <c r="H943" s="15" t="s">
        <v>3953</v>
      </c>
      <c r="I943" s="15" t="s">
        <v>3953</v>
      </c>
      <c r="J943" s="15"/>
      <c r="K943" s="15">
        <v>33</v>
      </c>
      <c r="L943" s="15"/>
      <c r="M943" s="15" t="s">
        <v>11958</v>
      </c>
      <c r="N943" s="15" t="s">
        <v>11958</v>
      </c>
      <c r="O943" s="15" t="s">
        <v>11958</v>
      </c>
      <c r="P943" s="15"/>
      <c r="Q943" s="15"/>
      <c r="R943" s="15"/>
      <c r="S943" s="15" t="s">
        <v>3560</v>
      </c>
      <c r="T943" s="38">
        <v>11</v>
      </c>
      <c r="U943" s="95" t="s">
        <v>12346</v>
      </c>
      <c r="V943" s="95"/>
      <c r="W943" s="95"/>
      <c r="X943" s="95"/>
      <c r="Y943" s="95"/>
      <c r="Z943" s="15"/>
      <c r="AA943" s="15"/>
      <c r="AB943" s="39">
        <f t="shared" si="70"/>
        <v>10</v>
      </c>
      <c r="AC943" s="39">
        <f t="shared" si="71"/>
        <v>20</v>
      </c>
      <c r="AD943" s="96" t="s">
        <v>3969</v>
      </c>
      <c r="AE943" s="15" t="str">
        <f t="shared" si="72"/>
        <v>(SHH-ST)</v>
      </c>
      <c r="AF943" s="39"/>
      <c r="AG943" s="39" t="s">
        <v>1698</v>
      </c>
      <c r="AH943" s="39" t="s">
        <v>1613</v>
      </c>
      <c r="AI943" s="39" t="s">
        <v>1561</v>
      </c>
      <c r="AJ943" s="39" t="s">
        <v>1613</v>
      </c>
      <c r="AK943" s="39" t="s">
        <v>1613</v>
      </c>
      <c r="AL943" s="15"/>
      <c r="AM943" s="15" t="s">
        <v>3970</v>
      </c>
      <c r="AN943" s="15"/>
      <c r="AO943" s="39"/>
      <c r="AP943" s="89">
        <f t="shared" si="73"/>
        <v>6</v>
      </c>
      <c r="AQ943" s="13" t="str">
        <f t="shared" si="74"/>
        <v>Ops GBO HVSHH-ST / Stut-stemp.</v>
      </c>
    </row>
    <row r="944" spans="1:43" x14ac:dyDescent="0.25">
      <c r="A944" s="15" t="s">
        <v>3951</v>
      </c>
      <c r="B944" s="15" t="s">
        <v>1628</v>
      </c>
      <c r="C944" s="15">
        <v>7</v>
      </c>
      <c r="D944" s="15" t="s">
        <v>3971</v>
      </c>
      <c r="E944" s="94">
        <v>200011997</v>
      </c>
      <c r="F944" s="15">
        <v>200032773</v>
      </c>
      <c r="G944" s="15" t="s">
        <v>3953</v>
      </c>
      <c r="H944" s="15" t="s">
        <v>3953</v>
      </c>
      <c r="I944" s="15" t="s">
        <v>3953</v>
      </c>
      <c r="J944" s="15"/>
      <c r="K944" s="15">
        <v>33</v>
      </c>
      <c r="L944" s="15"/>
      <c r="M944" s="15" t="s">
        <v>3972</v>
      </c>
      <c r="N944" s="15" t="s">
        <v>3972</v>
      </c>
      <c r="O944" s="15" t="s">
        <v>3972</v>
      </c>
      <c r="P944" s="15"/>
      <c r="Q944" s="15"/>
      <c r="R944" s="15"/>
      <c r="S944" s="15" t="s">
        <v>3560</v>
      </c>
      <c r="T944" s="38">
        <v>11</v>
      </c>
      <c r="U944" s="95" t="s">
        <v>12346</v>
      </c>
      <c r="V944" s="95"/>
      <c r="W944" s="95"/>
      <c r="X944" s="95"/>
      <c r="Y944" s="95"/>
      <c r="Z944" s="15"/>
      <c r="AA944" s="15"/>
      <c r="AB944" s="39">
        <f t="shared" si="70"/>
        <v>10</v>
      </c>
      <c r="AC944" s="39">
        <f t="shared" si="71"/>
        <v>15</v>
      </c>
      <c r="AD944" s="96" t="s">
        <v>3973</v>
      </c>
      <c r="AE944" s="15" t="str">
        <f t="shared" si="72"/>
        <v>(USAR)</v>
      </c>
      <c r="AF944" s="39"/>
      <c r="AG944" s="39" t="s">
        <v>1698</v>
      </c>
      <c r="AH944" s="39" t="s">
        <v>1613</v>
      </c>
      <c r="AI944" s="39" t="s">
        <v>1561</v>
      </c>
      <c r="AJ944" s="39" t="s">
        <v>1613</v>
      </c>
      <c r="AK944" s="39" t="s">
        <v>1613</v>
      </c>
      <c r="AL944" s="15"/>
      <c r="AM944" s="15" t="s">
        <v>3974</v>
      </c>
      <c r="AN944" s="15"/>
      <c r="AO944" s="39"/>
      <c r="AP944" s="89">
        <f t="shared" si="73"/>
        <v>4</v>
      </c>
      <c r="AQ944" s="13" t="str">
        <f t="shared" si="74"/>
        <v>Ops GBO HVUSAR binnenland</v>
      </c>
    </row>
    <row r="945" spans="1:43" x14ac:dyDescent="0.25">
      <c r="A945" s="15" t="s">
        <v>3951</v>
      </c>
      <c r="B945" s="15" t="s">
        <v>1628</v>
      </c>
      <c r="C945" s="15">
        <v>8</v>
      </c>
      <c r="D945" s="15" t="s">
        <v>3975</v>
      </c>
      <c r="E945" s="94">
        <v>200011997</v>
      </c>
      <c r="F945" s="15">
        <v>200032774</v>
      </c>
      <c r="G945" s="15" t="s">
        <v>3953</v>
      </c>
      <c r="H945" s="15" t="s">
        <v>3953</v>
      </c>
      <c r="I945" s="15" t="s">
        <v>3953</v>
      </c>
      <c r="J945" s="15"/>
      <c r="K945" s="15">
        <v>33</v>
      </c>
      <c r="L945" s="15"/>
      <c r="M945" s="15" t="s">
        <v>3976</v>
      </c>
      <c r="N945" s="15" t="s">
        <v>3976</v>
      </c>
      <c r="O945" s="15" t="s">
        <v>3976</v>
      </c>
      <c r="P945" s="15"/>
      <c r="Q945" s="15"/>
      <c r="R945" s="15"/>
      <c r="S945" s="15" t="s">
        <v>3560</v>
      </c>
      <c r="T945" s="38">
        <v>11</v>
      </c>
      <c r="U945" s="95" t="s">
        <v>12346</v>
      </c>
      <c r="V945" s="95"/>
      <c r="W945" s="95"/>
      <c r="X945" s="95"/>
      <c r="Y945" s="95"/>
      <c r="Z945" s="15"/>
      <c r="AA945" s="15"/>
      <c r="AB945" s="39">
        <f t="shared" si="70"/>
        <v>10</v>
      </c>
      <c r="AC945" s="39">
        <f t="shared" si="71"/>
        <v>15</v>
      </c>
      <c r="AD945" s="96" t="s">
        <v>3977</v>
      </c>
      <c r="AE945" s="15" t="str">
        <f t="shared" si="72"/>
        <v>(USAR buitenland)</v>
      </c>
      <c r="AF945" s="39"/>
      <c r="AG945" s="39" t="s">
        <v>1698</v>
      </c>
      <c r="AH945" s="39" t="s">
        <v>1613</v>
      </c>
      <c r="AI945" s="39" t="s">
        <v>1561</v>
      </c>
      <c r="AJ945" s="39" t="s">
        <v>1613</v>
      </c>
      <c r="AK945" s="39" t="s">
        <v>1613</v>
      </c>
      <c r="AL945" s="15"/>
      <c r="AM945" s="15" t="s">
        <v>3975</v>
      </c>
      <c r="AN945" s="15"/>
      <c r="AO945" s="39"/>
      <c r="AP945" s="89">
        <f t="shared" si="73"/>
        <v>15</v>
      </c>
      <c r="AQ945" s="13" t="str">
        <f t="shared" si="74"/>
        <v>Ops GBO HVUSAR buitenland</v>
      </c>
    </row>
    <row r="946" spans="1:43" x14ac:dyDescent="0.25">
      <c r="A946" s="15" t="s">
        <v>3978</v>
      </c>
      <c r="B946" s="15" t="s">
        <v>1628</v>
      </c>
      <c r="C946" s="15">
        <v>1</v>
      </c>
      <c r="D946" s="15" t="s">
        <v>3979</v>
      </c>
      <c r="E946" s="94">
        <v>200011998</v>
      </c>
      <c r="F946" s="15">
        <v>200032775</v>
      </c>
      <c r="G946" s="15" t="s">
        <v>3980</v>
      </c>
      <c r="H946" s="15" t="s">
        <v>3980</v>
      </c>
      <c r="I946" s="15" t="s">
        <v>3980</v>
      </c>
      <c r="J946" s="15"/>
      <c r="K946" s="15">
        <v>32</v>
      </c>
      <c r="L946" s="15"/>
      <c r="M946" s="15" t="s">
        <v>3981</v>
      </c>
      <c r="N946" s="15" t="s">
        <v>3981</v>
      </c>
      <c r="O946" s="15" t="s">
        <v>3981</v>
      </c>
      <c r="P946" s="15"/>
      <c r="Q946" s="15"/>
      <c r="R946" s="15"/>
      <c r="S946" s="15" t="s">
        <v>1564</v>
      </c>
      <c r="T946" s="38">
        <v>14</v>
      </c>
      <c r="U946" s="95" t="s">
        <v>12346</v>
      </c>
      <c r="V946" s="95"/>
      <c r="W946" s="95"/>
      <c r="X946" s="95"/>
      <c r="Y946" s="95"/>
      <c r="Z946" s="15"/>
      <c r="AA946" s="15"/>
      <c r="AB946" s="39">
        <f t="shared" si="70"/>
        <v>12</v>
      </c>
      <c r="AC946" s="39">
        <f t="shared" si="71"/>
        <v>11</v>
      </c>
      <c r="AD946" s="96" t="s">
        <v>3982</v>
      </c>
      <c r="AE946" s="15" t="str">
        <f t="shared" si="72"/>
        <v>(Pel. IBGS 1)</v>
      </c>
      <c r="AF946" s="39"/>
      <c r="AG946" s="39" t="s">
        <v>1698</v>
      </c>
      <c r="AH946" s="39" t="s">
        <v>1613</v>
      </c>
      <c r="AI946" s="39" t="s">
        <v>1561</v>
      </c>
      <c r="AJ946" s="39" t="s">
        <v>1613</v>
      </c>
      <c r="AK946" s="39" t="s">
        <v>1613</v>
      </c>
      <c r="AL946" s="15"/>
      <c r="AM946" s="15" t="s">
        <v>3983</v>
      </c>
      <c r="AN946" s="15"/>
      <c r="AO946" s="39"/>
      <c r="AP946" s="89">
        <f t="shared" si="73"/>
        <v>11</v>
      </c>
      <c r="AQ946" s="13" t="str">
        <f t="shared" si="74"/>
        <v>Ops GBO IBGS1 Pel. IBGS</v>
      </c>
    </row>
    <row r="947" spans="1:43" x14ac:dyDescent="0.25">
      <c r="A947" s="15" t="s">
        <v>3978</v>
      </c>
      <c r="B947" s="15" t="s">
        <v>1628</v>
      </c>
      <c r="C947" s="15">
        <v>2</v>
      </c>
      <c r="D947" s="15" t="s">
        <v>3984</v>
      </c>
      <c r="E947" s="94">
        <v>200011998</v>
      </c>
      <c r="F947" s="15">
        <v>200035892</v>
      </c>
      <c r="G947" s="15" t="s">
        <v>3980</v>
      </c>
      <c r="H947" s="15" t="s">
        <v>3980</v>
      </c>
      <c r="I947" s="15" t="s">
        <v>3980</v>
      </c>
      <c r="J947" s="15"/>
      <c r="K947" s="15">
        <v>32</v>
      </c>
      <c r="L947" s="15"/>
      <c r="M947" s="15" t="s">
        <v>3985</v>
      </c>
      <c r="N947" s="15" t="s">
        <v>3985</v>
      </c>
      <c r="O947" s="15" t="s">
        <v>3985</v>
      </c>
      <c r="P947" s="15"/>
      <c r="Q947" s="15"/>
      <c r="R947" s="15"/>
      <c r="S947" s="15" t="s">
        <v>1564</v>
      </c>
      <c r="T947" s="38">
        <v>14</v>
      </c>
      <c r="U947" s="95" t="s">
        <v>12346</v>
      </c>
      <c r="V947" s="95"/>
      <c r="W947" s="95"/>
      <c r="X947" s="95"/>
      <c r="Y947" s="95"/>
      <c r="Z947" s="15"/>
      <c r="AA947" s="15"/>
      <c r="AB947" s="39">
        <f t="shared" si="70"/>
        <v>12</v>
      </c>
      <c r="AC947" s="39">
        <f t="shared" si="71"/>
        <v>11</v>
      </c>
      <c r="AD947" s="96" t="s">
        <v>3986</v>
      </c>
      <c r="AE947" s="15" t="str">
        <f t="shared" si="72"/>
        <v>(Pel. IBGS 2)</v>
      </c>
      <c r="AF947" s="39"/>
      <c r="AG947" s="39" t="s">
        <v>1698</v>
      </c>
      <c r="AH947" s="39" t="s">
        <v>1613</v>
      </c>
      <c r="AI947" s="39" t="s">
        <v>1561</v>
      </c>
      <c r="AJ947" s="39" t="s">
        <v>1613</v>
      </c>
      <c r="AK947" s="39" t="s">
        <v>1613</v>
      </c>
      <c r="AL947" s="15"/>
      <c r="AM947" s="15" t="s">
        <v>3987</v>
      </c>
      <c r="AN947" s="15"/>
      <c r="AO947" s="39"/>
      <c r="AP947" s="89">
        <f t="shared" si="73"/>
        <v>11</v>
      </c>
      <c r="AQ947" s="13" t="str">
        <f t="shared" si="74"/>
        <v>Ops GBO IBGS2 Pel. IBGS</v>
      </c>
    </row>
    <row r="948" spans="1:43" x14ac:dyDescent="0.25">
      <c r="A948" s="15" t="s">
        <v>3978</v>
      </c>
      <c r="B948" s="15" t="s">
        <v>1628</v>
      </c>
      <c r="C948" s="15">
        <v>3</v>
      </c>
      <c r="D948" s="15" t="s">
        <v>3988</v>
      </c>
      <c r="E948" s="94">
        <v>200011998</v>
      </c>
      <c r="F948" s="15">
        <v>200035894</v>
      </c>
      <c r="G948" s="15" t="s">
        <v>3980</v>
      </c>
      <c r="H948" s="15" t="s">
        <v>3980</v>
      </c>
      <c r="I948" s="15" t="s">
        <v>3980</v>
      </c>
      <c r="J948" s="15"/>
      <c r="K948" s="15">
        <v>32</v>
      </c>
      <c r="L948" s="15"/>
      <c r="M948" s="15" t="s">
        <v>3989</v>
      </c>
      <c r="N948" s="15" t="s">
        <v>3989</v>
      </c>
      <c r="O948" s="15" t="s">
        <v>3989</v>
      </c>
      <c r="P948" s="15"/>
      <c r="Q948" s="15"/>
      <c r="R948" s="15"/>
      <c r="S948" s="15" t="s">
        <v>1564</v>
      </c>
      <c r="T948" s="38">
        <v>14</v>
      </c>
      <c r="U948" s="95" t="s">
        <v>12346</v>
      </c>
      <c r="V948" s="95"/>
      <c r="W948" s="95"/>
      <c r="X948" s="95"/>
      <c r="Y948" s="95"/>
      <c r="Z948" s="15"/>
      <c r="AA948" s="15"/>
      <c r="AB948" s="39">
        <f t="shared" si="70"/>
        <v>12</v>
      </c>
      <c r="AC948" s="39">
        <f t="shared" si="71"/>
        <v>11</v>
      </c>
      <c r="AD948" s="96" t="s">
        <v>3990</v>
      </c>
      <c r="AE948" s="15" t="str">
        <f t="shared" si="72"/>
        <v>(Pel. IBGS 3)</v>
      </c>
      <c r="AF948" s="39"/>
      <c r="AG948" s="39" t="s">
        <v>1698</v>
      </c>
      <c r="AH948" s="39" t="s">
        <v>1613</v>
      </c>
      <c r="AI948" s="39" t="s">
        <v>1561</v>
      </c>
      <c r="AJ948" s="39" t="s">
        <v>1613</v>
      </c>
      <c r="AK948" s="39" t="s">
        <v>1613</v>
      </c>
      <c r="AL948" s="15"/>
      <c r="AM948" s="15" t="s">
        <v>3991</v>
      </c>
      <c r="AN948" s="15"/>
      <c r="AO948" s="39"/>
      <c r="AP948" s="89">
        <f t="shared" si="73"/>
        <v>11</v>
      </c>
      <c r="AQ948" s="13" t="str">
        <f t="shared" si="74"/>
        <v>Ops GBO IBGS3 Pel. IBGS</v>
      </c>
    </row>
    <row r="949" spans="1:43" x14ac:dyDescent="0.25">
      <c r="A949" s="15" t="s">
        <v>3978</v>
      </c>
      <c r="B949" s="15" t="s">
        <v>1628</v>
      </c>
      <c r="C949" s="15">
        <v>4</v>
      </c>
      <c r="D949" s="15" t="s">
        <v>3992</v>
      </c>
      <c r="E949" s="94">
        <v>200011998</v>
      </c>
      <c r="F949" s="15">
        <v>200035895</v>
      </c>
      <c r="G949" s="15" t="s">
        <v>3980</v>
      </c>
      <c r="H949" s="15" t="s">
        <v>3980</v>
      </c>
      <c r="I949" s="15" t="s">
        <v>3980</v>
      </c>
      <c r="J949" s="15"/>
      <c r="K949" s="15">
        <v>32</v>
      </c>
      <c r="L949" s="15"/>
      <c r="M949" s="15" t="s">
        <v>3993</v>
      </c>
      <c r="N949" s="15" t="s">
        <v>3993</v>
      </c>
      <c r="O949" s="15" t="s">
        <v>3993</v>
      </c>
      <c r="P949" s="15"/>
      <c r="Q949" s="15"/>
      <c r="R949" s="15"/>
      <c r="S949" s="15" t="s">
        <v>1564</v>
      </c>
      <c r="T949" s="38">
        <v>14</v>
      </c>
      <c r="U949" s="95" t="s">
        <v>12346</v>
      </c>
      <c r="V949" s="95"/>
      <c r="W949" s="95"/>
      <c r="X949" s="95"/>
      <c r="Y949" s="95"/>
      <c r="Z949" s="15"/>
      <c r="AA949" s="15"/>
      <c r="AB949" s="39">
        <f t="shared" si="70"/>
        <v>12</v>
      </c>
      <c r="AC949" s="39">
        <f t="shared" si="71"/>
        <v>11</v>
      </c>
      <c r="AD949" s="96" t="s">
        <v>3994</v>
      </c>
      <c r="AE949" s="15" t="str">
        <f t="shared" si="72"/>
        <v>(Pel. IBGS 4)</v>
      </c>
      <c r="AF949" s="39"/>
      <c r="AG949" s="39" t="s">
        <v>1698</v>
      </c>
      <c r="AH949" s="39" t="s">
        <v>1613</v>
      </c>
      <c r="AI949" s="39" t="s">
        <v>1561</v>
      </c>
      <c r="AJ949" s="39" t="s">
        <v>1613</v>
      </c>
      <c r="AK949" s="39" t="s">
        <v>1613</v>
      </c>
      <c r="AL949" s="15"/>
      <c r="AM949" s="15" t="s">
        <v>3995</v>
      </c>
      <c r="AN949" s="15"/>
      <c r="AO949" s="39"/>
      <c r="AP949" s="89">
        <f t="shared" si="73"/>
        <v>11</v>
      </c>
      <c r="AQ949" s="13" t="str">
        <f t="shared" si="74"/>
        <v>Ops GBO IBGS4 Pel. IBGS</v>
      </c>
    </row>
    <row r="950" spans="1:43" x14ac:dyDescent="0.25">
      <c r="A950" s="15" t="s">
        <v>3978</v>
      </c>
      <c r="B950" s="15" t="s">
        <v>1628</v>
      </c>
      <c r="C950" s="15">
        <v>6</v>
      </c>
      <c r="D950" s="15" t="s">
        <v>12188</v>
      </c>
      <c r="E950" s="94">
        <v>200011998</v>
      </c>
      <c r="F950" s="15">
        <v>200035891</v>
      </c>
      <c r="G950" s="15" t="s">
        <v>3980</v>
      </c>
      <c r="H950" s="15" t="s">
        <v>3980</v>
      </c>
      <c r="I950" s="15" t="s">
        <v>3980</v>
      </c>
      <c r="J950" s="15"/>
      <c r="K950" s="15">
        <v>32</v>
      </c>
      <c r="L950" s="15"/>
      <c r="M950" s="15" t="s">
        <v>3996</v>
      </c>
      <c r="N950" s="15" t="s">
        <v>3996</v>
      </c>
      <c r="O950" s="15" t="s">
        <v>3996</v>
      </c>
      <c r="P950" s="15"/>
      <c r="Q950" s="15"/>
      <c r="R950" s="15"/>
      <c r="S950" s="15" t="s">
        <v>1564</v>
      </c>
      <c r="T950" s="38">
        <v>14</v>
      </c>
      <c r="U950" s="95" t="s">
        <v>12346</v>
      </c>
      <c r="V950" s="95"/>
      <c r="W950" s="95"/>
      <c r="X950" s="95"/>
      <c r="Y950" s="95"/>
      <c r="Z950" s="15"/>
      <c r="AA950" s="15"/>
      <c r="AB950" s="39">
        <f t="shared" si="70"/>
        <v>12</v>
      </c>
      <c r="AC950" s="39">
        <f t="shared" si="71"/>
        <v>17</v>
      </c>
      <c r="AD950" s="96" t="s">
        <v>3997</v>
      </c>
      <c r="AE950" s="15" t="str">
        <f t="shared" si="72"/>
        <v>(Spec. Pel. IBGS 1)</v>
      </c>
      <c r="AF950" s="39"/>
      <c r="AG950" s="39" t="s">
        <v>1698</v>
      </c>
      <c r="AH950" s="39" t="s">
        <v>1613</v>
      </c>
      <c r="AI950" s="39" t="s">
        <v>1561</v>
      </c>
      <c r="AJ950" s="39" t="s">
        <v>1613</v>
      </c>
      <c r="AK950" s="39" t="s">
        <v>1613</v>
      </c>
      <c r="AL950" s="15"/>
      <c r="AM950" s="15" t="s">
        <v>3998</v>
      </c>
      <c r="AN950" s="15" t="s">
        <v>12190</v>
      </c>
      <c r="AO950" s="39"/>
      <c r="AP950" s="89">
        <f t="shared" si="73"/>
        <v>17</v>
      </c>
      <c r="AQ950" s="13" t="str">
        <f t="shared" si="74"/>
        <v>Ops GBO IBGS1 Spec. Pel. IBGS</v>
      </c>
    </row>
    <row r="951" spans="1:43" x14ac:dyDescent="0.25">
      <c r="A951" s="15" t="s">
        <v>3978</v>
      </c>
      <c r="B951" s="15" t="s">
        <v>1628</v>
      </c>
      <c r="C951" s="15">
        <v>7</v>
      </c>
      <c r="D951" s="15" t="s">
        <v>12189</v>
      </c>
      <c r="E951" s="94">
        <v>200011998</v>
      </c>
      <c r="F951" s="15">
        <v>200035893</v>
      </c>
      <c r="G951" s="15" t="s">
        <v>3980</v>
      </c>
      <c r="H951" s="15" t="s">
        <v>3980</v>
      </c>
      <c r="I951" s="15" t="s">
        <v>3980</v>
      </c>
      <c r="J951" s="15"/>
      <c r="K951" s="15">
        <v>32</v>
      </c>
      <c r="L951" s="15"/>
      <c r="M951" s="15" t="s">
        <v>3999</v>
      </c>
      <c r="N951" s="15" t="s">
        <v>3999</v>
      </c>
      <c r="O951" s="15" t="s">
        <v>3999</v>
      </c>
      <c r="P951" s="15"/>
      <c r="Q951" s="15"/>
      <c r="R951" s="15"/>
      <c r="S951" s="15" t="s">
        <v>1564</v>
      </c>
      <c r="T951" s="38">
        <v>14</v>
      </c>
      <c r="U951" s="95" t="s">
        <v>12346</v>
      </c>
      <c r="V951" s="95"/>
      <c r="W951" s="95"/>
      <c r="X951" s="95"/>
      <c r="Y951" s="95"/>
      <c r="Z951" s="15"/>
      <c r="AA951" s="15"/>
      <c r="AB951" s="39">
        <f t="shared" si="70"/>
        <v>12</v>
      </c>
      <c r="AC951" s="39">
        <f t="shared" si="71"/>
        <v>17</v>
      </c>
      <c r="AD951" s="96" t="s">
        <v>4000</v>
      </c>
      <c r="AE951" s="15" t="str">
        <f t="shared" si="72"/>
        <v>(Spec. Pel. IBGS 2)</v>
      </c>
      <c r="AF951" s="39"/>
      <c r="AG951" s="39" t="s">
        <v>1698</v>
      </c>
      <c r="AH951" s="39" t="s">
        <v>1613</v>
      </c>
      <c r="AI951" s="39" t="s">
        <v>1561</v>
      </c>
      <c r="AJ951" s="39" t="s">
        <v>1613</v>
      </c>
      <c r="AK951" s="39" t="s">
        <v>1613</v>
      </c>
      <c r="AL951" s="15"/>
      <c r="AM951" s="15" t="s">
        <v>4001</v>
      </c>
      <c r="AN951" s="15" t="s">
        <v>12191</v>
      </c>
      <c r="AO951" s="39"/>
      <c r="AP951" s="89">
        <f t="shared" si="73"/>
        <v>17</v>
      </c>
      <c r="AQ951" s="13" t="str">
        <f t="shared" si="74"/>
        <v>Ops GBO IBGS2 Spec. Pel. IBGS</v>
      </c>
    </row>
    <row r="952" spans="1:43" x14ac:dyDescent="0.25">
      <c r="A952" s="15" t="s">
        <v>4002</v>
      </c>
      <c r="B952" s="15" t="s">
        <v>1628</v>
      </c>
      <c r="C952" s="15">
        <v>1</v>
      </c>
      <c r="D952" s="15" t="s">
        <v>4003</v>
      </c>
      <c r="E952" s="94">
        <v>200011999</v>
      </c>
      <c r="F952" s="15">
        <v>200032776</v>
      </c>
      <c r="G952" s="15" t="s">
        <v>4004</v>
      </c>
      <c r="H952" s="15" t="s">
        <v>4004</v>
      </c>
      <c r="I952" s="15" t="s">
        <v>4004</v>
      </c>
      <c r="J952" s="15"/>
      <c r="K952" s="15">
        <v>67</v>
      </c>
      <c r="L952" s="15"/>
      <c r="M952" s="15" t="s">
        <v>4005</v>
      </c>
      <c r="N952" s="15" t="s">
        <v>4005</v>
      </c>
      <c r="O952" s="15" t="s">
        <v>4005</v>
      </c>
      <c r="P952" s="15"/>
      <c r="Q952" s="15"/>
      <c r="R952" s="15"/>
      <c r="S952" s="15" t="s">
        <v>3560</v>
      </c>
      <c r="T952" s="38">
        <v>13</v>
      </c>
      <c r="U952" s="95" t="s">
        <v>12346</v>
      </c>
      <c r="V952" s="95"/>
      <c r="W952" s="95"/>
      <c r="X952" s="95"/>
      <c r="Y952" s="95"/>
      <c r="Z952" s="15"/>
      <c r="AA952" s="15"/>
      <c r="AB952" s="39">
        <f t="shared" si="70"/>
        <v>10</v>
      </c>
      <c r="AC952" s="39">
        <f t="shared" si="71"/>
        <v>9</v>
      </c>
      <c r="AD952" s="96" t="s">
        <v>4006</v>
      </c>
      <c r="AE952" s="15" t="str">
        <f t="shared" si="72"/>
        <v>(Peloton IV)</v>
      </c>
      <c r="AF952" s="39"/>
      <c r="AG952" s="39" t="s">
        <v>1698</v>
      </c>
      <c r="AH952" s="39" t="s">
        <v>1613</v>
      </c>
      <c r="AI952" s="39" t="s">
        <v>1561</v>
      </c>
      <c r="AJ952" s="39" t="s">
        <v>1613</v>
      </c>
      <c r="AK952" s="39" t="s">
        <v>1613</v>
      </c>
      <c r="AL952" s="15"/>
      <c r="AM952" s="15" t="s">
        <v>4007</v>
      </c>
      <c r="AN952" s="15"/>
      <c r="AO952" s="39"/>
      <c r="AP952" s="89">
        <f t="shared" si="73"/>
        <v>10</v>
      </c>
      <c r="AQ952" s="13" t="str">
        <f t="shared" si="74"/>
        <v>Ops GBO IV1 Pel. IV</v>
      </c>
    </row>
    <row r="953" spans="1:43" x14ac:dyDescent="0.25">
      <c r="A953" s="15" t="s">
        <v>4008</v>
      </c>
      <c r="B953" s="15" t="s">
        <v>1628</v>
      </c>
      <c r="C953" s="15">
        <v>1</v>
      </c>
      <c r="D953" s="15" t="s">
        <v>4009</v>
      </c>
      <c r="E953" s="94">
        <v>200012000</v>
      </c>
      <c r="F953" s="15">
        <v>200032777</v>
      </c>
      <c r="G953" s="15" t="s">
        <v>4010</v>
      </c>
      <c r="H953" s="15" t="s">
        <v>4010</v>
      </c>
      <c r="I953" s="15" t="s">
        <v>4010</v>
      </c>
      <c r="J953" s="15"/>
      <c r="K953" s="15">
        <v>69</v>
      </c>
      <c r="L953" s="15"/>
      <c r="M953" s="96" t="s">
        <v>11959</v>
      </c>
      <c r="N953" s="96" t="s">
        <v>11959</v>
      </c>
      <c r="O953" s="96" t="s">
        <v>11959</v>
      </c>
      <c r="P953" s="15"/>
      <c r="Q953" s="15"/>
      <c r="R953" s="15"/>
      <c r="S953" s="15" t="s">
        <v>3560</v>
      </c>
      <c r="T953" s="38">
        <v>14</v>
      </c>
      <c r="U953" s="95" t="s">
        <v>12346</v>
      </c>
      <c r="V953" s="95"/>
      <c r="W953" s="95"/>
      <c r="X953" s="95"/>
      <c r="Y953" s="95"/>
      <c r="Z953" s="15"/>
      <c r="AA953" s="15"/>
      <c r="AB953" s="39">
        <f t="shared" si="70"/>
        <v>18</v>
      </c>
      <c r="AC953" s="39">
        <f t="shared" si="71"/>
        <v>16</v>
      </c>
      <c r="AD953" s="96" t="s">
        <v>4011</v>
      </c>
      <c r="AE953" s="15" t="str">
        <f t="shared" si="72"/>
        <v>(Pel. Log. 1)</v>
      </c>
      <c r="AF953" s="39"/>
      <c r="AG953" s="39" t="s">
        <v>1698</v>
      </c>
      <c r="AH953" s="39" t="s">
        <v>1613</v>
      </c>
      <c r="AI953" s="39" t="s">
        <v>1561</v>
      </c>
      <c r="AJ953" s="39" t="s">
        <v>1613</v>
      </c>
      <c r="AK953" s="39" t="s">
        <v>1613</v>
      </c>
      <c r="AL953" s="15"/>
      <c r="AM953" s="15" t="s">
        <v>4012</v>
      </c>
      <c r="AN953" s="15"/>
      <c r="AO953" s="39"/>
      <c r="AP953" s="89">
        <f t="shared" si="73"/>
        <v>11</v>
      </c>
      <c r="AQ953" s="13" t="str">
        <f t="shared" si="74"/>
        <v>Ops GBO Log en OnS1 Pel. Log &amp; Ons</v>
      </c>
    </row>
    <row r="954" spans="1:43" x14ac:dyDescent="0.25">
      <c r="A954" s="15" t="s">
        <v>4008</v>
      </c>
      <c r="B954" s="15" t="s">
        <v>1628</v>
      </c>
      <c r="C954" s="15">
        <v>2</v>
      </c>
      <c r="D954" s="15" t="s">
        <v>4013</v>
      </c>
      <c r="E954" s="94">
        <v>200012000</v>
      </c>
      <c r="F954" s="15">
        <v>200032778</v>
      </c>
      <c r="G954" s="15" t="s">
        <v>4010</v>
      </c>
      <c r="H954" s="15" t="s">
        <v>4010</v>
      </c>
      <c r="I954" s="15" t="s">
        <v>4010</v>
      </c>
      <c r="J954" s="15"/>
      <c r="K954" s="15">
        <v>69</v>
      </c>
      <c r="L954" s="15"/>
      <c r="M954" s="96" t="s">
        <v>11960</v>
      </c>
      <c r="N954" s="96" t="s">
        <v>11960</v>
      </c>
      <c r="O954" s="96" t="s">
        <v>11960</v>
      </c>
      <c r="P954" s="15"/>
      <c r="Q954" s="15"/>
      <c r="R954" s="15"/>
      <c r="S954" s="15" t="s">
        <v>3560</v>
      </c>
      <c r="T954" s="38">
        <v>14</v>
      </c>
      <c r="U954" s="95" t="s">
        <v>12346</v>
      </c>
      <c r="V954" s="95"/>
      <c r="W954" s="95"/>
      <c r="X954" s="95"/>
      <c r="Y954" s="95"/>
      <c r="Z954" s="15"/>
      <c r="AA954" s="15"/>
      <c r="AB954" s="39">
        <f t="shared" si="70"/>
        <v>18</v>
      </c>
      <c r="AC954" s="39">
        <f t="shared" si="71"/>
        <v>16</v>
      </c>
      <c r="AD954" s="96" t="s">
        <v>4014</v>
      </c>
      <c r="AE954" s="15" t="str">
        <f t="shared" si="72"/>
        <v>(Pel. Log. 2)</v>
      </c>
      <c r="AF954" s="39"/>
      <c r="AG954" s="39" t="s">
        <v>1698</v>
      </c>
      <c r="AH954" s="39" t="s">
        <v>1613</v>
      </c>
      <c r="AI954" s="39" t="s">
        <v>1561</v>
      </c>
      <c r="AJ954" s="39" t="s">
        <v>1613</v>
      </c>
      <c r="AK954" s="39" t="s">
        <v>1613</v>
      </c>
      <c r="AL954" s="15"/>
      <c r="AM954" s="15" t="s">
        <v>4015</v>
      </c>
      <c r="AN954" s="15"/>
      <c r="AO954" s="39"/>
      <c r="AP954" s="89">
        <f t="shared" si="73"/>
        <v>11</v>
      </c>
      <c r="AQ954" s="13" t="str">
        <f t="shared" si="74"/>
        <v>Ops GBO Log en OnS2 Pel. Log &amp; Ons</v>
      </c>
    </row>
    <row r="955" spans="1:43" x14ac:dyDescent="0.25">
      <c r="A955" s="11" t="s">
        <v>12881</v>
      </c>
      <c r="B955" s="15" t="s">
        <v>1628</v>
      </c>
      <c r="C955" s="15">
        <v>1</v>
      </c>
      <c r="D955" s="15" t="s">
        <v>4017</v>
      </c>
      <c r="E955" s="94">
        <v>200012001</v>
      </c>
      <c r="F955" s="15">
        <v>200032779</v>
      </c>
      <c r="G955" s="15" t="s">
        <v>4018</v>
      </c>
      <c r="H955" s="15" t="s">
        <v>4018</v>
      </c>
      <c r="I955" s="15" t="s">
        <v>4018</v>
      </c>
      <c r="J955" s="15"/>
      <c r="K955" s="15">
        <v>35</v>
      </c>
      <c r="L955" s="15"/>
      <c r="M955" s="96" t="s">
        <v>11961</v>
      </c>
      <c r="N955" s="96" t="s">
        <v>11961</v>
      </c>
      <c r="O955" s="96" t="s">
        <v>11961</v>
      </c>
      <c r="P955" s="15"/>
      <c r="Q955" s="15"/>
      <c r="R955" s="15"/>
      <c r="S955" s="15" t="s">
        <v>3560</v>
      </c>
      <c r="T955" s="38">
        <v>10</v>
      </c>
      <c r="U955" s="95" t="s">
        <v>12346</v>
      </c>
      <c r="V955" s="95"/>
      <c r="W955" s="95"/>
      <c r="X955" s="95"/>
      <c r="Y955" s="95"/>
      <c r="Z955" s="15"/>
      <c r="AA955" s="15"/>
      <c r="AB955" s="39">
        <f t="shared" si="70"/>
        <v>11</v>
      </c>
      <c r="AC955" s="39">
        <f t="shared" si="71"/>
        <v>18</v>
      </c>
      <c r="AD955" s="96" t="s">
        <v>12895</v>
      </c>
      <c r="AE955" s="15" t="str">
        <f t="shared" si="72"/>
        <v>(Pel. NBB 1)</v>
      </c>
      <c r="AF955" s="39"/>
      <c r="AG955" s="39" t="s">
        <v>1698</v>
      </c>
      <c r="AH955" s="39" t="s">
        <v>1613</v>
      </c>
      <c r="AI955" s="39" t="s">
        <v>1561</v>
      </c>
      <c r="AJ955" s="39" t="s">
        <v>1613</v>
      </c>
      <c r="AK955" s="39" t="s">
        <v>1613</v>
      </c>
      <c r="AL955" s="15"/>
      <c r="AM955" s="15" t="s">
        <v>4019</v>
      </c>
      <c r="AN955" s="15" t="s">
        <v>12882</v>
      </c>
      <c r="AO955" s="39" t="s">
        <v>12187</v>
      </c>
      <c r="AP955" s="89">
        <f t="shared" si="73"/>
        <v>10</v>
      </c>
      <c r="AQ955" s="13" t="str">
        <f t="shared" si="74"/>
        <v>Ops GBO NBB1 Pel. NatBr Bestr</v>
      </c>
    </row>
    <row r="956" spans="1:43" x14ac:dyDescent="0.25">
      <c r="A956" s="11" t="s">
        <v>12881</v>
      </c>
      <c r="B956" s="15" t="s">
        <v>1628</v>
      </c>
      <c r="C956" s="15">
        <v>2</v>
      </c>
      <c r="D956" s="15" t="s">
        <v>4020</v>
      </c>
      <c r="E956" s="94">
        <v>200012001</v>
      </c>
      <c r="F956" s="15">
        <v>200032780</v>
      </c>
      <c r="G956" s="15" t="s">
        <v>4018</v>
      </c>
      <c r="H956" s="15" t="s">
        <v>4018</v>
      </c>
      <c r="I956" s="15" t="s">
        <v>4018</v>
      </c>
      <c r="J956" s="15"/>
      <c r="K956" s="15">
        <v>35</v>
      </c>
      <c r="L956" s="15"/>
      <c r="M956" s="96" t="s">
        <v>11962</v>
      </c>
      <c r="N956" s="96" t="s">
        <v>11962</v>
      </c>
      <c r="O956" s="96" t="s">
        <v>11962</v>
      </c>
      <c r="P956" s="15"/>
      <c r="Q956" s="15"/>
      <c r="R956" s="15"/>
      <c r="S956" s="15" t="s">
        <v>3560</v>
      </c>
      <c r="T956" s="38">
        <v>10</v>
      </c>
      <c r="U956" s="95" t="s">
        <v>12346</v>
      </c>
      <c r="V956" s="95"/>
      <c r="W956" s="95"/>
      <c r="X956" s="95"/>
      <c r="Y956" s="95"/>
      <c r="Z956" s="15"/>
      <c r="AA956" s="15"/>
      <c r="AB956" s="39">
        <f t="shared" si="70"/>
        <v>11</v>
      </c>
      <c r="AC956" s="39">
        <f t="shared" si="71"/>
        <v>18</v>
      </c>
      <c r="AD956" s="96" t="s">
        <v>12898</v>
      </c>
      <c r="AE956" s="15" t="str">
        <f t="shared" si="72"/>
        <v>(Pel. NBB 2)</v>
      </c>
      <c r="AF956" s="39"/>
      <c r="AG956" s="39" t="s">
        <v>1698</v>
      </c>
      <c r="AH956" s="39" t="s">
        <v>1613</v>
      </c>
      <c r="AI956" s="39" t="s">
        <v>1561</v>
      </c>
      <c r="AJ956" s="39" t="s">
        <v>1613</v>
      </c>
      <c r="AK956" s="39" t="s">
        <v>1613</v>
      </c>
      <c r="AL956" s="15"/>
      <c r="AM956" s="15" t="s">
        <v>4021</v>
      </c>
      <c r="AN956" s="15" t="s">
        <v>12882</v>
      </c>
      <c r="AO956" s="39" t="s">
        <v>12187</v>
      </c>
      <c r="AP956" s="89">
        <f t="shared" si="73"/>
        <v>10</v>
      </c>
      <c r="AQ956" s="13" t="str">
        <f t="shared" si="74"/>
        <v>Ops GBO NBB2 Pel. NatBr Bestr</v>
      </c>
    </row>
    <row r="957" spans="1:43" x14ac:dyDescent="0.25">
      <c r="A957" s="11" t="s">
        <v>12881</v>
      </c>
      <c r="B957" s="15" t="s">
        <v>1628</v>
      </c>
      <c r="C957" s="15">
        <v>3</v>
      </c>
      <c r="D957" s="15" t="s">
        <v>4022</v>
      </c>
      <c r="E957" s="94">
        <v>200012001</v>
      </c>
      <c r="F957" s="15">
        <v>200032781</v>
      </c>
      <c r="G957" s="15" t="s">
        <v>4018</v>
      </c>
      <c r="H957" s="15" t="s">
        <v>4018</v>
      </c>
      <c r="I957" s="15" t="s">
        <v>4018</v>
      </c>
      <c r="J957" s="15"/>
      <c r="K957" s="15">
        <v>35</v>
      </c>
      <c r="L957" s="15"/>
      <c r="M957" s="96" t="s">
        <v>11963</v>
      </c>
      <c r="N957" s="96" t="s">
        <v>11963</v>
      </c>
      <c r="O957" s="96" t="s">
        <v>11963</v>
      </c>
      <c r="P957" s="15"/>
      <c r="Q957" s="15"/>
      <c r="R957" s="15"/>
      <c r="S957" s="15" t="s">
        <v>3560</v>
      </c>
      <c r="T957" s="38">
        <v>10</v>
      </c>
      <c r="U957" s="95" t="s">
        <v>12346</v>
      </c>
      <c r="V957" s="95"/>
      <c r="W957" s="95"/>
      <c r="X957" s="95"/>
      <c r="Y957" s="95"/>
      <c r="Z957" s="15"/>
      <c r="AA957" s="15"/>
      <c r="AB957" s="39">
        <f t="shared" si="70"/>
        <v>11</v>
      </c>
      <c r="AC957" s="39">
        <f t="shared" si="71"/>
        <v>18</v>
      </c>
      <c r="AD957" s="96" t="s">
        <v>12900</v>
      </c>
      <c r="AE957" s="15" t="str">
        <f t="shared" si="72"/>
        <v>(Pel. NBB 3)</v>
      </c>
      <c r="AF957" s="39"/>
      <c r="AG957" s="39" t="s">
        <v>1698</v>
      </c>
      <c r="AH957" s="39" t="s">
        <v>1613</v>
      </c>
      <c r="AI957" s="39" t="s">
        <v>1561</v>
      </c>
      <c r="AJ957" s="39" t="s">
        <v>1613</v>
      </c>
      <c r="AK957" s="39" t="s">
        <v>1613</v>
      </c>
      <c r="AL957" s="15"/>
      <c r="AM957" s="15" t="s">
        <v>4023</v>
      </c>
      <c r="AN957" s="15" t="s">
        <v>12882</v>
      </c>
      <c r="AO957" s="39" t="s">
        <v>12187</v>
      </c>
      <c r="AP957" s="89">
        <f t="shared" si="73"/>
        <v>10</v>
      </c>
      <c r="AQ957" s="13" t="str">
        <f t="shared" si="74"/>
        <v>Ops GBO NBB3 Pel. NatBr Bestr</v>
      </c>
    </row>
    <row r="958" spans="1:43" x14ac:dyDescent="0.25">
      <c r="A958" s="11" t="s">
        <v>12881</v>
      </c>
      <c r="B958" s="15" t="s">
        <v>1628</v>
      </c>
      <c r="C958" s="15">
        <v>4</v>
      </c>
      <c r="D958" s="15" t="s">
        <v>4024</v>
      </c>
      <c r="E958" s="94">
        <v>200012001</v>
      </c>
      <c r="F958" s="15">
        <v>200032782</v>
      </c>
      <c r="G958" s="15" t="s">
        <v>4018</v>
      </c>
      <c r="H958" s="15" t="s">
        <v>4018</v>
      </c>
      <c r="I958" s="15" t="s">
        <v>4018</v>
      </c>
      <c r="J958" s="15"/>
      <c r="K958" s="15">
        <v>35</v>
      </c>
      <c r="L958" s="15"/>
      <c r="M958" s="96" t="s">
        <v>11964</v>
      </c>
      <c r="N958" s="96" t="s">
        <v>11964</v>
      </c>
      <c r="O958" s="96" t="s">
        <v>11964</v>
      </c>
      <c r="P958" s="15"/>
      <c r="Q958" s="15"/>
      <c r="R958" s="15"/>
      <c r="S958" s="15" t="s">
        <v>3560</v>
      </c>
      <c r="T958" s="38">
        <v>10</v>
      </c>
      <c r="U958" s="95" t="s">
        <v>12346</v>
      </c>
      <c r="V958" s="95"/>
      <c r="W958" s="95"/>
      <c r="X958" s="95"/>
      <c r="Y958" s="95"/>
      <c r="Z958" s="15"/>
      <c r="AA958" s="15"/>
      <c r="AB958" s="39">
        <f t="shared" si="70"/>
        <v>11</v>
      </c>
      <c r="AC958" s="39">
        <f t="shared" si="71"/>
        <v>18</v>
      </c>
      <c r="AD958" s="96" t="s">
        <v>12901</v>
      </c>
      <c r="AE958" s="15" t="str">
        <f t="shared" si="72"/>
        <v>(Pel. NBB 4)</v>
      </c>
      <c r="AF958" s="39"/>
      <c r="AG958" s="39" t="s">
        <v>1698</v>
      </c>
      <c r="AH958" s="39" t="s">
        <v>1613</v>
      </c>
      <c r="AI958" s="39" t="s">
        <v>1561</v>
      </c>
      <c r="AJ958" s="39" t="s">
        <v>1613</v>
      </c>
      <c r="AK958" s="39" t="s">
        <v>1613</v>
      </c>
      <c r="AL958" s="15"/>
      <c r="AM958" s="15" t="s">
        <v>4025</v>
      </c>
      <c r="AN958" s="15" t="s">
        <v>12882</v>
      </c>
      <c r="AO958" s="39" t="s">
        <v>12187</v>
      </c>
      <c r="AP958" s="89">
        <f t="shared" si="73"/>
        <v>10</v>
      </c>
      <c r="AQ958" s="13" t="str">
        <f t="shared" si="74"/>
        <v>Ops GBO NBB4 Pel. NatBr Bestr</v>
      </c>
    </row>
    <row r="959" spans="1:43" x14ac:dyDescent="0.25">
      <c r="A959" s="11" t="s">
        <v>12881</v>
      </c>
      <c r="B959" s="15" t="s">
        <v>1628</v>
      </c>
      <c r="C959" s="15">
        <v>5</v>
      </c>
      <c r="D959" s="15" t="s">
        <v>4026</v>
      </c>
      <c r="E959" s="94">
        <v>200012001</v>
      </c>
      <c r="F959" s="15">
        <v>200035897</v>
      </c>
      <c r="G959" s="15" t="s">
        <v>4018</v>
      </c>
      <c r="H959" s="15" t="s">
        <v>4018</v>
      </c>
      <c r="I959" s="15" t="s">
        <v>4018</v>
      </c>
      <c r="J959" s="15"/>
      <c r="K959" s="15">
        <v>35</v>
      </c>
      <c r="L959" s="15"/>
      <c r="M959" s="96" t="s">
        <v>11965</v>
      </c>
      <c r="N959" s="96" t="s">
        <v>11965</v>
      </c>
      <c r="O959" s="96" t="s">
        <v>11965</v>
      </c>
      <c r="P959" s="15"/>
      <c r="Q959" s="15"/>
      <c r="R959" s="15"/>
      <c r="S959" s="15" t="s">
        <v>3560</v>
      </c>
      <c r="T959" s="38">
        <v>10</v>
      </c>
      <c r="U959" s="95" t="s">
        <v>12346</v>
      </c>
      <c r="V959" s="95"/>
      <c r="W959" s="95"/>
      <c r="X959" s="95"/>
      <c r="Y959" s="95"/>
      <c r="Z959" s="15"/>
      <c r="AA959" s="15"/>
      <c r="AB959" s="39">
        <f t="shared" si="70"/>
        <v>11</v>
      </c>
      <c r="AC959" s="39">
        <f t="shared" si="71"/>
        <v>18</v>
      </c>
      <c r="AD959" s="96" t="s">
        <v>12902</v>
      </c>
      <c r="AE959" s="15" t="str">
        <f t="shared" si="72"/>
        <v>(Pel. NBB 5)</v>
      </c>
      <c r="AF959" s="39"/>
      <c r="AG959" s="39" t="s">
        <v>1698</v>
      </c>
      <c r="AH959" s="39" t="s">
        <v>1613</v>
      </c>
      <c r="AI959" s="39" t="s">
        <v>1561</v>
      </c>
      <c r="AJ959" s="39" t="s">
        <v>1613</v>
      </c>
      <c r="AK959" s="39" t="s">
        <v>1613</v>
      </c>
      <c r="AL959" s="15"/>
      <c r="AM959" s="15" t="s">
        <v>4027</v>
      </c>
      <c r="AN959" s="15" t="s">
        <v>12882</v>
      </c>
      <c r="AO959" s="39" t="s">
        <v>12187</v>
      </c>
      <c r="AP959" s="89">
        <f t="shared" si="73"/>
        <v>10</v>
      </c>
      <c r="AQ959" s="13" t="str">
        <f t="shared" si="74"/>
        <v>Ops GBO NBB5 Pel. NatBr Bestr</v>
      </c>
    </row>
    <row r="960" spans="1:43" x14ac:dyDescent="0.25">
      <c r="A960" s="11" t="s">
        <v>12881</v>
      </c>
      <c r="B960" s="15" t="s">
        <v>1628</v>
      </c>
      <c r="C960" s="15">
        <v>6</v>
      </c>
      <c r="D960" s="15" t="s">
        <v>4028</v>
      </c>
      <c r="E960" s="94">
        <v>200012001</v>
      </c>
      <c r="F960" s="15">
        <v>200035898</v>
      </c>
      <c r="G960" s="15" t="s">
        <v>4018</v>
      </c>
      <c r="H960" s="15" t="s">
        <v>4018</v>
      </c>
      <c r="I960" s="15" t="s">
        <v>4018</v>
      </c>
      <c r="J960" s="15"/>
      <c r="K960" s="15">
        <v>35</v>
      </c>
      <c r="L960" s="15"/>
      <c r="M960" s="96" t="s">
        <v>11966</v>
      </c>
      <c r="N960" s="96" t="s">
        <v>11966</v>
      </c>
      <c r="O960" s="96" t="s">
        <v>11966</v>
      </c>
      <c r="P960" s="15"/>
      <c r="Q960" s="15"/>
      <c r="R960" s="15"/>
      <c r="S960" s="15" t="s">
        <v>3560</v>
      </c>
      <c r="T960" s="38">
        <v>10</v>
      </c>
      <c r="U960" s="95" t="s">
        <v>12346</v>
      </c>
      <c r="V960" s="95"/>
      <c r="W960" s="95"/>
      <c r="X960" s="95"/>
      <c r="Y960" s="95"/>
      <c r="Z960" s="15"/>
      <c r="AA960" s="15"/>
      <c r="AB960" s="39">
        <f t="shared" si="70"/>
        <v>11</v>
      </c>
      <c r="AC960" s="39">
        <f t="shared" si="71"/>
        <v>18</v>
      </c>
      <c r="AD960" s="96" t="s">
        <v>12903</v>
      </c>
      <c r="AE960" s="15" t="str">
        <f t="shared" si="72"/>
        <v>(Pel. NBB 6)</v>
      </c>
      <c r="AF960" s="39"/>
      <c r="AG960" s="39" t="s">
        <v>1698</v>
      </c>
      <c r="AH960" s="39" t="s">
        <v>1613</v>
      </c>
      <c r="AI960" s="39" t="s">
        <v>1561</v>
      </c>
      <c r="AJ960" s="39" t="s">
        <v>1613</v>
      </c>
      <c r="AK960" s="39" t="s">
        <v>1613</v>
      </c>
      <c r="AL960" s="15"/>
      <c r="AM960" s="15" t="s">
        <v>4029</v>
      </c>
      <c r="AN960" s="15" t="s">
        <v>12882</v>
      </c>
      <c r="AO960" s="39" t="s">
        <v>12187</v>
      </c>
      <c r="AP960" s="89">
        <f t="shared" si="73"/>
        <v>10</v>
      </c>
      <c r="AQ960" s="13" t="str">
        <f t="shared" si="74"/>
        <v>Ops GBO NBB6 Pel. NatBr Bestr</v>
      </c>
    </row>
    <row r="961" spans="1:43" x14ac:dyDescent="0.25">
      <c r="A961" s="11" t="s">
        <v>12881</v>
      </c>
      <c r="B961" s="15" t="s">
        <v>1628</v>
      </c>
      <c r="C961" s="15">
        <v>7</v>
      </c>
      <c r="D961" s="15" t="s">
        <v>4030</v>
      </c>
      <c r="E961" s="94">
        <v>200012001</v>
      </c>
      <c r="F961" s="15">
        <v>200038740</v>
      </c>
      <c r="G961" s="15" t="s">
        <v>4018</v>
      </c>
      <c r="H961" s="15" t="s">
        <v>4018</v>
      </c>
      <c r="I961" s="15" t="s">
        <v>4018</v>
      </c>
      <c r="J961" s="15"/>
      <c r="K961" s="15">
        <v>35</v>
      </c>
      <c r="L961" s="15"/>
      <c r="M961" s="96" t="s">
        <v>11961</v>
      </c>
      <c r="N961" s="96" t="s">
        <v>11961</v>
      </c>
      <c r="O961" s="96" t="s">
        <v>11961</v>
      </c>
      <c r="P961" s="15"/>
      <c r="Q961" s="15"/>
      <c r="R961" s="15"/>
      <c r="S961" s="15" t="s">
        <v>3560</v>
      </c>
      <c r="T961" s="38">
        <v>10</v>
      </c>
      <c r="U961" s="95" t="s">
        <v>12346</v>
      </c>
      <c r="V961" s="95"/>
      <c r="W961" s="95"/>
      <c r="X961" s="95"/>
      <c r="Y961" s="95"/>
      <c r="Z961" s="15"/>
      <c r="AA961" s="15"/>
      <c r="AB961" s="39">
        <f t="shared" si="70"/>
        <v>11</v>
      </c>
      <c r="AC961" s="39">
        <f t="shared" si="71"/>
        <v>20</v>
      </c>
      <c r="AD961" s="96" t="s">
        <v>12897</v>
      </c>
      <c r="AE961" s="15" t="str">
        <f t="shared" si="72"/>
        <v>(Pel. GW NBB 1)</v>
      </c>
      <c r="AF961" s="39"/>
      <c r="AG961" s="39" t="s">
        <v>1698</v>
      </c>
      <c r="AH961" s="39" t="s">
        <v>1613</v>
      </c>
      <c r="AI961" s="39" t="s">
        <v>1561</v>
      </c>
      <c r="AJ961" s="39" t="s">
        <v>1613</v>
      </c>
      <c r="AK961" s="39" t="s">
        <v>1613</v>
      </c>
      <c r="AL961" s="15"/>
      <c r="AM961" s="15" t="s">
        <v>4031</v>
      </c>
      <c r="AN961" s="15" t="s">
        <v>12882</v>
      </c>
      <c r="AO961" s="39" t="s">
        <v>12187</v>
      </c>
      <c r="AP961" s="89">
        <f t="shared" si="73"/>
        <v>13</v>
      </c>
      <c r="AQ961" s="13" t="str">
        <f t="shared" si="74"/>
        <v>Ops GBO NBB1 Pel GW NatBr Bestr</v>
      </c>
    </row>
    <row r="962" spans="1:43" x14ac:dyDescent="0.25">
      <c r="A962" s="11" t="s">
        <v>12881</v>
      </c>
      <c r="B962" s="15" t="s">
        <v>1628</v>
      </c>
      <c r="C962" s="15">
        <v>8</v>
      </c>
      <c r="D962" s="15" t="s">
        <v>4032</v>
      </c>
      <c r="E962" s="94">
        <v>200012001</v>
      </c>
      <c r="F962" s="15">
        <v>200038741</v>
      </c>
      <c r="G962" s="15" t="s">
        <v>4018</v>
      </c>
      <c r="H962" s="15" t="s">
        <v>4018</v>
      </c>
      <c r="I962" s="15" t="s">
        <v>4018</v>
      </c>
      <c r="J962" s="15"/>
      <c r="K962" s="15">
        <v>35</v>
      </c>
      <c r="L962" s="15"/>
      <c r="M962" s="96" t="s">
        <v>11962</v>
      </c>
      <c r="N962" s="96" t="s">
        <v>11962</v>
      </c>
      <c r="O962" s="96" t="s">
        <v>11962</v>
      </c>
      <c r="P962" s="15"/>
      <c r="Q962" s="15"/>
      <c r="R962" s="15"/>
      <c r="S962" s="15" t="s">
        <v>3560</v>
      </c>
      <c r="T962" s="38">
        <v>10</v>
      </c>
      <c r="U962" s="95" t="s">
        <v>12346</v>
      </c>
      <c r="V962" s="95"/>
      <c r="W962" s="95"/>
      <c r="X962" s="95"/>
      <c r="Y962" s="95"/>
      <c r="Z962" s="15"/>
      <c r="AA962" s="15"/>
      <c r="AB962" s="39">
        <f t="shared" ref="AB962:AB1025" si="75">LEN(A962)</f>
        <v>11</v>
      </c>
      <c r="AC962" s="39">
        <f t="shared" ref="AC962:AC1025" si="76">LEN(D962)</f>
        <v>20</v>
      </c>
      <c r="AD962" s="96" t="s">
        <v>12899</v>
      </c>
      <c r="AE962" s="15" t="str">
        <f t="shared" ref="AE962:AE1025" si="77">IF(CONCATENATE(IF(AI962="Ja",IF(AL962&gt;0,AL962,A962),""),IF(OR(IF(AK962="Ja",IF(AM962&gt;0,AM962,D962),"")="",IF(AI962="Ja",IF(AL962&gt;0,AL962,A962),"")=""),"",": "),IF(AK962="Ja",IF(AM962&gt;0,AM962,D962),""))="","",CONCATENATE("(",CONCATENATE(IF(AI962="Ja",IF(AL962&gt;0,AL962,A962),""),IF(OR(IF(AK962="Ja",IF(AM962&gt;0,AM962,D962),"")="",IF(AI962="Ja",IF(AL962&gt;0,AL962,A962),"")=""),"",": "),IF(AK962="Ja",IF(AM962&gt;0,AM962,D962),"")),")"))</f>
        <v>(Pel. GW NBB 2)</v>
      </c>
      <c r="AF962" s="39"/>
      <c r="AG962" s="39" t="s">
        <v>1698</v>
      </c>
      <c r="AH962" s="39" t="s">
        <v>1613</v>
      </c>
      <c r="AI962" s="39" t="s">
        <v>1561</v>
      </c>
      <c r="AJ962" s="39" t="s">
        <v>1613</v>
      </c>
      <c r="AK962" s="39" t="s">
        <v>1613</v>
      </c>
      <c r="AL962" s="15"/>
      <c r="AM962" s="15" t="s">
        <v>4033</v>
      </c>
      <c r="AN962" s="15" t="s">
        <v>12882</v>
      </c>
      <c r="AO962" s="39" t="s">
        <v>12187</v>
      </c>
      <c r="AP962" s="89">
        <f t="shared" ref="AP962:AP1025" si="78">LEN(AM962)</f>
        <v>13</v>
      </c>
      <c r="AQ962" s="13" t="str">
        <f t="shared" ref="AQ962:AQ1025" si="79">CONCATENATE(A962,D962)</f>
        <v>Ops GBO NBB2 Pel GW NatBr Bestr</v>
      </c>
    </row>
    <row r="963" spans="1:43" x14ac:dyDescent="0.25">
      <c r="A963" s="11" t="s">
        <v>12881</v>
      </c>
      <c r="B963" s="15" t="s">
        <v>1628</v>
      </c>
      <c r="C963" s="15">
        <v>9</v>
      </c>
      <c r="D963" s="15" t="s">
        <v>4034</v>
      </c>
      <c r="E963" s="94">
        <v>200012001</v>
      </c>
      <c r="F963" s="15">
        <v>200038742</v>
      </c>
      <c r="G963" s="15" t="s">
        <v>4018</v>
      </c>
      <c r="H963" s="15" t="s">
        <v>4018</v>
      </c>
      <c r="I963" s="15" t="s">
        <v>4018</v>
      </c>
      <c r="J963" s="15"/>
      <c r="K963" s="15">
        <v>35</v>
      </c>
      <c r="L963" s="15"/>
      <c r="M963" s="96" t="s">
        <v>11967</v>
      </c>
      <c r="N963" s="96" t="s">
        <v>11967</v>
      </c>
      <c r="O963" s="96" t="s">
        <v>11967</v>
      </c>
      <c r="P963" s="15"/>
      <c r="Q963" s="15"/>
      <c r="R963" s="15"/>
      <c r="S963" s="15" t="s">
        <v>3560</v>
      </c>
      <c r="T963" s="38">
        <v>10</v>
      </c>
      <c r="U963" s="95" t="s">
        <v>12346</v>
      </c>
      <c r="V963" s="95"/>
      <c r="W963" s="95"/>
      <c r="X963" s="95"/>
      <c r="Y963" s="95"/>
      <c r="Z963" s="15"/>
      <c r="AA963" s="15"/>
      <c r="AB963" s="39">
        <f t="shared" si="75"/>
        <v>11</v>
      </c>
      <c r="AC963" s="39">
        <f t="shared" si="76"/>
        <v>20</v>
      </c>
      <c r="AD963" s="96" t="s">
        <v>12896</v>
      </c>
      <c r="AE963" s="15" t="str">
        <f t="shared" si="77"/>
        <v>(Pel. Def. NBB)</v>
      </c>
      <c r="AF963" s="39"/>
      <c r="AG963" s="39" t="s">
        <v>1698</v>
      </c>
      <c r="AH963" s="39" t="s">
        <v>1613</v>
      </c>
      <c r="AI963" s="39" t="s">
        <v>1561</v>
      </c>
      <c r="AJ963" s="39" t="s">
        <v>1613</v>
      </c>
      <c r="AK963" s="39" t="s">
        <v>1613</v>
      </c>
      <c r="AL963" s="15"/>
      <c r="AM963" s="15" t="s">
        <v>12120</v>
      </c>
      <c r="AN963" s="15" t="s">
        <v>12882</v>
      </c>
      <c r="AO963" s="39" t="s">
        <v>12187</v>
      </c>
      <c r="AP963" s="89">
        <f t="shared" si="78"/>
        <v>13</v>
      </c>
      <c r="AQ963" s="13" t="str">
        <f t="shared" si="79"/>
        <v>Ops GBO NBB1 Pel DF NatBr Bestr</v>
      </c>
    </row>
    <row r="964" spans="1:43" x14ac:dyDescent="0.25">
      <c r="A964" s="15" t="s">
        <v>4035</v>
      </c>
      <c r="B964" s="15" t="s">
        <v>1628</v>
      </c>
      <c r="C964" s="15">
        <v>1</v>
      </c>
      <c r="D964" s="15" t="s">
        <v>4036</v>
      </c>
      <c r="E964" s="94">
        <v>200012551</v>
      </c>
      <c r="F964" s="15">
        <v>200040141</v>
      </c>
      <c r="G964" s="15" t="s">
        <v>11976</v>
      </c>
      <c r="H964" s="15" t="s">
        <v>11976</v>
      </c>
      <c r="I964" s="15" t="s">
        <v>11976</v>
      </c>
      <c r="J964" s="15"/>
      <c r="K964" s="15"/>
      <c r="L964" s="15"/>
      <c r="M964" s="96" t="s">
        <v>11968</v>
      </c>
      <c r="N964" s="96" t="s">
        <v>11968</v>
      </c>
      <c r="O964" s="96" t="s">
        <v>11968</v>
      </c>
      <c r="P964" s="15"/>
      <c r="Q964" s="15"/>
      <c r="R964" s="15"/>
      <c r="S964" s="15" t="s">
        <v>3560</v>
      </c>
      <c r="T964" s="38">
        <v>15</v>
      </c>
      <c r="U964" s="95" t="s">
        <v>12346</v>
      </c>
      <c r="V964" s="95"/>
      <c r="W964" s="95"/>
      <c r="X964" s="95"/>
      <c r="Y964" s="95"/>
      <c r="Z964" s="15"/>
      <c r="AA964" s="15"/>
      <c r="AB964" s="39">
        <f t="shared" si="75"/>
        <v>11</v>
      </c>
      <c r="AC964" s="39">
        <f t="shared" si="76"/>
        <v>10</v>
      </c>
      <c r="AD964" s="96" t="s">
        <v>4037</v>
      </c>
      <c r="AE964" s="15" t="str">
        <f t="shared" si="77"/>
        <v>(Pel. SBB 1)</v>
      </c>
      <c r="AF964" s="39"/>
      <c r="AG964" s="39" t="s">
        <v>1698</v>
      </c>
      <c r="AH964" s="39" t="s">
        <v>1613</v>
      </c>
      <c r="AI964" s="39" t="s">
        <v>1561</v>
      </c>
      <c r="AJ964" s="39" t="s">
        <v>1613</v>
      </c>
      <c r="AK964" s="39" t="s">
        <v>1613</v>
      </c>
      <c r="AL964" s="15"/>
      <c r="AM964" s="15" t="s">
        <v>4038</v>
      </c>
      <c r="AN964" s="15"/>
      <c r="AO964" s="39"/>
      <c r="AP964" s="89">
        <f t="shared" si="78"/>
        <v>10</v>
      </c>
      <c r="AQ964" s="13" t="str">
        <f t="shared" si="79"/>
        <v>Ops GBO SBB1 Pel. SBB</v>
      </c>
    </row>
    <row r="965" spans="1:43" x14ac:dyDescent="0.25">
      <c r="A965" s="15" t="s">
        <v>4035</v>
      </c>
      <c r="B965" s="15" t="s">
        <v>1628</v>
      </c>
      <c r="C965" s="15">
        <v>2</v>
      </c>
      <c r="D965" s="15" t="s">
        <v>4039</v>
      </c>
      <c r="E965" s="94">
        <v>200012551</v>
      </c>
      <c r="F965" s="15">
        <v>200040142</v>
      </c>
      <c r="G965" s="15" t="s">
        <v>11976</v>
      </c>
      <c r="H965" s="15" t="s">
        <v>11976</v>
      </c>
      <c r="I965" s="15" t="s">
        <v>11976</v>
      </c>
      <c r="J965" s="15"/>
      <c r="K965" s="15"/>
      <c r="L965" s="15"/>
      <c r="M965" s="96" t="s">
        <v>11969</v>
      </c>
      <c r="N965" s="96" t="s">
        <v>11969</v>
      </c>
      <c r="O965" s="96" t="s">
        <v>11969</v>
      </c>
      <c r="P965" s="15"/>
      <c r="Q965" s="15"/>
      <c r="R965" s="15"/>
      <c r="S965" s="15" t="s">
        <v>3560</v>
      </c>
      <c r="T965" s="38">
        <v>15</v>
      </c>
      <c r="U965" s="95" t="s">
        <v>12346</v>
      </c>
      <c r="V965" s="95"/>
      <c r="W965" s="95"/>
      <c r="X965" s="95"/>
      <c r="Y965" s="95"/>
      <c r="Z965" s="15"/>
      <c r="AA965" s="15"/>
      <c r="AB965" s="39">
        <f t="shared" si="75"/>
        <v>11</v>
      </c>
      <c r="AC965" s="39">
        <f t="shared" si="76"/>
        <v>10</v>
      </c>
      <c r="AD965" s="96" t="s">
        <v>4040</v>
      </c>
      <c r="AE965" s="15" t="str">
        <f t="shared" si="77"/>
        <v>(Pel. SBB 2)</v>
      </c>
      <c r="AF965" s="39"/>
      <c r="AG965" s="39" t="s">
        <v>1698</v>
      </c>
      <c r="AH965" s="39" t="s">
        <v>1613</v>
      </c>
      <c r="AI965" s="39" t="s">
        <v>1561</v>
      </c>
      <c r="AJ965" s="39" t="s">
        <v>1613</v>
      </c>
      <c r="AK965" s="39" t="s">
        <v>1613</v>
      </c>
      <c r="AL965" s="15"/>
      <c r="AM965" s="15" t="s">
        <v>4041</v>
      </c>
      <c r="AN965" s="15"/>
      <c r="AO965" s="39"/>
      <c r="AP965" s="89">
        <f t="shared" si="78"/>
        <v>10</v>
      </c>
      <c r="AQ965" s="13" t="str">
        <f t="shared" si="79"/>
        <v>Ops GBO SBB2 Pel. SBB</v>
      </c>
    </row>
    <row r="966" spans="1:43" x14ac:dyDescent="0.25">
      <c r="A966" s="15" t="s">
        <v>4035</v>
      </c>
      <c r="B966" s="15" t="s">
        <v>1628</v>
      </c>
      <c r="C966" s="15">
        <v>3</v>
      </c>
      <c r="D966" s="15" t="s">
        <v>4042</v>
      </c>
      <c r="E966" s="94">
        <v>200012551</v>
      </c>
      <c r="F966" s="15">
        <v>200040143</v>
      </c>
      <c r="G966" s="15" t="s">
        <v>11976</v>
      </c>
      <c r="H966" s="15" t="s">
        <v>11976</v>
      </c>
      <c r="I966" s="15" t="s">
        <v>11976</v>
      </c>
      <c r="J966" s="15"/>
      <c r="K966" s="15"/>
      <c r="L966" s="15"/>
      <c r="M966" s="96" t="s">
        <v>11970</v>
      </c>
      <c r="N966" s="96" t="s">
        <v>11970</v>
      </c>
      <c r="O966" s="96" t="s">
        <v>11970</v>
      </c>
      <c r="P966" s="15"/>
      <c r="Q966" s="15"/>
      <c r="R966" s="15"/>
      <c r="S966" s="15" t="s">
        <v>3560</v>
      </c>
      <c r="T966" s="38">
        <v>15</v>
      </c>
      <c r="U966" s="95" t="s">
        <v>12346</v>
      </c>
      <c r="V966" s="95"/>
      <c r="W966" s="95"/>
      <c r="X966" s="95"/>
      <c r="Y966" s="95"/>
      <c r="Z966" s="15"/>
      <c r="AA966" s="15"/>
      <c r="AB966" s="39">
        <f t="shared" si="75"/>
        <v>11</v>
      </c>
      <c r="AC966" s="39">
        <f t="shared" si="76"/>
        <v>10</v>
      </c>
      <c r="AD966" s="96" t="s">
        <v>4043</v>
      </c>
      <c r="AE966" s="15" t="str">
        <f t="shared" si="77"/>
        <v>(Pel. SBB 3)</v>
      </c>
      <c r="AF966" s="39"/>
      <c r="AG966" s="39" t="s">
        <v>1698</v>
      </c>
      <c r="AH966" s="39" t="s">
        <v>1613</v>
      </c>
      <c r="AI966" s="39" t="s">
        <v>1561</v>
      </c>
      <c r="AJ966" s="39" t="s">
        <v>1613</v>
      </c>
      <c r="AK966" s="39" t="s">
        <v>1613</v>
      </c>
      <c r="AL966" s="15"/>
      <c r="AM966" s="15" t="s">
        <v>4044</v>
      </c>
      <c r="AN966" s="15"/>
      <c r="AO966" s="39"/>
      <c r="AP966" s="89">
        <f t="shared" si="78"/>
        <v>10</v>
      </c>
      <c r="AQ966" s="13" t="str">
        <f t="shared" si="79"/>
        <v>Ops GBO SBB3 Pel. SBB</v>
      </c>
    </row>
    <row r="967" spans="1:43" x14ac:dyDescent="0.25">
      <c r="A967" s="15" t="s">
        <v>4035</v>
      </c>
      <c r="B967" s="15" t="s">
        <v>1628</v>
      </c>
      <c r="C967" s="15">
        <v>4</v>
      </c>
      <c r="D967" s="15" t="s">
        <v>4045</v>
      </c>
      <c r="E967" s="94">
        <v>200012551</v>
      </c>
      <c r="F967" s="15">
        <v>200040144</v>
      </c>
      <c r="G967" s="15" t="s">
        <v>11976</v>
      </c>
      <c r="H967" s="15" t="s">
        <v>11976</v>
      </c>
      <c r="I967" s="15" t="s">
        <v>11976</v>
      </c>
      <c r="J967" s="15"/>
      <c r="K967" s="15"/>
      <c r="L967" s="15"/>
      <c r="M967" s="96" t="s">
        <v>11971</v>
      </c>
      <c r="N967" s="96" t="s">
        <v>11971</v>
      </c>
      <c r="O967" s="96" t="s">
        <v>11971</v>
      </c>
      <c r="P967" s="15"/>
      <c r="Q967" s="15"/>
      <c r="R967" s="15"/>
      <c r="S967" s="15" t="s">
        <v>3560</v>
      </c>
      <c r="T967" s="38">
        <v>15</v>
      </c>
      <c r="U967" s="95" t="s">
        <v>12346</v>
      </c>
      <c r="V967" s="95"/>
      <c r="W967" s="95"/>
      <c r="X967" s="95"/>
      <c r="Y967" s="95"/>
      <c r="Z967" s="15"/>
      <c r="AA967" s="15"/>
      <c r="AB967" s="39">
        <f t="shared" si="75"/>
        <v>11</v>
      </c>
      <c r="AC967" s="39">
        <f t="shared" si="76"/>
        <v>10</v>
      </c>
      <c r="AD967" s="96" t="s">
        <v>4046</v>
      </c>
      <c r="AE967" s="15" t="str">
        <f t="shared" si="77"/>
        <v>(Pel. SBB 4)</v>
      </c>
      <c r="AF967" s="39"/>
      <c r="AG967" s="39" t="s">
        <v>1698</v>
      </c>
      <c r="AH967" s="39" t="s">
        <v>1613</v>
      </c>
      <c r="AI967" s="39" t="s">
        <v>1561</v>
      </c>
      <c r="AJ967" s="39" t="s">
        <v>1613</v>
      </c>
      <c r="AK967" s="39" t="s">
        <v>1613</v>
      </c>
      <c r="AL967" s="15"/>
      <c r="AM967" s="15" t="s">
        <v>4047</v>
      </c>
      <c r="AN967" s="15"/>
      <c r="AO967" s="39"/>
      <c r="AP967" s="89">
        <f t="shared" si="78"/>
        <v>10</v>
      </c>
      <c r="AQ967" s="13" t="str">
        <f t="shared" si="79"/>
        <v>Ops GBO SBB4 Pel. SBB</v>
      </c>
    </row>
    <row r="968" spans="1:43" x14ac:dyDescent="0.25">
      <c r="A968" s="15" t="s">
        <v>4048</v>
      </c>
      <c r="B968" s="15" t="s">
        <v>1628</v>
      </c>
      <c r="C968" s="15">
        <v>1</v>
      </c>
      <c r="D968" s="15" t="s">
        <v>4049</v>
      </c>
      <c r="E968" s="94">
        <v>200012002</v>
      </c>
      <c r="F968" s="15">
        <v>200032787</v>
      </c>
      <c r="G968" s="15" t="s">
        <v>4050</v>
      </c>
      <c r="H968" s="15" t="s">
        <v>4050</v>
      </c>
      <c r="I968" s="15" t="s">
        <v>4050</v>
      </c>
      <c r="J968" s="15"/>
      <c r="K968" s="15">
        <v>34</v>
      </c>
      <c r="L968" s="15"/>
      <c r="M968" s="15" t="s">
        <v>4051</v>
      </c>
      <c r="N968" s="15" t="s">
        <v>4051</v>
      </c>
      <c r="O968" s="15" t="s">
        <v>4051</v>
      </c>
      <c r="P968" s="15"/>
      <c r="Q968" s="15"/>
      <c r="R968" s="15"/>
      <c r="S968" s="15" t="s">
        <v>3560</v>
      </c>
      <c r="T968" s="38">
        <v>16</v>
      </c>
      <c r="U968" s="95" t="s">
        <v>12346</v>
      </c>
      <c r="V968" s="95"/>
      <c r="W968" s="95"/>
      <c r="X968" s="95"/>
      <c r="Y968" s="95"/>
      <c r="Z968" s="15"/>
      <c r="AA968" s="15"/>
      <c r="AB968" s="39">
        <f t="shared" si="75"/>
        <v>16</v>
      </c>
      <c r="AC968" s="39">
        <f t="shared" si="76"/>
        <v>13</v>
      </c>
      <c r="AD968" s="96" t="s">
        <v>4052</v>
      </c>
      <c r="AE968" s="15" t="str">
        <f t="shared" si="77"/>
        <v>(Pel. Schuim 1)</v>
      </c>
      <c r="AF968" s="39"/>
      <c r="AG968" s="39" t="s">
        <v>1698</v>
      </c>
      <c r="AH968" s="39" t="s">
        <v>1613</v>
      </c>
      <c r="AI968" s="39" t="s">
        <v>1561</v>
      </c>
      <c r="AJ968" s="39" t="s">
        <v>1613</v>
      </c>
      <c r="AK968" s="39" t="s">
        <v>1613</v>
      </c>
      <c r="AL968" s="15"/>
      <c r="AM968" s="15" t="s">
        <v>4053</v>
      </c>
      <c r="AN968" s="15"/>
      <c r="AO968" s="39"/>
      <c r="AP968" s="89">
        <f t="shared" si="78"/>
        <v>13</v>
      </c>
      <c r="AQ968" s="13" t="str">
        <f t="shared" si="79"/>
        <v>Ops GBO Spec.Bl.1 Pel. Schuim</v>
      </c>
    </row>
    <row r="969" spans="1:43" x14ac:dyDescent="0.25">
      <c r="A969" s="15" t="s">
        <v>4048</v>
      </c>
      <c r="B969" s="15" t="s">
        <v>1628</v>
      </c>
      <c r="C969" s="15">
        <v>2</v>
      </c>
      <c r="D969" s="15" t="s">
        <v>4054</v>
      </c>
      <c r="E969" s="94">
        <v>200012002</v>
      </c>
      <c r="F969" s="15">
        <v>200032788</v>
      </c>
      <c r="G969" s="15" t="s">
        <v>4050</v>
      </c>
      <c r="H969" s="15" t="s">
        <v>4050</v>
      </c>
      <c r="I969" s="15" t="s">
        <v>4050</v>
      </c>
      <c r="J969" s="15"/>
      <c r="K969" s="15">
        <v>34</v>
      </c>
      <c r="L969" s="15"/>
      <c r="M969" s="15" t="s">
        <v>4055</v>
      </c>
      <c r="N969" s="15" t="s">
        <v>4055</v>
      </c>
      <c r="O969" s="15" t="s">
        <v>4055</v>
      </c>
      <c r="P969" s="15"/>
      <c r="Q969" s="15"/>
      <c r="R969" s="15"/>
      <c r="S969" s="15" t="s">
        <v>3560</v>
      </c>
      <c r="T969" s="38">
        <v>16</v>
      </c>
      <c r="U969" s="95" t="s">
        <v>12346</v>
      </c>
      <c r="V969" s="95"/>
      <c r="W969" s="95"/>
      <c r="X969" s="95"/>
      <c r="Y969" s="95"/>
      <c r="Z969" s="15"/>
      <c r="AA969" s="15"/>
      <c r="AB969" s="39">
        <f t="shared" si="75"/>
        <v>16</v>
      </c>
      <c r="AC969" s="39">
        <f t="shared" si="76"/>
        <v>13</v>
      </c>
      <c r="AD969" s="96" t="s">
        <v>4056</v>
      </c>
      <c r="AE969" s="15" t="str">
        <f t="shared" si="77"/>
        <v>(Pel. Schuim 2)</v>
      </c>
      <c r="AF969" s="39"/>
      <c r="AG969" s="39" t="s">
        <v>1698</v>
      </c>
      <c r="AH969" s="39" t="s">
        <v>1613</v>
      </c>
      <c r="AI969" s="39" t="s">
        <v>1561</v>
      </c>
      <c r="AJ969" s="39" t="s">
        <v>1613</v>
      </c>
      <c r="AK969" s="39" t="s">
        <v>1613</v>
      </c>
      <c r="AL969" s="15"/>
      <c r="AM969" s="15" t="s">
        <v>4057</v>
      </c>
      <c r="AN969" s="15"/>
      <c r="AO969" s="39"/>
      <c r="AP969" s="89">
        <f t="shared" si="78"/>
        <v>13</v>
      </c>
      <c r="AQ969" s="13" t="str">
        <f t="shared" si="79"/>
        <v>Ops GBO Spec.Bl.2 Pel. Schuim</v>
      </c>
    </row>
    <row r="970" spans="1:43" x14ac:dyDescent="0.25">
      <c r="A970" s="15" t="s">
        <v>4048</v>
      </c>
      <c r="B970" s="15" t="s">
        <v>1628</v>
      </c>
      <c r="C970" s="15">
        <v>3</v>
      </c>
      <c r="D970" s="15" t="s">
        <v>4058</v>
      </c>
      <c r="E970" s="94">
        <v>200012002</v>
      </c>
      <c r="F970" s="15">
        <v>200040864</v>
      </c>
      <c r="G970" s="15" t="s">
        <v>4050</v>
      </c>
      <c r="H970" s="15" t="s">
        <v>4050</v>
      </c>
      <c r="I970" s="15" t="s">
        <v>4050</v>
      </c>
      <c r="J970" s="15"/>
      <c r="K970" s="15">
        <v>34</v>
      </c>
      <c r="L970" s="15"/>
      <c r="M970" s="96" t="s">
        <v>11972</v>
      </c>
      <c r="N970" s="96" t="s">
        <v>11972</v>
      </c>
      <c r="O970" s="96" t="s">
        <v>11972</v>
      </c>
      <c r="P970" s="15"/>
      <c r="Q970" s="15"/>
      <c r="R970" s="15"/>
      <c r="S970" s="15" t="s">
        <v>3560</v>
      </c>
      <c r="T970" s="38">
        <v>16</v>
      </c>
      <c r="U970" s="95" t="s">
        <v>12346</v>
      </c>
      <c r="V970" s="95" t="s">
        <v>4059</v>
      </c>
      <c r="W970" s="95"/>
      <c r="X970" s="95"/>
      <c r="Y970" s="95"/>
      <c r="Z970" s="15"/>
      <c r="AA970" s="15"/>
      <c r="AB970" s="39">
        <f t="shared" si="75"/>
        <v>16</v>
      </c>
      <c r="AC970" s="39">
        <f t="shared" si="76"/>
        <v>17</v>
      </c>
      <c r="AD970" s="96" t="s">
        <v>4060</v>
      </c>
      <c r="AE970" s="15" t="str">
        <f t="shared" si="77"/>
        <v>(Pel. Tank brand 1)</v>
      </c>
      <c r="AF970" s="39"/>
      <c r="AG970" s="39" t="s">
        <v>1698</v>
      </c>
      <c r="AH970" s="39" t="s">
        <v>1613</v>
      </c>
      <c r="AI970" s="39" t="s">
        <v>1561</v>
      </c>
      <c r="AJ970" s="39" t="s">
        <v>1613</v>
      </c>
      <c r="AK970" s="39" t="s">
        <v>1613</v>
      </c>
      <c r="AL970" s="15"/>
      <c r="AM970" s="15" t="s">
        <v>4061</v>
      </c>
      <c r="AN970" s="15"/>
      <c r="AO970" s="39"/>
      <c r="AP970" s="89">
        <f t="shared" si="78"/>
        <v>17</v>
      </c>
      <c r="AQ970" s="13" t="str">
        <f t="shared" si="79"/>
        <v>Ops GBO Spec.Bl.1 Pel. Tank brand</v>
      </c>
    </row>
    <row r="971" spans="1:43" x14ac:dyDescent="0.25">
      <c r="A971" s="15" t="s">
        <v>4048</v>
      </c>
      <c r="B971" s="15" t="s">
        <v>1628</v>
      </c>
      <c r="C971" s="15">
        <v>4</v>
      </c>
      <c r="D971" s="15" t="s">
        <v>4062</v>
      </c>
      <c r="E971" s="94">
        <v>200012002</v>
      </c>
      <c r="F971" s="15">
        <v>200040866</v>
      </c>
      <c r="G971" s="15" t="s">
        <v>4050</v>
      </c>
      <c r="H971" s="15" t="s">
        <v>4050</v>
      </c>
      <c r="I971" s="15" t="s">
        <v>4050</v>
      </c>
      <c r="J971" s="15"/>
      <c r="K971" s="15">
        <v>34</v>
      </c>
      <c r="L971" s="15"/>
      <c r="M971" s="96" t="s">
        <v>11973</v>
      </c>
      <c r="N971" s="96" t="s">
        <v>11973</v>
      </c>
      <c r="O971" s="96" t="s">
        <v>11973</v>
      </c>
      <c r="P971" s="15"/>
      <c r="Q971" s="15"/>
      <c r="R971" s="15"/>
      <c r="S971" s="15" t="s">
        <v>3560</v>
      </c>
      <c r="T971" s="38">
        <v>16</v>
      </c>
      <c r="U971" s="95" t="s">
        <v>12346</v>
      </c>
      <c r="V971" s="95" t="s">
        <v>4059</v>
      </c>
      <c r="W971" s="95"/>
      <c r="X971" s="95"/>
      <c r="Y971" s="95"/>
      <c r="Z971" s="15"/>
      <c r="AA971" s="15"/>
      <c r="AB971" s="39">
        <f t="shared" si="75"/>
        <v>16</v>
      </c>
      <c r="AC971" s="39">
        <f t="shared" si="76"/>
        <v>17</v>
      </c>
      <c r="AD971" s="96" t="s">
        <v>4063</v>
      </c>
      <c r="AE971" s="15" t="str">
        <f t="shared" si="77"/>
        <v>(Pel. Tank brand 2)</v>
      </c>
      <c r="AF971" s="39"/>
      <c r="AG971" s="39" t="s">
        <v>1698</v>
      </c>
      <c r="AH971" s="39" t="s">
        <v>1613</v>
      </c>
      <c r="AI971" s="39" t="s">
        <v>1561</v>
      </c>
      <c r="AJ971" s="39" t="s">
        <v>1613</v>
      </c>
      <c r="AK971" s="39" t="s">
        <v>1613</v>
      </c>
      <c r="AL971" s="15"/>
      <c r="AM971" s="15" t="s">
        <v>4064</v>
      </c>
      <c r="AN971" s="15"/>
      <c r="AO971" s="39"/>
      <c r="AP971" s="89">
        <f t="shared" si="78"/>
        <v>17</v>
      </c>
      <c r="AQ971" s="13" t="str">
        <f t="shared" si="79"/>
        <v>Ops GBO Spec.Bl.2 Pel. Tank brand</v>
      </c>
    </row>
    <row r="972" spans="1:43" x14ac:dyDescent="0.25">
      <c r="A972" s="15" t="s">
        <v>4048</v>
      </c>
      <c r="B972" s="15" t="s">
        <v>1628</v>
      </c>
      <c r="C972" s="15">
        <v>5</v>
      </c>
      <c r="D972" s="15" t="s">
        <v>4065</v>
      </c>
      <c r="E972" s="94">
        <v>200012002</v>
      </c>
      <c r="F972" s="15">
        <v>200040865</v>
      </c>
      <c r="G972" s="15" t="s">
        <v>4050</v>
      </c>
      <c r="H972" s="15" t="s">
        <v>4050</v>
      </c>
      <c r="I972" s="15" t="s">
        <v>4050</v>
      </c>
      <c r="J972" s="15"/>
      <c r="K972" s="15">
        <v>34</v>
      </c>
      <c r="L972" s="15"/>
      <c r="M972" s="96" t="s">
        <v>11974</v>
      </c>
      <c r="N972" s="96" t="s">
        <v>11974</v>
      </c>
      <c r="O972" s="96" t="s">
        <v>11974</v>
      </c>
      <c r="P972" s="15"/>
      <c r="Q972" s="15"/>
      <c r="R972" s="15"/>
      <c r="S972" s="15" t="s">
        <v>3560</v>
      </c>
      <c r="T972" s="38">
        <v>16</v>
      </c>
      <c r="U972" s="95" t="s">
        <v>12346</v>
      </c>
      <c r="V972" s="95" t="s">
        <v>4066</v>
      </c>
      <c r="W972" s="95"/>
      <c r="X972" s="95"/>
      <c r="Y972" s="95"/>
      <c r="Z972" s="15"/>
      <c r="AA972" s="15"/>
      <c r="AB972" s="39">
        <f t="shared" si="75"/>
        <v>16</v>
      </c>
      <c r="AC972" s="39">
        <f t="shared" si="76"/>
        <v>20</v>
      </c>
      <c r="AD972" s="96" t="s">
        <v>4067</v>
      </c>
      <c r="AE972" s="15" t="str">
        <f t="shared" si="77"/>
        <v>(Pel. Tankput brand 1)</v>
      </c>
      <c r="AF972" s="39"/>
      <c r="AG972" s="39" t="s">
        <v>1698</v>
      </c>
      <c r="AH972" s="39" t="s">
        <v>1613</v>
      </c>
      <c r="AI972" s="39" t="s">
        <v>1561</v>
      </c>
      <c r="AJ972" s="39" t="s">
        <v>1613</v>
      </c>
      <c r="AK972" s="39" t="s">
        <v>1613</v>
      </c>
      <c r="AL972" s="15"/>
      <c r="AM972" s="15" t="s">
        <v>4068</v>
      </c>
      <c r="AN972" s="15"/>
      <c r="AO972" s="39"/>
      <c r="AP972" s="89">
        <f t="shared" si="78"/>
        <v>20</v>
      </c>
      <c r="AQ972" s="13" t="str">
        <f t="shared" si="79"/>
        <v>Ops GBO Spec.Bl.1 Pel. Tankput brand</v>
      </c>
    </row>
    <row r="973" spans="1:43" x14ac:dyDescent="0.25">
      <c r="A973" s="15" t="s">
        <v>4048</v>
      </c>
      <c r="B973" s="15" t="s">
        <v>1628</v>
      </c>
      <c r="C973" s="15">
        <v>6</v>
      </c>
      <c r="D973" s="15" t="s">
        <v>4069</v>
      </c>
      <c r="E973" s="94">
        <v>200012002</v>
      </c>
      <c r="F973" s="15">
        <v>200040867</v>
      </c>
      <c r="G973" s="15" t="s">
        <v>4050</v>
      </c>
      <c r="H973" s="15" t="s">
        <v>4050</v>
      </c>
      <c r="I973" s="15" t="s">
        <v>4050</v>
      </c>
      <c r="J973" s="15"/>
      <c r="K973" s="15">
        <v>34</v>
      </c>
      <c r="L973" s="15"/>
      <c r="M973" s="96" t="s">
        <v>11975</v>
      </c>
      <c r="N973" s="96" t="s">
        <v>11975</v>
      </c>
      <c r="O973" s="96" t="s">
        <v>11975</v>
      </c>
      <c r="P973" s="15"/>
      <c r="Q973" s="15"/>
      <c r="R973" s="15"/>
      <c r="S973" s="15" t="s">
        <v>3560</v>
      </c>
      <c r="T973" s="38">
        <v>16</v>
      </c>
      <c r="U973" s="95" t="s">
        <v>12346</v>
      </c>
      <c r="V973" s="95" t="s">
        <v>4066</v>
      </c>
      <c r="W973" s="95"/>
      <c r="X973" s="95"/>
      <c r="Y973" s="95"/>
      <c r="Z973" s="15"/>
      <c r="AA973" s="15"/>
      <c r="AB973" s="39">
        <f t="shared" si="75"/>
        <v>16</v>
      </c>
      <c r="AC973" s="39">
        <f t="shared" si="76"/>
        <v>20</v>
      </c>
      <c r="AD973" s="96" t="s">
        <v>4070</v>
      </c>
      <c r="AE973" s="15" t="str">
        <f t="shared" si="77"/>
        <v>(Pel. Tankput brand 2)</v>
      </c>
      <c r="AF973" s="39"/>
      <c r="AG973" s="39" t="s">
        <v>1698</v>
      </c>
      <c r="AH973" s="39" t="s">
        <v>1613</v>
      </c>
      <c r="AI973" s="39" t="s">
        <v>1561</v>
      </c>
      <c r="AJ973" s="39" t="s">
        <v>1613</v>
      </c>
      <c r="AK973" s="39" t="s">
        <v>1613</v>
      </c>
      <c r="AL973" s="15"/>
      <c r="AM973" s="15" t="s">
        <v>4071</v>
      </c>
      <c r="AN973" s="15"/>
      <c r="AO973" s="39"/>
      <c r="AP973" s="89">
        <f t="shared" si="78"/>
        <v>20</v>
      </c>
      <c r="AQ973" s="13" t="str">
        <f t="shared" si="79"/>
        <v>Ops GBO Spec.Bl.2 Pel. Tankput brand</v>
      </c>
    </row>
    <row r="974" spans="1:43" x14ac:dyDescent="0.25">
      <c r="A974" s="15" t="s">
        <v>4072</v>
      </c>
      <c r="B974" s="15" t="s">
        <v>1628</v>
      </c>
      <c r="C974" s="15">
        <v>1</v>
      </c>
      <c r="D974" s="15" t="s">
        <v>3565</v>
      </c>
      <c r="E974" s="94">
        <v>200000356</v>
      </c>
      <c r="F974" s="15">
        <v>200000450</v>
      </c>
      <c r="G974" s="15" t="s">
        <v>4073</v>
      </c>
      <c r="H974" s="15" t="s">
        <v>4073</v>
      </c>
      <c r="I974" s="15" t="s">
        <v>4073</v>
      </c>
      <c r="J974" s="15"/>
      <c r="K974" s="15">
        <v>44</v>
      </c>
      <c r="L974" s="15"/>
      <c r="M974" s="15" t="s">
        <v>4074</v>
      </c>
      <c r="N974" s="15" t="s">
        <v>4074</v>
      </c>
      <c r="O974" s="15" t="s">
        <v>4074</v>
      </c>
      <c r="P974" s="15"/>
      <c r="Q974" s="15"/>
      <c r="R974" s="15"/>
      <c r="S974" s="15" t="s">
        <v>3560</v>
      </c>
      <c r="T974" s="38">
        <v>2</v>
      </c>
      <c r="U974" s="95"/>
      <c r="V974" s="95"/>
      <c r="W974" s="95" t="s">
        <v>4075</v>
      </c>
      <c r="X974" s="95" t="s">
        <v>4076</v>
      </c>
      <c r="Y974" s="95"/>
      <c r="Z974" s="15"/>
      <c r="AA974" s="15"/>
      <c r="AB974" s="39">
        <f t="shared" si="75"/>
        <v>6</v>
      </c>
      <c r="AC974" s="39">
        <f t="shared" si="76"/>
        <v>5</v>
      </c>
      <c r="AD974" s="96" t="s">
        <v>4077</v>
      </c>
      <c r="AE974" s="15" t="str">
        <f t="shared" si="77"/>
        <v>(Kleine HV)</v>
      </c>
      <c r="AF974" s="39"/>
      <c r="AG974" s="39" t="s">
        <v>1698</v>
      </c>
      <c r="AH974" s="39" t="s">
        <v>1561</v>
      </c>
      <c r="AI974" s="39" t="s">
        <v>1561</v>
      </c>
      <c r="AJ974" s="39" t="s">
        <v>1613</v>
      </c>
      <c r="AK974" s="39" t="s">
        <v>1613</v>
      </c>
      <c r="AL974" s="15"/>
      <c r="AM974" s="15" t="s">
        <v>4078</v>
      </c>
      <c r="AN974" s="15"/>
      <c r="AO974" s="39"/>
      <c r="AP974" s="89">
        <f t="shared" si="78"/>
        <v>9</v>
      </c>
      <c r="AQ974" s="13" t="str">
        <f t="shared" si="79"/>
        <v>Ops HVKlein</v>
      </c>
    </row>
    <row r="975" spans="1:43" x14ac:dyDescent="0.25">
      <c r="A975" s="15" t="s">
        <v>4072</v>
      </c>
      <c r="B975" s="15" t="s">
        <v>1628</v>
      </c>
      <c r="C975" s="15">
        <v>2</v>
      </c>
      <c r="D975" s="15" t="s">
        <v>3572</v>
      </c>
      <c r="E975" s="94">
        <v>200000356</v>
      </c>
      <c r="F975" s="15">
        <v>200000451</v>
      </c>
      <c r="G975" s="15" t="s">
        <v>4073</v>
      </c>
      <c r="H975" s="15" t="s">
        <v>4073</v>
      </c>
      <c r="I975" s="15" t="s">
        <v>4073</v>
      </c>
      <c r="J975" s="15"/>
      <c r="K975" s="15">
        <v>44</v>
      </c>
      <c r="L975" s="15"/>
      <c r="M975" s="15" t="s">
        <v>4079</v>
      </c>
      <c r="N975" s="15" t="s">
        <v>4079</v>
      </c>
      <c r="O975" s="15" t="s">
        <v>4079</v>
      </c>
      <c r="P975" s="15"/>
      <c r="Q975" s="15"/>
      <c r="R975" s="15"/>
      <c r="S975" s="15" t="s">
        <v>3560</v>
      </c>
      <c r="T975" s="38">
        <v>2</v>
      </c>
      <c r="U975" s="95"/>
      <c r="V975" s="95"/>
      <c r="W975" s="95" t="s">
        <v>4075</v>
      </c>
      <c r="X975" s="95" t="s">
        <v>4076</v>
      </c>
      <c r="Y975" s="95"/>
      <c r="Z975" s="15"/>
      <c r="AA975" s="15"/>
      <c r="AB975" s="39">
        <f t="shared" si="75"/>
        <v>6</v>
      </c>
      <c r="AC975" s="39">
        <f t="shared" si="76"/>
        <v>6</v>
      </c>
      <c r="AD975" s="96" t="s">
        <v>4080</v>
      </c>
      <c r="AE975" s="15" t="str">
        <f t="shared" si="77"/>
        <v>(Middel HV)</v>
      </c>
      <c r="AF975" s="39"/>
      <c r="AG975" s="39" t="s">
        <v>1698</v>
      </c>
      <c r="AH975" s="39" t="s">
        <v>1561</v>
      </c>
      <c r="AI975" s="39" t="s">
        <v>1561</v>
      </c>
      <c r="AJ975" s="39" t="s">
        <v>1613</v>
      </c>
      <c r="AK975" s="39" t="s">
        <v>1613</v>
      </c>
      <c r="AL975" s="15"/>
      <c r="AM975" s="15" t="s">
        <v>4081</v>
      </c>
      <c r="AN975" s="15"/>
      <c r="AO975" s="39"/>
      <c r="AP975" s="89">
        <f t="shared" si="78"/>
        <v>9</v>
      </c>
      <c r="AQ975" s="13" t="str">
        <f t="shared" si="79"/>
        <v>Ops HVMiddel</v>
      </c>
    </row>
    <row r="976" spans="1:43" x14ac:dyDescent="0.25">
      <c r="A976" s="15" t="s">
        <v>4072</v>
      </c>
      <c r="B976" s="15" t="s">
        <v>1628</v>
      </c>
      <c r="C976" s="15">
        <v>3</v>
      </c>
      <c r="D976" s="15" t="s">
        <v>3578</v>
      </c>
      <c r="E976" s="94">
        <v>200000356</v>
      </c>
      <c r="F976" s="15">
        <v>200000452</v>
      </c>
      <c r="G976" s="15" t="s">
        <v>4073</v>
      </c>
      <c r="H976" s="15" t="s">
        <v>4073</v>
      </c>
      <c r="I976" s="15" t="s">
        <v>4073</v>
      </c>
      <c r="J976" s="15"/>
      <c r="K976" s="15">
        <v>44</v>
      </c>
      <c r="L976" s="15"/>
      <c r="M976" s="15" t="s">
        <v>4082</v>
      </c>
      <c r="N976" s="15" t="s">
        <v>4082</v>
      </c>
      <c r="O976" s="15" t="s">
        <v>4082</v>
      </c>
      <c r="P976" s="15"/>
      <c r="Q976" s="15"/>
      <c r="R976" s="15"/>
      <c r="S976" s="15" t="s">
        <v>3560</v>
      </c>
      <c r="T976" s="38">
        <v>2</v>
      </c>
      <c r="U976" s="95"/>
      <c r="V976" s="95"/>
      <c r="W976" s="95" t="s">
        <v>4075</v>
      </c>
      <c r="X976" s="95" t="s">
        <v>4076</v>
      </c>
      <c r="Y976" s="95"/>
      <c r="Z976" s="15"/>
      <c r="AA976" s="15"/>
      <c r="AB976" s="39">
        <f t="shared" si="75"/>
        <v>6</v>
      </c>
      <c r="AC976" s="39">
        <f t="shared" si="76"/>
        <v>5</v>
      </c>
      <c r="AD976" s="96" t="s">
        <v>4083</v>
      </c>
      <c r="AE976" s="15" t="str">
        <f t="shared" si="77"/>
        <v>(Grote HV)</v>
      </c>
      <c r="AF976" s="39"/>
      <c r="AG976" s="39" t="s">
        <v>1698</v>
      </c>
      <c r="AH976" s="39" t="s">
        <v>1561</v>
      </c>
      <c r="AI976" s="39" t="s">
        <v>1561</v>
      </c>
      <c r="AJ976" s="39" t="s">
        <v>1613</v>
      </c>
      <c r="AK976" s="39" t="s">
        <v>1613</v>
      </c>
      <c r="AL976" s="15"/>
      <c r="AM976" s="15" t="s">
        <v>4084</v>
      </c>
      <c r="AN976" s="15"/>
      <c r="AO976" s="39"/>
      <c r="AP976" s="89">
        <f t="shared" si="78"/>
        <v>8</v>
      </c>
      <c r="AQ976" s="13" t="str">
        <f t="shared" si="79"/>
        <v>Ops HVGroot</v>
      </c>
    </row>
    <row r="977" spans="1:43" x14ac:dyDescent="0.25">
      <c r="A977" s="15" t="s">
        <v>4072</v>
      </c>
      <c r="B977" s="15" t="s">
        <v>1628</v>
      </c>
      <c r="C977" s="15">
        <v>4</v>
      </c>
      <c r="D977" s="15" t="s">
        <v>3583</v>
      </c>
      <c r="E977" s="94">
        <v>200000356</v>
      </c>
      <c r="F977" s="15">
        <v>200000453</v>
      </c>
      <c r="G977" s="15" t="s">
        <v>4073</v>
      </c>
      <c r="H977" s="15" t="s">
        <v>4073</v>
      </c>
      <c r="I977" s="15" t="s">
        <v>4073</v>
      </c>
      <c r="J977" s="15"/>
      <c r="K977" s="15">
        <v>44</v>
      </c>
      <c r="L977" s="15"/>
      <c r="M977" s="15" t="s">
        <v>4085</v>
      </c>
      <c r="N977" s="15" t="s">
        <v>4085</v>
      </c>
      <c r="O977" s="15" t="s">
        <v>4085</v>
      </c>
      <c r="P977" s="15"/>
      <c r="Q977" s="15"/>
      <c r="R977" s="15"/>
      <c r="S977" s="15" t="s">
        <v>3560</v>
      </c>
      <c r="T977" s="38">
        <v>2</v>
      </c>
      <c r="U977" s="95"/>
      <c r="V977" s="95"/>
      <c r="W977" s="95" t="s">
        <v>4075</v>
      </c>
      <c r="X977" s="95" t="s">
        <v>4076</v>
      </c>
      <c r="Y977" s="95"/>
      <c r="Z977" s="15"/>
      <c r="AA977" s="15"/>
      <c r="AB977" s="39">
        <f t="shared" si="75"/>
        <v>6</v>
      </c>
      <c r="AC977" s="39">
        <f t="shared" si="76"/>
        <v>10</v>
      </c>
      <c r="AD977" s="96" t="s">
        <v>4086</v>
      </c>
      <c r="AE977" s="15" t="str">
        <f t="shared" si="77"/>
        <v>(Zeer gr HV)</v>
      </c>
      <c r="AF977" s="39"/>
      <c r="AG977" s="39" t="s">
        <v>1698</v>
      </c>
      <c r="AH977" s="39" t="s">
        <v>1561</v>
      </c>
      <c r="AI977" s="39" t="s">
        <v>1561</v>
      </c>
      <c r="AJ977" s="39" t="s">
        <v>1613</v>
      </c>
      <c r="AK977" s="39" t="s">
        <v>1613</v>
      </c>
      <c r="AL977" s="15"/>
      <c r="AM977" s="15" t="s">
        <v>4087</v>
      </c>
      <c r="AN977" s="15"/>
      <c r="AO977" s="39"/>
      <c r="AP977" s="89">
        <f t="shared" si="78"/>
        <v>10</v>
      </c>
      <c r="AQ977" s="13" t="str">
        <f t="shared" si="79"/>
        <v>Ops HVZeer groot</v>
      </c>
    </row>
    <row r="978" spans="1:43" x14ac:dyDescent="0.25">
      <c r="A978" s="15" t="s">
        <v>4088</v>
      </c>
      <c r="B978" s="15" t="s">
        <v>1628</v>
      </c>
      <c r="C978" s="15">
        <v>1</v>
      </c>
      <c r="D978" s="15" t="s">
        <v>3565</v>
      </c>
      <c r="E978" s="94">
        <v>200000358</v>
      </c>
      <c r="F978" s="15">
        <v>200000458</v>
      </c>
      <c r="G978" s="15" t="s">
        <v>4089</v>
      </c>
      <c r="H978" s="15" t="s">
        <v>4089</v>
      </c>
      <c r="I978" s="15" t="s">
        <v>4089</v>
      </c>
      <c r="J978" s="15"/>
      <c r="K978" s="15">
        <v>40</v>
      </c>
      <c r="L978" s="15"/>
      <c r="M978" s="15" t="s">
        <v>4090</v>
      </c>
      <c r="N978" s="15" t="s">
        <v>4090</v>
      </c>
      <c r="O978" s="15" t="s">
        <v>4090</v>
      </c>
      <c r="P978" s="15"/>
      <c r="Q978" s="15"/>
      <c r="R978" s="15"/>
      <c r="S978" s="15" t="s">
        <v>1564</v>
      </c>
      <c r="T978" s="38">
        <v>13</v>
      </c>
      <c r="U978" s="95"/>
      <c r="V978" s="95"/>
      <c r="W978" s="95" t="s">
        <v>4091</v>
      </c>
      <c r="X978" s="95" t="s">
        <v>4076</v>
      </c>
      <c r="Y978" s="95"/>
      <c r="Z978" s="15"/>
      <c r="AA978" s="15"/>
      <c r="AB978" s="39">
        <f t="shared" si="75"/>
        <v>8</v>
      </c>
      <c r="AC978" s="39">
        <f t="shared" si="76"/>
        <v>5</v>
      </c>
      <c r="AD978" s="96" t="s">
        <v>4092</v>
      </c>
      <c r="AE978" s="15" t="str">
        <f t="shared" si="77"/>
        <v>(Kleine IBGS)</v>
      </c>
      <c r="AF978" s="39"/>
      <c r="AG978" s="39" t="s">
        <v>1698</v>
      </c>
      <c r="AH978" s="39" t="s">
        <v>1561</v>
      </c>
      <c r="AI978" s="39" t="s">
        <v>1561</v>
      </c>
      <c r="AJ978" s="39" t="s">
        <v>1613</v>
      </c>
      <c r="AK978" s="39" t="s">
        <v>1613</v>
      </c>
      <c r="AL978" s="15"/>
      <c r="AM978" s="15" t="s">
        <v>4093</v>
      </c>
      <c r="AN978" s="15"/>
      <c r="AO978" s="39"/>
      <c r="AP978" s="89">
        <f t="shared" si="78"/>
        <v>11</v>
      </c>
      <c r="AQ978" s="13" t="str">
        <f t="shared" si="79"/>
        <v>Ops IBGSKlein</v>
      </c>
    </row>
    <row r="979" spans="1:43" x14ac:dyDescent="0.25">
      <c r="A979" s="15" t="s">
        <v>4088</v>
      </c>
      <c r="B979" s="15" t="s">
        <v>1628</v>
      </c>
      <c r="C979" s="15">
        <v>2</v>
      </c>
      <c r="D979" s="15" t="s">
        <v>3572</v>
      </c>
      <c r="E979" s="94">
        <v>200000358</v>
      </c>
      <c r="F979" s="15">
        <v>200000459</v>
      </c>
      <c r="G979" s="15" t="s">
        <v>4089</v>
      </c>
      <c r="H979" s="15" t="s">
        <v>4089</v>
      </c>
      <c r="I979" s="15" t="s">
        <v>4089</v>
      </c>
      <c r="J979" s="15"/>
      <c r="K979" s="15">
        <v>40</v>
      </c>
      <c r="L979" s="15"/>
      <c r="M979" s="15" t="s">
        <v>4094</v>
      </c>
      <c r="N979" s="15" t="s">
        <v>4094</v>
      </c>
      <c r="O979" s="15" t="s">
        <v>4094</v>
      </c>
      <c r="P979" s="15"/>
      <c r="Q979" s="15"/>
      <c r="R979" s="15"/>
      <c r="S979" s="15" t="s">
        <v>1564</v>
      </c>
      <c r="T979" s="38">
        <v>13</v>
      </c>
      <c r="U979" s="95"/>
      <c r="V979" s="95"/>
      <c r="W979" s="95" t="s">
        <v>4091</v>
      </c>
      <c r="X979" s="95" t="s">
        <v>4076</v>
      </c>
      <c r="Y979" s="95"/>
      <c r="Z979" s="15"/>
      <c r="AA979" s="15"/>
      <c r="AB979" s="39">
        <f t="shared" si="75"/>
        <v>8</v>
      </c>
      <c r="AC979" s="39">
        <f t="shared" si="76"/>
        <v>6</v>
      </c>
      <c r="AD979" s="96" t="s">
        <v>4095</v>
      </c>
      <c r="AE979" s="15" t="str">
        <f t="shared" si="77"/>
        <v>(Middel IBGS)</v>
      </c>
      <c r="AF979" s="39"/>
      <c r="AG979" s="39" t="s">
        <v>1698</v>
      </c>
      <c r="AH979" s="39" t="s">
        <v>1561</v>
      </c>
      <c r="AI979" s="39" t="s">
        <v>1561</v>
      </c>
      <c r="AJ979" s="39" t="s">
        <v>1613</v>
      </c>
      <c r="AK979" s="39" t="s">
        <v>1613</v>
      </c>
      <c r="AL979" s="15"/>
      <c r="AM979" s="15" t="s">
        <v>4096</v>
      </c>
      <c r="AN979" s="15"/>
      <c r="AO979" s="39"/>
      <c r="AP979" s="89">
        <f t="shared" si="78"/>
        <v>11</v>
      </c>
      <c r="AQ979" s="13" t="str">
        <f t="shared" si="79"/>
        <v>Ops IBGSMiddel</v>
      </c>
    </row>
    <row r="980" spans="1:43" x14ac:dyDescent="0.25">
      <c r="A980" s="15" t="s">
        <v>4088</v>
      </c>
      <c r="B980" s="15" t="s">
        <v>1628</v>
      </c>
      <c r="C980" s="15">
        <v>3</v>
      </c>
      <c r="D980" s="15" t="s">
        <v>3578</v>
      </c>
      <c r="E980" s="94">
        <v>200000358</v>
      </c>
      <c r="F980" s="15">
        <v>200000460</v>
      </c>
      <c r="G980" s="15" t="s">
        <v>4089</v>
      </c>
      <c r="H980" s="15" t="s">
        <v>4089</v>
      </c>
      <c r="I980" s="15" t="s">
        <v>4089</v>
      </c>
      <c r="J980" s="15"/>
      <c r="K980" s="15">
        <v>40</v>
      </c>
      <c r="L980" s="15"/>
      <c r="M980" s="15" t="s">
        <v>4097</v>
      </c>
      <c r="N980" s="15" t="s">
        <v>4097</v>
      </c>
      <c r="O980" s="15" t="s">
        <v>4097</v>
      </c>
      <c r="P980" s="15"/>
      <c r="Q980" s="15"/>
      <c r="R980" s="15"/>
      <c r="S980" s="15" t="s">
        <v>1564</v>
      </c>
      <c r="T980" s="38">
        <v>13</v>
      </c>
      <c r="U980" s="95"/>
      <c r="V980" s="95"/>
      <c r="W980" s="95" t="s">
        <v>4091</v>
      </c>
      <c r="X980" s="95" t="s">
        <v>4076</v>
      </c>
      <c r="Y980" s="95"/>
      <c r="Z980" s="15"/>
      <c r="AA980" s="15"/>
      <c r="AB980" s="39">
        <f t="shared" si="75"/>
        <v>8</v>
      </c>
      <c r="AC980" s="39">
        <f t="shared" si="76"/>
        <v>5</v>
      </c>
      <c r="AD980" s="96" t="s">
        <v>4098</v>
      </c>
      <c r="AE980" s="15" t="str">
        <f t="shared" si="77"/>
        <v>(Grote IBGS)</v>
      </c>
      <c r="AF980" s="39"/>
      <c r="AG980" s="39" t="s">
        <v>1698</v>
      </c>
      <c r="AH980" s="39" t="s">
        <v>1561</v>
      </c>
      <c r="AI980" s="39" t="s">
        <v>1561</v>
      </c>
      <c r="AJ980" s="39" t="s">
        <v>1613</v>
      </c>
      <c r="AK980" s="39" t="s">
        <v>1613</v>
      </c>
      <c r="AL980" s="15"/>
      <c r="AM980" s="15" t="s">
        <v>4099</v>
      </c>
      <c r="AN980" s="15"/>
      <c r="AO980" s="39"/>
      <c r="AP980" s="89">
        <f t="shared" si="78"/>
        <v>10</v>
      </c>
      <c r="AQ980" s="13" t="str">
        <f t="shared" si="79"/>
        <v>Ops IBGSGroot</v>
      </c>
    </row>
    <row r="981" spans="1:43" x14ac:dyDescent="0.25">
      <c r="A981" s="15" t="s">
        <v>4088</v>
      </c>
      <c r="B981" s="15" t="s">
        <v>1628</v>
      </c>
      <c r="C981" s="15">
        <v>4</v>
      </c>
      <c r="D981" s="15" t="s">
        <v>3583</v>
      </c>
      <c r="E981" s="94">
        <v>200000358</v>
      </c>
      <c r="F981" s="15">
        <v>200000461</v>
      </c>
      <c r="G981" s="15" t="s">
        <v>4089</v>
      </c>
      <c r="H981" s="15" t="s">
        <v>4089</v>
      </c>
      <c r="I981" s="15" t="s">
        <v>4089</v>
      </c>
      <c r="J981" s="15"/>
      <c r="K981" s="15">
        <v>40</v>
      </c>
      <c r="L981" s="15"/>
      <c r="M981" s="15" t="s">
        <v>4100</v>
      </c>
      <c r="N981" s="15" t="s">
        <v>4100</v>
      </c>
      <c r="O981" s="15" t="s">
        <v>4100</v>
      </c>
      <c r="P981" s="15"/>
      <c r="Q981" s="15"/>
      <c r="R981" s="15"/>
      <c r="S981" s="15" t="s">
        <v>1564</v>
      </c>
      <c r="T981" s="38">
        <v>13</v>
      </c>
      <c r="U981" s="95"/>
      <c r="V981" s="95"/>
      <c r="W981" s="95" t="s">
        <v>4091</v>
      </c>
      <c r="X981" s="95" t="s">
        <v>4076</v>
      </c>
      <c r="Y981" s="95"/>
      <c r="Z981" s="15"/>
      <c r="AA981" s="15"/>
      <c r="AB981" s="39">
        <f t="shared" si="75"/>
        <v>8</v>
      </c>
      <c r="AC981" s="39">
        <f t="shared" si="76"/>
        <v>10</v>
      </c>
      <c r="AD981" s="96" t="s">
        <v>4101</v>
      </c>
      <c r="AE981" s="15" t="str">
        <f t="shared" si="77"/>
        <v>(Zeer gr IBGS)</v>
      </c>
      <c r="AF981" s="39"/>
      <c r="AG981" s="39" t="s">
        <v>1698</v>
      </c>
      <c r="AH981" s="39" t="s">
        <v>1561</v>
      </c>
      <c r="AI981" s="39" t="s">
        <v>1561</v>
      </c>
      <c r="AJ981" s="39" t="s">
        <v>1613</v>
      </c>
      <c r="AK981" s="39" t="s">
        <v>1613</v>
      </c>
      <c r="AL981" s="15"/>
      <c r="AM981" s="15" t="s">
        <v>4102</v>
      </c>
      <c r="AN981" s="15"/>
      <c r="AO981" s="39"/>
      <c r="AP981" s="89">
        <f t="shared" si="78"/>
        <v>12</v>
      </c>
      <c r="AQ981" s="13" t="str">
        <f t="shared" si="79"/>
        <v>Ops IBGSZeer groot</v>
      </c>
    </row>
    <row r="982" spans="1:43" x14ac:dyDescent="0.25">
      <c r="A982" s="15" t="s">
        <v>4103</v>
      </c>
      <c r="B982" s="15" t="s">
        <v>1628</v>
      </c>
      <c r="C982" s="15">
        <v>1</v>
      </c>
      <c r="D982" s="15" t="s">
        <v>3565</v>
      </c>
      <c r="E982" s="94">
        <v>200000357</v>
      </c>
      <c r="F982" s="15">
        <v>200000796</v>
      </c>
      <c r="G982" s="15" t="s">
        <v>4104</v>
      </c>
      <c r="H982" s="15" t="s">
        <v>4104</v>
      </c>
      <c r="I982" s="15" t="s">
        <v>4104</v>
      </c>
      <c r="J982" s="15"/>
      <c r="K982" s="15">
        <v>42</v>
      </c>
      <c r="L982" s="15"/>
      <c r="M982" s="15" t="s">
        <v>4105</v>
      </c>
      <c r="N982" s="15" t="s">
        <v>4105</v>
      </c>
      <c r="O982" s="15" t="s">
        <v>4105</v>
      </c>
      <c r="P982" s="15"/>
      <c r="Q982" s="15"/>
      <c r="R982" s="15"/>
      <c r="S982" s="15" t="s">
        <v>3560</v>
      </c>
      <c r="T982" s="38">
        <v>5</v>
      </c>
      <c r="U982" s="95"/>
      <c r="V982" s="95"/>
      <c r="W982" s="95"/>
      <c r="X982" s="95"/>
      <c r="Y982" s="95"/>
      <c r="Z982" s="15"/>
      <c r="AA982" s="15"/>
      <c r="AB982" s="39">
        <f t="shared" si="75"/>
        <v>7</v>
      </c>
      <c r="AC982" s="39">
        <f t="shared" si="76"/>
        <v>5</v>
      </c>
      <c r="AD982" s="96" t="s">
        <v>4106</v>
      </c>
      <c r="AE982" s="15" t="str">
        <f t="shared" si="77"/>
        <v>(Klein LVO)</v>
      </c>
      <c r="AF982" s="39"/>
      <c r="AG982" s="39" t="s">
        <v>1698</v>
      </c>
      <c r="AH982" s="39" t="s">
        <v>1561</v>
      </c>
      <c r="AI982" s="39" t="s">
        <v>1561</v>
      </c>
      <c r="AJ982" s="39" t="s">
        <v>1613</v>
      </c>
      <c r="AK982" s="39" t="s">
        <v>1613</v>
      </c>
      <c r="AL982" s="15"/>
      <c r="AM982" s="15" t="s">
        <v>4107</v>
      </c>
      <c r="AN982" s="15"/>
      <c r="AO982" s="39"/>
      <c r="AP982" s="89">
        <f t="shared" si="78"/>
        <v>9</v>
      </c>
      <c r="AQ982" s="13" t="str">
        <f t="shared" si="79"/>
        <v>Ops LVOKlein</v>
      </c>
    </row>
    <row r="983" spans="1:43" x14ac:dyDescent="0.25">
      <c r="A983" s="15" t="s">
        <v>4103</v>
      </c>
      <c r="B983" s="15" t="s">
        <v>1628</v>
      </c>
      <c r="C983" s="15">
        <v>2</v>
      </c>
      <c r="D983" s="15" t="s">
        <v>3572</v>
      </c>
      <c r="E983" s="94">
        <v>200000357</v>
      </c>
      <c r="F983" s="15">
        <v>200000797</v>
      </c>
      <c r="G983" s="15" t="s">
        <v>4104</v>
      </c>
      <c r="H983" s="15" t="s">
        <v>4104</v>
      </c>
      <c r="I983" s="15" t="s">
        <v>4104</v>
      </c>
      <c r="J983" s="15"/>
      <c r="K983" s="15">
        <v>42</v>
      </c>
      <c r="L983" s="15"/>
      <c r="M983" s="15" t="s">
        <v>4108</v>
      </c>
      <c r="N983" s="15" t="s">
        <v>4108</v>
      </c>
      <c r="O983" s="15" t="s">
        <v>4108</v>
      </c>
      <c r="P983" s="15"/>
      <c r="Q983" s="15"/>
      <c r="R983" s="15"/>
      <c r="S983" s="15" t="s">
        <v>3560</v>
      </c>
      <c r="T983" s="38">
        <v>5</v>
      </c>
      <c r="U983" s="95"/>
      <c r="V983" s="95"/>
      <c r="W983" s="95"/>
      <c r="X983" s="95"/>
      <c r="Y983" s="95"/>
      <c r="Z983" s="15"/>
      <c r="AA983" s="15"/>
      <c r="AB983" s="39">
        <f t="shared" si="75"/>
        <v>7</v>
      </c>
      <c r="AC983" s="39">
        <f t="shared" si="76"/>
        <v>6</v>
      </c>
      <c r="AD983" s="96" t="s">
        <v>4109</v>
      </c>
      <c r="AE983" s="15" t="str">
        <f t="shared" si="77"/>
        <v>(Middel LVO)</v>
      </c>
      <c r="AF983" s="39"/>
      <c r="AG983" s="39" t="s">
        <v>1698</v>
      </c>
      <c r="AH983" s="39" t="s">
        <v>1561</v>
      </c>
      <c r="AI983" s="39" t="s">
        <v>1561</v>
      </c>
      <c r="AJ983" s="39" t="s">
        <v>1613</v>
      </c>
      <c r="AK983" s="39" t="s">
        <v>1613</v>
      </c>
      <c r="AL983" s="15"/>
      <c r="AM983" s="15" t="s">
        <v>4110</v>
      </c>
      <c r="AN983" s="15"/>
      <c r="AO983" s="39"/>
      <c r="AP983" s="89">
        <f t="shared" si="78"/>
        <v>10</v>
      </c>
      <c r="AQ983" s="13" t="str">
        <f t="shared" si="79"/>
        <v>Ops LVOMiddel</v>
      </c>
    </row>
    <row r="984" spans="1:43" x14ac:dyDescent="0.25">
      <c r="A984" s="15" t="s">
        <v>4103</v>
      </c>
      <c r="B984" s="15" t="s">
        <v>1628</v>
      </c>
      <c r="C984" s="15">
        <v>3</v>
      </c>
      <c r="D984" s="15" t="s">
        <v>3578</v>
      </c>
      <c r="E984" s="94">
        <v>200000357</v>
      </c>
      <c r="F984" s="15">
        <v>200000798</v>
      </c>
      <c r="G984" s="15" t="s">
        <v>4104</v>
      </c>
      <c r="H984" s="15" t="s">
        <v>4104</v>
      </c>
      <c r="I984" s="15" t="s">
        <v>4104</v>
      </c>
      <c r="J984" s="15"/>
      <c r="K984" s="15">
        <v>42</v>
      </c>
      <c r="L984" s="15"/>
      <c r="M984" s="15" t="s">
        <v>4111</v>
      </c>
      <c r="N984" s="15" t="s">
        <v>4111</v>
      </c>
      <c r="O984" s="15" t="s">
        <v>4111</v>
      </c>
      <c r="P984" s="15"/>
      <c r="Q984" s="15"/>
      <c r="R984" s="15"/>
      <c r="S984" s="15" t="s">
        <v>3560</v>
      </c>
      <c r="T984" s="38">
        <v>5</v>
      </c>
      <c r="U984" s="95"/>
      <c r="V984" s="95"/>
      <c r="W984" s="95"/>
      <c r="X984" s="95"/>
      <c r="Y984" s="95"/>
      <c r="Z984" s="15"/>
      <c r="AA984" s="15"/>
      <c r="AB984" s="39">
        <f t="shared" si="75"/>
        <v>7</v>
      </c>
      <c r="AC984" s="39">
        <f t="shared" si="76"/>
        <v>5</v>
      </c>
      <c r="AD984" s="96" t="s">
        <v>4112</v>
      </c>
      <c r="AE984" s="15" t="str">
        <f t="shared" si="77"/>
        <v>(Groot LVO)</v>
      </c>
      <c r="AF984" s="39"/>
      <c r="AG984" s="39" t="s">
        <v>1698</v>
      </c>
      <c r="AH984" s="39" t="s">
        <v>1561</v>
      </c>
      <c r="AI984" s="39" t="s">
        <v>1561</v>
      </c>
      <c r="AJ984" s="39" t="s">
        <v>1613</v>
      </c>
      <c r="AK984" s="39" t="s">
        <v>1613</v>
      </c>
      <c r="AL984" s="15"/>
      <c r="AM984" s="15" t="s">
        <v>4113</v>
      </c>
      <c r="AN984" s="15"/>
      <c r="AO984" s="39"/>
      <c r="AP984" s="89">
        <f t="shared" si="78"/>
        <v>9</v>
      </c>
      <c r="AQ984" s="13" t="str">
        <f t="shared" si="79"/>
        <v>Ops LVOGroot</v>
      </c>
    </row>
    <row r="985" spans="1:43" x14ac:dyDescent="0.25">
      <c r="A985" s="15" t="s">
        <v>4103</v>
      </c>
      <c r="B985" s="15" t="s">
        <v>1628</v>
      </c>
      <c r="C985" s="15">
        <v>4</v>
      </c>
      <c r="D985" s="15" t="s">
        <v>3583</v>
      </c>
      <c r="E985" s="94">
        <v>200000357</v>
      </c>
      <c r="F985" s="15">
        <v>200000799</v>
      </c>
      <c r="G985" s="15" t="s">
        <v>4104</v>
      </c>
      <c r="H985" s="15" t="s">
        <v>4104</v>
      </c>
      <c r="I985" s="15" t="s">
        <v>4104</v>
      </c>
      <c r="J985" s="15"/>
      <c r="K985" s="15">
        <v>42</v>
      </c>
      <c r="L985" s="15"/>
      <c r="M985" s="15" t="s">
        <v>4114</v>
      </c>
      <c r="N985" s="15" t="s">
        <v>4114</v>
      </c>
      <c r="O985" s="15" t="s">
        <v>4114</v>
      </c>
      <c r="P985" s="15"/>
      <c r="Q985" s="15"/>
      <c r="R985" s="15"/>
      <c r="S985" s="15" t="s">
        <v>3560</v>
      </c>
      <c r="T985" s="38">
        <v>5</v>
      </c>
      <c r="U985" s="95"/>
      <c r="V985" s="95"/>
      <c r="W985" s="95"/>
      <c r="X985" s="95"/>
      <c r="Y985" s="95"/>
      <c r="Z985" s="15"/>
      <c r="AA985" s="15"/>
      <c r="AB985" s="39">
        <f t="shared" si="75"/>
        <v>7</v>
      </c>
      <c r="AC985" s="39">
        <f t="shared" si="76"/>
        <v>10</v>
      </c>
      <c r="AD985" s="96" t="s">
        <v>4115</v>
      </c>
      <c r="AE985" s="15" t="str">
        <f t="shared" si="77"/>
        <v>(Zeer gr LVO)</v>
      </c>
      <c r="AF985" s="39"/>
      <c r="AG985" s="39" t="s">
        <v>1698</v>
      </c>
      <c r="AH985" s="39" t="s">
        <v>1561</v>
      </c>
      <c r="AI985" s="39" t="s">
        <v>1561</v>
      </c>
      <c r="AJ985" s="39" t="s">
        <v>1613</v>
      </c>
      <c r="AK985" s="39" t="s">
        <v>1613</v>
      </c>
      <c r="AL985" s="15"/>
      <c r="AM985" s="15" t="s">
        <v>4116</v>
      </c>
      <c r="AN985" s="15"/>
      <c r="AO985" s="39"/>
      <c r="AP985" s="89">
        <f t="shared" si="78"/>
        <v>11</v>
      </c>
      <c r="AQ985" s="13" t="str">
        <f t="shared" si="79"/>
        <v>Ops LVOZeer groot</v>
      </c>
    </row>
    <row r="986" spans="1:43" x14ac:dyDescent="0.25">
      <c r="A986" s="15" t="s">
        <v>4117</v>
      </c>
      <c r="B986" s="15" t="s">
        <v>1608</v>
      </c>
      <c r="C986" s="15">
        <v>1</v>
      </c>
      <c r="D986" s="15" t="s">
        <v>4118</v>
      </c>
      <c r="E986" s="94">
        <v>200012003</v>
      </c>
      <c r="F986" s="15">
        <v>200032795</v>
      </c>
      <c r="G986" s="15" t="s">
        <v>4119</v>
      </c>
      <c r="H986" s="15" t="s">
        <v>4119</v>
      </c>
      <c r="I986" s="15" t="s">
        <v>4119</v>
      </c>
      <c r="J986" s="15"/>
      <c r="K986" s="15"/>
      <c r="L986" s="15"/>
      <c r="M986" s="15" t="s">
        <v>4120</v>
      </c>
      <c r="N986" s="15" t="s">
        <v>4120</v>
      </c>
      <c r="O986" s="15" t="s">
        <v>4120</v>
      </c>
      <c r="P986" s="15"/>
      <c r="Q986" s="15"/>
      <c r="R986" s="15"/>
      <c r="S986" s="15" t="s">
        <v>187</v>
      </c>
      <c r="T986" s="38">
        <v>4</v>
      </c>
      <c r="U986" s="95"/>
      <c r="V986" s="95"/>
      <c r="W986" s="95"/>
      <c r="X986" s="95"/>
      <c r="Y986" s="95"/>
      <c r="Z986" s="15"/>
      <c r="AA986" s="15"/>
      <c r="AB986" s="39">
        <f t="shared" si="75"/>
        <v>6</v>
      </c>
      <c r="AC986" s="39">
        <f t="shared" si="76"/>
        <v>3</v>
      </c>
      <c r="AD986" s="96" t="s">
        <v>4121</v>
      </c>
      <c r="AE986" s="15" t="str">
        <f t="shared" si="77"/>
        <v/>
      </c>
      <c r="AF986" s="39"/>
      <c r="AG986" s="39" t="s">
        <v>1560</v>
      </c>
      <c r="AH986" s="39" t="s">
        <v>1561</v>
      </c>
      <c r="AI986" s="39" t="s">
        <v>1561</v>
      </c>
      <c r="AJ986" s="39" t="s">
        <v>1613</v>
      </c>
      <c r="AK986" s="39" t="s">
        <v>1561</v>
      </c>
      <c r="AL986" s="15"/>
      <c r="AM986" s="15"/>
      <c r="AN986" s="15"/>
      <c r="AO986" s="39"/>
      <c r="AP986" s="89">
        <f t="shared" si="78"/>
        <v>0</v>
      </c>
      <c r="AQ986" s="13" t="str">
        <f t="shared" si="79"/>
        <v>Ops MKMKA</v>
      </c>
    </row>
    <row r="987" spans="1:43" x14ac:dyDescent="0.25">
      <c r="A987" s="15" t="s">
        <v>4117</v>
      </c>
      <c r="B987" s="15" t="s">
        <v>1608</v>
      </c>
      <c r="C987" s="15">
        <v>2</v>
      </c>
      <c r="D987" s="15" t="s">
        <v>4122</v>
      </c>
      <c r="E987" s="94">
        <v>200012003</v>
      </c>
      <c r="F987" s="15">
        <v>200032796</v>
      </c>
      <c r="G987" s="15" t="s">
        <v>4119</v>
      </c>
      <c r="H987" s="15" t="s">
        <v>4119</v>
      </c>
      <c r="I987" s="15" t="s">
        <v>4119</v>
      </c>
      <c r="J987" s="15"/>
      <c r="K987" s="15"/>
      <c r="L987" s="15"/>
      <c r="M987" s="15" t="s">
        <v>4123</v>
      </c>
      <c r="N987" s="15" t="s">
        <v>4123</v>
      </c>
      <c r="O987" s="15" t="s">
        <v>4123</v>
      </c>
      <c r="P987" s="15"/>
      <c r="Q987" s="15"/>
      <c r="R987" s="15"/>
      <c r="S987" s="15" t="s">
        <v>187</v>
      </c>
      <c r="T987" s="38">
        <v>4</v>
      </c>
      <c r="U987" s="95"/>
      <c r="V987" s="95"/>
      <c r="W987" s="95"/>
      <c r="X987" s="95"/>
      <c r="Y987" s="95"/>
      <c r="Z987" s="15"/>
      <c r="AA987" s="15"/>
      <c r="AB987" s="39">
        <f t="shared" si="75"/>
        <v>6</v>
      </c>
      <c r="AC987" s="39">
        <f t="shared" si="76"/>
        <v>3</v>
      </c>
      <c r="AD987" s="96" t="s">
        <v>4124</v>
      </c>
      <c r="AE987" s="15" t="str">
        <f t="shared" si="77"/>
        <v/>
      </c>
      <c r="AF987" s="39"/>
      <c r="AG987" s="39" t="s">
        <v>1560</v>
      </c>
      <c r="AH987" s="39" t="s">
        <v>1561</v>
      </c>
      <c r="AI987" s="39" t="s">
        <v>1561</v>
      </c>
      <c r="AJ987" s="39" t="s">
        <v>1613</v>
      </c>
      <c r="AK987" s="39" t="s">
        <v>1561</v>
      </c>
      <c r="AL987" s="15"/>
      <c r="AM987" s="15"/>
      <c r="AN987" s="15"/>
      <c r="AO987" s="39"/>
      <c r="AP987" s="89">
        <f t="shared" si="78"/>
        <v>0</v>
      </c>
      <c r="AQ987" s="13" t="str">
        <f t="shared" si="79"/>
        <v>Ops MKMKP</v>
      </c>
    </row>
    <row r="988" spans="1:43" x14ac:dyDescent="0.25">
      <c r="A988" s="15" t="s">
        <v>4117</v>
      </c>
      <c r="B988" s="15" t="s">
        <v>1608</v>
      </c>
      <c r="C988" s="15">
        <v>3</v>
      </c>
      <c r="D988" s="15" t="s">
        <v>4125</v>
      </c>
      <c r="E988" s="94">
        <v>200012003</v>
      </c>
      <c r="F988" s="15">
        <v>200032797</v>
      </c>
      <c r="G988" s="15" t="s">
        <v>4119</v>
      </c>
      <c r="H988" s="15" t="s">
        <v>4119</v>
      </c>
      <c r="I988" s="15" t="s">
        <v>4119</v>
      </c>
      <c r="J988" s="15"/>
      <c r="K988" s="15"/>
      <c r="L988" s="15"/>
      <c r="M988" s="15" t="s">
        <v>4126</v>
      </c>
      <c r="N988" s="15" t="s">
        <v>4126</v>
      </c>
      <c r="O988" s="15" t="s">
        <v>4126</v>
      </c>
      <c r="P988" s="15"/>
      <c r="Q988" s="15"/>
      <c r="R988" s="15"/>
      <c r="S988" s="15" t="s">
        <v>187</v>
      </c>
      <c r="T988" s="38">
        <v>4</v>
      </c>
      <c r="U988" s="95"/>
      <c r="V988" s="95"/>
      <c r="W988" s="95"/>
      <c r="X988" s="95"/>
      <c r="Y988" s="95"/>
      <c r="Z988" s="15"/>
      <c r="AA988" s="15"/>
      <c r="AB988" s="39">
        <f t="shared" si="75"/>
        <v>6</v>
      </c>
      <c r="AC988" s="39">
        <f t="shared" si="76"/>
        <v>3</v>
      </c>
      <c r="AD988" s="96" t="s">
        <v>4127</v>
      </c>
      <c r="AE988" s="15" t="str">
        <f t="shared" si="77"/>
        <v>(Ops MKB)</v>
      </c>
      <c r="AF988" s="39"/>
      <c r="AG988" s="39" t="s">
        <v>1560</v>
      </c>
      <c r="AH988" s="39" t="s">
        <v>1561</v>
      </c>
      <c r="AI988" s="39" t="s">
        <v>1561</v>
      </c>
      <c r="AJ988" s="39" t="s">
        <v>1613</v>
      </c>
      <c r="AK988" s="39" t="s">
        <v>1613</v>
      </c>
      <c r="AL988" s="15"/>
      <c r="AM988" s="15" t="s">
        <v>4128</v>
      </c>
      <c r="AN988" s="15"/>
      <c r="AO988" s="39"/>
      <c r="AP988" s="89">
        <f t="shared" si="78"/>
        <v>7</v>
      </c>
      <c r="AQ988" s="13" t="str">
        <f t="shared" si="79"/>
        <v>Ops MKMKB</v>
      </c>
    </row>
    <row r="989" spans="1:43" x14ac:dyDescent="0.25">
      <c r="A989" s="15" t="s">
        <v>4117</v>
      </c>
      <c r="B989" s="15" t="s">
        <v>1608</v>
      </c>
      <c r="C989" s="15">
        <v>4</v>
      </c>
      <c r="D989" s="15" t="s">
        <v>4129</v>
      </c>
      <c r="E989" s="94">
        <v>200012003</v>
      </c>
      <c r="F989" s="15">
        <v>200032798</v>
      </c>
      <c r="G989" s="15" t="s">
        <v>4119</v>
      </c>
      <c r="H989" s="15" t="s">
        <v>4119</v>
      </c>
      <c r="I989" s="15" t="s">
        <v>4119</v>
      </c>
      <c r="J989" s="15"/>
      <c r="K989" s="15"/>
      <c r="L989" s="15"/>
      <c r="M989" s="15" t="s">
        <v>4130</v>
      </c>
      <c r="N989" s="15" t="s">
        <v>4130</v>
      </c>
      <c r="O989" s="15" t="s">
        <v>4130</v>
      </c>
      <c r="P989" s="15"/>
      <c r="Q989" s="15"/>
      <c r="R989" s="15"/>
      <c r="S989" s="15" t="s">
        <v>187</v>
      </c>
      <c r="T989" s="38">
        <v>4</v>
      </c>
      <c r="U989" s="95"/>
      <c r="V989" s="95"/>
      <c r="W989" s="95"/>
      <c r="X989" s="95"/>
      <c r="Y989" s="95"/>
      <c r="Z989" s="15"/>
      <c r="AA989" s="15"/>
      <c r="AB989" s="39">
        <f t="shared" si="75"/>
        <v>6</v>
      </c>
      <c r="AC989" s="39">
        <f t="shared" si="76"/>
        <v>16</v>
      </c>
      <c r="AD989" s="96" t="s">
        <v>4131</v>
      </c>
      <c r="AE989" s="15" t="str">
        <f t="shared" si="77"/>
        <v>(Piket leiding MK)</v>
      </c>
      <c r="AF989" s="39"/>
      <c r="AG989" s="39" t="s">
        <v>1560</v>
      </c>
      <c r="AH989" s="39" t="s">
        <v>1561</v>
      </c>
      <c r="AI989" s="39" t="s">
        <v>1561</v>
      </c>
      <c r="AJ989" s="39" t="s">
        <v>1613</v>
      </c>
      <c r="AK989" s="39" t="s">
        <v>1613</v>
      </c>
      <c r="AL989" s="15"/>
      <c r="AM989" s="15" t="s">
        <v>4129</v>
      </c>
      <c r="AN989" s="15"/>
      <c r="AO989" s="39"/>
      <c r="AP989" s="89">
        <f t="shared" si="78"/>
        <v>16</v>
      </c>
      <c r="AQ989" s="13" t="str">
        <f t="shared" si="79"/>
        <v>Ops MKPiket leiding MK</v>
      </c>
    </row>
    <row r="990" spans="1:43" ht="30" x14ac:dyDescent="0.25">
      <c r="A990" s="15" t="s">
        <v>4132</v>
      </c>
      <c r="B990" s="15" t="s">
        <v>1628</v>
      </c>
      <c r="C990" s="15">
        <v>1</v>
      </c>
      <c r="D990" s="15" t="s">
        <v>3565</v>
      </c>
      <c r="E990" s="94">
        <v>200000360</v>
      </c>
      <c r="F990" s="15">
        <v>200000454</v>
      </c>
      <c r="G990" s="15" t="s">
        <v>4133</v>
      </c>
      <c r="H990" s="15" t="s">
        <v>4133</v>
      </c>
      <c r="I990" s="15" t="s">
        <v>4133</v>
      </c>
      <c r="J990" s="15"/>
      <c r="K990" s="15">
        <v>41</v>
      </c>
      <c r="L990" s="15"/>
      <c r="M990" s="15" t="s">
        <v>4134</v>
      </c>
      <c r="N990" s="15" t="s">
        <v>4134</v>
      </c>
      <c r="O990" s="15" t="s">
        <v>4134</v>
      </c>
      <c r="P990" s="15"/>
      <c r="Q990" s="15"/>
      <c r="R990" s="15"/>
      <c r="S990" s="15" t="s">
        <v>3560</v>
      </c>
      <c r="T990" s="38">
        <v>4</v>
      </c>
      <c r="U990" s="95"/>
      <c r="V990" s="95"/>
      <c r="W990" s="95" t="s">
        <v>4135</v>
      </c>
      <c r="X990" s="95" t="s">
        <v>4136</v>
      </c>
      <c r="Y990" s="95"/>
      <c r="Z990" s="15"/>
      <c r="AA990" s="15"/>
      <c r="AB990" s="39">
        <f t="shared" si="75"/>
        <v>6</v>
      </c>
      <c r="AC990" s="39">
        <f t="shared" si="76"/>
        <v>5</v>
      </c>
      <c r="AD990" s="96" t="s">
        <v>4137</v>
      </c>
      <c r="AE990" s="15" t="str">
        <f t="shared" si="77"/>
        <v>(Klein WO)</v>
      </c>
      <c r="AF990" s="39"/>
      <c r="AG990" s="39" t="s">
        <v>1698</v>
      </c>
      <c r="AH990" s="39" t="s">
        <v>1561</v>
      </c>
      <c r="AI990" s="39" t="s">
        <v>1561</v>
      </c>
      <c r="AJ990" s="39" t="s">
        <v>1613</v>
      </c>
      <c r="AK990" s="39" t="s">
        <v>1613</v>
      </c>
      <c r="AL990" s="15"/>
      <c r="AM990" s="15" t="s">
        <v>12121</v>
      </c>
      <c r="AN990" s="15"/>
      <c r="AO990" s="39"/>
      <c r="AP990" s="89">
        <f t="shared" si="78"/>
        <v>8</v>
      </c>
      <c r="AQ990" s="13" t="str">
        <f t="shared" si="79"/>
        <v>Ops WOKlein</v>
      </c>
    </row>
    <row r="991" spans="1:43" ht="30" x14ac:dyDescent="0.25">
      <c r="A991" s="15" t="s">
        <v>4132</v>
      </c>
      <c r="B991" s="15" t="s">
        <v>1628</v>
      </c>
      <c r="C991" s="15">
        <v>2</v>
      </c>
      <c r="D991" s="15" t="s">
        <v>3572</v>
      </c>
      <c r="E991" s="94">
        <v>200000360</v>
      </c>
      <c r="F991" s="15">
        <v>200000455</v>
      </c>
      <c r="G991" s="15" t="s">
        <v>4133</v>
      </c>
      <c r="H991" s="15" t="s">
        <v>4133</v>
      </c>
      <c r="I991" s="15" t="s">
        <v>4133</v>
      </c>
      <c r="J991" s="15"/>
      <c r="K991" s="15">
        <v>41</v>
      </c>
      <c r="L991" s="15"/>
      <c r="M991" s="15" t="s">
        <v>4138</v>
      </c>
      <c r="N991" s="15" t="s">
        <v>4138</v>
      </c>
      <c r="O991" s="15" t="s">
        <v>4138</v>
      </c>
      <c r="P991" s="15"/>
      <c r="Q991" s="15"/>
      <c r="R991" s="15"/>
      <c r="S991" s="15" t="s">
        <v>3560</v>
      </c>
      <c r="T991" s="38">
        <v>4</v>
      </c>
      <c r="U991" s="95"/>
      <c r="V991" s="95"/>
      <c r="W991" s="95" t="s">
        <v>4135</v>
      </c>
      <c r="X991" s="95" t="s">
        <v>4136</v>
      </c>
      <c r="Y991" s="95"/>
      <c r="Z991" s="15"/>
      <c r="AA991" s="15"/>
      <c r="AB991" s="39">
        <f t="shared" si="75"/>
        <v>6</v>
      </c>
      <c r="AC991" s="39">
        <f t="shared" si="76"/>
        <v>6</v>
      </c>
      <c r="AD991" s="96" t="s">
        <v>4139</v>
      </c>
      <c r="AE991" s="15" t="str">
        <f t="shared" si="77"/>
        <v>(Middel WO)</v>
      </c>
      <c r="AF991" s="39"/>
      <c r="AG991" s="39" t="s">
        <v>1698</v>
      </c>
      <c r="AH991" s="39" t="s">
        <v>1561</v>
      </c>
      <c r="AI991" s="39" t="s">
        <v>1561</v>
      </c>
      <c r="AJ991" s="39" t="s">
        <v>1613</v>
      </c>
      <c r="AK991" s="39" t="s">
        <v>1613</v>
      </c>
      <c r="AL991" s="15"/>
      <c r="AM991" s="15" t="s">
        <v>4140</v>
      </c>
      <c r="AN991" s="15"/>
      <c r="AO991" s="39"/>
      <c r="AP991" s="89">
        <f t="shared" si="78"/>
        <v>9</v>
      </c>
      <c r="AQ991" s="13" t="str">
        <f t="shared" si="79"/>
        <v>Ops WOMiddel</v>
      </c>
    </row>
    <row r="992" spans="1:43" ht="30" x14ac:dyDescent="0.25">
      <c r="A992" s="15" t="s">
        <v>4132</v>
      </c>
      <c r="B992" s="15" t="s">
        <v>1628</v>
      </c>
      <c r="C992" s="15">
        <v>3</v>
      </c>
      <c r="D992" s="15" t="s">
        <v>3578</v>
      </c>
      <c r="E992" s="94">
        <v>200000360</v>
      </c>
      <c r="F992" s="15">
        <v>200000456</v>
      </c>
      <c r="G992" s="15" t="s">
        <v>4133</v>
      </c>
      <c r="H992" s="15" t="s">
        <v>4133</v>
      </c>
      <c r="I992" s="15" t="s">
        <v>4133</v>
      </c>
      <c r="J992" s="15"/>
      <c r="K992" s="15">
        <v>41</v>
      </c>
      <c r="L992" s="15"/>
      <c r="M992" s="15" t="s">
        <v>4141</v>
      </c>
      <c r="N992" s="15" t="s">
        <v>4141</v>
      </c>
      <c r="O992" s="15" t="s">
        <v>4141</v>
      </c>
      <c r="P992" s="15"/>
      <c r="Q992" s="15"/>
      <c r="R992" s="15"/>
      <c r="S992" s="15" t="s">
        <v>3560</v>
      </c>
      <c r="T992" s="38">
        <v>4</v>
      </c>
      <c r="U992" s="95"/>
      <c r="V992" s="95"/>
      <c r="W992" s="95" t="s">
        <v>4135</v>
      </c>
      <c r="X992" s="95" t="s">
        <v>4136</v>
      </c>
      <c r="Y992" s="95"/>
      <c r="Z992" s="15"/>
      <c r="AA992" s="15"/>
      <c r="AB992" s="39">
        <f t="shared" si="75"/>
        <v>6</v>
      </c>
      <c r="AC992" s="39">
        <f t="shared" si="76"/>
        <v>5</v>
      </c>
      <c r="AD992" s="96" t="s">
        <v>4142</v>
      </c>
      <c r="AE992" s="15" t="str">
        <f t="shared" si="77"/>
        <v>(Grote WO)</v>
      </c>
      <c r="AF992" s="39"/>
      <c r="AG992" s="39" t="s">
        <v>1698</v>
      </c>
      <c r="AH992" s="39" t="s">
        <v>1561</v>
      </c>
      <c r="AI992" s="39" t="s">
        <v>1561</v>
      </c>
      <c r="AJ992" s="39" t="s">
        <v>1613</v>
      </c>
      <c r="AK992" s="39" t="s">
        <v>1613</v>
      </c>
      <c r="AL992" s="15"/>
      <c r="AM992" s="15" t="s">
        <v>4143</v>
      </c>
      <c r="AN992" s="15"/>
      <c r="AO992" s="39"/>
      <c r="AP992" s="89">
        <f t="shared" si="78"/>
        <v>8</v>
      </c>
      <c r="AQ992" s="13" t="str">
        <f t="shared" si="79"/>
        <v>Ops WOGroot</v>
      </c>
    </row>
    <row r="993" spans="1:43" ht="30" x14ac:dyDescent="0.25">
      <c r="A993" s="15" t="s">
        <v>4132</v>
      </c>
      <c r="B993" s="15" t="s">
        <v>1628</v>
      </c>
      <c r="C993" s="15">
        <v>4</v>
      </c>
      <c r="D993" s="15" t="s">
        <v>3583</v>
      </c>
      <c r="E993" s="94">
        <v>200000360</v>
      </c>
      <c r="F993" s="15">
        <v>200000457</v>
      </c>
      <c r="G993" s="15" t="s">
        <v>4133</v>
      </c>
      <c r="H993" s="15" t="s">
        <v>4133</v>
      </c>
      <c r="I993" s="15" t="s">
        <v>4133</v>
      </c>
      <c r="J993" s="15"/>
      <c r="K993" s="15">
        <v>41</v>
      </c>
      <c r="L993" s="15"/>
      <c r="M993" s="15" t="s">
        <v>4144</v>
      </c>
      <c r="N993" s="15" t="s">
        <v>4144</v>
      </c>
      <c r="O993" s="15" t="s">
        <v>4144</v>
      </c>
      <c r="P993" s="15"/>
      <c r="Q993" s="15"/>
      <c r="R993" s="15"/>
      <c r="S993" s="15" t="s">
        <v>3560</v>
      </c>
      <c r="T993" s="38">
        <v>4</v>
      </c>
      <c r="U993" s="95"/>
      <c r="V993" s="95"/>
      <c r="W993" s="95" t="s">
        <v>4135</v>
      </c>
      <c r="X993" s="95" t="s">
        <v>4136</v>
      </c>
      <c r="Y993" s="95"/>
      <c r="Z993" s="15"/>
      <c r="AA993" s="15"/>
      <c r="AB993" s="39">
        <f t="shared" si="75"/>
        <v>6</v>
      </c>
      <c r="AC993" s="39">
        <f t="shared" si="76"/>
        <v>10</v>
      </c>
      <c r="AD993" s="96" t="s">
        <v>4145</v>
      </c>
      <c r="AE993" s="15" t="str">
        <f t="shared" si="77"/>
        <v>(Zeer gr WO)</v>
      </c>
      <c r="AF993" s="39"/>
      <c r="AG993" s="39" t="s">
        <v>1698</v>
      </c>
      <c r="AH993" s="39" t="s">
        <v>1561</v>
      </c>
      <c r="AI993" s="39" t="s">
        <v>1561</v>
      </c>
      <c r="AJ993" s="39" t="s">
        <v>1613</v>
      </c>
      <c r="AK993" s="39" t="s">
        <v>1613</v>
      </c>
      <c r="AL993" s="15"/>
      <c r="AM993" s="15" t="s">
        <v>4146</v>
      </c>
      <c r="AN993" s="15"/>
      <c r="AO993" s="39"/>
      <c r="AP993" s="89">
        <f t="shared" si="78"/>
        <v>10</v>
      </c>
      <c r="AQ993" s="13" t="str">
        <f t="shared" si="79"/>
        <v>Ops WOZeer groot</v>
      </c>
    </row>
    <row r="994" spans="1:43" x14ac:dyDescent="0.25">
      <c r="A994" s="15" t="s">
        <v>4147</v>
      </c>
      <c r="B994" s="15" t="s">
        <v>1608</v>
      </c>
      <c r="C994" s="15">
        <v>1</v>
      </c>
      <c r="D994" s="15" t="s">
        <v>4148</v>
      </c>
      <c r="E994" s="94">
        <v>200012552</v>
      </c>
      <c r="F994" s="15">
        <v>200040145</v>
      </c>
      <c r="G994" s="15" t="s">
        <v>11977</v>
      </c>
      <c r="H994" s="15" t="s">
        <v>11977</v>
      </c>
      <c r="I994" s="15" t="s">
        <v>11977</v>
      </c>
      <c r="J994" s="15"/>
      <c r="K994" s="15"/>
      <c r="L994" s="15"/>
      <c r="M994" s="15" t="s">
        <v>11984</v>
      </c>
      <c r="N994" s="15" t="s">
        <v>11984</v>
      </c>
      <c r="O994" s="15" t="s">
        <v>11984</v>
      </c>
      <c r="P994" s="15"/>
      <c r="Q994" s="15"/>
      <c r="R994" s="15"/>
      <c r="S994" s="15"/>
      <c r="T994" s="38"/>
      <c r="U994" s="95"/>
      <c r="V994" s="95"/>
      <c r="W994" s="95"/>
      <c r="X994" s="95"/>
      <c r="Y994" s="95"/>
      <c r="Z994" s="15"/>
      <c r="AA994" s="15"/>
      <c r="AB994" s="39">
        <f t="shared" si="75"/>
        <v>12</v>
      </c>
      <c r="AC994" s="39">
        <f t="shared" si="76"/>
        <v>6</v>
      </c>
      <c r="AD994" s="96" t="s">
        <v>4149</v>
      </c>
      <c r="AE994" s="15" t="str">
        <f t="shared" si="77"/>
        <v/>
      </c>
      <c r="AF994" s="39"/>
      <c r="AG994" s="39" t="s">
        <v>1560</v>
      </c>
      <c r="AH994" s="39" t="s">
        <v>1561</v>
      </c>
      <c r="AI994" s="39" t="s">
        <v>1561</v>
      </c>
      <c r="AJ994" s="39" t="s">
        <v>1561</v>
      </c>
      <c r="AK994" s="39" t="s">
        <v>1561</v>
      </c>
      <c r="AL994" s="15"/>
      <c r="AM994" s="15"/>
      <c r="AN994" s="15"/>
      <c r="AO994" s="39"/>
      <c r="AP994" s="89">
        <f t="shared" si="78"/>
        <v>0</v>
      </c>
      <c r="AQ994" s="13" t="str">
        <f t="shared" si="79"/>
        <v>Opsp.middel.Mobeye</v>
      </c>
    </row>
    <row r="995" spans="1:43" x14ac:dyDescent="0.25">
      <c r="A995" s="15" t="s">
        <v>4147</v>
      </c>
      <c r="B995" s="15" t="s">
        <v>1608</v>
      </c>
      <c r="C995" s="15">
        <v>2</v>
      </c>
      <c r="D995" s="15" t="s">
        <v>4150</v>
      </c>
      <c r="E995" s="94">
        <v>200012552</v>
      </c>
      <c r="F995" s="15">
        <v>200040146</v>
      </c>
      <c r="G995" s="15" t="s">
        <v>11977</v>
      </c>
      <c r="H995" s="15" t="s">
        <v>11977</v>
      </c>
      <c r="I995" s="15" t="s">
        <v>11977</v>
      </c>
      <c r="J995" s="15"/>
      <c r="K995" s="15"/>
      <c r="L995" s="15"/>
      <c r="M995" s="15" t="s">
        <v>11978</v>
      </c>
      <c r="N995" s="15" t="s">
        <v>11978</v>
      </c>
      <c r="O995" s="15" t="s">
        <v>11978</v>
      </c>
      <c r="P995" s="15"/>
      <c r="Q995" s="15"/>
      <c r="R995" s="15"/>
      <c r="S995" s="15"/>
      <c r="T995" s="38"/>
      <c r="U995" s="95"/>
      <c r="V995" s="95"/>
      <c r="W995" s="95"/>
      <c r="X995" s="95"/>
      <c r="Y995" s="95"/>
      <c r="Z995" s="15"/>
      <c r="AA995" s="15"/>
      <c r="AB995" s="39">
        <f t="shared" si="75"/>
        <v>12</v>
      </c>
      <c r="AC995" s="39">
        <f t="shared" si="76"/>
        <v>7</v>
      </c>
      <c r="AD995" s="96" t="s">
        <v>4151</v>
      </c>
      <c r="AE995" s="15" t="str">
        <f t="shared" si="77"/>
        <v/>
      </c>
      <c r="AF995" s="39"/>
      <c r="AG995" s="39" t="s">
        <v>1560</v>
      </c>
      <c r="AH995" s="39" t="s">
        <v>1561</v>
      </c>
      <c r="AI995" s="39" t="s">
        <v>1561</v>
      </c>
      <c r="AJ995" s="39" t="s">
        <v>1561</v>
      </c>
      <c r="AK995" s="39" t="s">
        <v>1561</v>
      </c>
      <c r="AL995" s="15"/>
      <c r="AM995" s="15"/>
      <c r="AN995" s="15"/>
      <c r="AO995" s="39"/>
      <c r="AP995" s="89">
        <f t="shared" si="78"/>
        <v>0</v>
      </c>
      <c r="AQ995" s="13" t="str">
        <f t="shared" si="79"/>
        <v>Opsp.middel.LokAuto</v>
      </c>
    </row>
    <row r="996" spans="1:43" x14ac:dyDescent="0.25">
      <c r="A996" s="15" t="s">
        <v>4147</v>
      </c>
      <c r="B996" s="15" t="s">
        <v>1608</v>
      </c>
      <c r="C996" s="15">
        <v>3</v>
      </c>
      <c r="D996" s="15" t="s">
        <v>4152</v>
      </c>
      <c r="E996" s="94">
        <v>200012552</v>
      </c>
      <c r="F996" s="15">
        <v>200040147</v>
      </c>
      <c r="G996" s="15" t="s">
        <v>11977</v>
      </c>
      <c r="H996" s="15" t="s">
        <v>11977</v>
      </c>
      <c r="I996" s="15" t="s">
        <v>11977</v>
      </c>
      <c r="J996" s="15"/>
      <c r="K996" s="15"/>
      <c r="L996" s="15"/>
      <c r="M996" s="15" t="s">
        <v>11979</v>
      </c>
      <c r="N996" s="15" t="s">
        <v>11979</v>
      </c>
      <c r="O996" s="15" t="s">
        <v>11979</v>
      </c>
      <c r="P996" s="15"/>
      <c r="Q996" s="15"/>
      <c r="R996" s="15"/>
      <c r="S996" s="15"/>
      <c r="T996" s="38"/>
      <c r="U996" s="95"/>
      <c r="V996" s="95"/>
      <c r="W996" s="95"/>
      <c r="X996" s="95"/>
      <c r="Y996" s="95"/>
      <c r="Z996" s="15"/>
      <c r="AA996" s="15"/>
      <c r="AB996" s="39">
        <f t="shared" si="75"/>
        <v>12</v>
      </c>
      <c r="AC996" s="39">
        <f t="shared" si="76"/>
        <v>8</v>
      </c>
      <c r="AD996" s="96" t="s">
        <v>4153</v>
      </c>
      <c r="AE996" s="15" t="str">
        <f t="shared" si="77"/>
        <v/>
      </c>
      <c r="AF996" s="39"/>
      <c r="AG996" s="39" t="s">
        <v>1560</v>
      </c>
      <c r="AH996" s="39" t="s">
        <v>1561</v>
      </c>
      <c r="AI996" s="39" t="s">
        <v>1561</v>
      </c>
      <c r="AJ996" s="39" t="s">
        <v>1561</v>
      </c>
      <c r="AK996" s="39" t="s">
        <v>1561</v>
      </c>
      <c r="AL996" s="15"/>
      <c r="AM996" s="15"/>
      <c r="AN996" s="15"/>
      <c r="AO996" s="39"/>
      <c r="AP996" s="89">
        <f t="shared" si="78"/>
        <v>0</v>
      </c>
      <c r="AQ996" s="13" t="str">
        <f t="shared" si="79"/>
        <v>Opsp.middel.LokFiets</v>
      </c>
    </row>
    <row r="997" spans="1:43" x14ac:dyDescent="0.25">
      <c r="A997" s="15" t="s">
        <v>4154</v>
      </c>
      <c r="B997" s="15" t="s">
        <v>1608</v>
      </c>
      <c r="C997" s="15">
        <v>1</v>
      </c>
      <c r="D997" s="15" t="s">
        <v>191</v>
      </c>
      <c r="E997" s="94">
        <v>200001393</v>
      </c>
      <c r="F997" s="15">
        <v>200033164</v>
      </c>
      <c r="G997" s="15" t="s">
        <v>4155</v>
      </c>
      <c r="H997" s="15" t="s">
        <v>4155</v>
      </c>
      <c r="I997" s="15" t="s">
        <v>4155</v>
      </c>
      <c r="J997" s="15"/>
      <c r="K997" s="15"/>
      <c r="L997" s="15">
        <v>11</v>
      </c>
      <c r="M997" s="15" t="s">
        <v>4156</v>
      </c>
      <c r="N997" s="15" t="s">
        <v>4156</v>
      </c>
      <c r="O997" s="15" t="s">
        <v>4156</v>
      </c>
      <c r="P997" s="15"/>
      <c r="Q997" s="15"/>
      <c r="R997" s="15"/>
      <c r="S997" s="15" t="s">
        <v>1632</v>
      </c>
      <c r="T997" s="38">
        <v>5</v>
      </c>
      <c r="U997" s="95"/>
      <c r="V997" s="95"/>
      <c r="W997" s="95"/>
      <c r="X997" s="95"/>
      <c r="Y997" s="95"/>
      <c r="Z997" s="15"/>
      <c r="AA997" s="15"/>
      <c r="AB997" s="39">
        <f t="shared" si="75"/>
        <v>20</v>
      </c>
      <c r="AC997" s="39">
        <f t="shared" si="76"/>
        <v>13</v>
      </c>
      <c r="AD997" s="96" t="s">
        <v>4157</v>
      </c>
      <c r="AE997" s="15" t="str">
        <f t="shared" si="77"/>
        <v/>
      </c>
      <c r="AF997" s="39"/>
      <c r="AG997" s="39" t="s">
        <v>1560</v>
      </c>
      <c r="AH997" s="39" t="s">
        <v>1561</v>
      </c>
      <c r="AI997" s="39" t="s">
        <v>1561</v>
      </c>
      <c r="AJ997" s="39" t="s">
        <v>1561</v>
      </c>
      <c r="AK997" s="39" t="s">
        <v>1561</v>
      </c>
      <c r="AL997" s="15"/>
      <c r="AM997" s="15"/>
      <c r="AN997" s="15"/>
      <c r="AO997" s="39"/>
      <c r="AP997" s="89">
        <f t="shared" si="78"/>
        <v>0</v>
      </c>
      <c r="AQ997" s="13" t="str">
        <f t="shared" si="79"/>
        <v>Optisch &amp; geluidsignAmbulancezorg</v>
      </c>
    </row>
    <row r="998" spans="1:43" x14ac:dyDescent="0.25">
      <c r="A998" s="15" t="s">
        <v>4154</v>
      </c>
      <c r="B998" s="15" t="s">
        <v>1608</v>
      </c>
      <c r="C998" s="15">
        <v>2</v>
      </c>
      <c r="D998" s="15" t="s">
        <v>40</v>
      </c>
      <c r="E998" s="94">
        <v>200001393</v>
      </c>
      <c r="F998" s="15">
        <v>200033165</v>
      </c>
      <c r="G998" s="15" t="s">
        <v>4155</v>
      </c>
      <c r="H998" s="15" t="s">
        <v>4155</v>
      </c>
      <c r="I998" s="15" t="s">
        <v>4155</v>
      </c>
      <c r="J998" s="15"/>
      <c r="K998" s="15"/>
      <c r="L998" s="15">
        <v>11</v>
      </c>
      <c r="M998" s="15" t="s">
        <v>4158</v>
      </c>
      <c r="N998" s="15" t="s">
        <v>4158</v>
      </c>
      <c r="O998" s="15" t="s">
        <v>4158</v>
      </c>
      <c r="P998" s="15"/>
      <c r="Q998" s="15"/>
      <c r="R998" s="15"/>
      <c r="S998" s="15" t="s">
        <v>1632</v>
      </c>
      <c r="T998" s="38">
        <v>5</v>
      </c>
      <c r="U998" s="95"/>
      <c r="V998" s="95"/>
      <c r="W998" s="95"/>
      <c r="X998" s="95"/>
      <c r="Y998" s="95"/>
      <c r="Z998" s="15"/>
      <c r="AA998" s="15"/>
      <c r="AB998" s="39">
        <f t="shared" si="75"/>
        <v>20</v>
      </c>
      <c r="AC998" s="39">
        <f t="shared" si="76"/>
        <v>9</v>
      </c>
      <c r="AD998" s="96" t="s">
        <v>4159</v>
      </c>
      <c r="AE998" s="15" t="str">
        <f t="shared" si="77"/>
        <v/>
      </c>
      <c r="AF998" s="39">
        <v>1</v>
      </c>
      <c r="AG998" s="39" t="s">
        <v>1560</v>
      </c>
      <c r="AH998" s="39" t="s">
        <v>1561</v>
      </c>
      <c r="AI998" s="39" t="s">
        <v>1561</v>
      </c>
      <c r="AJ998" s="39" t="s">
        <v>1561</v>
      </c>
      <c r="AK998" s="39" t="s">
        <v>1561</v>
      </c>
      <c r="AL998" s="15"/>
      <c r="AM998" s="15"/>
      <c r="AN998" s="15"/>
      <c r="AO998" s="39"/>
      <c r="AP998" s="89">
        <f t="shared" si="78"/>
        <v>0</v>
      </c>
      <c r="AQ998" s="13" t="str">
        <f t="shared" si="79"/>
        <v>Optisch &amp; geluidsignBrandweer</v>
      </c>
    </row>
    <row r="999" spans="1:43" x14ac:dyDescent="0.25">
      <c r="A999" s="15" t="s">
        <v>4154</v>
      </c>
      <c r="B999" s="15" t="s">
        <v>1608</v>
      </c>
      <c r="C999" s="15">
        <v>3</v>
      </c>
      <c r="D999" s="15" t="s">
        <v>100</v>
      </c>
      <c r="E999" s="94">
        <v>200001393</v>
      </c>
      <c r="F999" s="15">
        <v>200033166</v>
      </c>
      <c r="G999" s="15" t="s">
        <v>4155</v>
      </c>
      <c r="H999" s="15" t="s">
        <v>4155</v>
      </c>
      <c r="I999" s="15" t="s">
        <v>4155</v>
      </c>
      <c r="J999" s="15"/>
      <c r="K999" s="15"/>
      <c r="L999" s="15">
        <v>11</v>
      </c>
      <c r="M999" s="15" t="s">
        <v>802</v>
      </c>
      <c r="N999" s="15" t="s">
        <v>802</v>
      </c>
      <c r="O999" s="15" t="s">
        <v>802</v>
      </c>
      <c r="P999" s="15"/>
      <c r="Q999" s="15"/>
      <c r="R999" s="15"/>
      <c r="S999" s="15" t="s">
        <v>1632</v>
      </c>
      <c r="T999" s="38">
        <v>5</v>
      </c>
      <c r="U999" s="95"/>
      <c r="V999" s="95"/>
      <c r="W999" s="95"/>
      <c r="X999" s="95"/>
      <c r="Y999" s="95"/>
      <c r="Z999" s="15"/>
      <c r="AA999" s="15"/>
      <c r="AB999" s="39">
        <f t="shared" si="75"/>
        <v>20</v>
      </c>
      <c r="AC999" s="39">
        <f t="shared" si="76"/>
        <v>7</v>
      </c>
      <c r="AD999" s="96" t="s">
        <v>4160</v>
      </c>
      <c r="AE999" s="15" t="str">
        <f t="shared" si="77"/>
        <v/>
      </c>
      <c r="AF999" s="39"/>
      <c r="AG999" s="39" t="s">
        <v>1560</v>
      </c>
      <c r="AH999" s="39" t="s">
        <v>1561</v>
      </c>
      <c r="AI999" s="39" t="s">
        <v>1561</v>
      </c>
      <c r="AJ999" s="39" t="s">
        <v>1561</v>
      </c>
      <c r="AK999" s="39" t="s">
        <v>1561</v>
      </c>
      <c r="AL999" s="15"/>
      <c r="AM999" s="15"/>
      <c r="AN999" s="15"/>
      <c r="AO999" s="39"/>
      <c r="AP999" s="89">
        <f t="shared" si="78"/>
        <v>0</v>
      </c>
      <c r="AQ999" s="13" t="str">
        <f t="shared" si="79"/>
        <v>Optisch &amp; geluidsignPolitie</v>
      </c>
    </row>
    <row r="1000" spans="1:43" x14ac:dyDescent="0.25">
      <c r="A1000" s="15" t="s">
        <v>4161</v>
      </c>
      <c r="B1000" s="15" t="s">
        <v>1628</v>
      </c>
      <c r="C1000" s="15">
        <v>1</v>
      </c>
      <c r="D1000" s="15" t="s">
        <v>1613</v>
      </c>
      <c r="E1000" s="94">
        <v>200005496</v>
      </c>
      <c r="F1000" s="15">
        <v>200005497</v>
      </c>
      <c r="G1000" s="15" t="s">
        <v>4162</v>
      </c>
      <c r="H1000" s="15" t="s">
        <v>4162</v>
      </c>
      <c r="I1000" s="15" t="s">
        <v>4162</v>
      </c>
      <c r="J1000" s="15"/>
      <c r="K1000" s="15"/>
      <c r="L1000" s="15"/>
      <c r="M1000" s="15" t="s">
        <v>4163</v>
      </c>
      <c r="N1000" s="15" t="s">
        <v>4163</v>
      </c>
      <c r="O1000" s="15" t="s">
        <v>4163</v>
      </c>
      <c r="P1000" s="15"/>
      <c r="Q1000" s="15"/>
      <c r="R1000" s="15"/>
      <c r="S1000" s="15"/>
      <c r="T1000" s="38"/>
      <c r="U1000" s="95"/>
      <c r="V1000" s="95"/>
      <c r="W1000" s="95"/>
      <c r="X1000" s="95"/>
      <c r="Y1000" s="95"/>
      <c r="Z1000" s="15"/>
      <c r="AA1000" s="15"/>
      <c r="AB1000" s="39">
        <f t="shared" si="75"/>
        <v>11</v>
      </c>
      <c r="AC1000" s="39">
        <f t="shared" si="76"/>
        <v>2</v>
      </c>
      <c r="AD1000" s="96" t="s">
        <v>4164</v>
      </c>
      <c r="AE1000" s="15" t="str">
        <f t="shared" si="77"/>
        <v/>
      </c>
      <c r="AF1000" s="39"/>
      <c r="AG1000" s="39" t="s">
        <v>1560</v>
      </c>
      <c r="AH1000" s="39" t="s">
        <v>1561</v>
      </c>
      <c r="AI1000" s="39" t="s">
        <v>1561</v>
      </c>
      <c r="AJ1000" s="39" t="s">
        <v>1561</v>
      </c>
      <c r="AK1000" s="39" t="s">
        <v>1561</v>
      </c>
      <c r="AL1000" s="15"/>
      <c r="AM1000" s="15"/>
      <c r="AN1000" s="15"/>
      <c r="AO1000" s="39"/>
      <c r="AP1000" s="89">
        <f t="shared" si="78"/>
        <v>0</v>
      </c>
      <c r="AQ1000" s="13" t="str">
        <f t="shared" si="79"/>
        <v>OpzettelijkJa</v>
      </c>
    </row>
    <row r="1001" spans="1:43" x14ac:dyDescent="0.25">
      <c r="A1001" s="15" t="s">
        <v>4161</v>
      </c>
      <c r="B1001" s="15" t="s">
        <v>1628</v>
      </c>
      <c r="C1001" s="15">
        <v>2</v>
      </c>
      <c r="D1001" s="15" t="s">
        <v>1561</v>
      </c>
      <c r="E1001" s="94">
        <v>200005496</v>
      </c>
      <c r="F1001" s="15">
        <v>200005498</v>
      </c>
      <c r="G1001" s="15" t="s">
        <v>4162</v>
      </c>
      <c r="H1001" s="15" t="s">
        <v>4162</v>
      </c>
      <c r="I1001" s="15" t="s">
        <v>4162</v>
      </c>
      <c r="J1001" s="15"/>
      <c r="K1001" s="15"/>
      <c r="L1001" s="15"/>
      <c r="M1001" s="15" t="s">
        <v>4165</v>
      </c>
      <c r="N1001" s="15" t="s">
        <v>4165</v>
      </c>
      <c r="O1001" s="15" t="s">
        <v>4165</v>
      </c>
      <c r="P1001" s="15"/>
      <c r="Q1001" s="15"/>
      <c r="R1001" s="15"/>
      <c r="S1001" s="15"/>
      <c r="T1001" s="38"/>
      <c r="U1001" s="95"/>
      <c r="V1001" s="95"/>
      <c r="W1001" s="95"/>
      <c r="X1001" s="95"/>
      <c r="Y1001" s="95"/>
      <c r="Z1001" s="15"/>
      <c r="AA1001" s="15"/>
      <c r="AB1001" s="39">
        <f t="shared" si="75"/>
        <v>11</v>
      </c>
      <c r="AC1001" s="39">
        <f t="shared" si="76"/>
        <v>3</v>
      </c>
      <c r="AD1001" s="96" t="s">
        <v>4166</v>
      </c>
      <c r="AE1001" s="15" t="str">
        <f t="shared" si="77"/>
        <v/>
      </c>
      <c r="AF1001" s="39"/>
      <c r="AG1001" s="39" t="s">
        <v>1560</v>
      </c>
      <c r="AH1001" s="39" t="s">
        <v>1561</v>
      </c>
      <c r="AI1001" s="39" t="s">
        <v>1561</v>
      </c>
      <c r="AJ1001" s="39" t="s">
        <v>1561</v>
      </c>
      <c r="AK1001" s="39" t="s">
        <v>1561</v>
      </c>
      <c r="AL1001" s="15"/>
      <c r="AM1001" s="15"/>
      <c r="AN1001" s="15"/>
      <c r="AO1001" s="39"/>
      <c r="AP1001" s="89">
        <f t="shared" si="78"/>
        <v>0</v>
      </c>
      <c r="AQ1001" s="13" t="str">
        <f t="shared" si="79"/>
        <v>OpzettelijkNee</v>
      </c>
    </row>
    <row r="1002" spans="1:43" x14ac:dyDescent="0.25">
      <c r="A1002" s="15" t="s">
        <v>4167</v>
      </c>
      <c r="B1002" s="15" t="s">
        <v>1695</v>
      </c>
      <c r="C1002" s="15">
        <v>1</v>
      </c>
      <c r="D1002" s="15" t="s">
        <v>1613</v>
      </c>
      <c r="E1002" s="94">
        <v>200012004</v>
      </c>
      <c r="F1002" s="15">
        <v>200035899</v>
      </c>
      <c r="G1002" s="15" t="s">
        <v>4168</v>
      </c>
      <c r="H1002" s="15" t="s">
        <v>4168</v>
      </c>
      <c r="I1002" s="15" t="s">
        <v>4168</v>
      </c>
      <c r="J1002" s="15"/>
      <c r="K1002" s="15"/>
      <c r="L1002" s="15"/>
      <c r="M1002" s="15" t="s">
        <v>4169</v>
      </c>
      <c r="N1002" s="15" t="s">
        <v>4169</v>
      </c>
      <c r="O1002" s="15" t="s">
        <v>4169</v>
      </c>
      <c r="P1002" s="15"/>
      <c r="Q1002" s="15"/>
      <c r="R1002" s="15"/>
      <c r="S1002" s="15"/>
      <c r="T1002" s="38"/>
      <c r="U1002" s="95"/>
      <c r="V1002" s="95"/>
      <c r="W1002" s="95"/>
      <c r="X1002" s="95"/>
      <c r="Y1002" s="95"/>
      <c r="Z1002" s="15"/>
      <c r="AA1002" s="15"/>
      <c r="AB1002" s="39">
        <f t="shared" si="75"/>
        <v>14</v>
      </c>
      <c r="AC1002" s="39">
        <f t="shared" si="76"/>
        <v>2</v>
      </c>
      <c r="AD1002" s="96" t="s">
        <v>4170</v>
      </c>
      <c r="AE1002" s="15" t="str">
        <f t="shared" si="77"/>
        <v/>
      </c>
      <c r="AF1002" s="39"/>
      <c r="AG1002" s="39" t="s">
        <v>1560</v>
      </c>
      <c r="AH1002" s="39" t="s">
        <v>1561</v>
      </c>
      <c r="AI1002" s="39" t="s">
        <v>1561</v>
      </c>
      <c r="AJ1002" s="39" t="s">
        <v>1561</v>
      </c>
      <c r="AK1002" s="39" t="s">
        <v>1561</v>
      </c>
      <c r="AL1002" s="15"/>
      <c r="AM1002" s="15"/>
      <c r="AN1002" s="15"/>
      <c r="AO1002" s="39"/>
      <c r="AP1002" s="89">
        <f t="shared" si="78"/>
        <v>0</v>
      </c>
      <c r="AQ1002" s="13" t="str">
        <f t="shared" si="79"/>
        <v>PersalarmeringJa</v>
      </c>
    </row>
    <row r="1003" spans="1:43" x14ac:dyDescent="0.25">
      <c r="A1003" s="15" t="s">
        <v>4167</v>
      </c>
      <c r="B1003" s="15" t="s">
        <v>1695</v>
      </c>
      <c r="C1003" s="15">
        <v>2</v>
      </c>
      <c r="D1003" s="15" t="s">
        <v>1561</v>
      </c>
      <c r="E1003" s="94">
        <v>200012004</v>
      </c>
      <c r="F1003" s="15">
        <v>200035900</v>
      </c>
      <c r="G1003" s="15" t="s">
        <v>4168</v>
      </c>
      <c r="H1003" s="15" t="s">
        <v>4168</v>
      </c>
      <c r="I1003" s="15" t="s">
        <v>4168</v>
      </c>
      <c r="J1003" s="15"/>
      <c r="K1003" s="15"/>
      <c r="L1003" s="15"/>
      <c r="M1003" s="15" t="s">
        <v>4171</v>
      </c>
      <c r="N1003" s="15" t="s">
        <v>4171</v>
      </c>
      <c r="O1003" s="15" t="s">
        <v>4171</v>
      </c>
      <c r="P1003" s="15"/>
      <c r="Q1003" s="15"/>
      <c r="R1003" s="15"/>
      <c r="S1003" s="15"/>
      <c r="T1003" s="38"/>
      <c r="U1003" s="95"/>
      <c r="V1003" s="95"/>
      <c r="W1003" s="95"/>
      <c r="X1003" s="95"/>
      <c r="Y1003" s="95"/>
      <c r="Z1003" s="15"/>
      <c r="AA1003" s="15"/>
      <c r="AB1003" s="39">
        <f t="shared" si="75"/>
        <v>14</v>
      </c>
      <c r="AC1003" s="39">
        <f t="shared" si="76"/>
        <v>3</v>
      </c>
      <c r="AD1003" s="96" t="s">
        <v>4172</v>
      </c>
      <c r="AE1003" s="15" t="str">
        <f t="shared" si="77"/>
        <v/>
      </c>
      <c r="AF1003" s="39"/>
      <c r="AG1003" s="39" t="s">
        <v>1560</v>
      </c>
      <c r="AH1003" s="39" t="s">
        <v>1561</v>
      </c>
      <c r="AI1003" s="39" t="s">
        <v>1561</v>
      </c>
      <c r="AJ1003" s="39" t="s">
        <v>1561</v>
      </c>
      <c r="AK1003" s="39" t="s">
        <v>1561</v>
      </c>
      <c r="AL1003" s="15"/>
      <c r="AM1003" s="15"/>
      <c r="AN1003" s="15"/>
      <c r="AO1003" s="39"/>
      <c r="AP1003" s="89">
        <f t="shared" si="78"/>
        <v>0</v>
      </c>
      <c r="AQ1003" s="13" t="str">
        <f t="shared" si="79"/>
        <v>PersalarmeringNee</v>
      </c>
    </row>
    <row r="1004" spans="1:43" x14ac:dyDescent="0.25">
      <c r="A1004" s="15" t="s">
        <v>4173</v>
      </c>
      <c r="B1004" s="15" t="s">
        <v>1750</v>
      </c>
      <c r="C1004" s="15"/>
      <c r="D1004" s="15"/>
      <c r="E1004" s="94">
        <v>200012005</v>
      </c>
      <c r="F1004" s="15"/>
      <c r="G1004" s="15" t="s">
        <v>4174</v>
      </c>
      <c r="H1004" s="15" t="s">
        <v>4174</v>
      </c>
      <c r="I1004" s="15" t="s">
        <v>4174</v>
      </c>
      <c r="J1004" s="15"/>
      <c r="K1004" s="15"/>
      <c r="L1004" s="15"/>
      <c r="M1004" s="15"/>
      <c r="N1004" s="15"/>
      <c r="O1004" s="15"/>
      <c r="P1004" s="15"/>
      <c r="Q1004" s="15"/>
      <c r="R1004" s="15"/>
      <c r="S1004" s="15"/>
      <c r="T1004" s="38"/>
      <c r="U1004" s="95"/>
      <c r="V1004" s="95"/>
      <c r="W1004" s="95"/>
      <c r="X1004" s="95"/>
      <c r="Y1004" s="95"/>
      <c r="Z1004" s="15"/>
      <c r="AA1004" s="15"/>
      <c r="AB1004" s="39">
        <f t="shared" si="75"/>
        <v>16</v>
      </c>
      <c r="AC1004" s="39">
        <f t="shared" si="76"/>
        <v>0</v>
      </c>
      <c r="AD1004" s="96" t="s">
        <v>4175</v>
      </c>
      <c r="AE1004" s="15" t="str">
        <f t="shared" si="77"/>
        <v/>
      </c>
      <c r="AF1004" s="39"/>
      <c r="AG1004" s="39" t="s">
        <v>1560</v>
      </c>
      <c r="AH1004" s="39" t="s">
        <v>1561</v>
      </c>
      <c r="AI1004" s="39" t="s">
        <v>1561</v>
      </c>
      <c r="AJ1004" s="39" t="s">
        <v>1561</v>
      </c>
      <c r="AK1004" s="39" t="s">
        <v>1561</v>
      </c>
      <c r="AL1004" s="15"/>
      <c r="AM1004" s="15"/>
      <c r="AN1004" s="15"/>
      <c r="AO1004" s="39"/>
      <c r="AP1004" s="89">
        <f t="shared" si="78"/>
        <v>0</v>
      </c>
      <c r="AQ1004" s="13" t="str">
        <f t="shared" si="79"/>
        <v>Personeelsnummer</v>
      </c>
    </row>
    <row r="1005" spans="1:43" x14ac:dyDescent="0.25">
      <c r="A1005" s="15" t="s">
        <v>4176</v>
      </c>
      <c r="B1005" s="15" t="s">
        <v>1628</v>
      </c>
      <c r="C1005" s="15">
        <v>1</v>
      </c>
      <c r="D1005" s="15" t="s">
        <v>4177</v>
      </c>
      <c r="E1005" s="94">
        <v>200001395</v>
      </c>
      <c r="F1005" s="15">
        <v>200001640</v>
      </c>
      <c r="G1005" s="15" t="s">
        <v>4178</v>
      </c>
      <c r="H1005" s="15" t="s">
        <v>4178</v>
      </c>
      <c r="I1005" s="15" t="s">
        <v>4178</v>
      </c>
      <c r="J1005" s="15"/>
      <c r="K1005" s="15"/>
      <c r="L1005" s="15">
        <v>60</v>
      </c>
      <c r="M1005" s="15" t="s">
        <v>4179</v>
      </c>
      <c r="N1005" s="15" t="s">
        <v>4179</v>
      </c>
      <c r="O1005" s="15" t="s">
        <v>4179</v>
      </c>
      <c r="P1005" s="15"/>
      <c r="Q1005" s="15"/>
      <c r="R1005" s="15"/>
      <c r="S1005" s="15" t="s">
        <v>1765</v>
      </c>
      <c r="T1005" s="38">
        <v>5</v>
      </c>
      <c r="U1005" s="95"/>
      <c r="V1005" s="95"/>
      <c r="W1005" s="95"/>
      <c r="X1005" s="95"/>
      <c r="Y1005" s="95"/>
      <c r="Z1005" s="15"/>
      <c r="AA1005" s="15"/>
      <c r="AB1005" s="39">
        <f t="shared" si="75"/>
        <v>17</v>
      </c>
      <c r="AC1005" s="39">
        <f t="shared" si="76"/>
        <v>6</v>
      </c>
      <c r="AD1005" s="96" t="s">
        <v>4180</v>
      </c>
      <c r="AE1005" s="15" t="str">
        <f t="shared" si="77"/>
        <v>(Persoon op hoogte)</v>
      </c>
      <c r="AF1005" s="39"/>
      <c r="AG1005" s="39" t="s">
        <v>1560</v>
      </c>
      <c r="AH1005" s="39" t="s">
        <v>1561</v>
      </c>
      <c r="AI1005" s="39" t="s">
        <v>1561</v>
      </c>
      <c r="AJ1005" s="39" t="s">
        <v>1613</v>
      </c>
      <c r="AK1005" s="39" t="s">
        <v>1613</v>
      </c>
      <c r="AL1005" s="15"/>
      <c r="AM1005" s="15" t="s">
        <v>4181</v>
      </c>
      <c r="AN1005" s="15"/>
      <c r="AO1005" s="39"/>
      <c r="AP1005" s="89">
        <f t="shared" si="78"/>
        <v>17</v>
      </c>
      <c r="AQ1005" s="13" t="str">
        <f t="shared" si="79"/>
        <v>Persoon hoog/diepHoogte</v>
      </c>
    </row>
    <row r="1006" spans="1:43" x14ac:dyDescent="0.25">
      <c r="A1006" s="15" t="s">
        <v>4176</v>
      </c>
      <c r="B1006" s="15" t="s">
        <v>1628</v>
      </c>
      <c r="C1006" s="15">
        <v>2</v>
      </c>
      <c r="D1006" s="15" t="s">
        <v>4182</v>
      </c>
      <c r="E1006" s="94">
        <v>200001395</v>
      </c>
      <c r="F1006" s="15">
        <v>200001641</v>
      </c>
      <c r="G1006" s="15" t="s">
        <v>4178</v>
      </c>
      <c r="H1006" s="15" t="s">
        <v>4178</v>
      </c>
      <c r="I1006" s="15" t="s">
        <v>4178</v>
      </c>
      <c r="J1006" s="15"/>
      <c r="K1006" s="15"/>
      <c r="L1006" s="15">
        <v>60</v>
      </c>
      <c r="M1006" s="15" t="s">
        <v>4183</v>
      </c>
      <c r="N1006" s="15" t="s">
        <v>4183</v>
      </c>
      <c r="O1006" s="15" t="s">
        <v>4183</v>
      </c>
      <c r="P1006" s="15"/>
      <c r="Q1006" s="15"/>
      <c r="R1006" s="15"/>
      <c r="S1006" s="15" t="s">
        <v>1765</v>
      </c>
      <c r="T1006" s="38">
        <v>5</v>
      </c>
      <c r="U1006" s="95"/>
      <c r="V1006" s="95"/>
      <c r="W1006" s="95"/>
      <c r="X1006" s="95"/>
      <c r="Y1006" s="95"/>
      <c r="Z1006" s="15"/>
      <c r="AA1006" s="15"/>
      <c r="AB1006" s="39">
        <f t="shared" si="75"/>
        <v>17</v>
      </c>
      <c r="AC1006" s="39">
        <f t="shared" si="76"/>
        <v>6</v>
      </c>
      <c r="AD1006" s="96" t="s">
        <v>4184</v>
      </c>
      <c r="AE1006" s="15" t="str">
        <f t="shared" si="77"/>
        <v>(Persoon op diepte)</v>
      </c>
      <c r="AF1006" s="39"/>
      <c r="AG1006" s="39" t="s">
        <v>1560</v>
      </c>
      <c r="AH1006" s="39" t="s">
        <v>1561</v>
      </c>
      <c r="AI1006" s="39" t="s">
        <v>1561</v>
      </c>
      <c r="AJ1006" s="39" t="s">
        <v>1613</v>
      </c>
      <c r="AK1006" s="39" t="s">
        <v>1613</v>
      </c>
      <c r="AL1006" s="15"/>
      <c r="AM1006" s="15" t="s">
        <v>4185</v>
      </c>
      <c r="AN1006" s="15"/>
      <c r="AO1006" s="39"/>
      <c r="AP1006" s="89">
        <f t="shared" si="78"/>
        <v>17</v>
      </c>
      <c r="AQ1006" s="13" t="str">
        <f t="shared" si="79"/>
        <v>Persoon hoog/diepDiepte</v>
      </c>
    </row>
    <row r="1007" spans="1:43" x14ac:dyDescent="0.25">
      <c r="A1007" s="15" t="s">
        <v>4186</v>
      </c>
      <c r="B1007" s="15" t="s">
        <v>1695</v>
      </c>
      <c r="C1007" s="15">
        <v>1</v>
      </c>
      <c r="D1007" s="15" t="s">
        <v>1613</v>
      </c>
      <c r="E1007" s="94">
        <v>200009181</v>
      </c>
      <c r="F1007" s="15">
        <v>200035901</v>
      </c>
      <c r="G1007" s="15" t="s">
        <v>4187</v>
      </c>
      <c r="H1007" s="15" t="s">
        <v>4187</v>
      </c>
      <c r="I1007" s="15" t="s">
        <v>4187</v>
      </c>
      <c r="J1007" s="15"/>
      <c r="K1007" s="15">
        <v>46</v>
      </c>
      <c r="L1007" s="15">
        <v>60</v>
      </c>
      <c r="M1007" s="15" t="s">
        <v>4188</v>
      </c>
      <c r="N1007" s="15" t="s">
        <v>4188</v>
      </c>
      <c r="O1007" s="15" t="s">
        <v>4188</v>
      </c>
      <c r="P1007" s="15"/>
      <c r="Q1007" s="15"/>
      <c r="R1007" s="15"/>
      <c r="S1007" s="15" t="s">
        <v>1575</v>
      </c>
      <c r="T1007" s="38">
        <v>16</v>
      </c>
      <c r="U1007" s="95"/>
      <c r="V1007" s="95"/>
      <c r="W1007" s="95"/>
      <c r="X1007" s="95"/>
      <c r="Y1007" s="95"/>
      <c r="Z1007" s="15"/>
      <c r="AA1007" s="15"/>
      <c r="AB1007" s="39">
        <f t="shared" si="75"/>
        <v>16</v>
      </c>
      <c r="AC1007" s="39">
        <f t="shared" si="76"/>
        <v>2</v>
      </c>
      <c r="AD1007" s="96" t="s">
        <v>4189</v>
      </c>
      <c r="AE1007" s="15" t="str">
        <f t="shared" si="77"/>
        <v/>
      </c>
      <c r="AF1007" s="39">
        <v>1</v>
      </c>
      <c r="AG1007" s="39" t="s">
        <v>1560</v>
      </c>
      <c r="AH1007" s="39" t="s">
        <v>1561</v>
      </c>
      <c r="AI1007" s="39" t="s">
        <v>1561</v>
      </c>
      <c r="AJ1007" s="39" t="s">
        <v>1561</v>
      </c>
      <c r="AK1007" s="39" t="s">
        <v>1561</v>
      </c>
      <c r="AL1007" s="15"/>
      <c r="AM1007" s="15"/>
      <c r="AN1007" s="15"/>
      <c r="AO1007" s="39"/>
      <c r="AP1007" s="89">
        <f t="shared" si="78"/>
        <v>0</v>
      </c>
      <c r="AQ1007" s="13" t="str">
        <f t="shared" si="79"/>
        <v>Persoon in brandJa</v>
      </c>
    </row>
    <row r="1008" spans="1:43" x14ac:dyDescent="0.25">
      <c r="A1008" s="15" t="s">
        <v>4186</v>
      </c>
      <c r="B1008" s="15" t="s">
        <v>1695</v>
      </c>
      <c r="C1008" s="15">
        <v>2</v>
      </c>
      <c r="D1008" s="15" t="s">
        <v>1561</v>
      </c>
      <c r="E1008" s="94">
        <v>200009181</v>
      </c>
      <c r="F1008" s="15">
        <v>200035902</v>
      </c>
      <c r="G1008" s="15" t="s">
        <v>4187</v>
      </c>
      <c r="H1008" s="15" t="s">
        <v>4187</v>
      </c>
      <c r="I1008" s="15" t="s">
        <v>4187</v>
      </c>
      <c r="J1008" s="15"/>
      <c r="K1008" s="15">
        <v>46</v>
      </c>
      <c r="L1008" s="15">
        <v>60</v>
      </c>
      <c r="M1008" s="15" t="s">
        <v>4190</v>
      </c>
      <c r="N1008" s="15" t="s">
        <v>4190</v>
      </c>
      <c r="O1008" s="15" t="s">
        <v>4190</v>
      </c>
      <c r="P1008" s="15"/>
      <c r="Q1008" s="15"/>
      <c r="R1008" s="15"/>
      <c r="S1008" s="15" t="s">
        <v>1575</v>
      </c>
      <c r="T1008" s="38">
        <v>16</v>
      </c>
      <c r="U1008" s="95"/>
      <c r="V1008" s="95"/>
      <c r="W1008" s="95"/>
      <c r="X1008" s="95"/>
      <c r="Y1008" s="95"/>
      <c r="Z1008" s="15"/>
      <c r="AA1008" s="15"/>
      <c r="AB1008" s="39">
        <f t="shared" si="75"/>
        <v>16</v>
      </c>
      <c r="AC1008" s="39">
        <f t="shared" si="76"/>
        <v>3</v>
      </c>
      <c r="AD1008" s="96" t="s">
        <v>4191</v>
      </c>
      <c r="AE1008" s="15" t="str">
        <f t="shared" si="77"/>
        <v/>
      </c>
      <c r="AF1008" s="39"/>
      <c r="AG1008" s="39" t="s">
        <v>1560</v>
      </c>
      <c r="AH1008" s="39" t="s">
        <v>1561</v>
      </c>
      <c r="AI1008" s="39" t="s">
        <v>1561</v>
      </c>
      <c r="AJ1008" s="39" t="s">
        <v>1561</v>
      </c>
      <c r="AK1008" s="39" t="s">
        <v>1561</v>
      </c>
      <c r="AL1008" s="15"/>
      <c r="AM1008" s="15"/>
      <c r="AN1008" s="15"/>
      <c r="AO1008" s="39"/>
      <c r="AP1008" s="89">
        <f t="shared" si="78"/>
        <v>0</v>
      </c>
      <c r="AQ1008" s="13" t="str">
        <f t="shared" si="79"/>
        <v>Persoon in brandNee</v>
      </c>
    </row>
    <row r="1009" spans="1:43" x14ac:dyDescent="0.25">
      <c r="A1009" s="15" t="s">
        <v>4192</v>
      </c>
      <c r="B1009" s="15" t="s">
        <v>1628</v>
      </c>
      <c r="C1009" s="15">
        <v>1</v>
      </c>
      <c r="D1009" s="15" t="s">
        <v>4193</v>
      </c>
      <c r="E1009" s="94">
        <v>200012553</v>
      </c>
      <c r="F1009" s="15">
        <v>200040148</v>
      </c>
      <c r="G1009" s="15" t="s">
        <v>11985</v>
      </c>
      <c r="H1009" s="15" t="s">
        <v>11985</v>
      </c>
      <c r="I1009" s="15" t="s">
        <v>11985</v>
      </c>
      <c r="J1009" s="15"/>
      <c r="K1009" s="15"/>
      <c r="L1009" s="15"/>
      <c r="M1009" s="15" t="s">
        <v>11986</v>
      </c>
      <c r="N1009" s="15" t="s">
        <v>11986</v>
      </c>
      <c r="O1009" s="15" t="s">
        <v>11986</v>
      </c>
      <c r="P1009" s="15"/>
      <c r="Q1009" s="15"/>
      <c r="R1009" s="15"/>
      <c r="S1009" s="15"/>
      <c r="T1009" s="38"/>
      <c r="U1009" s="95"/>
      <c r="V1009" s="95"/>
      <c r="W1009" s="95"/>
      <c r="X1009" s="95"/>
      <c r="Y1009" s="95"/>
      <c r="Z1009" s="15"/>
      <c r="AA1009" s="15"/>
      <c r="AB1009" s="39">
        <f t="shared" si="75"/>
        <v>12</v>
      </c>
      <c r="AC1009" s="39">
        <f t="shared" si="76"/>
        <v>5</v>
      </c>
      <c r="AD1009" s="96" t="s">
        <v>4194</v>
      </c>
      <c r="AE1009" s="15" t="str">
        <f t="shared" si="77"/>
        <v>(Planscenario: Bleve)</v>
      </c>
      <c r="AF1009" s="39"/>
      <c r="AG1009" s="39" t="s">
        <v>1560</v>
      </c>
      <c r="AH1009" s="39" t="s">
        <v>1561</v>
      </c>
      <c r="AI1009" s="39" t="s">
        <v>1613</v>
      </c>
      <c r="AJ1009" s="39" t="s">
        <v>1613</v>
      </c>
      <c r="AK1009" s="39" t="s">
        <v>1613</v>
      </c>
      <c r="AL1009" s="15" t="s">
        <v>4192</v>
      </c>
      <c r="AM1009" s="15" t="s">
        <v>4193</v>
      </c>
      <c r="AN1009" s="15"/>
      <c r="AO1009" s="39"/>
      <c r="AP1009" s="89">
        <f t="shared" si="78"/>
        <v>5</v>
      </c>
      <c r="AQ1009" s="13" t="str">
        <f t="shared" si="79"/>
        <v>PlanscenarioBleve</v>
      </c>
    </row>
    <row r="1010" spans="1:43" x14ac:dyDescent="0.25">
      <c r="A1010" s="15" t="s">
        <v>4192</v>
      </c>
      <c r="B1010" s="15" t="s">
        <v>1628</v>
      </c>
      <c r="C1010" s="15">
        <v>2</v>
      </c>
      <c r="D1010" s="15" t="s">
        <v>4195</v>
      </c>
      <c r="E1010" s="94">
        <v>200012553</v>
      </c>
      <c r="F1010" s="15">
        <v>200040149</v>
      </c>
      <c r="G1010" s="15" t="s">
        <v>11985</v>
      </c>
      <c r="H1010" s="15" t="s">
        <v>11985</v>
      </c>
      <c r="I1010" s="15" t="s">
        <v>11985</v>
      </c>
      <c r="J1010" s="15"/>
      <c r="K1010" s="15"/>
      <c r="L1010" s="15"/>
      <c r="M1010" s="15" t="s">
        <v>11988</v>
      </c>
      <c r="N1010" s="15" t="s">
        <v>11988</v>
      </c>
      <c r="O1010" s="15" t="s">
        <v>11988</v>
      </c>
      <c r="P1010" s="15"/>
      <c r="Q1010" s="15"/>
      <c r="R1010" s="15"/>
      <c r="S1010" s="15"/>
      <c r="T1010" s="38"/>
      <c r="U1010" s="95"/>
      <c r="V1010" s="95"/>
      <c r="W1010" s="95"/>
      <c r="X1010" s="95"/>
      <c r="Y1010" s="95"/>
      <c r="Z1010" s="15"/>
      <c r="AA1010" s="15"/>
      <c r="AB1010" s="39">
        <f t="shared" si="75"/>
        <v>12</v>
      </c>
      <c r="AC1010" s="39">
        <f t="shared" si="76"/>
        <v>8</v>
      </c>
      <c r="AD1010" s="96" t="s">
        <v>4196</v>
      </c>
      <c r="AE1010" s="15" t="str">
        <f t="shared" si="77"/>
        <v>(Planscenario: Blowout)</v>
      </c>
      <c r="AF1010" s="39"/>
      <c r="AG1010" s="39" t="s">
        <v>1560</v>
      </c>
      <c r="AH1010" s="39" t="s">
        <v>1561</v>
      </c>
      <c r="AI1010" s="39" t="s">
        <v>1613</v>
      </c>
      <c r="AJ1010" s="39" t="s">
        <v>1613</v>
      </c>
      <c r="AK1010" s="39" t="s">
        <v>1613</v>
      </c>
      <c r="AL1010" s="15" t="s">
        <v>4192</v>
      </c>
      <c r="AM1010" s="15" t="s">
        <v>12123</v>
      </c>
      <c r="AN1010" s="15"/>
      <c r="AO1010" s="39"/>
      <c r="AP1010" s="89">
        <f t="shared" si="78"/>
        <v>7</v>
      </c>
      <c r="AQ1010" s="13" t="str">
        <f t="shared" si="79"/>
        <v>PlanscenarioBlow Out</v>
      </c>
    </row>
    <row r="1011" spans="1:43" x14ac:dyDescent="0.25">
      <c r="A1011" s="15" t="s">
        <v>4192</v>
      </c>
      <c r="B1011" s="15" t="s">
        <v>1628</v>
      </c>
      <c r="C1011" s="15">
        <v>3</v>
      </c>
      <c r="D1011" s="15" t="s">
        <v>4197</v>
      </c>
      <c r="E1011" s="94">
        <v>200012553</v>
      </c>
      <c r="F1011" s="15">
        <v>200040150</v>
      </c>
      <c r="G1011" s="15" t="s">
        <v>11985</v>
      </c>
      <c r="H1011" s="15" t="s">
        <v>11985</v>
      </c>
      <c r="I1011" s="15" t="s">
        <v>11985</v>
      </c>
      <c r="J1011" s="15"/>
      <c r="K1011" s="15"/>
      <c r="L1011" s="15"/>
      <c r="M1011" s="15" t="s">
        <v>11990</v>
      </c>
      <c r="N1011" s="15" t="s">
        <v>11990</v>
      </c>
      <c r="O1011" s="15" t="s">
        <v>11990</v>
      </c>
      <c r="P1011" s="15"/>
      <c r="Q1011" s="15"/>
      <c r="R1011" s="15"/>
      <c r="S1011" s="15"/>
      <c r="T1011" s="38"/>
      <c r="U1011" s="95"/>
      <c r="V1011" s="95"/>
      <c r="W1011" s="95"/>
      <c r="X1011" s="95"/>
      <c r="Y1011" s="95"/>
      <c r="Z1011" s="15"/>
      <c r="AA1011" s="15"/>
      <c r="AB1011" s="39">
        <f t="shared" si="75"/>
        <v>12</v>
      </c>
      <c r="AC1011" s="39">
        <f t="shared" si="76"/>
        <v>15</v>
      </c>
      <c r="AD1011" s="96" t="s">
        <v>4198</v>
      </c>
      <c r="AE1011" s="15" t="str">
        <f t="shared" si="77"/>
        <v>(Planscenario: Dreigende Bleve)</v>
      </c>
      <c r="AF1011" s="39"/>
      <c r="AG1011" s="39" t="s">
        <v>1560</v>
      </c>
      <c r="AH1011" s="39" t="s">
        <v>1561</v>
      </c>
      <c r="AI1011" s="39" t="s">
        <v>1613</v>
      </c>
      <c r="AJ1011" s="39" t="s">
        <v>1613</v>
      </c>
      <c r="AK1011" s="39" t="s">
        <v>1613</v>
      </c>
      <c r="AL1011" s="15" t="s">
        <v>4192</v>
      </c>
      <c r="AM1011" s="15" t="s">
        <v>4197</v>
      </c>
      <c r="AN1011" s="15"/>
      <c r="AO1011" s="39"/>
      <c r="AP1011" s="89">
        <f t="shared" si="78"/>
        <v>15</v>
      </c>
      <c r="AQ1011" s="13" t="str">
        <f t="shared" si="79"/>
        <v>PlanscenarioDreigende Bleve</v>
      </c>
    </row>
    <row r="1012" spans="1:43" ht="75" x14ac:dyDescent="0.25">
      <c r="A1012" s="15" t="s">
        <v>4192</v>
      </c>
      <c r="B1012" s="15" t="s">
        <v>1628</v>
      </c>
      <c r="C1012" s="15">
        <v>4</v>
      </c>
      <c r="D1012" s="15" t="s">
        <v>4199</v>
      </c>
      <c r="E1012" s="94">
        <v>200012553</v>
      </c>
      <c r="F1012" s="15">
        <v>200040868</v>
      </c>
      <c r="G1012" s="15" t="s">
        <v>11985</v>
      </c>
      <c r="H1012" s="15" t="s">
        <v>11985</v>
      </c>
      <c r="I1012" s="15" t="s">
        <v>11985</v>
      </c>
      <c r="J1012" s="15"/>
      <c r="K1012" s="15"/>
      <c r="L1012" s="15"/>
      <c r="M1012" s="15" t="s">
        <v>11987</v>
      </c>
      <c r="N1012" s="15" t="s">
        <v>11987</v>
      </c>
      <c r="O1012" s="15" t="s">
        <v>11987</v>
      </c>
      <c r="P1012" s="15"/>
      <c r="Q1012" s="15"/>
      <c r="R1012" s="15"/>
      <c r="S1012" s="15"/>
      <c r="T1012" s="38"/>
      <c r="U1012" s="95"/>
      <c r="V1012" s="95" t="s">
        <v>4200</v>
      </c>
      <c r="W1012" s="95"/>
      <c r="X1012" s="95"/>
      <c r="Y1012" s="95"/>
      <c r="Z1012" s="15"/>
      <c r="AA1012" s="15"/>
      <c r="AB1012" s="39">
        <f t="shared" si="75"/>
        <v>12</v>
      </c>
      <c r="AC1012" s="39">
        <f t="shared" si="76"/>
        <v>7</v>
      </c>
      <c r="AD1012" s="96" t="s">
        <v>4201</v>
      </c>
      <c r="AE1012" s="15" t="str">
        <f t="shared" si="77"/>
        <v>(Planscenario: Emissie)</v>
      </c>
      <c r="AF1012" s="39"/>
      <c r="AG1012" s="39" t="s">
        <v>1560</v>
      </c>
      <c r="AH1012" s="39" t="s">
        <v>1561</v>
      </c>
      <c r="AI1012" s="39" t="s">
        <v>1613</v>
      </c>
      <c r="AJ1012" s="39" t="s">
        <v>1613</v>
      </c>
      <c r="AK1012" s="39" t="s">
        <v>1613</v>
      </c>
      <c r="AL1012" s="15" t="s">
        <v>4192</v>
      </c>
      <c r="AM1012" s="15" t="s">
        <v>4199</v>
      </c>
      <c r="AN1012" s="15"/>
      <c r="AO1012" s="39"/>
      <c r="AP1012" s="89">
        <f t="shared" si="78"/>
        <v>7</v>
      </c>
      <c r="AQ1012" s="13" t="str">
        <f t="shared" si="79"/>
        <v>PlanscenarioEmissie</v>
      </c>
    </row>
    <row r="1013" spans="1:43" x14ac:dyDescent="0.25">
      <c r="A1013" s="15" t="s">
        <v>4192</v>
      </c>
      <c r="B1013" s="15" t="s">
        <v>1628</v>
      </c>
      <c r="C1013" s="15">
        <v>5</v>
      </c>
      <c r="D1013" s="15" t="s">
        <v>4202</v>
      </c>
      <c r="E1013" s="94">
        <v>200012553</v>
      </c>
      <c r="F1013" s="15">
        <v>200040151</v>
      </c>
      <c r="G1013" s="15" t="s">
        <v>11985</v>
      </c>
      <c r="H1013" s="15" t="s">
        <v>11985</v>
      </c>
      <c r="I1013" s="15" t="s">
        <v>11985</v>
      </c>
      <c r="J1013" s="15"/>
      <c r="K1013" s="15"/>
      <c r="L1013" s="15"/>
      <c r="M1013" s="15" t="s">
        <v>11991</v>
      </c>
      <c r="N1013" s="15" t="s">
        <v>11991</v>
      </c>
      <c r="O1013" s="15" t="s">
        <v>11991</v>
      </c>
      <c r="P1013" s="15"/>
      <c r="Q1013" s="15"/>
      <c r="R1013" s="15"/>
      <c r="S1013" s="15"/>
      <c r="T1013" s="38"/>
      <c r="U1013" s="95"/>
      <c r="V1013" s="95"/>
      <c r="W1013" s="95"/>
      <c r="X1013" s="95"/>
      <c r="Y1013" s="95"/>
      <c r="Z1013" s="15"/>
      <c r="AA1013" s="15"/>
      <c r="AB1013" s="39">
        <f t="shared" si="75"/>
        <v>12</v>
      </c>
      <c r="AC1013" s="39">
        <f t="shared" si="76"/>
        <v>11</v>
      </c>
      <c r="AD1013" s="96" t="s">
        <v>4203</v>
      </c>
      <c r="AE1013" s="15" t="str">
        <f t="shared" si="77"/>
        <v>(Planscenario: Fakkelbrand)</v>
      </c>
      <c r="AF1013" s="39"/>
      <c r="AG1013" s="39" t="s">
        <v>1560</v>
      </c>
      <c r="AH1013" s="39" t="s">
        <v>1561</v>
      </c>
      <c r="AI1013" s="39" t="s">
        <v>1613</v>
      </c>
      <c r="AJ1013" s="39" t="s">
        <v>1613</v>
      </c>
      <c r="AK1013" s="39" t="s">
        <v>1613</v>
      </c>
      <c r="AL1013" s="15" t="s">
        <v>4192</v>
      </c>
      <c r="AM1013" s="15" t="s">
        <v>4202</v>
      </c>
      <c r="AN1013" s="15"/>
      <c r="AO1013" s="39"/>
      <c r="AP1013" s="89">
        <f t="shared" si="78"/>
        <v>11</v>
      </c>
      <c r="AQ1013" s="13" t="str">
        <f t="shared" si="79"/>
        <v>PlanscenarioFakkelbrand</v>
      </c>
    </row>
    <row r="1014" spans="1:43" x14ac:dyDescent="0.25">
      <c r="A1014" s="15" t="s">
        <v>4192</v>
      </c>
      <c r="B1014" s="15" t="s">
        <v>1628</v>
      </c>
      <c r="C1014" s="15">
        <v>6</v>
      </c>
      <c r="D1014" s="15" t="s">
        <v>4204</v>
      </c>
      <c r="E1014" s="94">
        <v>200012553</v>
      </c>
      <c r="F1014" s="15">
        <v>200040152</v>
      </c>
      <c r="G1014" s="15" t="s">
        <v>11985</v>
      </c>
      <c r="H1014" s="15" t="s">
        <v>11985</v>
      </c>
      <c r="I1014" s="15" t="s">
        <v>11985</v>
      </c>
      <c r="J1014" s="15"/>
      <c r="K1014" s="15"/>
      <c r="L1014" s="15"/>
      <c r="M1014" s="15" t="s">
        <v>11989</v>
      </c>
      <c r="N1014" s="15" t="s">
        <v>11989</v>
      </c>
      <c r="O1014" s="15" t="s">
        <v>11989</v>
      </c>
      <c r="P1014" s="15"/>
      <c r="Q1014" s="15"/>
      <c r="R1014" s="15"/>
      <c r="S1014" s="15"/>
      <c r="T1014" s="38"/>
      <c r="U1014" s="95"/>
      <c r="V1014" s="95"/>
      <c r="W1014" s="95"/>
      <c r="X1014" s="95"/>
      <c r="Y1014" s="95"/>
      <c r="Z1014" s="15"/>
      <c r="AA1014" s="15"/>
      <c r="AB1014" s="39">
        <f t="shared" si="75"/>
        <v>12</v>
      </c>
      <c r="AC1014" s="39">
        <f t="shared" si="76"/>
        <v>10</v>
      </c>
      <c r="AD1014" s="96" t="s">
        <v>4205</v>
      </c>
      <c r="AE1014" s="15" t="str">
        <f t="shared" si="77"/>
        <v>(Planscenario: PGS opslag)</v>
      </c>
      <c r="AF1014" s="39"/>
      <c r="AG1014" s="39" t="s">
        <v>1560</v>
      </c>
      <c r="AH1014" s="39" t="s">
        <v>1561</v>
      </c>
      <c r="AI1014" s="39" t="s">
        <v>1613</v>
      </c>
      <c r="AJ1014" s="39" t="s">
        <v>1613</v>
      </c>
      <c r="AK1014" s="39" t="s">
        <v>1613</v>
      </c>
      <c r="AL1014" s="15" t="s">
        <v>4192</v>
      </c>
      <c r="AM1014" s="15" t="s">
        <v>4204</v>
      </c>
      <c r="AN1014" s="15"/>
      <c r="AO1014" s="39"/>
      <c r="AP1014" s="89">
        <f t="shared" si="78"/>
        <v>10</v>
      </c>
      <c r="AQ1014" s="13" t="str">
        <f t="shared" si="79"/>
        <v>PlanscenarioPGS opslag</v>
      </c>
    </row>
    <row r="1015" spans="1:43" x14ac:dyDescent="0.25">
      <c r="A1015" s="15" t="s">
        <v>4192</v>
      </c>
      <c r="B1015" s="15" t="s">
        <v>1628</v>
      </c>
      <c r="C1015" s="15">
        <v>7</v>
      </c>
      <c r="D1015" s="15" t="s">
        <v>4206</v>
      </c>
      <c r="E1015" s="94">
        <v>200012553</v>
      </c>
      <c r="F1015" s="15">
        <v>200040153</v>
      </c>
      <c r="G1015" s="15" t="s">
        <v>11985</v>
      </c>
      <c r="H1015" s="15" t="s">
        <v>11985</v>
      </c>
      <c r="I1015" s="15" t="s">
        <v>11985</v>
      </c>
      <c r="J1015" s="15"/>
      <c r="K1015" s="15"/>
      <c r="L1015" s="15"/>
      <c r="M1015" s="15" t="s">
        <v>11992</v>
      </c>
      <c r="N1015" s="15" t="s">
        <v>11992</v>
      </c>
      <c r="O1015" s="15" t="s">
        <v>11992</v>
      </c>
      <c r="P1015" s="15"/>
      <c r="Q1015" s="15"/>
      <c r="R1015" s="15"/>
      <c r="S1015" s="15"/>
      <c r="T1015" s="38"/>
      <c r="U1015" s="95"/>
      <c r="V1015" s="95"/>
      <c r="W1015" s="95"/>
      <c r="X1015" s="95"/>
      <c r="Y1015" s="95"/>
      <c r="Z1015" s="15"/>
      <c r="AA1015" s="15"/>
      <c r="AB1015" s="39">
        <f t="shared" si="75"/>
        <v>12</v>
      </c>
      <c r="AC1015" s="39">
        <f t="shared" si="76"/>
        <v>9</v>
      </c>
      <c r="AD1015" s="96" t="s">
        <v>4207</v>
      </c>
      <c r="AE1015" s="15" t="str">
        <f t="shared" si="77"/>
        <v>(Planscenario: Plasbrand)</v>
      </c>
      <c r="AF1015" s="39"/>
      <c r="AG1015" s="39" t="s">
        <v>1560</v>
      </c>
      <c r="AH1015" s="39" t="s">
        <v>1561</v>
      </c>
      <c r="AI1015" s="39" t="s">
        <v>1613</v>
      </c>
      <c r="AJ1015" s="39" t="s">
        <v>1613</v>
      </c>
      <c r="AK1015" s="39" t="s">
        <v>1613</v>
      </c>
      <c r="AL1015" s="15" t="s">
        <v>4192</v>
      </c>
      <c r="AM1015" s="15" t="s">
        <v>4206</v>
      </c>
      <c r="AN1015" s="15"/>
      <c r="AO1015" s="39"/>
      <c r="AP1015" s="89">
        <f t="shared" si="78"/>
        <v>9</v>
      </c>
      <c r="AQ1015" s="13" t="str">
        <f t="shared" si="79"/>
        <v>PlanscenarioPlasbrand</v>
      </c>
    </row>
    <row r="1016" spans="1:43" x14ac:dyDescent="0.25">
      <c r="A1016" s="15" t="s">
        <v>4192</v>
      </c>
      <c r="B1016" s="15" t="s">
        <v>1628</v>
      </c>
      <c r="C1016" s="15">
        <v>8</v>
      </c>
      <c r="D1016" s="15" t="s">
        <v>4208</v>
      </c>
      <c r="E1016" s="94">
        <v>200012553</v>
      </c>
      <c r="F1016" s="15">
        <v>200040154</v>
      </c>
      <c r="G1016" s="15" t="s">
        <v>11985</v>
      </c>
      <c r="H1016" s="15" t="s">
        <v>11985</v>
      </c>
      <c r="I1016" s="15" t="s">
        <v>11985</v>
      </c>
      <c r="J1016" s="15"/>
      <c r="K1016" s="15"/>
      <c r="L1016" s="15"/>
      <c r="M1016" s="15" t="s">
        <v>11993</v>
      </c>
      <c r="N1016" s="15" t="s">
        <v>11993</v>
      </c>
      <c r="O1016" s="15" t="s">
        <v>11993</v>
      </c>
      <c r="P1016" s="15"/>
      <c r="Q1016" s="15"/>
      <c r="R1016" s="15"/>
      <c r="S1016" s="15"/>
      <c r="T1016" s="38"/>
      <c r="U1016" s="95"/>
      <c r="V1016" s="95"/>
      <c r="W1016" s="95"/>
      <c r="X1016" s="95"/>
      <c r="Y1016" s="95"/>
      <c r="Z1016" s="15"/>
      <c r="AA1016" s="15"/>
      <c r="AB1016" s="39">
        <f t="shared" si="75"/>
        <v>12</v>
      </c>
      <c r="AC1016" s="39">
        <f t="shared" si="76"/>
        <v>20</v>
      </c>
      <c r="AD1016" s="96" t="s">
        <v>4209</v>
      </c>
      <c r="AE1016" s="15" t="str">
        <f t="shared" si="77"/>
        <v>(Planscenario: Toxische plasverdamping)</v>
      </c>
      <c r="AF1016" s="39"/>
      <c r="AG1016" s="39" t="s">
        <v>1560</v>
      </c>
      <c r="AH1016" s="39" t="s">
        <v>1561</v>
      </c>
      <c r="AI1016" s="39" t="s">
        <v>1613</v>
      </c>
      <c r="AJ1016" s="39" t="s">
        <v>1613</v>
      </c>
      <c r="AK1016" s="39" t="s">
        <v>1613</v>
      </c>
      <c r="AL1016" s="15" t="s">
        <v>4192</v>
      </c>
      <c r="AM1016" s="15" t="s">
        <v>12122</v>
      </c>
      <c r="AN1016" s="15"/>
      <c r="AO1016" s="39"/>
      <c r="AP1016" s="89">
        <f t="shared" si="78"/>
        <v>23</v>
      </c>
      <c r="AQ1016" s="13" t="str">
        <f t="shared" si="79"/>
        <v>PlanscenarioToxische plasverdamp</v>
      </c>
    </row>
    <row r="1017" spans="1:43" ht="30" x14ac:dyDescent="0.25">
      <c r="A1017" s="15" t="s">
        <v>4210</v>
      </c>
      <c r="B1017" s="15" t="s">
        <v>1695</v>
      </c>
      <c r="C1017" s="15">
        <v>1</v>
      </c>
      <c r="D1017" s="15" t="s">
        <v>1613</v>
      </c>
      <c r="E1017" s="94">
        <v>200005045</v>
      </c>
      <c r="F1017" s="15">
        <v>200035903</v>
      </c>
      <c r="G1017" s="15" t="s">
        <v>4211</v>
      </c>
      <c r="H1017" s="15" t="s">
        <v>4211</v>
      </c>
      <c r="I1017" s="15" t="s">
        <v>4211</v>
      </c>
      <c r="J1017" s="15">
        <v>10</v>
      </c>
      <c r="K1017" s="15"/>
      <c r="L1017" s="15"/>
      <c r="M1017" s="15" t="s">
        <v>4212</v>
      </c>
      <c r="N1017" s="15" t="s">
        <v>4212</v>
      </c>
      <c r="O1017" s="15" t="s">
        <v>4212</v>
      </c>
      <c r="P1017" s="15"/>
      <c r="Q1017" s="15"/>
      <c r="R1017" s="15"/>
      <c r="S1017" s="15" t="s">
        <v>1632</v>
      </c>
      <c r="T1017" s="38">
        <v>3</v>
      </c>
      <c r="U1017" s="95"/>
      <c r="V1017" s="95"/>
      <c r="W1017" s="95" t="s">
        <v>1817</v>
      </c>
      <c r="X1017" s="95"/>
      <c r="Y1017" s="95"/>
      <c r="Z1017" s="15"/>
      <c r="AA1017" s="15"/>
      <c r="AB1017" s="39">
        <f t="shared" si="75"/>
        <v>11</v>
      </c>
      <c r="AC1017" s="39">
        <f t="shared" si="76"/>
        <v>2</v>
      </c>
      <c r="AD1017" s="96" t="s">
        <v>4213</v>
      </c>
      <c r="AE1017" s="15" t="str">
        <f t="shared" si="77"/>
        <v/>
      </c>
      <c r="AF1017" s="39"/>
      <c r="AG1017" s="39" t="s">
        <v>1560</v>
      </c>
      <c r="AH1017" s="39" t="s">
        <v>1561</v>
      </c>
      <c r="AI1017" s="39" t="s">
        <v>1561</v>
      </c>
      <c r="AJ1017" s="39" t="s">
        <v>1561</v>
      </c>
      <c r="AK1017" s="39" t="s">
        <v>1561</v>
      </c>
      <c r="AL1017" s="15"/>
      <c r="AM1017" s="15"/>
      <c r="AN1017" s="15"/>
      <c r="AO1017" s="39"/>
      <c r="AP1017" s="89">
        <f t="shared" si="78"/>
        <v>0</v>
      </c>
      <c r="AQ1017" s="13" t="str">
        <f t="shared" si="79"/>
        <v>Pol in noodJa</v>
      </c>
    </row>
    <row r="1018" spans="1:43" ht="30" x14ac:dyDescent="0.25">
      <c r="A1018" s="15" t="s">
        <v>4210</v>
      </c>
      <c r="B1018" s="15" t="s">
        <v>1695</v>
      </c>
      <c r="C1018" s="15">
        <v>2</v>
      </c>
      <c r="D1018" s="15" t="s">
        <v>1561</v>
      </c>
      <c r="E1018" s="94">
        <v>200005045</v>
      </c>
      <c r="F1018" s="15">
        <v>200035904</v>
      </c>
      <c r="G1018" s="15" t="s">
        <v>4211</v>
      </c>
      <c r="H1018" s="15" t="s">
        <v>4211</v>
      </c>
      <c r="I1018" s="15" t="s">
        <v>4211</v>
      </c>
      <c r="J1018" s="15">
        <v>10</v>
      </c>
      <c r="K1018" s="15"/>
      <c r="L1018" s="15"/>
      <c r="M1018" s="15" t="s">
        <v>4214</v>
      </c>
      <c r="N1018" s="15" t="s">
        <v>4214</v>
      </c>
      <c r="O1018" s="15" t="s">
        <v>4214</v>
      </c>
      <c r="P1018" s="15"/>
      <c r="Q1018" s="15"/>
      <c r="R1018" s="15"/>
      <c r="S1018" s="15" t="s">
        <v>1632</v>
      </c>
      <c r="T1018" s="38">
        <v>3</v>
      </c>
      <c r="U1018" s="95"/>
      <c r="V1018" s="95"/>
      <c r="W1018" s="95" t="s">
        <v>1817</v>
      </c>
      <c r="X1018" s="95"/>
      <c r="Y1018" s="95"/>
      <c r="Z1018" s="15"/>
      <c r="AA1018" s="15"/>
      <c r="AB1018" s="39">
        <f t="shared" si="75"/>
        <v>11</v>
      </c>
      <c r="AC1018" s="39">
        <f t="shared" si="76"/>
        <v>3</v>
      </c>
      <c r="AD1018" s="96" t="s">
        <v>4215</v>
      </c>
      <c r="AE1018" s="15" t="str">
        <f t="shared" si="77"/>
        <v/>
      </c>
      <c r="AF1018" s="39"/>
      <c r="AG1018" s="39" t="s">
        <v>1560</v>
      </c>
      <c r="AH1018" s="39" t="s">
        <v>1561</v>
      </c>
      <c r="AI1018" s="39" t="s">
        <v>1561</v>
      </c>
      <c r="AJ1018" s="39" t="s">
        <v>1561</v>
      </c>
      <c r="AK1018" s="39" t="s">
        <v>1561</v>
      </c>
      <c r="AL1018" s="15"/>
      <c r="AM1018" s="15"/>
      <c r="AN1018" s="15"/>
      <c r="AO1018" s="39"/>
      <c r="AP1018" s="89">
        <f t="shared" si="78"/>
        <v>0</v>
      </c>
      <c r="AQ1018" s="13" t="str">
        <f t="shared" si="79"/>
        <v>Pol in noodNee</v>
      </c>
    </row>
    <row r="1019" spans="1:43" x14ac:dyDescent="0.25">
      <c r="A1019" s="15" t="s">
        <v>4216</v>
      </c>
      <c r="B1019" s="15" t="s">
        <v>1695</v>
      </c>
      <c r="C1019" s="15">
        <v>1</v>
      </c>
      <c r="D1019" s="15" t="s">
        <v>1613</v>
      </c>
      <c r="E1019" s="94">
        <v>200000363</v>
      </c>
      <c r="F1019" s="15">
        <v>200035905</v>
      </c>
      <c r="G1019" s="15" t="s">
        <v>4217</v>
      </c>
      <c r="H1019" s="15" t="s">
        <v>4217</v>
      </c>
      <c r="I1019" s="15" t="s">
        <v>4217</v>
      </c>
      <c r="J1019" s="15"/>
      <c r="K1019" s="15"/>
      <c r="L1019" s="15"/>
      <c r="M1019" s="15" t="s">
        <v>4218</v>
      </c>
      <c r="N1019" s="15" t="s">
        <v>4218</v>
      </c>
      <c r="O1019" s="15" t="s">
        <v>4218</v>
      </c>
      <c r="P1019" s="15"/>
      <c r="Q1019" s="15"/>
      <c r="R1019" s="15"/>
      <c r="S1019" s="15"/>
      <c r="T1019" s="38"/>
      <c r="U1019" s="95"/>
      <c r="V1019" s="95"/>
      <c r="W1019" s="95"/>
      <c r="X1019" s="95"/>
      <c r="Y1019" s="95"/>
      <c r="Z1019" s="15"/>
      <c r="AA1019" s="15"/>
      <c r="AB1019" s="39">
        <f t="shared" si="75"/>
        <v>13</v>
      </c>
      <c r="AC1019" s="39">
        <f t="shared" si="76"/>
        <v>2</v>
      </c>
      <c r="AD1019" s="96" t="s">
        <v>4219</v>
      </c>
      <c r="AE1019" s="15" t="str">
        <f t="shared" si="77"/>
        <v/>
      </c>
      <c r="AF1019" s="39"/>
      <c r="AG1019" s="39" t="s">
        <v>1560</v>
      </c>
      <c r="AH1019" s="39" t="s">
        <v>1561</v>
      </c>
      <c r="AI1019" s="39" t="s">
        <v>1561</v>
      </c>
      <c r="AJ1019" s="39" t="s">
        <v>1561</v>
      </c>
      <c r="AK1019" s="39" t="s">
        <v>1561</v>
      </c>
      <c r="AL1019" s="15"/>
      <c r="AM1019" s="15"/>
      <c r="AN1019" s="15"/>
      <c r="AO1019" s="39"/>
      <c r="AP1019" s="89">
        <f t="shared" si="78"/>
        <v>0</v>
      </c>
      <c r="AQ1019" s="13" t="str">
        <f t="shared" si="79"/>
        <v>PotloodventerJa</v>
      </c>
    </row>
    <row r="1020" spans="1:43" x14ac:dyDescent="0.25">
      <c r="A1020" s="15" t="s">
        <v>4216</v>
      </c>
      <c r="B1020" s="15" t="s">
        <v>1695</v>
      </c>
      <c r="C1020" s="15">
        <v>2</v>
      </c>
      <c r="D1020" s="15" t="s">
        <v>1561</v>
      </c>
      <c r="E1020" s="94">
        <v>200000363</v>
      </c>
      <c r="F1020" s="15">
        <v>200035906</v>
      </c>
      <c r="G1020" s="15" t="s">
        <v>4217</v>
      </c>
      <c r="H1020" s="15" t="s">
        <v>4217</v>
      </c>
      <c r="I1020" s="15" t="s">
        <v>4217</v>
      </c>
      <c r="J1020" s="15"/>
      <c r="K1020" s="15"/>
      <c r="L1020" s="15"/>
      <c r="M1020" s="15" t="s">
        <v>4220</v>
      </c>
      <c r="N1020" s="15" t="s">
        <v>4220</v>
      </c>
      <c r="O1020" s="15" t="s">
        <v>4220</v>
      </c>
      <c r="P1020" s="15"/>
      <c r="Q1020" s="15"/>
      <c r="R1020" s="15"/>
      <c r="S1020" s="15"/>
      <c r="T1020" s="38"/>
      <c r="U1020" s="95"/>
      <c r="V1020" s="95"/>
      <c r="W1020" s="95"/>
      <c r="X1020" s="95"/>
      <c r="Y1020" s="95"/>
      <c r="Z1020" s="15"/>
      <c r="AA1020" s="15"/>
      <c r="AB1020" s="39">
        <f t="shared" si="75"/>
        <v>13</v>
      </c>
      <c r="AC1020" s="39">
        <f t="shared" si="76"/>
        <v>3</v>
      </c>
      <c r="AD1020" s="96" t="s">
        <v>4221</v>
      </c>
      <c r="AE1020" s="15" t="str">
        <f t="shared" si="77"/>
        <v/>
      </c>
      <c r="AF1020" s="39"/>
      <c r="AG1020" s="39" t="s">
        <v>1560</v>
      </c>
      <c r="AH1020" s="39" t="s">
        <v>1561</v>
      </c>
      <c r="AI1020" s="39" t="s">
        <v>1561</v>
      </c>
      <c r="AJ1020" s="39" t="s">
        <v>1561</v>
      </c>
      <c r="AK1020" s="39" t="s">
        <v>1561</v>
      </c>
      <c r="AL1020" s="15"/>
      <c r="AM1020" s="15"/>
      <c r="AN1020" s="15"/>
      <c r="AO1020" s="39"/>
      <c r="AP1020" s="89">
        <f t="shared" si="78"/>
        <v>0</v>
      </c>
      <c r="AQ1020" s="13" t="str">
        <f t="shared" si="79"/>
        <v>PotloodventerNee</v>
      </c>
    </row>
    <row r="1021" spans="1:43" x14ac:dyDescent="0.25">
      <c r="A1021" s="15" t="s">
        <v>4222</v>
      </c>
      <c r="B1021" s="15" t="s">
        <v>1628</v>
      </c>
      <c r="C1021" s="15">
        <v>1</v>
      </c>
      <c r="D1021" s="15" t="s">
        <v>4223</v>
      </c>
      <c r="E1021" s="94">
        <v>200005305</v>
      </c>
      <c r="F1021" s="15">
        <v>200005317</v>
      </c>
      <c r="G1021" s="15" t="s">
        <v>4224</v>
      </c>
      <c r="H1021" s="15" t="s">
        <v>4224</v>
      </c>
      <c r="I1021" s="15" t="s">
        <v>4224</v>
      </c>
      <c r="J1021" s="15"/>
      <c r="K1021" s="15">
        <v>81</v>
      </c>
      <c r="L1021" s="15"/>
      <c r="M1021" s="15" t="s">
        <v>4225</v>
      </c>
      <c r="N1021" s="15" t="s">
        <v>4225</v>
      </c>
      <c r="O1021" s="15" t="s">
        <v>4225</v>
      </c>
      <c r="P1021" s="15"/>
      <c r="Q1021" s="15"/>
      <c r="R1021" s="15"/>
      <c r="S1021" s="15" t="s">
        <v>1675</v>
      </c>
      <c r="T1021" s="38">
        <v>4</v>
      </c>
      <c r="U1021" s="95"/>
      <c r="V1021" s="95"/>
      <c r="W1021" s="95"/>
      <c r="X1021" s="95"/>
      <c r="Y1021" s="95"/>
      <c r="Z1021" s="15"/>
      <c r="AA1021" s="15"/>
      <c r="AB1021" s="39">
        <f t="shared" si="75"/>
        <v>20</v>
      </c>
      <c r="AC1021" s="39">
        <f t="shared" si="76"/>
        <v>17</v>
      </c>
      <c r="AD1021" s="96" t="s">
        <v>4226</v>
      </c>
      <c r="AE1021" s="15" t="str">
        <f t="shared" si="77"/>
        <v>(Aan grond gelopen)</v>
      </c>
      <c r="AF1021" s="39"/>
      <c r="AG1021" s="39" t="s">
        <v>1560</v>
      </c>
      <c r="AH1021" s="39" t="s">
        <v>1561</v>
      </c>
      <c r="AI1021" s="39" t="s">
        <v>1561</v>
      </c>
      <c r="AJ1021" s="39" t="s">
        <v>1613</v>
      </c>
      <c r="AK1021" s="39" t="s">
        <v>1613</v>
      </c>
      <c r="AL1021" s="15"/>
      <c r="AM1021" s="15" t="s">
        <v>4223</v>
      </c>
      <c r="AN1021" s="15"/>
      <c r="AO1021" s="39"/>
      <c r="AP1021" s="89">
        <f t="shared" si="78"/>
        <v>17</v>
      </c>
      <c r="AQ1021" s="13" t="str">
        <f t="shared" si="79"/>
        <v>Probl. schip/WaterspAan grond gelopen</v>
      </c>
    </row>
    <row r="1022" spans="1:43" x14ac:dyDescent="0.25">
      <c r="A1022" s="15" t="s">
        <v>4222</v>
      </c>
      <c r="B1022" s="15" t="s">
        <v>1628</v>
      </c>
      <c r="C1022" s="15">
        <v>2</v>
      </c>
      <c r="D1022" s="15" t="s">
        <v>4227</v>
      </c>
      <c r="E1022" s="94">
        <v>200005305</v>
      </c>
      <c r="F1022" s="15">
        <v>200005316</v>
      </c>
      <c r="G1022" s="15" t="s">
        <v>4224</v>
      </c>
      <c r="H1022" s="15" t="s">
        <v>4224</v>
      </c>
      <c r="I1022" s="15" t="s">
        <v>4224</v>
      </c>
      <c r="J1022" s="15"/>
      <c r="K1022" s="15">
        <v>81</v>
      </c>
      <c r="L1022" s="15"/>
      <c r="M1022" s="15" t="s">
        <v>4228</v>
      </c>
      <c r="N1022" s="15" t="s">
        <v>4228</v>
      </c>
      <c r="O1022" s="15" t="s">
        <v>4228</v>
      </c>
      <c r="P1022" s="15"/>
      <c r="Q1022" s="15"/>
      <c r="R1022" s="15"/>
      <c r="S1022" s="15" t="s">
        <v>1675</v>
      </c>
      <c r="T1022" s="38">
        <v>4</v>
      </c>
      <c r="U1022" s="95"/>
      <c r="V1022" s="95"/>
      <c r="W1022" s="95"/>
      <c r="X1022" s="95"/>
      <c r="Y1022" s="95"/>
      <c r="Z1022" s="15"/>
      <c r="AA1022" s="15"/>
      <c r="AB1022" s="39">
        <f t="shared" si="75"/>
        <v>20</v>
      </c>
      <c r="AC1022" s="39">
        <f t="shared" si="76"/>
        <v>12</v>
      </c>
      <c r="AD1022" s="96" t="s">
        <v>4229</v>
      </c>
      <c r="AE1022" s="15" t="str">
        <f t="shared" si="77"/>
        <v>(Aan lagerwal)</v>
      </c>
      <c r="AF1022" s="39"/>
      <c r="AG1022" s="39" t="s">
        <v>1560</v>
      </c>
      <c r="AH1022" s="39" t="s">
        <v>1561</v>
      </c>
      <c r="AI1022" s="39" t="s">
        <v>1561</v>
      </c>
      <c r="AJ1022" s="39" t="s">
        <v>1613</v>
      </c>
      <c r="AK1022" s="39" t="s">
        <v>1613</v>
      </c>
      <c r="AL1022" s="15"/>
      <c r="AM1022" s="15" t="s">
        <v>4227</v>
      </c>
      <c r="AN1022" s="15"/>
      <c r="AO1022" s="39"/>
      <c r="AP1022" s="89">
        <f t="shared" si="78"/>
        <v>12</v>
      </c>
      <c r="AQ1022" s="13" t="str">
        <f t="shared" si="79"/>
        <v>Probl. schip/WaterspAan lagerwal</v>
      </c>
    </row>
    <row r="1023" spans="1:43" ht="45" x14ac:dyDescent="0.25">
      <c r="A1023" s="15" t="s">
        <v>4222</v>
      </c>
      <c r="B1023" s="15" t="s">
        <v>1628</v>
      </c>
      <c r="C1023" s="15">
        <v>3</v>
      </c>
      <c r="D1023" s="15" t="s">
        <v>4230</v>
      </c>
      <c r="E1023" s="94">
        <v>200005305</v>
      </c>
      <c r="F1023" s="15">
        <v>200040869</v>
      </c>
      <c r="G1023" s="15" t="s">
        <v>4224</v>
      </c>
      <c r="H1023" s="15" t="s">
        <v>4224</v>
      </c>
      <c r="I1023" s="15" t="s">
        <v>4224</v>
      </c>
      <c r="J1023" s="15"/>
      <c r="K1023" s="15">
        <v>81</v>
      </c>
      <c r="L1023" s="15"/>
      <c r="M1023" s="15" t="s">
        <v>4231</v>
      </c>
      <c r="N1023" s="15" t="s">
        <v>4231</v>
      </c>
      <c r="O1023" s="15" t="s">
        <v>4231</v>
      </c>
      <c r="P1023" s="15"/>
      <c r="Q1023" s="15"/>
      <c r="R1023" s="15"/>
      <c r="S1023" s="15"/>
      <c r="T1023" s="38">
        <v>4</v>
      </c>
      <c r="U1023" s="95"/>
      <c r="V1023" s="95" t="s">
        <v>4232</v>
      </c>
      <c r="W1023" s="95"/>
      <c r="X1023" s="95"/>
      <c r="Y1023" s="95"/>
      <c r="Z1023" s="15"/>
      <c r="AA1023" s="15"/>
      <c r="AB1023" s="39">
        <f t="shared" si="75"/>
        <v>20</v>
      </c>
      <c r="AC1023" s="39">
        <f t="shared" si="76"/>
        <v>6</v>
      </c>
      <c r="AD1023" s="96" t="s">
        <v>4233</v>
      </c>
      <c r="AE1023" s="15" t="str">
        <f t="shared" si="77"/>
        <v>(Duiker)</v>
      </c>
      <c r="AF1023" s="39"/>
      <c r="AG1023" s="39" t="s">
        <v>1560</v>
      </c>
      <c r="AH1023" s="39" t="s">
        <v>1561</v>
      </c>
      <c r="AI1023" s="39" t="s">
        <v>1561</v>
      </c>
      <c r="AJ1023" s="39" t="s">
        <v>1613</v>
      </c>
      <c r="AK1023" s="39" t="s">
        <v>1613</v>
      </c>
      <c r="AL1023" s="15"/>
      <c r="AM1023" s="15" t="s">
        <v>4230</v>
      </c>
      <c r="AN1023" s="15"/>
      <c r="AO1023" s="39"/>
      <c r="AP1023" s="89">
        <f t="shared" si="78"/>
        <v>6</v>
      </c>
      <c r="AQ1023" s="13" t="str">
        <f t="shared" si="79"/>
        <v>Probl. schip/WaterspDuiker</v>
      </c>
    </row>
    <row r="1024" spans="1:43" x14ac:dyDescent="0.25">
      <c r="A1024" s="15" t="s">
        <v>4222</v>
      </c>
      <c r="B1024" s="15" t="s">
        <v>1628</v>
      </c>
      <c r="C1024" s="15">
        <v>4</v>
      </c>
      <c r="D1024" s="15" t="s">
        <v>4234</v>
      </c>
      <c r="E1024" s="94">
        <v>200005305</v>
      </c>
      <c r="F1024" s="15">
        <v>200005307</v>
      </c>
      <c r="G1024" s="15" t="s">
        <v>4224</v>
      </c>
      <c r="H1024" s="15" t="s">
        <v>4224</v>
      </c>
      <c r="I1024" s="15" t="s">
        <v>4224</v>
      </c>
      <c r="J1024" s="15"/>
      <c r="K1024" s="15">
        <v>81</v>
      </c>
      <c r="L1024" s="15"/>
      <c r="M1024" s="15" t="s">
        <v>4235</v>
      </c>
      <c r="N1024" s="15" t="s">
        <v>4235</v>
      </c>
      <c r="O1024" s="15" t="s">
        <v>4235</v>
      </c>
      <c r="P1024" s="15"/>
      <c r="Q1024" s="15"/>
      <c r="R1024" s="15"/>
      <c r="S1024" s="15" t="s">
        <v>1675</v>
      </c>
      <c r="T1024" s="38">
        <v>4</v>
      </c>
      <c r="U1024" s="95"/>
      <c r="V1024" s="95"/>
      <c r="W1024" s="95"/>
      <c r="X1024" s="95"/>
      <c r="Y1024" s="95"/>
      <c r="Z1024" s="15"/>
      <c r="AA1024" s="15"/>
      <c r="AB1024" s="39">
        <f t="shared" si="75"/>
        <v>20</v>
      </c>
      <c r="AC1024" s="39">
        <f t="shared" si="76"/>
        <v>10</v>
      </c>
      <c r="AD1024" s="96" t="s">
        <v>4236</v>
      </c>
      <c r="AE1024" s="15" t="str">
        <f t="shared" si="77"/>
        <v>(Gekapseisd)</v>
      </c>
      <c r="AF1024" s="39"/>
      <c r="AG1024" s="39" t="s">
        <v>1560</v>
      </c>
      <c r="AH1024" s="39" t="s">
        <v>1561</v>
      </c>
      <c r="AI1024" s="39" t="s">
        <v>1561</v>
      </c>
      <c r="AJ1024" s="39" t="s">
        <v>1613</v>
      </c>
      <c r="AK1024" s="39" t="s">
        <v>1613</v>
      </c>
      <c r="AL1024" s="15"/>
      <c r="AM1024" s="15" t="s">
        <v>4234</v>
      </c>
      <c r="AN1024" s="15"/>
      <c r="AO1024" s="39"/>
      <c r="AP1024" s="89">
        <f t="shared" si="78"/>
        <v>10</v>
      </c>
      <c r="AQ1024" s="13" t="str">
        <f t="shared" si="79"/>
        <v>Probl. schip/WaterspGekapseisd</v>
      </c>
    </row>
    <row r="1025" spans="1:43" ht="60" x14ac:dyDescent="0.25">
      <c r="A1025" s="15" t="s">
        <v>4222</v>
      </c>
      <c r="B1025" s="15" t="s">
        <v>1628</v>
      </c>
      <c r="C1025" s="15">
        <v>5</v>
      </c>
      <c r="D1025" s="15" t="s">
        <v>4237</v>
      </c>
      <c r="E1025" s="94">
        <v>200005305</v>
      </c>
      <c r="F1025" s="15">
        <v>200040870</v>
      </c>
      <c r="G1025" s="15" t="s">
        <v>4224</v>
      </c>
      <c r="H1025" s="15" t="s">
        <v>4224</v>
      </c>
      <c r="I1025" s="15" t="s">
        <v>4224</v>
      </c>
      <c r="J1025" s="15"/>
      <c r="K1025" s="15">
        <v>81</v>
      </c>
      <c r="L1025" s="15"/>
      <c r="M1025" s="15" t="s">
        <v>4238</v>
      </c>
      <c r="N1025" s="15" t="s">
        <v>4238</v>
      </c>
      <c r="O1025" s="15" t="s">
        <v>4238</v>
      </c>
      <c r="P1025" s="15"/>
      <c r="Q1025" s="15"/>
      <c r="R1025" s="15"/>
      <c r="S1025" s="15"/>
      <c r="T1025" s="38">
        <v>4</v>
      </c>
      <c r="U1025" s="95"/>
      <c r="V1025" s="95" t="s">
        <v>4239</v>
      </c>
      <c r="W1025" s="95"/>
      <c r="X1025" s="95"/>
      <c r="Y1025" s="95"/>
      <c r="Z1025" s="15"/>
      <c r="AA1025" s="15"/>
      <c r="AB1025" s="39">
        <f t="shared" si="75"/>
        <v>20</v>
      </c>
      <c r="AC1025" s="39">
        <f t="shared" si="76"/>
        <v>14</v>
      </c>
      <c r="AD1025" s="96" t="s">
        <v>4240</v>
      </c>
      <c r="AE1025" s="15" t="str">
        <f t="shared" si="77"/>
        <v>(Gezonken schip)</v>
      </c>
      <c r="AF1025" s="39"/>
      <c r="AG1025" s="39" t="s">
        <v>1560</v>
      </c>
      <c r="AH1025" s="39" t="s">
        <v>1561</v>
      </c>
      <c r="AI1025" s="39" t="s">
        <v>1561</v>
      </c>
      <c r="AJ1025" s="39" t="s">
        <v>1613</v>
      </c>
      <c r="AK1025" s="39" t="s">
        <v>1613</v>
      </c>
      <c r="AL1025" s="15"/>
      <c r="AM1025" s="15" t="s">
        <v>4237</v>
      </c>
      <c r="AN1025" s="15"/>
      <c r="AO1025" s="39"/>
      <c r="AP1025" s="89">
        <f t="shared" si="78"/>
        <v>14</v>
      </c>
      <c r="AQ1025" s="13" t="str">
        <f t="shared" si="79"/>
        <v>Probl. schip/WaterspGezonken schip</v>
      </c>
    </row>
    <row r="1026" spans="1:43" x14ac:dyDescent="0.25">
      <c r="A1026" s="15" t="s">
        <v>4222</v>
      </c>
      <c r="B1026" s="15" t="s">
        <v>1628</v>
      </c>
      <c r="C1026" s="15">
        <v>6</v>
      </c>
      <c r="D1026" s="15" t="s">
        <v>4241</v>
      </c>
      <c r="E1026" s="94">
        <v>200005305</v>
      </c>
      <c r="F1026" s="15">
        <v>200005315</v>
      </c>
      <c r="G1026" s="15" t="s">
        <v>4224</v>
      </c>
      <c r="H1026" s="15" t="s">
        <v>4224</v>
      </c>
      <c r="I1026" s="15" t="s">
        <v>4224</v>
      </c>
      <c r="J1026" s="15"/>
      <c r="K1026" s="15">
        <v>81</v>
      </c>
      <c r="L1026" s="15"/>
      <c r="M1026" s="15" t="s">
        <v>4242</v>
      </c>
      <c r="N1026" s="15" t="s">
        <v>4242</v>
      </c>
      <c r="O1026" s="15" t="s">
        <v>4242</v>
      </c>
      <c r="P1026" s="15"/>
      <c r="Q1026" s="15"/>
      <c r="R1026" s="15"/>
      <c r="S1026" s="15" t="s">
        <v>1675</v>
      </c>
      <c r="T1026" s="38">
        <v>4</v>
      </c>
      <c r="U1026" s="95"/>
      <c r="V1026" s="95"/>
      <c r="W1026" s="95"/>
      <c r="X1026" s="95"/>
      <c r="Y1026" s="95"/>
      <c r="Z1026" s="15"/>
      <c r="AA1026" s="15"/>
      <c r="AB1026" s="39">
        <f t="shared" ref="AB1026:AB1089" si="80">LEN(A1026)</f>
        <v>20</v>
      </c>
      <c r="AC1026" s="39">
        <f t="shared" ref="AC1026:AC1089" si="81">LEN(D1026)</f>
        <v>13</v>
      </c>
      <c r="AD1026" s="96" t="s">
        <v>4243</v>
      </c>
      <c r="AE1026" s="15" t="str">
        <f t="shared" ref="AE1026:AE1036" si="82">IF(CONCATENATE(IF(AI1026="Ja",IF(AL1026&gt;0,AL1026,A1026),""),IF(OR(IF(AK1026="Ja",IF(AM1026&gt;0,AM1026,D1026),"")="",IF(AI1026="Ja",IF(AL1026&gt;0,AL1026,A1026),"")=""),"",": "),IF(AK1026="Ja",IF(AM1026&gt;0,AM1026,D1026),""))="","",CONCATENATE("(",CONCATENATE(IF(AI1026="Ja",IF(AL1026&gt;0,AL1026,A1026),""),IF(OR(IF(AK1026="Ja",IF(AM1026&gt;0,AM1026,D1026),"")="",IF(AI1026="Ja",IF(AL1026&gt;0,AL1026,A1026),"")=""),"",": "),IF(AK1026="Ja",IF(AM1026&gt;0,AM1026,D1026),"")),")"))</f>
        <v>(Kapot tuigage)</v>
      </c>
      <c r="AF1026" s="39"/>
      <c r="AG1026" s="39" t="s">
        <v>1560</v>
      </c>
      <c r="AH1026" s="39" t="s">
        <v>1561</v>
      </c>
      <c r="AI1026" s="39" t="s">
        <v>1561</v>
      </c>
      <c r="AJ1026" s="39" t="s">
        <v>1613</v>
      </c>
      <c r="AK1026" s="39" t="s">
        <v>1613</v>
      </c>
      <c r="AL1026" s="15"/>
      <c r="AM1026" s="15" t="s">
        <v>4241</v>
      </c>
      <c r="AN1026" s="15"/>
      <c r="AO1026" s="39"/>
      <c r="AP1026" s="89">
        <f t="shared" ref="AP1026:AP1089" si="83">LEN(AM1026)</f>
        <v>13</v>
      </c>
      <c r="AQ1026" s="13" t="str">
        <f t="shared" ref="AQ1026:AQ1036" si="84">CONCATENATE(A1026,D1026)</f>
        <v>Probl. schip/WaterspKapot tuigage</v>
      </c>
    </row>
    <row r="1027" spans="1:43" x14ac:dyDescent="0.25">
      <c r="A1027" s="15" t="s">
        <v>4222</v>
      </c>
      <c r="B1027" s="15" t="s">
        <v>1628</v>
      </c>
      <c r="C1027" s="15">
        <v>7</v>
      </c>
      <c r="D1027" s="15" t="s">
        <v>4244</v>
      </c>
      <c r="E1027" s="94">
        <v>200005305</v>
      </c>
      <c r="F1027" s="15">
        <v>200005306</v>
      </c>
      <c r="G1027" s="15" t="s">
        <v>4224</v>
      </c>
      <c r="H1027" s="15" t="s">
        <v>4224</v>
      </c>
      <c r="I1027" s="15" t="s">
        <v>4224</v>
      </c>
      <c r="J1027" s="15"/>
      <c r="K1027" s="15">
        <v>81</v>
      </c>
      <c r="L1027" s="15"/>
      <c r="M1027" s="15" t="s">
        <v>4245</v>
      </c>
      <c r="N1027" s="15" t="s">
        <v>4245</v>
      </c>
      <c r="O1027" s="15" t="s">
        <v>4245</v>
      </c>
      <c r="P1027" s="15"/>
      <c r="Q1027" s="15"/>
      <c r="R1027" s="15"/>
      <c r="S1027" s="15" t="s">
        <v>1675</v>
      </c>
      <c r="T1027" s="38">
        <v>4</v>
      </c>
      <c r="U1027" s="95"/>
      <c r="V1027" s="95"/>
      <c r="W1027" s="95"/>
      <c r="X1027" s="95"/>
      <c r="Y1027" s="95"/>
      <c r="Z1027" s="15"/>
      <c r="AA1027" s="15"/>
      <c r="AB1027" s="39">
        <f t="shared" si="80"/>
        <v>20</v>
      </c>
      <c r="AC1027" s="39">
        <f t="shared" si="81"/>
        <v>11</v>
      </c>
      <c r="AD1027" s="96" t="s">
        <v>4246</v>
      </c>
      <c r="AE1027" s="15" t="str">
        <f t="shared" si="82"/>
        <v>(Lek/Zinkend)</v>
      </c>
      <c r="AF1027" s="39">
        <v>1</v>
      </c>
      <c r="AG1027" s="39" t="s">
        <v>1560</v>
      </c>
      <c r="AH1027" s="39" t="s">
        <v>1561</v>
      </c>
      <c r="AI1027" s="39" t="s">
        <v>1561</v>
      </c>
      <c r="AJ1027" s="39" t="s">
        <v>1613</v>
      </c>
      <c r="AK1027" s="39" t="s">
        <v>1613</v>
      </c>
      <c r="AL1027" s="15"/>
      <c r="AM1027" s="15" t="s">
        <v>4244</v>
      </c>
      <c r="AN1027" s="15"/>
      <c r="AO1027" s="39"/>
      <c r="AP1027" s="89">
        <f t="shared" si="83"/>
        <v>11</v>
      </c>
      <c r="AQ1027" s="13" t="str">
        <f t="shared" si="84"/>
        <v>Probl. schip/WaterspLek/Zinkend</v>
      </c>
    </row>
    <row r="1028" spans="1:43" x14ac:dyDescent="0.25">
      <c r="A1028" s="15" t="s">
        <v>4222</v>
      </c>
      <c r="B1028" s="15" t="s">
        <v>1628</v>
      </c>
      <c r="C1028" s="15">
        <v>8</v>
      </c>
      <c r="D1028" s="15" t="s">
        <v>4247</v>
      </c>
      <c r="E1028" s="94">
        <v>200005305</v>
      </c>
      <c r="F1028" s="15">
        <v>200005314</v>
      </c>
      <c r="G1028" s="15" t="s">
        <v>4224</v>
      </c>
      <c r="H1028" s="15" t="s">
        <v>4224</v>
      </c>
      <c r="I1028" s="15" t="s">
        <v>4224</v>
      </c>
      <c r="J1028" s="15"/>
      <c r="K1028" s="15">
        <v>81</v>
      </c>
      <c r="L1028" s="15"/>
      <c r="M1028" s="15" t="s">
        <v>4248</v>
      </c>
      <c r="N1028" s="15" t="s">
        <v>4248</v>
      </c>
      <c r="O1028" s="15" t="s">
        <v>4248</v>
      </c>
      <c r="P1028" s="15"/>
      <c r="Q1028" s="15"/>
      <c r="R1028" s="15"/>
      <c r="S1028" s="15" t="s">
        <v>1675</v>
      </c>
      <c r="T1028" s="38">
        <v>4</v>
      </c>
      <c r="U1028" s="95"/>
      <c r="V1028" s="95"/>
      <c r="W1028" s="95"/>
      <c r="X1028" s="95"/>
      <c r="Y1028" s="95"/>
      <c r="Z1028" s="15"/>
      <c r="AA1028" s="15"/>
      <c r="AB1028" s="39">
        <f t="shared" si="80"/>
        <v>20</v>
      </c>
      <c r="AC1028" s="39">
        <f t="shared" si="81"/>
        <v>9</v>
      </c>
      <c r="AD1028" s="96" t="s">
        <v>4249</v>
      </c>
      <c r="AE1028" s="15" t="str">
        <f t="shared" si="82"/>
        <v>(Motorpech)</v>
      </c>
      <c r="AF1028" s="39"/>
      <c r="AG1028" s="39" t="s">
        <v>1560</v>
      </c>
      <c r="AH1028" s="39" t="s">
        <v>1561</v>
      </c>
      <c r="AI1028" s="39" t="s">
        <v>1561</v>
      </c>
      <c r="AJ1028" s="39" t="s">
        <v>1613</v>
      </c>
      <c r="AK1028" s="39" t="s">
        <v>1613</v>
      </c>
      <c r="AL1028" s="15"/>
      <c r="AM1028" s="15" t="s">
        <v>4247</v>
      </c>
      <c r="AN1028" s="15"/>
      <c r="AO1028" s="39"/>
      <c r="AP1028" s="89">
        <f t="shared" si="83"/>
        <v>9</v>
      </c>
      <c r="AQ1028" s="13" t="str">
        <f t="shared" si="84"/>
        <v>Probl. schip/WaterspMotorpech</v>
      </c>
    </row>
    <row r="1029" spans="1:43" x14ac:dyDescent="0.25">
      <c r="A1029" s="15" t="s">
        <v>4222</v>
      </c>
      <c r="B1029" s="15" t="s">
        <v>1628</v>
      </c>
      <c r="C1029" s="15">
        <v>9</v>
      </c>
      <c r="D1029" s="15" t="s">
        <v>4250</v>
      </c>
      <c r="E1029" s="94">
        <v>200005305</v>
      </c>
      <c r="F1029" s="15">
        <v>200005318</v>
      </c>
      <c r="G1029" s="15" t="s">
        <v>4224</v>
      </c>
      <c r="H1029" s="15" t="s">
        <v>4224</v>
      </c>
      <c r="I1029" s="15" t="s">
        <v>4224</v>
      </c>
      <c r="J1029" s="15"/>
      <c r="K1029" s="15">
        <v>81</v>
      </c>
      <c r="L1029" s="15"/>
      <c r="M1029" s="15" t="s">
        <v>4251</v>
      </c>
      <c r="N1029" s="15" t="s">
        <v>4251</v>
      </c>
      <c r="O1029" s="15" t="s">
        <v>4251</v>
      </c>
      <c r="P1029" s="15"/>
      <c r="Q1029" s="15"/>
      <c r="R1029" s="15"/>
      <c r="S1029" s="15" t="s">
        <v>1675</v>
      </c>
      <c r="T1029" s="38">
        <v>4</v>
      </c>
      <c r="U1029" s="95"/>
      <c r="V1029" s="95"/>
      <c r="W1029" s="95"/>
      <c r="X1029" s="95"/>
      <c r="Y1029" s="95"/>
      <c r="Z1029" s="15"/>
      <c r="AA1029" s="15"/>
      <c r="AB1029" s="39">
        <f t="shared" si="80"/>
        <v>20</v>
      </c>
      <c r="AC1029" s="39">
        <f t="shared" si="81"/>
        <v>19</v>
      </c>
      <c r="AD1029" s="96" t="s">
        <v>4252</v>
      </c>
      <c r="AE1029" s="15" t="str">
        <f t="shared" si="82"/>
        <v>(Onzeker van positie)</v>
      </c>
      <c r="AF1029" s="39"/>
      <c r="AG1029" s="39" t="s">
        <v>1560</v>
      </c>
      <c r="AH1029" s="39" t="s">
        <v>1561</v>
      </c>
      <c r="AI1029" s="39" t="s">
        <v>1561</v>
      </c>
      <c r="AJ1029" s="39" t="s">
        <v>1613</v>
      </c>
      <c r="AK1029" s="39" t="s">
        <v>1613</v>
      </c>
      <c r="AL1029" s="15"/>
      <c r="AM1029" s="15" t="s">
        <v>4250</v>
      </c>
      <c r="AN1029" s="15"/>
      <c r="AO1029" s="39"/>
      <c r="AP1029" s="89">
        <f t="shared" si="83"/>
        <v>19</v>
      </c>
      <c r="AQ1029" s="13" t="str">
        <f t="shared" si="84"/>
        <v>Probl. schip/WaterspOnzeker van positie</v>
      </c>
    </row>
    <row r="1030" spans="1:43" x14ac:dyDescent="0.25">
      <c r="A1030" s="15" t="s">
        <v>4222</v>
      </c>
      <c r="B1030" s="15" t="s">
        <v>1628</v>
      </c>
      <c r="C1030" s="15">
        <v>10</v>
      </c>
      <c r="D1030" s="15" t="s">
        <v>4253</v>
      </c>
      <c r="E1030" s="94">
        <v>200005305</v>
      </c>
      <c r="F1030" s="15">
        <v>200005311</v>
      </c>
      <c r="G1030" s="15" t="s">
        <v>4224</v>
      </c>
      <c r="H1030" s="15" t="s">
        <v>4224</v>
      </c>
      <c r="I1030" s="15" t="s">
        <v>4224</v>
      </c>
      <c r="J1030" s="15"/>
      <c r="K1030" s="15">
        <v>81</v>
      </c>
      <c r="L1030" s="15"/>
      <c r="M1030" s="15" t="s">
        <v>4254</v>
      </c>
      <c r="N1030" s="15" t="s">
        <v>4254</v>
      </c>
      <c r="O1030" s="15" t="s">
        <v>4254</v>
      </c>
      <c r="P1030" s="15"/>
      <c r="Q1030" s="15"/>
      <c r="R1030" s="15"/>
      <c r="S1030" s="15" t="s">
        <v>1675</v>
      </c>
      <c r="T1030" s="38">
        <v>4</v>
      </c>
      <c r="U1030" s="95"/>
      <c r="V1030" s="95"/>
      <c r="W1030" s="95"/>
      <c r="X1030" s="95"/>
      <c r="Y1030" s="95"/>
      <c r="Z1030" s="15"/>
      <c r="AA1030" s="15"/>
      <c r="AB1030" s="39">
        <f t="shared" si="80"/>
        <v>20</v>
      </c>
      <c r="AC1030" s="39">
        <f t="shared" si="81"/>
        <v>19</v>
      </c>
      <c r="AD1030" s="96" t="s">
        <v>4255</v>
      </c>
      <c r="AE1030" s="15" t="str">
        <f t="shared" si="82"/>
        <v>(Schip Verm/Overtijd)</v>
      </c>
      <c r="AF1030" s="39">
        <v>2</v>
      </c>
      <c r="AG1030" s="39" t="s">
        <v>1560</v>
      </c>
      <c r="AH1030" s="39" t="s">
        <v>1561</v>
      </c>
      <c r="AI1030" s="39" t="s">
        <v>1561</v>
      </c>
      <c r="AJ1030" s="39" t="s">
        <v>1613</v>
      </c>
      <c r="AK1030" s="39" t="s">
        <v>1613</v>
      </c>
      <c r="AL1030" s="15"/>
      <c r="AM1030" s="15" t="s">
        <v>4253</v>
      </c>
      <c r="AN1030" s="15"/>
      <c r="AO1030" s="39"/>
      <c r="AP1030" s="89">
        <f t="shared" si="83"/>
        <v>19</v>
      </c>
      <c r="AQ1030" s="13" t="str">
        <f t="shared" si="84"/>
        <v>Probl. schip/WaterspSchip Verm/Overtijd</v>
      </c>
    </row>
    <row r="1031" spans="1:43" x14ac:dyDescent="0.25">
      <c r="A1031" s="15" t="s">
        <v>4222</v>
      </c>
      <c r="B1031" s="15" t="s">
        <v>1628</v>
      </c>
      <c r="C1031" s="15">
        <v>11</v>
      </c>
      <c r="D1031" s="15" t="s">
        <v>4256</v>
      </c>
      <c r="E1031" s="94">
        <v>200005305</v>
      </c>
      <c r="F1031" s="15">
        <v>200005312</v>
      </c>
      <c r="G1031" s="15" t="s">
        <v>4224</v>
      </c>
      <c r="H1031" s="15" t="s">
        <v>4224</v>
      </c>
      <c r="I1031" s="15" t="s">
        <v>4224</v>
      </c>
      <c r="J1031" s="15"/>
      <c r="K1031" s="15">
        <v>81</v>
      </c>
      <c r="L1031" s="15"/>
      <c r="M1031" s="15" t="s">
        <v>4257</v>
      </c>
      <c r="N1031" s="15" t="s">
        <v>4257</v>
      </c>
      <c r="O1031" s="15" t="s">
        <v>4257</v>
      </c>
      <c r="P1031" s="15"/>
      <c r="Q1031" s="15"/>
      <c r="R1031" s="15"/>
      <c r="S1031" s="15" t="s">
        <v>1675</v>
      </c>
      <c r="T1031" s="38">
        <v>4</v>
      </c>
      <c r="U1031" s="95"/>
      <c r="V1031" s="95"/>
      <c r="W1031" s="95"/>
      <c r="X1031" s="95"/>
      <c r="Y1031" s="95"/>
      <c r="Z1031" s="15"/>
      <c r="AA1031" s="15"/>
      <c r="AB1031" s="39">
        <f t="shared" si="80"/>
        <v>20</v>
      </c>
      <c r="AC1031" s="39">
        <f t="shared" si="81"/>
        <v>7</v>
      </c>
      <c r="AD1031" s="96" t="s">
        <v>4258</v>
      </c>
      <c r="AE1031" s="15" t="str">
        <f t="shared" si="82"/>
        <v>(Slagzij)</v>
      </c>
      <c r="AF1031" s="39"/>
      <c r="AG1031" s="39" t="s">
        <v>1560</v>
      </c>
      <c r="AH1031" s="39" t="s">
        <v>1561</v>
      </c>
      <c r="AI1031" s="39" t="s">
        <v>1561</v>
      </c>
      <c r="AJ1031" s="39" t="s">
        <v>1613</v>
      </c>
      <c r="AK1031" s="39" t="s">
        <v>1613</v>
      </c>
      <c r="AL1031" s="15"/>
      <c r="AM1031" s="15" t="s">
        <v>4256</v>
      </c>
      <c r="AN1031" s="15"/>
      <c r="AO1031" s="39"/>
      <c r="AP1031" s="89">
        <f t="shared" si="83"/>
        <v>7</v>
      </c>
      <c r="AQ1031" s="13" t="str">
        <f t="shared" si="84"/>
        <v>Probl. schip/WaterspSlagzij</v>
      </c>
    </row>
    <row r="1032" spans="1:43" x14ac:dyDescent="0.25">
      <c r="A1032" s="15" t="s">
        <v>4222</v>
      </c>
      <c r="B1032" s="15" t="s">
        <v>1628</v>
      </c>
      <c r="C1032" s="15">
        <v>12</v>
      </c>
      <c r="D1032" s="15" t="s">
        <v>4259</v>
      </c>
      <c r="E1032" s="94">
        <v>200005305</v>
      </c>
      <c r="F1032" s="15">
        <v>200005313</v>
      </c>
      <c r="G1032" s="15" t="s">
        <v>4224</v>
      </c>
      <c r="H1032" s="15" t="s">
        <v>4224</v>
      </c>
      <c r="I1032" s="15" t="s">
        <v>4224</v>
      </c>
      <c r="J1032" s="15"/>
      <c r="K1032" s="15">
        <v>81</v>
      </c>
      <c r="L1032" s="15"/>
      <c r="M1032" s="15" t="s">
        <v>4260</v>
      </c>
      <c r="N1032" s="15" t="s">
        <v>4260</v>
      </c>
      <c r="O1032" s="15" t="s">
        <v>4260</v>
      </c>
      <c r="P1032" s="15"/>
      <c r="Q1032" s="15"/>
      <c r="R1032" s="15"/>
      <c r="S1032" s="15" t="s">
        <v>1675</v>
      </c>
      <c r="T1032" s="38">
        <v>4</v>
      </c>
      <c r="U1032" s="95"/>
      <c r="V1032" s="95"/>
      <c r="W1032" s="95"/>
      <c r="X1032" s="95"/>
      <c r="Y1032" s="95"/>
      <c r="Z1032" s="15"/>
      <c r="AA1032" s="15"/>
      <c r="AB1032" s="39">
        <f t="shared" si="80"/>
        <v>20</v>
      </c>
      <c r="AC1032" s="39">
        <f t="shared" si="81"/>
        <v>18</v>
      </c>
      <c r="AD1032" s="96" t="s">
        <v>4261</v>
      </c>
      <c r="AE1032" s="15" t="str">
        <f t="shared" si="82"/>
        <v>(Stuurloos/Op drift)</v>
      </c>
      <c r="AF1032" s="39"/>
      <c r="AG1032" s="39" t="s">
        <v>1560</v>
      </c>
      <c r="AH1032" s="39" t="s">
        <v>1561</v>
      </c>
      <c r="AI1032" s="39" t="s">
        <v>1561</v>
      </c>
      <c r="AJ1032" s="39" t="s">
        <v>1613</v>
      </c>
      <c r="AK1032" s="39" t="s">
        <v>1613</v>
      </c>
      <c r="AL1032" s="15"/>
      <c r="AM1032" s="15" t="s">
        <v>4259</v>
      </c>
      <c r="AN1032" s="15"/>
      <c r="AO1032" s="39"/>
      <c r="AP1032" s="89">
        <f t="shared" si="83"/>
        <v>18</v>
      </c>
      <c r="AQ1032" s="13" t="str">
        <f t="shared" si="84"/>
        <v>Probl. schip/WaterspStuurloos/Op drift</v>
      </c>
    </row>
    <row r="1033" spans="1:43" x14ac:dyDescent="0.25">
      <c r="A1033" s="15" t="s">
        <v>4222</v>
      </c>
      <c r="B1033" s="15" t="s">
        <v>1628</v>
      </c>
      <c r="C1033" s="15">
        <v>13</v>
      </c>
      <c r="D1033" s="15" t="s">
        <v>4264</v>
      </c>
      <c r="E1033" s="94">
        <v>200005305</v>
      </c>
      <c r="F1033" s="15">
        <v>200005310</v>
      </c>
      <c r="G1033" s="15" t="s">
        <v>4224</v>
      </c>
      <c r="H1033" s="15" t="s">
        <v>4224</v>
      </c>
      <c r="I1033" s="15" t="s">
        <v>4224</v>
      </c>
      <c r="J1033" s="15"/>
      <c r="K1033" s="15">
        <v>81</v>
      </c>
      <c r="L1033" s="15"/>
      <c r="M1033" s="15" t="s">
        <v>4265</v>
      </c>
      <c r="N1033" s="15" t="s">
        <v>4265</v>
      </c>
      <c r="O1033" s="15" t="s">
        <v>4265</v>
      </c>
      <c r="P1033" s="15"/>
      <c r="Q1033" s="15"/>
      <c r="R1033" s="15"/>
      <c r="S1033" s="15" t="s">
        <v>1675</v>
      </c>
      <c r="T1033" s="38">
        <v>4</v>
      </c>
      <c r="U1033" s="95"/>
      <c r="V1033" s="95"/>
      <c r="W1033" s="95"/>
      <c r="X1033" s="95"/>
      <c r="Y1033" s="95"/>
      <c r="Z1033" s="15"/>
      <c r="AA1033" s="15"/>
      <c r="AB1033" s="39">
        <f t="shared" si="80"/>
        <v>20</v>
      </c>
      <c r="AC1033" s="39">
        <f t="shared" si="81"/>
        <v>19</v>
      </c>
      <c r="AD1033" s="96" t="s">
        <v>4266</v>
      </c>
      <c r="AE1033" s="15" t="str">
        <f t="shared" si="82"/>
        <v>(Surfuitrust. Gevonden)</v>
      </c>
      <c r="AF1033" s="39"/>
      <c r="AG1033" s="39" t="s">
        <v>1560</v>
      </c>
      <c r="AH1033" s="39" t="s">
        <v>1561</v>
      </c>
      <c r="AI1033" s="39" t="s">
        <v>1561</v>
      </c>
      <c r="AJ1033" s="39" t="s">
        <v>1613</v>
      </c>
      <c r="AK1033" s="39" t="s">
        <v>1613</v>
      </c>
      <c r="AL1033" s="15"/>
      <c r="AM1033" s="15" t="s">
        <v>12124</v>
      </c>
      <c r="AN1033" s="15"/>
      <c r="AO1033" s="39"/>
      <c r="AP1033" s="89">
        <f t="shared" si="83"/>
        <v>21</v>
      </c>
      <c r="AQ1033" s="13" t="str">
        <f t="shared" si="84"/>
        <v>Probl. schip/WaterspSurfuitrust. Gevond</v>
      </c>
    </row>
    <row r="1034" spans="1:43" x14ac:dyDescent="0.25">
      <c r="A1034" s="15" t="s">
        <v>4222</v>
      </c>
      <c r="B1034" s="15" t="s">
        <v>1628</v>
      </c>
      <c r="C1034" s="15">
        <v>14</v>
      </c>
      <c r="D1034" s="15" t="s">
        <v>12487</v>
      </c>
      <c r="E1034" s="94">
        <v>200005305</v>
      </c>
      <c r="F1034" s="15">
        <v>200005308</v>
      </c>
      <c r="G1034" s="15" t="s">
        <v>4224</v>
      </c>
      <c r="H1034" s="15" t="s">
        <v>4224</v>
      </c>
      <c r="I1034" s="15" t="s">
        <v>4224</v>
      </c>
      <c r="J1034" s="15"/>
      <c r="K1034" s="15">
        <v>81</v>
      </c>
      <c r="L1034" s="15"/>
      <c r="M1034" s="15" t="s">
        <v>12493</v>
      </c>
      <c r="N1034" s="15" t="s">
        <v>12493</v>
      </c>
      <c r="O1034" s="15" t="s">
        <v>12493</v>
      </c>
      <c r="P1034" s="15"/>
      <c r="Q1034" s="15"/>
      <c r="R1034" s="15"/>
      <c r="S1034" s="15" t="s">
        <v>1675</v>
      </c>
      <c r="T1034" s="38">
        <v>4</v>
      </c>
      <c r="U1034" s="95"/>
      <c r="V1034" s="95"/>
      <c r="W1034" s="95"/>
      <c r="X1034" s="95"/>
      <c r="Y1034" s="95"/>
      <c r="Z1034" s="15"/>
      <c r="AA1034" s="15"/>
      <c r="AB1034" s="39">
        <f t="shared" si="80"/>
        <v>20</v>
      </c>
      <c r="AC1034" s="39">
        <f t="shared" si="81"/>
        <v>19</v>
      </c>
      <c r="AD1034" s="96" t="s">
        <v>12488</v>
      </c>
      <c r="AE1034" s="15" t="str">
        <f t="shared" si="82"/>
        <v>(Watersporter in problemen)</v>
      </c>
      <c r="AF1034" s="39">
        <v>1</v>
      </c>
      <c r="AG1034" s="39" t="s">
        <v>1560</v>
      </c>
      <c r="AH1034" s="39" t="s">
        <v>1561</v>
      </c>
      <c r="AI1034" s="39" t="s">
        <v>1561</v>
      </c>
      <c r="AJ1034" s="39" t="s">
        <v>1613</v>
      </c>
      <c r="AK1034" s="39" t="s">
        <v>1613</v>
      </c>
      <c r="AL1034" s="15"/>
      <c r="AM1034" s="15" t="s">
        <v>12485</v>
      </c>
      <c r="AN1034" s="15" t="s">
        <v>12490</v>
      </c>
      <c r="AO1034" s="39"/>
      <c r="AP1034" s="89">
        <f t="shared" si="83"/>
        <v>25</v>
      </c>
      <c r="AQ1034" s="13" t="str">
        <f t="shared" si="84"/>
        <v>Probl. schip/WaterspWatersporter probl.</v>
      </c>
    </row>
    <row r="1035" spans="1:43" x14ac:dyDescent="0.25">
      <c r="A1035" s="15" t="s">
        <v>4222</v>
      </c>
      <c r="B1035" s="15" t="s">
        <v>1628</v>
      </c>
      <c r="C1035" s="15">
        <v>15</v>
      </c>
      <c r="D1035" s="15" t="s">
        <v>12486</v>
      </c>
      <c r="E1035" s="94">
        <v>200005305</v>
      </c>
      <c r="F1035" s="15">
        <v>200005309</v>
      </c>
      <c r="G1035" s="15" t="s">
        <v>4224</v>
      </c>
      <c r="H1035" s="15" t="s">
        <v>4224</v>
      </c>
      <c r="I1035" s="15" t="s">
        <v>4224</v>
      </c>
      <c r="J1035" s="15"/>
      <c r="K1035" s="15">
        <v>81</v>
      </c>
      <c r="L1035" s="15"/>
      <c r="M1035" s="15" t="s">
        <v>12494</v>
      </c>
      <c r="N1035" s="15" t="s">
        <v>12494</v>
      </c>
      <c r="O1035" s="15" t="s">
        <v>12494</v>
      </c>
      <c r="P1035" s="15"/>
      <c r="Q1035" s="15"/>
      <c r="R1035" s="15"/>
      <c r="S1035" s="15" t="s">
        <v>1675</v>
      </c>
      <c r="T1035" s="38">
        <v>4</v>
      </c>
      <c r="U1035" s="95"/>
      <c r="V1035" s="95"/>
      <c r="W1035" s="95"/>
      <c r="X1035" s="95"/>
      <c r="Y1035" s="95"/>
      <c r="Z1035" s="15"/>
      <c r="AA1035" s="15"/>
      <c r="AB1035" s="39">
        <f t="shared" si="80"/>
        <v>20</v>
      </c>
      <c r="AC1035" s="39">
        <f t="shared" si="81"/>
        <v>20</v>
      </c>
      <c r="AD1035" s="96" t="s">
        <v>12489</v>
      </c>
      <c r="AE1035" s="15" t="str">
        <f t="shared" si="82"/>
        <v>(Watersporter vermist)</v>
      </c>
      <c r="AF1035" s="39"/>
      <c r="AG1035" s="39" t="s">
        <v>1560</v>
      </c>
      <c r="AH1035" s="39" t="s">
        <v>1561</v>
      </c>
      <c r="AI1035" s="39" t="s">
        <v>1561</v>
      </c>
      <c r="AJ1035" s="39" t="s">
        <v>1613</v>
      </c>
      <c r="AK1035" s="39" t="s">
        <v>1613</v>
      </c>
      <c r="AL1035" s="15"/>
      <c r="AM1035" s="15" t="s">
        <v>12486</v>
      </c>
      <c r="AN1035" s="15" t="s">
        <v>12490</v>
      </c>
      <c r="AO1035" s="39"/>
      <c r="AP1035" s="89">
        <f t="shared" si="83"/>
        <v>20</v>
      </c>
      <c r="AQ1035" s="13" t="str">
        <f t="shared" si="84"/>
        <v>Probl. schip/WaterspWatersporter vermist</v>
      </c>
    </row>
    <row r="1036" spans="1:43" x14ac:dyDescent="0.25">
      <c r="A1036" s="15" t="s">
        <v>4267</v>
      </c>
      <c r="B1036" s="15" t="s">
        <v>1608</v>
      </c>
      <c r="C1036" s="15">
        <v>1</v>
      </c>
      <c r="D1036" s="15" t="s">
        <v>4268</v>
      </c>
      <c r="E1036" s="94">
        <v>200005254</v>
      </c>
      <c r="F1036" s="15">
        <v>200005298</v>
      </c>
      <c r="G1036" s="15" t="s">
        <v>4269</v>
      </c>
      <c r="H1036" s="15" t="s">
        <v>4269</v>
      </c>
      <c r="I1036" s="15" t="s">
        <v>4269</v>
      </c>
      <c r="J1036" s="15"/>
      <c r="K1036" s="15"/>
      <c r="L1036" s="15"/>
      <c r="M1036" s="15"/>
      <c r="N1036" s="15"/>
      <c r="O1036" s="15"/>
      <c r="P1036" s="15"/>
      <c r="Q1036" s="15"/>
      <c r="R1036" s="15"/>
      <c r="S1036" s="15" t="s">
        <v>1933</v>
      </c>
      <c r="T1036" s="38">
        <v>11</v>
      </c>
      <c r="U1036" s="95"/>
      <c r="V1036" s="95"/>
      <c r="W1036" s="95"/>
      <c r="X1036" s="95"/>
      <c r="Y1036" s="95"/>
      <c r="Z1036" s="15"/>
      <c r="AA1036" s="15"/>
      <c r="AB1036" s="39">
        <f t="shared" si="80"/>
        <v>14</v>
      </c>
      <c r="AC1036" s="39">
        <f t="shared" si="81"/>
        <v>20</v>
      </c>
      <c r="AD1036" s="96" t="s">
        <v>1512</v>
      </c>
      <c r="AE1036" s="15" t="str">
        <f t="shared" si="82"/>
        <v/>
      </c>
      <c r="AF1036" s="39"/>
      <c r="AG1036" s="39" t="s">
        <v>1560</v>
      </c>
      <c r="AH1036" s="39" t="s">
        <v>1561</v>
      </c>
      <c r="AI1036" s="39" t="s">
        <v>1561</v>
      </c>
      <c r="AJ1036" s="39" t="s">
        <v>1561</v>
      </c>
      <c r="AK1036" s="39" t="s">
        <v>1561</v>
      </c>
      <c r="AL1036" s="15"/>
      <c r="AM1036" s="15"/>
      <c r="AN1036" s="15"/>
      <c r="AO1036" s="39"/>
      <c r="AP1036" s="89">
        <f t="shared" si="83"/>
        <v>0</v>
      </c>
      <c r="AQ1036" s="13" t="str">
        <f t="shared" si="84"/>
        <v>Procedure Ambu&lt;landelijk invullen&gt;</v>
      </c>
    </row>
    <row r="1037" spans="1:43" x14ac:dyDescent="0.25">
      <c r="A1037" s="15" t="s">
        <v>4270</v>
      </c>
      <c r="B1037" s="15" t="s">
        <v>1608</v>
      </c>
      <c r="C1037" s="15">
        <v>1</v>
      </c>
      <c r="D1037" s="15" t="s">
        <v>4268</v>
      </c>
      <c r="E1037" s="94">
        <v>200005253</v>
      </c>
      <c r="F1037" s="15">
        <v>200005364</v>
      </c>
      <c r="G1037" s="15" t="s">
        <v>4271</v>
      </c>
      <c r="H1037" s="15" t="s">
        <v>4271</v>
      </c>
      <c r="I1037" s="15" t="s">
        <v>4271</v>
      </c>
      <c r="J1037" s="15"/>
      <c r="K1037" s="15"/>
      <c r="L1037" s="15"/>
      <c r="M1037" s="15"/>
      <c r="N1037" s="15"/>
      <c r="O1037" s="15"/>
      <c r="P1037" s="15"/>
      <c r="Q1037" s="15"/>
      <c r="R1037" s="15"/>
      <c r="S1037" s="15" t="s">
        <v>2365</v>
      </c>
      <c r="T1037" s="38">
        <v>15</v>
      </c>
      <c r="U1037" s="95"/>
      <c r="V1037" s="95"/>
      <c r="W1037" s="95"/>
      <c r="X1037" s="95"/>
      <c r="Y1037" s="95"/>
      <c r="Z1037" s="15"/>
      <c r="AA1037" s="15"/>
      <c r="AB1037" s="39">
        <f t="shared" si="80"/>
        <v>13</v>
      </c>
      <c r="AC1037" s="39">
        <f t="shared" si="81"/>
        <v>20</v>
      </c>
      <c r="AD1037" s="96" t="s">
        <v>1512</v>
      </c>
      <c r="AE1037" s="15" t="str">
        <f>IF(CONCATENATE(IF(AI1037="Ja",IF(AL1037&gt;0,AL1037,W1037),""),IF(OR(IF(AK1037="Ja",IF(AM1037&gt;0,AM1037,Z1037),"")="",IF(AI1037="Ja",IF(AL1037&gt;0,AL1037,W1037),"")=""),"",": "),IF(AK1037="Ja",IF(AM1037&gt;0,AM1037,Z1037),""))="","",CONCATENATE("(",CONCATENATE(IF(AI1037="Ja",IF(AL1037&gt;0,AL1037,W1037),""),IF(OR(IF(AK1037="Ja",IF(AM1037&gt;0,AM1037,Z1037),"")="",IF(AI1037="Ja",IF(AL1037&gt;0,AL1037,W1037),"")=""),"",": "),IF(AK1037="Ja",IF(AM1037&gt;0,AM1037,Z1037),"")),")"))</f>
        <v/>
      </c>
      <c r="AF1037" s="39"/>
      <c r="AG1037" s="39" t="s">
        <v>1560</v>
      </c>
      <c r="AH1037" s="39" t="s">
        <v>1561</v>
      </c>
      <c r="AI1037" s="39" t="s">
        <v>1561</v>
      </c>
      <c r="AJ1037" s="39" t="s">
        <v>1561</v>
      </c>
      <c r="AK1037" s="39" t="s">
        <v>1561</v>
      </c>
      <c r="AL1037" s="15"/>
      <c r="AM1037" s="15"/>
      <c r="AN1037" s="15"/>
      <c r="AO1037" s="39"/>
      <c r="AP1037" s="89">
        <f t="shared" si="83"/>
        <v>0</v>
      </c>
    </row>
    <row r="1038" spans="1:43" x14ac:dyDescent="0.25">
      <c r="A1038" s="15" t="s">
        <v>4272</v>
      </c>
      <c r="B1038" s="15" t="s">
        <v>1608</v>
      </c>
      <c r="C1038" s="15">
        <v>1</v>
      </c>
      <c r="D1038" s="15" t="s">
        <v>4268</v>
      </c>
      <c r="E1038" s="94">
        <v>200005299</v>
      </c>
      <c r="F1038" s="15">
        <v>200005300</v>
      </c>
      <c r="G1038" s="15" t="s">
        <v>4273</v>
      </c>
      <c r="H1038" s="15" t="s">
        <v>4273</v>
      </c>
      <c r="I1038" s="15" t="s">
        <v>4273</v>
      </c>
      <c r="J1038" s="15"/>
      <c r="K1038" s="15"/>
      <c r="L1038" s="15"/>
      <c r="M1038" s="15"/>
      <c r="N1038" s="15"/>
      <c r="O1038" s="15"/>
      <c r="P1038" s="15"/>
      <c r="Q1038" s="15"/>
      <c r="R1038" s="15"/>
      <c r="S1038" s="15" t="s">
        <v>187</v>
      </c>
      <c r="T1038" s="38">
        <v>15</v>
      </c>
      <c r="U1038" s="95"/>
      <c r="V1038" s="95"/>
      <c r="W1038" s="95"/>
      <c r="X1038" s="95"/>
      <c r="Y1038" s="95"/>
      <c r="Z1038" s="15"/>
      <c r="AA1038" s="15"/>
      <c r="AB1038" s="39">
        <f t="shared" si="80"/>
        <v>15</v>
      </c>
      <c r="AC1038" s="39">
        <f t="shared" si="81"/>
        <v>20</v>
      </c>
      <c r="AD1038" s="96" t="s">
        <v>1512</v>
      </c>
      <c r="AE1038" s="15" t="str">
        <f t="shared" ref="AE1038:AE1101" si="85">IF(CONCATENATE(IF(AI1038="Ja",IF(AL1038&gt;0,AL1038,A1038),""),IF(OR(IF(AK1038="Ja",IF(AM1038&gt;0,AM1038,D1038),"")="",IF(AI1038="Ja",IF(AL1038&gt;0,AL1038,A1038),"")=""),"",": "),IF(AK1038="Ja",IF(AM1038&gt;0,AM1038,D1038),""))="","",CONCATENATE("(",CONCATENATE(IF(AI1038="Ja",IF(AL1038&gt;0,AL1038,A1038),""),IF(OR(IF(AK1038="Ja",IF(AM1038&gt;0,AM1038,D1038),"")="",IF(AI1038="Ja",IF(AL1038&gt;0,AL1038,A1038),"")=""),"",": "),IF(AK1038="Ja",IF(AM1038&gt;0,AM1038,D1038),"")),")"))</f>
        <v/>
      </c>
      <c r="AF1038" s="39"/>
      <c r="AG1038" s="39" t="s">
        <v>1560</v>
      </c>
      <c r="AH1038" s="39" t="s">
        <v>1561</v>
      </c>
      <c r="AI1038" s="39" t="s">
        <v>1561</v>
      </c>
      <c r="AJ1038" s="39" t="s">
        <v>1561</v>
      </c>
      <c r="AK1038" s="39" t="s">
        <v>1561</v>
      </c>
      <c r="AL1038" s="15"/>
      <c r="AM1038" s="15"/>
      <c r="AN1038" s="15"/>
      <c r="AO1038" s="39"/>
      <c r="AP1038" s="89">
        <f t="shared" si="83"/>
        <v>0</v>
      </c>
      <c r="AQ1038" s="13" t="str">
        <f t="shared" ref="AQ1038:AQ1101" si="86">CONCATENATE(A1038,D1038)</f>
        <v>Procedure Multi&lt;landelijk invullen&gt;</v>
      </c>
    </row>
    <row r="1039" spans="1:43" x14ac:dyDescent="0.25">
      <c r="A1039" s="15" t="s">
        <v>4274</v>
      </c>
      <c r="B1039" s="15" t="s">
        <v>1608</v>
      </c>
      <c r="C1039" s="15">
        <v>1</v>
      </c>
      <c r="D1039" s="15" t="s">
        <v>4275</v>
      </c>
      <c r="E1039" s="94">
        <v>200005061</v>
      </c>
      <c r="F1039" s="15">
        <v>200005062</v>
      </c>
      <c r="G1039" s="15" t="s">
        <v>4276</v>
      </c>
      <c r="H1039" s="15" t="s">
        <v>4276</v>
      </c>
      <c r="I1039" s="15" t="s">
        <v>4276</v>
      </c>
      <c r="J1039" s="15">
        <v>30</v>
      </c>
      <c r="K1039" s="15"/>
      <c r="L1039" s="15"/>
      <c r="M1039" s="15" t="s">
        <v>4277</v>
      </c>
      <c r="N1039" s="15" t="s">
        <v>4277</v>
      </c>
      <c r="O1039" s="15" t="s">
        <v>4277</v>
      </c>
      <c r="P1039" s="15"/>
      <c r="Q1039" s="15"/>
      <c r="R1039" s="15"/>
      <c r="S1039" s="15" t="s">
        <v>1568</v>
      </c>
      <c r="T1039" s="38">
        <v>6</v>
      </c>
      <c r="U1039" s="95"/>
      <c r="V1039" s="95"/>
      <c r="W1039" s="95"/>
      <c r="X1039" s="95"/>
      <c r="Y1039" s="95"/>
      <c r="Z1039" s="15"/>
      <c r="AA1039" s="15"/>
      <c r="AB1039" s="39">
        <f t="shared" si="80"/>
        <v>13</v>
      </c>
      <c r="AC1039" s="39">
        <f t="shared" si="81"/>
        <v>4</v>
      </c>
      <c r="AD1039" s="96" t="s">
        <v>4278</v>
      </c>
      <c r="AE1039" s="15" t="str">
        <f t="shared" si="85"/>
        <v/>
      </c>
      <c r="AF1039" s="39"/>
      <c r="AG1039" s="39" t="s">
        <v>1560</v>
      </c>
      <c r="AH1039" s="39" t="s">
        <v>1561</v>
      </c>
      <c r="AI1039" s="39" t="s">
        <v>1561</v>
      </c>
      <c r="AJ1039" s="39" t="s">
        <v>1561</v>
      </c>
      <c r="AK1039" s="39" t="s">
        <v>1561</v>
      </c>
      <c r="AL1039" s="15"/>
      <c r="AM1039" s="15"/>
      <c r="AN1039" s="15"/>
      <c r="AO1039" s="39"/>
      <c r="AP1039" s="89">
        <f t="shared" si="83"/>
        <v>0</v>
      </c>
      <c r="AQ1039" s="13" t="str">
        <f t="shared" si="86"/>
        <v>Procedure PolAmok</v>
      </c>
    </row>
    <row r="1040" spans="1:43" x14ac:dyDescent="0.25">
      <c r="A1040" s="15" t="s">
        <v>4274</v>
      </c>
      <c r="B1040" s="15" t="s">
        <v>1608</v>
      </c>
      <c r="C1040" s="15">
        <v>2</v>
      </c>
      <c r="D1040" s="15" t="s">
        <v>4279</v>
      </c>
      <c r="E1040" s="94">
        <v>200005061</v>
      </c>
      <c r="F1040" s="15">
        <v>200005274</v>
      </c>
      <c r="G1040" s="15" t="s">
        <v>4276</v>
      </c>
      <c r="H1040" s="15" t="s">
        <v>4276</v>
      </c>
      <c r="I1040" s="15" t="s">
        <v>4276</v>
      </c>
      <c r="J1040" s="15">
        <v>30</v>
      </c>
      <c r="K1040" s="15"/>
      <c r="L1040" s="15"/>
      <c r="M1040" s="15" t="s">
        <v>4280</v>
      </c>
      <c r="N1040" s="15" t="s">
        <v>4280</v>
      </c>
      <c r="O1040" s="15" t="s">
        <v>4280</v>
      </c>
      <c r="P1040" s="15"/>
      <c r="Q1040" s="15"/>
      <c r="R1040" s="15"/>
      <c r="S1040" s="15" t="s">
        <v>1568</v>
      </c>
      <c r="T1040" s="38">
        <v>6</v>
      </c>
      <c r="U1040" s="95"/>
      <c r="V1040" s="95"/>
      <c r="W1040" s="95"/>
      <c r="X1040" s="95"/>
      <c r="Y1040" s="95"/>
      <c r="Z1040" s="15"/>
      <c r="AA1040" s="15"/>
      <c r="AB1040" s="39">
        <f t="shared" si="80"/>
        <v>13</v>
      </c>
      <c r="AC1040" s="39">
        <f t="shared" si="81"/>
        <v>4</v>
      </c>
      <c r="AD1040" s="96" t="s">
        <v>4281</v>
      </c>
      <c r="AE1040" s="15" t="str">
        <f t="shared" si="85"/>
        <v/>
      </c>
      <c r="AF1040" s="39"/>
      <c r="AG1040" s="39" t="s">
        <v>1560</v>
      </c>
      <c r="AH1040" s="39" t="s">
        <v>1561</v>
      </c>
      <c r="AI1040" s="39" t="s">
        <v>1561</v>
      </c>
      <c r="AJ1040" s="39" t="s">
        <v>1561</v>
      </c>
      <c r="AK1040" s="39" t="s">
        <v>1561</v>
      </c>
      <c r="AL1040" s="15"/>
      <c r="AM1040" s="15"/>
      <c r="AN1040" s="15"/>
      <c r="AO1040" s="39"/>
      <c r="AP1040" s="89">
        <f t="shared" si="83"/>
        <v>0</v>
      </c>
      <c r="AQ1040" s="13" t="str">
        <f t="shared" si="86"/>
        <v>Procedure PolBTGV</v>
      </c>
    </row>
    <row r="1041" spans="1:43" x14ac:dyDescent="0.25">
      <c r="A1041" s="15" t="s">
        <v>4274</v>
      </c>
      <c r="B1041" s="15" t="s">
        <v>1608</v>
      </c>
      <c r="C1041" s="15">
        <v>3</v>
      </c>
      <c r="D1041" s="15" t="s">
        <v>4282</v>
      </c>
      <c r="E1041" s="94">
        <v>200005061</v>
      </c>
      <c r="F1041" s="15">
        <v>200032801</v>
      </c>
      <c r="G1041" s="15" t="s">
        <v>4276</v>
      </c>
      <c r="H1041" s="15" t="s">
        <v>4276</v>
      </c>
      <c r="I1041" s="15" t="s">
        <v>4276</v>
      </c>
      <c r="J1041" s="15">
        <v>30</v>
      </c>
      <c r="K1041" s="15"/>
      <c r="L1041" s="15"/>
      <c r="M1041" s="15" t="s">
        <v>4283</v>
      </c>
      <c r="N1041" s="15" t="s">
        <v>4283</v>
      </c>
      <c r="O1041" s="15" t="s">
        <v>4283</v>
      </c>
      <c r="P1041" s="15"/>
      <c r="Q1041" s="15"/>
      <c r="R1041" s="15"/>
      <c r="S1041" s="15" t="s">
        <v>1568</v>
      </c>
      <c r="T1041" s="38">
        <v>6</v>
      </c>
      <c r="U1041" s="95"/>
      <c r="V1041" s="95"/>
      <c r="W1041" s="95"/>
      <c r="X1041" s="95"/>
      <c r="Y1041" s="95"/>
      <c r="Z1041" s="15"/>
      <c r="AA1041" s="15"/>
      <c r="AB1041" s="39">
        <f t="shared" si="80"/>
        <v>13</v>
      </c>
      <c r="AC1041" s="39">
        <f t="shared" si="81"/>
        <v>5</v>
      </c>
      <c r="AD1041" s="96" t="s">
        <v>4284</v>
      </c>
      <c r="AE1041" s="15" t="str">
        <f t="shared" si="85"/>
        <v/>
      </c>
      <c r="AF1041" s="39"/>
      <c r="AG1041" s="39" t="s">
        <v>1560</v>
      </c>
      <c r="AH1041" s="39" t="s">
        <v>1561</v>
      </c>
      <c r="AI1041" s="39" t="s">
        <v>1561</v>
      </c>
      <c r="AJ1041" s="39" t="s">
        <v>1561</v>
      </c>
      <c r="AK1041" s="39" t="s">
        <v>1561</v>
      </c>
      <c r="AL1041" s="15"/>
      <c r="AM1041" s="15"/>
      <c r="AN1041" s="15"/>
      <c r="AO1041" s="39"/>
      <c r="AP1041" s="89">
        <f t="shared" si="83"/>
        <v>0</v>
      </c>
      <c r="AQ1041" s="13" t="str">
        <f t="shared" si="86"/>
        <v>Procedure PolINRAP</v>
      </c>
    </row>
    <row r="1042" spans="1:43" x14ac:dyDescent="0.25">
      <c r="A1042" s="15" t="s">
        <v>4274</v>
      </c>
      <c r="B1042" s="15" t="s">
        <v>1608</v>
      </c>
      <c r="C1042" s="15">
        <v>4</v>
      </c>
      <c r="D1042" s="15" t="s">
        <v>4285</v>
      </c>
      <c r="E1042" s="94">
        <v>200005061</v>
      </c>
      <c r="F1042" s="15">
        <v>200040157</v>
      </c>
      <c r="G1042" s="15" t="s">
        <v>4276</v>
      </c>
      <c r="H1042" s="15" t="s">
        <v>4276</v>
      </c>
      <c r="I1042" s="15" t="s">
        <v>4276</v>
      </c>
      <c r="J1042" s="15">
        <v>30</v>
      </c>
      <c r="K1042" s="15"/>
      <c r="L1042" s="15"/>
      <c r="M1042" s="15" t="s">
        <v>12003</v>
      </c>
      <c r="N1042" s="15" t="s">
        <v>12003</v>
      </c>
      <c r="O1042" s="15" t="s">
        <v>12003</v>
      </c>
      <c r="P1042" s="15"/>
      <c r="Q1042" s="15"/>
      <c r="R1042" s="15"/>
      <c r="S1042" s="15" t="s">
        <v>1568</v>
      </c>
      <c r="T1042" s="38">
        <v>6</v>
      </c>
      <c r="U1042" s="95"/>
      <c r="V1042" s="95"/>
      <c r="W1042" s="95"/>
      <c r="X1042" s="95"/>
      <c r="Y1042" s="95"/>
      <c r="Z1042" s="15"/>
      <c r="AA1042" s="15"/>
      <c r="AB1042" s="39">
        <f t="shared" si="80"/>
        <v>13</v>
      </c>
      <c r="AC1042" s="39">
        <f t="shared" si="81"/>
        <v>19</v>
      </c>
      <c r="AD1042" s="96" t="s">
        <v>4286</v>
      </c>
      <c r="AE1042" s="15" t="str">
        <f t="shared" si="85"/>
        <v/>
      </c>
      <c r="AF1042" s="39"/>
      <c r="AG1042" s="39" t="s">
        <v>1560</v>
      </c>
      <c r="AH1042" s="39" t="s">
        <v>1561</v>
      </c>
      <c r="AI1042" s="39" t="s">
        <v>1561</v>
      </c>
      <c r="AJ1042" s="39" t="s">
        <v>1561</v>
      </c>
      <c r="AK1042" s="39" t="s">
        <v>1561</v>
      </c>
      <c r="AL1042" s="15"/>
      <c r="AM1042" s="15"/>
      <c r="AN1042" s="15"/>
      <c r="AO1042" s="39"/>
      <c r="AP1042" s="89">
        <f t="shared" si="83"/>
        <v>0</v>
      </c>
      <c r="AQ1042" s="13" t="str">
        <f t="shared" si="86"/>
        <v>Procedure PolManhunt scenario 1A</v>
      </c>
    </row>
    <row r="1043" spans="1:43" x14ac:dyDescent="0.25">
      <c r="A1043" s="15" t="s">
        <v>4274</v>
      </c>
      <c r="B1043" s="15" t="s">
        <v>1608</v>
      </c>
      <c r="C1043" s="15">
        <v>5</v>
      </c>
      <c r="D1043" s="15" t="s">
        <v>4287</v>
      </c>
      <c r="E1043" s="94">
        <v>200005061</v>
      </c>
      <c r="F1043" s="15">
        <v>200040158</v>
      </c>
      <c r="G1043" s="15" t="s">
        <v>4276</v>
      </c>
      <c r="H1043" s="15" t="s">
        <v>4276</v>
      </c>
      <c r="I1043" s="15" t="s">
        <v>4276</v>
      </c>
      <c r="J1043" s="15">
        <v>30</v>
      </c>
      <c r="K1043" s="15"/>
      <c r="L1043" s="15"/>
      <c r="M1043" s="15" t="s">
        <v>12004</v>
      </c>
      <c r="N1043" s="15" t="s">
        <v>12004</v>
      </c>
      <c r="O1043" s="15" t="s">
        <v>12004</v>
      </c>
      <c r="P1043" s="15"/>
      <c r="Q1043" s="15"/>
      <c r="R1043" s="15"/>
      <c r="S1043" s="15" t="s">
        <v>1568</v>
      </c>
      <c r="T1043" s="38">
        <v>6</v>
      </c>
      <c r="U1043" s="95"/>
      <c r="V1043" s="95"/>
      <c r="W1043" s="95"/>
      <c r="X1043" s="95"/>
      <c r="Y1043" s="95"/>
      <c r="Z1043" s="15"/>
      <c r="AA1043" s="15"/>
      <c r="AB1043" s="39">
        <f t="shared" si="80"/>
        <v>13</v>
      </c>
      <c r="AC1043" s="39">
        <f t="shared" si="81"/>
        <v>19</v>
      </c>
      <c r="AD1043" s="96" t="s">
        <v>4288</v>
      </c>
      <c r="AE1043" s="15" t="str">
        <f t="shared" si="85"/>
        <v/>
      </c>
      <c r="AF1043" s="39"/>
      <c r="AG1043" s="39" t="s">
        <v>1560</v>
      </c>
      <c r="AH1043" s="39" t="s">
        <v>1561</v>
      </c>
      <c r="AI1043" s="39" t="s">
        <v>1561</v>
      </c>
      <c r="AJ1043" s="39" t="s">
        <v>1561</v>
      </c>
      <c r="AK1043" s="39" t="s">
        <v>1561</v>
      </c>
      <c r="AL1043" s="15"/>
      <c r="AM1043" s="15"/>
      <c r="AN1043" s="15"/>
      <c r="AO1043" s="39"/>
      <c r="AP1043" s="89">
        <f t="shared" si="83"/>
        <v>0</v>
      </c>
      <c r="AQ1043" s="13" t="str">
        <f t="shared" si="86"/>
        <v>Procedure PolManhunt scenario 1B</v>
      </c>
    </row>
    <row r="1044" spans="1:43" x14ac:dyDescent="0.25">
      <c r="A1044" s="15" t="s">
        <v>4274</v>
      </c>
      <c r="B1044" s="15" t="s">
        <v>1608</v>
      </c>
      <c r="C1044" s="15">
        <v>6</v>
      </c>
      <c r="D1044" s="15" t="s">
        <v>4289</v>
      </c>
      <c r="E1044" s="94">
        <v>200005061</v>
      </c>
      <c r="F1044" s="15">
        <v>200040155</v>
      </c>
      <c r="G1044" s="15" t="s">
        <v>4276</v>
      </c>
      <c r="H1044" s="15" t="s">
        <v>4276</v>
      </c>
      <c r="I1044" s="15" t="s">
        <v>4276</v>
      </c>
      <c r="J1044" s="15">
        <v>30</v>
      </c>
      <c r="K1044" s="15"/>
      <c r="L1044" s="15"/>
      <c r="M1044" s="15" t="s">
        <v>12005</v>
      </c>
      <c r="N1044" s="15" t="s">
        <v>12005</v>
      </c>
      <c r="O1044" s="15" t="s">
        <v>12005</v>
      </c>
      <c r="P1044" s="15"/>
      <c r="Q1044" s="15"/>
      <c r="R1044" s="15"/>
      <c r="S1044" s="15" t="s">
        <v>1568</v>
      </c>
      <c r="T1044" s="38">
        <v>6</v>
      </c>
      <c r="U1044" s="95"/>
      <c r="V1044" s="95"/>
      <c r="W1044" s="95"/>
      <c r="X1044" s="95"/>
      <c r="Y1044" s="95"/>
      <c r="Z1044" s="15"/>
      <c r="AA1044" s="15"/>
      <c r="AB1044" s="39">
        <f t="shared" si="80"/>
        <v>13</v>
      </c>
      <c r="AC1044" s="39">
        <f t="shared" si="81"/>
        <v>19</v>
      </c>
      <c r="AD1044" s="96" t="s">
        <v>4290</v>
      </c>
      <c r="AE1044" s="15" t="str">
        <f t="shared" si="85"/>
        <v/>
      </c>
      <c r="AF1044" s="39"/>
      <c r="AG1044" s="39" t="s">
        <v>1560</v>
      </c>
      <c r="AH1044" s="39" t="s">
        <v>1561</v>
      </c>
      <c r="AI1044" s="39" t="s">
        <v>1561</v>
      </c>
      <c r="AJ1044" s="39" t="s">
        <v>1561</v>
      </c>
      <c r="AK1044" s="39" t="s">
        <v>1561</v>
      </c>
      <c r="AL1044" s="15"/>
      <c r="AM1044" s="15"/>
      <c r="AN1044" s="15"/>
      <c r="AO1044" s="39"/>
      <c r="AP1044" s="89">
        <f t="shared" si="83"/>
        <v>0</v>
      </c>
      <c r="AQ1044" s="13" t="str">
        <f t="shared" si="86"/>
        <v>Procedure PolManhunt scenario 2A</v>
      </c>
    </row>
    <row r="1045" spans="1:43" x14ac:dyDescent="0.25">
      <c r="A1045" s="15" t="s">
        <v>4274</v>
      </c>
      <c r="B1045" s="15" t="s">
        <v>1608</v>
      </c>
      <c r="C1045" s="15">
        <v>7</v>
      </c>
      <c r="D1045" s="15" t="s">
        <v>4291</v>
      </c>
      <c r="E1045" s="94">
        <v>200005061</v>
      </c>
      <c r="F1045" s="15">
        <v>200040156</v>
      </c>
      <c r="G1045" s="15" t="s">
        <v>4276</v>
      </c>
      <c r="H1045" s="15" t="s">
        <v>4276</v>
      </c>
      <c r="I1045" s="15" t="s">
        <v>4276</v>
      </c>
      <c r="J1045" s="15">
        <v>30</v>
      </c>
      <c r="K1045" s="15"/>
      <c r="L1045" s="15"/>
      <c r="M1045" s="15" t="s">
        <v>12006</v>
      </c>
      <c r="N1045" s="15" t="s">
        <v>12006</v>
      </c>
      <c r="O1045" s="15" t="s">
        <v>12006</v>
      </c>
      <c r="P1045" s="15"/>
      <c r="Q1045" s="15"/>
      <c r="R1045" s="15"/>
      <c r="S1045" s="15" t="s">
        <v>1568</v>
      </c>
      <c r="T1045" s="38">
        <v>6</v>
      </c>
      <c r="U1045" s="95"/>
      <c r="V1045" s="95"/>
      <c r="W1045" s="95"/>
      <c r="X1045" s="95"/>
      <c r="Y1045" s="95"/>
      <c r="Z1045" s="15"/>
      <c r="AA1045" s="15"/>
      <c r="AB1045" s="39">
        <f t="shared" si="80"/>
        <v>13</v>
      </c>
      <c r="AC1045" s="39">
        <f t="shared" si="81"/>
        <v>19</v>
      </c>
      <c r="AD1045" s="96" t="s">
        <v>4292</v>
      </c>
      <c r="AE1045" s="15" t="str">
        <f t="shared" si="85"/>
        <v/>
      </c>
      <c r="AF1045" s="39"/>
      <c r="AG1045" s="39" t="s">
        <v>1560</v>
      </c>
      <c r="AH1045" s="39" t="s">
        <v>1561</v>
      </c>
      <c r="AI1045" s="39" t="s">
        <v>1561</v>
      </c>
      <c r="AJ1045" s="39" t="s">
        <v>1561</v>
      </c>
      <c r="AK1045" s="39" t="s">
        <v>1561</v>
      </c>
      <c r="AL1045" s="15"/>
      <c r="AM1045" s="15"/>
      <c r="AN1045" s="15"/>
      <c r="AO1045" s="39"/>
      <c r="AP1045" s="89">
        <f t="shared" si="83"/>
        <v>0</v>
      </c>
      <c r="AQ1045" s="13" t="str">
        <f t="shared" si="86"/>
        <v>Procedure PolManhunt scenario 2B</v>
      </c>
    </row>
    <row r="1046" spans="1:43" ht="30" x14ac:dyDescent="0.25">
      <c r="A1046" s="15" t="s">
        <v>4293</v>
      </c>
      <c r="B1046" s="15" t="s">
        <v>1695</v>
      </c>
      <c r="C1046" s="15">
        <v>1</v>
      </c>
      <c r="D1046" s="15" t="s">
        <v>1613</v>
      </c>
      <c r="E1046" s="94">
        <v>200012183</v>
      </c>
      <c r="F1046" s="15">
        <v>200035907</v>
      </c>
      <c r="G1046" s="15" t="s">
        <v>4294</v>
      </c>
      <c r="H1046" s="15" t="s">
        <v>4294</v>
      </c>
      <c r="I1046" s="15" t="s">
        <v>4294</v>
      </c>
      <c r="J1046" s="15"/>
      <c r="K1046" s="15"/>
      <c r="L1046" s="15"/>
      <c r="M1046" s="15" t="s">
        <v>4295</v>
      </c>
      <c r="N1046" s="15" t="s">
        <v>4295</v>
      </c>
      <c r="O1046" s="15" t="s">
        <v>4295</v>
      </c>
      <c r="P1046" s="15"/>
      <c r="Q1046" s="15"/>
      <c r="R1046" s="15"/>
      <c r="S1046" s="15"/>
      <c r="T1046" s="38"/>
      <c r="U1046" s="95"/>
      <c r="V1046" s="95" t="s">
        <v>4296</v>
      </c>
      <c r="W1046" s="95"/>
      <c r="X1046" s="95"/>
      <c r="Y1046" s="95"/>
      <c r="Z1046" s="15"/>
      <c r="AA1046" s="15"/>
      <c r="AB1046" s="39">
        <f t="shared" si="80"/>
        <v>15</v>
      </c>
      <c r="AC1046" s="39">
        <f t="shared" si="81"/>
        <v>2</v>
      </c>
      <c r="AD1046" s="96" t="s">
        <v>4297</v>
      </c>
      <c r="AE1046" s="15" t="str">
        <f t="shared" si="85"/>
        <v>(Ramp op afstand)</v>
      </c>
      <c r="AF1046" s="39"/>
      <c r="AG1046" s="39" t="s">
        <v>1560</v>
      </c>
      <c r="AH1046" s="39" t="s">
        <v>1561</v>
      </c>
      <c r="AI1046" s="39" t="s">
        <v>1561</v>
      </c>
      <c r="AJ1046" s="39" t="s">
        <v>1613</v>
      </c>
      <c r="AK1046" s="39" t="s">
        <v>1613</v>
      </c>
      <c r="AL1046" s="15"/>
      <c r="AM1046" s="15" t="s">
        <v>4293</v>
      </c>
      <c r="AN1046" s="15"/>
      <c r="AO1046" s="39"/>
      <c r="AP1046" s="89">
        <f t="shared" si="83"/>
        <v>15</v>
      </c>
      <c r="AQ1046" s="13" t="str">
        <f t="shared" si="86"/>
        <v>Ramp op afstandJa</v>
      </c>
    </row>
    <row r="1047" spans="1:43" ht="30" x14ac:dyDescent="0.25">
      <c r="A1047" s="15" t="s">
        <v>4293</v>
      </c>
      <c r="B1047" s="15" t="s">
        <v>1695</v>
      </c>
      <c r="C1047" s="15">
        <v>2</v>
      </c>
      <c r="D1047" s="15" t="s">
        <v>1561</v>
      </c>
      <c r="E1047" s="94">
        <v>200012183</v>
      </c>
      <c r="F1047" s="15">
        <v>200035908</v>
      </c>
      <c r="G1047" s="15" t="s">
        <v>4294</v>
      </c>
      <c r="H1047" s="15" t="s">
        <v>4294</v>
      </c>
      <c r="I1047" s="15" t="s">
        <v>4294</v>
      </c>
      <c r="J1047" s="15"/>
      <c r="K1047" s="15"/>
      <c r="L1047" s="15"/>
      <c r="M1047" s="15" t="s">
        <v>4298</v>
      </c>
      <c r="N1047" s="15" t="s">
        <v>4298</v>
      </c>
      <c r="O1047" s="15" t="s">
        <v>4298</v>
      </c>
      <c r="P1047" s="15"/>
      <c r="Q1047" s="15"/>
      <c r="R1047" s="15"/>
      <c r="S1047" s="15"/>
      <c r="T1047" s="38"/>
      <c r="U1047" s="95"/>
      <c r="V1047" s="95" t="s">
        <v>4296</v>
      </c>
      <c r="W1047" s="95"/>
      <c r="X1047" s="95"/>
      <c r="Y1047" s="95"/>
      <c r="Z1047" s="15"/>
      <c r="AA1047" s="15"/>
      <c r="AB1047" s="39">
        <f t="shared" si="80"/>
        <v>15</v>
      </c>
      <c r="AC1047" s="39">
        <f t="shared" si="81"/>
        <v>3</v>
      </c>
      <c r="AD1047" s="96" t="s">
        <v>4299</v>
      </c>
      <c r="AE1047" s="15" t="str">
        <f t="shared" si="85"/>
        <v/>
      </c>
      <c r="AF1047" s="39"/>
      <c r="AG1047" s="39" t="s">
        <v>1560</v>
      </c>
      <c r="AH1047" s="39" t="s">
        <v>1561</v>
      </c>
      <c r="AI1047" s="39" t="s">
        <v>1561</v>
      </c>
      <c r="AJ1047" s="39" t="s">
        <v>1613</v>
      </c>
      <c r="AK1047" s="39" t="s">
        <v>1561</v>
      </c>
      <c r="AL1047" s="15"/>
      <c r="AM1047" s="15"/>
      <c r="AN1047" s="15"/>
      <c r="AO1047" s="39"/>
      <c r="AP1047" s="89">
        <f t="shared" si="83"/>
        <v>0</v>
      </c>
      <c r="AQ1047" s="13" t="str">
        <f t="shared" si="86"/>
        <v>Ramp op afstandNee</v>
      </c>
    </row>
    <row r="1048" spans="1:43" ht="45" x14ac:dyDescent="0.25">
      <c r="A1048" s="15" t="s">
        <v>4300</v>
      </c>
      <c r="B1048" s="15" t="s">
        <v>1628</v>
      </c>
      <c r="C1048" s="15">
        <v>1</v>
      </c>
      <c r="D1048" s="15" t="s">
        <v>4301</v>
      </c>
      <c r="E1048" s="94">
        <v>200000364</v>
      </c>
      <c r="F1048" s="15">
        <v>200000672</v>
      </c>
      <c r="G1048" s="15" t="s">
        <v>4302</v>
      </c>
      <c r="H1048" s="15" t="s">
        <v>4302</v>
      </c>
      <c r="I1048" s="15" t="s">
        <v>4302</v>
      </c>
      <c r="J1048" s="15"/>
      <c r="K1048" s="15"/>
      <c r="L1048" s="15"/>
      <c r="M1048" s="15" t="s">
        <v>4303</v>
      </c>
      <c r="N1048" s="15" t="s">
        <v>4303</v>
      </c>
      <c r="O1048" s="15" t="s">
        <v>4303</v>
      </c>
      <c r="P1048" s="15"/>
      <c r="Q1048" s="15"/>
      <c r="R1048" s="15"/>
      <c r="S1048" s="15" t="s">
        <v>1765</v>
      </c>
      <c r="T1048" s="38">
        <v>10</v>
      </c>
      <c r="U1048" s="95"/>
      <c r="V1048" s="95"/>
      <c r="W1048" s="95" t="s">
        <v>4304</v>
      </c>
      <c r="X1048" s="95"/>
      <c r="Y1048" s="95"/>
      <c r="Z1048" s="15"/>
      <c r="AA1048" s="15"/>
      <c r="AB1048" s="39">
        <f t="shared" si="80"/>
        <v>12</v>
      </c>
      <c r="AC1048" s="39">
        <f t="shared" si="81"/>
        <v>12</v>
      </c>
      <c r="AD1048" s="96" t="s">
        <v>4305</v>
      </c>
      <c r="AE1048" s="15" t="str">
        <f t="shared" si="85"/>
        <v/>
      </c>
      <c r="AF1048" s="39"/>
      <c r="AG1048" s="39" t="s">
        <v>1560</v>
      </c>
      <c r="AH1048" s="39" t="s">
        <v>1561</v>
      </c>
      <c r="AI1048" s="39" t="s">
        <v>1561</v>
      </c>
      <c r="AJ1048" s="39" t="s">
        <v>1561</v>
      </c>
      <c r="AK1048" s="39" t="s">
        <v>1561</v>
      </c>
      <c r="AL1048" s="15"/>
      <c r="AM1048" s="15"/>
      <c r="AN1048" s="15"/>
      <c r="AO1048" s="39"/>
      <c r="AP1048" s="89">
        <f t="shared" si="83"/>
        <v>0</v>
      </c>
      <c r="AQ1048" s="13" t="str">
        <f t="shared" si="86"/>
        <v>Reinigen vanGemeente weg</v>
      </c>
    </row>
    <row r="1049" spans="1:43" ht="45" x14ac:dyDescent="0.25">
      <c r="A1049" s="15" t="s">
        <v>4300</v>
      </c>
      <c r="B1049" s="15" t="s">
        <v>1628</v>
      </c>
      <c r="C1049" s="15">
        <v>2</v>
      </c>
      <c r="D1049" s="15" t="s">
        <v>4306</v>
      </c>
      <c r="E1049" s="94">
        <v>200000364</v>
      </c>
      <c r="F1049" s="15">
        <v>200000673</v>
      </c>
      <c r="G1049" s="15" t="s">
        <v>4302</v>
      </c>
      <c r="H1049" s="15" t="s">
        <v>4302</v>
      </c>
      <c r="I1049" s="15" t="s">
        <v>4302</v>
      </c>
      <c r="J1049" s="15"/>
      <c r="K1049" s="15"/>
      <c r="L1049" s="15"/>
      <c r="M1049" s="15" t="s">
        <v>4307</v>
      </c>
      <c r="N1049" s="15" t="s">
        <v>4307</v>
      </c>
      <c r="O1049" s="15" t="s">
        <v>4307</v>
      </c>
      <c r="P1049" s="15"/>
      <c r="Q1049" s="15"/>
      <c r="R1049" s="15"/>
      <c r="S1049" s="15" t="s">
        <v>1765</v>
      </c>
      <c r="T1049" s="38">
        <v>10</v>
      </c>
      <c r="U1049" s="95"/>
      <c r="V1049" s="95"/>
      <c r="W1049" s="95" t="s">
        <v>4304</v>
      </c>
      <c r="X1049" s="95"/>
      <c r="Y1049" s="95"/>
      <c r="Z1049" s="15"/>
      <c r="AA1049" s="15"/>
      <c r="AB1049" s="39">
        <f t="shared" si="80"/>
        <v>12</v>
      </c>
      <c r="AC1049" s="39">
        <f t="shared" si="81"/>
        <v>15</v>
      </c>
      <c r="AD1049" s="96" t="s">
        <v>4308</v>
      </c>
      <c r="AE1049" s="15" t="str">
        <f t="shared" si="85"/>
        <v/>
      </c>
      <c r="AF1049" s="39"/>
      <c r="AG1049" s="39" t="s">
        <v>1560</v>
      </c>
      <c r="AH1049" s="39" t="s">
        <v>1561</v>
      </c>
      <c r="AI1049" s="39" t="s">
        <v>1561</v>
      </c>
      <c r="AJ1049" s="39" t="s">
        <v>1561</v>
      </c>
      <c r="AK1049" s="39" t="s">
        <v>1561</v>
      </c>
      <c r="AL1049" s="15"/>
      <c r="AM1049" s="15"/>
      <c r="AN1049" s="15"/>
      <c r="AO1049" s="39"/>
      <c r="AP1049" s="89">
        <f t="shared" si="83"/>
        <v>0</v>
      </c>
      <c r="AQ1049" s="13" t="str">
        <f t="shared" si="86"/>
        <v>Reinigen vanProvinciale weg</v>
      </c>
    </row>
    <row r="1050" spans="1:43" ht="45" x14ac:dyDescent="0.25">
      <c r="A1050" s="15" t="s">
        <v>4300</v>
      </c>
      <c r="B1050" s="15" t="s">
        <v>1628</v>
      </c>
      <c r="C1050" s="15">
        <v>3</v>
      </c>
      <c r="D1050" s="15" t="s">
        <v>4309</v>
      </c>
      <c r="E1050" s="94">
        <v>200000364</v>
      </c>
      <c r="F1050" s="15">
        <v>200000674</v>
      </c>
      <c r="G1050" s="15" t="s">
        <v>4302</v>
      </c>
      <c r="H1050" s="15" t="s">
        <v>4302</v>
      </c>
      <c r="I1050" s="15" t="s">
        <v>4302</v>
      </c>
      <c r="J1050" s="15"/>
      <c r="K1050" s="15"/>
      <c r="L1050" s="15"/>
      <c r="M1050" s="15" t="s">
        <v>4310</v>
      </c>
      <c r="N1050" s="15" t="s">
        <v>4310</v>
      </c>
      <c r="O1050" s="15" t="s">
        <v>4310</v>
      </c>
      <c r="P1050" s="15"/>
      <c r="Q1050" s="15"/>
      <c r="R1050" s="15"/>
      <c r="S1050" s="15" t="s">
        <v>1765</v>
      </c>
      <c r="T1050" s="38">
        <v>10</v>
      </c>
      <c r="U1050" s="95"/>
      <c r="V1050" s="95"/>
      <c r="W1050" s="95" t="s">
        <v>4304</v>
      </c>
      <c r="X1050" s="95"/>
      <c r="Y1050" s="95"/>
      <c r="Z1050" s="15"/>
      <c r="AA1050" s="15"/>
      <c r="AB1050" s="39">
        <f t="shared" si="80"/>
        <v>12</v>
      </c>
      <c r="AC1050" s="39">
        <f t="shared" si="81"/>
        <v>8</v>
      </c>
      <c r="AD1050" s="96" t="s">
        <v>4311</v>
      </c>
      <c r="AE1050" s="15" t="str">
        <f t="shared" si="85"/>
        <v/>
      </c>
      <c r="AF1050" s="39"/>
      <c r="AG1050" s="39" t="s">
        <v>1560</v>
      </c>
      <c r="AH1050" s="39" t="s">
        <v>1561</v>
      </c>
      <c r="AI1050" s="39" t="s">
        <v>1561</v>
      </c>
      <c r="AJ1050" s="39" t="s">
        <v>1561</v>
      </c>
      <c r="AK1050" s="39" t="s">
        <v>1561</v>
      </c>
      <c r="AL1050" s="15"/>
      <c r="AM1050" s="15"/>
      <c r="AN1050" s="15"/>
      <c r="AO1050" s="39"/>
      <c r="AP1050" s="89">
        <f t="shared" si="83"/>
        <v>0</v>
      </c>
      <c r="AQ1050" s="13" t="str">
        <f t="shared" si="86"/>
        <v>Reinigen vanRijksweg</v>
      </c>
    </row>
    <row r="1051" spans="1:43" ht="45" x14ac:dyDescent="0.25">
      <c r="A1051" s="15" t="s">
        <v>4300</v>
      </c>
      <c r="B1051" s="15" t="s">
        <v>1628</v>
      </c>
      <c r="C1051" s="15">
        <v>4</v>
      </c>
      <c r="D1051" s="15" t="s">
        <v>4312</v>
      </c>
      <c r="E1051" s="94">
        <v>200000364</v>
      </c>
      <c r="F1051" s="15">
        <v>200000675</v>
      </c>
      <c r="G1051" s="15" t="s">
        <v>4302</v>
      </c>
      <c r="H1051" s="15" t="s">
        <v>4302</v>
      </c>
      <c r="I1051" s="15" t="s">
        <v>4302</v>
      </c>
      <c r="J1051" s="15"/>
      <c r="K1051" s="15"/>
      <c r="L1051" s="15"/>
      <c r="M1051" s="15" t="s">
        <v>4313</v>
      </c>
      <c r="N1051" s="15" t="s">
        <v>4313</v>
      </c>
      <c r="O1051" s="15" t="s">
        <v>4313</v>
      </c>
      <c r="P1051" s="15"/>
      <c r="Q1051" s="15"/>
      <c r="R1051" s="15"/>
      <c r="S1051" s="15" t="s">
        <v>1765</v>
      </c>
      <c r="T1051" s="38">
        <v>10</v>
      </c>
      <c r="U1051" s="95"/>
      <c r="V1051" s="95"/>
      <c r="W1051" s="95" t="s">
        <v>4304</v>
      </c>
      <c r="X1051" s="95"/>
      <c r="Y1051" s="95"/>
      <c r="Z1051" s="15"/>
      <c r="AA1051" s="15"/>
      <c r="AB1051" s="39">
        <f t="shared" si="80"/>
        <v>12</v>
      </c>
      <c r="AC1051" s="39">
        <f t="shared" si="81"/>
        <v>11</v>
      </c>
      <c r="AD1051" s="96" t="s">
        <v>4314</v>
      </c>
      <c r="AE1051" s="15" t="str">
        <f t="shared" si="85"/>
        <v/>
      </c>
      <c r="AF1051" s="39"/>
      <c r="AG1051" s="39" t="s">
        <v>1560</v>
      </c>
      <c r="AH1051" s="39" t="s">
        <v>1561</v>
      </c>
      <c r="AI1051" s="39" t="s">
        <v>1561</v>
      </c>
      <c r="AJ1051" s="39" t="s">
        <v>1561</v>
      </c>
      <c r="AK1051" s="39" t="s">
        <v>1561</v>
      </c>
      <c r="AL1051" s="15"/>
      <c r="AM1051" s="15"/>
      <c r="AN1051" s="15"/>
      <c r="AO1051" s="39"/>
      <c r="AP1051" s="89">
        <f t="shared" si="83"/>
        <v>0</v>
      </c>
      <c r="AQ1051" s="13" t="str">
        <f t="shared" si="86"/>
        <v>Reinigen vanSpoor/Trein</v>
      </c>
    </row>
    <row r="1052" spans="1:43" x14ac:dyDescent="0.25">
      <c r="A1052" s="15" t="s">
        <v>4315</v>
      </c>
      <c r="B1052" s="15" t="s">
        <v>1628</v>
      </c>
      <c r="C1052" s="15">
        <v>1</v>
      </c>
      <c r="D1052" s="15" t="s">
        <v>4316</v>
      </c>
      <c r="E1052" s="94">
        <v>200012006</v>
      </c>
      <c r="F1052" s="15">
        <v>200032802</v>
      </c>
      <c r="G1052" s="15" t="s">
        <v>4315</v>
      </c>
      <c r="H1052" s="15" t="s">
        <v>4315</v>
      </c>
      <c r="I1052" s="15" t="s">
        <v>4315</v>
      </c>
      <c r="J1052" s="15">
        <v>40</v>
      </c>
      <c r="K1052" s="15"/>
      <c r="L1052" s="15"/>
      <c r="M1052" s="15" t="s">
        <v>4317</v>
      </c>
      <c r="N1052" s="15" t="s">
        <v>4317</v>
      </c>
      <c r="O1052" s="15" t="s">
        <v>4317</v>
      </c>
      <c r="P1052" s="15"/>
      <c r="Q1052" s="15"/>
      <c r="R1052" s="15"/>
      <c r="S1052" s="15" t="s">
        <v>1568</v>
      </c>
      <c r="T1052" s="38">
        <v>11</v>
      </c>
      <c r="U1052" s="95"/>
      <c r="V1052" s="95"/>
      <c r="W1052" s="95"/>
      <c r="X1052" s="95"/>
      <c r="Y1052" s="95"/>
      <c r="Z1052" s="15"/>
      <c r="AA1052" s="15"/>
      <c r="AB1052" s="39">
        <f t="shared" si="80"/>
        <v>4</v>
      </c>
      <c r="AC1052" s="39">
        <f t="shared" si="81"/>
        <v>6</v>
      </c>
      <c r="AD1052" s="96" t="s">
        <v>4318</v>
      </c>
      <c r="AE1052" s="15" t="str">
        <f t="shared" si="85"/>
        <v/>
      </c>
      <c r="AF1052" s="39"/>
      <c r="AG1052" s="39" t="s">
        <v>1560</v>
      </c>
      <c r="AH1052" s="39" t="s">
        <v>1561</v>
      </c>
      <c r="AI1052" s="39" t="s">
        <v>1561</v>
      </c>
      <c r="AJ1052" s="39" t="s">
        <v>1561</v>
      </c>
      <c r="AK1052" s="39" t="s">
        <v>1561</v>
      </c>
      <c r="AL1052" s="15"/>
      <c r="AM1052" s="15"/>
      <c r="AN1052" s="15"/>
      <c r="AO1052" s="39"/>
      <c r="AP1052" s="89">
        <f t="shared" si="83"/>
        <v>0</v>
      </c>
      <c r="AQ1052" s="13" t="str">
        <f t="shared" si="86"/>
        <v>RTICVraagt</v>
      </c>
    </row>
    <row r="1053" spans="1:43" x14ac:dyDescent="0.25">
      <c r="A1053" s="15" t="s">
        <v>4315</v>
      </c>
      <c r="B1053" s="15" t="s">
        <v>1628</v>
      </c>
      <c r="C1053" s="15">
        <v>2</v>
      </c>
      <c r="D1053" s="15" t="s">
        <v>4319</v>
      </c>
      <c r="E1053" s="94">
        <v>200012006</v>
      </c>
      <c r="F1053" s="15">
        <v>200032803</v>
      </c>
      <c r="G1053" s="15" t="s">
        <v>4315</v>
      </c>
      <c r="H1053" s="15" t="s">
        <v>4315</v>
      </c>
      <c r="I1053" s="15" t="s">
        <v>4315</v>
      </c>
      <c r="J1053" s="15">
        <v>40</v>
      </c>
      <c r="K1053" s="15"/>
      <c r="L1053" s="15"/>
      <c r="M1053" s="15" t="s">
        <v>4320</v>
      </c>
      <c r="N1053" s="15" t="s">
        <v>4320</v>
      </c>
      <c r="O1053" s="15" t="s">
        <v>4320</v>
      </c>
      <c r="P1053" s="15"/>
      <c r="Q1053" s="15"/>
      <c r="R1053" s="15"/>
      <c r="S1053" s="15" t="s">
        <v>1568</v>
      </c>
      <c r="T1053" s="38">
        <v>11</v>
      </c>
      <c r="U1053" s="95"/>
      <c r="V1053" s="95"/>
      <c r="W1053" s="95"/>
      <c r="X1053" s="95"/>
      <c r="Y1053" s="95"/>
      <c r="Z1053" s="15"/>
      <c r="AA1053" s="15"/>
      <c r="AB1053" s="39">
        <f t="shared" si="80"/>
        <v>4</v>
      </c>
      <c r="AC1053" s="39">
        <f t="shared" si="81"/>
        <v>5</v>
      </c>
      <c r="AD1053" s="96" t="s">
        <v>4321</v>
      </c>
      <c r="AE1053" s="15" t="str">
        <f t="shared" si="85"/>
        <v/>
      </c>
      <c r="AF1053" s="39"/>
      <c r="AG1053" s="39" t="s">
        <v>1560</v>
      </c>
      <c r="AH1053" s="39" t="s">
        <v>1561</v>
      </c>
      <c r="AI1053" s="39" t="s">
        <v>1561</v>
      </c>
      <c r="AJ1053" s="39" t="s">
        <v>1561</v>
      </c>
      <c r="AK1053" s="39" t="s">
        <v>1561</v>
      </c>
      <c r="AL1053" s="15"/>
      <c r="AM1053" s="15"/>
      <c r="AN1053" s="15"/>
      <c r="AO1053" s="39"/>
      <c r="AP1053" s="89">
        <f t="shared" si="83"/>
        <v>0</v>
      </c>
      <c r="AQ1053" s="13" t="str">
        <f t="shared" si="86"/>
        <v>RTICZoekt</v>
      </c>
    </row>
    <row r="1054" spans="1:43" x14ac:dyDescent="0.25">
      <c r="A1054" s="15" t="s">
        <v>4315</v>
      </c>
      <c r="B1054" s="15" t="s">
        <v>1628</v>
      </c>
      <c r="C1054" s="15">
        <v>3</v>
      </c>
      <c r="D1054" s="15" t="s">
        <v>4322</v>
      </c>
      <c r="E1054" s="94">
        <v>200012006</v>
      </c>
      <c r="F1054" s="15">
        <v>200032804</v>
      </c>
      <c r="G1054" s="15" t="s">
        <v>4315</v>
      </c>
      <c r="H1054" s="15" t="s">
        <v>4315</v>
      </c>
      <c r="I1054" s="15" t="s">
        <v>4315</v>
      </c>
      <c r="J1054" s="15">
        <v>40</v>
      </c>
      <c r="K1054" s="15"/>
      <c r="L1054" s="15"/>
      <c r="M1054" s="15" t="s">
        <v>4323</v>
      </c>
      <c r="N1054" s="15" t="s">
        <v>4323</v>
      </c>
      <c r="O1054" s="15" t="s">
        <v>4323</v>
      </c>
      <c r="P1054" s="15"/>
      <c r="Q1054" s="15"/>
      <c r="R1054" s="15"/>
      <c r="S1054" s="15" t="s">
        <v>1568</v>
      </c>
      <c r="T1054" s="38">
        <v>11</v>
      </c>
      <c r="U1054" s="95"/>
      <c r="V1054" s="95"/>
      <c r="W1054" s="95"/>
      <c r="X1054" s="95"/>
      <c r="Y1054" s="95"/>
      <c r="Z1054" s="15"/>
      <c r="AA1054" s="15"/>
      <c r="AB1054" s="39">
        <f t="shared" si="80"/>
        <v>4</v>
      </c>
      <c r="AC1054" s="39">
        <f t="shared" si="81"/>
        <v>5</v>
      </c>
      <c r="AD1054" s="96" t="s">
        <v>4324</v>
      </c>
      <c r="AE1054" s="15" t="str">
        <f t="shared" si="85"/>
        <v/>
      </c>
      <c r="AF1054" s="39"/>
      <c r="AG1054" s="39" t="s">
        <v>1560</v>
      </c>
      <c r="AH1054" s="39" t="s">
        <v>1561</v>
      </c>
      <c r="AI1054" s="39" t="s">
        <v>1561</v>
      </c>
      <c r="AJ1054" s="39" t="s">
        <v>1561</v>
      </c>
      <c r="AK1054" s="39" t="s">
        <v>1561</v>
      </c>
      <c r="AL1054" s="15"/>
      <c r="AM1054" s="15"/>
      <c r="AN1054" s="15"/>
      <c r="AO1054" s="39"/>
      <c r="AP1054" s="89">
        <f t="shared" si="83"/>
        <v>0</v>
      </c>
      <c r="AQ1054" s="13" t="str">
        <f t="shared" si="86"/>
        <v>RTICKlaar</v>
      </c>
    </row>
    <row r="1055" spans="1:43" x14ac:dyDescent="0.25">
      <c r="A1055" s="15" t="s">
        <v>4315</v>
      </c>
      <c r="B1055" s="15" t="s">
        <v>1628</v>
      </c>
      <c r="C1055" s="15">
        <v>4</v>
      </c>
      <c r="D1055" s="15" t="s">
        <v>4325</v>
      </c>
      <c r="E1055" s="94">
        <v>200012006</v>
      </c>
      <c r="F1055" s="15">
        <v>200032805</v>
      </c>
      <c r="G1055" s="15" t="s">
        <v>4315</v>
      </c>
      <c r="H1055" s="15" t="s">
        <v>4315</v>
      </c>
      <c r="I1055" s="15" t="s">
        <v>4315</v>
      </c>
      <c r="J1055" s="15">
        <v>40</v>
      </c>
      <c r="K1055" s="15"/>
      <c r="L1055" s="15"/>
      <c r="M1055" s="15" t="s">
        <v>4326</v>
      </c>
      <c r="N1055" s="15" t="s">
        <v>4326</v>
      </c>
      <c r="O1055" s="15" t="s">
        <v>4326</v>
      </c>
      <c r="P1055" s="15"/>
      <c r="Q1055" s="15"/>
      <c r="R1055" s="15"/>
      <c r="S1055" s="15" t="s">
        <v>1568</v>
      </c>
      <c r="T1055" s="38">
        <v>11</v>
      </c>
      <c r="U1055" s="95"/>
      <c r="V1055" s="95"/>
      <c r="W1055" s="95"/>
      <c r="X1055" s="95"/>
      <c r="Y1055" s="95"/>
      <c r="Z1055" s="15"/>
      <c r="AA1055" s="15"/>
      <c r="AB1055" s="39">
        <f t="shared" si="80"/>
        <v>4</v>
      </c>
      <c r="AC1055" s="39">
        <f t="shared" si="81"/>
        <v>4</v>
      </c>
      <c r="AD1055" s="96" t="s">
        <v>4327</v>
      </c>
      <c r="AE1055" s="15" t="str">
        <f t="shared" si="85"/>
        <v/>
      </c>
      <c r="AF1055" s="39"/>
      <c r="AG1055" s="39" t="s">
        <v>1560</v>
      </c>
      <c r="AH1055" s="39" t="s">
        <v>1561</v>
      </c>
      <c r="AI1055" s="39" t="s">
        <v>1561</v>
      </c>
      <c r="AJ1055" s="39" t="s">
        <v>1561</v>
      </c>
      <c r="AK1055" s="39" t="s">
        <v>1561</v>
      </c>
      <c r="AL1055" s="15"/>
      <c r="AM1055" s="15"/>
      <c r="AN1055" s="15"/>
      <c r="AO1055" s="39"/>
      <c r="AP1055" s="89">
        <f t="shared" si="83"/>
        <v>0</v>
      </c>
      <c r="AQ1055" s="13" t="str">
        <f t="shared" si="86"/>
        <v>RTICInfo</v>
      </c>
    </row>
    <row r="1056" spans="1:43" x14ac:dyDescent="0.25">
      <c r="A1056" s="15" t="s">
        <v>4315</v>
      </c>
      <c r="B1056" s="15" t="s">
        <v>1628</v>
      </c>
      <c r="C1056" s="15">
        <v>5</v>
      </c>
      <c r="D1056" s="15" t="s">
        <v>1561</v>
      </c>
      <c r="E1056" s="94">
        <v>200012006</v>
      </c>
      <c r="F1056" s="15">
        <v>200033167</v>
      </c>
      <c r="G1056" s="15" t="s">
        <v>4315</v>
      </c>
      <c r="H1056" s="15" t="s">
        <v>4315</v>
      </c>
      <c r="I1056" s="15" t="s">
        <v>4315</v>
      </c>
      <c r="J1056" s="15">
        <v>40</v>
      </c>
      <c r="K1056" s="15"/>
      <c r="L1056" s="15"/>
      <c r="M1056" s="15" t="s">
        <v>4328</v>
      </c>
      <c r="N1056" s="15" t="s">
        <v>4328</v>
      </c>
      <c r="O1056" s="15" t="s">
        <v>4328</v>
      </c>
      <c r="P1056" s="15"/>
      <c r="Q1056" s="15"/>
      <c r="R1056" s="15"/>
      <c r="S1056" s="15" t="s">
        <v>1568</v>
      </c>
      <c r="T1056" s="38">
        <v>11</v>
      </c>
      <c r="U1056" s="95"/>
      <c r="V1056" s="95"/>
      <c r="W1056" s="95"/>
      <c r="X1056" s="95"/>
      <c r="Y1056" s="95"/>
      <c r="Z1056" s="15"/>
      <c r="AA1056" s="15"/>
      <c r="AB1056" s="39">
        <f t="shared" si="80"/>
        <v>4</v>
      </c>
      <c r="AC1056" s="39">
        <f t="shared" si="81"/>
        <v>3</v>
      </c>
      <c r="AD1056" s="96" t="s">
        <v>4329</v>
      </c>
      <c r="AE1056" s="15" t="str">
        <f t="shared" si="85"/>
        <v/>
      </c>
      <c r="AF1056" s="39"/>
      <c r="AG1056" s="39" t="s">
        <v>1560</v>
      </c>
      <c r="AH1056" s="39" t="s">
        <v>1561</v>
      </c>
      <c r="AI1056" s="39" t="s">
        <v>1561</v>
      </c>
      <c r="AJ1056" s="39" t="s">
        <v>1561</v>
      </c>
      <c r="AK1056" s="39" t="s">
        <v>1561</v>
      </c>
      <c r="AL1056" s="15"/>
      <c r="AM1056" s="15"/>
      <c r="AN1056" s="15"/>
      <c r="AO1056" s="39"/>
      <c r="AP1056" s="89">
        <f t="shared" si="83"/>
        <v>0</v>
      </c>
      <c r="AQ1056" s="13" t="str">
        <f t="shared" si="86"/>
        <v>RTICNee</v>
      </c>
    </row>
    <row r="1057" spans="1:43" x14ac:dyDescent="0.25">
      <c r="A1057" s="15" t="s">
        <v>4315</v>
      </c>
      <c r="B1057" s="15" t="s">
        <v>1628</v>
      </c>
      <c r="C1057" s="15">
        <v>6</v>
      </c>
      <c r="D1057" s="15" t="s">
        <v>4330</v>
      </c>
      <c r="E1057" s="94">
        <v>200012006</v>
      </c>
      <c r="F1057" s="15">
        <v>200033168</v>
      </c>
      <c r="G1057" s="15" t="s">
        <v>4315</v>
      </c>
      <c r="H1057" s="15" t="s">
        <v>4315</v>
      </c>
      <c r="I1057" s="15" t="s">
        <v>4315</v>
      </c>
      <c r="J1057" s="15">
        <v>40</v>
      </c>
      <c r="K1057" s="15"/>
      <c r="L1057" s="15"/>
      <c r="M1057" s="15" t="s">
        <v>4331</v>
      </c>
      <c r="N1057" s="15" t="s">
        <v>4331</v>
      </c>
      <c r="O1057" s="15" t="s">
        <v>4331</v>
      </c>
      <c r="P1057" s="15"/>
      <c r="Q1057" s="15"/>
      <c r="R1057" s="15"/>
      <c r="S1057" s="15" t="s">
        <v>1568</v>
      </c>
      <c r="T1057" s="38">
        <v>11</v>
      </c>
      <c r="U1057" s="95"/>
      <c r="V1057" s="95"/>
      <c r="W1057" s="95"/>
      <c r="X1057" s="95"/>
      <c r="Y1057" s="95"/>
      <c r="Z1057" s="15"/>
      <c r="AA1057" s="15"/>
      <c r="AB1057" s="39">
        <f t="shared" si="80"/>
        <v>4</v>
      </c>
      <c r="AC1057" s="39">
        <f t="shared" si="81"/>
        <v>5</v>
      </c>
      <c r="AD1057" s="96" t="s">
        <v>4332</v>
      </c>
      <c r="AE1057" s="15" t="str">
        <f t="shared" si="85"/>
        <v/>
      </c>
      <c r="AF1057" s="39"/>
      <c r="AG1057" s="39" t="s">
        <v>1560</v>
      </c>
      <c r="AH1057" s="39" t="s">
        <v>1561</v>
      </c>
      <c r="AI1057" s="39" t="s">
        <v>1561</v>
      </c>
      <c r="AJ1057" s="39" t="s">
        <v>1561</v>
      </c>
      <c r="AK1057" s="39" t="s">
        <v>1561</v>
      </c>
      <c r="AL1057" s="15"/>
      <c r="AM1057" s="15"/>
      <c r="AN1057" s="15"/>
      <c r="AO1057" s="39"/>
      <c r="AP1057" s="89">
        <f t="shared" si="83"/>
        <v>0</v>
      </c>
      <c r="AQ1057" s="13" t="str">
        <f t="shared" si="86"/>
        <v>RTICWacht</v>
      </c>
    </row>
    <row r="1058" spans="1:43" x14ac:dyDescent="0.25">
      <c r="A1058" s="15" t="s">
        <v>4315</v>
      </c>
      <c r="B1058" s="15" t="s">
        <v>1628</v>
      </c>
      <c r="C1058" s="15">
        <v>7</v>
      </c>
      <c r="D1058" s="15" t="s">
        <v>4333</v>
      </c>
      <c r="E1058" s="94">
        <v>200012006</v>
      </c>
      <c r="F1058" s="15">
        <v>200033169</v>
      </c>
      <c r="G1058" s="15" t="s">
        <v>4315</v>
      </c>
      <c r="H1058" s="15" t="s">
        <v>4315</v>
      </c>
      <c r="I1058" s="15" t="s">
        <v>4315</v>
      </c>
      <c r="J1058" s="15">
        <v>40</v>
      </c>
      <c r="K1058" s="15"/>
      <c r="L1058" s="15"/>
      <c r="M1058" s="15" t="s">
        <v>4334</v>
      </c>
      <c r="N1058" s="15" t="s">
        <v>4334</v>
      </c>
      <c r="O1058" s="15" t="s">
        <v>4334</v>
      </c>
      <c r="P1058" s="15"/>
      <c r="Q1058" s="15"/>
      <c r="R1058" s="15"/>
      <c r="S1058" s="15" t="s">
        <v>1568</v>
      </c>
      <c r="T1058" s="38">
        <v>11</v>
      </c>
      <c r="U1058" s="95"/>
      <c r="V1058" s="95"/>
      <c r="W1058" s="95"/>
      <c r="X1058" s="95"/>
      <c r="Y1058" s="95"/>
      <c r="Z1058" s="15"/>
      <c r="AA1058" s="15"/>
      <c r="AB1058" s="39">
        <f t="shared" si="80"/>
        <v>4</v>
      </c>
      <c r="AC1058" s="39">
        <f t="shared" si="81"/>
        <v>19</v>
      </c>
      <c r="AD1058" s="96" t="s">
        <v>4335</v>
      </c>
      <c r="AE1058" s="15" t="str">
        <f t="shared" si="85"/>
        <v/>
      </c>
      <c r="AF1058" s="39"/>
      <c r="AG1058" s="39" t="s">
        <v>1560</v>
      </c>
      <c r="AH1058" s="39" t="s">
        <v>1561</v>
      </c>
      <c r="AI1058" s="39" t="s">
        <v>1561</v>
      </c>
      <c r="AJ1058" s="39" t="s">
        <v>1561</v>
      </c>
      <c r="AK1058" s="39" t="s">
        <v>1561</v>
      </c>
      <c r="AL1058" s="15"/>
      <c r="AM1058" s="15"/>
      <c r="AN1058" s="15"/>
      <c r="AO1058" s="39"/>
      <c r="AP1058" s="89">
        <f t="shared" si="83"/>
        <v>0</v>
      </c>
      <c r="AQ1058" s="13" t="str">
        <f t="shared" si="86"/>
        <v>RTICGeen relevante info</v>
      </c>
    </row>
    <row r="1059" spans="1:43" x14ac:dyDescent="0.25">
      <c r="A1059" s="15" t="s">
        <v>4315</v>
      </c>
      <c r="B1059" s="15" t="s">
        <v>1628</v>
      </c>
      <c r="C1059" s="15">
        <v>8</v>
      </c>
      <c r="D1059" s="15" t="s">
        <v>4336</v>
      </c>
      <c r="E1059" s="94">
        <v>200012006</v>
      </c>
      <c r="F1059" s="15">
        <v>200033170</v>
      </c>
      <c r="G1059" s="15" t="s">
        <v>4315</v>
      </c>
      <c r="H1059" s="15" t="s">
        <v>4315</v>
      </c>
      <c r="I1059" s="15" t="s">
        <v>4315</v>
      </c>
      <c r="J1059" s="15">
        <v>40</v>
      </c>
      <c r="K1059" s="15"/>
      <c r="L1059" s="15"/>
      <c r="M1059" s="15" t="s">
        <v>4337</v>
      </c>
      <c r="N1059" s="15" t="s">
        <v>4337</v>
      </c>
      <c r="O1059" s="15" t="s">
        <v>4337</v>
      </c>
      <c r="P1059" s="15"/>
      <c r="Q1059" s="15"/>
      <c r="R1059" s="15"/>
      <c r="S1059" s="15" t="s">
        <v>1568</v>
      </c>
      <c r="T1059" s="38">
        <v>11</v>
      </c>
      <c r="U1059" s="95"/>
      <c r="V1059" s="95"/>
      <c r="W1059" s="95"/>
      <c r="X1059" s="95"/>
      <c r="Y1059" s="95"/>
      <c r="Z1059" s="15"/>
      <c r="AA1059" s="15"/>
      <c r="AB1059" s="39">
        <f t="shared" si="80"/>
        <v>4</v>
      </c>
      <c r="AC1059" s="39">
        <f t="shared" si="81"/>
        <v>5</v>
      </c>
      <c r="AD1059" s="96" t="s">
        <v>4338</v>
      </c>
      <c r="AE1059" s="15" t="str">
        <f t="shared" si="85"/>
        <v/>
      </c>
      <c r="AF1059" s="39"/>
      <c r="AG1059" s="39" t="s">
        <v>1560</v>
      </c>
      <c r="AH1059" s="39" t="s">
        <v>1561</v>
      </c>
      <c r="AI1059" s="39" t="s">
        <v>1561</v>
      </c>
      <c r="AJ1059" s="39" t="s">
        <v>1561</v>
      </c>
      <c r="AK1059" s="39" t="s">
        <v>1561</v>
      </c>
      <c r="AL1059" s="15"/>
      <c r="AM1059" s="15"/>
      <c r="AN1059" s="15"/>
      <c r="AO1059" s="39"/>
      <c r="AP1059" s="89">
        <f t="shared" si="83"/>
        <v>0</v>
      </c>
      <c r="AQ1059" s="13" t="str">
        <f t="shared" si="86"/>
        <v>RTICStopt</v>
      </c>
    </row>
    <row r="1060" spans="1:43" x14ac:dyDescent="0.25">
      <c r="A1060" s="15" t="s">
        <v>4315</v>
      </c>
      <c r="B1060" s="15" t="s">
        <v>1628</v>
      </c>
      <c r="C1060" s="15">
        <v>9</v>
      </c>
      <c r="D1060" s="15" t="s">
        <v>4339</v>
      </c>
      <c r="E1060" s="94">
        <v>200012006</v>
      </c>
      <c r="F1060" s="15">
        <v>200033171</v>
      </c>
      <c r="G1060" s="15" t="s">
        <v>4315</v>
      </c>
      <c r="H1060" s="15" t="s">
        <v>4315</v>
      </c>
      <c r="I1060" s="15" t="s">
        <v>4315</v>
      </c>
      <c r="J1060" s="15">
        <v>40</v>
      </c>
      <c r="K1060" s="15"/>
      <c r="L1060" s="15"/>
      <c r="M1060" s="15" t="s">
        <v>4340</v>
      </c>
      <c r="N1060" s="15" t="s">
        <v>4340</v>
      </c>
      <c r="O1060" s="15" t="s">
        <v>4340</v>
      </c>
      <c r="P1060" s="15"/>
      <c r="Q1060" s="15"/>
      <c r="R1060" s="15"/>
      <c r="S1060" s="15" t="s">
        <v>1568</v>
      </c>
      <c r="T1060" s="38">
        <v>11</v>
      </c>
      <c r="U1060" s="95"/>
      <c r="V1060" s="95"/>
      <c r="W1060" s="95"/>
      <c r="X1060" s="95"/>
      <c r="Y1060" s="95"/>
      <c r="Z1060" s="15"/>
      <c r="AA1060" s="15"/>
      <c r="AB1060" s="39">
        <f t="shared" si="80"/>
        <v>4</v>
      </c>
      <c r="AC1060" s="39">
        <f t="shared" si="81"/>
        <v>9</v>
      </c>
      <c r="AD1060" s="96" t="s">
        <v>4341</v>
      </c>
      <c r="AE1060" s="15" t="str">
        <f t="shared" si="85"/>
        <v/>
      </c>
      <c r="AF1060" s="39"/>
      <c r="AG1060" s="39" t="s">
        <v>1560</v>
      </c>
      <c r="AH1060" s="39" t="s">
        <v>1561</v>
      </c>
      <c r="AI1060" s="39" t="s">
        <v>1561</v>
      </c>
      <c r="AJ1060" s="39" t="s">
        <v>1561</v>
      </c>
      <c r="AK1060" s="39" t="s">
        <v>1561</v>
      </c>
      <c r="AL1060" s="15"/>
      <c r="AM1060" s="15"/>
      <c r="AN1060" s="15"/>
      <c r="AO1060" s="39"/>
      <c r="AP1060" s="89">
        <f t="shared" si="83"/>
        <v>0</v>
      </c>
      <c r="AQ1060" s="13" t="str">
        <f t="shared" si="86"/>
        <v>RTICOC Vraagt</v>
      </c>
    </row>
    <row r="1061" spans="1:43" x14ac:dyDescent="0.25">
      <c r="A1061" s="15" t="s">
        <v>4342</v>
      </c>
      <c r="B1061" s="15" t="s">
        <v>1750</v>
      </c>
      <c r="C1061" s="15"/>
      <c r="D1061" s="15"/>
      <c r="E1061" s="94">
        <v>200012007</v>
      </c>
      <c r="F1061" s="15"/>
      <c r="G1061" s="15" t="s">
        <v>4343</v>
      </c>
      <c r="H1061" s="15" t="s">
        <v>4343</v>
      </c>
      <c r="I1061" s="15" t="s">
        <v>4343</v>
      </c>
      <c r="J1061" s="15"/>
      <c r="K1061" s="15"/>
      <c r="L1061" s="15"/>
      <c r="M1061" s="15"/>
      <c r="N1061" s="15"/>
      <c r="O1061" s="15"/>
      <c r="P1061" s="15"/>
      <c r="Q1061" s="15"/>
      <c r="R1061" s="15"/>
      <c r="S1061" s="15"/>
      <c r="T1061" s="38"/>
      <c r="U1061" s="95"/>
      <c r="V1061" s="95"/>
      <c r="W1061" s="95"/>
      <c r="X1061" s="95"/>
      <c r="Y1061" s="95"/>
      <c r="Z1061" s="15"/>
      <c r="AA1061" s="15"/>
      <c r="AB1061" s="39">
        <f t="shared" si="80"/>
        <v>17</v>
      </c>
      <c r="AC1061" s="39">
        <f t="shared" si="81"/>
        <v>0</v>
      </c>
      <c r="AD1061" s="96" t="s">
        <v>4344</v>
      </c>
      <c r="AE1061" s="15" t="str">
        <f t="shared" si="85"/>
        <v/>
      </c>
      <c r="AF1061" s="39"/>
      <c r="AG1061" s="39" t="s">
        <v>1560</v>
      </c>
      <c r="AH1061" s="39" t="s">
        <v>1561</v>
      </c>
      <c r="AI1061" s="39" t="s">
        <v>1561</v>
      </c>
      <c r="AJ1061" s="113" t="s">
        <v>1561</v>
      </c>
      <c r="AK1061" s="113" t="s">
        <v>1561</v>
      </c>
      <c r="AL1061" s="15"/>
      <c r="AM1061" s="15"/>
      <c r="AN1061" s="15"/>
      <c r="AO1061" s="39" t="s">
        <v>12187</v>
      </c>
      <c r="AP1061" s="89">
        <f t="shared" si="83"/>
        <v>0</v>
      </c>
      <c r="AQ1061" s="13" t="str">
        <f t="shared" si="86"/>
        <v>Scen. Ext partner</v>
      </c>
    </row>
    <row r="1062" spans="1:43" x14ac:dyDescent="0.25">
      <c r="A1062" s="15" t="s">
        <v>4345</v>
      </c>
      <c r="B1062" s="15" t="s">
        <v>1695</v>
      </c>
      <c r="C1062" s="15">
        <v>1</v>
      </c>
      <c r="D1062" s="15" t="s">
        <v>1613</v>
      </c>
      <c r="E1062" s="94">
        <v>200012008</v>
      </c>
      <c r="F1062" s="15">
        <v>200035909</v>
      </c>
      <c r="G1062" s="15" t="s">
        <v>4346</v>
      </c>
      <c r="H1062" s="15" t="s">
        <v>4346</v>
      </c>
      <c r="I1062" s="15" t="s">
        <v>4346</v>
      </c>
      <c r="J1062" s="15"/>
      <c r="K1062" s="15"/>
      <c r="L1062" s="15"/>
      <c r="M1062" s="15" t="s">
        <v>4347</v>
      </c>
      <c r="N1062" s="15" t="s">
        <v>4347</v>
      </c>
      <c r="O1062" s="15" t="s">
        <v>4347</v>
      </c>
      <c r="P1062" s="15"/>
      <c r="Q1062" s="15"/>
      <c r="R1062" s="15"/>
      <c r="S1062" s="15"/>
      <c r="T1062" s="38"/>
      <c r="U1062" s="95"/>
      <c r="V1062" s="95"/>
      <c r="W1062" s="95"/>
      <c r="X1062" s="95"/>
      <c r="Y1062" s="95"/>
      <c r="Z1062" s="15"/>
      <c r="AA1062" s="15"/>
      <c r="AB1062" s="39">
        <f t="shared" si="80"/>
        <v>20</v>
      </c>
      <c r="AC1062" s="39">
        <f t="shared" si="81"/>
        <v>2</v>
      </c>
      <c r="AD1062" s="96" t="s">
        <v>4348</v>
      </c>
      <c r="AE1062" s="15" t="str">
        <f t="shared" si="85"/>
        <v/>
      </c>
      <c r="AF1062" s="39"/>
      <c r="AG1062" s="39" t="s">
        <v>1560</v>
      </c>
      <c r="AH1062" s="39" t="s">
        <v>1561</v>
      </c>
      <c r="AI1062" s="39" t="s">
        <v>1561</v>
      </c>
      <c r="AJ1062" s="39" t="s">
        <v>1561</v>
      </c>
      <c r="AK1062" s="39" t="s">
        <v>1561</v>
      </c>
      <c r="AL1062" s="15"/>
      <c r="AM1062" s="15"/>
      <c r="AN1062" s="15"/>
      <c r="AO1062" s="39"/>
      <c r="AP1062" s="89">
        <f t="shared" si="83"/>
        <v>0</v>
      </c>
      <c r="AQ1062" s="13" t="str">
        <f t="shared" si="86"/>
        <v>Schietterrein actiefJa</v>
      </c>
    </row>
    <row r="1063" spans="1:43" x14ac:dyDescent="0.25">
      <c r="A1063" s="15" t="s">
        <v>4345</v>
      </c>
      <c r="B1063" s="15" t="s">
        <v>1695</v>
      </c>
      <c r="C1063" s="15">
        <v>2</v>
      </c>
      <c r="D1063" s="15" t="s">
        <v>1561</v>
      </c>
      <c r="E1063" s="94">
        <v>200012008</v>
      </c>
      <c r="F1063" s="15">
        <v>200035910</v>
      </c>
      <c r="G1063" s="15" t="s">
        <v>4346</v>
      </c>
      <c r="H1063" s="15" t="s">
        <v>4346</v>
      </c>
      <c r="I1063" s="15" t="s">
        <v>4346</v>
      </c>
      <c r="J1063" s="15"/>
      <c r="K1063" s="15"/>
      <c r="L1063" s="15"/>
      <c r="M1063" s="15" t="s">
        <v>4349</v>
      </c>
      <c r="N1063" s="15" t="s">
        <v>4349</v>
      </c>
      <c r="O1063" s="15" t="s">
        <v>4349</v>
      </c>
      <c r="P1063" s="15"/>
      <c r="Q1063" s="15"/>
      <c r="R1063" s="15"/>
      <c r="S1063" s="15"/>
      <c r="T1063" s="38"/>
      <c r="U1063" s="95"/>
      <c r="V1063" s="95"/>
      <c r="W1063" s="95"/>
      <c r="X1063" s="95"/>
      <c r="Y1063" s="95"/>
      <c r="Z1063" s="15"/>
      <c r="AA1063" s="15"/>
      <c r="AB1063" s="39">
        <f t="shared" si="80"/>
        <v>20</v>
      </c>
      <c r="AC1063" s="39">
        <f t="shared" si="81"/>
        <v>3</v>
      </c>
      <c r="AD1063" s="96" t="s">
        <v>4350</v>
      </c>
      <c r="AE1063" s="15" t="str">
        <f t="shared" si="85"/>
        <v/>
      </c>
      <c r="AF1063" s="39"/>
      <c r="AG1063" s="39" t="s">
        <v>1560</v>
      </c>
      <c r="AH1063" s="39" t="s">
        <v>1561</v>
      </c>
      <c r="AI1063" s="39" t="s">
        <v>1561</v>
      </c>
      <c r="AJ1063" s="39" t="s">
        <v>1561</v>
      </c>
      <c r="AK1063" s="39" t="s">
        <v>1561</v>
      </c>
      <c r="AL1063" s="15"/>
      <c r="AM1063" s="15"/>
      <c r="AN1063" s="15"/>
      <c r="AO1063" s="39"/>
      <c r="AP1063" s="89">
        <f t="shared" si="83"/>
        <v>0</v>
      </c>
      <c r="AQ1063" s="13" t="str">
        <f t="shared" si="86"/>
        <v>Schietterrein actiefNee</v>
      </c>
    </row>
    <row r="1064" spans="1:43" x14ac:dyDescent="0.25">
      <c r="A1064" s="15" t="s">
        <v>4351</v>
      </c>
      <c r="B1064" s="15" t="s">
        <v>1750</v>
      </c>
      <c r="C1064" s="15"/>
      <c r="D1064" s="15"/>
      <c r="E1064" s="94">
        <v>200005259</v>
      </c>
      <c r="F1064" s="15"/>
      <c r="G1064" s="15" t="s">
        <v>4352</v>
      </c>
      <c r="H1064" s="15" t="s">
        <v>4352</v>
      </c>
      <c r="I1064" s="15" t="s">
        <v>4352</v>
      </c>
      <c r="J1064" s="15"/>
      <c r="K1064" s="15"/>
      <c r="L1064" s="15"/>
      <c r="M1064" s="15"/>
      <c r="N1064" s="15"/>
      <c r="O1064" s="15"/>
      <c r="P1064" s="15"/>
      <c r="Q1064" s="15"/>
      <c r="R1064" s="15"/>
      <c r="S1064" s="15" t="s">
        <v>1575</v>
      </c>
      <c r="T1064" s="38">
        <v>11</v>
      </c>
      <c r="U1064" s="95"/>
      <c r="V1064" s="95"/>
      <c r="W1064" s="95"/>
      <c r="X1064" s="95"/>
      <c r="Y1064" s="95"/>
      <c r="Z1064" s="15"/>
      <c r="AA1064" s="15"/>
      <c r="AB1064" s="39">
        <f t="shared" si="80"/>
        <v>19</v>
      </c>
      <c r="AC1064" s="39">
        <f t="shared" si="81"/>
        <v>0</v>
      </c>
      <c r="AD1064" s="96" t="s">
        <v>4353</v>
      </c>
      <c r="AE1064" s="15" t="str">
        <f t="shared" si="85"/>
        <v/>
      </c>
      <c r="AF1064" s="39"/>
      <c r="AG1064" s="39" t="s">
        <v>1560</v>
      </c>
      <c r="AH1064" s="39" t="s">
        <v>1561</v>
      </c>
      <c r="AI1064" s="39" t="s">
        <v>1561</v>
      </c>
      <c r="AJ1064" s="39" t="s">
        <v>1561</v>
      </c>
      <c r="AK1064" s="39" t="s">
        <v>1561</v>
      </c>
      <c r="AL1064" s="15"/>
      <c r="AM1064" s="15"/>
      <c r="AN1064" s="15"/>
      <c r="AO1064" s="39"/>
      <c r="AP1064" s="89">
        <f t="shared" si="83"/>
        <v>0</v>
      </c>
      <c r="AQ1064" s="13" t="str">
        <f t="shared" si="86"/>
        <v>Signalement persoon</v>
      </c>
    </row>
    <row r="1065" spans="1:43" x14ac:dyDescent="0.25">
      <c r="A1065" s="15" t="s">
        <v>4354</v>
      </c>
      <c r="B1065" s="15" t="s">
        <v>1695</v>
      </c>
      <c r="C1065" s="15">
        <v>1</v>
      </c>
      <c r="D1065" s="15" t="s">
        <v>1613</v>
      </c>
      <c r="E1065" s="94">
        <v>200012009</v>
      </c>
      <c r="F1065" s="15">
        <v>200035911</v>
      </c>
      <c r="G1065" s="15" t="s">
        <v>4355</v>
      </c>
      <c r="H1065" s="15" t="s">
        <v>4355</v>
      </c>
      <c r="I1065" s="15" t="s">
        <v>4355</v>
      </c>
      <c r="J1065" s="15"/>
      <c r="K1065" s="15"/>
      <c r="L1065" s="15"/>
      <c r="M1065" s="15" t="s">
        <v>4356</v>
      </c>
      <c r="N1065" s="15" t="s">
        <v>4356</v>
      </c>
      <c r="O1065" s="15" t="s">
        <v>4356</v>
      </c>
      <c r="P1065" s="15"/>
      <c r="Q1065" s="15"/>
      <c r="R1065" s="15"/>
      <c r="S1065" s="15" t="s">
        <v>1765</v>
      </c>
      <c r="T1065" s="38">
        <v>13</v>
      </c>
      <c r="U1065" s="95"/>
      <c r="V1065" s="95"/>
      <c r="W1065" s="95"/>
      <c r="X1065" s="95"/>
      <c r="Y1065" s="95"/>
      <c r="Z1065" s="15"/>
      <c r="AA1065" s="15"/>
      <c r="AB1065" s="39">
        <f t="shared" si="80"/>
        <v>18</v>
      </c>
      <c r="AC1065" s="39">
        <f t="shared" si="81"/>
        <v>2</v>
      </c>
      <c r="AD1065" s="96" t="s">
        <v>4357</v>
      </c>
      <c r="AE1065" s="15" t="str">
        <f t="shared" si="85"/>
        <v/>
      </c>
      <c r="AF1065" s="39"/>
      <c r="AG1065" s="39" t="s">
        <v>1560</v>
      </c>
      <c r="AH1065" s="39" t="s">
        <v>1561</v>
      </c>
      <c r="AI1065" s="39" t="s">
        <v>1561</v>
      </c>
      <c r="AJ1065" s="39" t="s">
        <v>1561</v>
      </c>
      <c r="AK1065" s="39" t="s">
        <v>1561</v>
      </c>
      <c r="AL1065" s="15"/>
      <c r="AM1065" s="15"/>
      <c r="AN1065" s="15"/>
      <c r="AO1065" s="39"/>
      <c r="AP1065" s="89">
        <f t="shared" si="83"/>
        <v>0</v>
      </c>
      <c r="AQ1065" s="13" t="str">
        <f t="shared" si="86"/>
        <v>Sleutelhouder komtJa</v>
      </c>
    </row>
    <row r="1066" spans="1:43" x14ac:dyDescent="0.25">
      <c r="A1066" s="15" t="s">
        <v>4354</v>
      </c>
      <c r="B1066" s="15" t="s">
        <v>1695</v>
      </c>
      <c r="C1066" s="15">
        <v>2</v>
      </c>
      <c r="D1066" s="15" t="s">
        <v>1561</v>
      </c>
      <c r="E1066" s="94">
        <v>200012009</v>
      </c>
      <c r="F1066" s="15">
        <v>200035912</v>
      </c>
      <c r="G1066" s="15" t="s">
        <v>4355</v>
      </c>
      <c r="H1066" s="15" t="s">
        <v>4355</v>
      </c>
      <c r="I1066" s="15" t="s">
        <v>4355</v>
      </c>
      <c r="J1066" s="15"/>
      <c r="K1066" s="15"/>
      <c r="L1066" s="15"/>
      <c r="M1066" s="15" t="s">
        <v>4358</v>
      </c>
      <c r="N1066" s="15" t="s">
        <v>4358</v>
      </c>
      <c r="O1066" s="15" t="s">
        <v>4358</v>
      </c>
      <c r="P1066" s="15"/>
      <c r="Q1066" s="15"/>
      <c r="R1066" s="15"/>
      <c r="S1066" s="15" t="s">
        <v>1765</v>
      </c>
      <c r="T1066" s="38">
        <v>13</v>
      </c>
      <c r="U1066" s="95"/>
      <c r="V1066" s="95"/>
      <c r="W1066" s="95"/>
      <c r="X1066" s="95"/>
      <c r="Y1066" s="95"/>
      <c r="Z1066" s="15"/>
      <c r="AA1066" s="15"/>
      <c r="AB1066" s="39">
        <f t="shared" si="80"/>
        <v>18</v>
      </c>
      <c r="AC1066" s="39">
        <f t="shared" si="81"/>
        <v>3</v>
      </c>
      <c r="AD1066" s="96" t="s">
        <v>4359</v>
      </c>
      <c r="AE1066" s="15" t="str">
        <f t="shared" si="85"/>
        <v/>
      </c>
      <c r="AF1066" s="39"/>
      <c r="AG1066" s="39" t="s">
        <v>1560</v>
      </c>
      <c r="AH1066" s="39" t="s">
        <v>1561</v>
      </c>
      <c r="AI1066" s="39" t="s">
        <v>1561</v>
      </c>
      <c r="AJ1066" s="39" t="s">
        <v>1561</v>
      </c>
      <c r="AK1066" s="39" t="s">
        <v>1561</v>
      </c>
      <c r="AL1066" s="15"/>
      <c r="AM1066" s="15"/>
      <c r="AN1066" s="15"/>
      <c r="AO1066" s="39"/>
      <c r="AP1066" s="89">
        <f t="shared" si="83"/>
        <v>0</v>
      </c>
      <c r="AQ1066" s="13" t="str">
        <f t="shared" si="86"/>
        <v>Sleutelhouder komtNee</v>
      </c>
    </row>
    <row r="1067" spans="1:43" x14ac:dyDescent="0.25">
      <c r="A1067" s="15" t="s">
        <v>4360</v>
      </c>
      <c r="B1067" s="15" t="s">
        <v>1608</v>
      </c>
      <c r="C1067" s="15">
        <v>1</v>
      </c>
      <c r="D1067" s="15" t="s">
        <v>4361</v>
      </c>
      <c r="E1067" s="94">
        <v>200000397</v>
      </c>
      <c r="F1067" s="15">
        <v>200005167</v>
      </c>
      <c r="G1067" s="15" t="s">
        <v>4362</v>
      </c>
      <c r="H1067" s="15" t="s">
        <v>4362</v>
      </c>
      <c r="I1067" s="15" t="s">
        <v>4362</v>
      </c>
      <c r="J1067" s="15"/>
      <c r="K1067" s="15">
        <v>83</v>
      </c>
      <c r="L1067" s="15">
        <v>59</v>
      </c>
      <c r="M1067" s="15" t="s">
        <v>4363</v>
      </c>
      <c r="N1067" s="15" t="s">
        <v>4363</v>
      </c>
      <c r="O1067" s="15" t="s">
        <v>4363</v>
      </c>
      <c r="P1067" s="15"/>
      <c r="Q1067" s="15"/>
      <c r="R1067" s="15"/>
      <c r="S1067" s="15" t="s">
        <v>1675</v>
      </c>
      <c r="T1067" s="38">
        <v>2</v>
      </c>
      <c r="U1067" s="95"/>
      <c r="V1067" s="95"/>
      <c r="W1067" s="95"/>
      <c r="X1067" s="95"/>
      <c r="Y1067" s="95"/>
      <c r="Z1067" s="15"/>
      <c r="AA1067" s="15"/>
      <c r="AB1067" s="39">
        <f t="shared" si="80"/>
        <v>16</v>
      </c>
      <c r="AC1067" s="39">
        <f t="shared" si="81"/>
        <v>10</v>
      </c>
      <c r="AD1067" s="96" t="s">
        <v>4364</v>
      </c>
      <c r="AE1067" s="15" t="str">
        <f t="shared" si="85"/>
        <v/>
      </c>
      <c r="AF1067" s="39"/>
      <c r="AG1067" s="39" t="s">
        <v>1560</v>
      </c>
      <c r="AH1067" s="39" t="s">
        <v>1561</v>
      </c>
      <c r="AI1067" s="39" t="s">
        <v>1561</v>
      </c>
      <c r="AJ1067" s="39" t="s">
        <v>1561</v>
      </c>
      <c r="AK1067" s="39" t="s">
        <v>1561</v>
      </c>
      <c r="AL1067" s="15"/>
      <c r="AM1067" s="15"/>
      <c r="AN1067" s="15"/>
      <c r="AO1067" s="39"/>
      <c r="AP1067" s="89">
        <f t="shared" si="83"/>
        <v>0</v>
      </c>
      <c r="AQ1067" s="13" t="str">
        <f t="shared" si="86"/>
        <v>Soort Aanr spoorOntsporing</v>
      </c>
    </row>
    <row r="1068" spans="1:43" x14ac:dyDescent="0.25">
      <c r="A1068" s="15" t="s">
        <v>4360</v>
      </c>
      <c r="B1068" s="15" t="s">
        <v>1608</v>
      </c>
      <c r="C1068" s="15">
        <v>2</v>
      </c>
      <c r="D1068" s="15" t="s">
        <v>4365</v>
      </c>
      <c r="E1068" s="94">
        <v>200000397</v>
      </c>
      <c r="F1068" s="15">
        <v>200000660</v>
      </c>
      <c r="G1068" s="15" t="s">
        <v>4362</v>
      </c>
      <c r="H1068" s="15" t="s">
        <v>4362</v>
      </c>
      <c r="I1068" s="15" t="s">
        <v>4362</v>
      </c>
      <c r="J1068" s="15"/>
      <c r="K1068" s="15">
        <v>83</v>
      </c>
      <c r="L1068" s="15">
        <v>59</v>
      </c>
      <c r="M1068" s="15" t="s">
        <v>4366</v>
      </c>
      <c r="N1068" s="15" t="s">
        <v>4366</v>
      </c>
      <c r="O1068" s="15" t="s">
        <v>4366</v>
      </c>
      <c r="P1068" s="15"/>
      <c r="Q1068" s="15"/>
      <c r="R1068" s="15"/>
      <c r="S1068" s="15" t="s">
        <v>1675</v>
      </c>
      <c r="T1068" s="38">
        <v>2</v>
      </c>
      <c r="U1068" s="95"/>
      <c r="V1068" s="95"/>
      <c r="W1068" s="95"/>
      <c r="X1068" s="95"/>
      <c r="Y1068" s="95"/>
      <c r="Z1068" s="15" t="s">
        <v>4367</v>
      </c>
      <c r="AA1068" s="15"/>
      <c r="AB1068" s="39">
        <f t="shared" si="80"/>
        <v>16</v>
      </c>
      <c r="AC1068" s="39">
        <f t="shared" si="81"/>
        <v>13</v>
      </c>
      <c r="AD1068" s="96" t="s">
        <v>4368</v>
      </c>
      <c r="AE1068" s="15" t="str">
        <f t="shared" si="85"/>
        <v/>
      </c>
      <c r="AF1068" s="39"/>
      <c r="AG1068" s="39" t="s">
        <v>1560</v>
      </c>
      <c r="AH1068" s="39" t="s">
        <v>1561</v>
      </c>
      <c r="AI1068" s="39" t="s">
        <v>1561</v>
      </c>
      <c r="AJ1068" s="39" t="s">
        <v>1561</v>
      </c>
      <c r="AK1068" s="39" t="s">
        <v>1561</v>
      </c>
      <c r="AL1068" s="15"/>
      <c r="AM1068" s="15"/>
      <c r="AN1068" s="15"/>
      <c r="AO1068" s="39"/>
      <c r="AP1068" s="89">
        <f t="shared" si="83"/>
        <v>0</v>
      </c>
      <c r="AQ1068" s="13" t="str">
        <f t="shared" si="86"/>
        <v>Soort Aanr spoorHard koppelen</v>
      </c>
    </row>
    <row r="1069" spans="1:43" x14ac:dyDescent="0.25">
      <c r="A1069" s="15" t="s">
        <v>4360</v>
      </c>
      <c r="B1069" s="15" t="s">
        <v>1608</v>
      </c>
      <c r="C1069" s="15">
        <v>3</v>
      </c>
      <c r="D1069" s="15" t="s">
        <v>4369</v>
      </c>
      <c r="E1069" s="94">
        <v>200000397</v>
      </c>
      <c r="F1069" s="15">
        <v>200005113</v>
      </c>
      <c r="G1069" s="15" t="s">
        <v>4362</v>
      </c>
      <c r="H1069" s="15" t="s">
        <v>4362</v>
      </c>
      <c r="I1069" s="15" t="s">
        <v>4362</v>
      </c>
      <c r="J1069" s="15"/>
      <c r="K1069" s="15">
        <v>83</v>
      </c>
      <c r="L1069" s="15">
        <v>59</v>
      </c>
      <c r="M1069" s="15" t="s">
        <v>4370</v>
      </c>
      <c r="N1069" s="15" t="s">
        <v>4370</v>
      </c>
      <c r="O1069" s="15" t="s">
        <v>4370</v>
      </c>
      <c r="P1069" s="15"/>
      <c r="Q1069" s="15"/>
      <c r="R1069" s="15"/>
      <c r="S1069" s="15" t="s">
        <v>1675</v>
      </c>
      <c r="T1069" s="38">
        <v>2</v>
      </c>
      <c r="U1069" s="95"/>
      <c r="V1069" s="95"/>
      <c r="W1069" s="95"/>
      <c r="X1069" s="95"/>
      <c r="Y1069" s="95"/>
      <c r="Z1069" s="15"/>
      <c r="AA1069" s="15"/>
      <c r="AB1069" s="39">
        <f t="shared" si="80"/>
        <v>16</v>
      </c>
      <c r="AC1069" s="39">
        <f t="shared" si="81"/>
        <v>18</v>
      </c>
      <c r="AD1069" s="96" t="s">
        <v>4371</v>
      </c>
      <c r="AE1069" s="15" t="str">
        <f t="shared" si="85"/>
        <v/>
      </c>
      <c r="AF1069" s="39"/>
      <c r="AG1069" s="39" t="s">
        <v>1560</v>
      </c>
      <c r="AH1069" s="39" t="s">
        <v>1561</v>
      </c>
      <c r="AI1069" s="39" t="s">
        <v>1561</v>
      </c>
      <c r="AJ1069" s="39" t="s">
        <v>1561</v>
      </c>
      <c r="AK1069" s="39" t="s">
        <v>1561</v>
      </c>
      <c r="AL1069" s="15"/>
      <c r="AM1069" s="15"/>
      <c r="AN1069" s="15"/>
      <c r="AO1069" s="39"/>
      <c r="AP1069" s="89">
        <f t="shared" si="83"/>
        <v>0</v>
      </c>
      <c r="AQ1069" s="13" t="str">
        <f t="shared" si="86"/>
        <v>Soort Aanr spoorGekanteld/Vervormd</v>
      </c>
    </row>
    <row r="1070" spans="1:43" x14ac:dyDescent="0.25">
      <c r="A1070" s="15" t="s">
        <v>4360</v>
      </c>
      <c r="B1070" s="15" t="s">
        <v>1608</v>
      </c>
      <c r="C1070" s="15">
        <v>4</v>
      </c>
      <c r="D1070" s="15" t="s">
        <v>4372</v>
      </c>
      <c r="E1070" s="94">
        <v>200000397</v>
      </c>
      <c r="F1070" s="15">
        <v>200000666</v>
      </c>
      <c r="G1070" s="15" t="s">
        <v>4362</v>
      </c>
      <c r="H1070" s="15" t="s">
        <v>4362</v>
      </c>
      <c r="I1070" s="15" t="s">
        <v>4362</v>
      </c>
      <c r="J1070" s="15"/>
      <c r="K1070" s="15">
        <v>83</v>
      </c>
      <c r="L1070" s="15">
        <v>59</v>
      </c>
      <c r="M1070" s="15" t="s">
        <v>4373</v>
      </c>
      <c r="N1070" s="15" t="s">
        <v>4373</v>
      </c>
      <c r="O1070" s="15" t="s">
        <v>4373</v>
      </c>
      <c r="P1070" s="15"/>
      <c r="Q1070" s="15"/>
      <c r="R1070" s="15"/>
      <c r="S1070" s="15" t="s">
        <v>1675</v>
      </c>
      <c r="T1070" s="38">
        <v>2</v>
      </c>
      <c r="U1070" s="95"/>
      <c r="V1070" s="95"/>
      <c r="W1070" s="95"/>
      <c r="X1070" s="95"/>
      <c r="Y1070" s="95"/>
      <c r="Z1070" s="15" t="s">
        <v>4367</v>
      </c>
      <c r="AA1070" s="15"/>
      <c r="AB1070" s="39">
        <f t="shared" si="80"/>
        <v>16</v>
      </c>
      <c r="AC1070" s="39">
        <f t="shared" si="81"/>
        <v>12</v>
      </c>
      <c r="AD1070" s="96" t="s">
        <v>4374</v>
      </c>
      <c r="AE1070" s="15" t="str">
        <f t="shared" si="85"/>
        <v/>
      </c>
      <c r="AF1070" s="39"/>
      <c r="AG1070" s="39" t="s">
        <v>1560</v>
      </c>
      <c r="AH1070" s="39" t="s">
        <v>1561</v>
      </c>
      <c r="AI1070" s="39" t="s">
        <v>1561</v>
      </c>
      <c r="AJ1070" s="39" t="s">
        <v>1561</v>
      </c>
      <c r="AK1070" s="39" t="s">
        <v>1561</v>
      </c>
      <c r="AL1070" s="15"/>
      <c r="AM1070" s="15"/>
      <c r="AN1070" s="15"/>
      <c r="AO1070" s="39"/>
      <c r="AP1070" s="89">
        <f t="shared" si="83"/>
        <v>0</v>
      </c>
      <c r="AQ1070" s="13" t="str">
        <f t="shared" si="86"/>
        <v>Soort Aanr spoorRangeerdelen</v>
      </c>
    </row>
    <row r="1071" spans="1:43" x14ac:dyDescent="0.25">
      <c r="A1071" s="15" t="s">
        <v>4360</v>
      </c>
      <c r="B1071" s="15" t="s">
        <v>1608</v>
      </c>
      <c r="C1071" s="15">
        <v>5</v>
      </c>
      <c r="D1071" s="15" t="s">
        <v>4375</v>
      </c>
      <c r="E1071" s="94">
        <v>200000397</v>
      </c>
      <c r="F1071" s="15">
        <v>200005110</v>
      </c>
      <c r="G1071" s="15" t="s">
        <v>4362</v>
      </c>
      <c r="H1071" s="15" t="s">
        <v>4362</v>
      </c>
      <c r="I1071" s="15" t="s">
        <v>4362</v>
      </c>
      <c r="J1071" s="15"/>
      <c r="K1071" s="15">
        <v>83</v>
      </c>
      <c r="L1071" s="15">
        <v>59</v>
      </c>
      <c r="M1071" s="15" t="s">
        <v>4376</v>
      </c>
      <c r="N1071" s="15" t="s">
        <v>4376</v>
      </c>
      <c r="O1071" s="15" t="s">
        <v>4376</v>
      </c>
      <c r="P1071" s="15"/>
      <c r="Q1071" s="15"/>
      <c r="R1071" s="15"/>
      <c r="S1071" s="15" t="s">
        <v>1675</v>
      </c>
      <c r="T1071" s="38">
        <v>2</v>
      </c>
      <c r="U1071" s="95"/>
      <c r="V1071" s="95"/>
      <c r="W1071" s="95"/>
      <c r="X1071" s="95"/>
      <c r="Y1071" s="95"/>
      <c r="Z1071" s="15"/>
      <c r="AA1071" s="15"/>
      <c r="AB1071" s="39">
        <f t="shared" si="80"/>
        <v>16</v>
      </c>
      <c r="AC1071" s="39">
        <f t="shared" si="81"/>
        <v>15</v>
      </c>
      <c r="AD1071" s="96" t="s">
        <v>4377</v>
      </c>
      <c r="AE1071" s="15" t="str">
        <f t="shared" si="85"/>
        <v/>
      </c>
      <c r="AF1071" s="39"/>
      <c r="AG1071" s="39" t="s">
        <v>1560</v>
      </c>
      <c r="AH1071" s="39" t="s">
        <v>1561</v>
      </c>
      <c r="AI1071" s="39" t="s">
        <v>1561</v>
      </c>
      <c r="AJ1071" s="39" t="s">
        <v>1561</v>
      </c>
      <c r="AK1071" s="39" t="s">
        <v>1561</v>
      </c>
      <c r="AL1071" s="15"/>
      <c r="AM1071" s="15"/>
      <c r="AN1071" s="15"/>
      <c r="AO1071" s="39"/>
      <c r="AP1071" s="89">
        <f t="shared" si="83"/>
        <v>0</v>
      </c>
      <c r="AQ1071" s="13" t="str">
        <f t="shared" si="86"/>
        <v>Soort Aanr spoorPassagierstrein</v>
      </c>
    </row>
    <row r="1072" spans="1:43" x14ac:dyDescent="0.25">
      <c r="A1072" s="15" t="s">
        <v>4360</v>
      </c>
      <c r="B1072" s="15" t="s">
        <v>1608</v>
      </c>
      <c r="C1072" s="15">
        <v>6</v>
      </c>
      <c r="D1072" s="15" t="s">
        <v>4378</v>
      </c>
      <c r="E1072" s="94">
        <v>200000397</v>
      </c>
      <c r="F1072" s="15">
        <v>200005114</v>
      </c>
      <c r="G1072" s="15" t="s">
        <v>4362</v>
      </c>
      <c r="H1072" s="15" t="s">
        <v>4362</v>
      </c>
      <c r="I1072" s="15" t="s">
        <v>4362</v>
      </c>
      <c r="J1072" s="15"/>
      <c r="K1072" s="15">
        <v>83</v>
      </c>
      <c r="L1072" s="15">
        <v>59</v>
      </c>
      <c r="M1072" s="15" t="s">
        <v>4379</v>
      </c>
      <c r="N1072" s="15" t="s">
        <v>4379</v>
      </c>
      <c r="O1072" s="15" t="s">
        <v>4379</v>
      </c>
      <c r="P1072" s="15"/>
      <c r="Q1072" s="15"/>
      <c r="R1072" s="15"/>
      <c r="S1072" s="15" t="s">
        <v>1675</v>
      </c>
      <c r="T1072" s="38">
        <v>2</v>
      </c>
      <c r="U1072" s="95"/>
      <c r="V1072" s="95"/>
      <c r="W1072" s="95"/>
      <c r="X1072" s="95"/>
      <c r="Y1072" s="95"/>
      <c r="Z1072" s="15"/>
      <c r="AA1072" s="15"/>
      <c r="AB1072" s="39">
        <f t="shared" si="80"/>
        <v>16</v>
      </c>
      <c r="AC1072" s="39">
        <f t="shared" si="81"/>
        <v>13</v>
      </c>
      <c r="AD1072" s="96" t="s">
        <v>4380</v>
      </c>
      <c r="AE1072" s="15" t="str">
        <f t="shared" si="85"/>
        <v/>
      </c>
      <c r="AF1072" s="39"/>
      <c r="AG1072" s="39" t="s">
        <v>1560</v>
      </c>
      <c r="AH1072" s="39" t="s">
        <v>1561</v>
      </c>
      <c r="AI1072" s="39" t="s">
        <v>1561</v>
      </c>
      <c r="AJ1072" s="39" t="s">
        <v>1561</v>
      </c>
      <c r="AK1072" s="39" t="s">
        <v>1561</v>
      </c>
      <c r="AL1072" s="15"/>
      <c r="AM1072" s="15"/>
      <c r="AN1072" s="15"/>
      <c r="AO1072" s="39"/>
      <c r="AP1072" s="89">
        <f t="shared" si="83"/>
        <v>0</v>
      </c>
      <c r="AQ1072" s="13" t="str">
        <f t="shared" si="86"/>
        <v>Soort Aanr spoorGoederentrein</v>
      </c>
    </row>
    <row r="1073" spans="1:43" x14ac:dyDescent="0.25">
      <c r="A1073" s="15" t="s">
        <v>4360</v>
      </c>
      <c r="B1073" s="15" t="s">
        <v>1608</v>
      </c>
      <c r="C1073" s="15">
        <v>7</v>
      </c>
      <c r="D1073" s="15" t="s">
        <v>4381</v>
      </c>
      <c r="E1073" s="94">
        <v>200000397</v>
      </c>
      <c r="F1073" s="15">
        <v>200005112</v>
      </c>
      <c r="G1073" s="15" t="s">
        <v>4362</v>
      </c>
      <c r="H1073" s="15" t="s">
        <v>4362</v>
      </c>
      <c r="I1073" s="15" t="s">
        <v>4362</v>
      </c>
      <c r="J1073" s="15"/>
      <c r="K1073" s="15">
        <v>83</v>
      </c>
      <c r="L1073" s="15">
        <v>59</v>
      </c>
      <c r="M1073" s="15" t="s">
        <v>4382</v>
      </c>
      <c r="N1073" s="15" t="s">
        <v>4382</v>
      </c>
      <c r="O1073" s="15" t="s">
        <v>4382</v>
      </c>
      <c r="P1073" s="15"/>
      <c r="Q1073" s="15"/>
      <c r="R1073" s="15"/>
      <c r="S1073" s="15" t="s">
        <v>1675</v>
      </c>
      <c r="T1073" s="38">
        <v>2</v>
      </c>
      <c r="U1073" s="95"/>
      <c r="V1073" s="95"/>
      <c r="W1073" s="95"/>
      <c r="X1073" s="95"/>
      <c r="Y1073" s="95"/>
      <c r="Z1073" s="15"/>
      <c r="AA1073" s="15"/>
      <c r="AB1073" s="39">
        <f t="shared" si="80"/>
        <v>16</v>
      </c>
      <c r="AC1073" s="39">
        <f t="shared" si="81"/>
        <v>10</v>
      </c>
      <c r="AD1073" s="96" t="s">
        <v>4383</v>
      </c>
      <c r="AE1073" s="15" t="str">
        <f t="shared" si="85"/>
        <v/>
      </c>
      <c r="AF1073" s="39"/>
      <c r="AG1073" s="39" t="s">
        <v>1560</v>
      </c>
      <c r="AH1073" s="39" t="s">
        <v>1561</v>
      </c>
      <c r="AI1073" s="39" t="s">
        <v>1561</v>
      </c>
      <c r="AJ1073" s="39" t="s">
        <v>1561</v>
      </c>
      <c r="AK1073" s="39" t="s">
        <v>1561</v>
      </c>
      <c r="AL1073" s="15"/>
      <c r="AM1073" s="15"/>
      <c r="AN1073" s="15"/>
      <c r="AO1073" s="39"/>
      <c r="AP1073" s="89">
        <f t="shared" si="83"/>
        <v>0</v>
      </c>
      <c r="AQ1073" s="13" t="str">
        <f t="shared" si="86"/>
        <v>Soort Aanr spoorLight Rail</v>
      </c>
    </row>
    <row r="1074" spans="1:43" x14ac:dyDescent="0.25">
      <c r="A1074" s="15" t="s">
        <v>4360</v>
      </c>
      <c r="B1074" s="15" t="s">
        <v>1608</v>
      </c>
      <c r="C1074" s="15">
        <v>8</v>
      </c>
      <c r="D1074" s="15" t="s">
        <v>4384</v>
      </c>
      <c r="E1074" s="94">
        <v>200000397</v>
      </c>
      <c r="F1074" s="15">
        <v>200005109</v>
      </c>
      <c r="G1074" s="15" t="s">
        <v>4362</v>
      </c>
      <c r="H1074" s="15" t="s">
        <v>4362</v>
      </c>
      <c r="I1074" s="15" t="s">
        <v>4362</v>
      </c>
      <c r="J1074" s="15"/>
      <c r="K1074" s="15">
        <v>83</v>
      </c>
      <c r="L1074" s="15">
        <v>59</v>
      </c>
      <c r="M1074" s="15" t="s">
        <v>4385</v>
      </c>
      <c r="N1074" s="15" t="s">
        <v>4385</v>
      </c>
      <c r="O1074" s="15" t="s">
        <v>4385</v>
      </c>
      <c r="P1074" s="15"/>
      <c r="Q1074" s="15"/>
      <c r="R1074" s="15"/>
      <c r="S1074" s="15" t="s">
        <v>1675</v>
      </c>
      <c r="T1074" s="38">
        <v>2</v>
      </c>
      <c r="U1074" s="95"/>
      <c r="V1074" s="95"/>
      <c r="W1074" s="95"/>
      <c r="X1074" s="95"/>
      <c r="Y1074" s="95"/>
      <c r="Z1074" s="15"/>
      <c r="AA1074" s="15"/>
      <c r="AB1074" s="39">
        <f t="shared" si="80"/>
        <v>16</v>
      </c>
      <c r="AC1074" s="39">
        <f t="shared" si="81"/>
        <v>4</v>
      </c>
      <c r="AD1074" s="96" t="s">
        <v>4386</v>
      </c>
      <c r="AE1074" s="15" t="str">
        <f t="shared" si="85"/>
        <v/>
      </c>
      <c r="AF1074" s="39"/>
      <c r="AG1074" s="39" t="s">
        <v>1560</v>
      </c>
      <c r="AH1074" s="39" t="s">
        <v>1561</v>
      </c>
      <c r="AI1074" s="39" t="s">
        <v>1561</v>
      </c>
      <c r="AJ1074" s="39" t="s">
        <v>1561</v>
      </c>
      <c r="AK1074" s="39" t="s">
        <v>1561</v>
      </c>
      <c r="AL1074" s="15"/>
      <c r="AM1074" s="15"/>
      <c r="AN1074" s="15"/>
      <c r="AO1074" s="39"/>
      <c r="AP1074" s="89">
        <f t="shared" si="83"/>
        <v>0</v>
      </c>
      <c r="AQ1074" s="13" t="str">
        <f t="shared" si="86"/>
        <v>Soort Aanr spoorTram</v>
      </c>
    </row>
    <row r="1075" spans="1:43" x14ac:dyDescent="0.25">
      <c r="A1075" s="15" t="s">
        <v>4360</v>
      </c>
      <c r="B1075" s="15" t="s">
        <v>1608</v>
      </c>
      <c r="C1075" s="15">
        <v>9</v>
      </c>
      <c r="D1075" s="15" t="s">
        <v>4387</v>
      </c>
      <c r="E1075" s="94">
        <v>200000397</v>
      </c>
      <c r="F1075" s="15">
        <v>200005111</v>
      </c>
      <c r="G1075" s="15" t="s">
        <v>4362</v>
      </c>
      <c r="H1075" s="15" t="s">
        <v>4362</v>
      </c>
      <c r="I1075" s="15" t="s">
        <v>4362</v>
      </c>
      <c r="J1075" s="15"/>
      <c r="K1075" s="15">
        <v>83</v>
      </c>
      <c r="L1075" s="15">
        <v>59</v>
      </c>
      <c r="M1075" s="15" t="s">
        <v>4388</v>
      </c>
      <c r="N1075" s="15" t="s">
        <v>4388</v>
      </c>
      <c r="O1075" s="15" t="s">
        <v>4388</v>
      </c>
      <c r="P1075" s="15"/>
      <c r="Q1075" s="15"/>
      <c r="R1075" s="15"/>
      <c r="S1075" s="15" t="s">
        <v>1675</v>
      </c>
      <c r="T1075" s="38">
        <v>2</v>
      </c>
      <c r="U1075" s="95"/>
      <c r="V1075" s="95"/>
      <c r="W1075" s="95"/>
      <c r="X1075" s="95"/>
      <c r="Y1075" s="95"/>
      <c r="Z1075" s="15"/>
      <c r="AA1075" s="15"/>
      <c r="AB1075" s="39">
        <f t="shared" si="80"/>
        <v>16</v>
      </c>
      <c r="AC1075" s="39">
        <f t="shared" si="81"/>
        <v>5</v>
      </c>
      <c r="AD1075" s="96" t="s">
        <v>4389</v>
      </c>
      <c r="AE1075" s="15" t="str">
        <f t="shared" si="85"/>
        <v/>
      </c>
      <c r="AF1075" s="39"/>
      <c r="AG1075" s="39" t="s">
        <v>1560</v>
      </c>
      <c r="AH1075" s="39" t="s">
        <v>1561</v>
      </c>
      <c r="AI1075" s="39" t="s">
        <v>1561</v>
      </c>
      <c r="AJ1075" s="39" t="s">
        <v>1561</v>
      </c>
      <c r="AK1075" s="39" t="s">
        <v>1561</v>
      </c>
      <c r="AL1075" s="15"/>
      <c r="AM1075" s="15"/>
      <c r="AN1075" s="15"/>
      <c r="AO1075" s="39"/>
      <c r="AP1075" s="89">
        <f t="shared" si="83"/>
        <v>0</v>
      </c>
      <c r="AQ1075" s="13" t="str">
        <f t="shared" si="86"/>
        <v>Soort Aanr spoorMetro</v>
      </c>
    </row>
    <row r="1076" spans="1:43" x14ac:dyDescent="0.25">
      <c r="A1076" s="15" t="s">
        <v>4360</v>
      </c>
      <c r="B1076" s="15" t="s">
        <v>1608</v>
      </c>
      <c r="C1076" s="15">
        <v>10</v>
      </c>
      <c r="D1076" s="15" t="s">
        <v>4390</v>
      </c>
      <c r="E1076" s="94">
        <v>200000397</v>
      </c>
      <c r="F1076" s="15">
        <v>200005168</v>
      </c>
      <c r="G1076" s="15" t="s">
        <v>4362</v>
      </c>
      <c r="H1076" s="15" t="s">
        <v>4362</v>
      </c>
      <c r="I1076" s="15" t="s">
        <v>4362</v>
      </c>
      <c r="J1076" s="15"/>
      <c r="K1076" s="15">
        <v>83</v>
      </c>
      <c r="L1076" s="15">
        <v>59</v>
      </c>
      <c r="M1076" s="15" t="s">
        <v>4391</v>
      </c>
      <c r="N1076" s="15" t="s">
        <v>4391</v>
      </c>
      <c r="O1076" s="15" t="s">
        <v>4391</v>
      </c>
      <c r="P1076" s="15"/>
      <c r="Q1076" s="15"/>
      <c r="R1076" s="15"/>
      <c r="S1076" s="15" t="s">
        <v>1675</v>
      </c>
      <c r="T1076" s="38">
        <v>2</v>
      </c>
      <c r="U1076" s="95"/>
      <c r="V1076" s="95"/>
      <c r="W1076" s="95"/>
      <c r="X1076" s="95"/>
      <c r="Y1076" s="95"/>
      <c r="Z1076" s="15"/>
      <c r="AA1076" s="15"/>
      <c r="AB1076" s="39">
        <f t="shared" si="80"/>
        <v>16</v>
      </c>
      <c r="AC1076" s="39">
        <f t="shared" si="81"/>
        <v>14</v>
      </c>
      <c r="AD1076" s="96" t="s">
        <v>4392</v>
      </c>
      <c r="AE1076" s="15" t="str">
        <f t="shared" si="85"/>
        <v/>
      </c>
      <c r="AF1076" s="39"/>
      <c r="AG1076" s="39" t="s">
        <v>1560</v>
      </c>
      <c r="AH1076" s="39" t="s">
        <v>1561</v>
      </c>
      <c r="AI1076" s="39" t="s">
        <v>1561</v>
      </c>
      <c r="AJ1076" s="39" t="s">
        <v>1561</v>
      </c>
      <c r="AK1076" s="39" t="s">
        <v>1561</v>
      </c>
      <c r="AL1076" s="15"/>
      <c r="AM1076" s="15"/>
      <c r="AN1076" s="15"/>
      <c r="AO1076" s="39"/>
      <c r="AP1076" s="89">
        <f t="shared" si="83"/>
        <v>0</v>
      </c>
      <c r="AQ1076" s="13" t="str">
        <f t="shared" si="86"/>
        <v>Soort Aanr spoorZwaar voertuig</v>
      </c>
    </row>
    <row r="1077" spans="1:43" x14ac:dyDescent="0.25">
      <c r="A1077" s="15" t="s">
        <v>4360</v>
      </c>
      <c r="B1077" s="15" t="s">
        <v>1608</v>
      </c>
      <c r="C1077" s="15">
        <v>11</v>
      </c>
      <c r="D1077" s="15" t="s">
        <v>4393</v>
      </c>
      <c r="E1077" s="94">
        <v>200000397</v>
      </c>
      <c r="F1077" s="15">
        <v>200000661</v>
      </c>
      <c r="G1077" s="15" t="s">
        <v>4362</v>
      </c>
      <c r="H1077" s="15" t="s">
        <v>4362</v>
      </c>
      <c r="I1077" s="15" t="s">
        <v>4362</v>
      </c>
      <c r="J1077" s="15"/>
      <c r="K1077" s="15">
        <v>83</v>
      </c>
      <c r="L1077" s="15">
        <v>59</v>
      </c>
      <c r="M1077" s="15" t="s">
        <v>4394</v>
      </c>
      <c r="N1077" s="15" t="s">
        <v>4394</v>
      </c>
      <c r="O1077" s="15" t="s">
        <v>4394</v>
      </c>
      <c r="P1077" s="15"/>
      <c r="Q1077" s="15"/>
      <c r="R1077" s="15"/>
      <c r="S1077" s="15" t="s">
        <v>1675</v>
      </c>
      <c r="T1077" s="38">
        <v>2</v>
      </c>
      <c r="U1077" s="95"/>
      <c r="V1077" s="95"/>
      <c r="W1077" s="95"/>
      <c r="X1077" s="95"/>
      <c r="Y1077" s="95"/>
      <c r="Z1077" s="15" t="s">
        <v>4367</v>
      </c>
      <c r="AA1077" s="15"/>
      <c r="AB1077" s="39">
        <f t="shared" si="80"/>
        <v>16</v>
      </c>
      <c r="AC1077" s="39">
        <f t="shared" si="81"/>
        <v>14</v>
      </c>
      <c r="AD1077" s="96" t="s">
        <v>4395</v>
      </c>
      <c r="AE1077" s="15" t="str">
        <f t="shared" si="85"/>
        <v/>
      </c>
      <c r="AF1077" s="39"/>
      <c r="AG1077" s="39" t="s">
        <v>1560</v>
      </c>
      <c r="AH1077" s="39" t="s">
        <v>1561</v>
      </c>
      <c r="AI1077" s="39" t="s">
        <v>1561</v>
      </c>
      <c r="AJ1077" s="39" t="s">
        <v>1561</v>
      </c>
      <c r="AK1077" s="39" t="s">
        <v>1561</v>
      </c>
      <c r="AL1077" s="15"/>
      <c r="AM1077" s="15"/>
      <c r="AN1077" s="15"/>
      <c r="AO1077" s="39"/>
      <c r="AP1077" s="89">
        <f t="shared" si="83"/>
        <v>0</v>
      </c>
      <c r="AQ1077" s="13" t="str">
        <f t="shared" si="86"/>
        <v>Soort Aanr spoorKlein voertuig</v>
      </c>
    </row>
    <row r="1078" spans="1:43" x14ac:dyDescent="0.25">
      <c r="A1078" s="15" t="s">
        <v>4360</v>
      </c>
      <c r="B1078" s="15" t="s">
        <v>1608</v>
      </c>
      <c r="C1078" s="15">
        <v>12</v>
      </c>
      <c r="D1078" s="15" t="s">
        <v>86</v>
      </c>
      <c r="E1078" s="94">
        <v>200000397</v>
      </c>
      <c r="F1078" s="15">
        <v>200000665</v>
      </c>
      <c r="G1078" s="15" t="s">
        <v>4362</v>
      </c>
      <c r="H1078" s="15" t="s">
        <v>4362</v>
      </c>
      <c r="I1078" s="15" t="s">
        <v>4362</v>
      </c>
      <c r="J1078" s="15"/>
      <c r="K1078" s="15">
        <v>83</v>
      </c>
      <c r="L1078" s="15">
        <v>59</v>
      </c>
      <c r="M1078" s="15" t="s">
        <v>4396</v>
      </c>
      <c r="N1078" s="15" t="s">
        <v>4396</v>
      </c>
      <c r="O1078" s="15" t="s">
        <v>4396</v>
      </c>
      <c r="P1078" s="15"/>
      <c r="Q1078" s="15"/>
      <c r="R1078" s="15"/>
      <c r="S1078" s="15" t="s">
        <v>1675</v>
      </c>
      <c r="T1078" s="38">
        <v>2</v>
      </c>
      <c r="U1078" s="95"/>
      <c r="V1078" s="95"/>
      <c r="W1078" s="95"/>
      <c r="X1078" s="95"/>
      <c r="Y1078" s="95"/>
      <c r="Z1078" s="15" t="s">
        <v>4367</v>
      </c>
      <c r="AA1078" s="15"/>
      <c r="AB1078" s="39">
        <f t="shared" si="80"/>
        <v>16</v>
      </c>
      <c r="AC1078" s="39">
        <f t="shared" si="81"/>
        <v>7</v>
      </c>
      <c r="AD1078" s="96" t="s">
        <v>4397</v>
      </c>
      <c r="AE1078" s="15" t="str">
        <f t="shared" si="85"/>
        <v/>
      </c>
      <c r="AF1078" s="39"/>
      <c r="AG1078" s="39" t="s">
        <v>1560</v>
      </c>
      <c r="AH1078" s="39" t="s">
        <v>1561</v>
      </c>
      <c r="AI1078" s="39" t="s">
        <v>1561</v>
      </c>
      <c r="AJ1078" s="39" t="s">
        <v>1561</v>
      </c>
      <c r="AK1078" s="39" t="s">
        <v>1561</v>
      </c>
      <c r="AL1078" s="15"/>
      <c r="AM1078" s="15"/>
      <c r="AN1078" s="15"/>
      <c r="AO1078" s="39"/>
      <c r="AP1078" s="89">
        <f t="shared" si="83"/>
        <v>0</v>
      </c>
      <c r="AQ1078" s="13" t="str">
        <f t="shared" si="86"/>
        <v>Soort Aanr spoorPersoon</v>
      </c>
    </row>
    <row r="1079" spans="1:43" x14ac:dyDescent="0.25">
      <c r="A1079" s="15" t="s">
        <v>4360</v>
      </c>
      <c r="B1079" s="15" t="s">
        <v>1608</v>
      </c>
      <c r="C1079" s="15">
        <v>13</v>
      </c>
      <c r="D1079" s="15" t="s">
        <v>4398</v>
      </c>
      <c r="E1079" s="94">
        <v>200000397</v>
      </c>
      <c r="F1079" s="15">
        <v>200001518</v>
      </c>
      <c r="G1079" s="15" t="s">
        <v>4362</v>
      </c>
      <c r="H1079" s="15" t="s">
        <v>4362</v>
      </c>
      <c r="I1079" s="15" t="s">
        <v>4362</v>
      </c>
      <c r="J1079" s="15"/>
      <c r="K1079" s="15">
        <v>83</v>
      </c>
      <c r="L1079" s="15">
        <v>59</v>
      </c>
      <c r="M1079" s="15" t="s">
        <v>4399</v>
      </c>
      <c r="N1079" s="15" t="s">
        <v>4399</v>
      </c>
      <c r="O1079" s="15" t="s">
        <v>4399</v>
      </c>
      <c r="P1079" s="15"/>
      <c r="Q1079" s="15"/>
      <c r="R1079" s="15"/>
      <c r="S1079" s="15" t="s">
        <v>1675</v>
      </c>
      <c r="T1079" s="38">
        <v>2</v>
      </c>
      <c r="U1079" s="95"/>
      <c r="V1079" s="95"/>
      <c r="W1079" s="95"/>
      <c r="X1079" s="95"/>
      <c r="Y1079" s="95"/>
      <c r="Z1079" s="15"/>
      <c r="AA1079" s="15"/>
      <c r="AB1079" s="39">
        <f t="shared" si="80"/>
        <v>16</v>
      </c>
      <c r="AC1079" s="39">
        <f t="shared" si="81"/>
        <v>17</v>
      </c>
      <c r="AD1079" s="96" t="s">
        <v>4400</v>
      </c>
      <c r="AE1079" s="15" t="str">
        <f t="shared" si="85"/>
        <v/>
      </c>
      <c r="AF1079" s="39"/>
      <c r="AG1079" s="39" t="s">
        <v>1560</v>
      </c>
      <c r="AH1079" s="39" t="s">
        <v>1561</v>
      </c>
      <c r="AI1079" s="39" t="s">
        <v>1561</v>
      </c>
      <c r="AJ1079" s="39" t="s">
        <v>1561</v>
      </c>
      <c r="AK1079" s="39" t="s">
        <v>1561</v>
      </c>
      <c r="AL1079" s="15"/>
      <c r="AM1079" s="15"/>
      <c r="AN1079" s="15"/>
      <c r="AO1079" s="39"/>
      <c r="AP1079" s="89">
        <f t="shared" si="83"/>
        <v>0</v>
      </c>
      <c r="AQ1079" s="13" t="str">
        <f t="shared" si="86"/>
        <v>Soort Aanr spoorPersoon overleden</v>
      </c>
    </row>
    <row r="1080" spans="1:43" x14ac:dyDescent="0.25">
      <c r="A1080" s="15" t="s">
        <v>4360</v>
      </c>
      <c r="B1080" s="15" t="s">
        <v>1608</v>
      </c>
      <c r="C1080" s="15">
        <v>14</v>
      </c>
      <c r="D1080" s="15" t="s">
        <v>77</v>
      </c>
      <c r="E1080" s="94">
        <v>200000397</v>
      </c>
      <c r="F1080" s="15">
        <v>200000658</v>
      </c>
      <c r="G1080" s="15" t="s">
        <v>4362</v>
      </c>
      <c r="H1080" s="15" t="s">
        <v>4362</v>
      </c>
      <c r="I1080" s="15" t="s">
        <v>4362</v>
      </c>
      <c r="J1080" s="15"/>
      <c r="K1080" s="15">
        <v>83</v>
      </c>
      <c r="L1080" s="15">
        <v>59</v>
      </c>
      <c r="M1080" s="15" t="s">
        <v>4401</v>
      </c>
      <c r="N1080" s="15" t="s">
        <v>4401</v>
      </c>
      <c r="O1080" s="15" t="s">
        <v>4401</v>
      </c>
      <c r="P1080" s="15"/>
      <c r="Q1080" s="15"/>
      <c r="R1080" s="15"/>
      <c r="S1080" s="15" t="s">
        <v>1675</v>
      </c>
      <c r="T1080" s="38">
        <v>2</v>
      </c>
      <c r="U1080" s="95"/>
      <c r="V1080" s="95"/>
      <c r="W1080" s="95"/>
      <c r="X1080" s="95"/>
      <c r="Y1080" s="95" t="s">
        <v>4402</v>
      </c>
      <c r="Z1080" s="15"/>
      <c r="AA1080" s="15"/>
      <c r="AB1080" s="39">
        <f t="shared" si="80"/>
        <v>16</v>
      </c>
      <c r="AC1080" s="39">
        <f t="shared" si="81"/>
        <v>4</v>
      </c>
      <c r="AD1080" s="96" t="s">
        <v>4403</v>
      </c>
      <c r="AE1080" s="15" t="str">
        <f t="shared" si="85"/>
        <v/>
      </c>
      <c r="AF1080" s="39"/>
      <c r="AG1080" s="39" t="s">
        <v>1560</v>
      </c>
      <c r="AH1080" s="39" t="s">
        <v>1561</v>
      </c>
      <c r="AI1080" s="39" t="s">
        <v>1561</v>
      </c>
      <c r="AJ1080" s="39" t="s">
        <v>1561</v>
      </c>
      <c r="AK1080" s="39" t="s">
        <v>1561</v>
      </c>
      <c r="AL1080" s="15"/>
      <c r="AM1080" s="15"/>
      <c r="AN1080" s="15"/>
      <c r="AO1080" s="39"/>
      <c r="AP1080" s="89">
        <f t="shared" si="83"/>
        <v>0</v>
      </c>
      <c r="AQ1080" s="13" t="str">
        <f t="shared" si="86"/>
        <v>Soort Aanr spoorDier</v>
      </c>
    </row>
    <row r="1081" spans="1:43" x14ac:dyDescent="0.25">
      <c r="A1081" s="15" t="s">
        <v>4360</v>
      </c>
      <c r="B1081" s="15" t="s">
        <v>1608</v>
      </c>
      <c r="C1081" s="15">
        <v>15</v>
      </c>
      <c r="D1081" s="15" t="s">
        <v>654</v>
      </c>
      <c r="E1081" s="94">
        <v>200000397</v>
      </c>
      <c r="F1081" s="15">
        <v>200000662</v>
      </c>
      <c r="G1081" s="15" t="s">
        <v>4362</v>
      </c>
      <c r="H1081" s="15" t="s">
        <v>4362</v>
      </c>
      <c r="I1081" s="15" t="s">
        <v>4362</v>
      </c>
      <c r="J1081" s="15"/>
      <c r="K1081" s="15">
        <v>83</v>
      </c>
      <c r="L1081" s="15">
        <v>59</v>
      </c>
      <c r="M1081" s="15" t="s">
        <v>4404</v>
      </c>
      <c r="N1081" s="15" t="s">
        <v>4404</v>
      </c>
      <c r="O1081" s="15" t="s">
        <v>4404</v>
      </c>
      <c r="P1081" s="15"/>
      <c r="Q1081" s="15"/>
      <c r="R1081" s="15"/>
      <c r="S1081" s="15" t="s">
        <v>1675</v>
      </c>
      <c r="T1081" s="38">
        <v>2</v>
      </c>
      <c r="U1081" s="95"/>
      <c r="V1081" s="95"/>
      <c r="W1081" s="95"/>
      <c r="X1081" s="95"/>
      <c r="Y1081" s="95"/>
      <c r="Z1081" s="15" t="s">
        <v>4367</v>
      </c>
      <c r="AA1081" s="15"/>
      <c r="AB1081" s="39">
        <f t="shared" si="80"/>
        <v>16</v>
      </c>
      <c r="AC1081" s="39">
        <f t="shared" si="81"/>
        <v>6</v>
      </c>
      <c r="AD1081" s="96" t="s">
        <v>4405</v>
      </c>
      <c r="AE1081" s="15" t="str">
        <f t="shared" si="85"/>
        <v/>
      </c>
      <c r="AF1081" s="39"/>
      <c r="AG1081" s="39" t="s">
        <v>1560</v>
      </c>
      <c r="AH1081" s="39" t="s">
        <v>1561</v>
      </c>
      <c r="AI1081" s="39" t="s">
        <v>1561</v>
      </c>
      <c r="AJ1081" s="39" t="s">
        <v>1561</v>
      </c>
      <c r="AK1081" s="39" t="s">
        <v>1561</v>
      </c>
      <c r="AL1081" s="15"/>
      <c r="AM1081" s="15"/>
      <c r="AN1081" s="15"/>
      <c r="AO1081" s="39"/>
      <c r="AP1081" s="89">
        <f t="shared" si="83"/>
        <v>0</v>
      </c>
      <c r="AQ1081" s="13" t="str">
        <f t="shared" si="86"/>
        <v>Soort Aanr spoorObject</v>
      </c>
    </row>
    <row r="1082" spans="1:43" x14ac:dyDescent="0.25">
      <c r="A1082" s="15" t="s">
        <v>4406</v>
      </c>
      <c r="B1082" s="15" t="s">
        <v>1608</v>
      </c>
      <c r="C1082" s="15">
        <v>1</v>
      </c>
      <c r="D1082" s="15" t="s">
        <v>4407</v>
      </c>
      <c r="E1082" s="94">
        <v>200000398</v>
      </c>
      <c r="F1082" s="15">
        <v>200005169</v>
      </c>
      <c r="G1082" s="15" t="s">
        <v>4408</v>
      </c>
      <c r="H1082" s="15" t="s">
        <v>4408</v>
      </c>
      <c r="I1082" s="15" t="s">
        <v>4408</v>
      </c>
      <c r="J1082" s="15"/>
      <c r="K1082" s="15">
        <v>85</v>
      </c>
      <c r="L1082" s="15">
        <v>58</v>
      </c>
      <c r="M1082" s="15" t="s">
        <v>4409</v>
      </c>
      <c r="N1082" s="15" t="s">
        <v>4409</v>
      </c>
      <c r="O1082" s="15" t="s">
        <v>4409</v>
      </c>
      <c r="P1082" s="15"/>
      <c r="Q1082" s="15"/>
      <c r="R1082" s="15"/>
      <c r="S1082" s="15" t="s">
        <v>1675</v>
      </c>
      <c r="T1082" s="38">
        <v>1</v>
      </c>
      <c r="U1082" s="95"/>
      <c r="V1082" s="95"/>
      <c r="W1082" s="95"/>
      <c r="X1082" s="95"/>
      <c r="Y1082" s="95"/>
      <c r="Z1082" s="15"/>
      <c r="AA1082" s="15"/>
      <c r="AB1082" s="39">
        <f t="shared" si="80"/>
        <v>14</v>
      </c>
      <c r="AC1082" s="39">
        <f t="shared" si="81"/>
        <v>10</v>
      </c>
      <c r="AD1082" s="96" t="s">
        <v>4410</v>
      </c>
      <c r="AE1082" s="15" t="str">
        <f t="shared" si="85"/>
        <v/>
      </c>
      <c r="AF1082" s="39"/>
      <c r="AG1082" s="39" t="s">
        <v>1560</v>
      </c>
      <c r="AH1082" s="39" t="s">
        <v>1561</v>
      </c>
      <c r="AI1082" s="39" t="s">
        <v>1561</v>
      </c>
      <c r="AJ1082" s="39" t="s">
        <v>1561</v>
      </c>
      <c r="AK1082" s="39" t="s">
        <v>1561</v>
      </c>
      <c r="AL1082" s="15"/>
      <c r="AM1082" s="15"/>
      <c r="AN1082" s="15"/>
      <c r="AO1082" s="39"/>
      <c r="AP1082" s="89">
        <f t="shared" si="83"/>
        <v>0</v>
      </c>
      <c r="AQ1082" s="13" t="str">
        <f t="shared" si="86"/>
        <v>Soort Aanr wegAanrijding</v>
      </c>
    </row>
    <row r="1083" spans="1:43" x14ac:dyDescent="0.25">
      <c r="A1083" s="15" t="s">
        <v>4406</v>
      </c>
      <c r="B1083" s="15" t="s">
        <v>1608</v>
      </c>
      <c r="C1083" s="15">
        <v>2</v>
      </c>
      <c r="D1083" s="15" t="s">
        <v>4411</v>
      </c>
      <c r="E1083" s="94">
        <v>200000398</v>
      </c>
      <c r="F1083" s="15">
        <v>200005170</v>
      </c>
      <c r="G1083" s="15" t="s">
        <v>4408</v>
      </c>
      <c r="H1083" s="15" t="s">
        <v>4408</v>
      </c>
      <c r="I1083" s="15" t="s">
        <v>4408</v>
      </c>
      <c r="J1083" s="15"/>
      <c r="K1083" s="15">
        <v>85</v>
      </c>
      <c r="L1083" s="15">
        <v>58</v>
      </c>
      <c r="M1083" s="15" t="s">
        <v>4412</v>
      </c>
      <c r="N1083" s="15" t="s">
        <v>4412</v>
      </c>
      <c r="O1083" s="15" t="s">
        <v>4412</v>
      </c>
      <c r="P1083" s="15"/>
      <c r="Q1083" s="15"/>
      <c r="R1083" s="15"/>
      <c r="S1083" s="15" t="s">
        <v>1675</v>
      </c>
      <c r="T1083" s="38">
        <v>1</v>
      </c>
      <c r="U1083" s="95"/>
      <c r="V1083" s="95"/>
      <c r="W1083" s="95"/>
      <c r="X1083" s="95"/>
      <c r="Y1083" s="95"/>
      <c r="Z1083" s="15"/>
      <c r="AA1083" s="15"/>
      <c r="AB1083" s="39">
        <f t="shared" si="80"/>
        <v>14</v>
      </c>
      <c r="AC1083" s="39">
        <f t="shared" si="81"/>
        <v>4</v>
      </c>
      <c r="AD1083" s="96" t="s">
        <v>4413</v>
      </c>
      <c r="AE1083" s="15" t="str">
        <f t="shared" si="85"/>
        <v/>
      </c>
      <c r="AF1083" s="39"/>
      <c r="AG1083" s="39" t="s">
        <v>1560</v>
      </c>
      <c r="AH1083" s="39" t="s">
        <v>1561</v>
      </c>
      <c r="AI1083" s="39" t="s">
        <v>1561</v>
      </c>
      <c r="AJ1083" s="39" t="s">
        <v>1561</v>
      </c>
      <c r="AK1083" s="39" t="s">
        <v>1561</v>
      </c>
      <c r="AL1083" s="15"/>
      <c r="AM1083" s="15"/>
      <c r="AN1083" s="15"/>
      <c r="AO1083" s="39"/>
      <c r="AP1083" s="89">
        <f t="shared" si="83"/>
        <v>0</v>
      </c>
      <c r="AQ1083" s="13" t="str">
        <f t="shared" si="86"/>
        <v>Soort Aanr wegAuto</v>
      </c>
    </row>
    <row r="1084" spans="1:43" x14ac:dyDescent="0.25">
      <c r="A1084" s="15" t="s">
        <v>4406</v>
      </c>
      <c r="B1084" s="15" t="s">
        <v>1608</v>
      </c>
      <c r="C1084" s="15">
        <v>3</v>
      </c>
      <c r="D1084" s="15" t="s">
        <v>4414</v>
      </c>
      <c r="E1084" s="94">
        <v>200000398</v>
      </c>
      <c r="F1084" s="15">
        <v>200005115</v>
      </c>
      <c r="G1084" s="15" t="s">
        <v>4408</v>
      </c>
      <c r="H1084" s="15" t="s">
        <v>4408</v>
      </c>
      <c r="I1084" s="15" t="s">
        <v>4408</v>
      </c>
      <c r="J1084" s="15"/>
      <c r="K1084" s="15">
        <v>85</v>
      </c>
      <c r="L1084" s="15">
        <v>58</v>
      </c>
      <c r="M1084" s="15" t="s">
        <v>4415</v>
      </c>
      <c r="N1084" s="15" t="s">
        <v>4415</v>
      </c>
      <c r="O1084" s="15" t="s">
        <v>4415</v>
      </c>
      <c r="P1084" s="15"/>
      <c r="Q1084" s="15"/>
      <c r="R1084" s="15"/>
      <c r="S1084" s="15" t="s">
        <v>1675</v>
      </c>
      <c r="T1084" s="38">
        <v>1</v>
      </c>
      <c r="U1084" s="95"/>
      <c r="V1084" s="95"/>
      <c r="W1084" s="95"/>
      <c r="X1084" s="95"/>
      <c r="Y1084" s="95"/>
      <c r="Z1084" s="15"/>
      <c r="AA1084" s="15"/>
      <c r="AB1084" s="39">
        <f t="shared" si="80"/>
        <v>14</v>
      </c>
      <c r="AC1084" s="39">
        <f t="shared" si="81"/>
        <v>9</v>
      </c>
      <c r="AD1084" s="96" t="s">
        <v>4416</v>
      </c>
      <c r="AE1084" s="15" t="str">
        <f t="shared" si="85"/>
        <v/>
      </c>
      <c r="AF1084" s="39"/>
      <c r="AG1084" s="39" t="s">
        <v>1560</v>
      </c>
      <c r="AH1084" s="39" t="s">
        <v>1561</v>
      </c>
      <c r="AI1084" s="39" t="s">
        <v>1561</v>
      </c>
      <c r="AJ1084" s="39" t="s">
        <v>1561</v>
      </c>
      <c r="AK1084" s="39" t="s">
        <v>1561</v>
      </c>
      <c r="AL1084" s="15"/>
      <c r="AM1084" s="15"/>
      <c r="AN1084" s="15"/>
      <c r="AO1084" s="39"/>
      <c r="AP1084" s="89">
        <f t="shared" si="83"/>
        <v>0</v>
      </c>
      <c r="AQ1084" s="13" t="str">
        <f t="shared" si="86"/>
        <v>Soort Aanr wegAuto-auto</v>
      </c>
    </row>
    <row r="1085" spans="1:43" x14ac:dyDescent="0.25">
      <c r="A1085" s="15" t="s">
        <v>4406</v>
      </c>
      <c r="B1085" s="15" t="s">
        <v>1608</v>
      </c>
      <c r="C1085" s="15">
        <v>4</v>
      </c>
      <c r="D1085" s="15" t="s">
        <v>4417</v>
      </c>
      <c r="E1085" s="94">
        <v>200000398</v>
      </c>
      <c r="F1085" s="15">
        <v>200005118</v>
      </c>
      <c r="G1085" s="15" t="s">
        <v>4408</v>
      </c>
      <c r="H1085" s="15" t="s">
        <v>4408</v>
      </c>
      <c r="I1085" s="15" t="s">
        <v>4408</v>
      </c>
      <c r="J1085" s="15"/>
      <c r="K1085" s="15">
        <v>85</v>
      </c>
      <c r="L1085" s="15">
        <v>58</v>
      </c>
      <c r="M1085" s="15" t="s">
        <v>4418</v>
      </c>
      <c r="N1085" s="15" t="s">
        <v>4418</v>
      </c>
      <c r="O1085" s="15" t="s">
        <v>4418</v>
      </c>
      <c r="P1085" s="15"/>
      <c r="Q1085" s="15"/>
      <c r="R1085" s="15"/>
      <c r="S1085" s="15" t="s">
        <v>1675</v>
      </c>
      <c r="T1085" s="38">
        <v>1</v>
      </c>
      <c r="U1085" s="95"/>
      <c r="V1085" s="95"/>
      <c r="W1085" s="95"/>
      <c r="X1085" s="95"/>
      <c r="Y1085" s="95"/>
      <c r="Z1085" s="15"/>
      <c r="AA1085" s="15"/>
      <c r="AB1085" s="39">
        <f t="shared" si="80"/>
        <v>14</v>
      </c>
      <c r="AC1085" s="39">
        <f t="shared" si="81"/>
        <v>3</v>
      </c>
      <c r="AD1085" s="96" t="s">
        <v>4419</v>
      </c>
      <c r="AE1085" s="15" t="str">
        <f t="shared" si="85"/>
        <v/>
      </c>
      <c r="AF1085" s="39"/>
      <c r="AG1085" s="39" t="s">
        <v>1560</v>
      </c>
      <c r="AH1085" s="39" t="s">
        <v>1561</v>
      </c>
      <c r="AI1085" s="39" t="s">
        <v>1561</v>
      </c>
      <c r="AJ1085" s="39" t="s">
        <v>1561</v>
      </c>
      <c r="AK1085" s="39" t="s">
        <v>1561</v>
      </c>
      <c r="AL1085" s="15"/>
      <c r="AM1085" s="15"/>
      <c r="AN1085" s="15"/>
      <c r="AO1085" s="39"/>
      <c r="AP1085" s="89">
        <f t="shared" si="83"/>
        <v>0</v>
      </c>
      <c r="AQ1085" s="13" t="str">
        <f t="shared" si="86"/>
        <v>Soort Aanr wegBus</v>
      </c>
    </row>
    <row r="1086" spans="1:43" x14ac:dyDescent="0.25">
      <c r="A1086" s="15" t="s">
        <v>4406</v>
      </c>
      <c r="B1086" s="15" t="s">
        <v>1608</v>
      </c>
      <c r="C1086" s="15">
        <v>5</v>
      </c>
      <c r="D1086" s="15" t="s">
        <v>4420</v>
      </c>
      <c r="E1086" s="94">
        <v>200000398</v>
      </c>
      <c r="F1086" s="15">
        <v>200005119</v>
      </c>
      <c r="G1086" s="15" t="s">
        <v>4408</v>
      </c>
      <c r="H1086" s="15" t="s">
        <v>4408</v>
      </c>
      <c r="I1086" s="15" t="s">
        <v>4408</v>
      </c>
      <c r="J1086" s="15"/>
      <c r="K1086" s="15">
        <v>85</v>
      </c>
      <c r="L1086" s="15">
        <v>58</v>
      </c>
      <c r="M1086" s="15" t="s">
        <v>4421</v>
      </c>
      <c r="N1086" s="15" t="s">
        <v>4421</v>
      </c>
      <c r="O1086" s="15" t="s">
        <v>4421</v>
      </c>
      <c r="P1086" s="15"/>
      <c r="Q1086" s="15"/>
      <c r="R1086" s="15"/>
      <c r="S1086" s="15" t="s">
        <v>1675</v>
      </c>
      <c r="T1086" s="38">
        <v>1</v>
      </c>
      <c r="U1086" s="95"/>
      <c r="V1086" s="95"/>
      <c r="W1086" s="95"/>
      <c r="X1086" s="95"/>
      <c r="Y1086" s="95"/>
      <c r="Z1086" s="15"/>
      <c r="AA1086" s="15"/>
      <c r="AB1086" s="39">
        <f t="shared" si="80"/>
        <v>14</v>
      </c>
      <c r="AC1086" s="39">
        <f t="shared" si="81"/>
        <v>15</v>
      </c>
      <c r="AD1086" s="96" t="s">
        <v>4422</v>
      </c>
      <c r="AE1086" s="15" t="str">
        <f t="shared" si="85"/>
        <v/>
      </c>
      <c r="AF1086" s="39"/>
      <c r="AG1086" s="39" t="s">
        <v>1560</v>
      </c>
      <c r="AH1086" s="39" t="s">
        <v>1561</v>
      </c>
      <c r="AI1086" s="39" t="s">
        <v>1561</v>
      </c>
      <c r="AJ1086" s="39" t="s">
        <v>1561</v>
      </c>
      <c r="AK1086" s="39" t="s">
        <v>1561</v>
      </c>
      <c r="AL1086" s="15"/>
      <c r="AM1086" s="15"/>
      <c r="AN1086" s="15"/>
      <c r="AO1086" s="39"/>
      <c r="AP1086" s="89">
        <f t="shared" si="83"/>
        <v>0</v>
      </c>
      <c r="AQ1086" s="13" t="str">
        <f t="shared" si="86"/>
        <v>Soort Aanr wegDubbeldekkerbus</v>
      </c>
    </row>
    <row r="1087" spans="1:43" x14ac:dyDescent="0.25">
      <c r="A1087" s="15" t="s">
        <v>4406</v>
      </c>
      <c r="B1087" s="15" t="s">
        <v>1608</v>
      </c>
      <c r="C1087" s="15">
        <v>6</v>
      </c>
      <c r="D1087" s="15" t="s">
        <v>4423</v>
      </c>
      <c r="E1087" s="94">
        <v>200000398</v>
      </c>
      <c r="F1087" s="15">
        <v>200005123</v>
      </c>
      <c r="G1087" s="15" t="s">
        <v>4408</v>
      </c>
      <c r="H1087" s="15" t="s">
        <v>4408</v>
      </c>
      <c r="I1087" s="15" t="s">
        <v>4408</v>
      </c>
      <c r="J1087" s="15"/>
      <c r="K1087" s="15">
        <v>85</v>
      </c>
      <c r="L1087" s="15">
        <v>58</v>
      </c>
      <c r="M1087" s="15" t="s">
        <v>4424</v>
      </c>
      <c r="N1087" s="15" t="s">
        <v>4424</v>
      </c>
      <c r="O1087" s="15" t="s">
        <v>4424</v>
      </c>
      <c r="P1087" s="15"/>
      <c r="Q1087" s="15"/>
      <c r="R1087" s="15"/>
      <c r="S1087" s="15" t="s">
        <v>1675</v>
      </c>
      <c r="T1087" s="38">
        <v>1</v>
      </c>
      <c r="U1087" s="95"/>
      <c r="V1087" s="95"/>
      <c r="W1087" s="95"/>
      <c r="X1087" s="95"/>
      <c r="Y1087" s="95"/>
      <c r="Z1087" s="15"/>
      <c r="AA1087" s="15"/>
      <c r="AB1087" s="39">
        <f t="shared" si="80"/>
        <v>14</v>
      </c>
      <c r="AC1087" s="39">
        <f t="shared" si="81"/>
        <v>10</v>
      </c>
      <c r="AD1087" s="96" t="s">
        <v>4425</v>
      </c>
      <c r="AE1087" s="15" t="str">
        <f t="shared" si="85"/>
        <v/>
      </c>
      <c r="AF1087" s="39"/>
      <c r="AG1087" s="39" t="s">
        <v>1560</v>
      </c>
      <c r="AH1087" s="39" t="s">
        <v>1561</v>
      </c>
      <c r="AI1087" s="39" t="s">
        <v>1561</v>
      </c>
      <c r="AJ1087" s="39" t="s">
        <v>1561</v>
      </c>
      <c r="AK1087" s="39" t="s">
        <v>1561</v>
      </c>
      <c r="AL1087" s="15"/>
      <c r="AM1087" s="15"/>
      <c r="AN1087" s="15"/>
      <c r="AO1087" s="39"/>
      <c r="AP1087" s="89">
        <f t="shared" si="83"/>
        <v>0</v>
      </c>
      <c r="AQ1087" s="13" t="str">
        <f t="shared" si="86"/>
        <v>Soort Aanr wegVrachtauto</v>
      </c>
    </row>
    <row r="1088" spans="1:43" x14ac:dyDescent="0.25">
      <c r="A1088" s="15" t="s">
        <v>4406</v>
      </c>
      <c r="B1088" s="15" t="s">
        <v>1608</v>
      </c>
      <c r="C1088" s="15">
        <v>7</v>
      </c>
      <c r="D1088" s="15" t="s">
        <v>4426</v>
      </c>
      <c r="E1088" s="94">
        <v>200000398</v>
      </c>
      <c r="F1088" s="15">
        <v>200005122</v>
      </c>
      <c r="G1088" s="15" t="s">
        <v>4408</v>
      </c>
      <c r="H1088" s="15" t="s">
        <v>4408</v>
      </c>
      <c r="I1088" s="15" t="s">
        <v>4408</v>
      </c>
      <c r="J1088" s="15"/>
      <c r="K1088" s="15">
        <v>85</v>
      </c>
      <c r="L1088" s="15">
        <v>58</v>
      </c>
      <c r="M1088" s="15" t="s">
        <v>4427</v>
      </c>
      <c r="N1088" s="15" t="s">
        <v>4427</v>
      </c>
      <c r="O1088" s="15" t="s">
        <v>4427</v>
      </c>
      <c r="P1088" s="15"/>
      <c r="Q1088" s="15"/>
      <c r="R1088" s="15"/>
      <c r="S1088" s="15" t="s">
        <v>1675</v>
      </c>
      <c r="T1088" s="38">
        <v>1</v>
      </c>
      <c r="U1088" s="95"/>
      <c r="V1088" s="95"/>
      <c r="W1088" s="95"/>
      <c r="X1088" s="95"/>
      <c r="Y1088" s="95"/>
      <c r="Z1088" s="15"/>
      <c r="AA1088" s="15"/>
      <c r="AB1088" s="39">
        <f t="shared" si="80"/>
        <v>14</v>
      </c>
      <c r="AC1088" s="39">
        <f t="shared" si="81"/>
        <v>8</v>
      </c>
      <c r="AD1088" s="96" t="s">
        <v>4428</v>
      </c>
      <c r="AE1088" s="15" t="str">
        <f t="shared" si="85"/>
        <v/>
      </c>
      <c r="AF1088" s="39"/>
      <c r="AG1088" s="39" t="s">
        <v>1560</v>
      </c>
      <c r="AH1088" s="39" t="s">
        <v>1561</v>
      </c>
      <c r="AI1088" s="39" t="s">
        <v>1561</v>
      </c>
      <c r="AJ1088" s="39" t="s">
        <v>1561</v>
      </c>
      <c r="AK1088" s="39" t="s">
        <v>1561</v>
      </c>
      <c r="AL1088" s="15"/>
      <c r="AM1088" s="15"/>
      <c r="AN1088" s="15"/>
      <c r="AO1088" s="39"/>
      <c r="AP1088" s="89">
        <f t="shared" si="83"/>
        <v>0</v>
      </c>
      <c r="AQ1088" s="13" t="str">
        <f t="shared" si="86"/>
        <v>Soort Aanr wegTankauto</v>
      </c>
    </row>
    <row r="1089" spans="1:43" x14ac:dyDescent="0.25">
      <c r="A1089" s="15" t="s">
        <v>4406</v>
      </c>
      <c r="B1089" s="15" t="s">
        <v>1608</v>
      </c>
      <c r="C1089" s="15">
        <v>8</v>
      </c>
      <c r="D1089" s="15" t="s">
        <v>4390</v>
      </c>
      <c r="E1089" s="94">
        <v>200000398</v>
      </c>
      <c r="F1089" s="15">
        <v>200005124</v>
      </c>
      <c r="G1089" s="15" t="s">
        <v>4408</v>
      </c>
      <c r="H1089" s="15" t="s">
        <v>4408</v>
      </c>
      <c r="I1089" s="15" t="s">
        <v>4408</v>
      </c>
      <c r="J1089" s="15"/>
      <c r="K1089" s="15">
        <v>85</v>
      </c>
      <c r="L1089" s="15">
        <v>58</v>
      </c>
      <c r="M1089" s="15" t="s">
        <v>4429</v>
      </c>
      <c r="N1089" s="15" t="s">
        <v>4429</v>
      </c>
      <c r="O1089" s="15" t="s">
        <v>4429</v>
      </c>
      <c r="P1089" s="15"/>
      <c r="Q1089" s="15"/>
      <c r="R1089" s="15"/>
      <c r="S1089" s="15" t="s">
        <v>1675</v>
      </c>
      <c r="T1089" s="38">
        <v>1</v>
      </c>
      <c r="U1089" s="95"/>
      <c r="V1089" s="95"/>
      <c r="W1089" s="95"/>
      <c r="X1089" s="95"/>
      <c r="Y1089" s="95"/>
      <c r="Z1089" s="15"/>
      <c r="AA1089" s="15"/>
      <c r="AB1089" s="39">
        <f t="shared" si="80"/>
        <v>14</v>
      </c>
      <c r="AC1089" s="39">
        <f t="shared" si="81"/>
        <v>14</v>
      </c>
      <c r="AD1089" s="96" t="s">
        <v>4430</v>
      </c>
      <c r="AE1089" s="15" t="str">
        <f t="shared" si="85"/>
        <v/>
      </c>
      <c r="AF1089" s="39"/>
      <c r="AG1089" s="39" t="s">
        <v>1560</v>
      </c>
      <c r="AH1089" s="39" t="s">
        <v>1561</v>
      </c>
      <c r="AI1089" s="39" t="s">
        <v>1561</v>
      </c>
      <c r="AJ1089" s="39" t="s">
        <v>1561</v>
      </c>
      <c r="AK1089" s="39" t="s">
        <v>1561</v>
      </c>
      <c r="AL1089" s="15"/>
      <c r="AM1089" s="15"/>
      <c r="AN1089" s="15"/>
      <c r="AO1089" s="39"/>
      <c r="AP1089" s="89">
        <f t="shared" si="83"/>
        <v>0</v>
      </c>
      <c r="AQ1089" s="13" t="str">
        <f t="shared" si="86"/>
        <v>Soort Aanr wegZwaar voertuig</v>
      </c>
    </row>
    <row r="1090" spans="1:43" x14ac:dyDescent="0.25">
      <c r="A1090" s="15" t="s">
        <v>4406</v>
      </c>
      <c r="B1090" s="15" t="s">
        <v>1608</v>
      </c>
      <c r="C1090" s="15">
        <v>9</v>
      </c>
      <c r="D1090" s="15" t="s">
        <v>4431</v>
      </c>
      <c r="E1090" s="94">
        <v>200000398</v>
      </c>
      <c r="F1090" s="15">
        <v>200005121</v>
      </c>
      <c r="G1090" s="15" t="s">
        <v>4408</v>
      </c>
      <c r="H1090" s="15" t="s">
        <v>4408</v>
      </c>
      <c r="I1090" s="15" t="s">
        <v>4408</v>
      </c>
      <c r="J1090" s="15"/>
      <c r="K1090" s="15">
        <v>85</v>
      </c>
      <c r="L1090" s="15">
        <v>58</v>
      </c>
      <c r="M1090" s="15" t="s">
        <v>4432</v>
      </c>
      <c r="N1090" s="15" t="s">
        <v>4432</v>
      </c>
      <c r="O1090" s="15" t="s">
        <v>4432</v>
      </c>
      <c r="P1090" s="15"/>
      <c r="Q1090" s="15"/>
      <c r="R1090" s="15"/>
      <c r="S1090" s="15" t="s">
        <v>1675</v>
      </c>
      <c r="T1090" s="38">
        <v>1</v>
      </c>
      <c r="U1090" s="95"/>
      <c r="V1090" s="95"/>
      <c r="W1090" s="95"/>
      <c r="X1090" s="95"/>
      <c r="Y1090" s="95"/>
      <c r="Z1090" s="15"/>
      <c r="AA1090" s="15"/>
      <c r="AB1090" s="39">
        <f t="shared" ref="AB1090:AB1153" si="87">LEN(A1090)</f>
        <v>14</v>
      </c>
      <c r="AC1090" s="39">
        <f t="shared" ref="AC1090:AC1153" si="88">LEN(D1090)</f>
        <v>5</v>
      </c>
      <c r="AD1090" s="96" t="s">
        <v>4433</v>
      </c>
      <c r="AE1090" s="15" t="str">
        <f t="shared" si="85"/>
        <v/>
      </c>
      <c r="AF1090" s="39"/>
      <c r="AG1090" s="39" t="s">
        <v>1560</v>
      </c>
      <c r="AH1090" s="39" t="s">
        <v>1561</v>
      </c>
      <c r="AI1090" s="39" t="s">
        <v>1561</v>
      </c>
      <c r="AJ1090" s="39" t="s">
        <v>1561</v>
      </c>
      <c r="AK1090" s="39" t="s">
        <v>1561</v>
      </c>
      <c r="AL1090" s="15"/>
      <c r="AM1090" s="15"/>
      <c r="AN1090" s="15"/>
      <c r="AO1090" s="39"/>
      <c r="AP1090" s="89">
        <f t="shared" ref="AP1090:AP1153" si="89">LEN(AM1090)</f>
        <v>0</v>
      </c>
      <c r="AQ1090" s="13" t="str">
        <f t="shared" si="86"/>
        <v>Soort Aanr wegMotor</v>
      </c>
    </row>
    <row r="1091" spans="1:43" x14ac:dyDescent="0.25">
      <c r="A1091" s="15" t="s">
        <v>4406</v>
      </c>
      <c r="B1091" s="15" t="s">
        <v>1608</v>
      </c>
      <c r="C1091" s="15">
        <v>10</v>
      </c>
      <c r="D1091" s="15" t="s">
        <v>4434</v>
      </c>
      <c r="E1091" s="94">
        <v>200000398</v>
      </c>
      <c r="F1091" s="15">
        <v>200005116</v>
      </c>
      <c r="G1091" s="15" t="s">
        <v>4408</v>
      </c>
      <c r="H1091" s="15" t="s">
        <v>4408</v>
      </c>
      <c r="I1091" s="15" t="s">
        <v>4408</v>
      </c>
      <c r="J1091" s="15"/>
      <c r="K1091" s="15">
        <v>85</v>
      </c>
      <c r="L1091" s="15">
        <v>58</v>
      </c>
      <c r="M1091" s="15" t="s">
        <v>4435</v>
      </c>
      <c r="N1091" s="15" t="s">
        <v>4435</v>
      </c>
      <c r="O1091" s="15" t="s">
        <v>4435</v>
      </c>
      <c r="P1091" s="15"/>
      <c r="Q1091" s="15"/>
      <c r="R1091" s="15"/>
      <c r="S1091" s="15" t="s">
        <v>1675</v>
      </c>
      <c r="T1091" s="38">
        <v>1</v>
      </c>
      <c r="U1091" s="95"/>
      <c r="V1091" s="95"/>
      <c r="W1091" s="95"/>
      <c r="X1091" s="95"/>
      <c r="Y1091" s="95"/>
      <c r="Z1091" s="15"/>
      <c r="AA1091" s="15"/>
      <c r="AB1091" s="39">
        <f t="shared" si="87"/>
        <v>14</v>
      </c>
      <c r="AC1091" s="39">
        <f t="shared" si="88"/>
        <v>9</v>
      </c>
      <c r="AD1091" s="96" t="s">
        <v>4436</v>
      </c>
      <c r="AE1091" s="15" t="str">
        <f t="shared" si="85"/>
        <v/>
      </c>
      <c r="AF1091" s="39"/>
      <c r="AG1091" s="39" t="s">
        <v>1560</v>
      </c>
      <c r="AH1091" s="39" t="s">
        <v>1561</v>
      </c>
      <c r="AI1091" s="39" t="s">
        <v>1561</v>
      </c>
      <c r="AJ1091" s="39" t="s">
        <v>1561</v>
      </c>
      <c r="AK1091" s="39" t="s">
        <v>1561</v>
      </c>
      <c r="AL1091" s="15"/>
      <c r="AM1091" s="15"/>
      <c r="AN1091" s="15"/>
      <c r="AO1091" s="39"/>
      <c r="AP1091" s="89">
        <f t="shared" si="89"/>
        <v>0</v>
      </c>
      <c r="AQ1091" s="13" t="str">
        <f t="shared" si="86"/>
        <v>Soort Aanr wegBromfiets</v>
      </c>
    </row>
    <row r="1092" spans="1:43" x14ac:dyDescent="0.25">
      <c r="A1092" s="15" t="s">
        <v>4406</v>
      </c>
      <c r="B1092" s="15" t="s">
        <v>1608</v>
      </c>
      <c r="C1092" s="15">
        <v>11</v>
      </c>
      <c r="D1092" s="15" t="s">
        <v>4437</v>
      </c>
      <c r="E1092" s="94">
        <v>200000398</v>
      </c>
      <c r="F1092" s="15">
        <v>200005117</v>
      </c>
      <c r="G1092" s="15" t="s">
        <v>4408</v>
      </c>
      <c r="H1092" s="15" t="s">
        <v>4408</v>
      </c>
      <c r="I1092" s="15" t="s">
        <v>4408</v>
      </c>
      <c r="J1092" s="15"/>
      <c r="K1092" s="15">
        <v>85</v>
      </c>
      <c r="L1092" s="15">
        <v>58</v>
      </c>
      <c r="M1092" s="15" t="s">
        <v>4438</v>
      </c>
      <c r="N1092" s="15" t="s">
        <v>4438</v>
      </c>
      <c r="O1092" s="15" t="s">
        <v>4438</v>
      </c>
      <c r="P1092" s="15"/>
      <c r="Q1092" s="15"/>
      <c r="R1092" s="15"/>
      <c r="S1092" s="15" t="s">
        <v>1675</v>
      </c>
      <c r="T1092" s="38">
        <v>1</v>
      </c>
      <c r="U1092" s="95"/>
      <c r="V1092" s="95"/>
      <c r="W1092" s="95"/>
      <c r="X1092" s="95"/>
      <c r="Y1092" s="95"/>
      <c r="Z1092" s="15"/>
      <c r="AA1092" s="15"/>
      <c r="AB1092" s="39">
        <f t="shared" si="87"/>
        <v>14</v>
      </c>
      <c r="AC1092" s="39">
        <f t="shared" si="88"/>
        <v>5</v>
      </c>
      <c r="AD1092" s="96" t="s">
        <v>4439</v>
      </c>
      <c r="AE1092" s="15" t="str">
        <f t="shared" si="85"/>
        <v/>
      </c>
      <c r="AF1092" s="39"/>
      <c r="AG1092" s="39" t="s">
        <v>1560</v>
      </c>
      <c r="AH1092" s="39" t="s">
        <v>1561</v>
      </c>
      <c r="AI1092" s="39" t="s">
        <v>1561</v>
      </c>
      <c r="AJ1092" s="39" t="s">
        <v>1561</v>
      </c>
      <c r="AK1092" s="39" t="s">
        <v>1561</v>
      </c>
      <c r="AL1092" s="15"/>
      <c r="AM1092" s="15"/>
      <c r="AN1092" s="15"/>
      <c r="AO1092" s="39"/>
      <c r="AP1092" s="89">
        <f t="shared" si="89"/>
        <v>0</v>
      </c>
      <c r="AQ1092" s="13" t="str">
        <f t="shared" si="86"/>
        <v>Soort Aanr wegFiets</v>
      </c>
    </row>
    <row r="1093" spans="1:43" x14ac:dyDescent="0.25">
      <c r="A1093" s="15" t="s">
        <v>4406</v>
      </c>
      <c r="B1093" s="15" t="s">
        <v>1608</v>
      </c>
      <c r="C1093" s="15">
        <v>12</v>
      </c>
      <c r="D1093" s="15" t="s">
        <v>86</v>
      </c>
      <c r="E1093" s="94">
        <v>200000398</v>
      </c>
      <c r="F1093" s="15">
        <v>200000502</v>
      </c>
      <c r="G1093" s="15" t="s">
        <v>4408</v>
      </c>
      <c r="H1093" s="15" t="s">
        <v>4408</v>
      </c>
      <c r="I1093" s="15" t="s">
        <v>4408</v>
      </c>
      <c r="J1093" s="15"/>
      <c r="K1093" s="15">
        <v>85</v>
      </c>
      <c r="L1093" s="15">
        <v>58</v>
      </c>
      <c r="M1093" s="15" t="s">
        <v>4440</v>
      </c>
      <c r="N1093" s="15" t="s">
        <v>4440</v>
      </c>
      <c r="O1093" s="15" t="s">
        <v>4440</v>
      </c>
      <c r="P1093" s="15"/>
      <c r="Q1093" s="15"/>
      <c r="R1093" s="15"/>
      <c r="S1093" s="15" t="s">
        <v>1675</v>
      </c>
      <c r="T1093" s="38">
        <v>1</v>
      </c>
      <c r="U1093" s="95"/>
      <c r="V1093" s="95"/>
      <c r="W1093" s="95"/>
      <c r="X1093" s="95"/>
      <c r="Y1093" s="95"/>
      <c r="Z1093" s="15"/>
      <c r="AA1093" s="15"/>
      <c r="AB1093" s="39">
        <f t="shared" si="87"/>
        <v>14</v>
      </c>
      <c r="AC1093" s="39">
        <f t="shared" si="88"/>
        <v>7</v>
      </c>
      <c r="AD1093" s="96" t="s">
        <v>4441</v>
      </c>
      <c r="AE1093" s="15" t="str">
        <f t="shared" si="85"/>
        <v/>
      </c>
      <c r="AF1093" s="39"/>
      <c r="AG1093" s="39" t="s">
        <v>1560</v>
      </c>
      <c r="AH1093" s="39" t="s">
        <v>1561</v>
      </c>
      <c r="AI1093" s="39" t="s">
        <v>1561</v>
      </c>
      <c r="AJ1093" s="39" t="s">
        <v>1561</v>
      </c>
      <c r="AK1093" s="39" t="s">
        <v>1561</v>
      </c>
      <c r="AL1093" s="15"/>
      <c r="AM1093" s="15"/>
      <c r="AN1093" s="15"/>
      <c r="AO1093" s="39"/>
      <c r="AP1093" s="89">
        <f t="shared" si="89"/>
        <v>0</v>
      </c>
      <c r="AQ1093" s="13" t="str">
        <f t="shared" si="86"/>
        <v>Soort Aanr wegPersoon</v>
      </c>
    </row>
    <row r="1094" spans="1:43" x14ac:dyDescent="0.25">
      <c r="A1094" s="15" t="s">
        <v>4406</v>
      </c>
      <c r="B1094" s="15" t="s">
        <v>1608</v>
      </c>
      <c r="C1094" s="15">
        <v>13</v>
      </c>
      <c r="D1094" s="15" t="s">
        <v>4442</v>
      </c>
      <c r="E1094" s="94">
        <v>200000398</v>
      </c>
      <c r="F1094" s="15">
        <v>200001519</v>
      </c>
      <c r="G1094" s="15" t="s">
        <v>4408</v>
      </c>
      <c r="H1094" s="15" t="s">
        <v>4408</v>
      </c>
      <c r="I1094" s="15" t="s">
        <v>4408</v>
      </c>
      <c r="J1094" s="15"/>
      <c r="K1094" s="15">
        <v>85</v>
      </c>
      <c r="L1094" s="15">
        <v>58</v>
      </c>
      <c r="M1094" s="15" t="s">
        <v>4443</v>
      </c>
      <c r="N1094" s="15" t="s">
        <v>4443</v>
      </c>
      <c r="O1094" s="15" t="s">
        <v>4443</v>
      </c>
      <c r="P1094" s="15"/>
      <c r="Q1094" s="15"/>
      <c r="R1094" s="15"/>
      <c r="S1094" s="15" t="s">
        <v>1675</v>
      </c>
      <c r="T1094" s="38">
        <v>1</v>
      </c>
      <c r="U1094" s="95"/>
      <c r="V1094" s="95"/>
      <c r="W1094" s="95"/>
      <c r="X1094" s="95"/>
      <c r="Y1094" s="95"/>
      <c r="Z1094" s="15"/>
      <c r="AA1094" s="15"/>
      <c r="AB1094" s="39">
        <f t="shared" si="87"/>
        <v>14</v>
      </c>
      <c r="AC1094" s="39">
        <f t="shared" si="88"/>
        <v>4</v>
      </c>
      <c r="AD1094" s="96" t="s">
        <v>4444</v>
      </c>
      <c r="AE1094" s="15" t="str">
        <f t="shared" si="85"/>
        <v/>
      </c>
      <c r="AF1094" s="39"/>
      <c r="AG1094" s="39" t="s">
        <v>1560</v>
      </c>
      <c r="AH1094" s="39" t="s">
        <v>1561</v>
      </c>
      <c r="AI1094" s="39" t="s">
        <v>1561</v>
      </c>
      <c r="AJ1094" s="39" t="s">
        <v>1561</v>
      </c>
      <c r="AK1094" s="39" t="s">
        <v>1561</v>
      </c>
      <c r="AL1094" s="15"/>
      <c r="AM1094" s="15"/>
      <c r="AN1094" s="15"/>
      <c r="AO1094" s="39"/>
      <c r="AP1094" s="89">
        <f t="shared" si="89"/>
        <v>0</v>
      </c>
      <c r="AQ1094" s="13" t="str">
        <f t="shared" si="86"/>
        <v>Soort Aanr wegBoom</v>
      </c>
    </row>
    <row r="1095" spans="1:43" x14ac:dyDescent="0.25">
      <c r="A1095" s="15" t="s">
        <v>4406</v>
      </c>
      <c r="B1095" s="15" t="s">
        <v>1608</v>
      </c>
      <c r="C1095" s="15">
        <v>14</v>
      </c>
      <c r="D1095" s="15" t="s">
        <v>124</v>
      </c>
      <c r="E1095" s="94">
        <v>200000398</v>
      </c>
      <c r="F1095" s="15">
        <v>200000495</v>
      </c>
      <c r="G1095" s="15" t="s">
        <v>4408</v>
      </c>
      <c r="H1095" s="15" t="s">
        <v>4408</v>
      </c>
      <c r="I1095" s="15" t="s">
        <v>4408</v>
      </c>
      <c r="J1095" s="15"/>
      <c r="K1095" s="15">
        <v>85</v>
      </c>
      <c r="L1095" s="15">
        <v>58</v>
      </c>
      <c r="M1095" s="15" t="s">
        <v>4445</v>
      </c>
      <c r="N1095" s="15" t="s">
        <v>4445</v>
      </c>
      <c r="O1095" s="15" t="s">
        <v>4445</v>
      </c>
      <c r="P1095" s="15"/>
      <c r="Q1095" s="15"/>
      <c r="R1095" s="15"/>
      <c r="S1095" s="15" t="s">
        <v>1675</v>
      </c>
      <c r="T1095" s="38">
        <v>1</v>
      </c>
      <c r="U1095" s="95"/>
      <c r="V1095" s="95"/>
      <c r="W1095" s="95"/>
      <c r="X1095" s="95"/>
      <c r="Y1095" s="95"/>
      <c r="Z1095" s="15"/>
      <c r="AA1095" s="15"/>
      <c r="AB1095" s="39">
        <f t="shared" si="87"/>
        <v>14</v>
      </c>
      <c r="AC1095" s="39">
        <f t="shared" si="88"/>
        <v>6</v>
      </c>
      <c r="AD1095" s="96" t="s">
        <v>4446</v>
      </c>
      <c r="AE1095" s="15" t="str">
        <f t="shared" si="85"/>
        <v/>
      </c>
      <c r="AF1095" s="39"/>
      <c r="AG1095" s="39" t="s">
        <v>1560</v>
      </c>
      <c r="AH1095" s="39" t="s">
        <v>1561</v>
      </c>
      <c r="AI1095" s="39" t="s">
        <v>1561</v>
      </c>
      <c r="AJ1095" s="39" t="s">
        <v>1561</v>
      </c>
      <c r="AK1095" s="39" t="s">
        <v>1561</v>
      </c>
      <c r="AL1095" s="15"/>
      <c r="AM1095" s="15"/>
      <c r="AN1095" s="15"/>
      <c r="AO1095" s="39"/>
      <c r="AP1095" s="89">
        <f t="shared" si="89"/>
        <v>0</v>
      </c>
      <c r="AQ1095" s="13" t="str">
        <f t="shared" si="86"/>
        <v>Soort Aanr wegGebouw</v>
      </c>
    </row>
    <row r="1096" spans="1:43" x14ac:dyDescent="0.25">
      <c r="A1096" s="15" t="s">
        <v>4406</v>
      </c>
      <c r="B1096" s="15" t="s">
        <v>1608</v>
      </c>
      <c r="C1096" s="15">
        <v>15</v>
      </c>
      <c r="D1096" s="15" t="s">
        <v>654</v>
      </c>
      <c r="E1096" s="94">
        <v>200000398</v>
      </c>
      <c r="F1096" s="15">
        <v>200000499</v>
      </c>
      <c r="G1096" s="15" t="s">
        <v>4408</v>
      </c>
      <c r="H1096" s="15" t="s">
        <v>4408</v>
      </c>
      <c r="I1096" s="15" t="s">
        <v>4408</v>
      </c>
      <c r="J1096" s="15"/>
      <c r="K1096" s="15">
        <v>85</v>
      </c>
      <c r="L1096" s="15">
        <v>58</v>
      </c>
      <c r="M1096" s="15" t="s">
        <v>4447</v>
      </c>
      <c r="N1096" s="15" t="s">
        <v>4447</v>
      </c>
      <c r="O1096" s="15" t="s">
        <v>4447</v>
      </c>
      <c r="P1096" s="15"/>
      <c r="Q1096" s="15"/>
      <c r="R1096" s="15"/>
      <c r="S1096" s="15" t="s">
        <v>1675</v>
      </c>
      <c r="T1096" s="38">
        <v>1</v>
      </c>
      <c r="U1096" s="95"/>
      <c r="V1096" s="95"/>
      <c r="W1096" s="95"/>
      <c r="X1096" s="95"/>
      <c r="Y1096" s="95"/>
      <c r="Z1096" s="15"/>
      <c r="AA1096" s="15"/>
      <c r="AB1096" s="39">
        <f t="shared" si="87"/>
        <v>14</v>
      </c>
      <c r="AC1096" s="39">
        <f t="shared" si="88"/>
        <v>6</v>
      </c>
      <c r="AD1096" s="96" t="s">
        <v>4448</v>
      </c>
      <c r="AE1096" s="15" t="str">
        <f t="shared" si="85"/>
        <v/>
      </c>
      <c r="AF1096" s="39"/>
      <c r="AG1096" s="39" t="s">
        <v>1560</v>
      </c>
      <c r="AH1096" s="39" t="s">
        <v>1561</v>
      </c>
      <c r="AI1096" s="39" t="s">
        <v>1561</v>
      </c>
      <c r="AJ1096" s="39" t="s">
        <v>1561</v>
      </c>
      <c r="AK1096" s="39" t="s">
        <v>1561</v>
      </c>
      <c r="AL1096" s="15"/>
      <c r="AM1096" s="15"/>
      <c r="AN1096" s="15"/>
      <c r="AO1096" s="39"/>
      <c r="AP1096" s="89">
        <f t="shared" si="89"/>
        <v>0</v>
      </c>
      <c r="AQ1096" s="13" t="str">
        <f t="shared" si="86"/>
        <v>Soort Aanr wegObject</v>
      </c>
    </row>
    <row r="1097" spans="1:43" x14ac:dyDescent="0.25">
      <c r="A1097" s="15" t="s">
        <v>4406</v>
      </c>
      <c r="B1097" s="15" t="s">
        <v>1608</v>
      </c>
      <c r="C1097" s="15">
        <v>16</v>
      </c>
      <c r="D1097" s="15" t="s">
        <v>4449</v>
      </c>
      <c r="E1097" s="94">
        <v>200000398</v>
      </c>
      <c r="F1097" s="15">
        <v>200001520</v>
      </c>
      <c r="G1097" s="15" t="s">
        <v>4408</v>
      </c>
      <c r="H1097" s="15" t="s">
        <v>4408</v>
      </c>
      <c r="I1097" s="15" t="s">
        <v>4408</v>
      </c>
      <c r="J1097" s="15"/>
      <c r="K1097" s="15">
        <v>85</v>
      </c>
      <c r="L1097" s="15">
        <v>58</v>
      </c>
      <c r="M1097" s="15" t="s">
        <v>4450</v>
      </c>
      <c r="N1097" s="15" t="s">
        <v>4450</v>
      </c>
      <c r="O1097" s="15" t="s">
        <v>4450</v>
      </c>
      <c r="P1097" s="15"/>
      <c r="Q1097" s="15"/>
      <c r="R1097" s="15"/>
      <c r="S1097" s="15" t="s">
        <v>1675</v>
      </c>
      <c r="T1097" s="38">
        <v>1</v>
      </c>
      <c r="U1097" s="95"/>
      <c r="V1097" s="95"/>
      <c r="W1097" s="95"/>
      <c r="X1097" s="95"/>
      <c r="Y1097" s="95"/>
      <c r="Z1097" s="15"/>
      <c r="AA1097" s="15"/>
      <c r="AB1097" s="39">
        <f t="shared" si="87"/>
        <v>14</v>
      </c>
      <c r="AC1097" s="39">
        <f t="shared" si="88"/>
        <v>9</v>
      </c>
      <c r="AD1097" s="96" t="s">
        <v>4451</v>
      </c>
      <c r="AE1097" s="15" t="str">
        <f t="shared" si="85"/>
        <v/>
      </c>
      <c r="AF1097" s="39"/>
      <c r="AG1097" s="39" t="s">
        <v>1560</v>
      </c>
      <c r="AH1097" s="39" t="s">
        <v>1561</v>
      </c>
      <c r="AI1097" s="39" t="s">
        <v>1561</v>
      </c>
      <c r="AJ1097" s="39" t="s">
        <v>1561</v>
      </c>
      <c r="AK1097" s="39" t="s">
        <v>1561</v>
      </c>
      <c r="AL1097" s="15"/>
      <c r="AM1097" s="15"/>
      <c r="AN1097" s="15"/>
      <c r="AO1097" s="39"/>
      <c r="AP1097" s="89">
        <f t="shared" si="89"/>
        <v>0</v>
      </c>
      <c r="AQ1097" s="13" t="str">
        <f t="shared" si="86"/>
        <v>Soort Aanr wegEenzijdig</v>
      </c>
    </row>
    <row r="1098" spans="1:43" x14ac:dyDescent="0.25">
      <c r="A1098" s="15" t="s">
        <v>4406</v>
      </c>
      <c r="B1098" s="15" t="s">
        <v>1608</v>
      </c>
      <c r="C1098" s="15">
        <v>17</v>
      </c>
      <c r="D1098" s="15" t="s">
        <v>4452</v>
      </c>
      <c r="E1098" s="94">
        <v>200000398</v>
      </c>
      <c r="F1098" s="15">
        <v>200005120</v>
      </c>
      <c r="G1098" s="15" t="s">
        <v>4408</v>
      </c>
      <c r="H1098" s="15" t="s">
        <v>4408</v>
      </c>
      <c r="I1098" s="15" t="s">
        <v>4408</v>
      </c>
      <c r="J1098" s="15"/>
      <c r="K1098" s="15">
        <v>85</v>
      </c>
      <c r="L1098" s="15">
        <v>58</v>
      </c>
      <c r="M1098" s="15" t="s">
        <v>4453</v>
      </c>
      <c r="N1098" s="15" t="s">
        <v>4453</v>
      </c>
      <c r="O1098" s="15" t="s">
        <v>4453</v>
      </c>
      <c r="P1098" s="15"/>
      <c r="Q1098" s="15"/>
      <c r="R1098" s="15"/>
      <c r="S1098" s="15" t="s">
        <v>1675</v>
      </c>
      <c r="T1098" s="38">
        <v>1</v>
      </c>
      <c r="U1098" s="95"/>
      <c r="V1098" s="95"/>
      <c r="W1098" s="95"/>
      <c r="X1098" s="95"/>
      <c r="Y1098" s="95"/>
      <c r="Z1098" s="15"/>
      <c r="AA1098" s="15"/>
      <c r="AB1098" s="39">
        <f t="shared" si="87"/>
        <v>14</v>
      </c>
      <c r="AC1098" s="39">
        <f t="shared" si="88"/>
        <v>19</v>
      </c>
      <c r="AD1098" s="96" t="s">
        <v>4454</v>
      </c>
      <c r="AE1098" s="15" t="str">
        <f t="shared" si="85"/>
        <v/>
      </c>
      <c r="AF1098" s="39"/>
      <c r="AG1098" s="39" t="s">
        <v>1560</v>
      </c>
      <c r="AH1098" s="39" t="s">
        <v>1561</v>
      </c>
      <c r="AI1098" s="39" t="s">
        <v>1561</v>
      </c>
      <c r="AJ1098" s="39" t="s">
        <v>1561</v>
      </c>
      <c r="AK1098" s="39" t="s">
        <v>1561</v>
      </c>
      <c r="AL1098" s="15"/>
      <c r="AM1098" s="15"/>
      <c r="AN1098" s="15"/>
      <c r="AO1098" s="39"/>
      <c r="AP1098" s="89">
        <f t="shared" si="89"/>
        <v>0</v>
      </c>
      <c r="AQ1098" s="13" t="str">
        <f t="shared" si="86"/>
        <v>Soort Aanr wegGekanteld/Op de kop</v>
      </c>
    </row>
    <row r="1099" spans="1:43" x14ac:dyDescent="0.25">
      <c r="A1099" s="15" t="s">
        <v>4406</v>
      </c>
      <c r="B1099" s="15" t="s">
        <v>1608</v>
      </c>
      <c r="C1099" s="15">
        <v>18</v>
      </c>
      <c r="D1099" s="15" t="s">
        <v>4455</v>
      </c>
      <c r="E1099" s="94">
        <v>200000398</v>
      </c>
      <c r="F1099" s="15">
        <v>200001521</v>
      </c>
      <c r="G1099" s="15" t="s">
        <v>4408</v>
      </c>
      <c r="H1099" s="15" t="s">
        <v>4408</v>
      </c>
      <c r="I1099" s="15" t="s">
        <v>4408</v>
      </c>
      <c r="J1099" s="15"/>
      <c r="K1099" s="15">
        <v>85</v>
      </c>
      <c r="L1099" s="15">
        <v>58</v>
      </c>
      <c r="M1099" s="15" t="s">
        <v>4456</v>
      </c>
      <c r="N1099" s="15" t="s">
        <v>4456</v>
      </c>
      <c r="O1099" s="15" t="s">
        <v>4456</v>
      </c>
      <c r="P1099" s="15"/>
      <c r="Q1099" s="15"/>
      <c r="R1099" s="15"/>
      <c r="S1099" s="15" t="s">
        <v>1675</v>
      </c>
      <c r="T1099" s="38">
        <v>1</v>
      </c>
      <c r="U1099" s="95"/>
      <c r="V1099" s="95"/>
      <c r="W1099" s="95"/>
      <c r="X1099" s="95"/>
      <c r="Y1099" s="95"/>
      <c r="Z1099" s="15"/>
      <c r="AA1099" s="15"/>
      <c r="AB1099" s="39">
        <f t="shared" si="87"/>
        <v>14</v>
      </c>
      <c r="AC1099" s="39">
        <f t="shared" si="88"/>
        <v>10</v>
      </c>
      <c r="AD1099" s="96" t="s">
        <v>4457</v>
      </c>
      <c r="AE1099" s="15" t="str">
        <f t="shared" si="85"/>
        <v/>
      </c>
      <c r="AF1099" s="39"/>
      <c r="AG1099" s="39" t="s">
        <v>1560</v>
      </c>
      <c r="AH1099" s="39" t="s">
        <v>1561</v>
      </c>
      <c r="AI1099" s="39" t="s">
        <v>1561</v>
      </c>
      <c r="AJ1099" s="39" t="s">
        <v>1561</v>
      </c>
      <c r="AK1099" s="39" t="s">
        <v>1561</v>
      </c>
      <c r="AL1099" s="15"/>
      <c r="AM1099" s="15"/>
      <c r="AN1099" s="15"/>
      <c r="AO1099" s="39"/>
      <c r="AP1099" s="89">
        <f t="shared" si="89"/>
        <v>0</v>
      </c>
      <c r="AQ1099" s="13" t="str">
        <f t="shared" si="86"/>
        <v>Soort Aanr wegMeervoudig</v>
      </c>
    </row>
    <row r="1100" spans="1:43" x14ac:dyDescent="0.25">
      <c r="A1100" s="15" t="s">
        <v>4406</v>
      </c>
      <c r="B1100" s="15" t="s">
        <v>1608</v>
      </c>
      <c r="C1100" s="15">
        <v>19</v>
      </c>
      <c r="D1100" s="15" t="s">
        <v>77</v>
      </c>
      <c r="E1100" s="94">
        <v>200000398</v>
      </c>
      <c r="F1100" s="15">
        <v>200005273</v>
      </c>
      <c r="G1100" s="15" t="s">
        <v>4408</v>
      </c>
      <c r="H1100" s="15" t="s">
        <v>4408</v>
      </c>
      <c r="I1100" s="15" t="s">
        <v>4408</v>
      </c>
      <c r="J1100" s="15"/>
      <c r="K1100" s="15">
        <v>85</v>
      </c>
      <c r="L1100" s="15">
        <v>58</v>
      </c>
      <c r="M1100" s="15" t="s">
        <v>4458</v>
      </c>
      <c r="N1100" s="15" t="s">
        <v>4458</v>
      </c>
      <c r="O1100" s="15" t="s">
        <v>4458</v>
      </c>
      <c r="P1100" s="15"/>
      <c r="Q1100" s="15"/>
      <c r="R1100" s="15"/>
      <c r="S1100" s="15" t="s">
        <v>1675</v>
      </c>
      <c r="T1100" s="38">
        <v>1</v>
      </c>
      <c r="U1100" s="95"/>
      <c r="V1100" s="95"/>
      <c r="W1100" s="95"/>
      <c r="X1100" s="95"/>
      <c r="Y1100" s="95"/>
      <c r="Z1100" s="15"/>
      <c r="AA1100" s="15"/>
      <c r="AB1100" s="39">
        <f t="shared" si="87"/>
        <v>14</v>
      </c>
      <c r="AC1100" s="39">
        <f t="shared" si="88"/>
        <v>4</v>
      </c>
      <c r="AD1100" s="96" t="s">
        <v>4459</v>
      </c>
      <c r="AE1100" s="15" t="str">
        <f t="shared" si="85"/>
        <v/>
      </c>
      <c r="AF1100" s="39"/>
      <c r="AG1100" s="39" t="s">
        <v>1560</v>
      </c>
      <c r="AH1100" s="39" t="s">
        <v>1561</v>
      </c>
      <c r="AI1100" s="39" t="s">
        <v>1561</v>
      </c>
      <c r="AJ1100" s="39" t="s">
        <v>1561</v>
      </c>
      <c r="AK1100" s="39" t="s">
        <v>1561</v>
      </c>
      <c r="AL1100" s="15"/>
      <c r="AM1100" s="15"/>
      <c r="AN1100" s="15"/>
      <c r="AO1100" s="39"/>
      <c r="AP1100" s="89">
        <f t="shared" si="89"/>
        <v>0</v>
      </c>
      <c r="AQ1100" s="13" t="str">
        <f t="shared" si="86"/>
        <v>Soort Aanr wegDier</v>
      </c>
    </row>
    <row r="1101" spans="1:43" x14ac:dyDescent="0.25">
      <c r="A1101" s="15" t="s">
        <v>4460</v>
      </c>
      <c r="B1101" s="15" t="s">
        <v>1608</v>
      </c>
      <c r="C1101" s="15">
        <v>1</v>
      </c>
      <c r="D1101" s="15" t="s">
        <v>77</v>
      </c>
      <c r="E1101" s="94">
        <v>200000426</v>
      </c>
      <c r="F1101" s="15">
        <v>200000587</v>
      </c>
      <c r="G1101" s="15" t="s">
        <v>4461</v>
      </c>
      <c r="H1101" s="15" t="s">
        <v>4461</v>
      </c>
      <c r="I1101" s="15" t="s">
        <v>4461</v>
      </c>
      <c r="J1101" s="15"/>
      <c r="K1101" s="15"/>
      <c r="L1101" s="15"/>
      <c r="M1101" s="15" t="s">
        <v>4462</v>
      </c>
      <c r="N1101" s="15" t="s">
        <v>4462</v>
      </c>
      <c r="O1101" s="15" t="s">
        <v>4462</v>
      </c>
      <c r="P1101" s="15"/>
      <c r="Q1101" s="15"/>
      <c r="R1101" s="15"/>
      <c r="S1101" s="15" t="s">
        <v>1568</v>
      </c>
      <c r="T1101" s="38">
        <v>9</v>
      </c>
      <c r="U1101" s="95"/>
      <c r="V1101" s="95"/>
      <c r="W1101" s="95"/>
      <c r="X1101" s="95"/>
      <c r="Y1101" s="95"/>
      <c r="Z1101" s="15"/>
      <c r="AA1101" s="15"/>
      <c r="AB1101" s="39">
        <f t="shared" si="87"/>
        <v>16</v>
      </c>
      <c r="AC1101" s="39">
        <f t="shared" si="88"/>
        <v>4</v>
      </c>
      <c r="AD1101" s="96" t="s">
        <v>4463</v>
      </c>
      <c r="AE1101" s="15" t="str">
        <f t="shared" si="85"/>
        <v/>
      </c>
      <c r="AF1101" s="39"/>
      <c r="AG1101" s="39" t="s">
        <v>1560</v>
      </c>
      <c r="AH1101" s="39" t="s">
        <v>1561</v>
      </c>
      <c r="AI1101" s="39" t="s">
        <v>1561</v>
      </c>
      <c r="AJ1101" s="39" t="s">
        <v>1561</v>
      </c>
      <c r="AK1101" s="39" t="s">
        <v>1561</v>
      </c>
      <c r="AL1101" s="15"/>
      <c r="AM1101" s="15"/>
      <c r="AN1101" s="15"/>
      <c r="AO1101" s="39"/>
      <c r="AP1101" s="89">
        <f t="shared" si="89"/>
        <v>0</v>
      </c>
      <c r="AQ1101" s="13" t="str">
        <f t="shared" si="86"/>
        <v>Soort aantreffenDier</v>
      </c>
    </row>
    <row r="1102" spans="1:43" x14ac:dyDescent="0.25">
      <c r="A1102" s="15" t="s">
        <v>4460</v>
      </c>
      <c r="B1102" s="15" t="s">
        <v>1608</v>
      </c>
      <c r="C1102" s="15">
        <v>2</v>
      </c>
      <c r="D1102" s="15" t="s">
        <v>4464</v>
      </c>
      <c r="E1102" s="94">
        <v>200000426</v>
      </c>
      <c r="F1102" s="15">
        <v>200032807</v>
      </c>
      <c r="G1102" s="15" t="s">
        <v>4461</v>
      </c>
      <c r="H1102" s="15" t="s">
        <v>4461</v>
      </c>
      <c r="I1102" s="15" t="s">
        <v>4461</v>
      </c>
      <c r="J1102" s="15"/>
      <c r="K1102" s="15"/>
      <c r="L1102" s="15"/>
      <c r="M1102" s="15" t="s">
        <v>4465</v>
      </c>
      <c r="N1102" s="15" t="s">
        <v>4465</v>
      </c>
      <c r="O1102" s="15" t="s">
        <v>4465</v>
      </c>
      <c r="P1102" s="15"/>
      <c r="Q1102" s="15"/>
      <c r="R1102" s="15"/>
      <c r="S1102" s="15" t="s">
        <v>1568</v>
      </c>
      <c r="T1102" s="38">
        <v>9</v>
      </c>
      <c r="U1102" s="95"/>
      <c r="V1102" s="95"/>
      <c r="W1102" s="95"/>
      <c r="X1102" s="95"/>
      <c r="Y1102" s="95"/>
      <c r="Z1102" s="15"/>
      <c r="AA1102" s="15"/>
      <c r="AB1102" s="39">
        <f t="shared" si="87"/>
        <v>16</v>
      </c>
      <c r="AC1102" s="39">
        <f t="shared" si="88"/>
        <v>18</v>
      </c>
      <c r="AD1102" s="96" t="s">
        <v>4466</v>
      </c>
      <c r="AE1102" s="15" t="str">
        <f t="shared" ref="AE1102:AE1165" si="90">IF(CONCATENATE(IF(AI1102="Ja",IF(AL1102&gt;0,AL1102,A1102),""),IF(OR(IF(AK1102="Ja",IF(AM1102&gt;0,AM1102,D1102),"")="",IF(AI1102="Ja",IF(AL1102&gt;0,AL1102,A1102),"")=""),"",": "),IF(AK1102="Ja",IF(AM1102&gt;0,AM1102,D1102),""))="","",CONCATENATE("(",CONCATENATE(IF(AI1102="Ja",IF(AL1102&gt;0,AL1102,A1102),""),IF(OR(IF(AK1102="Ja",IF(AM1102&gt;0,AM1102,D1102),"")="",IF(AI1102="Ja",IF(AL1102&gt;0,AL1102,A1102),"")=""),"",": "),IF(AK1102="Ja",IF(AM1102&gt;0,AM1102,D1102),"")),")"))</f>
        <v/>
      </c>
      <c r="AF1102" s="39"/>
      <c r="AG1102" s="39" t="s">
        <v>1560</v>
      </c>
      <c r="AH1102" s="39" t="s">
        <v>1561</v>
      </c>
      <c r="AI1102" s="39" t="s">
        <v>1561</v>
      </c>
      <c r="AJ1102" s="39" t="s">
        <v>1561</v>
      </c>
      <c r="AK1102" s="39" t="s">
        <v>1561</v>
      </c>
      <c r="AL1102" s="15"/>
      <c r="AM1102" s="15"/>
      <c r="AN1102" s="15"/>
      <c r="AO1102" s="39"/>
      <c r="AP1102" s="89">
        <f t="shared" si="89"/>
        <v>0</v>
      </c>
      <c r="AQ1102" s="13" t="str">
        <f t="shared" ref="AQ1102:AQ1165" si="91">CONCATENATE(A1102,D1102)</f>
        <v>Soort aantreffenFiscale wanbetaler</v>
      </c>
    </row>
    <row r="1103" spans="1:43" x14ac:dyDescent="0.25">
      <c r="A1103" s="15" t="s">
        <v>4460</v>
      </c>
      <c r="B1103" s="15" t="s">
        <v>1608</v>
      </c>
      <c r="C1103" s="15">
        <v>3</v>
      </c>
      <c r="D1103" s="15" t="s">
        <v>4467</v>
      </c>
      <c r="E1103" s="94">
        <v>200000426</v>
      </c>
      <c r="F1103" s="15">
        <v>200032806</v>
      </c>
      <c r="G1103" s="15" t="s">
        <v>4461</v>
      </c>
      <c r="H1103" s="15" t="s">
        <v>4461</v>
      </c>
      <c r="I1103" s="15" t="s">
        <v>4461</v>
      </c>
      <c r="J1103" s="15"/>
      <c r="K1103" s="15"/>
      <c r="L1103" s="15"/>
      <c r="M1103" s="15" t="s">
        <v>4468</v>
      </c>
      <c r="N1103" s="15" t="s">
        <v>4468</v>
      </c>
      <c r="O1103" s="15" t="s">
        <v>4468</v>
      </c>
      <c r="P1103" s="15"/>
      <c r="Q1103" s="15"/>
      <c r="R1103" s="15"/>
      <c r="S1103" s="15" t="s">
        <v>1568</v>
      </c>
      <c r="T1103" s="38">
        <v>9</v>
      </c>
      <c r="U1103" s="95"/>
      <c r="V1103" s="95"/>
      <c r="W1103" s="95"/>
      <c r="X1103" s="95"/>
      <c r="Y1103" s="95"/>
      <c r="Z1103" s="15"/>
      <c r="AA1103" s="15"/>
      <c r="AB1103" s="39">
        <f t="shared" si="87"/>
        <v>16</v>
      </c>
      <c r="AC1103" s="39">
        <f t="shared" si="88"/>
        <v>17</v>
      </c>
      <c r="AD1103" s="96" t="s">
        <v>4469</v>
      </c>
      <c r="AE1103" s="15" t="str">
        <f t="shared" si="90"/>
        <v/>
      </c>
      <c r="AF1103" s="39"/>
      <c r="AG1103" s="39" t="s">
        <v>1560</v>
      </c>
      <c r="AH1103" s="39" t="s">
        <v>1561</v>
      </c>
      <c r="AI1103" s="39" t="s">
        <v>1561</v>
      </c>
      <c r="AJ1103" s="39" t="s">
        <v>1561</v>
      </c>
      <c r="AK1103" s="39" t="s">
        <v>1561</v>
      </c>
      <c r="AL1103" s="15"/>
      <c r="AM1103" s="15"/>
      <c r="AN1103" s="15"/>
      <c r="AO1103" s="39"/>
      <c r="AP1103" s="89">
        <f t="shared" si="89"/>
        <v>0</v>
      </c>
      <c r="AQ1103" s="13" t="str">
        <f t="shared" si="91"/>
        <v>Soort aantreffenGestolen voertuig</v>
      </c>
    </row>
    <row r="1104" spans="1:43" x14ac:dyDescent="0.25">
      <c r="A1104" s="15" t="s">
        <v>4460</v>
      </c>
      <c r="B1104" s="15" t="s">
        <v>1608</v>
      </c>
      <c r="C1104" s="15">
        <v>4</v>
      </c>
      <c r="D1104" s="15" t="s">
        <v>4470</v>
      </c>
      <c r="E1104" s="94">
        <v>200000426</v>
      </c>
      <c r="F1104" s="15">
        <v>200000588</v>
      </c>
      <c r="G1104" s="15" t="s">
        <v>4461</v>
      </c>
      <c r="H1104" s="15" t="s">
        <v>4461</v>
      </c>
      <c r="I1104" s="15" t="s">
        <v>4461</v>
      </c>
      <c r="J1104" s="15"/>
      <c r="K1104" s="15"/>
      <c r="L1104" s="15"/>
      <c r="M1104" s="15" t="s">
        <v>4471</v>
      </c>
      <c r="N1104" s="15" t="s">
        <v>4471</v>
      </c>
      <c r="O1104" s="15" t="s">
        <v>4471</v>
      </c>
      <c r="P1104" s="15"/>
      <c r="Q1104" s="15"/>
      <c r="R1104" s="15"/>
      <c r="S1104" s="15" t="s">
        <v>1568</v>
      </c>
      <c r="T1104" s="38">
        <v>9</v>
      </c>
      <c r="U1104" s="95"/>
      <c r="V1104" s="95"/>
      <c r="W1104" s="95"/>
      <c r="X1104" s="95"/>
      <c r="Y1104" s="95"/>
      <c r="Z1104" s="15"/>
      <c r="AA1104" s="15"/>
      <c r="AB1104" s="39">
        <f t="shared" si="87"/>
        <v>16</v>
      </c>
      <c r="AC1104" s="39">
        <f t="shared" si="88"/>
        <v>4</v>
      </c>
      <c r="AD1104" s="96" t="s">
        <v>4472</v>
      </c>
      <c r="AE1104" s="15" t="str">
        <f t="shared" si="90"/>
        <v/>
      </c>
      <c r="AF1104" s="39"/>
      <c r="AG1104" s="39" t="s">
        <v>1560</v>
      </c>
      <c r="AH1104" s="39" t="s">
        <v>1561</v>
      </c>
      <c r="AI1104" s="39" t="s">
        <v>1561</v>
      </c>
      <c r="AJ1104" s="39" t="s">
        <v>1561</v>
      </c>
      <c r="AK1104" s="39" t="s">
        <v>1561</v>
      </c>
      <c r="AL1104" s="15"/>
      <c r="AM1104" s="15"/>
      <c r="AN1104" s="15"/>
      <c r="AO1104" s="39"/>
      <c r="AP1104" s="89">
        <f t="shared" si="89"/>
        <v>0</v>
      </c>
      <c r="AQ1104" s="13" t="str">
        <f t="shared" si="91"/>
        <v>Soort aantreffenGoed</v>
      </c>
    </row>
    <row r="1105" spans="1:43" x14ac:dyDescent="0.25">
      <c r="A1105" s="15" t="s">
        <v>4460</v>
      </c>
      <c r="B1105" s="15" t="s">
        <v>1608</v>
      </c>
      <c r="C1105" s="15">
        <v>5</v>
      </c>
      <c r="D1105" s="15" t="s">
        <v>182</v>
      </c>
      <c r="E1105" s="94">
        <v>200000426</v>
      </c>
      <c r="F1105" s="15">
        <v>200000590</v>
      </c>
      <c r="G1105" s="15" t="s">
        <v>4461</v>
      </c>
      <c r="H1105" s="15" t="s">
        <v>4461</v>
      </c>
      <c r="I1105" s="15" t="s">
        <v>4461</v>
      </c>
      <c r="J1105" s="15"/>
      <c r="K1105" s="15"/>
      <c r="L1105" s="15"/>
      <c r="M1105" s="15" t="s">
        <v>4473</v>
      </c>
      <c r="N1105" s="15" t="s">
        <v>4473</v>
      </c>
      <c r="O1105" s="15" t="s">
        <v>4473</v>
      </c>
      <c r="P1105" s="15"/>
      <c r="Q1105" s="15"/>
      <c r="R1105" s="15"/>
      <c r="S1105" s="15" t="s">
        <v>1568</v>
      </c>
      <c r="T1105" s="38">
        <v>9</v>
      </c>
      <c r="U1105" s="95"/>
      <c r="V1105" s="95"/>
      <c r="W1105" s="95"/>
      <c r="X1105" s="95"/>
      <c r="Y1105" s="95"/>
      <c r="Z1105" s="15"/>
      <c r="AA1105" s="15"/>
      <c r="AB1105" s="39">
        <f t="shared" si="87"/>
        <v>16</v>
      </c>
      <c r="AC1105" s="39">
        <f t="shared" si="88"/>
        <v>8</v>
      </c>
      <c r="AD1105" s="96" t="s">
        <v>4474</v>
      </c>
      <c r="AE1105" s="15" t="str">
        <f t="shared" si="90"/>
        <v/>
      </c>
      <c r="AF1105" s="39"/>
      <c r="AG1105" s="39" t="s">
        <v>1560</v>
      </c>
      <c r="AH1105" s="39" t="s">
        <v>1561</v>
      </c>
      <c r="AI1105" s="39" t="s">
        <v>1561</v>
      </c>
      <c r="AJ1105" s="39" t="s">
        <v>1561</v>
      </c>
      <c r="AK1105" s="39" t="s">
        <v>1561</v>
      </c>
      <c r="AL1105" s="15"/>
      <c r="AM1105" s="15"/>
      <c r="AN1105" s="15"/>
      <c r="AO1105" s="39"/>
      <c r="AP1105" s="89">
        <f t="shared" si="89"/>
        <v>0</v>
      </c>
      <c r="AQ1105" s="13" t="str">
        <f t="shared" si="91"/>
        <v>Soort aantreffenVaartuig</v>
      </c>
    </row>
    <row r="1106" spans="1:43" x14ac:dyDescent="0.25">
      <c r="A1106" s="15" t="s">
        <v>4460</v>
      </c>
      <c r="B1106" s="15" t="s">
        <v>1608</v>
      </c>
      <c r="C1106" s="15">
        <v>6</v>
      </c>
      <c r="D1106" s="15" t="s">
        <v>171</v>
      </c>
      <c r="E1106" s="94">
        <v>200000426</v>
      </c>
      <c r="F1106" s="15">
        <v>200000591</v>
      </c>
      <c r="G1106" s="15" t="s">
        <v>4461</v>
      </c>
      <c r="H1106" s="15" t="s">
        <v>4461</v>
      </c>
      <c r="I1106" s="15" t="s">
        <v>4461</v>
      </c>
      <c r="J1106" s="15"/>
      <c r="K1106" s="15"/>
      <c r="L1106" s="15"/>
      <c r="M1106" s="15" t="s">
        <v>4475</v>
      </c>
      <c r="N1106" s="15" t="s">
        <v>4475</v>
      </c>
      <c r="O1106" s="15" t="s">
        <v>4475</v>
      </c>
      <c r="P1106" s="15"/>
      <c r="Q1106" s="15"/>
      <c r="R1106" s="15"/>
      <c r="S1106" s="15" t="s">
        <v>1568</v>
      </c>
      <c r="T1106" s="38">
        <v>9</v>
      </c>
      <c r="U1106" s="95"/>
      <c r="V1106" s="95"/>
      <c r="W1106" s="95"/>
      <c r="X1106" s="95"/>
      <c r="Y1106" s="95"/>
      <c r="Z1106" s="15"/>
      <c r="AA1106" s="15"/>
      <c r="AB1106" s="39">
        <f t="shared" si="87"/>
        <v>16</v>
      </c>
      <c r="AC1106" s="39">
        <f t="shared" si="88"/>
        <v>8</v>
      </c>
      <c r="AD1106" s="96" t="s">
        <v>4476</v>
      </c>
      <c r="AE1106" s="15" t="str">
        <f t="shared" si="90"/>
        <v/>
      </c>
      <c r="AF1106" s="39"/>
      <c r="AG1106" s="39" t="s">
        <v>1560</v>
      </c>
      <c r="AH1106" s="39" t="s">
        <v>1561</v>
      </c>
      <c r="AI1106" s="39" t="s">
        <v>1561</v>
      </c>
      <c r="AJ1106" s="39" t="s">
        <v>1561</v>
      </c>
      <c r="AK1106" s="39" t="s">
        <v>1561</v>
      </c>
      <c r="AL1106" s="15"/>
      <c r="AM1106" s="15"/>
      <c r="AN1106" s="15"/>
      <c r="AO1106" s="39"/>
      <c r="AP1106" s="89">
        <f t="shared" si="89"/>
        <v>0</v>
      </c>
      <c r="AQ1106" s="13" t="str">
        <f t="shared" si="91"/>
        <v>Soort aantreffenVoertuig</v>
      </c>
    </row>
    <row r="1107" spans="1:43" x14ac:dyDescent="0.25">
      <c r="A1107" s="15" t="s">
        <v>4460</v>
      </c>
      <c r="B1107" s="15" t="s">
        <v>1608</v>
      </c>
      <c r="C1107" s="15">
        <v>7</v>
      </c>
      <c r="D1107" s="15" t="s">
        <v>4477</v>
      </c>
      <c r="E1107" s="94">
        <v>200000426</v>
      </c>
      <c r="F1107" s="15">
        <v>200035913</v>
      </c>
      <c r="G1107" s="15" t="s">
        <v>4461</v>
      </c>
      <c r="H1107" s="15" t="s">
        <v>4461</v>
      </c>
      <c r="I1107" s="15" t="s">
        <v>4461</v>
      </c>
      <c r="J1107" s="15"/>
      <c r="K1107" s="15"/>
      <c r="L1107" s="15"/>
      <c r="M1107" s="15" t="s">
        <v>4478</v>
      </c>
      <c r="N1107" s="15" t="s">
        <v>4478</v>
      </c>
      <c r="O1107" s="15" t="s">
        <v>4478</v>
      </c>
      <c r="P1107" s="15"/>
      <c r="Q1107" s="15"/>
      <c r="R1107" s="15"/>
      <c r="S1107" s="15" t="s">
        <v>1568</v>
      </c>
      <c r="T1107" s="38">
        <v>9</v>
      </c>
      <c r="U1107" s="95"/>
      <c r="V1107" s="95"/>
      <c r="W1107" s="95"/>
      <c r="X1107" s="95"/>
      <c r="Y1107" s="95"/>
      <c r="Z1107" s="15"/>
      <c r="AA1107" s="15"/>
      <c r="AB1107" s="39">
        <f t="shared" si="87"/>
        <v>16</v>
      </c>
      <c r="AC1107" s="39">
        <f t="shared" si="88"/>
        <v>5</v>
      </c>
      <c r="AD1107" s="96" t="s">
        <v>4479</v>
      </c>
      <c r="AE1107" s="15" t="str">
        <f t="shared" si="90"/>
        <v/>
      </c>
      <c r="AF1107" s="39"/>
      <c r="AG1107" s="39" t="s">
        <v>1560</v>
      </c>
      <c r="AH1107" s="39" t="s">
        <v>1561</v>
      </c>
      <c r="AI1107" s="39" t="s">
        <v>1561</v>
      </c>
      <c r="AJ1107" s="39" t="s">
        <v>1561</v>
      </c>
      <c r="AK1107" s="39" t="s">
        <v>1561</v>
      </c>
      <c r="AL1107" s="15"/>
      <c r="AM1107" s="15"/>
      <c r="AN1107" s="15"/>
      <c r="AO1107" s="39"/>
      <c r="AP1107" s="89">
        <f t="shared" si="89"/>
        <v>0</v>
      </c>
      <c r="AQ1107" s="13" t="str">
        <f t="shared" si="91"/>
        <v>Soort aantreffenWapen</v>
      </c>
    </row>
    <row r="1108" spans="1:43" x14ac:dyDescent="0.25">
      <c r="A1108" s="15" t="s">
        <v>4460</v>
      </c>
      <c r="B1108" s="15" t="s">
        <v>1608</v>
      </c>
      <c r="C1108" s="15">
        <v>8</v>
      </c>
      <c r="D1108" s="15" t="s">
        <v>4480</v>
      </c>
      <c r="E1108" s="94">
        <v>200000426</v>
      </c>
      <c r="F1108" s="15">
        <v>200032808</v>
      </c>
      <c r="G1108" s="15" t="s">
        <v>4461</v>
      </c>
      <c r="H1108" s="15" t="s">
        <v>4461</v>
      </c>
      <c r="I1108" s="15" t="s">
        <v>4461</v>
      </c>
      <c r="J1108" s="15"/>
      <c r="K1108" s="15"/>
      <c r="L1108" s="15"/>
      <c r="M1108" s="15" t="s">
        <v>4481</v>
      </c>
      <c r="N1108" s="15" t="s">
        <v>4481</v>
      </c>
      <c r="O1108" s="15" t="s">
        <v>4481</v>
      </c>
      <c r="P1108" s="15"/>
      <c r="Q1108" s="15"/>
      <c r="R1108" s="15"/>
      <c r="S1108" s="15" t="s">
        <v>1568</v>
      </c>
      <c r="T1108" s="38">
        <v>9</v>
      </c>
      <c r="U1108" s="95"/>
      <c r="V1108" s="95"/>
      <c r="W1108" s="95"/>
      <c r="X1108" s="95"/>
      <c r="Y1108" s="95"/>
      <c r="Z1108" s="15"/>
      <c r="AA1108" s="15"/>
      <c r="AB1108" s="39">
        <f t="shared" si="87"/>
        <v>16</v>
      </c>
      <c r="AC1108" s="39">
        <f t="shared" si="88"/>
        <v>11</v>
      </c>
      <c r="AD1108" s="96" t="s">
        <v>4482</v>
      </c>
      <c r="AE1108" s="15" t="str">
        <f t="shared" si="90"/>
        <v/>
      </c>
      <c r="AF1108" s="39"/>
      <c r="AG1108" s="39" t="s">
        <v>1560</v>
      </c>
      <c r="AH1108" s="39" t="s">
        <v>1561</v>
      </c>
      <c r="AI1108" s="39" t="s">
        <v>1561</v>
      </c>
      <c r="AJ1108" s="39" t="s">
        <v>1561</v>
      </c>
      <c r="AK1108" s="39" t="s">
        <v>1561</v>
      </c>
      <c r="AL1108" s="15"/>
      <c r="AM1108" s="15"/>
      <c r="AN1108" s="15"/>
      <c r="AO1108" s="39"/>
      <c r="AP1108" s="89">
        <f t="shared" si="89"/>
        <v>0</v>
      </c>
      <c r="AQ1108" s="13" t="str">
        <f t="shared" si="91"/>
        <v>Soort aantreffenAangespoeld</v>
      </c>
    </row>
    <row r="1109" spans="1:43" x14ac:dyDescent="0.25">
      <c r="A1109" s="15" t="s">
        <v>4460</v>
      </c>
      <c r="B1109" s="15" t="s">
        <v>1608</v>
      </c>
      <c r="C1109" s="15">
        <v>9</v>
      </c>
      <c r="D1109" s="15" t="s">
        <v>4483</v>
      </c>
      <c r="E1109" s="94">
        <v>200000426</v>
      </c>
      <c r="F1109" s="15">
        <v>200032809</v>
      </c>
      <c r="G1109" s="15" t="s">
        <v>4461</v>
      </c>
      <c r="H1109" s="15" t="s">
        <v>4461</v>
      </c>
      <c r="I1109" s="15" t="s">
        <v>4461</v>
      </c>
      <c r="J1109" s="15"/>
      <c r="K1109" s="15"/>
      <c r="L1109" s="15"/>
      <c r="M1109" s="15" t="s">
        <v>4484</v>
      </c>
      <c r="N1109" s="15" t="s">
        <v>4484</v>
      </c>
      <c r="O1109" s="15" t="s">
        <v>4484</v>
      </c>
      <c r="P1109" s="15"/>
      <c r="Q1109" s="15"/>
      <c r="R1109" s="15"/>
      <c r="S1109" s="15" t="s">
        <v>1568</v>
      </c>
      <c r="T1109" s="38">
        <v>9</v>
      </c>
      <c r="U1109" s="95"/>
      <c r="V1109" s="95"/>
      <c r="W1109" s="95"/>
      <c r="X1109" s="95"/>
      <c r="Y1109" s="95"/>
      <c r="Z1109" s="15"/>
      <c r="AA1109" s="15"/>
      <c r="AB1109" s="39">
        <f t="shared" si="87"/>
        <v>16</v>
      </c>
      <c r="AC1109" s="39">
        <f t="shared" si="88"/>
        <v>12</v>
      </c>
      <c r="AD1109" s="96" t="s">
        <v>4485</v>
      </c>
      <c r="AE1109" s="15" t="str">
        <f t="shared" si="90"/>
        <v/>
      </c>
      <c r="AF1109" s="39"/>
      <c r="AG1109" s="39" t="s">
        <v>1560</v>
      </c>
      <c r="AH1109" s="39" t="s">
        <v>1561</v>
      </c>
      <c r="AI1109" s="39" t="s">
        <v>1561</v>
      </c>
      <c r="AJ1109" s="39" t="s">
        <v>1561</v>
      </c>
      <c r="AK1109" s="39" t="s">
        <v>1561</v>
      </c>
      <c r="AL1109" s="15"/>
      <c r="AM1109" s="15"/>
      <c r="AN1109" s="15"/>
      <c r="AO1109" s="39"/>
      <c r="AP1109" s="89">
        <f t="shared" si="89"/>
        <v>0</v>
      </c>
      <c r="AQ1109" s="13" t="str">
        <f t="shared" si="91"/>
        <v>Soort aantreffenIn het water</v>
      </c>
    </row>
    <row r="1110" spans="1:43" x14ac:dyDescent="0.25">
      <c r="A1110" s="15" t="s">
        <v>4486</v>
      </c>
      <c r="B1110" s="15" t="s">
        <v>1608</v>
      </c>
      <c r="C1110" s="15">
        <v>1</v>
      </c>
      <c r="D1110" s="15" t="s">
        <v>4487</v>
      </c>
      <c r="E1110" s="94">
        <v>200000399</v>
      </c>
      <c r="F1110" s="15">
        <v>200005301</v>
      </c>
      <c r="G1110" s="15" t="s">
        <v>4488</v>
      </c>
      <c r="H1110" s="15" t="s">
        <v>4488</v>
      </c>
      <c r="I1110" s="15" t="s">
        <v>4488</v>
      </c>
      <c r="J1110" s="15"/>
      <c r="K1110" s="15">
        <v>82</v>
      </c>
      <c r="L1110" s="15">
        <v>65</v>
      </c>
      <c r="M1110" s="15" t="s">
        <v>4489</v>
      </c>
      <c r="N1110" s="15" t="s">
        <v>4489</v>
      </c>
      <c r="O1110" s="15" t="s">
        <v>4489</v>
      </c>
      <c r="P1110" s="15"/>
      <c r="Q1110" s="15"/>
      <c r="R1110" s="15"/>
      <c r="S1110" s="15" t="s">
        <v>1675</v>
      </c>
      <c r="T1110" s="38">
        <v>3</v>
      </c>
      <c r="U1110" s="95"/>
      <c r="V1110" s="95"/>
      <c r="W1110" s="95"/>
      <c r="X1110" s="95"/>
      <c r="Y1110" s="95"/>
      <c r="Z1110" s="15"/>
      <c r="AA1110" s="15"/>
      <c r="AB1110" s="39">
        <f t="shared" si="87"/>
        <v>15</v>
      </c>
      <c r="AC1110" s="39">
        <f t="shared" si="88"/>
        <v>12</v>
      </c>
      <c r="AD1110" s="96" t="s">
        <v>4490</v>
      </c>
      <c r="AE1110" s="15" t="str">
        <f t="shared" si="90"/>
        <v/>
      </c>
      <c r="AF1110" s="39"/>
      <c r="AG1110" s="39" t="s">
        <v>1560</v>
      </c>
      <c r="AH1110" s="39" t="s">
        <v>1561</v>
      </c>
      <c r="AI1110" s="39" t="s">
        <v>1561</v>
      </c>
      <c r="AJ1110" s="39" t="s">
        <v>1561</v>
      </c>
      <c r="AK1110" s="39" t="s">
        <v>1561</v>
      </c>
      <c r="AL1110" s="15"/>
      <c r="AM1110" s="15"/>
      <c r="AN1110" s="15"/>
      <c r="AO1110" s="39"/>
      <c r="AP1110" s="89">
        <f t="shared" si="89"/>
        <v>0</v>
      </c>
      <c r="AQ1110" s="13" t="str">
        <f t="shared" si="91"/>
        <v>Soort aanvaringBeroepsvaart</v>
      </c>
    </row>
    <row r="1111" spans="1:43" x14ac:dyDescent="0.25">
      <c r="A1111" s="15" t="s">
        <v>4486</v>
      </c>
      <c r="B1111" s="15" t="s">
        <v>1608</v>
      </c>
      <c r="C1111" s="15">
        <v>2</v>
      </c>
      <c r="D1111" s="15" t="s">
        <v>4491</v>
      </c>
      <c r="E1111" s="94">
        <v>200000399</v>
      </c>
      <c r="F1111" s="15">
        <v>200005177</v>
      </c>
      <c r="G1111" s="15" t="s">
        <v>4488</v>
      </c>
      <c r="H1111" s="15" t="s">
        <v>4488</v>
      </c>
      <c r="I1111" s="15" t="s">
        <v>4488</v>
      </c>
      <c r="J1111" s="15"/>
      <c r="K1111" s="15">
        <v>82</v>
      </c>
      <c r="L1111" s="15">
        <v>65</v>
      </c>
      <c r="M1111" s="15" t="s">
        <v>4492</v>
      </c>
      <c r="N1111" s="15" t="s">
        <v>4492</v>
      </c>
      <c r="O1111" s="15" t="s">
        <v>4492</v>
      </c>
      <c r="P1111" s="15"/>
      <c r="Q1111" s="15"/>
      <c r="R1111" s="15"/>
      <c r="S1111" s="15" t="s">
        <v>1675</v>
      </c>
      <c r="T1111" s="38">
        <v>3</v>
      </c>
      <c r="U1111" s="95"/>
      <c r="V1111" s="95"/>
      <c r="W1111" s="95"/>
      <c r="X1111" s="95"/>
      <c r="Y1111" s="95"/>
      <c r="Z1111" s="15"/>
      <c r="AA1111" s="15"/>
      <c r="AB1111" s="39">
        <f t="shared" si="87"/>
        <v>15</v>
      </c>
      <c r="AC1111" s="39">
        <f t="shared" si="88"/>
        <v>18</v>
      </c>
      <c r="AD1111" s="96" t="s">
        <v>4493</v>
      </c>
      <c r="AE1111" s="15" t="str">
        <f t="shared" si="90"/>
        <v/>
      </c>
      <c r="AF1111" s="39"/>
      <c r="AG1111" s="39" t="s">
        <v>1560</v>
      </c>
      <c r="AH1111" s="39" t="s">
        <v>1561</v>
      </c>
      <c r="AI1111" s="39" t="s">
        <v>1561</v>
      </c>
      <c r="AJ1111" s="39" t="s">
        <v>1561</v>
      </c>
      <c r="AK1111" s="39" t="s">
        <v>1561</v>
      </c>
      <c r="AL1111" s="15"/>
      <c r="AM1111" s="15"/>
      <c r="AN1111" s="15"/>
      <c r="AO1111" s="39"/>
      <c r="AP1111" s="89">
        <f t="shared" si="89"/>
        <v>0</v>
      </c>
      <c r="AQ1111" s="13" t="str">
        <f t="shared" si="91"/>
        <v>Soort aanvaringRecr-/Pleziervaart</v>
      </c>
    </row>
    <row r="1112" spans="1:43" x14ac:dyDescent="0.25">
      <c r="A1112" s="15" t="s">
        <v>4486</v>
      </c>
      <c r="B1112" s="15" t="s">
        <v>1608</v>
      </c>
      <c r="C1112" s="15">
        <v>3</v>
      </c>
      <c r="D1112" s="15" t="s">
        <v>4494</v>
      </c>
      <c r="E1112" s="94">
        <v>200000399</v>
      </c>
      <c r="F1112" s="15">
        <v>200000633</v>
      </c>
      <c r="G1112" s="15" t="s">
        <v>4488</v>
      </c>
      <c r="H1112" s="15" t="s">
        <v>4488</v>
      </c>
      <c r="I1112" s="15" t="s">
        <v>4488</v>
      </c>
      <c r="J1112" s="15"/>
      <c r="K1112" s="15">
        <v>82</v>
      </c>
      <c r="L1112" s="15">
        <v>65</v>
      </c>
      <c r="M1112" s="15" t="s">
        <v>4495</v>
      </c>
      <c r="N1112" s="15" t="s">
        <v>4495</v>
      </c>
      <c r="O1112" s="15" t="s">
        <v>4495</v>
      </c>
      <c r="P1112" s="15"/>
      <c r="Q1112" s="15"/>
      <c r="R1112" s="15"/>
      <c r="S1112" s="15" t="s">
        <v>1675</v>
      </c>
      <c r="T1112" s="38">
        <v>3</v>
      </c>
      <c r="U1112" s="95"/>
      <c r="V1112" s="95"/>
      <c r="W1112" s="95"/>
      <c r="X1112" s="95"/>
      <c r="Y1112" s="95"/>
      <c r="Z1112" s="15"/>
      <c r="AA1112" s="15"/>
      <c r="AB1112" s="39">
        <f t="shared" si="87"/>
        <v>15</v>
      </c>
      <c r="AC1112" s="39">
        <f t="shared" si="88"/>
        <v>14</v>
      </c>
      <c r="AD1112" s="96" t="s">
        <v>4496</v>
      </c>
      <c r="AE1112" s="15" t="str">
        <f t="shared" si="90"/>
        <v/>
      </c>
      <c r="AF1112" s="39"/>
      <c r="AG1112" s="39" t="s">
        <v>1560</v>
      </c>
      <c r="AH1112" s="39" t="s">
        <v>1561</v>
      </c>
      <c r="AI1112" s="39" t="s">
        <v>1561</v>
      </c>
      <c r="AJ1112" s="39" t="s">
        <v>1561</v>
      </c>
      <c r="AK1112" s="39" t="s">
        <v>1561</v>
      </c>
      <c r="AL1112" s="15"/>
      <c r="AM1112" s="15"/>
      <c r="AN1112" s="15"/>
      <c r="AO1112" s="39"/>
      <c r="AP1112" s="89">
        <f t="shared" si="89"/>
        <v>0</v>
      </c>
      <c r="AQ1112" s="13" t="str">
        <f t="shared" si="91"/>
        <v>Soort aanvaringZwemmer/Duiker</v>
      </c>
    </row>
    <row r="1113" spans="1:43" x14ac:dyDescent="0.25">
      <c r="A1113" s="15" t="s">
        <v>4486</v>
      </c>
      <c r="B1113" s="15" t="s">
        <v>1608</v>
      </c>
      <c r="C1113" s="15">
        <v>4</v>
      </c>
      <c r="D1113" s="15" t="s">
        <v>4497</v>
      </c>
      <c r="E1113" s="94">
        <v>200000399</v>
      </c>
      <c r="F1113" s="15">
        <v>200000620</v>
      </c>
      <c r="G1113" s="15" t="s">
        <v>4488</v>
      </c>
      <c r="H1113" s="15" t="s">
        <v>4488</v>
      </c>
      <c r="I1113" s="15" t="s">
        <v>4488</v>
      </c>
      <c r="J1113" s="15"/>
      <c r="K1113" s="15">
        <v>82</v>
      </c>
      <c r="L1113" s="15">
        <v>65</v>
      </c>
      <c r="M1113" s="15" t="s">
        <v>4498</v>
      </c>
      <c r="N1113" s="15" t="s">
        <v>4498</v>
      </c>
      <c r="O1113" s="15" t="s">
        <v>4498</v>
      </c>
      <c r="P1113" s="15"/>
      <c r="Q1113" s="15"/>
      <c r="R1113" s="15"/>
      <c r="S1113" s="15" t="s">
        <v>1675</v>
      </c>
      <c r="T1113" s="38">
        <v>3</v>
      </c>
      <c r="U1113" s="95"/>
      <c r="V1113" s="95"/>
      <c r="W1113" s="95"/>
      <c r="X1113" s="95"/>
      <c r="Y1113" s="95"/>
      <c r="Z1113" s="15"/>
      <c r="AA1113" s="15"/>
      <c r="AB1113" s="39">
        <f t="shared" si="87"/>
        <v>15</v>
      </c>
      <c r="AC1113" s="39">
        <f t="shared" si="88"/>
        <v>10</v>
      </c>
      <c r="AD1113" s="96" t="s">
        <v>4499</v>
      </c>
      <c r="AE1113" s="15" t="str">
        <f t="shared" si="90"/>
        <v/>
      </c>
      <c r="AF1113" s="39"/>
      <c r="AG1113" s="39" t="s">
        <v>1560</v>
      </c>
      <c r="AH1113" s="39" t="s">
        <v>1561</v>
      </c>
      <c r="AI1113" s="39" t="s">
        <v>1561</v>
      </c>
      <c r="AJ1113" s="39" t="s">
        <v>1561</v>
      </c>
      <c r="AK1113" s="39" t="s">
        <v>1561</v>
      </c>
      <c r="AL1113" s="15"/>
      <c r="AM1113" s="15"/>
      <c r="AN1113" s="15"/>
      <c r="AO1113" s="39"/>
      <c r="AP1113" s="89">
        <f t="shared" si="89"/>
        <v>0</v>
      </c>
      <c r="AQ1113" s="13" t="str">
        <f t="shared" si="91"/>
        <v>Soort aanvaringObject/Wal</v>
      </c>
    </row>
    <row r="1114" spans="1:43" x14ac:dyDescent="0.25">
      <c r="A1114" s="15" t="s">
        <v>4486</v>
      </c>
      <c r="B1114" s="15" t="s">
        <v>1608</v>
      </c>
      <c r="C1114" s="15">
        <v>5</v>
      </c>
      <c r="D1114" s="15" t="s">
        <v>4455</v>
      </c>
      <c r="E1114" s="94">
        <v>200000399</v>
      </c>
      <c r="F1114" s="15">
        <v>200005179</v>
      </c>
      <c r="G1114" s="15" t="s">
        <v>4488</v>
      </c>
      <c r="H1114" s="15" t="s">
        <v>4488</v>
      </c>
      <c r="I1114" s="15" t="s">
        <v>4488</v>
      </c>
      <c r="J1114" s="15"/>
      <c r="K1114" s="15">
        <v>82</v>
      </c>
      <c r="L1114" s="15">
        <v>65</v>
      </c>
      <c r="M1114" s="15" t="s">
        <v>4500</v>
      </c>
      <c r="N1114" s="15" t="s">
        <v>4500</v>
      </c>
      <c r="O1114" s="15" t="s">
        <v>4500</v>
      </c>
      <c r="P1114" s="15"/>
      <c r="Q1114" s="15"/>
      <c r="R1114" s="15"/>
      <c r="S1114" s="15" t="s">
        <v>1675</v>
      </c>
      <c r="T1114" s="38">
        <v>3</v>
      </c>
      <c r="U1114" s="95"/>
      <c r="V1114" s="95"/>
      <c r="W1114" s="95"/>
      <c r="X1114" s="95"/>
      <c r="Y1114" s="95"/>
      <c r="Z1114" s="15"/>
      <c r="AA1114" s="15"/>
      <c r="AB1114" s="39">
        <f t="shared" si="87"/>
        <v>15</v>
      </c>
      <c r="AC1114" s="39">
        <f t="shared" si="88"/>
        <v>10</v>
      </c>
      <c r="AD1114" s="96" t="s">
        <v>4501</v>
      </c>
      <c r="AE1114" s="15" t="str">
        <f t="shared" si="90"/>
        <v/>
      </c>
      <c r="AF1114" s="39"/>
      <c r="AG1114" s="39" t="s">
        <v>1560</v>
      </c>
      <c r="AH1114" s="39" t="s">
        <v>1561</v>
      </c>
      <c r="AI1114" s="39" t="s">
        <v>1561</v>
      </c>
      <c r="AJ1114" s="39" t="s">
        <v>1561</v>
      </c>
      <c r="AK1114" s="39" t="s">
        <v>1561</v>
      </c>
      <c r="AL1114" s="15"/>
      <c r="AM1114" s="15"/>
      <c r="AN1114" s="15"/>
      <c r="AO1114" s="39"/>
      <c r="AP1114" s="89">
        <f t="shared" si="89"/>
        <v>0</v>
      </c>
      <c r="AQ1114" s="13" t="str">
        <f t="shared" si="91"/>
        <v>Soort aanvaringMeervoudig</v>
      </c>
    </row>
    <row r="1115" spans="1:43" x14ac:dyDescent="0.25">
      <c r="A1115" s="10" t="s">
        <v>4502</v>
      </c>
      <c r="B1115" s="10" t="s">
        <v>1628</v>
      </c>
      <c r="C1115" s="10">
        <v>1</v>
      </c>
      <c r="D1115" s="10" t="s">
        <v>4268</v>
      </c>
      <c r="E1115" s="115">
        <v>200005064</v>
      </c>
      <c r="F1115" s="10">
        <v>200005184</v>
      </c>
      <c r="G1115" s="10" t="s">
        <v>4503</v>
      </c>
      <c r="H1115" s="10" t="s">
        <v>4503</v>
      </c>
      <c r="I1115" s="10" t="s">
        <v>4503</v>
      </c>
      <c r="J1115" s="10"/>
      <c r="K1115" s="10"/>
      <c r="L1115" s="10"/>
      <c r="M1115" s="10"/>
      <c r="N1115" s="10"/>
      <c r="O1115" s="10"/>
      <c r="P1115" s="10"/>
      <c r="Q1115" s="10"/>
      <c r="R1115" s="10"/>
      <c r="S1115" s="10"/>
      <c r="T1115" s="116"/>
      <c r="U1115" s="117"/>
      <c r="V1115" s="117"/>
      <c r="W1115" s="117" t="s">
        <v>4504</v>
      </c>
      <c r="X1115" s="117"/>
      <c r="Y1115" s="117"/>
      <c r="Z1115" s="10"/>
      <c r="AA1115" s="10"/>
      <c r="AB1115" s="39">
        <f t="shared" si="87"/>
        <v>19</v>
      </c>
      <c r="AC1115" s="118">
        <f t="shared" si="88"/>
        <v>20</v>
      </c>
      <c r="AD1115" s="119" t="s">
        <v>1512</v>
      </c>
      <c r="AE1115" s="10" t="str">
        <f t="shared" si="90"/>
        <v/>
      </c>
      <c r="AF1115" s="118"/>
      <c r="AG1115" s="118" t="s">
        <v>1560</v>
      </c>
      <c r="AH1115" s="118" t="s">
        <v>1561</v>
      </c>
      <c r="AI1115" s="118" t="s">
        <v>1561</v>
      </c>
      <c r="AJ1115" s="118" t="s">
        <v>1561</v>
      </c>
      <c r="AK1115" s="118" t="s">
        <v>1561</v>
      </c>
      <c r="AL1115" s="10"/>
      <c r="AM1115" s="10"/>
      <c r="AN1115" s="10"/>
      <c r="AO1115" s="118" t="s">
        <v>12550</v>
      </c>
      <c r="AP1115" s="89">
        <f t="shared" si="89"/>
        <v>0</v>
      </c>
      <c r="AQ1115" s="13" t="str">
        <f t="shared" si="91"/>
        <v>Soort afstemverzoek&lt;landelijk invullen&gt;</v>
      </c>
    </row>
    <row r="1116" spans="1:43" x14ac:dyDescent="0.25">
      <c r="A1116" s="15" t="s">
        <v>4505</v>
      </c>
      <c r="B1116" s="15" t="s">
        <v>1608</v>
      </c>
      <c r="C1116" s="15">
        <v>1</v>
      </c>
      <c r="D1116" s="15" t="s">
        <v>1733</v>
      </c>
      <c r="E1116" s="94">
        <v>200012184</v>
      </c>
      <c r="F1116" s="15">
        <v>200035914</v>
      </c>
      <c r="G1116" s="15" t="s">
        <v>4506</v>
      </c>
      <c r="H1116" s="15" t="s">
        <v>4506</v>
      </c>
      <c r="I1116" s="15" t="s">
        <v>4506</v>
      </c>
      <c r="J1116" s="15"/>
      <c r="K1116" s="15"/>
      <c r="L1116" s="15"/>
      <c r="M1116" s="15" t="s">
        <v>4507</v>
      </c>
      <c r="N1116" s="15" t="s">
        <v>4507</v>
      </c>
      <c r="O1116" s="15" t="s">
        <v>4507</v>
      </c>
      <c r="P1116" s="15"/>
      <c r="Q1116" s="15"/>
      <c r="R1116" s="15"/>
      <c r="S1116" s="15"/>
      <c r="T1116" s="38"/>
      <c r="U1116" s="95"/>
      <c r="V1116" s="95"/>
      <c r="W1116" s="95"/>
      <c r="X1116" s="95"/>
      <c r="Y1116" s="95"/>
      <c r="Z1116" s="15"/>
      <c r="AA1116" s="15"/>
      <c r="AB1116" s="39">
        <f t="shared" si="87"/>
        <v>11</v>
      </c>
      <c r="AC1116" s="39">
        <f t="shared" si="88"/>
        <v>6</v>
      </c>
      <c r="AD1116" s="96" t="s">
        <v>4508</v>
      </c>
      <c r="AE1116" s="15" t="str">
        <f t="shared" si="90"/>
        <v/>
      </c>
      <c r="AF1116" s="39"/>
      <c r="AG1116" s="39" t="s">
        <v>1560</v>
      </c>
      <c r="AH1116" s="39" t="s">
        <v>1561</v>
      </c>
      <c r="AI1116" s="39" t="s">
        <v>1561</v>
      </c>
      <c r="AJ1116" s="39" t="s">
        <v>1561</v>
      </c>
      <c r="AK1116" s="39" t="s">
        <v>1561</v>
      </c>
      <c r="AL1116" s="15"/>
      <c r="AM1116" s="15"/>
      <c r="AN1116" s="15"/>
      <c r="AO1116" s="39"/>
      <c r="AP1116" s="89">
        <f t="shared" si="89"/>
        <v>0</v>
      </c>
      <c r="AQ1116" s="13" t="str">
        <f t="shared" si="91"/>
        <v>Soort afvalAsbest</v>
      </c>
    </row>
    <row r="1117" spans="1:43" x14ac:dyDescent="0.25">
      <c r="A1117" s="15" t="s">
        <v>4505</v>
      </c>
      <c r="B1117" s="15" t="s">
        <v>1608</v>
      </c>
      <c r="C1117" s="15">
        <v>2</v>
      </c>
      <c r="D1117" s="15" t="s">
        <v>4509</v>
      </c>
      <c r="E1117" s="94">
        <v>200012184</v>
      </c>
      <c r="F1117" s="15">
        <v>200035915</v>
      </c>
      <c r="G1117" s="15" t="s">
        <v>4506</v>
      </c>
      <c r="H1117" s="15" t="s">
        <v>4506</v>
      </c>
      <c r="I1117" s="15" t="s">
        <v>4506</v>
      </c>
      <c r="J1117" s="15"/>
      <c r="K1117" s="15"/>
      <c r="L1117" s="15"/>
      <c r="M1117" s="15" t="s">
        <v>4510</v>
      </c>
      <c r="N1117" s="15" t="s">
        <v>4510</v>
      </c>
      <c r="O1117" s="15" t="s">
        <v>4510</v>
      </c>
      <c r="P1117" s="15"/>
      <c r="Q1117" s="15"/>
      <c r="R1117" s="15"/>
      <c r="S1117" s="15"/>
      <c r="T1117" s="38"/>
      <c r="U1117" s="95"/>
      <c r="V1117" s="95"/>
      <c r="W1117" s="95"/>
      <c r="X1117" s="95"/>
      <c r="Y1117" s="95"/>
      <c r="Z1117" s="15"/>
      <c r="AA1117" s="15"/>
      <c r="AB1117" s="39">
        <f t="shared" si="87"/>
        <v>11</v>
      </c>
      <c r="AC1117" s="39">
        <f t="shared" si="88"/>
        <v>8</v>
      </c>
      <c r="AD1117" s="96" t="s">
        <v>4511</v>
      </c>
      <c r="AE1117" s="15" t="str">
        <f t="shared" si="90"/>
        <v/>
      </c>
      <c r="AF1117" s="39"/>
      <c r="AG1117" s="39" t="s">
        <v>1560</v>
      </c>
      <c r="AH1117" s="39" t="s">
        <v>1561</v>
      </c>
      <c r="AI1117" s="39" t="s">
        <v>1561</v>
      </c>
      <c r="AJ1117" s="39" t="s">
        <v>1561</v>
      </c>
      <c r="AK1117" s="39" t="s">
        <v>1561</v>
      </c>
      <c r="AL1117" s="15"/>
      <c r="AM1117" s="15"/>
      <c r="AN1117" s="15"/>
      <c r="AO1117" s="39"/>
      <c r="AP1117" s="89">
        <f t="shared" si="89"/>
        <v>0</v>
      </c>
      <c r="AQ1117" s="13" t="str">
        <f t="shared" si="91"/>
        <v>Soort afvalChemisch</v>
      </c>
    </row>
    <row r="1118" spans="1:43" x14ac:dyDescent="0.25">
      <c r="A1118" s="15" t="s">
        <v>4505</v>
      </c>
      <c r="B1118" s="15" t="s">
        <v>1608</v>
      </c>
      <c r="C1118" s="15">
        <v>3</v>
      </c>
      <c r="D1118" s="15" t="s">
        <v>875</v>
      </c>
      <c r="E1118" s="94">
        <v>200012184</v>
      </c>
      <c r="F1118" s="15">
        <v>200035916</v>
      </c>
      <c r="G1118" s="15" t="s">
        <v>4506</v>
      </c>
      <c r="H1118" s="15" t="s">
        <v>4506</v>
      </c>
      <c r="I1118" s="15" t="s">
        <v>4506</v>
      </c>
      <c r="J1118" s="15"/>
      <c r="K1118" s="15"/>
      <c r="L1118" s="15"/>
      <c r="M1118" s="15" t="s">
        <v>4512</v>
      </c>
      <c r="N1118" s="15" t="s">
        <v>4512</v>
      </c>
      <c r="O1118" s="15" t="s">
        <v>4512</v>
      </c>
      <c r="P1118" s="15"/>
      <c r="Q1118" s="15"/>
      <c r="R1118" s="15"/>
      <c r="S1118" s="15"/>
      <c r="T1118" s="38"/>
      <c r="U1118" s="95"/>
      <c r="V1118" s="95"/>
      <c r="W1118" s="95"/>
      <c r="X1118" s="95"/>
      <c r="Y1118" s="95"/>
      <c r="Z1118" s="15"/>
      <c r="AA1118" s="15"/>
      <c r="AB1118" s="39">
        <f t="shared" si="87"/>
        <v>11</v>
      </c>
      <c r="AC1118" s="39">
        <f t="shared" si="88"/>
        <v>8</v>
      </c>
      <c r="AD1118" s="96" t="s">
        <v>4513</v>
      </c>
      <c r="AE1118" s="15" t="str">
        <f t="shared" si="90"/>
        <v/>
      </c>
      <c r="AF1118" s="39"/>
      <c r="AG1118" s="39" t="s">
        <v>1560</v>
      </c>
      <c r="AH1118" s="39" t="s">
        <v>1561</v>
      </c>
      <c r="AI1118" s="39" t="s">
        <v>1561</v>
      </c>
      <c r="AJ1118" s="39" t="s">
        <v>1561</v>
      </c>
      <c r="AK1118" s="39" t="s">
        <v>1561</v>
      </c>
      <c r="AL1118" s="15"/>
      <c r="AM1118" s="15"/>
      <c r="AN1118" s="15"/>
      <c r="AO1118" s="39"/>
      <c r="AP1118" s="89">
        <f t="shared" si="89"/>
        <v>0</v>
      </c>
      <c r="AQ1118" s="13" t="str">
        <f t="shared" si="91"/>
        <v>Soort afvalDrugslab</v>
      </c>
    </row>
    <row r="1119" spans="1:43" x14ac:dyDescent="0.25">
      <c r="A1119" s="15" t="s">
        <v>4505</v>
      </c>
      <c r="B1119" s="15" t="s">
        <v>1608</v>
      </c>
      <c r="C1119" s="15">
        <v>4</v>
      </c>
      <c r="D1119" s="15" t="s">
        <v>4514</v>
      </c>
      <c r="E1119" s="94">
        <v>200012184</v>
      </c>
      <c r="F1119" s="15">
        <v>200035917</v>
      </c>
      <c r="G1119" s="15" t="s">
        <v>4506</v>
      </c>
      <c r="H1119" s="15" t="s">
        <v>4506</v>
      </c>
      <c r="I1119" s="15" t="s">
        <v>4506</v>
      </c>
      <c r="J1119" s="15"/>
      <c r="K1119" s="15"/>
      <c r="L1119" s="15"/>
      <c r="M1119" s="15" t="s">
        <v>4515</v>
      </c>
      <c r="N1119" s="15" t="s">
        <v>4515</v>
      </c>
      <c r="O1119" s="15" t="s">
        <v>4515</v>
      </c>
      <c r="P1119" s="15"/>
      <c r="Q1119" s="15"/>
      <c r="R1119" s="15"/>
      <c r="S1119" s="15"/>
      <c r="T1119" s="38"/>
      <c r="U1119" s="95"/>
      <c r="V1119" s="95"/>
      <c r="W1119" s="95"/>
      <c r="X1119" s="95"/>
      <c r="Y1119" s="95"/>
      <c r="Z1119" s="15"/>
      <c r="AA1119" s="15"/>
      <c r="AB1119" s="39">
        <f t="shared" si="87"/>
        <v>11</v>
      </c>
      <c r="AC1119" s="39">
        <f t="shared" si="88"/>
        <v>8</v>
      </c>
      <c r="AD1119" s="96" t="s">
        <v>4516</v>
      </c>
      <c r="AE1119" s="15" t="str">
        <f t="shared" si="90"/>
        <v/>
      </c>
      <c r="AF1119" s="39"/>
      <c r="AG1119" s="39" t="s">
        <v>1560</v>
      </c>
      <c r="AH1119" s="39" t="s">
        <v>1561</v>
      </c>
      <c r="AI1119" s="39" t="s">
        <v>1561</v>
      </c>
      <c r="AJ1119" s="39" t="s">
        <v>1561</v>
      </c>
      <c r="AK1119" s="39" t="s">
        <v>1561</v>
      </c>
      <c r="AL1119" s="15"/>
      <c r="AM1119" s="15"/>
      <c r="AN1119" s="15"/>
      <c r="AO1119" s="39"/>
      <c r="AP1119" s="89">
        <f t="shared" si="89"/>
        <v>0</v>
      </c>
      <c r="AQ1119" s="13" t="str">
        <f t="shared" si="91"/>
        <v>Soort afvalHuisvuil</v>
      </c>
    </row>
    <row r="1120" spans="1:43" x14ac:dyDescent="0.25">
      <c r="A1120" s="15" t="s">
        <v>4505</v>
      </c>
      <c r="B1120" s="15" t="s">
        <v>1608</v>
      </c>
      <c r="C1120" s="15">
        <v>5</v>
      </c>
      <c r="D1120" s="15" t="s">
        <v>2074</v>
      </c>
      <c r="E1120" s="94">
        <v>200012184</v>
      </c>
      <c r="F1120" s="15">
        <v>200035918</v>
      </c>
      <c r="G1120" s="15" t="s">
        <v>4506</v>
      </c>
      <c r="H1120" s="15" t="s">
        <v>4506</v>
      </c>
      <c r="I1120" s="15" t="s">
        <v>4506</v>
      </c>
      <c r="J1120" s="15"/>
      <c r="K1120" s="15"/>
      <c r="L1120" s="15"/>
      <c r="M1120" s="15" t="s">
        <v>4517</v>
      </c>
      <c r="N1120" s="15" t="s">
        <v>4517</v>
      </c>
      <c r="O1120" s="15" t="s">
        <v>4517</v>
      </c>
      <c r="P1120" s="15"/>
      <c r="Q1120" s="15"/>
      <c r="R1120" s="15"/>
      <c r="S1120" s="15"/>
      <c r="T1120" s="38"/>
      <c r="U1120" s="95"/>
      <c r="V1120" s="95"/>
      <c r="W1120" s="95"/>
      <c r="X1120" s="95"/>
      <c r="Y1120" s="95"/>
      <c r="Z1120" s="15"/>
      <c r="AA1120" s="15"/>
      <c r="AB1120" s="39">
        <f t="shared" si="87"/>
        <v>11</v>
      </c>
      <c r="AC1120" s="39">
        <f t="shared" si="88"/>
        <v>4</v>
      </c>
      <c r="AD1120" s="96" t="s">
        <v>4518</v>
      </c>
      <c r="AE1120" s="15" t="str">
        <f t="shared" si="90"/>
        <v/>
      </c>
      <c r="AF1120" s="39"/>
      <c r="AG1120" s="39" t="s">
        <v>1560</v>
      </c>
      <c r="AH1120" s="39" t="s">
        <v>1561</v>
      </c>
      <c r="AI1120" s="39" t="s">
        <v>1561</v>
      </c>
      <c r="AJ1120" s="39" t="s">
        <v>1561</v>
      </c>
      <c r="AK1120" s="39" t="s">
        <v>1561</v>
      </c>
      <c r="AL1120" s="15"/>
      <c r="AM1120" s="15"/>
      <c r="AN1120" s="15"/>
      <c r="AO1120" s="39"/>
      <c r="AP1120" s="89">
        <f t="shared" si="89"/>
        <v>0</v>
      </c>
      <c r="AQ1120" s="13" t="str">
        <f t="shared" si="91"/>
        <v>Soort afvalMest</v>
      </c>
    </row>
    <row r="1121" spans="1:43" x14ac:dyDescent="0.25">
      <c r="A1121" s="15" t="s">
        <v>4505</v>
      </c>
      <c r="B1121" s="15" t="s">
        <v>1608</v>
      </c>
      <c r="C1121" s="15">
        <v>6</v>
      </c>
      <c r="D1121" s="15" t="s">
        <v>310</v>
      </c>
      <c r="E1121" s="94">
        <v>200012184</v>
      </c>
      <c r="F1121" s="15">
        <v>200035919</v>
      </c>
      <c r="G1121" s="15" t="s">
        <v>4506</v>
      </c>
      <c r="H1121" s="15" t="s">
        <v>4506</v>
      </c>
      <c r="I1121" s="15" t="s">
        <v>4506</v>
      </c>
      <c r="J1121" s="15"/>
      <c r="K1121" s="15"/>
      <c r="L1121" s="15"/>
      <c r="M1121" s="15" t="s">
        <v>4519</v>
      </c>
      <c r="N1121" s="15" t="s">
        <v>4519</v>
      </c>
      <c r="O1121" s="15" t="s">
        <v>4519</v>
      </c>
      <c r="P1121" s="15"/>
      <c r="Q1121" s="15"/>
      <c r="R1121" s="15"/>
      <c r="S1121" s="15"/>
      <c r="T1121" s="38"/>
      <c r="U1121" s="95"/>
      <c r="V1121" s="95"/>
      <c r="W1121" s="95"/>
      <c r="X1121" s="95"/>
      <c r="Y1121" s="95"/>
      <c r="Z1121" s="15"/>
      <c r="AA1121" s="15"/>
      <c r="AB1121" s="39">
        <f t="shared" si="87"/>
        <v>11</v>
      </c>
      <c r="AC1121" s="39">
        <f t="shared" si="88"/>
        <v>12</v>
      </c>
      <c r="AD1121" s="96" t="s">
        <v>4520</v>
      </c>
      <c r="AE1121" s="15" t="str">
        <f t="shared" si="90"/>
        <v/>
      </c>
      <c r="AF1121" s="39"/>
      <c r="AG1121" s="39" t="s">
        <v>1560</v>
      </c>
      <c r="AH1121" s="39" t="s">
        <v>1561</v>
      </c>
      <c r="AI1121" s="39" t="s">
        <v>1561</v>
      </c>
      <c r="AJ1121" s="39" t="s">
        <v>1561</v>
      </c>
      <c r="AK1121" s="39" t="s">
        <v>1561</v>
      </c>
      <c r="AL1121" s="15"/>
      <c r="AM1121" s="15"/>
      <c r="AN1121" s="15"/>
      <c r="AO1121" s="39"/>
      <c r="AP1121" s="89">
        <f t="shared" si="89"/>
        <v>0</v>
      </c>
      <c r="AQ1121" s="13" t="str">
        <f t="shared" si="91"/>
        <v>Soort afvalWietplantage</v>
      </c>
    </row>
    <row r="1122" spans="1:43" x14ac:dyDescent="0.25">
      <c r="A1122" s="15" t="s">
        <v>4521</v>
      </c>
      <c r="B1122" s="15" t="s">
        <v>1628</v>
      </c>
      <c r="C1122" s="15">
        <v>1</v>
      </c>
      <c r="D1122" s="15" t="s">
        <v>4522</v>
      </c>
      <c r="E1122" s="94">
        <v>200012015</v>
      </c>
      <c r="F1122" s="15">
        <v>200032881</v>
      </c>
      <c r="G1122" s="15" t="s">
        <v>4523</v>
      </c>
      <c r="H1122" s="15" t="s">
        <v>4523</v>
      </c>
      <c r="I1122" s="15" t="s">
        <v>4523</v>
      </c>
      <c r="J1122" s="15"/>
      <c r="K1122" s="15"/>
      <c r="L1122" s="15"/>
      <c r="M1122" s="15" t="s">
        <v>4524</v>
      </c>
      <c r="N1122" s="15" t="s">
        <v>4524</v>
      </c>
      <c r="O1122" s="15" t="s">
        <v>4524</v>
      </c>
      <c r="P1122" s="15"/>
      <c r="Q1122" s="15"/>
      <c r="R1122" s="15"/>
      <c r="S1122" s="15"/>
      <c r="T1122" s="38"/>
      <c r="U1122" s="95"/>
      <c r="V1122" s="95"/>
      <c r="W1122" s="95"/>
      <c r="X1122" s="95"/>
      <c r="Y1122" s="95"/>
      <c r="Z1122" s="15"/>
      <c r="AA1122" s="15"/>
      <c r="AB1122" s="39">
        <f t="shared" si="87"/>
        <v>11</v>
      </c>
      <c r="AC1122" s="39">
        <f t="shared" si="88"/>
        <v>14</v>
      </c>
      <c r="AD1122" s="96" t="s">
        <v>4525</v>
      </c>
      <c r="AE1122" s="15" t="str">
        <f t="shared" si="90"/>
        <v>(INS)</v>
      </c>
      <c r="AF1122" s="39"/>
      <c r="AG1122" s="39" t="s">
        <v>1698</v>
      </c>
      <c r="AH1122" s="39" t="s">
        <v>1613</v>
      </c>
      <c r="AI1122" s="39" t="s">
        <v>1561</v>
      </c>
      <c r="AJ1122" s="39" t="s">
        <v>1613</v>
      </c>
      <c r="AK1122" s="39" t="s">
        <v>1613</v>
      </c>
      <c r="AL1122" s="15"/>
      <c r="AM1122" s="15" t="s">
        <v>4526</v>
      </c>
      <c r="AN1122" s="15"/>
      <c r="AO1122" s="39"/>
      <c r="AP1122" s="89">
        <f t="shared" si="89"/>
        <v>3</v>
      </c>
      <c r="AQ1122" s="13" t="str">
        <f t="shared" si="91"/>
        <v>Soort alarmINS proefalarm</v>
      </c>
    </row>
    <row r="1123" spans="1:43" x14ac:dyDescent="0.25">
      <c r="A1123" s="15" t="s">
        <v>4521</v>
      </c>
      <c r="B1123" s="15" t="s">
        <v>1628</v>
      </c>
      <c r="C1123" s="15">
        <v>2</v>
      </c>
      <c r="D1123" s="15" t="s">
        <v>4527</v>
      </c>
      <c r="E1123" s="94">
        <v>200012015</v>
      </c>
      <c r="F1123" s="15">
        <v>200032882</v>
      </c>
      <c r="G1123" s="15" t="s">
        <v>4523</v>
      </c>
      <c r="H1123" s="15" t="s">
        <v>4523</v>
      </c>
      <c r="I1123" s="15" t="s">
        <v>4523</v>
      </c>
      <c r="J1123" s="15"/>
      <c r="K1123" s="15"/>
      <c r="L1123" s="15"/>
      <c r="M1123" s="15" t="s">
        <v>4528</v>
      </c>
      <c r="N1123" s="15" t="s">
        <v>4528</v>
      </c>
      <c r="O1123" s="15" t="s">
        <v>4528</v>
      </c>
      <c r="P1123" s="15"/>
      <c r="Q1123" s="15"/>
      <c r="R1123" s="15"/>
      <c r="S1123" s="15"/>
      <c r="T1123" s="38"/>
      <c r="U1123" s="95"/>
      <c r="V1123" s="95"/>
      <c r="W1123" s="95"/>
      <c r="X1123" s="95"/>
      <c r="Y1123" s="95"/>
      <c r="Z1123" s="15"/>
      <c r="AA1123" s="15"/>
      <c r="AB1123" s="39">
        <f t="shared" si="87"/>
        <v>11</v>
      </c>
      <c r="AC1123" s="39">
        <f t="shared" si="88"/>
        <v>19</v>
      </c>
      <c r="AD1123" s="96" t="s">
        <v>4529</v>
      </c>
      <c r="AE1123" s="15" t="str">
        <f t="shared" si="90"/>
        <v/>
      </c>
      <c r="AF1123" s="39"/>
      <c r="AG1123" s="39" t="s">
        <v>1698</v>
      </c>
      <c r="AH1123" s="39" t="s">
        <v>1613</v>
      </c>
      <c r="AI1123" s="39" t="s">
        <v>1561</v>
      </c>
      <c r="AJ1123" s="39" t="s">
        <v>1613</v>
      </c>
      <c r="AK1123" s="39" t="s">
        <v>1561</v>
      </c>
      <c r="AL1123" s="15"/>
      <c r="AM1123" s="15"/>
      <c r="AN1123" s="15"/>
      <c r="AO1123" s="39"/>
      <c r="AP1123" s="89">
        <f t="shared" si="89"/>
        <v>0</v>
      </c>
      <c r="AQ1123" s="13" t="str">
        <f t="shared" si="91"/>
        <v>Soort alarmNL Alert proefalarm</v>
      </c>
    </row>
    <row r="1124" spans="1:43" x14ac:dyDescent="0.25">
      <c r="A1124" s="15" t="s">
        <v>4521</v>
      </c>
      <c r="B1124" s="15" t="s">
        <v>1628</v>
      </c>
      <c r="C1124" s="15">
        <v>3</v>
      </c>
      <c r="D1124" s="15" t="s">
        <v>4530</v>
      </c>
      <c r="E1124" s="94">
        <v>200012015</v>
      </c>
      <c r="F1124" s="15">
        <v>200035920</v>
      </c>
      <c r="G1124" s="15" t="s">
        <v>4523</v>
      </c>
      <c r="H1124" s="15" t="s">
        <v>4523</v>
      </c>
      <c r="I1124" s="15" t="s">
        <v>4523</v>
      </c>
      <c r="J1124" s="15"/>
      <c r="K1124" s="15"/>
      <c r="L1124" s="15"/>
      <c r="M1124" s="15" t="s">
        <v>4531</v>
      </c>
      <c r="N1124" s="15" t="s">
        <v>4531</v>
      </c>
      <c r="O1124" s="15" t="s">
        <v>4531</v>
      </c>
      <c r="P1124" s="15"/>
      <c r="Q1124" s="15"/>
      <c r="R1124" s="15"/>
      <c r="S1124" s="15"/>
      <c r="T1124" s="38"/>
      <c r="U1124" s="95"/>
      <c r="V1124" s="95"/>
      <c r="W1124" s="95"/>
      <c r="X1124" s="95"/>
      <c r="Y1124" s="95"/>
      <c r="Z1124" s="15"/>
      <c r="AA1124" s="15"/>
      <c r="AB1124" s="39">
        <f t="shared" si="87"/>
        <v>11</v>
      </c>
      <c r="AC1124" s="39">
        <f t="shared" si="88"/>
        <v>9</v>
      </c>
      <c r="AD1124" s="96" t="s">
        <v>4532</v>
      </c>
      <c r="AE1124" s="15" t="str">
        <f t="shared" si="90"/>
        <v>(Noodalarm)</v>
      </c>
      <c r="AF1124" s="39"/>
      <c r="AG1124" s="39" t="s">
        <v>1698</v>
      </c>
      <c r="AH1124" s="39" t="s">
        <v>1613</v>
      </c>
      <c r="AI1124" s="39" t="s">
        <v>1561</v>
      </c>
      <c r="AJ1124" s="39" t="s">
        <v>1613</v>
      </c>
      <c r="AK1124" s="39" t="s">
        <v>1613</v>
      </c>
      <c r="AL1124" s="15"/>
      <c r="AM1124" s="15" t="s">
        <v>4530</v>
      </c>
      <c r="AN1124" s="15"/>
      <c r="AO1124" s="39"/>
      <c r="AP1124" s="89">
        <f t="shared" si="89"/>
        <v>9</v>
      </c>
      <c r="AQ1124" s="13" t="str">
        <f t="shared" si="91"/>
        <v>Soort alarmNoodalarm</v>
      </c>
    </row>
    <row r="1125" spans="1:43" x14ac:dyDescent="0.25">
      <c r="A1125" s="15" t="s">
        <v>4521</v>
      </c>
      <c r="B1125" s="15" t="s">
        <v>1628</v>
      </c>
      <c r="C1125" s="15">
        <v>4</v>
      </c>
      <c r="D1125" s="15" t="s">
        <v>4533</v>
      </c>
      <c r="E1125" s="94">
        <v>200012015</v>
      </c>
      <c r="F1125" s="15">
        <v>200032883</v>
      </c>
      <c r="G1125" s="15" t="s">
        <v>4523</v>
      </c>
      <c r="H1125" s="15" t="s">
        <v>4523</v>
      </c>
      <c r="I1125" s="15" t="s">
        <v>4523</v>
      </c>
      <c r="J1125" s="15"/>
      <c r="K1125" s="15"/>
      <c r="L1125" s="15"/>
      <c r="M1125" s="15" t="s">
        <v>4534</v>
      </c>
      <c r="N1125" s="15" t="s">
        <v>4534</v>
      </c>
      <c r="O1125" s="15" t="s">
        <v>4534</v>
      </c>
      <c r="P1125" s="15"/>
      <c r="Q1125" s="15"/>
      <c r="R1125" s="15"/>
      <c r="S1125" s="15"/>
      <c r="T1125" s="38"/>
      <c r="U1125" s="95"/>
      <c r="V1125" s="95"/>
      <c r="W1125" s="95"/>
      <c r="X1125" s="95"/>
      <c r="Y1125" s="95"/>
      <c r="Z1125" s="15"/>
      <c r="AA1125" s="15"/>
      <c r="AB1125" s="39">
        <f t="shared" si="87"/>
        <v>11</v>
      </c>
      <c r="AC1125" s="39">
        <f t="shared" si="88"/>
        <v>16</v>
      </c>
      <c r="AD1125" s="96" t="s">
        <v>4535</v>
      </c>
      <c r="AE1125" s="15" t="str">
        <f t="shared" si="90"/>
        <v>(P2000)</v>
      </c>
      <c r="AF1125" s="39"/>
      <c r="AG1125" s="39" t="s">
        <v>1698</v>
      </c>
      <c r="AH1125" s="39" t="s">
        <v>1613</v>
      </c>
      <c r="AI1125" s="39" t="s">
        <v>1561</v>
      </c>
      <c r="AJ1125" s="39" t="s">
        <v>1613</v>
      </c>
      <c r="AK1125" s="39" t="s">
        <v>1613</v>
      </c>
      <c r="AL1125" s="15"/>
      <c r="AM1125" s="15" t="s">
        <v>4536</v>
      </c>
      <c r="AN1125" s="15"/>
      <c r="AO1125" s="39"/>
      <c r="AP1125" s="89">
        <f t="shared" si="89"/>
        <v>5</v>
      </c>
      <c r="AQ1125" s="13" t="str">
        <f t="shared" si="91"/>
        <v>Soort alarmP2000 proefalarm</v>
      </c>
    </row>
    <row r="1126" spans="1:43" x14ac:dyDescent="0.25">
      <c r="A1126" s="15" t="s">
        <v>4521</v>
      </c>
      <c r="B1126" s="15" t="s">
        <v>1628</v>
      </c>
      <c r="C1126" s="15">
        <v>5</v>
      </c>
      <c r="D1126" s="15" t="s">
        <v>4537</v>
      </c>
      <c r="E1126" s="94">
        <v>200012015</v>
      </c>
      <c r="F1126" s="15">
        <v>200032884</v>
      </c>
      <c r="G1126" s="15" t="s">
        <v>4523</v>
      </c>
      <c r="H1126" s="15" t="s">
        <v>4523</v>
      </c>
      <c r="I1126" s="15" t="s">
        <v>4523</v>
      </c>
      <c r="J1126" s="15"/>
      <c r="K1126" s="15"/>
      <c r="L1126" s="15"/>
      <c r="M1126" s="15" t="s">
        <v>4538</v>
      </c>
      <c r="N1126" s="15" t="s">
        <v>4538</v>
      </c>
      <c r="O1126" s="15" t="s">
        <v>4538</v>
      </c>
      <c r="P1126" s="15"/>
      <c r="Q1126" s="15"/>
      <c r="R1126" s="15"/>
      <c r="S1126" s="15"/>
      <c r="T1126" s="38"/>
      <c r="U1126" s="95"/>
      <c r="V1126" s="95"/>
      <c r="W1126" s="95"/>
      <c r="X1126" s="95"/>
      <c r="Y1126" s="95"/>
      <c r="Z1126" s="15"/>
      <c r="AA1126" s="15"/>
      <c r="AB1126" s="39">
        <f t="shared" si="87"/>
        <v>11</v>
      </c>
      <c r="AC1126" s="39">
        <f t="shared" si="88"/>
        <v>20</v>
      </c>
      <c r="AD1126" s="96" t="s">
        <v>4539</v>
      </c>
      <c r="AE1126" s="15" t="str">
        <f t="shared" si="90"/>
        <v>(Semafonie)</v>
      </c>
      <c r="AF1126" s="39"/>
      <c r="AG1126" s="39" t="s">
        <v>1698</v>
      </c>
      <c r="AH1126" s="39" t="s">
        <v>1613</v>
      </c>
      <c r="AI1126" s="39" t="s">
        <v>1561</v>
      </c>
      <c r="AJ1126" s="39" t="s">
        <v>1613</v>
      </c>
      <c r="AK1126" s="39" t="s">
        <v>1613</v>
      </c>
      <c r="AL1126" s="15"/>
      <c r="AM1126" s="15" t="s">
        <v>4540</v>
      </c>
      <c r="AN1126" s="15"/>
      <c r="AO1126" s="39"/>
      <c r="AP1126" s="89">
        <f t="shared" si="89"/>
        <v>9</v>
      </c>
      <c r="AQ1126" s="13" t="str">
        <f t="shared" si="91"/>
        <v>Soort alarmSemafonie proefalarm</v>
      </c>
    </row>
    <row r="1127" spans="1:43" x14ac:dyDescent="0.25">
      <c r="A1127" s="15" t="s">
        <v>4521</v>
      </c>
      <c r="B1127" s="15" t="s">
        <v>1628</v>
      </c>
      <c r="C1127" s="15">
        <v>6</v>
      </c>
      <c r="D1127" s="15" t="s">
        <v>4541</v>
      </c>
      <c r="E1127" s="94">
        <v>200012015</v>
      </c>
      <c r="F1127" s="15">
        <v>200032885</v>
      </c>
      <c r="G1127" s="15" t="s">
        <v>4523</v>
      </c>
      <c r="H1127" s="15" t="s">
        <v>4523</v>
      </c>
      <c r="I1127" s="15" t="s">
        <v>4523</v>
      </c>
      <c r="J1127" s="15"/>
      <c r="K1127" s="15"/>
      <c r="L1127" s="15"/>
      <c r="M1127" s="15" t="s">
        <v>4542</v>
      </c>
      <c r="N1127" s="15" t="s">
        <v>4542</v>
      </c>
      <c r="O1127" s="15" t="s">
        <v>4542</v>
      </c>
      <c r="P1127" s="15"/>
      <c r="Q1127" s="15"/>
      <c r="R1127" s="15"/>
      <c r="S1127" s="15"/>
      <c r="T1127" s="38"/>
      <c r="U1127" s="95"/>
      <c r="V1127" s="95"/>
      <c r="W1127" s="95"/>
      <c r="X1127" s="95"/>
      <c r="Y1127" s="95"/>
      <c r="Z1127" s="15"/>
      <c r="AA1127" s="15"/>
      <c r="AB1127" s="39">
        <f t="shared" si="87"/>
        <v>11</v>
      </c>
      <c r="AC1127" s="39">
        <f t="shared" si="88"/>
        <v>19</v>
      </c>
      <c r="AD1127" s="96" t="s">
        <v>4543</v>
      </c>
      <c r="AE1127" s="15" t="str">
        <f t="shared" si="90"/>
        <v/>
      </c>
      <c r="AF1127" s="39"/>
      <c r="AG1127" s="39" t="s">
        <v>1698</v>
      </c>
      <c r="AH1127" s="39" t="s">
        <v>1613</v>
      </c>
      <c r="AI1127" s="39" t="s">
        <v>1561</v>
      </c>
      <c r="AJ1127" s="39" t="s">
        <v>1613</v>
      </c>
      <c r="AK1127" s="39" t="s">
        <v>1561</v>
      </c>
      <c r="AL1127" s="15"/>
      <c r="AM1127" s="15"/>
      <c r="AN1127" s="15"/>
      <c r="AO1127" s="39"/>
      <c r="AP1127" s="89">
        <f t="shared" si="89"/>
        <v>0</v>
      </c>
      <c r="AQ1127" s="13" t="str">
        <f t="shared" si="91"/>
        <v>Soort alarmWAS luid proefalarm</v>
      </c>
    </row>
    <row r="1128" spans="1:43" x14ac:dyDescent="0.25">
      <c r="A1128" s="15" t="s">
        <v>4521</v>
      </c>
      <c r="B1128" s="15" t="s">
        <v>1628</v>
      </c>
      <c r="C1128" s="15">
        <v>7</v>
      </c>
      <c r="D1128" s="15" t="s">
        <v>4544</v>
      </c>
      <c r="E1128" s="94">
        <v>200012015</v>
      </c>
      <c r="F1128" s="15">
        <v>200032886</v>
      </c>
      <c r="G1128" s="15" t="s">
        <v>4523</v>
      </c>
      <c r="H1128" s="15" t="s">
        <v>4523</v>
      </c>
      <c r="I1128" s="15" t="s">
        <v>4523</v>
      </c>
      <c r="J1128" s="15"/>
      <c r="K1128" s="15"/>
      <c r="L1128" s="15"/>
      <c r="M1128" s="15" t="s">
        <v>4545</v>
      </c>
      <c r="N1128" s="15" t="s">
        <v>4545</v>
      </c>
      <c r="O1128" s="15" t="s">
        <v>4545</v>
      </c>
      <c r="P1128" s="15"/>
      <c r="Q1128" s="15"/>
      <c r="R1128" s="15"/>
      <c r="S1128" s="15"/>
      <c r="T1128" s="38"/>
      <c r="U1128" s="95"/>
      <c r="V1128" s="95"/>
      <c r="W1128" s="95"/>
      <c r="X1128" s="95"/>
      <c r="Y1128" s="95"/>
      <c r="Z1128" s="15"/>
      <c r="AA1128" s="15"/>
      <c r="AB1128" s="39">
        <f t="shared" si="87"/>
        <v>11</v>
      </c>
      <c r="AC1128" s="39">
        <f t="shared" si="88"/>
        <v>19</v>
      </c>
      <c r="AD1128" s="96" t="s">
        <v>4546</v>
      </c>
      <c r="AE1128" s="15" t="str">
        <f t="shared" si="90"/>
        <v/>
      </c>
      <c r="AF1128" s="39"/>
      <c r="AG1128" s="39" t="s">
        <v>1698</v>
      </c>
      <c r="AH1128" s="39" t="s">
        <v>1613</v>
      </c>
      <c r="AI1128" s="39" t="s">
        <v>1561</v>
      </c>
      <c r="AJ1128" s="39" t="s">
        <v>1613</v>
      </c>
      <c r="AK1128" s="39" t="s">
        <v>1561</v>
      </c>
      <c r="AL1128" s="15"/>
      <c r="AM1128" s="15"/>
      <c r="AN1128" s="15"/>
      <c r="AO1128" s="39"/>
      <c r="AP1128" s="89">
        <f t="shared" si="89"/>
        <v>0</v>
      </c>
      <c r="AQ1128" s="13" t="str">
        <f t="shared" si="91"/>
        <v>Soort alarmWAS stil proefalarm</v>
      </c>
    </row>
    <row r="1129" spans="1:43" x14ac:dyDescent="0.25">
      <c r="A1129" s="15" t="s">
        <v>4547</v>
      </c>
      <c r="B1129" s="15" t="s">
        <v>1628</v>
      </c>
      <c r="C1129" s="15">
        <v>1</v>
      </c>
      <c r="D1129" s="15" t="s">
        <v>4548</v>
      </c>
      <c r="E1129" s="94">
        <v>200012617</v>
      </c>
      <c r="F1129" s="15">
        <v>200040871</v>
      </c>
      <c r="G1129" s="15" t="s">
        <v>4549</v>
      </c>
      <c r="H1129" s="15" t="s">
        <v>4549</v>
      </c>
      <c r="I1129" s="15" t="s">
        <v>4549</v>
      </c>
      <c r="J1129" s="15"/>
      <c r="K1129" s="15"/>
      <c r="L1129" s="15"/>
      <c r="M1129" s="15" t="s">
        <v>4550</v>
      </c>
      <c r="N1129" s="15" t="s">
        <v>4550</v>
      </c>
      <c r="O1129" s="15" t="s">
        <v>4550</v>
      </c>
      <c r="P1129" s="15"/>
      <c r="Q1129" s="15"/>
      <c r="R1129" s="15"/>
      <c r="S1129" s="15"/>
      <c r="T1129" s="38"/>
      <c r="U1129" s="95"/>
      <c r="V1129" s="95"/>
      <c r="W1129" s="95"/>
      <c r="X1129" s="95"/>
      <c r="Y1129" s="95"/>
      <c r="Z1129" s="15"/>
      <c r="AA1129" s="15"/>
      <c r="AB1129" s="39">
        <f t="shared" si="87"/>
        <v>11</v>
      </c>
      <c r="AC1129" s="39">
        <f t="shared" si="88"/>
        <v>4</v>
      </c>
      <c r="AD1129" s="96" t="s">
        <v>4551</v>
      </c>
      <c r="AE1129" s="15" t="str">
        <f t="shared" si="90"/>
        <v/>
      </c>
      <c r="AF1129" s="39"/>
      <c r="AG1129" s="39" t="s">
        <v>1560</v>
      </c>
      <c r="AH1129" s="39" t="s">
        <v>1561</v>
      </c>
      <c r="AI1129" s="39" t="s">
        <v>1561</v>
      </c>
      <c r="AJ1129" s="39" t="s">
        <v>1561</v>
      </c>
      <c r="AK1129" s="39" t="s">
        <v>1561</v>
      </c>
      <c r="AL1129" s="15"/>
      <c r="AM1129" s="15"/>
      <c r="AN1129" s="15"/>
      <c r="AO1129" s="39"/>
      <c r="AP1129" s="89">
        <f t="shared" si="89"/>
        <v>0</v>
      </c>
      <c r="AQ1129" s="13" t="str">
        <f t="shared" si="91"/>
        <v>Soort alertLand</v>
      </c>
    </row>
    <row r="1130" spans="1:43" x14ac:dyDescent="0.25">
      <c r="A1130" s="15" t="s">
        <v>4547</v>
      </c>
      <c r="B1130" s="15" t="s">
        <v>1628</v>
      </c>
      <c r="C1130" s="15">
        <v>2</v>
      </c>
      <c r="D1130" s="15" t="s">
        <v>682</v>
      </c>
      <c r="E1130" s="94">
        <v>200012617</v>
      </c>
      <c r="F1130" s="15">
        <v>200040872</v>
      </c>
      <c r="G1130" s="15" t="s">
        <v>4549</v>
      </c>
      <c r="H1130" s="15" t="s">
        <v>4549</v>
      </c>
      <c r="I1130" s="15" t="s">
        <v>4549</v>
      </c>
      <c r="J1130" s="15"/>
      <c r="K1130" s="15"/>
      <c r="L1130" s="15"/>
      <c r="M1130" s="15" t="s">
        <v>4552</v>
      </c>
      <c r="N1130" s="15" t="s">
        <v>4552</v>
      </c>
      <c r="O1130" s="15" t="s">
        <v>4552</v>
      </c>
      <c r="P1130" s="15"/>
      <c r="Q1130" s="15"/>
      <c r="R1130" s="15"/>
      <c r="S1130" s="15"/>
      <c r="T1130" s="38"/>
      <c r="U1130" s="95"/>
      <c r="V1130" s="95"/>
      <c r="W1130" s="95"/>
      <c r="X1130" s="95"/>
      <c r="Y1130" s="95"/>
      <c r="Z1130" s="15"/>
      <c r="AA1130" s="15"/>
      <c r="AB1130" s="39">
        <f t="shared" si="87"/>
        <v>11</v>
      </c>
      <c r="AC1130" s="39">
        <f t="shared" si="88"/>
        <v>5</v>
      </c>
      <c r="AD1130" s="96" t="s">
        <v>4553</v>
      </c>
      <c r="AE1130" s="15" t="str">
        <f t="shared" si="90"/>
        <v/>
      </c>
      <c r="AF1130" s="39"/>
      <c r="AG1130" s="39" t="s">
        <v>1560</v>
      </c>
      <c r="AH1130" s="39" t="s">
        <v>1561</v>
      </c>
      <c r="AI1130" s="39" t="s">
        <v>1561</v>
      </c>
      <c r="AJ1130" s="39" t="s">
        <v>1561</v>
      </c>
      <c r="AK1130" s="39" t="s">
        <v>1561</v>
      </c>
      <c r="AL1130" s="15"/>
      <c r="AM1130" s="15"/>
      <c r="AN1130" s="15"/>
      <c r="AO1130" s="39"/>
      <c r="AP1130" s="89">
        <f t="shared" si="89"/>
        <v>0</v>
      </c>
      <c r="AQ1130" s="13" t="str">
        <f t="shared" si="91"/>
        <v>Soort alertLucht</v>
      </c>
    </row>
    <row r="1131" spans="1:43" x14ac:dyDescent="0.25">
      <c r="A1131" s="15" t="s">
        <v>4547</v>
      </c>
      <c r="B1131" s="15" t="s">
        <v>1628</v>
      </c>
      <c r="C1131" s="15">
        <v>3</v>
      </c>
      <c r="D1131" s="15" t="s">
        <v>4554</v>
      </c>
      <c r="E1131" s="94">
        <v>200012617</v>
      </c>
      <c r="F1131" s="15">
        <v>200040874</v>
      </c>
      <c r="G1131" s="15" t="s">
        <v>4549</v>
      </c>
      <c r="H1131" s="15" t="s">
        <v>4549</v>
      </c>
      <c r="I1131" s="15" t="s">
        <v>4549</v>
      </c>
      <c r="J1131" s="15"/>
      <c r="K1131" s="15"/>
      <c r="L1131" s="15"/>
      <c r="M1131" s="15" t="s">
        <v>4555</v>
      </c>
      <c r="N1131" s="15" t="s">
        <v>4555</v>
      </c>
      <c r="O1131" s="15" t="s">
        <v>4555</v>
      </c>
      <c r="P1131" s="15"/>
      <c r="Q1131" s="15"/>
      <c r="R1131" s="15"/>
      <c r="S1131" s="15"/>
      <c r="T1131" s="38"/>
      <c r="U1131" s="95"/>
      <c r="V1131" s="95"/>
      <c r="W1131" s="95"/>
      <c r="X1131" s="95"/>
      <c r="Y1131" s="95"/>
      <c r="Z1131" s="15"/>
      <c r="AA1131" s="15"/>
      <c r="AB1131" s="39">
        <f t="shared" si="87"/>
        <v>11</v>
      </c>
      <c r="AC1131" s="39">
        <f t="shared" si="88"/>
        <v>3</v>
      </c>
      <c r="AD1131" s="96" t="s">
        <v>4556</v>
      </c>
      <c r="AE1131" s="15" t="str">
        <f t="shared" si="90"/>
        <v/>
      </c>
      <c r="AF1131" s="39"/>
      <c r="AG1131" s="39" t="s">
        <v>1560</v>
      </c>
      <c r="AH1131" s="39" t="s">
        <v>1561</v>
      </c>
      <c r="AI1131" s="39" t="s">
        <v>1561</v>
      </c>
      <c r="AJ1131" s="39" t="s">
        <v>1561</v>
      </c>
      <c r="AK1131" s="39" t="s">
        <v>1561</v>
      </c>
      <c r="AL1131" s="15"/>
      <c r="AM1131" s="15"/>
      <c r="AN1131" s="15"/>
      <c r="AO1131" s="39"/>
      <c r="AP1131" s="89">
        <f t="shared" si="89"/>
        <v>0</v>
      </c>
      <c r="AQ1131" s="13" t="str">
        <f t="shared" si="91"/>
        <v>Soort alertZee</v>
      </c>
    </row>
    <row r="1132" spans="1:43" x14ac:dyDescent="0.25">
      <c r="A1132" s="15" t="s">
        <v>4547</v>
      </c>
      <c r="B1132" s="15" t="s">
        <v>1628</v>
      </c>
      <c r="C1132" s="15">
        <v>4</v>
      </c>
      <c r="D1132" s="15" t="s">
        <v>4557</v>
      </c>
      <c r="E1132" s="94">
        <v>200012617</v>
      </c>
      <c r="F1132" s="15">
        <v>200040873</v>
      </c>
      <c r="G1132" s="15" t="s">
        <v>4549</v>
      </c>
      <c r="H1132" s="15" t="s">
        <v>4549</v>
      </c>
      <c r="I1132" s="15" t="s">
        <v>4549</v>
      </c>
      <c r="J1132" s="15"/>
      <c r="K1132" s="15"/>
      <c r="L1132" s="15"/>
      <c r="M1132" s="15" t="s">
        <v>4558</v>
      </c>
      <c r="N1132" s="15" t="s">
        <v>4558</v>
      </c>
      <c r="O1132" s="15" t="s">
        <v>4558</v>
      </c>
      <c r="P1132" s="15"/>
      <c r="Q1132" s="15"/>
      <c r="R1132" s="15"/>
      <c r="S1132" s="15"/>
      <c r="T1132" s="38"/>
      <c r="U1132" s="95"/>
      <c r="V1132" s="95"/>
      <c r="W1132" s="95"/>
      <c r="X1132" s="95"/>
      <c r="Y1132" s="95"/>
      <c r="Z1132" s="15"/>
      <c r="AA1132" s="15"/>
      <c r="AB1132" s="39">
        <f t="shared" si="87"/>
        <v>11</v>
      </c>
      <c r="AC1132" s="39">
        <f t="shared" si="88"/>
        <v>11</v>
      </c>
      <c r="AD1132" s="96" t="s">
        <v>4559</v>
      </c>
      <c r="AE1132" s="15" t="str">
        <f t="shared" si="90"/>
        <v/>
      </c>
      <c r="AF1132" s="39"/>
      <c r="AG1132" s="39" t="s">
        <v>1560</v>
      </c>
      <c r="AH1132" s="39" t="s">
        <v>1561</v>
      </c>
      <c r="AI1132" s="39" t="s">
        <v>1561</v>
      </c>
      <c r="AJ1132" s="39" t="s">
        <v>1561</v>
      </c>
      <c r="AK1132" s="39" t="s">
        <v>1561</v>
      </c>
      <c r="AL1132" s="15"/>
      <c r="AM1132" s="15"/>
      <c r="AN1132" s="15"/>
      <c r="AO1132" s="39"/>
      <c r="AP1132" s="89">
        <f t="shared" si="89"/>
        <v>0</v>
      </c>
      <c r="AQ1132" s="13" t="str">
        <f t="shared" si="91"/>
        <v>Soort alertQuick Alert</v>
      </c>
    </row>
    <row r="1133" spans="1:43" x14ac:dyDescent="0.25">
      <c r="A1133" s="15" t="s">
        <v>4560</v>
      </c>
      <c r="B1133" s="15" t="s">
        <v>1628</v>
      </c>
      <c r="C1133" s="15">
        <v>1</v>
      </c>
      <c r="D1133" s="15" t="s">
        <v>4561</v>
      </c>
      <c r="E1133" s="94">
        <v>200012010</v>
      </c>
      <c r="F1133" s="15">
        <v>200032810</v>
      </c>
      <c r="G1133" s="15" t="s">
        <v>4562</v>
      </c>
      <c r="H1133" s="15" t="s">
        <v>4562</v>
      </c>
      <c r="I1133" s="15" t="s">
        <v>4562</v>
      </c>
      <c r="J1133" s="15"/>
      <c r="K1133" s="15"/>
      <c r="L1133" s="15"/>
      <c r="M1133" s="15" t="s">
        <v>4563</v>
      </c>
      <c r="N1133" s="15" t="s">
        <v>4563</v>
      </c>
      <c r="O1133" s="15" t="s">
        <v>4563</v>
      </c>
      <c r="P1133" s="15"/>
      <c r="Q1133" s="15"/>
      <c r="R1133" s="15"/>
      <c r="S1133" s="15"/>
      <c r="T1133" s="38"/>
      <c r="U1133" s="95"/>
      <c r="V1133" s="95"/>
      <c r="W1133" s="95"/>
      <c r="X1133" s="95"/>
      <c r="Y1133" s="95"/>
      <c r="Z1133" s="15"/>
      <c r="AA1133" s="15"/>
      <c r="AB1133" s="39">
        <f t="shared" si="87"/>
        <v>10</v>
      </c>
      <c r="AC1133" s="39">
        <f t="shared" si="88"/>
        <v>3</v>
      </c>
      <c r="AD1133" s="96" t="s">
        <v>4564</v>
      </c>
      <c r="AE1133" s="15" t="str">
        <f t="shared" si="90"/>
        <v/>
      </c>
      <c r="AF1133" s="39"/>
      <c r="AG1133" s="39" t="s">
        <v>1560</v>
      </c>
      <c r="AH1133" s="39" t="s">
        <v>1561</v>
      </c>
      <c r="AI1133" s="39" t="s">
        <v>1561</v>
      </c>
      <c r="AJ1133" s="39" t="s">
        <v>1561</v>
      </c>
      <c r="AK1133" s="39" t="s">
        <v>1561</v>
      </c>
      <c r="AL1133" s="15"/>
      <c r="AM1133" s="15"/>
      <c r="AN1133" s="15"/>
      <c r="AO1133" s="39"/>
      <c r="AP1133" s="89">
        <f t="shared" si="89"/>
        <v>0</v>
      </c>
      <c r="AQ1133" s="13" t="str">
        <f t="shared" si="91"/>
        <v>Soort ANPRA86</v>
      </c>
    </row>
    <row r="1134" spans="1:43" x14ac:dyDescent="0.25">
      <c r="A1134" s="15" t="s">
        <v>4560</v>
      </c>
      <c r="B1134" s="15" t="s">
        <v>1628</v>
      </c>
      <c r="C1134" s="15">
        <v>2</v>
      </c>
      <c r="D1134" s="15" t="s">
        <v>4565</v>
      </c>
      <c r="E1134" s="94">
        <v>200012010</v>
      </c>
      <c r="F1134" s="15">
        <v>200032811</v>
      </c>
      <c r="G1134" s="15" t="s">
        <v>4562</v>
      </c>
      <c r="H1134" s="15" t="s">
        <v>4562</v>
      </c>
      <c r="I1134" s="15" t="s">
        <v>4562</v>
      </c>
      <c r="J1134" s="15"/>
      <c r="K1134" s="15"/>
      <c r="L1134" s="15"/>
      <c r="M1134" s="15" t="s">
        <v>4566</v>
      </c>
      <c r="N1134" s="15" t="s">
        <v>4566</v>
      </c>
      <c r="O1134" s="15" t="s">
        <v>4566</v>
      </c>
      <c r="P1134" s="15"/>
      <c r="Q1134" s="15"/>
      <c r="R1134" s="15"/>
      <c r="S1134" s="15"/>
      <c r="T1134" s="38"/>
      <c r="U1134" s="95"/>
      <c r="V1134" s="95"/>
      <c r="W1134" s="95"/>
      <c r="X1134" s="95"/>
      <c r="Y1134" s="95"/>
      <c r="Z1134" s="15"/>
      <c r="AA1134" s="15"/>
      <c r="AB1134" s="39">
        <f t="shared" si="87"/>
        <v>10</v>
      </c>
      <c r="AC1134" s="39">
        <f t="shared" si="88"/>
        <v>3</v>
      </c>
      <c r="AD1134" s="96" t="s">
        <v>4567</v>
      </c>
      <c r="AE1134" s="15" t="str">
        <f t="shared" si="90"/>
        <v/>
      </c>
      <c r="AF1134" s="39"/>
      <c r="AG1134" s="39" t="s">
        <v>1560</v>
      </c>
      <c r="AH1134" s="39" t="s">
        <v>1561</v>
      </c>
      <c r="AI1134" s="39" t="s">
        <v>1561</v>
      </c>
      <c r="AJ1134" s="39" t="s">
        <v>1561</v>
      </c>
      <c r="AK1134" s="39" t="s">
        <v>1561</v>
      </c>
      <c r="AL1134" s="15"/>
      <c r="AM1134" s="15"/>
      <c r="AN1134" s="15"/>
      <c r="AO1134" s="39"/>
      <c r="AP1134" s="89">
        <f t="shared" si="89"/>
        <v>0</v>
      </c>
      <c r="AQ1134" s="13" t="str">
        <f t="shared" si="91"/>
        <v>Soort ANPRA87</v>
      </c>
    </row>
    <row r="1135" spans="1:43" x14ac:dyDescent="0.25">
      <c r="A1135" s="15" t="s">
        <v>4560</v>
      </c>
      <c r="B1135" s="15" t="s">
        <v>1628</v>
      </c>
      <c r="C1135" s="15">
        <v>3</v>
      </c>
      <c r="D1135" s="15" t="s">
        <v>4568</v>
      </c>
      <c r="E1135" s="94">
        <v>200012010</v>
      </c>
      <c r="F1135" s="15">
        <v>200040875</v>
      </c>
      <c r="G1135" s="15" t="s">
        <v>4562</v>
      </c>
      <c r="H1135" s="15" t="s">
        <v>4562</v>
      </c>
      <c r="I1135" s="15" t="s">
        <v>4562</v>
      </c>
      <c r="J1135" s="15"/>
      <c r="K1135" s="15"/>
      <c r="L1135" s="15"/>
      <c r="M1135" s="15" t="s">
        <v>4569</v>
      </c>
      <c r="N1135" s="15" t="s">
        <v>4569</v>
      </c>
      <c r="O1135" s="15" t="s">
        <v>4569</v>
      </c>
      <c r="P1135" s="15"/>
      <c r="Q1135" s="15"/>
      <c r="R1135" s="15"/>
      <c r="S1135" s="15"/>
      <c r="T1135" s="38"/>
      <c r="U1135" s="95"/>
      <c r="V1135" s="95" t="s">
        <v>4570</v>
      </c>
      <c r="W1135" s="95"/>
      <c r="X1135" s="95"/>
      <c r="Y1135" s="95"/>
      <c r="Z1135" s="15"/>
      <c r="AA1135" s="15"/>
      <c r="AB1135" s="39">
        <f t="shared" si="87"/>
        <v>10</v>
      </c>
      <c r="AC1135" s="39">
        <f t="shared" si="88"/>
        <v>14</v>
      </c>
      <c r="AD1135" s="96" t="s">
        <v>4571</v>
      </c>
      <c r="AE1135" s="15" t="str">
        <f t="shared" si="90"/>
        <v/>
      </c>
      <c r="AF1135" s="39"/>
      <c r="AG1135" s="39" t="s">
        <v>1560</v>
      </c>
      <c r="AH1135" s="39" t="s">
        <v>1561</v>
      </c>
      <c r="AI1135" s="39" t="s">
        <v>1561</v>
      </c>
      <c r="AJ1135" s="39" t="s">
        <v>1561</v>
      </c>
      <c r="AK1135" s="39" t="s">
        <v>1561</v>
      </c>
      <c r="AL1135" s="15"/>
      <c r="AM1135" s="15"/>
      <c r="AN1135" s="15"/>
      <c r="AO1135" s="39"/>
      <c r="AP1135" s="89">
        <f t="shared" si="89"/>
        <v>0</v>
      </c>
      <c r="AQ1135" s="13" t="str">
        <f t="shared" si="91"/>
        <v>Soort ANPRA87 vrachtauto</v>
      </c>
    </row>
    <row r="1136" spans="1:43" x14ac:dyDescent="0.25">
      <c r="A1136" s="15" t="s">
        <v>4560</v>
      </c>
      <c r="B1136" s="15" t="s">
        <v>1628</v>
      </c>
      <c r="C1136" s="15">
        <v>4</v>
      </c>
      <c r="D1136" s="15" t="s">
        <v>4572</v>
      </c>
      <c r="E1136" s="94">
        <v>200012010</v>
      </c>
      <c r="F1136" s="15">
        <v>200040876</v>
      </c>
      <c r="G1136" s="15" t="s">
        <v>4562</v>
      </c>
      <c r="H1136" s="15" t="s">
        <v>4562</v>
      </c>
      <c r="I1136" s="15" t="s">
        <v>4562</v>
      </c>
      <c r="J1136" s="15"/>
      <c r="K1136" s="15"/>
      <c r="L1136" s="15"/>
      <c r="M1136" s="15" t="s">
        <v>4573</v>
      </c>
      <c r="N1136" s="15" t="s">
        <v>4573</v>
      </c>
      <c r="O1136" s="15" t="s">
        <v>4573</v>
      </c>
      <c r="P1136" s="15"/>
      <c r="Q1136" s="15"/>
      <c r="R1136" s="15"/>
      <c r="S1136" s="15"/>
      <c r="T1136" s="38"/>
      <c r="U1136" s="95"/>
      <c r="V1136" s="95" t="s">
        <v>4574</v>
      </c>
      <c r="W1136" s="95"/>
      <c r="X1136" s="95"/>
      <c r="Y1136" s="95"/>
      <c r="Z1136" s="15"/>
      <c r="AA1136" s="15"/>
      <c r="AB1136" s="39">
        <f t="shared" si="87"/>
        <v>10</v>
      </c>
      <c r="AC1136" s="39">
        <f t="shared" si="88"/>
        <v>17</v>
      </c>
      <c r="AD1136" s="96" t="s">
        <v>4575</v>
      </c>
      <c r="AE1136" s="15" t="str">
        <f t="shared" si="90"/>
        <v/>
      </c>
      <c r="AF1136" s="39"/>
      <c r="AG1136" s="39" t="s">
        <v>1560</v>
      </c>
      <c r="AH1136" s="39" t="s">
        <v>1561</v>
      </c>
      <c r="AI1136" s="39" t="s">
        <v>1561</v>
      </c>
      <c r="AJ1136" s="39" t="s">
        <v>1561</v>
      </c>
      <c r="AK1136" s="39" t="s">
        <v>1561</v>
      </c>
      <c r="AL1136" s="15"/>
      <c r="AM1136" s="15"/>
      <c r="AN1136" s="15"/>
      <c r="AO1136" s="39"/>
      <c r="AP1136" s="89">
        <f t="shared" si="89"/>
        <v>0</v>
      </c>
      <c r="AQ1136" s="13" t="str">
        <f t="shared" si="91"/>
        <v>Soort ANPRAandachtvestiging</v>
      </c>
    </row>
    <row r="1137" spans="1:43" x14ac:dyDescent="0.25">
      <c r="A1137" s="15" t="s">
        <v>4560</v>
      </c>
      <c r="B1137" s="15" t="s">
        <v>1628</v>
      </c>
      <c r="C1137" s="15">
        <v>5</v>
      </c>
      <c r="D1137" s="15" t="s">
        <v>4576</v>
      </c>
      <c r="E1137" s="94">
        <v>200012010</v>
      </c>
      <c r="F1137" s="15">
        <v>200032812</v>
      </c>
      <c r="G1137" s="15" t="s">
        <v>4562</v>
      </c>
      <c r="H1137" s="15" t="s">
        <v>4562</v>
      </c>
      <c r="I1137" s="15" t="s">
        <v>4562</v>
      </c>
      <c r="J1137" s="15"/>
      <c r="K1137" s="15"/>
      <c r="L1137" s="15"/>
      <c r="M1137" s="15" t="s">
        <v>4577</v>
      </c>
      <c r="N1137" s="15" t="s">
        <v>4577</v>
      </c>
      <c r="O1137" s="15" t="s">
        <v>4577</v>
      </c>
      <c r="P1137" s="15"/>
      <c r="Q1137" s="15"/>
      <c r="R1137" s="15"/>
      <c r="S1137" s="15"/>
      <c r="T1137" s="38"/>
      <c r="U1137" s="95"/>
      <c r="V1137" s="95"/>
      <c r="W1137" s="95"/>
      <c r="X1137" s="95"/>
      <c r="Y1137" s="95"/>
      <c r="Z1137" s="15"/>
      <c r="AA1137" s="15"/>
      <c r="AB1137" s="39">
        <f t="shared" si="87"/>
        <v>10</v>
      </c>
      <c r="AC1137" s="39">
        <f t="shared" si="88"/>
        <v>6</v>
      </c>
      <c r="AD1137" s="96" t="s">
        <v>4578</v>
      </c>
      <c r="AE1137" s="15" t="str">
        <f t="shared" si="90"/>
        <v/>
      </c>
      <c r="AF1137" s="39"/>
      <c r="AG1137" s="39" t="s">
        <v>1560</v>
      </c>
      <c r="AH1137" s="39" t="s">
        <v>1561</v>
      </c>
      <c r="AI1137" s="39" t="s">
        <v>1561</v>
      </c>
      <c r="AJ1137" s="39" t="s">
        <v>1561</v>
      </c>
      <c r="AK1137" s="39" t="s">
        <v>1561</v>
      </c>
      <c r="AL1137" s="15"/>
      <c r="AM1137" s="15"/>
      <c r="AN1137" s="15"/>
      <c r="AO1137" s="39"/>
      <c r="AP1137" s="89">
        <f t="shared" si="89"/>
        <v>0</v>
      </c>
      <c r="AQ1137" s="13" t="str">
        <f t="shared" si="91"/>
        <v>Soort ANPRAd hoc</v>
      </c>
    </row>
    <row r="1138" spans="1:43" ht="60" x14ac:dyDescent="0.25">
      <c r="A1138" s="15" t="s">
        <v>4560</v>
      </c>
      <c r="B1138" s="15" t="s">
        <v>1628</v>
      </c>
      <c r="C1138" s="15">
        <v>6</v>
      </c>
      <c r="D1138" s="15" t="s">
        <v>4579</v>
      </c>
      <c r="E1138" s="94">
        <v>200012010</v>
      </c>
      <c r="F1138" s="15">
        <v>200040877</v>
      </c>
      <c r="G1138" s="15" t="s">
        <v>4562</v>
      </c>
      <c r="H1138" s="15" t="s">
        <v>4562</v>
      </c>
      <c r="I1138" s="15" t="s">
        <v>4562</v>
      </c>
      <c r="J1138" s="15"/>
      <c r="K1138" s="15"/>
      <c r="L1138" s="15"/>
      <c r="M1138" s="15" t="s">
        <v>4580</v>
      </c>
      <c r="N1138" s="15" t="s">
        <v>4580</v>
      </c>
      <c r="O1138" s="15" t="s">
        <v>4580</v>
      </c>
      <c r="P1138" s="15"/>
      <c r="Q1138" s="15"/>
      <c r="R1138" s="15"/>
      <c r="S1138" s="15"/>
      <c r="T1138" s="38"/>
      <c r="U1138" s="95"/>
      <c r="V1138" s="95" t="s">
        <v>4581</v>
      </c>
      <c r="W1138" s="95"/>
      <c r="X1138" s="95"/>
      <c r="Y1138" s="95"/>
      <c r="Z1138" s="15"/>
      <c r="AA1138" s="15"/>
      <c r="AB1138" s="39">
        <f t="shared" si="87"/>
        <v>10</v>
      </c>
      <c r="AC1138" s="39">
        <f t="shared" si="88"/>
        <v>9</v>
      </c>
      <c r="AD1138" s="96" t="s">
        <v>4582</v>
      </c>
      <c r="AE1138" s="15" t="str">
        <f t="shared" si="90"/>
        <v/>
      </c>
      <c r="AF1138" s="39"/>
      <c r="AG1138" s="39" t="s">
        <v>1560</v>
      </c>
      <c r="AH1138" s="39" t="s">
        <v>1561</v>
      </c>
      <c r="AI1138" s="39" t="s">
        <v>1561</v>
      </c>
      <c r="AJ1138" s="39" t="s">
        <v>1561</v>
      </c>
      <c r="AK1138" s="39" t="s">
        <v>1561</v>
      </c>
      <c r="AL1138" s="15"/>
      <c r="AM1138" s="15"/>
      <c r="AN1138" s="15"/>
      <c r="AO1138" s="39"/>
      <c r="AP1138" s="89">
        <f t="shared" si="89"/>
        <v>0</v>
      </c>
      <c r="AQ1138" s="13" t="str">
        <f t="shared" si="91"/>
        <v>Soort ANPRKatvanger</v>
      </c>
    </row>
    <row r="1139" spans="1:43" ht="45" x14ac:dyDescent="0.25">
      <c r="A1139" s="15" t="s">
        <v>4560</v>
      </c>
      <c r="B1139" s="15" t="s">
        <v>1628</v>
      </c>
      <c r="C1139" s="15">
        <v>7</v>
      </c>
      <c r="D1139" s="15" t="s">
        <v>4583</v>
      </c>
      <c r="E1139" s="94">
        <v>200012010</v>
      </c>
      <c r="F1139" s="15">
        <v>200040878</v>
      </c>
      <c r="G1139" s="15" t="s">
        <v>4562</v>
      </c>
      <c r="H1139" s="15" t="s">
        <v>4562</v>
      </c>
      <c r="I1139" s="15" t="s">
        <v>4562</v>
      </c>
      <c r="J1139" s="15"/>
      <c r="K1139" s="15"/>
      <c r="L1139" s="15"/>
      <c r="M1139" s="15" t="s">
        <v>4584</v>
      </c>
      <c r="N1139" s="15" t="s">
        <v>4584</v>
      </c>
      <c r="O1139" s="15" t="s">
        <v>4584</v>
      </c>
      <c r="P1139" s="15"/>
      <c r="Q1139" s="15"/>
      <c r="R1139" s="15"/>
      <c r="S1139" s="15"/>
      <c r="T1139" s="38"/>
      <c r="U1139" s="95"/>
      <c r="V1139" s="95" t="s">
        <v>4585</v>
      </c>
      <c r="W1139" s="95"/>
      <c r="X1139" s="95"/>
      <c r="Y1139" s="95"/>
      <c r="Z1139" s="15"/>
      <c r="AA1139" s="15"/>
      <c r="AB1139" s="39">
        <f t="shared" si="87"/>
        <v>10</v>
      </c>
      <c r="AC1139" s="39">
        <f t="shared" si="88"/>
        <v>17</v>
      </c>
      <c r="AD1139" s="96" t="s">
        <v>4586</v>
      </c>
      <c r="AE1139" s="15" t="str">
        <f t="shared" si="90"/>
        <v/>
      </c>
      <c r="AF1139" s="39"/>
      <c r="AG1139" s="39" t="s">
        <v>1560</v>
      </c>
      <c r="AH1139" s="39" t="s">
        <v>1561</v>
      </c>
      <c r="AI1139" s="39" t="s">
        <v>1561</v>
      </c>
      <c r="AJ1139" s="39" t="s">
        <v>1561</v>
      </c>
      <c r="AK1139" s="39" t="s">
        <v>1561</v>
      </c>
      <c r="AL1139" s="15"/>
      <c r="AM1139" s="15"/>
      <c r="AN1139" s="15"/>
      <c r="AO1139" s="39"/>
      <c r="AP1139" s="89">
        <f t="shared" si="89"/>
        <v>0</v>
      </c>
      <c r="AQ1139" s="13" t="str">
        <f t="shared" si="91"/>
        <v>Soort ANPRMobiel banditisme</v>
      </c>
    </row>
    <row r="1140" spans="1:43" ht="150" x14ac:dyDescent="0.25">
      <c r="A1140" s="15" t="s">
        <v>4560</v>
      </c>
      <c r="B1140" s="15" t="s">
        <v>1628</v>
      </c>
      <c r="C1140" s="15">
        <v>8</v>
      </c>
      <c r="D1140" s="15" t="s">
        <v>4587</v>
      </c>
      <c r="E1140" s="94">
        <v>200012010</v>
      </c>
      <c r="F1140" s="15">
        <v>200040879</v>
      </c>
      <c r="G1140" s="15" t="s">
        <v>4562</v>
      </c>
      <c r="H1140" s="15" t="s">
        <v>4562</v>
      </c>
      <c r="I1140" s="15" t="s">
        <v>4562</v>
      </c>
      <c r="J1140" s="15"/>
      <c r="K1140" s="15"/>
      <c r="L1140" s="15"/>
      <c r="M1140" s="15" t="s">
        <v>4588</v>
      </c>
      <c r="N1140" s="15" t="s">
        <v>4588</v>
      </c>
      <c r="O1140" s="15" t="s">
        <v>4588</v>
      </c>
      <c r="P1140" s="15"/>
      <c r="Q1140" s="15"/>
      <c r="R1140" s="15"/>
      <c r="S1140" s="15"/>
      <c r="T1140" s="38"/>
      <c r="U1140" s="95"/>
      <c r="V1140" s="95" t="s">
        <v>12163</v>
      </c>
      <c r="W1140" s="95"/>
      <c r="X1140" s="95"/>
      <c r="Y1140" s="95"/>
      <c r="Z1140" s="15"/>
      <c r="AA1140" s="15"/>
      <c r="AB1140" s="39">
        <f t="shared" si="87"/>
        <v>10</v>
      </c>
      <c r="AC1140" s="39">
        <f t="shared" si="88"/>
        <v>13</v>
      </c>
      <c r="AD1140" s="96" t="s">
        <v>4589</v>
      </c>
      <c r="AE1140" s="15" t="str">
        <f t="shared" si="90"/>
        <v/>
      </c>
      <c r="AF1140" s="39"/>
      <c r="AG1140" s="39" t="s">
        <v>1560</v>
      </c>
      <c r="AH1140" s="39" t="s">
        <v>1561</v>
      </c>
      <c r="AI1140" s="39" t="s">
        <v>1561</v>
      </c>
      <c r="AJ1140" s="39" t="s">
        <v>1561</v>
      </c>
      <c r="AK1140" s="39" t="s">
        <v>1561</v>
      </c>
      <c r="AL1140" s="15"/>
      <c r="AM1140" s="15"/>
      <c r="AN1140" s="15"/>
      <c r="AO1140" s="39"/>
      <c r="AP1140" s="89">
        <f t="shared" si="89"/>
        <v>0</v>
      </c>
      <c r="AQ1140" s="13" t="str">
        <f t="shared" si="91"/>
        <v>Soort ANPROpenbare orde</v>
      </c>
    </row>
    <row r="1141" spans="1:43" x14ac:dyDescent="0.25">
      <c r="A1141" s="15" t="s">
        <v>4560</v>
      </c>
      <c r="B1141" s="15" t="s">
        <v>1628</v>
      </c>
      <c r="C1141" s="15">
        <v>9</v>
      </c>
      <c r="D1141" s="15" t="s">
        <v>4590</v>
      </c>
      <c r="E1141" s="94">
        <v>200012010</v>
      </c>
      <c r="F1141" s="15">
        <v>200040880</v>
      </c>
      <c r="G1141" s="15" t="s">
        <v>4562</v>
      </c>
      <c r="H1141" s="15" t="s">
        <v>4562</v>
      </c>
      <c r="I1141" s="15" t="s">
        <v>4562</v>
      </c>
      <c r="J1141" s="15"/>
      <c r="K1141" s="15"/>
      <c r="L1141" s="15"/>
      <c r="M1141" s="15" t="s">
        <v>4591</v>
      </c>
      <c r="N1141" s="15" t="s">
        <v>4591</v>
      </c>
      <c r="O1141" s="15" t="s">
        <v>4591</v>
      </c>
      <c r="P1141" s="15"/>
      <c r="Q1141" s="15"/>
      <c r="R1141" s="15"/>
      <c r="S1141" s="15"/>
      <c r="T1141" s="38"/>
      <c r="U1141" s="95"/>
      <c r="V1141" s="95" t="s">
        <v>4592</v>
      </c>
      <c r="W1141" s="95"/>
      <c r="X1141" s="95"/>
      <c r="Y1141" s="95"/>
      <c r="Z1141" s="15"/>
      <c r="AA1141" s="15"/>
      <c r="AB1141" s="39">
        <f t="shared" si="87"/>
        <v>10</v>
      </c>
      <c r="AC1141" s="39">
        <f t="shared" si="88"/>
        <v>3</v>
      </c>
      <c r="AD1141" s="96" t="s">
        <v>4593</v>
      </c>
      <c r="AE1141" s="15" t="str">
        <f t="shared" si="90"/>
        <v/>
      </c>
      <c r="AF1141" s="39"/>
      <c r="AG1141" s="39" t="s">
        <v>1560</v>
      </c>
      <c r="AH1141" s="39" t="s">
        <v>1561</v>
      </c>
      <c r="AI1141" s="39" t="s">
        <v>1561</v>
      </c>
      <c r="AJ1141" s="39" t="s">
        <v>1561</v>
      </c>
      <c r="AK1141" s="39" t="s">
        <v>1561</v>
      </c>
      <c r="AL1141" s="15"/>
      <c r="AM1141" s="15"/>
      <c r="AN1141" s="15"/>
      <c r="AO1141" s="39"/>
      <c r="AP1141" s="89">
        <f t="shared" si="89"/>
        <v>0</v>
      </c>
      <c r="AQ1141" s="13" t="str">
        <f t="shared" si="91"/>
        <v>Soort ANPROPS</v>
      </c>
    </row>
    <row r="1142" spans="1:43" x14ac:dyDescent="0.25">
      <c r="A1142" s="15" t="s">
        <v>4560</v>
      </c>
      <c r="B1142" s="15" t="s">
        <v>1628</v>
      </c>
      <c r="C1142" s="15">
        <v>10</v>
      </c>
      <c r="D1142" s="15" t="s">
        <v>4594</v>
      </c>
      <c r="E1142" s="94">
        <v>200012010</v>
      </c>
      <c r="F1142" s="15">
        <v>200040881</v>
      </c>
      <c r="G1142" s="15" t="s">
        <v>4562</v>
      </c>
      <c r="H1142" s="15" t="s">
        <v>4562</v>
      </c>
      <c r="I1142" s="15" t="s">
        <v>4562</v>
      </c>
      <c r="J1142" s="15"/>
      <c r="K1142" s="15"/>
      <c r="L1142" s="15"/>
      <c r="M1142" s="15" t="s">
        <v>4595</v>
      </c>
      <c r="N1142" s="15" t="s">
        <v>4595</v>
      </c>
      <c r="O1142" s="15" t="s">
        <v>4595</v>
      </c>
      <c r="P1142" s="15"/>
      <c r="Q1142" s="15"/>
      <c r="R1142" s="15"/>
      <c r="S1142" s="15"/>
      <c r="T1142" s="38"/>
      <c r="U1142" s="95"/>
      <c r="V1142" s="95" t="s">
        <v>4596</v>
      </c>
      <c r="W1142" s="95"/>
      <c r="X1142" s="95"/>
      <c r="Y1142" s="95"/>
      <c r="Z1142" s="15"/>
      <c r="AA1142" s="15"/>
      <c r="AB1142" s="39">
        <f t="shared" si="87"/>
        <v>10</v>
      </c>
      <c r="AC1142" s="39">
        <f t="shared" si="88"/>
        <v>4</v>
      </c>
      <c r="AD1142" s="96" t="s">
        <v>4597</v>
      </c>
      <c r="AE1142" s="15" t="str">
        <f t="shared" si="90"/>
        <v/>
      </c>
      <c r="AF1142" s="39"/>
      <c r="AG1142" s="39" t="s">
        <v>1560</v>
      </c>
      <c r="AH1142" s="39" t="s">
        <v>1561</v>
      </c>
      <c r="AI1142" s="39" t="s">
        <v>1561</v>
      </c>
      <c r="AJ1142" s="39" t="s">
        <v>1561</v>
      </c>
      <c r="AK1142" s="39" t="s">
        <v>1561</v>
      </c>
      <c r="AL1142" s="15"/>
      <c r="AM1142" s="15"/>
      <c r="AN1142" s="15"/>
      <c r="AO1142" s="39"/>
      <c r="AP1142" s="89">
        <f t="shared" si="89"/>
        <v>0</v>
      </c>
      <c r="AQ1142" s="13" t="str">
        <f t="shared" si="91"/>
        <v>Soort ANPROPS+</v>
      </c>
    </row>
    <row r="1143" spans="1:43" ht="75" x14ac:dyDescent="0.25">
      <c r="A1143" s="15" t="s">
        <v>4560</v>
      </c>
      <c r="B1143" s="15" t="s">
        <v>1628</v>
      </c>
      <c r="C1143" s="15">
        <v>11</v>
      </c>
      <c r="D1143" s="15" t="s">
        <v>4598</v>
      </c>
      <c r="E1143" s="94">
        <v>200012010</v>
      </c>
      <c r="F1143" s="15">
        <v>200040882</v>
      </c>
      <c r="G1143" s="15" t="s">
        <v>4562</v>
      </c>
      <c r="H1143" s="15" t="s">
        <v>4562</v>
      </c>
      <c r="I1143" s="15" t="s">
        <v>4562</v>
      </c>
      <c r="J1143" s="15"/>
      <c r="K1143" s="15"/>
      <c r="L1143" s="15"/>
      <c r="M1143" s="15" t="s">
        <v>4599</v>
      </c>
      <c r="N1143" s="15" t="s">
        <v>4599</v>
      </c>
      <c r="O1143" s="15" t="s">
        <v>4599</v>
      </c>
      <c r="P1143" s="15"/>
      <c r="Q1143" s="15"/>
      <c r="R1143" s="15"/>
      <c r="S1143" s="15"/>
      <c r="T1143" s="38"/>
      <c r="U1143" s="95"/>
      <c r="V1143" s="95" t="s">
        <v>4600</v>
      </c>
      <c r="W1143" s="95"/>
      <c r="X1143" s="95"/>
      <c r="Y1143" s="95"/>
      <c r="Z1143" s="15"/>
      <c r="AA1143" s="15"/>
      <c r="AB1143" s="39">
        <f t="shared" si="87"/>
        <v>10</v>
      </c>
      <c r="AC1143" s="39">
        <f t="shared" si="88"/>
        <v>16</v>
      </c>
      <c r="AD1143" s="96" t="s">
        <v>4601</v>
      </c>
      <c r="AE1143" s="15" t="str">
        <f t="shared" si="90"/>
        <v/>
      </c>
      <c r="AF1143" s="39"/>
      <c r="AG1143" s="39" t="s">
        <v>1560</v>
      </c>
      <c r="AH1143" s="39" t="s">
        <v>1561</v>
      </c>
      <c r="AI1143" s="39" t="s">
        <v>1561</v>
      </c>
      <c r="AJ1143" s="39" t="s">
        <v>1561</v>
      </c>
      <c r="AK1143" s="39" t="s">
        <v>1561</v>
      </c>
      <c r="AL1143" s="15"/>
      <c r="AM1143" s="15"/>
      <c r="AN1143" s="15"/>
      <c r="AO1143" s="39"/>
      <c r="AP1143" s="89">
        <f t="shared" si="89"/>
        <v>0</v>
      </c>
      <c r="AQ1143" s="13" t="str">
        <f t="shared" si="91"/>
        <v>Soort ANPRRij-ontzeggingen</v>
      </c>
    </row>
    <row r="1144" spans="1:43" x14ac:dyDescent="0.25">
      <c r="A1144" s="15" t="s">
        <v>4602</v>
      </c>
      <c r="B1144" s="15" t="s">
        <v>1628</v>
      </c>
      <c r="C1144" s="15">
        <v>1</v>
      </c>
      <c r="D1144" s="15" t="s">
        <v>4603</v>
      </c>
      <c r="E1144" s="94">
        <v>200000366</v>
      </c>
      <c r="F1144" s="15">
        <v>200032813</v>
      </c>
      <c r="G1144" s="15" t="s">
        <v>4604</v>
      </c>
      <c r="H1144" s="15" t="s">
        <v>4604</v>
      </c>
      <c r="I1144" s="15" t="s">
        <v>4604</v>
      </c>
      <c r="J1144" s="15"/>
      <c r="K1144" s="15"/>
      <c r="L1144" s="15"/>
      <c r="M1144" s="15" t="s">
        <v>4605</v>
      </c>
      <c r="N1144" s="15" t="s">
        <v>4605</v>
      </c>
      <c r="O1144" s="15" t="s">
        <v>4605</v>
      </c>
      <c r="P1144" s="15"/>
      <c r="Q1144" s="15"/>
      <c r="R1144" s="15"/>
      <c r="S1144" s="15"/>
      <c r="T1144" s="38"/>
      <c r="U1144" s="95"/>
      <c r="V1144" s="95"/>
      <c r="W1144" s="95"/>
      <c r="X1144" s="95"/>
      <c r="Y1144" s="95"/>
      <c r="Z1144" s="15"/>
      <c r="AA1144" s="15"/>
      <c r="AB1144" s="39">
        <f t="shared" si="87"/>
        <v>16</v>
      </c>
      <c r="AC1144" s="39">
        <f t="shared" si="88"/>
        <v>9</v>
      </c>
      <c r="AD1144" s="96" t="s">
        <v>4606</v>
      </c>
      <c r="AE1144" s="15" t="str">
        <f t="shared" si="90"/>
        <v/>
      </c>
      <c r="AF1144" s="39"/>
      <c r="AG1144" s="39" t="s">
        <v>1560</v>
      </c>
      <c r="AH1144" s="39" t="s">
        <v>1561</v>
      </c>
      <c r="AI1144" s="39" t="s">
        <v>1561</v>
      </c>
      <c r="AJ1144" s="39" t="s">
        <v>1561</v>
      </c>
      <c r="AK1144" s="39" t="s">
        <v>1561</v>
      </c>
      <c r="AL1144" s="15"/>
      <c r="AM1144" s="15"/>
      <c r="AN1144" s="15"/>
      <c r="AO1144" s="39"/>
      <c r="AP1144" s="89">
        <f t="shared" si="89"/>
        <v>0</v>
      </c>
      <c r="AQ1144" s="13" t="str">
        <f t="shared" si="91"/>
        <v>Soort begeleidenAmbulance</v>
      </c>
    </row>
    <row r="1145" spans="1:43" x14ac:dyDescent="0.25">
      <c r="A1145" s="15" t="s">
        <v>4602</v>
      </c>
      <c r="B1145" s="15" t="s">
        <v>1628</v>
      </c>
      <c r="C1145" s="15">
        <v>2</v>
      </c>
      <c r="D1145" s="15" t="s">
        <v>4607</v>
      </c>
      <c r="E1145" s="94">
        <v>200000366</v>
      </c>
      <c r="F1145" s="15">
        <v>200000581</v>
      </c>
      <c r="G1145" s="15" t="s">
        <v>4604</v>
      </c>
      <c r="H1145" s="15" t="s">
        <v>4604</v>
      </c>
      <c r="I1145" s="15" t="s">
        <v>4604</v>
      </c>
      <c r="J1145" s="15"/>
      <c r="K1145" s="15"/>
      <c r="L1145" s="15"/>
      <c r="M1145" s="15" t="s">
        <v>4608</v>
      </c>
      <c r="N1145" s="15" t="s">
        <v>4608</v>
      </c>
      <c r="O1145" s="15" t="s">
        <v>4608</v>
      </c>
      <c r="P1145" s="15"/>
      <c r="Q1145" s="15"/>
      <c r="R1145" s="15"/>
      <c r="S1145" s="15"/>
      <c r="T1145" s="38"/>
      <c r="U1145" s="95"/>
      <c r="V1145" s="95"/>
      <c r="W1145" s="95"/>
      <c r="X1145" s="95"/>
      <c r="Y1145" s="95"/>
      <c r="Z1145" s="15"/>
      <c r="AA1145" s="15"/>
      <c r="AB1145" s="39">
        <f t="shared" si="87"/>
        <v>16</v>
      </c>
      <c r="AC1145" s="39">
        <f t="shared" si="88"/>
        <v>3</v>
      </c>
      <c r="AD1145" s="96" t="s">
        <v>4609</v>
      </c>
      <c r="AE1145" s="15" t="str">
        <f t="shared" si="90"/>
        <v/>
      </c>
      <c r="AF1145" s="39"/>
      <c r="AG1145" s="39" t="s">
        <v>1560</v>
      </c>
      <c r="AH1145" s="39" t="s">
        <v>1561</v>
      </c>
      <c r="AI1145" s="39" t="s">
        <v>1561</v>
      </c>
      <c r="AJ1145" s="39" t="s">
        <v>1561</v>
      </c>
      <c r="AK1145" s="39" t="s">
        <v>1561</v>
      </c>
      <c r="AL1145" s="15"/>
      <c r="AM1145" s="15"/>
      <c r="AN1145" s="15"/>
      <c r="AO1145" s="39"/>
      <c r="AP1145" s="89">
        <f t="shared" si="89"/>
        <v>0</v>
      </c>
      <c r="AQ1145" s="13" t="str">
        <f t="shared" si="91"/>
        <v>Soort begeleidenVIP</v>
      </c>
    </row>
    <row r="1146" spans="1:43" x14ac:dyDescent="0.25">
      <c r="A1146" s="15" t="s">
        <v>4602</v>
      </c>
      <c r="B1146" s="15" t="s">
        <v>1628</v>
      </c>
      <c r="C1146" s="15">
        <v>3</v>
      </c>
      <c r="D1146" s="15" t="s">
        <v>4610</v>
      </c>
      <c r="E1146" s="94">
        <v>200000366</v>
      </c>
      <c r="F1146" s="15">
        <v>200001507</v>
      </c>
      <c r="G1146" s="15" t="s">
        <v>4604</v>
      </c>
      <c r="H1146" s="15" t="s">
        <v>4604</v>
      </c>
      <c r="I1146" s="15" t="s">
        <v>4604</v>
      </c>
      <c r="J1146" s="15"/>
      <c r="K1146" s="15"/>
      <c r="L1146" s="15"/>
      <c r="M1146" s="15" t="s">
        <v>4611</v>
      </c>
      <c r="N1146" s="15" t="s">
        <v>4611</v>
      </c>
      <c r="O1146" s="15" t="s">
        <v>4611</v>
      </c>
      <c r="P1146" s="15"/>
      <c r="Q1146" s="15"/>
      <c r="R1146" s="15"/>
      <c r="S1146" s="15"/>
      <c r="T1146" s="38"/>
      <c r="U1146" s="95"/>
      <c r="V1146" s="95"/>
      <c r="W1146" s="95"/>
      <c r="X1146" s="95"/>
      <c r="Y1146" s="95"/>
      <c r="Z1146" s="15"/>
      <c r="AA1146" s="15"/>
      <c r="AB1146" s="39">
        <f t="shared" si="87"/>
        <v>16</v>
      </c>
      <c r="AC1146" s="39">
        <f t="shared" si="88"/>
        <v>11</v>
      </c>
      <c r="AD1146" s="96" t="s">
        <v>4612</v>
      </c>
      <c r="AE1146" s="15" t="str">
        <f t="shared" si="90"/>
        <v/>
      </c>
      <c r="AF1146" s="39"/>
      <c r="AG1146" s="39" t="s">
        <v>1560</v>
      </c>
      <c r="AH1146" s="39" t="s">
        <v>1561</v>
      </c>
      <c r="AI1146" s="39" t="s">
        <v>1561</v>
      </c>
      <c r="AJ1146" s="39" t="s">
        <v>1561</v>
      </c>
      <c r="AK1146" s="39" t="s">
        <v>1561</v>
      </c>
      <c r="AL1146" s="15"/>
      <c r="AM1146" s="15"/>
      <c r="AN1146" s="15"/>
      <c r="AO1146" s="39"/>
      <c r="AP1146" s="89">
        <f t="shared" si="89"/>
        <v>0</v>
      </c>
      <c r="AQ1146" s="13" t="str">
        <f t="shared" si="91"/>
        <v>Soort begeleidenVreemdeling</v>
      </c>
    </row>
    <row r="1147" spans="1:43" x14ac:dyDescent="0.25">
      <c r="A1147" s="15" t="s">
        <v>4602</v>
      </c>
      <c r="B1147" s="15" t="s">
        <v>1628</v>
      </c>
      <c r="C1147" s="15">
        <v>4</v>
      </c>
      <c r="D1147" s="15" t="s">
        <v>601</v>
      </c>
      <c r="E1147" s="94">
        <v>200000366</v>
      </c>
      <c r="F1147" s="15">
        <v>200001508</v>
      </c>
      <c r="G1147" s="15" t="s">
        <v>4604</v>
      </c>
      <c r="H1147" s="15" t="s">
        <v>4604</v>
      </c>
      <c r="I1147" s="15" t="s">
        <v>4604</v>
      </c>
      <c r="J1147" s="15"/>
      <c r="K1147" s="15"/>
      <c r="L1147" s="15"/>
      <c r="M1147" s="15" t="s">
        <v>4613</v>
      </c>
      <c r="N1147" s="15" t="s">
        <v>4613</v>
      </c>
      <c r="O1147" s="15" t="s">
        <v>4613</v>
      </c>
      <c r="P1147" s="15"/>
      <c r="Q1147" s="15"/>
      <c r="R1147" s="15"/>
      <c r="S1147" s="15"/>
      <c r="T1147" s="38"/>
      <c r="U1147" s="95"/>
      <c r="V1147" s="95"/>
      <c r="W1147" s="95"/>
      <c r="X1147" s="95"/>
      <c r="Y1147" s="95"/>
      <c r="Z1147" s="15"/>
      <c r="AA1147" s="15"/>
      <c r="AB1147" s="39">
        <f t="shared" si="87"/>
        <v>16</v>
      </c>
      <c r="AC1147" s="39">
        <f t="shared" si="88"/>
        <v>15</v>
      </c>
      <c r="AD1147" s="96" t="s">
        <v>4614</v>
      </c>
      <c r="AE1147" s="15" t="str">
        <f t="shared" si="90"/>
        <v/>
      </c>
      <c r="AF1147" s="39"/>
      <c r="AG1147" s="39" t="s">
        <v>1560</v>
      </c>
      <c r="AH1147" s="39" t="s">
        <v>1561</v>
      </c>
      <c r="AI1147" s="39" t="s">
        <v>1561</v>
      </c>
      <c r="AJ1147" s="39" t="s">
        <v>1561</v>
      </c>
      <c r="AK1147" s="39" t="s">
        <v>1561</v>
      </c>
      <c r="AL1147" s="15"/>
      <c r="AM1147" s="15"/>
      <c r="AN1147" s="15"/>
      <c r="AO1147" s="39"/>
      <c r="AP1147" s="89">
        <f t="shared" si="89"/>
        <v>0</v>
      </c>
      <c r="AQ1147" s="13" t="str">
        <f t="shared" si="91"/>
        <v>Soort begeleidenWaardetransport</v>
      </c>
    </row>
    <row r="1148" spans="1:43" x14ac:dyDescent="0.25">
      <c r="A1148" s="15" t="s">
        <v>4602</v>
      </c>
      <c r="B1148" s="15" t="s">
        <v>1628</v>
      </c>
      <c r="C1148" s="15">
        <v>5</v>
      </c>
      <c r="D1148" s="15" t="s">
        <v>4615</v>
      </c>
      <c r="E1148" s="94">
        <v>200000366</v>
      </c>
      <c r="F1148" s="15">
        <v>200009447</v>
      </c>
      <c r="G1148" s="15" t="s">
        <v>4604</v>
      </c>
      <c r="H1148" s="15" t="s">
        <v>4604</v>
      </c>
      <c r="I1148" s="15" t="s">
        <v>4604</v>
      </c>
      <c r="J1148" s="15"/>
      <c r="K1148" s="15"/>
      <c r="L1148" s="15"/>
      <c r="M1148" s="15" t="s">
        <v>4616</v>
      </c>
      <c r="N1148" s="15" t="s">
        <v>4616</v>
      </c>
      <c r="O1148" s="15" t="s">
        <v>4616</v>
      </c>
      <c r="P1148" s="15"/>
      <c r="Q1148" s="15"/>
      <c r="R1148" s="15"/>
      <c r="S1148" s="15"/>
      <c r="T1148" s="38"/>
      <c r="U1148" s="95"/>
      <c r="V1148" s="95"/>
      <c r="W1148" s="95"/>
      <c r="X1148" s="95"/>
      <c r="Y1148" s="95"/>
      <c r="Z1148" s="15"/>
      <c r="AA1148" s="15"/>
      <c r="AB1148" s="39">
        <f t="shared" si="87"/>
        <v>16</v>
      </c>
      <c r="AC1148" s="39">
        <f t="shared" si="88"/>
        <v>8</v>
      </c>
      <c r="AD1148" s="96" t="s">
        <v>4617</v>
      </c>
      <c r="AE1148" s="15" t="str">
        <f t="shared" si="90"/>
        <v/>
      </c>
      <c r="AF1148" s="39"/>
      <c r="AG1148" s="39" t="s">
        <v>1560</v>
      </c>
      <c r="AH1148" s="39" t="s">
        <v>1561</v>
      </c>
      <c r="AI1148" s="39" t="s">
        <v>1561</v>
      </c>
      <c r="AJ1148" s="39" t="s">
        <v>1561</v>
      </c>
      <c r="AK1148" s="39" t="s">
        <v>1561</v>
      </c>
      <c r="AL1148" s="15"/>
      <c r="AM1148" s="15"/>
      <c r="AN1148" s="15"/>
      <c r="AO1148" s="39"/>
      <c r="AP1148" s="89">
        <f t="shared" si="89"/>
        <v>0</v>
      </c>
      <c r="AQ1148" s="13" t="str">
        <f t="shared" si="91"/>
        <v>Soort begeleidenNucleair</v>
      </c>
    </row>
    <row r="1149" spans="1:43" x14ac:dyDescent="0.25">
      <c r="A1149" s="85" t="s">
        <v>4618</v>
      </c>
      <c r="B1149" s="15" t="s">
        <v>1628</v>
      </c>
      <c r="C1149" s="15">
        <v>1</v>
      </c>
      <c r="D1149" s="38" t="s">
        <v>654</v>
      </c>
      <c r="E1149" s="94">
        <v>200014009</v>
      </c>
      <c r="F1149" s="15">
        <v>200041337</v>
      </c>
      <c r="G1149" s="47" t="s">
        <v>4619</v>
      </c>
      <c r="H1149" s="47" t="s">
        <v>4619</v>
      </c>
      <c r="I1149" s="47" t="s">
        <v>4619</v>
      </c>
      <c r="J1149" s="15"/>
      <c r="K1149" s="15"/>
      <c r="L1149" s="15"/>
      <c r="M1149" s="47" t="s">
        <v>4620</v>
      </c>
      <c r="N1149" s="47" t="s">
        <v>4620</v>
      </c>
      <c r="O1149" s="47" t="s">
        <v>4620</v>
      </c>
      <c r="P1149" s="15"/>
      <c r="Q1149" s="15"/>
      <c r="R1149" s="15"/>
      <c r="S1149" s="15" t="s">
        <v>1568</v>
      </c>
      <c r="T1149" s="38">
        <v>12</v>
      </c>
      <c r="U1149" s="95"/>
      <c r="V1149" s="95"/>
      <c r="W1149" s="95"/>
      <c r="X1149" s="95"/>
      <c r="Y1149" s="95"/>
      <c r="Z1149" s="15"/>
      <c r="AA1149" s="15"/>
      <c r="AB1149" s="39">
        <f t="shared" si="87"/>
        <v>17</v>
      </c>
      <c r="AC1149" s="39">
        <f t="shared" si="88"/>
        <v>6</v>
      </c>
      <c r="AD1149" s="96" t="s">
        <v>4621</v>
      </c>
      <c r="AE1149" s="15" t="str">
        <f t="shared" si="90"/>
        <v/>
      </c>
      <c r="AF1149" s="39"/>
      <c r="AG1149" s="39" t="s">
        <v>1560</v>
      </c>
      <c r="AH1149" s="39" t="s">
        <v>1561</v>
      </c>
      <c r="AI1149" s="39" t="s">
        <v>1561</v>
      </c>
      <c r="AJ1149" s="39" t="s">
        <v>1561</v>
      </c>
      <c r="AK1149" s="39" t="s">
        <v>1561</v>
      </c>
      <c r="AL1149" s="15"/>
      <c r="AM1149" s="15"/>
      <c r="AN1149" s="15"/>
      <c r="AO1149" s="39"/>
      <c r="AP1149" s="89">
        <f t="shared" si="89"/>
        <v>0</v>
      </c>
      <c r="AQ1149" s="13" t="str">
        <f t="shared" si="91"/>
        <v>Soort beveiligingObject</v>
      </c>
    </row>
    <row r="1150" spans="1:43" x14ac:dyDescent="0.25">
      <c r="A1150" s="85" t="s">
        <v>4618</v>
      </c>
      <c r="B1150" s="15" t="s">
        <v>1628</v>
      </c>
      <c r="C1150" s="15">
        <v>2</v>
      </c>
      <c r="D1150" s="38" t="s">
        <v>86</v>
      </c>
      <c r="E1150" s="94">
        <v>200014009</v>
      </c>
      <c r="F1150" s="15">
        <v>200041338</v>
      </c>
      <c r="G1150" s="47" t="s">
        <v>4619</v>
      </c>
      <c r="H1150" s="47" t="s">
        <v>4619</v>
      </c>
      <c r="I1150" s="47" t="s">
        <v>4619</v>
      </c>
      <c r="J1150" s="15"/>
      <c r="K1150" s="15"/>
      <c r="L1150" s="15"/>
      <c r="M1150" s="47" t="s">
        <v>4622</v>
      </c>
      <c r="N1150" s="47" t="s">
        <v>4622</v>
      </c>
      <c r="O1150" s="47" t="s">
        <v>4622</v>
      </c>
      <c r="P1150" s="15"/>
      <c r="Q1150" s="15"/>
      <c r="R1150" s="15"/>
      <c r="S1150" s="15" t="s">
        <v>1568</v>
      </c>
      <c r="T1150" s="38">
        <v>12</v>
      </c>
      <c r="U1150" s="95"/>
      <c r="V1150" s="95"/>
      <c r="W1150" s="95"/>
      <c r="X1150" s="95"/>
      <c r="Y1150" s="95"/>
      <c r="Z1150" s="15"/>
      <c r="AA1150" s="15"/>
      <c r="AB1150" s="39">
        <f t="shared" si="87"/>
        <v>17</v>
      </c>
      <c r="AC1150" s="39">
        <f t="shared" si="88"/>
        <v>7</v>
      </c>
      <c r="AD1150" s="96" t="s">
        <v>4623</v>
      </c>
      <c r="AE1150" s="15" t="str">
        <f t="shared" si="90"/>
        <v/>
      </c>
      <c r="AF1150" s="39"/>
      <c r="AG1150" s="39" t="s">
        <v>1560</v>
      </c>
      <c r="AH1150" s="39" t="s">
        <v>1561</v>
      </c>
      <c r="AI1150" s="39" t="s">
        <v>1561</v>
      </c>
      <c r="AJ1150" s="39" t="s">
        <v>1561</v>
      </c>
      <c r="AK1150" s="39" t="s">
        <v>1561</v>
      </c>
      <c r="AL1150" s="15"/>
      <c r="AM1150" s="15"/>
      <c r="AN1150" s="15"/>
      <c r="AO1150" s="39"/>
      <c r="AP1150" s="89">
        <f t="shared" si="89"/>
        <v>0</v>
      </c>
      <c r="AQ1150" s="13" t="str">
        <f t="shared" si="91"/>
        <v>Soort beveiligingPersoon</v>
      </c>
    </row>
    <row r="1151" spans="1:43" x14ac:dyDescent="0.25">
      <c r="A1151" s="85" t="s">
        <v>4618</v>
      </c>
      <c r="B1151" s="15" t="s">
        <v>1628</v>
      </c>
      <c r="C1151" s="15">
        <v>3</v>
      </c>
      <c r="D1151" s="38" t="s">
        <v>4624</v>
      </c>
      <c r="E1151" s="94">
        <v>200014009</v>
      </c>
      <c r="F1151" s="15">
        <v>200041339</v>
      </c>
      <c r="G1151" s="47" t="s">
        <v>4619</v>
      </c>
      <c r="H1151" s="47" t="s">
        <v>4619</v>
      </c>
      <c r="I1151" s="47" t="s">
        <v>4619</v>
      </c>
      <c r="J1151" s="15"/>
      <c r="K1151" s="15"/>
      <c r="L1151" s="15"/>
      <c r="M1151" s="47" t="s">
        <v>4625</v>
      </c>
      <c r="N1151" s="47" t="s">
        <v>4625</v>
      </c>
      <c r="O1151" s="47" t="s">
        <v>4625</v>
      </c>
      <c r="P1151" s="15"/>
      <c r="Q1151" s="15"/>
      <c r="R1151" s="15"/>
      <c r="S1151" s="15" t="s">
        <v>1568</v>
      </c>
      <c r="T1151" s="38">
        <v>12</v>
      </c>
      <c r="U1151" s="95"/>
      <c r="V1151" s="95"/>
      <c r="W1151" s="95"/>
      <c r="X1151" s="95"/>
      <c r="Y1151" s="95"/>
      <c r="Z1151" s="15"/>
      <c r="AA1151" s="15"/>
      <c r="AB1151" s="39">
        <f t="shared" si="87"/>
        <v>17</v>
      </c>
      <c r="AC1151" s="39">
        <f t="shared" si="88"/>
        <v>2</v>
      </c>
      <c r="AD1151" s="96" t="s">
        <v>4626</v>
      </c>
      <c r="AE1151" s="15" t="str">
        <f t="shared" si="90"/>
        <v/>
      </c>
      <c r="AF1151" s="39"/>
      <c r="AG1151" s="39" t="s">
        <v>1560</v>
      </c>
      <c r="AH1151" s="39" t="s">
        <v>1561</v>
      </c>
      <c r="AI1151" s="39" t="s">
        <v>1561</v>
      </c>
      <c r="AJ1151" s="39" t="s">
        <v>1561</v>
      </c>
      <c r="AK1151" s="39" t="s">
        <v>1561</v>
      </c>
      <c r="AL1151" s="15"/>
      <c r="AM1151" s="15"/>
      <c r="AN1151" s="15"/>
      <c r="AO1151" s="39"/>
      <c r="AP1151" s="89">
        <f t="shared" si="89"/>
        <v>0</v>
      </c>
      <c r="AQ1151" s="13" t="str">
        <f t="shared" si="91"/>
        <v>Soort beveiligingPD</v>
      </c>
    </row>
    <row r="1152" spans="1:43" x14ac:dyDescent="0.25">
      <c r="A1152" s="85" t="s">
        <v>4618</v>
      </c>
      <c r="B1152" s="15" t="s">
        <v>1628</v>
      </c>
      <c r="C1152" s="15">
        <v>4</v>
      </c>
      <c r="D1152" s="38" t="s">
        <v>601</v>
      </c>
      <c r="E1152" s="94">
        <v>200014009</v>
      </c>
      <c r="F1152" s="15">
        <v>200041340</v>
      </c>
      <c r="G1152" s="47" t="s">
        <v>4619</v>
      </c>
      <c r="H1152" s="47" t="s">
        <v>4619</v>
      </c>
      <c r="I1152" s="47" t="s">
        <v>4619</v>
      </c>
      <c r="J1152" s="15"/>
      <c r="K1152" s="15"/>
      <c r="L1152" s="15"/>
      <c r="M1152" s="47" t="s">
        <v>4627</v>
      </c>
      <c r="N1152" s="47" t="s">
        <v>4627</v>
      </c>
      <c r="O1152" s="47" t="s">
        <v>4627</v>
      </c>
      <c r="P1152" s="15"/>
      <c r="Q1152" s="15"/>
      <c r="R1152" s="15"/>
      <c r="S1152" s="15" t="s">
        <v>1568</v>
      </c>
      <c r="T1152" s="38">
        <v>12</v>
      </c>
      <c r="U1152" s="95"/>
      <c r="V1152" s="95"/>
      <c r="W1152" s="95"/>
      <c r="X1152" s="95"/>
      <c r="Y1152" s="95"/>
      <c r="Z1152" s="15"/>
      <c r="AA1152" s="15"/>
      <c r="AB1152" s="39">
        <f t="shared" si="87"/>
        <v>17</v>
      </c>
      <c r="AC1152" s="39">
        <f t="shared" si="88"/>
        <v>15</v>
      </c>
      <c r="AD1152" s="96" t="s">
        <v>4628</v>
      </c>
      <c r="AE1152" s="15" t="str">
        <f t="shared" si="90"/>
        <v/>
      </c>
      <c r="AF1152" s="39"/>
      <c r="AG1152" s="39" t="s">
        <v>1560</v>
      </c>
      <c r="AH1152" s="39" t="s">
        <v>1561</v>
      </c>
      <c r="AI1152" s="39" t="s">
        <v>1561</v>
      </c>
      <c r="AJ1152" s="39" t="s">
        <v>1561</v>
      </c>
      <c r="AK1152" s="39" t="s">
        <v>1561</v>
      </c>
      <c r="AL1152" s="15"/>
      <c r="AM1152" s="15"/>
      <c r="AN1152" s="15"/>
      <c r="AO1152" s="39"/>
      <c r="AP1152" s="89">
        <f t="shared" si="89"/>
        <v>0</v>
      </c>
      <c r="AQ1152" s="13" t="str">
        <f t="shared" si="91"/>
        <v>Soort beveiligingWaardetransport</v>
      </c>
    </row>
    <row r="1153" spans="1:43" x14ac:dyDescent="0.25">
      <c r="A1153" s="15" t="s">
        <v>4629</v>
      </c>
      <c r="B1153" s="15" t="s">
        <v>1628</v>
      </c>
      <c r="C1153" s="15">
        <v>1</v>
      </c>
      <c r="D1153" s="15" t="s">
        <v>4630</v>
      </c>
      <c r="E1153" s="94">
        <v>200000367</v>
      </c>
      <c r="F1153" s="15">
        <v>200032814</v>
      </c>
      <c r="G1153" s="15" t="s">
        <v>4631</v>
      </c>
      <c r="H1153" s="15" t="s">
        <v>4631</v>
      </c>
      <c r="I1153" s="15" t="s">
        <v>4631</v>
      </c>
      <c r="J1153" s="15"/>
      <c r="K1153" s="15">
        <v>92</v>
      </c>
      <c r="L1153" s="15"/>
      <c r="M1153" s="15" t="s">
        <v>4632</v>
      </c>
      <c r="N1153" s="15" t="s">
        <v>4632</v>
      </c>
      <c r="O1153" s="15" t="s">
        <v>4632</v>
      </c>
      <c r="P1153" s="15"/>
      <c r="Q1153" s="15"/>
      <c r="R1153" s="15"/>
      <c r="S1153" s="15"/>
      <c r="T1153" s="38"/>
      <c r="U1153" s="95"/>
      <c r="V1153" s="95"/>
      <c r="W1153" s="95"/>
      <c r="X1153" s="95"/>
      <c r="Y1153" s="95"/>
      <c r="Z1153" s="15"/>
      <c r="AA1153" s="15"/>
      <c r="AB1153" s="39">
        <f t="shared" si="87"/>
        <v>17</v>
      </c>
      <c r="AC1153" s="39">
        <f t="shared" si="88"/>
        <v>8</v>
      </c>
      <c r="AD1153" s="96" t="s">
        <v>4633</v>
      </c>
      <c r="AE1153" s="15" t="str">
        <f t="shared" si="90"/>
        <v/>
      </c>
      <c r="AF1153" s="39"/>
      <c r="AG1153" s="39" t="s">
        <v>1560</v>
      </c>
      <c r="AH1153" s="39" t="s">
        <v>1561</v>
      </c>
      <c r="AI1153" s="39" t="s">
        <v>1561</v>
      </c>
      <c r="AJ1153" s="39" t="s">
        <v>1561</v>
      </c>
      <c r="AK1153" s="39" t="s">
        <v>1561</v>
      </c>
      <c r="AL1153" s="15"/>
      <c r="AM1153" s="15"/>
      <c r="AN1153" s="15"/>
      <c r="AO1153" s="39"/>
      <c r="AP1153" s="89">
        <f t="shared" si="89"/>
        <v>0</v>
      </c>
      <c r="AQ1153" s="13" t="str">
        <f t="shared" si="91"/>
        <v>Soort Bijeenk gebBioscoop</v>
      </c>
    </row>
    <row r="1154" spans="1:43" x14ac:dyDescent="0.25">
      <c r="A1154" s="15" t="s">
        <v>4629</v>
      </c>
      <c r="B1154" s="15" t="s">
        <v>1628</v>
      </c>
      <c r="C1154" s="15">
        <v>2</v>
      </c>
      <c r="D1154" s="15" t="s">
        <v>4634</v>
      </c>
      <c r="E1154" s="94">
        <v>200000367</v>
      </c>
      <c r="F1154" s="15">
        <v>200032815</v>
      </c>
      <c r="G1154" s="15" t="s">
        <v>4631</v>
      </c>
      <c r="H1154" s="15" t="s">
        <v>4631</v>
      </c>
      <c r="I1154" s="15" t="s">
        <v>4631</v>
      </c>
      <c r="J1154" s="15"/>
      <c r="K1154" s="15">
        <v>92</v>
      </c>
      <c r="L1154" s="15"/>
      <c r="M1154" s="15" t="s">
        <v>4635</v>
      </c>
      <c r="N1154" s="15" t="s">
        <v>4635</v>
      </c>
      <c r="O1154" s="15" t="s">
        <v>4635</v>
      </c>
      <c r="P1154" s="15"/>
      <c r="Q1154" s="15"/>
      <c r="R1154" s="15"/>
      <c r="S1154" s="15"/>
      <c r="T1154" s="38"/>
      <c r="U1154" s="95"/>
      <c r="V1154" s="95"/>
      <c r="W1154" s="95"/>
      <c r="X1154" s="95"/>
      <c r="Y1154" s="95"/>
      <c r="Z1154" s="15"/>
      <c r="AA1154" s="15"/>
      <c r="AB1154" s="39">
        <f t="shared" ref="AB1154:AB1217" si="92">LEN(A1154)</f>
        <v>17</v>
      </c>
      <c r="AC1154" s="39">
        <f t="shared" ref="AC1154:AC1217" si="93">LEN(D1154)</f>
        <v>10</v>
      </c>
      <c r="AD1154" s="96" t="s">
        <v>4636</v>
      </c>
      <c r="AE1154" s="15" t="str">
        <f t="shared" si="90"/>
        <v/>
      </c>
      <c r="AF1154" s="39"/>
      <c r="AG1154" s="39" t="s">
        <v>1560</v>
      </c>
      <c r="AH1154" s="39" t="s">
        <v>1561</v>
      </c>
      <c r="AI1154" s="39" t="s">
        <v>1561</v>
      </c>
      <c r="AJ1154" s="39" t="s">
        <v>1561</v>
      </c>
      <c r="AK1154" s="39" t="s">
        <v>1561</v>
      </c>
      <c r="AL1154" s="15"/>
      <c r="AM1154" s="15"/>
      <c r="AN1154" s="15"/>
      <c r="AO1154" s="39"/>
      <c r="AP1154" s="89">
        <f t="shared" ref="AP1154:AP1217" si="94">LEN(AM1154)</f>
        <v>0</v>
      </c>
      <c r="AQ1154" s="13" t="str">
        <f t="shared" si="91"/>
        <v>Soort Bijeenk gebDiscotheek</v>
      </c>
    </row>
    <row r="1155" spans="1:43" x14ac:dyDescent="0.25">
      <c r="A1155" s="15" t="s">
        <v>4629</v>
      </c>
      <c r="B1155" s="15" t="s">
        <v>1628</v>
      </c>
      <c r="C1155" s="15">
        <v>3</v>
      </c>
      <c r="D1155" s="15" t="s">
        <v>4637</v>
      </c>
      <c r="E1155" s="94">
        <v>200000367</v>
      </c>
      <c r="F1155" s="15">
        <v>200032816</v>
      </c>
      <c r="G1155" s="15" t="s">
        <v>4631</v>
      </c>
      <c r="H1155" s="15" t="s">
        <v>4631</v>
      </c>
      <c r="I1155" s="15" t="s">
        <v>4631</v>
      </c>
      <c r="J1155" s="15"/>
      <c r="K1155" s="15">
        <v>92</v>
      </c>
      <c r="L1155" s="15"/>
      <c r="M1155" s="15" t="s">
        <v>4638</v>
      </c>
      <c r="N1155" s="15" t="s">
        <v>4638</v>
      </c>
      <c r="O1155" s="15" t="s">
        <v>4638</v>
      </c>
      <c r="P1155" s="15"/>
      <c r="Q1155" s="15"/>
      <c r="R1155" s="15"/>
      <c r="S1155" s="15"/>
      <c r="T1155" s="38"/>
      <c r="U1155" s="95"/>
      <c r="V1155" s="95"/>
      <c r="W1155" s="95"/>
      <c r="X1155" s="95"/>
      <c r="Y1155" s="95"/>
      <c r="Z1155" s="15"/>
      <c r="AA1155" s="15"/>
      <c r="AB1155" s="39">
        <f t="shared" si="92"/>
        <v>17</v>
      </c>
      <c r="AC1155" s="39">
        <f t="shared" si="93"/>
        <v>4</v>
      </c>
      <c r="AD1155" s="96" t="s">
        <v>4639</v>
      </c>
      <c r="AE1155" s="15" t="str">
        <f t="shared" si="90"/>
        <v/>
      </c>
      <c r="AF1155" s="39"/>
      <c r="AG1155" s="39" t="s">
        <v>1560</v>
      </c>
      <c r="AH1155" s="39" t="s">
        <v>1561</v>
      </c>
      <c r="AI1155" s="39" t="s">
        <v>1561</v>
      </c>
      <c r="AJ1155" s="39" t="s">
        <v>1561</v>
      </c>
      <c r="AK1155" s="39" t="s">
        <v>1561</v>
      </c>
      <c r="AL1155" s="15"/>
      <c r="AM1155" s="15"/>
      <c r="AN1155" s="15"/>
      <c r="AO1155" s="39"/>
      <c r="AP1155" s="89">
        <f t="shared" si="94"/>
        <v>0</v>
      </c>
      <c r="AQ1155" s="13" t="str">
        <f t="shared" si="91"/>
        <v>Soort Bijeenk gebKerk</v>
      </c>
    </row>
    <row r="1156" spans="1:43" x14ac:dyDescent="0.25">
      <c r="A1156" s="15" t="s">
        <v>4629</v>
      </c>
      <c r="B1156" s="15" t="s">
        <v>1628</v>
      </c>
      <c r="C1156" s="15">
        <v>4</v>
      </c>
      <c r="D1156" s="15" t="s">
        <v>4640</v>
      </c>
      <c r="E1156" s="94">
        <v>200000367</v>
      </c>
      <c r="F1156" s="15">
        <v>200032817</v>
      </c>
      <c r="G1156" s="15" t="s">
        <v>4631</v>
      </c>
      <c r="H1156" s="15" t="s">
        <v>4631</v>
      </c>
      <c r="I1156" s="15" t="s">
        <v>4631</v>
      </c>
      <c r="J1156" s="15"/>
      <c r="K1156" s="15">
        <v>92</v>
      </c>
      <c r="L1156" s="15"/>
      <c r="M1156" s="15" t="s">
        <v>4641</v>
      </c>
      <c r="N1156" s="15" t="s">
        <v>4641</v>
      </c>
      <c r="O1156" s="15" t="s">
        <v>4641</v>
      </c>
      <c r="P1156" s="15"/>
      <c r="Q1156" s="15"/>
      <c r="R1156" s="15"/>
      <c r="S1156" s="15"/>
      <c r="T1156" s="38"/>
      <c r="U1156" s="95"/>
      <c r="V1156" s="95"/>
      <c r="W1156" s="95"/>
      <c r="X1156" s="95"/>
      <c r="Y1156" s="95"/>
      <c r="Z1156" s="15"/>
      <c r="AA1156" s="15"/>
      <c r="AB1156" s="39">
        <f t="shared" si="92"/>
        <v>17</v>
      </c>
      <c r="AC1156" s="39">
        <f t="shared" si="93"/>
        <v>17</v>
      </c>
      <c r="AD1156" s="96" t="s">
        <v>4642</v>
      </c>
      <c r="AE1156" s="15" t="str">
        <f t="shared" si="90"/>
        <v/>
      </c>
      <c r="AF1156" s="39"/>
      <c r="AG1156" s="39" t="s">
        <v>1560</v>
      </c>
      <c r="AH1156" s="39" t="s">
        <v>1561</v>
      </c>
      <c r="AI1156" s="39" t="s">
        <v>1561</v>
      </c>
      <c r="AJ1156" s="39" t="s">
        <v>1561</v>
      </c>
      <c r="AK1156" s="39" t="s">
        <v>1561</v>
      </c>
      <c r="AL1156" s="15"/>
      <c r="AM1156" s="15"/>
      <c r="AN1156" s="15"/>
      <c r="AO1156" s="39"/>
      <c r="AP1156" s="89">
        <f t="shared" si="94"/>
        <v>0</v>
      </c>
      <c r="AQ1156" s="13" t="str">
        <f t="shared" si="91"/>
        <v>Soort Bijeenk gebKinderdagverblijf</v>
      </c>
    </row>
    <row r="1157" spans="1:43" x14ac:dyDescent="0.25">
      <c r="A1157" s="15" t="s">
        <v>4629</v>
      </c>
      <c r="B1157" s="15" t="s">
        <v>1628</v>
      </c>
      <c r="C1157" s="15">
        <v>5</v>
      </c>
      <c r="D1157" s="15" t="s">
        <v>4643</v>
      </c>
      <c r="E1157" s="94">
        <v>200000367</v>
      </c>
      <c r="F1157" s="15">
        <v>200032818</v>
      </c>
      <c r="G1157" s="15" t="s">
        <v>4631</v>
      </c>
      <c r="H1157" s="15" t="s">
        <v>4631</v>
      </c>
      <c r="I1157" s="15" t="s">
        <v>4631</v>
      </c>
      <c r="J1157" s="15"/>
      <c r="K1157" s="15">
        <v>92</v>
      </c>
      <c r="L1157" s="15"/>
      <c r="M1157" s="15" t="s">
        <v>4644</v>
      </c>
      <c r="N1157" s="15" t="s">
        <v>4644</v>
      </c>
      <c r="O1157" s="15" t="s">
        <v>4644</v>
      </c>
      <c r="P1157" s="15"/>
      <c r="Q1157" s="15"/>
      <c r="R1157" s="15"/>
      <c r="S1157" s="15"/>
      <c r="T1157" s="38"/>
      <c r="U1157" s="95"/>
      <c r="V1157" s="95"/>
      <c r="W1157" s="95"/>
      <c r="X1157" s="95"/>
      <c r="Y1157" s="95"/>
      <c r="Z1157" s="15"/>
      <c r="AA1157" s="15"/>
      <c r="AB1157" s="39">
        <f t="shared" si="92"/>
        <v>17</v>
      </c>
      <c r="AC1157" s="39">
        <f t="shared" si="93"/>
        <v>6</v>
      </c>
      <c r="AD1157" s="96" t="s">
        <v>4645</v>
      </c>
      <c r="AE1157" s="15" t="str">
        <f t="shared" si="90"/>
        <v/>
      </c>
      <c r="AF1157" s="39"/>
      <c r="AG1157" s="39" t="s">
        <v>1560</v>
      </c>
      <c r="AH1157" s="39" t="s">
        <v>1561</v>
      </c>
      <c r="AI1157" s="39" t="s">
        <v>1561</v>
      </c>
      <c r="AJ1157" s="39" t="s">
        <v>1561</v>
      </c>
      <c r="AK1157" s="39" t="s">
        <v>1561</v>
      </c>
      <c r="AL1157" s="15"/>
      <c r="AM1157" s="15"/>
      <c r="AN1157" s="15"/>
      <c r="AO1157" s="39"/>
      <c r="AP1157" s="89">
        <f t="shared" si="94"/>
        <v>0</v>
      </c>
      <c r="AQ1157" s="13" t="str">
        <f t="shared" si="91"/>
        <v>Soort Bijeenk gebMoskee</v>
      </c>
    </row>
    <row r="1158" spans="1:43" x14ac:dyDescent="0.25">
      <c r="A1158" s="15" t="s">
        <v>4629</v>
      </c>
      <c r="B1158" s="15" t="s">
        <v>1628</v>
      </c>
      <c r="C1158" s="15">
        <v>6</v>
      </c>
      <c r="D1158" s="15" t="s">
        <v>4646</v>
      </c>
      <c r="E1158" s="94">
        <v>200000367</v>
      </c>
      <c r="F1158" s="15">
        <v>200032819</v>
      </c>
      <c r="G1158" s="15" t="s">
        <v>4631</v>
      </c>
      <c r="H1158" s="15" t="s">
        <v>4631</v>
      </c>
      <c r="I1158" s="15" t="s">
        <v>4631</v>
      </c>
      <c r="J1158" s="15"/>
      <c r="K1158" s="15">
        <v>92</v>
      </c>
      <c r="L1158" s="15"/>
      <c r="M1158" s="15" t="s">
        <v>4647</v>
      </c>
      <c r="N1158" s="15" t="s">
        <v>4647</v>
      </c>
      <c r="O1158" s="15" t="s">
        <v>4647</v>
      </c>
      <c r="P1158" s="15"/>
      <c r="Q1158" s="15"/>
      <c r="R1158" s="15"/>
      <c r="S1158" s="15"/>
      <c r="T1158" s="38"/>
      <c r="U1158" s="95"/>
      <c r="V1158" s="95"/>
      <c r="W1158" s="95"/>
      <c r="X1158" s="95"/>
      <c r="Y1158" s="95"/>
      <c r="Z1158" s="15"/>
      <c r="AA1158" s="15"/>
      <c r="AB1158" s="39">
        <f t="shared" si="92"/>
        <v>17</v>
      </c>
      <c r="AC1158" s="39">
        <f t="shared" si="93"/>
        <v>6</v>
      </c>
      <c r="AD1158" s="96" t="s">
        <v>4648</v>
      </c>
      <c r="AE1158" s="15" t="str">
        <f t="shared" si="90"/>
        <v/>
      </c>
      <c r="AF1158" s="39"/>
      <c r="AG1158" s="39" t="s">
        <v>1560</v>
      </c>
      <c r="AH1158" s="39" t="s">
        <v>1561</v>
      </c>
      <c r="AI1158" s="39" t="s">
        <v>1561</v>
      </c>
      <c r="AJ1158" s="39" t="s">
        <v>1561</v>
      </c>
      <c r="AK1158" s="39" t="s">
        <v>1561</v>
      </c>
      <c r="AL1158" s="15"/>
      <c r="AM1158" s="15"/>
      <c r="AN1158" s="15"/>
      <c r="AO1158" s="39"/>
      <c r="AP1158" s="89">
        <f t="shared" si="94"/>
        <v>0</v>
      </c>
      <c r="AQ1158" s="13" t="str">
        <f t="shared" si="91"/>
        <v>Soort Bijeenk gebMuseum</v>
      </c>
    </row>
    <row r="1159" spans="1:43" x14ac:dyDescent="0.25">
      <c r="A1159" s="15" t="s">
        <v>4629</v>
      </c>
      <c r="B1159" s="15" t="s">
        <v>1628</v>
      </c>
      <c r="C1159" s="15">
        <v>7</v>
      </c>
      <c r="D1159" s="15" t="s">
        <v>4649</v>
      </c>
      <c r="E1159" s="94">
        <v>200000367</v>
      </c>
      <c r="F1159" s="15">
        <v>200032820</v>
      </c>
      <c r="G1159" s="15" t="s">
        <v>4631</v>
      </c>
      <c r="H1159" s="15" t="s">
        <v>4631</v>
      </c>
      <c r="I1159" s="15" t="s">
        <v>4631</v>
      </c>
      <c r="J1159" s="15"/>
      <c r="K1159" s="15">
        <v>92</v>
      </c>
      <c r="L1159" s="15"/>
      <c r="M1159" s="15" t="s">
        <v>4650</v>
      </c>
      <c r="N1159" s="15" t="s">
        <v>4650</v>
      </c>
      <c r="O1159" s="15" t="s">
        <v>4650</v>
      </c>
      <c r="P1159" s="15"/>
      <c r="Q1159" s="15"/>
      <c r="R1159" s="15"/>
      <c r="S1159" s="15"/>
      <c r="T1159" s="38"/>
      <c r="U1159" s="95"/>
      <c r="V1159" s="95"/>
      <c r="W1159" s="95"/>
      <c r="X1159" s="95"/>
      <c r="Y1159" s="95"/>
      <c r="Z1159" s="15"/>
      <c r="AA1159" s="15"/>
      <c r="AB1159" s="39">
        <f t="shared" si="92"/>
        <v>17</v>
      </c>
      <c r="AC1159" s="39">
        <f t="shared" si="93"/>
        <v>8</v>
      </c>
      <c r="AD1159" s="96" t="s">
        <v>4651</v>
      </c>
      <c r="AE1159" s="15" t="str">
        <f t="shared" si="90"/>
        <v/>
      </c>
      <c r="AF1159" s="39"/>
      <c r="AG1159" s="39" t="s">
        <v>1560</v>
      </c>
      <c r="AH1159" s="39" t="s">
        <v>1561</v>
      </c>
      <c r="AI1159" s="39" t="s">
        <v>1561</v>
      </c>
      <c r="AJ1159" s="39" t="s">
        <v>1561</v>
      </c>
      <c r="AK1159" s="39" t="s">
        <v>1561</v>
      </c>
      <c r="AL1159" s="15"/>
      <c r="AM1159" s="15"/>
      <c r="AN1159" s="15"/>
      <c r="AO1159" s="39"/>
      <c r="AP1159" s="89">
        <f t="shared" si="94"/>
        <v>0</v>
      </c>
      <c r="AQ1159" s="13" t="str">
        <f t="shared" si="91"/>
        <v>Soort Bijeenk gebSynagoge</v>
      </c>
    </row>
    <row r="1160" spans="1:43" x14ac:dyDescent="0.25">
      <c r="A1160" s="15" t="s">
        <v>4629</v>
      </c>
      <c r="B1160" s="15" t="s">
        <v>1628</v>
      </c>
      <c r="C1160" s="15">
        <v>8</v>
      </c>
      <c r="D1160" s="15" t="s">
        <v>4652</v>
      </c>
      <c r="E1160" s="94">
        <v>200000367</v>
      </c>
      <c r="F1160" s="15">
        <v>200032821</v>
      </c>
      <c r="G1160" s="15" t="s">
        <v>4631</v>
      </c>
      <c r="H1160" s="15" t="s">
        <v>4631</v>
      </c>
      <c r="I1160" s="15" t="s">
        <v>4631</v>
      </c>
      <c r="J1160" s="15"/>
      <c r="K1160" s="15">
        <v>92</v>
      </c>
      <c r="L1160" s="15"/>
      <c r="M1160" s="15" t="s">
        <v>4653</v>
      </c>
      <c r="N1160" s="15" t="s">
        <v>4653</v>
      </c>
      <c r="O1160" s="15" t="s">
        <v>4653</v>
      </c>
      <c r="P1160" s="15"/>
      <c r="Q1160" s="15"/>
      <c r="R1160" s="15"/>
      <c r="S1160" s="15"/>
      <c r="T1160" s="38"/>
      <c r="U1160" s="95"/>
      <c r="V1160" s="95"/>
      <c r="W1160" s="95"/>
      <c r="X1160" s="95"/>
      <c r="Y1160" s="95"/>
      <c r="Z1160" s="15"/>
      <c r="AA1160" s="15"/>
      <c r="AB1160" s="39">
        <f t="shared" si="92"/>
        <v>17</v>
      </c>
      <c r="AC1160" s="39">
        <f t="shared" si="93"/>
        <v>7</v>
      </c>
      <c r="AD1160" s="96" t="s">
        <v>4654</v>
      </c>
      <c r="AE1160" s="15" t="str">
        <f t="shared" si="90"/>
        <v/>
      </c>
      <c r="AF1160" s="39"/>
      <c r="AG1160" s="39" t="s">
        <v>1560</v>
      </c>
      <c r="AH1160" s="39" t="s">
        <v>1561</v>
      </c>
      <c r="AI1160" s="39" t="s">
        <v>1561</v>
      </c>
      <c r="AJ1160" s="39" t="s">
        <v>1561</v>
      </c>
      <c r="AK1160" s="39" t="s">
        <v>1561</v>
      </c>
      <c r="AL1160" s="15"/>
      <c r="AM1160" s="15"/>
      <c r="AN1160" s="15"/>
      <c r="AO1160" s="39"/>
      <c r="AP1160" s="89">
        <f t="shared" si="94"/>
        <v>0</v>
      </c>
      <c r="AQ1160" s="13" t="str">
        <f t="shared" si="91"/>
        <v>Soort Bijeenk gebTheater</v>
      </c>
    </row>
    <row r="1161" spans="1:43" x14ac:dyDescent="0.25">
      <c r="A1161" s="15" t="s">
        <v>4655</v>
      </c>
      <c r="B1161" s="15" t="s">
        <v>1608</v>
      </c>
      <c r="C1161" s="15">
        <v>1</v>
      </c>
      <c r="D1161" s="15" t="s">
        <v>4656</v>
      </c>
      <c r="E1161" s="94">
        <v>200001387</v>
      </c>
      <c r="F1161" s="15">
        <v>200001624</v>
      </c>
      <c r="G1161" s="15" t="s">
        <v>4657</v>
      </c>
      <c r="H1161" s="15" t="s">
        <v>4657</v>
      </c>
      <c r="I1161" s="15" t="s">
        <v>4657</v>
      </c>
      <c r="J1161" s="15"/>
      <c r="K1161" s="15">
        <v>92</v>
      </c>
      <c r="L1161" s="15"/>
      <c r="M1161" s="15" t="s">
        <v>4658</v>
      </c>
      <c r="N1161" s="15" t="s">
        <v>4658</v>
      </c>
      <c r="O1161" s="15" t="s">
        <v>4658</v>
      </c>
      <c r="P1161" s="15"/>
      <c r="Q1161" s="15"/>
      <c r="R1161" s="15"/>
      <c r="S1161" s="15"/>
      <c r="T1161" s="38"/>
      <c r="U1161" s="95"/>
      <c r="V1161" s="95"/>
      <c r="W1161" s="95"/>
      <c r="X1161" s="95"/>
      <c r="Y1161" s="95"/>
      <c r="Z1161" s="15"/>
      <c r="AA1161" s="15"/>
      <c r="AB1161" s="39">
        <f t="shared" si="92"/>
        <v>15</v>
      </c>
      <c r="AC1161" s="39">
        <f t="shared" si="93"/>
        <v>13</v>
      </c>
      <c r="AD1161" s="96" t="s">
        <v>4659</v>
      </c>
      <c r="AE1161" s="15" t="str">
        <f t="shared" si="90"/>
        <v/>
      </c>
      <c r="AF1161" s="39"/>
      <c r="AG1161" s="39" t="s">
        <v>1560</v>
      </c>
      <c r="AH1161" s="39" t="s">
        <v>1561</v>
      </c>
      <c r="AI1161" s="39" t="s">
        <v>1561</v>
      </c>
      <c r="AJ1161" s="39" t="s">
        <v>1613</v>
      </c>
      <c r="AK1161" s="39" t="s">
        <v>1561</v>
      </c>
      <c r="AL1161" s="15"/>
      <c r="AM1161" s="15"/>
      <c r="AN1161" s="15"/>
      <c r="AO1161" s="39"/>
      <c r="AP1161" s="89">
        <f t="shared" si="94"/>
        <v>0</v>
      </c>
      <c r="AQ1161" s="13" t="str">
        <f t="shared" si="91"/>
        <v>Soort bijgebouwAfdak/Carport</v>
      </c>
    </row>
    <row r="1162" spans="1:43" x14ac:dyDescent="0.25">
      <c r="A1162" s="15" t="s">
        <v>4655</v>
      </c>
      <c r="B1162" s="15" t="s">
        <v>1608</v>
      </c>
      <c r="C1162" s="15">
        <v>2</v>
      </c>
      <c r="D1162" s="15" t="s">
        <v>4660</v>
      </c>
      <c r="E1162" s="94">
        <v>200001387</v>
      </c>
      <c r="F1162" s="15">
        <v>200001625</v>
      </c>
      <c r="G1162" s="15" t="s">
        <v>4657</v>
      </c>
      <c r="H1162" s="15" t="s">
        <v>4657</v>
      </c>
      <c r="I1162" s="15" t="s">
        <v>4657</v>
      </c>
      <c r="J1162" s="15"/>
      <c r="K1162" s="15">
        <v>92</v>
      </c>
      <c r="L1162" s="15"/>
      <c r="M1162" s="15" t="s">
        <v>4661</v>
      </c>
      <c r="N1162" s="15" t="s">
        <v>4661</v>
      </c>
      <c r="O1162" s="15" t="s">
        <v>4661</v>
      </c>
      <c r="P1162" s="15"/>
      <c r="Q1162" s="15"/>
      <c r="R1162" s="15"/>
      <c r="S1162" s="15"/>
      <c r="T1162" s="38"/>
      <c r="U1162" s="95"/>
      <c r="V1162" s="95"/>
      <c r="W1162" s="95"/>
      <c r="X1162" s="95"/>
      <c r="Y1162" s="95"/>
      <c r="Z1162" s="15"/>
      <c r="AA1162" s="15"/>
      <c r="AB1162" s="39">
        <f t="shared" si="92"/>
        <v>15</v>
      </c>
      <c r="AC1162" s="39">
        <f t="shared" si="93"/>
        <v>10</v>
      </c>
      <c r="AD1162" s="96" t="s">
        <v>4662</v>
      </c>
      <c r="AE1162" s="15" t="str">
        <f t="shared" si="90"/>
        <v/>
      </c>
      <c r="AF1162" s="39"/>
      <c r="AG1162" s="39" t="s">
        <v>1560</v>
      </c>
      <c r="AH1162" s="39" t="s">
        <v>1561</v>
      </c>
      <c r="AI1162" s="39" t="s">
        <v>1561</v>
      </c>
      <c r="AJ1162" s="39" t="s">
        <v>1613</v>
      </c>
      <c r="AK1162" s="39" t="s">
        <v>1561</v>
      </c>
      <c r="AL1162" s="15"/>
      <c r="AM1162" s="15"/>
      <c r="AN1162" s="15"/>
      <c r="AO1162" s="39"/>
      <c r="AP1162" s="89">
        <f t="shared" si="94"/>
        <v>0</v>
      </c>
      <c r="AQ1162" s="13" t="str">
        <f t="shared" si="91"/>
        <v>Soort bijgebouwFietsenhok</v>
      </c>
    </row>
    <row r="1163" spans="1:43" x14ac:dyDescent="0.25">
      <c r="A1163" s="15" t="s">
        <v>4655</v>
      </c>
      <c r="B1163" s="15" t="s">
        <v>1608</v>
      </c>
      <c r="C1163" s="15">
        <v>3</v>
      </c>
      <c r="D1163" s="15" t="s">
        <v>4663</v>
      </c>
      <c r="E1163" s="94">
        <v>200001387</v>
      </c>
      <c r="F1163" s="15">
        <v>200001626</v>
      </c>
      <c r="G1163" s="15" t="s">
        <v>4657</v>
      </c>
      <c r="H1163" s="15" t="s">
        <v>4657</v>
      </c>
      <c r="I1163" s="15" t="s">
        <v>4657</v>
      </c>
      <c r="J1163" s="15"/>
      <c r="K1163" s="15">
        <v>92</v>
      </c>
      <c r="L1163" s="15"/>
      <c r="M1163" s="15" t="s">
        <v>4664</v>
      </c>
      <c r="N1163" s="15" t="s">
        <v>4664</v>
      </c>
      <c r="O1163" s="15" t="s">
        <v>4664</v>
      </c>
      <c r="P1163" s="15"/>
      <c r="Q1163" s="15"/>
      <c r="R1163" s="15"/>
      <c r="S1163" s="15"/>
      <c r="T1163" s="38"/>
      <c r="U1163" s="95"/>
      <c r="V1163" s="95"/>
      <c r="W1163" s="95"/>
      <c r="X1163" s="95"/>
      <c r="Y1163" s="95"/>
      <c r="Z1163" s="15"/>
      <c r="AA1163" s="15"/>
      <c r="AB1163" s="39">
        <f t="shared" si="92"/>
        <v>15</v>
      </c>
      <c r="AC1163" s="39">
        <f t="shared" si="93"/>
        <v>9</v>
      </c>
      <c r="AD1163" s="96" t="s">
        <v>4665</v>
      </c>
      <c r="AE1163" s="15" t="str">
        <f t="shared" si="90"/>
        <v/>
      </c>
      <c r="AF1163" s="39"/>
      <c r="AG1163" s="39" t="s">
        <v>1560</v>
      </c>
      <c r="AH1163" s="39" t="s">
        <v>1561</v>
      </c>
      <c r="AI1163" s="39" t="s">
        <v>1561</v>
      </c>
      <c r="AJ1163" s="39" t="s">
        <v>1613</v>
      </c>
      <c r="AK1163" s="39" t="s">
        <v>1561</v>
      </c>
      <c r="AL1163" s="15"/>
      <c r="AM1163" s="15"/>
      <c r="AN1163" s="15"/>
      <c r="AO1163" s="39"/>
      <c r="AP1163" s="89">
        <f t="shared" si="94"/>
        <v>0</v>
      </c>
      <c r="AQ1163" s="13" t="str">
        <f t="shared" si="91"/>
        <v>Soort bijgebouwGaragebox</v>
      </c>
    </row>
    <row r="1164" spans="1:43" x14ac:dyDescent="0.25">
      <c r="A1164" s="15" t="s">
        <v>4655</v>
      </c>
      <c r="B1164" s="15" t="s">
        <v>1608</v>
      </c>
      <c r="C1164" s="15">
        <v>4</v>
      </c>
      <c r="D1164" s="15" t="s">
        <v>3824</v>
      </c>
      <c r="E1164" s="94">
        <v>200001387</v>
      </c>
      <c r="F1164" s="15">
        <v>200005352</v>
      </c>
      <c r="G1164" s="15" t="s">
        <v>4657</v>
      </c>
      <c r="H1164" s="15" t="s">
        <v>4657</v>
      </c>
      <c r="I1164" s="15" t="s">
        <v>4657</v>
      </c>
      <c r="J1164" s="15"/>
      <c r="K1164" s="15">
        <v>92</v>
      </c>
      <c r="L1164" s="15"/>
      <c r="M1164" s="15" t="s">
        <v>4666</v>
      </c>
      <c r="N1164" s="15" t="s">
        <v>4666</v>
      </c>
      <c r="O1164" s="15" t="s">
        <v>4666</v>
      </c>
      <c r="P1164" s="15"/>
      <c r="Q1164" s="15"/>
      <c r="R1164" s="15"/>
      <c r="S1164" s="15"/>
      <c r="T1164" s="38"/>
      <c r="U1164" s="95"/>
      <c r="V1164" s="95"/>
      <c r="W1164" s="95"/>
      <c r="X1164" s="95"/>
      <c r="Y1164" s="95"/>
      <c r="Z1164" s="15"/>
      <c r="AA1164" s="15"/>
      <c r="AB1164" s="39">
        <f t="shared" si="92"/>
        <v>15</v>
      </c>
      <c r="AC1164" s="39">
        <f t="shared" si="93"/>
        <v>3</v>
      </c>
      <c r="AD1164" s="96" t="s">
        <v>4667</v>
      </c>
      <c r="AE1164" s="15" t="str">
        <f t="shared" si="90"/>
        <v/>
      </c>
      <c r="AF1164" s="39"/>
      <c r="AG1164" s="39" t="s">
        <v>1560</v>
      </c>
      <c r="AH1164" s="39" t="s">
        <v>1561</v>
      </c>
      <c r="AI1164" s="39" t="s">
        <v>1561</v>
      </c>
      <c r="AJ1164" s="39" t="s">
        <v>1613</v>
      </c>
      <c r="AK1164" s="39" t="s">
        <v>1561</v>
      </c>
      <c r="AL1164" s="15"/>
      <c r="AM1164" s="15"/>
      <c r="AN1164" s="15"/>
      <c r="AO1164" s="39"/>
      <c r="AP1164" s="89">
        <f t="shared" si="94"/>
        <v>0</v>
      </c>
      <c r="AQ1164" s="13" t="str">
        <f t="shared" si="91"/>
        <v>Soort bijgebouwKas</v>
      </c>
    </row>
    <row r="1165" spans="1:43" x14ac:dyDescent="0.25">
      <c r="A1165" s="15" t="s">
        <v>4655</v>
      </c>
      <c r="B1165" s="15" t="s">
        <v>1608</v>
      </c>
      <c r="C1165" s="15">
        <v>5</v>
      </c>
      <c r="D1165" s="15" t="s">
        <v>4668</v>
      </c>
      <c r="E1165" s="94">
        <v>200001387</v>
      </c>
      <c r="F1165" s="15">
        <v>200001627</v>
      </c>
      <c r="G1165" s="15" t="s">
        <v>4657</v>
      </c>
      <c r="H1165" s="15" t="s">
        <v>4657</v>
      </c>
      <c r="I1165" s="15" t="s">
        <v>4657</v>
      </c>
      <c r="J1165" s="15"/>
      <c r="K1165" s="15">
        <v>92</v>
      </c>
      <c r="L1165" s="15"/>
      <c r="M1165" s="15" t="s">
        <v>4669</v>
      </c>
      <c r="N1165" s="15" t="s">
        <v>4669</v>
      </c>
      <c r="O1165" s="15" t="s">
        <v>4669</v>
      </c>
      <c r="P1165" s="15"/>
      <c r="Q1165" s="15"/>
      <c r="R1165" s="15"/>
      <c r="S1165" s="15"/>
      <c r="T1165" s="38"/>
      <c r="U1165" s="95"/>
      <c r="V1165" s="95"/>
      <c r="W1165" s="95"/>
      <c r="X1165" s="95"/>
      <c r="Y1165" s="95"/>
      <c r="Z1165" s="15"/>
      <c r="AA1165" s="15"/>
      <c r="AB1165" s="39">
        <f t="shared" si="92"/>
        <v>15</v>
      </c>
      <c r="AC1165" s="39">
        <f t="shared" si="93"/>
        <v>18</v>
      </c>
      <c r="AD1165" s="96" t="s">
        <v>4670</v>
      </c>
      <c r="AE1165" s="15" t="str">
        <f t="shared" si="90"/>
        <v/>
      </c>
      <c r="AF1165" s="39"/>
      <c r="AG1165" s="39" t="s">
        <v>1560</v>
      </c>
      <c r="AH1165" s="39" t="s">
        <v>1561</v>
      </c>
      <c r="AI1165" s="39" t="s">
        <v>1561</v>
      </c>
      <c r="AJ1165" s="39" t="s">
        <v>1613</v>
      </c>
      <c r="AK1165" s="39" t="s">
        <v>1561</v>
      </c>
      <c r="AL1165" s="15"/>
      <c r="AM1165" s="15"/>
      <c r="AN1165" s="15"/>
      <c r="AO1165" s="39"/>
      <c r="AP1165" s="89">
        <f t="shared" si="94"/>
        <v>0</v>
      </c>
      <c r="AQ1165" s="13" t="str">
        <f t="shared" si="91"/>
        <v>Soort bijgebouwKeet/Hok/Schuurtje</v>
      </c>
    </row>
    <row r="1166" spans="1:43" x14ac:dyDescent="0.25">
      <c r="A1166" s="15" t="s">
        <v>4655</v>
      </c>
      <c r="B1166" s="15" t="s">
        <v>1608</v>
      </c>
      <c r="C1166" s="15">
        <v>6</v>
      </c>
      <c r="D1166" s="15" t="s">
        <v>4671</v>
      </c>
      <c r="E1166" s="94">
        <v>200001387</v>
      </c>
      <c r="F1166" s="15">
        <v>200005353</v>
      </c>
      <c r="G1166" s="15" t="s">
        <v>4657</v>
      </c>
      <c r="H1166" s="15" t="s">
        <v>4657</v>
      </c>
      <c r="I1166" s="15" t="s">
        <v>4657</v>
      </c>
      <c r="J1166" s="15"/>
      <c r="K1166" s="15">
        <v>92</v>
      </c>
      <c r="L1166" s="15"/>
      <c r="M1166" s="15" t="s">
        <v>4672</v>
      </c>
      <c r="N1166" s="15" t="s">
        <v>4672</v>
      </c>
      <c r="O1166" s="15" t="s">
        <v>4672</v>
      </c>
      <c r="P1166" s="15"/>
      <c r="Q1166" s="15"/>
      <c r="R1166" s="15"/>
      <c r="S1166" s="15"/>
      <c r="T1166" s="38"/>
      <c r="U1166" s="95"/>
      <c r="V1166" s="95"/>
      <c r="W1166" s="95"/>
      <c r="X1166" s="95"/>
      <c r="Y1166" s="95"/>
      <c r="Z1166" s="15"/>
      <c r="AA1166" s="15"/>
      <c r="AB1166" s="39">
        <f t="shared" si="92"/>
        <v>15</v>
      </c>
      <c r="AC1166" s="39">
        <f t="shared" si="93"/>
        <v>18</v>
      </c>
      <c r="AD1166" s="96" t="s">
        <v>4673</v>
      </c>
      <c r="AE1166" s="15" t="str">
        <f t="shared" ref="AE1166:AE1229" si="95">IF(CONCATENATE(IF(AI1166="Ja",IF(AL1166&gt;0,AL1166,A1166),""),IF(OR(IF(AK1166="Ja",IF(AM1166&gt;0,AM1166,D1166),"")="",IF(AI1166="Ja",IF(AL1166&gt;0,AL1166,A1166),"")=""),"",": "),IF(AK1166="Ja",IF(AM1166&gt;0,AM1166,D1166),""))="","",CONCATENATE("(",CONCATENATE(IF(AI1166="Ja",IF(AL1166&gt;0,AL1166,A1166),""),IF(OR(IF(AK1166="Ja",IF(AM1166&gt;0,AM1166,D1166),"")="",IF(AI1166="Ja",IF(AL1166&gt;0,AL1166,A1166),"")=""),"",": "),IF(AK1166="Ja",IF(AM1166&gt;0,AM1166,D1166),"")),")"))</f>
        <v>(Loods/Grote schuur)</v>
      </c>
      <c r="AF1166" s="39"/>
      <c r="AG1166" s="39" t="s">
        <v>1560</v>
      </c>
      <c r="AH1166" s="39" t="s">
        <v>1561</v>
      </c>
      <c r="AI1166" s="39" t="s">
        <v>1561</v>
      </c>
      <c r="AJ1166" s="39" t="s">
        <v>1613</v>
      </c>
      <c r="AK1166" s="39" t="s">
        <v>1613</v>
      </c>
      <c r="AL1166" s="15"/>
      <c r="AM1166" s="15" t="s">
        <v>4671</v>
      </c>
      <c r="AN1166" s="15"/>
      <c r="AO1166" s="39"/>
      <c r="AP1166" s="89">
        <f t="shared" si="94"/>
        <v>18</v>
      </c>
      <c r="AQ1166" s="13" t="str">
        <f t="shared" ref="AQ1166:AQ1229" si="96">CONCATENATE(A1166,D1166)</f>
        <v>Soort bijgebouwLoods/Grote schuur</v>
      </c>
    </row>
    <row r="1167" spans="1:43" x14ac:dyDescent="0.25">
      <c r="A1167" s="15" t="s">
        <v>4655</v>
      </c>
      <c r="B1167" s="15" t="s">
        <v>1608</v>
      </c>
      <c r="C1167" s="15">
        <v>7</v>
      </c>
      <c r="D1167" s="15" t="s">
        <v>3832</v>
      </c>
      <c r="E1167" s="94">
        <v>200001387</v>
      </c>
      <c r="F1167" s="15">
        <v>200005354</v>
      </c>
      <c r="G1167" s="15" t="s">
        <v>4657</v>
      </c>
      <c r="H1167" s="15" t="s">
        <v>4657</v>
      </c>
      <c r="I1167" s="15" t="s">
        <v>4657</v>
      </c>
      <c r="J1167" s="15"/>
      <c r="K1167" s="15">
        <v>92</v>
      </c>
      <c r="L1167" s="15"/>
      <c r="M1167" s="15" t="s">
        <v>4674</v>
      </c>
      <c r="N1167" s="15" t="s">
        <v>4674</v>
      </c>
      <c r="O1167" s="15" t="s">
        <v>4674</v>
      </c>
      <c r="P1167" s="15"/>
      <c r="Q1167" s="15"/>
      <c r="R1167" s="15"/>
      <c r="S1167" s="15"/>
      <c r="T1167" s="38"/>
      <c r="U1167" s="95"/>
      <c r="V1167" s="95"/>
      <c r="W1167" s="95"/>
      <c r="X1167" s="95"/>
      <c r="Y1167" s="95"/>
      <c r="Z1167" s="15"/>
      <c r="AA1167" s="15"/>
      <c r="AB1167" s="39">
        <f t="shared" si="92"/>
        <v>15</v>
      </c>
      <c r="AC1167" s="39">
        <f t="shared" si="93"/>
        <v>4</v>
      </c>
      <c r="AD1167" s="96" t="s">
        <v>4675</v>
      </c>
      <c r="AE1167" s="15" t="str">
        <f t="shared" si="95"/>
        <v>(Stal)</v>
      </c>
      <c r="AF1167" s="39"/>
      <c r="AG1167" s="39" t="s">
        <v>1560</v>
      </c>
      <c r="AH1167" s="39" t="s">
        <v>1561</v>
      </c>
      <c r="AI1167" s="39" t="s">
        <v>1561</v>
      </c>
      <c r="AJ1167" s="39" t="s">
        <v>1613</v>
      </c>
      <c r="AK1167" s="39" t="s">
        <v>1613</v>
      </c>
      <c r="AL1167" s="15"/>
      <c r="AM1167" s="15" t="s">
        <v>3832</v>
      </c>
      <c r="AN1167" s="15"/>
      <c r="AO1167" s="39"/>
      <c r="AP1167" s="89">
        <f t="shared" si="94"/>
        <v>4</v>
      </c>
      <c r="AQ1167" s="13" t="str">
        <f t="shared" si="96"/>
        <v>Soort bijgebouwStal</v>
      </c>
    </row>
    <row r="1168" spans="1:43" x14ac:dyDescent="0.25">
      <c r="A1168" s="15" t="s">
        <v>4655</v>
      </c>
      <c r="B1168" s="15" t="s">
        <v>1608</v>
      </c>
      <c r="C1168" s="15">
        <v>8</v>
      </c>
      <c r="D1168" s="15" t="s">
        <v>4676</v>
      </c>
      <c r="E1168" s="94">
        <v>200001387</v>
      </c>
      <c r="F1168" s="15">
        <v>200005131</v>
      </c>
      <c r="G1168" s="15" t="s">
        <v>4657</v>
      </c>
      <c r="H1168" s="15" t="s">
        <v>4657</v>
      </c>
      <c r="I1168" s="15" t="s">
        <v>4657</v>
      </c>
      <c r="J1168" s="15"/>
      <c r="K1168" s="15">
        <v>92</v>
      </c>
      <c r="L1168" s="15"/>
      <c r="M1168" s="15" t="s">
        <v>4677</v>
      </c>
      <c r="N1168" s="15" t="s">
        <v>4677</v>
      </c>
      <c r="O1168" s="15" t="s">
        <v>4677</v>
      </c>
      <c r="P1168" s="15"/>
      <c r="Q1168" s="15"/>
      <c r="R1168" s="15"/>
      <c r="S1168" s="15"/>
      <c r="T1168" s="38"/>
      <c r="U1168" s="95"/>
      <c r="V1168" s="95"/>
      <c r="W1168" s="95"/>
      <c r="X1168" s="95"/>
      <c r="Y1168" s="95"/>
      <c r="Z1168" s="15"/>
      <c r="AA1168" s="15"/>
      <c r="AB1168" s="39">
        <f t="shared" si="92"/>
        <v>15</v>
      </c>
      <c r="AC1168" s="39">
        <f t="shared" si="93"/>
        <v>8</v>
      </c>
      <c r="AD1168" s="96" t="s">
        <v>4678</v>
      </c>
      <c r="AE1168" s="15" t="str">
        <f t="shared" si="95"/>
        <v/>
      </c>
      <c r="AF1168" s="39"/>
      <c r="AG1168" s="39" t="s">
        <v>1560</v>
      </c>
      <c r="AH1168" s="39" t="s">
        <v>1561</v>
      </c>
      <c r="AI1168" s="39" t="s">
        <v>1561</v>
      </c>
      <c r="AJ1168" s="39" t="s">
        <v>1613</v>
      </c>
      <c r="AK1168" s="39" t="s">
        <v>1561</v>
      </c>
      <c r="AL1168" s="15"/>
      <c r="AM1168" s="15"/>
      <c r="AN1168" s="15"/>
      <c r="AO1168" s="39"/>
      <c r="AP1168" s="89">
        <f t="shared" si="94"/>
        <v>0</v>
      </c>
      <c r="AQ1168" s="13" t="str">
        <f t="shared" si="96"/>
        <v>Soort bijgebouwTuinhuis</v>
      </c>
    </row>
    <row r="1169" spans="1:43" x14ac:dyDescent="0.25">
      <c r="A1169" s="15" t="s">
        <v>4655</v>
      </c>
      <c r="B1169" s="15" t="s">
        <v>1608</v>
      </c>
      <c r="C1169" s="15">
        <v>9</v>
      </c>
      <c r="D1169" s="15" t="s">
        <v>4679</v>
      </c>
      <c r="E1169" s="94">
        <v>200001387</v>
      </c>
      <c r="F1169" s="15">
        <v>200005132</v>
      </c>
      <c r="G1169" s="15" t="s">
        <v>4657</v>
      </c>
      <c r="H1169" s="15" t="s">
        <v>4657</v>
      </c>
      <c r="I1169" s="15" t="s">
        <v>4657</v>
      </c>
      <c r="J1169" s="15"/>
      <c r="K1169" s="15">
        <v>92</v>
      </c>
      <c r="L1169" s="15"/>
      <c r="M1169" s="15" t="s">
        <v>4680</v>
      </c>
      <c r="N1169" s="15" t="s">
        <v>4680</v>
      </c>
      <c r="O1169" s="15" t="s">
        <v>4680</v>
      </c>
      <c r="P1169" s="15"/>
      <c r="Q1169" s="15"/>
      <c r="R1169" s="15"/>
      <c r="S1169" s="15"/>
      <c r="T1169" s="38"/>
      <c r="U1169" s="95"/>
      <c r="V1169" s="95"/>
      <c r="W1169" s="95"/>
      <c r="X1169" s="95"/>
      <c r="Y1169" s="95"/>
      <c r="Z1169" s="15"/>
      <c r="AA1169" s="15"/>
      <c r="AB1169" s="39">
        <f t="shared" si="92"/>
        <v>15</v>
      </c>
      <c r="AC1169" s="39">
        <f t="shared" si="93"/>
        <v>11</v>
      </c>
      <c r="AD1169" s="96" t="s">
        <v>4681</v>
      </c>
      <c r="AE1169" s="15" t="str">
        <f t="shared" si="95"/>
        <v>(Elektrakast)</v>
      </c>
      <c r="AF1169" s="39"/>
      <c r="AG1169" s="39" t="s">
        <v>1560</v>
      </c>
      <c r="AH1169" s="39" t="s">
        <v>1561</v>
      </c>
      <c r="AI1169" s="39" t="s">
        <v>1561</v>
      </c>
      <c r="AJ1169" s="39" t="s">
        <v>1613</v>
      </c>
      <c r="AK1169" s="39" t="s">
        <v>1613</v>
      </c>
      <c r="AL1169" s="15"/>
      <c r="AM1169" s="15" t="s">
        <v>4679</v>
      </c>
      <c r="AN1169" s="15"/>
      <c r="AO1169" s="39"/>
      <c r="AP1169" s="89">
        <f t="shared" si="94"/>
        <v>11</v>
      </c>
      <c r="AQ1169" s="13" t="str">
        <f t="shared" si="96"/>
        <v>Soort bijgebouwElektrakast</v>
      </c>
    </row>
    <row r="1170" spans="1:43" x14ac:dyDescent="0.25">
      <c r="A1170" s="15" t="s">
        <v>4655</v>
      </c>
      <c r="B1170" s="15" t="s">
        <v>1608</v>
      </c>
      <c r="C1170" s="15">
        <v>10</v>
      </c>
      <c r="D1170" s="15" t="s">
        <v>4682</v>
      </c>
      <c r="E1170" s="94">
        <v>200001387</v>
      </c>
      <c r="F1170" s="15">
        <v>200035921</v>
      </c>
      <c r="G1170" s="15" t="s">
        <v>4657</v>
      </c>
      <c r="H1170" s="15" t="s">
        <v>4657</v>
      </c>
      <c r="I1170" s="15" t="s">
        <v>4657</v>
      </c>
      <c r="J1170" s="15"/>
      <c r="K1170" s="15">
        <v>92</v>
      </c>
      <c r="L1170" s="15"/>
      <c r="M1170" s="15" t="s">
        <v>4683</v>
      </c>
      <c r="N1170" s="15" t="s">
        <v>4683</v>
      </c>
      <c r="O1170" s="15" t="s">
        <v>4683</v>
      </c>
      <c r="P1170" s="15"/>
      <c r="Q1170" s="15"/>
      <c r="R1170" s="15"/>
      <c r="S1170" s="15"/>
      <c r="T1170" s="38"/>
      <c r="U1170" s="95"/>
      <c r="V1170" s="95"/>
      <c r="W1170" s="95"/>
      <c r="X1170" s="95"/>
      <c r="Y1170" s="95"/>
      <c r="Z1170" s="15"/>
      <c r="AA1170" s="15"/>
      <c r="AB1170" s="39">
        <f t="shared" si="92"/>
        <v>15</v>
      </c>
      <c r="AC1170" s="39">
        <f t="shared" si="93"/>
        <v>20</v>
      </c>
      <c r="AD1170" s="96" t="s">
        <v>4684</v>
      </c>
      <c r="AE1170" s="15" t="str">
        <f t="shared" si="95"/>
        <v>(Elektriciteitsopslag)</v>
      </c>
      <c r="AF1170" s="39"/>
      <c r="AG1170" s="39" t="s">
        <v>1560</v>
      </c>
      <c r="AH1170" s="39" t="s">
        <v>1561</v>
      </c>
      <c r="AI1170" s="39" t="s">
        <v>1561</v>
      </c>
      <c r="AJ1170" s="39" t="s">
        <v>1613</v>
      </c>
      <c r="AK1170" s="39" t="s">
        <v>1613</v>
      </c>
      <c r="AL1170" s="15"/>
      <c r="AM1170" s="15" t="s">
        <v>4682</v>
      </c>
      <c r="AN1170" s="15"/>
      <c r="AO1170" s="39"/>
      <c r="AP1170" s="89">
        <f t="shared" si="94"/>
        <v>20</v>
      </c>
      <c r="AQ1170" s="13" t="str">
        <f t="shared" si="96"/>
        <v>Soort bijgebouwElektriciteitsopslag</v>
      </c>
    </row>
    <row r="1171" spans="1:43" x14ac:dyDescent="0.25">
      <c r="A1171" s="15" t="s">
        <v>4655</v>
      </c>
      <c r="B1171" s="15" t="s">
        <v>1608</v>
      </c>
      <c r="C1171" s="15">
        <v>11</v>
      </c>
      <c r="D1171" s="15" t="s">
        <v>4685</v>
      </c>
      <c r="E1171" s="94">
        <v>200001387</v>
      </c>
      <c r="F1171" s="15">
        <v>200001628</v>
      </c>
      <c r="G1171" s="15" t="s">
        <v>4657</v>
      </c>
      <c r="H1171" s="15" t="s">
        <v>4657</v>
      </c>
      <c r="I1171" s="15" t="s">
        <v>4657</v>
      </c>
      <c r="J1171" s="15"/>
      <c r="K1171" s="15">
        <v>92</v>
      </c>
      <c r="L1171" s="15"/>
      <c r="M1171" s="15" t="s">
        <v>4686</v>
      </c>
      <c r="N1171" s="15" t="s">
        <v>4686</v>
      </c>
      <c r="O1171" s="15" t="s">
        <v>4686</v>
      </c>
      <c r="P1171" s="15"/>
      <c r="Q1171" s="15"/>
      <c r="R1171" s="15"/>
      <c r="S1171" s="15"/>
      <c r="T1171" s="38"/>
      <c r="U1171" s="95"/>
      <c r="V1171" s="95"/>
      <c r="W1171" s="95"/>
      <c r="X1171" s="95"/>
      <c r="Y1171" s="95"/>
      <c r="Z1171" s="15"/>
      <c r="AA1171" s="15"/>
      <c r="AB1171" s="39">
        <f t="shared" si="92"/>
        <v>15</v>
      </c>
      <c r="AC1171" s="39">
        <f t="shared" si="93"/>
        <v>17</v>
      </c>
      <c r="AD1171" s="96" t="s">
        <v>4687</v>
      </c>
      <c r="AE1171" s="15" t="str">
        <f t="shared" si="95"/>
        <v>(Hooi-/stro-opslag)</v>
      </c>
      <c r="AF1171" s="39"/>
      <c r="AG1171" s="39" t="s">
        <v>1560</v>
      </c>
      <c r="AH1171" s="39" t="s">
        <v>1561</v>
      </c>
      <c r="AI1171" s="39" t="s">
        <v>1561</v>
      </c>
      <c r="AJ1171" s="39" t="s">
        <v>1613</v>
      </c>
      <c r="AK1171" s="39" t="s">
        <v>1613</v>
      </c>
      <c r="AL1171" s="15"/>
      <c r="AM1171" s="15" t="s">
        <v>4685</v>
      </c>
      <c r="AN1171" s="15"/>
      <c r="AO1171" s="39"/>
      <c r="AP1171" s="89">
        <f t="shared" si="94"/>
        <v>17</v>
      </c>
      <c r="AQ1171" s="13" t="str">
        <f t="shared" si="96"/>
        <v>Soort bijgebouwHooi-/stro-opslag</v>
      </c>
    </row>
    <row r="1172" spans="1:43" x14ac:dyDescent="0.25">
      <c r="A1172" s="15" t="s">
        <v>4655</v>
      </c>
      <c r="B1172" s="15" t="s">
        <v>1608</v>
      </c>
      <c r="C1172" s="15">
        <v>12</v>
      </c>
      <c r="D1172" s="15" t="s">
        <v>4688</v>
      </c>
      <c r="E1172" s="94">
        <v>200001387</v>
      </c>
      <c r="F1172" s="15">
        <v>200032822</v>
      </c>
      <c r="G1172" s="15" t="s">
        <v>4657</v>
      </c>
      <c r="H1172" s="15" t="s">
        <v>4657</v>
      </c>
      <c r="I1172" s="15" t="s">
        <v>4657</v>
      </c>
      <c r="J1172" s="15"/>
      <c r="K1172" s="15">
        <v>92</v>
      </c>
      <c r="L1172" s="15"/>
      <c r="M1172" s="15" t="s">
        <v>4689</v>
      </c>
      <c r="N1172" s="15" t="s">
        <v>4689</v>
      </c>
      <c r="O1172" s="15" t="s">
        <v>4689</v>
      </c>
      <c r="P1172" s="15"/>
      <c r="Q1172" s="15"/>
      <c r="R1172" s="15"/>
      <c r="S1172" s="15"/>
      <c r="T1172" s="38"/>
      <c r="U1172" s="95"/>
      <c r="V1172" s="95"/>
      <c r="W1172" s="95"/>
      <c r="X1172" s="95"/>
      <c r="Y1172" s="95"/>
      <c r="Z1172" s="15"/>
      <c r="AA1172" s="15"/>
      <c r="AB1172" s="39">
        <f t="shared" si="92"/>
        <v>15</v>
      </c>
      <c r="AC1172" s="39">
        <f t="shared" si="93"/>
        <v>20</v>
      </c>
      <c r="AD1172" s="96" t="s">
        <v>4690</v>
      </c>
      <c r="AE1172" s="15" t="str">
        <f t="shared" si="95"/>
        <v>(Gier-/Drijfmestkeld.)</v>
      </c>
      <c r="AF1172" s="39"/>
      <c r="AG1172" s="39" t="s">
        <v>1560</v>
      </c>
      <c r="AH1172" s="39" t="s">
        <v>1561</v>
      </c>
      <c r="AI1172" s="39" t="s">
        <v>1561</v>
      </c>
      <c r="AJ1172" s="39" t="s">
        <v>1613</v>
      </c>
      <c r="AK1172" s="39" t="s">
        <v>1613</v>
      </c>
      <c r="AL1172" s="15"/>
      <c r="AM1172" s="15" t="s">
        <v>4688</v>
      </c>
      <c r="AN1172" s="15"/>
      <c r="AO1172" s="39"/>
      <c r="AP1172" s="89">
        <f t="shared" si="94"/>
        <v>20</v>
      </c>
      <c r="AQ1172" s="13" t="str">
        <f t="shared" si="96"/>
        <v>Soort bijgebouwGier-/Drijfmestkeld.</v>
      </c>
    </row>
    <row r="1173" spans="1:43" ht="60" x14ac:dyDescent="0.25">
      <c r="A1173" s="15" t="s">
        <v>4655</v>
      </c>
      <c r="B1173" s="15" t="s">
        <v>1608</v>
      </c>
      <c r="C1173" s="15">
        <v>13</v>
      </c>
      <c r="D1173" s="15" t="s">
        <v>4691</v>
      </c>
      <c r="E1173" s="94">
        <v>200001387</v>
      </c>
      <c r="F1173" s="15">
        <v>200040494</v>
      </c>
      <c r="G1173" s="15" t="s">
        <v>4657</v>
      </c>
      <c r="H1173" s="15" t="s">
        <v>4657</v>
      </c>
      <c r="I1173" s="15" t="s">
        <v>4657</v>
      </c>
      <c r="J1173" s="15"/>
      <c r="K1173" s="15">
        <v>92</v>
      </c>
      <c r="L1173" s="15"/>
      <c r="M1173" s="15" t="s">
        <v>4692</v>
      </c>
      <c r="N1173" s="15" t="s">
        <v>4692</v>
      </c>
      <c r="O1173" s="15" t="s">
        <v>4692</v>
      </c>
      <c r="P1173" s="15"/>
      <c r="Q1173" s="15"/>
      <c r="R1173" s="15"/>
      <c r="S1173" s="15"/>
      <c r="T1173" s="38"/>
      <c r="U1173" s="95"/>
      <c r="V1173" s="95" t="s">
        <v>4693</v>
      </c>
      <c r="W1173" s="95"/>
      <c r="X1173" s="95"/>
      <c r="Y1173" s="95"/>
      <c r="Z1173" s="15"/>
      <c r="AA1173" s="15"/>
      <c r="AB1173" s="39">
        <f t="shared" si="92"/>
        <v>15</v>
      </c>
      <c r="AC1173" s="39">
        <f t="shared" si="93"/>
        <v>11</v>
      </c>
      <c r="AD1173" s="96" t="s">
        <v>4694</v>
      </c>
      <c r="AE1173" s="15" t="str">
        <f t="shared" si="95"/>
        <v>(Windturbine)</v>
      </c>
      <c r="AF1173" s="39"/>
      <c r="AG1173" s="39" t="s">
        <v>1560</v>
      </c>
      <c r="AH1173" s="39" t="s">
        <v>1561</v>
      </c>
      <c r="AI1173" s="39" t="s">
        <v>1561</v>
      </c>
      <c r="AJ1173" s="39" t="s">
        <v>1613</v>
      </c>
      <c r="AK1173" s="39" t="s">
        <v>1613</v>
      </c>
      <c r="AL1173" s="15"/>
      <c r="AM1173" s="15" t="s">
        <v>4691</v>
      </c>
      <c r="AN1173" s="15"/>
      <c r="AO1173" s="39"/>
      <c r="AP1173" s="89">
        <f t="shared" si="94"/>
        <v>11</v>
      </c>
      <c r="AQ1173" s="13" t="str">
        <f t="shared" si="96"/>
        <v>Soort bijgebouwWindturbine</v>
      </c>
    </row>
    <row r="1174" spans="1:43" x14ac:dyDescent="0.25">
      <c r="A1174" s="15" t="s">
        <v>4655</v>
      </c>
      <c r="B1174" s="15" t="s">
        <v>1608</v>
      </c>
      <c r="C1174" s="15">
        <v>14</v>
      </c>
      <c r="D1174" s="15" t="s">
        <v>4695</v>
      </c>
      <c r="E1174" s="94">
        <v>200001387</v>
      </c>
      <c r="F1174" s="15">
        <v>200040200</v>
      </c>
      <c r="G1174" s="15" t="s">
        <v>4657</v>
      </c>
      <c r="H1174" s="15" t="s">
        <v>4657</v>
      </c>
      <c r="I1174" s="15" t="s">
        <v>4657</v>
      </c>
      <c r="J1174" s="15"/>
      <c r="K1174" s="15">
        <v>92</v>
      </c>
      <c r="L1174" s="15"/>
      <c r="M1174" s="15" t="s">
        <v>4696</v>
      </c>
      <c r="N1174" s="15" t="s">
        <v>4696</v>
      </c>
      <c r="O1174" s="15" t="s">
        <v>4696</v>
      </c>
      <c r="P1174" s="15"/>
      <c r="Q1174" s="15"/>
      <c r="R1174" s="15"/>
      <c r="S1174" s="15"/>
      <c r="T1174" s="38"/>
      <c r="U1174" s="95"/>
      <c r="V1174" s="95"/>
      <c r="W1174" s="95"/>
      <c r="X1174" s="95"/>
      <c r="Y1174" s="95"/>
      <c r="Z1174" s="15"/>
      <c r="AA1174" s="15"/>
      <c r="AB1174" s="39">
        <f t="shared" si="92"/>
        <v>15</v>
      </c>
      <c r="AC1174" s="39">
        <f t="shared" si="93"/>
        <v>8</v>
      </c>
      <c r="AD1174" s="96" t="s">
        <v>4697</v>
      </c>
      <c r="AE1174" s="15" t="str">
        <f t="shared" si="95"/>
        <v>(Zendmast)</v>
      </c>
      <c r="AF1174" s="39"/>
      <c r="AG1174" s="39" t="s">
        <v>1560</v>
      </c>
      <c r="AH1174" s="39" t="s">
        <v>1561</v>
      </c>
      <c r="AI1174" s="39" t="s">
        <v>1561</v>
      </c>
      <c r="AJ1174" s="39" t="s">
        <v>1613</v>
      </c>
      <c r="AK1174" s="39" t="s">
        <v>1613</v>
      </c>
      <c r="AL1174" s="15"/>
      <c r="AM1174" s="15" t="s">
        <v>4695</v>
      </c>
      <c r="AN1174" s="15"/>
      <c r="AO1174" s="39"/>
      <c r="AP1174" s="89">
        <f t="shared" si="94"/>
        <v>8</v>
      </c>
      <c r="AQ1174" s="13" t="str">
        <f t="shared" si="96"/>
        <v>Soort bijgebouwZendmast</v>
      </c>
    </row>
    <row r="1175" spans="1:43" x14ac:dyDescent="0.25">
      <c r="A1175" s="15" t="s">
        <v>4698</v>
      </c>
      <c r="B1175" s="15" t="s">
        <v>1608</v>
      </c>
      <c r="C1175" s="15">
        <v>1</v>
      </c>
      <c r="D1175" s="15" t="s">
        <v>4699</v>
      </c>
      <c r="E1175" s="94">
        <v>200012011</v>
      </c>
      <c r="F1175" s="15">
        <v>200032823</v>
      </c>
      <c r="G1175" s="15" t="s">
        <v>4700</v>
      </c>
      <c r="H1175" s="15" t="s">
        <v>4700</v>
      </c>
      <c r="I1175" s="15" t="s">
        <v>4700</v>
      </c>
      <c r="J1175" s="15"/>
      <c r="K1175" s="15">
        <v>28</v>
      </c>
      <c r="L1175" s="15">
        <v>4</v>
      </c>
      <c r="M1175" s="15" t="s">
        <v>4701</v>
      </c>
      <c r="N1175" s="15" t="s">
        <v>4701</v>
      </c>
      <c r="O1175" s="15" t="s">
        <v>4701</v>
      </c>
      <c r="P1175" s="15"/>
      <c r="Q1175" s="15"/>
      <c r="R1175" s="15"/>
      <c r="S1175" s="15" t="s">
        <v>1632</v>
      </c>
      <c r="T1175" s="38">
        <v>9</v>
      </c>
      <c r="U1175" s="95"/>
      <c r="V1175" s="95"/>
      <c r="W1175" s="95"/>
      <c r="X1175" s="95"/>
      <c r="Y1175" s="95"/>
      <c r="Z1175" s="15"/>
      <c r="AA1175" s="15"/>
      <c r="AB1175" s="39">
        <f t="shared" si="92"/>
        <v>19</v>
      </c>
      <c r="AC1175" s="39">
        <f t="shared" si="93"/>
        <v>8</v>
      </c>
      <c r="AD1175" s="96" t="s">
        <v>4702</v>
      </c>
      <c r="AE1175" s="15" t="str">
        <f t="shared" si="95"/>
        <v/>
      </c>
      <c r="AF1175" s="39"/>
      <c r="AG1175" s="39" t="s">
        <v>1560</v>
      </c>
      <c r="AH1175" s="39" t="s">
        <v>1561</v>
      </c>
      <c r="AI1175" s="39" t="s">
        <v>1561</v>
      </c>
      <c r="AJ1175" s="39" t="s">
        <v>1561</v>
      </c>
      <c r="AK1175" s="39" t="s">
        <v>1561</v>
      </c>
      <c r="AL1175" s="15"/>
      <c r="AM1175" s="15"/>
      <c r="AN1175" s="15"/>
      <c r="AO1175" s="39"/>
      <c r="AP1175" s="89">
        <f t="shared" si="94"/>
        <v>0</v>
      </c>
      <c r="AQ1175" s="13" t="str">
        <f t="shared" si="96"/>
        <v>Soort bom/explosiefBrandbom</v>
      </c>
    </row>
    <row r="1176" spans="1:43" x14ac:dyDescent="0.25">
      <c r="A1176" s="15" t="s">
        <v>4698</v>
      </c>
      <c r="B1176" s="15" t="s">
        <v>1608</v>
      </c>
      <c r="C1176" s="15">
        <v>2</v>
      </c>
      <c r="D1176" s="15" t="s">
        <v>4703</v>
      </c>
      <c r="E1176" s="94">
        <v>200012011</v>
      </c>
      <c r="F1176" s="15">
        <v>200032824</v>
      </c>
      <c r="G1176" s="15" t="s">
        <v>4700</v>
      </c>
      <c r="H1176" s="15" t="s">
        <v>4700</v>
      </c>
      <c r="I1176" s="15" t="s">
        <v>4700</v>
      </c>
      <c r="J1176" s="15"/>
      <c r="K1176" s="15">
        <v>28</v>
      </c>
      <c r="L1176" s="15">
        <v>4</v>
      </c>
      <c r="M1176" s="15" t="s">
        <v>4704</v>
      </c>
      <c r="N1176" s="15" t="s">
        <v>4704</v>
      </c>
      <c r="O1176" s="15" t="s">
        <v>4704</v>
      </c>
      <c r="P1176" s="15"/>
      <c r="Q1176" s="15"/>
      <c r="R1176" s="15"/>
      <c r="S1176" s="15" t="s">
        <v>1632</v>
      </c>
      <c r="T1176" s="38">
        <v>9</v>
      </c>
      <c r="U1176" s="95"/>
      <c r="V1176" s="95"/>
      <c r="W1176" s="95"/>
      <c r="X1176" s="95"/>
      <c r="Y1176" s="95"/>
      <c r="Z1176" s="15"/>
      <c r="AA1176" s="15"/>
      <c r="AB1176" s="39">
        <f t="shared" si="92"/>
        <v>19</v>
      </c>
      <c r="AC1176" s="39">
        <f t="shared" si="93"/>
        <v>8</v>
      </c>
      <c r="AD1176" s="96" t="s">
        <v>4705</v>
      </c>
      <c r="AE1176" s="15" t="str">
        <f t="shared" si="95"/>
        <v/>
      </c>
      <c r="AF1176" s="39"/>
      <c r="AG1176" s="39" t="s">
        <v>1560</v>
      </c>
      <c r="AH1176" s="39" t="s">
        <v>1561</v>
      </c>
      <c r="AI1176" s="39" t="s">
        <v>1561</v>
      </c>
      <c r="AJ1176" s="39" t="s">
        <v>1561</v>
      </c>
      <c r="AK1176" s="39" t="s">
        <v>1561</v>
      </c>
      <c r="AL1176" s="15"/>
      <c r="AM1176" s="15"/>
      <c r="AN1176" s="15"/>
      <c r="AO1176" s="39"/>
      <c r="AP1176" s="89">
        <f t="shared" si="94"/>
        <v>0</v>
      </c>
      <c r="AQ1176" s="13" t="str">
        <f t="shared" si="96"/>
        <v>Soort bom/explosiefCBRN bom</v>
      </c>
    </row>
    <row r="1177" spans="1:43" x14ac:dyDescent="0.25">
      <c r="A1177" s="15" t="s">
        <v>4698</v>
      </c>
      <c r="B1177" s="15" t="s">
        <v>1608</v>
      </c>
      <c r="C1177" s="15">
        <v>3</v>
      </c>
      <c r="D1177" s="15" t="s">
        <v>4706</v>
      </c>
      <c r="E1177" s="94">
        <v>200012011</v>
      </c>
      <c r="F1177" s="15">
        <v>200032825</v>
      </c>
      <c r="G1177" s="15" t="s">
        <v>4700</v>
      </c>
      <c r="H1177" s="15" t="s">
        <v>4700</v>
      </c>
      <c r="I1177" s="15" t="s">
        <v>4700</v>
      </c>
      <c r="J1177" s="15"/>
      <c r="K1177" s="15">
        <v>28</v>
      </c>
      <c r="L1177" s="15">
        <v>4</v>
      </c>
      <c r="M1177" s="15" t="s">
        <v>4707</v>
      </c>
      <c r="N1177" s="15" t="s">
        <v>4707</v>
      </c>
      <c r="O1177" s="15" t="s">
        <v>4707</v>
      </c>
      <c r="P1177" s="15"/>
      <c r="Q1177" s="15"/>
      <c r="R1177" s="15"/>
      <c r="S1177" s="15" t="s">
        <v>1632</v>
      </c>
      <c r="T1177" s="38">
        <v>9</v>
      </c>
      <c r="U1177" s="95"/>
      <c r="V1177" s="95"/>
      <c r="W1177" s="95"/>
      <c r="X1177" s="95"/>
      <c r="Y1177" s="95"/>
      <c r="Z1177" s="15"/>
      <c r="AA1177" s="15"/>
      <c r="AB1177" s="39">
        <f t="shared" si="92"/>
        <v>19</v>
      </c>
      <c r="AC1177" s="39">
        <f t="shared" si="93"/>
        <v>10</v>
      </c>
      <c r="AD1177" s="96" t="s">
        <v>4708</v>
      </c>
      <c r="AE1177" s="15" t="str">
        <f t="shared" si="95"/>
        <v/>
      </c>
      <c r="AF1177" s="39"/>
      <c r="AG1177" s="39" t="s">
        <v>1560</v>
      </c>
      <c r="AH1177" s="39" t="s">
        <v>1561</v>
      </c>
      <c r="AI1177" s="39" t="s">
        <v>1561</v>
      </c>
      <c r="AJ1177" s="39" t="s">
        <v>1561</v>
      </c>
      <c r="AK1177" s="39" t="s">
        <v>1561</v>
      </c>
      <c r="AL1177" s="15"/>
      <c r="AM1177" s="15"/>
      <c r="AN1177" s="15"/>
      <c r="AO1177" s="39"/>
      <c r="AP1177" s="89">
        <f t="shared" si="94"/>
        <v>0</v>
      </c>
      <c r="AQ1177" s="13" t="str">
        <f t="shared" si="96"/>
        <v>Soort bom/explosiefCrofty-Bom</v>
      </c>
    </row>
    <row r="1178" spans="1:43" x14ac:dyDescent="0.25">
      <c r="A1178" s="15" t="s">
        <v>4698</v>
      </c>
      <c r="B1178" s="15" t="s">
        <v>1608</v>
      </c>
      <c r="C1178" s="15">
        <v>4</v>
      </c>
      <c r="D1178" s="15" t="s">
        <v>4709</v>
      </c>
      <c r="E1178" s="94">
        <v>200012011</v>
      </c>
      <c r="F1178" s="15">
        <v>200032826</v>
      </c>
      <c r="G1178" s="15" t="s">
        <v>4700</v>
      </c>
      <c r="H1178" s="15" t="s">
        <v>4700</v>
      </c>
      <c r="I1178" s="15" t="s">
        <v>4700</v>
      </c>
      <c r="J1178" s="15"/>
      <c r="K1178" s="15">
        <v>28</v>
      </c>
      <c r="L1178" s="15">
        <v>4</v>
      </c>
      <c r="M1178" s="15" t="s">
        <v>4710</v>
      </c>
      <c r="N1178" s="15" t="s">
        <v>4710</v>
      </c>
      <c r="O1178" s="15" t="s">
        <v>4710</v>
      </c>
      <c r="P1178" s="15"/>
      <c r="Q1178" s="15"/>
      <c r="R1178" s="15"/>
      <c r="S1178" s="15" t="s">
        <v>1632</v>
      </c>
      <c r="T1178" s="38">
        <v>9</v>
      </c>
      <c r="U1178" s="95"/>
      <c r="V1178" s="95"/>
      <c r="W1178" s="95"/>
      <c r="X1178" s="95"/>
      <c r="Y1178" s="95"/>
      <c r="Z1178" s="15"/>
      <c r="AA1178" s="15"/>
      <c r="AB1178" s="39">
        <f t="shared" si="92"/>
        <v>19</v>
      </c>
      <c r="AC1178" s="39">
        <f t="shared" si="93"/>
        <v>14</v>
      </c>
      <c r="AD1178" s="96" t="s">
        <v>4711</v>
      </c>
      <c r="AE1178" s="15" t="str">
        <f t="shared" si="95"/>
        <v/>
      </c>
      <c r="AF1178" s="39"/>
      <c r="AG1178" s="39" t="s">
        <v>1560</v>
      </c>
      <c r="AH1178" s="39" t="s">
        <v>1561</v>
      </c>
      <c r="AI1178" s="39" t="s">
        <v>1561</v>
      </c>
      <c r="AJ1178" s="39" t="s">
        <v>1561</v>
      </c>
      <c r="AK1178" s="39" t="s">
        <v>1561</v>
      </c>
      <c r="AL1178" s="15"/>
      <c r="AM1178" s="15"/>
      <c r="AN1178" s="15"/>
      <c r="AO1178" s="39"/>
      <c r="AP1178" s="89">
        <f t="shared" si="94"/>
        <v>0</v>
      </c>
      <c r="AQ1178" s="13" t="str">
        <f t="shared" si="96"/>
        <v>Soort bom/explosiefExplosieve Bom</v>
      </c>
    </row>
    <row r="1179" spans="1:43" x14ac:dyDescent="0.25">
      <c r="A1179" s="15" t="s">
        <v>4698</v>
      </c>
      <c r="B1179" s="15" t="s">
        <v>1608</v>
      </c>
      <c r="C1179" s="15">
        <v>5</v>
      </c>
      <c r="D1179" s="15" t="s">
        <v>4712</v>
      </c>
      <c r="E1179" s="94">
        <v>200012011</v>
      </c>
      <c r="F1179" s="15">
        <v>200032827</v>
      </c>
      <c r="G1179" s="15" t="s">
        <v>4700</v>
      </c>
      <c r="H1179" s="15" t="s">
        <v>4700</v>
      </c>
      <c r="I1179" s="15" t="s">
        <v>4700</v>
      </c>
      <c r="J1179" s="15"/>
      <c r="K1179" s="15">
        <v>28</v>
      </c>
      <c r="L1179" s="15">
        <v>4</v>
      </c>
      <c r="M1179" s="15" t="s">
        <v>4713</v>
      </c>
      <c r="N1179" s="15" t="s">
        <v>4713</v>
      </c>
      <c r="O1179" s="15" t="s">
        <v>4713</v>
      </c>
      <c r="P1179" s="15"/>
      <c r="Q1179" s="15"/>
      <c r="R1179" s="15"/>
      <c r="S1179" s="15" t="s">
        <v>1632</v>
      </c>
      <c r="T1179" s="38">
        <v>9</v>
      </c>
      <c r="U1179" s="95"/>
      <c r="V1179" s="95"/>
      <c r="W1179" s="95"/>
      <c r="X1179" s="95"/>
      <c r="Y1179" s="95"/>
      <c r="Z1179" s="15"/>
      <c r="AA1179" s="15"/>
      <c r="AB1179" s="39">
        <f t="shared" si="92"/>
        <v>19</v>
      </c>
      <c r="AC1179" s="39">
        <f t="shared" si="93"/>
        <v>15</v>
      </c>
      <c r="AD1179" s="96" t="s">
        <v>4714</v>
      </c>
      <c r="AE1179" s="15" t="str">
        <f t="shared" si="95"/>
        <v/>
      </c>
      <c r="AF1179" s="39"/>
      <c r="AG1179" s="39" t="s">
        <v>1560</v>
      </c>
      <c r="AH1179" s="39" t="s">
        <v>1561</v>
      </c>
      <c r="AI1179" s="39" t="s">
        <v>1561</v>
      </c>
      <c r="AJ1179" s="39" t="s">
        <v>1561</v>
      </c>
      <c r="AK1179" s="39" t="s">
        <v>1561</v>
      </c>
      <c r="AL1179" s="15"/>
      <c r="AM1179" s="15"/>
      <c r="AN1179" s="15"/>
      <c r="AO1179" s="39"/>
      <c r="AP1179" s="89">
        <f t="shared" si="94"/>
        <v>0</v>
      </c>
      <c r="AQ1179" s="13" t="str">
        <f t="shared" si="96"/>
        <v>Soort bom/explosiefExplosieve stof</v>
      </c>
    </row>
    <row r="1180" spans="1:43" x14ac:dyDescent="0.25">
      <c r="A1180" s="15" t="s">
        <v>4698</v>
      </c>
      <c r="B1180" s="15" t="s">
        <v>1608</v>
      </c>
      <c r="C1180" s="15">
        <v>6</v>
      </c>
      <c r="D1180" s="15" t="s">
        <v>4715</v>
      </c>
      <c r="E1180" s="94">
        <v>200012011</v>
      </c>
      <c r="F1180" s="15">
        <v>200032828</v>
      </c>
      <c r="G1180" s="15" t="s">
        <v>4700</v>
      </c>
      <c r="H1180" s="15" t="s">
        <v>4700</v>
      </c>
      <c r="I1180" s="15" t="s">
        <v>4700</v>
      </c>
      <c r="J1180" s="15"/>
      <c r="K1180" s="15">
        <v>28</v>
      </c>
      <c r="L1180" s="15">
        <v>4</v>
      </c>
      <c r="M1180" s="15" t="s">
        <v>4716</v>
      </c>
      <c r="N1180" s="15" t="s">
        <v>4716</v>
      </c>
      <c r="O1180" s="15" t="s">
        <v>4716</v>
      </c>
      <c r="P1180" s="15"/>
      <c r="Q1180" s="15"/>
      <c r="R1180" s="15"/>
      <c r="S1180" s="15" t="s">
        <v>1632</v>
      </c>
      <c r="T1180" s="38">
        <v>9</v>
      </c>
      <c r="U1180" s="95"/>
      <c r="V1180" s="95"/>
      <c r="W1180" s="95"/>
      <c r="X1180" s="95"/>
      <c r="Y1180" s="95"/>
      <c r="Z1180" s="15"/>
      <c r="AA1180" s="15"/>
      <c r="AB1180" s="39">
        <f t="shared" si="92"/>
        <v>19</v>
      </c>
      <c r="AC1180" s="39">
        <f t="shared" si="93"/>
        <v>11</v>
      </c>
      <c r="AD1180" s="96" t="s">
        <v>4717</v>
      </c>
      <c r="AE1180" s="15" t="str">
        <f t="shared" si="95"/>
        <v/>
      </c>
      <c r="AF1180" s="39"/>
      <c r="AG1180" s="39" t="s">
        <v>1560</v>
      </c>
      <c r="AH1180" s="39" t="s">
        <v>1561</v>
      </c>
      <c r="AI1180" s="39" t="s">
        <v>1561</v>
      </c>
      <c r="AJ1180" s="39" t="s">
        <v>1561</v>
      </c>
      <c r="AK1180" s="39" t="s">
        <v>1561</v>
      </c>
      <c r="AL1180" s="15"/>
      <c r="AM1180" s="15"/>
      <c r="AN1180" s="15"/>
      <c r="AO1180" s="39"/>
      <c r="AP1180" s="89">
        <f t="shared" si="94"/>
        <v>0</v>
      </c>
      <c r="AQ1180" s="13" t="str">
        <f t="shared" si="96"/>
        <v>Soort bom/explosiefHandgranaat</v>
      </c>
    </row>
    <row r="1181" spans="1:43" x14ac:dyDescent="0.25">
      <c r="A1181" s="15" t="s">
        <v>4698</v>
      </c>
      <c r="B1181" s="15" t="s">
        <v>1608</v>
      </c>
      <c r="C1181" s="15">
        <v>7</v>
      </c>
      <c r="D1181" s="15" t="s">
        <v>4718</v>
      </c>
      <c r="E1181" s="94">
        <v>200012011</v>
      </c>
      <c r="F1181" s="15">
        <v>200032829</v>
      </c>
      <c r="G1181" s="15" t="s">
        <v>4700</v>
      </c>
      <c r="H1181" s="15" t="s">
        <v>4700</v>
      </c>
      <c r="I1181" s="15" t="s">
        <v>4700</v>
      </c>
      <c r="J1181" s="15"/>
      <c r="K1181" s="15">
        <v>28</v>
      </c>
      <c r="L1181" s="15">
        <v>4</v>
      </c>
      <c r="M1181" s="15" t="s">
        <v>4719</v>
      </c>
      <c r="N1181" s="15" t="s">
        <v>4719</v>
      </c>
      <c r="O1181" s="15" t="s">
        <v>4719</v>
      </c>
      <c r="P1181" s="15"/>
      <c r="Q1181" s="15"/>
      <c r="R1181" s="15"/>
      <c r="S1181" s="15" t="s">
        <v>1632</v>
      </c>
      <c r="T1181" s="38">
        <v>9</v>
      </c>
      <c r="U1181" s="95"/>
      <c r="V1181" s="95"/>
      <c r="W1181" s="95"/>
      <c r="X1181" s="95"/>
      <c r="Y1181" s="95"/>
      <c r="Z1181" s="15"/>
      <c r="AA1181" s="15"/>
      <c r="AB1181" s="39">
        <f t="shared" si="92"/>
        <v>19</v>
      </c>
      <c r="AC1181" s="39">
        <f t="shared" si="93"/>
        <v>16</v>
      </c>
      <c r="AD1181" s="96" t="s">
        <v>4720</v>
      </c>
      <c r="AE1181" s="15" t="str">
        <f t="shared" si="95"/>
        <v/>
      </c>
      <c r="AF1181" s="39"/>
      <c r="AG1181" s="39" t="s">
        <v>1560</v>
      </c>
      <c r="AH1181" s="39" t="s">
        <v>1561</v>
      </c>
      <c r="AI1181" s="39" t="s">
        <v>1561</v>
      </c>
      <c r="AJ1181" s="39" t="s">
        <v>1561</v>
      </c>
      <c r="AK1181" s="39" t="s">
        <v>1561</v>
      </c>
      <c r="AL1181" s="15"/>
      <c r="AM1181" s="15"/>
      <c r="AN1181" s="15"/>
      <c r="AO1181" s="39"/>
      <c r="AP1181" s="89">
        <f t="shared" si="94"/>
        <v>0</v>
      </c>
      <c r="AQ1181" s="13" t="str">
        <f t="shared" si="96"/>
        <v>Soort bom/explosiefIED/Geimpr. Expl</v>
      </c>
    </row>
    <row r="1182" spans="1:43" x14ac:dyDescent="0.25">
      <c r="A1182" s="15" t="s">
        <v>4698</v>
      </c>
      <c r="B1182" s="15" t="s">
        <v>1608</v>
      </c>
      <c r="C1182" s="15">
        <v>8</v>
      </c>
      <c r="D1182" s="15" t="s">
        <v>4721</v>
      </c>
      <c r="E1182" s="94">
        <v>200012011</v>
      </c>
      <c r="F1182" s="15">
        <v>200032830</v>
      </c>
      <c r="G1182" s="15" t="s">
        <v>4700</v>
      </c>
      <c r="H1182" s="15" t="s">
        <v>4700</v>
      </c>
      <c r="I1182" s="15" t="s">
        <v>4700</v>
      </c>
      <c r="J1182" s="15"/>
      <c r="K1182" s="15">
        <v>28</v>
      </c>
      <c r="L1182" s="15">
        <v>4</v>
      </c>
      <c r="M1182" s="15" t="s">
        <v>4722</v>
      </c>
      <c r="N1182" s="15" t="s">
        <v>4722</v>
      </c>
      <c r="O1182" s="15" t="s">
        <v>4722</v>
      </c>
      <c r="P1182" s="15"/>
      <c r="Q1182" s="15"/>
      <c r="R1182" s="15"/>
      <c r="S1182" s="15" t="s">
        <v>1632</v>
      </c>
      <c r="T1182" s="38">
        <v>9</v>
      </c>
      <c r="U1182" s="95"/>
      <c r="V1182" s="95"/>
      <c r="W1182" s="95"/>
      <c r="X1182" s="95"/>
      <c r="Y1182" s="95"/>
      <c r="Z1182" s="15"/>
      <c r="AA1182" s="15"/>
      <c r="AB1182" s="39">
        <f t="shared" si="92"/>
        <v>19</v>
      </c>
      <c r="AC1182" s="39">
        <f t="shared" si="93"/>
        <v>4</v>
      </c>
      <c r="AD1182" s="96" t="s">
        <v>4723</v>
      </c>
      <c r="AE1182" s="15" t="str">
        <f t="shared" si="95"/>
        <v/>
      </c>
      <c r="AF1182" s="39"/>
      <c r="AG1182" s="39" t="s">
        <v>1560</v>
      </c>
      <c r="AH1182" s="39" t="s">
        <v>1561</v>
      </c>
      <c r="AI1182" s="39" t="s">
        <v>1561</v>
      </c>
      <c r="AJ1182" s="39" t="s">
        <v>1561</v>
      </c>
      <c r="AK1182" s="39" t="s">
        <v>1561</v>
      </c>
      <c r="AL1182" s="15"/>
      <c r="AM1182" s="15"/>
      <c r="AN1182" s="15"/>
      <c r="AO1182" s="39"/>
      <c r="AP1182" s="89">
        <f t="shared" si="94"/>
        <v>0</v>
      </c>
      <c r="AQ1182" s="13" t="str">
        <f t="shared" si="96"/>
        <v>Soort bom/explosiefMijn</v>
      </c>
    </row>
    <row r="1183" spans="1:43" x14ac:dyDescent="0.25">
      <c r="A1183" s="15" t="s">
        <v>4698</v>
      </c>
      <c r="B1183" s="15" t="s">
        <v>1608</v>
      </c>
      <c r="C1183" s="15">
        <v>9</v>
      </c>
      <c r="D1183" s="15" t="s">
        <v>3816</v>
      </c>
      <c r="E1183" s="94">
        <v>200012011</v>
      </c>
      <c r="F1183" s="15">
        <v>200032831</v>
      </c>
      <c r="G1183" s="15" t="s">
        <v>4700</v>
      </c>
      <c r="H1183" s="15" t="s">
        <v>4700</v>
      </c>
      <c r="I1183" s="15" t="s">
        <v>4700</v>
      </c>
      <c r="J1183" s="15"/>
      <c r="K1183" s="15">
        <v>28</v>
      </c>
      <c r="L1183" s="15">
        <v>4</v>
      </c>
      <c r="M1183" s="15" t="s">
        <v>4724</v>
      </c>
      <c r="N1183" s="15" t="s">
        <v>4724</v>
      </c>
      <c r="O1183" s="15" t="s">
        <v>4724</v>
      </c>
      <c r="P1183" s="15"/>
      <c r="Q1183" s="15"/>
      <c r="R1183" s="15"/>
      <c r="S1183" s="15" t="s">
        <v>1632</v>
      </c>
      <c r="T1183" s="38">
        <v>9</v>
      </c>
      <c r="U1183" s="95"/>
      <c r="V1183" s="95"/>
      <c r="W1183" s="95"/>
      <c r="X1183" s="95"/>
      <c r="Y1183" s="95"/>
      <c r="Z1183" s="15"/>
      <c r="AA1183" s="15"/>
      <c r="AB1183" s="39">
        <f t="shared" si="92"/>
        <v>19</v>
      </c>
      <c r="AC1183" s="39">
        <f t="shared" si="93"/>
        <v>8</v>
      </c>
      <c r="AD1183" s="96" t="s">
        <v>4725</v>
      </c>
      <c r="AE1183" s="15" t="str">
        <f t="shared" si="95"/>
        <v/>
      </c>
      <c r="AF1183" s="39"/>
      <c r="AG1183" s="39" t="s">
        <v>1560</v>
      </c>
      <c r="AH1183" s="39" t="s">
        <v>1561</v>
      </c>
      <c r="AI1183" s="39" t="s">
        <v>1561</v>
      </c>
      <c r="AJ1183" s="39" t="s">
        <v>1561</v>
      </c>
      <c r="AK1183" s="39" t="s">
        <v>1561</v>
      </c>
      <c r="AL1183" s="15"/>
      <c r="AM1183" s="15"/>
      <c r="AN1183" s="15"/>
      <c r="AO1183" s="39"/>
      <c r="AP1183" s="89">
        <f t="shared" si="94"/>
        <v>0</v>
      </c>
      <c r="AQ1183" s="13" t="str">
        <f t="shared" si="96"/>
        <v>Soort bom/explosiefOnbekend</v>
      </c>
    </row>
    <row r="1184" spans="1:43" ht="45" x14ac:dyDescent="0.25">
      <c r="A1184" s="15" t="s">
        <v>4726</v>
      </c>
      <c r="B1184" s="15" t="s">
        <v>1628</v>
      </c>
      <c r="C1184" s="15">
        <v>1</v>
      </c>
      <c r="D1184" s="15" t="s">
        <v>4727</v>
      </c>
      <c r="E1184" s="94">
        <v>200000371</v>
      </c>
      <c r="F1184" s="15">
        <v>200000516</v>
      </c>
      <c r="G1184" s="15" t="s">
        <v>4728</v>
      </c>
      <c r="H1184" s="15" t="s">
        <v>4728</v>
      </c>
      <c r="I1184" s="15" t="s">
        <v>4728</v>
      </c>
      <c r="J1184" s="15"/>
      <c r="K1184" s="15"/>
      <c r="L1184" s="15"/>
      <c r="M1184" s="15" t="s">
        <v>4729</v>
      </c>
      <c r="N1184" s="15" t="s">
        <v>4729</v>
      </c>
      <c r="O1184" s="15" t="s">
        <v>4729</v>
      </c>
      <c r="P1184" s="15"/>
      <c r="Q1184" s="15"/>
      <c r="R1184" s="15"/>
      <c r="S1184" s="15"/>
      <c r="T1184" s="38"/>
      <c r="U1184" s="95"/>
      <c r="V1184" s="95"/>
      <c r="W1184" s="95"/>
      <c r="X1184" s="95" t="s">
        <v>4730</v>
      </c>
      <c r="Y1184" s="95"/>
      <c r="Z1184" s="15"/>
      <c r="AA1184" s="15"/>
      <c r="AB1184" s="39">
        <f t="shared" si="92"/>
        <v>9</v>
      </c>
      <c r="AC1184" s="39">
        <f t="shared" si="93"/>
        <v>7</v>
      </c>
      <c r="AD1184" s="96" t="s">
        <v>4731</v>
      </c>
      <c r="AE1184" s="15" t="str">
        <f t="shared" si="95"/>
        <v/>
      </c>
      <c r="AF1184" s="39"/>
      <c r="AG1184" s="39" t="s">
        <v>1560</v>
      </c>
      <c r="AH1184" s="39" t="s">
        <v>1561</v>
      </c>
      <c r="AI1184" s="39" t="s">
        <v>1561</v>
      </c>
      <c r="AJ1184" s="39" t="s">
        <v>1561</v>
      </c>
      <c r="AK1184" s="39" t="s">
        <v>1561</v>
      </c>
      <c r="AL1184" s="15"/>
      <c r="AM1184" s="15"/>
      <c r="AN1184" s="15"/>
      <c r="AO1184" s="39"/>
      <c r="AP1184" s="89">
        <f t="shared" si="94"/>
        <v>0</v>
      </c>
      <c r="AQ1184" s="13" t="str">
        <f t="shared" si="96"/>
        <v>Soort bosLoofbos</v>
      </c>
    </row>
    <row r="1185" spans="1:43" ht="45" x14ac:dyDescent="0.25">
      <c r="A1185" s="15" t="s">
        <v>4726</v>
      </c>
      <c r="B1185" s="15" t="s">
        <v>1628</v>
      </c>
      <c r="C1185" s="15">
        <v>2</v>
      </c>
      <c r="D1185" s="15" t="s">
        <v>4732</v>
      </c>
      <c r="E1185" s="94">
        <v>200000371</v>
      </c>
      <c r="F1185" s="15">
        <v>200000515</v>
      </c>
      <c r="G1185" s="15" t="s">
        <v>4728</v>
      </c>
      <c r="H1185" s="15" t="s">
        <v>4728</v>
      </c>
      <c r="I1185" s="15" t="s">
        <v>4728</v>
      </c>
      <c r="J1185" s="15"/>
      <c r="K1185" s="15"/>
      <c r="L1185" s="15"/>
      <c r="M1185" s="15" t="s">
        <v>4733</v>
      </c>
      <c r="N1185" s="15" t="s">
        <v>4733</v>
      </c>
      <c r="O1185" s="15" t="s">
        <v>4733</v>
      </c>
      <c r="P1185" s="15"/>
      <c r="Q1185" s="15"/>
      <c r="R1185" s="15"/>
      <c r="S1185" s="15"/>
      <c r="T1185" s="38"/>
      <c r="U1185" s="95"/>
      <c r="V1185" s="95"/>
      <c r="W1185" s="95"/>
      <c r="X1185" s="95" t="s">
        <v>4730</v>
      </c>
      <c r="Y1185" s="95"/>
      <c r="Z1185" s="15" t="s">
        <v>4730</v>
      </c>
      <c r="AA1185" s="15"/>
      <c r="AB1185" s="39">
        <f t="shared" si="92"/>
        <v>9</v>
      </c>
      <c r="AC1185" s="39">
        <f t="shared" si="93"/>
        <v>8</v>
      </c>
      <c r="AD1185" s="96" t="s">
        <v>4734</v>
      </c>
      <c r="AE1185" s="15" t="str">
        <f t="shared" si="95"/>
        <v/>
      </c>
      <c r="AF1185" s="39"/>
      <c r="AG1185" s="39" t="s">
        <v>1560</v>
      </c>
      <c r="AH1185" s="39" t="s">
        <v>1561</v>
      </c>
      <c r="AI1185" s="39" t="s">
        <v>1561</v>
      </c>
      <c r="AJ1185" s="39" t="s">
        <v>1561</v>
      </c>
      <c r="AK1185" s="39" t="s">
        <v>1561</v>
      </c>
      <c r="AL1185" s="15"/>
      <c r="AM1185" s="15"/>
      <c r="AN1185" s="15"/>
      <c r="AO1185" s="39"/>
      <c r="AP1185" s="89">
        <f t="shared" si="94"/>
        <v>0</v>
      </c>
      <c r="AQ1185" s="13" t="str">
        <f t="shared" si="96"/>
        <v>Soort bosNaaldbos</v>
      </c>
    </row>
    <row r="1186" spans="1:43" x14ac:dyDescent="0.25">
      <c r="A1186" s="10" t="s">
        <v>4735</v>
      </c>
      <c r="B1186" s="10" t="s">
        <v>1628</v>
      </c>
      <c r="C1186" s="10">
        <v>1</v>
      </c>
      <c r="D1186" s="10" t="s">
        <v>4736</v>
      </c>
      <c r="E1186" s="115">
        <v>200012012</v>
      </c>
      <c r="F1186" s="10">
        <v>200032832</v>
      </c>
      <c r="G1186" s="10" t="s">
        <v>4737</v>
      </c>
      <c r="H1186" s="10" t="s">
        <v>4737</v>
      </c>
      <c r="I1186" s="10" t="s">
        <v>4737</v>
      </c>
      <c r="J1186" s="10"/>
      <c r="K1186" s="10"/>
      <c r="L1186" s="10"/>
      <c r="M1186" s="10" t="s">
        <v>4738</v>
      </c>
      <c r="N1186" s="10" t="s">
        <v>4738</v>
      </c>
      <c r="O1186" s="10" t="s">
        <v>4738</v>
      </c>
      <c r="P1186" s="10"/>
      <c r="Q1186" s="10"/>
      <c r="R1186" s="10"/>
      <c r="S1186" s="10"/>
      <c r="T1186" s="116"/>
      <c r="U1186" s="117"/>
      <c r="V1186" s="117"/>
      <c r="W1186" s="117"/>
      <c r="X1186" s="117"/>
      <c r="Y1186" s="117"/>
      <c r="Z1186" s="10"/>
      <c r="AA1186" s="10"/>
      <c r="AB1186" s="39">
        <f t="shared" si="92"/>
        <v>20</v>
      </c>
      <c r="AC1186" s="118">
        <f t="shared" si="93"/>
        <v>14</v>
      </c>
      <c r="AD1186" s="119" t="s">
        <v>4739</v>
      </c>
      <c r="AE1186" s="10" t="str">
        <f t="shared" si="95"/>
        <v/>
      </c>
      <c r="AF1186" s="118"/>
      <c r="AG1186" s="118" t="s">
        <v>1560</v>
      </c>
      <c r="AH1186" s="118" t="s">
        <v>1561</v>
      </c>
      <c r="AI1186" s="118" t="s">
        <v>1561</v>
      </c>
      <c r="AJ1186" s="118" t="s">
        <v>1561</v>
      </c>
      <c r="AK1186" s="118" t="s">
        <v>1561</v>
      </c>
      <c r="AL1186" s="10"/>
      <c r="AM1186" s="10"/>
      <c r="AN1186" s="10" t="s">
        <v>12617</v>
      </c>
      <c r="AO1186" s="118" t="s">
        <v>12550</v>
      </c>
      <c r="AP1186" s="89">
        <f t="shared" si="94"/>
        <v>0</v>
      </c>
      <c r="AQ1186" s="13" t="str">
        <f t="shared" si="96"/>
        <v>Soort Br BeheerssystGasblussysteem</v>
      </c>
    </row>
    <row r="1187" spans="1:43" x14ac:dyDescent="0.25">
      <c r="A1187" s="10" t="s">
        <v>4735</v>
      </c>
      <c r="B1187" s="10" t="s">
        <v>1628</v>
      </c>
      <c r="C1187" s="10">
        <v>2</v>
      </c>
      <c r="D1187" s="10" t="s">
        <v>4740</v>
      </c>
      <c r="E1187" s="115">
        <v>200012012</v>
      </c>
      <c r="F1187" s="10">
        <v>200032833</v>
      </c>
      <c r="G1187" s="10" t="s">
        <v>4737</v>
      </c>
      <c r="H1187" s="10" t="s">
        <v>4737</v>
      </c>
      <c r="I1187" s="10" t="s">
        <v>4737</v>
      </c>
      <c r="J1187" s="10"/>
      <c r="K1187" s="10"/>
      <c r="L1187" s="10"/>
      <c r="M1187" s="10" t="s">
        <v>4741</v>
      </c>
      <c r="N1187" s="10" t="s">
        <v>4741</v>
      </c>
      <c r="O1187" s="10" t="s">
        <v>4741</v>
      </c>
      <c r="P1187" s="10"/>
      <c r="Q1187" s="10"/>
      <c r="R1187" s="10"/>
      <c r="S1187" s="10"/>
      <c r="T1187" s="116"/>
      <c r="U1187" s="117"/>
      <c r="V1187" s="117"/>
      <c r="W1187" s="117"/>
      <c r="X1187" s="117"/>
      <c r="Y1187" s="117"/>
      <c r="Z1187" s="10"/>
      <c r="AA1187" s="10"/>
      <c r="AB1187" s="39">
        <f t="shared" si="92"/>
        <v>20</v>
      </c>
      <c r="AC1187" s="118">
        <f t="shared" si="93"/>
        <v>18</v>
      </c>
      <c r="AD1187" s="119" t="s">
        <v>4742</v>
      </c>
      <c r="AE1187" s="10" t="str">
        <f t="shared" si="95"/>
        <v/>
      </c>
      <c r="AF1187" s="118"/>
      <c r="AG1187" s="118" t="s">
        <v>1560</v>
      </c>
      <c r="AH1187" s="118" t="s">
        <v>1561</v>
      </c>
      <c r="AI1187" s="118" t="s">
        <v>1561</v>
      </c>
      <c r="AJ1187" s="118" t="s">
        <v>1561</v>
      </c>
      <c r="AK1187" s="118" t="s">
        <v>1561</v>
      </c>
      <c r="AL1187" s="10"/>
      <c r="AM1187" s="10"/>
      <c r="AN1187" s="10" t="s">
        <v>12617</v>
      </c>
      <c r="AO1187" s="118" t="s">
        <v>12550</v>
      </c>
      <c r="AP1187" s="89">
        <f t="shared" si="94"/>
        <v>0</v>
      </c>
      <c r="AQ1187" s="13" t="str">
        <f t="shared" si="96"/>
        <v>Soort Br BeheerssystRook en warmte Afv</v>
      </c>
    </row>
    <row r="1188" spans="1:43" x14ac:dyDescent="0.25">
      <c r="A1188" s="10" t="s">
        <v>4735</v>
      </c>
      <c r="B1188" s="10" t="s">
        <v>1628</v>
      </c>
      <c r="C1188" s="10">
        <v>3</v>
      </c>
      <c r="D1188" s="10" t="s">
        <v>4743</v>
      </c>
      <c r="E1188" s="115">
        <v>200012012</v>
      </c>
      <c r="F1188" s="10">
        <v>200032834</v>
      </c>
      <c r="G1188" s="10" t="s">
        <v>4737</v>
      </c>
      <c r="H1188" s="10" t="s">
        <v>4737</v>
      </c>
      <c r="I1188" s="10" t="s">
        <v>4737</v>
      </c>
      <c r="J1188" s="10"/>
      <c r="K1188" s="10"/>
      <c r="L1188" s="10"/>
      <c r="M1188" s="10" t="s">
        <v>4744</v>
      </c>
      <c r="N1188" s="10" t="s">
        <v>4744</v>
      </c>
      <c r="O1188" s="10" t="s">
        <v>4744</v>
      </c>
      <c r="P1188" s="10"/>
      <c r="Q1188" s="10"/>
      <c r="R1188" s="10"/>
      <c r="S1188" s="10"/>
      <c r="T1188" s="116"/>
      <c r="U1188" s="117"/>
      <c r="V1188" s="117"/>
      <c r="W1188" s="117"/>
      <c r="X1188" s="117"/>
      <c r="Y1188" s="117"/>
      <c r="Z1188" s="10"/>
      <c r="AA1188" s="10"/>
      <c r="AB1188" s="39">
        <f t="shared" si="92"/>
        <v>20</v>
      </c>
      <c r="AC1188" s="118">
        <f t="shared" si="93"/>
        <v>17</v>
      </c>
      <c r="AD1188" s="119" t="s">
        <v>4745</v>
      </c>
      <c r="AE1188" s="10" t="str">
        <f t="shared" si="95"/>
        <v/>
      </c>
      <c r="AF1188" s="118"/>
      <c r="AG1188" s="118" t="s">
        <v>1560</v>
      </c>
      <c r="AH1188" s="118" t="s">
        <v>1561</v>
      </c>
      <c r="AI1188" s="118" t="s">
        <v>1561</v>
      </c>
      <c r="AJ1188" s="118" t="s">
        <v>1561</v>
      </c>
      <c r="AK1188" s="118" t="s">
        <v>1561</v>
      </c>
      <c r="AL1188" s="10"/>
      <c r="AM1188" s="10"/>
      <c r="AN1188" s="10" t="s">
        <v>12617</v>
      </c>
      <c r="AO1188" s="118" t="s">
        <v>12550</v>
      </c>
      <c r="AP1188" s="89">
        <f t="shared" si="94"/>
        <v>0</v>
      </c>
      <c r="AQ1188" s="13" t="str">
        <f t="shared" si="96"/>
        <v>Soort Br BeheerssystSchuimblussysteem</v>
      </c>
    </row>
    <row r="1189" spans="1:43" x14ac:dyDescent="0.25">
      <c r="A1189" s="10" t="s">
        <v>4735</v>
      </c>
      <c r="B1189" s="10" t="s">
        <v>1628</v>
      </c>
      <c r="C1189" s="10">
        <v>4</v>
      </c>
      <c r="D1189" s="10" t="s">
        <v>4746</v>
      </c>
      <c r="E1189" s="115">
        <v>200012012</v>
      </c>
      <c r="F1189" s="10">
        <v>200032835</v>
      </c>
      <c r="G1189" s="10" t="s">
        <v>4737</v>
      </c>
      <c r="H1189" s="10" t="s">
        <v>4737</v>
      </c>
      <c r="I1189" s="10" t="s">
        <v>4737</v>
      </c>
      <c r="J1189" s="10"/>
      <c r="K1189" s="10"/>
      <c r="L1189" s="10"/>
      <c r="M1189" s="10" t="s">
        <v>4747</v>
      </c>
      <c r="N1189" s="10" t="s">
        <v>4747</v>
      </c>
      <c r="O1189" s="10" t="s">
        <v>4747</v>
      </c>
      <c r="P1189" s="10"/>
      <c r="Q1189" s="10"/>
      <c r="R1189" s="10"/>
      <c r="S1189" s="10"/>
      <c r="T1189" s="116"/>
      <c r="U1189" s="117"/>
      <c r="V1189" s="117"/>
      <c r="W1189" s="117"/>
      <c r="X1189" s="117"/>
      <c r="Y1189" s="117"/>
      <c r="Z1189" s="10"/>
      <c r="AA1189" s="10"/>
      <c r="AB1189" s="39">
        <f t="shared" si="92"/>
        <v>20</v>
      </c>
      <c r="AC1189" s="118">
        <f t="shared" si="93"/>
        <v>9</v>
      </c>
      <c r="AD1189" s="119" t="s">
        <v>4748</v>
      </c>
      <c r="AE1189" s="10" t="str">
        <f t="shared" si="95"/>
        <v/>
      </c>
      <c r="AF1189" s="118"/>
      <c r="AG1189" s="118" t="s">
        <v>1560</v>
      </c>
      <c r="AH1189" s="118" t="s">
        <v>1561</v>
      </c>
      <c r="AI1189" s="118" t="s">
        <v>1561</v>
      </c>
      <c r="AJ1189" s="118" t="s">
        <v>1561</v>
      </c>
      <c r="AK1189" s="118" t="s">
        <v>1561</v>
      </c>
      <c r="AL1189" s="10"/>
      <c r="AM1189" s="10"/>
      <c r="AN1189" s="10" t="s">
        <v>12617</v>
      </c>
      <c r="AO1189" s="118" t="s">
        <v>12550</v>
      </c>
      <c r="AP1189" s="89">
        <f t="shared" si="94"/>
        <v>0</v>
      </c>
      <c r="AQ1189" s="13" t="str">
        <f t="shared" si="96"/>
        <v>Soort Br BeheerssystSprinkler</v>
      </c>
    </row>
    <row r="1190" spans="1:43" x14ac:dyDescent="0.25">
      <c r="A1190" s="10" t="s">
        <v>4735</v>
      </c>
      <c r="B1190" s="10" t="s">
        <v>1628</v>
      </c>
      <c r="C1190" s="10">
        <v>5</v>
      </c>
      <c r="D1190" s="10" t="s">
        <v>4749</v>
      </c>
      <c r="E1190" s="115">
        <v>200012012</v>
      </c>
      <c r="F1190" s="10">
        <v>200032836</v>
      </c>
      <c r="G1190" s="10" t="s">
        <v>4737</v>
      </c>
      <c r="H1190" s="10" t="s">
        <v>4737</v>
      </c>
      <c r="I1190" s="10" t="s">
        <v>4737</v>
      </c>
      <c r="J1190" s="10"/>
      <c r="K1190" s="10"/>
      <c r="L1190" s="10"/>
      <c r="M1190" s="10" t="s">
        <v>4750</v>
      </c>
      <c r="N1190" s="10" t="s">
        <v>4750</v>
      </c>
      <c r="O1190" s="10" t="s">
        <v>4750</v>
      </c>
      <c r="P1190" s="10"/>
      <c r="Q1190" s="10"/>
      <c r="R1190" s="10"/>
      <c r="S1190" s="10"/>
      <c r="T1190" s="116"/>
      <c r="U1190" s="117"/>
      <c r="V1190" s="117"/>
      <c r="W1190" s="117"/>
      <c r="X1190" s="117"/>
      <c r="Y1190" s="117"/>
      <c r="Z1190" s="10"/>
      <c r="AA1190" s="10"/>
      <c r="AB1190" s="39">
        <f t="shared" si="92"/>
        <v>20</v>
      </c>
      <c r="AC1190" s="118">
        <f t="shared" si="93"/>
        <v>9</v>
      </c>
      <c r="AD1190" s="119" t="s">
        <v>4751</v>
      </c>
      <c r="AE1190" s="10" t="str">
        <f t="shared" si="95"/>
        <v/>
      </c>
      <c r="AF1190" s="118"/>
      <c r="AG1190" s="118" t="s">
        <v>1560</v>
      </c>
      <c r="AH1190" s="118" t="s">
        <v>1561</v>
      </c>
      <c r="AI1190" s="118" t="s">
        <v>1561</v>
      </c>
      <c r="AJ1190" s="118" t="s">
        <v>1561</v>
      </c>
      <c r="AK1190" s="118" t="s">
        <v>1561</v>
      </c>
      <c r="AL1190" s="10"/>
      <c r="AM1190" s="10"/>
      <c r="AN1190" s="10" t="s">
        <v>12617</v>
      </c>
      <c r="AO1190" s="118" t="s">
        <v>12550</v>
      </c>
      <c r="AP1190" s="89">
        <f t="shared" si="94"/>
        <v>0</v>
      </c>
      <c r="AQ1190" s="13" t="str">
        <f t="shared" si="96"/>
        <v>Soort Br BeheerssystWatermist</v>
      </c>
    </row>
    <row r="1191" spans="1:43" x14ac:dyDescent="0.25">
      <c r="A1191" s="15" t="s">
        <v>4752</v>
      </c>
      <c r="B1191" s="15" t="s">
        <v>1628</v>
      </c>
      <c r="C1191" s="15">
        <v>1</v>
      </c>
      <c r="D1191" s="15" t="s">
        <v>4753</v>
      </c>
      <c r="E1191" s="94">
        <v>200005346</v>
      </c>
      <c r="F1191" s="15">
        <v>200005347</v>
      </c>
      <c r="G1191" s="15" t="s">
        <v>4754</v>
      </c>
      <c r="H1191" s="15" t="s">
        <v>4754</v>
      </c>
      <c r="I1191" s="15" t="s">
        <v>4754</v>
      </c>
      <c r="J1191" s="15"/>
      <c r="K1191" s="15">
        <v>92</v>
      </c>
      <c r="L1191" s="15"/>
      <c r="M1191" s="15" t="s">
        <v>4755</v>
      </c>
      <c r="N1191" s="15" t="s">
        <v>4755</v>
      </c>
      <c r="O1191" s="15" t="s">
        <v>4755</v>
      </c>
      <c r="P1191" s="15"/>
      <c r="Q1191" s="15"/>
      <c r="R1191" s="15"/>
      <c r="S1191" s="15"/>
      <c r="T1191" s="38"/>
      <c r="U1191" s="95"/>
      <c r="V1191" s="95"/>
      <c r="W1191" s="95"/>
      <c r="X1191" s="95"/>
      <c r="Y1191" s="95"/>
      <c r="Z1191" s="15"/>
      <c r="AA1191" s="15"/>
      <c r="AB1191" s="39">
        <f t="shared" si="92"/>
        <v>19</v>
      </c>
      <c r="AC1191" s="39">
        <f t="shared" si="93"/>
        <v>12</v>
      </c>
      <c r="AD1191" s="96" t="s">
        <v>4756</v>
      </c>
      <c r="AE1191" s="15" t="str">
        <f t="shared" si="95"/>
        <v>(Buitenopslag)</v>
      </c>
      <c r="AF1191" s="39"/>
      <c r="AG1191" s="39" t="s">
        <v>1560</v>
      </c>
      <c r="AH1191" s="39" t="s">
        <v>1561</v>
      </c>
      <c r="AI1191" s="39" t="s">
        <v>1561</v>
      </c>
      <c r="AJ1191" s="39" t="s">
        <v>1613</v>
      </c>
      <c r="AK1191" s="39" t="s">
        <v>1613</v>
      </c>
      <c r="AL1191" s="15"/>
      <c r="AM1191" s="15" t="s">
        <v>4753</v>
      </c>
      <c r="AN1191" s="15"/>
      <c r="AO1191" s="39"/>
      <c r="AP1191" s="89">
        <f t="shared" si="94"/>
        <v>12</v>
      </c>
      <c r="AQ1191" s="13" t="str">
        <f t="shared" si="96"/>
        <v>Soort Buit Br IndusBuitenopslag</v>
      </c>
    </row>
    <row r="1192" spans="1:43" x14ac:dyDescent="0.25">
      <c r="A1192" s="15" t="s">
        <v>4752</v>
      </c>
      <c r="B1192" s="15" t="s">
        <v>1628</v>
      </c>
      <c r="C1192" s="15">
        <v>2</v>
      </c>
      <c r="D1192" s="15" t="s">
        <v>4757</v>
      </c>
      <c r="E1192" s="94">
        <v>200005346</v>
      </c>
      <c r="F1192" s="15">
        <v>200005348</v>
      </c>
      <c r="G1192" s="15" t="s">
        <v>4754</v>
      </c>
      <c r="H1192" s="15" t="s">
        <v>4754</v>
      </c>
      <c r="I1192" s="15" t="s">
        <v>4754</v>
      </c>
      <c r="J1192" s="15"/>
      <c r="K1192" s="15">
        <v>92</v>
      </c>
      <c r="L1192" s="15"/>
      <c r="M1192" s="15" t="s">
        <v>4758</v>
      </c>
      <c r="N1192" s="15" t="s">
        <v>4758</v>
      </c>
      <c r="O1192" s="15" t="s">
        <v>4758</v>
      </c>
      <c r="P1192" s="15"/>
      <c r="Q1192" s="15"/>
      <c r="R1192" s="15"/>
      <c r="S1192" s="15"/>
      <c r="T1192" s="38"/>
      <c r="U1192" s="95"/>
      <c r="V1192" s="95"/>
      <c r="W1192" s="95"/>
      <c r="X1192" s="95"/>
      <c r="Y1192" s="95"/>
      <c r="Z1192" s="15"/>
      <c r="AA1192" s="15"/>
      <c r="AB1192" s="39">
        <f t="shared" si="92"/>
        <v>19</v>
      </c>
      <c r="AC1192" s="39">
        <f t="shared" si="93"/>
        <v>19</v>
      </c>
      <c r="AD1192" s="96" t="s">
        <v>4759</v>
      </c>
      <c r="AE1192" s="15" t="str">
        <f t="shared" si="95"/>
        <v>(Machine/Installatie)</v>
      </c>
      <c r="AF1192" s="39"/>
      <c r="AG1192" s="39" t="s">
        <v>1560</v>
      </c>
      <c r="AH1192" s="39" t="s">
        <v>1561</v>
      </c>
      <c r="AI1192" s="39" t="s">
        <v>1561</v>
      </c>
      <c r="AJ1192" s="39" t="s">
        <v>1613</v>
      </c>
      <c r="AK1192" s="39" t="s">
        <v>1613</v>
      </c>
      <c r="AL1192" s="15"/>
      <c r="AM1192" s="15" t="s">
        <v>4757</v>
      </c>
      <c r="AN1192" s="15"/>
      <c r="AO1192" s="39"/>
      <c r="AP1192" s="89">
        <f t="shared" si="94"/>
        <v>19</v>
      </c>
      <c r="AQ1192" s="13" t="str">
        <f t="shared" si="96"/>
        <v>Soort Buit Br IndusMachine/Installatie</v>
      </c>
    </row>
    <row r="1193" spans="1:43" x14ac:dyDescent="0.25">
      <c r="A1193" s="15" t="s">
        <v>4752</v>
      </c>
      <c r="B1193" s="15" t="s">
        <v>1628</v>
      </c>
      <c r="C1193" s="15">
        <v>3</v>
      </c>
      <c r="D1193" s="15" t="s">
        <v>4760</v>
      </c>
      <c r="E1193" s="94">
        <v>200005346</v>
      </c>
      <c r="F1193" s="15">
        <v>200005349</v>
      </c>
      <c r="G1193" s="15" t="s">
        <v>4754</v>
      </c>
      <c r="H1193" s="15" t="s">
        <v>4754</v>
      </c>
      <c r="I1193" s="15" t="s">
        <v>4754</v>
      </c>
      <c r="J1193" s="15"/>
      <c r="K1193" s="15">
        <v>92</v>
      </c>
      <c r="L1193" s="15"/>
      <c r="M1193" s="15" t="s">
        <v>4761</v>
      </c>
      <c r="N1193" s="15" t="s">
        <v>4761</v>
      </c>
      <c r="O1193" s="15" t="s">
        <v>4761</v>
      </c>
      <c r="P1193" s="15"/>
      <c r="Q1193" s="15"/>
      <c r="R1193" s="15"/>
      <c r="S1193" s="15"/>
      <c r="T1193" s="38"/>
      <c r="U1193" s="95"/>
      <c r="V1193" s="95"/>
      <c r="W1193" s="95"/>
      <c r="X1193" s="95"/>
      <c r="Y1193" s="95"/>
      <c r="Z1193" s="15"/>
      <c r="AA1193" s="15"/>
      <c r="AB1193" s="39">
        <f t="shared" si="92"/>
        <v>19</v>
      </c>
      <c r="AC1193" s="39">
        <f t="shared" si="93"/>
        <v>18</v>
      </c>
      <c r="AD1193" s="96" t="s">
        <v>4762</v>
      </c>
      <c r="AE1193" s="15" t="str">
        <f t="shared" si="95"/>
        <v>(Opslag brandb.vloeistof)</v>
      </c>
      <c r="AF1193" s="39"/>
      <c r="AG1193" s="39" t="s">
        <v>1560</v>
      </c>
      <c r="AH1193" s="39" t="s">
        <v>1561</v>
      </c>
      <c r="AI1193" s="39" t="s">
        <v>1561</v>
      </c>
      <c r="AJ1193" s="39" t="s">
        <v>1613</v>
      </c>
      <c r="AK1193" s="39" t="s">
        <v>1613</v>
      </c>
      <c r="AL1193" s="15"/>
      <c r="AM1193" s="99" t="s">
        <v>12125</v>
      </c>
      <c r="AN1193" s="15"/>
      <c r="AO1193" s="39"/>
      <c r="AP1193" s="89">
        <f t="shared" si="94"/>
        <v>23</v>
      </c>
      <c r="AQ1193" s="13" t="str">
        <f t="shared" si="96"/>
        <v>Soort Buit Br IndusOpsl. Brand Vloeis</v>
      </c>
    </row>
    <row r="1194" spans="1:43" x14ac:dyDescent="0.25">
      <c r="A1194" s="15" t="s">
        <v>4752</v>
      </c>
      <c r="B1194" s="15" t="s">
        <v>1628</v>
      </c>
      <c r="C1194" s="15">
        <v>4</v>
      </c>
      <c r="D1194" s="15" t="s">
        <v>4763</v>
      </c>
      <c r="E1194" s="94">
        <v>200005346</v>
      </c>
      <c r="F1194" s="15">
        <v>200005350</v>
      </c>
      <c r="G1194" s="15" t="s">
        <v>4754</v>
      </c>
      <c r="H1194" s="15" t="s">
        <v>4754</v>
      </c>
      <c r="I1194" s="15" t="s">
        <v>4754</v>
      </c>
      <c r="J1194" s="15"/>
      <c r="K1194" s="15">
        <v>92</v>
      </c>
      <c r="L1194" s="15"/>
      <c r="M1194" s="15" t="s">
        <v>4764</v>
      </c>
      <c r="N1194" s="15" t="s">
        <v>4764</v>
      </c>
      <c r="O1194" s="15" t="s">
        <v>4764</v>
      </c>
      <c r="P1194" s="15"/>
      <c r="Q1194" s="15"/>
      <c r="R1194" s="15"/>
      <c r="S1194" s="15"/>
      <c r="T1194" s="38"/>
      <c r="U1194" s="95"/>
      <c r="V1194" s="95"/>
      <c r="W1194" s="95"/>
      <c r="X1194" s="95"/>
      <c r="Y1194" s="95"/>
      <c r="Z1194" s="15"/>
      <c r="AA1194" s="15"/>
      <c r="AB1194" s="39">
        <f t="shared" si="92"/>
        <v>19</v>
      </c>
      <c r="AC1194" s="39">
        <f t="shared" si="93"/>
        <v>4</v>
      </c>
      <c r="AD1194" s="96" t="s">
        <v>4765</v>
      </c>
      <c r="AE1194" s="15" t="str">
        <f t="shared" si="95"/>
        <v>(Silo)</v>
      </c>
      <c r="AF1194" s="39"/>
      <c r="AG1194" s="39" t="s">
        <v>1560</v>
      </c>
      <c r="AH1194" s="39" t="s">
        <v>1561</v>
      </c>
      <c r="AI1194" s="39" t="s">
        <v>1561</v>
      </c>
      <c r="AJ1194" s="39" t="s">
        <v>1613</v>
      </c>
      <c r="AK1194" s="39" t="s">
        <v>1613</v>
      </c>
      <c r="AL1194" s="15"/>
      <c r="AM1194" s="15" t="s">
        <v>4763</v>
      </c>
      <c r="AN1194" s="15"/>
      <c r="AO1194" s="39"/>
      <c r="AP1194" s="89">
        <f t="shared" si="94"/>
        <v>4</v>
      </c>
      <c r="AQ1194" s="13" t="str">
        <f t="shared" si="96"/>
        <v>Soort Buit Br IndusSilo</v>
      </c>
    </row>
    <row r="1195" spans="1:43" x14ac:dyDescent="0.25">
      <c r="A1195" s="15" t="s">
        <v>4752</v>
      </c>
      <c r="B1195" s="15" t="s">
        <v>1628</v>
      </c>
      <c r="C1195" s="15">
        <v>5</v>
      </c>
      <c r="D1195" s="15" t="s">
        <v>4766</v>
      </c>
      <c r="E1195" s="94">
        <v>200005346</v>
      </c>
      <c r="F1195" s="15">
        <v>200040883</v>
      </c>
      <c r="G1195" s="15" t="s">
        <v>4754</v>
      </c>
      <c r="H1195" s="15" t="s">
        <v>4754</v>
      </c>
      <c r="I1195" s="15" t="s">
        <v>4754</v>
      </c>
      <c r="J1195" s="15"/>
      <c r="K1195" s="15">
        <v>92</v>
      </c>
      <c r="L1195" s="15"/>
      <c r="M1195" s="15" t="s">
        <v>4767</v>
      </c>
      <c r="N1195" s="15" t="s">
        <v>4767</v>
      </c>
      <c r="O1195" s="15" t="s">
        <v>4767</v>
      </c>
      <c r="P1195" s="15"/>
      <c r="Q1195" s="15"/>
      <c r="R1195" s="15"/>
      <c r="S1195" s="15"/>
      <c r="T1195" s="38"/>
      <c r="U1195" s="95"/>
      <c r="V1195" s="95" t="s">
        <v>4768</v>
      </c>
      <c r="W1195" s="95"/>
      <c r="X1195" s="95"/>
      <c r="Y1195" s="95"/>
      <c r="Z1195" s="15"/>
      <c r="AA1195" s="15"/>
      <c r="AB1195" s="39">
        <f t="shared" si="92"/>
        <v>19</v>
      </c>
      <c r="AC1195" s="39">
        <f t="shared" si="93"/>
        <v>4</v>
      </c>
      <c r="AD1195" s="96" t="s">
        <v>4769</v>
      </c>
      <c r="AE1195" s="15" t="str">
        <f t="shared" si="95"/>
        <v>(Tank)</v>
      </c>
      <c r="AF1195" s="39"/>
      <c r="AG1195" s="39" t="s">
        <v>1560</v>
      </c>
      <c r="AH1195" s="39" t="s">
        <v>1561</v>
      </c>
      <c r="AI1195" s="39" t="s">
        <v>1561</v>
      </c>
      <c r="AJ1195" s="39" t="s">
        <v>1613</v>
      </c>
      <c r="AK1195" s="39" t="s">
        <v>1613</v>
      </c>
      <c r="AL1195" s="15"/>
      <c r="AM1195" s="15" t="s">
        <v>4766</v>
      </c>
      <c r="AN1195" s="15"/>
      <c r="AO1195" s="39"/>
      <c r="AP1195" s="89">
        <f t="shared" si="94"/>
        <v>4</v>
      </c>
      <c r="AQ1195" s="13" t="str">
        <f t="shared" si="96"/>
        <v>Soort Buit Br IndusTank</v>
      </c>
    </row>
    <row r="1196" spans="1:43" ht="30" x14ac:dyDescent="0.25">
      <c r="A1196" s="15" t="s">
        <v>4752</v>
      </c>
      <c r="B1196" s="15" t="s">
        <v>1628</v>
      </c>
      <c r="C1196" s="15">
        <v>6</v>
      </c>
      <c r="D1196" s="15" t="s">
        <v>4770</v>
      </c>
      <c r="E1196" s="94">
        <v>200005346</v>
      </c>
      <c r="F1196" s="15">
        <v>200040884</v>
      </c>
      <c r="G1196" s="15" t="s">
        <v>4754</v>
      </c>
      <c r="H1196" s="15" t="s">
        <v>4754</v>
      </c>
      <c r="I1196" s="15" t="s">
        <v>4754</v>
      </c>
      <c r="J1196" s="15"/>
      <c r="K1196" s="15">
        <v>92</v>
      </c>
      <c r="L1196" s="15"/>
      <c r="M1196" s="15" t="s">
        <v>4771</v>
      </c>
      <c r="N1196" s="15" t="s">
        <v>4771</v>
      </c>
      <c r="O1196" s="15" t="s">
        <v>4771</v>
      </c>
      <c r="P1196" s="15"/>
      <c r="Q1196" s="15"/>
      <c r="R1196" s="15"/>
      <c r="S1196" s="15"/>
      <c r="T1196" s="38"/>
      <c r="U1196" s="95"/>
      <c r="V1196" s="95" t="s">
        <v>4772</v>
      </c>
      <c r="W1196" s="95"/>
      <c r="X1196" s="95"/>
      <c r="Y1196" s="95"/>
      <c r="Z1196" s="15"/>
      <c r="AA1196" s="15"/>
      <c r="AB1196" s="39">
        <f t="shared" si="92"/>
        <v>19</v>
      </c>
      <c r="AC1196" s="39">
        <f t="shared" si="93"/>
        <v>7</v>
      </c>
      <c r="AD1196" s="96" t="s">
        <v>4773</v>
      </c>
      <c r="AE1196" s="15" t="str">
        <f t="shared" si="95"/>
        <v>(Tankput)</v>
      </c>
      <c r="AF1196" s="39"/>
      <c r="AG1196" s="39" t="s">
        <v>1560</v>
      </c>
      <c r="AH1196" s="39" t="s">
        <v>1561</v>
      </c>
      <c r="AI1196" s="39" t="s">
        <v>1561</v>
      </c>
      <c r="AJ1196" s="39" t="s">
        <v>1613</v>
      </c>
      <c r="AK1196" s="39" t="s">
        <v>1613</v>
      </c>
      <c r="AL1196" s="15"/>
      <c r="AM1196" s="15" t="s">
        <v>4770</v>
      </c>
      <c r="AN1196" s="15"/>
      <c r="AO1196" s="39"/>
      <c r="AP1196" s="89">
        <f t="shared" si="94"/>
        <v>7</v>
      </c>
      <c r="AQ1196" s="13" t="str">
        <f t="shared" si="96"/>
        <v>Soort Buit Br IndusTankput</v>
      </c>
    </row>
    <row r="1197" spans="1:43" x14ac:dyDescent="0.25">
      <c r="A1197" s="15" t="s">
        <v>4774</v>
      </c>
      <c r="B1197" s="15" t="s">
        <v>1628</v>
      </c>
      <c r="C1197" s="15">
        <v>1</v>
      </c>
      <c r="D1197" s="15" t="s">
        <v>4775</v>
      </c>
      <c r="E1197" s="94">
        <v>200000373</v>
      </c>
      <c r="F1197" s="15">
        <v>200000682</v>
      </c>
      <c r="G1197" s="15" t="s">
        <v>4776</v>
      </c>
      <c r="H1197" s="15" t="s">
        <v>4776</v>
      </c>
      <c r="I1197" s="15" t="s">
        <v>4776</v>
      </c>
      <c r="J1197" s="15"/>
      <c r="K1197" s="15"/>
      <c r="L1197" s="15"/>
      <c r="M1197" s="15" t="s">
        <v>4777</v>
      </c>
      <c r="N1197" s="15" t="s">
        <v>4777</v>
      </c>
      <c r="O1197" s="15" t="s">
        <v>4777</v>
      </c>
      <c r="P1197" s="15"/>
      <c r="Q1197" s="15"/>
      <c r="R1197" s="15"/>
      <c r="S1197" s="15"/>
      <c r="T1197" s="38"/>
      <c r="U1197" s="95"/>
      <c r="V1197" s="95"/>
      <c r="W1197" s="95"/>
      <c r="X1197" s="95"/>
      <c r="Y1197" s="95"/>
      <c r="Z1197" s="15"/>
      <c r="AA1197" s="15"/>
      <c r="AB1197" s="39">
        <f t="shared" si="92"/>
        <v>15</v>
      </c>
      <c r="AC1197" s="39">
        <f t="shared" si="93"/>
        <v>14</v>
      </c>
      <c r="AD1197" s="96" t="s">
        <v>4778</v>
      </c>
      <c r="AE1197" s="15" t="str">
        <f t="shared" si="95"/>
        <v/>
      </c>
      <c r="AF1197" s="39"/>
      <c r="AG1197" s="39" t="s">
        <v>1560</v>
      </c>
      <c r="AH1197" s="39" t="s">
        <v>1561</v>
      </c>
      <c r="AI1197" s="39" t="s">
        <v>1561</v>
      </c>
      <c r="AJ1197" s="39" t="s">
        <v>1561</v>
      </c>
      <c r="AK1197" s="39" t="s">
        <v>1561</v>
      </c>
      <c r="AL1197" s="15"/>
      <c r="AM1197" s="15"/>
      <c r="AN1197" s="15"/>
      <c r="AO1197" s="39"/>
      <c r="AP1197" s="89">
        <f t="shared" si="94"/>
        <v>0</v>
      </c>
      <c r="AQ1197" s="13" t="str">
        <f t="shared" si="96"/>
        <v>Soort containerAfvalcontainer</v>
      </c>
    </row>
    <row r="1198" spans="1:43" x14ac:dyDescent="0.25">
      <c r="A1198" s="15" t="s">
        <v>4774</v>
      </c>
      <c r="B1198" s="15" t="s">
        <v>1628</v>
      </c>
      <c r="C1198" s="15">
        <v>2</v>
      </c>
      <c r="D1198" s="15" t="s">
        <v>4779</v>
      </c>
      <c r="E1198" s="94">
        <v>200000373</v>
      </c>
      <c r="F1198" s="15">
        <v>200000683</v>
      </c>
      <c r="G1198" s="15" t="s">
        <v>4776</v>
      </c>
      <c r="H1198" s="15" t="s">
        <v>4776</v>
      </c>
      <c r="I1198" s="15" t="s">
        <v>4776</v>
      </c>
      <c r="J1198" s="15"/>
      <c r="K1198" s="15"/>
      <c r="L1198" s="15"/>
      <c r="M1198" s="15" t="s">
        <v>4780</v>
      </c>
      <c r="N1198" s="15" t="s">
        <v>4780</v>
      </c>
      <c r="O1198" s="15" t="s">
        <v>4780</v>
      </c>
      <c r="P1198" s="15"/>
      <c r="Q1198" s="15"/>
      <c r="R1198" s="15"/>
      <c r="S1198" s="15"/>
      <c r="T1198" s="38"/>
      <c r="U1198" s="95"/>
      <c r="V1198" s="95"/>
      <c r="W1198" s="95"/>
      <c r="X1198" s="95"/>
      <c r="Y1198" s="95"/>
      <c r="Z1198" s="15"/>
      <c r="AA1198" s="15"/>
      <c r="AB1198" s="39">
        <f t="shared" si="92"/>
        <v>15</v>
      </c>
      <c r="AC1198" s="39">
        <f t="shared" si="93"/>
        <v>13</v>
      </c>
      <c r="AD1198" s="96" t="s">
        <v>4781</v>
      </c>
      <c r="AE1198" s="15" t="str">
        <f t="shared" si="95"/>
        <v/>
      </c>
      <c r="AF1198" s="39"/>
      <c r="AG1198" s="39" t="s">
        <v>1560</v>
      </c>
      <c r="AH1198" s="39" t="s">
        <v>1561</v>
      </c>
      <c r="AI1198" s="39" t="s">
        <v>1561</v>
      </c>
      <c r="AJ1198" s="39" t="s">
        <v>1561</v>
      </c>
      <c r="AK1198" s="39" t="s">
        <v>1561</v>
      </c>
      <c r="AL1198" s="15"/>
      <c r="AM1198" s="15"/>
      <c r="AN1198" s="15"/>
      <c r="AO1198" s="39"/>
      <c r="AP1198" s="89">
        <f t="shared" si="94"/>
        <v>0</v>
      </c>
      <c r="AQ1198" s="13" t="str">
        <f t="shared" si="96"/>
        <v>Soort containerBouwcontainer</v>
      </c>
    </row>
    <row r="1199" spans="1:43" x14ac:dyDescent="0.25">
      <c r="A1199" s="15" t="s">
        <v>4774</v>
      </c>
      <c r="B1199" s="15" t="s">
        <v>1628</v>
      </c>
      <c r="C1199" s="15">
        <v>3</v>
      </c>
      <c r="D1199" s="15" t="s">
        <v>4782</v>
      </c>
      <c r="E1199" s="94">
        <v>200000373</v>
      </c>
      <c r="F1199" s="15">
        <v>200000684</v>
      </c>
      <c r="G1199" s="15" t="s">
        <v>4776</v>
      </c>
      <c r="H1199" s="15" t="s">
        <v>4776</v>
      </c>
      <c r="I1199" s="15" t="s">
        <v>4776</v>
      </c>
      <c r="J1199" s="15"/>
      <c r="K1199" s="15"/>
      <c r="L1199" s="15"/>
      <c r="M1199" s="15" t="s">
        <v>4783</v>
      </c>
      <c r="N1199" s="15" t="s">
        <v>4783</v>
      </c>
      <c r="O1199" s="15" t="s">
        <v>4783</v>
      </c>
      <c r="P1199" s="15"/>
      <c r="Q1199" s="15"/>
      <c r="R1199" s="15"/>
      <c r="S1199" s="15"/>
      <c r="T1199" s="38"/>
      <c r="U1199" s="95"/>
      <c r="V1199" s="95"/>
      <c r="W1199" s="95"/>
      <c r="X1199" s="95"/>
      <c r="Y1199" s="95"/>
      <c r="Z1199" s="15"/>
      <c r="AA1199" s="15"/>
      <c r="AB1199" s="39">
        <f t="shared" si="92"/>
        <v>15</v>
      </c>
      <c r="AC1199" s="39">
        <f t="shared" si="93"/>
        <v>7</v>
      </c>
      <c r="AD1199" s="96" t="s">
        <v>4784</v>
      </c>
      <c r="AE1199" s="15" t="str">
        <f t="shared" si="95"/>
        <v/>
      </c>
      <c r="AF1199" s="39"/>
      <c r="AG1199" s="39" t="s">
        <v>1560</v>
      </c>
      <c r="AH1199" s="39" t="s">
        <v>1561</v>
      </c>
      <c r="AI1199" s="39" t="s">
        <v>1561</v>
      </c>
      <c r="AJ1199" s="39" t="s">
        <v>1561</v>
      </c>
      <c r="AK1199" s="39" t="s">
        <v>1561</v>
      </c>
      <c r="AL1199" s="15"/>
      <c r="AM1199" s="15"/>
      <c r="AN1199" s="15"/>
      <c r="AO1199" s="39"/>
      <c r="AP1199" s="89">
        <f t="shared" si="94"/>
        <v>0</v>
      </c>
      <c r="AQ1199" s="13" t="str">
        <f t="shared" si="96"/>
        <v>Soort containerGlasbak</v>
      </c>
    </row>
    <row r="1200" spans="1:43" x14ac:dyDescent="0.25">
      <c r="A1200" s="15" t="s">
        <v>4774</v>
      </c>
      <c r="B1200" s="15" t="s">
        <v>1628</v>
      </c>
      <c r="C1200" s="15">
        <v>4</v>
      </c>
      <c r="D1200" s="15" t="s">
        <v>4785</v>
      </c>
      <c r="E1200" s="94">
        <v>200000373</v>
      </c>
      <c r="F1200" s="15">
        <v>200032839</v>
      </c>
      <c r="G1200" s="15" t="s">
        <v>4776</v>
      </c>
      <c r="H1200" s="15" t="s">
        <v>4776</v>
      </c>
      <c r="I1200" s="15" t="s">
        <v>4776</v>
      </c>
      <c r="J1200" s="15"/>
      <c r="K1200" s="15"/>
      <c r="L1200" s="15"/>
      <c r="M1200" s="15" t="s">
        <v>4786</v>
      </c>
      <c r="N1200" s="15" t="s">
        <v>4786</v>
      </c>
      <c r="O1200" s="15" t="s">
        <v>4786</v>
      </c>
      <c r="P1200" s="15"/>
      <c r="Q1200" s="15"/>
      <c r="R1200" s="15"/>
      <c r="S1200" s="15"/>
      <c r="T1200" s="38"/>
      <c r="U1200" s="95"/>
      <c r="V1200" s="95"/>
      <c r="W1200" s="95"/>
      <c r="X1200" s="95"/>
      <c r="Y1200" s="95"/>
      <c r="Z1200" s="15"/>
      <c r="AA1200" s="15"/>
      <c r="AB1200" s="39">
        <f t="shared" si="92"/>
        <v>15</v>
      </c>
      <c r="AC1200" s="39">
        <f t="shared" si="93"/>
        <v>16</v>
      </c>
      <c r="AD1200" s="96" t="s">
        <v>4787</v>
      </c>
      <c r="AE1200" s="15" t="str">
        <f t="shared" si="95"/>
        <v/>
      </c>
      <c r="AF1200" s="39"/>
      <c r="AG1200" s="39" t="s">
        <v>1560</v>
      </c>
      <c r="AH1200" s="39" t="s">
        <v>1561</v>
      </c>
      <c r="AI1200" s="39" t="s">
        <v>1561</v>
      </c>
      <c r="AJ1200" s="39" t="s">
        <v>1561</v>
      </c>
      <c r="AK1200" s="39" t="s">
        <v>1561</v>
      </c>
      <c r="AL1200" s="15"/>
      <c r="AM1200" s="15"/>
      <c r="AN1200" s="15"/>
      <c r="AO1200" s="39"/>
      <c r="AP1200" s="89">
        <f t="shared" si="94"/>
        <v>0</v>
      </c>
      <c r="AQ1200" s="13" t="str">
        <f t="shared" si="96"/>
        <v>Soort containerKledingcontainer</v>
      </c>
    </row>
    <row r="1201" spans="1:43" x14ac:dyDescent="0.25">
      <c r="A1201" s="15" t="s">
        <v>4774</v>
      </c>
      <c r="B1201" s="15" t="s">
        <v>1628</v>
      </c>
      <c r="C1201" s="15">
        <v>5</v>
      </c>
      <c r="D1201" s="15" t="s">
        <v>4788</v>
      </c>
      <c r="E1201" s="94">
        <v>200000373</v>
      </c>
      <c r="F1201" s="15">
        <v>200000686</v>
      </c>
      <c r="G1201" s="15" t="s">
        <v>4776</v>
      </c>
      <c r="H1201" s="15" t="s">
        <v>4776</v>
      </c>
      <c r="I1201" s="15" t="s">
        <v>4776</v>
      </c>
      <c r="J1201" s="15"/>
      <c r="K1201" s="15"/>
      <c r="L1201" s="15"/>
      <c r="M1201" s="15" t="s">
        <v>4789</v>
      </c>
      <c r="N1201" s="15" t="s">
        <v>4789</v>
      </c>
      <c r="O1201" s="15" t="s">
        <v>4789</v>
      </c>
      <c r="P1201" s="15"/>
      <c r="Q1201" s="15"/>
      <c r="R1201" s="15"/>
      <c r="S1201" s="15"/>
      <c r="T1201" s="38"/>
      <c r="U1201" s="95"/>
      <c r="V1201" s="95"/>
      <c r="W1201" s="95"/>
      <c r="X1201" s="95"/>
      <c r="Y1201" s="95"/>
      <c r="Z1201" s="15"/>
      <c r="AA1201" s="15"/>
      <c r="AB1201" s="39">
        <f t="shared" si="92"/>
        <v>15</v>
      </c>
      <c r="AC1201" s="39">
        <f t="shared" si="93"/>
        <v>15</v>
      </c>
      <c r="AD1201" s="96" t="s">
        <v>4790</v>
      </c>
      <c r="AE1201" s="15" t="str">
        <f t="shared" si="95"/>
        <v/>
      </c>
      <c r="AF1201" s="39"/>
      <c r="AG1201" s="39" t="s">
        <v>1560</v>
      </c>
      <c r="AH1201" s="39" t="s">
        <v>1561</v>
      </c>
      <c r="AI1201" s="39" t="s">
        <v>1561</v>
      </c>
      <c r="AJ1201" s="39" t="s">
        <v>1561</v>
      </c>
      <c r="AK1201" s="39" t="s">
        <v>1561</v>
      </c>
      <c r="AL1201" s="15"/>
      <c r="AM1201" s="15"/>
      <c r="AN1201" s="15"/>
      <c r="AO1201" s="39"/>
      <c r="AP1201" s="89">
        <f t="shared" si="94"/>
        <v>0</v>
      </c>
      <c r="AQ1201" s="13" t="str">
        <f t="shared" si="96"/>
        <v>Soort containerPapiercontainer</v>
      </c>
    </row>
    <row r="1202" spans="1:43" ht="45" x14ac:dyDescent="0.25">
      <c r="A1202" s="15" t="s">
        <v>4791</v>
      </c>
      <c r="B1202" s="15" t="s">
        <v>1628</v>
      </c>
      <c r="C1202" s="15">
        <v>1</v>
      </c>
      <c r="D1202" s="38" t="s">
        <v>4792</v>
      </c>
      <c r="E1202" s="94">
        <v>200012618</v>
      </c>
      <c r="F1202" s="15">
        <v>200040885</v>
      </c>
      <c r="G1202" s="15" t="s">
        <v>4793</v>
      </c>
      <c r="H1202" s="15" t="s">
        <v>4793</v>
      </c>
      <c r="I1202" s="15" t="s">
        <v>4793</v>
      </c>
      <c r="J1202" s="15"/>
      <c r="K1202" s="15"/>
      <c r="L1202" s="15"/>
      <c r="M1202" s="15" t="s">
        <v>4794</v>
      </c>
      <c r="N1202" s="15" t="s">
        <v>4794</v>
      </c>
      <c r="O1202" s="15" t="s">
        <v>4794</v>
      </c>
      <c r="P1202" s="15"/>
      <c r="Q1202" s="15"/>
      <c r="R1202" s="15"/>
      <c r="S1202" s="15"/>
      <c r="T1202" s="38"/>
      <c r="U1202" s="95"/>
      <c r="V1202" s="95" t="s">
        <v>4795</v>
      </c>
      <c r="W1202" s="95"/>
      <c r="X1202" s="95"/>
      <c r="Y1202" s="95"/>
      <c r="Z1202" s="15"/>
      <c r="AA1202" s="15"/>
      <c r="AB1202" s="39">
        <f t="shared" si="92"/>
        <v>14</v>
      </c>
      <c r="AC1202" s="39">
        <f t="shared" si="93"/>
        <v>14</v>
      </c>
      <c r="AD1202" s="96" t="s">
        <v>4796</v>
      </c>
      <c r="AE1202" s="15" t="str">
        <f t="shared" si="95"/>
        <v/>
      </c>
      <c r="AF1202" s="39"/>
      <c r="AG1202" s="39" t="s">
        <v>1560</v>
      </c>
      <c r="AH1202" s="39" t="s">
        <v>1561</v>
      </c>
      <c r="AI1202" s="39" t="s">
        <v>1561</v>
      </c>
      <c r="AJ1202" s="39" t="s">
        <v>1561</v>
      </c>
      <c r="AK1202" s="39" t="s">
        <v>1561</v>
      </c>
      <c r="AL1202" s="15"/>
      <c r="AM1202" s="15"/>
      <c r="AN1202" s="15"/>
      <c r="AO1202" s="39"/>
      <c r="AP1202" s="89">
        <f t="shared" si="94"/>
        <v>0</v>
      </c>
      <c r="AQ1202" s="13" t="str">
        <f t="shared" si="96"/>
        <v>Soort detectieBeheerssysteem</v>
      </c>
    </row>
    <row r="1203" spans="1:43" ht="30" x14ac:dyDescent="0.25">
      <c r="A1203" s="15" t="s">
        <v>4791</v>
      </c>
      <c r="B1203" s="15" t="s">
        <v>1628</v>
      </c>
      <c r="C1203" s="15">
        <v>2</v>
      </c>
      <c r="D1203" s="15" t="s">
        <v>4797</v>
      </c>
      <c r="E1203" s="94">
        <v>200012618</v>
      </c>
      <c r="F1203" s="15">
        <v>200040886</v>
      </c>
      <c r="G1203" s="15" t="s">
        <v>4793</v>
      </c>
      <c r="H1203" s="15" t="s">
        <v>4793</v>
      </c>
      <c r="I1203" s="15" t="s">
        <v>4793</v>
      </c>
      <c r="J1203" s="15"/>
      <c r="K1203" s="15"/>
      <c r="L1203" s="15"/>
      <c r="M1203" s="15" t="s">
        <v>4798</v>
      </c>
      <c r="N1203" s="15" t="s">
        <v>4798</v>
      </c>
      <c r="O1203" s="15" t="s">
        <v>4798</v>
      </c>
      <c r="P1203" s="15"/>
      <c r="Q1203" s="15"/>
      <c r="R1203" s="15"/>
      <c r="S1203" s="15"/>
      <c r="T1203" s="38"/>
      <c r="U1203" s="95"/>
      <c r="V1203" s="95" t="s">
        <v>4799</v>
      </c>
      <c r="W1203" s="95"/>
      <c r="X1203" s="95"/>
      <c r="Y1203" s="95"/>
      <c r="Z1203" s="15"/>
      <c r="AA1203" s="15"/>
      <c r="AB1203" s="39">
        <f t="shared" si="92"/>
        <v>14</v>
      </c>
      <c r="AC1203" s="39">
        <f t="shared" si="93"/>
        <v>8</v>
      </c>
      <c r="AD1203" s="96" t="s">
        <v>4800</v>
      </c>
      <c r="AE1203" s="15" t="str">
        <f t="shared" si="95"/>
        <v/>
      </c>
      <c r="AF1203" s="39"/>
      <c r="AG1203" s="39" t="s">
        <v>1560</v>
      </c>
      <c r="AH1203" s="39" t="s">
        <v>1561</v>
      </c>
      <c r="AI1203" s="39" t="s">
        <v>1561</v>
      </c>
      <c r="AJ1203" s="39" t="s">
        <v>1561</v>
      </c>
      <c r="AK1203" s="39" t="s">
        <v>1561</v>
      </c>
      <c r="AL1203" s="15"/>
      <c r="AM1203" s="15"/>
      <c r="AN1203" s="15"/>
      <c r="AO1203" s="39"/>
      <c r="AP1203" s="89">
        <f t="shared" si="94"/>
        <v>0</v>
      </c>
      <c r="AQ1203" s="13" t="str">
        <f t="shared" si="96"/>
        <v>Soort detectieDrukknop</v>
      </c>
    </row>
    <row r="1204" spans="1:43" ht="30" x14ac:dyDescent="0.25">
      <c r="A1204" s="15" t="s">
        <v>4791</v>
      </c>
      <c r="B1204" s="15" t="s">
        <v>1628</v>
      </c>
      <c r="C1204" s="15">
        <v>3</v>
      </c>
      <c r="D1204" s="15" t="s">
        <v>4736</v>
      </c>
      <c r="E1204" s="94">
        <v>200012618</v>
      </c>
      <c r="F1204" s="15">
        <v>200040887</v>
      </c>
      <c r="G1204" s="15" t="s">
        <v>4793</v>
      </c>
      <c r="H1204" s="15" t="s">
        <v>4793</v>
      </c>
      <c r="I1204" s="15" t="s">
        <v>4793</v>
      </c>
      <c r="J1204" s="15"/>
      <c r="K1204" s="15"/>
      <c r="L1204" s="15"/>
      <c r="M1204" s="15" t="s">
        <v>4801</v>
      </c>
      <c r="N1204" s="15" t="s">
        <v>4801</v>
      </c>
      <c r="O1204" s="15" t="s">
        <v>4801</v>
      </c>
      <c r="P1204" s="15"/>
      <c r="Q1204" s="15"/>
      <c r="R1204" s="15"/>
      <c r="S1204" s="15"/>
      <c r="T1204" s="38"/>
      <c r="U1204" s="95"/>
      <c r="V1204" s="95" t="s">
        <v>4802</v>
      </c>
      <c r="W1204" s="95"/>
      <c r="X1204" s="95"/>
      <c r="Y1204" s="95"/>
      <c r="Z1204" s="15"/>
      <c r="AA1204" s="15"/>
      <c r="AB1204" s="39">
        <f t="shared" si="92"/>
        <v>14</v>
      </c>
      <c r="AC1204" s="39">
        <f t="shared" si="93"/>
        <v>14</v>
      </c>
      <c r="AD1204" s="96" t="s">
        <v>4803</v>
      </c>
      <c r="AE1204" s="15" t="str">
        <f t="shared" si="95"/>
        <v/>
      </c>
      <c r="AF1204" s="39"/>
      <c r="AG1204" s="39" t="s">
        <v>1560</v>
      </c>
      <c r="AH1204" s="39" t="s">
        <v>1561</v>
      </c>
      <c r="AI1204" s="39" t="s">
        <v>1561</v>
      </c>
      <c r="AJ1204" s="39" t="s">
        <v>1561</v>
      </c>
      <c r="AK1204" s="39" t="s">
        <v>1561</v>
      </c>
      <c r="AL1204" s="15"/>
      <c r="AM1204" s="15"/>
      <c r="AN1204" s="15"/>
      <c r="AO1204" s="39"/>
      <c r="AP1204" s="89">
        <f t="shared" si="94"/>
        <v>0</v>
      </c>
      <c r="AQ1204" s="13" t="str">
        <f t="shared" si="96"/>
        <v>Soort detectieGasblussysteem</v>
      </c>
    </row>
    <row r="1205" spans="1:43" ht="30" x14ac:dyDescent="0.25">
      <c r="A1205" s="15" t="s">
        <v>4791</v>
      </c>
      <c r="B1205" s="15" t="s">
        <v>1628</v>
      </c>
      <c r="C1205" s="15">
        <v>4</v>
      </c>
      <c r="D1205" s="15" t="s">
        <v>4804</v>
      </c>
      <c r="E1205" s="94">
        <v>200012618</v>
      </c>
      <c r="F1205" s="15">
        <v>200040888</v>
      </c>
      <c r="G1205" s="15" t="s">
        <v>4793</v>
      </c>
      <c r="H1205" s="15" t="s">
        <v>4793</v>
      </c>
      <c r="I1205" s="15" t="s">
        <v>4793</v>
      </c>
      <c r="J1205" s="15"/>
      <c r="K1205" s="15"/>
      <c r="L1205" s="15"/>
      <c r="M1205" s="15" t="s">
        <v>4805</v>
      </c>
      <c r="N1205" s="15" t="s">
        <v>4805</v>
      </c>
      <c r="O1205" s="15" t="s">
        <v>4805</v>
      </c>
      <c r="P1205" s="15"/>
      <c r="Q1205" s="15"/>
      <c r="R1205" s="15"/>
      <c r="S1205" s="15"/>
      <c r="T1205" s="38"/>
      <c r="U1205" s="95"/>
      <c r="V1205" s="95" t="s">
        <v>4806</v>
      </c>
      <c r="W1205" s="95"/>
      <c r="X1205" s="95"/>
      <c r="Y1205" s="95"/>
      <c r="Z1205" s="15"/>
      <c r="AA1205" s="15"/>
      <c r="AB1205" s="39">
        <f t="shared" si="92"/>
        <v>14</v>
      </c>
      <c r="AC1205" s="39">
        <f t="shared" si="93"/>
        <v>16</v>
      </c>
      <c r="AD1205" s="96" t="s">
        <v>4807</v>
      </c>
      <c r="AE1205" s="15" t="str">
        <f t="shared" si="95"/>
        <v/>
      </c>
      <c r="AF1205" s="39"/>
      <c r="AG1205" s="39" t="s">
        <v>1560</v>
      </c>
      <c r="AH1205" s="39" t="s">
        <v>1561</v>
      </c>
      <c r="AI1205" s="39" t="s">
        <v>1561</v>
      </c>
      <c r="AJ1205" s="39" t="s">
        <v>1561</v>
      </c>
      <c r="AK1205" s="39" t="s">
        <v>1561</v>
      </c>
      <c r="AL1205" s="15"/>
      <c r="AM1205" s="15"/>
      <c r="AN1205" s="15"/>
      <c r="AO1205" s="39"/>
      <c r="AP1205" s="89">
        <f t="shared" si="94"/>
        <v>0</v>
      </c>
      <c r="AQ1205" s="13" t="str">
        <f t="shared" si="96"/>
        <v>Soort detectieGevaarlijke stof</v>
      </c>
    </row>
    <row r="1206" spans="1:43" ht="30" x14ac:dyDescent="0.25">
      <c r="A1206" s="15" t="s">
        <v>4791</v>
      </c>
      <c r="B1206" s="15" t="s">
        <v>1628</v>
      </c>
      <c r="C1206" s="15">
        <v>5</v>
      </c>
      <c r="D1206" s="15" t="s">
        <v>4808</v>
      </c>
      <c r="E1206" s="94">
        <v>200012618</v>
      </c>
      <c r="F1206" s="15">
        <v>200040889</v>
      </c>
      <c r="G1206" s="15" t="s">
        <v>4793</v>
      </c>
      <c r="H1206" s="15" t="s">
        <v>4793</v>
      </c>
      <c r="I1206" s="15" t="s">
        <v>4793</v>
      </c>
      <c r="J1206" s="15"/>
      <c r="K1206" s="15"/>
      <c r="L1206" s="15"/>
      <c r="M1206" s="15" t="s">
        <v>4809</v>
      </c>
      <c r="N1206" s="15" t="s">
        <v>4809</v>
      </c>
      <c r="O1206" s="15" t="s">
        <v>4809</v>
      </c>
      <c r="P1206" s="15"/>
      <c r="Q1206" s="15"/>
      <c r="R1206" s="15"/>
      <c r="S1206" s="15"/>
      <c r="T1206" s="38"/>
      <c r="U1206" s="95"/>
      <c r="V1206" s="95" t="s">
        <v>4810</v>
      </c>
      <c r="W1206" s="95"/>
      <c r="X1206" s="95"/>
      <c r="Y1206" s="95"/>
      <c r="Z1206" s="15"/>
      <c r="AA1206" s="15"/>
      <c r="AB1206" s="39">
        <f t="shared" si="92"/>
        <v>14</v>
      </c>
      <c r="AC1206" s="39">
        <f t="shared" si="93"/>
        <v>4</v>
      </c>
      <c r="AD1206" s="96" t="s">
        <v>4811</v>
      </c>
      <c r="AE1206" s="15" t="str">
        <f t="shared" si="95"/>
        <v/>
      </c>
      <c r="AF1206" s="39"/>
      <c r="AG1206" s="39" t="s">
        <v>1560</v>
      </c>
      <c r="AH1206" s="39" t="s">
        <v>1561</v>
      </c>
      <c r="AI1206" s="39" t="s">
        <v>1561</v>
      </c>
      <c r="AJ1206" s="39" t="s">
        <v>1561</v>
      </c>
      <c r="AK1206" s="39" t="s">
        <v>1561</v>
      </c>
      <c r="AL1206" s="15"/>
      <c r="AM1206" s="15"/>
      <c r="AN1206" s="15"/>
      <c r="AO1206" s="39"/>
      <c r="AP1206" s="89">
        <f t="shared" si="94"/>
        <v>0</v>
      </c>
      <c r="AQ1206" s="13" t="str">
        <f t="shared" si="96"/>
        <v>Soort detectieHand</v>
      </c>
    </row>
    <row r="1207" spans="1:43" ht="30" x14ac:dyDescent="0.25">
      <c r="A1207" s="15" t="s">
        <v>4791</v>
      </c>
      <c r="B1207" s="15" t="s">
        <v>1628</v>
      </c>
      <c r="C1207" s="15">
        <v>6</v>
      </c>
      <c r="D1207" s="15" t="s">
        <v>4812</v>
      </c>
      <c r="E1207" s="94">
        <v>200012618</v>
      </c>
      <c r="F1207" s="15">
        <v>200040892</v>
      </c>
      <c r="G1207" s="15" t="s">
        <v>4793</v>
      </c>
      <c r="H1207" s="15" t="s">
        <v>4793</v>
      </c>
      <c r="I1207" s="15" t="s">
        <v>4793</v>
      </c>
      <c r="J1207" s="15"/>
      <c r="K1207" s="15"/>
      <c r="L1207" s="15"/>
      <c r="M1207" s="15" t="s">
        <v>4813</v>
      </c>
      <c r="N1207" s="15" t="s">
        <v>4813</v>
      </c>
      <c r="O1207" s="15" t="s">
        <v>4813</v>
      </c>
      <c r="P1207" s="15"/>
      <c r="Q1207" s="15"/>
      <c r="R1207" s="15"/>
      <c r="S1207" s="15"/>
      <c r="T1207" s="38"/>
      <c r="U1207" s="95"/>
      <c r="V1207" s="95" t="s">
        <v>4814</v>
      </c>
      <c r="W1207" s="95"/>
      <c r="X1207" s="95"/>
      <c r="Y1207" s="95"/>
      <c r="Z1207" s="15"/>
      <c r="AA1207" s="15"/>
      <c r="AB1207" s="39">
        <f t="shared" si="92"/>
        <v>14</v>
      </c>
      <c r="AC1207" s="39">
        <f t="shared" si="93"/>
        <v>10</v>
      </c>
      <c r="AD1207" s="96" t="s">
        <v>4815</v>
      </c>
      <c r="AE1207" s="15" t="str">
        <f t="shared" si="95"/>
        <v/>
      </c>
      <c r="AF1207" s="39"/>
      <c r="AG1207" s="39" t="s">
        <v>1560</v>
      </c>
      <c r="AH1207" s="39" t="s">
        <v>1561</v>
      </c>
      <c r="AI1207" s="39" t="s">
        <v>1561</v>
      </c>
      <c r="AJ1207" s="39" t="s">
        <v>1561</v>
      </c>
      <c r="AK1207" s="39" t="s">
        <v>1561</v>
      </c>
      <c r="AL1207" s="15"/>
      <c r="AM1207" s="15"/>
      <c r="AN1207" s="15"/>
      <c r="AO1207" s="39"/>
      <c r="AP1207" s="89">
        <f t="shared" si="94"/>
        <v>0</v>
      </c>
      <c r="AQ1207" s="13" t="str">
        <f t="shared" si="96"/>
        <v>Soort detectieRook/Hitte</v>
      </c>
    </row>
    <row r="1208" spans="1:43" ht="30" x14ac:dyDescent="0.25">
      <c r="A1208" s="15" t="s">
        <v>4791</v>
      </c>
      <c r="B1208" s="15" t="s">
        <v>1628</v>
      </c>
      <c r="C1208" s="15">
        <v>7</v>
      </c>
      <c r="D1208" s="15" t="s">
        <v>4740</v>
      </c>
      <c r="E1208" s="94">
        <v>200012618</v>
      </c>
      <c r="F1208" s="15">
        <v>200040891</v>
      </c>
      <c r="G1208" s="15" t="s">
        <v>4793</v>
      </c>
      <c r="H1208" s="15" t="s">
        <v>4793</v>
      </c>
      <c r="I1208" s="15" t="s">
        <v>4793</v>
      </c>
      <c r="J1208" s="15"/>
      <c r="K1208" s="15"/>
      <c r="L1208" s="15"/>
      <c r="M1208" s="15" t="s">
        <v>4816</v>
      </c>
      <c r="N1208" s="15" t="s">
        <v>4816</v>
      </c>
      <c r="O1208" s="15" t="s">
        <v>4816</v>
      </c>
      <c r="P1208" s="15"/>
      <c r="Q1208" s="15"/>
      <c r="R1208" s="15"/>
      <c r="S1208" s="15"/>
      <c r="T1208" s="38"/>
      <c r="U1208" s="95"/>
      <c r="V1208" s="95" t="s">
        <v>4817</v>
      </c>
      <c r="W1208" s="95"/>
      <c r="X1208" s="95"/>
      <c r="Y1208" s="95"/>
      <c r="Z1208" s="15"/>
      <c r="AA1208" s="15"/>
      <c r="AB1208" s="39">
        <f t="shared" si="92"/>
        <v>14</v>
      </c>
      <c r="AC1208" s="39">
        <f t="shared" si="93"/>
        <v>18</v>
      </c>
      <c r="AD1208" s="96" t="s">
        <v>4818</v>
      </c>
      <c r="AE1208" s="15" t="str">
        <f t="shared" si="95"/>
        <v/>
      </c>
      <c r="AF1208" s="39"/>
      <c r="AG1208" s="39" t="s">
        <v>1560</v>
      </c>
      <c r="AH1208" s="39" t="s">
        <v>1561</v>
      </c>
      <c r="AI1208" s="39" t="s">
        <v>1561</v>
      </c>
      <c r="AJ1208" s="39" t="s">
        <v>1561</v>
      </c>
      <c r="AK1208" s="39" t="s">
        <v>1561</v>
      </c>
      <c r="AL1208" s="15"/>
      <c r="AM1208" s="15"/>
      <c r="AN1208" s="15"/>
      <c r="AO1208" s="39"/>
      <c r="AP1208" s="89">
        <f t="shared" si="94"/>
        <v>0</v>
      </c>
      <c r="AQ1208" s="13" t="str">
        <f t="shared" si="96"/>
        <v>Soort detectieRook en warmte Afv</v>
      </c>
    </row>
    <row r="1209" spans="1:43" ht="30" x14ac:dyDescent="0.25">
      <c r="A1209" s="15" t="s">
        <v>4791</v>
      </c>
      <c r="B1209" s="15" t="s">
        <v>1628</v>
      </c>
      <c r="C1209" s="15">
        <v>8</v>
      </c>
      <c r="D1209" s="15" t="s">
        <v>4743</v>
      </c>
      <c r="E1209" s="94">
        <v>200012618</v>
      </c>
      <c r="F1209" s="15">
        <v>200040893</v>
      </c>
      <c r="G1209" s="15" t="s">
        <v>4793</v>
      </c>
      <c r="H1209" s="15" t="s">
        <v>4793</v>
      </c>
      <c r="I1209" s="15" t="s">
        <v>4793</v>
      </c>
      <c r="J1209" s="15"/>
      <c r="K1209" s="15"/>
      <c r="L1209" s="15"/>
      <c r="M1209" s="15" t="s">
        <v>4819</v>
      </c>
      <c r="N1209" s="15" t="s">
        <v>4819</v>
      </c>
      <c r="O1209" s="15" t="s">
        <v>4819</v>
      </c>
      <c r="P1209" s="15"/>
      <c r="Q1209" s="15"/>
      <c r="R1209" s="15"/>
      <c r="S1209" s="15"/>
      <c r="T1209" s="38"/>
      <c r="U1209" s="95"/>
      <c r="V1209" s="95" t="s">
        <v>4820</v>
      </c>
      <c r="W1209" s="95"/>
      <c r="X1209" s="95"/>
      <c r="Y1209" s="95"/>
      <c r="Z1209" s="15"/>
      <c r="AA1209" s="15"/>
      <c r="AB1209" s="39">
        <f t="shared" si="92"/>
        <v>14</v>
      </c>
      <c r="AC1209" s="39">
        <f t="shared" si="93"/>
        <v>17</v>
      </c>
      <c r="AD1209" s="96" t="s">
        <v>4821</v>
      </c>
      <c r="AE1209" s="15" t="str">
        <f t="shared" si="95"/>
        <v/>
      </c>
      <c r="AF1209" s="39"/>
      <c r="AG1209" s="39" t="s">
        <v>1560</v>
      </c>
      <c r="AH1209" s="39" t="s">
        <v>1561</v>
      </c>
      <c r="AI1209" s="39" t="s">
        <v>1561</v>
      </c>
      <c r="AJ1209" s="39" t="s">
        <v>1561</v>
      </c>
      <c r="AK1209" s="39" t="s">
        <v>1561</v>
      </c>
      <c r="AL1209" s="15"/>
      <c r="AM1209" s="15"/>
      <c r="AN1209" s="15"/>
      <c r="AO1209" s="39"/>
      <c r="AP1209" s="89">
        <f t="shared" si="94"/>
        <v>0</v>
      </c>
      <c r="AQ1209" s="13" t="str">
        <f t="shared" si="96"/>
        <v>Soort detectieSchuimblussysteem</v>
      </c>
    </row>
    <row r="1210" spans="1:43" ht="30" x14ac:dyDescent="0.25">
      <c r="A1210" s="15" t="s">
        <v>4791</v>
      </c>
      <c r="B1210" s="15" t="s">
        <v>1628</v>
      </c>
      <c r="C1210" s="15">
        <v>9</v>
      </c>
      <c r="D1210" s="15" t="s">
        <v>4746</v>
      </c>
      <c r="E1210" s="94">
        <v>200012618</v>
      </c>
      <c r="F1210" s="15">
        <v>200040894</v>
      </c>
      <c r="G1210" s="15" t="s">
        <v>4793</v>
      </c>
      <c r="H1210" s="15" t="s">
        <v>4793</v>
      </c>
      <c r="I1210" s="15" t="s">
        <v>4793</v>
      </c>
      <c r="J1210" s="15"/>
      <c r="K1210" s="15"/>
      <c r="L1210" s="15"/>
      <c r="M1210" s="15" t="s">
        <v>4822</v>
      </c>
      <c r="N1210" s="15" t="s">
        <v>4822</v>
      </c>
      <c r="O1210" s="15" t="s">
        <v>4822</v>
      </c>
      <c r="P1210" s="15"/>
      <c r="Q1210" s="15"/>
      <c r="R1210" s="15"/>
      <c r="S1210" s="15"/>
      <c r="T1210" s="38"/>
      <c r="U1210" s="95"/>
      <c r="V1210" s="95" t="s">
        <v>4823</v>
      </c>
      <c r="W1210" s="95"/>
      <c r="X1210" s="95"/>
      <c r="Y1210" s="95"/>
      <c r="Z1210" s="15"/>
      <c r="AA1210" s="15"/>
      <c r="AB1210" s="39">
        <f t="shared" si="92"/>
        <v>14</v>
      </c>
      <c r="AC1210" s="39">
        <f t="shared" si="93"/>
        <v>9</v>
      </c>
      <c r="AD1210" s="96" t="s">
        <v>4824</v>
      </c>
      <c r="AE1210" s="15" t="str">
        <f t="shared" si="95"/>
        <v/>
      </c>
      <c r="AF1210" s="39"/>
      <c r="AG1210" s="39" t="s">
        <v>1560</v>
      </c>
      <c r="AH1210" s="39" t="s">
        <v>1561</v>
      </c>
      <c r="AI1210" s="39" t="s">
        <v>1561</v>
      </c>
      <c r="AJ1210" s="39" t="s">
        <v>1561</v>
      </c>
      <c r="AK1210" s="39" t="s">
        <v>1561</v>
      </c>
      <c r="AL1210" s="15"/>
      <c r="AM1210" s="15"/>
      <c r="AN1210" s="15"/>
      <c r="AO1210" s="39"/>
      <c r="AP1210" s="89">
        <f t="shared" si="94"/>
        <v>0</v>
      </c>
      <c r="AQ1210" s="13" t="str">
        <f t="shared" si="96"/>
        <v>Soort detectieSprinkler</v>
      </c>
    </row>
    <row r="1211" spans="1:43" ht="30" x14ac:dyDescent="0.25">
      <c r="A1211" s="15" t="s">
        <v>4791</v>
      </c>
      <c r="B1211" s="15" t="s">
        <v>1628</v>
      </c>
      <c r="C1211" s="15">
        <v>10</v>
      </c>
      <c r="D1211" s="15" t="s">
        <v>4749</v>
      </c>
      <c r="E1211" s="94">
        <v>200012618</v>
      </c>
      <c r="F1211" s="15">
        <v>200040895</v>
      </c>
      <c r="G1211" s="15" t="s">
        <v>4793</v>
      </c>
      <c r="H1211" s="15" t="s">
        <v>4793</v>
      </c>
      <c r="I1211" s="15" t="s">
        <v>4793</v>
      </c>
      <c r="J1211" s="15"/>
      <c r="K1211" s="15"/>
      <c r="L1211" s="15"/>
      <c r="M1211" s="15" t="s">
        <v>4825</v>
      </c>
      <c r="N1211" s="15" t="s">
        <v>4825</v>
      </c>
      <c r="O1211" s="15" t="s">
        <v>4825</v>
      </c>
      <c r="P1211" s="15"/>
      <c r="Q1211" s="15"/>
      <c r="R1211" s="15"/>
      <c r="S1211" s="15"/>
      <c r="T1211" s="38"/>
      <c r="U1211" s="95"/>
      <c r="V1211" s="95" t="s">
        <v>4826</v>
      </c>
      <c r="W1211" s="95"/>
      <c r="X1211" s="95"/>
      <c r="Y1211" s="95"/>
      <c r="Z1211" s="15"/>
      <c r="AA1211" s="15"/>
      <c r="AB1211" s="39">
        <f t="shared" si="92"/>
        <v>14</v>
      </c>
      <c r="AC1211" s="39">
        <f t="shared" si="93"/>
        <v>9</v>
      </c>
      <c r="AD1211" s="96" t="s">
        <v>4827</v>
      </c>
      <c r="AE1211" s="15" t="str">
        <f t="shared" si="95"/>
        <v/>
      </c>
      <c r="AF1211" s="39"/>
      <c r="AG1211" s="39" t="s">
        <v>1560</v>
      </c>
      <c r="AH1211" s="39" t="s">
        <v>1561</v>
      </c>
      <c r="AI1211" s="39" t="s">
        <v>1561</v>
      </c>
      <c r="AJ1211" s="39" t="s">
        <v>1561</v>
      </c>
      <c r="AK1211" s="39" t="s">
        <v>1561</v>
      </c>
      <c r="AL1211" s="15"/>
      <c r="AM1211" s="15"/>
      <c r="AN1211" s="15"/>
      <c r="AO1211" s="39"/>
      <c r="AP1211" s="89">
        <f t="shared" si="94"/>
        <v>0</v>
      </c>
      <c r="AQ1211" s="13" t="str">
        <f t="shared" si="96"/>
        <v>Soort detectieWatermist</v>
      </c>
    </row>
    <row r="1212" spans="1:43" ht="30" x14ac:dyDescent="0.25">
      <c r="A1212" s="15" t="s">
        <v>4791</v>
      </c>
      <c r="B1212" s="15" t="s">
        <v>1628</v>
      </c>
      <c r="C1212" s="15">
        <v>11</v>
      </c>
      <c r="D1212" s="15" t="s">
        <v>3816</v>
      </c>
      <c r="E1212" s="94">
        <v>200012618</v>
      </c>
      <c r="F1212" s="15">
        <v>200040890</v>
      </c>
      <c r="G1212" s="15" t="s">
        <v>4793</v>
      </c>
      <c r="H1212" s="15" t="s">
        <v>4793</v>
      </c>
      <c r="I1212" s="15" t="s">
        <v>4793</v>
      </c>
      <c r="J1212" s="15"/>
      <c r="K1212" s="15"/>
      <c r="L1212" s="15"/>
      <c r="M1212" s="15" t="s">
        <v>4828</v>
      </c>
      <c r="N1212" s="15" t="s">
        <v>4828</v>
      </c>
      <c r="O1212" s="15" t="s">
        <v>4828</v>
      </c>
      <c r="P1212" s="15"/>
      <c r="Q1212" s="15"/>
      <c r="R1212" s="15"/>
      <c r="S1212" s="15"/>
      <c r="T1212" s="38"/>
      <c r="U1212" s="95"/>
      <c r="V1212" s="95" t="s">
        <v>4829</v>
      </c>
      <c r="W1212" s="95"/>
      <c r="X1212" s="95"/>
      <c r="Y1212" s="95"/>
      <c r="Z1212" s="15"/>
      <c r="AA1212" s="15"/>
      <c r="AB1212" s="39">
        <f t="shared" si="92"/>
        <v>14</v>
      </c>
      <c r="AC1212" s="39">
        <f t="shared" si="93"/>
        <v>8</v>
      </c>
      <c r="AD1212" s="96" t="s">
        <v>4830</v>
      </c>
      <c r="AE1212" s="15" t="str">
        <f t="shared" si="95"/>
        <v/>
      </c>
      <c r="AF1212" s="39"/>
      <c r="AG1212" s="39" t="s">
        <v>1560</v>
      </c>
      <c r="AH1212" s="39" t="s">
        <v>1561</v>
      </c>
      <c r="AI1212" s="39" t="s">
        <v>1561</v>
      </c>
      <c r="AJ1212" s="39" t="s">
        <v>1561</v>
      </c>
      <c r="AK1212" s="39" t="s">
        <v>1561</v>
      </c>
      <c r="AL1212" s="15"/>
      <c r="AM1212" s="15"/>
      <c r="AN1212" s="15"/>
      <c r="AO1212" s="39"/>
      <c r="AP1212" s="89">
        <f t="shared" si="94"/>
        <v>0</v>
      </c>
      <c r="AQ1212" s="13" t="str">
        <f t="shared" si="96"/>
        <v>Soort detectieOnbekend</v>
      </c>
    </row>
    <row r="1213" spans="1:43" x14ac:dyDescent="0.25">
      <c r="A1213" s="15" t="s">
        <v>4831</v>
      </c>
      <c r="B1213" s="15" t="s">
        <v>1628</v>
      </c>
      <c r="C1213" s="15">
        <v>1</v>
      </c>
      <c r="D1213" s="15" t="s">
        <v>4832</v>
      </c>
      <c r="E1213" s="94">
        <v>200012185</v>
      </c>
      <c r="F1213" s="15">
        <v>200035922</v>
      </c>
      <c r="G1213" s="15" t="s">
        <v>4833</v>
      </c>
      <c r="H1213" s="15" t="s">
        <v>4833</v>
      </c>
      <c r="I1213" s="15" t="s">
        <v>4833</v>
      </c>
      <c r="J1213" s="15"/>
      <c r="K1213" s="15"/>
      <c r="L1213" s="15"/>
      <c r="M1213" s="15" t="s">
        <v>4834</v>
      </c>
      <c r="N1213" s="15" t="s">
        <v>4834</v>
      </c>
      <c r="O1213" s="15" t="s">
        <v>4834</v>
      </c>
      <c r="P1213" s="15"/>
      <c r="Q1213" s="15"/>
      <c r="R1213" s="15"/>
      <c r="S1213" s="15"/>
      <c r="T1213" s="38"/>
      <c r="U1213" s="95"/>
      <c r="V1213" s="95"/>
      <c r="W1213" s="95"/>
      <c r="X1213" s="95"/>
      <c r="Y1213" s="95"/>
      <c r="Z1213" s="15"/>
      <c r="AA1213" s="15"/>
      <c r="AB1213" s="39">
        <f t="shared" si="92"/>
        <v>20</v>
      </c>
      <c r="AC1213" s="39">
        <f t="shared" si="93"/>
        <v>19</v>
      </c>
      <c r="AD1213" s="96" t="s">
        <v>4835</v>
      </c>
      <c r="AE1213" s="15" t="str">
        <f t="shared" si="95"/>
        <v/>
      </c>
      <c r="AF1213" s="39"/>
      <c r="AG1213" s="39" t="s">
        <v>1560</v>
      </c>
      <c r="AH1213" s="39" t="s">
        <v>1561</v>
      </c>
      <c r="AI1213" s="39" t="s">
        <v>1561</v>
      </c>
      <c r="AJ1213" s="39" t="s">
        <v>1561</v>
      </c>
      <c r="AK1213" s="39" t="s">
        <v>1561</v>
      </c>
      <c r="AL1213" s="15"/>
      <c r="AM1213" s="15"/>
      <c r="AN1213" s="15"/>
      <c r="AO1213" s="39"/>
      <c r="AP1213" s="89">
        <f t="shared" si="94"/>
        <v>0</v>
      </c>
      <c r="AQ1213" s="13" t="str">
        <f t="shared" si="96"/>
        <v>Soort dienst aan 3enBewoner geen gehoor</v>
      </c>
    </row>
    <row r="1214" spans="1:43" x14ac:dyDescent="0.25">
      <c r="A1214" s="15" t="s">
        <v>4831</v>
      </c>
      <c r="B1214" s="15" t="s">
        <v>1628</v>
      </c>
      <c r="C1214" s="15">
        <v>2</v>
      </c>
      <c r="D1214" s="15" t="s">
        <v>4836</v>
      </c>
      <c r="E1214" s="94">
        <v>200012185</v>
      </c>
      <c r="F1214" s="15">
        <v>200035924</v>
      </c>
      <c r="G1214" s="15" t="s">
        <v>4833</v>
      </c>
      <c r="H1214" s="15" t="s">
        <v>4833</v>
      </c>
      <c r="I1214" s="15" t="s">
        <v>4833</v>
      </c>
      <c r="J1214" s="15"/>
      <c r="K1214" s="15"/>
      <c r="L1214" s="15"/>
      <c r="M1214" s="15" t="s">
        <v>4837</v>
      </c>
      <c r="N1214" s="15" t="s">
        <v>4837</v>
      </c>
      <c r="O1214" s="15" t="s">
        <v>4837</v>
      </c>
      <c r="P1214" s="15"/>
      <c r="Q1214" s="15"/>
      <c r="R1214" s="15"/>
      <c r="S1214" s="15"/>
      <c r="T1214" s="38"/>
      <c r="U1214" s="95"/>
      <c r="V1214" s="95"/>
      <c r="W1214" s="95"/>
      <c r="X1214" s="95"/>
      <c r="Y1214" s="95"/>
      <c r="Z1214" s="15"/>
      <c r="AA1214" s="15"/>
      <c r="AB1214" s="39">
        <f t="shared" si="92"/>
        <v>20</v>
      </c>
      <c r="AC1214" s="39">
        <f t="shared" si="93"/>
        <v>7</v>
      </c>
      <c r="AD1214" s="96" t="s">
        <v>4838</v>
      </c>
      <c r="AE1214" s="15" t="str">
        <f t="shared" si="95"/>
        <v/>
      </c>
      <c r="AF1214" s="39"/>
      <c r="AG1214" s="39" t="s">
        <v>1560</v>
      </c>
      <c r="AH1214" s="39" t="s">
        <v>1561</v>
      </c>
      <c r="AI1214" s="39" t="s">
        <v>1561</v>
      </c>
      <c r="AJ1214" s="39" t="s">
        <v>1561</v>
      </c>
      <c r="AK1214" s="39" t="s">
        <v>1561</v>
      </c>
      <c r="AL1214" s="15"/>
      <c r="AM1214" s="15"/>
      <c r="AN1214" s="15"/>
      <c r="AO1214" s="39"/>
      <c r="AP1214" s="89">
        <f t="shared" si="94"/>
        <v>0</v>
      </c>
      <c r="AQ1214" s="13" t="str">
        <f t="shared" si="96"/>
        <v>Soort dienst aan 3enTilhulp</v>
      </c>
    </row>
    <row r="1215" spans="1:43" x14ac:dyDescent="0.25">
      <c r="A1215" s="15" t="s">
        <v>4831</v>
      </c>
      <c r="B1215" s="15" t="s">
        <v>1628</v>
      </c>
      <c r="C1215" s="15">
        <v>3</v>
      </c>
      <c r="D1215" s="15" t="s">
        <v>4839</v>
      </c>
      <c r="E1215" s="94">
        <v>200012185</v>
      </c>
      <c r="F1215" s="15">
        <v>200035923</v>
      </c>
      <c r="G1215" s="15" t="s">
        <v>4833</v>
      </c>
      <c r="H1215" s="15" t="s">
        <v>4833</v>
      </c>
      <c r="I1215" s="15" t="s">
        <v>4833</v>
      </c>
      <c r="J1215" s="15"/>
      <c r="K1215" s="15"/>
      <c r="L1215" s="15"/>
      <c r="M1215" s="15" t="s">
        <v>4840</v>
      </c>
      <c r="N1215" s="15" t="s">
        <v>4840</v>
      </c>
      <c r="O1215" s="15" t="s">
        <v>4840</v>
      </c>
      <c r="P1215" s="15"/>
      <c r="Q1215" s="15"/>
      <c r="R1215" s="15"/>
      <c r="S1215" s="15"/>
      <c r="T1215" s="38"/>
      <c r="U1215" s="95"/>
      <c r="V1215" s="95"/>
      <c r="W1215" s="95"/>
      <c r="X1215" s="95"/>
      <c r="Y1215" s="95"/>
      <c r="Z1215" s="15"/>
      <c r="AA1215" s="15"/>
      <c r="AB1215" s="39">
        <f t="shared" si="92"/>
        <v>20</v>
      </c>
      <c r="AC1215" s="39">
        <f t="shared" si="93"/>
        <v>13</v>
      </c>
      <c r="AD1215" s="96" t="s">
        <v>4841</v>
      </c>
      <c r="AE1215" s="15" t="str">
        <f t="shared" si="95"/>
        <v/>
      </c>
      <c r="AF1215" s="39"/>
      <c r="AG1215" s="39" t="s">
        <v>1560</v>
      </c>
      <c r="AH1215" s="39" t="s">
        <v>1561</v>
      </c>
      <c r="AI1215" s="39" t="s">
        <v>1561</v>
      </c>
      <c r="AJ1215" s="39" t="s">
        <v>1561</v>
      </c>
      <c r="AK1215" s="39" t="s">
        <v>1561</v>
      </c>
      <c r="AL1215" s="15"/>
      <c r="AM1215" s="15"/>
      <c r="AN1215" s="15"/>
      <c r="AO1215" s="39"/>
      <c r="AP1215" s="89">
        <f t="shared" si="94"/>
        <v>0</v>
      </c>
      <c r="AQ1215" s="13" t="str">
        <f t="shared" si="96"/>
        <v>Soort dienst aan 3enHulpverlening</v>
      </c>
    </row>
    <row r="1216" spans="1:43" x14ac:dyDescent="0.25">
      <c r="A1216" s="15" t="s">
        <v>4842</v>
      </c>
      <c r="B1216" s="15" t="s">
        <v>1628</v>
      </c>
      <c r="C1216" s="15">
        <v>1</v>
      </c>
      <c r="D1216" s="15" t="s">
        <v>4843</v>
      </c>
      <c r="E1216" s="94">
        <v>200000375</v>
      </c>
      <c r="F1216" s="15">
        <v>200032840</v>
      </c>
      <c r="G1216" s="15" t="s">
        <v>4844</v>
      </c>
      <c r="H1216" s="15" t="s">
        <v>4844</v>
      </c>
      <c r="I1216" s="15" t="s">
        <v>4844</v>
      </c>
      <c r="J1216" s="15"/>
      <c r="K1216" s="15"/>
      <c r="L1216" s="15"/>
      <c r="M1216" s="15" t="s">
        <v>4845</v>
      </c>
      <c r="N1216" s="15" t="s">
        <v>4845</v>
      </c>
      <c r="O1216" s="15" t="s">
        <v>4845</v>
      </c>
      <c r="P1216" s="15"/>
      <c r="Q1216" s="15"/>
      <c r="R1216" s="15"/>
      <c r="S1216" s="15" t="s">
        <v>1575</v>
      </c>
      <c r="T1216" s="38">
        <v>17</v>
      </c>
      <c r="U1216" s="95"/>
      <c r="V1216" s="95"/>
      <c r="W1216" s="95"/>
      <c r="X1216" s="95"/>
      <c r="Y1216" s="95"/>
      <c r="Z1216" s="15"/>
      <c r="AA1216" s="15"/>
      <c r="AB1216" s="39">
        <f t="shared" si="92"/>
        <v>10</v>
      </c>
      <c r="AC1216" s="39">
        <f t="shared" si="93"/>
        <v>7</v>
      </c>
      <c r="AD1216" s="96" t="s">
        <v>4846</v>
      </c>
      <c r="AE1216" s="15" t="str">
        <f t="shared" si="95"/>
        <v/>
      </c>
      <c r="AF1216" s="39"/>
      <c r="AG1216" s="39" t="s">
        <v>1560</v>
      </c>
      <c r="AH1216" s="39" t="s">
        <v>1561</v>
      </c>
      <c r="AI1216" s="39" t="s">
        <v>1561</v>
      </c>
      <c r="AJ1216" s="39" t="s">
        <v>1561</v>
      </c>
      <c r="AK1216" s="39" t="s">
        <v>1561</v>
      </c>
      <c r="AL1216" s="15"/>
      <c r="AM1216" s="15"/>
      <c r="AN1216" s="15"/>
      <c r="AO1216" s="39"/>
      <c r="AP1216" s="89">
        <f t="shared" si="94"/>
        <v>0</v>
      </c>
      <c r="AQ1216" s="13" t="str">
        <f t="shared" si="96"/>
        <v>Soort dierAmfibie</v>
      </c>
    </row>
    <row r="1217" spans="1:43" x14ac:dyDescent="0.25">
      <c r="A1217" s="15" t="s">
        <v>4842</v>
      </c>
      <c r="B1217" s="15" t="s">
        <v>1628</v>
      </c>
      <c r="C1217" s="15">
        <v>2</v>
      </c>
      <c r="D1217" s="15" t="s">
        <v>4847</v>
      </c>
      <c r="E1217" s="94">
        <v>200000375</v>
      </c>
      <c r="F1217" s="15">
        <v>200000559</v>
      </c>
      <c r="G1217" s="15" t="s">
        <v>4844</v>
      </c>
      <c r="H1217" s="15" t="s">
        <v>4844</v>
      </c>
      <c r="I1217" s="15" t="s">
        <v>4844</v>
      </c>
      <c r="J1217" s="15"/>
      <c r="K1217" s="15"/>
      <c r="L1217" s="15"/>
      <c r="M1217" s="15" t="s">
        <v>4848</v>
      </c>
      <c r="N1217" s="15" t="s">
        <v>4848</v>
      </c>
      <c r="O1217" s="15" t="s">
        <v>4848</v>
      </c>
      <c r="P1217" s="15"/>
      <c r="Q1217" s="15"/>
      <c r="R1217" s="15"/>
      <c r="S1217" s="15" t="s">
        <v>1575</v>
      </c>
      <c r="T1217" s="38">
        <v>17</v>
      </c>
      <c r="U1217" s="95"/>
      <c r="V1217" s="95"/>
      <c r="W1217" s="95"/>
      <c r="X1217" s="95" t="s">
        <v>4849</v>
      </c>
      <c r="Y1217" s="95"/>
      <c r="Z1217" s="15"/>
      <c r="AA1217" s="15"/>
      <c r="AB1217" s="39">
        <f t="shared" si="92"/>
        <v>10</v>
      </c>
      <c r="AC1217" s="39">
        <f t="shared" si="93"/>
        <v>8</v>
      </c>
      <c r="AD1217" s="96" t="s">
        <v>4850</v>
      </c>
      <c r="AE1217" s="15" t="str">
        <f t="shared" si="95"/>
        <v/>
      </c>
      <c r="AF1217" s="39"/>
      <c r="AG1217" s="39" t="s">
        <v>1560</v>
      </c>
      <c r="AH1217" s="39" t="s">
        <v>1561</v>
      </c>
      <c r="AI1217" s="39" t="s">
        <v>1561</v>
      </c>
      <c r="AJ1217" s="39" t="s">
        <v>1561</v>
      </c>
      <c r="AK1217" s="39" t="s">
        <v>1561</v>
      </c>
      <c r="AL1217" s="15"/>
      <c r="AM1217" s="15"/>
      <c r="AN1217" s="15"/>
      <c r="AO1217" s="39"/>
      <c r="AP1217" s="89">
        <f t="shared" si="94"/>
        <v>0</v>
      </c>
      <c r="AQ1217" s="13" t="str">
        <f t="shared" si="96"/>
        <v>Soort dierHuisdier</v>
      </c>
    </row>
    <row r="1218" spans="1:43" x14ac:dyDescent="0.25">
      <c r="A1218" s="15" t="s">
        <v>4842</v>
      </c>
      <c r="B1218" s="15" t="s">
        <v>1628</v>
      </c>
      <c r="C1218" s="15">
        <v>3</v>
      </c>
      <c r="D1218" s="15" t="s">
        <v>4851</v>
      </c>
      <c r="E1218" s="94">
        <v>200000375</v>
      </c>
      <c r="F1218" s="15">
        <v>200032841</v>
      </c>
      <c r="G1218" s="15" t="s">
        <v>4844</v>
      </c>
      <c r="H1218" s="15" t="s">
        <v>4844</v>
      </c>
      <c r="I1218" s="15" t="s">
        <v>4844</v>
      </c>
      <c r="J1218" s="15"/>
      <c r="K1218" s="15"/>
      <c r="L1218" s="15"/>
      <c r="M1218" s="15" t="s">
        <v>4852</v>
      </c>
      <c r="N1218" s="15" t="s">
        <v>4852</v>
      </c>
      <c r="O1218" s="15" t="s">
        <v>4852</v>
      </c>
      <c r="P1218" s="15"/>
      <c r="Q1218" s="15"/>
      <c r="R1218" s="15"/>
      <c r="S1218" s="15" t="s">
        <v>1575</v>
      </c>
      <c r="T1218" s="38">
        <v>17</v>
      </c>
      <c r="U1218" s="95"/>
      <c r="V1218" s="95"/>
      <c r="W1218" s="95"/>
      <c r="X1218" s="95"/>
      <c r="Y1218" s="95"/>
      <c r="Z1218" s="15"/>
      <c r="AA1218" s="15"/>
      <c r="AB1218" s="39">
        <f t="shared" ref="AB1218:AB1281" si="97">LEN(A1218)</f>
        <v>10</v>
      </c>
      <c r="AC1218" s="39">
        <f t="shared" ref="AC1218:AC1281" si="98">LEN(D1218)</f>
        <v>8</v>
      </c>
      <c r="AD1218" s="96" t="s">
        <v>4853</v>
      </c>
      <c r="AE1218" s="15" t="str">
        <f t="shared" si="95"/>
        <v/>
      </c>
      <c r="AF1218" s="39"/>
      <c r="AG1218" s="39" t="s">
        <v>1560</v>
      </c>
      <c r="AH1218" s="39" t="s">
        <v>1561</v>
      </c>
      <c r="AI1218" s="39" t="s">
        <v>1561</v>
      </c>
      <c r="AJ1218" s="39" t="s">
        <v>1561</v>
      </c>
      <c r="AK1218" s="39" t="s">
        <v>1561</v>
      </c>
      <c r="AL1218" s="15"/>
      <c r="AM1218" s="15"/>
      <c r="AN1218" s="15"/>
      <c r="AO1218" s="39"/>
      <c r="AP1218" s="89">
        <f t="shared" ref="AP1218:AP1281" si="99">LEN(AM1218)</f>
        <v>0</v>
      </c>
      <c r="AQ1218" s="13" t="str">
        <f t="shared" si="96"/>
        <v>Soort dierInsecten</v>
      </c>
    </row>
    <row r="1219" spans="1:43" x14ac:dyDescent="0.25">
      <c r="A1219" s="15" t="s">
        <v>4842</v>
      </c>
      <c r="B1219" s="15" t="s">
        <v>1628</v>
      </c>
      <c r="C1219" s="15">
        <v>4</v>
      </c>
      <c r="D1219" s="15" t="s">
        <v>4854</v>
      </c>
      <c r="E1219" s="94">
        <v>200000375</v>
      </c>
      <c r="F1219" s="15">
        <v>200032842</v>
      </c>
      <c r="G1219" s="15" t="s">
        <v>4844</v>
      </c>
      <c r="H1219" s="15" t="s">
        <v>4844</v>
      </c>
      <c r="I1219" s="15" t="s">
        <v>4844</v>
      </c>
      <c r="J1219" s="15"/>
      <c r="K1219" s="15"/>
      <c r="L1219" s="15"/>
      <c r="M1219" s="15" t="s">
        <v>4855</v>
      </c>
      <c r="N1219" s="15" t="s">
        <v>4855</v>
      </c>
      <c r="O1219" s="15" t="s">
        <v>4855</v>
      </c>
      <c r="P1219" s="15"/>
      <c r="Q1219" s="15"/>
      <c r="R1219" s="15"/>
      <c r="S1219" s="15" t="s">
        <v>1575</v>
      </c>
      <c r="T1219" s="38">
        <v>17</v>
      </c>
      <c r="U1219" s="95"/>
      <c r="V1219" s="95"/>
      <c r="W1219" s="95"/>
      <c r="X1219" s="95"/>
      <c r="Y1219" s="95"/>
      <c r="Z1219" s="15"/>
      <c r="AA1219" s="15"/>
      <c r="AB1219" s="39">
        <f t="shared" si="97"/>
        <v>10</v>
      </c>
      <c r="AC1219" s="39">
        <f t="shared" si="98"/>
        <v>10</v>
      </c>
      <c r="AD1219" s="96" t="s">
        <v>4856</v>
      </c>
      <c r="AE1219" s="15" t="str">
        <f t="shared" si="95"/>
        <v/>
      </c>
      <c r="AF1219" s="39"/>
      <c r="AG1219" s="39" t="s">
        <v>1560</v>
      </c>
      <c r="AH1219" s="39" t="s">
        <v>1561</v>
      </c>
      <c r="AI1219" s="39" t="s">
        <v>1561</v>
      </c>
      <c r="AJ1219" s="39" t="s">
        <v>1561</v>
      </c>
      <c r="AK1219" s="39" t="s">
        <v>1561</v>
      </c>
      <c r="AL1219" s="15"/>
      <c r="AM1219" s="15"/>
      <c r="AN1219" s="15"/>
      <c r="AO1219" s="39"/>
      <c r="AP1219" s="89">
        <f t="shared" si="99"/>
        <v>0</v>
      </c>
      <c r="AQ1219" s="13" t="str">
        <f t="shared" si="96"/>
        <v>Soort dierOngedierte</v>
      </c>
    </row>
    <row r="1220" spans="1:43" x14ac:dyDescent="0.25">
      <c r="A1220" s="15" t="s">
        <v>4842</v>
      </c>
      <c r="B1220" s="15" t="s">
        <v>1628</v>
      </c>
      <c r="C1220" s="15">
        <v>5</v>
      </c>
      <c r="D1220" s="15" t="s">
        <v>4857</v>
      </c>
      <c r="E1220" s="94">
        <v>200000375</v>
      </c>
      <c r="F1220" s="15">
        <v>200000564</v>
      </c>
      <c r="G1220" s="15" t="s">
        <v>4844</v>
      </c>
      <c r="H1220" s="15" t="s">
        <v>4844</v>
      </c>
      <c r="I1220" s="15" t="s">
        <v>4844</v>
      </c>
      <c r="J1220" s="15"/>
      <c r="K1220" s="15"/>
      <c r="L1220" s="15"/>
      <c r="M1220" s="15" t="s">
        <v>4858</v>
      </c>
      <c r="N1220" s="15" t="s">
        <v>4858</v>
      </c>
      <c r="O1220" s="15" t="s">
        <v>4858</v>
      </c>
      <c r="P1220" s="15"/>
      <c r="Q1220" s="15"/>
      <c r="R1220" s="15"/>
      <c r="S1220" s="15" t="s">
        <v>1575</v>
      </c>
      <c r="T1220" s="38">
        <v>17</v>
      </c>
      <c r="U1220" s="95"/>
      <c r="V1220" s="95"/>
      <c r="W1220" s="95"/>
      <c r="X1220" s="95" t="s">
        <v>4849</v>
      </c>
      <c r="Y1220" s="95"/>
      <c r="Z1220" s="15"/>
      <c r="AA1220" s="15"/>
      <c r="AB1220" s="39">
        <f t="shared" si="97"/>
        <v>10</v>
      </c>
      <c r="AC1220" s="39">
        <f t="shared" si="98"/>
        <v>7</v>
      </c>
      <c r="AD1220" s="96" t="s">
        <v>4859</v>
      </c>
      <c r="AE1220" s="15" t="str">
        <f t="shared" si="95"/>
        <v/>
      </c>
      <c r="AF1220" s="39"/>
      <c r="AG1220" s="39" t="s">
        <v>1560</v>
      </c>
      <c r="AH1220" s="39" t="s">
        <v>1561</v>
      </c>
      <c r="AI1220" s="39" t="s">
        <v>1561</v>
      </c>
      <c r="AJ1220" s="39" t="s">
        <v>1561</v>
      </c>
      <c r="AK1220" s="39" t="s">
        <v>1561</v>
      </c>
      <c r="AL1220" s="15"/>
      <c r="AM1220" s="15"/>
      <c r="AN1220" s="15"/>
      <c r="AO1220" s="39"/>
      <c r="AP1220" s="89">
        <f t="shared" si="99"/>
        <v>0</v>
      </c>
      <c r="AQ1220" s="13" t="str">
        <f t="shared" si="96"/>
        <v>Soort dierReptiel</v>
      </c>
    </row>
    <row r="1221" spans="1:43" x14ac:dyDescent="0.25">
      <c r="A1221" s="15" t="s">
        <v>4842</v>
      </c>
      <c r="B1221" s="15" t="s">
        <v>1628</v>
      </c>
      <c r="C1221" s="15">
        <v>6</v>
      </c>
      <c r="D1221" s="15" t="s">
        <v>4860</v>
      </c>
      <c r="E1221" s="94">
        <v>200000375</v>
      </c>
      <c r="F1221" s="15">
        <v>200000561</v>
      </c>
      <c r="G1221" s="15" t="s">
        <v>4844</v>
      </c>
      <c r="H1221" s="15" t="s">
        <v>4844</v>
      </c>
      <c r="I1221" s="15" t="s">
        <v>4844</v>
      </c>
      <c r="J1221" s="15"/>
      <c r="K1221" s="15"/>
      <c r="L1221" s="15"/>
      <c r="M1221" s="15" t="s">
        <v>4861</v>
      </c>
      <c r="N1221" s="15" t="s">
        <v>4861</v>
      </c>
      <c r="O1221" s="15" t="s">
        <v>4861</v>
      </c>
      <c r="P1221" s="15"/>
      <c r="Q1221" s="15"/>
      <c r="R1221" s="15"/>
      <c r="S1221" s="15" t="s">
        <v>1575</v>
      </c>
      <c r="T1221" s="38">
        <v>17</v>
      </c>
      <c r="U1221" s="95"/>
      <c r="V1221" s="95"/>
      <c r="W1221" s="95"/>
      <c r="X1221" s="95" t="s">
        <v>4849</v>
      </c>
      <c r="Y1221" s="95"/>
      <c r="Z1221" s="15"/>
      <c r="AA1221" s="15"/>
      <c r="AB1221" s="39">
        <f t="shared" si="97"/>
        <v>10</v>
      </c>
      <c r="AC1221" s="39">
        <f t="shared" si="98"/>
        <v>3</v>
      </c>
      <c r="AD1221" s="96" t="s">
        <v>4862</v>
      </c>
      <c r="AE1221" s="15" t="str">
        <f t="shared" si="95"/>
        <v/>
      </c>
      <c r="AF1221" s="39"/>
      <c r="AG1221" s="39" t="s">
        <v>1560</v>
      </c>
      <c r="AH1221" s="39" t="s">
        <v>1561</v>
      </c>
      <c r="AI1221" s="39" t="s">
        <v>1561</v>
      </c>
      <c r="AJ1221" s="39" t="s">
        <v>1561</v>
      </c>
      <c r="AK1221" s="39" t="s">
        <v>1561</v>
      </c>
      <c r="AL1221" s="15"/>
      <c r="AM1221" s="15"/>
      <c r="AN1221" s="15"/>
      <c r="AO1221" s="39"/>
      <c r="AP1221" s="89">
        <f t="shared" si="99"/>
        <v>0</v>
      </c>
      <c r="AQ1221" s="13" t="str">
        <f t="shared" si="96"/>
        <v>Soort dierVee</v>
      </c>
    </row>
    <row r="1222" spans="1:43" x14ac:dyDescent="0.25">
      <c r="A1222" s="15" t="s">
        <v>4842</v>
      </c>
      <c r="B1222" s="15" t="s">
        <v>1628</v>
      </c>
      <c r="C1222" s="15">
        <v>7</v>
      </c>
      <c r="D1222" s="15" t="s">
        <v>4863</v>
      </c>
      <c r="E1222" s="94">
        <v>200000375</v>
      </c>
      <c r="F1222" s="15">
        <v>200009449</v>
      </c>
      <c r="G1222" s="15" t="s">
        <v>4844</v>
      </c>
      <c r="H1222" s="15" t="s">
        <v>4844</v>
      </c>
      <c r="I1222" s="15" t="s">
        <v>4844</v>
      </c>
      <c r="J1222" s="15"/>
      <c r="K1222" s="15"/>
      <c r="L1222" s="15"/>
      <c r="M1222" s="15" t="s">
        <v>4864</v>
      </c>
      <c r="N1222" s="15" t="s">
        <v>4864</v>
      </c>
      <c r="O1222" s="15" t="s">
        <v>4864</v>
      </c>
      <c r="P1222" s="15"/>
      <c r="Q1222" s="15"/>
      <c r="R1222" s="15"/>
      <c r="S1222" s="15" t="s">
        <v>1575</v>
      </c>
      <c r="T1222" s="38">
        <v>17</v>
      </c>
      <c r="U1222" s="95"/>
      <c r="V1222" s="95"/>
      <c r="W1222" s="95"/>
      <c r="X1222" s="95" t="s">
        <v>4849</v>
      </c>
      <c r="Y1222" s="95"/>
      <c r="Z1222" s="15"/>
      <c r="AA1222" s="15"/>
      <c r="AB1222" s="39">
        <f t="shared" si="97"/>
        <v>10</v>
      </c>
      <c r="AC1222" s="39">
        <f t="shared" si="98"/>
        <v>3</v>
      </c>
      <c r="AD1222" s="96" t="s">
        <v>4865</v>
      </c>
      <c r="AE1222" s="15" t="str">
        <f t="shared" si="95"/>
        <v/>
      </c>
      <c r="AF1222" s="39"/>
      <c r="AG1222" s="39" t="s">
        <v>1560</v>
      </c>
      <c r="AH1222" s="39" t="s">
        <v>1561</v>
      </c>
      <c r="AI1222" s="39" t="s">
        <v>1561</v>
      </c>
      <c r="AJ1222" s="39" t="s">
        <v>1561</v>
      </c>
      <c r="AK1222" s="39" t="s">
        <v>1561</v>
      </c>
      <c r="AL1222" s="15"/>
      <c r="AM1222" s="15"/>
      <c r="AN1222" s="15"/>
      <c r="AO1222" s="39"/>
      <c r="AP1222" s="89">
        <f t="shared" si="99"/>
        <v>0</v>
      </c>
      <c r="AQ1222" s="13" t="str">
        <f t="shared" si="96"/>
        <v>Soort dierVis</v>
      </c>
    </row>
    <row r="1223" spans="1:43" x14ac:dyDescent="0.25">
      <c r="A1223" s="15" t="s">
        <v>4842</v>
      </c>
      <c r="B1223" s="15" t="s">
        <v>1628</v>
      </c>
      <c r="C1223" s="15">
        <v>8</v>
      </c>
      <c r="D1223" s="15" t="s">
        <v>4866</v>
      </c>
      <c r="E1223" s="94">
        <v>200000375</v>
      </c>
      <c r="F1223" s="15">
        <v>200000568</v>
      </c>
      <c r="G1223" s="15" t="s">
        <v>4844</v>
      </c>
      <c r="H1223" s="15" t="s">
        <v>4844</v>
      </c>
      <c r="I1223" s="15" t="s">
        <v>4844</v>
      </c>
      <c r="J1223" s="15"/>
      <c r="K1223" s="15"/>
      <c r="L1223" s="15"/>
      <c r="M1223" s="15" t="s">
        <v>4867</v>
      </c>
      <c r="N1223" s="15" t="s">
        <v>4867</v>
      </c>
      <c r="O1223" s="15" t="s">
        <v>4867</v>
      </c>
      <c r="P1223" s="15"/>
      <c r="Q1223" s="15"/>
      <c r="R1223" s="15"/>
      <c r="S1223" s="15" t="s">
        <v>1575</v>
      </c>
      <c r="T1223" s="38">
        <v>17</v>
      </c>
      <c r="U1223" s="95"/>
      <c r="V1223" s="95"/>
      <c r="W1223" s="95"/>
      <c r="X1223" s="95"/>
      <c r="Y1223" s="95"/>
      <c r="Z1223" s="15"/>
      <c r="AA1223" s="15"/>
      <c r="AB1223" s="39">
        <f t="shared" si="97"/>
        <v>10</v>
      </c>
      <c r="AC1223" s="39">
        <f t="shared" si="98"/>
        <v>5</v>
      </c>
      <c r="AD1223" s="96" t="s">
        <v>4868</v>
      </c>
      <c r="AE1223" s="15" t="str">
        <f t="shared" si="95"/>
        <v/>
      </c>
      <c r="AF1223" s="39"/>
      <c r="AG1223" s="39" t="s">
        <v>1560</v>
      </c>
      <c r="AH1223" s="39" t="s">
        <v>1561</v>
      </c>
      <c r="AI1223" s="39" t="s">
        <v>1561</v>
      </c>
      <c r="AJ1223" s="39" t="s">
        <v>1561</v>
      </c>
      <c r="AK1223" s="39" t="s">
        <v>1561</v>
      </c>
      <c r="AL1223" s="15"/>
      <c r="AM1223" s="15"/>
      <c r="AN1223" s="15"/>
      <c r="AO1223" s="39"/>
      <c r="AP1223" s="89">
        <f t="shared" si="99"/>
        <v>0</v>
      </c>
      <c r="AQ1223" s="13" t="str">
        <f t="shared" si="96"/>
        <v>Soort dierVogel</v>
      </c>
    </row>
    <row r="1224" spans="1:43" x14ac:dyDescent="0.25">
      <c r="A1224" s="15" t="s">
        <v>4842</v>
      </c>
      <c r="B1224" s="15" t="s">
        <v>1628</v>
      </c>
      <c r="C1224" s="15">
        <v>9</v>
      </c>
      <c r="D1224" s="15" t="s">
        <v>4869</v>
      </c>
      <c r="E1224" s="94">
        <v>200000375</v>
      </c>
      <c r="F1224" s="15">
        <v>200000563</v>
      </c>
      <c r="G1224" s="15" t="s">
        <v>4844</v>
      </c>
      <c r="H1224" s="15" t="s">
        <v>4844</v>
      </c>
      <c r="I1224" s="15" t="s">
        <v>4844</v>
      </c>
      <c r="J1224" s="15"/>
      <c r="K1224" s="15"/>
      <c r="L1224" s="15"/>
      <c r="M1224" s="15" t="s">
        <v>4870</v>
      </c>
      <c r="N1224" s="15" t="s">
        <v>4870</v>
      </c>
      <c r="O1224" s="15" t="s">
        <v>4870</v>
      </c>
      <c r="P1224" s="15"/>
      <c r="Q1224" s="15"/>
      <c r="R1224" s="15"/>
      <c r="S1224" s="15" t="s">
        <v>1575</v>
      </c>
      <c r="T1224" s="38">
        <v>17</v>
      </c>
      <c r="U1224" s="95"/>
      <c r="V1224" s="95"/>
      <c r="W1224" s="95"/>
      <c r="X1224" s="95" t="s">
        <v>4849</v>
      </c>
      <c r="Y1224" s="95"/>
      <c r="Z1224" s="15"/>
      <c r="AA1224" s="15"/>
      <c r="AB1224" s="39">
        <f t="shared" si="97"/>
        <v>10</v>
      </c>
      <c r="AC1224" s="39">
        <f t="shared" si="98"/>
        <v>4</v>
      </c>
      <c r="AD1224" s="96" t="s">
        <v>4871</v>
      </c>
      <c r="AE1224" s="15" t="str">
        <f t="shared" si="95"/>
        <v/>
      </c>
      <c r="AF1224" s="39"/>
      <c r="AG1224" s="39" t="s">
        <v>1560</v>
      </c>
      <c r="AH1224" s="39" t="s">
        <v>1561</v>
      </c>
      <c r="AI1224" s="39" t="s">
        <v>1561</v>
      </c>
      <c r="AJ1224" s="39" t="s">
        <v>1561</v>
      </c>
      <c r="AK1224" s="39" t="s">
        <v>1561</v>
      </c>
      <c r="AL1224" s="15"/>
      <c r="AM1224" s="15"/>
      <c r="AN1224" s="15"/>
      <c r="AO1224" s="39"/>
      <c r="AP1224" s="89">
        <f t="shared" si="99"/>
        <v>0</v>
      </c>
      <c r="AQ1224" s="13" t="str">
        <f t="shared" si="96"/>
        <v>Soort dierWild</v>
      </c>
    </row>
    <row r="1225" spans="1:43" x14ac:dyDescent="0.25">
      <c r="A1225" s="15" t="s">
        <v>4842</v>
      </c>
      <c r="B1225" s="15" t="s">
        <v>1628</v>
      </c>
      <c r="C1225" s="15">
        <v>10</v>
      </c>
      <c r="D1225" s="15" t="s">
        <v>4872</v>
      </c>
      <c r="E1225" s="94">
        <v>200000375</v>
      </c>
      <c r="F1225" s="15">
        <v>200032844</v>
      </c>
      <c r="G1225" s="15" t="s">
        <v>4844</v>
      </c>
      <c r="H1225" s="15" t="s">
        <v>4844</v>
      </c>
      <c r="I1225" s="15" t="s">
        <v>4844</v>
      </c>
      <c r="J1225" s="15"/>
      <c r="K1225" s="15"/>
      <c r="L1225" s="15"/>
      <c r="M1225" s="15" t="s">
        <v>4873</v>
      </c>
      <c r="N1225" s="15" t="s">
        <v>4873</v>
      </c>
      <c r="O1225" s="15" t="s">
        <v>4873</v>
      </c>
      <c r="P1225" s="15"/>
      <c r="Q1225" s="15"/>
      <c r="R1225" s="15"/>
      <c r="S1225" s="15" t="s">
        <v>1575</v>
      </c>
      <c r="T1225" s="38">
        <v>17</v>
      </c>
      <c r="U1225" s="95"/>
      <c r="V1225" s="95"/>
      <c r="W1225" s="95"/>
      <c r="X1225" s="95"/>
      <c r="Y1225" s="95"/>
      <c r="Z1225" s="15"/>
      <c r="AA1225" s="15"/>
      <c r="AB1225" s="39">
        <f t="shared" si="97"/>
        <v>10</v>
      </c>
      <c r="AC1225" s="39">
        <f t="shared" si="98"/>
        <v>11</v>
      </c>
      <c r="AD1225" s="96" t="s">
        <v>4874</v>
      </c>
      <c r="AE1225" s="15" t="str">
        <f t="shared" si="95"/>
        <v/>
      </c>
      <c r="AF1225" s="39"/>
      <c r="AG1225" s="39" t="s">
        <v>1560</v>
      </c>
      <c r="AH1225" s="39" t="s">
        <v>1561</v>
      </c>
      <c r="AI1225" s="39" t="s">
        <v>1561</v>
      </c>
      <c r="AJ1225" s="39" t="s">
        <v>1561</v>
      </c>
      <c r="AK1225" s="39" t="s">
        <v>1561</v>
      </c>
      <c r="AL1225" s="15"/>
      <c r="AM1225" s="15"/>
      <c r="AN1225" s="15"/>
      <c r="AO1225" s="39"/>
      <c r="AP1225" s="89">
        <f t="shared" si="99"/>
        <v>0</v>
      </c>
      <c r="AQ1225" s="13" t="str">
        <f t="shared" si="96"/>
        <v>Soort dierZeezoogdier</v>
      </c>
    </row>
    <row r="1226" spans="1:43" x14ac:dyDescent="0.25">
      <c r="A1226" s="15" t="s">
        <v>4875</v>
      </c>
      <c r="B1226" s="15" t="s">
        <v>1628</v>
      </c>
      <c r="C1226" s="15">
        <v>1</v>
      </c>
      <c r="D1226" s="15" t="s">
        <v>4876</v>
      </c>
      <c r="E1226" s="94">
        <v>200000376</v>
      </c>
      <c r="F1226" s="15">
        <v>200000677</v>
      </c>
      <c r="G1226" s="15" t="s">
        <v>4877</v>
      </c>
      <c r="H1226" s="15" t="s">
        <v>4877</v>
      </c>
      <c r="I1226" s="15" t="s">
        <v>4877</v>
      </c>
      <c r="J1226" s="15"/>
      <c r="K1226" s="15"/>
      <c r="L1226" s="15"/>
      <c r="M1226" s="15" t="s">
        <v>4878</v>
      </c>
      <c r="N1226" s="15" t="s">
        <v>4878</v>
      </c>
      <c r="O1226" s="15" t="s">
        <v>4878</v>
      </c>
      <c r="P1226" s="15"/>
      <c r="Q1226" s="15"/>
      <c r="R1226" s="15"/>
      <c r="S1226" s="15"/>
      <c r="T1226" s="38"/>
      <c r="U1226" s="95"/>
      <c r="V1226" s="95"/>
      <c r="W1226" s="95"/>
      <c r="X1226" s="95"/>
      <c r="Y1226" s="95"/>
      <c r="Z1226" s="15"/>
      <c r="AA1226" s="15"/>
      <c r="AB1226" s="39">
        <f t="shared" si="97"/>
        <v>11</v>
      </c>
      <c r="AC1226" s="39">
        <f t="shared" si="98"/>
        <v>9</v>
      </c>
      <c r="AD1226" s="96" t="s">
        <v>4879</v>
      </c>
      <c r="AE1226" s="15" t="str">
        <f t="shared" si="95"/>
        <v/>
      </c>
      <c r="AF1226" s="39"/>
      <c r="AG1226" s="39" t="s">
        <v>1560</v>
      </c>
      <c r="AH1226" s="39" t="s">
        <v>1561</v>
      </c>
      <c r="AI1226" s="39" t="s">
        <v>1561</v>
      </c>
      <c r="AJ1226" s="39" t="s">
        <v>1561</v>
      </c>
      <c r="AK1226" s="39" t="s">
        <v>1561</v>
      </c>
      <c r="AL1226" s="15"/>
      <c r="AM1226" s="15"/>
      <c r="AN1226" s="15"/>
      <c r="AO1226" s="39"/>
      <c r="AP1226" s="89">
        <f t="shared" si="99"/>
        <v>0</v>
      </c>
      <c r="AQ1226" s="13" t="str">
        <f t="shared" si="96"/>
        <v>Soort drugsHarddrugs</v>
      </c>
    </row>
    <row r="1227" spans="1:43" x14ac:dyDescent="0.25">
      <c r="A1227" s="15" t="s">
        <v>4875</v>
      </c>
      <c r="B1227" s="15" t="s">
        <v>1628</v>
      </c>
      <c r="C1227" s="15">
        <v>2</v>
      </c>
      <c r="D1227" s="15" t="s">
        <v>4880</v>
      </c>
      <c r="E1227" s="94">
        <v>200000376</v>
      </c>
      <c r="F1227" s="15">
        <v>200000678</v>
      </c>
      <c r="G1227" s="15" t="s">
        <v>4877</v>
      </c>
      <c r="H1227" s="15" t="s">
        <v>4877</v>
      </c>
      <c r="I1227" s="15" t="s">
        <v>4877</v>
      </c>
      <c r="J1227" s="15"/>
      <c r="K1227" s="15"/>
      <c r="L1227" s="15"/>
      <c r="M1227" s="15" t="s">
        <v>4881</v>
      </c>
      <c r="N1227" s="15" t="s">
        <v>4881</v>
      </c>
      <c r="O1227" s="15" t="s">
        <v>4881</v>
      </c>
      <c r="P1227" s="15"/>
      <c r="Q1227" s="15"/>
      <c r="R1227" s="15"/>
      <c r="S1227" s="15"/>
      <c r="T1227" s="38"/>
      <c r="U1227" s="95"/>
      <c r="V1227" s="95"/>
      <c r="W1227" s="95"/>
      <c r="X1227" s="95"/>
      <c r="Y1227" s="95"/>
      <c r="Z1227" s="15"/>
      <c r="AA1227" s="15"/>
      <c r="AB1227" s="39">
        <f t="shared" si="97"/>
        <v>11</v>
      </c>
      <c r="AC1227" s="39">
        <f t="shared" si="98"/>
        <v>9</v>
      </c>
      <c r="AD1227" s="96" t="s">
        <v>4882</v>
      </c>
      <c r="AE1227" s="15" t="str">
        <f t="shared" si="95"/>
        <v/>
      </c>
      <c r="AF1227" s="39"/>
      <c r="AG1227" s="39" t="s">
        <v>1560</v>
      </c>
      <c r="AH1227" s="39" t="s">
        <v>1561</v>
      </c>
      <c r="AI1227" s="39" t="s">
        <v>1561</v>
      </c>
      <c r="AJ1227" s="39" t="s">
        <v>1561</v>
      </c>
      <c r="AK1227" s="39" t="s">
        <v>1561</v>
      </c>
      <c r="AL1227" s="15"/>
      <c r="AM1227" s="15"/>
      <c r="AN1227" s="15"/>
      <c r="AO1227" s="39"/>
      <c r="AP1227" s="89">
        <f t="shared" si="99"/>
        <v>0</v>
      </c>
      <c r="AQ1227" s="13" t="str">
        <f t="shared" si="96"/>
        <v>Soort drugsSoftdrugs</v>
      </c>
    </row>
    <row r="1228" spans="1:43" x14ac:dyDescent="0.25">
      <c r="A1228" s="15" t="s">
        <v>4883</v>
      </c>
      <c r="B1228" s="15" t="s">
        <v>1628</v>
      </c>
      <c r="C1228" s="15">
        <v>1</v>
      </c>
      <c r="D1228" s="15" t="s">
        <v>4884</v>
      </c>
      <c r="E1228" s="94">
        <v>200000377</v>
      </c>
      <c r="F1228" s="15">
        <v>200000596</v>
      </c>
      <c r="G1228" s="15" t="s">
        <v>4885</v>
      </c>
      <c r="H1228" s="15" t="s">
        <v>4885</v>
      </c>
      <c r="I1228" s="15" t="s">
        <v>4885</v>
      </c>
      <c r="J1228" s="15"/>
      <c r="K1228" s="15"/>
      <c r="L1228" s="15">
        <v>50</v>
      </c>
      <c r="M1228" s="15" t="s">
        <v>4886</v>
      </c>
      <c r="N1228" s="15" t="s">
        <v>4886</v>
      </c>
      <c r="O1228" s="15" t="s">
        <v>4886</v>
      </c>
      <c r="P1228" s="15"/>
      <c r="Q1228" s="15"/>
      <c r="R1228" s="15"/>
      <c r="S1228" s="15"/>
      <c r="T1228" s="38"/>
      <c r="U1228" s="95"/>
      <c r="V1228" s="95"/>
      <c r="W1228" s="95"/>
      <c r="X1228" s="95"/>
      <c r="Y1228" s="95"/>
      <c r="Z1228" s="15"/>
      <c r="AA1228" s="15"/>
      <c r="AB1228" s="39">
        <f t="shared" si="97"/>
        <v>14</v>
      </c>
      <c r="AC1228" s="39">
        <f t="shared" si="98"/>
        <v>3</v>
      </c>
      <c r="AD1228" s="96" t="s">
        <v>4887</v>
      </c>
      <c r="AE1228" s="15" t="str">
        <f t="shared" si="95"/>
        <v/>
      </c>
      <c r="AF1228" s="39"/>
      <c r="AG1228" s="39" t="s">
        <v>1560</v>
      </c>
      <c r="AH1228" s="39" t="s">
        <v>1561</v>
      </c>
      <c r="AI1228" s="39" t="s">
        <v>1561</v>
      </c>
      <c r="AJ1228" s="39" t="s">
        <v>1561</v>
      </c>
      <c r="AK1228" s="39" t="s">
        <v>1561</v>
      </c>
      <c r="AL1228" s="15"/>
      <c r="AM1228" s="15"/>
      <c r="AN1228" s="15"/>
      <c r="AO1228" s="39"/>
      <c r="AP1228" s="89">
        <f t="shared" si="99"/>
        <v>0</v>
      </c>
      <c r="AQ1228" s="13" t="str">
        <f t="shared" si="96"/>
        <v>Soort epidemieBSE</v>
      </c>
    </row>
    <row r="1229" spans="1:43" x14ac:dyDescent="0.25">
      <c r="A1229" s="15" t="s">
        <v>4883</v>
      </c>
      <c r="B1229" s="15" t="s">
        <v>1628</v>
      </c>
      <c r="C1229" s="15">
        <v>2</v>
      </c>
      <c r="D1229" s="15" t="s">
        <v>4888</v>
      </c>
      <c r="E1229" s="94">
        <v>200000377</v>
      </c>
      <c r="F1229" s="15">
        <v>200032845</v>
      </c>
      <c r="G1229" s="15" t="s">
        <v>4885</v>
      </c>
      <c r="H1229" s="15" t="s">
        <v>4885</v>
      </c>
      <c r="I1229" s="15" t="s">
        <v>4885</v>
      </c>
      <c r="J1229" s="15"/>
      <c r="K1229" s="15"/>
      <c r="L1229" s="15">
        <v>50</v>
      </c>
      <c r="M1229" s="15" t="s">
        <v>4889</v>
      </c>
      <c r="N1229" s="15" t="s">
        <v>4889</v>
      </c>
      <c r="O1229" s="15" t="s">
        <v>4889</v>
      </c>
      <c r="P1229" s="15"/>
      <c r="Q1229" s="15"/>
      <c r="R1229" s="15"/>
      <c r="S1229" s="15"/>
      <c r="T1229" s="38"/>
      <c r="U1229" s="95"/>
      <c r="V1229" s="95"/>
      <c r="W1229" s="95"/>
      <c r="X1229" s="95"/>
      <c r="Y1229" s="95"/>
      <c r="Z1229" s="15"/>
      <c r="AA1229" s="15"/>
      <c r="AB1229" s="39">
        <f t="shared" si="97"/>
        <v>14</v>
      </c>
      <c r="AC1229" s="39">
        <f t="shared" si="98"/>
        <v>5</v>
      </c>
      <c r="AD1229" s="96" t="s">
        <v>4890</v>
      </c>
      <c r="AE1229" s="15" t="str">
        <f t="shared" si="95"/>
        <v/>
      </c>
      <c r="AF1229" s="39"/>
      <c r="AG1229" s="39" t="s">
        <v>1560</v>
      </c>
      <c r="AH1229" s="39" t="s">
        <v>1561</v>
      </c>
      <c r="AI1229" s="39" t="s">
        <v>1561</v>
      </c>
      <c r="AJ1229" s="39" t="s">
        <v>1561</v>
      </c>
      <c r="AK1229" s="39" t="s">
        <v>1561</v>
      </c>
      <c r="AL1229" s="15"/>
      <c r="AM1229" s="15"/>
      <c r="AN1229" s="15"/>
      <c r="AO1229" s="39"/>
      <c r="AP1229" s="89">
        <f t="shared" si="99"/>
        <v>0</v>
      </c>
      <c r="AQ1229" s="13" t="str">
        <f t="shared" si="96"/>
        <v>Soort epidemieEbola</v>
      </c>
    </row>
    <row r="1230" spans="1:43" x14ac:dyDescent="0.25">
      <c r="A1230" s="15" t="s">
        <v>4883</v>
      </c>
      <c r="B1230" s="15" t="s">
        <v>1628</v>
      </c>
      <c r="C1230" s="15">
        <v>3</v>
      </c>
      <c r="D1230" s="15" t="s">
        <v>4891</v>
      </c>
      <c r="E1230" s="94">
        <v>200000377</v>
      </c>
      <c r="F1230" s="15">
        <v>200000597</v>
      </c>
      <c r="G1230" s="15" t="s">
        <v>4885</v>
      </c>
      <c r="H1230" s="15" t="s">
        <v>4885</v>
      </c>
      <c r="I1230" s="15" t="s">
        <v>4885</v>
      </c>
      <c r="J1230" s="15"/>
      <c r="K1230" s="15"/>
      <c r="L1230" s="15">
        <v>50</v>
      </c>
      <c r="M1230" s="15" t="s">
        <v>4892</v>
      </c>
      <c r="N1230" s="15" t="s">
        <v>4892</v>
      </c>
      <c r="O1230" s="15" t="s">
        <v>4892</v>
      </c>
      <c r="P1230" s="15"/>
      <c r="Q1230" s="15"/>
      <c r="R1230" s="15"/>
      <c r="S1230" s="15"/>
      <c r="T1230" s="38"/>
      <c r="U1230" s="95"/>
      <c r="V1230" s="95"/>
      <c r="W1230" s="95"/>
      <c r="X1230" s="95"/>
      <c r="Y1230" s="95"/>
      <c r="Z1230" s="15"/>
      <c r="AA1230" s="15"/>
      <c r="AB1230" s="39">
        <f t="shared" si="97"/>
        <v>14</v>
      </c>
      <c r="AC1230" s="39">
        <f t="shared" si="98"/>
        <v>3</v>
      </c>
      <c r="AD1230" s="96" t="s">
        <v>4893</v>
      </c>
      <c r="AE1230" s="15" t="str">
        <f t="shared" ref="AE1230:AE1293" si="100">IF(CONCATENATE(IF(AI1230="Ja",IF(AL1230&gt;0,AL1230,A1230),""),IF(OR(IF(AK1230="Ja",IF(AM1230&gt;0,AM1230,D1230),"")="",IF(AI1230="Ja",IF(AL1230&gt;0,AL1230,A1230),"")=""),"",": "),IF(AK1230="Ja",IF(AM1230&gt;0,AM1230,D1230),""))="","",CONCATENATE("(",CONCATENATE(IF(AI1230="Ja",IF(AL1230&gt;0,AL1230,A1230),""),IF(OR(IF(AK1230="Ja",IF(AM1230&gt;0,AM1230,D1230),"")="",IF(AI1230="Ja",IF(AL1230&gt;0,AL1230,A1230),"")=""),"",": "),IF(AK1230="Ja",IF(AM1230&gt;0,AM1230,D1230),"")),")"))</f>
        <v/>
      </c>
      <c r="AF1230" s="39"/>
      <c r="AG1230" s="39" t="s">
        <v>1560</v>
      </c>
      <c r="AH1230" s="39" t="s">
        <v>1561</v>
      </c>
      <c r="AI1230" s="39" t="s">
        <v>1561</v>
      </c>
      <c r="AJ1230" s="39" t="s">
        <v>1561</v>
      </c>
      <c r="AK1230" s="39" t="s">
        <v>1561</v>
      </c>
      <c r="AL1230" s="15"/>
      <c r="AM1230" s="15"/>
      <c r="AN1230" s="15"/>
      <c r="AO1230" s="39"/>
      <c r="AP1230" s="89">
        <f t="shared" si="99"/>
        <v>0</v>
      </c>
      <c r="AQ1230" s="13" t="str">
        <f t="shared" ref="AQ1230:AQ1293" si="101">CONCATENATE(A1230,D1230)</f>
        <v>Soort epidemieMKZ</v>
      </c>
    </row>
    <row r="1231" spans="1:43" x14ac:dyDescent="0.25">
      <c r="A1231" s="15" t="s">
        <v>4883</v>
      </c>
      <c r="B1231" s="15" t="s">
        <v>1628</v>
      </c>
      <c r="C1231" s="15">
        <v>4</v>
      </c>
      <c r="D1231" s="15" t="s">
        <v>4894</v>
      </c>
      <c r="E1231" s="94">
        <v>200000377</v>
      </c>
      <c r="F1231" s="15">
        <v>200000598</v>
      </c>
      <c r="G1231" s="15" t="s">
        <v>4885</v>
      </c>
      <c r="H1231" s="15" t="s">
        <v>4885</v>
      </c>
      <c r="I1231" s="15" t="s">
        <v>4885</v>
      </c>
      <c r="J1231" s="15"/>
      <c r="K1231" s="15"/>
      <c r="L1231" s="15">
        <v>50</v>
      </c>
      <c r="M1231" s="15" t="s">
        <v>4895</v>
      </c>
      <c r="N1231" s="15" t="s">
        <v>4895</v>
      </c>
      <c r="O1231" s="15" t="s">
        <v>4895</v>
      </c>
      <c r="P1231" s="15"/>
      <c r="Q1231" s="15"/>
      <c r="R1231" s="15"/>
      <c r="S1231" s="15"/>
      <c r="T1231" s="38"/>
      <c r="U1231" s="95"/>
      <c r="V1231" s="95"/>
      <c r="W1231" s="95"/>
      <c r="X1231" s="95"/>
      <c r="Y1231" s="95"/>
      <c r="Z1231" s="15"/>
      <c r="AA1231" s="15"/>
      <c r="AB1231" s="39">
        <f t="shared" si="97"/>
        <v>14</v>
      </c>
      <c r="AC1231" s="39">
        <f t="shared" si="98"/>
        <v>8</v>
      </c>
      <c r="AD1231" s="96" t="s">
        <v>4896</v>
      </c>
      <c r="AE1231" s="15" t="str">
        <f t="shared" si="100"/>
        <v/>
      </c>
      <c r="AF1231" s="39"/>
      <c r="AG1231" s="39" t="s">
        <v>1560</v>
      </c>
      <c r="AH1231" s="39" t="s">
        <v>1561</v>
      </c>
      <c r="AI1231" s="39" t="s">
        <v>1561</v>
      </c>
      <c r="AJ1231" s="39" t="s">
        <v>1561</v>
      </c>
      <c r="AK1231" s="39" t="s">
        <v>1561</v>
      </c>
      <c r="AL1231" s="15"/>
      <c r="AM1231" s="15"/>
      <c r="AN1231" s="15"/>
      <c r="AO1231" s="39"/>
      <c r="AP1231" s="89">
        <f t="shared" si="99"/>
        <v>0</v>
      </c>
      <c r="AQ1231" s="13" t="str">
        <f t="shared" si="101"/>
        <v>Soort epidemieQ-koorts</v>
      </c>
    </row>
    <row r="1232" spans="1:43" x14ac:dyDescent="0.25">
      <c r="A1232" s="15" t="s">
        <v>4883</v>
      </c>
      <c r="B1232" s="15" t="s">
        <v>1628</v>
      </c>
      <c r="C1232" s="15">
        <v>5</v>
      </c>
      <c r="D1232" s="15" t="s">
        <v>4897</v>
      </c>
      <c r="E1232" s="94">
        <v>200000377</v>
      </c>
      <c r="F1232" s="15">
        <v>200000599</v>
      </c>
      <c r="G1232" s="15" t="s">
        <v>4885</v>
      </c>
      <c r="H1232" s="15" t="s">
        <v>4885</v>
      </c>
      <c r="I1232" s="15" t="s">
        <v>4885</v>
      </c>
      <c r="J1232" s="15"/>
      <c r="K1232" s="15"/>
      <c r="L1232" s="15">
        <v>50</v>
      </c>
      <c r="M1232" s="15" t="s">
        <v>4898</v>
      </c>
      <c r="N1232" s="15" t="s">
        <v>4898</v>
      </c>
      <c r="O1232" s="15" t="s">
        <v>4898</v>
      </c>
      <c r="P1232" s="15"/>
      <c r="Q1232" s="15"/>
      <c r="R1232" s="15"/>
      <c r="S1232" s="15"/>
      <c r="T1232" s="38"/>
      <c r="U1232" s="95"/>
      <c r="V1232" s="95"/>
      <c r="W1232" s="95"/>
      <c r="X1232" s="95"/>
      <c r="Y1232" s="95"/>
      <c r="Z1232" s="15"/>
      <c r="AA1232" s="15"/>
      <c r="AB1232" s="39">
        <f t="shared" si="97"/>
        <v>14</v>
      </c>
      <c r="AC1232" s="39">
        <f t="shared" si="98"/>
        <v>10</v>
      </c>
      <c r="AD1232" s="96" t="s">
        <v>4899</v>
      </c>
      <c r="AE1232" s="15" t="str">
        <f t="shared" si="100"/>
        <v/>
      </c>
      <c r="AF1232" s="39"/>
      <c r="AG1232" s="39" t="s">
        <v>1560</v>
      </c>
      <c r="AH1232" s="39" t="s">
        <v>1561</v>
      </c>
      <c r="AI1232" s="39" t="s">
        <v>1561</v>
      </c>
      <c r="AJ1232" s="39" t="s">
        <v>1561</v>
      </c>
      <c r="AK1232" s="39" t="s">
        <v>1561</v>
      </c>
      <c r="AL1232" s="15"/>
      <c r="AM1232" s="15"/>
      <c r="AN1232" s="15"/>
      <c r="AO1232" s="39"/>
      <c r="AP1232" s="89">
        <f t="shared" si="99"/>
        <v>0</v>
      </c>
      <c r="AQ1232" s="13" t="str">
        <f t="shared" si="101"/>
        <v>Soort epidemieVogelgriep</v>
      </c>
    </row>
    <row r="1233" spans="1:43" x14ac:dyDescent="0.25">
      <c r="A1233" s="15" t="s">
        <v>4883</v>
      </c>
      <c r="B1233" s="15" t="s">
        <v>1628</v>
      </c>
      <c r="C1233" s="15">
        <v>6</v>
      </c>
      <c r="D1233" s="15" t="s">
        <v>4900</v>
      </c>
      <c r="E1233" s="94">
        <v>200000377</v>
      </c>
      <c r="F1233" s="15">
        <v>200035926</v>
      </c>
      <c r="G1233" s="15" t="s">
        <v>4885</v>
      </c>
      <c r="H1233" s="15" t="s">
        <v>4885</v>
      </c>
      <c r="I1233" s="15" t="s">
        <v>4885</v>
      </c>
      <c r="J1233" s="15"/>
      <c r="K1233" s="15"/>
      <c r="L1233" s="15">
        <v>50</v>
      </c>
      <c r="M1233" s="15" t="s">
        <v>4901</v>
      </c>
      <c r="N1233" s="15" t="s">
        <v>4901</v>
      </c>
      <c r="O1233" s="15" t="s">
        <v>4901</v>
      </c>
      <c r="P1233" s="15"/>
      <c r="Q1233" s="15"/>
      <c r="R1233" s="15"/>
      <c r="S1233" s="15"/>
      <c r="T1233" s="38"/>
      <c r="U1233" s="95"/>
      <c r="V1233" s="95"/>
      <c r="W1233" s="95"/>
      <c r="X1233" s="95"/>
      <c r="Y1233" s="95"/>
      <c r="Z1233" s="15"/>
      <c r="AA1233" s="15"/>
      <c r="AB1233" s="39">
        <f t="shared" si="97"/>
        <v>14</v>
      </c>
      <c r="AC1233" s="39">
        <f t="shared" si="98"/>
        <v>20</v>
      </c>
      <c r="AD1233" s="96" t="s">
        <v>4902</v>
      </c>
      <c r="AE1233" s="15" t="str">
        <f t="shared" si="100"/>
        <v/>
      </c>
      <c r="AF1233" s="39"/>
      <c r="AG1233" s="39" t="s">
        <v>1560</v>
      </c>
      <c r="AH1233" s="39" t="s">
        <v>1561</v>
      </c>
      <c r="AI1233" s="39" t="s">
        <v>1561</v>
      </c>
      <c r="AJ1233" s="39" t="s">
        <v>1561</v>
      </c>
      <c r="AK1233" s="39" t="s">
        <v>1561</v>
      </c>
      <c r="AL1233" s="15"/>
      <c r="AM1233" s="15"/>
      <c r="AN1233" s="15"/>
      <c r="AO1233" s="39"/>
      <c r="AP1233" s="89">
        <f t="shared" si="99"/>
        <v>0</v>
      </c>
      <c r="AQ1233" s="13" t="str">
        <f t="shared" si="101"/>
        <v>Soort epidemieInfectieziekte klein</v>
      </c>
    </row>
    <row r="1234" spans="1:43" x14ac:dyDescent="0.25">
      <c r="A1234" s="15" t="s">
        <v>4883</v>
      </c>
      <c r="B1234" s="15" t="s">
        <v>1628</v>
      </c>
      <c r="C1234" s="15">
        <v>7</v>
      </c>
      <c r="D1234" s="15" t="s">
        <v>4903</v>
      </c>
      <c r="E1234" s="94">
        <v>200000377</v>
      </c>
      <c r="F1234" s="15">
        <v>200035925</v>
      </c>
      <c r="G1234" s="15" t="s">
        <v>4885</v>
      </c>
      <c r="H1234" s="15" t="s">
        <v>4885</v>
      </c>
      <c r="I1234" s="15" t="s">
        <v>4885</v>
      </c>
      <c r="J1234" s="15"/>
      <c r="K1234" s="15"/>
      <c r="L1234" s="15">
        <v>50</v>
      </c>
      <c r="M1234" s="15" t="s">
        <v>4904</v>
      </c>
      <c r="N1234" s="15" t="s">
        <v>4904</v>
      </c>
      <c r="O1234" s="15" t="s">
        <v>4904</v>
      </c>
      <c r="P1234" s="15"/>
      <c r="Q1234" s="15"/>
      <c r="R1234" s="15"/>
      <c r="S1234" s="15"/>
      <c r="T1234" s="38"/>
      <c r="U1234" s="95"/>
      <c r="V1234" s="95"/>
      <c r="W1234" s="95"/>
      <c r="X1234" s="95"/>
      <c r="Y1234" s="95"/>
      <c r="Z1234" s="15"/>
      <c r="AA1234" s="15"/>
      <c r="AB1234" s="39">
        <f t="shared" si="97"/>
        <v>14</v>
      </c>
      <c r="AC1234" s="39">
        <f t="shared" si="98"/>
        <v>20</v>
      </c>
      <c r="AD1234" s="96" t="s">
        <v>4905</v>
      </c>
      <c r="AE1234" s="15" t="str">
        <f t="shared" si="100"/>
        <v/>
      </c>
      <c r="AF1234" s="39"/>
      <c r="AG1234" s="39" t="s">
        <v>1560</v>
      </c>
      <c r="AH1234" s="39" t="s">
        <v>1561</v>
      </c>
      <c r="AI1234" s="39" t="s">
        <v>1561</v>
      </c>
      <c r="AJ1234" s="39" t="s">
        <v>1561</v>
      </c>
      <c r="AK1234" s="39" t="s">
        <v>1561</v>
      </c>
      <c r="AL1234" s="15"/>
      <c r="AM1234" s="15"/>
      <c r="AN1234" s="15"/>
      <c r="AO1234" s="39"/>
      <c r="AP1234" s="89">
        <f t="shared" si="99"/>
        <v>0</v>
      </c>
      <c r="AQ1234" s="13" t="str">
        <f t="shared" si="101"/>
        <v>Soort epidemieInfectieziekte groot</v>
      </c>
    </row>
    <row r="1235" spans="1:43" x14ac:dyDescent="0.25">
      <c r="A1235" s="15" t="s">
        <v>4883</v>
      </c>
      <c r="B1235" s="15" t="s">
        <v>1628</v>
      </c>
      <c r="C1235" s="15">
        <v>8</v>
      </c>
      <c r="D1235" s="15" t="s">
        <v>4906</v>
      </c>
      <c r="E1235" s="94">
        <v>200000377</v>
      </c>
      <c r="F1235" s="15">
        <v>200040159</v>
      </c>
      <c r="G1235" s="15" t="s">
        <v>4885</v>
      </c>
      <c r="H1235" s="15" t="s">
        <v>4885</v>
      </c>
      <c r="I1235" s="15" t="s">
        <v>4885</v>
      </c>
      <c r="J1235" s="15"/>
      <c r="K1235" s="15"/>
      <c r="L1235" s="15">
        <v>50</v>
      </c>
      <c r="M1235" s="15" t="s">
        <v>4907</v>
      </c>
      <c r="N1235" s="15" t="s">
        <v>4907</v>
      </c>
      <c r="O1235" s="15" t="s">
        <v>4907</v>
      </c>
      <c r="P1235" s="15"/>
      <c r="Q1235" s="15"/>
      <c r="R1235" s="15"/>
      <c r="S1235" s="15"/>
      <c r="T1235" s="38"/>
      <c r="U1235" s="95"/>
      <c r="V1235" s="95"/>
      <c r="W1235" s="95"/>
      <c r="X1235" s="95"/>
      <c r="Y1235" s="95"/>
      <c r="Z1235" s="15"/>
      <c r="AA1235" s="15"/>
      <c r="AB1235" s="39">
        <f t="shared" si="97"/>
        <v>14</v>
      </c>
      <c r="AC1235" s="39">
        <f t="shared" si="98"/>
        <v>10</v>
      </c>
      <c r="AD1235" s="96" t="s">
        <v>4908</v>
      </c>
      <c r="AE1235" s="15" t="str">
        <f t="shared" si="100"/>
        <v/>
      </c>
      <c r="AF1235" s="39"/>
      <c r="AG1235" s="39" t="s">
        <v>1560</v>
      </c>
      <c r="AH1235" s="39" t="s">
        <v>1561</v>
      </c>
      <c r="AI1235" s="39" t="s">
        <v>1561</v>
      </c>
      <c r="AJ1235" s="39" t="s">
        <v>1561</v>
      </c>
      <c r="AK1235" s="39" t="s">
        <v>1561</v>
      </c>
      <c r="AL1235" s="15"/>
      <c r="AM1235" s="15"/>
      <c r="AN1235" s="15"/>
      <c r="AO1235" s="39"/>
      <c r="AP1235" s="89">
        <f t="shared" si="99"/>
        <v>0</v>
      </c>
      <c r="AQ1235" s="13" t="str">
        <f t="shared" si="101"/>
        <v>Soort epidemieSARS-covid</v>
      </c>
    </row>
    <row r="1236" spans="1:43" x14ac:dyDescent="0.25">
      <c r="A1236" s="15" t="s">
        <v>4909</v>
      </c>
      <c r="B1236" s="15" t="s">
        <v>1628</v>
      </c>
      <c r="C1236" s="15">
        <v>1</v>
      </c>
      <c r="D1236" s="15" t="s">
        <v>4912</v>
      </c>
      <c r="E1236" s="94">
        <v>200000379</v>
      </c>
      <c r="F1236" s="15">
        <v>200032846</v>
      </c>
      <c r="G1236" s="15" t="s">
        <v>4910</v>
      </c>
      <c r="H1236" s="15" t="s">
        <v>4910</v>
      </c>
      <c r="I1236" s="15" t="s">
        <v>4910</v>
      </c>
      <c r="J1236" s="15"/>
      <c r="K1236" s="15"/>
      <c r="L1236" s="15"/>
      <c r="M1236" s="15" t="s">
        <v>4913</v>
      </c>
      <c r="N1236" s="15" t="s">
        <v>4913</v>
      </c>
      <c r="O1236" s="15" t="s">
        <v>4913</v>
      </c>
      <c r="P1236" s="15"/>
      <c r="Q1236" s="15"/>
      <c r="R1236" s="15"/>
      <c r="S1236" s="15"/>
      <c r="T1236" s="38"/>
      <c r="U1236" s="95"/>
      <c r="V1236" s="95"/>
      <c r="W1236" s="95"/>
      <c r="X1236" s="95"/>
      <c r="Y1236" s="95"/>
      <c r="Z1236" s="15"/>
      <c r="AA1236" s="15"/>
      <c r="AB1236" s="39">
        <f t="shared" si="97"/>
        <v>12</v>
      </c>
      <c r="AC1236" s="39">
        <f t="shared" si="98"/>
        <v>18</v>
      </c>
      <c r="AD1236" s="96" t="s">
        <v>4914</v>
      </c>
      <c r="AE1236" s="15" t="str">
        <f t="shared" si="100"/>
        <v/>
      </c>
      <c r="AF1236" s="39"/>
      <c r="AG1236" s="39" t="s">
        <v>1560</v>
      </c>
      <c r="AH1236" s="39" t="s">
        <v>1561</v>
      </c>
      <c r="AI1236" s="39" t="s">
        <v>1561</v>
      </c>
      <c r="AJ1236" s="39" t="s">
        <v>1561</v>
      </c>
      <c r="AK1236" s="39" t="s">
        <v>1561</v>
      </c>
      <c r="AL1236" s="15"/>
      <c r="AM1236" s="15"/>
      <c r="AN1236" s="15"/>
      <c r="AO1236" s="39"/>
      <c r="AP1236" s="89">
        <f t="shared" si="99"/>
        <v>0</v>
      </c>
      <c r="AQ1236" s="13" t="str">
        <f t="shared" si="101"/>
        <v>Soort fraudeComputervredebreuk</v>
      </c>
    </row>
    <row r="1237" spans="1:43" x14ac:dyDescent="0.25">
      <c r="A1237" s="15" t="s">
        <v>4909</v>
      </c>
      <c r="B1237" s="15" t="s">
        <v>1628</v>
      </c>
      <c r="C1237" s="15">
        <v>2</v>
      </c>
      <c r="D1237" s="15" t="s">
        <v>4915</v>
      </c>
      <c r="E1237" s="94">
        <v>200000379</v>
      </c>
      <c r="F1237" s="15">
        <v>200035928</v>
      </c>
      <c r="G1237" s="15" t="s">
        <v>4910</v>
      </c>
      <c r="H1237" s="15" t="s">
        <v>4910</v>
      </c>
      <c r="I1237" s="15" t="s">
        <v>4910</v>
      </c>
      <c r="J1237" s="15"/>
      <c r="K1237" s="15"/>
      <c r="L1237" s="15"/>
      <c r="M1237" s="15" t="s">
        <v>4916</v>
      </c>
      <c r="N1237" s="15" t="s">
        <v>4916</v>
      </c>
      <c r="O1237" s="15" t="s">
        <v>4916</v>
      </c>
      <c r="P1237" s="15"/>
      <c r="Q1237" s="15"/>
      <c r="R1237" s="15"/>
      <c r="S1237" s="15"/>
      <c r="T1237" s="38"/>
      <c r="U1237" s="95"/>
      <c r="V1237" s="95"/>
      <c r="W1237" s="95"/>
      <c r="X1237" s="95"/>
      <c r="Y1237" s="95"/>
      <c r="Z1237" s="15"/>
      <c r="AA1237" s="15"/>
      <c r="AB1237" s="39">
        <f t="shared" si="97"/>
        <v>12</v>
      </c>
      <c r="AC1237" s="39">
        <f t="shared" si="98"/>
        <v>17</v>
      </c>
      <c r="AD1237" s="96" t="s">
        <v>4917</v>
      </c>
      <c r="AE1237" s="15" t="str">
        <f t="shared" si="100"/>
        <v/>
      </c>
      <c r="AF1237" s="39"/>
      <c r="AG1237" s="39" t="s">
        <v>1560</v>
      </c>
      <c r="AH1237" s="39" t="s">
        <v>1561</v>
      </c>
      <c r="AI1237" s="39" t="s">
        <v>1561</v>
      </c>
      <c r="AJ1237" s="39" t="s">
        <v>1561</v>
      </c>
      <c r="AK1237" s="39" t="s">
        <v>1561</v>
      </c>
      <c r="AL1237" s="15"/>
      <c r="AM1237" s="15"/>
      <c r="AN1237" s="15"/>
      <c r="AO1237" s="39"/>
      <c r="AP1237" s="89">
        <f t="shared" si="99"/>
        <v>0</v>
      </c>
      <c r="AQ1237" s="13" t="str">
        <f t="shared" si="101"/>
        <v>Soort fraudeIdentiteitsfraude</v>
      </c>
    </row>
    <row r="1238" spans="1:43" x14ac:dyDescent="0.25">
      <c r="A1238" s="15" t="s">
        <v>4909</v>
      </c>
      <c r="B1238" s="15" t="s">
        <v>1628</v>
      </c>
      <c r="C1238" s="15">
        <v>3</v>
      </c>
      <c r="D1238" s="15" t="s">
        <v>4918</v>
      </c>
      <c r="E1238" s="94">
        <v>200000379</v>
      </c>
      <c r="F1238" s="15">
        <v>200035929</v>
      </c>
      <c r="G1238" s="15" t="s">
        <v>4910</v>
      </c>
      <c r="H1238" s="15" t="s">
        <v>4910</v>
      </c>
      <c r="I1238" s="15" t="s">
        <v>4910</v>
      </c>
      <c r="J1238" s="15"/>
      <c r="K1238" s="15"/>
      <c r="L1238" s="15"/>
      <c r="M1238" s="15" t="s">
        <v>4919</v>
      </c>
      <c r="N1238" s="15" t="s">
        <v>4919</v>
      </c>
      <c r="O1238" s="15" t="s">
        <v>4919</v>
      </c>
      <c r="P1238" s="15"/>
      <c r="Q1238" s="15"/>
      <c r="R1238" s="15"/>
      <c r="S1238" s="15"/>
      <c r="T1238" s="38"/>
      <c r="U1238" s="95"/>
      <c r="V1238" s="95"/>
      <c r="W1238" s="95"/>
      <c r="X1238" s="95"/>
      <c r="Y1238" s="95"/>
      <c r="Z1238" s="15"/>
      <c r="AA1238" s="15"/>
      <c r="AB1238" s="39">
        <f t="shared" si="97"/>
        <v>12</v>
      </c>
      <c r="AC1238" s="39">
        <f t="shared" si="98"/>
        <v>13</v>
      </c>
      <c r="AD1238" s="96" t="s">
        <v>4920</v>
      </c>
      <c r="AE1238" s="15" t="str">
        <f t="shared" si="100"/>
        <v/>
      </c>
      <c r="AF1238" s="39"/>
      <c r="AG1238" s="39" t="s">
        <v>1560</v>
      </c>
      <c r="AH1238" s="39" t="s">
        <v>1561</v>
      </c>
      <c r="AI1238" s="39" t="s">
        <v>1561</v>
      </c>
      <c r="AJ1238" s="39" t="s">
        <v>1561</v>
      </c>
      <c r="AK1238" s="39" t="s">
        <v>1561</v>
      </c>
      <c r="AL1238" s="15"/>
      <c r="AM1238" s="15"/>
      <c r="AN1238" s="15"/>
      <c r="AO1238" s="39"/>
      <c r="AP1238" s="89">
        <f t="shared" si="99"/>
        <v>0</v>
      </c>
      <c r="AQ1238" s="13" t="str">
        <f t="shared" si="101"/>
        <v>Soort fraudeOnline fraude</v>
      </c>
    </row>
    <row r="1239" spans="1:43" x14ac:dyDescent="0.25">
      <c r="A1239" s="15" t="s">
        <v>4909</v>
      </c>
      <c r="B1239" s="15" t="s">
        <v>1628</v>
      </c>
      <c r="C1239" s="15">
        <v>4</v>
      </c>
      <c r="D1239" s="15" t="s">
        <v>4921</v>
      </c>
      <c r="E1239" s="94">
        <v>200000379</v>
      </c>
      <c r="F1239" s="15">
        <v>200035930</v>
      </c>
      <c r="G1239" s="15" t="s">
        <v>4910</v>
      </c>
      <c r="H1239" s="15" t="s">
        <v>4910</v>
      </c>
      <c r="I1239" s="15" t="s">
        <v>4910</v>
      </c>
      <c r="J1239" s="15"/>
      <c r="K1239" s="15"/>
      <c r="L1239" s="15"/>
      <c r="M1239" s="15" t="s">
        <v>4922</v>
      </c>
      <c r="N1239" s="15" t="s">
        <v>4922</v>
      </c>
      <c r="O1239" s="15" t="s">
        <v>4922</v>
      </c>
      <c r="P1239" s="15"/>
      <c r="Q1239" s="15"/>
      <c r="R1239" s="15"/>
      <c r="S1239" s="15"/>
      <c r="T1239" s="38"/>
      <c r="U1239" s="95"/>
      <c r="V1239" s="95"/>
      <c r="W1239" s="95"/>
      <c r="X1239" s="95"/>
      <c r="Y1239" s="95"/>
      <c r="Z1239" s="15"/>
      <c r="AA1239" s="15"/>
      <c r="AB1239" s="39">
        <f t="shared" si="97"/>
        <v>12</v>
      </c>
      <c r="AC1239" s="39">
        <f t="shared" si="98"/>
        <v>8</v>
      </c>
      <c r="AD1239" s="96" t="s">
        <v>4923</v>
      </c>
      <c r="AE1239" s="15" t="str">
        <f t="shared" si="100"/>
        <v/>
      </c>
      <c r="AF1239" s="39"/>
      <c r="AG1239" s="39" t="s">
        <v>1560</v>
      </c>
      <c r="AH1239" s="39" t="s">
        <v>1561</v>
      </c>
      <c r="AI1239" s="39" t="s">
        <v>1561</v>
      </c>
      <c r="AJ1239" s="39" t="s">
        <v>1561</v>
      </c>
      <c r="AK1239" s="39" t="s">
        <v>1561</v>
      </c>
      <c r="AL1239" s="15"/>
      <c r="AM1239" s="15"/>
      <c r="AN1239" s="15"/>
      <c r="AO1239" s="39"/>
      <c r="AP1239" s="89">
        <f t="shared" si="99"/>
        <v>0</v>
      </c>
      <c r="AQ1239" s="13" t="str">
        <f t="shared" si="101"/>
        <v>Soort fraudePhishing</v>
      </c>
    </row>
    <row r="1240" spans="1:43" x14ac:dyDescent="0.25">
      <c r="A1240" s="15" t="s">
        <v>4909</v>
      </c>
      <c r="B1240" s="15" t="s">
        <v>1628</v>
      </c>
      <c r="C1240" s="15">
        <v>5</v>
      </c>
      <c r="D1240" s="15" t="s">
        <v>4924</v>
      </c>
      <c r="E1240" s="94">
        <v>200000379</v>
      </c>
      <c r="F1240" s="15">
        <v>200000485</v>
      </c>
      <c r="G1240" s="15" t="s">
        <v>4910</v>
      </c>
      <c r="H1240" s="15" t="s">
        <v>4910</v>
      </c>
      <c r="I1240" s="15" t="s">
        <v>4910</v>
      </c>
      <c r="J1240" s="15"/>
      <c r="K1240" s="15"/>
      <c r="L1240" s="15"/>
      <c r="M1240" s="15" t="s">
        <v>4925</v>
      </c>
      <c r="N1240" s="15" t="s">
        <v>4925</v>
      </c>
      <c r="O1240" s="15" t="s">
        <v>4925</v>
      </c>
      <c r="P1240" s="15"/>
      <c r="Q1240" s="15"/>
      <c r="R1240" s="15"/>
      <c r="S1240" s="15"/>
      <c r="T1240" s="38"/>
      <c r="U1240" s="95"/>
      <c r="V1240" s="95"/>
      <c r="W1240" s="95"/>
      <c r="X1240" s="95"/>
      <c r="Y1240" s="95"/>
      <c r="Z1240" s="15"/>
      <c r="AA1240" s="15"/>
      <c r="AB1240" s="39">
        <f t="shared" si="97"/>
        <v>12</v>
      </c>
      <c r="AC1240" s="39">
        <f t="shared" si="98"/>
        <v>7</v>
      </c>
      <c r="AD1240" s="96" t="s">
        <v>4926</v>
      </c>
      <c r="AE1240" s="15" t="str">
        <f t="shared" si="100"/>
        <v/>
      </c>
      <c r="AF1240" s="39"/>
      <c r="AG1240" s="39" t="s">
        <v>1560</v>
      </c>
      <c r="AH1240" s="39" t="s">
        <v>1561</v>
      </c>
      <c r="AI1240" s="39" t="s">
        <v>1561</v>
      </c>
      <c r="AJ1240" s="39" t="s">
        <v>1561</v>
      </c>
      <c r="AK1240" s="39" t="s">
        <v>1561</v>
      </c>
      <c r="AL1240" s="15"/>
      <c r="AM1240" s="15"/>
      <c r="AN1240" s="15"/>
      <c r="AO1240" s="39"/>
      <c r="AP1240" s="89">
        <f t="shared" si="99"/>
        <v>0</v>
      </c>
      <c r="AQ1240" s="13" t="str">
        <f t="shared" si="101"/>
        <v>Soort fraudeSkimmen</v>
      </c>
    </row>
    <row r="1241" spans="1:43" x14ac:dyDescent="0.25">
      <c r="A1241" s="15" t="s">
        <v>4909</v>
      </c>
      <c r="B1241" s="15" t="s">
        <v>1628</v>
      </c>
      <c r="C1241" s="15">
        <v>6</v>
      </c>
      <c r="D1241" s="15" t="s">
        <v>4927</v>
      </c>
      <c r="E1241" s="94">
        <v>200000379</v>
      </c>
      <c r="F1241" s="15">
        <v>200035931</v>
      </c>
      <c r="G1241" s="15" t="s">
        <v>4910</v>
      </c>
      <c r="H1241" s="15" t="s">
        <v>4910</v>
      </c>
      <c r="I1241" s="15" t="s">
        <v>4910</v>
      </c>
      <c r="J1241" s="15"/>
      <c r="K1241" s="15"/>
      <c r="L1241" s="15"/>
      <c r="M1241" s="15" t="s">
        <v>4928</v>
      </c>
      <c r="N1241" s="15" t="s">
        <v>4928</v>
      </c>
      <c r="O1241" s="15" t="s">
        <v>4928</v>
      </c>
      <c r="P1241" s="15"/>
      <c r="Q1241" s="15"/>
      <c r="R1241" s="15"/>
      <c r="S1241" s="15"/>
      <c r="T1241" s="38"/>
      <c r="U1241" s="95"/>
      <c r="V1241" s="95"/>
      <c r="W1241" s="95"/>
      <c r="X1241" s="95"/>
      <c r="Y1241" s="95"/>
      <c r="Z1241" s="15"/>
      <c r="AA1241" s="15"/>
      <c r="AB1241" s="39">
        <f t="shared" si="97"/>
        <v>12</v>
      </c>
      <c r="AC1241" s="39">
        <f t="shared" si="98"/>
        <v>4</v>
      </c>
      <c r="AD1241" s="96" t="s">
        <v>4929</v>
      </c>
      <c r="AE1241" s="15" t="str">
        <f t="shared" si="100"/>
        <v/>
      </c>
      <c r="AF1241" s="39"/>
      <c r="AG1241" s="39" t="s">
        <v>1560</v>
      </c>
      <c r="AH1241" s="39" t="s">
        <v>1561</v>
      </c>
      <c r="AI1241" s="39" t="s">
        <v>1561</v>
      </c>
      <c r="AJ1241" s="39" t="s">
        <v>1561</v>
      </c>
      <c r="AK1241" s="39" t="s">
        <v>1561</v>
      </c>
      <c r="AL1241" s="15"/>
      <c r="AM1241" s="15"/>
      <c r="AN1241" s="15"/>
      <c r="AO1241" s="39"/>
      <c r="AP1241" s="89">
        <f t="shared" si="99"/>
        <v>0</v>
      </c>
      <c r="AQ1241" s="13" t="str">
        <f t="shared" si="101"/>
        <v>Soort fraudeSpam</v>
      </c>
    </row>
    <row r="1242" spans="1:43" x14ac:dyDescent="0.25">
      <c r="A1242" s="15" t="s">
        <v>4909</v>
      </c>
      <c r="B1242" s="15" t="s">
        <v>1628</v>
      </c>
      <c r="C1242" s="15">
        <v>7</v>
      </c>
      <c r="D1242" s="15" t="s">
        <v>4930</v>
      </c>
      <c r="E1242" s="94">
        <v>200000379</v>
      </c>
      <c r="F1242" s="15">
        <v>200035932</v>
      </c>
      <c r="G1242" s="15" t="s">
        <v>4910</v>
      </c>
      <c r="H1242" s="15" t="s">
        <v>4910</v>
      </c>
      <c r="I1242" s="15" t="s">
        <v>4910</v>
      </c>
      <c r="J1242" s="15"/>
      <c r="K1242" s="15"/>
      <c r="L1242" s="15"/>
      <c r="M1242" s="15" t="s">
        <v>4931</v>
      </c>
      <c r="N1242" s="15" t="s">
        <v>4931</v>
      </c>
      <c r="O1242" s="15" t="s">
        <v>4931</v>
      </c>
      <c r="P1242" s="15"/>
      <c r="Q1242" s="15"/>
      <c r="R1242" s="15"/>
      <c r="S1242" s="15"/>
      <c r="T1242" s="38"/>
      <c r="U1242" s="95"/>
      <c r="V1242" s="95"/>
      <c r="W1242" s="95"/>
      <c r="X1242" s="95"/>
      <c r="Y1242" s="95"/>
      <c r="Z1242" s="15"/>
      <c r="AA1242" s="15"/>
      <c r="AB1242" s="39">
        <f t="shared" si="97"/>
        <v>12</v>
      </c>
      <c r="AC1242" s="39">
        <f t="shared" si="98"/>
        <v>13</v>
      </c>
      <c r="AD1242" s="96" t="s">
        <v>4932</v>
      </c>
      <c r="AE1242" s="15" t="str">
        <f t="shared" si="100"/>
        <v/>
      </c>
      <c r="AF1242" s="39"/>
      <c r="AG1242" s="39" t="s">
        <v>1560</v>
      </c>
      <c r="AH1242" s="39" t="s">
        <v>1561</v>
      </c>
      <c r="AI1242" s="39" t="s">
        <v>1561</v>
      </c>
      <c r="AJ1242" s="39" t="s">
        <v>1561</v>
      </c>
      <c r="AK1242" s="39" t="s">
        <v>1561</v>
      </c>
      <c r="AL1242" s="15"/>
      <c r="AM1242" s="15"/>
      <c r="AN1242" s="15"/>
      <c r="AO1242" s="39"/>
      <c r="AP1242" s="89">
        <f t="shared" si="99"/>
        <v>0</v>
      </c>
      <c r="AQ1242" s="13" t="str">
        <f t="shared" si="101"/>
        <v>Soort fraudeVals document</v>
      </c>
    </row>
    <row r="1243" spans="1:43" x14ac:dyDescent="0.25">
      <c r="A1243" s="15" t="s">
        <v>4909</v>
      </c>
      <c r="B1243" s="15" t="s">
        <v>1628</v>
      </c>
      <c r="C1243" s="15">
        <v>8</v>
      </c>
      <c r="D1243" s="15" t="s">
        <v>4933</v>
      </c>
      <c r="E1243" s="94">
        <v>200000379</v>
      </c>
      <c r="F1243" s="15">
        <v>200000486</v>
      </c>
      <c r="G1243" s="15" t="s">
        <v>4910</v>
      </c>
      <c r="H1243" s="15" t="s">
        <v>4910</v>
      </c>
      <c r="I1243" s="15" t="s">
        <v>4910</v>
      </c>
      <c r="J1243" s="15"/>
      <c r="K1243" s="15"/>
      <c r="L1243" s="15"/>
      <c r="M1243" s="15" t="s">
        <v>4934</v>
      </c>
      <c r="N1243" s="15" t="s">
        <v>4934</v>
      </c>
      <c r="O1243" s="15" t="s">
        <v>4934</v>
      </c>
      <c r="P1243" s="15"/>
      <c r="Q1243" s="15"/>
      <c r="R1243" s="15"/>
      <c r="S1243" s="15"/>
      <c r="T1243" s="38"/>
      <c r="U1243" s="95"/>
      <c r="V1243" s="95"/>
      <c r="W1243" s="95"/>
      <c r="X1243" s="95"/>
      <c r="Y1243" s="95"/>
      <c r="Z1243" s="15"/>
      <c r="AA1243" s="15"/>
      <c r="AB1243" s="39">
        <f t="shared" si="97"/>
        <v>12</v>
      </c>
      <c r="AC1243" s="39">
        <f t="shared" si="98"/>
        <v>9</v>
      </c>
      <c r="AD1243" s="96" t="s">
        <v>4935</v>
      </c>
      <c r="AE1243" s="15" t="str">
        <f t="shared" si="100"/>
        <v/>
      </c>
      <c r="AF1243" s="39"/>
      <c r="AG1243" s="39" t="s">
        <v>1560</v>
      </c>
      <c r="AH1243" s="39" t="s">
        <v>1561</v>
      </c>
      <c r="AI1243" s="39" t="s">
        <v>1561</v>
      </c>
      <c r="AJ1243" s="39" t="s">
        <v>1561</v>
      </c>
      <c r="AK1243" s="39" t="s">
        <v>1561</v>
      </c>
      <c r="AL1243" s="15"/>
      <c r="AM1243" s="15"/>
      <c r="AN1243" s="15"/>
      <c r="AO1243" s="39"/>
      <c r="AP1243" s="89">
        <f t="shared" si="99"/>
        <v>0</v>
      </c>
      <c r="AQ1243" s="13" t="str">
        <f t="shared" si="101"/>
        <v>Soort fraudeVals geld</v>
      </c>
    </row>
    <row r="1244" spans="1:43" x14ac:dyDescent="0.25">
      <c r="A1244" s="15" t="s">
        <v>4909</v>
      </c>
      <c r="B1244" s="15" t="s">
        <v>1628</v>
      </c>
      <c r="C1244" s="15">
        <v>9</v>
      </c>
      <c r="D1244" s="15" t="s">
        <v>4936</v>
      </c>
      <c r="E1244" s="94">
        <v>200000379</v>
      </c>
      <c r="F1244" s="15">
        <v>200035933</v>
      </c>
      <c r="G1244" s="15" t="s">
        <v>4910</v>
      </c>
      <c r="H1244" s="15" t="s">
        <v>4910</v>
      </c>
      <c r="I1244" s="15" t="s">
        <v>4910</v>
      </c>
      <c r="J1244" s="15"/>
      <c r="K1244" s="15"/>
      <c r="L1244" s="15"/>
      <c r="M1244" s="15" t="s">
        <v>4937</v>
      </c>
      <c r="N1244" s="15" t="s">
        <v>4937</v>
      </c>
      <c r="O1244" s="15" t="s">
        <v>4937</v>
      </c>
      <c r="P1244" s="15"/>
      <c r="Q1244" s="15"/>
      <c r="R1244" s="15"/>
      <c r="S1244" s="15"/>
      <c r="T1244" s="38"/>
      <c r="U1244" s="95"/>
      <c r="V1244" s="95"/>
      <c r="W1244" s="95"/>
      <c r="X1244" s="95"/>
      <c r="Y1244" s="95"/>
      <c r="Z1244" s="15"/>
      <c r="AA1244" s="15"/>
      <c r="AB1244" s="39">
        <f t="shared" si="97"/>
        <v>12</v>
      </c>
      <c r="AC1244" s="39">
        <f t="shared" si="98"/>
        <v>15</v>
      </c>
      <c r="AD1244" s="96" t="s">
        <v>4938</v>
      </c>
      <c r="AE1244" s="15" t="str">
        <f t="shared" si="100"/>
        <v/>
      </c>
      <c r="AF1244" s="39"/>
      <c r="AG1244" s="39" t="s">
        <v>1560</v>
      </c>
      <c r="AH1244" s="39" t="s">
        <v>1561</v>
      </c>
      <c r="AI1244" s="39" t="s">
        <v>1561</v>
      </c>
      <c r="AJ1244" s="39" t="s">
        <v>1561</v>
      </c>
      <c r="AK1244" s="39" t="s">
        <v>1561</v>
      </c>
      <c r="AL1244" s="15"/>
      <c r="AM1244" s="15"/>
      <c r="AN1244" s="15"/>
      <c r="AO1244" s="39"/>
      <c r="AP1244" s="89">
        <f t="shared" si="99"/>
        <v>0</v>
      </c>
      <c r="AQ1244" s="13" t="str">
        <f t="shared" si="101"/>
        <v>Soort fraudeVoorschotfraude</v>
      </c>
    </row>
    <row r="1245" spans="1:43" x14ac:dyDescent="0.25">
      <c r="A1245" s="15" t="s">
        <v>4939</v>
      </c>
      <c r="B1245" s="15" t="s">
        <v>1628</v>
      </c>
      <c r="C1245" s="15">
        <v>1</v>
      </c>
      <c r="D1245" s="15" t="s">
        <v>4940</v>
      </c>
      <c r="E1245" s="94">
        <v>200000381</v>
      </c>
      <c r="F1245" s="15">
        <v>200000574</v>
      </c>
      <c r="G1245" s="15" t="s">
        <v>4941</v>
      </c>
      <c r="H1245" s="15" t="s">
        <v>4941</v>
      </c>
      <c r="I1245" s="15" t="s">
        <v>4941</v>
      </c>
      <c r="J1245" s="15"/>
      <c r="K1245" s="15"/>
      <c r="L1245" s="15"/>
      <c r="M1245" s="15" t="s">
        <v>4942</v>
      </c>
      <c r="N1245" s="15" t="s">
        <v>4942</v>
      </c>
      <c r="O1245" s="15" t="s">
        <v>4942</v>
      </c>
      <c r="P1245" s="15"/>
      <c r="Q1245" s="15"/>
      <c r="R1245" s="15"/>
      <c r="S1245" s="15" t="s">
        <v>187</v>
      </c>
      <c r="T1245" s="38">
        <v>7</v>
      </c>
      <c r="U1245" s="95"/>
      <c r="V1245" s="95"/>
      <c r="W1245" s="95"/>
      <c r="X1245" s="95"/>
      <c r="Y1245" s="95"/>
      <c r="Z1245" s="15"/>
      <c r="AA1245" s="15"/>
      <c r="AB1245" s="39">
        <f t="shared" si="97"/>
        <v>20</v>
      </c>
      <c r="AC1245" s="39">
        <f t="shared" si="98"/>
        <v>10</v>
      </c>
      <c r="AD1245" s="96" t="s">
        <v>4943</v>
      </c>
      <c r="AE1245" s="15" t="str">
        <f t="shared" si="100"/>
        <v/>
      </c>
      <c r="AF1245" s="39"/>
      <c r="AG1245" s="39" t="s">
        <v>1698</v>
      </c>
      <c r="AH1245" s="39" t="s">
        <v>1561</v>
      </c>
      <c r="AI1245" s="39" t="s">
        <v>1561</v>
      </c>
      <c r="AJ1245" s="39" t="s">
        <v>1613</v>
      </c>
      <c r="AK1245" s="39" t="s">
        <v>1561</v>
      </c>
      <c r="AL1245" s="15"/>
      <c r="AM1245" s="15"/>
      <c r="AN1245" s="15"/>
      <c r="AO1245" s="39"/>
      <c r="AP1245" s="89">
        <f t="shared" si="99"/>
        <v>0</v>
      </c>
      <c r="AQ1245" s="13" t="str">
        <f t="shared" si="101"/>
        <v>Soort geplande actieAanhouding</v>
      </c>
    </row>
    <row r="1246" spans="1:43" x14ac:dyDescent="0.25">
      <c r="A1246" s="15" t="s">
        <v>4939</v>
      </c>
      <c r="B1246" s="15" t="s">
        <v>1628</v>
      </c>
      <c r="C1246" s="15">
        <v>2</v>
      </c>
      <c r="D1246" s="15" t="s">
        <v>4944</v>
      </c>
      <c r="E1246" s="94">
        <v>200000381</v>
      </c>
      <c r="F1246" s="15">
        <v>200005071</v>
      </c>
      <c r="G1246" s="15" t="s">
        <v>4941</v>
      </c>
      <c r="H1246" s="15" t="s">
        <v>4941</v>
      </c>
      <c r="I1246" s="15" t="s">
        <v>4941</v>
      </c>
      <c r="J1246" s="15"/>
      <c r="K1246" s="15"/>
      <c r="L1246" s="15"/>
      <c r="M1246" s="15" t="s">
        <v>4945</v>
      </c>
      <c r="N1246" s="15" t="s">
        <v>4945</v>
      </c>
      <c r="O1246" s="15" t="s">
        <v>4945</v>
      </c>
      <c r="P1246" s="15"/>
      <c r="Q1246" s="15"/>
      <c r="R1246" s="15"/>
      <c r="S1246" s="15" t="s">
        <v>187</v>
      </c>
      <c r="T1246" s="38">
        <v>7</v>
      </c>
      <c r="U1246" s="95"/>
      <c r="V1246" s="95"/>
      <c r="W1246" s="95"/>
      <c r="X1246" s="95"/>
      <c r="Y1246" s="95"/>
      <c r="Z1246" s="15"/>
      <c r="AA1246" s="15"/>
      <c r="AB1246" s="39">
        <f t="shared" si="97"/>
        <v>20</v>
      </c>
      <c r="AC1246" s="39">
        <f t="shared" si="98"/>
        <v>10</v>
      </c>
      <c r="AD1246" s="96" t="s">
        <v>4946</v>
      </c>
      <c r="AE1246" s="15" t="str">
        <f t="shared" si="100"/>
        <v/>
      </c>
      <c r="AF1246" s="39"/>
      <c r="AG1246" s="39" t="s">
        <v>1698</v>
      </c>
      <c r="AH1246" s="39" t="s">
        <v>1561</v>
      </c>
      <c r="AI1246" s="39" t="s">
        <v>1561</v>
      </c>
      <c r="AJ1246" s="39" t="s">
        <v>1613</v>
      </c>
      <c r="AK1246" s="39" t="s">
        <v>1561</v>
      </c>
      <c r="AL1246" s="15"/>
      <c r="AM1246" s="15"/>
      <c r="AN1246" s="15"/>
      <c r="AO1246" s="39"/>
      <c r="AP1246" s="89">
        <f t="shared" si="99"/>
        <v>0</v>
      </c>
      <c r="AQ1246" s="13" t="str">
        <f t="shared" si="101"/>
        <v>Soort geplande actieAffakkelen</v>
      </c>
    </row>
    <row r="1247" spans="1:43" x14ac:dyDescent="0.25">
      <c r="A1247" s="15" t="s">
        <v>4939</v>
      </c>
      <c r="B1247" s="15" t="s">
        <v>1628</v>
      </c>
      <c r="C1247" s="15">
        <v>3</v>
      </c>
      <c r="D1247" s="15" t="s">
        <v>4947</v>
      </c>
      <c r="E1247" s="94">
        <v>200000381</v>
      </c>
      <c r="F1247" s="15">
        <v>200032847</v>
      </c>
      <c r="G1247" s="15" t="s">
        <v>4941</v>
      </c>
      <c r="H1247" s="15" t="s">
        <v>4941</v>
      </c>
      <c r="I1247" s="15" t="s">
        <v>4941</v>
      </c>
      <c r="J1247" s="15"/>
      <c r="K1247" s="15"/>
      <c r="L1247" s="15"/>
      <c r="M1247" s="15" t="s">
        <v>4948</v>
      </c>
      <c r="N1247" s="15" t="s">
        <v>4948</v>
      </c>
      <c r="O1247" s="15" t="s">
        <v>4948</v>
      </c>
      <c r="P1247" s="15"/>
      <c r="Q1247" s="15"/>
      <c r="R1247" s="15"/>
      <c r="S1247" s="15" t="s">
        <v>187</v>
      </c>
      <c r="T1247" s="38">
        <v>7</v>
      </c>
      <c r="U1247" s="95"/>
      <c r="V1247" s="95"/>
      <c r="W1247" s="95"/>
      <c r="X1247" s="95"/>
      <c r="Y1247" s="95"/>
      <c r="Z1247" s="15"/>
      <c r="AA1247" s="15"/>
      <c r="AB1247" s="39">
        <f t="shared" si="97"/>
        <v>20</v>
      </c>
      <c r="AC1247" s="39">
        <f t="shared" si="98"/>
        <v>19</v>
      </c>
      <c r="AD1247" s="96" t="s">
        <v>4949</v>
      </c>
      <c r="AE1247" s="15" t="str">
        <f t="shared" si="100"/>
        <v/>
      </c>
      <c r="AF1247" s="39"/>
      <c r="AG1247" s="39" t="s">
        <v>1698</v>
      </c>
      <c r="AH1247" s="39" t="s">
        <v>1561</v>
      </c>
      <c r="AI1247" s="39" t="s">
        <v>1561</v>
      </c>
      <c r="AJ1247" s="39" t="s">
        <v>1613</v>
      </c>
      <c r="AK1247" s="39" t="s">
        <v>1561</v>
      </c>
      <c r="AL1247" s="15"/>
      <c r="AM1247" s="15"/>
      <c r="AN1247" s="15"/>
      <c r="AO1247" s="39"/>
      <c r="AP1247" s="89">
        <f t="shared" si="99"/>
        <v>0</v>
      </c>
      <c r="AQ1247" s="13" t="str">
        <f t="shared" si="101"/>
        <v>Soort geplande actieBegassing/Rookproef</v>
      </c>
    </row>
    <row r="1248" spans="1:43" x14ac:dyDescent="0.25">
      <c r="A1248" s="15" t="s">
        <v>4939</v>
      </c>
      <c r="B1248" s="15" t="s">
        <v>1628</v>
      </c>
      <c r="C1248" s="15">
        <v>4</v>
      </c>
      <c r="D1248" s="15" t="s">
        <v>4950</v>
      </c>
      <c r="E1248" s="94">
        <v>200000381</v>
      </c>
      <c r="F1248" s="15">
        <v>200000575</v>
      </c>
      <c r="G1248" s="15" t="s">
        <v>4941</v>
      </c>
      <c r="H1248" s="15" t="s">
        <v>4941</v>
      </c>
      <c r="I1248" s="15" t="s">
        <v>4941</v>
      </c>
      <c r="J1248" s="15"/>
      <c r="K1248" s="15"/>
      <c r="L1248" s="15"/>
      <c r="M1248" s="15" t="s">
        <v>4951</v>
      </c>
      <c r="N1248" s="15" t="s">
        <v>4951</v>
      </c>
      <c r="O1248" s="15" t="s">
        <v>4951</v>
      </c>
      <c r="P1248" s="15"/>
      <c r="Q1248" s="15"/>
      <c r="R1248" s="15"/>
      <c r="S1248" s="15" t="s">
        <v>187</v>
      </c>
      <c r="T1248" s="38">
        <v>7</v>
      </c>
      <c r="U1248" s="95"/>
      <c r="V1248" s="95"/>
      <c r="W1248" s="95"/>
      <c r="X1248" s="95"/>
      <c r="Y1248" s="95"/>
      <c r="Z1248" s="15"/>
      <c r="AA1248" s="15"/>
      <c r="AB1248" s="39">
        <f t="shared" si="97"/>
        <v>20</v>
      </c>
      <c r="AC1248" s="39">
        <f t="shared" si="98"/>
        <v>19</v>
      </c>
      <c r="AD1248" s="96" t="s">
        <v>4952</v>
      </c>
      <c r="AE1248" s="15" t="str">
        <f t="shared" si="100"/>
        <v/>
      </c>
      <c r="AF1248" s="39"/>
      <c r="AG1248" s="39" t="s">
        <v>1698</v>
      </c>
      <c r="AH1248" s="39" t="s">
        <v>1561</v>
      </c>
      <c r="AI1248" s="39" t="s">
        <v>1561</v>
      </c>
      <c r="AJ1248" s="39" t="s">
        <v>1613</v>
      </c>
      <c r="AK1248" s="39" t="s">
        <v>1561</v>
      </c>
      <c r="AL1248" s="15"/>
      <c r="AM1248" s="15"/>
      <c r="AN1248" s="15"/>
      <c r="AO1248" s="39"/>
      <c r="AP1248" s="89">
        <f t="shared" si="99"/>
        <v>0</v>
      </c>
      <c r="AQ1248" s="13" t="str">
        <f t="shared" si="101"/>
        <v>Soort geplande actieBegeleiden Demonstr</v>
      </c>
    </row>
    <row r="1249" spans="1:43" x14ac:dyDescent="0.25">
      <c r="A1249" s="15" t="s">
        <v>4939</v>
      </c>
      <c r="B1249" s="15" t="s">
        <v>1628</v>
      </c>
      <c r="C1249" s="15">
        <v>5</v>
      </c>
      <c r="D1249" s="15" t="s">
        <v>4953</v>
      </c>
      <c r="E1249" s="94">
        <v>200000381</v>
      </c>
      <c r="F1249" s="15">
        <v>200000576</v>
      </c>
      <c r="G1249" s="15" t="s">
        <v>4941</v>
      </c>
      <c r="H1249" s="15" t="s">
        <v>4941</v>
      </c>
      <c r="I1249" s="15" t="s">
        <v>4941</v>
      </c>
      <c r="J1249" s="15"/>
      <c r="K1249" s="15"/>
      <c r="L1249" s="15"/>
      <c r="M1249" s="15" t="s">
        <v>4954</v>
      </c>
      <c r="N1249" s="15" t="s">
        <v>4954</v>
      </c>
      <c r="O1249" s="15" t="s">
        <v>4954</v>
      </c>
      <c r="P1249" s="15"/>
      <c r="Q1249" s="15"/>
      <c r="R1249" s="15"/>
      <c r="S1249" s="15" t="s">
        <v>187</v>
      </c>
      <c r="T1249" s="38">
        <v>7</v>
      </c>
      <c r="U1249" s="95"/>
      <c r="V1249" s="95"/>
      <c r="W1249" s="95"/>
      <c r="X1249" s="95"/>
      <c r="Y1249" s="95"/>
      <c r="Z1249" s="15"/>
      <c r="AA1249" s="15"/>
      <c r="AB1249" s="39">
        <f t="shared" si="97"/>
        <v>20</v>
      </c>
      <c r="AC1249" s="39">
        <f t="shared" si="98"/>
        <v>20</v>
      </c>
      <c r="AD1249" s="96" t="s">
        <v>4955</v>
      </c>
      <c r="AE1249" s="15" t="str">
        <f t="shared" si="100"/>
        <v/>
      </c>
      <c r="AF1249" s="39"/>
      <c r="AG1249" s="39" t="s">
        <v>1698</v>
      </c>
      <c r="AH1249" s="39" t="s">
        <v>1561</v>
      </c>
      <c r="AI1249" s="39" t="s">
        <v>1561</v>
      </c>
      <c r="AJ1249" s="39" t="s">
        <v>1613</v>
      </c>
      <c r="AK1249" s="39" t="s">
        <v>1561</v>
      </c>
      <c r="AL1249" s="15"/>
      <c r="AM1249" s="15"/>
      <c r="AN1249" s="15"/>
      <c r="AO1249" s="39"/>
      <c r="AP1249" s="89">
        <f t="shared" si="99"/>
        <v>0</v>
      </c>
      <c r="AQ1249" s="13" t="str">
        <f t="shared" si="101"/>
        <v>Soort geplande actieBegeleiden evenement</v>
      </c>
    </row>
    <row r="1250" spans="1:43" x14ac:dyDescent="0.25">
      <c r="A1250" s="15" t="s">
        <v>4939</v>
      </c>
      <c r="B1250" s="15" t="s">
        <v>1628</v>
      </c>
      <c r="C1250" s="15">
        <v>6</v>
      </c>
      <c r="D1250" s="15" t="s">
        <v>4956</v>
      </c>
      <c r="E1250" s="94">
        <v>200000381</v>
      </c>
      <c r="F1250" s="15">
        <v>200035934</v>
      </c>
      <c r="G1250" s="15" t="s">
        <v>4941</v>
      </c>
      <c r="H1250" s="15" t="s">
        <v>4941</v>
      </c>
      <c r="I1250" s="15" t="s">
        <v>4941</v>
      </c>
      <c r="J1250" s="15"/>
      <c r="K1250" s="15"/>
      <c r="L1250" s="15"/>
      <c r="M1250" s="15" t="s">
        <v>4957</v>
      </c>
      <c r="N1250" s="15" t="s">
        <v>4957</v>
      </c>
      <c r="O1250" s="15" t="s">
        <v>4957</v>
      </c>
      <c r="P1250" s="15"/>
      <c r="Q1250" s="15"/>
      <c r="R1250" s="15"/>
      <c r="S1250" s="15" t="s">
        <v>187</v>
      </c>
      <c r="T1250" s="38">
        <v>7</v>
      </c>
      <c r="U1250" s="95"/>
      <c r="V1250" s="95"/>
      <c r="W1250" s="95"/>
      <c r="X1250" s="95"/>
      <c r="Y1250" s="95"/>
      <c r="Z1250" s="15"/>
      <c r="AA1250" s="15"/>
      <c r="AB1250" s="39">
        <f t="shared" si="97"/>
        <v>20</v>
      </c>
      <c r="AC1250" s="39">
        <f t="shared" si="98"/>
        <v>7</v>
      </c>
      <c r="AD1250" s="96" t="s">
        <v>4958</v>
      </c>
      <c r="AE1250" s="15" t="str">
        <f t="shared" si="100"/>
        <v/>
      </c>
      <c r="AF1250" s="39"/>
      <c r="AG1250" s="39" t="s">
        <v>1698</v>
      </c>
      <c r="AH1250" s="39" t="s">
        <v>1561</v>
      </c>
      <c r="AI1250" s="39" t="s">
        <v>1561</v>
      </c>
      <c r="AJ1250" s="39" t="s">
        <v>1613</v>
      </c>
      <c r="AK1250" s="39" t="s">
        <v>1561</v>
      </c>
      <c r="AL1250" s="15"/>
      <c r="AM1250" s="15"/>
      <c r="AN1250" s="15"/>
      <c r="AO1250" s="39"/>
      <c r="AP1250" s="89">
        <f t="shared" si="99"/>
        <v>0</v>
      </c>
      <c r="AQ1250" s="13" t="str">
        <f t="shared" si="101"/>
        <v>Soort geplande actieBewaken</v>
      </c>
    </row>
    <row r="1251" spans="1:43" ht="60" x14ac:dyDescent="0.25">
      <c r="A1251" s="15" t="s">
        <v>4939</v>
      </c>
      <c r="B1251" s="15" t="s">
        <v>1628</v>
      </c>
      <c r="C1251" s="15">
        <v>7</v>
      </c>
      <c r="D1251" s="15" t="s">
        <v>4959</v>
      </c>
      <c r="E1251" s="94">
        <v>200000381</v>
      </c>
      <c r="F1251" s="15">
        <v>200040896</v>
      </c>
      <c r="G1251" s="15" t="s">
        <v>4941</v>
      </c>
      <c r="H1251" s="15" t="s">
        <v>4941</v>
      </c>
      <c r="I1251" s="15" t="s">
        <v>4941</v>
      </c>
      <c r="J1251" s="15"/>
      <c r="K1251" s="15"/>
      <c r="L1251" s="15"/>
      <c r="M1251" s="15" t="s">
        <v>4960</v>
      </c>
      <c r="N1251" s="15" t="s">
        <v>4960</v>
      </c>
      <c r="O1251" s="15" t="s">
        <v>4960</v>
      </c>
      <c r="P1251" s="15"/>
      <c r="Q1251" s="15"/>
      <c r="R1251" s="15"/>
      <c r="S1251" s="15" t="s">
        <v>187</v>
      </c>
      <c r="T1251" s="38">
        <v>7</v>
      </c>
      <c r="U1251" s="95"/>
      <c r="V1251" s="95" t="s">
        <v>4961</v>
      </c>
      <c r="W1251" s="95"/>
      <c r="X1251" s="95"/>
      <c r="Y1251" s="95"/>
      <c r="Z1251" s="15"/>
      <c r="AA1251" s="15"/>
      <c r="AB1251" s="39">
        <f t="shared" si="97"/>
        <v>20</v>
      </c>
      <c r="AC1251" s="39">
        <f t="shared" si="98"/>
        <v>14</v>
      </c>
      <c r="AD1251" s="96" t="s">
        <v>4962</v>
      </c>
      <c r="AE1251" s="15" t="str">
        <f t="shared" si="100"/>
        <v/>
      </c>
      <c r="AF1251" s="39"/>
      <c r="AG1251" s="39" t="s">
        <v>1698</v>
      </c>
      <c r="AH1251" s="39" t="s">
        <v>1561</v>
      </c>
      <c r="AI1251" s="39" t="s">
        <v>1561</v>
      </c>
      <c r="AJ1251" s="39" t="s">
        <v>1613</v>
      </c>
      <c r="AK1251" s="39" t="s">
        <v>1561</v>
      </c>
      <c r="AL1251" s="15"/>
      <c r="AM1251" s="15"/>
      <c r="AN1251" s="15"/>
      <c r="AO1251" s="39"/>
      <c r="AP1251" s="89">
        <f t="shared" si="99"/>
        <v>0</v>
      </c>
      <c r="AQ1251" s="13" t="str">
        <f t="shared" si="101"/>
        <v>Soort geplande actieBuurtonderzoek</v>
      </c>
    </row>
    <row r="1252" spans="1:43" x14ac:dyDescent="0.25">
      <c r="A1252" s="15" t="s">
        <v>4939</v>
      </c>
      <c r="B1252" s="15" t="s">
        <v>1628</v>
      </c>
      <c r="C1252" s="15">
        <v>8</v>
      </c>
      <c r="D1252" s="15" t="s">
        <v>4963</v>
      </c>
      <c r="E1252" s="94">
        <v>200000381</v>
      </c>
      <c r="F1252" s="15">
        <v>200035935</v>
      </c>
      <c r="G1252" s="15" t="s">
        <v>4941</v>
      </c>
      <c r="H1252" s="15" t="s">
        <v>4941</v>
      </c>
      <c r="I1252" s="15" t="s">
        <v>4941</v>
      </c>
      <c r="J1252" s="15"/>
      <c r="K1252" s="15"/>
      <c r="L1252" s="15"/>
      <c r="M1252" s="15" t="s">
        <v>4964</v>
      </c>
      <c r="N1252" s="15" t="s">
        <v>4964</v>
      </c>
      <c r="O1252" s="15" t="s">
        <v>4964</v>
      </c>
      <c r="P1252" s="15"/>
      <c r="Q1252" s="15"/>
      <c r="R1252" s="15"/>
      <c r="S1252" s="15" t="s">
        <v>187</v>
      </c>
      <c r="T1252" s="38">
        <v>7</v>
      </c>
      <c r="U1252" s="95"/>
      <c r="V1252" s="95"/>
      <c r="W1252" s="95"/>
      <c r="X1252" s="95"/>
      <c r="Y1252" s="95"/>
      <c r="Z1252" s="15"/>
      <c r="AA1252" s="15"/>
      <c r="AB1252" s="39">
        <f t="shared" si="97"/>
        <v>20</v>
      </c>
      <c r="AC1252" s="39">
        <f t="shared" si="98"/>
        <v>8</v>
      </c>
      <c r="AD1252" s="96" t="s">
        <v>4965</v>
      </c>
      <c r="AE1252" s="15" t="str">
        <f t="shared" si="100"/>
        <v/>
      </c>
      <c r="AF1252" s="39"/>
      <c r="AG1252" s="39" t="s">
        <v>1698</v>
      </c>
      <c r="AH1252" s="39" t="s">
        <v>1561</v>
      </c>
      <c r="AI1252" s="39" t="s">
        <v>1561</v>
      </c>
      <c r="AJ1252" s="39" t="s">
        <v>1613</v>
      </c>
      <c r="AK1252" s="39" t="s">
        <v>1561</v>
      </c>
      <c r="AL1252" s="15"/>
      <c r="AM1252" s="15"/>
      <c r="AN1252" s="15"/>
      <c r="AO1252" s="39"/>
      <c r="AP1252" s="89">
        <f t="shared" si="99"/>
        <v>0</v>
      </c>
      <c r="AQ1252" s="13" t="str">
        <f t="shared" si="101"/>
        <v>Soort geplande actieControle</v>
      </c>
    </row>
    <row r="1253" spans="1:43" x14ac:dyDescent="0.25">
      <c r="A1253" s="15" t="s">
        <v>4939</v>
      </c>
      <c r="B1253" s="15" t="s">
        <v>1628</v>
      </c>
      <c r="C1253" s="15">
        <v>9</v>
      </c>
      <c r="D1253" s="15" t="s">
        <v>4966</v>
      </c>
      <c r="E1253" s="94">
        <v>200000381</v>
      </c>
      <c r="F1253" s="15">
        <v>200032848</v>
      </c>
      <c r="G1253" s="15" t="s">
        <v>4941</v>
      </c>
      <c r="H1253" s="15" t="s">
        <v>4941</v>
      </c>
      <c r="I1253" s="15" t="s">
        <v>4941</v>
      </c>
      <c r="J1253" s="15"/>
      <c r="K1253" s="15"/>
      <c r="L1253" s="15"/>
      <c r="M1253" s="15" t="s">
        <v>4967</v>
      </c>
      <c r="N1253" s="15" t="s">
        <v>4967</v>
      </c>
      <c r="O1253" s="15" t="s">
        <v>4967</v>
      </c>
      <c r="P1253" s="15"/>
      <c r="Q1253" s="15"/>
      <c r="R1253" s="15"/>
      <c r="S1253" s="15" t="s">
        <v>187</v>
      </c>
      <c r="T1253" s="38">
        <v>7</v>
      </c>
      <c r="U1253" s="95"/>
      <c r="V1253" s="95"/>
      <c r="W1253" s="95"/>
      <c r="X1253" s="95"/>
      <c r="Y1253" s="95"/>
      <c r="Z1253" s="15"/>
      <c r="AA1253" s="15"/>
      <c r="AB1253" s="39">
        <f t="shared" si="97"/>
        <v>20</v>
      </c>
      <c r="AC1253" s="39">
        <f t="shared" si="98"/>
        <v>12</v>
      </c>
      <c r="AD1253" s="96" t="s">
        <v>4968</v>
      </c>
      <c r="AE1253" s="15" t="str">
        <f t="shared" si="100"/>
        <v/>
      </c>
      <c r="AF1253" s="39"/>
      <c r="AG1253" s="39" t="s">
        <v>1698</v>
      </c>
      <c r="AH1253" s="39" t="s">
        <v>1561</v>
      </c>
      <c r="AI1253" s="39" t="s">
        <v>1561</v>
      </c>
      <c r="AJ1253" s="39" t="s">
        <v>1613</v>
      </c>
      <c r="AK1253" s="39" t="s">
        <v>1561</v>
      </c>
      <c r="AL1253" s="15"/>
      <c r="AM1253" s="15"/>
      <c r="AN1253" s="15"/>
      <c r="AO1253" s="39"/>
      <c r="AP1253" s="89">
        <f t="shared" si="99"/>
        <v>0</v>
      </c>
      <c r="AQ1253" s="13" t="str">
        <f t="shared" si="101"/>
        <v>Soort geplande actieGas afblazen</v>
      </c>
    </row>
    <row r="1254" spans="1:43" x14ac:dyDescent="0.25">
      <c r="A1254" s="15" t="s">
        <v>4939</v>
      </c>
      <c r="B1254" s="15" t="s">
        <v>1628</v>
      </c>
      <c r="C1254" s="15">
        <v>10</v>
      </c>
      <c r="D1254" s="15" t="s">
        <v>4969</v>
      </c>
      <c r="E1254" s="94">
        <v>200000381</v>
      </c>
      <c r="F1254" s="15">
        <v>200032849</v>
      </c>
      <c r="G1254" s="15" t="s">
        <v>4941</v>
      </c>
      <c r="H1254" s="15" t="s">
        <v>4941</v>
      </c>
      <c r="I1254" s="15" t="s">
        <v>4941</v>
      </c>
      <c r="J1254" s="15"/>
      <c r="K1254" s="15"/>
      <c r="L1254" s="15"/>
      <c r="M1254" s="15" t="s">
        <v>4970</v>
      </c>
      <c r="N1254" s="15" t="s">
        <v>4970</v>
      </c>
      <c r="O1254" s="15" t="s">
        <v>4970</v>
      </c>
      <c r="P1254" s="15"/>
      <c r="Q1254" s="15"/>
      <c r="R1254" s="15"/>
      <c r="S1254" s="15" t="s">
        <v>187</v>
      </c>
      <c r="T1254" s="38">
        <v>7</v>
      </c>
      <c r="U1254" s="95"/>
      <c r="V1254" s="95"/>
      <c r="W1254" s="95"/>
      <c r="X1254" s="95"/>
      <c r="Y1254" s="95"/>
      <c r="Z1254" s="15"/>
      <c r="AA1254" s="15"/>
      <c r="AB1254" s="39">
        <f t="shared" si="97"/>
        <v>20</v>
      </c>
      <c r="AC1254" s="39">
        <f t="shared" si="98"/>
        <v>11</v>
      </c>
      <c r="AD1254" s="96" t="s">
        <v>4971</v>
      </c>
      <c r="AE1254" s="15" t="str">
        <f t="shared" si="100"/>
        <v>(Helilanding)</v>
      </c>
      <c r="AF1254" s="39"/>
      <c r="AG1254" s="39" t="s">
        <v>1698</v>
      </c>
      <c r="AH1254" s="39" t="s">
        <v>1561</v>
      </c>
      <c r="AI1254" s="39" t="s">
        <v>1561</v>
      </c>
      <c r="AJ1254" s="39" t="s">
        <v>1613</v>
      </c>
      <c r="AK1254" s="39" t="s">
        <v>1613</v>
      </c>
      <c r="AL1254" s="15"/>
      <c r="AM1254" s="15" t="s">
        <v>4969</v>
      </c>
      <c r="AN1254" s="15"/>
      <c r="AO1254" s="39"/>
      <c r="AP1254" s="89">
        <f t="shared" si="99"/>
        <v>11</v>
      </c>
      <c r="AQ1254" s="13" t="str">
        <f t="shared" si="101"/>
        <v>Soort geplande actieHelilanding</v>
      </c>
    </row>
    <row r="1255" spans="1:43" x14ac:dyDescent="0.25">
      <c r="A1255" s="15" t="s">
        <v>4939</v>
      </c>
      <c r="B1255" s="15" t="s">
        <v>1628</v>
      </c>
      <c r="C1255" s="15">
        <v>11</v>
      </c>
      <c r="D1255" s="15" t="s">
        <v>4972</v>
      </c>
      <c r="E1255" s="94">
        <v>200000381</v>
      </c>
      <c r="F1255" s="15">
        <v>200000577</v>
      </c>
      <c r="G1255" s="15" t="s">
        <v>4941</v>
      </c>
      <c r="H1255" s="15" t="s">
        <v>4941</v>
      </c>
      <c r="I1255" s="15" t="s">
        <v>4941</v>
      </c>
      <c r="J1255" s="15"/>
      <c r="K1255" s="15"/>
      <c r="L1255" s="15"/>
      <c r="M1255" s="15" t="s">
        <v>4973</v>
      </c>
      <c r="N1255" s="15" t="s">
        <v>4973</v>
      </c>
      <c r="O1255" s="15" t="s">
        <v>4973</v>
      </c>
      <c r="P1255" s="15"/>
      <c r="Q1255" s="15"/>
      <c r="R1255" s="15"/>
      <c r="S1255" s="15" t="s">
        <v>187</v>
      </c>
      <c r="T1255" s="38">
        <v>7</v>
      </c>
      <c r="U1255" s="95"/>
      <c r="V1255" s="95"/>
      <c r="W1255" s="95"/>
      <c r="X1255" s="95"/>
      <c r="Y1255" s="95"/>
      <c r="Z1255" s="15"/>
      <c r="AA1255" s="15"/>
      <c r="AB1255" s="39">
        <f t="shared" si="97"/>
        <v>20</v>
      </c>
      <c r="AC1255" s="39">
        <f t="shared" si="98"/>
        <v>5</v>
      </c>
      <c r="AD1255" s="96" t="s">
        <v>4974</v>
      </c>
      <c r="AE1255" s="15" t="str">
        <f t="shared" si="100"/>
        <v/>
      </c>
      <c r="AF1255" s="39"/>
      <c r="AG1255" s="39" t="s">
        <v>1698</v>
      </c>
      <c r="AH1255" s="39" t="s">
        <v>1561</v>
      </c>
      <c r="AI1255" s="39" t="s">
        <v>1561</v>
      </c>
      <c r="AJ1255" s="39" t="s">
        <v>1613</v>
      </c>
      <c r="AK1255" s="39" t="s">
        <v>1561</v>
      </c>
      <c r="AL1255" s="15"/>
      <c r="AM1255" s="15"/>
      <c r="AN1255" s="15"/>
      <c r="AO1255" s="39"/>
      <c r="AP1255" s="89">
        <f t="shared" si="99"/>
        <v>0</v>
      </c>
      <c r="AQ1255" s="13" t="str">
        <f t="shared" si="101"/>
        <v>Soort geplande actieJagen</v>
      </c>
    </row>
    <row r="1256" spans="1:43" x14ac:dyDescent="0.25">
      <c r="A1256" s="15" t="s">
        <v>4939</v>
      </c>
      <c r="B1256" s="15" t="s">
        <v>1628</v>
      </c>
      <c r="C1256" s="15">
        <v>12</v>
      </c>
      <c r="D1256" s="15" t="s">
        <v>4975</v>
      </c>
      <c r="E1256" s="94">
        <v>200000381</v>
      </c>
      <c r="F1256" s="15">
        <v>200035936</v>
      </c>
      <c r="G1256" s="15" t="s">
        <v>4941</v>
      </c>
      <c r="H1256" s="15" t="s">
        <v>4941</v>
      </c>
      <c r="I1256" s="15" t="s">
        <v>4941</v>
      </c>
      <c r="J1256" s="15"/>
      <c r="K1256" s="15"/>
      <c r="L1256" s="15"/>
      <c r="M1256" s="15" t="s">
        <v>4976</v>
      </c>
      <c r="N1256" s="15" t="s">
        <v>4976</v>
      </c>
      <c r="O1256" s="15" t="s">
        <v>4976</v>
      </c>
      <c r="P1256" s="15"/>
      <c r="Q1256" s="15"/>
      <c r="R1256" s="15"/>
      <c r="S1256" s="15" t="s">
        <v>187</v>
      </c>
      <c r="T1256" s="38">
        <v>7</v>
      </c>
      <c r="U1256" s="95"/>
      <c r="V1256" s="95"/>
      <c r="W1256" s="95"/>
      <c r="X1256" s="95"/>
      <c r="Y1256" s="95"/>
      <c r="Z1256" s="15"/>
      <c r="AA1256" s="15"/>
      <c r="AB1256" s="39">
        <f t="shared" si="97"/>
        <v>20</v>
      </c>
      <c r="AC1256" s="39">
        <f t="shared" si="98"/>
        <v>19</v>
      </c>
      <c r="AD1256" s="96" t="s">
        <v>4977</v>
      </c>
      <c r="AE1256" s="15" t="str">
        <f t="shared" si="100"/>
        <v/>
      </c>
      <c r="AF1256" s="39"/>
      <c r="AG1256" s="39" t="s">
        <v>1698</v>
      </c>
      <c r="AH1256" s="39" t="s">
        <v>1561</v>
      </c>
      <c r="AI1256" s="39" t="s">
        <v>1561</v>
      </c>
      <c r="AJ1256" s="39" t="s">
        <v>1613</v>
      </c>
      <c r="AK1256" s="39" t="s">
        <v>1561</v>
      </c>
      <c r="AL1256" s="15"/>
      <c r="AM1256" s="15"/>
      <c r="AN1256" s="15"/>
      <c r="AO1256" s="39"/>
      <c r="AP1256" s="89">
        <f t="shared" si="99"/>
        <v>0</v>
      </c>
      <c r="AQ1256" s="13" t="str">
        <f t="shared" si="101"/>
        <v>Soort geplande actieOntruimen/uitzetten</v>
      </c>
    </row>
    <row r="1257" spans="1:43" x14ac:dyDescent="0.25">
      <c r="A1257" s="15" t="s">
        <v>4939</v>
      </c>
      <c r="B1257" s="15" t="s">
        <v>1628</v>
      </c>
      <c r="C1257" s="15">
        <v>13</v>
      </c>
      <c r="D1257" s="15" t="s">
        <v>4978</v>
      </c>
      <c r="E1257" s="94">
        <v>200000381</v>
      </c>
      <c r="F1257" s="15">
        <v>200000578</v>
      </c>
      <c r="G1257" s="15" t="s">
        <v>4941</v>
      </c>
      <c r="H1257" s="15" t="s">
        <v>4941</v>
      </c>
      <c r="I1257" s="15" t="s">
        <v>4941</v>
      </c>
      <c r="J1257" s="15"/>
      <c r="K1257" s="15"/>
      <c r="L1257" s="15"/>
      <c r="M1257" s="15" t="s">
        <v>4979</v>
      </c>
      <c r="N1257" s="15" t="s">
        <v>4979</v>
      </c>
      <c r="O1257" s="15" t="s">
        <v>4979</v>
      </c>
      <c r="P1257" s="15"/>
      <c r="Q1257" s="15"/>
      <c r="R1257" s="15"/>
      <c r="S1257" s="15" t="s">
        <v>187</v>
      </c>
      <c r="T1257" s="38">
        <v>7</v>
      </c>
      <c r="U1257" s="95"/>
      <c r="V1257" s="95"/>
      <c r="W1257" s="95"/>
      <c r="X1257" s="95"/>
      <c r="Y1257" s="95"/>
      <c r="Z1257" s="15"/>
      <c r="AA1257" s="15"/>
      <c r="AB1257" s="39">
        <f t="shared" si="97"/>
        <v>20</v>
      </c>
      <c r="AC1257" s="39">
        <f t="shared" si="98"/>
        <v>6</v>
      </c>
      <c r="AD1257" s="96" t="s">
        <v>4980</v>
      </c>
      <c r="AE1257" s="15" t="str">
        <f t="shared" si="100"/>
        <v/>
      </c>
      <c r="AF1257" s="39"/>
      <c r="AG1257" s="39" t="s">
        <v>1698</v>
      </c>
      <c r="AH1257" s="39" t="s">
        <v>1561</v>
      </c>
      <c r="AI1257" s="39" t="s">
        <v>1561</v>
      </c>
      <c r="AJ1257" s="39" t="s">
        <v>1613</v>
      </c>
      <c r="AK1257" s="39" t="s">
        <v>1561</v>
      </c>
      <c r="AL1257" s="15"/>
      <c r="AM1257" s="15"/>
      <c r="AN1257" s="15"/>
      <c r="AO1257" s="39"/>
      <c r="AP1257" s="89">
        <f t="shared" si="99"/>
        <v>0</v>
      </c>
      <c r="AQ1257" s="13" t="str">
        <f t="shared" si="101"/>
        <v>Soort geplande actiePosten</v>
      </c>
    </row>
    <row r="1258" spans="1:43" x14ac:dyDescent="0.25">
      <c r="A1258" s="15" t="s">
        <v>4939</v>
      </c>
      <c r="B1258" s="15" t="s">
        <v>1628</v>
      </c>
      <c r="C1258" s="15">
        <v>14</v>
      </c>
      <c r="D1258" s="15" t="s">
        <v>4981</v>
      </c>
      <c r="E1258" s="94">
        <v>200000381</v>
      </c>
      <c r="F1258" s="15">
        <v>200005271</v>
      </c>
      <c r="G1258" s="15" t="s">
        <v>4941</v>
      </c>
      <c r="H1258" s="15" t="s">
        <v>4941</v>
      </c>
      <c r="I1258" s="15" t="s">
        <v>4941</v>
      </c>
      <c r="J1258" s="15"/>
      <c r="K1258" s="15"/>
      <c r="L1258" s="15"/>
      <c r="M1258" s="15" t="s">
        <v>4982</v>
      </c>
      <c r="N1258" s="15" t="s">
        <v>4982</v>
      </c>
      <c r="O1258" s="15" t="s">
        <v>4982</v>
      </c>
      <c r="P1258" s="15"/>
      <c r="Q1258" s="15"/>
      <c r="R1258" s="15"/>
      <c r="S1258" s="15" t="s">
        <v>187</v>
      </c>
      <c r="T1258" s="38">
        <v>7</v>
      </c>
      <c r="U1258" s="95"/>
      <c r="V1258" s="95"/>
      <c r="W1258" s="95"/>
      <c r="X1258" s="95"/>
      <c r="Y1258" s="95"/>
      <c r="Z1258" s="15"/>
      <c r="AA1258" s="15"/>
      <c r="AB1258" s="39">
        <f t="shared" si="97"/>
        <v>20</v>
      </c>
      <c r="AC1258" s="39">
        <f t="shared" si="98"/>
        <v>10</v>
      </c>
      <c r="AD1258" s="96" t="s">
        <v>4983</v>
      </c>
      <c r="AE1258" s="15" t="str">
        <f t="shared" si="100"/>
        <v>(Proefalarm)</v>
      </c>
      <c r="AF1258" s="39"/>
      <c r="AG1258" s="39" t="s">
        <v>1698</v>
      </c>
      <c r="AH1258" s="39" t="s">
        <v>1561</v>
      </c>
      <c r="AI1258" s="39" t="s">
        <v>1561</v>
      </c>
      <c r="AJ1258" s="39" t="s">
        <v>1613</v>
      </c>
      <c r="AK1258" s="39" t="s">
        <v>1613</v>
      </c>
      <c r="AL1258" s="15"/>
      <c r="AM1258" s="15" t="s">
        <v>4981</v>
      </c>
      <c r="AN1258" s="15"/>
      <c r="AO1258" s="39"/>
      <c r="AP1258" s="89">
        <f t="shared" si="99"/>
        <v>10</v>
      </c>
      <c r="AQ1258" s="13" t="str">
        <f t="shared" si="101"/>
        <v>Soort geplande actieProefalarm</v>
      </c>
    </row>
    <row r="1259" spans="1:43" x14ac:dyDescent="0.25">
      <c r="A1259" s="15" t="s">
        <v>4939</v>
      </c>
      <c r="B1259" s="15" t="s">
        <v>1628</v>
      </c>
      <c r="C1259" s="15">
        <v>15</v>
      </c>
      <c r="D1259" s="15" t="s">
        <v>4984</v>
      </c>
      <c r="E1259" s="94">
        <v>200000381</v>
      </c>
      <c r="F1259" s="15">
        <v>200005069</v>
      </c>
      <c r="G1259" s="15" t="s">
        <v>4941</v>
      </c>
      <c r="H1259" s="15" t="s">
        <v>4941</v>
      </c>
      <c r="I1259" s="15" t="s">
        <v>4941</v>
      </c>
      <c r="J1259" s="15"/>
      <c r="K1259" s="15"/>
      <c r="L1259" s="15"/>
      <c r="M1259" s="15" t="s">
        <v>4985</v>
      </c>
      <c r="N1259" s="15" t="s">
        <v>4985</v>
      </c>
      <c r="O1259" s="15" t="s">
        <v>4985</v>
      </c>
      <c r="P1259" s="15"/>
      <c r="Q1259" s="15"/>
      <c r="R1259" s="15"/>
      <c r="S1259" s="15" t="s">
        <v>187</v>
      </c>
      <c r="T1259" s="38">
        <v>7</v>
      </c>
      <c r="U1259" s="95"/>
      <c r="V1259" s="95"/>
      <c r="W1259" s="95"/>
      <c r="X1259" s="95"/>
      <c r="Y1259" s="95"/>
      <c r="Z1259" s="15"/>
      <c r="AA1259" s="15"/>
      <c r="AB1259" s="39">
        <f t="shared" si="97"/>
        <v>20</v>
      </c>
      <c r="AC1259" s="39">
        <f t="shared" si="98"/>
        <v>8</v>
      </c>
      <c r="AD1259" s="96" t="s">
        <v>4986</v>
      </c>
      <c r="AE1259" s="15" t="str">
        <f t="shared" si="100"/>
        <v>(Stand-by)</v>
      </c>
      <c r="AF1259" s="39"/>
      <c r="AG1259" s="39" t="s">
        <v>1698</v>
      </c>
      <c r="AH1259" s="39" t="s">
        <v>1561</v>
      </c>
      <c r="AI1259" s="39" t="s">
        <v>1561</v>
      </c>
      <c r="AJ1259" s="39" t="s">
        <v>1613</v>
      </c>
      <c r="AK1259" s="39" t="s">
        <v>1613</v>
      </c>
      <c r="AL1259" s="15"/>
      <c r="AM1259" s="15" t="s">
        <v>4984</v>
      </c>
      <c r="AN1259" s="15"/>
      <c r="AO1259" s="39"/>
      <c r="AP1259" s="89">
        <f t="shared" si="99"/>
        <v>8</v>
      </c>
      <c r="AQ1259" s="13" t="str">
        <f t="shared" si="101"/>
        <v>Soort geplande actieStand-by</v>
      </c>
    </row>
    <row r="1260" spans="1:43" x14ac:dyDescent="0.25">
      <c r="A1260" s="15" t="s">
        <v>4939</v>
      </c>
      <c r="B1260" s="15" t="s">
        <v>1628</v>
      </c>
      <c r="C1260" s="15">
        <v>16</v>
      </c>
      <c r="D1260" s="15" t="s">
        <v>4987</v>
      </c>
      <c r="E1260" s="94">
        <v>200000381</v>
      </c>
      <c r="F1260" s="15">
        <v>200005068</v>
      </c>
      <c r="G1260" s="15" t="s">
        <v>4941</v>
      </c>
      <c r="H1260" s="15" t="s">
        <v>4941</v>
      </c>
      <c r="I1260" s="15" t="s">
        <v>4941</v>
      </c>
      <c r="J1260" s="15"/>
      <c r="K1260" s="15"/>
      <c r="L1260" s="15"/>
      <c r="M1260" s="15" t="s">
        <v>4988</v>
      </c>
      <c r="N1260" s="15" t="s">
        <v>4988</v>
      </c>
      <c r="O1260" s="15" t="s">
        <v>4988</v>
      </c>
      <c r="P1260" s="15"/>
      <c r="Q1260" s="15"/>
      <c r="R1260" s="15"/>
      <c r="S1260" s="15" t="s">
        <v>187</v>
      </c>
      <c r="T1260" s="38">
        <v>7</v>
      </c>
      <c r="U1260" s="95"/>
      <c r="V1260" s="95"/>
      <c r="W1260" s="95"/>
      <c r="X1260" s="95"/>
      <c r="Y1260" s="95"/>
      <c r="Z1260" s="15"/>
      <c r="AA1260" s="15"/>
      <c r="AB1260" s="39">
        <f t="shared" si="97"/>
        <v>20</v>
      </c>
      <c r="AC1260" s="39">
        <f t="shared" si="98"/>
        <v>15</v>
      </c>
      <c r="AD1260" s="96" t="s">
        <v>4989</v>
      </c>
      <c r="AE1260" s="15" t="str">
        <f t="shared" si="100"/>
        <v/>
      </c>
      <c r="AF1260" s="39"/>
      <c r="AG1260" s="39" t="s">
        <v>1698</v>
      </c>
      <c r="AH1260" s="39" t="s">
        <v>1561</v>
      </c>
      <c r="AI1260" s="39" t="s">
        <v>1561</v>
      </c>
      <c r="AJ1260" s="39" t="s">
        <v>1613</v>
      </c>
      <c r="AK1260" s="39" t="s">
        <v>1561</v>
      </c>
      <c r="AL1260" s="15"/>
      <c r="AM1260" s="15"/>
      <c r="AN1260" s="15"/>
      <c r="AO1260" s="39"/>
      <c r="AP1260" s="89">
        <f t="shared" si="99"/>
        <v>0</v>
      </c>
      <c r="AQ1260" s="13" t="str">
        <f t="shared" si="101"/>
        <v>Soort geplande actieStookvergunning</v>
      </c>
    </row>
    <row r="1261" spans="1:43" x14ac:dyDescent="0.25">
      <c r="A1261" s="15" t="s">
        <v>4939</v>
      </c>
      <c r="B1261" s="15" t="s">
        <v>1628</v>
      </c>
      <c r="C1261" s="15">
        <v>17</v>
      </c>
      <c r="D1261" s="15" t="s">
        <v>4990</v>
      </c>
      <c r="E1261" s="94">
        <v>200000381</v>
      </c>
      <c r="F1261" s="15">
        <v>200032850</v>
      </c>
      <c r="G1261" s="15" t="s">
        <v>4941</v>
      </c>
      <c r="H1261" s="15" t="s">
        <v>4941</v>
      </c>
      <c r="I1261" s="15" t="s">
        <v>4941</v>
      </c>
      <c r="J1261" s="15"/>
      <c r="K1261" s="15"/>
      <c r="L1261" s="15"/>
      <c r="M1261" s="15" t="s">
        <v>4991</v>
      </c>
      <c r="N1261" s="15" t="s">
        <v>4991</v>
      </c>
      <c r="O1261" s="15" t="s">
        <v>4991</v>
      </c>
      <c r="P1261" s="15"/>
      <c r="Q1261" s="15"/>
      <c r="R1261" s="15"/>
      <c r="S1261" s="15" t="s">
        <v>187</v>
      </c>
      <c r="T1261" s="38">
        <v>7</v>
      </c>
      <c r="U1261" s="95"/>
      <c r="V1261" s="95"/>
      <c r="W1261" s="95"/>
      <c r="X1261" s="95"/>
      <c r="Y1261" s="95"/>
      <c r="Z1261" s="15"/>
      <c r="AA1261" s="15"/>
      <c r="AB1261" s="39">
        <f t="shared" si="97"/>
        <v>20</v>
      </c>
      <c r="AC1261" s="39">
        <f t="shared" si="98"/>
        <v>11</v>
      </c>
      <c r="AD1261" s="96" t="s">
        <v>4992</v>
      </c>
      <c r="AE1261" s="15" t="str">
        <f t="shared" si="100"/>
        <v>(Systeemtest)</v>
      </c>
      <c r="AF1261" s="39"/>
      <c r="AG1261" s="39" t="s">
        <v>1698</v>
      </c>
      <c r="AH1261" s="39" t="s">
        <v>1561</v>
      </c>
      <c r="AI1261" s="39" t="s">
        <v>1561</v>
      </c>
      <c r="AJ1261" s="39" t="s">
        <v>1613</v>
      </c>
      <c r="AK1261" s="39" t="s">
        <v>1613</v>
      </c>
      <c r="AL1261" s="15"/>
      <c r="AM1261" s="15" t="s">
        <v>4990</v>
      </c>
      <c r="AN1261" s="15"/>
      <c r="AO1261" s="39"/>
      <c r="AP1261" s="89">
        <f t="shared" si="99"/>
        <v>11</v>
      </c>
      <c r="AQ1261" s="13" t="str">
        <f t="shared" si="101"/>
        <v>Soort geplande actieSysteemtest</v>
      </c>
    </row>
    <row r="1262" spans="1:43" x14ac:dyDescent="0.25">
      <c r="A1262" s="15" t="s">
        <v>4939</v>
      </c>
      <c r="B1262" s="15" t="s">
        <v>1628</v>
      </c>
      <c r="C1262" s="15">
        <v>18</v>
      </c>
      <c r="D1262" s="15" t="s">
        <v>4993</v>
      </c>
      <c r="E1262" s="94">
        <v>200000381</v>
      </c>
      <c r="F1262" s="15">
        <v>200000579</v>
      </c>
      <c r="G1262" s="15" t="s">
        <v>4941</v>
      </c>
      <c r="H1262" s="15" t="s">
        <v>4941</v>
      </c>
      <c r="I1262" s="15" t="s">
        <v>4941</v>
      </c>
      <c r="J1262" s="15"/>
      <c r="K1262" s="15"/>
      <c r="L1262" s="15"/>
      <c r="M1262" s="15" t="s">
        <v>4994</v>
      </c>
      <c r="N1262" s="15" t="s">
        <v>4994</v>
      </c>
      <c r="O1262" s="15" t="s">
        <v>4994</v>
      </c>
      <c r="P1262" s="15"/>
      <c r="Q1262" s="15"/>
      <c r="R1262" s="15"/>
      <c r="S1262" s="15" t="s">
        <v>187</v>
      </c>
      <c r="T1262" s="38">
        <v>7</v>
      </c>
      <c r="U1262" s="95"/>
      <c r="V1262" s="95"/>
      <c r="W1262" s="95"/>
      <c r="X1262" s="95"/>
      <c r="Y1262" s="95"/>
      <c r="Z1262" s="15"/>
      <c r="AA1262" s="15"/>
      <c r="AB1262" s="39">
        <f t="shared" si="97"/>
        <v>20</v>
      </c>
      <c r="AC1262" s="39">
        <f t="shared" si="98"/>
        <v>7</v>
      </c>
      <c r="AD1262" s="96" t="s">
        <v>4995</v>
      </c>
      <c r="AE1262" s="15" t="str">
        <f t="shared" si="100"/>
        <v/>
      </c>
      <c r="AF1262" s="39"/>
      <c r="AG1262" s="39" t="s">
        <v>1698</v>
      </c>
      <c r="AH1262" s="39" t="s">
        <v>1561</v>
      </c>
      <c r="AI1262" s="39" t="s">
        <v>1561</v>
      </c>
      <c r="AJ1262" s="39" t="s">
        <v>1613</v>
      </c>
      <c r="AK1262" s="39" t="s">
        <v>1561</v>
      </c>
      <c r="AL1262" s="15"/>
      <c r="AM1262" s="15"/>
      <c r="AN1262" s="15"/>
      <c r="AO1262" s="39"/>
      <c r="AP1262" s="89">
        <f t="shared" si="99"/>
        <v>0</v>
      </c>
      <c r="AQ1262" s="13" t="str">
        <f t="shared" si="101"/>
        <v>Soort geplande actieVerhoor</v>
      </c>
    </row>
    <row r="1263" spans="1:43" x14ac:dyDescent="0.25">
      <c r="A1263" s="15" t="s">
        <v>4939</v>
      </c>
      <c r="B1263" s="15" t="s">
        <v>1628</v>
      </c>
      <c r="C1263" s="15">
        <v>19</v>
      </c>
      <c r="D1263" s="15" t="s">
        <v>4996</v>
      </c>
      <c r="E1263" s="94">
        <v>200000381</v>
      </c>
      <c r="F1263" s="15">
        <v>200000580</v>
      </c>
      <c r="G1263" s="15" t="s">
        <v>4941</v>
      </c>
      <c r="H1263" s="15" t="s">
        <v>4941</v>
      </c>
      <c r="I1263" s="15" t="s">
        <v>4941</v>
      </c>
      <c r="J1263" s="15"/>
      <c r="K1263" s="15"/>
      <c r="L1263" s="15"/>
      <c r="M1263" s="15" t="s">
        <v>4997</v>
      </c>
      <c r="N1263" s="15" t="s">
        <v>4997</v>
      </c>
      <c r="O1263" s="15" t="s">
        <v>4997</v>
      </c>
      <c r="P1263" s="15"/>
      <c r="Q1263" s="15"/>
      <c r="R1263" s="15"/>
      <c r="S1263" s="15" t="s">
        <v>187</v>
      </c>
      <c r="T1263" s="38">
        <v>7</v>
      </c>
      <c r="U1263" s="95"/>
      <c r="V1263" s="95"/>
      <c r="W1263" s="95"/>
      <c r="X1263" s="95"/>
      <c r="Y1263" s="95"/>
      <c r="Z1263" s="15"/>
      <c r="AA1263" s="15"/>
      <c r="AB1263" s="39">
        <f t="shared" si="97"/>
        <v>20</v>
      </c>
      <c r="AC1263" s="39">
        <f t="shared" si="98"/>
        <v>16</v>
      </c>
      <c r="AD1263" s="96" t="s">
        <v>4998</v>
      </c>
      <c r="AE1263" s="15" t="str">
        <f t="shared" si="100"/>
        <v/>
      </c>
      <c r="AF1263" s="39"/>
      <c r="AG1263" s="39" t="s">
        <v>1698</v>
      </c>
      <c r="AH1263" s="39" t="s">
        <v>1561</v>
      </c>
      <c r="AI1263" s="39" t="s">
        <v>1561</v>
      </c>
      <c r="AJ1263" s="39" t="s">
        <v>1613</v>
      </c>
      <c r="AK1263" s="39" t="s">
        <v>1561</v>
      </c>
      <c r="AL1263" s="15"/>
      <c r="AM1263" s="15"/>
      <c r="AN1263" s="15"/>
      <c r="AO1263" s="39"/>
      <c r="AP1263" s="89">
        <f t="shared" si="99"/>
        <v>0</v>
      </c>
      <c r="AQ1263" s="13" t="str">
        <f t="shared" si="101"/>
        <v>Soort geplande actieVerkeerscontrole</v>
      </c>
    </row>
    <row r="1264" spans="1:43" x14ac:dyDescent="0.25">
      <c r="A1264" s="15" t="s">
        <v>4939</v>
      </c>
      <c r="B1264" s="15" t="s">
        <v>1628</v>
      </c>
      <c r="C1264" s="15">
        <v>20</v>
      </c>
      <c r="D1264" s="15" t="s">
        <v>4999</v>
      </c>
      <c r="E1264" s="94">
        <v>200000381</v>
      </c>
      <c r="F1264" s="15">
        <v>200032851</v>
      </c>
      <c r="G1264" s="15" t="s">
        <v>4941</v>
      </c>
      <c r="H1264" s="15" t="s">
        <v>4941</v>
      </c>
      <c r="I1264" s="15" t="s">
        <v>4941</v>
      </c>
      <c r="J1264" s="15"/>
      <c r="K1264" s="15"/>
      <c r="L1264" s="15"/>
      <c r="M1264" s="15" t="s">
        <v>5000</v>
      </c>
      <c r="N1264" s="15" t="s">
        <v>5000</v>
      </c>
      <c r="O1264" s="15" t="s">
        <v>5000</v>
      </c>
      <c r="P1264" s="15"/>
      <c r="Q1264" s="15"/>
      <c r="R1264" s="15"/>
      <c r="S1264" s="15" t="s">
        <v>187</v>
      </c>
      <c r="T1264" s="38">
        <v>7</v>
      </c>
      <c r="U1264" s="95"/>
      <c r="V1264" s="95"/>
      <c r="W1264" s="95"/>
      <c r="X1264" s="95"/>
      <c r="Y1264" s="95"/>
      <c r="Z1264" s="15"/>
      <c r="AA1264" s="15"/>
      <c r="AB1264" s="39">
        <f t="shared" si="97"/>
        <v>20</v>
      </c>
      <c r="AC1264" s="39">
        <f t="shared" si="98"/>
        <v>7</v>
      </c>
      <c r="AD1264" s="96" t="s">
        <v>5001</v>
      </c>
      <c r="AE1264" s="15" t="str">
        <f t="shared" si="100"/>
        <v/>
      </c>
      <c r="AF1264" s="39"/>
      <c r="AG1264" s="39" t="s">
        <v>1698</v>
      </c>
      <c r="AH1264" s="39" t="s">
        <v>1561</v>
      </c>
      <c r="AI1264" s="39" t="s">
        <v>1561</v>
      </c>
      <c r="AJ1264" s="39" t="s">
        <v>1613</v>
      </c>
      <c r="AK1264" s="39" t="s">
        <v>1561</v>
      </c>
      <c r="AL1264" s="15"/>
      <c r="AM1264" s="15"/>
      <c r="AN1264" s="15"/>
      <c r="AO1264" s="39"/>
      <c r="AP1264" s="89">
        <f t="shared" si="99"/>
        <v>0</v>
      </c>
      <c r="AQ1264" s="13" t="str">
        <f t="shared" si="101"/>
        <v>Soort geplande actieZoeking</v>
      </c>
    </row>
    <row r="1265" spans="1:43" ht="30" x14ac:dyDescent="0.25">
      <c r="A1265" s="1" t="s">
        <v>5002</v>
      </c>
      <c r="B1265" s="1" t="s">
        <v>1608</v>
      </c>
      <c r="C1265" s="1">
        <v>1</v>
      </c>
      <c r="D1265" s="1" t="s">
        <v>4442</v>
      </c>
      <c r="E1265" s="109"/>
      <c r="F1265" s="1"/>
      <c r="G1265" s="1" t="s">
        <v>12015</v>
      </c>
      <c r="H1265" s="1" t="s">
        <v>12015</v>
      </c>
      <c r="I1265" s="1" t="s">
        <v>12015</v>
      </c>
      <c r="J1265" s="1"/>
      <c r="K1265" s="1"/>
      <c r="L1265" s="1"/>
      <c r="M1265" s="1" t="s">
        <v>12563</v>
      </c>
      <c r="N1265" s="1" t="s">
        <v>12563</v>
      </c>
      <c r="O1265" s="1" t="s">
        <v>12563</v>
      </c>
      <c r="P1265" s="1"/>
      <c r="Q1265" s="1"/>
      <c r="R1265" s="1"/>
      <c r="S1265" s="1"/>
      <c r="T1265" s="110"/>
      <c r="U1265" s="111" t="s">
        <v>12578</v>
      </c>
      <c r="V1265" s="111"/>
      <c r="W1265" s="111"/>
      <c r="X1265" s="111"/>
      <c r="Y1265" s="111"/>
      <c r="Z1265" s="1"/>
      <c r="AA1265" s="1"/>
      <c r="AB1265" s="39">
        <f t="shared" si="97"/>
        <v>12</v>
      </c>
      <c r="AC1265" s="97">
        <f t="shared" si="98"/>
        <v>4</v>
      </c>
      <c r="AD1265" s="112" t="s">
        <v>12586</v>
      </c>
      <c r="AE1265" s="1" t="str">
        <f t="shared" si="100"/>
        <v/>
      </c>
      <c r="AF1265" s="97"/>
      <c r="AG1265" s="97" t="s">
        <v>1560</v>
      </c>
      <c r="AH1265" s="97" t="s">
        <v>1561</v>
      </c>
      <c r="AI1265" s="97" t="s">
        <v>1561</v>
      </c>
      <c r="AJ1265" s="97" t="s">
        <v>1561</v>
      </c>
      <c r="AK1265" s="97" t="s">
        <v>1561</v>
      </c>
      <c r="AL1265" s="1"/>
      <c r="AM1265" s="1"/>
      <c r="AN1265" s="1"/>
      <c r="AO1265" s="97" t="s">
        <v>12198</v>
      </c>
      <c r="AP1265" s="89">
        <f t="shared" si="99"/>
        <v>0</v>
      </c>
      <c r="AQ1265" s="13" t="str">
        <f t="shared" si="101"/>
        <v>Soort gevaarBoom</v>
      </c>
    </row>
    <row r="1266" spans="1:43" ht="30" x14ac:dyDescent="0.25">
      <c r="A1266" s="1" t="s">
        <v>5002</v>
      </c>
      <c r="B1266" s="1" t="s">
        <v>1608</v>
      </c>
      <c r="C1266" s="1">
        <v>2</v>
      </c>
      <c r="D1266" s="1" t="s">
        <v>3843</v>
      </c>
      <c r="E1266" s="109"/>
      <c r="F1266" s="1"/>
      <c r="G1266" s="1" t="s">
        <v>12015</v>
      </c>
      <c r="H1266" s="1" t="s">
        <v>12015</v>
      </c>
      <c r="I1266" s="1" t="s">
        <v>12015</v>
      </c>
      <c r="J1266" s="1"/>
      <c r="K1266" s="1"/>
      <c r="L1266" s="1"/>
      <c r="M1266" s="1" t="s">
        <v>12564</v>
      </c>
      <c r="N1266" s="1" t="s">
        <v>12564</v>
      </c>
      <c r="O1266" s="1" t="s">
        <v>12564</v>
      </c>
      <c r="P1266" s="1"/>
      <c r="Q1266" s="1"/>
      <c r="R1266" s="1"/>
      <c r="S1266" s="1"/>
      <c r="T1266" s="110"/>
      <c r="U1266" s="111" t="s">
        <v>12582</v>
      </c>
      <c r="V1266" s="111"/>
      <c r="W1266" s="111"/>
      <c r="X1266" s="111"/>
      <c r="Y1266" s="111"/>
      <c r="Z1266" s="1"/>
      <c r="AA1266" s="1"/>
      <c r="AB1266" s="39">
        <f t="shared" si="97"/>
        <v>12</v>
      </c>
      <c r="AC1266" s="97">
        <f t="shared" si="98"/>
        <v>3</v>
      </c>
      <c r="AD1266" s="112" t="s">
        <v>12577</v>
      </c>
      <c r="AE1266" s="1" t="str">
        <f t="shared" si="100"/>
        <v/>
      </c>
      <c r="AF1266" s="97"/>
      <c r="AG1266" s="97" t="s">
        <v>1560</v>
      </c>
      <c r="AH1266" s="97" t="s">
        <v>1561</v>
      </c>
      <c r="AI1266" s="97" t="s">
        <v>1561</v>
      </c>
      <c r="AJ1266" s="97" t="s">
        <v>1561</v>
      </c>
      <c r="AK1266" s="97" t="s">
        <v>1561</v>
      </c>
      <c r="AL1266" s="1"/>
      <c r="AM1266" s="1"/>
      <c r="AN1266" s="1"/>
      <c r="AO1266" s="97" t="s">
        <v>12198</v>
      </c>
      <c r="AP1266" s="89">
        <f t="shared" si="99"/>
        <v>0</v>
      </c>
      <c r="AQ1266" s="13" t="str">
        <f t="shared" si="101"/>
        <v>Soort gevaarDak</v>
      </c>
    </row>
    <row r="1267" spans="1:43" x14ac:dyDescent="0.25">
      <c r="A1267" s="15" t="s">
        <v>5002</v>
      </c>
      <c r="B1267" s="15" t="s">
        <v>1608</v>
      </c>
      <c r="C1267" s="9">
        <v>3</v>
      </c>
      <c r="D1267" s="15" t="s">
        <v>5003</v>
      </c>
      <c r="E1267" s="94">
        <v>200012554</v>
      </c>
      <c r="F1267" s="15">
        <v>200040160</v>
      </c>
      <c r="G1267" s="15" t="s">
        <v>12015</v>
      </c>
      <c r="H1267" s="15" t="s">
        <v>12015</v>
      </c>
      <c r="I1267" s="15" t="s">
        <v>12015</v>
      </c>
      <c r="J1267" s="15"/>
      <c r="K1267" s="15"/>
      <c r="L1267" s="15"/>
      <c r="M1267" s="15" t="s">
        <v>12016</v>
      </c>
      <c r="N1267" s="15" t="s">
        <v>12016</v>
      </c>
      <c r="O1267" s="15" t="s">
        <v>12016</v>
      </c>
      <c r="P1267" s="15"/>
      <c r="Q1267" s="15"/>
      <c r="R1267" s="15"/>
      <c r="S1267" s="15"/>
      <c r="T1267" s="38"/>
      <c r="U1267" s="95"/>
      <c r="V1267" s="95"/>
      <c r="W1267" s="95"/>
      <c r="X1267" s="95"/>
      <c r="Y1267" s="95"/>
      <c r="Z1267" s="15"/>
      <c r="AA1267" s="15"/>
      <c r="AB1267" s="39">
        <f t="shared" si="97"/>
        <v>12</v>
      </c>
      <c r="AC1267" s="39">
        <f t="shared" si="98"/>
        <v>10</v>
      </c>
      <c r="AD1267" s="96" t="s">
        <v>5004</v>
      </c>
      <c r="AE1267" s="15" t="str">
        <f t="shared" si="100"/>
        <v/>
      </c>
      <c r="AF1267" s="39"/>
      <c r="AG1267" s="39" t="s">
        <v>1560</v>
      </c>
      <c r="AH1267" s="39" t="s">
        <v>1561</v>
      </c>
      <c r="AI1267" s="39" t="s">
        <v>1561</v>
      </c>
      <c r="AJ1267" s="39" t="s">
        <v>1561</v>
      </c>
      <c r="AK1267" s="39" t="s">
        <v>1561</v>
      </c>
      <c r="AL1267" s="15"/>
      <c r="AM1267" s="15"/>
      <c r="AN1267" s="15"/>
      <c r="AO1267" s="39" t="s">
        <v>12187</v>
      </c>
      <c r="AP1267" s="89">
        <f t="shared" si="99"/>
        <v>0</v>
      </c>
      <c r="AQ1267" s="13" t="str">
        <f t="shared" si="101"/>
        <v>Soort gevaarElektrisch</v>
      </c>
    </row>
    <row r="1268" spans="1:43" x14ac:dyDescent="0.25">
      <c r="A1268" s="15" t="s">
        <v>5002</v>
      </c>
      <c r="B1268" s="15" t="s">
        <v>1608</v>
      </c>
      <c r="C1268" s="9">
        <v>4</v>
      </c>
      <c r="D1268" s="15" t="s">
        <v>5005</v>
      </c>
      <c r="E1268" s="94">
        <v>200012554</v>
      </c>
      <c r="F1268" s="15">
        <v>200040161</v>
      </c>
      <c r="G1268" s="15" t="s">
        <v>12015</v>
      </c>
      <c r="H1268" s="15" t="s">
        <v>12015</v>
      </c>
      <c r="I1268" s="15" t="s">
        <v>12015</v>
      </c>
      <c r="J1268" s="15"/>
      <c r="K1268" s="15"/>
      <c r="L1268" s="15"/>
      <c r="M1268" s="15" t="s">
        <v>12017</v>
      </c>
      <c r="N1268" s="15" t="s">
        <v>12017</v>
      </c>
      <c r="O1268" s="15" t="s">
        <v>12017</v>
      </c>
      <c r="P1268" s="15"/>
      <c r="Q1268" s="15"/>
      <c r="R1268" s="15"/>
      <c r="S1268" s="15"/>
      <c r="T1268" s="38"/>
      <c r="U1268" s="95"/>
      <c r="V1268" s="95"/>
      <c r="W1268" s="95"/>
      <c r="X1268" s="95"/>
      <c r="Y1268" s="95"/>
      <c r="Z1268" s="15"/>
      <c r="AA1268" s="15"/>
      <c r="AB1268" s="39">
        <f t="shared" si="97"/>
        <v>12</v>
      </c>
      <c r="AC1268" s="39">
        <f t="shared" si="98"/>
        <v>7</v>
      </c>
      <c r="AD1268" s="96" t="s">
        <v>5006</v>
      </c>
      <c r="AE1268" s="15" t="str">
        <f t="shared" si="100"/>
        <v/>
      </c>
      <c r="AF1268" s="39"/>
      <c r="AG1268" s="39" t="s">
        <v>1560</v>
      </c>
      <c r="AH1268" s="39" t="s">
        <v>1561</v>
      </c>
      <c r="AI1268" s="39" t="s">
        <v>1561</v>
      </c>
      <c r="AJ1268" s="39" t="s">
        <v>1561</v>
      </c>
      <c r="AK1268" s="39" t="s">
        <v>1561</v>
      </c>
      <c r="AL1268" s="15"/>
      <c r="AM1268" s="15"/>
      <c r="AN1268" s="15"/>
      <c r="AO1268" s="39" t="s">
        <v>12187</v>
      </c>
      <c r="AP1268" s="89">
        <f t="shared" si="99"/>
        <v>0</v>
      </c>
      <c r="AQ1268" s="13" t="str">
        <f t="shared" si="101"/>
        <v>Soort gevaarGedrang</v>
      </c>
    </row>
    <row r="1269" spans="1:43" ht="30" x14ac:dyDescent="0.25">
      <c r="A1269" s="1" t="s">
        <v>5002</v>
      </c>
      <c r="B1269" s="1" t="s">
        <v>1608</v>
      </c>
      <c r="C1269" s="1">
        <v>5</v>
      </c>
      <c r="D1269" s="1" t="s">
        <v>12558</v>
      </c>
      <c r="E1269" s="109"/>
      <c r="F1269" s="1"/>
      <c r="G1269" s="1" t="s">
        <v>12015</v>
      </c>
      <c r="H1269" s="1" t="s">
        <v>12015</v>
      </c>
      <c r="I1269" s="1" t="s">
        <v>12015</v>
      </c>
      <c r="J1269" s="1"/>
      <c r="K1269" s="1"/>
      <c r="L1269" s="1"/>
      <c r="M1269" s="1" t="s">
        <v>12566</v>
      </c>
      <c r="N1269" s="1" t="s">
        <v>12566</v>
      </c>
      <c r="O1269" s="1" t="s">
        <v>12566</v>
      </c>
      <c r="P1269" s="1"/>
      <c r="Q1269" s="1"/>
      <c r="R1269" s="1"/>
      <c r="S1269" s="1"/>
      <c r="T1269" s="110"/>
      <c r="U1269" s="111" t="s">
        <v>12579</v>
      </c>
      <c r="V1269" s="111"/>
      <c r="W1269" s="111"/>
      <c r="X1269" s="111"/>
      <c r="Y1269" s="111"/>
      <c r="Z1269" s="1"/>
      <c r="AA1269" s="1"/>
      <c r="AB1269" s="39">
        <f t="shared" si="97"/>
        <v>12</v>
      </c>
      <c r="AC1269" s="97">
        <f t="shared" si="98"/>
        <v>5</v>
      </c>
      <c r="AD1269" s="112" t="s">
        <v>12571</v>
      </c>
      <c r="AE1269" s="1" t="str">
        <f t="shared" si="100"/>
        <v/>
      </c>
      <c r="AF1269" s="97"/>
      <c r="AG1269" s="97" t="s">
        <v>1560</v>
      </c>
      <c r="AH1269" s="97" t="s">
        <v>1561</v>
      </c>
      <c r="AI1269" s="97" t="s">
        <v>1561</v>
      </c>
      <c r="AJ1269" s="97" t="s">
        <v>1561</v>
      </c>
      <c r="AK1269" s="97" t="s">
        <v>1561</v>
      </c>
      <c r="AL1269" s="1"/>
      <c r="AM1269" s="1"/>
      <c r="AN1269" s="1"/>
      <c r="AO1269" s="97" t="s">
        <v>12198</v>
      </c>
      <c r="AP1269" s="89">
        <f t="shared" si="99"/>
        <v>0</v>
      </c>
      <c r="AQ1269" s="13" t="str">
        <f t="shared" si="101"/>
        <v>Soort gevaarGevel</v>
      </c>
    </row>
    <row r="1270" spans="1:43" ht="30" x14ac:dyDescent="0.25">
      <c r="A1270" s="1" t="s">
        <v>5002</v>
      </c>
      <c r="B1270" s="1" t="s">
        <v>1608</v>
      </c>
      <c r="C1270" s="1">
        <v>6</v>
      </c>
      <c r="D1270" s="1" t="s">
        <v>12559</v>
      </c>
      <c r="E1270" s="109"/>
      <c r="F1270" s="1"/>
      <c r="G1270" s="1" t="s">
        <v>12015</v>
      </c>
      <c r="H1270" s="1" t="s">
        <v>12015</v>
      </c>
      <c r="I1270" s="1" t="s">
        <v>12015</v>
      </c>
      <c r="J1270" s="1"/>
      <c r="K1270" s="1"/>
      <c r="L1270" s="1"/>
      <c r="M1270" s="1" t="s">
        <v>12565</v>
      </c>
      <c r="N1270" s="1" t="s">
        <v>12565</v>
      </c>
      <c r="O1270" s="1" t="s">
        <v>12565</v>
      </c>
      <c r="P1270" s="1"/>
      <c r="Q1270" s="1"/>
      <c r="R1270" s="1"/>
      <c r="S1270" s="1"/>
      <c r="T1270" s="110"/>
      <c r="U1270" s="111" t="s">
        <v>12583</v>
      </c>
      <c r="V1270" s="111"/>
      <c r="W1270" s="111"/>
      <c r="X1270" s="111"/>
      <c r="Y1270" s="111"/>
      <c r="Z1270" s="1"/>
      <c r="AA1270" s="1"/>
      <c r="AB1270" s="39">
        <f t="shared" si="97"/>
        <v>12</v>
      </c>
      <c r="AC1270" s="97">
        <f t="shared" si="98"/>
        <v>3</v>
      </c>
      <c r="AD1270" s="112" t="s">
        <v>12577</v>
      </c>
      <c r="AE1270" s="1" t="str">
        <f t="shared" si="100"/>
        <v/>
      </c>
      <c r="AF1270" s="97"/>
      <c r="AG1270" s="97" t="s">
        <v>1560</v>
      </c>
      <c r="AH1270" s="97" t="s">
        <v>1561</v>
      </c>
      <c r="AI1270" s="97" t="s">
        <v>1561</v>
      </c>
      <c r="AJ1270" s="97" t="s">
        <v>1561</v>
      </c>
      <c r="AK1270" s="97" t="s">
        <v>1561</v>
      </c>
      <c r="AL1270" s="1"/>
      <c r="AM1270" s="1"/>
      <c r="AN1270" s="1"/>
      <c r="AO1270" s="97" t="s">
        <v>12198</v>
      </c>
      <c r="AP1270" s="89">
        <f t="shared" si="99"/>
        <v>0</v>
      </c>
      <c r="AQ1270" s="13" t="str">
        <f t="shared" si="101"/>
        <v>Soort gevaarHek</v>
      </c>
    </row>
    <row r="1271" spans="1:43" ht="45" x14ac:dyDescent="0.25">
      <c r="A1271" s="1" t="s">
        <v>5002</v>
      </c>
      <c r="B1271" s="1" t="s">
        <v>1608</v>
      </c>
      <c r="C1271" s="1">
        <v>7</v>
      </c>
      <c r="D1271" s="1" t="s">
        <v>12562</v>
      </c>
      <c r="E1271" s="109"/>
      <c r="F1271" s="1"/>
      <c r="G1271" s="1" t="s">
        <v>12015</v>
      </c>
      <c r="H1271" s="1" t="s">
        <v>12015</v>
      </c>
      <c r="I1271" s="1" t="s">
        <v>12015</v>
      </c>
      <c r="J1271" s="1"/>
      <c r="K1271" s="1"/>
      <c r="L1271" s="1"/>
      <c r="M1271" s="1" t="s">
        <v>12570</v>
      </c>
      <c r="N1271" s="1" t="s">
        <v>12570</v>
      </c>
      <c r="O1271" s="1" t="s">
        <v>12570</v>
      </c>
      <c r="P1271" s="1"/>
      <c r="Q1271" s="1"/>
      <c r="R1271" s="1"/>
      <c r="S1271" s="1"/>
      <c r="T1271" s="110"/>
      <c r="U1271" s="111" t="s">
        <v>12584</v>
      </c>
      <c r="V1271" s="111"/>
      <c r="W1271" s="111"/>
      <c r="X1271" s="111"/>
      <c r="Y1271" s="111"/>
      <c r="Z1271" s="1"/>
      <c r="AA1271" s="1"/>
      <c r="AB1271" s="39">
        <f t="shared" si="97"/>
        <v>12</v>
      </c>
      <c r="AC1271" s="97">
        <f t="shared" si="98"/>
        <v>12</v>
      </c>
      <c r="AD1271" s="112" t="s">
        <v>12573</v>
      </c>
      <c r="AE1271" s="1" t="str">
        <f t="shared" si="100"/>
        <v/>
      </c>
      <c r="AF1271" s="97"/>
      <c r="AG1271" s="97" t="s">
        <v>1560</v>
      </c>
      <c r="AH1271" s="97" t="s">
        <v>1561</v>
      </c>
      <c r="AI1271" s="97" t="s">
        <v>1561</v>
      </c>
      <c r="AJ1271" s="97" t="s">
        <v>1561</v>
      </c>
      <c r="AK1271" s="97" t="s">
        <v>1561</v>
      </c>
      <c r="AL1271" s="1"/>
      <c r="AM1271" s="1"/>
      <c r="AN1271" s="1"/>
      <c r="AO1271" s="97" t="s">
        <v>12198</v>
      </c>
      <c r="AP1271" s="89">
        <f t="shared" si="99"/>
        <v>0</v>
      </c>
      <c r="AQ1271" s="13" t="str">
        <f t="shared" si="101"/>
        <v>Soort gevaarLos bouwdeel</v>
      </c>
    </row>
    <row r="1272" spans="1:43" ht="45" x14ac:dyDescent="0.25">
      <c r="A1272" s="1" t="s">
        <v>5002</v>
      </c>
      <c r="B1272" s="1" t="s">
        <v>1608</v>
      </c>
      <c r="C1272" s="1">
        <v>8</v>
      </c>
      <c r="D1272" s="1" t="s">
        <v>12561</v>
      </c>
      <c r="E1272" s="109"/>
      <c r="F1272" s="1"/>
      <c r="G1272" s="1" t="s">
        <v>12015</v>
      </c>
      <c r="H1272" s="1" t="s">
        <v>12015</v>
      </c>
      <c r="I1272" s="1" t="s">
        <v>12015</v>
      </c>
      <c r="J1272" s="1"/>
      <c r="K1272" s="1"/>
      <c r="L1272" s="1"/>
      <c r="M1272" s="1" t="s">
        <v>12569</v>
      </c>
      <c r="N1272" s="1" t="s">
        <v>12569</v>
      </c>
      <c r="O1272" s="1" t="s">
        <v>12569</v>
      </c>
      <c r="P1272" s="1"/>
      <c r="Q1272" s="1"/>
      <c r="R1272" s="1"/>
      <c r="S1272" s="1"/>
      <c r="T1272" s="110"/>
      <c r="U1272" s="111" t="s">
        <v>12585</v>
      </c>
      <c r="V1272" s="111"/>
      <c r="W1272" s="111"/>
      <c r="X1272" s="111"/>
      <c r="Y1272" s="111"/>
      <c r="Z1272" s="1"/>
      <c r="AA1272" s="1"/>
      <c r="AB1272" s="39">
        <f t="shared" si="97"/>
        <v>12</v>
      </c>
      <c r="AC1272" s="97">
        <f t="shared" si="98"/>
        <v>10</v>
      </c>
      <c r="AD1272" s="112" t="s">
        <v>12574</v>
      </c>
      <c r="AE1272" s="1" t="str">
        <f t="shared" si="100"/>
        <v/>
      </c>
      <c r="AF1272" s="97"/>
      <c r="AG1272" s="97" t="s">
        <v>1560</v>
      </c>
      <c r="AH1272" s="97" t="s">
        <v>1561</v>
      </c>
      <c r="AI1272" s="97" t="s">
        <v>1561</v>
      </c>
      <c r="AJ1272" s="97" t="s">
        <v>1561</v>
      </c>
      <c r="AK1272" s="97" t="s">
        <v>1561</v>
      </c>
      <c r="AL1272" s="1"/>
      <c r="AM1272" s="1"/>
      <c r="AN1272" s="1"/>
      <c r="AO1272" s="97" t="s">
        <v>12198</v>
      </c>
      <c r="AP1272" s="89">
        <f t="shared" si="99"/>
        <v>0</v>
      </c>
      <c r="AQ1272" s="13" t="str">
        <f t="shared" si="101"/>
        <v>Soort gevaarLos object</v>
      </c>
    </row>
    <row r="1273" spans="1:43" ht="30" x14ac:dyDescent="0.25">
      <c r="A1273" s="1" t="s">
        <v>5002</v>
      </c>
      <c r="B1273" s="1" t="s">
        <v>1608</v>
      </c>
      <c r="C1273" s="1">
        <v>10</v>
      </c>
      <c r="D1273" s="1" t="s">
        <v>3866</v>
      </c>
      <c r="E1273" s="109"/>
      <c r="F1273" s="1"/>
      <c r="G1273" s="1" t="s">
        <v>12015</v>
      </c>
      <c r="H1273" s="1" t="s">
        <v>12015</v>
      </c>
      <c r="I1273" s="1" t="s">
        <v>12015</v>
      </c>
      <c r="J1273" s="1"/>
      <c r="K1273" s="1"/>
      <c r="L1273" s="1"/>
      <c r="M1273" s="1" t="s">
        <v>12568</v>
      </c>
      <c r="N1273" s="1" t="s">
        <v>12568</v>
      </c>
      <c r="O1273" s="1" t="s">
        <v>12568</v>
      </c>
      <c r="P1273" s="1"/>
      <c r="Q1273" s="1"/>
      <c r="R1273" s="1"/>
      <c r="S1273" s="1"/>
      <c r="T1273" s="110"/>
      <c r="U1273" s="111" t="s">
        <v>12580</v>
      </c>
      <c r="V1273" s="111"/>
      <c r="W1273" s="111"/>
      <c r="X1273" s="111"/>
      <c r="Y1273" s="111"/>
      <c r="Z1273" s="1"/>
      <c r="AA1273" s="1"/>
      <c r="AB1273" s="39">
        <f t="shared" si="97"/>
        <v>12</v>
      </c>
      <c r="AC1273" s="97">
        <f t="shared" si="98"/>
        <v>11</v>
      </c>
      <c r="AD1273" s="112" t="s">
        <v>12575</v>
      </c>
      <c r="AE1273" s="1" t="str">
        <f t="shared" si="100"/>
        <v/>
      </c>
      <c r="AF1273" s="97"/>
      <c r="AG1273" s="97" t="s">
        <v>1560</v>
      </c>
      <c r="AH1273" s="97" t="s">
        <v>1561</v>
      </c>
      <c r="AI1273" s="97" t="s">
        <v>1561</v>
      </c>
      <c r="AJ1273" s="97" t="s">
        <v>1561</v>
      </c>
      <c r="AK1273" s="97" t="s">
        <v>1561</v>
      </c>
      <c r="AL1273" s="1"/>
      <c r="AM1273" s="1"/>
      <c r="AN1273" s="1"/>
      <c r="AO1273" s="97" t="s">
        <v>12198</v>
      </c>
      <c r="AP1273" s="89">
        <f t="shared" si="99"/>
        <v>0</v>
      </c>
      <c r="AQ1273" s="13" t="str">
        <f t="shared" si="101"/>
        <v>Soort gevaarSchoorsteen</v>
      </c>
    </row>
    <row r="1274" spans="1:43" ht="30" x14ac:dyDescent="0.25">
      <c r="A1274" s="1" t="s">
        <v>5002</v>
      </c>
      <c r="B1274" s="1" t="s">
        <v>1608</v>
      </c>
      <c r="C1274" s="1">
        <v>11</v>
      </c>
      <c r="D1274" s="1" t="s">
        <v>12560</v>
      </c>
      <c r="E1274" s="109"/>
      <c r="F1274" s="1"/>
      <c r="G1274" s="1" t="s">
        <v>12015</v>
      </c>
      <c r="H1274" s="1" t="s">
        <v>12015</v>
      </c>
      <c r="I1274" s="1" t="s">
        <v>12015</v>
      </c>
      <c r="J1274" s="1"/>
      <c r="K1274" s="1"/>
      <c r="L1274" s="1"/>
      <c r="M1274" s="1" t="s">
        <v>12567</v>
      </c>
      <c r="N1274" s="1" t="s">
        <v>12567</v>
      </c>
      <c r="O1274" s="1" t="s">
        <v>12567</v>
      </c>
      <c r="P1274" s="1"/>
      <c r="Q1274" s="1"/>
      <c r="R1274" s="1"/>
      <c r="S1274" s="1"/>
      <c r="T1274" s="110"/>
      <c r="U1274" s="111" t="s">
        <v>12581</v>
      </c>
      <c r="V1274" s="111"/>
      <c r="W1274" s="111"/>
      <c r="X1274" s="111"/>
      <c r="Y1274" s="111"/>
      <c r="Z1274" s="1"/>
      <c r="AA1274" s="1"/>
      <c r="AB1274" s="39">
        <f t="shared" si="97"/>
        <v>12</v>
      </c>
      <c r="AC1274" s="97">
        <f t="shared" si="98"/>
        <v>7</v>
      </c>
      <c r="AD1274" s="112" t="s">
        <v>12576</v>
      </c>
      <c r="AE1274" s="1" t="str">
        <f t="shared" si="100"/>
        <v/>
      </c>
      <c r="AF1274" s="97"/>
      <c r="AG1274" s="97" t="s">
        <v>1560</v>
      </c>
      <c r="AH1274" s="97" t="s">
        <v>1561</v>
      </c>
      <c r="AI1274" s="97" t="s">
        <v>1561</v>
      </c>
      <c r="AJ1274" s="97" t="s">
        <v>1561</v>
      </c>
      <c r="AK1274" s="97" t="s">
        <v>1561</v>
      </c>
      <c r="AL1274" s="1"/>
      <c r="AM1274" s="1"/>
      <c r="AN1274" s="1"/>
      <c r="AO1274" s="97" t="s">
        <v>12198</v>
      </c>
      <c r="AP1274" s="89">
        <f t="shared" si="99"/>
        <v>0</v>
      </c>
      <c r="AQ1274" s="13" t="str">
        <f t="shared" si="101"/>
        <v>Soort gevaarSteiger</v>
      </c>
    </row>
    <row r="1275" spans="1:43" x14ac:dyDescent="0.25">
      <c r="A1275" s="15" t="s">
        <v>5007</v>
      </c>
      <c r="B1275" s="15" t="s">
        <v>1608</v>
      </c>
      <c r="C1275" s="15">
        <v>1</v>
      </c>
      <c r="D1275" s="15" t="s">
        <v>5008</v>
      </c>
      <c r="E1275" s="94">
        <v>200009479</v>
      </c>
      <c r="F1275" s="15">
        <v>200009480</v>
      </c>
      <c r="G1275" s="15" t="s">
        <v>5009</v>
      </c>
      <c r="H1275" s="15" t="s">
        <v>5009</v>
      </c>
      <c r="I1275" s="15" t="s">
        <v>5009</v>
      </c>
      <c r="J1275" s="15"/>
      <c r="K1275" s="15"/>
      <c r="L1275" s="15">
        <v>3</v>
      </c>
      <c r="M1275" s="15" t="s">
        <v>5010</v>
      </c>
      <c r="N1275" s="15" t="s">
        <v>5010</v>
      </c>
      <c r="O1275" s="15" t="s">
        <v>5010</v>
      </c>
      <c r="P1275" s="15"/>
      <c r="Q1275" s="15"/>
      <c r="R1275" s="15"/>
      <c r="S1275" s="15" t="s">
        <v>1568</v>
      </c>
      <c r="T1275" s="38">
        <v>10</v>
      </c>
      <c r="U1275" s="95"/>
      <c r="V1275" s="95"/>
      <c r="W1275" s="95"/>
      <c r="X1275" s="95"/>
      <c r="Y1275" s="95"/>
      <c r="Z1275" s="15"/>
      <c r="AA1275" s="15"/>
      <c r="AB1275" s="39">
        <f t="shared" si="97"/>
        <v>12</v>
      </c>
      <c r="AC1275" s="39">
        <f t="shared" si="98"/>
        <v>8</v>
      </c>
      <c r="AD1275" s="96" t="s">
        <v>5011</v>
      </c>
      <c r="AE1275" s="15" t="str">
        <f t="shared" si="100"/>
        <v/>
      </c>
      <c r="AF1275" s="39"/>
      <c r="AG1275" s="39" t="s">
        <v>1560</v>
      </c>
      <c r="AH1275" s="39" t="s">
        <v>1561</v>
      </c>
      <c r="AI1275" s="39" t="s">
        <v>1561</v>
      </c>
      <c r="AJ1275" s="39" t="s">
        <v>1561</v>
      </c>
      <c r="AK1275" s="39" t="s">
        <v>1561</v>
      </c>
      <c r="AL1275" s="15"/>
      <c r="AM1275" s="15"/>
      <c r="AN1275" s="15"/>
      <c r="AO1275" s="39"/>
      <c r="AP1275" s="89">
        <f t="shared" si="99"/>
        <v>0</v>
      </c>
      <c r="AQ1275" s="13" t="str">
        <f t="shared" si="101"/>
        <v>Soort geweldAgressie</v>
      </c>
    </row>
    <row r="1276" spans="1:43" x14ac:dyDescent="0.25">
      <c r="A1276" s="15" t="s">
        <v>5007</v>
      </c>
      <c r="B1276" s="15" t="s">
        <v>1608</v>
      </c>
      <c r="C1276" s="15">
        <v>2</v>
      </c>
      <c r="D1276" s="15" t="s">
        <v>5012</v>
      </c>
      <c r="E1276" s="94">
        <v>200009479</v>
      </c>
      <c r="F1276" s="15">
        <v>200040897</v>
      </c>
      <c r="G1276" s="15" t="s">
        <v>5009</v>
      </c>
      <c r="H1276" s="15" t="s">
        <v>5009</v>
      </c>
      <c r="I1276" s="15" t="s">
        <v>5009</v>
      </c>
      <c r="J1276" s="15"/>
      <c r="K1276" s="15"/>
      <c r="L1276" s="15">
        <v>3</v>
      </c>
      <c r="M1276" s="15" t="s">
        <v>5013</v>
      </c>
      <c r="N1276" s="15" t="s">
        <v>5013</v>
      </c>
      <c r="O1276" s="15" t="s">
        <v>5013</v>
      </c>
      <c r="P1276" s="15"/>
      <c r="Q1276" s="15"/>
      <c r="R1276" s="15"/>
      <c r="S1276" s="15" t="s">
        <v>1568</v>
      </c>
      <c r="T1276" s="38">
        <v>10</v>
      </c>
      <c r="U1276" s="95"/>
      <c r="V1276" s="95"/>
      <c r="W1276" s="95"/>
      <c r="X1276" s="95"/>
      <c r="Y1276" s="95"/>
      <c r="Z1276" s="15"/>
      <c r="AA1276" s="15"/>
      <c r="AB1276" s="39">
        <f t="shared" si="97"/>
        <v>12</v>
      </c>
      <c r="AC1276" s="39">
        <f t="shared" si="98"/>
        <v>7</v>
      </c>
      <c r="AD1276" s="96" t="s">
        <v>5014</v>
      </c>
      <c r="AE1276" s="15" t="str">
        <f t="shared" si="100"/>
        <v/>
      </c>
      <c r="AF1276" s="39"/>
      <c r="AG1276" s="39" t="s">
        <v>1560</v>
      </c>
      <c r="AH1276" s="39" t="s">
        <v>1561</v>
      </c>
      <c r="AI1276" s="39" t="s">
        <v>1561</v>
      </c>
      <c r="AJ1276" s="39" t="s">
        <v>1561</v>
      </c>
      <c r="AK1276" s="39" t="s">
        <v>1561</v>
      </c>
      <c r="AL1276" s="15"/>
      <c r="AM1276" s="15"/>
      <c r="AN1276" s="15"/>
      <c r="AO1276" s="39"/>
      <c r="AP1276" s="89">
        <f t="shared" si="99"/>
        <v>0</v>
      </c>
      <c r="AQ1276" s="13" t="str">
        <f t="shared" si="101"/>
        <v>Soort geweldExtreem</v>
      </c>
    </row>
    <row r="1277" spans="1:43" x14ac:dyDescent="0.25">
      <c r="A1277" s="15" t="s">
        <v>5007</v>
      </c>
      <c r="B1277" s="15" t="s">
        <v>1608</v>
      </c>
      <c r="C1277" s="15">
        <v>3</v>
      </c>
      <c r="D1277" s="15" t="s">
        <v>5015</v>
      </c>
      <c r="E1277" s="94">
        <v>200009479</v>
      </c>
      <c r="F1277" s="15">
        <v>200009482</v>
      </c>
      <c r="G1277" s="15" t="s">
        <v>5009</v>
      </c>
      <c r="H1277" s="15" t="s">
        <v>5009</v>
      </c>
      <c r="I1277" s="15" t="s">
        <v>5009</v>
      </c>
      <c r="J1277" s="15"/>
      <c r="K1277" s="15"/>
      <c r="L1277" s="15">
        <v>3</v>
      </c>
      <c r="M1277" s="15" t="s">
        <v>5016</v>
      </c>
      <c r="N1277" s="15" t="s">
        <v>5016</v>
      </c>
      <c r="O1277" s="15" t="s">
        <v>5016</v>
      </c>
      <c r="P1277" s="15"/>
      <c r="Q1277" s="15"/>
      <c r="R1277" s="15"/>
      <c r="S1277" s="15" t="s">
        <v>1568</v>
      </c>
      <c r="T1277" s="38">
        <v>10</v>
      </c>
      <c r="U1277" s="95"/>
      <c r="V1277" s="95"/>
      <c r="W1277" s="95"/>
      <c r="X1277" s="95"/>
      <c r="Y1277" s="95"/>
      <c r="Z1277" s="15"/>
      <c r="AA1277" s="15"/>
      <c r="AB1277" s="39">
        <f t="shared" si="97"/>
        <v>12</v>
      </c>
      <c r="AC1277" s="39">
        <f t="shared" si="98"/>
        <v>6</v>
      </c>
      <c r="AD1277" s="96" t="s">
        <v>5017</v>
      </c>
      <c r="AE1277" s="15" t="str">
        <f t="shared" si="100"/>
        <v/>
      </c>
      <c r="AF1277" s="39"/>
      <c r="AG1277" s="39" t="s">
        <v>1560</v>
      </c>
      <c r="AH1277" s="39" t="s">
        <v>1561</v>
      </c>
      <c r="AI1277" s="39" t="s">
        <v>1561</v>
      </c>
      <c r="AJ1277" s="39" t="s">
        <v>1561</v>
      </c>
      <c r="AK1277" s="39" t="s">
        <v>1561</v>
      </c>
      <c r="AL1277" s="15"/>
      <c r="AM1277" s="15"/>
      <c r="AN1277" s="15"/>
      <c r="AO1277" s="39"/>
      <c r="AP1277" s="89">
        <f t="shared" si="99"/>
        <v>0</v>
      </c>
      <c r="AQ1277" s="13" t="str">
        <f t="shared" si="101"/>
        <v>Soort geweldFysiek</v>
      </c>
    </row>
    <row r="1278" spans="1:43" x14ac:dyDescent="0.25">
      <c r="A1278" s="15" t="s">
        <v>5007</v>
      </c>
      <c r="B1278" s="15" t="s">
        <v>1608</v>
      </c>
      <c r="C1278" s="15">
        <v>4</v>
      </c>
      <c r="D1278" s="15" t="s">
        <v>5018</v>
      </c>
      <c r="E1278" s="94">
        <v>200009479</v>
      </c>
      <c r="F1278" s="15">
        <v>200009488</v>
      </c>
      <c r="G1278" s="15" t="s">
        <v>5009</v>
      </c>
      <c r="H1278" s="15" t="s">
        <v>5009</v>
      </c>
      <c r="I1278" s="15" t="s">
        <v>5009</v>
      </c>
      <c r="J1278" s="15"/>
      <c r="K1278" s="15"/>
      <c r="L1278" s="15">
        <v>3</v>
      </c>
      <c r="M1278" s="15" t="s">
        <v>5019</v>
      </c>
      <c r="N1278" s="15" t="s">
        <v>5019</v>
      </c>
      <c r="O1278" s="15" t="s">
        <v>5019</v>
      </c>
      <c r="P1278" s="15"/>
      <c r="Q1278" s="15"/>
      <c r="R1278" s="15"/>
      <c r="S1278" s="15" t="s">
        <v>1568</v>
      </c>
      <c r="T1278" s="38">
        <v>10</v>
      </c>
      <c r="U1278" s="95"/>
      <c r="V1278" s="95"/>
      <c r="W1278" s="95"/>
      <c r="X1278" s="95"/>
      <c r="Y1278" s="95"/>
      <c r="Z1278" s="15"/>
      <c r="AA1278" s="15"/>
      <c r="AB1278" s="39">
        <f t="shared" si="97"/>
        <v>12</v>
      </c>
      <c r="AC1278" s="39">
        <f t="shared" si="98"/>
        <v>16</v>
      </c>
      <c r="AD1278" s="96" t="s">
        <v>5020</v>
      </c>
      <c r="AE1278" s="15" t="str">
        <f t="shared" si="100"/>
        <v/>
      </c>
      <c r="AF1278" s="39"/>
      <c r="AG1278" s="39" t="s">
        <v>1560</v>
      </c>
      <c r="AH1278" s="39" t="s">
        <v>1561</v>
      </c>
      <c r="AI1278" s="39" t="s">
        <v>1561</v>
      </c>
      <c r="AJ1278" s="39" t="s">
        <v>1561</v>
      </c>
      <c r="AK1278" s="39" t="s">
        <v>1561</v>
      </c>
      <c r="AL1278" s="15"/>
      <c r="AM1278" s="15"/>
      <c r="AN1278" s="15"/>
      <c r="AO1278" s="39"/>
      <c r="AP1278" s="89">
        <f t="shared" si="99"/>
        <v>0</v>
      </c>
      <c r="AQ1278" s="13" t="str">
        <f t="shared" si="101"/>
        <v>Soort geweldHuiselijk geweld</v>
      </c>
    </row>
    <row r="1279" spans="1:43" x14ac:dyDescent="0.25">
      <c r="A1279" s="15" t="s">
        <v>5007</v>
      </c>
      <c r="B1279" s="15" t="s">
        <v>1608</v>
      </c>
      <c r="C1279" s="15">
        <v>5</v>
      </c>
      <c r="D1279" s="15" t="s">
        <v>5021</v>
      </c>
      <c r="E1279" s="94">
        <v>200009479</v>
      </c>
      <c r="F1279" s="15">
        <v>200009483</v>
      </c>
      <c r="G1279" s="15" t="s">
        <v>5009</v>
      </c>
      <c r="H1279" s="15" t="s">
        <v>5009</v>
      </c>
      <c r="I1279" s="15" t="s">
        <v>5009</v>
      </c>
      <c r="J1279" s="15"/>
      <c r="K1279" s="15"/>
      <c r="L1279" s="15">
        <v>3</v>
      </c>
      <c r="M1279" s="15" t="s">
        <v>5022</v>
      </c>
      <c r="N1279" s="15" t="s">
        <v>5022</v>
      </c>
      <c r="O1279" s="15" t="s">
        <v>5022</v>
      </c>
      <c r="P1279" s="15"/>
      <c r="Q1279" s="15"/>
      <c r="R1279" s="15"/>
      <c r="S1279" s="15" t="s">
        <v>1568</v>
      </c>
      <c r="T1279" s="38">
        <v>10</v>
      </c>
      <c r="U1279" s="95"/>
      <c r="V1279" s="95"/>
      <c r="W1279" s="95"/>
      <c r="X1279" s="95"/>
      <c r="Y1279" s="95"/>
      <c r="Z1279" s="15"/>
      <c r="AA1279" s="15"/>
      <c r="AB1279" s="39">
        <f t="shared" si="97"/>
        <v>12</v>
      </c>
      <c r="AC1279" s="39">
        <f t="shared" si="98"/>
        <v>10</v>
      </c>
      <c r="AD1279" s="96" t="s">
        <v>5023</v>
      </c>
      <c r="AE1279" s="15" t="str">
        <f t="shared" si="100"/>
        <v/>
      </c>
      <c r="AF1279" s="39"/>
      <c r="AG1279" s="39" t="s">
        <v>1560</v>
      </c>
      <c r="AH1279" s="39" t="s">
        <v>1561</v>
      </c>
      <c r="AI1279" s="39" t="s">
        <v>1561</v>
      </c>
      <c r="AJ1279" s="39" t="s">
        <v>1561</v>
      </c>
      <c r="AK1279" s="39" t="s">
        <v>1561</v>
      </c>
      <c r="AL1279" s="15"/>
      <c r="AM1279" s="15"/>
      <c r="AN1279" s="15"/>
      <c r="AO1279" s="39"/>
      <c r="AP1279" s="89">
        <f t="shared" si="99"/>
        <v>0</v>
      </c>
      <c r="AQ1279" s="13" t="str">
        <f t="shared" si="101"/>
        <v>Soort geweldTegen Ambu</v>
      </c>
    </row>
    <row r="1280" spans="1:43" x14ac:dyDescent="0.25">
      <c r="A1280" s="15" t="s">
        <v>5007</v>
      </c>
      <c r="B1280" s="15" t="s">
        <v>1608</v>
      </c>
      <c r="C1280" s="15">
        <v>6</v>
      </c>
      <c r="D1280" s="15" t="s">
        <v>5024</v>
      </c>
      <c r="E1280" s="94">
        <v>200009479</v>
      </c>
      <c r="F1280" s="15">
        <v>200009484</v>
      </c>
      <c r="G1280" s="15" t="s">
        <v>5009</v>
      </c>
      <c r="H1280" s="15" t="s">
        <v>5009</v>
      </c>
      <c r="I1280" s="15" t="s">
        <v>5009</v>
      </c>
      <c r="J1280" s="15"/>
      <c r="K1280" s="15"/>
      <c r="L1280" s="15">
        <v>3</v>
      </c>
      <c r="M1280" s="15" t="s">
        <v>5025</v>
      </c>
      <c r="N1280" s="15" t="s">
        <v>5025</v>
      </c>
      <c r="O1280" s="15" t="s">
        <v>5025</v>
      </c>
      <c r="P1280" s="15"/>
      <c r="Q1280" s="15"/>
      <c r="R1280" s="15"/>
      <c r="S1280" s="15" t="s">
        <v>1568</v>
      </c>
      <c r="T1280" s="38">
        <v>10</v>
      </c>
      <c r="U1280" s="95"/>
      <c r="V1280" s="95"/>
      <c r="W1280" s="95"/>
      <c r="X1280" s="95"/>
      <c r="Y1280" s="95"/>
      <c r="Z1280" s="15"/>
      <c r="AA1280" s="15"/>
      <c r="AB1280" s="39">
        <f t="shared" si="97"/>
        <v>12</v>
      </c>
      <c r="AC1280" s="39">
        <f t="shared" si="98"/>
        <v>9</v>
      </c>
      <c r="AD1280" s="96" t="s">
        <v>5026</v>
      </c>
      <c r="AE1280" s="15" t="str">
        <f t="shared" si="100"/>
        <v/>
      </c>
      <c r="AF1280" s="39"/>
      <c r="AG1280" s="39" t="s">
        <v>1560</v>
      </c>
      <c r="AH1280" s="39" t="s">
        <v>1561</v>
      </c>
      <c r="AI1280" s="39" t="s">
        <v>1561</v>
      </c>
      <c r="AJ1280" s="39" t="s">
        <v>1561</v>
      </c>
      <c r="AK1280" s="39" t="s">
        <v>1561</v>
      </c>
      <c r="AL1280" s="15"/>
      <c r="AM1280" s="15"/>
      <c r="AN1280" s="15"/>
      <c r="AO1280" s="39"/>
      <c r="AP1280" s="89">
        <f t="shared" si="99"/>
        <v>0</v>
      </c>
      <c r="AQ1280" s="13" t="str">
        <f t="shared" si="101"/>
        <v>Soort geweldTegen Brw</v>
      </c>
    </row>
    <row r="1281" spans="1:43" x14ac:dyDescent="0.25">
      <c r="A1281" s="15" t="s">
        <v>5007</v>
      </c>
      <c r="B1281" s="15" t="s">
        <v>1608</v>
      </c>
      <c r="C1281" s="15">
        <v>7</v>
      </c>
      <c r="D1281" s="15" t="s">
        <v>12207</v>
      </c>
      <c r="E1281" s="94">
        <v>200009479</v>
      </c>
      <c r="F1281" s="15">
        <v>200041649</v>
      </c>
      <c r="G1281" s="15" t="s">
        <v>5009</v>
      </c>
      <c r="H1281" s="15" t="s">
        <v>5009</v>
      </c>
      <c r="I1281" s="15" t="s">
        <v>5009</v>
      </c>
      <c r="J1281" s="15"/>
      <c r="K1281" s="15"/>
      <c r="L1281" s="15">
        <v>3</v>
      </c>
      <c r="M1281" s="15" t="s">
        <v>12208</v>
      </c>
      <c r="N1281" s="15" t="s">
        <v>12208</v>
      </c>
      <c r="O1281" s="15" t="s">
        <v>12208</v>
      </c>
      <c r="P1281" s="15"/>
      <c r="Q1281" s="15"/>
      <c r="R1281" s="15"/>
      <c r="S1281" s="15" t="s">
        <v>1568</v>
      </c>
      <c r="T1281" s="38">
        <v>10</v>
      </c>
      <c r="U1281" s="95"/>
      <c r="V1281" s="95"/>
      <c r="W1281" s="95"/>
      <c r="X1281" s="95"/>
      <c r="Y1281" s="95"/>
      <c r="Z1281" s="15"/>
      <c r="AA1281" s="15"/>
      <c r="AB1281" s="39">
        <f t="shared" si="97"/>
        <v>12</v>
      </c>
      <c r="AC1281" s="39">
        <f t="shared" si="98"/>
        <v>11</v>
      </c>
      <c r="AD1281" s="96" t="s">
        <v>12209</v>
      </c>
      <c r="AE1281" s="15" t="str">
        <f t="shared" si="100"/>
        <v/>
      </c>
      <c r="AF1281" s="39"/>
      <c r="AG1281" s="39" t="s">
        <v>1560</v>
      </c>
      <c r="AH1281" s="39" t="s">
        <v>1561</v>
      </c>
      <c r="AI1281" s="39" t="s">
        <v>1561</v>
      </c>
      <c r="AJ1281" s="39" t="s">
        <v>1561</v>
      </c>
      <c r="AK1281" s="39" t="s">
        <v>1561</v>
      </c>
      <c r="AL1281" s="15"/>
      <c r="AM1281" s="15"/>
      <c r="AN1281" s="15"/>
      <c r="AO1281" s="39"/>
      <c r="AP1281" s="89">
        <f t="shared" si="99"/>
        <v>0</v>
      </c>
      <c r="AQ1281" s="13" t="str">
        <f t="shared" si="101"/>
        <v>Soort geweldTegen LHBTI</v>
      </c>
    </row>
    <row r="1282" spans="1:43" x14ac:dyDescent="0.25">
      <c r="A1282" s="15" t="s">
        <v>5007</v>
      </c>
      <c r="B1282" s="15" t="s">
        <v>1608</v>
      </c>
      <c r="C1282" s="15">
        <v>8</v>
      </c>
      <c r="D1282" s="15" t="s">
        <v>5027</v>
      </c>
      <c r="E1282" s="94">
        <v>200009479</v>
      </c>
      <c r="F1282" s="15">
        <v>200009486</v>
      </c>
      <c r="G1282" s="15" t="s">
        <v>5009</v>
      </c>
      <c r="H1282" s="15" t="s">
        <v>5009</v>
      </c>
      <c r="I1282" s="15" t="s">
        <v>5009</v>
      </c>
      <c r="J1282" s="15"/>
      <c r="K1282" s="15"/>
      <c r="L1282" s="15">
        <v>3</v>
      </c>
      <c r="M1282" s="15" t="s">
        <v>5028</v>
      </c>
      <c r="N1282" s="15" t="s">
        <v>5028</v>
      </c>
      <c r="O1282" s="15" t="s">
        <v>5028</v>
      </c>
      <c r="P1282" s="15"/>
      <c r="Q1282" s="15"/>
      <c r="R1282" s="15"/>
      <c r="S1282" s="15" t="s">
        <v>1568</v>
      </c>
      <c r="T1282" s="38">
        <v>10</v>
      </c>
      <c r="U1282" s="95"/>
      <c r="V1282" s="95"/>
      <c r="W1282" s="95"/>
      <c r="X1282" s="95"/>
      <c r="Y1282" s="95"/>
      <c r="Z1282" s="15"/>
      <c r="AA1282" s="15"/>
      <c r="AB1282" s="39">
        <f t="shared" ref="AB1282:AB1345" si="102">LEN(A1282)</f>
        <v>12</v>
      </c>
      <c r="AC1282" s="39">
        <f t="shared" ref="AC1282:AC1345" si="103">LEN(D1282)</f>
        <v>8</v>
      </c>
      <c r="AD1282" s="96" t="s">
        <v>5029</v>
      </c>
      <c r="AE1282" s="15" t="str">
        <f t="shared" si="100"/>
        <v/>
      </c>
      <c r="AF1282" s="39"/>
      <c r="AG1282" s="39" t="s">
        <v>1560</v>
      </c>
      <c r="AH1282" s="39" t="s">
        <v>1561</v>
      </c>
      <c r="AI1282" s="39" t="s">
        <v>1561</v>
      </c>
      <c r="AJ1282" s="39" t="s">
        <v>1561</v>
      </c>
      <c r="AK1282" s="39" t="s">
        <v>1561</v>
      </c>
      <c r="AL1282" s="15"/>
      <c r="AM1282" s="15"/>
      <c r="AN1282" s="15"/>
      <c r="AO1282" s="39"/>
      <c r="AP1282" s="89">
        <f t="shared" ref="AP1282:AP1345" si="104">LEN(AM1282)</f>
        <v>0</v>
      </c>
      <c r="AQ1282" s="13" t="str">
        <f t="shared" si="101"/>
        <v>Soort geweldTegen OV</v>
      </c>
    </row>
    <row r="1283" spans="1:43" x14ac:dyDescent="0.25">
      <c r="A1283" s="15" t="s">
        <v>5007</v>
      </c>
      <c r="B1283" s="15" t="s">
        <v>1608</v>
      </c>
      <c r="C1283" s="15">
        <v>9</v>
      </c>
      <c r="D1283" s="15" t="s">
        <v>5030</v>
      </c>
      <c r="E1283" s="94">
        <v>200009479</v>
      </c>
      <c r="F1283" s="15">
        <v>200009485</v>
      </c>
      <c r="G1283" s="15" t="s">
        <v>5009</v>
      </c>
      <c r="H1283" s="15" t="s">
        <v>5009</v>
      </c>
      <c r="I1283" s="15" t="s">
        <v>5009</v>
      </c>
      <c r="J1283" s="15"/>
      <c r="K1283" s="15"/>
      <c r="L1283" s="15">
        <v>3</v>
      </c>
      <c r="M1283" s="15" t="s">
        <v>5031</v>
      </c>
      <c r="N1283" s="15" t="s">
        <v>5031</v>
      </c>
      <c r="O1283" s="15" t="s">
        <v>5031</v>
      </c>
      <c r="P1283" s="15"/>
      <c r="Q1283" s="15"/>
      <c r="R1283" s="15"/>
      <c r="S1283" s="15" t="s">
        <v>1568</v>
      </c>
      <c r="T1283" s="38">
        <v>10</v>
      </c>
      <c r="U1283" s="95"/>
      <c r="V1283" s="95"/>
      <c r="W1283" s="95"/>
      <c r="X1283" s="95"/>
      <c r="Y1283" s="95"/>
      <c r="Z1283" s="15"/>
      <c r="AA1283" s="15"/>
      <c r="AB1283" s="39">
        <f t="shared" si="102"/>
        <v>12</v>
      </c>
      <c r="AC1283" s="39">
        <f t="shared" si="103"/>
        <v>9</v>
      </c>
      <c r="AD1283" s="96" t="s">
        <v>5032</v>
      </c>
      <c r="AE1283" s="15" t="str">
        <f t="shared" si="100"/>
        <v/>
      </c>
      <c r="AF1283" s="39"/>
      <c r="AG1283" s="39" t="s">
        <v>1560</v>
      </c>
      <c r="AH1283" s="39" t="s">
        <v>1561</v>
      </c>
      <c r="AI1283" s="39" t="s">
        <v>1561</v>
      </c>
      <c r="AJ1283" s="39" t="s">
        <v>1561</v>
      </c>
      <c r="AK1283" s="39" t="s">
        <v>1561</v>
      </c>
      <c r="AL1283" s="15"/>
      <c r="AM1283" s="15"/>
      <c r="AN1283" s="15"/>
      <c r="AO1283" s="39"/>
      <c r="AP1283" s="89">
        <f t="shared" si="104"/>
        <v>0</v>
      </c>
      <c r="AQ1283" s="13" t="str">
        <f t="shared" si="101"/>
        <v>Soort geweldTegen Pol</v>
      </c>
    </row>
    <row r="1284" spans="1:43" x14ac:dyDescent="0.25">
      <c r="A1284" s="15" t="s">
        <v>5007</v>
      </c>
      <c r="B1284" s="15" t="s">
        <v>1608</v>
      </c>
      <c r="C1284" s="15">
        <v>10</v>
      </c>
      <c r="D1284" s="15" t="s">
        <v>5033</v>
      </c>
      <c r="E1284" s="94">
        <v>200009479</v>
      </c>
      <c r="F1284" s="15">
        <v>200009487</v>
      </c>
      <c r="G1284" s="15" t="s">
        <v>5009</v>
      </c>
      <c r="H1284" s="15" t="s">
        <v>5009</v>
      </c>
      <c r="I1284" s="15" t="s">
        <v>5009</v>
      </c>
      <c r="J1284" s="15"/>
      <c r="K1284" s="15"/>
      <c r="L1284" s="15">
        <v>3</v>
      </c>
      <c r="M1284" s="15" t="s">
        <v>5034</v>
      </c>
      <c r="N1284" s="15" t="s">
        <v>5034</v>
      </c>
      <c r="O1284" s="15" t="s">
        <v>5034</v>
      </c>
      <c r="P1284" s="15"/>
      <c r="Q1284" s="15"/>
      <c r="R1284" s="15"/>
      <c r="S1284" s="15" t="s">
        <v>1568</v>
      </c>
      <c r="T1284" s="38">
        <v>10</v>
      </c>
      <c r="U1284" s="95"/>
      <c r="V1284" s="95"/>
      <c r="W1284" s="95"/>
      <c r="X1284" s="95"/>
      <c r="Y1284" s="95"/>
      <c r="Z1284" s="15"/>
      <c r="AA1284" s="15"/>
      <c r="AB1284" s="39">
        <f t="shared" si="102"/>
        <v>12</v>
      </c>
      <c r="AC1284" s="39">
        <f t="shared" si="103"/>
        <v>10</v>
      </c>
      <c r="AD1284" s="96" t="s">
        <v>5035</v>
      </c>
      <c r="AE1284" s="15" t="str">
        <f t="shared" si="100"/>
        <v/>
      </c>
      <c r="AF1284" s="39"/>
      <c r="AG1284" s="39" t="s">
        <v>1560</v>
      </c>
      <c r="AH1284" s="39" t="s">
        <v>1561</v>
      </c>
      <c r="AI1284" s="39" t="s">
        <v>1561</v>
      </c>
      <c r="AJ1284" s="39" t="s">
        <v>1561</v>
      </c>
      <c r="AK1284" s="39" t="s">
        <v>1561</v>
      </c>
      <c r="AL1284" s="15"/>
      <c r="AM1284" s="15"/>
      <c r="AN1284" s="15"/>
      <c r="AO1284" s="39"/>
      <c r="AP1284" s="89">
        <f t="shared" si="104"/>
        <v>0</v>
      </c>
      <c r="AQ1284" s="13" t="str">
        <f t="shared" si="101"/>
        <v>Soort geweldTegen taxi</v>
      </c>
    </row>
    <row r="1285" spans="1:43" x14ac:dyDescent="0.25">
      <c r="A1285" s="15" t="s">
        <v>5007</v>
      </c>
      <c r="B1285" s="15" t="s">
        <v>1608</v>
      </c>
      <c r="C1285" s="15">
        <v>11</v>
      </c>
      <c r="D1285" s="15" t="s">
        <v>5036</v>
      </c>
      <c r="E1285" s="94">
        <v>200009479</v>
      </c>
      <c r="F1285" s="15">
        <v>200009481</v>
      </c>
      <c r="G1285" s="15" t="s">
        <v>5009</v>
      </c>
      <c r="H1285" s="15" t="s">
        <v>5009</v>
      </c>
      <c r="I1285" s="15" t="s">
        <v>5009</v>
      </c>
      <c r="J1285" s="15"/>
      <c r="K1285" s="15"/>
      <c r="L1285" s="15">
        <v>3</v>
      </c>
      <c r="M1285" s="15" t="s">
        <v>5037</v>
      </c>
      <c r="N1285" s="15" t="s">
        <v>5037</v>
      </c>
      <c r="O1285" s="15" t="s">
        <v>5037</v>
      </c>
      <c r="P1285" s="15"/>
      <c r="Q1285" s="15"/>
      <c r="R1285" s="15"/>
      <c r="S1285" s="15" t="s">
        <v>1568</v>
      </c>
      <c r="T1285" s="38">
        <v>10</v>
      </c>
      <c r="U1285" s="95"/>
      <c r="V1285" s="95"/>
      <c r="W1285" s="95"/>
      <c r="X1285" s="95"/>
      <c r="Y1285" s="95"/>
      <c r="Z1285" s="15"/>
      <c r="AA1285" s="15"/>
      <c r="AB1285" s="39">
        <f t="shared" si="102"/>
        <v>12</v>
      </c>
      <c r="AC1285" s="39">
        <f t="shared" si="103"/>
        <v>7</v>
      </c>
      <c r="AD1285" s="96" t="s">
        <v>5038</v>
      </c>
      <c r="AE1285" s="15" t="str">
        <f t="shared" si="100"/>
        <v/>
      </c>
      <c r="AF1285" s="39"/>
      <c r="AG1285" s="39" t="s">
        <v>1560</v>
      </c>
      <c r="AH1285" s="39" t="s">
        <v>1561</v>
      </c>
      <c r="AI1285" s="39" t="s">
        <v>1561</v>
      </c>
      <c r="AJ1285" s="39" t="s">
        <v>1561</v>
      </c>
      <c r="AK1285" s="39" t="s">
        <v>1561</v>
      </c>
      <c r="AL1285" s="15"/>
      <c r="AM1285" s="15"/>
      <c r="AN1285" s="15"/>
      <c r="AO1285" s="39"/>
      <c r="AP1285" s="89">
        <f t="shared" si="104"/>
        <v>0</v>
      </c>
      <c r="AQ1285" s="13" t="str">
        <f t="shared" si="101"/>
        <v>Soort geweldVerbaal</v>
      </c>
    </row>
    <row r="1286" spans="1:43" x14ac:dyDescent="0.25">
      <c r="A1286" s="15" t="s">
        <v>5039</v>
      </c>
      <c r="B1286" s="15" t="s">
        <v>1750</v>
      </c>
      <c r="C1286" s="15"/>
      <c r="D1286" s="15"/>
      <c r="E1286" s="94">
        <v>200000382</v>
      </c>
      <c r="F1286" s="15"/>
      <c r="G1286" s="15" t="s">
        <v>5040</v>
      </c>
      <c r="H1286" s="15" t="s">
        <v>5040</v>
      </c>
      <c r="I1286" s="15" t="s">
        <v>5040</v>
      </c>
      <c r="J1286" s="15"/>
      <c r="K1286" s="15"/>
      <c r="L1286" s="15"/>
      <c r="M1286" s="15"/>
      <c r="N1286" s="15"/>
      <c r="O1286" s="15"/>
      <c r="P1286" s="15"/>
      <c r="Q1286" s="15"/>
      <c r="R1286" s="15"/>
      <c r="S1286" s="15"/>
      <c r="T1286" s="38"/>
      <c r="U1286" s="95"/>
      <c r="V1286" s="95"/>
      <c r="W1286" s="95"/>
      <c r="X1286" s="95"/>
      <c r="Y1286" s="95"/>
      <c r="Z1286" s="15"/>
      <c r="AA1286" s="15"/>
      <c r="AB1286" s="39">
        <f t="shared" si="102"/>
        <v>10</v>
      </c>
      <c r="AC1286" s="39">
        <f t="shared" si="103"/>
        <v>0</v>
      </c>
      <c r="AD1286" s="96" t="s">
        <v>5041</v>
      </c>
      <c r="AE1286" s="15" t="str">
        <f t="shared" si="100"/>
        <v/>
      </c>
      <c r="AF1286" s="39"/>
      <c r="AG1286" s="39" t="s">
        <v>1560</v>
      </c>
      <c r="AH1286" s="39" t="s">
        <v>1561</v>
      </c>
      <c r="AI1286" s="39" t="s">
        <v>1561</v>
      </c>
      <c r="AJ1286" s="39" t="s">
        <v>1561</v>
      </c>
      <c r="AK1286" s="39" t="s">
        <v>1561</v>
      </c>
      <c r="AL1286" s="15"/>
      <c r="AM1286" s="15"/>
      <c r="AN1286" s="15"/>
      <c r="AO1286" s="39"/>
      <c r="AP1286" s="89">
        <f t="shared" si="104"/>
        <v>0</v>
      </c>
      <c r="AQ1286" s="13" t="str">
        <f t="shared" si="101"/>
        <v>Soort goed</v>
      </c>
    </row>
    <row r="1287" spans="1:43" x14ac:dyDescent="0.25">
      <c r="A1287" s="15" t="s">
        <v>5042</v>
      </c>
      <c r="B1287" s="15" t="s">
        <v>1628</v>
      </c>
      <c r="C1287" s="15">
        <v>1</v>
      </c>
      <c r="D1287" s="15" t="s">
        <v>5043</v>
      </c>
      <c r="E1287" s="94">
        <v>200012186</v>
      </c>
      <c r="F1287" s="15">
        <v>200035937</v>
      </c>
      <c r="G1287" s="15" t="s">
        <v>5044</v>
      </c>
      <c r="H1287" s="15" t="s">
        <v>5044</v>
      </c>
      <c r="I1287" s="15" t="s">
        <v>5044</v>
      </c>
      <c r="J1287" s="15"/>
      <c r="K1287" s="15"/>
      <c r="L1287" s="15"/>
      <c r="M1287" s="15" t="s">
        <v>5045</v>
      </c>
      <c r="N1287" s="15" t="s">
        <v>5045</v>
      </c>
      <c r="O1287" s="15" t="s">
        <v>5045</v>
      </c>
      <c r="P1287" s="15"/>
      <c r="Q1287" s="15"/>
      <c r="R1287" s="15"/>
      <c r="S1287" s="15"/>
      <c r="T1287" s="38"/>
      <c r="U1287" s="95"/>
      <c r="V1287" s="95"/>
      <c r="W1287" s="95"/>
      <c r="X1287" s="95"/>
      <c r="Y1287" s="95"/>
      <c r="Z1287" s="15"/>
      <c r="AA1287" s="15"/>
      <c r="AB1287" s="39">
        <f t="shared" si="102"/>
        <v>13</v>
      </c>
      <c r="AC1287" s="39">
        <f t="shared" si="103"/>
        <v>9</v>
      </c>
      <c r="AD1287" s="96" t="s">
        <v>5046</v>
      </c>
      <c r="AE1287" s="15" t="str">
        <f t="shared" si="100"/>
        <v/>
      </c>
      <c r="AF1287" s="39"/>
      <c r="AG1287" s="39" t="s">
        <v>1560</v>
      </c>
      <c r="AH1287" s="39" t="s">
        <v>1561</v>
      </c>
      <c r="AI1287" s="39" t="s">
        <v>1561</v>
      </c>
      <c r="AJ1287" s="39" t="s">
        <v>1561</v>
      </c>
      <c r="AK1287" s="39" t="s">
        <v>1561</v>
      </c>
      <c r="AL1287" s="15"/>
      <c r="AM1287" s="15"/>
      <c r="AN1287" s="15"/>
      <c r="AO1287" s="39"/>
      <c r="AP1287" s="89">
        <f t="shared" si="104"/>
        <v>0</v>
      </c>
      <c r="AQ1287" s="13" t="str">
        <f t="shared" si="101"/>
        <v>Soort inbraakPlofkraak</v>
      </c>
    </row>
    <row r="1288" spans="1:43" x14ac:dyDescent="0.25">
      <c r="A1288" s="15" t="s">
        <v>5042</v>
      </c>
      <c r="B1288" s="15" t="s">
        <v>1628</v>
      </c>
      <c r="C1288" s="15">
        <v>2</v>
      </c>
      <c r="D1288" s="15" t="s">
        <v>5047</v>
      </c>
      <c r="E1288" s="94">
        <v>200012186</v>
      </c>
      <c r="F1288" s="15">
        <v>200035938</v>
      </c>
      <c r="G1288" s="15" t="s">
        <v>5044</v>
      </c>
      <c r="H1288" s="15" t="s">
        <v>5044</v>
      </c>
      <c r="I1288" s="15" t="s">
        <v>5044</v>
      </c>
      <c r="J1288" s="15"/>
      <c r="K1288" s="15"/>
      <c r="L1288" s="15"/>
      <c r="M1288" s="15" t="s">
        <v>5048</v>
      </c>
      <c r="N1288" s="15" t="s">
        <v>5048</v>
      </c>
      <c r="O1288" s="15" t="s">
        <v>5048</v>
      </c>
      <c r="P1288" s="15"/>
      <c r="Q1288" s="15"/>
      <c r="R1288" s="15"/>
      <c r="S1288" s="15"/>
      <c r="T1288" s="38"/>
      <c r="U1288" s="95"/>
      <c r="V1288" s="95"/>
      <c r="W1288" s="95"/>
      <c r="X1288" s="95"/>
      <c r="Y1288" s="95"/>
      <c r="Z1288" s="15"/>
      <c r="AA1288" s="15"/>
      <c r="AB1288" s="39">
        <f t="shared" si="102"/>
        <v>13</v>
      </c>
      <c r="AC1288" s="39">
        <f t="shared" si="103"/>
        <v>8</v>
      </c>
      <c r="AD1288" s="96" t="s">
        <v>5049</v>
      </c>
      <c r="AE1288" s="15" t="str">
        <f t="shared" si="100"/>
        <v/>
      </c>
      <c r="AF1288" s="39"/>
      <c r="AG1288" s="39" t="s">
        <v>1560</v>
      </c>
      <c r="AH1288" s="39" t="s">
        <v>1561</v>
      </c>
      <c r="AI1288" s="39" t="s">
        <v>1561</v>
      </c>
      <c r="AJ1288" s="39" t="s">
        <v>1561</v>
      </c>
      <c r="AK1288" s="39" t="s">
        <v>1561</v>
      </c>
      <c r="AL1288" s="15"/>
      <c r="AM1288" s="15"/>
      <c r="AN1288" s="15"/>
      <c r="AO1288" s="39"/>
      <c r="AP1288" s="89">
        <f t="shared" si="104"/>
        <v>0</v>
      </c>
      <c r="AQ1288" s="13" t="str">
        <f t="shared" si="101"/>
        <v>Soort inbraakRamkraak</v>
      </c>
    </row>
    <row r="1289" spans="1:43" x14ac:dyDescent="0.25">
      <c r="A1289" s="15" t="s">
        <v>5050</v>
      </c>
      <c r="B1289" s="15" t="s">
        <v>1628</v>
      </c>
      <c r="C1289" s="15">
        <v>1</v>
      </c>
      <c r="D1289" s="15" t="s">
        <v>4509</v>
      </c>
      <c r="E1289" s="94">
        <v>200005260</v>
      </c>
      <c r="F1289" s="15">
        <v>200009042</v>
      </c>
      <c r="G1289" s="15" t="s">
        <v>5051</v>
      </c>
      <c r="H1289" s="15" t="s">
        <v>5051</v>
      </c>
      <c r="I1289" s="15" t="s">
        <v>5051</v>
      </c>
      <c r="J1289" s="15"/>
      <c r="K1289" s="15">
        <v>92</v>
      </c>
      <c r="L1289" s="15"/>
      <c r="M1289" s="15" t="s">
        <v>5052</v>
      </c>
      <c r="N1289" s="15" t="s">
        <v>5052</v>
      </c>
      <c r="O1289" s="15" t="s">
        <v>5052</v>
      </c>
      <c r="P1289" s="15"/>
      <c r="Q1289" s="15"/>
      <c r="R1289" s="15"/>
      <c r="S1289" s="15"/>
      <c r="T1289" s="38"/>
      <c r="U1289" s="95"/>
      <c r="V1289" s="95"/>
      <c r="W1289" s="95"/>
      <c r="X1289" s="95"/>
      <c r="Y1289" s="95"/>
      <c r="Z1289" s="15"/>
      <c r="AA1289" s="15"/>
      <c r="AB1289" s="39">
        <f t="shared" si="102"/>
        <v>15</v>
      </c>
      <c r="AC1289" s="39">
        <f t="shared" si="103"/>
        <v>8</v>
      </c>
      <c r="AD1289" s="96" t="s">
        <v>5053</v>
      </c>
      <c r="AE1289" s="15" t="str">
        <f t="shared" si="100"/>
        <v>(Chemisch)</v>
      </c>
      <c r="AF1289" s="39"/>
      <c r="AG1289" s="39" t="s">
        <v>1560</v>
      </c>
      <c r="AH1289" s="39" t="s">
        <v>1561</v>
      </c>
      <c r="AI1289" s="39" t="s">
        <v>1561</v>
      </c>
      <c r="AJ1289" s="39" t="s">
        <v>1613</v>
      </c>
      <c r="AK1289" s="39" t="s">
        <v>1613</v>
      </c>
      <c r="AL1289" s="15"/>
      <c r="AM1289" s="15" t="s">
        <v>4509</v>
      </c>
      <c r="AN1289" s="15"/>
      <c r="AO1289" s="39"/>
      <c r="AP1289" s="89">
        <f t="shared" si="104"/>
        <v>8</v>
      </c>
      <c r="AQ1289" s="13" t="str">
        <f t="shared" si="101"/>
        <v>Soort industrieChemisch</v>
      </c>
    </row>
    <row r="1290" spans="1:43" x14ac:dyDescent="0.25">
      <c r="A1290" s="15" t="s">
        <v>5050</v>
      </c>
      <c r="B1290" s="15" t="s">
        <v>1628</v>
      </c>
      <c r="C1290" s="15">
        <v>2</v>
      </c>
      <c r="D1290" s="15" t="s">
        <v>5054</v>
      </c>
      <c r="E1290" s="94">
        <v>200005260</v>
      </c>
      <c r="F1290" s="15">
        <v>200005262</v>
      </c>
      <c r="G1290" s="15" t="s">
        <v>5051</v>
      </c>
      <c r="H1290" s="15" t="s">
        <v>5051</v>
      </c>
      <c r="I1290" s="15" t="s">
        <v>5051</v>
      </c>
      <c r="J1290" s="15"/>
      <c r="K1290" s="15">
        <v>92</v>
      </c>
      <c r="L1290" s="15"/>
      <c r="M1290" s="15" t="s">
        <v>5055</v>
      </c>
      <c r="N1290" s="15" t="s">
        <v>5055</v>
      </c>
      <c r="O1290" s="15" t="s">
        <v>5055</v>
      </c>
      <c r="P1290" s="15"/>
      <c r="Q1290" s="15"/>
      <c r="R1290" s="15"/>
      <c r="S1290" s="15"/>
      <c r="T1290" s="38"/>
      <c r="U1290" s="95"/>
      <c r="V1290" s="95"/>
      <c r="W1290" s="95"/>
      <c r="X1290" s="95"/>
      <c r="Y1290" s="95"/>
      <c r="Z1290" s="15"/>
      <c r="AA1290" s="15"/>
      <c r="AB1290" s="39">
        <f t="shared" si="102"/>
        <v>15</v>
      </c>
      <c r="AC1290" s="39">
        <f t="shared" si="103"/>
        <v>20</v>
      </c>
      <c r="AD1290" s="96" t="s">
        <v>5056</v>
      </c>
      <c r="AE1290" s="15" t="str">
        <f t="shared" si="100"/>
        <v>(Fabricage/Opslaggeb.)</v>
      </c>
      <c r="AF1290" s="39"/>
      <c r="AG1290" s="39" t="s">
        <v>1560</v>
      </c>
      <c r="AH1290" s="39" t="s">
        <v>1561</v>
      </c>
      <c r="AI1290" s="39" t="s">
        <v>1561</v>
      </c>
      <c r="AJ1290" s="39" t="s">
        <v>1613</v>
      </c>
      <c r="AK1290" s="39" t="s">
        <v>1613</v>
      </c>
      <c r="AL1290" s="15"/>
      <c r="AM1290" s="15" t="s">
        <v>5054</v>
      </c>
      <c r="AN1290" s="15"/>
      <c r="AO1290" s="39"/>
      <c r="AP1290" s="89">
        <f t="shared" si="104"/>
        <v>20</v>
      </c>
      <c r="AQ1290" s="13" t="str">
        <f t="shared" si="101"/>
        <v>Soort industrieFabricage/Opslaggeb.</v>
      </c>
    </row>
    <row r="1291" spans="1:43" x14ac:dyDescent="0.25">
      <c r="A1291" s="15" t="s">
        <v>5050</v>
      </c>
      <c r="B1291" s="15" t="s">
        <v>1628</v>
      </c>
      <c r="C1291" s="15">
        <v>3</v>
      </c>
      <c r="D1291" s="15" t="s">
        <v>1956</v>
      </c>
      <c r="E1291" s="94">
        <v>200005260</v>
      </c>
      <c r="F1291" s="15">
        <v>200005264</v>
      </c>
      <c r="G1291" s="15" t="s">
        <v>5051</v>
      </c>
      <c r="H1291" s="15" t="s">
        <v>5051</v>
      </c>
      <c r="I1291" s="15" t="s">
        <v>5051</v>
      </c>
      <c r="J1291" s="15"/>
      <c r="K1291" s="15">
        <v>92</v>
      </c>
      <c r="L1291" s="15"/>
      <c r="M1291" s="15" t="s">
        <v>5057</v>
      </c>
      <c r="N1291" s="15" t="s">
        <v>5057</v>
      </c>
      <c r="O1291" s="15" t="s">
        <v>5057</v>
      </c>
      <c r="P1291" s="15"/>
      <c r="Q1291" s="15"/>
      <c r="R1291" s="15"/>
      <c r="S1291" s="15"/>
      <c r="T1291" s="38"/>
      <c r="U1291" s="95"/>
      <c r="V1291" s="95"/>
      <c r="W1291" s="95"/>
      <c r="X1291" s="95"/>
      <c r="Y1291" s="95"/>
      <c r="Z1291" s="15"/>
      <c r="AA1291" s="15"/>
      <c r="AB1291" s="39">
        <f t="shared" si="102"/>
        <v>15</v>
      </c>
      <c r="AC1291" s="39">
        <f t="shared" si="103"/>
        <v>19</v>
      </c>
      <c r="AD1291" s="96" t="s">
        <v>5058</v>
      </c>
      <c r="AE1291" s="15" t="str">
        <f t="shared" si="100"/>
        <v>(Onderhoud/Reparatie)</v>
      </c>
      <c r="AF1291" s="39"/>
      <c r="AG1291" s="39" t="s">
        <v>1560</v>
      </c>
      <c r="AH1291" s="39" t="s">
        <v>1561</v>
      </c>
      <c r="AI1291" s="39" t="s">
        <v>1561</v>
      </c>
      <c r="AJ1291" s="39" t="s">
        <v>1613</v>
      </c>
      <c r="AK1291" s="39" t="s">
        <v>1613</v>
      </c>
      <c r="AL1291" s="15"/>
      <c r="AM1291" s="15" t="s">
        <v>1956</v>
      </c>
      <c r="AN1291" s="15"/>
      <c r="AO1291" s="39"/>
      <c r="AP1291" s="89">
        <f t="shared" si="104"/>
        <v>19</v>
      </c>
      <c r="AQ1291" s="13" t="str">
        <f t="shared" si="101"/>
        <v>Soort industrieOnderhoud/Reparatie</v>
      </c>
    </row>
    <row r="1292" spans="1:43" x14ac:dyDescent="0.25">
      <c r="A1292" s="15" t="s">
        <v>5050</v>
      </c>
      <c r="B1292" s="15" t="s">
        <v>1628</v>
      </c>
      <c r="C1292" s="15">
        <v>4</v>
      </c>
      <c r="D1292" s="15" t="s">
        <v>5059</v>
      </c>
      <c r="E1292" s="94">
        <v>200005260</v>
      </c>
      <c r="F1292" s="15">
        <v>200005265</v>
      </c>
      <c r="G1292" s="15" t="s">
        <v>5051</v>
      </c>
      <c r="H1292" s="15" t="s">
        <v>5051</v>
      </c>
      <c r="I1292" s="15" t="s">
        <v>5051</v>
      </c>
      <c r="J1292" s="15"/>
      <c r="K1292" s="15">
        <v>92</v>
      </c>
      <c r="L1292" s="15"/>
      <c r="M1292" s="15" t="s">
        <v>5060</v>
      </c>
      <c r="N1292" s="15" t="s">
        <v>5060</v>
      </c>
      <c r="O1292" s="15" t="s">
        <v>5060</v>
      </c>
      <c r="P1292" s="15"/>
      <c r="Q1292" s="15"/>
      <c r="R1292" s="15"/>
      <c r="S1292" s="15"/>
      <c r="T1292" s="38"/>
      <c r="U1292" s="95"/>
      <c r="V1292" s="95"/>
      <c r="W1292" s="95"/>
      <c r="X1292" s="95"/>
      <c r="Y1292" s="95"/>
      <c r="Z1292" s="15"/>
      <c r="AA1292" s="15"/>
      <c r="AB1292" s="39">
        <f t="shared" si="102"/>
        <v>15</v>
      </c>
      <c r="AC1292" s="39">
        <f t="shared" si="103"/>
        <v>19</v>
      </c>
      <c r="AD1292" s="96" t="s">
        <v>5061</v>
      </c>
      <c r="AE1292" s="15" t="str">
        <f t="shared" si="100"/>
        <v>(Opslag brandb.vloeistof)</v>
      </c>
      <c r="AF1292" s="39"/>
      <c r="AG1292" s="39" t="s">
        <v>1560</v>
      </c>
      <c r="AH1292" s="39" t="s">
        <v>1561</v>
      </c>
      <c r="AI1292" s="39" t="s">
        <v>1561</v>
      </c>
      <c r="AJ1292" s="39" t="s">
        <v>1613</v>
      </c>
      <c r="AK1292" s="39" t="s">
        <v>1613</v>
      </c>
      <c r="AL1292" s="15"/>
      <c r="AM1292" s="99" t="s">
        <v>12125</v>
      </c>
      <c r="AN1292" s="15"/>
      <c r="AO1292" s="39"/>
      <c r="AP1292" s="89">
        <f t="shared" si="104"/>
        <v>23</v>
      </c>
      <c r="AQ1292" s="13" t="str">
        <f t="shared" si="101"/>
        <v>Soort industrieOpsl. BrandB Vloeis</v>
      </c>
    </row>
    <row r="1293" spans="1:43" x14ac:dyDescent="0.25">
      <c r="A1293" s="15" t="s">
        <v>5050</v>
      </c>
      <c r="B1293" s="15" t="s">
        <v>1628</v>
      </c>
      <c r="C1293" s="15">
        <v>5</v>
      </c>
      <c r="D1293" s="15" t="s">
        <v>5062</v>
      </c>
      <c r="E1293" s="94">
        <v>200005260</v>
      </c>
      <c r="F1293" s="15">
        <v>200005266</v>
      </c>
      <c r="G1293" s="15" t="s">
        <v>5051</v>
      </c>
      <c r="H1293" s="15" t="s">
        <v>5051</v>
      </c>
      <c r="I1293" s="15" t="s">
        <v>5051</v>
      </c>
      <c r="J1293" s="15"/>
      <c r="K1293" s="15">
        <v>92</v>
      </c>
      <c r="L1293" s="15"/>
      <c r="M1293" s="15" t="s">
        <v>5063</v>
      </c>
      <c r="N1293" s="15" t="s">
        <v>5063</v>
      </c>
      <c r="O1293" s="15" t="s">
        <v>5063</v>
      </c>
      <c r="P1293" s="15"/>
      <c r="Q1293" s="15"/>
      <c r="R1293" s="15"/>
      <c r="S1293" s="15"/>
      <c r="T1293" s="38"/>
      <c r="U1293" s="95"/>
      <c r="V1293" s="95"/>
      <c r="W1293" s="95"/>
      <c r="X1293" s="95"/>
      <c r="Y1293" s="95"/>
      <c r="Z1293" s="15"/>
      <c r="AA1293" s="15"/>
      <c r="AB1293" s="39">
        <f t="shared" si="102"/>
        <v>15</v>
      </c>
      <c r="AC1293" s="39">
        <f t="shared" si="103"/>
        <v>11</v>
      </c>
      <c r="AD1293" s="96" t="s">
        <v>5064</v>
      </c>
      <c r="AE1293" s="15" t="str">
        <f t="shared" si="100"/>
        <v>(Petrochemie)</v>
      </c>
      <c r="AF1293" s="39"/>
      <c r="AG1293" s="39" t="s">
        <v>1560</v>
      </c>
      <c r="AH1293" s="39" t="s">
        <v>1561</v>
      </c>
      <c r="AI1293" s="39" t="s">
        <v>1561</v>
      </c>
      <c r="AJ1293" s="39" t="s">
        <v>1613</v>
      </c>
      <c r="AK1293" s="39" t="s">
        <v>1613</v>
      </c>
      <c r="AL1293" s="15"/>
      <c r="AM1293" s="15" t="s">
        <v>5062</v>
      </c>
      <c r="AN1293" s="15"/>
      <c r="AO1293" s="39"/>
      <c r="AP1293" s="89">
        <f t="shared" si="104"/>
        <v>11</v>
      </c>
      <c r="AQ1293" s="13" t="str">
        <f t="shared" si="101"/>
        <v>Soort industriePetrochemie</v>
      </c>
    </row>
    <row r="1294" spans="1:43" x14ac:dyDescent="0.25">
      <c r="A1294" s="15" t="s">
        <v>5065</v>
      </c>
      <c r="B1294" s="15" t="s">
        <v>1608</v>
      </c>
      <c r="C1294" s="15">
        <v>1</v>
      </c>
      <c r="D1294" s="15" t="s">
        <v>5066</v>
      </c>
      <c r="E1294" s="94">
        <v>200000400</v>
      </c>
      <c r="F1294" s="15">
        <v>200032852</v>
      </c>
      <c r="G1294" s="15" t="s">
        <v>5067</v>
      </c>
      <c r="H1294" s="15" t="s">
        <v>5067</v>
      </c>
      <c r="I1294" s="15" t="s">
        <v>5067</v>
      </c>
      <c r="J1294" s="15"/>
      <c r="K1294" s="15">
        <v>93</v>
      </c>
      <c r="L1294" s="15">
        <v>64</v>
      </c>
      <c r="M1294" s="15" t="s">
        <v>5068</v>
      </c>
      <c r="N1294" s="15" t="s">
        <v>5068</v>
      </c>
      <c r="O1294" s="15" t="s">
        <v>5068</v>
      </c>
      <c r="P1294" s="15"/>
      <c r="Q1294" s="15"/>
      <c r="R1294" s="15"/>
      <c r="S1294" s="15" t="s">
        <v>1675</v>
      </c>
      <c r="T1294" s="38">
        <v>9</v>
      </c>
      <c r="U1294" s="95"/>
      <c r="V1294" s="95"/>
      <c r="W1294" s="95"/>
      <c r="X1294" s="95"/>
      <c r="Y1294" s="95"/>
      <c r="Z1294" s="15"/>
      <c r="AA1294" s="15"/>
      <c r="AB1294" s="39">
        <f t="shared" si="102"/>
        <v>19</v>
      </c>
      <c r="AC1294" s="39">
        <f t="shared" si="103"/>
        <v>5</v>
      </c>
      <c r="AD1294" s="96" t="s">
        <v>5069</v>
      </c>
      <c r="AE1294" s="15" t="str">
        <f t="shared" ref="AE1294:AE1357" si="105">IF(CONCATENATE(IF(AI1294="Ja",IF(AL1294&gt;0,AL1294,A1294),""),IF(OR(IF(AK1294="Ja",IF(AM1294&gt;0,AM1294,D1294),"")="",IF(AI1294="Ja",IF(AL1294&gt;0,AL1294,A1294),"")=""),"",": "),IF(AK1294="Ja",IF(AM1294&gt;0,AM1294,D1294),""))="","",CONCATENATE("(",CONCATENATE(IF(AI1294="Ja",IF(AL1294&gt;0,AL1294,A1294),""),IF(OR(IF(AK1294="Ja",IF(AM1294&gt;0,AM1294,D1294),"")="",IF(AI1294="Ja",IF(AL1294&gt;0,AL1294,A1294),"")=""),"",": "),IF(AK1294="Ja",IF(AM1294&gt;0,AM1294,D1294),"")),")"))</f>
        <v>(Drone)</v>
      </c>
      <c r="AF1294" s="39"/>
      <c r="AG1294" s="39" t="s">
        <v>1560</v>
      </c>
      <c r="AH1294" s="39" t="s">
        <v>1561</v>
      </c>
      <c r="AI1294" s="39" t="s">
        <v>1561</v>
      </c>
      <c r="AJ1294" s="39" t="s">
        <v>1613</v>
      </c>
      <c r="AK1294" s="39" t="s">
        <v>1613</v>
      </c>
      <c r="AL1294" s="15"/>
      <c r="AM1294" s="15" t="s">
        <v>5066</v>
      </c>
      <c r="AN1294" s="15"/>
      <c r="AO1294" s="39"/>
      <c r="AP1294" s="89">
        <f t="shared" si="104"/>
        <v>5</v>
      </c>
      <c r="AQ1294" s="13" t="str">
        <f t="shared" ref="AQ1294:AQ1357" si="106">CONCATENATE(A1294,D1294)</f>
        <v>Soort luchtvaartuigDrone</v>
      </c>
    </row>
    <row r="1295" spans="1:43" x14ac:dyDescent="0.25">
      <c r="A1295" s="15" t="s">
        <v>5065</v>
      </c>
      <c r="B1295" s="15" t="s">
        <v>1608</v>
      </c>
      <c r="C1295" s="15">
        <v>2</v>
      </c>
      <c r="D1295" s="15" t="s">
        <v>5070</v>
      </c>
      <c r="E1295" s="94">
        <v>200000400</v>
      </c>
      <c r="F1295" s="15">
        <v>200000607</v>
      </c>
      <c r="G1295" s="15" t="s">
        <v>5067</v>
      </c>
      <c r="H1295" s="15" t="s">
        <v>5067</v>
      </c>
      <c r="I1295" s="15" t="s">
        <v>5067</v>
      </c>
      <c r="J1295" s="15"/>
      <c r="K1295" s="15">
        <v>93</v>
      </c>
      <c r="L1295" s="15">
        <v>64</v>
      </c>
      <c r="M1295" s="15" t="s">
        <v>5071</v>
      </c>
      <c r="N1295" s="15" t="s">
        <v>5071</v>
      </c>
      <c r="O1295" s="15" t="s">
        <v>5071</v>
      </c>
      <c r="P1295" s="15"/>
      <c r="Q1295" s="15"/>
      <c r="R1295" s="15"/>
      <c r="S1295" s="15" t="s">
        <v>1675</v>
      </c>
      <c r="T1295" s="38">
        <v>9</v>
      </c>
      <c r="U1295" s="95"/>
      <c r="V1295" s="95"/>
      <c r="W1295" s="95"/>
      <c r="X1295" s="95"/>
      <c r="Y1295" s="95"/>
      <c r="Z1295" s="15"/>
      <c r="AA1295" s="15"/>
      <c r="AB1295" s="39">
        <f t="shared" si="102"/>
        <v>19</v>
      </c>
      <c r="AC1295" s="39">
        <f t="shared" si="103"/>
        <v>10</v>
      </c>
      <c r="AD1295" s="96" t="s">
        <v>5072</v>
      </c>
      <c r="AE1295" s="15" t="str">
        <f t="shared" si="105"/>
        <v>(Helikopter)</v>
      </c>
      <c r="AF1295" s="39"/>
      <c r="AG1295" s="39" t="s">
        <v>1560</v>
      </c>
      <c r="AH1295" s="39" t="s">
        <v>1561</v>
      </c>
      <c r="AI1295" s="39" t="s">
        <v>1561</v>
      </c>
      <c r="AJ1295" s="39" t="s">
        <v>1613</v>
      </c>
      <c r="AK1295" s="39" t="s">
        <v>1613</v>
      </c>
      <c r="AL1295" s="15"/>
      <c r="AM1295" s="15" t="s">
        <v>5070</v>
      </c>
      <c r="AN1295" s="15"/>
      <c r="AO1295" s="39"/>
      <c r="AP1295" s="89">
        <f t="shared" si="104"/>
        <v>10</v>
      </c>
      <c r="AQ1295" s="13" t="str">
        <f t="shared" si="106"/>
        <v>Soort luchtvaartuigHelikopter</v>
      </c>
    </row>
    <row r="1296" spans="1:43" x14ac:dyDescent="0.25">
      <c r="A1296" s="15" t="s">
        <v>5065</v>
      </c>
      <c r="B1296" s="15" t="s">
        <v>1608</v>
      </c>
      <c r="C1296" s="15">
        <v>3</v>
      </c>
      <c r="D1296" s="15" t="s">
        <v>5073</v>
      </c>
      <c r="E1296" s="94">
        <v>200000400</v>
      </c>
      <c r="F1296" s="15">
        <v>200000608</v>
      </c>
      <c r="G1296" s="15" t="s">
        <v>5067</v>
      </c>
      <c r="H1296" s="15" t="s">
        <v>5067</v>
      </c>
      <c r="I1296" s="15" t="s">
        <v>5067</v>
      </c>
      <c r="J1296" s="15"/>
      <c r="K1296" s="15">
        <v>93</v>
      </c>
      <c r="L1296" s="15">
        <v>64</v>
      </c>
      <c r="M1296" s="15" t="s">
        <v>5074</v>
      </c>
      <c r="N1296" s="15" t="s">
        <v>5074</v>
      </c>
      <c r="O1296" s="15" t="s">
        <v>5074</v>
      </c>
      <c r="P1296" s="15"/>
      <c r="Q1296" s="15"/>
      <c r="R1296" s="15"/>
      <c r="S1296" s="15" t="s">
        <v>1675</v>
      </c>
      <c r="T1296" s="38">
        <v>9</v>
      </c>
      <c r="U1296" s="95"/>
      <c r="V1296" s="95"/>
      <c r="W1296" s="95"/>
      <c r="X1296" s="95"/>
      <c r="Y1296" s="95"/>
      <c r="Z1296" s="15"/>
      <c r="AA1296" s="15"/>
      <c r="AB1296" s="39">
        <f t="shared" si="102"/>
        <v>19</v>
      </c>
      <c r="AC1296" s="39">
        <f t="shared" si="103"/>
        <v>11</v>
      </c>
      <c r="AD1296" s="96" t="s">
        <v>5075</v>
      </c>
      <c r="AE1296" s="15" t="str">
        <f t="shared" si="105"/>
        <v>(Luchtballon)</v>
      </c>
      <c r="AF1296" s="39"/>
      <c r="AG1296" s="39" t="s">
        <v>1560</v>
      </c>
      <c r="AH1296" s="39" t="s">
        <v>1561</v>
      </c>
      <c r="AI1296" s="39" t="s">
        <v>1561</v>
      </c>
      <c r="AJ1296" s="39" t="s">
        <v>1613</v>
      </c>
      <c r="AK1296" s="39" t="s">
        <v>1613</v>
      </c>
      <c r="AL1296" s="15"/>
      <c r="AM1296" s="15" t="s">
        <v>5073</v>
      </c>
      <c r="AN1296" s="15"/>
      <c r="AO1296" s="39"/>
      <c r="AP1296" s="89">
        <f t="shared" si="104"/>
        <v>11</v>
      </c>
      <c r="AQ1296" s="13" t="str">
        <f t="shared" si="106"/>
        <v>Soort luchtvaartuigLuchtballon</v>
      </c>
    </row>
    <row r="1297" spans="1:43" x14ac:dyDescent="0.25">
      <c r="A1297" s="15" t="s">
        <v>5065</v>
      </c>
      <c r="B1297" s="15" t="s">
        <v>1608</v>
      </c>
      <c r="C1297" s="15">
        <v>4</v>
      </c>
      <c r="D1297" s="15" t="s">
        <v>5076</v>
      </c>
      <c r="E1297" s="94">
        <v>200000400</v>
      </c>
      <c r="F1297" s="15">
        <v>200005072</v>
      </c>
      <c r="G1297" s="15" t="s">
        <v>5067</v>
      </c>
      <c r="H1297" s="15" t="s">
        <v>5067</v>
      </c>
      <c r="I1297" s="15" t="s">
        <v>5067</v>
      </c>
      <c r="J1297" s="15"/>
      <c r="K1297" s="15">
        <v>93</v>
      </c>
      <c r="L1297" s="15">
        <v>64</v>
      </c>
      <c r="M1297" s="15" t="s">
        <v>5077</v>
      </c>
      <c r="N1297" s="15" t="s">
        <v>5077</v>
      </c>
      <c r="O1297" s="15" t="s">
        <v>5077</v>
      </c>
      <c r="P1297" s="15"/>
      <c r="Q1297" s="15"/>
      <c r="R1297" s="15"/>
      <c r="S1297" s="15" t="s">
        <v>1675</v>
      </c>
      <c r="T1297" s="38">
        <v>9</v>
      </c>
      <c r="U1297" s="95"/>
      <c r="V1297" s="95"/>
      <c r="W1297" s="95"/>
      <c r="X1297" s="95"/>
      <c r="Y1297" s="95"/>
      <c r="Z1297" s="15"/>
      <c r="AA1297" s="15"/>
      <c r="AB1297" s="39">
        <f t="shared" si="102"/>
        <v>19</v>
      </c>
      <c r="AC1297" s="39">
        <f t="shared" si="103"/>
        <v>8</v>
      </c>
      <c r="AD1297" s="96" t="s">
        <v>5078</v>
      </c>
      <c r="AE1297" s="15" t="str">
        <f t="shared" si="105"/>
        <v>(Militair)</v>
      </c>
      <c r="AF1297" s="39"/>
      <c r="AG1297" s="39" t="s">
        <v>1560</v>
      </c>
      <c r="AH1297" s="39" t="s">
        <v>1561</v>
      </c>
      <c r="AI1297" s="39" t="s">
        <v>1561</v>
      </c>
      <c r="AJ1297" s="39" t="s">
        <v>1613</v>
      </c>
      <c r="AK1297" s="39" t="s">
        <v>1613</v>
      </c>
      <c r="AL1297" s="15"/>
      <c r="AM1297" s="15" t="s">
        <v>5076</v>
      </c>
      <c r="AN1297" s="15"/>
      <c r="AO1297" s="39"/>
      <c r="AP1297" s="89">
        <f t="shared" si="104"/>
        <v>8</v>
      </c>
      <c r="AQ1297" s="13" t="str">
        <f t="shared" si="106"/>
        <v>Soort luchtvaartuigMilitair</v>
      </c>
    </row>
    <row r="1298" spans="1:43" x14ac:dyDescent="0.25">
      <c r="A1298" s="15" t="s">
        <v>5065</v>
      </c>
      <c r="B1298" s="15" t="s">
        <v>1608</v>
      </c>
      <c r="C1298" s="15">
        <v>5</v>
      </c>
      <c r="D1298" s="15" t="s">
        <v>5079</v>
      </c>
      <c r="E1298" s="94">
        <v>200000400</v>
      </c>
      <c r="F1298" s="15">
        <v>200000609</v>
      </c>
      <c r="G1298" s="15" t="s">
        <v>5067</v>
      </c>
      <c r="H1298" s="15" t="s">
        <v>5067</v>
      </c>
      <c r="I1298" s="15" t="s">
        <v>5067</v>
      </c>
      <c r="J1298" s="15"/>
      <c r="K1298" s="15">
        <v>93</v>
      </c>
      <c r="L1298" s="15">
        <v>64</v>
      </c>
      <c r="M1298" s="15" t="s">
        <v>5080</v>
      </c>
      <c r="N1298" s="15" t="s">
        <v>5080</v>
      </c>
      <c r="O1298" s="15" t="s">
        <v>5080</v>
      </c>
      <c r="P1298" s="15"/>
      <c r="Q1298" s="15"/>
      <c r="R1298" s="15"/>
      <c r="S1298" s="15" t="s">
        <v>1675</v>
      </c>
      <c r="T1298" s="38">
        <v>9</v>
      </c>
      <c r="U1298" s="95"/>
      <c r="V1298" s="95"/>
      <c r="W1298" s="95"/>
      <c r="X1298" s="95"/>
      <c r="Y1298" s="95"/>
      <c r="Z1298" s="15"/>
      <c r="AA1298" s="15"/>
      <c r="AB1298" s="39">
        <f t="shared" si="102"/>
        <v>19</v>
      </c>
      <c r="AC1298" s="39">
        <f t="shared" si="103"/>
        <v>14</v>
      </c>
      <c r="AD1298" s="96" t="s">
        <v>5081</v>
      </c>
      <c r="AE1298" s="15" t="str">
        <f t="shared" si="105"/>
        <v>(Sportvliegtuig)</v>
      </c>
      <c r="AF1298" s="39"/>
      <c r="AG1298" s="39" t="s">
        <v>1560</v>
      </c>
      <c r="AH1298" s="39" t="s">
        <v>1561</v>
      </c>
      <c r="AI1298" s="39" t="s">
        <v>1561</v>
      </c>
      <c r="AJ1298" s="39" t="s">
        <v>1613</v>
      </c>
      <c r="AK1298" s="39" t="s">
        <v>1613</v>
      </c>
      <c r="AL1298" s="15"/>
      <c r="AM1298" s="15" t="s">
        <v>5079</v>
      </c>
      <c r="AN1298" s="15"/>
      <c r="AO1298" s="39"/>
      <c r="AP1298" s="89">
        <f t="shared" si="104"/>
        <v>14</v>
      </c>
      <c r="AQ1298" s="13" t="str">
        <f t="shared" si="106"/>
        <v>Soort luchtvaartuigSportvliegtuig</v>
      </c>
    </row>
    <row r="1299" spans="1:43" x14ac:dyDescent="0.25">
      <c r="A1299" s="15" t="s">
        <v>5065</v>
      </c>
      <c r="B1299" s="15" t="s">
        <v>1608</v>
      </c>
      <c r="C1299" s="15">
        <v>6</v>
      </c>
      <c r="D1299" s="15" t="s">
        <v>5082</v>
      </c>
      <c r="E1299" s="94">
        <v>200000400</v>
      </c>
      <c r="F1299" s="15">
        <v>200000610</v>
      </c>
      <c r="G1299" s="15" t="s">
        <v>5067</v>
      </c>
      <c r="H1299" s="15" t="s">
        <v>5067</v>
      </c>
      <c r="I1299" s="15" t="s">
        <v>5067</v>
      </c>
      <c r="J1299" s="15"/>
      <c r="K1299" s="15">
        <v>93</v>
      </c>
      <c r="L1299" s="15">
        <v>64</v>
      </c>
      <c r="M1299" s="15" t="s">
        <v>5083</v>
      </c>
      <c r="N1299" s="15" t="s">
        <v>5083</v>
      </c>
      <c r="O1299" s="15" t="s">
        <v>5083</v>
      </c>
      <c r="P1299" s="15"/>
      <c r="Q1299" s="15"/>
      <c r="R1299" s="15"/>
      <c r="S1299" s="15" t="s">
        <v>1675</v>
      </c>
      <c r="T1299" s="38">
        <v>9</v>
      </c>
      <c r="U1299" s="95"/>
      <c r="V1299" s="95"/>
      <c r="W1299" s="95"/>
      <c r="X1299" s="95"/>
      <c r="Y1299" s="95"/>
      <c r="Z1299" s="15"/>
      <c r="AA1299" s="15"/>
      <c r="AB1299" s="39">
        <f t="shared" si="102"/>
        <v>19</v>
      </c>
      <c r="AC1299" s="39">
        <f t="shared" si="103"/>
        <v>11</v>
      </c>
      <c r="AD1299" s="96" t="s">
        <v>5084</v>
      </c>
      <c r="AE1299" s="15" t="str">
        <f t="shared" si="105"/>
        <v>(Straaljager)</v>
      </c>
      <c r="AF1299" s="39"/>
      <c r="AG1299" s="39" t="s">
        <v>1560</v>
      </c>
      <c r="AH1299" s="39" t="s">
        <v>1561</v>
      </c>
      <c r="AI1299" s="39" t="s">
        <v>1561</v>
      </c>
      <c r="AJ1299" s="39" t="s">
        <v>1613</v>
      </c>
      <c r="AK1299" s="39" t="s">
        <v>1613</v>
      </c>
      <c r="AL1299" s="15"/>
      <c r="AM1299" s="15" t="s">
        <v>5082</v>
      </c>
      <c r="AN1299" s="15"/>
      <c r="AO1299" s="39"/>
      <c r="AP1299" s="89">
        <f t="shared" si="104"/>
        <v>11</v>
      </c>
      <c r="AQ1299" s="13" t="str">
        <f t="shared" si="106"/>
        <v>Soort luchtvaartuigStraaljager</v>
      </c>
    </row>
    <row r="1300" spans="1:43" x14ac:dyDescent="0.25">
      <c r="A1300" s="15" t="s">
        <v>5065</v>
      </c>
      <c r="B1300" s="15" t="s">
        <v>1608</v>
      </c>
      <c r="C1300" s="15">
        <v>7</v>
      </c>
      <c r="D1300" s="15" t="s">
        <v>5085</v>
      </c>
      <c r="E1300" s="94">
        <v>200000400</v>
      </c>
      <c r="F1300" s="15">
        <v>200000611</v>
      </c>
      <c r="G1300" s="15" t="s">
        <v>5067</v>
      </c>
      <c r="H1300" s="15" t="s">
        <v>5067</v>
      </c>
      <c r="I1300" s="15" t="s">
        <v>5067</v>
      </c>
      <c r="J1300" s="15"/>
      <c r="K1300" s="15">
        <v>93</v>
      </c>
      <c r="L1300" s="15">
        <v>64</v>
      </c>
      <c r="M1300" s="15" t="s">
        <v>5086</v>
      </c>
      <c r="N1300" s="15" t="s">
        <v>5086</v>
      </c>
      <c r="O1300" s="15" t="s">
        <v>5086</v>
      </c>
      <c r="P1300" s="15"/>
      <c r="Q1300" s="15"/>
      <c r="R1300" s="15"/>
      <c r="S1300" s="15" t="s">
        <v>1675</v>
      </c>
      <c r="T1300" s="38">
        <v>9</v>
      </c>
      <c r="U1300" s="95"/>
      <c r="V1300" s="95"/>
      <c r="W1300" s="95"/>
      <c r="X1300" s="95"/>
      <c r="Y1300" s="95"/>
      <c r="Z1300" s="15"/>
      <c r="AA1300" s="15"/>
      <c r="AB1300" s="39">
        <f t="shared" si="102"/>
        <v>19</v>
      </c>
      <c r="AC1300" s="39">
        <f t="shared" si="103"/>
        <v>10</v>
      </c>
      <c r="AD1300" s="96" t="s">
        <v>5087</v>
      </c>
      <c r="AE1300" s="15" t="str">
        <f t="shared" si="105"/>
        <v>(Ultralight)</v>
      </c>
      <c r="AF1300" s="39"/>
      <c r="AG1300" s="39" t="s">
        <v>1560</v>
      </c>
      <c r="AH1300" s="39" t="s">
        <v>1561</v>
      </c>
      <c r="AI1300" s="39" t="s">
        <v>1561</v>
      </c>
      <c r="AJ1300" s="39" t="s">
        <v>1613</v>
      </c>
      <c r="AK1300" s="39" t="s">
        <v>1613</v>
      </c>
      <c r="AL1300" s="15"/>
      <c r="AM1300" s="15" t="s">
        <v>5085</v>
      </c>
      <c r="AN1300" s="15"/>
      <c r="AO1300" s="39"/>
      <c r="AP1300" s="89">
        <f t="shared" si="104"/>
        <v>10</v>
      </c>
      <c r="AQ1300" s="13" t="str">
        <f t="shared" si="106"/>
        <v>Soort luchtvaartuigUltralight</v>
      </c>
    </row>
    <row r="1301" spans="1:43" x14ac:dyDescent="0.25">
      <c r="A1301" s="15" t="s">
        <v>5065</v>
      </c>
      <c r="B1301" s="15" t="s">
        <v>1608</v>
      </c>
      <c r="C1301" s="15">
        <v>8</v>
      </c>
      <c r="D1301" s="15" t="s">
        <v>5088</v>
      </c>
      <c r="E1301" s="94">
        <v>200000400</v>
      </c>
      <c r="F1301" s="15">
        <v>200000612</v>
      </c>
      <c r="G1301" s="15" t="s">
        <v>5067</v>
      </c>
      <c r="H1301" s="15" t="s">
        <v>5067</v>
      </c>
      <c r="I1301" s="15" t="s">
        <v>5067</v>
      </c>
      <c r="J1301" s="15"/>
      <c r="K1301" s="15">
        <v>93</v>
      </c>
      <c r="L1301" s="15">
        <v>64</v>
      </c>
      <c r="M1301" s="15" t="s">
        <v>5089</v>
      </c>
      <c r="N1301" s="15" t="s">
        <v>5089</v>
      </c>
      <c r="O1301" s="15" t="s">
        <v>5089</v>
      </c>
      <c r="P1301" s="15"/>
      <c r="Q1301" s="15"/>
      <c r="R1301" s="15"/>
      <c r="S1301" s="15" t="s">
        <v>1675</v>
      </c>
      <c r="T1301" s="38">
        <v>9</v>
      </c>
      <c r="U1301" s="95"/>
      <c r="V1301" s="95"/>
      <c r="W1301" s="95"/>
      <c r="X1301" s="95"/>
      <c r="Y1301" s="95"/>
      <c r="Z1301" s="15"/>
      <c r="AA1301" s="15"/>
      <c r="AB1301" s="39">
        <f t="shared" si="102"/>
        <v>19</v>
      </c>
      <c r="AC1301" s="39">
        <f t="shared" si="103"/>
        <v>19</v>
      </c>
      <c r="AD1301" s="96" t="s">
        <v>5090</v>
      </c>
      <c r="AE1301" s="15" t="str">
        <f t="shared" si="105"/>
        <v>(Passagiersvliegtuig)</v>
      </c>
      <c r="AF1301" s="39"/>
      <c r="AG1301" s="39" t="s">
        <v>1560</v>
      </c>
      <c r="AH1301" s="39" t="s">
        <v>1561</v>
      </c>
      <c r="AI1301" s="39" t="s">
        <v>1561</v>
      </c>
      <c r="AJ1301" s="39" t="s">
        <v>1613</v>
      </c>
      <c r="AK1301" s="39" t="s">
        <v>1613</v>
      </c>
      <c r="AL1301" s="15"/>
      <c r="AM1301" s="15" t="s">
        <v>5088</v>
      </c>
      <c r="AN1301" s="15"/>
      <c r="AO1301" s="39"/>
      <c r="AP1301" s="89">
        <f t="shared" si="104"/>
        <v>19</v>
      </c>
      <c r="AQ1301" s="13" t="str">
        <f t="shared" si="106"/>
        <v>Soort luchtvaartuigPassagiersvliegtuig</v>
      </c>
    </row>
    <row r="1302" spans="1:43" x14ac:dyDescent="0.25">
      <c r="A1302" s="15" t="s">
        <v>5065</v>
      </c>
      <c r="B1302" s="15" t="s">
        <v>1608</v>
      </c>
      <c r="C1302" s="15">
        <v>9</v>
      </c>
      <c r="D1302" s="15" t="s">
        <v>5091</v>
      </c>
      <c r="E1302" s="94">
        <v>200000400</v>
      </c>
      <c r="F1302" s="15">
        <v>200032853</v>
      </c>
      <c r="G1302" s="15" t="s">
        <v>5067</v>
      </c>
      <c r="H1302" s="15" t="s">
        <v>5067</v>
      </c>
      <c r="I1302" s="15" t="s">
        <v>5067</v>
      </c>
      <c r="J1302" s="15"/>
      <c r="K1302" s="15">
        <v>93</v>
      </c>
      <c r="L1302" s="15">
        <v>64</v>
      </c>
      <c r="M1302" s="15" t="s">
        <v>5092</v>
      </c>
      <c r="N1302" s="15" t="s">
        <v>5092</v>
      </c>
      <c r="O1302" s="15" t="s">
        <v>5092</v>
      </c>
      <c r="P1302" s="15"/>
      <c r="Q1302" s="15"/>
      <c r="R1302" s="15"/>
      <c r="S1302" s="15" t="s">
        <v>1675</v>
      </c>
      <c r="T1302" s="38">
        <v>9</v>
      </c>
      <c r="U1302" s="95"/>
      <c r="V1302" s="95"/>
      <c r="W1302" s="95"/>
      <c r="X1302" s="95"/>
      <c r="Y1302" s="95"/>
      <c r="Z1302" s="15"/>
      <c r="AA1302" s="15"/>
      <c r="AB1302" s="39">
        <f t="shared" si="102"/>
        <v>19</v>
      </c>
      <c r="AC1302" s="39">
        <f t="shared" si="103"/>
        <v>15</v>
      </c>
      <c r="AD1302" s="96" t="s">
        <v>5093</v>
      </c>
      <c r="AE1302" s="15" t="str">
        <f t="shared" si="105"/>
        <v>(Vrachtvliegtuig)</v>
      </c>
      <c r="AF1302" s="39"/>
      <c r="AG1302" s="39" t="s">
        <v>1560</v>
      </c>
      <c r="AH1302" s="39" t="s">
        <v>1561</v>
      </c>
      <c r="AI1302" s="39" t="s">
        <v>1561</v>
      </c>
      <c r="AJ1302" s="39" t="s">
        <v>1613</v>
      </c>
      <c r="AK1302" s="39" t="s">
        <v>1613</v>
      </c>
      <c r="AL1302" s="15"/>
      <c r="AM1302" s="15" t="s">
        <v>5091</v>
      </c>
      <c r="AN1302" s="15"/>
      <c r="AO1302" s="39"/>
      <c r="AP1302" s="89">
        <f t="shared" si="104"/>
        <v>15</v>
      </c>
      <c r="AQ1302" s="13" t="str">
        <f t="shared" si="106"/>
        <v>Soort luchtvaartuigVrachtvliegtuig</v>
      </c>
    </row>
    <row r="1303" spans="1:43" x14ac:dyDescent="0.25">
      <c r="A1303" s="15" t="s">
        <v>5065</v>
      </c>
      <c r="B1303" s="15" t="s">
        <v>1608</v>
      </c>
      <c r="C1303" s="15">
        <v>10</v>
      </c>
      <c r="D1303" s="15" t="s">
        <v>5094</v>
      </c>
      <c r="E1303" s="94">
        <v>200000400</v>
      </c>
      <c r="F1303" s="15">
        <v>200000613</v>
      </c>
      <c r="G1303" s="15" t="s">
        <v>5067</v>
      </c>
      <c r="H1303" s="15" t="s">
        <v>5067</v>
      </c>
      <c r="I1303" s="15" t="s">
        <v>5067</v>
      </c>
      <c r="J1303" s="15"/>
      <c r="K1303" s="15">
        <v>93</v>
      </c>
      <c r="L1303" s="15">
        <v>64</v>
      </c>
      <c r="M1303" s="15" t="s">
        <v>5095</v>
      </c>
      <c r="N1303" s="15" t="s">
        <v>5095</v>
      </c>
      <c r="O1303" s="15" t="s">
        <v>5095</v>
      </c>
      <c r="P1303" s="15"/>
      <c r="Q1303" s="15"/>
      <c r="R1303" s="15"/>
      <c r="S1303" s="15" t="s">
        <v>1675</v>
      </c>
      <c r="T1303" s="38">
        <v>9</v>
      </c>
      <c r="U1303" s="95"/>
      <c r="V1303" s="95"/>
      <c r="W1303" s="95"/>
      <c r="X1303" s="95"/>
      <c r="Y1303" s="95"/>
      <c r="Z1303" s="15"/>
      <c r="AA1303" s="15"/>
      <c r="AB1303" s="39">
        <f t="shared" si="102"/>
        <v>19</v>
      </c>
      <c r="AC1303" s="39">
        <f t="shared" si="103"/>
        <v>8</v>
      </c>
      <c r="AD1303" s="96" t="s">
        <v>5096</v>
      </c>
      <c r="AE1303" s="15" t="str">
        <f t="shared" si="105"/>
        <v>(Zeppelin)</v>
      </c>
      <c r="AF1303" s="39"/>
      <c r="AG1303" s="39" t="s">
        <v>1560</v>
      </c>
      <c r="AH1303" s="39" t="s">
        <v>1561</v>
      </c>
      <c r="AI1303" s="39" t="s">
        <v>1561</v>
      </c>
      <c r="AJ1303" s="39" t="s">
        <v>1613</v>
      </c>
      <c r="AK1303" s="39" t="s">
        <v>1613</v>
      </c>
      <c r="AL1303" s="15"/>
      <c r="AM1303" s="15" t="s">
        <v>5094</v>
      </c>
      <c r="AN1303" s="15"/>
      <c r="AO1303" s="39"/>
      <c r="AP1303" s="89">
        <f t="shared" si="104"/>
        <v>8</v>
      </c>
      <c r="AQ1303" s="13" t="str">
        <f t="shared" si="106"/>
        <v>Soort luchtvaartuigZeppelin</v>
      </c>
    </row>
    <row r="1304" spans="1:43" x14ac:dyDescent="0.25">
      <c r="A1304" s="15" t="s">
        <v>5065</v>
      </c>
      <c r="B1304" s="15" t="s">
        <v>1608</v>
      </c>
      <c r="C1304" s="15">
        <v>11</v>
      </c>
      <c r="D1304" s="15" t="s">
        <v>5097</v>
      </c>
      <c r="E1304" s="94">
        <v>200000400</v>
      </c>
      <c r="F1304" s="15">
        <v>200000614</v>
      </c>
      <c r="G1304" s="15" t="s">
        <v>5067</v>
      </c>
      <c r="H1304" s="15" t="s">
        <v>5067</v>
      </c>
      <c r="I1304" s="15" t="s">
        <v>5067</v>
      </c>
      <c r="J1304" s="15"/>
      <c r="K1304" s="15">
        <v>93</v>
      </c>
      <c r="L1304" s="15">
        <v>64</v>
      </c>
      <c r="M1304" s="15" t="s">
        <v>5098</v>
      </c>
      <c r="N1304" s="15" t="s">
        <v>5098</v>
      </c>
      <c r="O1304" s="15" t="s">
        <v>5098</v>
      </c>
      <c r="P1304" s="15"/>
      <c r="Q1304" s="15"/>
      <c r="R1304" s="15"/>
      <c r="S1304" s="15" t="s">
        <v>1675</v>
      </c>
      <c r="T1304" s="38">
        <v>9</v>
      </c>
      <c r="U1304" s="95"/>
      <c r="V1304" s="95"/>
      <c r="W1304" s="95"/>
      <c r="X1304" s="95"/>
      <c r="Y1304" s="95"/>
      <c r="Z1304" s="15"/>
      <c r="AA1304" s="15"/>
      <c r="AB1304" s="39">
        <f t="shared" si="102"/>
        <v>19</v>
      </c>
      <c r="AC1304" s="39">
        <f t="shared" si="103"/>
        <v>14</v>
      </c>
      <c r="AD1304" s="96" t="s">
        <v>5099</v>
      </c>
      <c r="AE1304" s="15" t="str">
        <f t="shared" si="105"/>
        <v>(Zweefvliegtuig)</v>
      </c>
      <c r="AF1304" s="39"/>
      <c r="AG1304" s="39" t="s">
        <v>1560</v>
      </c>
      <c r="AH1304" s="39" t="s">
        <v>1561</v>
      </c>
      <c r="AI1304" s="39" t="s">
        <v>1561</v>
      </c>
      <c r="AJ1304" s="39" t="s">
        <v>1613</v>
      </c>
      <c r="AK1304" s="39" t="s">
        <v>1613</v>
      </c>
      <c r="AL1304" s="15"/>
      <c r="AM1304" s="15" t="s">
        <v>5097</v>
      </c>
      <c r="AN1304" s="15"/>
      <c r="AO1304" s="39"/>
      <c r="AP1304" s="89">
        <f t="shared" si="104"/>
        <v>14</v>
      </c>
      <c r="AQ1304" s="13" t="str">
        <f t="shared" si="106"/>
        <v>Soort luchtvaartuigZweefvliegtuig</v>
      </c>
    </row>
    <row r="1305" spans="1:43" ht="30" x14ac:dyDescent="0.25">
      <c r="A1305" s="15" t="s">
        <v>5100</v>
      </c>
      <c r="B1305" s="15" t="s">
        <v>1628</v>
      </c>
      <c r="C1305" s="15">
        <v>1</v>
      </c>
      <c r="D1305" s="15" t="s">
        <v>5101</v>
      </c>
      <c r="E1305" s="94">
        <v>200012619</v>
      </c>
      <c r="F1305" s="15">
        <v>200040898</v>
      </c>
      <c r="G1305" s="15" t="s">
        <v>5102</v>
      </c>
      <c r="H1305" s="15" t="s">
        <v>5102</v>
      </c>
      <c r="I1305" s="15" t="s">
        <v>5102</v>
      </c>
      <c r="J1305" s="15"/>
      <c r="K1305" s="15"/>
      <c r="L1305" s="15"/>
      <c r="M1305" s="15" t="s">
        <v>5103</v>
      </c>
      <c r="N1305" s="15" t="s">
        <v>5103</v>
      </c>
      <c r="O1305" s="15" t="s">
        <v>5103</v>
      </c>
      <c r="P1305" s="15"/>
      <c r="Q1305" s="15"/>
      <c r="R1305" s="15"/>
      <c r="S1305" s="15"/>
      <c r="T1305" s="38"/>
      <c r="U1305" s="95"/>
      <c r="V1305" s="95" t="s">
        <v>5104</v>
      </c>
      <c r="W1305" s="95"/>
      <c r="X1305" s="95"/>
      <c r="Y1305" s="95"/>
      <c r="Z1305" s="15"/>
      <c r="AA1305" s="15"/>
      <c r="AB1305" s="39">
        <f t="shared" si="102"/>
        <v>13</v>
      </c>
      <c r="AC1305" s="39">
        <f t="shared" si="103"/>
        <v>12</v>
      </c>
      <c r="AD1305" s="96" t="s">
        <v>5105</v>
      </c>
      <c r="AE1305" s="15" t="str">
        <f t="shared" si="105"/>
        <v/>
      </c>
      <c r="AF1305" s="39"/>
      <c r="AG1305" s="39" t="s">
        <v>1560</v>
      </c>
      <c r="AH1305" s="39" t="s">
        <v>1561</v>
      </c>
      <c r="AI1305" s="39" t="s">
        <v>1561</v>
      </c>
      <c r="AJ1305" s="39" t="s">
        <v>1561</v>
      </c>
      <c r="AK1305" s="39" t="s">
        <v>1561</v>
      </c>
      <c r="AL1305" s="15"/>
      <c r="AM1305" s="15"/>
      <c r="AN1305" s="15"/>
      <c r="AO1305" s="39"/>
      <c r="AP1305" s="89">
        <f t="shared" si="104"/>
        <v>0</v>
      </c>
      <c r="AQ1305" s="13" t="str">
        <f t="shared" si="106"/>
        <v>Soort meldingMisbruik 112</v>
      </c>
    </row>
    <row r="1306" spans="1:43" x14ac:dyDescent="0.25">
      <c r="A1306" s="15" t="s">
        <v>5100</v>
      </c>
      <c r="B1306" s="15" t="s">
        <v>1628</v>
      </c>
      <c r="C1306" s="15">
        <v>2</v>
      </c>
      <c r="D1306" s="15" t="s">
        <v>5106</v>
      </c>
      <c r="E1306" s="94">
        <v>200012619</v>
      </c>
      <c r="F1306" s="15">
        <v>200040899</v>
      </c>
      <c r="G1306" s="15" t="s">
        <v>5102</v>
      </c>
      <c r="H1306" s="15" t="s">
        <v>5102</v>
      </c>
      <c r="I1306" s="15" t="s">
        <v>5102</v>
      </c>
      <c r="J1306" s="15"/>
      <c r="K1306" s="15"/>
      <c r="L1306" s="15"/>
      <c r="M1306" s="15" t="s">
        <v>5107</v>
      </c>
      <c r="N1306" s="15" t="s">
        <v>5107</v>
      </c>
      <c r="O1306" s="15" t="s">
        <v>5107</v>
      </c>
      <c r="P1306" s="15"/>
      <c r="Q1306" s="15"/>
      <c r="R1306" s="15"/>
      <c r="S1306" s="15"/>
      <c r="T1306" s="38"/>
      <c r="U1306" s="95"/>
      <c r="V1306" s="95" t="s">
        <v>5108</v>
      </c>
      <c r="W1306" s="95"/>
      <c r="X1306" s="95"/>
      <c r="Y1306" s="95"/>
      <c r="Z1306" s="15"/>
      <c r="AA1306" s="15"/>
      <c r="AB1306" s="39">
        <f t="shared" si="102"/>
        <v>13</v>
      </c>
      <c r="AC1306" s="39">
        <f t="shared" si="103"/>
        <v>13</v>
      </c>
      <c r="AD1306" s="96" t="s">
        <v>5109</v>
      </c>
      <c r="AE1306" s="15" t="str">
        <f t="shared" si="105"/>
        <v/>
      </c>
      <c r="AF1306" s="39"/>
      <c r="AG1306" s="39" t="s">
        <v>1560</v>
      </c>
      <c r="AH1306" s="39" t="s">
        <v>1561</v>
      </c>
      <c r="AI1306" s="39" t="s">
        <v>1561</v>
      </c>
      <c r="AJ1306" s="39" t="s">
        <v>1561</v>
      </c>
      <c r="AK1306" s="39" t="s">
        <v>1561</v>
      </c>
      <c r="AL1306" s="15"/>
      <c r="AM1306" s="15"/>
      <c r="AN1306" s="15"/>
      <c r="AO1306" s="39"/>
      <c r="AP1306" s="89">
        <f t="shared" si="104"/>
        <v>0</v>
      </c>
      <c r="AQ1306" s="13" t="str">
        <f t="shared" si="106"/>
        <v>Soort meldingValse melding</v>
      </c>
    </row>
    <row r="1307" spans="1:43" x14ac:dyDescent="0.25">
      <c r="A1307" s="15" t="s">
        <v>5110</v>
      </c>
      <c r="B1307" s="15" t="s">
        <v>1608</v>
      </c>
      <c r="C1307" s="15">
        <v>1</v>
      </c>
      <c r="D1307" s="15" t="s">
        <v>5111</v>
      </c>
      <c r="E1307" s="94">
        <v>200012013</v>
      </c>
      <c r="F1307" s="15">
        <v>200032856</v>
      </c>
      <c r="G1307" s="15" t="s">
        <v>5112</v>
      </c>
      <c r="H1307" s="15" t="s">
        <v>5112</v>
      </c>
      <c r="I1307" s="15" t="s">
        <v>5112</v>
      </c>
      <c r="J1307" s="15"/>
      <c r="K1307" s="15">
        <v>28</v>
      </c>
      <c r="L1307" s="15"/>
      <c r="M1307" s="15" t="s">
        <v>5113</v>
      </c>
      <c r="N1307" s="15" t="s">
        <v>5113</v>
      </c>
      <c r="O1307" s="15" t="s">
        <v>5113</v>
      </c>
      <c r="P1307" s="15"/>
      <c r="Q1307" s="15"/>
      <c r="R1307" s="15"/>
      <c r="S1307" s="15"/>
      <c r="T1307" s="38"/>
      <c r="U1307" s="95"/>
      <c r="V1307" s="95"/>
      <c r="W1307" s="95"/>
      <c r="X1307" s="95"/>
      <c r="Y1307" s="95"/>
      <c r="Z1307" s="15"/>
      <c r="AA1307" s="15"/>
      <c r="AB1307" s="39">
        <f t="shared" si="102"/>
        <v>13</v>
      </c>
      <c r="AC1307" s="39">
        <f t="shared" si="103"/>
        <v>6</v>
      </c>
      <c r="AD1307" s="96" t="s">
        <v>5114</v>
      </c>
      <c r="AE1307" s="15" t="str">
        <f t="shared" si="105"/>
        <v/>
      </c>
      <c r="AF1307" s="39"/>
      <c r="AG1307" s="39" t="s">
        <v>1560</v>
      </c>
      <c r="AH1307" s="39" t="s">
        <v>1561</v>
      </c>
      <c r="AI1307" s="39" t="s">
        <v>1561</v>
      </c>
      <c r="AJ1307" s="39" t="s">
        <v>1561</v>
      </c>
      <c r="AK1307" s="39" t="s">
        <v>1561</v>
      </c>
      <c r="AL1307" s="15"/>
      <c r="AM1307" s="15"/>
      <c r="AN1307" s="15"/>
      <c r="AO1307" s="39"/>
      <c r="AP1307" s="89">
        <f t="shared" si="104"/>
        <v>0</v>
      </c>
      <c r="AQ1307" s="13" t="str">
        <f t="shared" si="106"/>
        <v>Soort munitieKogels</v>
      </c>
    </row>
    <row r="1308" spans="1:43" x14ac:dyDescent="0.25">
      <c r="A1308" s="15" t="s">
        <v>5110</v>
      </c>
      <c r="B1308" s="15" t="s">
        <v>1608</v>
      </c>
      <c r="C1308" s="15">
        <v>2</v>
      </c>
      <c r="D1308" s="15" t="s">
        <v>5115</v>
      </c>
      <c r="E1308" s="94">
        <v>200012013</v>
      </c>
      <c r="F1308" s="15">
        <v>200032854</v>
      </c>
      <c r="G1308" s="15" t="s">
        <v>5112</v>
      </c>
      <c r="H1308" s="15" t="s">
        <v>5112</v>
      </c>
      <c r="I1308" s="15" t="s">
        <v>5112</v>
      </c>
      <c r="J1308" s="15"/>
      <c r="K1308" s="15">
        <v>28</v>
      </c>
      <c r="L1308" s="15"/>
      <c r="M1308" s="15" t="s">
        <v>5116</v>
      </c>
      <c r="N1308" s="15" t="s">
        <v>5116</v>
      </c>
      <c r="O1308" s="15" t="s">
        <v>5116</v>
      </c>
      <c r="P1308" s="15"/>
      <c r="Q1308" s="15"/>
      <c r="R1308" s="15"/>
      <c r="S1308" s="15"/>
      <c r="T1308" s="38"/>
      <c r="U1308" s="95"/>
      <c r="V1308" s="95"/>
      <c r="W1308" s="95"/>
      <c r="X1308" s="95"/>
      <c r="Y1308" s="95"/>
      <c r="Z1308" s="15"/>
      <c r="AA1308" s="15"/>
      <c r="AB1308" s="39">
        <f t="shared" si="102"/>
        <v>13</v>
      </c>
      <c r="AC1308" s="39">
        <f t="shared" si="103"/>
        <v>8</v>
      </c>
      <c r="AD1308" s="96" t="s">
        <v>5117</v>
      </c>
      <c r="AE1308" s="15" t="str">
        <f t="shared" si="105"/>
        <v/>
      </c>
      <c r="AF1308" s="39"/>
      <c r="AG1308" s="39" t="s">
        <v>1560</v>
      </c>
      <c r="AH1308" s="39" t="s">
        <v>1561</v>
      </c>
      <c r="AI1308" s="39" t="s">
        <v>1561</v>
      </c>
      <c r="AJ1308" s="39" t="s">
        <v>1561</v>
      </c>
      <c r="AK1308" s="39" t="s">
        <v>1561</v>
      </c>
      <c r="AL1308" s="15"/>
      <c r="AM1308" s="15"/>
      <c r="AN1308" s="15"/>
      <c r="AO1308" s="39"/>
      <c r="AP1308" s="89">
        <f t="shared" si="104"/>
        <v>0</v>
      </c>
      <c r="AQ1308" s="13" t="str">
        <f t="shared" si="106"/>
        <v>Soort munitiePatronen</v>
      </c>
    </row>
    <row r="1309" spans="1:43" x14ac:dyDescent="0.25">
      <c r="A1309" s="15" t="s">
        <v>5110</v>
      </c>
      <c r="B1309" s="15" t="s">
        <v>1608</v>
      </c>
      <c r="C1309" s="15">
        <v>3</v>
      </c>
      <c r="D1309" s="15" t="s">
        <v>5118</v>
      </c>
      <c r="E1309" s="94">
        <v>200012013</v>
      </c>
      <c r="F1309" s="15">
        <v>200032855</v>
      </c>
      <c r="G1309" s="15" t="s">
        <v>5112</v>
      </c>
      <c r="H1309" s="15" t="s">
        <v>5112</v>
      </c>
      <c r="I1309" s="15" t="s">
        <v>5112</v>
      </c>
      <c r="J1309" s="15"/>
      <c r="K1309" s="15">
        <v>28</v>
      </c>
      <c r="L1309" s="15"/>
      <c r="M1309" s="15" t="s">
        <v>5119</v>
      </c>
      <c r="N1309" s="15" t="s">
        <v>5119</v>
      </c>
      <c r="O1309" s="15" t="s">
        <v>5119</v>
      </c>
      <c r="P1309" s="15"/>
      <c r="Q1309" s="15"/>
      <c r="R1309" s="15"/>
      <c r="S1309" s="15"/>
      <c r="T1309" s="38"/>
      <c r="U1309" s="95"/>
      <c r="V1309" s="95"/>
      <c r="W1309" s="95"/>
      <c r="X1309" s="95"/>
      <c r="Y1309" s="95"/>
      <c r="Z1309" s="15"/>
      <c r="AA1309" s="15"/>
      <c r="AB1309" s="39">
        <f t="shared" si="102"/>
        <v>13</v>
      </c>
      <c r="AC1309" s="39">
        <f t="shared" si="103"/>
        <v>13</v>
      </c>
      <c r="AD1309" s="96" t="s">
        <v>5120</v>
      </c>
      <c r="AE1309" s="15" t="str">
        <f t="shared" si="105"/>
        <v/>
      </c>
      <c r="AF1309" s="39"/>
      <c r="AG1309" s="39" t="s">
        <v>1560</v>
      </c>
      <c r="AH1309" s="39" t="s">
        <v>1561</v>
      </c>
      <c r="AI1309" s="39" t="s">
        <v>1561</v>
      </c>
      <c r="AJ1309" s="39" t="s">
        <v>1561</v>
      </c>
      <c r="AK1309" s="39" t="s">
        <v>1561</v>
      </c>
      <c r="AL1309" s="15"/>
      <c r="AM1309" s="15"/>
      <c r="AN1309" s="15"/>
      <c r="AO1309" s="39"/>
      <c r="AP1309" s="89">
        <f t="shared" si="104"/>
        <v>0</v>
      </c>
      <c r="AQ1309" s="13" t="str">
        <f t="shared" si="106"/>
        <v>Soort munitiePatroonhulzen</v>
      </c>
    </row>
    <row r="1310" spans="1:43" x14ac:dyDescent="0.25">
      <c r="A1310" s="15" t="s">
        <v>5110</v>
      </c>
      <c r="B1310" s="15" t="s">
        <v>1608</v>
      </c>
      <c r="C1310" s="15">
        <v>4</v>
      </c>
      <c r="D1310" s="15" t="s">
        <v>3816</v>
      </c>
      <c r="E1310" s="94">
        <v>200012013</v>
      </c>
      <c r="F1310" s="15">
        <v>200032857</v>
      </c>
      <c r="G1310" s="15" t="s">
        <v>5112</v>
      </c>
      <c r="H1310" s="15" t="s">
        <v>5112</v>
      </c>
      <c r="I1310" s="15" t="s">
        <v>5112</v>
      </c>
      <c r="J1310" s="15"/>
      <c r="K1310" s="15">
        <v>28</v>
      </c>
      <c r="L1310" s="15"/>
      <c r="M1310" s="15" t="s">
        <v>5121</v>
      </c>
      <c r="N1310" s="15" t="s">
        <v>5121</v>
      </c>
      <c r="O1310" s="15" t="s">
        <v>5121</v>
      </c>
      <c r="P1310" s="15"/>
      <c r="Q1310" s="15"/>
      <c r="R1310" s="15"/>
      <c r="S1310" s="15"/>
      <c r="T1310" s="38"/>
      <c r="U1310" s="95"/>
      <c r="V1310" s="95"/>
      <c r="W1310" s="95"/>
      <c r="X1310" s="95"/>
      <c r="Y1310" s="95"/>
      <c r="Z1310" s="15"/>
      <c r="AA1310" s="15"/>
      <c r="AB1310" s="39">
        <f t="shared" si="102"/>
        <v>13</v>
      </c>
      <c r="AC1310" s="39">
        <f t="shared" si="103"/>
        <v>8</v>
      </c>
      <c r="AD1310" s="96" t="s">
        <v>5122</v>
      </c>
      <c r="AE1310" s="15" t="str">
        <f t="shared" si="105"/>
        <v/>
      </c>
      <c r="AF1310" s="39"/>
      <c r="AG1310" s="39" t="s">
        <v>1560</v>
      </c>
      <c r="AH1310" s="39" t="s">
        <v>1561</v>
      </c>
      <c r="AI1310" s="39" t="s">
        <v>1561</v>
      </c>
      <c r="AJ1310" s="39" t="s">
        <v>1561</v>
      </c>
      <c r="AK1310" s="39" t="s">
        <v>1561</v>
      </c>
      <c r="AL1310" s="15"/>
      <c r="AM1310" s="15"/>
      <c r="AN1310" s="15"/>
      <c r="AO1310" s="39"/>
      <c r="AP1310" s="89">
        <f t="shared" si="104"/>
        <v>0</v>
      </c>
      <c r="AQ1310" s="13" t="str">
        <f t="shared" si="106"/>
        <v>Soort munitieOnbekend</v>
      </c>
    </row>
    <row r="1311" spans="1:43" x14ac:dyDescent="0.25">
      <c r="A1311" s="15" t="s">
        <v>5123</v>
      </c>
      <c r="B1311" s="15" t="s">
        <v>1628</v>
      </c>
      <c r="C1311" s="15">
        <v>1</v>
      </c>
      <c r="D1311" s="15" t="s">
        <v>5124</v>
      </c>
      <c r="E1311" s="94">
        <v>200012014</v>
      </c>
      <c r="F1311" s="15">
        <v>200032859</v>
      </c>
      <c r="G1311" s="15" t="s">
        <v>5125</v>
      </c>
      <c r="H1311" s="15" t="s">
        <v>5125</v>
      </c>
      <c r="I1311" s="15" t="s">
        <v>5125</v>
      </c>
      <c r="J1311" s="15"/>
      <c r="K1311" s="15">
        <v>23</v>
      </c>
      <c r="L1311" s="15"/>
      <c r="M1311" s="15" t="s">
        <v>5125</v>
      </c>
      <c r="N1311" s="15" t="s">
        <v>5125</v>
      </c>
      <c r="O1311" s="15" t="s">
        <v>5125</v>
      </c>
      <c r="P1311" s="15"/>
      <c r="Q1311" s="15"/>
      <c r="R1311" s="15"/>
      <c r="S1311" s="15" t="s">
        <v>1564</v>
      </c>
      <c r="T1311" s="38">
        <v>8</v>
      </c>
      <c r="U1311" s="95"/>
      <c r="V1311" s="95"/>
      <c r="W1311" s="95"/>
      <c r="X1311" s="95"/>
      <c r="Y1311" s="95"/>
      <c r="Z1311" s="15"/>
      <c r="AA1311" s="15"/>
      <c r="AB1311" s="39">
        <f t="shared" si="102"/>
        <v>18</v>
      </c>
      <c r="AC1311" s="39">
        <f t="shared" si="103"/>
        <v>7</v>
      </c>
      <c r="AD1311" s="96" t="s">
        <v>5126</v>
      </c>
      <c r="AE1311" s="15" t="str">
        <f t="shared" si="105"/>
        <v>(Nuc.Inc.: Storing)</v>
      </c>
      <c r="AF1311" s="39">
        <v>2</v>
      </c>
      <c r="AG1311" s="39" t="s">
        <v>1560</v>
      </c>
      <c r="AH1311" s="39" t="s">
        <v>1561</v>
      </c>
      <c r="AI1311" s="39" t="s">
        <v>1613</v>
      </c>
      <c r="AJ1311" s="39" t="s">
        <v>1613</v>
      </c>
      <c r="AK1311" s="39" t="s">
        <v>1613</v>
      </c>
      <c r="AL1311" s="15" t="s">
        <v>5127</v>
      </c>
      <c r="AM1311" s="15" t="s">
        <v>5124</v>
      </c>
      <c r="AN1311" s="15"/>
      <c r="AO1311" s="39"/>
      <c r="AP1311" s="89">
        <f t="shared" si="104"/>
        <v>7</v>
      </c>
      <c r="AQ1311" s="13" t="str">
        <f t="shared" si="106"/>
        <v>Soort Nucleair IncStoring</v>
      </c>
    </row>
    <row r="1312" spans="1:43" x14ac:dyDescent="0.25">
      <c r="A1312" s="15" t="s">
        <v>5123</v>
      </c>
      <c r="B1312" s="15" t="s">
        <v>1628</v>
      </c>
      <c r="C1312" s="15">
        <v>2</v>
      </c>
      <c r="D1312" s="15" t="s">
        <v>5128</v>
      </c>
      <c r="E1312" s="94">
        <v>200012014</v>
      </c>
      <c r="F1312" s="15">
        <v>200032858</v>
      </c>
      <c r="G1312" s="15" t="s">
        <v>5125</v>
      </c>
      <c r="H1312" s="15" t="s">
        <v>5125</v>
      </c>
      <c r="I1312" s="15" t="s">
        <v>5125</v>
      </c>
      <c r="J1312" s="15"/>
      <c r="K1312" s="15">
        <v>23</v>
      </c>
      <c r="L1312" s="15"/>
      <c r="M1312" s="15" t="s">
        <v>5125</v>
      </c>
      <c r="N1312" s="15" t="s">
        <v>5125</v>
      </c>
      <c r="O1312" s="15" t="s">
        <v>5125</v>
      </c>
      <c r="P1312" s="15"/>
      <c r="Q1312" s="15"/>
      <c r="R1312" s="15"/>
      <c r="S1312" s="15" t="s">
        <v>1564</v>
      </c>
      <c r="T1312" s="38">
        <v>8</v>
      </c>
      <c r="U1312" s="95"/>
      <c r="V1312" s="95"/>
      <c r="W1312" s="95"/>
      <c r="X1312" s="95"/>
      <c r="Y1312" s="95"/>
      <c r="Z1312" s="15"/>
      <c r="AA1312" s="15"/>
      <c r="AB1312" s="39">
        <f t="shared" si="102"/>
        <v>18</v>
      </c>
      <c r="AC1312" s="39">
        <f t="shared" si="103"/>
        <v>20</v>
      </c>
      <c r="AD1312" s="96" t="s">
        <v>5129</v>
      </c>
      <c r="AE1312" s="15" t="str">
        <f t="shared" si="105"/>
        <v>(Nuc.Inc.: Meld. zonder GRIP/Opsch.)</v>
      </c>
      <c r="AF1312" s="39">
        <v>2</v>
      </c>
      <c r="AG1312" s="39" t="s">
        <v>1560</v>
      </c>
      <c r="AH1312" s="39" t="s">
        <v>1561</v>
      </c>
      <c r="AI1312" s="39" t="s">
        <v>1613</v>
      </c>
      <c r="AJ1312" s="39" t="s">
        <v>1613</v>
      </c>
      <c r="AK1312" s="39" t="s">
        <v>1613</v>
      </c>
      <c r="AL1312" s="15" t="s">
        <v>5127</v>
      </c>
      <c r="AM1312" s="99" t="s">
        <v>12126</v>
      </c>
      <c r="AN1312" s="15"/>
      <c r="AO1312" s="39"/>
      <c r="AP1312" s="89">
        <f t="shared" si="104"/>
        <v>24</v>
      </c>
      <c r="AQ1312" s="13" t="str">
        <f t="shared" si="106"/>
        <v>Soort Nucleair IncMeld.Zonder Grip/Ops</v>
      </c>
    </row>
    <row r="1313" spans="1:43" x14ac:dyDescent="0.25">
      <c r="A1313" s="15" t="s">
        <v>5123</v>
      </c>
      <c r="B1313" s="15" t="s">
        <v>1628</v>
      </c>
      <c r="C1313" s="15">
        <v>3</v>
      </c>
      <c r="D1313" s="15" t="s">
        <v>11607</v>
      </c>
      <c r="E1313" s="94">
        <v>200012014</v>
      </c>
      <c r="F1313" s="15">
        <v>200032860</v>
      </c>
      <c r="G1313" s="15" t="s">
        <v>5125</v>
      </c>
      <c r="H1313" s="15" t="s">
        <v>5125</v>
      </c>
      <c r="I1313" s="15" t="s">
        <v>5125</v>
      </c>
      <c r="J1313" s="15"/>
      <c r="K1313" s="15">
        <v>23</v>
      </c>
      <c r="L1313" s="15"/>
      <c r="M1313" s="15" t="s">
        <v>5125</v>
      </c>
      <c r="N1313" s="15" t="s">
        <v>5125</v>
      </c>
      <c r="O1313" s="15" t="s">
        <v>5125</v>
      </c>
      <c r="P1313" s="15"/>
      <c r="Q1313" s="15"/>
      <c r="R1313" s="15"/>
      <c r="S1313" s="15" t="s">
        <v>1564</v>
      </c>
      <c r="T1313" s="38">
        <v>8</v>
      </c>
      <c r="U1313" s="95"/>
      <c r="V1313" s="95"/>
      <c r="W1313" s="95"/>
      <c r="X1313" s="95"/>
      <c r="Y1313" s="95"/>
      <c r="Z1313" s="15"/>
      <c r="AA1313" s="15"/>
      <c r="AB1313" s="39">
        <f t="shared" si="102"/>
        <v>18</v>
      </c>
      <c r="AC1313" s="39">
        <f t="shared" si="103"/>
        <v>7</v>
      </c>
      <c r="AD1313" s="96" t="s">
        <v>11611</v>
      </c>
      <c r="AE1313" s="15" t="str">
        <f t="shared" si="105"/>
        <v>(Nuc.Inc.: N Alert)</v>
      </c>
      <c r="AF1313" s="39">
        <v>1</v>
      </c>
      <c r="AG1313" s="39" t="s">
        <v>1560</v>
      </c>
      <c r="AH1313" s="39" t="s">
        <v>1561</v>
      </c>
      <c r="AI1313" s="39" t="s">
        <v>1613</v>
      </c>
      <c r="AJ1313" s="39" t="s">
        <v>1613</v>
      </c>
      <c r="AK1313" s="39" t="s">
        <v>1613</v>
      </c>
      <c r="AL1313" s="15" t="s">
        <v>5127</v>
      </c>
      <c r="AM1313" s="15" t="s">
        <v>11607</v>
      </c>
      <c r="AN1313" s="15"/>
      <c r="AO1313" s="39"/>
      <c r="AP1313" s="89">
        <f t="shared" si="104"/>
        <v>7</v>
      </c>
      <c r="AQ1313" s="13" t="str">
        <f t="shared" si="106"/>
        <v>Soort Nucleair IncN Alert</v>
      </c>
    </row>
    <row r="1314" spans="1:43" x14ac:dyDescent="0.25">
      <c r="A1314" s="15" t="s">
        <v>5123</v>
      </c>
      <c r="B1314" s="15" t="s">
        <v>1628</v>
      </c>
      <c r="C1314" s="15">
        <v>4</v>
      </c>
      <c r="D1314" s="15" t="s">
        <v>11608</v>
      </c>
      <c r="E1314" s="94">
        <v>200012014</v>
      </c>
      <c r="F1314" s="15">
        <v>200032864</v>
      </c>
      <c r="G1314" s="15" t="s">
        <v>5125</v>
      </c>
      <c r="H1314" s="15" t="s">
        <v>5125</v>
      </c>
      <c r="I1314" s="15" t="s">
        <v>5125</v>
      </c>
      <c r="J1314" s="15"/>
      <c r="K1314" s="15">
        <v>23</v>
      </c>
      <c r="L1314" s="15"/>
      <c r="M1314" s="15" t="s">
        <v>5125</v>
      </c>
      <c r="N1314" s="15" t="s">
        <v>5125</v>
      </c>
      <c r="O1314" s="15" t="s">
        <v>5125</v>
      </c>
      <c r="P1314" s="15"/>
      <c r="Q1314" s="15"/>
      <c r="R1314" s="15"/>
      <c r="S1314" s="15" t="s">
        <v>1564</v>
      </c>
      <c r="T1314" s="38">
        <v>8</v>
      </c>
      <c r="U1314" s="95"/>
      <c r="V1314" s="95"/>
      <c r="W1314" s="95"/>
      <c r="X1314" s="95"/>
      <c r="Y1314" s="95"/>
      <c r="Z1314" s="15"/>
      <c r="AA1314" s="15"/>
      <c r="AB1314" s="39">
        <f t="shared" si="102"/>
        <v>18</v>
      </c>
      <c r="AC1314" s="39">
        <f t="shared" si="103"/>
        <v>20</v>
      </c>
      <c r="AD1314" s="96" t="s">
        <v>11614</v>
      </c>
      <c r="AE1314" s="15" t="str">
        <f t="shared" si="105"/>
        <v>(Nuc.Inc.: N Facility emergency)</v>
      </c>
      <c r="AF1314" s="39">
        <v>1</v>
      </c>
      <c r="AG1314" s="39" t="s">
        <v>1560</v>
      </c>
      <c r="AH1314" s="39" t="s">
        <v>1561</v>
      </c>
      <c r="AI1314" s="39" t="s">
        <v>1613</v>
      </c>
      <c r="AJ1314" s="39" t="s">
        <v>1613</v>
      </c>
      <c r="AK1314" s="39" t="s">
        <v>1613</v>
      </c>
      <c r="AL1314" s="15" t="s">
        <v>5127</v>
      </c>
      <c r="AM1314" s="15" t="s">
        <v>11608</v>
      </c>
      <c r="AN1314" s="15"/>
      <c r="AO1314" s="39"/>
      <c r="AP1314" s="89">
        <f t="shared" si="104"/>
        <v>20</v>
      </c>
      <c r="AQ1314" s="13" t="str">
        <f t="shared" si="106"/>
        <v>Soort Nucleair IncN Facility emergency</v>
      </c>
    </row>
    <row r="1315" spans="1:43" x14ac:dyDescent="0.25">
      <c r="A1315" s="15" t="s">
        <v>5123</v>
      </c>
      <c r="B1315" s="15" t="s">
        <v>1628</v>
      </c>
      <c r="C1315" s="15">
        <v>5</v>
      </c>
      <c r="D1315" s="15" t="s">
        <v>11609</v>
      </c>
      <c r="E1315" s="94">
        <v>200012014</v>
      </c>
      <c r="F1315" s="15">
        <v>200032866</v>
      </c>
      <c r="G1315" s="15" t="s">
        <v>5125</v>
      </c>
      <c r="H1315" s="15" t="s">
        <v>5125</v>
      </c>
      <c r="I1315" s="15" t="s">
        <v>5125</v>
      </c>
      <c r="J1315" s="15"/>
      <c r="K1315" s="15">
        <v>23</v>
      </c>
      <c r="L1315" s="15"/>
      <c r="M1315" s="15" t="s">
        <v>5125</v>
      </c>
      <c r="N1315" s="15" t="s">
        <v>5125</v>
      </c>
      <c r="O1315" s="15" t="s">
        <v>5125</v>
      </c>
      <c r="P1315" s="15"/>
      <c r="Q1315" s="15"/>
      <c r="R1315" s="15"/>
      <c r="S1315" s="15" t="s">
        <v>1564</v>
      </c>
      <c r="T1315" s="38">
        <v>8</v>
      </c>
      <c r="U1315" s="95"/>
      <c r="V1315" s="95"/>
      <c r="W1315" s="95"/>
      <c r="X1315" s="95"/>
      <c r="Y1315" s="95"/>
      <c r="Z1315" s="15"/>
      <c r="AA1315" s="15"/>
      <c r="AB1315" s="39">
        <f t="shared" si="102"/>
        <v>18</v>
      </c>
      <c r="AC1315" s="39">
        <f t="shared" si="103"/>
        <v>20</v>
      </c>
      <c r="AD1315" s="96" t="s">
        <v>11612</v>
      </c>
      <c r="AE1315" s="15" t="str">
        <f t="shared" si="105"/>
        <v>(Nuc.Inc.: N Sitearea emergency)</v>
      </c>
      <c r="AF1315" s="39">
        <v>1</v>
      </c>
      <c r="AG1315" s="39" t="s">
        <v>1560</v>
      </c>
      <c r="AH1315" s="39" t="s">
        <v>1561</v>
      </c>
      <c r="AI1315" s="39" t="s">
        <v>1613</v>
      </c>
      <c r="AJ1315" s="39" t="s">
        <v>1613</v>
      </c>
      <c r="AK1315" s="39" t="s">
        <v>1613</v>
      </c>
      <c r="AL1315" s="15" t="s">
        <v>5127</v>
      </c>
      <c r="AM1315" s="15" t="s">
        <v>11609</v>
      </c>
      <c r="AN1315" s="15"/>
      <c r="AO1315" s="39"/>
      <c r="AP1315" s="89">
        <f t="shared" si="104"/>
        <v>20</v>
      </c>
      <c r="AQ1315" s="13" t="str">
        <f t="shared" si="106"/>
        <v>Soort Nucleair IncN Sitearea emergency</v>
      </c>
    </row>
    <row r="1316" spans="1:43" x14ac:dyDescent="0.25">
      <c r="A1316" s="15" t="s">
        <v>5123</v>
      </c>
      <c r="B1316" s="15" t="s">
        <v>1628</v>
      </c>
      <c r="C1316" s="15">
        <v>6</v>
      </c>
      <c r="D1316" s="15" t="s">
        <v>11610</v>
      </c>
      <c r="E1316" s="94">
        <v>200012014</v>
      </c>
      <c r="F1316" s="15">
        <v>200032862</v>
      </c>
      <c r="G1316" s="15" t="s">
        <v>5125</v>
      </c>
      <c r="H1316" s="15" t="s">
        <v>5125</v>
      </c>
      <c r="I1316" s="15" t="s">
        <v>5125</v>
      </c>
      <c r="J1316" s="15"/>
      <c r="K1316" s="15">
        <v>23</v>
      </c>
      <c r="L1316" s="15"/>
      <c r="M1316" s="15" t="s">
        <v>5125</v>
      </c>
      <c r="N1316" s="15" t="s">
        <v>5125</v>
      </c>
      <c r="O1316" s="15" t="s">
        <v>5125</v>
      </c>
      <c r="P1316" s="15"/>
      <c r="Q1316" s="15"/>
      <c r="R1316" s="15"/>
      <c r="S1316" s="15" t="s">
        <v>1564</v>
      </c>
      <c r="T1316" s="38">
        <v>8</v>
      </c>
      <c r="U1316" s="95"/>
      <c r="V1316" s="95"/>
      <c r="W1316" s="95"/>
      <c r="X1316" s="95"/>
      <c r="Y1316" s="95"/>
      <c r="Z1316" s="15"/>
      <c r="AA1316" s="15"/>
      <c r="AB1316" s="39">
        <f t="shared" si="102"/>
        <v>18</v>
      </c>
      <c r="AC1316" s="39">
        <f t="shared" si="103"/>
        <v>19</v>
      </c>
      <c r="AD1316" s="96" t="s">
        <v>11613</v>
      </c>
      <c r="AE1316" s="15" t="str">
        <f t="shared" si="105"/>
        <v>(Nuc.Inc.: N General emergency)</v>
      </c>
      <c r="AF1316" s="39">
        <v>1</v>
      </c>
      <c r="AG1316" s="39" t="s">
        <v>1560</v>
      </c>
      <c r="AH1316" s="39" t="s">
        <v>1561</v>
      </c>
      <c r="AI1316" s="39" t="s">
        <v>1613</v>
      </c>
      <c r="AJ1316" s="39" t="s">
        <v>1613</v>
      </c>
      <c r="AK1316" s="39" t="s">
        <v>1613</v>
      </c>
      <c r="AL1316" s="15" t="s">
        <v>5127</v>
      </c>
      <c r="AM1316" s="15" t="s">
        <v>11610</v>
      </c>
      <c r="AN1316" s="15"/>
      <c r="AO1316" s="39"/>
      <c r="AP1316" s="89">
        <f t="shared" si="104"/>
        <v>19</v>
      </c>
      <c r="AQ1316" s="13" t="str">
        <f t="shared" si="106"/>
        <v>Soort Nucleair IncN General emergency</v>
      </c>
    </row>
    <row r="1317" spans="1:43" x14ac:dyDescent="0.25">
      <c r="A1317" s="15" t="s">
        <v>5123</v>
      </c>
      <c r="B1317" s="15" t="s">
        <v>1628</v>
      </c>
      <c r="C1317" s="15">
        <v>7</v>
      </c>
      <c r="D1317" s="15" t="s">
        <v>5134</v>
      </c>
      <c r="E1317" s="94">
        <v>200012014</v>
      </c>
      <c r="F1317" s="15">
        <v>200038743</v>
      </c>
      <c r="G1317" s="15" t="s">
        <v>5125</v>
      </c>
      <c r="H1317" s="15" t="s">
        <v>5125</v>
      </c>
      <c r="I1317" s="15" t="s">
        <v>5125</v>
      </c>
      <c r="J1317" s="15"/>
      <c r="K1317" s="15">
        <v>23</v>
      </c>
      <c r="L1317" s="15"/>
      <c r="M1317" s="15" t="s">
        <v>5125</v>
      </c>
      <c r="N1317" s="15" t="s">
        <v>5125</v>
      </c>
      <c r="O1317" s="15" t="s">
        <v>5125</v>
      </c>
      <c r="P1317" s="15"/>
      <c r="Q1317" s="15"/>
      <c r="R1317" s="15"/>
      <c r="S1317" s="15" t="s">
        <v>1564</v>
      </c>
      <c r="T1317" s="38">
        <v>8</v>
      </c>
      <c r="U1317" s="95"/>
      <c r="V1317" s="95"/>
      <c r="W1317" s="95"/>
      <c r="X1317" s="95"/>
      <c r="Y1317" s="95"/>
      <c r="Z1317" s="15"/>
      <c r="AA1317" s="15"/>
      <c r="AB1317" s="39">
        <f t="shared" si="102"/>
        <v>18</v>
      </c>
      <c r="AC1317" s="39">
        <f t="shared" si="103"/>
        <v>7</v>
      </c>
      <c r="AD1317" s="96" t="s">
        <v>5135</v>
      </c>
      <c r="AE1317" s="15" t="str">
        <f t="shared" si="105"/>
        <v>(Nuc.Inc.: B Alert)</v>
      </c>
      <c r="AF1317" s="39">
        <v>1</v>
      </c>
      <c r="AG1317" s="39" t="s">
        <v>1560</v>
      </c>
      <c r="AH1317" s="39" t="s">
        <v>1561</v>
      </c>
      <c r="AI1317" s="39" t="s">
        <v>1613</v>
      </c>
      <c r="AJ1317" s="39" t="s">
        <v>1613</v>
      </c>
      <c r="AK1317" s="39" t="s">
        <v>1613</v>
      </c>
      <c r="AL1317" s="15" t="s">
        <v>5127</v>
      </c>
      <c r="AM1317" s="15" t="s">
        <v>5134</v>
      </c>
      <c r="AN1317" s="15"/>
      <c r="AO1317" s="39"/>
      <c r="AP1317" s="89">
        <f t="shared" si="104"/>
        <v>7</v>
      </c>
      <c r="AQ1317" s="13" t="str">
        <f t="shared" si="106"/>
        <v>Soort Nucleair IncB Alert</v>
      </c>
    </row>
    <row r="1318" spans="1:43" x14ac:dyDescent="0.25">
      <c r="A1318" s="15" t="s">
        <v>5123</v>
      </c>
      <c r="B1318" s="15" t="s">
        <v>1628</v>
      </c>
      <c r="C1318" s="15">
        <v>8</v>
      </c>
      <c r="D1318" s="15" t="s">
        <v>5136</v>
      </c>
      <c r="E1318" s="94">
        <v>200012014</v>
      </c>
      <c r="F1318" s="15">
        <v>200038746</v>
      </c>
      <c r="G1318" s="15" t="s">
        <v>5125</v>
      </c>
      <c r="H1318" s="15" t="s">
        <v>5125</v>
      </c>
      <c r="I1318" s="15" t="s">
        <v>5125</v>
      </c>
      <c r="J1318" s="15"/>
      <c r="K1318" s="15">
        <v>23</v>
      </c>
      <c r="L1318" s="15"/>
      <c r="M1318" s="15" t="s">
        <v>5125</v>
      </c>
      <c r="N1318" s="15" t="s">
        <v>5125</v>
      </c>
      <c r="O1318" s="15" t="s">
        <v>5125</v>
      </c>
      <c r="P1318" s="15"/>
      <c r="Q1318" s="15"/>
      <c r="R1318" s="15"/>
      <c r="S1318" s="15" t="s">
        <v>1564</v>
      </c>
      <c r="T1318" s="38">
        <v>8</v>
      </c>
      <c r="U1318" s="95"/>
      <c r="V1318" s="95"/>
      <c r="W1318" s="95"/>
      <c r="X1318" s="95"/>
      <c r="Y1318" s="95"/>
      <c r="Z1318" s="15"/>
      <c r="AA1318" s="15"/>
      <c r="AB1318" s="39">
        <f t="shared" si="102"/>
        <v>18</v>
      </c>
      <c r="AC1318" s="39">
        <f t="shared" si="103"/>
        <v>20</v>
      </c>
      <c r="AD1318" s="96" t="s">
        <v>5137</v>
      </c>
      <c r="AE1318" s="15" t="str">
        <f t="shared" si="105"/>
        <v>(Nuc.Inc.: B Facility emergency)</v>
      </c>
      <c r="AF1318" s="39">
        <v>1</v>
      </c>
      <c r="AG1318" s="39" t="s">
        <v>1560</v>
      </c>
      <c r="AH1318" s="39" t="s">
        <v>1561</v>
      </c>
      <c r="AI1318" s="39" t="s">
        <v>1613</v>
      </c>
      <c r="AJ1318" s="39" t="s">
        <v>1613</v>
      </c>
      <c r="AK1318" s="39" t="s">
        <v>1613</v>
      </c>
      <c r="AL1318" s="15" t="s">
        <v>5127</v>
      </c>
      <c r="AM1318" s="15" t="s">
        <v>5136</v>
      </c>
      <c r="AN1318" s="15"/>
      <c r="AO1318" s="39"/>
      <c r="AP1318" s="89">
        <f t="shared" si="104"/>
        <v>20</v>
      </c>
      <c r="AQ1318" s="13" t="str">
        <f t="shared" si="106"/>
        <v>Soort Nucleair IncB Facility emergency</v>
      </c>
    </row>
    <row r="1319" spans="1:43" x14ac:dyDescent="0.25">
      <c r="A1319" s="15" t="s">
        <v>5123</v>
      </c>
      <c r="B1319" s="15" t="s">
        <v>1628</v>
      </c>
      <c r="C1319" s="15">
        <v>9</v>
      </c>
      <c r="D1319" s="15" t="s">
        <v>5138</v>
      </c>
      <c r="E1319" s="94">
        <v>200012014</v>
      </c>
      <c r="F1319" s="15">
        <v>200038747</v>
      </c>
      <c r="G1319" s="15" t="s">
        <v>5125</v>
      </c>
      <c r="H1319" s="15" t="s">
        <v>5125</v>
      </c>
      <c r="I1319" s="15" t="s">
        <v>5125</v>
      </c>
      <c r="J1319" s="15"/>
      <c r="K1319" s="15">
        <v>23</v>
      </c>
      <c r="L1319" s="15"/>
      <c r="M1319" s="15" t="s">
        <v>5125</v>
      </c>
      <c r="N1319" s="15" t="s">
        <v>5125</v>
      </c>
      <c r="O1319" s="15" t="s">
        <v>5125</v>
      </c>
      <c r="P1319" s="15"/>
      <c r="Q1319" s="15"/>
      <c r="R1319" s="15"/>
      <c r="S1319" s="15" t="s">
        <v>1564</v>
      </c>
      <c r="T1319" s="38">
        <v>8</v>
      </c>
      <c r="U1319" s="95"/>
      <c r="V1319" s="95"/>
      <c r="W1319" s="95"/>
      <c r="X1319" s="95"/>
      <c r="Y1319" s="95"/>
      <c r="Z1319" s="15"/>
      <c r="AA1319" s="15"/>
      <c r="AB1319" s="39">
        <f t="shared" si="102"/>
        <v>18</v>
      </c>
      <c r="AC1319" s="39">
        <f t="shared" si="103"/>
        <v>18</v>
      </c>
      <c r="AD1319" s="96" t="s">
        <v>5139</v>
      </c>
      <c r="AE1319" s="15" t="str">
        <f t="shared" si="105"/>
        <v>(Nuc.Inc.: B Site Area Emergency)</v>
      </c>
      <c r="AF1319" s="39">
        <v>1</v>
      </c>
      <c r="AG1319" s="39" t="s">
        <v>1560</v>
      </c>
      <c r="AH1319" s="39" t="s">
        <v>1561</v>
      </c>
      <c r="AI1319" s="39" t="s">
        <v>1613</v>
      </c>
      <c r="AJ1319" s="39" t="s">
        <v>1613</v>
      </c>
      <c r="AK1319" s="39" t="s">
        <v>1613</v>
      </c>
      <c r="AL1319" s="15" t="s">
        <v>5127</v>
      </c>
      <c r="AM1319" s="99" t="s">
        <v>12127</v>
      </c>
      <c r="AN1319" s="15"/>
      <c r="AO1319" s="39"/>
      <c r="AP1319" s="89">
        <f t="shared" si="104"/>
        <v>21</v>
      </c>
      <c r="AQ1319" s="13" t="str">
        <f t="shared" si="106"/>
        <v>Soort Nucleair IncB Site area emerg.</v>
      </c>
    </row>
    <row r="1320" spans="1:43" x14ac:dyDescent="0.25">
      <c r="A1320" s="15" t="s">
        <v>5123</v>
      </c>
      <c r="B1320" s="15" t="s">
        <v>1628</v>
      </c>
      <c r="C1320" s="15">
        <v>10</v>
      </c>
      <c r="D1320" s="15" t="s">
        <v>5140</v>
      </c>
      <c r="E1320" s="94">
        <v>200012014</v>
      </c>
      <c r="F1320" s="15">
        <v>200038745</v>
      </c>
      <c r="G1320" s="15" t="s">
        <v>5125</v>
      </c>
      <c r="H1320" s="15" t="s">
        <v>5125</v>
      </c>
      <c r="I1320" s="15" t="s">
        <v>5125</v>
      </c>
      <c r="J1320" s="15"/>
      <c r="K1320" s="15">
        <v>23</v>
      </c>
      <c r="L1320" s="15"/>
      <c r="M1320" s="15" t="s">
        <v>5125</v>
      </c>
      <c r="N1320" s="15" t="s">
        <v>5125</v>
      </c>
      <c r="O1320" s="15" t="s">
        <v>5125</v>
      </c>
      <c r="P1320" s="15"/>
      <c r="Q1320" s="15"/>
      <c r="R1320" s="15"/>
      <c r="S1320" s="15" t="s">
        <v>1564</v>
      </c>
      <c r="T1320" s="38">
        <v>8</v>
      </c>
      <c r="U1320" s="95"/>
      <c r="V1320" s="95"/>
      <c r="W1320" s="95"/>
      <c r="X1320" s="95"/>
      <c r="Y1320" s="95"/>
      <c r="Z1320" s="15"/>
      <c r="AA1320" s="15"/>
      <c r="AB1320" s="39">
        <f t="shared" si="102"/>
        <v>18</v>
      </c>
      <c r="AC1320" s="39">
        <f t="shared" si="103"/>
        <v>19</v>
      </c>
      <c r="AD1320" s="96" t="s">
        <v>5141</v>
      </c>
      <c r="AE1320" s="15" t="str">
        <f t="shared" si="105"/>
        <v>(Nuc.Inc.: B General emergency)</v>
      </c>
      <c r="AF1320" s="39">
        <v>1</v>
      </c>
      <c r="AG1320" s="39" t="s">
        <v>1560</v>
      </c>
      <c r="AH1320" s="39" t="s">
        <v>1561</v>
      </c>
      <c r="AI1320" s="39" t="s">
        <v>1613</v>
      </c>
      <c r="AJ1320" s="39" t="s">
        <v>1613</v>
      </c>
      <c r="AK1320" s="39" t="s">
        <v>1613</v>
      </c>
      <c r="AL1320" s="15" t="s">
        <v>5127</v>
      </c>
      <c r="AM1320" s="15" t="s">
        <v>5140</v>
      </c>
      <c r="AN1320" s="15"/>
      <c r="AO1320" s="39"/>
      <c r="AP1320" s="89">
        <f t="shared" si="104"/>
        <v>19</v>
      </c>
      <c r="AQ1320" s="13" t="str">
        <f t="shared" si="106"/>
        <v>Soort Nucleair IncB General emergency</v>
      </c>
    </row>
    <row r="1321" spans="1:43" x14ac:dyDescent="0.25">
      <c r="A1321" s="15" t="s">
        <v>5123</v>
      </c>
      <c r="B1321" s="15" t="s">
        <v>1628</v>
      </c>
      <c r="C1321" s="15">
        <v>11</v>
      </c>
      <c r="D1321" s="15" t="s">
        <v>5142</v>
      </c>
      <c r="E1321" s="94">
        <v>200012014</v>
      </c>
      <c r="F1321" s="15">
        <v>200038744</v>
      </c>
      <c r="G1321" s="15" t="s">
        <v>5125</v>
      </c>
      <c r="H1321" s="15" t="s">
        <v>5125</v>
      </c>
      <c r="I1321" s="15" t="s">
        <v>5125</v>
      </c>
      <c r="J1321" s="15"/>
      <c r="K1321" s="15">
        <v>23</v>
      </c>
      <c r="L1321" s="15"/>
      <c r="M1321" s="15" t="s">
        <v>5125</v>
      </c>
      <c r="N1321" s="15" t="s">
        <v>5125</v>
      </c>
      <c r="O1321" s="15" t="s">
        <v>5125</v>
      </c>
      <c r="P1321" s="15"/>
      <c r="Q1321" s="15"/>
      <c r="R1321" s="15"/>
      <c r="S1321" s="15" t="s">
        <v>1564</v>
      </c>
      <c r="T1321" s="38">
        <v>8</v>
      </c>
      <c r="U1321" s="95"/>
      <c r="V1321" s="95"/>
      <c r="W1321" s="95"/>
      <c r="X1321" s="95"/>
      <c r="Y1321" s="95"/>
      <c r="Z1321" s="15"/>
      <c r="AA1321" s="15"/>
      <c r="AB1321" s="39">
        <f t="shared" si="102"/>
        <v>18</v>
      </c>
      <c r="AC1321" s="39">
        <f t="shared" si="103"/>
        <v>20</v>
      </c>
      <c r="AD1321" s="96" t="s">
        <v>5143</v>
      </c>
      <c r="AE1321" s="15" t="str">
        <f t="shared" si="105"/>
        <v>(Nuc.Inc.: B Gen. Emerg. Reflex M.)</v>
      </c>
      <c r="AF1321" s="39">
        <v>1</v>
      </c>
      <c r="AG1321" s="39" t="s">
        <v>1560</v>
      </c>
      <c r="AH1321" s="39" t="s">
        <v>1561</v>
      </c>
      <c r="AI1321" s="39" t="s">
        <v>1613</v>
      </c>
      <c r="AJ1321" s="39" t="s">
        <v>1613</v>
      </c>
      <c r="AK1321" s="39" t="s">
        <v>1613</v>
      </c>
      <c r="AL1321" s="15" t="s">
        <v>5127</v>
      </c>
      <c r="AM1321" s="99" t="s">
        <v>12128</v>
      </c>
      <c r="AN1321" s="15"/>
      <c r="AO1321" s="39"/>
      <c r="AP1321" s="89">
        <f t="shared" si="104"/>
        <v>23</v>
      </c>
      <c r="AQ1321" s="13" t="str">
        <f t="shared" si="106"/>
        <v>Soort Nucleair IncB Gen. Em. Reflex m.</v>
      </c>
    </row>
    <row r="1322" spans="1:43" x14ac:dyDescent="0.25">
      <c r="A1322" s="15" t="s">
        <v>5123</v>
      </c>
      <c r="B1322" s="15" t="s">
        <v>1628</v>
      </c>
      <c r="C1322" s="15">
        <v>12</v>
      </c>
      <c r="D1322" s="15" t="s">
        <v>5144</v>
      </c>
      <c r="E1322" s="94">
        <v>200012014</v>
      </c>
      <c r="F1322" s="15">
        <v>200035939</v>
      </c>
      <c r="G1322" s="15" t="s">
        <v>5125</v>
      </c>
      <c r="H1322" s="15" t="s">
        <v>5125</v>
      </c>
      <c r="I1322" s="15" t="s">
        <v>5125</v>
      </c>
      <c r="J1322" s="15"/>
      <c r="K1322" s="15">
        <v>23</v>
      </c>
      <c r="L1322" s="15"/>
      <c r="M1322" s="15" t="s">
        <v>5125</v>
      </c>
      <c r="N1322" s="15" t="s">
        <v>5125</v>
      </c>
      <c r="O1322" s="15" t="s">
        <v>5125</v>
      </c>
      <c r="P1322" s="15"/>
      <c r="Q1322" s="15"/>
      <c r="R1322" s="15"/>
      <c r="S1322" s="15" t="s">
        <v>1564</v>
      </c>
      <c r="T1322" s="38">
        <v>8</v>
      </c>
      <c r="U1322" s="95"/>
      <c r="V1322" s="95"/>
      <c r="W1322" s="95"/>
      <c r="X1322" s="95"/>
      <c r="Y1322" s="95"/>
      <c r="Z1322" s="15"/>
      <c r="AA1322" s="15"/>
      <c r="AB1322" s="39">
        <f t="shared" si="102"/>
        <v>18</v>
      </c>
      <c r="AC1322" s="39">
        <f t="shared" si="103"/>
        <v>19</v>
      </c>
      <c r="AD1322" s="96" t="s">
        <v>5145</v>
      </c>
      <c r="AE1322" s="15" t="str">
        <f t="shared" si="105"/>
        <v>(Nuc.Inc.: D Emerg. Standby/Voral)</v>
      </c>
      <c r="AF1322" s="39">
        <v>1</v>
      </c>
      <c r="AG1322" s="39" t="s">
        <v>1560</v>
      </c>
      <c r="AH1322" s="39" t="s">
        <v>1561</v>
      </c>
      <c r="AI1322" s="39" t="s">
        <v>1613</v>
      </c>
      <c r="AJ1322" s="39" t="s">
        <v>1613</v>
      </c>
      <c r="AK1322" s="39" t="s">
        <v>1613</v>
      </c>
      <c r="AL1322" s="15" t="s">
        <v>5127</v>
      </c>
      <c r="AM1322" s="99" t="s">
        <v>12129</v>
      </c>
      <c r="AN1322" s="15"/>
      <c r="AO1322" s="39"/>
      <c r="AP1322" s="89">
        <f t="shared" si="104"/>
        <v>22</v>
      </c>
      <c r="AQ1322" s="13" t="str">
        <f t="shared" si="106"/>
        <v>Soort Nucleair IncD Em. standby_Voral</v>
      </c>
    </row>
    <row r="1323" spans="1:43" x14ac:dyDescent="0.25">
      <c r="A1323" s="15" t="s">
        <v>5123</v>
      </c>
      <c r="B1323" s="15" t="s">
        <v>1628</v>
      </c>
      <c r="C1323" s="15">
        <v>13</v>
      </c>
      <c r="D1323" s="15" t="s">
        <v>5146</v>
      </c>
      <c r="E1323" s="94">
        <v>200012014</v>
      </c>
      <c r="F1323" s="15">
        <v>200035941</v>
      </c>
      <c r="G1323" s="15" t="s">
        <v>5125</v>
      </c>
      <c r="H1323" s="15" t="s">
        <v>5125</v>
      </c>
      <c r="I1323" s="15" t="s">
        <v>5125</v>
      </c>
      <c r="J1323" s="15"/>
      <c r="K1323" s="15">
        <v>23</v>
      </c>
      <c r="L1323" s="15"/>
      <c r="M1323" s="15" t="s">
        <v>5125</v>
      </c>
      <c r="N1323" s="15" t="s">
        <v>5125</v>
      </c>
      <c r="O1323" s="15" t="s">
        <v>5125</v>
      </c>
      <c r="P1323" s="15"/>
      <c r="Q1323" s="15"/>
      <c r="R1323" s="15"/>
      <c r="S1323" s="15" t="s">
        <v>1564</v>
      </c>
      <c r="T1323" s="38">
        <v>8</v>
      </c>
      <c r="U1323" s="95"/>
      <c r="V1323" s="95"/>
      <c r="W1323" s="95"/>
      <c r="X1323" s="95"/>
      <c r="Y1323" s="95"/>
      <c r="Z1323" s="15"/>
      <c r="AA1323" s="15"/>
      <c r="AB1323" s="39">
        <f t="shared" si="102"/>
        <v>18</v>
      </c>
      <c r="AC1323" s="39">
        <f t="shared" si="103"/>
        <v>19</v>
      </c>
      <c r="AD1323" s="96" t="s">
        <v>5147</v>
      </c>
      <c r="AE1323" s="15" t="str">
        <f t="shared" si="105"/>
        <v>(Nuc.Inc.: D Plant Emerg. Voral.)</v>
      </c>
      <c r="AF1323" s="39">
        <v>1</v>
      </c>
      <c r="AG1323" s="39" t="s">
        <v>1560</v>
      </c>
      <c r="AH1323" s="39" t="s">
        <v>1561</v>
      </c>
      <c r="AI1323" s="39" t="s">
        <v>1613</v>
      </c>
      <c r="AJ1323" s="39" t="s">
        <v>1613</v>
      </c>
      <c r="AK1323" s="39" t="s">
        <v>1613</v>
      </c>
      <c r="AL1323" s="15" t="s">
        <v>5127</v>
      </c>
      <c r="AM1323" s="99" t="s">
        <v>12130</v>
      </c>
      <c r="AN1323" s="15"/>
      <c r="AO1323" s="39"/>
      <c r="AP1323" s="89">
        <f t="shared" si="104"/>
        <v>21</v>
      </c>
      <c r="AQ1323" s="13" t="str">
        <f t="shared" si="106"/>
        <v>Soort Nucleair IncD Plant em_Voralarm</v>
      </c>
    </row>
    <row r="1324" spans="1:43" x14ac:dyDescent="0.25">
      <c r="A1324" s="15" t="s">
        <v>5123</v>
      </c>
      <c r="B1324" s="15" t="s">
        <v>1628</v>
      </c>
      <c r="C1324" s="15">
        <v>14</v>
      </c>
      <c r="D1324" s="15" t="s">
        <v>5148</v>
      </c>
      <c r="E1324" s="94">
        <v>200012014</v>
      </c>
      <c r="F1324" s="15">
        <v>200035942</v>
      </c>
      <c r="G1324" s="15" t="s">
        <v>5125</v>
      </c>
      <c r="H1324" s="15" t="s">
        <v>5125</v>
      </c>
      <c r="I1324" s="15" t="s">
        <v>5125</v>
      </c>
      <c r="J1324" s="15"/>
      <c r="K1324" s="15">
        <v>23</v>
      </c>
      <c r="L1324" s="15"/>
      <c r="M1324" s="15" t="s">
        <v>5125</v>
      </c>
      <c r="N1324" s="15" t="s">
        <v>5125</v>
      </c>
      <c r="O1324" s="15" t="s">
        <v>5125</v>
      </c>
      <c r="P1324" s="15"/>
      <c r="Q1324" s="15"/>
      <c r="R1324" s="15"/>
      <c r="S1324" s="15" t="s">
        <v>1564</v>
      </c>
      <c r="T1324" s="38">
        <v>8</v>
      </c>
      <c r="U1324" s="95"/>
      <c r="V1324" s="95"/>
      <c r="W1324" s="95"/>
      <c r="X1324" s="95"/>
      <c r="Y1324" s="95"/>
      <c r="Z1324" s="15"/>
      <c r="AA1324" s="15"/>
      <c r="AB1324" s="39">
        <f t="shared" si="102"/>
        <v>18</v>
      </c>
      <c r="AC1324" s="39">
        <f t="shared" si="103"/>
        <v>19</v>
      </c>
      <c r="AD1324" s="96" t="s">
        <v>5149</v>
      </c>
      <c r="AE1324" s="15" t="str">
        <f t="shared" si="105"/>
        <v>(Nuc.Inc.: D Site Emerg. Katast. Al)</v>
      </c>
      <c r="AF1324" s="39">
        <v>1</v>
      </c>
      <c r="AG1324" s="39" t="s">
        <v>1560</v>
      </c>
      <c r="AH1324" s="39" t="s">
        <v>1561</v>
      </c>
      <c r="AI1324" s="39" t="s">
        <v>1613</v>
      </c>
      <c r="AJ1324" s="39" t="s">
        <v>1613</v>
      </c>
      <c r="AK1324" s="39" t="s">
        <v>1613</v>
      </c>
      <c r="AL1324" s="15" t="s">
        <v>5127</v>
      </c>
      <c r="AM1324" s="99" t="s">
        <v>12131</v>
      </c>
      <c r="AN1324" s="15"/>
      <c r="AO1324" s="39"/>
      <c r="AP1324" s="89">
        <f t="shared" si="104"/>
        <v>24</v>
      </c>
      <c r="AQ1324" s="13" t="str">
        <f t="shared" si="106"/>
        <v>Soort Nucleair IncD Site em_Katast.al</v>
      </c>
    </row>
    <row r="1325" spans="1:43" x14ac:dyDescent="0.25">
      <c r="A1325" s="15" t="s">
        <v>5123</v>
      </c>
      <c r="B1325" s="15" t="s">
        <v>1628</v>
      </c>
      <c r="C1325" s="15">
        <v>15</v>
      </c>
      <c r="D1325" s="15" t="s">
        <v>5150</v>
      </c>
      <c r="E1325" s="94">
        <v>200012014</v>
      </c>
      <c r="F1325" s="15">
        <v>200035940</v>
      </c>
      <c r="G1325" s="15" t="s">
        <v>5125</v>
      </c>
      <c r="H1325" s="15" t="s">
        <v>5125</v>
      </c>
      <c r="I1325" s="15" t="s">
        <v>5125</v>
      </c>
      <c r="J1325" s="15"/>
      <c r="K1325" s="15">
        <v>23</v>
      </c>
      <c r="L1325" s="15"/>
      <c r="M1325" s="15" t="s">
        <v>5125</v>
      </c>
      <c r="N1325" s="15" t="s">
        <v>5125</v>
      </c>
      <c r="O1325" s="15" t="s">
        <v>5125</v>
      </c>
      <c r="P1325" s="15"/>
      <c r="Q1325" s="15"/>
      <c r="R1325" s="15"/>
      <c r="S1325" s="15" t="s">
        <v>1564</v>
      </c>
      <c r="T1325" s="38">
        <v>8</v>
      </c>
      <c r="U1325" s="95"/>
      <c r="V1325" s="95"/>
      <c r="W1325" s="95"/>
      <c r="X1325" s="95"/>
      <c r="Y1325" s="95"/>
      <c r="Z1325" s="15"/>
      <c r="AA1325" s="15"/>
      <c r="AB1325" s="39">
        <f t="shared" si="102"/>
        <v>18</v>
      </c>
      <c r="AC1325" s="39">
        <f t="shared" si="103"/>
        <v>20</v>
      </c>
      <c r="AD1325" s="96" t="s">
        <v>5151</v>
      </c>
      <c r="AE1325" s="15" t="str">
        <f t="shared" si="105"/>
        <v>(Nuc.Inc.: D Offsite Em. Katast. Al)</v>
      </c>
      <c r="AF1325" s="39">
        <v>1</v>
      </c>
      <c r="AG1325" s="39" t="s">
        <v>1560</v>
      </c>
      <c r="AH1325" s="39" t="s">
        <v>1561</v>
      </c>
      <c r="AI1325" s="39" t="s">
        <v>1613</v>
      </c>
      <c r="AJ1325" s="39" t="s">
        <v>1613</v>
      </c>
      <c r="AK1325" s="39" t="s">
        <v>1613</v>
      </c>
      <c r="AL1325" s="15" t="s">
        <v>5127</v>
      </c>
      <c r="AM1325" s="99" t="s">
        <v>12132</v>
      </c>
      <c r="AN1325" s="15"/>
      <c r="AO1325" s="39"/>
      <c r="AP1325" s="89">
        <f t="shared" si="104"/>
        <v>24</v>
      </c>
      <c r="AQ1325" s="13" t="str">
        <f t="shared" si="106"/>
        <v>Soort Nucleair IncD Off site em_Kat.al</v>
      </c>
    </row>
    <row r="1326" spans="1:43" x14ac:dyDescent="0.25">
      <c r="A1326" s="15" t="s">
        <v>5152</v>
      </c>
      <c r="B1326" s="15" t="s">
        <v>1608</v>
      </c>
      <c r="C1326" s="15">
        <v>1</v>
      </c>
      <c r="D1326" s="15" t="s">
        <v>5153</v>
      </c>
      <c r="E1326" s="94">
        <v>200000384</v>
      </c>
      <c r="F1326" s="15">
        <v>200000706</v>
      </c>
      <c r="G1326" s="15" t="s">
        <v>5154</v>
      </c>
      <c r="H1326" s="15" t="s">
        <v>5154</v>
      </c>
      <c r="I1326" s="15" t="s">
        <v>5154</v>
      </c>
      <c r="J1326" s="15"/>
      <c r="K1326" s="15">
        <v>92</v>
      </c>
      <c r="L1326" s="15"/>
      <c r="M1326" s="15" t="s">
        <v>5155</v>
      </c>
      <c r="N1326" s="15" t="s">
        <v>5155</v>
      </c>
      <c r="O1326" s="15" t="s">
        <v>5155</v>
      </c>
      <c r="P1326" s="15"/>
      <c r="Q1326" s="15"/>
      <c r="R1326" s="15"/>
      <c r="S1326" s="15"/>
      <c r="T1326" s="38"/>
      <c r="U1326" s="95"/>
      <c r="V1326" s="95"/>
      <c r="W1326" s="95"/>
      <c r="X1326" s="95"/>
      <c r="Y1326" s="95"/>
      <c r="Z1326" s="15"/>
      <c r="AA1326" s="15"/>
      <c r="AB1326" s="39">
        <f t="shared" si="102"/>
        <v>10</v>
      </c>
      <c r="AC1326" s="39">
        <f t="shared" si="103"/>
        <v>10</v>
      </c>
      <c r="AD1326" s="96" t="s">
        <v>5156</v>
      </c>
      <c r="AE1326" s="15" t="str">
        <f t="shared" si="105"/>
        <v>(Drinkwater)</v>
      </c>
      <c r="AF1326" s="39"/>
      <c r="AG1326" s="39" t="s">
        <v>1560</v>
      </c>
      <c r="AH1326" s="39" t="s">
        <v>1561</v>
      </c>
      <c r="AI1326" s="39" t="s">
        <v>1561</v>
      </c>
      <c r="AJ1326" s="39" t="s">
        <v>1613</v>
      </c>
      <c r="AK1326" s="39" t="s">
        <v>1613</v>
      </c>
      <c r="AL1326" s="15"/>
      <c r="AM1326" s="15" t="s">
        <v>5153</v>
      </c>
      <c r="AN1326" s="15"/>
      <c r="AO1326" s="39"/>
      <c r="AP1326" s="89">
        <f t="shared" si="104"/>
        <v>10</v>
      </c>
      <c r="AQ1326" s="13" t="str">
        <f t="shared" si="106"/>
        <v>Soort nutsDrinkwater</v>
      </c>
    </row>
    <row r="1327" spans="1:43" x14ac:dyDescent="0.25">
      <c r="A1327" s="15" t="s">
        <v>5152</v>
      </c>
      <c r="B1327" s="15" t="s">
        <v>1608</v>
      </c>
      <c r="C1327" s="15">
        <v>2</v>
      </c>
      <c r="D1327" s="15" t="s">
        <v>5157</v>
      </c>
      <c r="E1327" s="94">
        <v>200000384</v>
      </c>
      <c r="F1327" s="15">
        <v>200000707</v>
      </c>
      <c r="G1327" s="15" t="s">
        <v>5154</v>
      </c>
      <c r="H1327" s="15" t="s">
        <v>5154</v>
      </c>
      <c r="I1327" s="15" t="s">
        <v>5154</v>
      </c>
      <c r="J1327" s="15"/>
      <c r="K1327" s="15">
        <v>92</v>
      </c>
      <c r="L1327" s="15"/>
      <c r="M1327" s="15" t="s">
        <v>5158</v>
      </c>
      <c r="N1327" s="15" t="s">
        <v>5158</v>
      </c>
      <c r="O1327" s="15" t="s">
        <v>5158</v>
      </c>
      <c r="P1327" s="15"/>
      <c r="Q1327" s="15"/>
      <c r="R1327" s="15"/>
      <c r="S1327" s="15"/>
      <c r="T1327" s="38"/>
      <c r="U1327" s="95"/>
      <c r="V1327" s="95"/>
      <c r="W1327" s="95"/>
      <c r="X1327" s="95"/>
      <c r="Y1327" s="95"/>
      <c r="Z1327" s="15"/>
      <c r="AA1327" s="15"/>
      <c r="AB1327" s="39">
        <f t="shared" si="102"/>
        <v>10</v>
      </c>
      <c r="AC1327" s="39">
        <f t="shared" si="103"/>
        <v>13</v>
      </c>
      <c r="AD1327" s="96" t="s">
        <v>5159</v>
      </c>
      <c r="AE1327" s="15" t="str">
        <f t="shared" si="105"/>
        <v>(Elektriciteit)</v>
      </c>
      <c r="AF1327" s="39"/>
      <c r="AG1327" s="39" t="s">
        <v>1560</v>
      </c>
      <c r="AH1327" s="39" t="s">
        <v>1561</v>
      </c>
      <c r="AI1327" s="39" t="s">
        <v>1561</v>
      </c>
      <c r="AJ1327" s="39" t="s">
        <v>1613</v>
      </c>
      <c r="AK1327" s="39" t="s">
        <v>1613</v>
      </c>
      <c r="AL1327" s="15"/>
      <c r="AM1327" s="15" t="s">
        <v>5157</v>
      </c>
      <c r="AN1327" s="15"/>
      <c r="AO1327" s="39"/>
      <c r="AP1327" s="89">
        <f t="shared" si="104"/>
        <v>13</v>
      </c>
      <c r="AQ1327" s="13" t="str">
        <f t="shared" si="106"/>
        <v>Soort nutsElektriciteit</v>
      </c>
    </row>
    <row r="1328" spans="1:43" x14ac:dyDescent="0.25">
      <c r="A1328" s="15" t="s">
        <v>5152</v>
      </c>
      <c r="B1328" s="15" t="s">
        <v>1608</v>
      </c>
      <c r="C1328" s="15">
        <v>3</v>
      </c>
      <c r="D1328" s="15" t="s">
        <v>5160</v>
      </c>
      <c r="E1328" s="94">
        <v>200000384</v>
      </c>
      <c r="F1328" s="15">
        <v>200000708</v>
      </c>
      <c r="G1328" s="15" t="s">
        <v>5154</v>
      </c>
      <c r="H1328" s="15" t="s">
        <v>5154</v>
      </c>
      <c r="I1328" s="15" t="s">
        <v>5154</v>
      </c>
      <c r="J1328" s="15"/>
      <c r="K1328" s="15">
        <v>92</v>
      </c>
      <c r="L1328" s="15"/>
      <c r="M1328" s="15" t="s">
        <v>5161</v>
      </c>
      <c r="N1328" s="15" t="s">
        <v>5161</v>
      </c>
      <c r="O1328" s="15" t="s">
        <v>5161</v>
      </c>
      <c r="P1328" s="15"/>
      <c r="Q1328" s="15"/>
      <c r="R1328" s="15"/>
      <c r="S1328" s="15"/>
      <c r="T1328" s="38"/>
      <c r="U1328" s="95"/>
      <c r="V1328" s="95"/>
      <c r="W1328" s="95"/>
      <c r="X1328" s="95"/>
      <c r="Y1328" s="95"/>
      <c r="Z1328" s="15"/>
      <c r="AA1328" s="15"/>
      <c r="AB1328" s="39">
        <f t="shared" si="102"/>
        <v>10</v>
      </c>
      <c r="AC1328" s="39">
        <f t="shared" si="103"/>
        <v>3</v>
      </c>
      <c r="AD1328" s="96" t="s">
        <v>5162</v>
      </c>
      <c r="AE1328" s="15" t="str">
        <f t="shared" si="105"/>
        <v>(Gas)</v>
      </c>
      <c r="AF1328" s="39"/>
      <c r="AG1328" s="39" t="s">
        <v>1560</v>
      </c>
      <c r="AH1328" s="39" t="s">
        <v>1561</v>
      </c>
      <c r="AI1328" s="39" t="s">
        <v>1561</v>
      </c>
      <c r="AJ1328" s="39" t="s">
        <v>1613</v>
      </c>
      <c r="AK1328" s="39" t="s">
        <v>1613</v>
      </c>
      <c r="AL1328" s="15"/>
      <c r="AM1328" s="15" t="s">
        <v>5160</v>
      </c>
      <c r="AN1328" s="15"/>
      <c r="AO1328" s="39"/>
      <c r="AP1328" s="89">
        <f t="shared" si="104"/>
        <v>3</v>
      </c>
      <c r="AQ1328" s="13" t="str">
        <f t="shared" si="106"/>
        <v>Soort nutsGas</v>
      </c>
    </row>
    <row r="1329" spans="1:43" x14ac:dyDescent="0.25">
      <c r="A1329" s="15" t="s">
        <v>5152</v>
      </c>
      <c r="B1329" s="15" t="s">
        <v>1608</v>
      </c>
      <c r="C1329" s="15">
        <v>4</v>
      </c>
      <c r="D1329" s="15" t="s">
        <v>2287</v>
      </c>
      <c r="E1329" s="94">
        <v>200000384</v>
      </c>
      <c r="F1329" s="15">
        <v>200001515</v>
      </c>
      <c r="G1329" s="15" t="s">
        <v>5154</v>
      </c>
      <c r="H1329" s="15" t="s">
        <v>5154</v>
      </c>
      <c r="I1329" s="15" t="s">
        <v>5154</v>
      </c>
      <c r="J1329" s="15"/>
      <c r="K1329" s="15">
        <v>92</v>
      </c>
      <c r="L1329" s="15"/>
      <c r="M1329" s="15" t="s">
        <v>5163</v>
      </c>
      <c r="N1329" s="15" t="s">
        <v>5163</v>
      </c>
      <c r="O1329" s="15" t="s">
        <v>5163</v>
      </c>
      <c r="P1329" s="15"/>
      <c r="Q1329" s="15"/>
      <c r="R1329" s="15"/>
      <c r="S1329" s="15"/>
      <c r="T1329" s="38"/>
      <c r="U1329" s="95"/>
      <c r="V1329" s="95"/>
      <c r="W1329" s="95"/>
      <c r="X1329" s="95"/>
      <c r="Y1329" s="95"/>
      <c r="Z1329" s="15"/>
      <c r="AA1329" s="15"/>
      <c r="AB1329" s="39">
        <f t="shared" si="102"/>
        <v>10</v>
      </c>
      <c r="AC1329" s="39">
        <f t="shared" si="103"/>
        <v>20</v>
      </c>
      <c r="AD1329" s="96" t="s">
        <v>5164</v>
      </c>
      <c r="AE1329" s="15" t="str">
        <f t="shared" si="105"/>
        <v>(Openbare verlichting)</v>
      </c>
      <c r="AF1329" s="39"/>
      <c r="AG1329" s="39" t="s">
        <v>1560</v>
      </c>
      <c r="AH1329" s="39" t="s">
        <v>1561</v>
      </c>
      <c r="AI1329" s="39" t="s">
        <v>1561</v>
      </c>
      <c r="AJ1329" s="39" t="s">
        <v>1613</v>
      </c>
      <c r="AK1329" s="39" t="s">
        <v>1613</v>
      </c>
      <c r="AL1329" s="15"/>
      <c r="AM1329" s="15" t="s">
        <v>2287</v>
      </c>
      <c r="AN1329" s="15"/>
      <c r="AO1329" s="39"/>
      <c r="AP1329" s="89">
        <f t="shared" si="104"/>
        <v>20</v>
      </c>
      <c r="AQ1329" s="13" t="str">
        <f t="shared" si="106"/>
        <v>Soort nutsOpenbare verlichting</v>
      </c>
    </row>
    <row r="1330" spans="1:43" x14ac:dyDescent="0.25">
      <c r="A1330" s="15" t="s">
        <v>5152</v>
      </c>
      <c r="B1330" s="15" t="s">
        <v>1608</v>
      </c>
      <c r="C1330" s="15">
        <v>5</v>
      </c>
      <c r="D1330" s="15" t="s">
        <v>5165</v>
      </c>
      <c r="E1330" s="94">
        <v>200000384</v>
      </c>
      <c r="F1330" s="15">
        <v>200000709</v>
      </c>
      <c r="G1330" s="15" t="s">
        <v>5154</v>
      </c>
      <c r="H1330" s="15" t="s">
        <v>5154</v>
      </c>
      <c r="I1330" s="15" t="s">
        <v>5154</v>
      </c>
      <c r="J1330" s="15"/>
      <c r="K1330" s="15">
        <v>92</v>
      </c>
      <c r="L1330" s="15"/>
      <c r="M1330" s="15" t="s">
        <v>5166</v>
      </c>
      <c r="N1330" s="15" t="s">
        <v>5166</v>
      </c>
      <c r="O1330" s="15" t="s">
        <v>5166</v>
      </c>
      <c r="P1330" s="15"/>
      <c r="Q1330" s="15"/>
      <c r="R1330" s="15"/>
      <c r="S1330" s="15"/>
      <c r="T1330" s="38"/>
      <c r="U1330" s="95"/>
      <c r="V1330" s="95"/>
      <c r="W1330" s="95"/>
      <c r="X1330" s="95"/>
      <c r="Y1330" s="95"/>
      <c r="Z1330" s="15"/>
      <c r="AA1330" s="15"/>
      <c r="AB1330" s="39">
        <f t="shared" si="102"/>
        <v>10</v>
      </c>
      <c r="AC1330" s="39">
        <f t="shared" si="103"/>
        <v>9</v>
      </c>
      <c r="AD1330" s="96" t="s">
        <v>5167</v>
      </c>
      <c r="AE1330" s="15" t="str">
        <f t="shared" si="105"/>
        <v>(Riolering)</v>
      </c>
      <c r="AF1330" s="39"/>
      <c r="AG1330" s="39" t="s">
        <v>1560</v>
      </c>
      <c r="AH1330" s="39" t="s">
        <v>1561</v>
      </c>
      <c r="AI1330" s="39" t="s">
        <v>1561</v>
      </c>
      <c r="AJ1330" s="39" t="s">
        <v>1613</v>
      </c>
      <c r="AK1330" s="39" t="s">
        <v>1613</v>
      </c>
      <c r="AL1330" s="15"/>
      <c r="AM1330" s="15" t="s">
        <v>5165</v>
      </c>
      <c r="AN1330" s="15"/>
      <c r="AO1330" s="39"/>
      <c r="AP1330" s="89">
        <f t="shared" si="104"/>
        <v>9</v>
      </c>
      <c r="AQ1330" s="13" t="str">
        <f t="shared" si="106"/>
        <v>Soort nutsRiolering</v>
      </c>
    </row>
    <row r="1331" spans="1:43" x14ac:dyDescent="0.25">
      <c r="A1331" s="15" t="s">
        <v>5152</v>
      </c>
      <c r="B1331" s="15" t="s">
        <v>1608</v>
      </c>
      <c r="C1331" s="15">
        <v>6</v>
      </c>
      <c r="D1331" s="15" t="s">
        <v>5168</v>
      </c>
      <c r="E1331" s="94">
        <v>200000384</v>
      </c>
      <c r="F1331" s="15">
        <v>200000710</v>
      </c>
      <c r="G1331" s="15" t="s">
        <v>5154</v>
      </c>
      <c r="H1331" s="15" t="s">
        <v>5154</v>
      </c>
      <c r="I1331" s="15" t="s">
        <v>5154</v>
      </c>
      <c r="J1331" s="15"/>
      <c r="K1331" s="15">
        <v>92</v>
      </c>
      <c r="L1331" s="15"/>
      <c r="M1331" s="15" t="s">
        <v>5169</v>
      </c>
      <c r="N1331" s="15" t="s">
        <v>5169</v>
      </c>
      <c r="O1331" s="15" t="s">
        <v>5169</v>
      </c>
      <c r="P1331" s="15"/>
      <c r="Q1331" s="15"/>
      <c r="R1331" s="15"/>
      <c r="S1331" s="15"/>
      <c r="T1331" s="38"/>
      <c r="U1331" s="95"/>
      <c r="V1331" s="95"/>
      <c r="W1331" s="95"/>
      <c r="X1331" s="95"/>
      <c r="Y1331" s="95"/>
      <c r="Z1331" s="15"/>
      <c r="AA1331" s="15"/>
      <c r="AB1331" s="39">
        <f t="shared" si="102"/>
        <v>10</v>
      </c>
      <c r="AC1331" s="39">
        <f t="shared" si="103"/>
        <v>15</v>
      </c>
      <c r="AD1331" s="96" t="s">
        <v>5170</v>
      </c>
      <c r="AE1331" s="15" t="str">
        <f t="shared" si="105"/>
        <v>(Stadsverwarming)</v>
      </c>
      <c r="AF1331" s="39"/>
      <c r="AG1331" s="39" t="s">
        <v>1560</v>
      </c>
      <c r="AH1331" s="39" t="s">
        <v>1561</v>
      </c>
      <c r="AI1331" s="39" t="s">
        <v>1561</v>
      </c>
      <c r="AJ1331" s="39" t="s">
        <v>1613</v>
      </c>
      <c r="AK1331" s="39" t="s">
        <v>1613</v>
      </c>
      <c r="AL1331" s="15"/>
      <c r="AM1331" s="15" t="s">
        <v>5168</v>
      </c>
      <c r="AN1331" s="15"/>
      <c r="AO1331" s="39"/>
      <c r="AP1331" s="89">
        <f t="shared" si="104"/>
        <v>15</v>
      </c>
      <c r="AQ1331" s="13" t="str">
        <f t="shared" si="106"/>
        <v>Soort nutsStadsverwarming</v>
      </c>
    </row>
    <row r="1332" spans="1:43" x14ac:dyDescent="0.25">
      <c r="A1332" s="15" t="s">
        <v>5152</v>
      </c>
      <c r="B1332" s="15" t="s">
        <v>1608</v>
      </c>
      <c r="C1332" s="15">
        <v>7</v>
      </c>
      <c r="D1332" s="15" t="s">
        <v>5171</v>
      </c>
      <c r="E1332" s="94">
        <v>200000384</v>
      </c>
      <c r="F1332" s="15">
        <v>200000711</v>
      </c>
      <c r="G1332" s="15" t="s">
        <v>5154</v>
      </c>
      <c r="H1332" s="15" t="s">
        <v>5154</v>
      </c>
      <c r="I1332" s="15" t="s">
        <v>5154</v>
      </c>
      <c r="J1332" s="15"/>
      <c r="K1332" s="15">
        <v>92</v>
      </c>
      <c r="L1332" s="15"/>
      <c r="M1332" s="15" t="s">
        <v>5172</v>
      </c>
      <c r="N1332" s="15" t="s">
        <v>5172</v>
      </c>
      <c r="O1332" s="15" t="s">
        <v>5172</v>
      </c>
      <c r="P1332" s="15"/>
      <c r="Q1332" s="15"/>
      <c r="R1332" s="15"/>
      <c r="S1332" s="15"/>
      <c r="T1332" s="38"/>
      <c r="U1332" s="95"/>
      <c r="V1332" s="95"/>
      <c r="W1332" s="95"/>
      <c r="X1332" s="95"/>
      <c r="Y1332" s="95"/>
      <c r="Z1332" s="15"/>
      <c r="AA1332" s="15"/>
      <c r="AB1332" s="39">
        <f t="shared" si="102"/>
        <v>10</v>
      </c>
      <c r="AC1332" s="39">
        <f t="shared" si="103"/>
        <v>9</v>
      </c>
      <c r="AD1332" s="96" t="s">
        <v>5173</v>
      </c>
      <c r="AE1332" s="15" t="str">
        <f t="shared" si="105"/>
        <v>(Telefonie)</v>
      </c>
      <c r="AF1332" s="39"/>
      <c r="AG1332" s="39" t="s">
        <v>1560</v>
      </c>
      <c r="AH1332" s="39" t="s">
        <v>1561</v>
      </c>
      <c r="AI1332" s="39" t="s">
        <v>1561</v>
      </c>
      <c r="AJ1332" s="39" t="s">
        <v>1613</v>
      </c>
      <c r="AK1332" s="39" t="s">
        <v>1613</v>
      </c>
      <c r="AL1332" s="15"/>
      <c r="AM1332" s="15" t="s">
        <v>5171</v>
      </c>
      <c r="AN1332" s="15"/>
      <c r="AO1332" s="39"/>
      <c r="AP1332" s="89">
        <f t="shared" si="104"/>
        <v>9</v>
      </c>
      <c r="AQ1332" s="13" t="str">
        <f t="shared" si="106"/>
        <v>Soort nutsTelefonie</v>
      </c>
    </row>
    <row r="1333" spans="1:43" x14ac:dyDescent="0.25">
      <c r="A1333" s="15" t="s">
        <v>5174</v>
      </c>
      <c r="B1333" s="15" t="s">
        <v>1628</v>
      </c>
      <c r="C1333" s="15">
        <v>1</v>
      </c>
      <c r="D1333" s="15" t="s">
        <v>2195</v>
      </c>
      <c r="E1333" s="94">
        <v>200009489</v>
      </c>
      <c r="F1333" s="15">
        <v>200032871</v>
      </c>
      <c r="G1333" s="47" t="s">
        <v>5175</v>
      </c>
      <c r="H1333" s="47" t="s">
        <v>5175</v>
      </c>
      <c r="I1333" s="47" t="s">
        <v>5175</v>
      </c>
      <c r="J1333" s="15"/>
      <c r="K1333" s="15"/>
      <c r="L1333" s="15">
        <v>1</v>
      </c>
      <c r="M1333" s="47" t="s">
        <v>5176</v>
      </c>
      <c r="N1333" s="47" t="s">
        <v>5176</v>
      </c>
      <c r="O1333" s="47" t="s">
        <v>5176</v>
      </c>
      <c r="P1333" s="15"/>
      <c r="Q1333" s="15"/>
      <c r="R1333" s="15"/>
      <c r="S1333" s="15" t="s">
        <v>187</v>
      </c>
      <c r="T1333" s="38">
        <v>8</v>
      </c>
      <c r="U1333" s="95"/>
      <c r="V1333" s="95"/>
      <c r="W1333" s="95"/>
      <c r="X1333" s="95"/>
      <c r="Y1333" s="95"/>
      <c r="Z1333" s="15"/>
      <c r="AA1333" s="15"/>
      <c r="AB1333" s="39">
        <f t="shared" si="102"/>
        <v>14</v>
      </c>
      <c r="AC1333" s="39">
        <f t="shared" si="103"/>
        <v>8</v>
      </c>
      <c r="AD1333" s="96" t="s">
        <v>5177</v>
      </c>
      <c r="AE1333" s="15" t="str">
        <f t="shared" si="105"/>
        <v>(Oefening)</v>
      </c>
      <c r="AF1333" s="39"/>
      <c r="AG1333" s="39" t="s">
        <v>1698</v>
      </c>
      <c r="AH1333" s="39" t="s">
        <v>1561</v>
      </c>
      <c r="AI1333" s="39" t="s">
        <v>1561</v>
      </c>
      <c r="AJ1333" s="39" t="s">
        <v>1613</v>
      </c>
      <c r="AK1333" s="39" t="s">
        <v>1613</v>
      </c>
      <c r="AL1333" s="15"/>
      <c r="AM1333" s="15" t="s">
        <v>155</v>
      </c>
      <c r="AN1333" s="15"/>
      <c r="AO1333" s="39"/>
      <c r="AP1333" s="89">
        <f t="shared" si="104"/>
        <v>8</v>
      </c>
      <c r="AQ1333" s="13" t="str">
        <f t="shared" si="106"/>
        <v>Soort oefeningAlgemeen</v>
      </c>
    </row>
    <row r="1334" spans="1:43" x14ac:dyDescent="0.25">
      <c r="A1334" s="15" t="s">
        <v>5174</v>
      </c>
      <c r="B1334" s="15" t="s">
        <v>1628</v>
      </c>
      <c r="C1334" s="15">
        <v>2</v>
      </c>
      <c r="D1334" s="15" t="s">
        <v>5178</v>
      </c>
      <c r="E1334" s="94">
        <v>200009489</v>
      </c>
      <c r="F1334" s="15">
        <v>200035943</v>
      </c>
      <c r="G1334" s="47" t="s">
        <v>5175</v>
      </c>
      <c r="H1334" s="47" t="s">
        <v>5175</v>
      </c>
      <c r="I1334" s="47" t="s">
        <v>5175</v>
      </c>
      <c r="J1334" s="15"/>
      <c r="K1334" s="15"/>
      <c r="L1334" s="15">
        <v>1</v>
      </c>
      <c r="M1334" s="47" t="s">
        <v>5179</v>
      </c>
      <c r="N1334" s="47" t="s">
        <v>5179</v>
      </c>
      <c r="O1334" s="47" t="s">
        <v>5179</v>
      </c>
      <c r="P1334" s="15"/>
      <c r="Q1334" s="15"/>
      <c r="R1334" s="15"/>
      <c r="S1334" s="15" t="s">
        <v>187</v>
      </c>
      <c r="T1334" s="38">
        <v>8</v>
      </c>
      <c r="U1334" s="95"/>
      <c r="V1334" s="95"/>
      <c r="W1334" s="95"/>
      <c r="X1334" s="95"/>
      <c r="Y1334" s="95"/>
      <c r="Z1334" s="15"/>
      <c r="AA1334" s="15"/>
      <c r="AB1334" s="39">
        <f t="shared" si="102"/>
        <v>14</v>
      </c>
      <c r="AC1334" s="39">
        <f t="shared" si="103"/>
        <v>4</v>
      </c>
      <c r="AD1334" s="96" t="s">
        <v>5180</v>
      </c>
      <c r="AE1334" s="15" t="str">
        <f t="shared" si="105"/>
        <v>(Oefening)</v>
      </c>
      <c r="AF1334" s="39"/>
      <c r="AG1334" s="39" t="s">
        <v>1698</v>
      </c>
      <c r="AH1334" s="39" t="s">
        <v>1561</v>
      </c>
      <c r="AI1334" s="39" t="s">
        <v>1561</v>
      </c>
      <c r="AJ1334" s="39" t="s">
        <v>1613</v>
      </c>
      <c r="AK1334" s="39" t="s">
        <v>1613</v>
      </c>
      <c r="AL1334" s="15"/>
      <c r="AM1334" s="15" t="s">
        <v>155</v>
      </c>
      <c r="AN1334" s="15"/>
      <c r="AO1334" s="39"/>
      <c r="AP1334" s="89">
        <f t="shared" si="104"/>
        <v>8</v>
      </c>
      <c r="AQ1334" s="13" t="str">
        <f t="shared" si="106"/>
        <v>Soort oefeningCTER</v>
      </c>
    </row>
    <row r="1335" spans="1:43" x14ac:dyDescent="0.25">
      <c r="A1335" s="15" t="s">
        <v>5174</v>
      </c>
      <c r="B1335" s="15" t="s">
        <v>1628</v>
      </c>
      <c r="C1335" s="15">
        <v>3</v>
      </c>
      <c r="D1335" s="15" t="s">
        <v>5181</v>
      </c>
      <c r="E1335" s="94">
        <v>200009489</v>
      </c>
      <c r="F1335" s="15">
        <v>200009490</v>
      </c>
      <c r="G1335" s="47" t="s">
        <v>5175</v>
      </c>
      <c r="H1335" s="47" t="s">
        <v>5175</v>
      </c>
      <c r="I1335" s="47" t="s">
        <v>5175</v>
      </c>
      <c r="J1335" s="15"/>
      <c r="K1335" s="15"/>
      <c r="L1335" s="15">
        <v>1</v>
      </c>
      <c r="M1335" s="47" t="s">
        <v>5182</v>
      </c>
      <c r="N1335" s="47" t="s">
        <v>5182</v>
      </c>
      <c r="O1335" s="47" t="s">
        <v>5182</v>
      </c>
      <c r="P1335" s="15"/>
      <c r="Q1335" s="15"/>
      <c r="R1335" s="15"/>
      <c r="S1335" s="15" t="s">
        <v>187</v>
      </c>
      <c r="T1335" s="38">
        <v>8</v>
      </c>
      <c r="U1335" s="95"/>
      <c r="V1335" s="95"/>
      <c r="W1335" s="95"/>
      <c r="X1335" s="95"/>
      <c r="Y1335" s="95"/>
      <c r="Z1335" s="15"/>
      <c r="AA1335" s="15"/>
      <c r="AB1335" s="39">
        <f t="shared" si="102"/>
        <v>14</v>
      </c>
      <c r="AC1335" s="39">
        <f t="shared" si="103"/>
        <v>6</v>
      </c>
      <c r="AD1335" s="96" t="s">
        <v>5183</v>
      </c>
      <c r="AE1335" s="15" t="str">
        <f t="shared" si="105"/>
        <v>(Duikoefening)</v>
      </c>
      <c r="AF1335" s="39"/>
      <c r="AG1335" s="39" t="s">
        <v>1698</v>
      </c>
      <c r="AH1335" s="39" t="s">
        <v>1561</v>
      </c>
      <c r="AI1335" s="39" t="s">
        <v>1561</v>
      </c>
      <c r="AJ1335" s="39" t="s">
        <v>1613</v>
      </c>
      <c r="AK1335" s="39" t="s">
        <v>1613</v>
      </c>
      <c r="AL1335" s="15"/>
      <c r="AM1335" s="15" t="s">
        <v>5184</v>
      </c>
      <c r="AN1335" s="15"/>
      <c r="AO1335" s="39"/>
      <c r="AP1335" s="89">
        <f t="shared" si="104"/>
        <v>12</v>
      </c>
      <c r="AQ1335" s="13" t="str">
        <f t="shared" si="106"/>
        <v>Soort oefeningDuiken</v>
      </c>
    </row>
    <row r="1336" spans="1:43" x14ac:dyDescent="0.25">
      <c r="A1336" s="15" t="s">
        <v>5174</v>
      </c>
      <c r="B1336" s="15" t="s">
        <v>1628</v>
      </c>
      <c r="C1336" s="15">
        <v>4</v>
      </c>
      <c r="D1336" s="15" t="s">
        <v>5185</v>
      </c>
      <c r="E1336" s="94">
        <v>200009489</v>
      </c>
      <c r="F1336" s="15">
        <v>200009491</v>
      </c>
      <c r="G1336" s="47" t="s">
        <v>5175</v>
      </c>
      <c r="H1336" s="47" t="s">
        <v>5175</v>
      </c>
      <c r="I1336" s="47" t="s">
        <v>5175</v>
      </c>
      <c r="J1336" s="15"/>
      <c r="K1336" s="15"/>
      <c r="L1336" s="15">
        <v>1</v>
      </c>
      <c r="M1336" s="47" t="s">
        <v>5186</v>
      </c>
      <c r="N1336" s="47" t="s">
        <v>5186</v>
      </c>
      <c r="O1336" s="47" t="s">
        <v>5186</v>
      </c>
      <c r="P1336" s="15"/>
      <c r="Q1336" s="15"/>
      <c r="R1336" s="15"/>
      <c r="S1336" s="15" t="s">
        <v>187</v>
      </c>
      <c r="T1336" s="38">
        <v>8</v>
      </c>
      <c r="U1336" s="95"/>
      <c r="V1336" s="95"/>
      <c r="W1336" s="95"/>
      <c r="X1336" s="95"/>
      <c r="Y1336" s="95"/>
      <c r="Z1336" s="15"/>
      <c r="AA1336" s="15"/>
      <c r="AB1336" s="39">
        <f t="shared" si="102"/>
        <v>14</v>
      </c>
      <c r="AC1336" s="39">
        <f t="shared" si="103"/>
        <v>8</v>
      </c>
      <c r="AD1336" s="96" t="s">
        <v>5187</v>
      </c>
      <c r="AE1336" s="15" t="str">
        <f t="shared" si="105"/>
        <v>(Oefening)</v>
      </c>
      <c r="AF1336" s="39"/>
      <c r="AG1336" s="39" t="s">
        <v>1698</v>
      </c>
      <c r="AH1336" s="39" t="s">
        <v>1561</v>
      </c>
      <c r="AI1336" s="39" t="s">
        <v>1561</v>
      </c>
      <c r="AJ1336" s="39" t="s">
        <v>1613</v>
      </c>
      <c r="AK1336" s="39" t="s">
        <v>1613</v>
      </c>
      <c r="AL1336" s="15"/>
      <c r="AM1336" s="15" t="s">
        <v>155</v>
      </c>
      <c r="AN1336" s="15"/>
      <c r="AO1336" s="39"/>
      <c r="AP1336" s="89">
        <f t="shared" si="104"/>
        <v>8</v>
      </c>
      <c r="AQ1336" s="13" t="str">
        <f t="shared" si="106"/>
        <v>Soort oefeningMet rook</v>
      </c>
    </row>
    <row r="1337" spans="1:43" x14ac:dyDescent="0.25">
      <c r="A1337" s="15" t="s">
        <v>5174</v>
      </c>
      <c r="B1337" s="15" t="s">
        <v>1628</v>
      </c>
      <c r="C1337" s="15">
        <v>5</v>
      </c>
      <c r="D1337" s="15" t="s">
        <v>5188</v>
      </c>
      <c r="E1337" s="94">
        <v>200009489</v>
      </c>
      <c r="F1337" s="15">
        <v>200033172</v>
      </c>
      <c r="G1337" s="47" t="s">
        <v>5175</v>
      </c>
      <c r="H1337" s="47" t="s">
        <v>5175</v>
      </c>
      <c r="I1337" s="47" t="s">
        <v>5175</v>
      </c>
      <c r="J1337" s="15"/>
      <c r="K1337" s="15"/>
      <c r="L1337" s="15">
        <v>1</v>
      </c>
      <c r="M1337" s="47" t="s">
        <v>5189</v>
      </c>
      <c r="N1337" s="47" t="s">
        <v>5189</v>
      </c>
      <c r="O1337" s="47" t="s">
        <v>5189</v>
      </c>
      <c r="P1337" s="15"/>
      <c r="Q1337" s="15"/>
      <c r="R1337" s="15"/>
      <c r="S1337" s="15" t="s">
        <v>187</v>
      </c>
      <c r="T1337" s="38">
        <v>8</v>
      </c>
      <c r="U1337" s="95"/>
      <c r="V1337" s="95"/>
      <c r="W1337" s="95"/>
      <c r="X1337" s="95"/>
      <c r="Y1337" s="95"/>
      <c r="Z1337" s="15"/>
      <c r="AA1337" s="15"/>
      <c r="AB1337" s="39">
        <f t="shared" si="102"/>
        <v>14</v>
      </c>
      <c r="AC1337" s="39">
        <f t="shared" si="103"/>
        <v>16</v>
      </c>
      <c r="AD1337" s="96" t="s">
        <v>5190</v>
      </c>
      <c r="AE1337" s="15" t="str">
        <f t="shared" si="105"/>
        <v>(Oefenrit)</v>
      </c>
      <c r="AF1337" s="39"/>
      <c r="AG1337" s="39" t="s">
        <v>1698</v>
      </c>
      <c r="AH1337" s="39" t="s">
        <v>1561</v>
      </c>
      <c r="AI1337" s="39" t="s">
        <v>1561</v>
      </c>
      <c r="AJ1337" s="39" t="s">
        <v>1613</v>
      </c>
      <c r="AK1337" s="39" t="s">
        <v>1613</v>
      </c>
      <c r="AL1337" s="15"/>
      <c r="AM1337" s="15" t="s">
        <v>5191</v>
      </c>
      <c r="AN1337" s="15"/>
      <c r="AO1337" s="39"/>
      <c r="AP1337" s="89">
        <f t="shared" si="104"/>
        <v>8</v>
      </c>
      <c r="AQ1337" s="13" t="str">
        <f t="shared" si="106"/>
        <v>Soort oefeningOefenrit Opt Gel</v>
      </c>
    </row>
    <row r="1338" spans="1:43" x14ac:dyDescent="0.25">
      <c r="A1338" s="15" t="s">
        <v>5174</v>
      </c>
      <c r="B1338" s="15" t="s">
        <v>1628</v>
      </c>
      <c r="C1338" s="15">
        <v>6</v>
      </c>
      <c r="D1338" s="15" t="s">
        <v>5192</v>
      </c>
      <c r="E1338" s="94">
        <v>200009489</v>
      </c>
      <c r="F1338" s="15">
        <v>200009492</v>
      </c>
      <c r="G1338" s="47" t="s">
        <v>5175</v>
      </c>
      <c r="H1338" s="47" t="s">
        <v>5175</v>
      </c>
      <c r="I1338" s="47" t="s">
        <v>5175</v>
      </c>
      <c r="J1338" s="15"/>
      <c r="K1338" s="15"/>
      <c r="L1338" s="15">
        <v>1</v>
      </c>
      <c r="M1338" s="47" t="s">
        <v>5193</v>
      </c>
      <c r="N1338" s="47" t="s">
        <v>5193</v>
      </c>
      <c r="O1338" s="47" t="s">
        <v>5193</v>
      </c>
      <c r="P1338" s="15"/>
      <c r="Q1338" s="15"/>
      <c r="R1338" s="15"/>
      <c r="S1338" s="15" t="s">
        <v>187</v>
      </c>
      <c r="T1338" s="38">
        <v>8</v>
      </c>
      <c r="U1338" s="95"/>
      <c r="V1338" s="95"/>
      <c r="W1338" s="95"/>
      <c r="X1338" s="95"/>
      <c r="Y1338" s="95"/>
      <c r="Z1338" s="15"/>
      <c r="AA1338" s="15"/>
      <c r="AB1338" s="39">
        <f t="shared" si="102"/>
        <v>14</v>
      </c>
      <c r="AC1338" s="39">
        <f t="shared" si="103"/>
        <v>10</v>
      </c>
      <c r="AD1338" s="96" t="s">
        <v>5194</v>
      </c>
      <c r="AE1338" s="15" t="str">
        <f t="shared" si="105"/>
        <v>(Ontruimingsoefening)</v>
      </c>
      <c r="AF1338" s="39"/>
      <c r="AG1338" s="39" t="s">
        <v>1698</v>
      </c>
      <c r="AH1338" s="39" t="s">
        <v>1561</v>
      </c>
      <c r="AI1338" s="39" t="s">
        <v>1561</v>
      </c>
      <c r="AJ1338" s="39" t="s">
        <v>1613</v>
      </c>
      <c r="AK1338" s="39" t="s">
        <v>1613</v>
      </c>
      <c r="AL1338" s="15"/>
      <c r="AM1338" s="99" t="s">
        <v>12133</v>
      </c>
      <c r="AN1338" s="15"/>
      <c r="AO1338" s="39"/>
      <c r="AP1338" s="89">
        <f t="shared" si="104"/>
        <v>19</v>
      </c>
      <c r="AQ1338" s="13" t="str">
        <f t="shared" si="106"/>
        <v>Soort oefeningOntruiming</v>
      </c>
    </row>
    <row r="1339" spans="1:43" x14ac:dyDescent="0.25">
      <c r="A1339" s="1" t="s">
        <v>5174</v>
      </c>
      <c r="B1339" s="1" t="s">
        <v>1628</v>
      </c>
      <c r="C1339" s="1">
        <v>7</v>
      </c>
      <c r="D1339" s="1" t="s">
        <v>12693</v>
      </c>
      <c r="E1339" s="109"/>
      <c r="F1339" s="1"/>
      <c r="G1339" s="127" t="s">
        <v>5175</v>
      </c>
      <c r="H1339" s="127" t="s">
        <v>5175</v>
      </c>
      <c r="I1339" s="127" t="s">
        <v>5175</v>
      </c>
      <c r="J1339" s="1"/>
      <c r="K1339" s="1"/>
      <c r="L1339" s="1">
        <v>1</v>
      </c>
      <c r="M1339" s="127" t="s">
        <v>12694</v>
      </c>
      <c r="N1339" s="127" t="s">
        <v>12694</v>
      </c>
      <c r="O1339" s="127" t="s">
        <v>12694</v>
      </c>
      <c r="P1339" s="1"/>
      <c r="Q1339" s="1"/>
      <c r="R1339" s="1"/>
      <c r="S1339" s="1" t="s">
        <v>187</v>
      </c>
      <c r="T1339" s="110">
        <v>8</v>
      </c>
      <c r="U1339" s="111"/>
      <c r="V1339" s="111" t="s">
        <v>12695</v>
      </c>
      <c r="W1339" s="111"/>
      <c r="X1339" s="111"/>
      <c r="Y1339" s="111"/>
      <c r="Z1339" s="1"/>
      <c r="AA1339" s="1"/>
      <c r="AB1339" s="39">
        <f t="shared" si="102"/>
        <v>14</v>
      </c>
      <c r="AC1339" s="97">
        <f t="shared" si="103"/>
        <v>12</v>
      </c>
      <c r="AD1339" s="112" t="s">
        <v>12696</v>
      </c>
      <c r="AE1339" s="1" t="str">
        <f t="shared" si="105"/>
        <v>(Oefening)</v>
      </c>
      <c r="AF1339" s="97"/>
      <c r="AG1339" s="97" t="s">
        <v>1698</v>
      </c>
      <c r="AH1339" s="97" t="s">
        <v>1561</v>
      </c>
      <c r="AI1339" s="97" t="s">
        <v>1561</v>
      </c>
      <c r="AJ1339" s="97" t="s">
        <v>1613</v>
      </c>
      <c r="AK1339" s="97" t="s">
        <v>1613</v>
      </c>
      <c r="AL1339" s="1"/>
      <c r="AM1339" s="128" t="s">
        <v>155</v>
      </c>
      <c r="AN1339" s="1"/>
      <c r="AO1339" s="97" t="s">
        <v>12198</v>
      </c>
      <c r="AP1339" s="89">
        <f t="shared" si="104"/>
        <v>8</v>
      </c>
      <c r="AQ1339" s="13" t="str">
        <f t="shared" si="106"/>
        <v>Soort oefeningVaartraining</v>
      </c>
    </row>
    <row r="1340" spans="1:43" x14ac:dyDescent="0.25">
      <c r="A1340" s="15" t="s">
        <v>5195</v>
      </c>
      <c r="B1340" s="15" t="s">
        <v>1628</v>
      </c>
      <c r="C1340" s="15">
        <v>1</v>
      </c>
      <c r="D1340" s="15" t="s">
        <v>5196</v>
      </c>
      <c r="E1340" s="94">
        <v>200005133</v>
      </c>
      <c r="F1340" s="15">
        <v>200005134</v>
      </c>
      <c r="G1340" s="15" t="s">
        <v>5197</v>
      </c>
      <c r="H1340" s="15" t="s">
        <v>5197</v>
      </c>
      <c r="I1340" s="15" t="s">
        <v>5197</v>
      </c>
      <c r="J1340" s="15"/>
      <c r="K1340" s="15">
        <v>49</v>
      </c>
      <c r="L1340" s="15">
        <v>57</v>
      </c>
      <c r="M1340" s="15" t="s">
        <v>5198</v>
      </c>
      <c r="N1340" s="15" t="s">
        <v>5198</v>
      </c>
      <c r="O1340" s="15" t="s">
        <v>5198</v>
      </c>
      <c r="P1340" s="15"/>
      <c r="Q1340" s="15"/>
      <c r="R1340" s="15"/>
      <c r="S1340" s="15"/>
      <c r="T1340" s="38"/>
      <c r="U1340" s="95"/>
      <c r="V1340" s="95"/>
      <c r="W1340" s="95"/>
      <c r="X1340" s="95"/>
      <c r="Y1340" s="95"/>
      <c r="Z1340" s="15"/>
      <c r="AA1340" s="15"/>
      <c r="AB1340" s="39">
        <f t="shared" si="102"/>
        <v>13</v>
      </c>
      <c r="AC1340" s="39">
        <f t="shared" si="103"/>
        <v>12</v>
      </c>
      <c r="AD1340" s="96" t="s">
        <v>5199</v>
      </c>
      <c r="AE1340" s="15" t="str">
        <f t="shared" si="105"/>
        <v/>
      </c>
      <c r="AF1340" s="39"/>
      <c r="AG1340" s="39" t="s">
        <v>1560</v>
      </c>
      <c r="AH1340" s="39" t="s">
        <v>1561</v>
      </c>
      <c r="AI1340" s="39" t="s">
        <v>1561</v>
      </c>
      <c r="AJ1340" s="39" t="s">
        <v>1561</v>
      </c>
      <c r="AK1340" s="39" t="s">
        <v>1561</v>
      </c>
      <c r="AL1340" s="15"/>
      <c r="AM1340" s="15"/>
      <c r="AN1340" s="15"/>
      <c r="AO1340" s="39"/>
      <c r="AP1340" s="89">
        <f t="shared" si="104"/>
        <v>0</v>
      </c>
      <c r="AQ1340" s="13" t="str">
        <f t="shared" si="106"/>
        <v>Soort ongevalElektrocutie</v>
      </c>
    </row>
    <row r="1341" spans="1:43" x14ac:dyDescent="0.25">
      <c r="A1341" s="15" t="s">
        <v>5195</v>
      </c>
      <c r="B1341" s="15" t="s">
        <v>1628</v>
      </c>
      <c r="C1341" s="15">
        <v>2</v>
      </c>
      <c r="D1341" s="15" t="s">
        <v>5200</v>
      </c>
      <c r="E1341" s="94">
        <v>200005133</v>
      </c>
      <c r="F1341" s="15">
        <v>200040162</v>
      </c>
      <c r="G1341" s="15" t="s">
        <v>5197</v>
      </c>
      <c r="H1341" s="15" t="s">
        <v>5197</v>
      </c>
      <c r="I1341" s="15" t="s">
        <v>5197</v>
      </c>
      <c r="J1341" s="15"/>
      <c r="K1341" s="15">
        <v>49</v>
      </c>
      <c r="L1341" s="15">
        <v>57</v>
      </c>
      <c r="M1341" s="15" t="s">
        <v>12018</v>
      </c>
      <c r="N1341" s="15" t="s">
        <v>12018</v>
      </c>
      <c r="O1341" s="15" t="s">
        <v>12018</v>
      </c>
      <c r="P1341" s="15"/>
      <c r="Q1341" s="15"/>
      <c r="R1341" s="15"/>
      <c r="S1341" s="15"/>
      <c r="T1341" s="38"/>
      <c r="U1341" s="95"/>
      <c r="V1341" s="95"/>
      <c r="W1341" s="95"/>
      <c r="X1341" s="95"/>
      <c r="Y1341" s="95"/>
      <c r="Z1341" s="15"/>
      <c r="AA1341" s="15"/>
      <c r="AB1341" s="39">
        <f t="shared" si="102"/>
        <v>13</v>
      </c>
      <c r="AC1341" s="39">
        <f t="shared" si="103"/>
        <v>10</v>
      </c>
      <c r="AD1341" s="96" t="s">
        <v>5201</v>
      </c>
      <c r="AE1341" s="15" t="str">
        <f t="shared" si="105"/>
        <v>(Instorting)</v>
      </c>
      <c r="AF1341" s="39"/>
      <c r="AG1341" s="39" t="s">
        <v>1560</v>
      </c>
      <c r="AH1341" s="39" t="s">
        <v>1561</v>
      </c>
      <c r="AI1341" s="39" t="s">
        <v>1561</v>
      </c>
      <c r="AJ1341" s="39" t="s">
        <v>1613</v>
      </c>
      <c r="AK1341" s="39" t="s">
        <v>1613</v>
      </c>
      <c r="AL1341" s="15"/>
      <c r="AM1341" s="15" t="s">
        <v>5200</v>
      </c>
      <c r="AN1341" s="15"/>
      <c r="AO1341" s="39"/>
      <c r="AP1341" s="89">
        <f t="shared" si="104"/>
        <v>10</v>
      </c>
      <c r="AQ1341" s="13" t="str">
        <f t="shared" si="106"/>
        <v>Soort ongevalInstorting</v>
      </c>
    </row>
    <row r="1342" spans="1:43" x14ac:dyDescent="0.25">
      <c r="A1342" s="15" t="s">
        <v>5195</v>
      </c>
      <c r="B1342" s="15" t="s">
        <v>1628</v>
      </c>
      <c r="C1342" s="15">
        <v>3</v>
      </c>
      <c r="D1342" s="15" t="s">
        <v>5202</v>
      </c>
      <c r="E1342" s="94">
        <v>200005133</v>
      </c>
      <c r="F1342" s="15">
        <v>200005136</v>
      </c>
      <c r="G1342" s="15" t="s">
        <v>5197</v>
      </c>
      <c r="H1342" s="15" t="s">
        <v>5197</v>
      </c>
      <c r="I1342" s="15" t="s">
        <v>5197</v>
      </c>
      <c r="J1342" s="15"/>
      <c r="K1342" s="15">
        <v>49</v>
      </c>
      <c r="L1342" s="15">
        <v>57</v>
      </c>
      <c r="M1342" s="15" t="s">
        <v>5203</v>
      </c>
      <c r="N1342" s="15" t="s">
        <v>5203</v>
      </c>
      <c r="O1342" s="15" t="s">
        <v>5203</v>
      </c>
      <c r="P1342" s="15"/>
      <c r="Q1342" s="15"/>
      <c r="R1342" s="15"/>
      <c r="S1342" s="15"/>
      <c r="T1342" s="38"/>
      <c r="U1342" s="95"/>
      <c r="V1342" s="95"/>
      <c r="W1342" s="95"/>
      <c r="X1342" s="95"/>
      <c r="Y1342" s="95"/>
      <c r="Z1342" s="15"/>
      <c r="AA1342" s="15"/>
      <c r="AB1342" s="39">
        <f t="shared" si="102"/>
        <v>13</v>
      </c>
      <c r="AC1342" s="39">
        <f t="shared" si="103"/>
        <v>3</v>
      </c>
      <c r="AD1342" s="96" t="s">
        <v>5204</v>
      </c>
      <c r="AE1342" s="15" t="str">
        <f t="shared" si="105"/>
        <v/>
      </c>
      <c r="AF1342" s="39"/>
      <c r="AG1342" s="39" t="s">
        <v>1560</v>
      </c>
      <c r="AH1342" s="39" t="s">
        <v>1561</v>
      </c>
      <c r="AI1342" s="39" t="s">
        <v>1561</v>
      </c>
      <c r="AJ1342" s="39" t="s">
        <v>1561</v>
      </c>
      <c r="AK1342" s="39" t="s">
        <v>1561</v>
      </c>
      <c r="AL1342" s="15"/>
      <c r="AM1342" s="15"/>
      <c r="AN1342" s="15"/>
      <c r="AO1342" s="39"/>
      <c r="AP1342" s="89">
        <f t="shared" si="104"/>
        <v>0</v>
      </c>
      <c r="AQ1342" s="13" t="str">
        <f t="shared" si="106"/>
        <v>Soort ongevalVal</v>
      </c>
    </row>
    <row r="1343" spans="1:43" x14ac:dyDescent="0.25">
      <c r="A1343" s="15" t="s">
        <v>5195</v>
      </c>
      <c r="B1343" s="15" t="s">
        <v>1628</v>
      </c>
      <c r="C1343" s="15">
        <v>4</v>
      </c>
      <c r="D1343" s="15" t="s">
        <v>5205</v>
      </c>
      <c r="E1343" s="94">
        <v>200005133</v>
      </c>
      <c r="F1343" s="15">
        <v>200040163</v>
      </c>
      <c r="G1343" s="15" t="s">
        <v>5197</v>
      </c>
      <c r="H1343" s="15" t="s">
        <v>5197</v>
      </c>
      <c r="I1343" s="15" t="s">
        <v>5197</v>
      </c>
      <c r="J1343" s="15"/>
      <c r="K1343" s="15">
        <v>49</v>
      </c>
      <c r="L1343" s="15">
        <v>57</v>
      </c>
      <c r="M1343" s="15" t="s">
        <v>12019</v>
      </c>
      <c r="N1343" s="15" t="s">
        <v>12019</v>
      </c>
      <c r="O1343" s="15" t="s">
        <v>12019</v>
      </c>
      <c r="P1343" s="15"/>
      <c r="Q1343" s="15"/>
      <c r="R1343" s="15"/>
      <c r="S1343" s="15"/>
      <c r="T1343" s="38"/>
      <c r="U1343" s="95"/>
      <c r="V1343" s="95"/>
      <c r="W1343" s="95"/>
      <c r="X1343" s="95"/>
      <c r="Y1343" s="95"/>
      <c r="Z1343" s="15"/>
      <c r="AA1343" s="15"/>
      <c r="AB1343" s="39">
        <f t="shared" si="102"/>
        <v>13</v>
      </c>
      <c r="AC1343" s="39">
        <f t="shared" si="103"/>
        <v>12</v>
      </c>
      <c r="AD1343" s="96" t="s">
        <v>5206</v>
      </c>
      <c r="AE1343" s="15" t="str">
        <f t="shared" si="105"/>
        <v/>
      </c>
      <c r="AF1343" s="39"/>
      <c r="AG1343" s="39" t="s">
        <v>1560</v>
      </c>
      <c r="AH1343" s="39" t="s">
        <v>1561</v>
      </c>
      <c r="AI1343" s="39" t="s">
        <v>1561</v>
      </c>
      <c r="AJ1343" s="39" t="s">
        <v>1561</v>
      </c>
      <c r="AK1343" s="39" t="s">
        <v>1561</v>
      </c>
      <c r="AL1343" s="15"/>
      <c r="AM1343" s="15"/>
      <c r="AN1343" s="15"/>
      <c r="AO1343" s="39"/>
      <c r="AP1343" s="89">
        <f t="shared" si="104"/>
        <v>0</v>
      </c>
      <c r="AQ1343" s="13" t="str">
        <f t="shared" si="106"/>
        <v>Soort ongevalVerschuiving</v>
      </c>
    </row>
    <row r="1344" spans="1:43" x14ac:dyDescent="0.25">
      <c r="A1344" s="15" t="s">
        <v>5195</v>
      </c>
      <c r="B1344" s="15" t="s">
        <v>1628</v>
      </c>
      <c r="C1344" s="15">
        <v>5</v>
      </c>
      <c r="D1344" s="15" t="s">
        <v>5207</v>
      </c>
      <c r="E1344" s="94">
        <v>200005133</v>
      </c>
      <c r="F1344" s="15">
        <v>200040164</v>
      </c>
      <c r="G1344" s="15" t="s">
        <v>5197</v>
      </c>
      <c r="H1344" s="15" t="s">
        <v>5197</v>
      </c>
      <c r="I1344" s="15" t="s">
        <v>5197</v>
      </c>
      <c r="J1344" s="15"/>
      <c r="K1344" s="15">
        <v>49</v>
      </c>
      <c r="L1344" s="15">
        <v>57</v>
      </c>
      <c r="M1344" s="15" t="s">
        <v>12020</v>
      </c>
      <c r="N1344" s="15" t="s">
        <v>12020</v>
      </c>
      <c r="O1344" s="15" t="s">
        <v>12020</v>
      </c>
      <c r="P1344" s="15"/>
      <c r="Q1344" s="15"/>
      <c r="R1344" s="15"/>
      <c r="S1344" s="15"/>
      <c r="T1344" s="38"/>
      <c r="U1344" s="95"/>
      <c r="V1344" s="95"/>
      <c r="W1344" s="95"/>
      <c r="X1344" s="95"/>
      <c r="Y1344" s="95"/>
      <c r="Z1344" s="15"/>
      <c r="AA1344" s="15"/>
      <c r="AB1344" s="39">
        <f t="shared" si="102"/>
        <v>13</v>
      </c>
      <c r="AC1344" s="39">
        <f t="shared" si="103"/>
        <v>10</v>
      </c>
      <c r="AD1344" s="96" t="s">
        <v>5208</v>
      </c>
      <c r="AE1344" s="15" t="str">
        <f t="shared" si="105"/>
        <v/>
      </c>
      <c r="AF1344" s="39"/>
      <c r="AG1344" s="39" t="s">
        <v>1560</v>
      </c>
      <c r="AH1344" s="39" t="s">
        <v>1561</v>
      </c>
      <c r="AI1344" s="39" t="s">
        <v>1561</v>
      </c>
      <c r="AJ1344" s="39" t="s">
        <v>1561</v>
      </c>
      <c r="AK1344" s="39" t="s">
        <v>1561</v>
      </c>
      <c r="AL1344" s="15"/>
      <c r="AM1344" s="15"/>
      <c r="AN1344" s="15"/>
      <c r="AO1344" s="39"/>
      <c r="AP1344" s="89">
        <f t="shared" si="104"/>
        <v>0</v>
      </c>
      <c r="AQ1344" s="13" t="str">
        <f t="shared" si="106"/>
        <v>Soort ongevalVerzakking</v>
      </c>
    </row>
    <row r="1345" spans="1:43" x14ac:dyDescent="0.25">
      <c r="A1345" s="15" t="s">
        <v>5209</v>
      </c>
      <c r="B1345" s="15" t="s">
        <v>1628</v>
      </c>
      <c r="C1345" s="15">
        <v>1</v>
      </c>
      <c r="D1345" s="15" t="s">
        <v>4417</v>
      </c>
      <c r="E1345" s="94">
        <v>200001369</v>
      </c>
      <c r="F1345" s="15">
        <v>200001537</v>
      </c>
      <c r="G1345" s="15" t="s">
        <v>5210</v>
      </c>
      <c r="H1345" s="15" t="s">
        <v>5210</v>
      </c>
      <c r="I1345" s="15" t="s">
        <v>5210</v>
      </c>
      <c r="J1345" s="15"/>
      <c r="K1345" s="15">
        <v>93</v>
      </c>
      <c r="L1345" s="15"/>
      <c r="M1345" s="15" t="s">
        <v>5211</v>
      </c>
      <c r="N1345" s="15" t="s">
        <v>5211</v>
      </c>
      <c r="O1345" s="15" t="s">
        <v>5211</v>
      </c>
      <c r="P1345" s="15"/>
      <c r="Q1345" s="15"/>
      <c r="R1345" s="15"/>
      <c r="S1345" s="15" t="s">
        <v>1675</v>
      </c>
      <c r="T1345" s="38">
        <v>6</v>
      </c>
      <c r="U1345" s="95"/>
      <c r="V1345" s="95"/>
      <c r="W1345" s="95"/>
      <c r="X1345" s="95"/>
      <c r="Y1345" s="95"/>
      <c r="Z1345" s="15"/>
      <c r="AA1345" s="15"/>
      <c r="AB1345" s="39">
        <f t="shared" si="102"/>
        <v>19</v>
      </c>
      <c r="AC1345" s="39">
        <f t="shared" si="103"/>
        <v>3</v>
      </c>
      <c r="AD1345" s="96" t="s">
        <v>5212</v>
      </c>
      <c r="AE1345" s="15" t="str">
        <f t="shared" si="105"/>
        <v/>
      </c>
      <c r="AF1345" s="39"/>
      <c r="AG1345" s="39" t="s">
        <v>1560</v>
      </c>
      <c r="AH1345" s="39" t="s">
        <v>1561</v>
      </c>
      <c r="AI1345" s="39" t="s">
        <v>1561</v>
      </c>
      <c r="AJ1345" s="39" t="s">
        <v>1561</v>
      </c>
      <c r="AK1345" s="39" t="s">
        <v>1561</v>
      </c>
      <c r="AL1345" s="15"/>
      <c r="AM1345" s="15"/>
      <c r="AN1345" s="15"/>
      <c r="AO1345" s="39"/>
      <c r="AP1345" s="89">
        <f t="shared" si="104"/>
        <v>0</v>
      </c>
      <c r="AQ1345" s="13" t="str">
        <f t="shared" si="106"/>
        <v>Soort Openb vervoerBus</v>
      </c>
    </row>
    <row r="1346" spans="1:43" x14ac:dyDescent="0.25">
      <c r="A1346" s="15" t="s">
        <v>5209</v>
      </c>
      <c r="B1346" s="15" t="s">
        <v>1628</v>
      </c>
      <c r="C1346" s="15">
        <v>2</v>
      </c>
      <c r="D1346" s="15" t="s">
        <v>5213</v>
      </c>
      <c r="E1346" s="94">
        <v>200001369</v>
      </c>
      <c r="F1346" s="15">
        <v>200005073</v>
      </c>
      <c r="G1346" s="15" t="s">
        <v>5210</v>
      </c>
      <c r="H1346" s="15" t="s">
        <v>5210</v>
      </c>
      <c r="I1346" s="15" t="s">
        <v>5210</v>
      </c>
      <c r="J1346" s="15"/>
      <c r="K1346" s="15">
        <v>93</v>
      </c>
      <c r="L1346" s="15"/>
      <c r="M1346" s="15" t="s">
        <v>5214</v>
      </c>
      <c r="N1346" s="15" t="s">
        <v>5214</v>
      </c>
      <c r="O1346" s="15" t="s">
        <v>5214</v>
      </c>
      <c r="P1346" s="15"/>
      <c r="Q1346" s="15"/>
      <c r="R1346" s="15"/>
      <c r="S1346" s="15" t="s">
        <v>1675</v>
      </c>
      <c r="T1346" s="38">
        <v>6</v>
      </c>
      <c r="U1346" s="95"/>
      <c r="V1346" s="95"/>
      <c r="W1346" s="95"/>
      <c r="X1346" s="95"/>
      <c r="Y1346" s="95"/>
      <c r="Z1346" s="15"/>
      <c r="AA1346" s="15"/>
      <c r="AB1346" s="39">
        <f t="shared" ref="AB1346:AB1409" si="107">LEN(A1346)</f>
        <v>19</v>
      </c>
      <c r="AC1346" s="39">
        <f t="shared" ref="AC1346:AC1409" si="108">LEN(D1346)</f>
        <v>9</v>
      </c>
      <c r="AD1346" s="96" t="s">
        <v>5215</v>
      </c>
      <c r="AE1346" s="15" t="str">
        <f t="shared" si="105"/>
        <v/>
      </c>
      <c r="AF1346" s="39"/>
      <c r="AG1346" s="39" t="s">
        <v>1560</v>
      </c>
      <c r="AH1346" s="39" t="s">
        <v>1561</v>
      </c>
      <c r="AI1346" s="39" t="s">
        <v>1561</v>
      </c>
      <c r="AJ1346" s="39" t="s">
        <v>1561</v>
      </c>
      <c r="AK1346" s="39" t="s">
        <v>1561</v>
      </c>
      <c r="AL1346" s="15"/>
      <c r="AM1346" s="15"/>
      <c r="AN1346" s="15"/>
      <c r="AO1346" s="39"/>
      <c r="AP1346" s="89">
        <f t="shared" ref="AP1346:AP1409" si="109">LEN(AM1346)</f>
        <v>0</v>
      </c>
      <c r="AQ1346" s="13" t="str">
        <f t="shared" si="106"/>
        <v>Soort Openb vervoerLightrail</v>
      </c>
    </row>
    <row r="1347" spans="1:43" x14ac:dyDescent="0.25">
      <c r="A1347" s="15" t="s">
        <v>5209</v>
      </c>
      <c r="B1347" s="15" t="s">
        <v>1628</v>
      </c>
      <c r="C1347" s="15">
        <v>3</v>
      </c>
      <c r="D1347" s="15" t="s">
        <v>4387</v>
      </c>
      <c r="E1347" s="94">
        <v>200001369</v>
      </c>
      <c r="F1347" s="15">
        <v>200032872</v>
      </c>
      <c r="G1347" s="15" t="s">
        <v>5210</v>
      </c>
      <c r="H1347" s="15" t="s">
        <v>5210</v>
      </c>
      <c r="I1347" s="15" t="s">
        <v>5210</v>
      </c>
      <c r="J1347" s="15"/>
      <c r="K1347" s="15">
        <v>93</v>
      </c>
      <c r="L1347" s="15"/>
      <c r="M1347" s="15" t="s">
        <v>5216</v>
      </c>
      <c r="N1347" s="15" t="s">
        <v>5216</v>
      </c>
      <c r="O1347" s="15" t="s">
        <v>5216</v>
      </c>
      <c r="P1347" s="15"/>
      <c r="Q1347" s="15"/>
      <c r="R1347" s="15"/>
      <c r="S1347" s="15" t="s">
        <v>1675</v>
      </c>
      <c r="T1347" s="38">
        <v>6</v>
      </c>
      <c r="U1347" s="95"/>
      <c r="V1347" s="95"/>
      <c r="W1347" s="95"/>
      <c r="X1347" s="95"/>
      <c r="Y1347" s="95"/>
      <c r="Z1347" s="15"/>
      <c r="AA1347" s="15"/>
      <c r="AB1347" s="39">
        <f t="shared" si="107"/>
        <v>19</v>
      </c>
      <c r="AC1347" s="39">
        <f t="shared" si="108"/>
        <v>5</v>
      </c>
      <c r="AD1347" s="96" t="s">
        <v>5217</v>
      </c>
      <c r="AE1347" s="15" t="str">
        <f t="shared" si="105"/>
        <v/>
      </c>
      <c r="AF1347" s="39"/>
      <c r="AG1347" s="39" t="s">
        <v>1560</v>
      </c>
      <c r="AH1347" s="39" t="s">
        <v>1561</v>
      </c>
      <c r="AI1347" s="39" t="s">
        <v>1561</v>
      </c>
      <c r="AJ1347" s="39" t="s">
        <v>1561</v>
      </c>
      <c r="AK1347" s="39" t="s">
        <v>1561</v>
      </c>
      <c r="AL1347" s="15"/>
      <c r="AM1347" s="15"/>
      <c r="AN1347" s="15"/>
      <c r="AO1347" s="39"/>
      <c r="AP1347" s="89">
        <f t="shared" si="109"/>
        <v>0</v>
      </c>
      <c r="AQ1347" s="13" t="str">
        <f t="shared" si="106"/>
        <v>Soort Openb vervoerMetro</v>
      </c>
    </row>
    <row r="1348" spans="1:43" x14ac:dyDescent="0.25">
      <c r="A1348" s="15" t="s">
        <v>5209</v>
      </c>
      <c r="B1348" s="15" t="s">
        <v>1628</v>
      </c>
      <c r="C1348" s="15">
        <v>4</v>
      </c>
      <c r="D1348" s="15" t="s">
        <v>4384</v>
      </c>
      <c r="E1348" s="94">
        <v>200001369</v>
      </c>
      <c r="F1348" s="15">
        <v>200001538</v>
      </c>
      <c r="G1348" s="15" t="s">
        <v>5210</v>
      </c>
      <c r="H1348" s="15" t="s">
        <v>5210</v>
      </c>
      <c r="I1348" s="15" t="s">
        <v>5210</v>
      </c>
      <c r="J1348" s="15"/>
      <c r="K1348" s="15">
        <v>93</v>
      </c>
      <c r="L1348" s="15"/>
      <c r="M1348" s="15" t="s">
        <v>5218</v>
      </c>
      <c r="N1348" s="15" t="s">
        <v>5218</v>
      </c>
      <c r="O1348" s="15" t="s">
        <v>5218</v>
      </c>
      <c r="P1348" s="15"/>
      <c r="Q1348" s="15"/>
      <c r="R1348" s="15"/>
      <c r="S1348" s="15" t="s">
        <v>1675</v>
      </c>
      <c r="T1348" s="38">
        <v>6</v>
      </c>
      <c r="U1348" s="95"/>
      <c r="V1348" s="95"/>
      <c r="W1348" s="95"/>
      <c r="X1348" s="95"/>
      <c r="Y1348" s="95"/>
      <c r="Z1348" s="15"/>
      <c r="AA1348" s="15"/>
      <c r="AB1348" s="39">
        <f t="shared" si="107"/>
        <v>19</v>
      </c>
      <c r="AC1348" s="39">
        <f t="shared" si="108"/>
        <v>4</v>
      </c>
      <c r="AD1348" s="96" t="s">
        <v>5219</v>
      </c>
      <c r="AE1348" s="15" t="str">
        <f t="shared" si="105"/>
        <v/>
      </c>
      <c r="AF1348" s="39"/>
      <c r="AG1348" s="39" t="s">
        <v>1560</v>
      </c>
      <c r="AH1348" s="39" t="s">
        <v>1561</v>
      </c>
      <c r="AI1348" s="39" t="s">
        <v>1561</v>
      </c>
      <c r="AJ1348" s="39" t="s">
        <v>1561</v>
      </c>
      <c r="AK1348" s="39" t="s">
        <v>1561</v>
      </c>
      <c r="AL1348" s="15"/>
      <c r="AM1348" s="15"/>
      <c r="AN1348" s="15"/>
      <c r="AO1348" s="39"/>
      <c r="AP1348" s="89">
        <f t="shared" si="109"/>
        <v>0</v>
      </c>
      <c r="AQ1348" s="13" t="str">
        <f t="shared" si="106"/>
        <v>Soort Openb vervoerTram</v>
      </c>
    </row>
    <row r="1349" spans="1:43" x14ac:dyDescent="0.25">
      <c r="A1349" s="15" t="s">
        <v>5209</v>
      </c>
      <c r="B1349" s="15" t="s">
        <v>1628</v>
      </c>
      <c r="C1349" s="15">
        <v>5</v>
      </c>
      <c r="D1349" s="15" t="s">
        <v>5220</v>
      </c>
      <c r="E1349" s="94">
        <v>200001369</v>
      </c>
      <c r="F1349" s="15">
        <v>200001539</v>
      </c>
      <c r="G1349" s="15" t="s">
        <v>5210</v>
      </c>
      <c r="H1349" s="15" t="s">
        <v>5210</v>
      </c>
      <c r="I1349" s="15" t="s">
        <v>5210</v>
      </c>
      <c r="J1349" s="15"/>
      <c r="K1349" s="15">
        <v>93</v>
      </c>
      <c r="L1349" s="15"/>
      <c r="M1349" s="15" t="s">
        <v>5221</v>
      </c>
      <c r="N1349" s="15" t="s">
        <v>5221</v>
      </c>
      <c r="O1349" s="15" t="s">
        <v>5221</v>
      </c>
      <c r="P1349" s="15"/>
      <c r="Q1349" s="15"/>
      <c r="R1349" s="15"/>
      <c r="S1349" s="15" t="s">
        <v>1675</v>
      </c>
      <c r="T1349" s="38">
        <v>6</v>
      </c>
      <c r="U1349" s="95"/>
      <c r="V1349" s="95"/>
      <c r="W1349" s="95"/>
      <c r="X1349" s="95"/>
      <c r="Y1349" s="95"/>
      <c r="Z1349" s="15"/>
      <c r="AA1349" s="15"/>
      <c r="AB1349" s="39">
        <f t="shared" si="107"/>
        <v>19</v>
      </c>
      <c r="AC1349" s="39">
        <f t="shared" si="108"/>
        <v>5</v>
      </c>
      <c r="AD1349" s="96" t="s">
        <v>5222</v>
      </c>
      <c r="AE1349" s="15" t="str">
        <f t="shared" si="105"/>
        <v/>
      </c>
      <c r="AF1349" s="39"/>
      <c r="AG1349" s="39" t="s">
        <v>1560</v>
      </c>
      <c r="AH1349" s="39" t="s">
        <v>1561</v>
      </c>
      <c r="AI1349" s="39" t="s">
        <v>1561</v>
      </c>
      <c r="AJ1349" s="39" t="s">
        <v>1561</v>
      </c>
      <c r="AK1349" s="39" t="s">
        <v>1561</v>
      </c>
      <c r="AL1349" s="15"/>
      <c r="AM1349" s="15"/>
      <c r="AN1349" s="15"/>
      <c r="AO1349" s="39"/>
      <c r="AP1349" s="89">
        <f t="shared" si="109"/>
        <v>0</v>
      </c>
      <c r="AQ1349" s="13" t="str">
        <f t="shared" si="106"/>
        <v>Soort Openb vervoerTrein</v>
      </c>
    </row>
    <row r="1350" spans="1:43" x14ac:dyDescent="0.25">
      <c r="A1350" s="15" t="s">
        <v>5209</v>
      </c>
      <c r="B1350" s="15" t="s">
        <v>1628</v>
      </c>
      <c r="C1350" s="15">
        <v>6</v>
      </c>
      <c r="D1350" s="15" t="s">
        <v>5223</v>
      </c>
      <c r="E1350" s="94">
        <v>200001369</v>
      </c>
      <c r="F1350" s="15">
        <v>200032873</v>
      </c>
      <c r="G1350" s="15" t="s">
        <v>5210</v>
      </c>
      <c r="H1350" s="15" t="s">
        <v>5210</v>
      </c>
      <c r="I1350" s="15" t="s">
        <v>5210</v>
      </c>
      <c r="J1350" s="15"/>
      <c r="K1350" s="15">
        <v>93</v>
      </c>
      <c r="L1350" s="15"/>
      <c r="M1350" s="15" t="s">
        <v>5224</v>
      </c>
      <c r="N1350" s="15" t="s">
        <v>5224</v>
      </c>
      <c r="O1350" s="15" t="s">
        <v>5224</v>
      </c>
      <c r="P1350" s="15"/>
      <c r="Q1350" s="15"/>
      <c r="R1350" s="15"/>
      <c r="S1350" s="15" t="s">
        <v>1675</v>
      </c>
      <c r="T1350" s="38">
        <v>6</v>
      </c>
      <c r="U1350" s="95"/>
      <c r="V1350" s="95"/>
      <c r="W1350" s="95"/>
      <c r="X1350" s="95"/>
      <c r="Y1350" s="95"/>
      <c r="Z1350" s="15"/>
      <c r="AA1350" s="15"/>
      <c r="AB1350" s="39">
        <f t="shared" si="107"/>
        <v>19</v>
      </c>
      <c r="AC1350" s="39">
        <f t="shared" si="108"/>
        <v>10</v>
      </c>
      <c r="AD1350" s="96" t="s">
        <v>5225</v>
      </c>
      <c r="AE1350" s="15" t="str">
        <f t="shared" si="105"/>
        <v/>
      </c>
      <c r="AF1350" s="39"/>
      <c r="AG1350" s="39" t="s">
        <v>1560</v>
      </c>
      <c r="AH1350" s="39" t="s">
        <v>1561</v>
      </c>
      <c r="AI1350" s="39" t="s">
        <v>1561</v>
      </c>
      <c r="AJ1350" s="39" t="s">
        <v>1561</v>
      </c>
      <c r="AK1350" s="39" t="s">
        <v>1561</v>
      </c>
      <c r="AL1350" s="15"/>
      <c r="AM1350" s="15"/>
      <c r="AN1350" s="15"/>
      <c r="AO1350" s="39"/>
      <c r="AP1350" s="89">
        <f t="shared" si="109"/>
        <v>0</v>
      </c>
      <c r="AQ1350" s="13" t="str">
        <f t="shared" si="106"/>
        <v>Soort Openb vervoerTrolleybus</v>
      </c>
    </row>
    <row r="1351" spans="1:43" x14ac:dyDescent="0.25">
      <c r="A1351" s="15" t="s">
        <v>5209</v>
      </c>
      <c r="B1351" s="15" t="s">
        <v>1628</v>
      </c>
      <c r="C1351" s="15">
        <v>7</v>
      </c>
      <c r="D1351" s="15" t="s">
        <v>5226</v>
      </c>
      <c r="E1351" s="94">
        <v>200001369</v>
      </c>
      <c r="F1351" s="15">
        <v>200005074</v>
      </c>
      <c r="G1351" s="15" t="s">
        <v>5210</v>
      </c>
      <c r="H1351" s="15" t="s">
        <v>5210</v>
      </c>
      <c r="I1351" s="15" t="s">
        <v>5210</v>
      </c>
      <c r="J1351" s="15"/>
      <c r="K1351" s="15">
        <v>93</v>
      </c>
      <c r="L1351" s="15"/>
      <c r="M1351" s="15" t="s">
        <v>5227</v>
      </c>
      <c r="N1351" s="15" t="s">
        <v>5227</v>
      </c>
      <c r="O1351" s="15" t="s">
        <v>5227</v>
      </c>
      <c r="P1351" s="15"/>
      <c r="Q1351" s="15"/>
      <c r="R1351" s="15"/>
      <c r="S1351" s="15" t="s">
        <v>1675</v>
      </c>
      <c r="T1351" s="38">
        <v>6</v>
      </c>
      <c r="U1351" s="95"/>
      <c r="V1351" s="95"/>
      <c r="W1351" s="95"/>
      <c r="X1351" s="95"/>
      <c r="Y1351" s="95"/>
      <c r="Z1351" s="15"/>
      <c r="AA1351" s="15"/>
      <c r="AB1351" s="39">
        <f t="shared" si="107"/>
        <v>19</v>
      </c>
      <c r="AC1351" s="39">
        <f t="shared" si="108"/>
        <v>8</v>
      </c>
      <c r="AD1351" s="96" t="s">
        <v>5228</v>
      </c>
      <c r="AE1351" s="15" t="str">
        <f t="shared" si="105"/>
        <v/>
      </c>
      <c r="AF1351" s="39"/>
      <c r="AG1351" s="39" t="s">
        <v>1560</v>
      </c>
      <c r="AH1351" s="39" t="s">
        <v>1561</v>
      </c>
      <c r="AI1351" s="39" t="s">
        <v>1561</v>
      </c>
      <c r="AJ1351" s="39" t="s">
        <v>1561</v>
      </c>
      <c r="AK1351" s="39" t="s">
        <v>1561</v>
      </c>
      <c r="AL1351" s="15"/>
      <c r="AM1351" s="15"/>
      <c r="AN1351" s="15"/>
      <c r="AO1351" s="39"/>
      <c r="AP1351" s="89">
        <f t="shared" si="109"/>
        <v>0</v>
      </c>
      <c r="AQ1351" s="13" t="str">
        <f t="shared" si="106"/>
        <v>Soort Openb vervoerVeerpont</v>
      </c>
    </row>
    <row r="1352" spans="1:43" x14ac:dyDescent="0.25">
      <c r="A1352" s="15" t="s">
        <v>5229</v>
      </c>
      <c r="B1352" s="15" t="s">
        <v>1608</v>
      </c>
      <c r="C1352" s="15">
        <v>1</v>
      </c>
      <c r="D1352" s="15" t="s">
        <v>5230</v>
      </c>
      <c r="E1352" s="94">
        <v>200000386</v>
      </c>
      <c r="F1352" s="15">
        <v>200000582</v>
      </c>
      <c r="G1352" s="15" t="s">
        <v>5231</v>
      </c>
      <c r="H1352" s="15" t="s">
        <v>5231</v>
      </c>
      <c r="I1352" s="15" t="s">
        <v>5231</v>
      </c>
      <c r="J1352" s="15"/>
      <c r="K1352" s="15"/>
      <c r="L1352" s="15"/>
      <c r="M1352" s="15" t="s">
        <v>5232</v>
      </c>
      <c r="N1352" s="15" t="s">
        <v>5232</v>
      </c>
      <c r="O1352" s="15" t="s">
        <v>5232</v>
      </c>
      <c r="P1352" s="15"/>
      <c r="Q1352" s="15"/>
      <c r="R1352" s="15"/>
      <c r="S1352" s="15"/>
      <c r="T1352" s="38"/>
      <c r="U1352" s="95"/>
      <c r="V1352" s="95"/>
      <c r="W1352" s="95"/>
      <c r="X1352" s="95"/>
      <c r="Y1352" s="95"/>
      <c r="Z1352" s="15"/>
      <c r="AA1352" s="15"/>
      <c r="AB1352" s="39">
        <f t="shared" si="107"/>
        <v>18</v>
      </c>
      <c r="AC1352" s="39">
        <f t="shared" si="108"/>
        <v>9</v>
      </c>
      <c r="AD1352" s="96" t="s">
        <v>5233</v>
      </c>
      <c r="AE1352" s="15" t="str">
        <f t="shared" si="105"/>
        <v/>
      </c>
      <c r="AF1352" s="39"/>
      <c r="AG1352" s="39" t="s">
        <v>1560</v>
      </c>
      <c r="AH1352" s="39" t="s">
        <v>1561</v>
      </c>
      <c r="AI1352" s="39" t="s">
        <v>1561</v>
      </c>
      <c r="AJ1352" s="39" t="s">
        <v>1561</v>
      </c>
      <c r="AK1352" s="39" t="s">
        <v>1561</v>
      </c>
      <c r="AL1352" s="15"/>
      <c r="AM1352" s="15"/>
      <c r="AN1352" s="15"/>
      <c r="AO1352" s="39"/>
      <c r="AP1352" s="89">
        <f t="shared" si="109"/>
        <v>0</v>
      </c>
      <c r="AQ1352" s="13" t="str">
        <f t="shared" si="106"/>
        <v>Soort overbrengingArrestant</v>
      </c>
    </row>
    <row r="1353" spans="1:43" x14ac:dyDescent="0.25">
      <c r="A1353" s="15" t="s">
        <v>5229</v>
      </c>
      <c r="B1353" s="15" t="s">
        <v>1608</v>
      </c>
      <c r="C1353" s="15">
        <v>2</v>
      </c>
      <c r="D1353" s="15" t="s">
        <v>5234</v>
      </c>
      <c r="E1353" s="94">
        <v>200000386</v>
      </c>
      <c r="F1353" s="15">
        <v>200000583</v>
      </c>
      <c r="G1353" s="15" t="s">
        <v>5231</v>
      </c>
      <c r="H1353" s="15" t="s">
        <v>5231</v>
      </c>
      <c r="I1353" s="15" t="s">
        <v>5231</v>
      </c>
      <c r="J1353" s="15"/>
      <c r="K1353" s="15"/>
      <c r="L1353" s="15"/>
      <c r="M1353" s="15" t="s">
        <v>5235</v>
      </c>
      <c r="N1353" s="15" t="s">
        <v>5235</v>
      </c>
      <c r="O1353" s="15" t="s">
        <v>5235</v>
      </c>
      <c r="P1353" s="15"/>
      <c r="Q1353" s="15"/>
      <c r="R1353" s="15"/>
      <c r="S1353" s="15"/>
      <c r="T1353" s="38"/>
      <c r="U1353" s="95"/>
      <c r="V1353" s="95"/>
      <c r="W1353" s="95"/>
      <c r="X1353" s="95"/>
      <c r="Y1353" s="95"/>
      <c r="Z1353" s="15"/>
      <c r="AA1353" s="15"/>
      <c r="AB1353" s="39">
        <f t="shared" si="107"/>
        <v>18</v>
      </c>
      <c r="AC1353" s="39">
        <f t="shared" si="108"/>
        <v>7</v>
      </c>
      <c r="AD1353" s="96" t="s">
        <v>5236</v>
      </c>
      <c r="AE1353" s="15" t="str">
        <f t="shared" si="105"/>
        <v/>
      </c>
      <c r="AF1353" s="39"/>
      <c r="AG1353" s="39" t="s">
        <v>1560</v>
      </c>
      <c r="AH1353" s="39" t="s">
        <v>1561</v>
      </c>
      <c r="AI1353" s="39" t="s">
        <v>1561</v>
      </c>
      <c r="AJ1353" s="39" t="s">
        <v>1561</v>
      </c>
      <c r="AK1353" s="39" t="s">
        <v>1561</v>
      </c>
      <c r="AL1353" s="15"/>
      <c r="AM1353" s="15"/>
      <c r="AN1353" s="15"/>
      <c r="AO1353" s="39"/>
      <c r="AP1353" s="89">
        <f t="shared" si="109"/>
        <v>0</v>
      </c>
      <c r="AQ1353" s="13" t="str">
        <f t="shared" si="106"/>
        <v>Soort overbrengingBericht</v>
      </c>
    </row>
    <row r="1354" spans="1:43" x14ac:dyDescent="0.25">
      <c r="A1354" s="15" t="s">
        <v>5229</v>
      </c>
      <c r="B1354" s="15" t="s">
        <v>1608</v>
      </c>
      <c r="C1354" s="15">
        <v>3</v>
      </c>
      <c r="D1354" s="15" t="s">
        <v>5237</v>
      </c>
      <c r="E1354" s="94">
        <v>200000386</v>
      </c>
      <c r="F1354" s="15">
        <v>200032874</v>
      </c>
      <c r="G1354" s="15" t="s">
        <v>5231</v>
      </c>
      <c r="H1354" s="15" t="s">
        <v>5231</v>
      </c>
      <c r="I1354" s="15" t="s">
        <v>5231</v>
      </c>
      <c r="J1354" s="15"/>
      <c r="K1354" s="15"/>
      <c r="L1354" s="15"/>
      <c r="M1354" s="15" t="s">
        <v>5238</v>
      </c>
      <c r="N1354" s="15" t="s">
        <v>5238</v>
      </c>
      <c r="O1354" s="15" t="s">
        <v>5238</v>
      </c>
      <c r="P1354" s="15"/>
      <c r="Q1354" s="15"/>
      <c r="R1354" s="15"/>
      <c r="S1354" s="15"/>
      <c r="T1354" s="38"/>
      <c r="U1354" s="95"/>
      <c r="V1354" s="95"/>
      <c r="W1354" s="95"/>
      <c r="X1354" s="95"/>
      <c r="Y1354" s="95"/>
      <c r="Z1354" s="15"/>
      <c r="AA1354" s="15"/>
      <c r="AB1354" s="39">
        <f t="shared" si="107"/>
        <v>18</v>
      </c>
      <c r="AC1354" s="39">
        <f t="shared" si="108"/>
        <v>7</v>
      </c>
      <c r="AD1354" s="96" t="s">
        <v>5239</v>
      </c>
      <c r="AE1354" s="15" t="str">
        <f t="shared" si="105"/>
        <v/>
      </c>
      <c r="AF1354" s="39"/>
      <c r="AG1354" s="39" t="s">
        <v>1560</v>
      </c>
      <c r="AH1354" s="39" t="s">
        <v>1561</v>
      </c>
      <c r="AI1354" s="39" t="s">
        <v>1561</v>
      </c>
      <c r="AJ1354" s="39" t="s">
        <v>1561</v>
      </c>
      <c r="AK1354" s="39" t="s">
        <v>1561</v>
      </c>
      <c r="AL1354" s="15"/>
      <c r="AM1354" s="15"/>
      <c r="AN1354" s="15"/>
      <c r="AO1354" s="39"/>
      <c r="AP1354" s="89">
        <f t="shared" si="109"/>
        <v>0</v>
      </c>
      <c r="AQ1354" s="13" t="str">
        <f t="shared" si="106"/>
        <v>Soort overbrengingCollega</v>
      </c>
    </row>
    <row r="1355" spans="1:43" x14ac:dyDescent="0.25">
      <c r="A1355" s="15" t="s">
        <v>5229</v>
      </c>
      <c r="B1355" s="15" t="s">
        <v>1608</v>
      </c>
      <c r="C1355" s="15">
        <v>4</v>
      </c>
      <c r="D1355" s="15" t="s">
        <v>5240</v>
      </c>
      <c r="E1355" s="94">
        <v>200000386</v>
      </c>
      <c r="F1355" s="15">
        <v>200032875</v>
      </c>
      <c r="G1355" s="15" t="s">
        <v>5231</v>
      </c>
      <c r="H1355" s="15" t="s">
        <v>5231</v>
      </c>
      <c r="I1355" s="15" t="s">
        <v>5231</v>
      </c>
      <c r="J1355" s="15"/>
      <c r="K1355" s="15"/>
      <c r="L1355" s="15"/>
      <c r="M1355" s="15" t="s">
        <v>5241</v>
      </c>
      <c r="N1355" s="15" t="s">
        <v>5241</v>
      </c>
      <c r="O1355" s="15" t="s">
        <v>5241</v>
      </c>
      <c r="P1355" s="15"/>
      <c r="Q1355" s="15"/>
      <c r="R1355" s="15"/>
      <c r="S1355" s="15"/>
      <c r="T1355" s="38"/>
      <c r="U1355" s="95"/>
      <c r="V1355" s="95"/>
      <c r="W1355" s="95"/>
      <c r="X1355" s="95"/>
      <c r="Y1355" s="95"/>
      <c r="Z1355" s="15"/>
      <c r="AA1355" s="15"/>
      <c r="AB1355" s="39">
        <f t="shared" si="107"/>
        <v>18</v>
      </c>
      <c r="AC1355" s="39">
        <f t="shared" si="108"/>
        <v>7</v>
      </c>
      <c r="AD1355" s="96" t="s">
        <v>5242</v>
      </c>
      <c r="AE1355" s="15" t="str">
        <f t="shared" si="105"/>
        <v/>
      </c>
      <c r="AF1355" s="39"/>
      <c r="AG1355" s="39" t="s">
        <v>1560</v>
      </c>
      <c r="AH1355" s="39" t="s">
        <v>1561</v>
      </c>
      <c r="AI1355" s="39" t="s">
        <v>1561</v>
      </c>
      <c r="AJ1355" s="39" t="s">
        <v>1561</v>
      </c>
      <c r="AK1355" s="39" t="s">
        <v>1561</v>
      </c>
      <c r="AL1355" s="15"/>
      <c r="AM1355" s="15"/>
      <c r="AN1355" s="15"/>
      <c r="AO1355" s="39"/>
      <c r="AP1355" s="89">
        <f t="shared" si="109"/>
        <v>0</v>
      </c>
      <c r="AQ1355" s="13" t="str">
        <f t="shared" si="106"/>
        <v>Soort overbrengingGetuige</v>
      </c>
    </row>
    <row r="1356" spans="1:43" x14ac:dyDescent="0.25">
      <c r="A1356" s="15" t="s">
        <v>5229</v>
      </c>
      <c r="B1356" s="15" t="s">
        <v>1608</v>
      </c>
      <c r="C1356" s="15">
        <v>5</v>
      </c>
      <c r="D1356" s="15" t="s">
        <v>5243</v>
      </c>
      <c r="E1356" s="94">
        <v>200000386</v>
      </c>
      <c r="F1356" s="15">
        <v>200032876</v>
      </c>
      <c r="G1356" s="15" t="s">
        <v>5231</v>
      </c>
      <c r="H1356" s="15" t="s">
        <v>5231</v>
      </c>
      <c r="I1356" s="15" t="s">
        <v>5231</v>
      </c>
      <c r="J1356" s="15"/>
      <c r="K1356" s="15"/>
      <c r="L1356" s="15"/>
      <c r="M1356" s="15" t="s">
        <v>5244</v>
      </c>
      <c r="N1356" s="15" t="s">
        <v>5244</v>
      </c>
      <c r="O1356" s="15" t="s">
        <v>5244</v>
      </c>
      <c r="P1356" s="15"/>
      <c r="Q1356" s="15"/>
      <c r="R1356" s="15"/>
      <c r="S1356" s="15"/>
      <c r="T1356" s="38"/>
      <c r="U1356" s="95"/>
      <c r="V1356" s="95"/>
      <c r="W1356" s="95"/>
      <c r="X1356" s="95"/>
      <c r="Y1356" s="95"/>
      <c r="Z1356" s="15"/>
      <c r="AA1356" s="15"/>
      <c r="AB1356" s="39">
        <f t="shared" si="107"/>
        <v>18</v>
      </c>
      <c r="AC1356" s="39">
        <f t="shared" si="108"/>
        <v>9</v>
      </c>
      <c r="AD1356" s="96" t="s">
        <v>5245</v>
      </c>
      <c r="AE1356" s="15" t="str">
        <f t="shared" si="105"/>
        <v/>
      </c>
      <c r="AF1356" s="39"/>
      <c r="AG1356" s="39" t="s">
        <v>1560</v>
      </c>
      <c r="AH1356" s="39" t="s">
        <v>1561</v>
      </c>
      <c r="AI1356" s="39" t="s">
        <v>1561</v>
      </c>
      <c r="AJ1356" s="39" t="s">
        <v>1561</v>
      </c>
      <c r="AK1356" s="39" t="s">
        <v>1561</v>
      </c>
      <c r="AL1356" s="15"/>
      <c r="AM1356" s="15"/>
      <c r="AN1356" s="15"/>
      <c r="AO1356" s="39"/>
      <c r="AP1356" s="89">
        <f t="shared" si="109"/>
        <v>0</v>
      </c>
      <c r="AQ1356" s="13" t="str">
        <f t="shared" si="106"/>
        <v>Soort overbrengingGevangene</v>
      </c>
    </row>
    <row r="1357" spans="1:43" x14ac:dyDescent="0.25">
      <c r="A1357" s="15" t="s">
        <v>5229</v>
      </c>
      <c r="B1357" s="15" t="s">
        <v>1608</v>
      </c>
      <c r="C1357" s="15">
        <v>6</v>
      </c>
      <c r="D1357" s="15" t="s">
        <v>55</v>
      </c>
      <c r="E1357" s="94">
        <v>200000386</v>
      </c>
      <c r="F1357" s="15">
        <v>200000584</v>
      </c>
      <c r="G1357" s="15" t="s">
        <v>5231</v>
      </c>
      <c r="H1357" s="15" t="s">
        <v>5231</v>
      </c>
      <c r="I1357" s="15" t="s">
        <v>5231</v>
      </c>
      <c r="J1357" s="15"/>
      <c r="K1357" s="15"/>
      <c r="L1357" s="15"/>
      <c r="M1357" s="15" t="s">
        <v>5246</v>
      </c>
      <c r="N1357" s="15" t="s">
        <v>5246</v>
      </c>
      <c r="O1357" s="15" t="s">
        <v>5246</v>
      </c>
      <c r="P1357" s="15"/>
      <c r="Q1357" s="15"/>
      <c r="R1357" s="15"/>
      <c r="S1357" s="15"/>
      <c r="T1357" s="38"/>
      <c r="U1357" s="95"/>
      <c r="V1357" s="95"/>
      <c r="W1357" s="95"/>
      <c r="X1357" s="95"/>
      <c r="Y1357" s="95"/>
      <c r="Z1357" s="15"/>
      <c r="AA1357" s="15"/>
      <c r="AB1357" s="39">
        <f t="shared" si="107"/>
        <v>18</v>
      </c>
      <c r="AC1357" s="39">
        <f t="shared" si="108"/>
        <v>8</v>
      </c>
      <c r="AD1357" s="96" t="s">
        <v>5247</v>
      </c>
      <c r="AE1357" s="15" t="str">
        <f t="shared" si="105"/>
        <v/>
      </c>
      <c r="AF1357" s="39"/>
      <c r="AG1357" s="39" t="s">
        <v>1560</v>
      </c>
      <c r="AH1357" s="39" t="s">
        <v>1561</v>
      </c>
      <c r="AI1357" s="39" t="s">
        <v>1561</v>
      </c>
      <c r="AJ1357" s="39" t="s">
        <v>1561</v>
      </c>
      <c r="AK1357" s="39" t="s">
        <v>1561</v>
      </c>
      <c r="AL1357" s="15"/>
      <c r="AM1357" s="15"/>
      <c r="AN1357" s="15"/>
      <c r="AO1357" s="39"/>
      <c r="AP1357" s="89">
        <f t="shared" si="109"/>
        <v>0</v>
      </c>
      <c r="AQ1357" s="13" t="str">
        <f t="shared" si="106"/>
        <v>Soort overbrengingGoederen</v>
      </c>
    </row>
    <row r="1358" spans="1:43" x14ac:dyDescent="0.25">
      <c r="A1358" s="15" t="s">
        <v>5229</v>
      </c>
      <c r="B1358" s="15" t="s">
        <v>1608</v>
      </c>
      <c r="C1358" s="15">
        <v>7</v>
      </c>
      <c r="D1358" s="15" t="s">
        <v>2430</v>
      </c>
      <c r="E1358" s="94">
        <v>200000386</v>
      </c>
      <c r="F1358" s="15">
        <v>200041341</v>
      </c>
      <c r="G1358" s="15" t="s">
        <v>5231</v>
      </c>
      <c r="H1358" s="15" t="s">
        <v>5231</v>
      </c>
      <c r="I1358" s="15" t="s">
        <v>5231</v>
      </c>
      <c r="J1358" s="15"/>
      <c r="K1358" s="15"/>
      <c r="L1358" s="15"/>
      <c r="M1358" s="15" t="s">
        <v>11742</v>
      </c>
      <c r="N1358" s="15" t="s">
        <v>11742</v>
      </c>
      <c r="O1358" s="15" t="s">
        <v>11742</v>
      </c>
      <c r="P1358" s="15"/>
      <c r="Q1358" s="15"/>
      <c r="R1358" s="15"/>
      <c r="S1358" s="15"/>
      <c r="T1358" s="38"/>
      <c r="U1358" s="95"/>
      <c r="V1358" s="95"/>
      <c r="W1358" s="95"/>
      <c r="X1358" s="95"/>
      <c r="Y1358" s="95"/>
      <c r="Z1358" s="15"/>
      <c r="AA1358" s="15"/>
      <c r="AB1358" s="39">
        <f t="shared" si="107"/>
        <v>18</v>
      </c>
      <c r="AC1358" s="39">
        <f t="shared" si="108"/>
        <v>3</v>
      </c>
      <c r="AD1358" s="96" t="s">
        <v>11743</v>
      </c>
      <c r="AE1358" s="15" t="str">
        <f t="shared" ref="AE1358:AE1421" si="110">IF(CONCATENATE(IF(AI1358="Ja",IF(AL1358&gt;0,AL1358,A1358),""),IF(OR(IF(AK1358="Ja",IF(AM1358&gt;0,AM1358,D1358),"")="",IF(AI1358="Ja",IF(AL1358&gt;0,AL1358,A1358),"")=""),"",": "),IF(AK1358="Ja",IF(AM1358&gt;0,AM1358,D1358),""))="","",CONCATENATE("(",CONCATENATE(IF(AI1358="Ja",IF(AL1358&gt;0,AL1358,A1358),""),IF(OR(IF(AK1358="Ja",IF(AM1358&gt;0,AM1358,D1358),"")="",IF(AI1358="Ja",IF(AL1358&gt;0,AL1358,A1358),"")=""),"",": "),IF(AK1358="Ja",IF(AM1358&gt;0,AM1358,D1358),"")),")"))</f>
        <v/>
      </c>
      <c r="AF1358" s="39"/>
      <c r="AG1358" s="39" t="s">
        <v>1560</v>
      </c>
      <c r="AH1358" s="39" t="s">
        <v>1561</v>
      </c>
      <c r="AI1358" s="39" t="s">
        <v>1561</v>
      </c>
      <c r="AJ1358" s="39" t="s">
        <v>1561</v>
      </c>
      <c r="AK1358" s="39" t="s">
        <v>1561</v>
      </c>
      <c r="AL1358" s="15"/>
      <c r="AM1358" s="15"/>
      <c r="AN1358" s="15"/>
      <c r="AO1358" s="39"/>
      <c r="AP1358" s="89">
        <f t="shared" si="109"/>
        <v>0</v>
      </c>
      <c r="AQ1358" s="13" t="str">
        <f t="shared" ref="AQ1358:AQ1421" si="111">CONCATENATE(A1358,D1358)</f>
        <v>Soort overbrengingMMT</v>
      </c>
    </row>
    <row r="1359" spans="1:43" x14ac:dyDescent="0.25">
      <c r="A1359" s="15" t="s">
        <v>5229</v>
      </c>
      <c r="B1359" s="15" t="s">
        <v>1608</v>
      </c>
      <c r="C1359" s="15">
        <v>8</v>
      </c>
      <c r="D1359" s="15" t="s">
        <v>86</v>
      </c>
      <c r="E1359" s="94">
        <v>200000386</v>
      </c>
      <c r="F1359" s="15">
        <v>200032877</v>
      </c>
      <c r="G1359" s="15" t="s">
        <v>5231</v>
      </c>
      <c r="H1359" s="15" t="s">
        <v>5231</v>
      </c>
      <c r="I1359" s="15" t="s">
        <v>5231</v>
      </c>
      <c r="J1359" s="15"/>
      <c r="K1359" s="15"/>
      <c r="L1359" s="15"/>
      <c r="M1359" s="15" t="s">
        <v>5248</v>
      </c>
      <c r="N1359" s="15" t="s">
        <v>5248</v>
      </c>
      <c r="O1359" s="15" t="s">
        <v>5248</v>
      </c>
      <c r="P1359" s="15"/>
      <c r="Q1359" s="15"/>
      <c r="R1359" s="15"/>
      <c r="S1359" s="15"/>
      <c r="T1359" s="38"/>
      <c r="U1359" s="95"/>
      <c r="V1359" s="95"/>
      <c r="W1359" s="95"/>
      <c r="X1359" s="95"/>
      <c r="Y1359" s="95"/>
      <c r="Z1359" s="15"/>
      <c r="AA1359" s="15"/>
      <c r="AB1359" s="39">
        <f t="shared" si="107"/>
        <v>18</v>
      </c>
      <c r="AC1359" s="39">
        <f t="shared" si="108"/>
        <v>7</v>
      </c>
      <c r="AD1359" s="96" t="s">
        <v>5249</v>
      </c>
      <c r="AE1359" s="15" t="str">
        <f t="shared" si="110"/>
        <v/>
      </c>
      <c r="AF1359" s="39"/>
      <c r="AG1359" s="39" t="s">
        <v>1560</v>
      </c>
      <c r="AH1359" s="39" t="s">
        <v>1561</v>
      </c>
      <c r="AI1359" s="39" t="s">
        <v>1561</v>
      </c>
      <c r="AJ1359" s="39" t="s">
        <v>1561</v>
      </c>
      <c r="AK1359" s="39" t="s">
        <v>1561</v>
      </c>
      <c r="AL1359" s="15"/>
      <c r="AM1359" s="15"/>
      <c r="AN1359" s="15"/>
      <c r="AO1359" s="39"/>
      <c r="AP1359" s="89">
        <f t="shared" si="109"/>
        <v>0</v>
      </c>
      <c r="AQ1359" s="13" t="str">
        <f t="shared" si="111"/>
        <v>Soort overbrengingPersoon</v>
      </c>
    </row>
    <row r="1360" spans="1:43" x14ac:dyDescent="0.25">
      <c r="A1360" s="15" t="s">
        <v>5229</v>
      </c>
      <c r="B1360" s="15" t="s">
        <v>1608</v>
      </c>
      <c r="C1360" s="15">
        <v>9</v>
      </c>
      <c r="D1360" s="15" t="s">
        <v>5250</v>
      </c>
      <c r="E1360" s="94">
        <v>200000386</v>
      </c>
      <c r="F1360" s="15">
        <v>200032878</v>
      </c>
      <c r="G1360" s="15" t="s">
        <v>5231</v>
      </c>
      <c r="H1360" s="15" t="s">
        <v>5231</v>
      </c>
      <c r="I1360" s="15" t="s">
        <v>5231</v>
      </c>
      <c r="J1360" s="15"/>
      <c r="K1360" s="15"/>
      <c r="L1360" s="15"/>
      <c r="M1360" s="15" t="s">
        <v>5251</v>
      </c>
      <c r="N1360" s="15" t="s">
        <v>5251</v>
      </c>
      <c r="O1360" s="15" t="s">
        <v>5251</v>
      </c>
      <c r="P1360" s="15"/>
      <c r="Q1360" s="15"/>
      <c r="R1360" s="15"/>
      <c r="S1360" s="15"/>
      <c r="T1360" s="38"/>
      <c r="U1360" s="95"/>
      <c r="V1360" s="95"/>
      <c r="W1360" s="95"/>
      <c r="X1360" s="95"/>
      <c r="Y1360" s="95"/>
      <c r="Z1360" s="15"/>
      <c r="AA1360" s="15"/>
      <c r="AB1360" s="39">
        <f t="shared" si="107"/>
        <v>18</v>
      </c>
      <c r="AC1360" s="39">
        <f t="shared" si="108"/>
        <v>9</v>
      </c>
      <c r="AD1360" s="96" t="s">
        <v>5252</v>
      </c>
      <c r="AE1360" s="15" t="str">
        <f t="shared" si="110"/>
        <v/>
      </c>
      <c r="AF1360" s="39"/>
      <c r="AG1360" s="39" t="s">
        <v>1560</v>
      </c>
      <c r="AH1360" s="39" t="s">
        <v>1561</v>
      </c>
      <c r="AI1360" s="39" t="s">
        <v>1561</v>
      </c>
      <c r="AJ1360" s="39" t="s">
        <v>1561</v>
      </c>
      <c r="AK1360" s="39" t="s">
        <v>1561</v>
      </c>
      <c r="AL1360" s="15"/>
      <c r="AM1360" s="15"/>
      <c r="AN1360" s="15"/>
      <c r="AO1360" s="39"/>
      <c r="AP1360" s="89">
        <f t="shared" si="109"/>
        <v>0</v>
      </c>
      <c r="AQ1360" s="13" t="str">
        <f t="shared" si="111"/>
        <v>Soort overbrengingVerdachte</v>
      </c>
    </row>
    <row r="1361" spans="1:43" x14ac:dyDescent="0.25">
      <c r="A1361" s="15" t="s">
        <v>5229</v>
      </c>
      <c r="B1361" s="15" t="s">
        <v>1608</v>
      </c>
      <c r="C1361" s="15">
        <v>10</v>
      </c>
      <c r="D1361" s="15" t="s">
        <v>171</v>
      </c>
      <c r="E1361" s="94">
        <v>200000386</v>
      </c>
      <c r="F1361" s="15">
        <v>200032879</v>
      </c>
      <c r="G1361" s="15" t="s">
        <v>5231</v>
      </c>
      <c r="H1361" s="15" t="s">
        <v>5231</v>
      </c>
      <c r="I1361" s="15" t="s">
        <v>5231</v>
      </c>
      <c r="J1361" s="15"/>
      <c r="K1361" s="15"/>
      <c r="L1361" s="15"/>
      <c r="M1361" s="15" t="s">
        <v>5253</v>
      </c>
      <c r="N1361" s="15" t="s">
        <v>5253</v>
      </c>
      <c r="O1361" s="15" t="s">
        <v>5253</v>
      </c>
      <c r="P1361" s="15"/>
      <c r="Q1361" s="15"/>
      <c r="R1361" s="15"/>
      <c r="S1361" s="15"/>
      <c r="T1361" s="38"/>
      <c r="U1361" s="95"/>
      <c r="V1361" s="95"/>
      <c r="W1361" s="95"/>
      <c r="X1361" s="95"/>
      <c r="Y1361" s="95"/>
      <c r="Z1361" s="15"/>
      <c r="AA1361" s="15"/>
      <c r="AB1361" s="39">
        <f t="shared" si="107"/>
        <v>18</v>
      </c>
      <c r="AC1361" s="39">
        <f t="shared" si="108"/>
        <v>8</v>
      </c>
      <c r="AD1361" s="96" t="s">
        <v>5254</v>
      </c>
      <c r="AE1361" s="15" t="str">
        <f t="shared" si="110"/>
        <v/>
      </c>
      <c r="AF1361" s="39"/>
      <c r="AG1361" s="39" t="s">
        <v>1560</v>
      </c>
      <c r="AH1361" s="39" t="s">
        <v>1561</v>
      </c>
      <c r="AI1361" s="39" t="s">
        <v>1561</v>
      </c>
      <c r="AJ1361" s="39" t="s">
        <v>1561</v>
      </c>
      <c r="AK1361" s="39" t="s">
        <v>1561</v>
      </c>
      <c r="AL1361" s="15"/>
      <c r="AM1361" s="15"/>
      <c r="AN1361" s="15"/>
      <c r="AO1361" s="39"/>
      <c r="AP1361" s="89">
        <f t="shared" si="109"/>
        <v>0</v>
      </c>
      <c r="AQ1361" s="13" t="str">
        <f t="shared" si="111"/>
        <v>Soort overbrengingVoertuig</v>
      </c>
    </row>
    <row r="1362" spans="1:43" x14ac:dyDescent="0.25">
      <c r="A1362" s="15" t="s">
        <v>5255</v>
      </c>
      <c r="B1362" s="15" t="s">
        <v>1628</v>
      </c>
      <c r="C1362" s="15">
        <v>1</v>
      </c>
      <c r="D1362" s="15" t="s">
        <v>5256</v>
      </c>
      <c r="E1362" s="94">
        <v>200005358</v>
      </c>
      <c r="F1362" s="15">
        <v>200005359</v>
      </c>
      <c r="G1362" s="15" t="s">
        <v>5257</v>
      </c>
      <c r="H1362" s="15" t="s">
        <v>5257</v>
      </c>
      <c r="I1362" s="15" t="s">
        <v>5257</v>
      </c>
      <c r="J1362" s="15"/>
      <c r="K1362" s="15">
        <v>92</v>
      </c>
      <c r="L1362" s="15"/>
      <c r="M1362" s="15" t="s">
        <v>5258</v>
      </c>
      <c r="N1362" s="15" t="s">
        <v>5258</v>
      </c>
      <c r="O1362" s="15" t="s">
        <v>5258</v>
      </c>
      <c r="P1362" s="15"/>
      <c r="Q1362" s="15"/>
      <c r="R1362" s="15"/>
      <c r="S1362" s="15"/>
      <c r="T1362" s="38"/>
      <c r="U1362" s="95"/>
      <c r="V1362" s="95"/>
      <c r="W1362" s="95"/>
      <c r="X1362" s="95"/>
      <c r="Y1362" s="95"/>
      <c r="Z1362" s="15"/>
      <c r="AA1362" s="15"/>
      <c r="AB1362" s="39">
        <f t="shared" si="107"/>
        <v>17</v>
      </c>
      <c r="AC1362" s="39">
        <f t="shared" si="108"/>
        <v>20</v>
      </c>
      <c r="AD1362" s="96" t="s">
        <v>5259</v>
      </c>
      <c r="AE1362" s="15" t="str">
        <f t="shared" si="110"/>
        <v/>
      </c>
      <c r="AF1362" s="39"/>
      <c r="AG1362" s="39" t="s">
        <v>1560</v>
      </c>
      <c r="AH1362" s="39" t="s">
        <v>1561</v>
      </c>
      <c r="AI1362" s="39" t="s">
        <v>1561</v>
      </c>
      <c r="AJ1362" s="39" t="s">
        <v>1561</v>
      </c>
      <c r="AK1362" s="39" t="s">
        <v>1561</v>
      </c>
      <c r="AL1362" s="15"/>
      <c r="AM1362" s="15"/>
      <c r="AN1362" s="15"/>
      <c r="AO1362" s="39"/>
      <c r="AP1362" s="89">
        <f t="shared" si="109"/>
        <v>0</v>
      </c>
      <c r="AQ1362" s="13" t="str">
        <f t="shared" si="111"/>
        <v>Soort overige GebNutsbedrijf/Centrale</v>
      </c>
    </row>
    <row r="1363" spans="1:43" x14ac:dyDescent="0.25">
      <c r="A1363" s="15" t="s">
        <v>5255</v>
      </c>
      <c r="B1363" s="15" t="s">
        <v>1628</v>
      </c>
      <c r="C1363" s="15">
        <v>2</v>
      </c>
      <c r="D1363" s="15" t="s">
        <v>3860</v>
      </c>
      <c r="E1363" s="94">
        <v>200005358</v>
      </c>
      <c r="F1363" s="15">
        <v>200005360</v>
      </c>
      <c r="G1363" s="15" t="s">
        <v>5257</v>
      </c>
      <c r="H1363" s="15" t="s">
        <v>5257</v>
      </c>
      <c r="I1363" s="15" t="s">
        <v>5257</v>
      </c>
      <c r="J1363" s="15"/>
      <c r="K1363" s="15">
        <v>92</v>
      </c>
      <c r="L1363" s="15"/>
      <c r="M1363" s="15" t="s">
        <v>5260</v>
      </c>
      <c r="N1363" s="15" t="s">
        <v>5260</v>
      </c>
      <c r="O1363" s="15" t="s">
        <v>5260</v>
      </c>
      <c r="P1363" s="15"/>
      <c r="Q1363" s="15"/>
      <c r="R1363" s="15"/>
      <c r="S1363" s="15"/>
      <c r="T1363" s="38"/>
      <c r="U1363" s="95"/>
      <c r="V1363" s="95"/>
      <c r="W1363" s="95"/>
      <c r="X1363" s="95"/>
      <c r="Y1363" s="95"/>
      <c r="Z1363" s="15"/>
      <c r="AA1363" s="15"/>
      <c r="AB1363" s="39">
        <f t="shared" si="107"/>
        <v>17</v>
      </c>
      <c r="AC1363" s="39">
        <f t="shared" si="108"/>
        <v>13</v>
      </c>
      <c r="AD1363" s="96" t="s">
        <v>5261</v>
      </c>
      <c r="AE1363" s="15" t="str">
        <f t="shared" si="110"/>
        <v/>
      </c>
      <c r="AF1363" s="39"/>
      <c r="AG1363" s="39" t="s">
        <v>1560</v>
      </c>
      <c r="AH1363" s="39" t="s">
        <v>1561</v>
      </c>
      <c r="AI1363" s="39" t="s">
        <v>1561</v>
      </c>
      <c r="AJ1363" s="39" t="s">
        <v>1561</v>
      </c>
      <c r="AK1363" s="39" t="s">
        <v>1561</v>
      </c>
      <c r="AL1363" s="15"/>
      <c r="AM1363" s="15"/>
      <c r="AN1363" s="15"/>
      <c r="AO1363" s="39"/>
      <c r="AP1363" s="89">
        <f t="shared" si="109"/>
        <v>0</v>
      </c>
      <c r="AQ1363" s="13" t="str">
        <f t="shared" si="111"/>
        <v>Soort overige GebParkeergarage</v>
      </c>
    </row>
    <row r="1364" spans="1:43" x14ac:dyDescent="0.25">
      <c r="A1364" s="15" t="s">
        <v>5255</v>
      </c>
      <c r="B1364" s="15" t="s">
        <v>1628</v>
      </c>
      <c r="C1364" s="15">
        <v>3</v>
      </c>
      <c r="D1364" s="15" t="s">
        <v>5262</v>
      </c>
      <c r="E1364" s="94">
        <v>200005358</v>
      </c>
      <c r="F1364" s="15">
        <v>200005361</v>
      </c>
      <c r="G1364" s="15" t="s">
        <v>5257</v>
      </c>
      <c r="H1364" s="15" t="s">
        <v>5257</v>
      </c>
      <c r="I1364" s="15" t="s">
        <v>5257</v>
      </c>
      <c r="J1364" s="15"/>
      <c r="K1364" s="15">
        <v>92</v>
      </c>
      <c r="L1364" s="15"/>
      <c r="M1364" s="15" t="s">
        <v>5263</v>
      </c>
      <c r="N1364" s="15" t="s">
        <v>5263</v>
      </c>
      <c r="O1364" s="15" t="s">
        <v>5263</v>
      </c>
      <c r="P1364" s="15"/>
      <c r="Q1364" s="15"/>
      <c r="R1364" s="15"/>
      <c r="S1364" s="15"/>
      <c r="T1364" s="38"/>
      <c r="U1364" s="95"/>
      <c r="V1364" s="95"/>
      <c r="W1364" s="95"/>
      <c r="X1364" s="95"/>
      <c r="Y1364" s="95"/>
      <c r="Z1364" s="15"/>
      <c r="AA1364" s="15"/>
      <c r="AB1364" s="39">
        <f t="shared" si="107"/>
        <v>17</v>
      </c>
      <c r="AC1364" s="39">
        <f t="shared" si="108"/>
        <v>15</v>
      </c>
      <c r="AD1364" s="96" t="s">
        <v>5264</v>
      </c>
      <c r="AE1364" s="15" t="str">
        <f t="shared" si="110"/>
        <v/>
      </c>
      <c r="AF1364" s="39"/>
      <c r="AG1364" s="39" t="s">
        <v>1560</v>
      </c>
      <c r="AH1364" s="39" t="s">
        <v>1561</v>
      </c>
      <c r="AI1364" s="39" t="s">
        <v>1561</v>
      </c>
      <c r="AJ1364" s="39" t="s">
        <v>1561</v>
      </c>
      <c r="AK1364" s="39" t="s">
        <v>1561</v>
      </c>
      <c r="AL1364" s="15"/>
      <c r="AM1364" s="15"/>
      <c r="AN1364" s="15"/>
      <c r="AO1364" s="39"/>
      <c r="AP1364" s="89">
        <f t="shared" si="109"/>
        <v>0</v>
      </c>
      <c r="AQ1364" s="13" t="str">
        <f t="shared" si="111"/>
        <v>Soort overige GebSchip-/Boothuis</v>
      </c>
    </row>
    <row r="1365" spans="1:43" x14ac:dyDescent="0.25">
      <c r="A1365" s="15" t="s">
        <v>5255</v>
      </c>
      <c r="B1365" s="15" t="s">
        <v>1628</v>
      </c>
      <c r="C1365" s="15">
        <v>4</v>
      </c>
      <c r="D1365" s="15" t="s">
        <v>5265</v>
      </c>
      <c r="E1365" s="94">
        <v>200005358</v>
      </c>
      <c r="F1365" s="15">
        <v>200005362</v>
      </c>
      <c r="G1365" s="15" t="s">
        <v>5257</v>
      </c>
      <c r="H1365" s="15" t="s">
        <v>5257</v>
      </c>
      <c r="I1365" s="15" t="s">
        <v>5257</v>
      </c>
      <c r="J1365" s="15"/>
      <c r="K1365" s="15">
        <v>92</v>
      </c>
      <c r="L1365" s="15"/>
      <c r="M1365" s="15" t="s">
        <v>5266</v>
      </c>
      <c r="N1365" s="15" t="s">
        <v>5266</v>
      </c>
      <c r="O1365" s="15" t="s">
        <v>5266</v>
      </c>
      <c r="P1365" s="15"/>
      <c r="Q1365" s="15"/>
      <c r="R1365" s="15"/>
      <c r="S1365" s="15"/>
      <c r="T1365" s="38"/>
      <c r="U1365" s="95"/>
      <c r="V1365" s="95"/>
      <c r="W1365" s="95"/>
      <c r="X1365" s="95"/>
      <c r="Y1365" s="95"/>
      <c r="Z1365" s="15"/>
      <c r="AA1365" s="15"/>
      <c r="AB1365" s="39">
        <f t="shared" si="107"/>
        <v>17</v>
      </c>
      <c r="AC1365" s="39">
        <f t="shared" si="108"/>
        <v>7</v>
      </c>
      <c r="AD1365" s="96" t="s">
        <v>5267</v>
      </c>
      <c r="AE1365" s="15" t="str">
        <f t="shared" si="110"/>
        <v/>
      </c>
      <c r="AF1365" s="39"/>
      <c r="AG1365" s="39" t="s">
        <v>1560</v>
      </c>
      <c r="AH1365" s="39" t="s">
        <v>1561</v>
      </c>
      <c r="AI1365" s="39" t="s">
        <v>1561</v>
      </c>
      <c r="AJ1365" s="39" t="s">
        <v>1561</v>
      </c>
      <c r="AK1365" s="39" t="s">
        <v>1561</v>
      </c>
      <c r="AL1365" s="15"/>
      <c r="AM1365" s="15"/>
      <c r="AN1365" s="15"/>
      <c r="AO1365" s="39"/>
      <c r="AP1365" s="89">
        <f t="shared" si="109"/>
        <v>0</v>
      </c>
      <c r="AQ1365" s="13" t="str">
        <f t="shared" si="111"/>
        <v>Soort overige GebStation</v>
      </c>
    </row>
    <row r="1366" spans="1:43" x14ac:dyDescent="0.25">
      <c r="A1366" s="15" t="s">
        <v>5255</v>
      </c>
      <c r="B1366" s="15" t="s">
        <v>1628</v>
      </c>
      <c r="C1366" s="15">
        <v>5</v>
      </c>
      <c r="D1366" s="15" t="s">
        <v>5268</v>
      </c>
      <c r="E1366" s="94">
        <v>200005358</v>
      </c>
      <c r="F1366" s="15">
        <v>200005363</v>
      </c>
      <c r="G1366" s="15" t="s">
        <v>5257</v>
      </c>
      <c r="H1366" s="15" t="s">
        <v>5257</v>
      </c>
      <c r="I1366" s="15" t="s">
        <v>5257</v>
      </c>
      <c r="J1366" s="15"/>
      <c r="K1366" s="15">
        <v>92</v>
      </c>
      <c r="L1366" s="15"/>
      <c r="M1366" s="15" t="s">
        <v>5269</v>
      </c>
      <c r="N1366" s="15" t="s">
        <v>5269</v>
      </c>
      <c r="O1366" s="15" t="s">
        <v>5269</v>
      </c>
      <c r="P1366" s="15"/>
      <c r="Q1366" s="15"/>
      <c r="R1366" s="15"/>
      <c r="S1366" s="15"/>
      <c r="T1366" s="38"/>
      <c r="U1366" s="95"/>
      <c r="V1366" s="95"/>
      <c r="W1366" s="95"/>
      <c r="X1366" s="95"/>
      <c r="Y1366" s="95"/>
      <c r="Z1366" s="15"/>
      <c r="AA1366" s="15"/>
      <c r="AB1366" s="39">
        <f t="shared" si="107"/>
        <v>17</v>
      </c>
      <c r="AC1366" s="39">
        <f t="shared" si="108"/>
        <v>6</v>
      </c>
      <c r="AD1366" s="96" t="s">
        <v>5270</v>
      </c>
      <c r="AE1366" s="15" t="str">
        <f t="shared" si="110"/>
        <v/>
      </c>
      <c r="AF1366" s="39"/>
      <c r="AG1366" s="39" t="s">
        <v>1560</v>
      </c>
      <c r="AH1366" s="39" t="s">
        <v>1561</v>
      </c>
      <c r="AI1366" s="39" t="s">
        <v>1561</v>
      </c>
      <c r="AJ1366" s="39" t="s">
        <v>1561</v>
      </c>
      <c r="AK1366" s="39" t="s">
        <v>1561</v>
      </c>
      <c r="AL1366" s="15"/>
      <c r="AM1366" s="15"/>
      <c r="AN1366" s="15"/>
      <c r="AO1366" s="39"/>
      <c r="AP1366" s="89">
        <f t="shared" si="109"/>
        <v>0</v>
      </c>
      <c r="AQ1366" s="13" t="str">
        <f t="shared" si="111"/>
        <v>Soort overige GebTunnel</v>
      </c>
    </row>
    <row r="1367" spans="1:43" x14ac:dyDescent="0.25">
      <c r="A1367" s="15" t="s">
        <v>5271</v>
      </c>
      <c r="B1367" s="15" t="s">
        <v>1628</v>
      </c>
      <c r="C1367" s="15">
        <v>1</v>
      </c>
      <c r="D1367" s="15" t="s">
        <v>5272</v>
      </c>
      <c r="E1367" s="94">
        <v>200009182</v>
      </c>
      <c r="F1367" s="15">
        <v>200032880</v>
      </c>
      <c r="G1367" s="15" t="s">
        <v>5273</v>
      </c>
      <c r="H1367" s="15" t="s">
        <v>5273</v>
      </c>
      <c r="I1367" s="15" t="s">
        <v>5273</v>
      </c>
      <c r="J1367" s="15"/>
      <c r="K1367" s="15"/>
      <c r="L1367" s="15"/>
      <c r="M1367" s="15" t="s">
        <v>5274</v>
      </c>
      <c r="N1367" s="15" t="s">
        <v>5274</v>
      </c>
      <c r="O1367" s="15" t="s">
        <v>5274</v>
      </c>
      <c r="P1367" s="15"/>
      <c r="Q1367" s="15"/>
      <c r="R1367" s="15"/>
      <c r="S1367" s="15"/>
      <c r="T1367" s="38"/>
      <c r="U1367" s="95"/>
      <c r="V1367" s="95"/>
      <c r="W1367" s="95"/>
      <c r="X1367" s="95"/>
      <c r="Y1367" s="95"/>
      <c r="Z1367" s="15"/>
      <c r="AA1367" s="15"/>
      <c r="AB1367" s="39">
        <f t="shared" si="107"/>
        <v>14</v>
      </c>
      <c r="AC1367" s="39">
        <f t="shared" si="108"/>
        <v>12</v>
      </c>
      <c r="AD1367" s="96" t="s">
        <v>5275</v>
      </c>
      <c r="AE1367" s="15" t="str">
        <f t="shared" si="110"/>
        <v/>
      </c>
      <c r="AF1367" s="39"/>
      <c r="AG1367" s="39" t="s">
        <v>1560</v>
      </c>
      <c r="AH1367" s="39" t="s">
        <v>1561</v>
      </c>
      <c r="AI1367" s="39" t="s">
        <v>1561</v>
      </c>
      <c r="AJ1367" s="39" t="s">
        <v>1561</v>
      </c>
      <c r="AK1367" s="39" t="s">
        <v>1561</v>
      </c>
      <c r="AL1367" s="15"/>
      <c r="AM1367" s="15"/>
      <c r="AN1367" s="15"/>
      <c r="AO1367" s="39"/>
      <c r="AP1367" s="89">
        <f t="shared" si="109"/>
        <v>0</v>
      </c>
      <c r="AQ1367" s="13" t="str">
        <f t="shared" si="111"/>
        <v>Soort overlastBaldadigheid</v>
      </c>
    </row>
    <row r="1368" spans="1:43" x14ac:dyDescent="0.25">
      <c r="A1368" s="15" t="s">
        <v>5271</v>
      </c>
      <c r="B1368" s="15" t="s">
        <v>1628</v>
      </c>
      <c r="C1368" s="15">
        <v>2</v>
      </c>
      <c r="D1368" s="15" t="s">
        <v>5276</v>
      </c>
      <c r="E1368" s="94">
        <v>200009182</v>
      </c>
      <c r="F1368" s="15">
        <v>200009184</v>
      </c>
      <c r="G1368" s="15" t="s">
        <v>5273</v>
      </c>
      <c r="H1368" s="15" t="s">
        <v>5273</v>
      </c>
      <c r="I1368" s="15" t="s">
        <v>5273</v>
      </c>
      <c r="J1368" s="15"/>
      <c r="K1368" s="15"/>
      <c r="L1368" s="15"/>
      <c r="M1368" s="15" t="s">
        <v>5277</v>
      </c>
      <c r="N1368" s="15" t="s">
        <v>5277</v>
      </c>
      <c r="O1368" s="15" t="s">
        <v>5277</v>
      </c>
      <c r="P1368" s="15"/>
      <c r="Q1368" s="15"/>
      <c r="R1368" s="15"/>
      <c r="S1368" s="15"/>
      <c r="T1368" s="38"/>
      <c r="U1368" s="95"/>
      <c r="V1368" s="95"/>
      <c r="W1368" s="95"/>
      <c r="X1368" s="95"/>
      <c r="Y1368" s="95"/>
      <c r="Z1368" s="15"/>
      <c r="AA1368" s="15"/>
      <c r="AB1368" s="39">
        <f t="shared" si="107"/>
        <v>14</v>
      </c>
      <c r="AC1368" s="39">
        <f t="shared" si="108"/>
        <v>7</v>
      </c>
      <c r="AD1368" s="96" t="s">
        <v>5278</v>
      </c>
      <c r="AE1368" s="15" t="str">
        <f t="shared" si="110"/>
        <v/>
      </c>
      <c r="AF1368" s="39"/>
      <c r="AG1368" s="39" t="s">
        <v>1560</v>
      </c>
      <c r="AH1368" s="39" t="s">
        <v>1561</v>
      </c>
      <c r="AI1368" s="39" t="s">
        <v>1561</v>
      </c>
      <c r="AJ1368" s="39" t="s">
        <v>1561</v>
      </c>
      <c r="AK1368" s="39" t="s">
        <v>1561</v>
      </c>
      <c r="AL1368" s="15"/>
      <c r="AM1368" s="15"/>
      <c r="AN1368" s="15"/>
      <c r="AO1368" s="39"/>
      <c r="AP1368" s="89">
        <f t="shared" si="109"/>
        <v>0</v>
      </c>
      <c r="AQ1368" s="13" t="str">
        <f t="shared" si="111"/>
        <v>Soort overlastBedelen</v>
      </c>
    </row>
    <row r="1369" spans="1:43" x14ac:dyDescent="0.25">
      <c r="A1369" s="15" t="s">
        <v>5271</v>
      </c>
      <c r="B1369" s="15" t="s">
        <v>1628</v>
      </c>
      <c r="C1369" s="15">
        <v>3</v>
      </c>
      <c r="D1369" s="15" t="s">
        <v>5279</v>
      </c>
      <c r="E1369" s="94">
        <v>200009182</v>
      </c>
      <c r="F1369" s="15">
        <v>200009183</v>
      </c>
      <c r="G1369" s="15" t="s">
        <v>5273</v>
      </c>
      <c r="H1369" s="15" t="s">
        <v>5273</v>
      </c>
      <c r="I1369" s="15" t="s">
        <v>5273</v>
      </c>
      <c r="J1369" s="15"/>
      <c r="K1369" s="15"/>
      <c r="L1369" s="15"/>
      <c r="M1369" s="15" t="s">
        <v>5280</v>
      </c>
      <c r="N1369" s="15" t="s">
        <v>5280</v>
      </c>
      <c r="O1369" s="15" t="s">
        <v>5280</v>
      </c>
      <c r="P1369" s="15"/>
      <c r="Q1369" s="15"/>
      <c r="R1369" s="15"/>
      <c r="S1369" s="15"/>
      <c r="T1369" s="38"/>
      <c r="U1369" s="95"/>
      <c r="V1369" s="95"/>
      <c r="W1369" s="95"/>
      <c r="X1369" s="95"/>
      <c r="Y1369" s="95"/>
      <c r="Z1369" s="15"/>
      <c r="AA1369" s="15"/>
      <c r="AB1369" s="39">
        <f t="shared" si="107"/>
        <v>14</v>
      </c>
      <c r="AC1369" s="39">
        <f t="shared" si="108"/>
        <v>11</v>
      </c>
      <c r="AD1369" s="96" t="s">
        <v>5281</v>
      </c>
      <c r="AE1369" s="15" t="str">
        <f t="shared" si="110"/>
        <v/>
      </c>
      <c r="AF1369" s="39"/>
      <c r="AG1369" s="39" t="s">
        <v>1560</v>
      </c>
      <c r="AH1369" s="39" t="s">
        <v>1561</v>
      </c>
      <c r="AI1369" s="39" t="s">
        <v>1561</v>
      </c>
      <c r="AJ1369" s="39" t="s">
        <v>1561</v>
      </c>
      <c r="AK1369" s="39" t="s">
        <v>1561</v>
      </c>
      <c r="AL1369" s="15"/>
      <c r="AM1369" s="15"/>
      <c r="AN1369" s="15"/>
      <c r="AO1369" s="39"/>
      <c r="AP1369" s="89">
        <f t="shared" si="109"/>
        <v>0</v>
      </c>
      <c r="AQ1369" s="13" t="str">
        <f t="shared" si="111"/>
        <v>Soort overlastBrandkranen</v>
      </c>
    </row>
    <row r="1370" spans="1:43" x14ac:dyDescent="0.25">
      <c r="A1370" s="15" t="s">
        <v>5271</v>
      </c>
      <c r="B1370" s="15" t="s">
        <v>1628</v>
      </c>
      <c r="C1370" s="15">
        <v>4</v>
      </c>
      <c r="D1370" s="15" t="s">
        <v>5282</v>
      </c>
      <c r="E1370" s="94">
        <v>200009182</v>
      </c>
      <c r="F1370" s="15">
        <v>200009185</v>
      </c>
      <c r="G1370" s="15" t="s">
        <v>5273</v>
      </c>
      <c r="H1370" s="15" t="s">
        <v>5273</v>
      </c>
      <c r="I1370" s="15" t="s">
        <v>5273</v>
      </c>
      <c r="J1370" s="15"/>
      <c r="K1370" s="15"/>
      <c r="L1370" s="15"/>
      <c r="M1370" s="15" t="s">
        <v>5283</v>
      </c>
      <c r="N1370" s="15" t="s">
        <v>5283</v>
      </c>
      <c r="O1370" s="15" t="s">
        <v>5283</v>
      </c>
      <c r="P1370" s="15"/>
      <c r="Q1370" s="15"/>
      <c r="R1370" s="15"/>
      <c r="S1370" s="15"/>
      <c r="T1370" s="38"/>
      <c r="U1370" s="95"/>
      <c r="V1370" s="95"/>
      <c r="W1370" s="95"/>
      <c r="X1370" s="95"/>
      <c r="Y1370" s="95"/>
      <c r="Z1370" s="15"/>
      <c r="AA1370" s="15"/>
      <c r="AB1370" s="39">
        <f t="shared" si="107"/>
        <v>14</v>
      </c>
      <c r="AC1370" s="39">
        <f t="shared" si="108"/>
        <v>7</v>
      </c>
      <c r="AD1370" s="96" t="s">
        <v>5284</v>
      </c>
      <c r="AE1370" s="15" t="str">
        <f t="shared" si="110"/>
        <v/>
      </c>
      <c r="AF1370" s="39"/>
      <c r="AG1370" s="39" t="s">
        <v>1560</v>
      </c>
      <c r="AH1370" s="39" t="s">
        <v>1561</v>
      </c>
      <c r="AI1370" s="39" t="s">
        <v>1561</v>
      </c>
      <c r="AJ1370" s="39" t="s">
        <v>1561</v>
      </c>
      <c r="AK1370" s="39" t="s">
        <v>1561</v>
      </c>
      <c r="AL1370" s="15"/>
      <c r="AM1370" s="15"/>
      <c r="AN1370" s="15"/>
      <c r="AO1370" s="39"/>
      <c r="AP1370" s="89">
        <f t="shared" si="109"/>
        <v>0</v>
      </c>
      <c r="AQ1370" s="13" t="str">
        <f t="shared" si="111"/>
        <v>Soort overlastCrossen</v>
      </c>
    </row>
    <row r="1371" spans="1:43" x14ac:dyDescent="0.25">
      <c r="A1371" s="15" t="s">
        <v>5271</v>
      </c>
      <c r="B1371" s="15" t="s">
        <v>1628</v>
      </c>
      <c r="C1371" s="15">
        <v>5</v>
      </c>
      <c r="D1371" s="15" t="s">
        <v>5285</v>
      </c>
      <c r="E1371" s="94">
        <v>200009182</v>
      </c>
      <c r="F1371" s="15">
        <v>200009186</v>
      </c>
      <c r="G1371" s="15" t="s">
        <v>5273</v>
      </c>
      <c r="H1371" s="15" t="s">
        <v>5273</v>
      </c>
      <c r="I1371" s="15" t="s">
        <v>5273</v>
      </c>
      <c r="J1371" s="15"/>
      <c r="K1371" s="15"/>
      <c r="L1371" s="15"/>
      <c r="M1371" s="15" t="s">
        <v>5286</v>
      </c>
      <c r="N1371" s="15" t="s">
        <v>5286</v>
      </c>
      <c r="O1371" s="15" t="s">
        <v>5286</v>
      </c>
      <c r="P1371" s="15"/>
      <c r="Q1371" s="15"/>
      <c r="R1371" s="15"/>
      <c r="S1371" s="15"/>
      <c r="T1371" s="38"/>
      <c r="U1371" s="95"/>
      <c r="V1371" s="95"/>
      <c r="W1371" s="95"/>
      <c r="X1371" s="95"/>
      <c r="Y1371" s="95"/>
      <c r="Z1371" s="15"/>
      <c r="AA1371" s="15"/>
      <c r="AB1371" s="39">
        <f t="shared" si="107"/>
        <v>14</v>
      </c>
      <c r="AC1371" s="39">
        <f t="shared" si="108"/>
        <v>12</v>
      </c>
      <c r="AD1371" s="96" t="s">
        <v>5287</v>
      </c>
      <c r="AE1371" s="15" t="str">
        <f t="shared" si="110"/>
        <v/>
      </c>
      <c r="AF1371" s="39"/>
      <c r="AG1371" s="39" t="s">
        <v>1560</v>
      </c>
      <c r="AH1371" s="39" t="s">
        <v>1561</v>
      </c>
      <c r="AI1371" s="39" t="s">
        <v>1561</v>
      </c>
      <c r="AJ1371" s="39" t="s">
        <v>1561</v>
      </c>
      <c r="AK1371" s="39" t="s">
        <v>1561</v>
      </c>
      <c r="AL1371" s="15"/>
      <c r="AM1371" s="15"/>
      <c r="AN1371" s="15"/>
      <c r="AO1371" s="39"/>
      <c r="AP1371" s="89">
        <f t="shared" si="109"/>
        <v>0</v>
      </c>
      <c r="AQ1371" s="13" t="str">
        <f t="shared" si="111"/>
        <v>Soort overlastDronkenschap</v>
      </c>
    </row>
    <row r="1372" spans="1:43" x14ac:dyDescent="0.25">
      <c r="A1372" s="15" t="s">
        <v>5271</v>
      </c>
      <c r="B1372" s="15" t="s">
        <v>1628</v>
      </c>
      <c r="C1372" s="15">
        <v>6</v>
      </c>
      <c r="D1372" s="15" t="s">
        <v>5288</v>
      </c>
      <c r="E1372" s="94">
        <v>200009182</v>
      </c>
      <c r="F1372" s="15">
        <v>200009187</v>
      </c>
      <c r="G1372" s="15" t="s">
        <v>5273</v>
      </c>
      <c r="H1372" s="15" t="s">
        <v>5273</v>
      </c>
      <c r="I1372" s="15" t="s">
        <v>5273</v>
      </c>
      <c r="J1372" s="15"/>
      <c r="K1372" s="15"/>
      <c r="L1372" s="15"/>
      <c r="M1372" s="15" t="s">
        <v>5289</v>
      </c>
      <c r="N1372" s="15" t="s">
        <v>5289</v>
      </c>
      <c r="O1372" s="15" t="s">
        <v>5289</v>
      </c>
      <c r="P1372" s="15"/>
      <c r="Q1372" s="15"/>
      <c r="R1372" s="15"/>
      <c r="S1372" s="15"/>
      <c r="T1372" s="38"/>
      <c r="U1372" s="95"/>
      <c r="V1372" s="95"/>
      <c r="W1372" s="95"/>
      <c r="X1372" s="95"/>
      <c r="Y1372" s="95"/>
      <c r="Z1372" s="15"/>
      <c r="AA1372" s="15"/>
      <c r="AB1372" s="39">
        <f t="shared" si="107"/>
        <v>14</v>
      </c>
      <c r="AC1372" s="39">
        <f t="shared" si="108"/>
        <v>12</v>
      </c>
      <c r="AD1372" s="96" t="s">
        <v>5290</v>
      </c>
      <c r="AE1372" s="15" t="str">
        <f t="shared" si="110"/>
        <v/>
      </c>
      <c r="AF1372" s="39"/>
      <c r="AG1372" s="39" t="s">
        <v>1560</v>
      </c>
      <c r="AH1372" s="39" t="s">
        <v>1561</v>
      </c>
      <c r="AI1372" s="39" t="s">
        <v>1561</v>
      </c>
      <c r="AJ1372" s="39" t="s">
        <v>1561</v>
      </c>
      <c r="AK1372" s="39" t="s">
        <v>1561</v>
      </c>
      <c r="AL1372" s="15"/>
      <c r="AM1372" s="15"/>
      <c r="AN1372" s="15"/>
      <c r="AO1372" s="39"/>
      <c r="AP1372" s="89">
        <f t="shared" si="109"/>
        <v>0</v>
      </c>
      <c r="AQ1372" s="13" t="str">
        <f t="shared" si="111"/>
        <v>Soort overlastDrugsgebruik</v>
      </c>
    </row>
    <row r="1373" spans="1:43" x14ac:dyDescent="0.25">
      <c r="A1373" s="15" t="s">
        <v>5271</v>
      </c>
      <c r="B1373" s="15" t="s">
        <v>1628</v>
      </c>
      <c r="C1373" s="15">
        <v>7</v>
      </c>
      <c r="D1373" s="15" t="s">
        <v>5291</v>
      </c>
      <c r="E1373" s="94">
        <v>200009182</v>
      </c>
      <c r="F1373" s="15">
        <v>200009188</v>
      </c>
      <c r="G1373" s="15" t="s">
        <v>5273</v>
      </c>
      <c r="H1373" s="15" t="s">
        <v>5273</v>
      </c>
      <c r="I1373" s="15" t="s">
        <v>5273</v>
      </c>
      <c r="J1373" s="15"/>
      <c r="K1373" s="15"/>
      <c r="L1373" s="15"/>
      <c r="M1373" s="15" t="s">
        <v>5292</v>
      </c>
      <c r="N1373" s="15" t="s">
        <v>5292</v>
      </c>
      <c r="O1373" s="15" t="s">
        <v>5292</v>
      </c>
      <c r="P1373" s="15"/>
      <c r="Q1373" s="15"/>
      <c r="R1373" s="15"/>
      <c r="S1373" s="15"/>
      <c r="T1373" s="38"/>
      <c r="U1373" s="95"/>
      <c r="V1373" s="95"/>
      <c r="W1373" s="95"/>
      <c r="X1373" s="95"/>
      <c r="Y1373" s="95"/>
      <c r="Z1373" s="15"/>
      <c r="AA1373" s="15"/>
      <c r="AB1373" s="39">
        <f t="shared" si="107"/>
        <v>14</v>
      </c>
      <c r="AC1373" s="39">
        <f t="shared" si="108"/>
        <v>11</v>
      </c>
      <c r="AD1373" s="96" t="s">
        <v>5293</v>
      </c>
      <c r="AE1373" s="15" t="str">
        <f t="shared" si="110"/>
        <v/>
      </c>
      <c r="AF1373" s="39"/>
      <c r="AG1373" s="39" t="s">
        <v>1560</v>
      </c>
      <c r="AH1373" s="39" t="s">
        <v>1561</v>
      </c>
      <c r="AI1373" s="39" t="s">
        <v>1561</v>
      </c>
      <c r="AJ1373" s="39" t="s">
        <v>1561</v>
      </c>
      <c r="AK1373" s="39" t="s">
        <v>1561</v>
      </c>
      <c r="AL1373" s="15"/>
      <c r="AM1373" s="15"/>
      <c r="AN1373" s="15"/>
      <c r="AO1373" s="39"/>
      <c r="AP1373" s="89">
        <f t="shared" si="109"/>
        <v>0</v>
      </c>
      <c r="AQ1373" s="13" t="str">
        <f t="shared" si="111"/>
        <v>Soort overlastDrugsrunner</v>
      </c>
    </row>
    <row r="1374" spans="1:43" x14ac:dyDescent="0.25">
      <c r="A1374" s="15" t="s">
        <v>5271</v>
      </c>
      <c r="B1374" s="15" t="s">
        <v>1628</v>
      </c>
      <c r="C1374" s="15">
        <v>8</v>
      </c>
      <c r="D1374" s="15" t="s">
        <v>5294</v>
      </c>
      <c r="E1374" s="94">
        <v>200009182</v>
      </c>
      <c r="F1374" s="15">
        <v>200009472</v>
      </c>
      <c r="G1374" s="15" t="s">
        <v>5273</v>
      </c>
      <c r="H1374" s="15" t="s">
        <v>5273</v>
      </c>
      <c r="I1374" s="15" t="s">
        <v>5273</v>
      </c>
      <c r="J1374" s="15"/>
      <c r="K1374" s="15"/>
      <c r="L1374" s="15"/>
      <c r="M1374" s="15" t="s">
        <v>5295</v>
      </c>
      <c r="N1374" s="15" t="s">
        <v>5295</v>
      </c>
      <c r="O1374" s="15" t="s">
        <v>5295</v>
      </c>
      <c r="P1374" s="15"/>
      <c r="Q1374" s="15"/>
      <c r="R1374" s="15"/>
      <c r="S1374" s="15"/>
      <c r="T1374" s="38"/>
      <c r="U1374" s="95"/>
      <c r="V1374" s="95"/>
      <c r="W1374" s="95"/>
      <c r="X1374" s="95"/>
      <c r="Y1374" s="95"/>
      <c r="Z1374" s="15"/>
      <c r="AA1374" s="15"/>
      <c r="AB1374" s="39">
        <f t="shared" si="107"/>
        <v>14</v>
      </c>
      <c r="AC1374" s="39">
        <f t="shared" si="108"/>
        <v>9</v>
      </c>
      <c r="AD1374" s="96" t="s">
        <v>5296</v>
      </c>
      <c r="AE1374" s="15" t="str">
        <f t="shared" si="110"/>
        <v/>
      </c>
      <c r="AF1374" s="39"/>
      <c r="AG1374" s="39" t="s">
        <v>1560</v>
      </c>
      <c r="AH1374" s="39" t="s">
        <v>1561</v>
      </c>
      <c r="AI1374" s="39" t="s">
        <v>1561</v>
      </c>
      <c r="AJ1374" s="39" t="s">
        <v>1561</v>
      </c>
      <c r="AK1374" s="39" t="s">
        <v>1561</v>
      </c>
      <c r="AL1374" s="15"/>
      <c r="AM1374" s="15"/>
      <c r="AN1374" s="15"/>
      <c r="AO1374" s="39"/>
      <c r="AP1374" s="89">
        <f t="shared" si="109"/>
        <v>0</v>
      </c>
      <c r="AQ1374" s="13" t="str">
        <f t="shared" si="111"/>
        <v>Soort overlastEvenement</v>
      </c>
    </row>
    <row r="1375" spans="1:43" x14ac:dyDescent="0.25">
      <c r="A1375" s="15" t="s">
        <v>5271</v>
      </c>
      <c r="B1375" s="15" t="s">
        <v>1628</v>
      </c>
      <c r="C1375" s="15">
        <v>9</v>
      </c>
      <c r="D1375" s="15" t="s">
        <v>5297</v>
      </c>
      <c r="E1375" s="94">
        <v>200009182</v>
      </c>
      <c r="F1375" s="15">
        <v>200009189</v>
      </c>
      <c r="G1375" s="15" t="s">
        <v>5273</v>
      </c>
      <c r="H1375" s="15" t="s">
        <v>5273</v>
      </c>
      <c r="I1375" s="15" t="s">
        <v>5273</v>
      </c>
      <c r="J1375" s="15"/>
      <c r="K1375" s="15"/>
      <c r="L1375" s="15"/>
      <c r="M1375" s="15" t="s">
        <v>5298</v>
      </c>
      <c r="N1375" s="15" t="s">
        <v>5298</v>
      </c>
      <c r="O1375" s="15" t="s">
        <v>5298</v>
      </c>
      <c r="P1375" s="15"/>
      <c r="Q1375" s="15"/>
      <c r="R1375" s="15"/>
      <c r="S1375" s="15"/>
      <c r="T1375" s="38"/>
      <c r="U1375" s="95"/>
      <c r="V1375" s="95"/>
      <c r="W1375" s="95"/>
      <c r="X1375" s="95"/>
      <c r="Y1375" s="95"/>
      <c r="Z1375" s="15"/>
      <c r="AA1375" s="15"/>
      <c r="AB1375" s="39">
        <f t="shared" si="107"/>
        <v>14</v>
      </c>
      <c r="AC1375" s="39">
        <f t="shared" si="108"/>
        <v>6</v>
      </c>
      <c r="AD1375" s="96" t="s">
        <v>5299</v>
      </c>
      <c r="AE1375" s="15" t="str">
        <f t="shared" si="110"/>
        <v/>
      </c>
      <c r="AF1375" s="39"/>
      <c r="AG1375" s="39" t="s">
        <v>1560</v>
      </c>
      <c r="AH1375" s="39" t="s">
        <v>1561</v>
      </c>
      <c r="AI1375" s="39" t="s">
        <v>1561</v>
      </c>
      <c r="AJ1375" s="39" t="s">
        <v>1561</v>
      </c>
      <c r="AK1375" s="39" t="s">
        <v>1561</v>
      </c>
      <c r="AL1375" s="15"/>
      <c r="AM1375" s="15"/>
      <c r="AN1375" s="15"/>
      <c r="AO1375" s="39"/>
      <c r="AP1375" s="89">
        <f t="shared" si="109"/>
        <v>0</v>
      </c>
      <c r="AQ1375" s="13" t="str">
        <f t="shared" si="111"/>
        <v>Soort overlastGluren</v>
      </c>
    </row>
    <row r="1376" spans="1:43" x14ac:dyDescent="0.25">
      <c r="A1376" s="15" t="s">
        <v>5271</v>
      </c>
      <c r="B1376" s="15" t="s">
        <v>1628</v>
      </c>
      <c r="C1376" s="15">
        <v>10</v>
      </c>
      <c r="D1376" s="15" t="s">
        <v>5300</v>
      </c>
      <c r="E1376" s="94">
        <v>200009182</v>
      </c>
      <c r="F1376" s="15">
        <v>200009190</v>
      </c>
      <c r="G1376" s="15" t="s">
        <v>5273</v>
      </c>
      <c r="H1376" s="15" t="s">
        <v>5273</v>
      </c>
      <c r="I1376" s="15" t="s">
        <v>5273</v>
      </c>
      <c r="J1376" s="15"/>
      <c r="K1376" s="15"/>
      <c r="L1376" s="15"/>
      <c r="M1376" s="15" t="s">
        <v>5301</v>
      </c>
      <c r="N1376" s="15" t="s">
        <v>5301</v>
      </c>
      <c r="O1376" s="15" t="s">
        <v>5301</v>
      </c>
      <c r="P1376" s="15"/>
      <c r="Q1376" s="15"/>
      <c r="R1376" s="15"/>
      <c r="S1376" s="15"/>
      <c r="T1376" s="38"/>
      <c r="U1376" s="95"/>
      <c r="V1376" s="95"/>
      <c r="W1376" s="95"/>
      <c r="X1376" s="95"/>
      <c r="Y1376" s="95"/>
      <c r="Z1376" s="15"/>
      <c r="AA1376" s="15"/>
      <c r="AB1376" s="39">
        <f t="shared" si="107"/>
        <v>14</v>
      </c>
      <c r="AC1376" s="39">
        <f t="shared" si="108"/>
        <v>6</v>
      </c>
      <c r="AD1376" s="96" t="s">
        <v>5302</v>
      </c>
      <c r="AE1376" s="15" t="str">
        <f t="shared" si="110"/>
        <v/>
      </c>
      <c r="AF1376" s="39"/>
      <c r="AG1376" s="39" t="s">
        <v>1560</v>
      </c>
      <c r="AH1376" s="39" t="s">
        <v>1561</v>
      </c>
      <c r="AI1376" s="39" t="s">
        <v>1561</v>
      </c>
      <c r="AJ1376" s="39" t="s">
        <v>1561</v>
      </c>
      <c r="AK1376" s="39" t="s">
        <v>1561</v>
      </c>
      <c r="AL1376" s="15"/>
      <c r="AM1376" s="15"/>
      <c r="AN1376" s="15"/>
      <c r="AO1376" s="39"/>
      <c r="AP1376" s="89">
        <f t="shared" si="109"/>
        <v>0</v>
      </c>
      <c r="AQ1376" s="13" t="str">
        <f t="shared" si="111"/>
        <v>Soort overlastHijgen</v>
      </c>
    </row>
    <row r="1377" spans="1:43" x14ac:dyDescent="0.25">
      <c r="A1377" s="15" t="s">
        <v>5271</v>
      </c>
      <c r="B1377" s="15" t="s">
        <v>1628</v>
      </c>
      <c r="C1377" s="15">
        <v>11</v>
      </c>
      <c r="D1377" s="15" t="s">
        <v>5303</v>
      </c>
      <c r="E1377" s="94">
        <v>200009182</v>
      </c>
      <c r="F1377" s="15">
        <v>200009191</v>
      </c>
      <c r="G1377" s="15" t="s">
        <v>5273</v>
      </c>
      <c r="H1377" s="15" t="s">
        <v>5273</v>
      </c>
      <c r="I1377" s="15" t="s">
        <v>5273</v>
      </c>
      <c r="J1377" s="15"/>
      <c r="K1377" s="15"/>
      <c r="L1377" s="15"/>
      <c r="M1377" s="15" t="s">
        <v>5304</v>
      </c>
      <c r="N1377" s="15" t="s">
        <v>5304</v>
      </c>
      <c r="O1377" s="15" t="s">
        <v>5304</v>
      </c>
      <c r="P1377" s="15"/>
      <c r="Q1377" s="15"/>
      <c r="R1377" s="15"/>
      <c r="S1377" s="15"/>
      <c r="T1377" s="38"/>
      <c r="U1377" s="95"/>
      <c r="V1377" s="95"/>
      <c r="W1377" s="95"/>
      <c r="X1377" s="95"/>
      <c r="Y1377" s="95"/>
      <c r="Z1377" s="15"/>
      <c r="AA1377" s="15"/>
      <c r="AB1377" s="39">
        <f t="shared" si="107"/>
        <v>14</v>
      </c>
      <c r="AC1377" s="39">
        <f t="shared" si="108"/>
        <v>10</v>
      </c>
      <c r="AD1377" s="96" t="s">
        <v>5305</v>
      </c>
      <c r="AE1377" s="15" t="str">
        <f t="shared" si="110"/>
        <v/>
      </c>
      <c r="AF1377" s="39"/>
      <c r="AG1377" s="39" t="s">
        <v>1560</v>
      </c>
      <c r="AH1377" s="39" t="s">
        <v>1561</v>
      </c>
      <c r="AI1377" s="39" t="s">
        <v>1561</v>
      </c>
      <c r="AJ1377" s="39" t="s">
        <v>1561</v>
      </c>
      <c r="AK1377" s="39" t="s">
        <v>1561</v>
      </c>
      <c r="AL1377" s="15"/>
      <c r="AM1377" s="15"/>
      <c r="AN1377" s="15"/>
      <c r="AO1377" s="39"/>
      <c r="AP1377" s="89">
        <f t="shared" si="109"/>
        <v>0</v>
      </c>
      <c r="AQ1377" s="13" t="str">
        <f t="shared" si="111"/>
        <v>Soort overlastHondenpoep</v>
      </c>
    </row>
    <row r="1378" spans="1:43" x14ac:dyDescent="0.25">
      <c r="A1378" s="15" t="s">
        <v>5271</v>
      </c>
      <c r="B1378" s="15" t="s">
        <v>1628</v>
      </c>
      <c r="C1378" s="15">
        <v>12</v>
      </c>
      <c r="D1378" s="15" t="s">
        <v>5306</v>
      </c>
      <c r="E1378" s="94">
        <v>200009182</v>
      </c>
      <c r="F1378" s="15">
        <v>200009470</v>
      </c>
      <c r="G1378" s="15" t="s">
        <v>5273</v>
      </c>
      <c r="H1378" s="15" t="s">
        <v>5273</v>
      </c>
      <c r="I1378" s="15" t="s">
        <v>5273</v>
      </c>
      <c r="J1378" s="15"/>
      <c r="K1378" s="15"/>
      <c r="L1378" s="15"/>
      <c r="M1378" s="15" t="s">
        <v>5307</v>
      </c>
      <c r="N1378" s="15" t="s">
        <v>5307</v>
      </c>
      <c r="O1378" s="15" t="s">
        <v>5307</v>
      </c>
      <c r="P1378" s="15"/>
      <c r="Q1378" s="15"/>
      <c r="R1378" s="15"/>
      <c r="S1378" s="15"/>
      <c r="T1378" s="38"/>
      <c r="U1378" s="95"/>
      <c r="V1378" s="95"/>
      <c r="W1378" s="95"/>
      <c r="X1378" s="95"/>
      <c r="Y1378" s="95"/>
      <c r="Z1378" s="15"/>
      <c r="AA1378" s="15"/>
      <c r="AB1378" s="39">
        <f t="shared" si="107"/>
        <v>14</v>
      </c>
      <c r="AC1378" s="39">
        <f t="shared" si="108"/>
        <v>6</v>
      </c>
      <c r="AD1378" s="96" t="s">
        <v>5308</v>
      </c>
      <c r="AE1378" s="15" t="str">
        <f t="shared" si="110"/>
        <v/>
      </c>
      <c r="AF1378" s="39"/>
      <c r="AG1378" s="39" t="s">
        <v>1560</v>
      </c>
      <c r="AH1378" s="39" t="s">
        <v>1561</v>
      </c>
      <c r="AI1378" s="39" t="s">
        <v>1561</v>
      </c>
      <c r="AJ1378" s="39" t="s">
        <v>1561</v>
      </c>
      <c r="AK1378" s="39" t="s">
        <v>1561</v>
      </c>
      <c r="AL1378" s="15"/>
      <c r="AM1378" s="15"/>
      <c r="AN1378" s="15"/>
      <c r="AO1378" s="39"/>
      <c r="AP1378" s="89">
        <f t="shared" si="109"/>
        <v>0</v>
      </c>
      <c r="AQ1378" s="13" t="str">
        <f t="shared" si="111"/>
        <v>Soort overlastMuziek</v>
      </c>
    </row>
    <row r="1379" spans="1:43" x14ac:dyDescent="0.25">
      <c r="A1379" s="15" t="s">
        <v>5271</v>
      </c>
      <c r="B1379" s="15" t="s">
        <v>1628</v>
      </c>
      <c r="C1379" s="15">
        <v>13</v>
      </c>
      <c r="D1379" s="15" t="s">
        <v>5309</v>
      </c>
      <c r="E1379" s="94">
        <v>200009182</v>
      </c>
      <c r="F1379" s="15">
        <v>200009192</v>
      </c>
      <c r="G1379" s="15" t="s">
        <v>5273</v>
      </c>
      <c r="H1379" s="15" t="s">
        <v>5273</v>
      </c>
      <c r="I1379" s="15" t="s">
        <v>5273</v>
      </c>
      <c r="J1379" s="15"/>
      <c r="K1379" s="15"/>
      <c r="L1379" s="15"/>
      <c r="M1379" s="15" t="s">
        <v>5310</v>
      </c>
      <c r="N1379" s="15" t="s">
        <v>5310</v>
      </c>
      <c r="O1379" s="15" t="s">
        <v>5310</v>
      </c>
      <c r="P1379" s="15"/>
      <c r="Q1379" s="15"/>
      <c r="R1379" s="15"/>
      <c r="S1379" s="15"/>
      <c r="T1379" s="38"/>
      <c r="U1379" s="95"/>
      <c r="V1379" s="95"/>
      <c r="W1379" s="95"/>
      <c r="X1379" s="95"/>
      <c r="Y1379" s="95"/>
      <c r="Z1379" s="15"/>
      <c r="AA1379" s="15"/>
      <c r="AB1379" s="39">
        <f t="shared" si="107"/>
        <v>14</v>
      </c>
      <c r="AC1379" s="39">
        <f t="shared" si="108"/>
        <v>10</v>
      </c>
      <c r="AD1379" s="96" t="s">
        <v>5311</v>
      </c>
      <c r="AE1379" s="15" t="str">
        <f t="shared" si="110"/>
        <v/>
      </c>
      <c r="AF1379" s="39"/>
      <c r="AG1379" s="39" t="s">
        <v>1560</v>
      </c>
      <c r="AH1379" s="39" t="s">
        <v>1561</v>
      </c>
      <c r="AI1379" s="39" t="s">
        <v>1561</v>
      </c>
      <c r="AJ1379" s="39" t="s">
        <v>1561</v>
      </c>
      <c r="AK1379" s="39" t="s">
        <v>1561</v>
      </c>
      <c r="AL1379" s="15"/>
      <c r="AM1379" s="15"/>
      <c r="AN1379" s="15"/>
      <c r="AO1379" s="39"/>
      <c r="AP1379" s="89">
        <f t="shared" si="109"/>
        <v>0</v>
      </c>
      <c r="AQ1379" s="13" t="str">
        <f t="shared" si="111"/>
        <v>Soort overlastMuzikanten</v>
      </c>
    </row>
    <row r="1380" spans="1:43" x14ac:dyDescent="0.25">
      <c r="A1380" s="15" t="s">
        <v>5271</v>
      </c>
      <c r="B1380" s="15" t="s">
        <v>1628</v>
      </c>
      <c r="C1380" s="15">
        <v>14</v>
      </c>
      <c r="D1380" s="15" t="s">
        <v>5312</v>
      </c>
      <c r="E1380" s="94">
        <v>200009182</v>
      </c>
      <c r="F1380" s="15">
        <v>200009193</v>
      </c>
      <c r="G1380" s="15" t="s">
        <v>5273</v>
      </c>
      <c r="H1380" s="15" t="s">
        <v>5273</v>
      </c>
      <c r="I1380" s="15" t="s">
        <v>5273</v>
      </c>
      <c r="J1380" s="15"/>
      <c r="K1380" s="15"/>
      <c r="L1380" s="15"/>
      <c r="M1380" s="15" t="s">
        <v>5313</v>
      </c>
      <c r="N1380" s="15" t="s">
        <v>5313</v>
      </c>
      <c r="O1380" s="15" t="s">
        <v>5313</v>
      </c>
      <c r="P1380" s="15"/>
      <c r="Q1380" s="15"/>
      <c r="R1380" s="15"/>
      <c r="S1380" s="15"/>
      <c r="T1380" s="38"/>
      <c r="U1380" s="95"/>
      <c r="V1380" s="95"/>
      <c r="W1380" s="95"/>
      <c r="X1380" s="95"/>
      <c r="Y1380" s="95"/>
      <c r="Z1380" s="15"/>
      <c r="AA1380" s="15"/>
      <c r="AB1380" s="39">
        <f t="shared" si="107"/>
        <v>14</v>
      </c>
      <c r="AC1380" s="39">
        <f t="shared" si="108"/>
        <v>11</v>
      </c>
      <c r="AD1380" s="96" t="s">
        <v>5314</v>
      </c>
      <c r="AE1380" s="15" t="str">
        <f t="shared" si="110"/>
        <v/>
      </c>
      <c r="AF1380" s="39"/>
      <c r="AG1380" s="39" t="s">
        <v>1560</v>
      </c>
      <c r="AH1380" s="39" t="s">
        <v>1561</v>
      </c>
      <c r="AI1380" s="39" t="s">
        <v>1561</v>
      </c>
      <c r="AJ1380" s="39" t="s">
        <v>1561</v>
      </c>
      <c r="AK1380" s="39" t="s">
        <v>1561</v>
      </c>
      <c r="AL1380" s="15"/>
      <c r="AM1380" s="15"/>
      <c r="AN1380" s="15"/>
      <c r="AO1380" s="39"/>
      <c r="AP1380" s="89">
        <f t="shared" si="109"/>
        <v>0</v>
      </c>
      <c r="AQ1380" s="13" t="str">
        <f t="shared" si="111"/>
        <v>Soort overlastRelationeel</v>
      </c>
    </row>
    <row r="1381" spans="1:43" x14ac:dyDescent="0.25">
      <c r="A1381" s="15" t="s">
        <v>5271</v>
      </c>
      <c r="B1381" s="15" t="s">
        <v>1628</v>
      </c>
      <c r="C1381" s="15">
        <v>15</v>
      </c>
      <c r="D1381" s="15" t="s">
        <v>5315</v>
      </c>
      <c r="E1381" s="94">
        <v>200009182</v>
      </c>
      <c r="F1381" s="15">
        <v>200009471</v>
      </c>
      <c r="G1381" s="15" t="s">
        <v>5273</v>
      </c>
      <c r="H1381" s="15" t="s">
        <v>5273</v>
      </c>
      <c r="I1381" s="15" t="s">
        <v>5273</v>
      </c>
      <c r="J1381" s="15"/>
      <c r="K1381" s="15"/>
      <c r="L1381" s="15"/>
      <c r="M1381" s="15" t="s">
        <v>5316</v>
      </c>
      <c r="N1381" s="15" t="s">
        <v>5316</v>
      </c>
      <c r="O1381" s="15" t="s">
        <v>5316</v>
      </c>
      <c r="P1381" s="15"/>
      <c r="Q1381" s="15"/>
      <c r="R1381" s="15"/>
      <c r="S1381" s="15"/>
      <c r="T1381" s="38"/>
      <c r="U1381" s="95"/>
      <c r="V1381" s="95"/>
      <c r="W1381" s="95"/>
      <c r="X1381" s="95"/>
      <c r="Y1381" s="95"/>
      <c r="Z1381" s="15"/>
      <c r="AA1381" s="15"/>
      <c r="AB1381" s="39">
        <f t="shared" si="107"/>
        <v>14</v>
      </c>
      <c r="AC1381" s="39">
        <f t="shared" si="108"/>
        <v>4</v>
      </c>
      <c r="AD1381" s="96" t="s">
        <v>5317</v>
      </c>
      <c r="AE1381" s="15" t="str">
        <f t="shared" si="110"/>
        <v/>
      </c>
      <c r="AF1381" s="39"/>
      <c r="AG1381" s="39" t="s">
        <v>1560</v>
      </c>
      <c r="AH1381" s="39" t="s">
        <v>1561</v>
      </c>
      <c r="AI1381" s="39" t="s">
        <v>1561</v>
      </c>
      <c r="AJ1381" s="39" t="s">
        <v>1561</v>
      </c>
      <c r="AK1381" s="39" t="s">
        <v>1561</v>
      </c>
      <c r="AL1381" s="15"/>
      <c r="AM1381" s="15"/>
      <c r="AN1381" s="15"/>
      <c r="AO1381" s="39"/>
      <c r="AP1381" s="89">
        <f t="shared" si="109"/>
        <v>0</v>
      </c>
      <c r="AQ1381" s="13" t="str">
        <f t="shared" si="111"/>
        <v>Soort overlastRook</v>
      </c>
    </row>
    <row r="1382" spans="1:43" x14ac:dyDescent="0.25">
      <c r="A1382" s="15" t="s">
        <v>5271</v>
      </c>
      <c r="B1382" s="15" t="s">
        <v>1628</v>
      </c>
      <c r="C1382" s="15">
        <v>16</v>
      </c>
      <c r="D1382" s="15" t="s">
        <v>5318</v>
      </c>
      <c r="E1382" s="94">
        <v>200009182</v>
      </c>
      <c r="F1382" s="15">
        <v>200009194</v>
      </c>
      <c r="G1382" s="15" t="s">
        <v>5273</v>
      </c>
      <c r="H1382" s="15" t="s">
        <v>5273</v>
      </c>
      <c r="I1382" s="15" t="s">
        <v>5273</v>
      </c>
      <c r="J1382" s="15"/>
      <c r="K1382" s="15"/>
      <c r="L1382" s="15"/>
      <c r="M1382" s="15" t="s">
        <v>5319</v>
      </c>
      <c r="N1382" s="15" t="s">
        <v>5319</v>
      </c>
      <c r="O1382" s="15" t="s">
        <v>5319</v>
      </c>
      <c r="P1382" s="15"/>
      <c r="Q1382" s="15"/>
      <c r="R1382" s="15"/>
      <c r="S1382" s="15"/>
      <c r="T1382" s="38"/>
      <c r="U1382" s="95"/>
      <c r="V1382" s="95"/>
      <c r="W1382" s="95"/>
      <c r="X1382" s="95"/>
      <c r="Y1382" s="95"/>
      <c r="Z1382" s="15"/>
      <c r="AA1382" s="15"/>
      <c r="AB1382" s="39">
        <f t="shared" si="107"/>
        <v>14</v>
      </c>
      <c r="AC1382" s="39">
        <f t="shared" si="108"/>
        <v>10</v>
      </c>
      <c r="AD1382" s="96" t="s">
        <v>5320</v>
      </c>
      <c r="AE1382" s="15" t="str">
        <f t="shared" si="110"/>
        <v/>
      </c>
      <c r="AF1382" s="39"/>
      <c r="AG1382" s="39" t="s">
        <v>1560</v>
      </c>
      <c r="AH1382" s="39" t="s">
        <v>1561</v>
      </c>
      <c r="AI1382" s="39" t="s">
        <v>1561</v>
      </c>
      <c r="AJ1382" s="39" t="s">
        <v>1561</v>
      </c>
      <c r="AK1382" s="39" t="s">
        <v>1561</v>
      </c>
      <c r="AL1382" s="15"/>
      <c r="AM1382" s="15"/>
      <c r="AN1382" s="15"/>
      <c r="AO1382" s="39"/>
      <c r="AP1382" s="89">
        <f t="shared" si="109"/>
        <v>0</v>
      </c>
      <c r="AQ1382" s="13" t="str">
        <f t="shared" si="111"/>
        <v>Soort overlastSneeuw/IJs</v>
      </c>
    </row>
    <row r="1383" spans="1:43" x14ac:dyDescent="0.25">
      <c r="A1383" s="15" t="s">
        <v>5271</v>
      </c>
      <c r="B1383" s="15" t="s">
        <v>1628</v>
      </c>
      <c r="C1383" s="15">
        <v>17</v>
      </c>
      <c r="D1383" s="15" t="s">
        <v>5321</v>
      </c>
      <c r="E1383" s="94">
        <v>200009182</v>
      </c>
      <c r="F1383" s="15">
        <v>200009195</v>
      </c>
      <c r="G1383" s="15" t="s">
        <v>5273</v>
      </c>
      <c r="H1383" s="15" t="s">
        <v>5273</v>
      </c>
      <c r="I1383" s="15" t="s">
        <v>5273</v>
      </c>
      <c r="J1383" s="15"/>
      <c r="K1383" s="15"/>
      <c r="L1383" s="15"/>
      <c r="M1383" s="15" t="s">
        <v>5322</v>
      </c>
      <c r="N1383" s="15" t="s">
        <v>5322</v>
      </c>
      <c r="O1383" s="15" t="s">
        <v>5322</v>
      </c>
      <c r="P1383" s="15"/>
      <c r="Q1383" s="15"/>
      <c r="R1383" s="15"/>
      <c r="S1383" s="15"/>
      <c r="T1383" s="38"/>
      <c r="U1383" s="95"/>
      <c r="V1383" s="95"/>
      <c r="W1383" s="95"/>
      <c r="X1383" s="95"/>
      <c r="Y1383" s="95"/>
      <c r="Z1383" s="15"/>
      <c r="AA1383" s="15"/>
      <c r="AB1383" s="39">
        <f t="shared" si="107"/>
        <v>14</v>
      </c>
      <c r="AC1383" s="39">
        <f t="shared" si="108"/>
        <v>10</v>
      </c>
      <c r="AD1383" s="96" t="s">
        <v>5323</v>
      </c>
      <c r="AE1383" s="15" t="str">
        <f t="shared" si="110"/>
        <v/>
      </c>
      <c r="AF1383" s="39"/>
      <c r="AG1383" s="39" t="s">
        <v>1560</v>
      </c>
      <c r="AH1383" s="39" t="s">
        <v>1561</v>
      </c>
      <c r="AI1383" s="39" t="s">
        <v>1561</v>
      </c>
      <c r="AJ1383" s="39" t="s">
        <v>1561</v>
      </c>
      <c r="AK1383" s="39" t="s">
        <v>1561</v>
      </c>
      <c r="AL1383" s="15"/>
      <c r="AM1383" s="15"/>
      <c r="AN1383" s="15"/>
      <c r="AO1383" s="39"/>
      <c r="AP1383" s="89">
        <f t="shared" si="109"/>
        <v>0</v>
      </c>
      <c r="AQ1383" s="13" t="str">
        <f t="shared" si="111"/>
        <v>Soort overlastVoetballen</v>
      </c>
    </row>
    <row r="1384" spans="1:43" x14ac:dyDescent="0.25">
      <c r="A1384" s="15" t="s">
        <v>5271</v>
      </c>
      <c r="B1384" s="15" t="s">
        <v>1628</v>
      </c>
      <c r="C1384" s="15">
        <v>18</v>
      </c>
      <c r="D1384" s="15" t="s">
        <v>5324</v>
      </c>
      <c r="E1384" s="94">
        <v>200009182</v>
      </c>
      <c r="F1384" s="15">
        <v>200009196</v>
      </c>
      <c r="G1384" s="15" t="s">
        <v>5273</v>
      </c>
      <c r="H1384" s="15" t="s">
        <v>5273</v>
      </c>
      <c r="I1384" s="15" t="s">
        <v>5273</v>
      </c>
      <c r="J1384" s="15"/>
      <c r="K1384" s="15"/>
      <c r="L1384" s="15"/>
      <c r="M1384" s="15" t="s">
        <v>5325</v>
      </c>
      <c r="N1384" s="15" t="s">
        <v>5325</v>
      </c>
      <c r="O1384" s="15" t="s">
        <v>5325</v>
      </c>
      <c r="P1384" s="15"/>
      <c r="Q1384" s="15"/>
      <c r="R1384" s="15"/>
      <c r="S1384" s="15"/>
      <c r="T1384" s="38"/>
      <c r="U1384" s="95"/>
      <c r="V1384" s="95"/>
      <c r="W1384" s="95"/>
      <c r="X1384" s="95"/>
      <c r="Y1384" s="95"/>
      <c r="Z1384" s="15"/>
      <c r="AA1384" s="15"/>
      <c r="AB1384" s="39">
        <f t="shared" si="107"/>
        <v>14</v>
      </c>
      <c r="AC1384" s="39">
        <f t="shared" si="108"/>
        <v>4</v>
      </c>
      <c r="AD1384" s="96" t="s">
        <v>5326</v>
      </c>
      <c r="AE1384" s="15" t="str">
        <f t="shared" si="110"/>
        <v/>
      </c>
      <c r="AF1384" s="39"/>
      <c r="AG1384" s="39" t="s">
        <v>1560</v>
      </c>
      <c r="AH1384" s="39" t="s">
        <v>1561</v>
      </c>
      <c r="AI1384" s="39" t="s">
        <v>1561</v>
      </c>
      <c r="AJ1384" s="39" t="s">
        <v>1561</v>
      </c>
      <c r="AK1384" s="39" t="s">
        <v>1561</v>
      </c>
      <c r="AL1384" s="15"/>
      <c r="AM1384" s="15"/>
      <c r="AN1384" s="15"/>
      <c r="AO1384" s="39"/>
      <c r="AP1384" s="89">
        <f t="shared" si="109"/>
        <v>0</v>
      </c>
      <c r="AQ1384" s="13" t="str">
        <f t="shared" si="111"/>
        <v>Soort overlastVuur</v>
      </c>
    </row>
    <row r="1385" spans="1:43" x14ac:dyDescent="0.25">
      <c r="A1385" s="15" t="s">
        <v>5271</v>
      </c>
      <c r="B1385" s="15" t="s">
        <v>1628</v>
      </c>
      <c r="C1385" s="15">
        <v>19</v>
      </c>
      <c r="D1385" s="15" t="s">
        <v>5327</v>
      </c>
      <c r="E1385" s="94">
        <v>200009182</v>
      </c>
      <c r="F1385" s="15">
        <v>200009198</v>
      </c>
      <c r="G1385" s="15" t="s">
        <v>5273</v>
      </c>
      <c r="H1385" s="15" t="s">
        <v>5273</v>
      </c>
      <c r="I1385" s="15" t="s">
        <v>5273</v>
      </c>
      <c r="J1385" s="15"/>
      <c r="K1385" s="15"/>
      <c r="L1385" s="15"/>
      <c r="M1385" s="15" t="s">
        <v>5328</v>
      </c>
      <c r="N1385" s="15" t="s">
        <v>5328</v>
      </c>
      <c r="O1385" s="15" t="s">
        <v>5328</v>
      </c>
      <c r="P1385" s="15"/>
      <c r="Q1385" s="15"/>
      <c r="R1385" s="15"/>
      <c r="S1385" s="15"/>
      <c r="T1385" s="38"/>
      <c r="U1385" s="95"/>
      <c r="V1385" s="95"/>
      <c r="W1385" s="95"/>
      <c r="X1385" s="95"/>
      <c r="Y1385" s="95"/>
      <c r="Z1385" s="15"/>
      <c r="AA1385" s="15"/>
      <c r="AB1385" s="39">
        <f t="shared" si="107"/>
        <v>14</v>
      </c>
      <c r="AC1385" s="39">
        <f t="shared" si="108"/>
        <v>10</v>
      </c>
      <c r="AD1385" s="96" t="s">
        <v>5329</v>
      </c>
      <c r="AE1385" s="15" t="str">
        <f t="shared" si="110"/>
        <v/>
      </c>
      <c r="AF1385" s="39"/>
      <c r="AG1385" s="39" t="s">
        <v>1560</v>
      </c>
      <c r="AH1385" s="39" t="s">
        <v>1561</v>
      </c>
      <c r="AI1385" s="39" t="s">
        <v>1561</v>
      </c>
      <c r="AJ1385" s="39" t="s">
        <v>1561</v>
      </c>
      <c r="AK1385" s="39" t="s">
        <v>1561</v>
      </c>
      <c r="AL1385" s="15"/>
      <c r="AM1385" s="15"/>
      <c r="AN1385" s="15"/>
      <c r="AO1385" s="39"/>
      <c r="AP1385" s="89">
        <f t="shared" si="109"/>
        <v>0</v>
      </c>
      <c r="AQ1385" s="13" t="str">
        <f t="shared" si="111"/>
        <v>Soort overlastZwerfafval</v>
      </c>
    </row>
    <row r="1386" spans="1:43" x14ac:dyDescent="0.25">
      <c r="A1386" s="15" t="s">
        <v>5271</v>
      </c>
      <c r="B1386" s="15" t="s">
        <v>1628</v>
      </c>
      <c r="C1386" s="15">
        <v>20</v>
      </c>
      <c r="D1386" s="15" t="s">
        <v>5330</v>
      </c>
      <c r="E1386" s="94">
        <v>200009182</v>
      </c>
      <c r="F1386" s="15">
        <v>200009199</v>
      </c>
      <c r="G1386" s="15" t="s">
        <v>5273</v>
      </c>
      <c r="H1386" s="15" t="s">
        <v>5273</v>
      </c>
      <c r="I1386" s="15" t="s">
        <v>5273</v>
      </c>
      <c r="J1386" s="15"/>
      <c r="K1386" s="15"/>
      <c r="L1386" s="15"/>
      <c r="M1386" s="15" t="s">
        <v>5331</v>
      </c>
      <c r="N1386" s="15" t="s">
        <v>5331</v>
      </c>
      <c r="O1386" s="15" t="s">
        <v>5331</v>
      </c>
      <c r="P1386" s="15"/>
      <c r="Q1386" s="15"/>
      <c r="R1386" s="15"/>
      <c r="S1386" s="15"/>
      <c r="T1386" s="38"/>
      <c r="U1386" s="95"/>
      <c r="V1386" s="95"/>
      <c r="W1386" s="95"/>
      <c r="X1386" s="95"/>
      <c r="Y1386" s="95"/>
      <c r="Z1386" s="15"/>
      <c r="AA1386" s="15"/>
      <c r="AB1386" s="39">
        <f t="shared" si="107"/>
        <v>14</v>
      </c>
      <c r="AC1386" s="39">
        <f t="shared" si="108"/>
        <v>7</v>
      </c>
      <c r="AD1386" s="96" t="s">
        <v>5332</v>
      </c>
      <c r="AE1386" s="15" t="str">
        <f t="shared" si="110"/>
        <v/>
      </c>
      <c r="AF1386" s="39"/>
      <c r="AG1386" s="39" t="s">
        <v>1560</v>
      </c>
      <c r="AH1386" s="39" t="s">
        <v>1561</v>
      </c>
      <c r="AI1386" s="39" t="s">
        <v>1561</v>
      </c>
      <c r="AJ1386" s="39" t="s">
        <v>1561</v>
      </c>
      <c r="AK1386" s="39" t="s">
        <v>1561</v>
      </c>
      <c r="AL1386" s="15"/>
      <c r="AM1386" s="15"/>
      <c r="AN1386" s="15"/>
      <c r="AO1386" s="39"/>
      <c r="AP1386" s="89">
        <f t="shared" si="109"/>
        <v>0</v>
      </c>
      <c r="AQ1386" s="13" t="str">
        <f t="shared" si="111"/>
        <v>Soort overlastZwerver</v>
      </c>
    </row>
    <row r="1387" spans="1:43" x14ac:dyDescent="0.25">
      <c r="A1387" s="15" t="s">
        <v>5333</v>
      </c>
      <c r="B1387" s="15" t="s">
        <v>1608</v>
      </c>
      <c r="C1387" s="15">
        <v>1</v>
      </c>
      <c r="D1387" s="15" t="s">
        <v>568</v>
      </c>
      <c r="E1387" s="94">
        <v>200012555</v>
      </c>
      <c r="F1387" s="15">
        <v>200040165</v>
      </c>
      <c r="G1387" s="15" t="s">
        <v>12021</v>
      </c>
      <c r="H1387" s="15" t="s">
        <v>12021</v>
      </c>
      <c r="I1387" s="15" t="s">
        <v>12021</v>
      </c>
      <c r="J1387" s="15"/>
      <c r="K1387" s="15"/>
      <c r="L1387" s="15"/>
      <c r="M1387" s="15" t="s">
        <v>12022</v>
      </c>
      <c r="N1387" s="15" t="s">
        <v>12022</v>
      </c>
      <c r="O1387" s="15" t="s">
        <v>12022</v>
      </c>
      <c r="P1387" s="15"/>
      <c r="Q1387" s="15"/>
      <c r="R1387" s="15"/>
      <c r="S1387" s="15"/>
      <c r="T1387" s="38"/>
      <c r="U1387" s="95"/>
      <c r="V1387" s="95"/>
      <c r="W1387" s="95"/>
      <c r="X1387" s="95"/>
      <c r="Y1387" s="95"/>
      <c r="Z1387" s="15"/>
      <c r="AA1387" s="15"/>
      <c r="AB1387" s="39">
        <f t="shared" si="107"/>
        <v>19</v>
      </c>
      <c r="AC1387" s="39">
        <f t="shared" si="108"/>
        <v>10</v>
      </c>
      <c r="AD1387" s="96" t="s">
        <v>5334</v>
      </c>
      <c r="AE1387" s="15" t="str">
        <f t="shared" si="110"/>
        <v/>
      </c>
      <c r="AF1387" s="39"/>
      <c r="AG1387" s="39" t="s">
        <v>1560</v>
      </c>
      <c r="AH1387" s="39" t="s">
        <v>1561</v>
      </c>
      <c r="AI1387" s="39" t="s">
        <v>1561</v>
      </c>
      <c r="AJ1387" s="39" t="s">
        <v>1561</v>
      </c>
      <c r="AK1387" s="39" t="s">
        <v>1561</v>
      </c>
      <c r="AL1387" s="15"/>
      <c r="AM1387" s="15"/>
      <c r="AN1387" s="15"/>
      <c r="AO1387" s="39"/>
      <c r="AP1387" s="89">
        <f t="shared" si="109"/>
        <v>0</v>
      </c>
      <c r="AQ1387" s="13" t="str">
        <f t="shared" si="111"/>
        <v>Soort pers. gerichtBedreiging</v>
      </c>
    </row>
    <row r="1388" spans="1:43" x14ac:dyDescent="0.25">
      <c r="A1388" s="15" t="s">
        <v>5333</v>
      </c>
      <c r="B1388" s="15" t="s">
        <v>1608</v>
      </c>
      <c r="C1388" s="15">
        <v>2</v>
      </c>
      <c r="D1388" s="15" t="s">
        <v>5335</v>
      </c>
      <c r="E1388" s="94">
        <v>200012555</v>
      </c>
      <c r="F1388" s="15">
        <v>200040166</v>
      </c>
      <c r="G1388" s="15" t="s">
        <v>12021</v>
      </c>
      <c r="H1388" s="15" t="s">
        <v>12021</v>
      </c>
      <c r="I1388" s="15" t="s">
        <v>12021</v>
      </c>
      <c r="J1388" s="15"/>
      <c r="K1388" s="15"/>
      <c r="L1388" s="15"/>
      <c r="M1388" s="15" t="s">
        <v>12023</v>
      </c>
      <c r="N1388" s="15" t="s">
        <v>12023</v>
      </c>
      <c r="O1388" s="15" t="s">
        <v>12023</v>
      </c>
      <c r="P1388" s="15"/>
      <c r="Q1388" s="15"/>
      <c r="R1388" s="15"/>
      <c r="S1388" s="15"/>
      <c r="T1388" s="38"/>
      <c r="U1388" s="95"/>
      <c r="V1388" s="95"/>
      <c r="W1388" s="95"/>
      <c r="X1388" s="95"/>
      <c r="Y1388" s="95"/>
      <c r="Z1388" s="15"/>
      <c r="AA1388" s="15"/>
      <c r="AB1388" s="39">
        <f t="shared" si="107"/>
        <v>19</v>
      </c>
      <c r="AC1388" s="39">
        <f t="shared" si="108"/>
        <v>10</v>
      </c>
      <c r="AD1388" s="96" t="s">
        <v>5336</v>
      </c>
      <c r="AE1388" s="15" t="str">
        <f t="shared" si="110"/>
        <v/>
      </c>
      <c r="AF1388" s="39"/>
      <c r="AG1388" s="39" t="s">
        <v>1560</v>
      </c>
      <c r="AH1388" s="39" t="s">
        <v>1561</v>
      </c>
      <c r="AI1388" s="39" t="s">
        <v>1561</v>
      </c>
      <c r="AJ1388" s="39" t="s">
        <v>1561</v>
      </c>
      <c r="AK1388" s="39" t="s">
        <v>1561</v>
      </c>
      <c r="AL1388" s="15"/>
      <c r="AM1388" s="15"/>
      <c r="AN1388" s="15"/>
      <c r="AO1388" s="39"/>
      <c r="AP1388" s="89">
        <f t="shared" si="109"/>
        <v>0</v>
      </c>
      <c r="AQ1388" s="13" t="str">
        <f t="shared" si="111"/>
        <v>Soort pers. gerichtBelediging</v>
      </c>
    </row>
    <row r="1389" spans="1:43" x14ac:dyDescent="0.25">
      <c r="A1389" s="15" t="s">
        <v>5333</v>
      </c>
      <c r="B1389" s="15" t="s">
        <v>1608</v>
      </c>
      <c r="C1389" s="15">
        <v>3</v>
      </c>
      <c r="D1389" s="15" t="s">
        <v>5337</v>
      </c>
      <c r="E1389" s="94">
        <v>200012555</v>
      </c>
      <c r="F1389" s="15">
        <v>200040167</v>
      </c>
      <c r="G1389" s="15" t="s">
        <v>12021</v>
      </c>
      <c r="H1389" s="15" t="s">
        <v>12021</v>
      </c>
      <c r="I1389" s="15" t="s">
        <v>12021</v>
      </c>
      <c r="J1389" s="15"/>
      <c r="K1389" s="15"/>
      <c r="L1389" s="15"/>
      <c r="M1389" s="15" t="s">
        <v>12024</v>
      </c>
      <c r="N1389" s="15" t="s">
        <v>12024</v>
      </c>
      <c r="O1389" s="15" t="s">
        <v>12024</v>
      </c>
      <c r="P1389" s="15"/>
      <c r="Q1389" s="15"/>
      <c r="R1389" s="15"/>
      <c r="S1389" s="15"/>
      <c r="T1389" s="38"/>
      <c r="U1389" s="95"/>
      <c r="V1389" s="95"/>
      <c r="W1389" s="95"/>
      <c r="X1389" s="95"/>
      <c r="Y1389" s="95"/>
      <c r="Z1389" s="15"/>
      <c r="AA1389" s="15"/>
      <c r="AB1389" s="39">
        <f t="shared" si="107"/>
        <v>19</v>
      </c>
      <c r="AC1389" s="39">
        <f t="shared" si="108"/>
        <v>11</v>
      </c>
      <c r="AD1389" s="96" t="s">
        <v>5338</v>
      </c>
      <c r="AE1389" s="15" t="str">
        <f t="shared" si="110"/>
        <v/>
      </c>
      <c r="AF1389" s="39"/>
      <c r="AG1389" s="39" t="s">
        <v>1560</v>
      </c>
      <c r="AH1389" s="39" t="s">
        <v>1561</v>
      </c>
      <c r="AI1389" s="39" t="s">
        <v>1561</v>
      </c>
      <c r="AJ1389" s="39" t="s">
        <v>1561</v>
      </c>
      <c r="AK1389" s="39" t="s">
        <v>1561</v>
      </c>
      <c r="AL1389" s="15"/>
      <c r="AM1389" s="15"/>
      <c r="AN1389" s="15"/>
      <c r="AO1389" s="39"/>
      <c r="AP1389" s="89">
        <f t="shared" si="109"/>
        <v>0</v>
      </c>
      <c r="AQ1389" s="13" t="str">
        <f t="shared" si="111"/>
        <v>Soort pers. gerichtCyberpesten</v>
      </c>
    </row>
    <row r="1390" spans="1:43" x14ac:dyDescent="0.25">
      <c r="A1390" s="15" t="s">
        <v>5333</v>
      </c>
      <c r="B1390" s="15" t="s">
        <v>1608</v>
      </c>
      <c r="C1390" s="15">
        <v>4</v>
      </c>
      <c r="D1390" s="15" t="s">
        <v>5339</v>
      </c>
      <c r="E1390" s="94">
        <v>200012555</v>
      </c>
      <c r="F1390" s="15">
        <v>200040168</v>
      </c>
      <c r="G1390" s="15" t="s">
        <v>12021</v>
      </c>
      <c r="H1390" s="15" t="s">
        <v>12021</v>
      </c>
      <c r="I1390" s="15" t="s">
        <v>12021</v>
      </c>
      <c r="J1390" s="15"/>
      <c r="K1390" s="15"/>
      <c r="L1390" s="15"/>
      <c r="M1390" s="15" t="s">
        <v>12025</v>
      </c>
      <c r="N1390" s="15" t="s">
        <v>12025</v>
      </c>
      <c r="O1390" s="15" t="s">
        <v>12025</v>
      </c>
      <c r="P1390" s="15"/>
      <c r="Q1390" s="15"/>
      <c r="R1390" s="15"/>
      <c r="S1390" s="15"/>
      <c r="T1390" s="38"/>
      <c r="U1390" s="95"/>
      <c r="V1390" s="95"/>
      <c r="W1390" s="95"/>
      <c r="X1390" s="95"/>
      <c r="Y1390" s="95"/>
      <c r="Z1390" s="15"/>
      <c r="AA1390" s="15"/>
      <c r="AB1390" s="39">
        <f t="shared" si="107"/>
        <v>19</v>
      </c>
      <c r="AC1390" s="39">
        <f t="shared" si="108"/>
        <v>13</v>
      </c>
      <c r="AD1390" s="96" t="s">
        <v>5340</v>
      </c>
      <c r="AE1390" s="15" t="str">
        <f t="shared" si="110"/>
        <v/>
      </c>
      <c r="AF1390" s="39"/>
      <c r="AG1390" s="39" t="s">
        <v>1560</v>
      </c>
      <c r="AH1390" s="39" t="s">
        <v>1561</v>
      </c>
      <c r="AI1390" s="39" t="s">
        <v>1561</v>
      </c>
      <c r="AJ1390" s="39" t="s">
        <v>1561</v>
      </c>
      <c r="AK1390" s="39" t="s">
        <v>1561</v>
      </c>
      <c r="AL1390" s="15"/>
      <c r="AM1390" s="15"/>
      <c r="AN1390" s="15"/>
      <c r="AO1390" s="39"/>
      <c r="AP1390" s="89">
        <f t="shared" si="109"/>
        <v>0</v>
      </c>
      <c r="AQ1390" s="13" t="str">
        <f t="shared" si="111"/>
        <v>Soort pers. gerichtDiscriminatie</v>
      </c>
    </row>
    <row r="1391" spans="1:43" x14ac:dyDescent="0.25">
      <c r="A1391" s="15" t="s">
        <v>5333</v>
      </c>
      <c r="B1391" s="15" t="s">
        <v>1608</v>
      </c>
      <c r="C1391" s="15">
        <v>5</v>
      </c>
      <c r="D1391" s="15" t="s">
        <v>5341</v>
      </c>
      <c r="E1391" s="94">
        <v>200012555</v>
      </c>
      <c r="F1391" s="15">
        <v>200040169</v>
      </c>
      <c r="G1391" s="15" t="s">
        <v>12021</v>
      </c>
      <c r="H1391" s="15" t="s">
        <v>12021</v>
      </c>
      <c r="I1391" s="15" t="s">
        <v>12021</v>
      </c>
      <c r="J1391" s="15"/>
      <c r="K1391" s="15"/>
      <c r="L1391" s="15"/>
      <c r="M1391" s="15" t="s">
        <v>12026</v>
      </c>
      <c r="N1391" s="15" t="s">
        <v>12026</v>
      </c>
      <c r="O1391" s="15" t="s">
        <v>12026</v>
      </c>
      <c r="P1391" s="15"/>
      <c r="Q1391" s="15"/>
      <c r="R1391" s="15"/>
      <c r="S1391" s="15"/>
      <c r="T1391" s="38"/>
      <c r="U1391" s="95"/>
      <c r="V1391" s="95"/>
      <c r="W1391" s="95"/>
      <c r="X1391" s="95"/>
      <c r="Y1391" s="95"/>
      <c r="Z1391" s="15"/>
      <c r="AA1391" s="15"/>
      <c r="AB1391" s="39">
        <f t="shared" si="107"/>
        <v>19</v>
      </c>
      <c r="AC1391" s="39">
        <f t="shared" si="108"/>
        <v>12</v>
      </c>
      <c r="AD1391" s="96" t="s">
        <v>5342</v>
      </c>
      <c r="AE1391" s="15" t="str">
        <f t="shared" si="110"/>
        <v/>
      </c>
      <c r="AF1391" s="39"/>
      <c r="AG1391" s="39" t="s">
        <v>1560</v>
      </c>
      <c r="AH1391" s="39" t="s">
        <v>1561</v>
      </c>
      <c r="AI1391" s="39" t="s">
        <v>1561</v>
      </c>
      <c r="AJ1391" s="39" t="s">
        <v>1561</v>
      </c>
      <c r="AK1391" s="39" t="s">
        <v>1561</v>
      </c>
      <c r="AL1391" s="15"/>
      <c r="AM1391" s="15"/>
      <c r="AN1391" s="15"/>
      <c r="AO1391" s="39"/>
      <c r="AP1391" s="89">
        <f t="shared" si="109"/>
        <v>0</v>
      </c>
      <c r="AQ1391" s="13" t="str">
        <f t="shared" si="111"/>
        <v>Soort pers. gerichtSmaad/laster</v>
      </c>
    </row>
    <row r="1392" spans="1:43" x14ac:dyDescent="0.25">
      <c r="A1392" s="15" t="s">
        <v>5333</v>
      </c>
      <c r="B1392" s="15" t="s">
        <v>1608</v>
      </c>
      <c r="C1392" s="15">
        <v>6</v>
      </c>
      <c r="D1392" s="15" t="s">
        <v>5343</v>
      </c>
      <c r="E1392" s="94">
        <v>200012555</v>
      </c>
      <c r="F1392" s="15">
        <v>200040170</v>
      </c>
      <c r="G1392" s="15" t="s">
        <v>12021</v>
      </c>
      <c r="H1392" s="15" t="s">
        <v>12021</v>
      </c>
      <c r="I1392" s="15" t="s">
        <v>12021</v>
      </c>
      <c r="J1392" s="15"/>
      <c r="K1392" s="15"/>
      <c r="L1392" s="15"/>
      <c r="M1392" s="15" t="s">
        <v>12027</v>
      </c>
      <c r="N1392" s="15" t="s">
        <v>12027</v>
      </c>
      <c r="O1392" s="15" t="s">
        <v>12027</v>
      </c>
      <c r="P1392" s="15"/>
      <c r="Q1392" s="15"/>
      <c r="R1392" s="15"/>
      <c r="S1392" s="15"/>
      <c r="T1392" s="38"/>
      <c r="U1392" s="95"/>
      <c r="V1392" s="95"/>
      <c r="W1392" s="95"/>
      <c r="X1392" s="95"/>
      <c r="Y1392" s="95"/>
      <c r="Z1392" s="15"/>
      <c r="AA1392" s="15"/>
      <c r="AB1392" s="39">
        <f t="shared" si="107"/>
        <v>19</v>
      </c>
      <c r="AC1392" s="39">
        <f t="shared" si="108"/>
        <v>17</v>
      </c>
      <c r="AD1392" s="96" t="s">
        <v>5344</v>
      </c>
      <c r="AE1392" s="15" t="str">
        <f t="shared" si="110"/>
        <v/>
      </c>
      <c r="AF1392" s="39"/>
      <c r="AG1392" s="39" t="s">
        <v>1560</v>
      </c>
      <c r="AH1392" s="39" t="s">
        <v>1561</v>
      </c>
      <c r="AI1392" s="39" t="s">
        <v>1561</v>
      </c>
      <c r="AJ1392" s="39" t="s">
        <v>1561</v>
      </c>
      <c r="AK1392" s="39" t="s">
        <v>1561</v>
      </c>
      <c r="AL1392" s="15"/>
      <c r="AM1392" s="15"/>
      <c r="AN1392" s="15"/>
      <c r="AO1392" s="39"/>
      <c r="AP1392" s="89">
        <f t="shared" si="109"/>
        <v>0</v>
      </c>
      <c r="AQ1392" s="13" t="str">
        <f t="shared" si="111"/>
        <v>Soort pers. gerichtStalking/belaging</v>
      </c>
    </row>
    <row r="1393" spans="1:43" x14ac:dyDescent="0.25">
      <c r="A1393" s="15" t="s">
        <v>5333</v>
      </c>
      <c r="B1393" s="15" t="s">
        <v>1608</v>
      </c>
      <c r="C1393" s="15">
        <v>7</v>
      </c>
      <c r="D1393" s="15" t="s">
        <v>5345</v>
      </c>
      <c r="E1393" s="94">
        <v>200012555</v>
      </c>
      <c r="F1393" s="15">
        <v>200040171</v>
      </c>
      <c r="G1393" s="15" t="s">
        <v>12021</v>
      </c>
      <c r="H1393" s="15" t="s">
        <v>12021</v>
      </c>
      <c r="I1393" s="15" t="s">
        <v>12021</v>
      </c>
      <c r="J1393" s="15"/>
      <c r="K1393" s="15"/>
      <c r="L1393" s="15"/>
      <c r="M1393" s="15" t="s">
        <v>12028</v>
      </c>
      <c r="N1393" s="15" t="s">
        <v>12028</v>
      </c>
      <c r="O1393" s="15" t="s">
        <v>12028</v>
      </c>
      <c r="P1393" s="15"/>
      <c r="Q1393" s="15"/>
      <c r="R1393" s="15"/>
      <c r="S1393" s="15"/>
      <c r="T1393" s="38"/>
      <c r="U1393" s="95"/>
      <c r="V1393" s="95"/>
      <c r="W1393" s="95"/>
      <c r="X1393" s="95"/>
      <c r="Y1393" s="95"/>
      <c r="Z1393" s="15"/>
      <c r="AA1393" s="15"/>
      <c r="AB1393" s="39">
        <f t="shared" si="107"/>
        <v>19</v>
      </c>
      <c r="AC1393" s="39">
        <f t="shared" si="108"/>
        <v>17</v>
      </c>
      <c r="AD1393" s="96" t="s">
        <v>5346</v>
      </c>
      <c r="AE1393" s="15" t="str">
        <f t="shared" si="110"/>
        <v/>
      </c>
      <c r="AF1393" s="39"/>
      <c r="AG1393" s="39" t="s">
        <v>1560</v>
      </c>
      <c r="AH1393" s="39" t="s">
        <v>1561</v>
      </c>
      <c r="AI1393" s="39" t="s">
        <v>1561</v>
      </c>
      <c r="AJ1393" s="39" t="s">
        <v>1561</v>
      </c>
      <c r="AK1393" s="39" t="s">
        <v>1561</v>
      </c>
      <c r="AL1393" s="15"/>
      <c r="AM1393" s="15"/>
      <c r="AN1393" s="15"/>
      <c r="AO1393" s="39"/>
      <c r="AP1393" s="89">
        <f t="shared" si="109"/>
        <v>0</v>
      </c>
      <c r="AQ1393" s="13" t="str">
        <f t="shared" si="111"/>
        <v>Soort pers. gerichtVerspreiden media</v>
      </c>
    </row>
    <row r="1394" spans="1:43" x14ac:dyDescent="0.25">
      <c r="A1394" s="15" t="s">
        <v>5347</v>
      </c>
      <c r="B1394" s="15" t="s">
        <v>1608</v>
      </c>
      <c r="C1394" s="15">
        <v>1</v>
      </c>
      <c r="D1394" s="15" t="s">
        <v>5348</v>
      </c>
      <c r="E1394" s="94">
        <v>200005075</v>
      </c>
      <c r="F1394" s="15">
        <v>200005076</v>
      </c>
      <c r="G1394" s="15" t="s">
        <v>5349</v>
      </c>
      <c r="H1394" s="15" t="s">
        <v>5349</v>
      </c>
      <c r="I1394" s="15" t="s">
        <v>5349</v>
      </c>
      <c r="J1394" s="15"/>
      <c r="K1394" s="15"/>
      <c r="L1394" s="15">
        <v>32</v>
      </c>
      <c r="M1394" s="15" t="s">
        <v>5350</v>
      </c>
      <c r="N1394" s="15" t="s">
        <v>5350</v>
      </c>
      <c r="O1394" s="15" t="s">
        <v>5350</v>
      </c>
      <c r="P1394" s="15"/>
      <c r="Q1394" s="15"/>
      <c r="R1394" s="15"/>
      <c r="S1394" s="15" t="s">
        <v>1575</v>
      </c>
      <c r="T1394" s="38">
        <v>10</v>
      </c>
      <c r="U1394" s="95"/>
      <c r="V1394" s="95"/>
      <c r="W1394" s="95"/>
      <c r="X1394" s="95"/>
      <c r="Y1394" s="95"/>
      <c r="Z1394" s="15"/>
      <c r="AA1394" s="15"/>
      <c r="AB1394" s="39">
        <f t="shared" si="107"/>
        <v>13</v>
      </c>
      <c r="AC1394" s="39">
        <f t="shared" si="108"/>
        <v>4</v>
      </c>
      <c r="AD1394" s="96" t="s">
        <v>5351</v>
      </c>
      <c r="AE1394" s="15" t="str">
        <f t="shared" si="110"/>
        <v/>
      </c>
      <c r="AF1394" s="39"/>
      <c r="AG1394" s="39" t="s">
        <v>1560</v>
      </c>
      <c r="AH1394" s="39" t="s">
        <v>1561</v>
      </c>
      <c r="AI1394" s="39" t="s">
        <v>1561</v>
      </c>
      <c r="AJ1394" s="39" t="s">
        <v>1561</v>
      </c>
      <c r="AK1394" s="39" t="s">
        <v>1561</v>
      </c>
      <c r="AL1394" s="15"/>
      <c r="AM1394" s="15"/>
      <c r="AN1394" s="15"/>
      <c r="AO1394" s="39"/>
      <c r="AP1394" s="89">
        <f t="shared" si="109"/>
        <v>0</v>
      </c>
      <c r="AQ1394" s="13" t="str">
        <f t="shared" si="111"/>
        <v>Soort persoonBaby</v>
      </c>
    </row>
    <row r="1395" spans="1:43" x14ac:dyDescent="0.25">
      <c r="A1395" s="15" t="s">
        <v>5347</v>
      </c>
      <c r="B1395" s="15" t="s">
        <v>1608</v>
      </c>
      <c r="C1395" s="15">
        <v>2</v>
      </c>
      <c r="D1395" s="15" t="s">
        <v>5352</v>
      </c>
      <c r="E1395" s="94">
        <v>200005075</v>
      </c>
      <c r="F1395" s="15">
        <v>200005077</v>
      </c>
      <c r="G1395" s="15" t="s">
        <v>5349</v>
      </c>
      <c r="H1395" s="15" t="s">
        <v>5349</v>
      </c>
      <c r="I1395" s="15" t="s">
        <v>5349</v>
      </c>
      <c r="J1395" s="15"/>
      <c r="K1395" s="15"/>
      <c r="L1395" s="15">
        <v>32</v>
      </c>
      <c r="M1395" s="15" t="s">
        <v>5353</v>
      </c>
      <c r="N1395" s="15" t="s">
        <v>5353</v>
      </c>
      <c r="O1395" s="15" t="s">
        <v>5353</v>
      </c>
      <c r="P1395" s="15"/>
      <c r="Q1395" s="15"/>
      <c r="R1395" s="15"/>
      <c r="S1395" s="15" t="s">
        <v>1575</v>
      </c>
      <c r="T1395" s="38">
        <v>10</v>
      </c>
      <c r="U1395" s="95"/>
      <c r="V1395" s="95"/>
      <c r="W1395" s="95"/>
      <c r="X1395" s="95"/>
      <c r="Y1395" s="95"/>
      <c r="Z1395" s="15"/>
      <c r="AA1395" s="15"/>
      <c r="AB1395" s="39">
        <f t="shared" si="107"/>
        <v>13</v>
      </c>
      <c r="AC1395" s="39">
        <f t="shared" si="108"/>
        <v>4</v>
      </c>
      <c r="AD1395" s="96" t="s">
        <v>5354</v>
      </c>
      <c r="AE1395" s="15" t="str">
        <f t="shared" si="110"/>
        <v/>
      </c>
      <c r="AF1395" s="39"/>
      <c r="AG1395" s="39" t="s">
        <v>1560</v>
      </c>
      <c r="AH1395" s="39" t="s">
        <v>1561</v>
      </c>
      <c r="AI1395" s="39" t="s">
        <v>1561</v>
      </c>
      <c r="AJ1395" s="39" t="s">
        <v>1561</v>
      </c>
      <c r="AK1395" s="39" t="s">
        <v>1561</v>
      </c>
      <c r="AL1395" s="15"/>
      <c r="AM1395" s="15"/>
      <c r="AN1395" s="15"/>
      <c r="AO1395" s="39"/>
      <c r="AP1395" s="89">
        <f t="shared" si="109"/>
        <v>0</v>
      </c>
      <c r="AQ1395" s="13" t="str">
        <f t="shared" si="111"/>
        <v>Soort persoonKind</v>
      </c>
    </row>
    <row r="1396" spans="1:43" x14ac:dyDescent="0.25">
      <c r="A1396" s="15" t="s">
        <v>5347</v>
      </c>
      <c r="B1396" s="15" t="s">
        <v>1608</v>
      </c>
      <c r="C1396" s="15">
        <v>3</v>
      </c>
      <c r="D1396" s="15" t="s">
        <v>5355</v>
      </c>
      <c r="E1396" s="94">
        <v>200005075</v>
      </c>
      <c r="F1396" s="15">
        <v>200005078</v>
      </c>
      <c r="G1396" s="15" t="s">
        <v>5349</v>
      </c>
      <c r="H1396" s="15" t="s">
        <v>5349</v>
      </c>
      <c r="I1396" s="15" t="s">
        <v>5349</v>
      </c>
      <c r="J1396" s="15"/>
      <c r="K1396" s="15"/>
      <c r="L1396" s="15">
        <v>32</v>
      </c>
      <c r="M1396" s="15" t="s">
        <v>5356</v>
      </c>
      <c r="N1396" s="15" t="s">
        <v>5356</v>
      </c>
      <c r="O1396" s="15" t="s">
        <v>5356</v>
      </c>
      <c r="P1396" s="15"/>
      <c r="Q1396" s="15"/>
      <c r="R1396" s="15"/>
      <c r="S1396" s="15" t="s">
        <v>1575</v>
      </c>
      <c r="T1396" s="38">
        <v>10</v>
      </c>
      <c r="U1396" s="95"/>
      <c r="V1396" s="95"/>
      <c r="W1396" s="95"/>
      <c r="X1396" s="95"/>
      <c r="Y1396" s="95"/>
      <c r="Z1396" s="15"/>
      <c r="AA1396" s="15"/>
      <c r="AB1396" s="39">
        <f t="shared" si="107"/>
        <v>13</v>
      </c>
      <c r="AC1396" s="39">
        <f t="shared" si="108"/>
        <v>6</v>
      </c>
      <c r="AD1396" s="96" t="s">
        <v>5357</v>
      </c>
      <c r="AE1396" s="15" t="str">
        <f t="shared" si="110"/>
        <v/>
      </c>
      <c r="AF1396" s="39"/>
      <c r="AG1396" s="39" t="s">
        <v>1560</v>
      </c>
      <c r="AH1396" s="39" t="s">
        <v>1561</v>
      </c>
      <c r="AI1396" s="39" t="s">
        <v>1561</v>
      </c>
      <c r="AJ1396" s="39" t="s">
        <v>1561</v>
      </c>
      <c r="AK1396" s="39" t="s">
        <v>1561</v>
      </c>
      <c r="AL1396" s="15"/>
      <c r="AM1396" s="15"/>
      <c r="AN1396" s="15"/>
      <c r="AO1396" s="39"/>
      <c r="AP1396" s="89">
        <f t="shared" si="109"/>
        <v>0</v>
      </c>
      <c r="AQ1396" s="13" t="str">
        <f t="shared" si="111"/>
        <v>Soort persoonJongen</v>
      </c>
    </row>
    <row r="1397" spans="1:43" x14ac:dyDescent="0.25">
      <c r="A1397" s="15" t="s">
        <v>5347</v>
      </c>
      <c r="B1397" s="15" t="s">
        <v>1608</v>
      </c>
      <c r="C1397" s="15">
        <v>4</v>
      </c>
      <c r="D1397" s="15" t="s">
        <v>5358</v>
      </c>
      <c r="E1397" s="94">
        <v>200005075</v>
      </c>
      <c r="F1397" s="15">
        <v>200005079</v>
      </c>
      <c r="G1397" s="15" t="s">
        <v>5349</v>
      </c>
      <c r="H1397" s="15" t="s">
        <v>5349</v>
      </c>
      <c r="I1397" s="15" t="s">
        <v>5349</v>
      </c>
      <c r="J1397" s="15"/>
      <c r="K1397" s="15"/>
      <c r="L1397" s="15">
        <v>32</v>
      </c>
      <c r="M1397" s="15" t="s">
        <v>5359</v>
      </c>
      <c r="N1397" s="15" t="s">
        <v>5359</v>
      </c>
      <c r="O1397" s="15" t="s">
        <v>5359</v>
      </c>
      <c r="P1397" s="15"/>
      <c r="Q1397" s="15"/>
      <c r="R1397" s="15"/>
      <c r="S1397" s="15" t="s">
        <v>1575</v>
      </c>
      <c r="T1397" s="38">
        <v>10</v>
      </c>
      <c r="U1397" s="95"/>
      <c r="V1397" s="95"/>
      <c r="W1397" s="95"/>
      <c r="X1397" s="95"/>
      <c r="Y1397" s="95"/>
      <c r="Z1397" s="15"/>
      <c r="AA1397" s="15"/>
      <c r="AB1397" s="39">
        <f t="shared" si="107"/>
        <v>13</v>
      </c>
      <c r="AC1397" s="39">
        <f t="shared" si="108"/>
        <v>6</v>
      </c>
      <c r="AD1397" s="96" t="s">
        <v>5360</v>
      </c>
      <c r="AE1397" s="15" t="str">
        <f t="shared" si="110"/>
        <v/>
      </c>
      <c r="AF1397" s="39"/>
      <c r="AG1397" s="39" t="s">
        <v>1560</v>
      </c>
      <c r="AH1397" s="39" t="s">
        <v>1561</v>
      </c>
      <c r="AI1397" s="39" t="s">
        <v>1561</v>
      </c>
      <c r="AJ1397" s="39" t="s">
        <v>1561</v>
      </c>
      <c r="AK1397" s="39" t="s">
        <v>1561</v>
      </c>
      <c r="AL1397" s="15"/>
      <c r="AM1397" s="15"/>
      <c r="AN1397" s="15"/>
      <c r="AO1397" s="39"/>
      <c r="AP1397" s="89">
        <f t="shared" si="109"/>
        <v>0</v>
      </c>
      <c r="AQ1397" s="13" t="str">
        <f t="shared" si="111"/>
        <v>Soort persoonMeisje</v>
      </c>
    </row>
    <row r="1398" spans="1:43" x14ac:dyDescent="0.25">
      <c r="A1398" s="15" t="s">
        <v>5347</v>
      </c>
      <c r="B1398" s="15" t="s">
        <v>1608</v>
      </c>
      <c r="C1398" s="15">
        <v>5</v>
      </c>
      <c r="D1398" s="15" t="s">
        <v>5361</v>
      </c>
      <c r="E1398" s="94">
        <v>200005075</v>
      </c>
      <c r="F1398" s="15">
        <v>200005080</v>
      </c>
      <c r="G1398" s="15" t="s">
        <v>5349</v>
      </c>
      <c r="H1398" s="15" t="s">
        <v>5349</v>
      </c>
      <c r="I1398" s="15" t="s">
        <v>5349</v>
      </c>
      <c r="J1398" s="15"/>
      <c r="K1398" s="15"/>
      <c r="L1398" s="15">
        <v>32</v>
      </c>
      <c r="M1398" s="15" t="s">
        <v>5362</v>
      </c>
      <c r="N1398" s="15" t="s">
        <v>5362</v>
      </c>
      <c r="O1398" s="15" t="s">
        <v>5362</v>
      </c>
      <c r="P1398" s="15"/>
      <c r="Q1398" s="15"/>
      <c r="R1398" s="15"/>
      <c r="S1398" s="15" t="s">
        <v>1575</v>
      </c>
      <c r="T1398" s="38">
        <v>10</v>
      </c>
      <c r="U1398" s="95"/>
      <c r="V1398" s="95"/>
      <c r="W1398" s="95"/>
      <c r="X1398" s="95"/>
      <c r="Y1398" s="95"/>
      <c r="Z1398" s="15"/>
      <c r="AA1398" s="15"/>
      <c r="AB1398" s="39">
        <f t="shared" si="107"/>
        <v>13</v>
      </c>
      <c r="AC1398" s="39">
        <f t="shared" si="108"/>
        <v>10</v>
      </c>
      <c r="AD1398" s="96" t="s">
        <v>5363</v>
      </c>
      <c r="AE1398" s="15" t="str">
        <f t="shared" si="110"/>
        <v/>
      </c>
      <c r="AF1398" s="39"/>
      <c r="AG1398" s="39" t="s">
        <v>1560</v>
      </c>
      <c r="AH1398" s="39" t="s">
        <v>1561</v>
      </c>
      <c r="AI1398" s="39" t="s">
        <v>1561</v>
      </c>
      <c r="AJ1398" s="39" t="s">
        <v>1561</v>
      </c>
      <c r="AK1398" s="39" t="s">
        <v>1561</v>
      </c>
      <c r="AL1398" s="15"/>
      <c r="AM1398" s="15"/>
      <c r="AN1398" s="15"/>
      <c r="AO1398" s="39"/>
      <c r="AP1398" s="89">
        <f t="shared" si="109"/>
        <v>0</v>
      </c>
      <c r="AQ1398" s="13" t="str">
        <f t="shared" si="111"/>
        <v>Soort persoonVolwassene</v>
      </c>
    </row>
    <row r="1399" spans="1:43" x14ac:dyDescent="0.25">
      <c r="A1399" s="15" t="s">
        <v>5347</v>
      </c>
      <c r="B1399" s="15" t="s">
        <v>1608</v>
      </c>
      <c r="C1399" s="15">
        <v>6</v>
      </c>
      <c r="D1399" s="15" t="s">
        <v>5364</v>
      </c>
      <c r="E1399" s="94">
        <v>200005075</v>
      </c>
      <c r="F1399" s="15">
        <v>200005081</v>
      </c>
      <c r="G1399" s="15" t="s">
        <v>5349</v>
      </c>
      <c r="H1399" s="15" t="s">
        <v>5349</v>
      </c>
      <c r="I1399" s="15" t="s">
        <v>5349</v>
      </c>
      <c r="J1399" s="15"/>
      <c r="K1399" s="15"/>
      <c r="L1399" s="15">
        <v>32</v>
      </c>
      <c r="M1399" s="15" t="s">
        <v>5365</v>
      </c>
      <c r="N1399" s="15" t="s">
        <v>5365</v>
      </c>
      <c r="O1399" s="15" t="s">
        <v>5365</v>
      </c>
      <c r="P1399" s="15"/>
      <c r="Q1399" s="15"/>
      <c r="R1399" s="15"/>
      <c r="S1399" s="15" t="s">
        <v>1575</v>
      </c>
      <c r="T1399" s="38">
        <v>10</v>
      </c>
      <c r="U1399" s="95"/>
      <c r="V1399" s="95"/>
      <c r="W1399" s="95"/>
      <c r="X1399" s="95"/>
      <c r="Y1399" s="95"/>
      <c r="Z1399" s="15"/>
      <c r="AA1399" s="15"/>
      <c r="AB1399" s="39">
        <f t="shared" si="107"/>
        <v>13</v>
      </c>
      <c r="AC1399" s="39">
        <f t="shared" si="108"/>
        <v>3</v>
      </c>
      <c r="AD1399" s="96" t="s">
        <v>5366</v>
      </c>
      <c r="AE1399" s="15" t="str">
        <f t="shared" si="110"/>
        <v/>
      </c>
      <c r="AF1399" s="39"/>
      <c r="AG1399" s="39" t="s">
        <v>1560</v>
      </c>
      <c r="AH1399" s="39" t="s">
        <v>1561</v>
      </c>
      <c r="AI1399" s="39" t="s">
        <v>1561</v>
      </c>
      <c r="AJ1399" s="39" t="s">
        <v>1561</v>
      </c>
      <c r="AK1399" s="39" t="s">
        <v>1561</v>
      </c>
      <c r="AL1399" s="15"/>
      <c r="AM1399" s="15"/>
      <c r="AN1399" s="15"/>
      <c r="AO1399" s="39"/>
      <c r="AP1399" s="89">
        <f t="shared" si="109"/>
        <v>0</v>
      </c>
      <c r="AQ1399" s="13" t="str">
        <f t="shared" si="111"/>
        <v>Soort persoonMan</v>
      </c>
    </row>
    <row r="1400" spans="1:43" x14ac:dyDescent="0.25">
      <c r="A1400" s="15" t="s">
        <v>5347</v>
      </c>
      <c r="B1400" s="15" t="s">
        <v>1608</v>
      </c>
      <c r="C1400" s="15">
        <v>7</v>
      </c>
      <c r="D1400" s="15" t="s">
        <v>5367</v>
      </c>
      <c r="E1400" s="94">
        <v>200005075</v>
      </c>
      <c r="F1400" s="15">
        <v>200005082</v>
      </c>
      <c r="G1400" s="15" t="s">
        <v>5349</v>
      </c>
      <c r="H1400" s="15" t="s">
        <v>5349</v>
      </c>
      <c r="I1400" s="15" t="s">
        <v>5349</v>
      </c>
      <c r="J1400" s="15"/>
      <c r="K1400" s="15"/>
      <c r="L1400" s="15">
        <v>32</v>
      </c>
      <c r="M1400" s="15" t="s">
        <v>5368</v>
      </c>
      <c r="N1400" s="15" t="s">
        <v>5368</v>
      </c>
      <c r="O1400" s="15" t="s">
        <v>5368</v>
      </c>
      <c r="P1400" s="15"/>
      <c r="Q1400" s="15"/>
      <c r="R1400" s="15"/>
      <c r="S1400" s="15" t="s">
        <v>1575</v>
      </c>
      <c r="T1400" s="38">
        <v>10</v>
      </c>
      <c r="U1400" s="95"/>
      <c r="V1400" s="95"/>
      <c r="W1400" s="95"/>
      <c r="X1400" s="95"/>
      <c r="Y1400" s="95"/>
      <c r="Z1400" s="15"/>
      <c r="AA1400" s="15"/>
      <c r="AB1400" s="39">
        <f t="shared" si="107"/>
        <v>13</v>
      </c>
      <c r="AC1400" s="39">
        <f t="shared" si="108"/>
        <v>5</v>
      </c>
      <c r="AD1400" s="96" t="s">
        <v>5369</v>
      </c>
      <c r="AE1400" s="15" t="str">
        <f t="shared" si="110"/>
        <v/>
      </c>
      <c r="AF1400" s="39"/>
      <c r="AG1400" s="39" t="s">
        <v>1560</v>
      </c>
      <c r="AH1400" s="39" t="s">
        <v>1561</v>
      </c>
      <c r="AI1400" s="39" t="s">
        <v>1561</v>
      </c>
      <c r="AJ1400" s="39" t="s">
        <v>1561</v>
      </c>
      <c r="AK1400" s="39" t="s">
        <v>1561</v>
      </c>
      <c r="AL1400" s="15"/>
      <c r="AM1400" s="15"/>
      <c r="AN1400" s="15"/>
      <c r="AO1400" s="39"/>
      <c r="AP1400" s="89">
        <f t="shared" si="109"/>
        <v>0</v>
      </c>
      <c r="AQ1400" s="13" t="str">
        <f t="shared" si="111"/>
        <v>Soort persoonVrouw</v>
      </c>
    </row>
    <row r="1401" spans="1:43" x14ac:dyDescent="0.25">
      <c r="A1401" s="15" t="s">
        <v>5370</v>
      </c>
      <c r="B1401" s="15" t="s">
        <v>1608</v>
      </c>
      <c r="C1401" s="15">
        <v>1</v>
      </c>
      <c r="D1401" s="15" t="s">
        <v>5371</v>
      </c>
      <c r="E1401" s="94">
        <v>200012585</v>
      </c>
      <c r="F1401" s="15">
        <v>200040495</v>
      </c>
      <c r="G1401" s="15" t="s">
        <v>5372</v>
      </c>
      <c r="H1401" s="15" t="s">
        <v>5372</v>
      </c>
      <c r="I1401" s="15" t="s">
        <v>5372</v>
      </c>
      <c r="J1401" s="15"/>
      <c r="K1401" s="15"/>
      <c r="L1401" s="15">
        <v>94</v>
      </c>
      <c r="M1401" s="15" t="s">
        <v>5373</v>
      </c>
      <c r="N1401" s="15" t="s">
        <v>5373</v>
      </c>
      <c r="O1401" s="15" t="s">
        <v>5373</v>
      </c>
      <c r="P1401" s="15"/>
      <c r="Q1401" s="15"/>
      <c r="R1401" s="15"/>
      <c r="S1401" s="15"/>
      <c r="T1401" s="38"/>
      <c r="U1401" s="95"/>
      <c r="V1401" s="95"/>
      <c r="W1401" s="95"/>
      <c r="X1401" s="95"/>
      <c r="Y1401" s="95"/>
      <c r="Z1401" s="15"/>
      <c r="AA1401" s="15"/>
      <c r="AB1401" s="39">
        <f t="shared" si="107"/>
        <v>19</v>
      </c>
      <c r="AC1401" s="39">
        <f t="shared" si="108"/>
        <v>3</v>
      </c>
      <c r="AD1401" s="96" t="s">
        <v>5374</v>
      </c>
      <c r="AE1401" s="15" t="str">
        <f t="shared" si="110"/>
        <v>(CBP)</v>
      </c>
      <c r="AF1401" s="39"/>
      <c r="AG1401" s="39" t="s">
        <v>1560</v>
      </c>
      <c r="AH1401" s="39" t="s">
        <v>1561</v>
      </c>
      <c r="AI1401" s="39" t="s">
        <v>1561</v>
      </c>
      <c r="AJ1401" s="39" t="s">
        <v>1613</v>
      </c>
      <c r="AK1401" s="39" t="s">
        <v>1613</v>
      </c>
      <c r="AL1401" s="15"/>
      <c r="AM1401" s="15" t="s">
        <v>5371</v>
      </c>
      <c r="AN1401" s="15"/>
      <c r="AO1401" s="39"/>
      <c r="AP1401" s="89">
        <f t="shared" si="109"/>
        <v>3</v>
      </c>
      <c r="AQ1401" s="13" t="str">
        <f t="shared" si="111"/>
        <v>Soort plan incidentCBP</v>
      </c>
    </row>
    <row r="1402" spans="1:43" x14ac:dyDescent="0.25">
      <c r="A1402" s="15" t="s">
        <v>5370</v>
      </c>
      <c r="B1402" s="15" t="s">
        <v>1608</v>
      </c>
      <c r="C1402" s="15">
        <v>2</v>
      </c>
      <c r="D1402" s="15" t="s">
        <v>5375</v>
      </c>
      <c r="E1402" s="94">
        <v>200012585</v>
      </c>
      <c r="F1402" s="15">
        <v>200040496</v>
      </c>
      <c r="G1402" s="15" t="s">
        <v>5372</v>
      </c>
      <c r="H1402" s="15" t="s">
        <v>5372</v>
      </c>
      <c r="I1402" s="15" t="s">
        <v>5372</v>
      </c>
      <c r="J1402" s="15"/>
      <c r="K1402" s="15"/>
      <c r="L1402" s="15">
        <v>94</v>
      </c>
      <c r="M1402" s="15" t="s">
        <v>5376</v>
      </c>
      <c r="N1402" s="15" t="s">
        <v>5376</v>
      </c>
      <c r="O1402" s="15" t="s">
        <v>5376</v>
      </c>
      <c r="P1402" s="15"/>
      <c r="Q1402" s="15"/>
      <c r="R1402" s="15"/>
      <c r="S1402" s="15"/>
      <c r="T1402" s="38"/>
      <c r="U1402" s="95"/>
      <c r="V1402" s="95"/>
      <c r="W1402" s="95"/>
      <c r="X1402" s="95"/>
      <c r="Y1402" s="95"/>
      <c r="Z1402" s="15"/>
      <c r="AA1402" s="15"/>
      <c r="AB1402" s="39">
        <f t="shared" si="107"/>
        <v>19</v>
      </c>
      <c r="AC1402" s="39">
        <f t="shared" si="108"/>
        <v>3</v>
      </c>
      <c r="AD1402" s="96" t="s">
        <v>5377</v>
      </c>
      <c r="AE1402" s="15" t="str">
        <f t="shared" si="110"/>
        <v>(CIN)</v>
      </c>
      <c r="AF1402" s="39"/>
      <c r="AG1402" s="39" t="s">
        <v>1560</v>
      </c>
      <c r="AH1402" s="39" t="s">
        <v>1561</v>
      </c>
      <c r="AI1402" s="39" t="s">
        <v>1561</v>
      </c>
      <c r="AJ1402" s="39" t="s">
        <v>1613</v>
      </c>
      <c r="AK1402" s="39" t="s">
        <v>1613</v>
      </c>
      <c r="AL1402" s="15"/>
      <c r="AM1402" s="15" t="s">
        <v>5375</v>
      </c>
      <c r="AN1402" s="15"/>
      <c r="AO1402" s="39"/>
      <c r="AP1402" s="89">
        <f t="shared" si="109"/>
        <v>3</v>
      </c>
      <c r="AQ1402" s="13" t="str">
        <f t="shared" si="111"/>
        <v>Soort plan incidentCIN</v>
      </c>
    </row>
    <row r="1403" spans="1:43" x14ac:dyDescent="0.25">
      <c r="A1403" s="15" t="s">
        <v>5370</v>
      </c>
      <c r="B1403" s="15" t="s">
        <v>1608</v>
      </c>
      <c r="C1403" s="15">
        <v>3</v>
      </c>
      <c r="D1403" s="15" t="s">
        <v>5378</v>
      </c>
      <c r="E1403" s="94">
        <v>200012585</v>
      </c>
      <c r="F1403" s="15">
        <v>200040497</v>
      </c>
      <c r="G1403" s="15" t="s">
        <v>5372</v>
      </c>
      <c r="H1403" s="15" t="s">
        <v>5372</v>
      </c>
      <c r="I1403" s="15" t="s">
        <v>5372</v>
      </c>
      <c r="J1403" s="15"/>
      <c r="K1403" s="15"/>
      <c r="L1403" s="15">
        <v>94</v>
      </c>
      <c r="M1403" s="15" t="s">
        <v>5379</v>
      </c>
      <c r="N1403" s="15" t="s">
        <v>5379</v>
      </c>
      <c r="O1403" s="15" t="s">
        <v>5379</v>
      </c>
      <c r="P1403" s="15"/>
      <c r="Q1403" s="15"/>
      <c r="R1403" s="15"/>
      <c r="S1403" s="15"/>
      <c r="T1403" s="38"/>
      <c r="U1403" s="95"/>
      <c r="V1403" s="95"/>
      <c r="W1403" s="95"/>
      <c r="X1403" s="95"/>
      <c r="Y1403" s="95"/>
      <c r="Z1403" s="15"/>
      <c r="AA1403" s="15"/>
      <c r="AB1403" s="39">
        <f t="shared" si="107"/>
        <v>19</v>
      </c>
      <c r="AC1403" s="39">
        <f t="shared" si="108"/>
        <v>3</v>
      </c>
      <c r="AD1403" s="96" t="s">
        <v>5380</v>
      </c>
      <c r="AE1403" s="15" t="str">
        <f t="shared" si="110"/>
        <v>(IBP)</v>
      </c>
      <c r="AF1403" s="39"/>
      <c r="AG1403" s="39" t="s">
        <v>1560</v>
      </c>
      <c r="AH1403" s="39" t="s">
        <v>1561</v>
      </c>
      <c r="AI1403" s="39" t="s">
        <v>1561</v>
      </c>
      <c r="AJ1403" s="39" t="s">
        <v>1613</v>
      </c>
      <c r="AK1403" s="39" t="s">
        <v>1613</v>
      </c>
      <c r="AL1403" s="15"/>
      <c r="AM1403" s="15" t="s">
        <v>5378</v>
      </c>
      <c r="AN1403" s="15"/>
      <c r="AO1403" s="39"/>
      <c r="AP1403" s="89">
        <f t="shared" si="109"/>
        <v>3</v>
      </c>
      <c r="AQ1403" s="13" t="str">
        <f t="shared" si="111"/>
        <v>Soort plan incidentIBP</v>
      </c>
    </row>
    <row r="1404" spans="1:43" x14ac:dyDescent="0.25">
      <c r="A1404" s="15" t="s">
        <v>5370</v>
      </c>
      <c r="B1404" s="15" t="s">
        <v>1608</v>
      </c>
      <c r="C1404" s="15">
        <v>4</v>
      </c>
      <c r="D1404" s="15" t="s">
        <v>5381</v>
      </c>
      <c r="E1404" s="94">
        <v>200012585</v>
      </c>
      <c r="F1404" s="15">
        <v>200040498</v>
      </c>
      <c r="G1404" s="15" t="s">
        <v>5372</v>
      </c>
      <c r="H1404" s="15" t="s">
        <v>5372</v>
      </c>
      <c r="I1404" s="15" t="s">
        <v>5372</v>
      </c>
      <c r="J1404" s="15"/>
      <c r="K1404" s="15"/>
      <c r="L1404" s="15">
        <v>94</v>
      </c>
      <c r="M1404" s="15" t="s">
        <v>5382</v>
      </c>
      <c r="N1404" s="15" t="s">
        <v>5382</v>
      </c>
      <c r="O1404" s="15" t="s">
        <v>5382</v>
      </c>
      <c r="P1404" s="15"/>
      <c r="Q1404" s="15"/>
      <c r="R1404" s="15"/>
      <c r="S1404" s="15"/>
      <c r="T1404" s="38"/>
      <c r="U1404" s="95"/>
      <c r="V1404" s="95"/>
      <c r="W1404" s="95"/>
      <c r="X1404" s="95"/>
      <c r="Y1404" s="95"/>
      <c r="Z1404" s="15"/>
      <c r="AA1404" s="15"/>
      <c r="AB1404" s="39">
        <f t="shared" si="107"/>
        <v>19</v>
      </c>
      <c r="AC1404" s="39">
        <f t="shared" si="108"/>
        <v>3</v>
      </c>
      <c r="AD1404" s="96" t="s">
        <v>5383</v>
      </c>
      <c r="AE1404" s="15" t="str">
        <f t="shared" si="110"/>
        <v>(RBP)</v>
      </c>
      <c r="AF1404" s="39"/>
      <c r="AG1404" s="39" t="s">
        <v>1560</v>
      </c>
      <c r="AH1404" s="39" t="s">
        <v>1561</v>
      </c>
      <c r="AI1404" s="39" t="s">
        <v>1561</v>
      </c>
      <c r="AJ1404" s="39" t="s">
        <v>1613</v>
      </c>
      <c r="AK1404" s="39" t="s">
        <v>1613</v>
      </c>
      <c r="AL1404" s="15"/>
      <c r="AM1404" s="15" t="s">
        <v>5381</v>
      </c>
      <c r="AN1404" s="15"/>
      <c r="AO1404" s="39"/>
      <c r="AP1404" s="89">
        <f t="shared" si="109"/>
        <v>3</v>
      </c>
      <c r="AQ1404" s="13" t="str">
        <f t="shared" si="111"/>
        <v>Soort plan incidentRBP</v>
      </c>
    </row>
    <row r="1405" spans="1:43" x14ac:dyDescent="0.25">
      <c r="A1405" s="15" t="s">
        <v>5384</v>
      </c>
      <c r="B1405" s="15" t="s">
        <v>1628</v>
      </c>
      <c r="C1405" s="15">
        <v>1</v>
      </c>
      <c r="D1405" s="15" t="s">
        <v>5385</v>
      </c>
      <c r="E1405" s="94">
        <v>200009200</v>
      </c>
      <c r="F1405" s="15">
        <v>200009201</v>
      </c>
      <c r="G1405" s="15" t="s">
        <v>5386</v>
      </c>
      <c r="H1405" s="15" t="s">
        <v>5386</v>
      </c>
      <c r="I1405" s="15" t="s">
        <v>5386</v>
      </c>
      <c r="J1405" s="15"/>
      <c r="K1405" s="15"/>
      <c r="L1405" s="15"/>
      <c r="M1405" s="15" t="s">
        <v>5387</v>
      </c>
      <c r="N1405" s="15" t="s">
        <v>5387</v>
      </c>
      <c r="O1405" s="15" t="s">
        <v>5387</v>
      </c>
      <c r="P1405" s="15"/>
      <c r="Q1405" s="15"/>
      <c r="R1405" s="15"/>
      <c r="S1405" s="15"/>
      <c r="T1405" s="38"/>
      <c r="U1405" s="95"/>
      <c r="V1405" s="95"/>
      <c r="W1405" s="95"/>
      <c r="X1405" s="95"/>
      <c r="Y1405" s="95"/>
      <c r="Z1405" s="15"/>
      <c r="AA1405" s="15"/>
      <c r="AB1405" s="39">
        <f t="shared" si="107"/>
        <v>17</v>
      </c>
      <c r="AC1405" s="39">
        <f t="shared" si="108"/>
        <v>18</v>
      </c>
      <c r="AD1405" s="96" t="s">
        <v>5388</v>
      </c>
      <c r="AE1405" s="15" t="str">
        <f t="shared" si="110"/>
        <v/>
      </c>
      <c r="AF1405" s="39"/>
      <c r="AG1405" s="39" t="s">
        <v>1560</v>
      </c>
      <c r="AH1405" s="39" t="s">
        <v>1561</v>
      </c>
      <c r="AI1405" s="39" t="s">
        <v>1561</v>
      </c>
      <c r="AJ1405" s="39" t="s">
        <v>1561</v>
      </c>
      <c r="AK1405" s="39" t="s">
        <v>1561</v>
      </c>
      <c r="AL1405" s="15"/>
      <c r="AM1405" s="15"/>
      <c r="AN1405" s="15"/>
      <c r="AO1405" s="39"/>
      <c r="AP1405" s="89">
        <f t="shared" si="109"/>
        <v>0</v>
      </c>
      <c r="AQ1405" s="13" t="str">
        <f t="shared" si="111"/>
        <v>Soort prostitutieBordeelprostitutie</v>
      </c>
    </row>
    <row r="1406" spans="1:43" x14ac:dyDescent="0.25">
      <c r="A1406" s="15" t="s">
        <v>5384</v>
      </c>
      <c r="B1406" s="15" t="s">
        <v>1628</v>
      </c>
      <c r="C1406" s="15">
        <v>2</v>
      </c>
      <c r="D1406" s="15" t="s">
        <v>5389</v>
      </c>
      <c r="E1406" s="94">
        <v>200009200</v>
      </c>
      <c r="F1406" s="15">
        <v>200009202</v>
      </c>
      <c r="G1406" s="15" t="s">
        <v>5386</v>
      </c>
      <c r="H1406" s="15" t="s">
        <v>5386</v>
      </c>
      <c r="I1406" s="15" t="s">
        <v>5386</v>
      </c>
      <c r="J1406" s="15"/>
      <c r="K1406" s="15"/>
      <c r="L1406" s="15"/>
      <c r="M1406" s="15" t="s">
        <v>5390</v>
      </c>
      <c r="N1406" s="15" t="s">
        <v>5390</v>
      </c>
      <c r="O1406" s="15" t="s">
        <v>5390</v>
      </c>
      <c r="P1406" s="15"/>
      <c r="Q1406" s="15"/>
      <c r="R1406" s="15"/>
      <c r="S1406" s="15"/>
      <c r="T1406" s="38"/>
      <c r="U1406" s="95"/>
      <c r="V1406" s="95"/>
      <c r="W1406" s="95"/>
      <c r="X1406" s="95"/>
      <c r="Y1406" s="95"/>
      <c r="Z1406" s="15"/>
      <c r="AA1406" s="15"/>
      <c r="AB1406" s="39">
        <f t="shared" si="107"/>
        <v>17</v>
      </c>
      <c r="AC1406" s="39">
        <f t="shared" si="108"/>
        <v>13</v>
      </c>
      <c r="AD1406" s="96" t="s">
        <v>5391</v>
      </c>
      <c r="AE1406" s="15" t="str">
        <f t="shared" si="110"/>
        <v/>
      </c>
      <c r="AF1406" s="39"/>
      <c r="AG1406" s="39" t="s">
        <v>1560</v>
      </c>
      <c r="AH1406" s="39" t="s">
        <v>1561</v>
      </c>
      <c r="AI1406" s="39" t="s">
        <v>1561</v>
      </c>
      <c r="AJ1406" s="39" t="s">
        <v>1561</v>
      </c>
      <c r="AK1406" s="39" t="s">
        <v>1561</v>
      </c>
      <c r="AL1406" s="15"/>
      <c r="AM1406" s="15"/>
      <c r="AN1406" s="15"/>
      <c r="AO1406" s="39"/>
      <c r="AP1406" s="89">
        <f t="shared" si="109"/>
        <v>0</v>
      </c>
      <c r="AQ1406" s="13" t="str">
        <f t="shared" si="111"/>
        <v>Soort prostitutieEscortservice</v>
      </c>
    </row>
    <row r="1407" spans="1:43" x14ac:dyDescent="0.25">
      <c r="A1407" s="15" t="s">
        <v>5384</v>
      </c>
      <c r="B1407" s="15" t="s">
        <v>1628</v>
      </c>
      <c r="C1407" s="15">
        <v>3</v>
      </c>
      <c r="D1407" s="15" t="s">
        <v>5392</v>
      </c>
      <c r="E1407" s="94">
        <v>200009200</v>
      </c>
      <c r="F1407" s="15">
        <v>200009203</v>
      </c>
      <c r="G1407" s="15" t="s">
        <v>5386</v>
      </c>
      <c r="H1407" s="15" t="s">
        <v>5386</v>
      </c>
      <c r="I1407" s="15" t="s">
        <v>5386</v>
      </c>
      <c r="J1407" s="15"/>
      <c r="K1407" s="15"/>
      <c r="L1407" s="15"/>
      <c r="M1407" s="15" t="s">
        <v>5393</v>
      </c>
      <c r="N1407" s="15" t="s">
        <v>5393</v>
      </c>
      <c r="O1407" s="15" t="s">
        <v>5393</v>
      </c>
      <c r="P1407" s="15"/>
      <c r="Q1407" s="15"/>
      <c r="R1407" s="15"/>
      <c r="S1407" s="15"/>
      <c r="T1407" s="38"/>
      <c r="U1407" s="95"/>
      <c r="V1407" s="95"/>
      <c r="W1407" s="95"/>
      <c r="X1407" s="95"/>
      <c r="Y1407" s="95"/>
      <c r="Z1407" s="15"/>
      <c r="AA1407" s="15"/>
      <c r="AB1407" s="39">
        <f t="shared" si="107"/>
        <v>17</v>
      </c>
      <c r="AC1407" s="39">
        <f t="shared" si="108"/>
        <v>16</v>
      </c>
      <c r="AD1407" s="96" t="s">
        <v>5394</v>
      </c>
      <c r="AE1407" s="15" t="str">
        <f t="shared" si="110"/>
        <v/>
      </c>
      <c r="AF1407" s="39"/>
      <c r="AG1407" s="39" t="s">
        <v>1560</v>
      </c>
      <c r="AH1407" s="39" t="s">
        <v>1561</v>
      </c>
      <c r="AI1407" s="39" t="s">
        <v>1561</v>
      </c>
      <c r="AJ1407" s="39" t="s">
        <v>1561</v>
      </c>
      <c r="AK1407" s="39" t="s">
        <v>1561</v>
      </c>
      <c r="AL1407" s="15"/>
      <c r="AM1407" s="15"/>
      <c r="AN1407" s="15"/>
      <c r="AO1407" s="39"/>
      <c r="AP1407" s="89">
        <f t="shared" si="109"/>
        <v>0</v>
      </c>
      <c r="AQ1407" s="13" t="str">
        <f t="shared" si="111"/>
        <v>Soort prostitutieHotelprostitutie</v>
      </c>
    </row>
    <row r="1408" spans="1:43" x14ac:dyDescent="0.25">
      <c r="A1408" s="15" t="s">
        <v>5384</v>
      </c>
      <c r="B1408" s="15" t="s">
        <v>1628</v>
      </c>
      <c r="C1408" s="15">
        <v>4</v>
      </c>
      <c r="D1408" s="15" t="s">
        <v>5395</v>
      </c>
      <c r="E1408" s="94">
        <v>200009200</v>
      </c>
      <c r="F1408" s="15">
        <v>200009204</v>
      </c>
      <c r="G1408" s="15" t="s">
        <v>5386</v>
      </c>
      <c r="H1408" s="15" t="s">
        <v>5386</v>
      </c>
      <c r="I1408" s="15" t="s">
        <v>5386</v>
      </c>
      <c r="J1408" s="15"/>
      <c r="K1408" s="15"/>
      <c r="L1408" s="15"/>
      <c r="M1408" s="15" t="s">
        <v>5396</v>
      </c>
      <c r="N1408" s="15" t="s">
        <v>5396</v>
      </c>
      <c r="O1408" s="15" t="s">
        <v>5396</v>
      </c>
      <c r="P1408" s="15"/>
      <c r="Q1408" s="15"/>
      <c r="R1408" s="15"/>
      <c r="S1408" s="15"/>
      <c r="T1408" s="38"/>
      <c r="U1408" s="95"/>
      <c r="V1408" s="95"/>
      <c r="W1408" s="95"/>
      <c r="X1408" s="95"/>
      <c r="Y1408" s="95"/>
      <c r="Z1408" s="15"/>
      <c r="AA1408" s="15"/>
      <c r="AB1408" s="39">
        <f t="shared" si="107"/>
        <v>17</v>
      </c>
      <c r="AC1408" s="39">
        <f t="shared" si="108"/>
        <v>12</v>
      </c>
      <c r="AD1408" s="96" t="s">
        <v>5397</v>
      </c>
      <c r="AE1408" s="15" t="str">
        <f t="shared" si="110"/>
        <v/>
      </c>
      <c r="AF1408" s="39"/>
      <c r="AG1408" s="39" t="s">
        <v>1560</v>
      </c>
      <c r="AH1408" s="39" t="s">
        <v>1561</v>
      </c>
      <c r="AI1408" s="39" t="s">
        <v>1561</v>
      </c>
      <c r="AJ1408" s="39" t="s">
        <v>1561</v>
      </c>
      <c r="AK1408" s="39" t="s">
        <v>1561</v>
      </c>
      <c r="AL1408" s="15"/>
      <c r="AM1408" s="15"/>
      <c r="AN1408" s="15"/>
      <c r="AO1408" s="39"/>
      <c r="AP1408" s="89">
        <f t="shared" si="109"/>
        <v>0</v>
      </c>
      <c r="AQ1408" s="13" t="str">
        <f t="shared" si="111"/>
        <v>Soort prostitutieMassagesalon</v>
      </c>
    </row>
    <row r="1409" spans="1:43" x14ac:dyDescent="0.25">
      <c r="A1409" s="15" t="s">
        <v>5384</v>
      </c>
      <c r="B1409" s="15" t="s">
        <v>1628</v>
      </c>
      <c r="C1409" s="15">
        <v>5</v>
      </c>
      <c r="D1409" s="15" t="s">
        <v>5398</v>
      </c>
      <c r="E1409" s="94">
        <v>200009200</v>
      </c>
      <c r="F1409" s="15">
        <v>200009205</v>
      </c>
      <c r="G1409" s="15" t="s">
        <v>5386</v>
      </c>
      <c r="H1409" s="15" t="s">
        <v>5386</v>
      </c>
      <c r="I1409" s="15" t="s">
        <v>5386</v>
      </c>
      <c r="J1409" s="15"/>
      <c r="K1409" s="15"/>
      <c r="L1409" s="15"/>
      <c r="M1409" s="15" t="s">
        <v>5399</v>
      </c>
      <c r="N1409" s="15" t="s">
        <v>5399</v>
      </c>
      <c r="O1409" s="15" t="s">
        <v>5399</v>
      </c>
      <c r="P1409" s="15"/>
      <c r="Q1409" s="15"/>
      <c r="R1409" s="15"/>
      <c r="S1409" s="15"/>
      <c r="T1409" s="38"/>
      <c r="U1409" s="95"/>
      <c r="V1409" s="95"/>
      <c r="W1409" s="95"/>
      <c r="X1409" s="95"/>
      <c r="Y1409" s="95"/>
      <c r="Z1409" s="15"/>
      <c r="AA1409" s="15"/>
      <c r="AB1409" s="39">
        <f t="shared" si="107"/>
        <v>17</v>
      </c>
      <c r="AC1409" s="39">
        <f t="shared" si="108"/>
        <v>17</v>
      </c>
      <c r="AD1409" s="96" t="s">
        <v>5400</v>
      </c>
      <c r="AE1409" s="15" t="str">
        <f t="shared" si="110"/>
        <v/>
      </c>
      <c r="AF1409" s="39"/>
      <c r="AG1409" s="39" t="s">
        <v>1560</v>
      </c>
      <c r="AH1409" s="39" t="s">
        <v>1561</v>
      </c>
      <c r="AI1409" s="39" t="s">
        <v>1561</v>
      </c>
      <c r="AJ1409" s="39" t="s">
        <v>1561</v>
      </c>
      <c r="AK1409" s="39" t="s">
        <v>1561</v>
      </c>
      <c r="AL1409" s="15"/>
      <c r="AM1409" s="15"/>
      <c r="AN1409" s="15"/>
      <c r="AO1409" s="39"/>
      <c r="AP1409" s="89">
        <f t="shared" si="109"/>
        <v>0</v>
      </c>
      <c r="AQ1409" s="13" t="str">
        <f t="shared" si="111"/>
        <v>Soort prostitutieStraatprostitutie</v>
      </c>
    </row>
    <row r="1410" spans="1:43" ht="60" x14ac:dyDescent="0.25">
      <c r="A1410" s="129" t="s">
        <v>12829</v>
      </c>
      <c r="B1410" s="129" t="s">
        <v>1608</v>
      </c>
      <c r="C1410" s="129">
        <v>1</v>
      </c>
      <c r="D1410" s="129" t="s">
        <v>673</v>
      </c>
      <c r="E1410" s="130"/>
      <c r="F1410" s="129"/>
      <c r="G1410" s="129" t="s">
        <v>12831</v>
      </c>
      <c r="H1410" s="129" t="s">
        <v>12831</v>
      </c>
      <c r="I1410" s="129" t="s">
        <v>12831</v>
      </c>
      <c r="J1410" s="129"/>
      <c r="K1410" s="129"/>
      <c r="L1410" s="129"/>
      <c r="M1410" s="129" t="s">
        <v>12832</v>
      </c>
      <c r="N1410" s="129" t="s">
        <v>12832</v>
      </c>
      <c r="O1410" s="129" t="s">
        <v>12832</v>
      </c>
      <c r="P1410" s="129"/>
      <c r="Q1410" s="129"/>
      <c r="R1410" s="129"/>
      <c r="S1410" s="129"/>
      <c r="T1410" s="131"/>
      <c r="U1410" s="132"/>
      <c r="V1410" s="132" t="s">
        <v>12828</v>
      </c>
      <c r="W1410" s="132"/>
      <c r="X1410" s="132"/>
      <c r="Y1410" s="132"/>
      <c r="Z1410" s="129"/>
      <c r="AA1410" s="129"/>
      <c r="AB1410" s="39">
        <f t="shared" ref="AB1410:AB1473" si="112">LEN(A1410)</f>
        <v>20</v>
      </c>
      <c r="AC1410" s="97">
        <f t="shared" ref="AC1410:AC1473" si="113">LEN(D1410)</f>
        <v>8</v>
      </c>
      <c r="AD1410" s="112" t="s">
        <v>1443</v>
      </c>
      <c r="AE1410" s="1" t="str">
        <f t="shared" si="110"/>
        <v/>
      </c>
      <c r="AF1410" s="97"/>
      <c r="AG1410" s="97" t="s">
        <v>1560</v>
      </c>
      <c r="AH1410" s="97" t="s">
        <v>1561</v>
      </c>
      <c r="AI1410" s="97" t="s">
        <v>1561</v>
      </c>
      <c r="AJ1410" s="97" t="s">
        <v>1561</v>
      </c>
      <c r="AK1410" s="97" t="s">
        <v>1561</v>
      </c>
      <c r="AL1410" s="1"/>
      <c r="AM1410" s="1"/>
      <c r="AN1410" s="1"/>
      <c r="AO1410" s="97" t="s">
        <v>12198</v>
      </c>
      <c r="AP1410" s="89">
        <f t="shared" ref="AP1410:AP1473" si="114">LEN(AM1410)</f>
        <v>0</v>
      </c>
      <c r="AQ1410" s="13" t="str">
        <f t="shared" si="111"/>
        <v>Soort seksueel benadGrooming</v>
      </c>
    </row>
    <row r="1411" spans="1:43" ht="60" x14ac:dyDescent="0.25">
      <c r="A1411" s="129" t="s">
        <v>12829</v>
      </c>
      <c r="B1411" s="129" t="s">
        <v>1608</v>
      </c>
      <c r="C1411" s="129">
        <v>2</v>
      </c>
      <c r="D1411" s="129" t="s">
        <v>12827</v>
      </c>
      <c r="E1411" s="130"/>
      <c r="F1411" s="129"/>
      <c r="G1411" s="129" t="s">
        <v>12831</v>
      </c>
      <c r="H1411" s="129" t="s">
        <v>12831</v>
      </c>
      <c r="I1411" s="129" t="s">
        <v>12831</v>
      </c>
      <c r="J1411" s="129"/>
      <c r="K1411" s="129"/>
      <c r="L1411" s="129"/>
      <c r="M1411" s="129" t="s">
        <v>12833</v>
      </c>
      <c r="N1411" s="129" t="s">
        <v>12833</v>
      </c>
      <c r="O1411" s="129" t="s">
        <v>12833</v>
      </c>
      <c r="P1411" s="129"/>
      <c r="Q1411" s="129"/>
      <c r="R1411" s="129"/>
      <c r="S1411" s="129"/>
      <c r="T1411" s="131"/>
      <c r="U1411" s="132"/>
      <c r="V1411" s="132" t="s">
        <v>12830</v>
      </c>
      <c r="W1411" s="132"/>
      <c r="X1411" s="132"/>
      <c r="Y1411" s="132"/>
      <c r="Z1411" s="129"/>
      <c r="AA1411" s="129"/>
      <c r="AB1411" s="39">
        <f t="shared" si="112"/>
        <v>20</v>
      </c>
      <c r="AC1411" s="97">
        <f t="shared" si="113"/>
        <v>11</v>
      </c>
      <c r="AD1411" s="112" t="s">
        <v>12834</v>
      </c>
      <c r="AE1411" s="1" t="str">
        <f t="shared" si="110"/>
        <v/>
      </c>
      <c r="AF1411" s="97"/>
      <c r="AG1411" s="97" t="s">
        <v>1560</v>
      </c>
      <c r="AH1411" s="97" t="s">
        <v>1561</v>
      </c>
      <c r="AI1411" s="97" t="s">
        <v>1561</v>
      </c>
      <c r="AJ1411" s="97" t="s">
        <v>1561</v>
      </c>
      <c r="AK1411" s="97" t="s">
        <v>1561</v>
      </c>
      <c r="AL1411" s="1"/>
      <c r="AM1411" s="1"/>
      <c r="AN1411" s="1"/>
      <c r="AO1411" s="97" t="s">
        <v>12198</v>
      </c>
      <c r="AP1411" s="89">
        <f t="shared" si="114"/>
        <v>0</v>
      </c>
      <c r="AQ1411" s="13" t="str">
        <f t="shared" si="111"/>
        <v>Soort seksueel benadSexchatting</v>
      </c>
    </row>
    <row r="1412" spans="1:43" x14ac:dyDescent="0.25">
      <c r="A1412" s="15" t="s">
        <v>5401</v>
      </c>
      <c r="B1412" s="15" t="s">
        <v>1608</v>
      </c>
      <c r="C1412" s="15">
        <v>1</v>
      </c>
      <c r="D1412" s="15" t="s">
        <v>3534</v>
      </c>
      <c r="E1412" s="94">
        <v>200000389</v>
      </c>
      <c r="F1412" s="15">
        <v>200000531</v>
      </c>
      <c r="G1412" s="15" t="s">
        <v>5402</v>
      </c>
      <c r="H1412" s="15" t="s">
        <v>5402</v>
      </c>
      <c r="I1412" s="15" t="s">
        <v>5402</v>
      </c>
      <c r="J1412" s="15"/>
      <c r="K1412" s="15">
        <v>71</v>
      </c>
      <c r="L1412" s="15"/>
      <c r="M1412" s="15" t="s">
        <v>5403</v>
      </c>
      <c r="N1412" s="15" t="s">
        <v>5403</v>
      </c>
      <c r="O1412" s="15" t="s">
        <v>5403</v>
      </c>
      <c r="P1412" s="15"/>
      <c r="Q1412" s="15"/>
      <c r="R1412" s="15"/>
      <c r="S1412" s="15"/>
      <c r="T1412" s="38"/>
      <c r="U1412" s="95"/>
      <c r="V1412" s="95"/>
      <c r="W1412" s="95"/>
      <c r="X1412" s="95"/>
      <c r="Y1412" s="95"/>
      <c r="Z1412" s="15"/>
      <c r="AA1412" s="15"/>
      <c r="AB1412" s="39">
        <f t="shared" si="112"/>
        <v>16</v>
      </c>
      <c r="AC1412" s="39">
        <f t="shared" si="113"/>
        <v>7</v>
      </c>
      <c r="AD1412" s="96" t="s">
        <v>5404</v>
      </c>
      <c r="AE1412" s="15" t="str">
        <f t="shared" si="110"/>
        <v/>
      </c>
      <c r="AF1412" s="39"/>
      <c r="AG1412" s="39" t="s">
        <v>1560</v>
      </c>
      <c r="AH1412" s="39" t="s">
        <v>1561</v>
      </c>
      <c r="AI1412" s="39" t="s">
        <v>1561</v>
      </c>
      <c r="AJ1412" s="39" t="s">
        <v>1561</v>
      </c>
      <c r="AK1412" s="39" t="s">
        <v>1561</v>
      </c>
      <c r="AL1412" s="15"/>
      <c r="AM1412" s="15"/>
      <c r="AN1412" s="15"/>
      <c r="AO1412" s="39"/>
      <c r="AP1412" s="89">
        <f t="shared" si="114"/>
        <v>0</v>
      </c>
      <c r="AQ1412" s="13" t="str">
        <f t="shared" si="111"/>
        <v>Soort Spec inzetBedrijf</v>
      </c>
    </row>
    <row r="1413" spans="1:43" x14ac:dyDescent="0.25">
      <c r="A1413" s="15" t="s">
        <v>5405</v>
      </c>
      <c r="B1413" s="15" t="s">
        <v>1608</v>
      </c>
      <c r="C1413" s="15">
        <v>1</v>
      </c>
      <c r="D1413" s="15" t="s">
        <v>4378</v>
      </c>
      <c r="E1413" s="94">
        <v>200000401</v>
      </c>
      <c r="F1413" s="15">
        <v>200000602</v>
      </c>
      <c r="G1413" s="15" t="s">
        <v>5406</v>
      </c>
      <c r="H1413" s="15" t="s">
        <v>5406</v>
      </c>
      <c r="I1413" s="15" t="s">
        <v>5406</v>
      </c>
      <c r="J1413" s="15"/>
      <c r="K1413" s="15">
        <v>93</v>
      </c>
      <c r="L1413" s="15">
        <v>61</v>
      </c>
      <c r="M1413" s="15" t="s">
        <v>5407</v>
      </c>
      <c r="N1413" s="15" t="s">
        <v>5407</v>
      </c>
      <c r="O1413" s="15" t="s">
        <v>5407</v>
      </c>
      <c r="P1413" s="15"/>
      <c r="Q1413" s="15"/>
      <c r="R1413" s="15"/>
      <c r="S1413" s="15" t="s">
        <v>1675</v>
      </c>
      <c r="T1413" s="38">
        <v>7</v>
      </c>
      <c r="U1413" s="95"/>
      <c r="V1413" s="95"/>
      <c r="W1413" s="95"/>
      <c r="X1413" s="95"/>
      <c r="Y1413" s="95"/>
      <c r="Z1413" s="15"/>
      <c r="AA1413" s="15"/>
      <c r="AB1413" s="39">
        <f t="shared" si="112"/>
        <v>18</v>
      </c>
      <c r="AC1413" s="39">
        <f t="shared" si="113"/>
        <v>13</v>
      </c>
      <c r="AD1413" s="96" t="s">
        <v>5408</v>
      </c>
      <c r="AE1413" s="15" t="str">
        <f t="shared" si="110"/>
        <v>(Goederentrein)</v>
      </c>
      <c r="AF1413" s="39"/>
      <c r="AG1413" s="39" t="s">
        <v>1560</v>
      </c>
      <c r="AH1413" s="39" t="s">
        <v>1561</v>
      </c>
      <c r="AI1413" s="39" t="s">
        <v>1561</v>
      </c>
      <c r="AJ1413" s="39" t="s">
        <v>1613</v>
      </c>
      <c r="AK1413" s="39" t="s">
        <v>1613</v>
      </c>
      <c r="AL1413" s="15"/>
      <c r="AM1413" s="99" t="s">
        <v>4378</v>
      </c>
      <c r="AN1413" s="15"/>
      <c r="AO1413" s="39"/>
      <c r="AP1413" s="89">
        <f t="shared" si="114"/>
        <v>13</v>
      </c>
      <c r="AQ1413" s="13" t="str">
        <f t="shared" si="111"/>
        <v>Soort spoorvervoerGoederentrein</v>
      </c>
    </row>
    <row r="1414" spans="1:43" x14ac:dyDescent="0.25">
      <c r="A1414" s="15" t="s">
        <v>5405</v>
      </c>
      <c r="B1414" s="15" t="s">
        <v>1608</v>
      </c>
      <c r="C1414" s="15">
        <v>2</v>
      </c>
      <c r="D1414" s="15" t="s">
        <v>5213</v>
      </c>
      <c r="E1414" s="94">
        <v>200000401</v>
      </c>
      <c r="F1414" s="15">
        <v>200005083</v>
      </c>
      <c r="G1414" s="15" t="s">
        <v>5406</v>
      </c>
      <c r="H1414" s="15" t="s">
        <v>5406</v>
      </c>
      <c r="I1414" s="15" t="s">
        <v>5406</v>
      </c>
      <c r="J1414" s="15"/>
      <c r="K1414" s="15">
        <v>93</v>
      </c>
      <c r="L1414" s="15">
        <v>61</v>
      </c>
      <c r="M1414" s="15" t="s">
        <v>5409</v>
      </c>
      <c r="N1414" s="15" t="s">
        <v>5409</v>
      </c>
      <c r="O1414" s="15" t="s">
        <v>5409</v>
      </c>
      <c r="P1414" s="15"/>
      <c r="Q1414" s="15"/>
      <c r="R1414" s="15"/>
      <c r="S1414" s="15" t="s">
        <v>1675</v>
      </c>
      <c r="T1414" s="38">
        <v>7</v>
      </c>
      <c r="U1414" s="95"/>
      <c r="V1414" s="95"/>
      <c r="W1414" s="95"/>
      <c r="X1414" s="95"/>
      <c r="Y1414" s="95"/>
      <c r="Z1414" s="15"/>
      <c r="AA1414" s="15"/>
      <c r="AB1414" s="39">
        <f t="shared" si="112"/>
        <v>18</v>
      </c>
      <c r="AC1414" s="39">
        <f t="shared" si="113"/>
        <v>9</v>
      </c>
      <c r="AD1414" s="96" t="s">
        <v>5410</v>
      </c>
      <c r="AE1414" s="15" t="str">
        <f t="shared" si="110"/>
        <v>(Lightrail)</v>
      </c>
      <c r="AF1414" s="39"/>
      <c r="AG1414" s="39" t="s">
        <v>1560</v>
      </c>
      <c r="AH1414" s="39" t="s">
        <v>1561</v>
      </c>
      <c r="AI1414" s="39" t="s">
        <v>1561</v>
      </c>
      <c r="AJ1414" s="39" t="s">
        <v>1613</v>
      </c>
      <c r="AK1414" s="39" t="s">
        <v>1613</v>
      </c>
      <c r="AL1414" s="15"/>
      <c r="AM1414" s="15" t="s">
        <v>5213</v>
      </c>
      <c r="AN1414" s="15"/>
      <c r="AO1414" s="39"/>
      <c r="AP1414" s="89">
        <f t="shared" si="114"/>
        <v>9</v>
      </c>
      <c r="AQ1414" s="13" t="str">
        <f t="shared" si="111"/>
        <v>Soort spoorvervoerLightrail</v>
      </c>
    </row>
    <row r="1415" spans="1:43" x14ac:dyDescent="0.25">
      <c r="A1415" s="15" t="s">
        <v>5405</v>
      </c>
      <c r="B1415" s="15" t="s">
        <v>1608</v>
      </c>
      <c r="C1415" s="15">
        <v>3</v>
      </c>
      <c r="D1415" s="15" t="s">
        <v>4387</v>
      </c>
      <c r="E1415" s="94">
        <v>200000401</v>
      </c>
      <c r="F1415" s="15">
        <v>200000604</v>
      </c>
      <c r="G1415" s="15" t="s">
        <v>5406</v>
      </c>
      <c r="H1415" s="15" t="s">
        <v>5406</v>
      </c>
      <c r="I1415" s="15" t="s">
        <v>5406</v>
      </c>
      <c r="J1415" s="15"/>
      <c r="K1415" s="15">
        <v>93</v>
      </c>
      <c r="L1415" s="15">
        <v>61</v>
      </c>
      <c r="M1415" s="15" t="s">
        <v>5411</v>
      </c>
      <c r="N1415" s="15" t="s">
        <v>5411</v>
      </c>
      <c r="O1415" s="15" t="s">
        <v>5411</v>
      </c>
      <c r="P1415" s="15"/>
      <c r="Q1415" s="15"/>
      <c r="R1415" s="15"/>
      <c r="S1415" s="15" t="s">
        <v>1675</v>
      </c>
      <c r="T1415" s="38">
        <v>7</v>
      </c>
      <c r="U1415" s="95"/>
      <c r="V1415" s="95"/>
      <c r="W1415" s="95"/>
      <c r="X1415" s="95"/>
      <c r="Y1415" s="95"/>
      <c r="Z1415" s="15"/>
      <c r="AA1415" s="15"/>
      <c r="AB1415" s="39">
        <f t="shared" si="112"/>
        <v>18</v>
      </c>
      <c r="AC1415" s="39">
        <f t="shared" si="113"/>
        <v>5</v>
      </c>
      <c r="AD1415" s="96" t="s">
        <v>5412</v>
      </c>
      <c r="AE1415" s="15" t="str">
        <f t="shared" si="110"/>
        <v>(Metro)</v>
      </c>
      <c r="AF1415" s="39"/>
      <c r="AG1415" s="39" t="s">
        <v>1560</v>
      </c>
      <c r="AH1415" s="39" t="s">
        <v>1561</v>
      </c>
      <c r="AI1415" s="39" t="s">
        <v>1561</v>
      </c>
      <c r="AJ1415" s="39" t="s">
        <v>1613</v>
      </c>
      <c r="AK1415" s="39" t="s">
        <v>1613</v>
      </c>
      <c r="AL1415" s="15"/>
      <c r="AM1415" s="15" t="s">
        <v>4387</v>
      </c>
      <c r="AN1415" s="15"/>
      <c r="AO1415" s="39"/>
      <c r="AP1415" s="89">
        <f t="shared" si="114"/>
        <v>5</v>
      </c>
      <c r="AQ1415" s="13" t="str">
        <f t="shared" si="111"/>
        <v>Soort spoorvervoerMetro</v>
      </c>
    </row>
    <row r="1416" spans="1:43" x14ac:dyDescent="0.25">
      <c r="A1416" s="15" t="s">
        <v>5405</v>
      </c>
      <c r="B1416" s="15" t="s">
        <v>1608</v>
      </c>
      <c r="C1416" s="15">
        <v>4</v>
      </c>
      <c r="D1416" s="15" t="s">
        <v>4375</v>
      </c>
      <c r="E1416" s="94">
        <v>200000401</v>
      </c>
      <c r="F1416" s="15">
        <v>200000605</v>
      </c>
      <c r="G1416" s="15" t="s">
        <v>5406</v>
      </c>
      <c r="H1416" s="15" t="s">
        <v>5406</v>
      </c>
      <c r="I1416" s="15" t="s">
        <v>5406</v>
      </c>
      <c r="J1416" s="15"/>
      <c r="K1416" s="15">
        <v>93</v>
      </c>
      <c r="L1416" s="15">
        <v>61</v>
      </c>
      <c r="M1416" s="15" t="s">
        <v>5413</v>
      </c>
      <c r="N1416" s="15" t="s">
        <v>5413</v>
      </c>
      <c r="O1416" s="15" t="s">
        <v>5413</v>
      </c>
      <c r="P1416" s="15"/>
      <c r="Q1416" s="15"/>
      <c r="R1416" s="15"/>
      <c r="S1416" s="15" t="s">
        <v>1675</v>
      </c>
      <c r="T1416" s="38">
        <v>7</v>
      </c>
      <c r="U1416" s="95"/>
      <c r="V1416" s="95"/>
      <c r="W1416" s="95"/>
      <c r="X1416" s="95"/>
      <c r="Y1416" s="95"/>
      <c r="Z1416" s="15"/>
      <c r="AA1416" s="15"/>
      <c r="AB1416" s="39">
        <f t="shared" si="112"/>
        <v>18</v>
      </c>
      <c r="AC1416" s="39">
        <f t="shared" si="113"/>
        <v>15</v>
      </c>
      <c r="AD1416" s="96" t="s">
        <v>5414</v>
      </c>
      <c r="AE1416" s="15" t="str">
        <f t="shared" si="110"/>
        <v>(Passagierstrein)</v>
      </c>
      <c r="AF1416" s="39"/>
      <c r="AG1416" s="39" t="s">
        <v>1560</v>
      </c>
      <c r="AH1416" s="39" t="s">
        <v>1561</v>
      </c>
      <c r="AI1416" s="39" t="s">
        <v>1561</v>
      </c>
      <c r="AJ1416" s="39" t="s">
        <v>1613</v>
      </c>
      <c r="AK1416" s="39" t="s">
        <v>1613</v>
      </c>
      <c r="AL1416" s="15"/>
      <c r="AM1416" s="99" t="s">
        <v>4375</v>
      </c>
      <c r="AN1416" s="15"/>
      <c r="AO1416" s="39"/>
      <c r="AP1416" s="89">
        <f t="shared" si="114"/>
        <v>15</v>
      </c>
      <c r="AQ1416" s="13" t="str">
        <f t="shared" si="111"/>
        <v>Soort spoorvervoerPassagierstrein</v>
      </c>
    </row>
    <row r="1417" spans="1:43" x14ac:dyDescent="0.25">
      <c r="A1417" s="15" t="s">
        <v>5405</v>
      </c>
      <c r="B1417" s="15" t="s">
        <v>1608</v>
      </c>
      <c r="C1417" s="15">
        <v>5</v>
      </c>
      <c r="D1417" s="15" t="s">
        <v>4384</v>
      </c>
      <c r="E1417" s="94">
        <v>200000401</v>
      </c>
      <c r="F1417" s="15">
        <v>200000606</v>
      </c>
      <c r="G1417" s="15" t="s">
        <v>5406</v>
      </c>
      <c r="H1417" s="15" t="s">
        <v>5406</v>
      </c>
      <c r="I1417" s="15" t="s">
        <v>5406</v>
      </c>
      <c r="J1417" s="15"/>
      <c r="K1417" s="15">
        <v>93</v>
      </c>
      <c r="L1417" s="15">
        <v>61</v>
      </c>
      <c r="M1417" s="15" t="s">
        <v>5415</v>
      </c>
      <c r="N1417" s="15" t="s">
        <v>5415</v>
      </c>
      <c r="O1417" s="15" t="s">
        <v>5415</v>
      </c>
      <c r="P1417" s="15"/>
      <c r="Q1417" s="15"/>
      <c r="R1417" s="15"/>
      <c r="S1417" s="15" t="s">
        <v>1675</v>
      </c>
      <c r="T1417" s="38">
        <v>7</v>
      </c>
      <c r="U1417" s="95"/>
      <c r="V1417" s="95"/>
      <c r="W1417" s="95"/>
      <c r="X1417" s="95"/>
      <c r="Y1417" s="95"/>
      <c r="Z1417" s="15"/>
      <c r="AA1417" s="15"/>
      <c r="AB1417" s="39">
        <f t="shared" si="112"/>
        <v>18</v>
      </c>
      <c r="AC1417" s="39">
        <f t="shared" si="113"/>
        <v>4</v>
      </c>
      <c r="AD1417" s="96" t="s">
        <v>5416</v>
      </c>
      <c r="AE1417" s="15" t="str">
        <f t="shared" si="110"/>
        <v>(Tram)</v>
      </c>
      <c r="AF1417" s="39"/>
      <c r="AG1417" s="39" t="s">
        <v>1560</v>
      </c>
      <c r="AH1417" s="39" t="s">
        <v>1561</v>
      </c>
      <c r="AI1417" s="39" t="s">
        <v>1561</v>
      </c>
      <c r="AJ1417" s="39" t="s">
        <v>1613</v>
      </c>
      <c r="AK1417" s="39" t="s">
        <v>1613</v>
      </c>
      <c r="AL1417" s="15"/>
      <c r="AM1417" s="15" t="s">
        <v>4384</v>
      </c>
      <c r="AN1417" s="15"/>
      <c r="AO1417" s="39"/>
      <c r="AP1417" s="89">
        <f t="shared" si="114"/>
        <v>4</v>
      </c>
      <c r="AQ1417" s="13" t="str">
        <f t="shared" si="111"/>
        <v>Soort spoorvervoerTram</v>
      </c>
    </row>
    <row r="1418" spans="1:43" x14ac:dyDescent="0.25">
      <c r="A1418" s="15" t="s">
        <v>5417</v>
      </c>
      <c r="B1418" s="15" t="s">
        <v>1628</v>
      </c>
      <c r="C1418" s="15">
        <v>1</v>
      </c>
      <c r="D1418" s="15" t="s">
        <v>710</v>
      </c>
      <c r="E1418" s="94">
        <v>200012187</v>
      </c>
      <c r="F1418" s="15">
        <v>200035945</v>
      </c>
      <c r="G1418" s="15" t="s">
        <v>5418</v>
      </c>
      <c r="H1418" s="15" t="s">
        <v>5418</v>
      </c>
      <c r="I1418" s="15" t="s">
        <v>5418</v>
      </c>
      <c r="J1418" s="15"/>
      <c r="K1418" s="15"/>
      <c r="L1418" s="15"/>
      <c r="M1418" s="15" t="s">
        <v>5419</v>
      </c>
      <c r="N1418" s="15" t="s">
        <v>5419</v>
      </c>
      <c r="O1418" s="15" t="s">
        <v>5419</v>
      </c>
      <c r="P1418" s="15"/>
      <c r="Q1418" s="15"/>
      <c r="R1418" s="15"/>
      <c r="S1418" s="15" t="s">
        <v>1933</v>
      </c>
      <c r="T1418" s="38">
        <v>10</v>
      </c>
      <c r="U1418" s="95"/>
      <c r="V1418" s="95"/>
      <c r="W1418" s="95"/>
      <c r="X1418" s="95"/>
      <c r="Y1418" s="95"/>
      <c r="Z1418" s="15"/>
      <c r="AA1418" s="15"/>
      <c r="AB1418" s="39">
        <f t="shared" si="112"/>
        <v>19</v>
      </c>
      <c r="AC1418" s="39">
        <f t="shared" si="113"/>
        <v>5</v>
      </c>
      <c r="AD1418" s="96" t="s">
        <v>5420</v>
      </c>
      <c r="AE1418" s="15" t="str">
        <f t="shared" si="110"/>
        <v/>
      </c>
      <c r="AF1418" s="39"/>
      <c r="AG1418" s="39" t="s">
        <v>1560</v>
      </c>
      <c r="AH1418" s="39" t="s">
        <v>1561</v>
      </c>
      <c r="AI1418" s="39" t="s">
        <v>1561</v>
      </c>
      <c r="AJ1418" s="39" t="s">
        <v>1561</v>
      </c>
      <c r="AK1418" s="39" t="s">
        <v>1561</v>
      </c>
      <c r="AL1418" s="15"/>
      <c r="AM1418" s="15"/>
      <c r="AN1418" s="15"/>
      <c r="AO1418" s="39"/>
      <c r="AP1418" s="89">
        <f t="shared" si="114"/>
        <v>0</v>
      </c>
      <c r="AQ1418" s="13" t="str">
        <f t="shared" si="111"/>
        <v>Soort standby-inzetBrand</v>
      </c>
    </row>
    <row r="1419" spans="1:43" x14ac:dyDescent="0.25">
      <c r="A1419" s="15" t="s">
        <v>5417</v>
      </c>
      <c r="B1419" s="15" t="s">
        <v>1628</v>
      </c>
      <c r="C1419" s="15">
        <v>2</v>
      </c>
      <c r="D1419" s="15" t="s">
        <v>5294</v>
      </c>
      <c r="E1419" s="94">
        <v>200012187</v>
      </c>
      <c r="F1419" s="15">
        <v>200035946</v>
      </c>
      <c r="G1419" s="15" t="s">
        <v>5418</v>
      </c>
      <c r="H1419" s="15" t="s">
        <v>5418</v>
      </c>
      <c r="I1419" s="15" t="s">
        <v>5418</v>
      </c>
      <c r="J1419" s="15"/>
      <c r="K1419" s="15"/>
      <c r="L1419" s="15"/>
      <c r="M1419" s="15" t="s">
        <v>5421</v>
      </c>
      <c r="N1419" s="15" t="s">
        <v>5421</v>
      </c>
      <c r="O1419" s="15" t="s">
        <v>5421</v>
      </c>
      <c r="P1419" s="15"/>
      <c r="Q1419" s="15"/>
      <c r="R1419" s="15"/>
      <c r="S1419" s="15" t="s">
        <v>1933</v>
      </c>
      <c r="T1419" s="38">
        <v>10</v>
      </c>
      <c r="U1419" s="95"/>
      <c r="V1419" s="95"/>
      <c r="W1419" s="95"/>
      <c r="X1419" s="95"/>
      <c r="Y1419" s="95"/>
      <c r="Z1419" s="15"/>
      <c r="AA1419" s="15"/>
      <c r="AB1419" s="39">
        <f t="shared" si="112"/>
        <v>19</v>
      </c>
      <c r="AC1419" s="39">
        <f t="shared" si="113"/>
        <v>9</v>
      </c>
      <c r="AD1419" s="96" t="s">
        <v>5422</v>
      </c>
      <c r="AE1419" s="15" t="str">
        <f t="shared" si="110"/>
        <v/>
      </c>
      <c r="AF1419" s="39"/>
      <c r="AG1419" s="39" t="s">
        <v>1560</v>
      </c>
      <c r="AH1419" s="39" t="s">
        <v>1561</v>
      </c>
      <c r="AI1419" s="39" t="s">
        <v>1561</v>
      </c>
      <c r="AJ1419" s="39" t="s">
        <v>1561</v>
      </c>
      <c r="AK1419" s="39" t="s">
        <v>1561</v>
      </c>
      <c r="AL1419" s="15"/>
      <c r="AM1419" s="15"/>
      <c r="AN1419" s="15"/>
      <c r="AO1419" s="39"/>
      <c r="AP1419" s="89">
        <f t="shared" si="114"/>
        <v>0</v>
      </c>
      <c r="AQ1419" s="13" t="str">
        <f t="shared" si="111"/>
        <v>Soort standby-inzetEvenement</v>
      </c>
    </row>
    <row r="1420" spans="1:43" x14ac:dyDescent="0.25">
      <c r="A1420" s="15" t="s">
        <v>5417</v>
      </c>
      <c r="B1420" s="15" t="s">
        <v>1628</v>
      </c>
      <c r="C1420" s="15">
        <v>3</v>
      </c>
      <c r="D1420" s="15" t="s">
        <v>2104</v>
      </c>
      <c r="E1420" s="94">
        <v>200012187</v>
      </c>
      <c r="F1420" s="15">
        <v>200035947</v>
      </c>
      <c r="G1420" s="15" t="s">
        <v>5418</v>
      </c>
      <c r="H1420" s="15" t="s">
        <v>5418</v>
      </c>
      <c r="I1420" s="15" t="s">
        <v>5418</v>
      </c>
      <c r="J1420" s="15"/>
      <c r="K1420" s="15"/>
      <c r="L1420" s="15"/>
      <c r="M1420" s="15" t="s">
        <v>5423</v>
      </c>
      <c r="N1420" s="15" t="s">
        <v>5423</v>
      </c>
      <c r="O1420" s="15" t="s">
        <v>5423</v>
      </c>
      <c r="P1420" s="15"/>
      <c r="Q1420" s="15"/>
      <c r="R1420" s="15"/>
      <c r="S1420" s="15" t="s">
        <v>1933</v>
      </c>
      <c r="T1420" s="38">
        <v>10</v>
      </c>
      <c r="U1420" s="95"/>
      <c r="V1420" s="95"/>
      <c r="W1420" s="95"/>
      <c r="X1420" s="95"/>
      <c r="Y1420" s="95"/>
      <c r="Z1420" s="15"/>
      <c r="AA1420" s="15"/>
      <c r="AB1420" s="39">
        <f t="shared" si="112"/>
        <v>19</v>
      </c>
      <c r="AC1420" s="39">
        <f t="shared" si="113"/>
        <v>4</v>
      </c>
      <c r="AD1420" s="96" t="s">
        <v>5424</v>
      </c>
      <c r="AE1420" s="15" t="str">
        <f t="shared" si="110"/>
        <v/>
      </c>
      <c r="AF1420" s="39"/>
      <c r="AG1420" s="39" t="s">
        <v>1560</v>
      </c>
      <c r="AH1420" s="39" t="s">
        <v>1561</v>
      </c>
      <c r="AI1420" s="39" t="s">
        <v>1561</v>
      </c>
      <c r="AJ1420" s="39" t="s">
        <v>1561</v>
      </c>
      <c r="AK1420" s="39" t="s">
        <v>1561</v>
      </c>
      <c r="AL1420" s="15"/>
      <c r="AM1420" s="15"/>
      <c r="AN1420" s="15"/>
      <c r="AO1420" s="39"/>
      <c r="AP1420" s="89">
        <f t="shared" si="114"/>
        <v>0</v>
      </c>
      <c r="AQ1420" s="13" t="str">
        <f t="shared" si="111"/>
        <v>Soort standby-inzetGRIP</v>
      </c>
    </row>
    <row r="1421" spans="1:43" x14ac:dyDescent="0.25">
      <c r="A1421" s="15" t="s">
        <v>5417</v>
      </c>
      <c r="B1421" s="15" t="s">
        <v>1628</v>
      </c>
      <c r="C1421" s="15">
        <v>4</v>
      </c>
      <c r="D1421" s="15" t="s">
        <v>155</v>
      </c>
      <c r="E1421" s="94">
        <v>200012187</v>
      </c>
      <c r="F1421" s="15">
        <v>200035948</v>
      </c>
      <c r="G1421" s="15" t="s">
        <v>5418</v>
      </c>
      <c r="H1421" s="15" t="s">
        <v>5418</v>
      </c>
      <c r="I1421" s="15" t="s">
        <v>5418</v>
      </c>
      <c r="J1421" s="15"/>
      <c r="K1421" s="15"/>
      <c r="L1421" s="15"/>
      <c r="M1421" s="15" t="s">
        <v>5425</v>
      </c>
      <c r="N1421" s="15" t="s">
        <v>5425</v>
      </c>
      <c r="O1421" s="15" t="s">
        <v>5425</v>
      </c>
      <c r="P1421" s="15"/>
      <c r="Q1421" s="15"/>
      <c r="R1421" s="15"/>
      <c r="S1421" s="15" t="s">
        <v>1933</v>
      </c>
      <c r="T1421" s="38">
        <v>10</v>
      </c>
      <c r="U1421" s="95"/>
      <c r="V1421" s="95"/>
      <c r="W1421" s="95"/>
      <c r="X1421" s="95"/>
      <c r="Y1421" s="95"/>
      <c r="Z1421" s="15"/>
      <c r="AA1421" s="15"/>
      <c r="AB1421" s="39">
        <f t="shared" si="112"/>
        <v>19</v>
      </c>
      <c r="AC1421" s="39">
        <f t="shared" si="113"/>
        <v>8</v>
      </c>
      <c r="AD1421" s="96" t="s">
        <v>5426</v>
      </c>
      <c r="AE1421" s="15" t="str">
        <f t="shared" si="110"/>
        <v/>
      </c>
      <c r="AF1421" s="39"/>
      <c r="AG1421" s="39" t="s">
        <v>1560</v>
      </c>
      <c r="AH1421" s="39" t="s">
        <v>1561</v>
      </c>
      <c r="AI1421" s="39" t="s">
        <v>1561</v>
      </c>
      <c r="AJ1421" s="39" t="s">
        <v>1561</v>
      </c>
      <c r="AK1421" s="39" t="s">
        <v>1561</v>
      </c>
      <c r="AL1421" s="15"/>
      <c r="AM1421" s="15"/>
      <c r="AN1421" s="15"/>
      <c r="AO1421" s="39"/>
      <c r="AP1421" s="89">
        <f t="shared" si="114"/>
        <v>0</v>
      </c>
      <c r="AQ1421" s="13" t="str">
        <f t="shared" si="111"/>
        <v>Soort standby-inzetOefening</v>
      </c>
    </row>
    <row r="1422" spans="1:43" x14ac:dyDescent="0.25">
      <c r="A1422" s="15" t="s">
        <v>5417</v>
      </c>
      <c r="B1422" s="15" t="s">
        <v>1628</v>
      </c>
      <c r="C1422" s="15">
        <v>5</v>
      </c>
      <c r="D1422" s="15" t="s">
        <v>4607</v>
      </c>
      <c r="E1422" s="94">
        <v>200012187</v>
      </c>
      <c r="F1422" s="15">
        <v>200035949</v>
      </c>
      <c r="G1422" s="15" t="s">
        <v>5418</v>
      </c>
      <c r="H1422" s="15" t="s">
        <v>5418</v>
      </c>
      <c r="I1422" s="15" t="s">
        <v>5418</v>
      </c>
      <c r="J1422" s="15"/>
      <c r="K1422" s="15"/>
      <c r="L1422" s="15"/>
      <c r="M1422" s="15" t="s">
        <v>5427</v>
      </c>
      <c r="N1422" s="15" t="s">
        <v>5427</v>
      </c>
      <c r="O1422" s="15" t="s">
        <v>5427</v>
      </c>
      <c r="P1422" s="15"/>
      <c r="Q1422" s="15"/>
      <c r="R1422" s="15"/>
      <c r="S1422" s="15" t="s">
        <v>1933</v>
      </c>
      <c r="T1422" s="38">
        <v>10</v>
      </c>
      <c r="U1422" s="95"/>
      <c r="V1422" s="95"/>
      <c r="W1422" s="95"/>
      <c r="X1422" s="95"/>
      <c r="Y1422" s="95"/>
      <c r="Z1422" s="15"/>
      <c r="AA1422" s="15"/>
      <c r="AB1422" s="39">
        <f t="shared" si="112"/>
        <v>19</v>
      </c>
      <c r="AC1422" s="39">
        <f t="shared" si="113"/>
        <v>3</v>
      </c>
      <c r="AD1422" s="96" t="s">
        <v>5428</v>
      </c>
      <c r="AE1422" s="15" t="str">
        <f t="shared" ref="AE1422:AE1485" si="115">IF(CONCATENATE(IF(AI1422="Ja",IF(AL1422&gt;0,AL1422,A1422),""),IF(OR(IF(AK1422="Ja",IF(AM1422&gt;0,AM1422,D1422),"")="",IF(AI1422="Ja",IF(AL1422&gt;0,AL1422,A1422),"")=""),"",": "),IF(AK1422="Ja",IF(AM1422&gt;0,AM1422,D1422),""))="","",CONCATENATE("(",CONCATENATE(IF(AI1422="Ja",IF(AL1422&gt;0,AL1422,A1422),""),IF(OR(IF(AK1422="Ja",IF(AM1422&gt;0,AM1422,D1422),"")="",IF(AI1422="Ja",IF(AL1422&gt;0,AL1422,A1422),"")=""),"",": "),IF(AK1422="Ja",IF(AM1422&gt;0,AM1422,D1422),"")),")"))</f>
        <v/>
      </c>
      <c r="AF1422" s="39"/>
      <c r="AG1422" s="39" t="s">
        <v>1560</v>
      </c>
      <c r="AH1422" s="39" t="s">
        <v>1561</v>
      </c>
      <c r="AI1422" s="39" t="s">
        <v>1561</v>
      </c>
      <c r="AJ1422" s="39" t="s">
        <v>1561</v>
      </c>
      <c r="AK1422" s="39" t="s">
        <v>1561</v>
      </c>
      <c r="AL1422" s="15"/>
      <c r="AM1422" s="15"/>
      <c r="AN1422" s="15"/>
      <c r="AO1422" s="39"/>
      <c r="AP1422" s="89">
        <f t="shared" si="114"/>
        <v>0</v>
      </c>
      <c r="AQ1422" s="13" t="str">
        <f t="shared" ref="AQ1422:AQ1485" si="116">CONCATENATE(A1422,D1422)</f>
        <v>Soort standby-inzetVIP</v>
      </c>
    </row>
    <row r="1423" spans="1:43" x14ac:dyDescent="0.25">
      <c r="A1423" s="15" t="s">
        <v>5417</v>
      </c>
      <c r="B1423" s="15" t="s">
        <v>1628</v>
      </c>
      <c r="C1423" s="15">
        <v>6</v>
      </c>
      <c r="D1423" s="15" t="s">
        <v>892</v>
      </c>
      <c r="E1423" s="94">
        <v>200012187</v>
      </c>
      <c r="F1423" s="15">
        <v>200035950</v>
      </c>
      <c r="G1423" s="15" t="s">
        <v>5418</v>
      </c>
      <c r="H1423" s="15" t="s">
        <v>5418</v>
      </c>
      <c r="I1423" s="15" t="s">
        <v>5418</v>
      </c>
      <c r="J1423" s="15"/>
      <c r="K1423" s="15"/>
      <c r="L1423" s="15"/>
      <c r="M1423" s="15" t="s">
        <v>5429</v>
      </c>
      <c r="N1423" s="15" t="s">
        <v>5429</v>
      </c>
      <c r="O1423" s="15" t="s">
        <v>5429</v>
      </c>
      <c r="P1423" s="15"/>
      <c r="Q1423" s="15"/>
      <c r="R1423" s="15"/>
      <c r="S1423" s="15" t="s">
        <v>1933</v>
      </c>
      <c r="T1423" s="38">
        <v>10</v>
      </c>
      <c r="U1423" s="95"/>
      <c r="V1423" s="95"/>
      <c r="W1423" s="95"/>
      <c r="X1423" s="95"/>
      <c r="Y1423" s="95"/>
      <c r="Z1423" s="15"/>
      <c r="AA1423" s="15"/>
      <c r="AB1423" s="39">
        <f t="shared" si="112"/>
        <v>19</v>
      </c>
      <c r="AC1423" s="39">
        <f t="shared" si="113"/>
        <v>6</v>
      </c>
      <c r="AD1423" s="96" t="s">
        <v>5430</v>
      </c>
      <c r="AE1423" s="15" t="str">
        <f t="shared" si="115"/>
        <v/>
      </c>
      <c r="AF1423" s="39"/>
      <c r="AG1423" s="39" t="s">
        <v>1560</v>
      </c>
      <c r="AH1423" s="39" t="s">
        <v>1561</v>
      </c>
      <c r="AI1423" s="39" t="s">
        <v>1561</v>
      </c>
      <c r="AJ1423" s="39" t="s">
        <v>1561</v>
      </c>
      <c r="AK1423" s="39" t="s">
        <v>1561</v>
      </c>
      <c r="AL1423" s="15"/>
      <c r="AM1423" s="15"/>
      <c r="AN1423" s="15"/>
      <c r="AO1423" s="39"/>
      <c r="AP1423" s="89">
        <f t="shared" si="114"/>
        <v>0</v>
      </c>
      <c r="AQ1423" s="13" t="str">
        <f t="shared" si="116"/>
        <v>Soort standby-inzetOverig</v>
      </c>
    </row>
    <row r="1424" spans="1:43" x14ac:dyDescent="0.25">
      <c r="A1424" s="15" t="s">
        <v>5431</v>
      </c>
      <c r="B1424" s="15" t="s">
        <v>1750</v>
      </c>
      <c r="C1424" s="15"/>
      <c r="D1424" s="15"/>
      <c r="E1424" s="94">
        <v>200000390</v>
      </c>
      <c r="F1424" s="15"/>
      <c r="G1424" s="15" t="s">
        <v>5432</v>
      </c>
      <c r="H1424" s="15" t="s">
        <v>5432</v>
      </c>
      <c r="I1424" s="15" t="s">
        <v>5432</v>
      </c>
      <c r="J1424" s="15"/>
      <c r="K1424" s="15">
        <v>25</v>
      </c>
      <c r="L1424" s="15"/>
      <c r="M1424" s="15"/>
      <c r="N1424" s="15"/>
      <c r="O1424" s="15"/>
      <c r="P1424" s="15"/>
      <c r="Q1424" s="15"/>
      <c r="R1424" s="15"/>
      <c r="S1424" s="15" t="s">
        <v>1564</v>
      </c>
      <c r="T1424" s="38">
        <v>6</v>
      </c>
      <c r="U1424" s="95"/>
      <c r="V1424" s="95"/>
      <c r="W1424" s="95"/>
      <c r="X1424" s="95"/>
      <c r="Y1424" s="95"/>
      <c r="Z1424" s="15"/>
      <c r="AA1424" s="15"/>
      <c r="AB1424" s="39">
        <f t="shared" si="112"/>
        <v>20</v>
      </c>
      <c r="AC1424" s="39">
        <f t="shared" si="113"/>
        <v>0</v>
      </c>
      <c r="AD1424" s="96" t="s">
        <v>5433</v>
      </c>
      <c r="AE1424" s="15" t="str">
        <f t="shared" si="115"/>
        <v/>
      </c>
      <c r="AF1424" s="39"/>
      <c r="AG1424" s="39" t="s">
        <v>1560</v>
      </c>
      <c r="AH1424" s="39" t="s">
        <v>1561</v>
      </c>
      <c r="AI1424" s="39" t="s">
        <v>1561</v>
      </c>
      <c r="AJ1424" s="39" t="s">
        <v>1561</v>
      </c>
      <c r="AK1424" s="39" t="s">
        <v>1561</v>
      </c>
      <c r="AL1424" s="15"/>
      <c r="AM1424" s="15"/>
      <c r="AN1424" s="15"/>
      <c r="AO1424" s="39"/>
      <c r="AP1424" s="89">
        <f t="shared" si="114"/>
        <v>0</v>
      </c>
      <c r="AQ1424" s="13" t="str">
        <f t="shared" si="116"/>
        <v>Soort stank/Hin Luch</v>
      </c>
    </row>
    <row r="1425" spans="1:43" x14ac:dyDescent="0.25">
      <c r="A1425" s="10" t="s">
        <v>5434</v>
      </c>
      <c r="B1425" s="10" t="s">
        <v>1628</v>
      </c>
      <c r="C1425" s="10">
        <v>1</v>
      </c>
      <c r="D1425" s="10" t="s">
        <v>4442</v>
      </c>
      <c r="E1425" s="115">
        <v>200000427</v>
      </c>
      <c r="F1425" s="10">
        <v>200000634</v>
      </c>
      <c r="G1425" s="10" t="s">
        <v>5435</v>
      </c>
      <c r="H1425" s="10" t="s">
        <v>5435</v>
      </c>
      <c r="I1425" s="10" t="s">
        <v>5435</v>
      </c>
      <c r="J1425" s="10"/>
      <c r="K1425" s="10">
        <v>95</v>
      </c>
      <c r="L1425" s="10"/>
      <c r="M1425" s="10" t="s">
        <v>5436</v>
      </c>
      <c r="N1425" s="10" t="s">
        <v>5436</v>
      </c>
      <c r="O1425" s="10" t="s">
        <v>5436</v>
      </c>
      <c r="P1425" s="10"/>
      <c r="Q1425" s="10"/>
      <c r="R1425" s="10"/>
      <c r="S1425" s="10"/>
      <c r="T1425" s="116"/>
      <c r="U1425" s="117"/>
      <c r="V1425" s="117"/>
      <c r="W1425" s="117"/>
      <c r="X1425" s="117"/>
      <c r="Y1425" s="117"/>
      <c r="Z1425" s="10"/>
      <c r="AA1425" s="10"/>
      <c r="AB1425" s="39">
        <f t="shared" si="112"/>
        <v>17</v>
      </c>
      <c r="AC1425" s="118">
        <f t="shared" si="113"/>
        <v>4</v>
      </c>
      <c r="AD1425" s="119" t="s">
        <v>5437</v>
      </c>
      <c r="AE1425" s="10" t="str">
        <f t="shared" si="115"/>
        <v/>
      </c>
      <c r="AF1425" s="118"/>
      <c r="AG1425" s="118" t="s">
        <v>1560</v>
      </c>
      <c r="AH1425" s="118" t="s">
        <v>1561</v>
      </c>
      <c r="AI1425" s="118" t="s">
        <v>1561</v>
      </c>
      <c r="AJ1425" s="118" t="s">
        <v>1561</v>
      </c>
      <c r="AK1425" s="118" t="s">
        <v>1561</v>
      </c>
      <c r="AL1425" s="10"/>
      <c r="AM1425" s="10"/>
      <c r="AN1425" s="10"/>
      <c r="AO1425" s="118" t="s">
        <v>12550</v>
      </c>
      <c r="AP1425" s="89">
        <f t="shared" si="114"/>
        <v>0</v>
      </c>
      <c r="AQ1425" s="13" t="str">
        <f t="shared" si="116"/>
        <v>Soort stormschadeBoom</v>
      </c>
    </row>
    <row r="1426" spans="1:43" x14ac:dyDescent="0.25">
      <c r="A1426" s="10" t="s">
        <v>5434</v>
      </c>
      <c r="B1426" s="10" t="s">
        <v>1628</v>
      </c>
      <c r="C1426" s="10">
        <v>2</v>
      </c>
      <c r="D1426" s="10" t="s">
        <v>5438</v>
      </c>
      <c r="E1426" s="115">
        <v>200000427</v>
      </c>
      <c r="F1426" s="10">
        <v>200001525</v>
      </c>
      <c r="G1426" s="10" t="s">
        <v>5435</v>
      </c>
      <c r="H1426" s="10" t="s">
        <v>5435</v>
      </c>
      <c r="I1426" s="10" t="s">
        <v>5435</v>
      </c>
      <c r="J1426" s="10"/>
      <c r="K1426" s="10">
        <v>95</v>
      </c>
      <c r="L1426" s="10"/>
      <c r="M1426" s="10" t="s">
        <v>5439</v>
      </c>
      <c r="N1426" s="10" t="s">
        <v>5439</v>
      </c>
      <c r="O1426" s="10" t="s">
        <v>5439</v>
      </c>
      <c r="P1426" s="10"/>
      <c r="Q1426" s="10"/>
      <c r="R1426" s="10"/>
      <c r="S1426" s="10"/>
      <c r="T1426" s="116"/>
      <c r="U1426" s="117"/>
      <c r="V1426" s="117"/>
      <c r="W1426" s="117"/>
      <c r="X1426" s="117"/>
      <c r="Y1426" s="117"/>
      <c r="Z1426" s="10"/>
      <c r="AA1426" s="10"/>
      <c r="AB1426" s="39">
        <f t="shared" si="112"/>
        <v>17</v>
      </c>
      <c r="AC1426" s="118">
        <f t="shared" si="113"/>
        <v>19</v>
      </c>
      <c r="AD1426" s="119" t="s">
        <v>5440</v>
      </c>
      <c r="AE1426" s="10" t="str">
        <f t="shared" si="115"/>
        <v/>
      </c>
      <c r="AF1426" s="118"/>
      <c r="AG1426" s="118" t="s">
        <v>1560</v>
      </c>
      <c r="AH1426" s="118" t="s">
        <v>1561</v>
      </c>
      <c r="AI1426" s="118" t="s">
        <v>1561</v>
      </c>
      <c r="AJ1426" s="118" t="s">
        <v>1561</v>
      </c>
      <c r="AK1426" s="118" t="s">
        <v>1561</v>
      </c>
      <c r="AL1426" s="10"/>
      <c r="AM1426" s="10"/>
      <c r="AN1426" s="10"/>
      <c r="AO1426" s="118" t="s">
        <v>12550</v>
      </c>
      <c r="AP1426" s="89">
        <f t="shared" si="114"/>
        <v>0</v>
      </c>
      <c r="AQ1426" s="13" t="str">
        <f t="shared" si="116"/>
        <v>Soort stormschadeHek/Bord/Steiger ed</v>
      </c>
    </row>
    <row r="1427" spans="1:43" x14ac:dyDescent="0.25">
      <c r="A1427" s="10" t="s">
        <v>5434</v>
      </c>
      <c r="B1427" s="10" t="s">
        <v>1628</v>
      </c>
      <c r="C1427" s="10">
        <v>3</v>
      </c>
      <c r="D1427" s="10" t="s">
        <v>5441</v>
      </c>
      <c r="E1427" s="115">
        <v>200000427</v>
      </c>
      <c r="F1427" s="10">
        <v>200000635</v>
      </c>
      <c r="G1427" s="10" t="s">
        <v>5435</v>
      </c>
      <c r="H1427" s="10" t="s">
        <v>5435</v>
      </c>
      <c r="I1427" s="10" t="s">
        <v>5435</v>
      </c>
      <c r="J1427" s="10"/>
      <c r="K1427" s="10">
        <v>95</v>
      </c>
      <c r="L1427" s="10"/>
      <c r="M1427" s="10" t="s">
        <v>5442</v>
      </c>
      <c r="N1427" s="10" t="s">
        <v>5442</v>
      </c>
      <c r="O1427" s="10" t="s">
        <v>5442</v>
      </c>
      <c r="P1427" s="10"/>
      <c r="Q1427" s="10"/>
      <c r="R1427" s="10"/>
      <c r="S1427" s="10"/>
      <c r="T1427" s="116"/>
      <c r="U1427" s="117"/>
      <c r="V1427" s="117"/>
      <c r="W1427" s="117"/>
      <c r="X1427" s="117"/>
      <c r="Y1427" s="117"/>
      <c r="Z1427" s="10"/>
      <c r="AA1427" s="10"/>
      <c r="AB1427" s="39">
        <f t="shared" si="112"/>
        <v>17</v>
      </c>
      <c r="AC1427" s="118">
        <f t="shared" si="113"/>
        <v>17</v>
      </c>
      <c r="AD1427" s="119" t="s">
        <v>5443</v>
      </c>
      <c r="AE1427" s="10" t="str">
        <f t="shared" si="115"/>
        <v/>
      </c>
      <c r="AF1427" s="118"/>
      <c r="AG1427" s="118" t="s">
        <v>1560</v>
      </c>
      <c r="AH1427" s="118" t="s">
        <v>1561</v>
      </c>
      <c r="AI1427" s="118" t="s">
        <v>1561</v>
      </c>
      <c r="AJ1427" s="118" t="s">
        <v>1561</v>
      </c>
      <c r="AK1427" s="118" t="s">
        <v>1561</v>
      </c>
      <c r="AL1427" s="10"/>
      <c r="AM1427" s="10"/>
      <c r="AN1427" s="10"/>
      <c r="AO1427" s="118" t="s">
        <v>12550</v>
      </c>
      <c r="AP1427" s="89">
        <f t="shared" si="114"/>
        <v>0</v>
      </c>
      <c r="AQ1427" s="13" t="str">
        <f t="shared" si="116"/>
        <v>Soort stormschadeLos dak/geveldeel</v>
      </c>
    </row>
    <row r="1428" spans="1:43" x14ac:dyDescent="0.25">
      <c r="A1428" s="15" t="s">
        <v>5444</v>
      </c>
      <c r="B1428" s="15" t="s">
        <v>1628</v>
      </c>
      <c r="C1428" s="15">
        <v>1</v>
      </c>
      <c r="D1428" s="15" t="s">
        <v>5445</v>
      </c>
      <c r="E1428" s="94">
        <v>200000391</v>
      </c>
      <c r="F1428" s="15">
        <v>200032887</v>
      </c>
      <c r="G1428" s="15" t="s">
        <v>5446</v>
      </c>
      <c r="H1428" s="15" t="s">
        <v>5446</v>
      </c>
      <c r="I1428" s="15" t="s">
        <v>5446</v>
      </c>
      <c r="J1428" s="15"/>
      <c r="K1428" s="15"/>
      <c r="L1428" s="15"/>
      <c r="M1428" s="15" t="s">
        <v>5447</v>
      </c>
      <c r="N1428" s="15" t="s">
        <v>5447</v>
      </c>
      <c r="O1428" s="15" t="s">
        <v>5447</v>
      </c>
      <c r="P1428" s="15"/>
      <c r="Q1428" s="15"/>
      <c r="R1428" s="15"/>
      <c r="S1428" s="15"/>
      <c r="T1428" s="38"/>
      <c r="U1428" s="95"/>
      <c r="V1428" s="95"/>
      <c r="W1428" s="95"/>
      <c r="X1428" s="95"/>
      <c r="Y1428" s="95"/>
      <c r="Z1428" s="15"/>
      <c r="AA1428" s="15"/>
      <c r="AB1428" s="39">
        <f t="shared" si="112"/>
        <v>16</v>
      </c>
      <c r="AC1428" s="39">
        <f t="shared" si="113"/>
        <v>4</v>
      </c>
      <c r="AD1428" s="96" t="s">
        <v>5448</v>
      </c>
      <c r="AE1428" s="15" t="str">
        <f t="shared" si="115"/>
        <v/>
      </c>
      <c r="AF1428" s="39"/>
      <c r="AG1428" s="39" t="s">
        <v>1560</v>
      </c>
      <c r="AH1428" s="39" t="s">
        <v>1561</v>
      </c>
      <c r="AI1428" s="39" t="s">
        <v>1561</v>
      </c>
      <c r="AJ1428" s="39" t="s">
        <v>1561</v>
      </c>
      <c r="AK1428" s="39" t="s">
        <v>1561</v>
      </c>
      <c r="AL1428" s="15"/>
      <c r="AM1428" s="15"/>
      <c r="AN1428" s="15"/>
      <c r="AO1428" s="39"/>
      <c r="AP1428" s="89">
        <f t="shared" si="114"/>
        <v>0</v>
      </c>
      <c r="AQ1428" s="13" t="str">
        <f t="shared" si="116"/>
        <v>Soort StraatmeubABRI</v>
      </c>
    </row>
    <row r="1429" spans="1:43" x14ac:dyDescent="0.25">
      <c r="A1429" s="15" t="s">
        <v>5444</v>
      </c>
      <c r="B1429" s="15" t="s">
        <v>1628</v>
      </c>
      <c r="C1429" s="15">
        <v>2</v>
      </c>
      <c r="D1429" s="15" t="s">
        <v>5449</v>
      </c>
      <c r="E1429" s="94">
        <v>200000391</v>
      </c>
      <c r="F1429" s="15">
        <v>200032888</v>
      </c>
      <c r="G1429" s="15" t="s">
        <v>5446</v>
      </c>
      <c r="H1429" s="15" t="s">
        <v>5446</v>
      </c>
      <c r="I1429" s="15" t="s">
        <v>5446</v>
      </c>
      <c r="J1429" s="15"/>
      <c r="K1429" s="15"/>
      <c r="L1429" s="15"/>
      <c r="M1429" s="15" t="s">
        <v>5450</v>
      </c>
      <c r="N1429" s="15" t="s">
        <v>5450</v>
      </c>
      <c r="O1429" s="15" t="s">
        <v>5450</v>
      </c>
      <c r="P1429" s="15"/>
      <c r="Q1429" s="15"/>
      <c r="R1429" s="15"/>
      <c r="S1429" s="15"/>
      <c r="T1429" s="38"/>
      <c r="U1429" s="95"/>
      <c r="V1429" s="95"/>
      <c r="W1429" s="95"/>
      <c r="X1429" s="95"/>
      <c r="Y1429" s="95"/>
      <c r="Z1429" s="15"/>
      <c r="AA1429" s="15"/>
      <c r="AB1429" s="39">
        <f t="shared" si="112"/>
        <v>16</v>
      </c>
      <c r="AC1429" s="39">
        <f t="shared" si="113"/>
        <v>10</v>
      </c>
      <c r="AD1429" s="96" t="s">
        <v>5451</v>
      </c>
      <c r="AE1429" s="15" t="str">
        <f t="shared" si="115"/>
        <v/>
      </c>
      <c r="AF1429" s="39"/>
      <c r="AG1429" s="39" t="s">
        <v>1560</v>
      </c>
      <c r="AH1429" s="39" t="s">
        <v>1561</v>
      </c>
      <c r="AI1429" s="39" t="s">
        <v>1561</v>
      </c>
      <c r="AJ1429" s="39" t="s">
        <v>1561</v>
      </c>
      <c r="AK1429" s="39" t="s">
        <v>1561</v>
      </c>
      <c r="AL1429" s="15"/>
      <c r="AM1429" s="15"/>
      <c r="AN1429" s="15"/>
      <c r="AO1429" s="39"/>
      <c r="AP1429" s="89">
        <f t="shared" si="114"/>
        <v>0</v>
      </c>
      <c r="AQ1429" s="13" t="str">
        <f t="shared" si="116"/>
        <v>Soort StraatmeubBrievenbus</v>
      </c>
    </row>
    <row r="1430" spans="1:43" x14ac:dyDescent="0.25">
      <c r="A1430" s="15" t="s">
        <v>5444</v>
      </c>
      <c r="B1430" s="15" t="s">
        <v>1628</v>
      </c>
      <c r="C1430" s="15">
        <v>3</v>
      </c>
      <c r="D1430" s="15" t="s">
        <v>5452</v>
      </c>
      <c r="E1430" s="94">
        <v>200000391</v>
      </c>
      <c r="F1430" s="15">
        <v>200001516</v>
      </c>
      <c r="G1430" s="15" t="s">
        <v>5446</v>
      </c>
      <c r="H1430" s="15" t="s">
        <v>5446</v>
      </c>
      <c r="I1430" s="15" t="s">
        <v>5446</v>
      </c>
      <c r="J1430" s="15"/>
      <c r="K1430" s="15"/>
      <c r="L1430" s="15"/>
      <c r="M1430" s="15" t="s">
        <v>5453</v>
      </c>
      <c r="N1430" s="15" t="s">
        <v>5453</v>
      </c>
      <c r="O1430" s="15" t="s">
        <v>5453</v>
      </c>
      <c r="P1430" s="15"/>
      <c r="Q1430" s="15"/>
      <c r="R1430" s="15"/>
      <c r="S1430" s="15"/>
      <c r="T1430" s="38"/>
      <c r="U1430" s="95"/>
      <c r="V1430" s="95"/>
      <c r="W1430" s="95"/>
      <c r="X1430" s="95"/>
      <c r="Y1430" s="95"/>
      <c r="Z1430" s="15"/>
      <c r="AA1430" s="15"/>
      <c r="AB1430" s="39">
        <f t="shared" si="112"/>
        <v>16</v>
      </c>
      <c r="AC1430" s="39">
        <f t="shared" si="113"/>
        <v>9</v>
      </c>
      <c r="AD1430" s="96" t="s">
        <v>5454</v>
      </c>
      <c r="AE1430" s="15" t="str">
        <f t="shared" si="115"/>
        <v/>
      </c>
      <c r="AF1430" s="39"/>
      <c r="AG1430" s="39" t="s">
        <v>1560</v>
      </c>
      <c r="AH1430" s="39" t="s">
        <v>1561</v>
      </c>
      <c r="AI1430" s="39" t="s">
        <v>1561</v>
      </c>
      <c r="AJ1430" s="39" t="s">
        <v>1561</v>
      </c>
      <c r="AK1430" s="39" t="s">
        <v>1561</v>
      </c>
      <c r="AL1430" s="15"/>
      <c r="AM1430" s="15"/>
      <c r="AN1430" s="15"/>
      <c r="AO1430" s="39"/>
      <c r="AP1430" s="89">
        <f t="shared" si="114"/>
        <v>0</v>
      </c>
      <c r="AQ1430" s="13" t="str">
        <f t="shared" si="116"/>
        <v>Soort StraatmeubFlitspaal</v>
      </c>
    </row>
    <row r="1431" spans="1:43" x14ac:dyDescent="0.25">
      <c r="A1431" s="15" t="s">
        <v>5444</v>
      </c>
      <c r="B1431" s="15" t="s">
        <v>1628</v>
      </c>
      <c r="C1431" s="15">
        <v>4</v>
      </c>
      <c r="D1431" s="15" t="s">
        <v>5455</v>
      </c>
      <c r="E1431" s="94">
        <v>200000391</v>
      </c>
      <c r="F1431" s="15">
        <v>200035951</v>
      </c>
      <c r="G1431" s="15" t="s">
        <v>5446</v>
      </c>
      <c r="H1431" s="15" t="s">
        <v>5446</v>
      </c>
      <c r="I1431" s="15" t="s">
        <v>5446</v>
      </c>
      <c r="J1431" s="15"/>
      <c r="K1431" s="15"/>
      <c r="L1431" s="15"/>
      <c r="M1431" s="15" t="s">
        <v>5456</v>
      </c>
      <c r="N1431" s="15" t="s">
        <v>5456</v>
      </c>
      <c r="O1431" s="15" t="s">
        <v>5456</v>
      </c>
      <c r="P1431" s="15"/>
      <c r="Q1431" s="15"/>
      <c r="R1431" s="15"/>
      <c r="S1431" s="15"/>
      <c r="T1431" s="38"/>
      <c r="U1431" s="95"/>
      <c r="V1431" s="95"/>
      <c r="W1431" s="95"/>
      <c r="X1431" s="95"/>
      <c r="Y1431" s="95"/>
      <c r="Z1431" s="15"/>
      <c r="AA1431" s="15"/>
      <c r="AB1431" s="39">
        <f t="shared" si="112"/>
        <v>16</v>
      </c>
      <c r="AC1431" s="39">
        <f t="shared" si="113"/>
        <v>8</v>
      </c>
      <c r="AD1431" s="96" t="s">
        <v>5457</v>
      </c>
      <c r="AE1431" s="15" t="str">
        <f t="shared" si="115"/>
        <v/>
      </c>
      <c r="AF1431" s="39"/>
      <c r="AG1431" s="39" t="s">
        <v>1560</v>
      </c>
      <c r="AH1431" s="39" t="s">
        <v>1561</v>
      </c>
      <c r="AI1431" s="39" t="s">
        <v>1561</v>
      </c>
      <c r="AJ1431" s="39" t="s">
        <v>1561</v>
      </c>
      <c r="AK1431" s="39" t="s">
        <v>1561</v>
      </c>
      <c r="AL1431" s="15"/>
      <c r="AM1431" s="15"/>
      <c r="AN1431" s="15"/>
      <c r="AO1431" s="39"/>
      <c r="AP1431" s="89">
        <f t="shared" si="114"/>
        <v>0</v>
      </c>
      <c r="AQ1431" s="13" t="str">
        <f t="shared" si="116"/>
        <v>Soort StraatmeubLaadpaal</v>
      </c>
    </row>
    <row r="1432" spans="1:43" x14ac:dyDescent="0.25">
      <c r="A1432" s="15" t="s">
        <v>5444</v>
      </c>
      <c r="B1432" s="15" t="s">
        <v>1628</v>
      </c>
      <c r="C1432" s="15">
        <v>5</v>
      </c>
      <c r="D1432" s="15" t="s">
        <v>5458</v>
      </c>
      <c r="E1432" s="94">
        <v>200000391</v>
      </c>
      <c r="F1432" s="15">
        <v>200000689</v>
      </c>
      <c r="G1432" s="15" t="s">
        <v>5446</v>
      </c>
      <c r="H1432" s="15" t="s">
        <v>5446</v>
      </c>
      <c r="I1432" s="15" t="s">
        <v>5446</v>
      </c>
      <c r="J1432" s="15"/>
      <c r="K1432" s="15"/>
      <c r="L1432" s="15"/>
      <c r="M1432" s="15" t="s">
        <v>5459</v>
      </c>
      <c r="N1432" s="15" t="s">
        <v>5459</v>
      </c>
      <c r="O1432" s="15" t="s">
        <v>5459</v>
      </c>
      <c r="P1432" s="15"/>
      <c r="Q1432" s="15"/>
      <c r="R1432" s="15"/>
      <c r="S1432" s="15"/>
      <c r="T1432" s="38"/>
      <c r="U1432" s="95"/>
      <c r="V1432" s="95"/>
      <c r="W1432" s="95"/>
      <c r="X1432" s="95"/>
      <c r="Y1432" s="95"/>
      <c r="Z1432" s="15"/>
      <c r="AA1432" s="15"/>
      <c r="AB1432" s="39">
        <f t="shared" si="112"/>
        <v>16</v>
      </c>
      <c r="AC1432" s="39">
        <f t="shared" si="113"/>
        <v>12</v>
      </c>
      <c r="AD1432" s="96" t="s">
        <v>5460</v>
      </c>
      <c r="AE1432" s="15" t="str">
        <f t="shared" si="115"/>
        <v/>
      </c>
      <c r="AF1432" s="39"/>
      <c r="AG1432" s="39" t="s">
        <v>1560</v>
      </c>
      <c r="AH1432" s="39" t="s">
        <v>1561</v>
      </c>
      <c r="AI1432" s="39" t="s">
        <v>1561</v>
      </c>
      <c r="AJ1432" s="39" t="s">
        <v>1561</v>
      </c>
      <c r="AK1432" s="39" t="s">
        <v>1561</v>
      </c>
      <c r="AL1432" s="15"/>
      <c r="AM1432" s="15"/>
      <c r="AN1432" s="15"/>
      <c r="AO1432" s="39"/>
      <c r="AP1432" s="89">
        <f t="shared" si="114"/>
        <v>0</v>
      </c>
      <c r="AQ1432" s="13" t="str">
        <f t="shared" si="116"/>
        <v>Soort StraatmeubLantaarnpaal</v>
      </c>
    </row>
    <row r="1433" spans="1:43" x14ac:dyDescent="0.25">
      <c r="A1433" s="15" t="s">
        <v>5444</v>
      </c>
      <c r="B1433" s="15" t="s">
        <v>1628</v>
      </c>
      <c r="C1433" s="15">
        <v>6</v>
      </c>
      <c r="D1433" s="15" t="s">
        <v>5461</v>
      </c>
      <c r="E1433" s="94">
        <v>200000391</v>
      </c>
      <c r="F1433" s="15">
        <v>200032889</v>
      </c>
      <c r="G1433" s="15" t="s">
        <v>5446</v>
      </c>
      <c r="H1433" s="15" t="s">
        <v>5446</v>
      </c>
      <c r="I1433" s="15" t="s">
        <v>5446</v>
      </c>
      <c r="J1433" s="15"/>
      <c r="K1433" s="15"/>
      <c r="L1433" s="15"/>
      <c r="M1433" s="15" t="s">
        <v>5462</v>
      </c>
      <c r="N1433" s="15" t="s">
        <v>5462</v>
      </c>
      <c r="O1433" s="15" t="s">
        <v>5462</v>
      </c>
      <c r="P1433" s="15"/>
      <c r="Q1433" s="15"/>
      <c r="R1433" s="15"/>
      <c r="S1433" s="15"/>
      <c r="T1433" s="38"/>
      <c r="U1433" s="95"/>
      <c r="V1433" s="95"/>
      <c r="W1433" s="95"/>
      <c r="X1433" s="95"/>
      <c r="Y1433" s="95"/>
      <c r="Z1433" s="15"/>
      <c r="AA1433" s="15"/>
      <c r="AB1433" s="39">
        <f t="shared" si="112"/>
        <v>16</v>
      </c>
      <c r="AC1433" s="39">
        <f t="shared" si="113"/>
        <v>15</v>
      </c>
      <c r="AD1433" s="96" t="s">
        <v>5463</v>
      </c>
      <c r="AE1433" s="15" t="str">
        <f t="shared" si="115"/>
        <v/>
      </c>
      <c r="AF1433" s="39"/>
      <c r="AG1433" s="39" t="s">
        <v>1560</v>
      </c>
      <c r="AH1433" s="39" t="s">
        <v>1561</v>
      </c>
      <c r="AI1433" s="39" t="s">
        <v>1561</v>
      </c>
      <c r="AJ1433" s="39" t="s">
        <v>1561</v>
      </c>
      <c r="AK1433" s="39" t="s">
        <v>1561</v>
      </c>
      <c r="AL1433" s="15"/>
      <c r="AM1433" s="15"/>
      <c r="AN1433" s="15"/>
      <c r="AO1433" s="39"/>
      <c r="AP1433" s="89">
        <f t="shared" si="114"/>
        <v>0</v>
      </c>
      <c r="AQ1433" s="13" t="str">
        <f t="shared" si="116"/>
        <v>Soort StraatmeubParkeerautomaat</v>
      </c>
    </row>
    <row r="1434" spans="1:43" x14ac:dyDescent="0.25">
      <c r="A1434" s="15" t="s">
        <v>5444</v>
      </c>
      <c r="B1434" s="15" t="s">
        <v>1628</v>
      </c>
      <c r="C1434" s="15">
        <v>7</v>
      </c>
      <c r="D1434" s="15" t="s">
        <v>5464</v>
      </c>
      <c r="E1434" s="94">
        <v>200000391</v>
      </c>
      <c r="F1434" s="15">
        <v>200032890</v>
      </c>
      <c r="G1434" s="15" t="s">
        <v>5446</v>
      </c>
      <c r="H1434" s="15" t="s">
        <v>5446</v>
      </c>
      <c r="I1434" s="15" t="s">
        <v>5446</v>
      </c>
      <c r="J1434" s="15"/>
      <c r="K1434" s="15"/>
      <c r="L1434" s="15"/>
      <c r="M1434" s="15" t="s">
        <v>5465</v>
      </c>
      <c r="N1434" s="15" t="s">
        <v>5465</v>
      </c>
      <c r="O1434" s="15" t="s">
        <v>5465</v>
      </c>
      <c r="P1434" s="15"/>
      <c r="Q1434" s="15"/>
      <c r="R1434" s="15"/>
      <c r="S1434" s="15"/>
      <c r="T1434" s="38"/>
      <c r="U1434" s="95"/>
      <c r="V1434" s="95"/>
      <c r="W1434" s="95"/>
      <c r="X1434" s="95"/>
      <c r="Y1434" s="95"/>
      <c r="Z1434" s="15"/>
      <c r="AA1434" s="15"/>
      <c r="AB1434" s="39">
        <f t="shared" si="112"/>
        <v>16</v>
      </c>
      <c r="AC1434" s="39">
        <f t="shared" si="113"/>
        <v>15</v>
      </c>
      <c r="AD1434" s="96" t="s">
        <v>5466</v>
      </c>
      <c r="AE1434" s="15" t="str">
        <f t="shared" si="115"/>
        <v/>
      </c>
      <c r="AF1434" s="39"/>
      <c r="AG1434" s="39" t="s">
        <v>1560</v>
      </c>
      <c r="AH1434" s="39" t="s">
        <v>1561</v>
      </c>
      <c r="AI1434" s="39" t="s">
        <v>1561</v>
      </c>
      <c r="AJ1434" s="39" t="s">
        <v>1561</v>
      </c>
      <c r="AK1434" s="39" t="s">
        <v>1561</v>
      </c>
      <c r="AL1434" s="15"/>
      <c r="AM1434" s="15"/>
      <c r="AN1434" s="15"/>
      <c r="AO1434" s="39"/>
      <c r="AP1434" s="89">
        <f t="shared" si="114"/>
        <v>0</v>
      </c>
      <c r="AQ1434" s="13" t="str">
        <f t="shared" si="116"/>
        <v>Soort StraatmeubSpoor-/Slagboom</v>
      </c>
    </row>
    <row r="1435" spans="1:43" x14ac:dyDescent="0.25">
      <c r="A1435" s="15" t="s">
        <v>5444</v>
      </c>
      <c r="B1435" s="15" t="s">
        <v>1628</v>
      </c>
      <c r="C1435" s="15">
        <v>8</v>
      </c>
      <c r="D1435" s="15" t="s">
        <v>5467</v>
      </c>
      <c r="E1435" s="94">
        <v>200000391</v>
      </c>
      <c r="F1435" s="15">
        <v>200000690</v>
      </c>
      <c r="G1435" s="15" t="s">
        <v>5446</v>
      </c>
      <c r="H1435" s="15" t="s">
        <v>5446</v>
      </c>
      <c r="I1435" s="15" t="s">
        <v>5446</v>
      </c>
      <c r="J1435" s="15"/>
      <c r="K1435" s="15"/>
      <c r="L1435" s="15"/>
      <c r="M1435" s="15" t="s">
        <v>5468</v>
      </c>
      <c r="N1435" s="15" t="s">
        <v>5468</v>
      </c>
      <c r="O1435" s="15" t="s">
        <v>5468</v>
      </c>
      <c r="P1435" s="15"/>
      <c r="Q1435" s="15"/>
      <c r="R1435" s="15"/>
      <c r="S1435" s="15"/>
      <c r="T1435" s="38"/>
      <c r="U1435" s="95"/>
      <c r="V1435" s="95"/>
      <c r="W1435" s="95"/>
      <c r="X1435" s="95"/>
      <c r="Y1435" s="95"/>
      <c r="Z1435" s="15"/>
      <c r="AA1435" s="15"/>
      <c r="AB1435" s="39">
        <f t="shared" si="112"/>
        <v>16</v>
      </c>
      <c r="AC1435" s="39">
        <f t="shared" si="113"/>
        <v>12</v>
      </c>
      <c r="AD1435" s="96" t="s">
        <v>5469</v>
      </c>
      <c r="AE1435" s="15" t="str">
        <f t="shared" si="115"/>
        <v/>
      </c>
      <c r="AF1435" s="39"/>
      <c r="AG1435" s="39" t="s">
        <v>1560</v>
      </c>
      <c r="AH1435" s="39" t="s">
        <v>1561</v>
      </c>
      <c r="AI1435" s="39" t="s">
        <v>1561</v>
      </c>
      <c r="AJ1435" s="39" t="s">
        <v>1561</v>
      </c>
      <c r="AK1435" s="39" t="s">
        <v>1561</v>
      </c>
      <c r="AL1435" s="15"/>
      <c r="AM1435" s="15"/>
      <c r="AN1435" s="15"/>
      <c r="AO1435" s="39"/>
      <c r="AP1435" s="89">
        <f t="shared" si="114"/>
        <v>0</v>
      </c>
      <c r="AQ1435" s="13" t="str">
        <f t="shared" si="116"/>
        <v>Soort StraatmeubVerkeersbord</v>
      </c>
    </row>
    <row r="1436" spans="1:43" x14ac:dyDescent="0.25">
      <c r="A1436" s="15" t="s">
        <v>5444</v>
      </c>
      <c r="B1436" s="15" t="s">
        <v>1628</v>
      </c>
      <c r="C1436" s="15">
        <v>9</v>
      </c>
      <c r="D1436" s="15" t="s">
        <v>5470</v>
      </c>
      <c r="E1436" s="94">
        <v>200000391</v>
      </c>
      <c r="F1436" s="15">
        <v>200001517</v>
      </c>
      <c r="G1436" s="15" t="s">
        <v>5446</v>
      </c>
      <c r="H1436" s="15" t="s">
        <v>5446</v>
      </c>
      <c r="I1436" s="15" t="s">
        <v>5446</v>
      </c>
      <c r="J1436" s="15"/>
      <c r="K1436" s="15"/>
      <c r="L1436" s="15"/>
      <c r="M1436" s="15" t="s">
        <v>5471</v>
      </c>
      <c r="N1436" s="15" t="s">
        <v>5471</v>
      </c>
      <c r="O1436" s="15" t="s">
        <v>5471</v>
      </c>
      <c r="P1436" s="15"/>
      <c r="Q1436" s="15"/>
      <c r="R1436" s="15"/>
      <c r="S1436" s="15"/>
      <c r="T1436" s="38"/>
      <c r="U1436" s="95"/>
      <c r="V1436" s="95"/>
      <c r="W1436" s="95"/>
      <c r="X1436" s="95"/>
      <c r="Y1436" s="95"/>
      <c r="Z1436" s="15"/>
      <c r="AA1436" s="15"/>
      <c r="AB1436" s="39">
        <f t="shared" si="112"/>
        <v>16</v>
      </c>
      <c r="AC1436" s="39">
        <f t="shared" si="113"/>
        <v>13</v>
      </c>
      <c r="AD1436" s="96" t="s">
        <v>5472</v>
      </c>
      <c r="AE1436" s="15" t="str">
        <f t="shared" si="115"/>
        <v/>
      </c>
      <c r="AF1436" s="39"/>
      <c r="AG1436" s="39" t="s">
        <v>1560</v>
      </c>
      <c r="AH1436" s="39" t="s">
        <v>1561</v>
      </c>
      <c r="AI1436" s="39" t="s">
        <v>1561</v>
      </c>
      <c r="AJ1436" s="39" t="s">
        <v>1561</v>
      </c>
      <c r="AK1436" s="39" t="s">
        <v>1561</v>
      </c>
      <c r="AL1436" s="15"/>
      <c r="AM1436" s="15"/>
      <c r="AN1436" s="15"/>
      <c r="AO1436" s="39"/>
      <c r="AP1436" s="89">
        <f t="shared" si="114"/>
        <v>0</v>
      </c>
      <c r="AQ1436" s="13" t="str">
        <f t="shared" si="116"/>
        <v>Soort StraatmeubVerkeerslicht</v>
      </c>
    </row>
    <row r="1437" spans="1:43" x14ac:dyDescent="0.25">
      <c r="A1437" s="15" t="s">
        <v>5473</v>
      </c>
      <c r="B1437" s="15" t="s">
        <v>1628</v>
      </c>
      <c r="C1437" s="15">
        <v>1</v>
      </c>
      <c r="D1437" s="15" t="s">
        <v>458</v>
      </c>
      <c r="E1437" s="94">
        <v>200001469</v>
      </c>
      <c r="F1437" s="15">
        <v>200001655</v>
      </c>
      <c r="G1437" s="15" t="s">
        <v>5474</v>
      </c>
      <c r="H1437" s="15" t="s">
        <v>5474</v>
      </c>
      <c r="I1437" s="15" t="s">
        <v>5474</v>
      </c>
      <c r="J1437" s="15"/>
      <c r="K1437" s="15"/>
      <c r="L1437" s="15"/>
      <c r="M1437" s="15" t="s">
        <v>5475</v>
      </c>
      <c r="N1437" s="15" t="s">
        <v>5475</v>
      </c>
      <c r="O1437" s="15" t="s">
        <v>5475</v>
      </c>
      <c r="P1437" s="15"/>
      <c r="Q1437" s="15"/>
      <c r="R1437" s="15"/>
      <c r="S1437" s="15"/>
      <c r="T1437" s="38"/>
      <c r="U1437" s="95"/>
      <c r="V1437" s="95"/>
      <c r="W1437" s="95"/>
      <c r="X1437" s="95"/>
      <c r="Y1437" s="95"/>
      <c r="Z1437" s="15"/>
      <c r="AA1437" s="15"/>
      <c r="AB1437" s="39">
        <f t="shared" si="112"/>
        <v>15</v>
      </c>
      <c r="AC1437" s="39">
        <f t="shared" si="113"/>
        <v>17</v>
      </c>
      <c r="AD1437" s="96" t="s">
        <v>5476</v>
      </c>
      <c r="AE1437" s="15" t="str">
        <f t="shared" si="115"/>
        <v/>
      </c>
      <c r="AF1437" s="39"/>
      <c r="AG1437" s="39" t="s">
        <v>1560</v>
      </c>
      <c r="AH1437" s="39" t="s">
        <v>1561</v>
      </c>
      <c r="AI1437" s="39" t="s">
        <v>1561</v>
      </c>
      <c r="AJ1437" s="39" t="s">
        <v>1561</v>
      </c>
      <c r="AK1437" s="39" t="s">
        <v>1561</v>
      </c>
      <c r="AL1437" s="15"/>
      <c r="AM1437" s="15"/>
      <c r="AN1437" s="15"/>
      <c r="AO1437" s="39"/>
      <c r="AP1437" s="89">
        <f t="shared" si="114"/>
        <v>0</v>
      </c>
      <c r="AQ1437" s="13" t="str">
        <f t="shared" si="116"/>
        <v>Soort stremmingAfgevallen lading</v>
      </c>
    </row>
    <row r="1438" spans="1:43" x14ac:dyDescent="0.25">
      <c r="A1438" s="15" t="s">
        <v>5473</v>
      </c>
      <c r="B1438" s="15" t="s">
        <v>1628</v>
      </c>
      <c r="C1438" s="15">
        <v>2</v>
      </c>
      <c r="D1438" s="15" t="s">
        <v>5477</v>
      </c>
      <c r="E1438" s="94">
        <v>200001469</v>
      </c>
      <c r="F1438" s="15">
        <v>200001656</v>
      </c>
      <c r="G1438" s="15" t="s">
        <v>5474</v>
      </c>
      <c r="H1438" s="15" t="s">
        <v>5474</v>
      </c>
      <c r="I1438" s="15" t="s">
        <v>5474</v>
      </c>
      <c r="J1438" s="15"/>
      <c r="K1438" s="15"/>
      <c r="L1438" s="15"/>
      <c r="M1438" s="15" t="s">
        <v>5478</v>
      </c>
      <c r="N1438" s="15" t="s">
        <v>5478</v>
      </c>
      <c r="O1438" s="15" t="s">
        <v>5478</v>
      </c>
      <c r="P1438" s="15"/>
      <c r="Q1438" s="15"/>
      <c r="R1438" s="15"/>
      <c r="S1438" s="15"/>
      <c r="T1438" s="38"/>
      <c r="U1438" s="95"/>
      <c r="V1438" s="95"/>
      <c r="W1438" s="95"/>
      <c r="X1438" s="95"/>
      <c r="Y1438" s="95"/>
      <c r="Z1438" s="15"/>
      <c r="AA1438" s="15"/>
      <c r="AB1438" s="39">
        <f t="shared" si="112"/>
        <v>15</v>
      </c>
      <c r="AC1438" s="39">
        <f t="shared" si="113"/>
        <v>20</v>
      </c>
      <c r="AD1438" s="96" t="s">
        <v>5479</v>
      </c>
      <c r="AE1438" s="15" t="str">
        <f t="shared" si="115"/>
        <v/>
      </c>
      <c r="AF1438" s="39"/>
      <c r="AG1438" s="39" t="s">
        <v>1560</v>
      </c>
      <c r="AH1438" s="39" t="s">
        <v>1561</v>
      </c>
      <c r="AI1438" s="39" t="s">
        <v>1561</v>
      </c>
      <c r="AJ1438" s="39" t="s">
        <v>1561</v>
      </c>
      <c r="AK1438" s="39" t="s">
        <v>1561</v>
      </c>
      <c r="AL1438" s="15"/>
      <c r="AM1438" s="15"/>
      <c r="AN1438" s="15"/>
      <c r="AO1438" s="39"/>
      <c r="AP1438" s="89">
        <f t="shared" si="114"/>
        <v>0</v>
      </c>
      <c r="AQ1438" s="13" t="str">
        <f t="shared" si="116"/>
        <v>Soort stremmingBrug sluit niet meer</v>
      </c>
    </row>
    <row r="1439" spans="1:43" x14ac:dyDescent="0.25">
      <c r="A1439" s="15" t="s">
        <v>5473</v>
      </c>
      <c r="B1439" s="15" t="s">
        <v>1628</v>
      </c>
      <c r="C1439" s="15">
        <v>3</v>
      </c>
      <c r="D1439" s="15" t="s">
        <v>5480</v>
      </c>
      <c r="E1439" s="94">
        <v>200001469</v>
      </c>
      <c r="F1439" s="15">
        <v>200032891</v>
      </c>
      <c r="G1439" s="15" t="s">
        <v>5474</v>
      </c>
      <c r="H1439" s="15" t="s">
        <v>5474</v>
      </c>
      <c r="I1439" s="15" t="s">
        <v>5474</v>
      </c>
      <c r="J1439" s="15"/>
      <c r="K1439" s="15"/>
      <c r="L1439" s="15"/>
      <c r="M1439" s="15" t="s">
        <v>5481</v>
      </c>
      <c r="N1439" s="15" t="s">
        <v>5481</v>
      </c>
      <c r="O1439" s="15" t="s">
        <v>5481</v>
      </c>
      <c r="P1439" s="15"/>
      <c r="Q1439" s="15"/>
      <c r="R1439" s="15"/>
      <c r="S1439" s="15"/>
      <c r="T1439" s="38"/>
      <c r="U1439" s="95"/>
      <c r="V1439" s="95"/>
      <c r="W1439" s="95"/>
      <c r="X1439" s="95"/>
      <c r="Y1439" s="95"/>
      <c r="Z1439" s="15"/>
      <c r="AA1439" s="15"/>
      <c r="AB1439" s="39">
        <f t="shared" si="112"/>
        <v>15</v>
      </c>
      <c r="AC1439" s="39">
        <f t="shared" si="113"/>
        <v>14</v>
      </c>
      <c r="AD1439" s="96" t="s">
        <v>5482</v>
      </c>
      <c r="AE1439" s="15" t="str">
        <f t="shared" si="115"/>
        <v/>
      </c>
      <c r="AF1439" s="39"/>
      <c r="AG1439" s="39" t="s">
        <v>1560</v>
      </c>
      <c r="AH1439" s="39" t="s">
        <v>1561</v>
      </c>
      <c r="AI1439" s="39" t="s">
        <v>1561</v>
      </c>
      <c r="AJ1439" s="39" t="s">
        <v>1561</v>
      </c>
      <c r="AK1439" s="39" t="s">
        <v>1561</v>
      </c>
      <c r="AL1439" s="15"/>
      <c r="AM1439" s="15"/>
      <c r="AN1439" s="15"/>
      <c r="AO1439" s="39"/>
      <c r="AP1439" s="89">
        <f t="shared" si="114"/>
        <v>0</v>
      </c>
      <c r="AQ1439" s="13" t="str">
        <f t="shared" si="116"/>
        <v>Soort stremmingGat in rijbaan</v>
      </c>
    </row>
    <row r="1440" spans="1:43" x14ac:dyDescent="0.25">
      <c r="A1440" s="15" t="s">
        <v>5473</v>
      </c>
      <c r="B1440" s="15" t="s">
        <v>1628</v>
      </c>
      <c r="C1440" s="15">
        <v>4</v>
      </c>
      <c r="D1440" s="15" t="s">
        <v>5483</v>
      </c>
      <c r="E1440" s="94">
        <v>200001469</v>
      </c>
      <c r="F1440" s="15">
        <v>200032892</v>
      </c>
      <c r="G1440" s="15" t="s">
        <v>5474</v>
      </c>
      <c r="H1440" s="15" t="s">
        <v>5474</v>
      </c>
      <c r="I1440" s="15" t="s">
        <v>5474</v>
      </c>
      <c r="J1440" s="15"/>
      <c r="K1440" s="15"/>
      <c r="L1440" s="15"/>
      <c r="M1440" s="15" t="s">
        <v>5484</v>
      </c>
      <c r="N1440" s="15" t="s">
        <v>5484</v>
      </c>
      <c r="O1440" s="15" t="s">
        <v>5484</v>
      </c>
      <c r="P1440" s="15"/>
      <c r="Q1440" s="15"/>
      <c r="R1440" s="15"/>
      <c r="S1440" s="15"/>
      <c r="T1440" s="38"/>
      <c r="U1440" s="95"/>
      <c r="V1440" s="95"/>
      <c r="W1440" s="95"/>
      <c r="X1440" s="95"/>
      <c r="Y1440" s="95"/>
      <c r="Z1440" s="15"/>
      <c r="AA1440" s="15"/>
      <c r="AB1440" s="39">
        <f t="shared" si="112"/>
        <v>15</v>
      </c>
      <c r="AC1440" s="39">
        <f t="shared" si="113"/>
        <v>18</v>
      </c>
      <c r="AD1440" s="96" t="s">
        <v>5485</v>
      </c>
      <c r="AE1440" s="15" t="str">
        <f t="shared" si="115"/>
        <v/>
      </c>
      <c r="AF1440" s="39"/>
      <c r="AG1440" s="39" t="s">
        <v>1560</v>
      </c>
      <c r="AH1440" s="39" t="s">
        <v>1561</v>
      </c>
      <c r="AI1440" s="39" t="s">
        <v>1561</v>
      </c>
      <c r="AJ1440" s="39" t="s">
        <v>1561</v>
      </c>
      <c r="AK1440" s="39" t="s">
        <v>1561</v>
      </c>
      <c r="AL1440" s="15"/>
      <c r="AM1440" s="15"/>
      <c r="AN1440" s="15"/>
      <c r="AO1440" s="39"/>
      <c r="AP1440" s="89">
        <f t="shared" si="114"/>
        <v>0</v>
      </c>
      <c r="AQ1440" s="13" t="str">
        <f t="shared" si="116"/>
        <v>Soort stremmingLekke waterleiding</v>
      </c>
    </row>
    <row r="1441" spans="1:43" x14ac:dyDescent="0.25">
      <c r="A1441" s="15" t="s">
        <v>5473</v>
      </c>
      <c r="B1441" s="15" t="s">
        <v>1628</v>
      </c>
      <c r="C1441" s="15">
        <v>5</v>
      </c>
      <c r="D1441" s="15" t="s">
        <v>5486</v>
      </c>
      <c r="E1441" s="94">
        <v>200001469</v>
      </c>
      <c r="F1441" s="15">
        <v>200032893</v>
      </c>
      <c r="G1441" s="15" t="s">
        <v>5474</v>
      </c>
      <c r="H1441" s="15" t="s">
        <v>5474</v>
      </c>
      <c r="I1441" s="15" t="s">
        <v>5474</v>
      </c>
      <c r="J1441" s="15"/>
      <c r="K1441" s="15"/>
      <c r="L1441" s="15"/>
      <c r="M1441" s="15" t="s">
        <v>5487</v>
      </c>
      <c r="N1441" s="15" t="s">
        <v>5487</v>
      </c>
      <c r="O1441" s="15" t="s">
        <v>5487</v>
      </c>
      <c r="P1441" s="15"/>
      <c r="Q1441" s="15"/>
      <c r="R1441" s="15"/>
      <c r="S1441" s="15"/>
      <c r="T1441" s="38"/>
      <c r="U1441" s="95"/>
      <c r="V1441" s="95"/>
      <c r="W1441" s="95"/>
      <c r="X1441" s="95"/>
      <c r="Y1441" s="95"/>
      <c r="Z1441" s="15"/>
      <c r="AA1441" s="15"/>
      <c r="AB1441" s="39">
        <f t="shared" si="112"/>
        <v>15</v>
      </c>
      <c r="AC1441" s="39">
        <f t="shared" si="113"/>
        <v>19</v>
      </c>
      <c r="AD1441" s="96" t="s">
        <v>5488</v>
      </c>
      <c r="AE1441" s="15" t="str">
        <f t="shared" si="115"/>
        <v/>
      </c>
      <c r="AF1441" s="39"/>
      <c r="AG1441" s="39" t="s">
        <v>1560</v>
      </c>
      <c r="AH1441" s="39" t="s">
        <v>1561</v>
      </c>
      <c r="AI1441" s="39" t="s">
        <v>1561</v>
      </c>
      <c r="AJ1441" s="39" t="s">
        <v>1561</v>
      </c>
      <c r="AK1441" s="39" t="s">
        <v>1561</v>
      </c>
      <c r="AL1441" s="15"/>
      <c r="AM1441" s="15"/>
      <c r="AN1441" s="15"/>
      <c r="AO1441" s="39"/>
      <c r="AP1441" s="89">
        <f t="shared" si="114"/>
        <v>0</v>
      </c>
      <c r="AQ1441" s="13" t="str">
        <f t="shared" si="116"/>
        <v>Soort stremmingObstakel op rijbaan</v>
      </c>
    </row>
    <row r="1442" spans="1:43" x14ac:dyDescent="0.25">
      <c r="A1442" s="15" t="s">
        <v>5473</v>
      </c>
      <c r="B1442" s="15" t="s">
        <v>1628</v>
      </c>
      <c r="C1442" s="15">
        <v>6</v>
      </c>
      <c r="D1442" s="15" t="s">
        <v>5489</v>
      </c>
      <c r="E1442" s="94">
        <v>200001469</v>
      </c>
      <c r="F1442" s="15">
        <v>200001657</v>
      </c>
      <c r="G1442" s="15" t="s">
        <v>5474</v>
      </c>
      <c r="H1442" s="15" t="s">
        <v>5474</v>
      </c>
      <c r="I1442" s="15" t="s">
        <v>5474</v>
      </c>
      <c r="J1442" s="15"/>
      <c r="K1442" s="15"/>
      <c r="L1442" s="15"/>
      <c r="M1442" s="15" t="s">
        <v>5490</v>
      </c>
      <c r="N1442" s="15" t="s">
        <v>5490</v>
      </c>
      <c r="O1442" s="15" t="s">
        <v>5490</v>
      </c>
      <c r="P1442" s="15"/>
      <c r="Q1442" s="15"/>
      <c r="R1442" s="15"/>
      <c r="S1442" s="15"/>
      <c r="T1442" s="38"/>
      <c r="U1442" s="95"/>
      <c r="V1442" s="95"/>
      <c r="W1442" s="95"/>
      <c r="X1442" s="95"/>
      <c r="Y1442" s="95"/>
      <c r="Z1442" s="15"/>
      <c r="AA1442" s="15"/>
      <c r="AB1442" s="39">
        <f t="shared" si="112"/>
        <v>15</v>
      </c>
      <c r="AC1442" s="39">
        <f t="shared" si="113"/>
        <v>18</v>
      </c>
      <c r="AD1442" s="96" t="s">
        <v>5491</v>
      </c>
      <c r="AE1442" s="15" t="str">
        <f t="shared" si="115"/>
        <v/>
      </c>
      <c r="AF1442" s="39"/>
      <c r="AG1442" s="39" t="s">
        <v>1560</v>
      </c>
      <c r="AH1442" s="39" t="s">
        <v>1561</v>
      </c>
      <c r="AI1442" s="39" t="s">
        <v>1561</v>
      </c>
      <c r="AJ1442" s="39" t="s">
        <v>1561</v>
      </c>
      <c r="AK1442" s="39" t="s">
        <v>1561</v>
      </c>
      <c r="AL1442" s="15"/>
      <c r="AM1442" s="15"/>
      <c r="AN1442" s="15"/>
      <c r="AO1442" s="39"/>
      <c r="AP1442" s="89">
        <f t="shared" si="114"/>
        <v>0</v>
      </c>
      <c r="AQ1442" s="13" t="str">
        <f t="shared" si="116"/>
        <v>Soort stremmingOnbeheerd voertuig</v>
      </c>
    </row>
    <row r="1443" spans="1:43" x14ac:dyDescent="0.25">
      <c r="A1443" s="15" t="s">
        <v>5473</v>
      </c>
      <c r="B1443" s="15" t="s">
        <v>1628</v>
      </c>
      <c r="C1443" s="15">
        <v>7</v>
      </c>
      <c r="D1443" s="15" t="s">
        <v>5492</v>
      </c>
      <c r="E1443" s="94">
        <v>200001469</v>
      </c>
      <c r="F1443" s="15">
        <v>200005084</v>
      </c>
      <c r="G1443" s="15" t="s">
        <v>5474</v>
      </c>
      <c r="H1443" s="15" t="s">
        <v>5474</v>
      </c>
      <c r="I1443" s="15" t="s">
        <v>5474</v>
      </c>
      <c r="J1443" s="15"/>
      <c r="K1443" s="15"/>
      <c r="L1443" s="15"/>
      <c r="M1443" s="15" t="s">
        <v>5493</v>
      </c>
      <c r="N1443" s="15" t="s">
        <v>5493</v>
      </c>
      <c r="O1443" s="15" t="s">
        <v>5493</v>
      </c>
      <c r="P1443" s="15"/>
      <c r="Q1443" s="15"/>
      <c r="R1443" s="15"/>
      <c r="S1443" s="15"/>
      <c r="T1443" s="38"/>
      <c r="U1443" s="95"/>
      <c r="V1443" s="95"/>
      <c r="W1443" s="95"/>
      <c r="X1443" s="95"/>
      <c r="Y1443" s="95"/>
      <c r="Z1443" s="15"/>
      <c r="AA1443" s="15"/>
      <c r="AB1443" s="39">
        <f t="shared" si="112"/>
        <v>15</v>
      </c>
      <c r="AC1443" s="39">
        <f t="shared" si="113"/>
        <v>7</v>
      </c>
      <c r="AD1443" s="96" t="s">
        <v>5494</v>
      </c>
      <c r="AE1443" s="15" t="str">
        <f t="shared" si="115"/>
        <v/>
      </c>
      <c r="AF1443" s="39"/>
      <c r="AG1443" s="39" t="s">
        <v>1560</v>
      </c>
      <c r="AH1443" s="39" t="s">
        <v>1561</v>
      </c>
      <c r="AI1443" s="39" t="s">
        <v>1561</v>
      </c>
      <c r="AJ1443" s="39" t="s">
        <v>1561</v>
      </c>
      <c r="AK1443" s="39" t="s">
        <v>1561</v>
      </c>
      <c r="AL1443" s="15"/>
      <c r="AM1443" s="15"/>
      <c r="AN1443" s="15"/>
      <c r="AO1443" s="39"/>
      <c r="AP1443" s="89">
        <f t="shared" si="114"/>
        <v>0</v>
      </c>
      <c r="AQ1443" s="13" t="str">
        <f t="shared" si="116"/>
        <v>Soort stremmingOverweg</v>
      </c>
    </row>
    <row r="1444" spans="1:43" x14ac:dyDescent="0.25">
      <c r="A1444" s="15" t="s">
        <v>5473</v>
      </c>
      <c r="B1444" s="15" t="s">
        <v>1628</v>
      </c>
      <c r="C1444" s="15">
        <v>8</v>
      </c>
      <c r="D1444" s="15" t="s">
        <v>5495</v>
      </c>
      <c r="E1444" s="94">
        <v>200001469</v>
      </c>
      <c r="F1444" s="15">
        <v>200001658</v>
      </c>
      <c r="G1444" s="15" t="s">
        <v>5474</v>
      </c>
      <c r="H1444" s="15" t="s">
        <v>5474</v>
      </c>
      <c r="I1444" s="15" t="s">
        <v>5474</v>
      </c>
      <c r="J1444" s="15"/>
      <c r="K1444" s="15"/>
      <c r="L1444" s="15"/>
      <c r="M1444" s="15" t="s">
        <v>5496</v>
      </c>
      <c r="N1444" s="15" t="s">
        <v>5496</v>
      </c>
      <c r="O1444" s="15" t="s">
        <v>5496</v>
      </c>
      <c r="P1444" s="15"/>
      <c r="Q1444" s="15"/>
      <c r="R1444" s="15"/>
      <c r="S1444" s="15"/>
      <c r="T1444" s="38"/>
      <c r="U1444" s="95"/>
      <c r="V1444" s="95"/>
      <c r="W1444" s="95"/>
      <c r="X1444" s="95"/>
      <c r="Y1444" s="95"/>
      <c r="Z1444" s="15"/>
      <c r="AA1444" s="15"/>
      <c r="AB1444" s="39">
        <f t="shared" si="112"/>
        <v>15</v>
      </c>
      <c r="AC1444" s="39">
        <f t="shared" si="113"/>
        <v>9</v>
      </c>
      <c r="AD1444" s="96" t="s">
        <v>5497</v>
      </c>
      <c r="AE1444" s="15" t="str">
        <f t="shared" si="115"/>
        <v/>
      </c>
      <c r="AF1444" s="39"/>
      <c r="AG1444" s="39" t="s">
        <v>1560</v>
      </c>
      <c r="AH1444" s="39" t="s">
        <v>1561</v>
      </c>
      <c r="AI1444" s="39" t="s">
        <v>1561</v>
      </c>
      <c r="AJ1444" s="39" t="s">
        <v>1561</v>
      </c>
      <c r="AK1444" s="39" t="s">
        <v>1561</v>
      </c>
      <c r="AL1444" s="15"/>
      <c r="AM1444" s="15"/>
      <c r="AN1444" s="15"/>
      <c r="AO1444" s="39"/>
      <c r="AP1444" s="89">
        <f t="shared" si="114"/>
        <v>0</v>
      </c>
      <c r="AQ1444" s="13" t="str">
        <f t="shared" si="116"/>
        <v>Soort stremmingPechgeval</v>
      </c>
    </row>
    <row r="1445" spans="1:43" x14ac:dyDescent="0.25">
      <c r="A1445" s="15" t="s">
        <v>5473</v>
      </c>
      <c r="B1445" s="15" t="s">
        <v>1628</v>
      </c>
      <c r="C1445" s="15">
        <v>9</v>
      </c>
      <c r="D1445" s="15" t="s">
        <v>5498</v>
      </c>
      <c r="E1445" s="94">
        <v>200001469</v>
      </c>
      <c r="F1445" s="15">
        <v>200040900</v>
      </c>
      <c r="G1445" s="15" t="s">
        <v>5474</v>
      </c>
      <c r="H1445" s="15" t="s">
        <v>5474</v>
      </c>
      <c r="I1445" s="15" t="s">
        <v>5474</v>
      </c>
      <c r="J1445" s="15"/>
      <c r="K1445" s="15"/>
      <c r="L1445" s="15"/>
      <c r="M1445" s="15" t="s">
        <v>5499</v>
      </c>
      <c r="N1445" s="15" t="s">
        <v>5499</v>
      </c>
      <c r="O1445" s="15" t="s">
        <v>5499</v>
      </c>
      <c r="P1445" s="15"/>
      <c r="Q1445" s="15"/>
      <c r="R1445" s="15"/>
      <c r="S1445" s="15"/>
      <c r="T1445" s="38"/>
      <c r="U1445" s="95"/>
      <c r="V1445" s="95" t="s">
        <v>5500</v>
      </c>
      <c r="W1445" s="95"/>
      <c r="X1445" s="95"/>
      <c r="Y1445" s="95"/>
      <c r="Z1445" s="15"/>
      <c r="AA1445" s="15"/>
      <c r="AB1445" s="39">
        <f t="shared" si="112"/>
        <v>15</v>
      </c>
      <c r="AC1445" s="39">
        <f t="shared" si="113"/>
        <v>17</v>
      </c>
      <c r="AD1445" s="96" t="s">
        <v>5501</v>
      </c>
      <c r="AE1445" s="15" t="str">
        <f t="shared" si="115"/>
        <v/>
      </c>
      <c r="AF1445" s="39"/>
      <c r="AG1445" s="39" t="s">
        <v>1560</v>
      </c>
      <c r="AH1445" s="39" t="s">
        <v>1561</v>
      </c>
      <c r="AI1445" s="39" t="s">
        <v>1561</v>
      </c>
      <c r="AJ1445" s="39" t="s">
        <v>1561</v>
      </c>
      <c r="AK1445" s="39" t="s">
        <v>1561</v>
      </c>
      <c r="AL1445" s="15"/>
      <c r="AM1445" s="15"/>
      <c r="AN1445" s="15"/>
      <c r="AO1445" s="39"/>
      <c r="AP1445" s="89">
        <f t="shared" si="114"/>
        <v>0</v>
      </c>
      <c r="AQ1445" s="13" t="str">
        <f t="shared" si="116"/>
        <v>Soort stremmingVerkeersregulatie</v>
      </c>
    </row>
    <row r="1446" spans="1:43" x14ac:dyDescent="0.25">
      <c r="A1446" s="15" t="s">
        <v>5473</v>
      </c>
      <c r="B1446" s="15" t="s">
        <v>1628</v>
      </c>
      <c r="C1446" s="15">
        <v>10</v>
      </c>
      <c r="D1446" s="15" t="s">
        <v>5502</v>
      </c>
      <c r="E1446" s="94">
        <v>200001469</v>
      </c>
      <c r="F1446" s="15">
        <v>200001659</v>
      </c>
      <c r="G1446" s="15" t="s">
        <v>5474</v>
      </c>
      <c r="H1446" s="15" t="s">
        <v>5474</v>
      </c>
      <c r="I1446" s="15" t="s">
        <v>5474</v>
      </c>
      <c r="J1446" s="15"/>
      <c r="K1446" s="15"/>
      <c r="L1446" s="15"/>
      <c r="M1446" s="15" t="s">
        <v>5503</v>
      </c>
      <c r="N1446" s="15" t="s">
        <v>5503</v>
      </c>
      <c r="O1446" s="15" t="s">
        <v>5503</v>
      </c>
      <c r="P1446" s="15"/>
      <c r="Q1446" s="15"/>
      <c r="R1446" s="15"/>
      <c r="S1446" s="15"/>
      <c r="T1446" s="38"/>
      <c r="U1446" s="95"/>
      <c r="V1446" s="95"/>
      <c r="W1446" s="95"/>
      <c r="X1446" s="95"/>
      <c r="Y1446" s="95"/>
      <c r="Z1446" s="15"/>
      <c r="AA1446" s="15"/>
      <c r="AB1446" s="39">
        <f t="shared" si="112"/>
        <v>15</v>
      </c>
      <c r="AC1446" s="39">
        <f t="shared" si="113"/>
        <v>11</v>
      </c>
      <c r="AD1446" s="96" t="s">
        <v>5504</v>
      </c>
      <c r="AE1446" s="15" t="str">
        <f t="shared" si="115"/>
        <v/>
      </c>
      <c r="AF1446" s="39"/>
      <c r="AG1446" s="39" t="s">
        <v>1560</v>
      </c>
      <c r="AH1446" s="39" t="s">
        <v>1561</v>
      </c>
      <c r="AI1446" s="39" t="s">
        <v>1561</v>
      </c>
      <c r="AJ1446" s="39" t="s">
        <v>1561</v>
      </c>
      <c r="AK1446" s="39" t="s">
        <v>1561</v>
      </c>
      <c r="AL1446" s="15"/>
      <c r="AM1446" s="15"/>
      <c r="AN1446" s="15"/>
      <c r="AO1446" s="39"/>
      <c r="AP1446" s="89">
        <f t="shared" si="114"/>
        <v>0</v>
      </c>
      <c r="AQ1446" s="13" t="str">
        <f t="shared" si="116"/>
        <v>Soort stremmingWegblokkade</v>
      </c>
    </row>
    <row r="1447" spans="1:43" x14ac:dyDescent="0.25">
      <c r="A1447" s="15" t="s">
        <v>5473</v>
      </c>
      <c r="B1447" s="15" t="s">
        <v>1628</v>
      </c>
      <c r="C1447" s="15">
        <v>11</v>
      </c>
      <c r="D1447" s="15" t="s">
        <v>3789</v>
      </c>
      <c r="E1447" s="94">
        <v>200001469</v>
      </c>
      <c r="F1447" s="15">
        <v>200040901</v>
      </c>
      <c r="G1447" s="15" t="s">
        <v>5474</v>
      </c>
      <c r="H1447" s="15" t="s">
        <v>5474</v>
      </c>
      <c r="I1447" s="15" t="s">
        <v>5474</v>
      </c>
      <c r="J1447" s="15"/>
      <c r="K1447" s="15"/>
      <c r="L1447" s="15"/>
      <c r="M1447" s="15" t="s">
        <v>5505</v>
      </c>
      <c r="N1447" s="15" t="s">
        <v>5505</v>
      </c>
      <c r="O1447" s="15" t="s">
        <v>5505</v>
      </c>
      <c r="P1447" s="15"/>
      <c r="Q1447" s="15"/>
      <c r="R1447" s="15"/>
      <c r="S1447" s="15"/>
      <c r="T1447" s="38"/>
      <c r="U1447" s="95"/>
      <c r="V1447" s="95" t="s">
        <v>5506</v>
      </c>
      <c r="W1447" s="95"/>
      <c r="X1447" s="95"/>
      <c r="Y1447" s="95"/>
      <c r="Z1447" s="15"/>
      <c r="AA1447" s="15"/>
      <c r="AB1447" s="39">
        <f t="shared" si="112"/>
        <v>15</v>
      </c>
      <c r="AC1447" s="39">
        <f t="shared" si="113"/>
        <v>13</v>
      </c>
      <c r="AD1447" s="96" t="s">
        <v>5507</v>
      </c>
      <c r="AE1447" s="15" t="str">
        <f t="shared" si="115"/>
        <v/>
      </c>
      <c r="AF1447" s="39"/>
      <c r="AG1447" s="39" t="s">
        <v>1560</v>
      </c>
      <c r="AH1447" s="39" t="s">
        <v>1561</v>
      </c>
      <c r="AI1447" s="39" t="s">
        <v>1561</v>
      </c>
      <c r="AJ1447" s="39" t="s">
        <v>1561</v>
      </c>
      <c r="AK1447" s="39" t="s">
        <v>1561</v>
      </c>
      <c r="AL1447" s="15"/>
      <c r="AM1447" s="15"/>
      <c r="AN1447" s="15"/>
      <c r="AO1447" s="39"/>
      <c r="AP1447" s="89">
        <f t="shared" si="114"/>
        <v>0</v>
      </c>
      <c r="AQ1447" s="13" t="str">
        <f t="shared" si="116"/>
        <v>Soort stremmingWerkzaamheden</v>
      </c>
    </row>
    <row r="1448" spans="1:43" x14ac:dyDescent="0.25">
      <c r="A1448" s="15" t="s">
        <v>5508</v>
      </c>
      <c r="B1448" s="15" t="s">
        <v>1628</v>
      </c>
      <c r="C1448" s="15">
        <v>1</v>
      </c>
      <c r="D1448" s="15" t="s">
        <v>5509</v>
      </c>
      <c r="E1448" s="94">
        <v>200009493</v>
      </c>
      <c r="F1448" s="15">
        <v>200009495</v>
      </c>
      <c r="G1448" s="15" t="s">
        <v>5510</v>
      </c>
      <c r="H1448" s="15" t="s">
        <v>5510</v>
      </c>
      <c r="I1448" s="15" t="s">
        <v>5510</v>
      </c>
      <c r="J1448" s="15">
        <v>30</v>
      </c>
      <c r="K1448" s="15">
        <v>16</v>
      </c>
      <c r="L1448" s="15">
        <v>2</v>
      </c>
      <c r="M1448" s="15" t="s">
        <v>5511</v>
      </c>
      <c r="N1448" s="15" t="s">
        <v>5511</v>
      </c>
      <c r="O1448" s="15" t="s">
        <v>5511</v>
      </c>
      <c r="P1448" s="15"/>
      <c r="Q1448" s="15"/>
      <c r="R1448" s="15"/>
      <c r="S1448" s="15" t="s">
        <v>1632</v>
      </c>
      <c r="T1448" s="38">
        <v>8</v>
      </c>
      <c r="U1448" s="95"/>
      <c r="V1448" s="95"/>
      <c r="W1448" s="95" t="s">
        <v>5512</v>
      </c>
      <c r="X1448" s="95"/>
      <c r="Y1448" s="95"/>
      <c r="Z1448" s="15"/>
      <c r="AA1448" s="15"/>
      <c r="AB1448" s="39">
        <f t="shared" si="112"/>
        <v>16</v>
      </c>
      <c r="AC1448" s="39">
        <f t="shared" si="113"/>
        <v>17</v>
      </c>
      <c r="AD1448" s="96" t="s">
        <v>5513</v>
      </c>
      <c r="AE1448" s="15" t="str">
        <f t="shared" si="115"/>
        <v/>
      </c>
      <c r="AF1448" s="39"/>
      <c r="AG1448" s="39" t="s">
        <v>1560</v>
      </c>
      <c r="AH1448" s="39" t="s">
        <v>1561</v>
      </c>
      <c r="AI1448" s="39" t="s">
        <v>1561</v>
      </c>
      <c r="AJ1448" s="39" t="s">
        <v>1561</v>
      </c>
      <c r="AK1448" s="39" t="s">
        <v>1561</v>
      </c>
      <c r="AL1448" s="15"/>
      <c r="AM1448" s="15"/>
      <c r="AN1448" s="15"/>
      <c r="AO1448" s="39"/>
      <c r="AP1448" s="89">
        <f t="shared" si="114"/>
        <v>0</v>
      </c>
      <c r="AQ1448" s="13" t="str">
        <f t="shared" si="116"/>
        <v>Soort terrorismeCTER Sc1 dreiging</v>
      </c>
    </row>
    <row r="1449" spans="1:43" x14ac:dyDescent="0.25">
      <c r="A1449" s="15" t="s">
        <v>5508</v>
      </c>
      <c r="B1449" s="15" t="s">
        <v>1628</v>
      </c>
      <c r="C1449" s="15">
        <v>2</v>
      </c>
      <c r="D1449" s="15" t="s">
        <v>5514</v>
      </c>
      <c r="E1449" s="94">
        <v>200009493</v>
      </c>
      <c r="F1449" s="15">
        <v>200009494</v>
      </c>
      <c r="G1449" s="15" t="s">
        <v>5510</v>
      </c>
      <c r="H1449" s="15" t="s">
        <v>5510</v>
      </c>
      <c r="I1449" s="15" t="s">
        <v>5510</v>
      </c>
      <c r="J1449" s="15">
        <v>30</v>
      </c>
      <c r="K1449" s="15">
        <v>16</v>
      </c>
      <c r="L1449" s="15">
        <v>2</v>
      </c>
      <c r="M1449" s="15" t="s">
        <v>5515</v>
      </c>
      <c r="N1449" s="15" t="s">
        <v>5515</v>
      </c>
      <c r="O1449" s="15" t="s">
        <v>5515</v>
      </c>
      <c r="P1449" s="15"/>
      <c r="Q1449" s="15"/>
      <c r="R1449" s="15"/>
      <c r="S1449" s="15" t="s">
        <v>1632</v>
      </c>
      <c r="T1449" s="38">
        <v>8</v>
      </c>
      <c r="U1449" s="95"/>
      <c r="V1449" s="95"/>
      <c r="W1449" s="95" t="s">
        <v>5512</v>
      </c>
      <c r="X1449" s="95"/>
      <c r="Y1449" s="95"/>
      <c r="Z1449" s="15"/>
      <c r="AA1449" s="15"/>
      <c r="AB1449" s="39">
        <f t="shared" si="112"/>
        <v>16</v>
      </c>
      <c r="AC1449" s="39">
        <f t="shared" si="113"/>
        <v>20</v>
      </c>
      <c r="AD1449" s="96" t="s">
        <v>5516</v>
      </c>
      <c r="AE1449" s="15" t="str">
        <f t="shared" si="115"/>
        <v/>
      </c>
      <c r="AF1449" s="39"/>
      <c r="AG1449" s="39" t="s">
        <v>1560</v>
      </c>
      <c r="AH1449" s="39" t="s">
        <v>1561</v>
      </c>
      <c r="AI1449" s="39" t="s">
        <v>1561</v>
      </c>
      <c r="AJ1449" s="39" t="s">
        <v>1561</v>
      </c>
      <c r="AK1449" s="39" t="s">
        <v>1561</v>
      </c>
      <c r="AL1449" s="15"/>
      <c r="AM1449" s="15"/>
      <c r="AN1449" s="15"/>
      <c r="AO1449" s="39"/>
      <c r="AP1449" s="89">
        <f t="shared" si="114"/>
        <v>0</v>
      </c>
      <c r="AQ1449" s="13" t="str">
        <f t="shared" si="116"/>
        <v>Soort terrorismeCTER Sc2 Aansl klein</v>
      </c>
    </row>
    <row r="1450" spans="1:43" x14ac:dyDescent="0.25">
      <c r="A1450" s="15" t="s">
        <v>5508</v>
      </c>
      <c r="B1450" s="15" t="s">
        <v>1628</v>
      </c>
      <c r="C1450" s="15">
        <v>3</v>
      </c>
      <c r="D1450" s="15" t="s">
        <v>5517</v>
      </c>
      <c r="E1450" s="94">
        <v>200009493</v>
      </c>
      <c r="F1450" s="15">
        <v>200032894</v>
      </c>
      <c r="G1450" s="15" t="s">
        <v>5510</v>
      </c>
      <c r="H1450" s="15" t="s">
        <v>5510</v>
      </c>
      <c r="I1450" s="15" t="s">
        <v>5510</v>
      </c>
      <c r="J1450" s="15">
        <v>30</v>
      </c>
      <c r="K1450" s="15">
        <v>16</v>
      </c>
      <c r="L1450" s="15">
        <v>2</v>
      </c>
      <c r="M1450" s="15" t="s">
        <v>5518</v>
      </c>
      <c r="N1450" s="15" t="s">
        <v>5518</v>
      </c>
      <c r="O1450" s="15" t="s">
        <v>5518</v>
      </c>
      <c r="P1450" s="15"/>
      <c r="Q1450" s="15"/>
      <c r="R1450" s="15"/>
      <c r="S1450" s="15" t="s">
        <v>1632</v>
      </c>
      <c r="T1450" s="38">
        <v>8</v>
      </c>
      <c r="U1450" s="95"/>
      <c r="V1450" s="95"/>
      <c r="W1450" s="95"/>
      <c r="X1450" s="95"/>
      <c r="Y1450" s="95"/>
      <c r="Z1450" s="15"/>
      <c r="AA1450" s="15"/>
      <c r="AB1450" s="39">
        <f t="shared" si="112"/>
        <v>16</v>
      </c>
      <c r="AC1450" s="39">
        <f t="shared" si="113"/>
        <v>20</v>
      </c>
      <c r="AD1450" s="96" t="s">
        <v>5519</v>
      </c>
      <c r="AE1450" s="15" t="str">
        <f t="shared" si="115"/>
        <v/>
      </c>
      <c r="AF1450" s="39"/>
      <c r="AG1450" s="39" t="s">
        <v>1560</v>
      </c>
      <c r="AH1450" s="39" t="s">
        <v>1561</v>
      </c>
      <c r="AI1450" s="39" t="s">
        <v>1561</v>
      </c>
      <c r="AJ1450" s="39" t="s">
        <v>1561</v>
      </c>
      <c r="AK1450" s="39" t="s">
        <v>1561</v>
      </c>
      <c r="AL1450" s="15"/>
      <c r="AM1450" s="15"/>
      <c r="AN1450" s="15"/>
      <c r="AO1450" s="39"/>
      <c r="AP1450" s="89">
        <f t="shared" si="114"/>
        <v>0</v>
      </c>
      <c r="AQ1450" s="13" t="str">
        <f t="shared" si="116"/>
        <v>Soort terrorismeCTER Sc3 Aansl groot</v>
      </c>
    </row>
    <row r="1451" spans="1:43" x14ac:dyDescent="0.25">
      <c r="A1451" s="15" t="s">
        <v>5508</v>
      </c>
      <c r="B1451" s="15" t="s">
        <v>1628</v>
      </c>
      <c r="C1451" s="15">
        <v>4</v>
      </c>
      <c r="D1451" s="15" t="s">
        <v>5520</v>
      </c>
      <c r="E1451" s="94">
        <v>200009493</v>
      </c>
      <c r="F1451" s="15">
        <v>200032895</v>
      </c>
      <c r="G1451" s="15" t="s">
        <v>5510</v>
      </c>
      <c r="H1451" s="15" t="s">
        <v>5510</v>
      </c>
      <c r="I1451" s="15" t="s">
        <v>5510</v>
      </c>
      <c r="J1451" s="15">
        <v>30</v>
      </c>
      <c r="K1451" s="15">
        <v>16</v>
      </c>
      <c r="L1451" s="15">
        <v>2</v>
      </c>
      <c r="M1451" s="15" t="s">
        <v>5521</v>
      </c>
      <c r="N1451" s="15" t="s">
        <v>5521</v>
      </c>
      <c r="O1451" s="15" t="s">
        <v>5521</v>
      </c>
      <c r="P1451" s="15"/>
      <c r="Q1451" s="15"/>
      <c r="R1451" s="15"/>
      <c r="S1451" s="15" t="s">
        <v>1632</v>
      </c>
      <c r="T1451" s="38">
        <v>8</v>
      </c>
      <c r="U1451" s="95"/>
      <c r="V1451" s="95"/>
      <c r="W1451" s="95"/>
      <c r="X1451" s="95"/>
      <c r="Y1451" s="95"/>
      <c r="Z1451" s="15"/>
      <c r="AA1451" s="15"/>
      <c r="AB1451" s="39">
        <f t="shared" si="112"/>
        <v>16</v>
      </c>
      <c r="AC1451" s="39">
        <f t="shared" si="113"/>
        <v>20</v>
      </c>
      <c r="AD1451" s="96" t="s">
        <v>5522</v>
      </c>
      <c r="AE1451" s="15" t="str">
        <f t="shared" si="115"/>
        <v/>
      </c>
      <c r="AF1451" s="39"/>
      <c r="AG1451" s="39" t="s">
        <v>1560</v>
      </c>
      <c r="AH1451" s="39" t="s">
        <v>1561</v>
      </c>
      <c r="AI1451" s="39" t="s">
        <v>1561</v>
      </c>
      <c r="AJ1451" s="39" t="s">
        <v>1561</v>
      </c>
      <c r="AK1451" s="39" t="s">
        <v>1561</v>
      </c>
      <c r="AL1451" s="15"/>
      <c r="AM1451" s="15"/>
      <c r="AN1451" s="15"/>
      <c r="AO1451" s="39"/>
      <c r="AP1451" s="89">
        <f t="shared" si="114"/>
        <v>0</v>
      </c>
      <c r="AQ1451" s="13" t="str">
        <f t="shared" si="116"/>
        <v>Soort terrorismeCTER Sc4 op meer Loc</v>
      </c>
    </row>
    <row r="1452" spans="1:43" x14ac:dyDescent="0.25">
      <c r="A1452" s="15" t="s">
        <v>5508</v>
      </c>
      <c r="B1452" s="15" t="s">
        <v>1628</v>
      </c>
      <c r="C1452" s="15">
        <v>5</v>
      </c>
      <c r="D1452" s="15" t="s">
        <v>5523</v>
      </c>
      <c r="E1452" s="94">
        <v>200009493</v>
      </c>
      <c r="F1452" s="15">
        <v>200032896</v>
      </c>
      <c r="G1452" s="15" t="s">
        <v>5510</v>
      </c>
      <c r="H1452" s="15" t="s">
        <v>5510</v>
      </c>
      <c r="I1452" s="15" t="s">
        <v>5510</v>
      </c>
      <c r="J1452" s="15">
        <v>30</v>
      </c>
      <c r="K1452" s="15">
        <v>16</v>
      </c>
      <c r="L1452" s="15">
        <v>2</v>
      </c>
      <c r="M1452" s="15" t="s">
        <v>5524</v>
      </c>
      <c r="N1452" s="15" t="s">
        <v>5524</v>
      </c>
      <c r="O1452" s="15" t="s">
        <v>5524</v>
      </c>
      <c r="P1452" s="15"/>
      <c r="Q1452" s="15"/>
      <c r="R1452" s="15"/>
      <c r="S1452" s="15" t="s">
        <v>1632</v>
      </c>
      <c r="T1452" s="38">
        <v>8</v>
      </c>
      <c r="U1452" s="95"/>
      <c r="V1452" s="95"/>
      <c r="W1452" s="95"/>
      <c r="X1452" s="95"/>
      <c r="Y1452" s="95"/>
      <c r="Z1452" s="15"/>
      <c r="AA1452" s="15"/>
      <c r="AB1452" s="39">
        <f t="shared" si="112"/>
        <v>16</v>
      </c>
      <c r="AC1452" s="39">
        <f t="shared" si="113"/>
        <v>19</v>
      </c>
      <c r="AD1452" s="96" t="s">
        <v>5525</v>
      </c>
      <c r="AE1452" s="15" t="str">
        <f t="shared" si="115"/>
        <v/>
      </c>
      <c r="AF1452" s="39"/>
      <c r="AG1452" s="39" t="s">
        <v>1560</v>
      </c>
      <c r="AH1452" s="39" t="s">
        <v>1561</v>
      </c>
      <c r="AI1452" s="39" t="s">
        <v>1561</v>
      </c>
      <c r="AJ1452" s="39" t="s">
        <v>1561</v>
      </c>
      <c r="AK1452" s="39" t="s">
        <v>1561</v>
      </c>
      <c r="AL1452" s="15"/>
      <c r="AM1452" s="15"/>
      <c r="AN1452" s="15"/>
      <c r="AO1452" s="39"/>
      <c r="AP1452" s="89">
        <f t="shared" si="114"/>
        <v>0</v>
      </c>
      <c r="AQ1452" s="13" t="str">
        <f t="shared" si="116"/>
        <v>Soort terrorismeCTER Sc5 Ondersteun</v>
      </c>
    </row>
    <row r="1453" spans="1:43" ht="45" x14ac:dyDescent="0.25">
      <c r="A1453" s="15" t="s">
        <v>5526</v>
      </c>
      <c r="B1453" s="15" t="s">
        <v>1628</v>
      </c>
      <c r="C1453" s="15">
        <v>1</v>
      </c>
      <c r="D1453" s="15" t="s">
        <v>5527</v>
      </c>
      <c r="E1453" s="94">
        <v>200000392</v>
      </c>
      <c r="F1453" s="15">
        <v>200000695</v>
      </c>
      <c r="G1453" s="15" t="s">
        <v>5528</v>
      </c>
      <c r="H1453" s="15" t="s">
        <v>5528</v>
      </c>
      <c r="I1453" s="15" t="s">
        <v>5528</v>
      </c>
      <c r="J1453" s="15"/>
      <c r="K1453" s="15">
        <v>52</v>
      </c>
      <c r="L1453" s="15"/>
      <c r="M1453" s="15" t="s">
        <v>5529</v>
      </c>
      <c r="N1453" s="15" t="s">
        <v>5529</v>
      </c>
      <c r="O1453" s="15" t="s">
        <v>5529</v>
      </c>
      <c r="P1453" s="15"/>
      <c r="Q1453" s="15"/>
      <c r="R1453" s="15"/>
      <c r="S1453" s="15" t="s">
        <v>2365</v>
      </c>
      <c r="T1453" s="148">
        <v>9</v>
      </c>
      <c r="U1453" s="95"/>
      <c r="V1453" s="95"/>
      <c r="W1453" s="95" t="s">
        <v>5530</v>
      </c>
      <c r="X1453" s="95" t="s">
        <v>5531</v>
      </c>
      <c r="Y1453" s="95" t="s">
        <v>5532</v>
      </c>
      <c r="Z1453" s="15"/>
      <c r="AA1453" s="15"/>
      <c r="AB1453" s="39">
        <f t="shared" si="112"/>
        <v>9</v>
      </c>
      <c r="AC1453" s="39">
        <f t="shared" si="113"/>
        <v>5</v>
      </c>
      <c r="AD1453" s="96" t="s">
        <v>5533</v>
      </c>
      <c r="AE1453" s="15" t="str">
        <f t="shared" si="115"/>
        <v>(Lichte THV)</v>
      </c>
      <c r="AF1453" s="39">
        <v>1</v>
      </c>
      <c r="AG1453" s="39" t="s">
        <v>1560</v>
      </c>
      <c r="AH1453" s="39" t="s">
        <v>1561</v>
      </c>
      <c r="AI1453" s="39" t="s">
        <v>1561</v>
      </c>
      <c r="AJ1453" s="39" t="s">
        <v>1613</v>
      </c>
      <c r="AK1453" s="39" t="s">
        <v>1613</v>
      </c>
      <c r="AL1453" s="15"/>
      <c r="AM1453" s="15" t="s">
        <v>12134</v>
      </c>
      <c r="AN1453" s="15"/>
      <c r="AO1453" s="39"/>
      <c r="AP1453" s="89">
        <f t="shared" si="114"/>
        <v>10</v>
      </c>
      <c r="AQ1453" s="13" t="str">
        <f t="shared" si="116"/>
        <v>Soort THVLicht</v>
      </c>
    </row>
    <row r="1454" spans="1:43" ht="45" x14ac:dyDescent="0.25">
      <c r="A1454" s="15" t="s">
        <v>5526</v>
      </c>
      <c r="B1454" s="15" t="s">
        <v>1628</v>
      </c>
      <c r="C1454" s="15">
        <v>2</v>
      </c>
      <c r="D1454" s="15" t="s">
        <v>5534</v>
      </c>
      <c r="E1454" s="94">
        <v>200000392</v>
      </c>
      <c r="F1454" s="15">
        <v>200000696</v>
      </c>
      <c r="G1454" s="15" t="s">
        <v>5528</v>
      </c>
      <c r="H1454" s="15" t="s">
        <v>5528</v>
      </c>
      <c r="I1454" s="15" t="s">
        <v>5528</v>
      </c>
      <c r="J1454" s="15"/>
      <c r="K1454" s="15">
        <v>52</v>
      </c>
      <c r="L1454" s="15"/>
      <c r="M1454" s="15" t="s">
        <v>5535</v>
      </c>
      <c r="N1454" s="15" t="s">
        <v>5535</v>
      </c>
      <c r="O1454" s="15" t="s">
        <v>5535</v>
      </c>
      <c r="P1454" s="15"/>
      <c r="Q1454" s="15"/>
      <c r="R1454" s="15"/>
      <c r="S1454" s="15" t="s">
        <v>2365</v>
      </c>
      <c r="T1454" s="148">
        <v>9</v>
      </c>
      <c r="U1454" s="95"/>
      <c r="V1454" s="95"/>
      <c r="W1454" s="95" t="s">
        <v>5530</v>
      </c>
      <c r="X1454" s="95" t="s">
        <v>5531</v>
      </c>
      <c r="Y1454" s="95" t="s">
        <v>5536</v>
      </c>
      <c r="Z1454" s="15"/>
      <c r="AA1454" s="15"/>
      <c r="AB1454" s="39">
        <f t="shared" si="112"/>
        <v>9</v>
      </c>
      <c r="AC1454" s="39">
        <f t="shared" si="113"/>
        <v>5</v>
      </c>
      <c r="AD1454" s="96" t="s">
        <v>5537</v>
      </c>
      <c r="AE1454" s="15" t="str">
        <f t="shared" si="115"/>
        <v>(Zware THV)</v>
      </c>
      <c r="AF1454" s="39">
        <v>1</v>
      </c>
      <c r="AG1454" s="39" t="s">
        <v>1560</v>
      </c>
      <c r="AH1454" s="39" t="s">
        <v>1561</v>
      </c>
      <c r="AI1454" s="39" t="s">
        <v>1561</v>
      </c>
      <c r="AJ1454" s="39" t="s">
        <v>1613</v>
      </c>
      <c r="AK1454" s="39" t="s">
        <v>1613</v>
      </c>
      <c r="AL1454" s="15"/>
      <c r="AM1454" s="15" t="s">
        <v>12135</v>
      </c>
      <c r="AN1454" s="15"/>
      <c r="AO1454" s="39"/>
      <c r="AP1454" s="89">
        <f t="shared" si="114"/>
        <v>9</v>
      </c>
      <c r="AQ1454" s="13" t="str">
        <f t="shared" si="116"/>
        <v>Soort THVZwaar</v>
      </c>
    </row>
    <row r="1455" spans="1:43" ht="45" x14ac:dyDescent="0.25">
      <c r="A1455" s="15" t="s">
        <v>5538</v>
      </c>
      <c r="B1455" s="15" t="s">
        <v>1608</v>
      </c>
      <c r="C1455" s="15">
        <v>1</v>
      </c>
      <c r="D1455" s="15" t="s">
        <v>5539</v>
      </c>
      <c r="E1455" s="94">
        <v>200001385</v>
      </c>
      <c r="F1455" s="15">
        <v>200040902</v>
      </c>
      <c r="G1455" s="15" t="s">
        <v>5540</v>
      </c>
      <c r="H1455" s="15" t="s">
        <v>5540</v>
      </c>
      <c r="I1455" s="15" t="s">
        <v>5540</v>
      </c>
      <c r="J1455" s="15"/>
      <c r="K1455" s="15">
        <v>93</v>
      </c>
      <c r="L1455" s="15">
        <v>62</v>
      </c>
      <c r="M1455" s="15" t="s">
        <v>5541</v>
      </c>
      <c r="N1455" s="15" t="s">
        <v>5541</v>
      </c>
      <c r="O1455" s="15" t="s">
        <v>5541</v>
      </c>
      <c r="P1455" s="15"/>
      <c r="Q1455" s="15"/>
      <c r="R1455" s="15"/>
      <c r="S1455" s="15" t="s">
        <v>1675</v>
      </c>
      <c r="T1455" s="38">
        <v>8</v>
      </c>
      <c r="U1455" s="95"/>
      <c r="V1455" s="95" t="s">
        <v>5542</v>
      </c>
      <c r="W1455" s="95"/>
      <c r="X1455" s="95"/>
      <c r="Y1455" s="95"/>
      <c r="Z1455" s="15"/>
      <c r="AA1455" s="15"/>
      <c r="AB1455" s="39">
        <f t="shared" si="112"/>
        <v>14</v>
      </c>
      <c r="AC1455" s="39">
        <f t="shared" si="113"/>
        <v>20</v>
      </c>
      <c r="AD1455" s="96" t="s">
        <v>5543</v>
      </c>
      <c r="AE1455" s="15" t="str">
        <f t="shared" si="115"/>
        <v>(Beroeps/Bruine vloot)</v>
      </c>
      <c r="AF1455" s="39"/>
      <c r="AG1455" s="39" t="s">
        <v>1560</v>
      </c>
      <c r="AH1455" s="39" t="s">
        <v>1561</v>
      </c>
      <c r="AI1455" s="39" t="s">
        <v>1561</v>
      </c>
      <c r="AJ1455" s="39" t="s">
        <v>1613</v>
      </c>
      <c r="AK1455" s="39" t="s">
        <v>1613</v>
      </c>
      <c r="AL1455" s="15"/>
      <c r="AM1455" s="15" t="s">
        <v>5544</v>
      </c>
      <c r="AN1455" s="15"/>
      <c r="AO1455" s="39"/>
      <c r="AP1455" s="89">
        <f t="shared" si="114"/>
        <v>20</v>
      </c>
      <c r="AQ1455" s="13" t="str">
        <f t="shared" si="116"/>
        <v>Soort vaartuigBeroeps/bruine vloot</v>
      </c>
    </row>
    <row r="1456" spans="1:43" x14ac:dyDescent="0.25">
      <c r="A1456" s="15" t="s">
        <v>5538</v>
      </c>
      <c r="B1456" s="15" t="s">
        <v>1608</v>
      </c>
      <c r="C1456" s="15">
        <v>2</v>
      </c>
      <c r="D1456" s="15" t="s">
        <v>5545</v>
      </c>
      <c r="E1456" s="94">
        <v>200001385</v>
      </c>
      <c r="F1456" s="15">
        <v>200001591</v>
      </c>
      <c r="G1456" s="15" t="s">
        <v>5540</v>
      </c>
      <c r="H1456" s="15" t="s">
        <v>5540</v>
      </c>
      <c r="I1456" s="15" t="s">
        <v>5540</v>
      </c>
      <c r="J1456" s="15"/>
      <c r="K1456" s="15">
        <v>93</v>
      </c>
      <c r="L1456" s="15">
        <v>62</v>
      </c>
      <c r="M1456" s="15" t="s">
        <v>5546</v>
      </c>
      <c r="N1456" s="15" t="s">
        <v>5546</v>
      </c>
      <c r="O1456" s="15" t="s">
        <v>5546</v>
      </c>
      <c r="P1456" s="15"/>
      <c r="Q1456" s="15"/>
      <c r="R1456" s="15"/>
      <c r="S1456" s="15" t="s">
        <v>1675</v>
      </c>
      <c r="T1456" s="38">
        <v>8</v>
      </c>
      <c r="U1456" s="95"/>
      <c r="V1456" s="95"/>
      <c r="W1456" s="95"/>
      <c r="X1456" s="95"/>
      <c r="Y1456" s="95"/>
      <c r="Z1456" s="15"/>
      <c r="AA1456" s="15"/>
      <c r="AB1456" s="39">
        <f t="shared" si="112"/>
        <v>14</v>
      </c>
      <c r="AC1456" s="39">
        <f t="shared" si="113"/>
        <v>16</v>
      </c>
      <c r="AD1456" s="96" t="s">
        <v>5547</v>
      </c>
      <c r="AE1456" s="15" t="str">
        <f t="shared" si="115"/>
        <v>(Binnenvaartschip)</v>
      </c>
      <c r="AF1456" s="39"/>
      <c r="AG1456" s="39" t="s">
        <v>1560</v>
      </c>
      <c r="AH1456" s="39" t="s">
        <v>1561</v>
      </c>
      <c r="AI1456" s="39" t="s">
        <v>1561</v>
      </c>
      <c r="AJ1456" s="39" t="s">
        <v>1613</v>
      </c>
      <c r="AK1456" s="39" t="s">
        <v>1613</v>
      </c>
      <c r="AL1456" s="15"/>
      <c r="AM1456" s="15" t="s">
        <v>5545</v>
      </c>
      <c r="AN1456" s="15"/>
      <c r="AO1456" s="39"/>
      <c r="AP1456" s="89">
        <f t="shared" si="114"/>
        <v>16</v>
      </c>
      <c r="AQ1456" s="13" t="str">
        <f t="shared" si="116"/>
        <v>Soort vaartuigBinnenvaartschip</v>
      </c>
    </row>
    <row r="1457" spans="1:43" x14ac:dyDescent="0.25">
      <c r="A1457" s="15" t="s">
        <v>5538</v>
      </c>
      <c r="B1457" s="15" t="s">
        <v>1608</v>
      </c>
      <c r="C1457" s="15">
        <v>3</v>
      </c>
      <c r="D1457" s="15" t="s">
        <v>5548</v>
      </c>
      <c r="E1457" s="94">
        <v>200001385</v>
      </c>
      <c r="F1457" s="15">
        <v>200001592</v>
      </c>
      <c r="G1457" s="15" t="s">
        <v>5540</v>
      </c>
      <c r="H1457" s="15" t="s">
        <v>5540</v>
      </c>
      <c r="I1457" s="15" t="s">
        <v>5540</v>
      </c>
      <c r="J1457" s="15"/>
      <c r="K1457" s="15">
        <v>93</v>
      </c>
      <c r="L1457" s="15">
        <v>62</v>
      </c>
      <c r="M1457" s="15" t="s">
        <v>5549</v>
      </c>
      <c r="N1457" s="15" t="s">
        <v>5549</v>
      </c>
      <c r="O1457" s="15" t="s">
        <v>5549</v>
      </c>
      <c r="P1457" s="15"/>
      <c r="Q1457" s="15"/>
      <c r="R1457" s="15"/>
      <c r="S1457" s="15" t="s">
        <v>1675</v>
      </c>
      <c r="T1457" s="38">
        <v>8</v>
      </c>
      <c r="U1457" s="95"/>
      <c r="V1457" s="95"/>
      <c r="W1457" s="95"/>
      <c r="X1457" s="95"/>
      <c r="Y1457" s="95"/>
      <c r="Z1457" s="15"/>
      <c r="AA1457" s="15"/>
      <c r="AB1457" s="39">
        <f t="shared" si="112"/>
        <v>14</v>
      </c>
      <c r="AC1457" s="39">
        <f t="shared" si="113"/>
        <v>11</v>
      </c>
      <c r="AD1457" s="96" t="s">
        <v>5550</v>
      </c>
      <c r="AE1457" s="15" t="str">
        <f t="shared" si="115"/>
        <v>(Cruiseschip)</v>
      </c>
      <c r="AF1457" s="39"/>
      <c r="AG1457" s="39" t="s">
        <v>1560</v>
      </c>
      <c r="AH1457" s="39" t="s">
        <v>1561</v>
      </c>
      <c r="AI1457" s="39" t="s">
        <v>1561</v>
      </c>
      <c r="AJ1457" s="39" t="s">
        <v>1613</v>
      </c>
      <c r="AK1457" s="39" t="s">
        <v>1613</v>
      </c>
      <c r="AL1457" s="15"/>
      <c r="AM1457" s="15" t="s">
        <v>5548</v>
      </c>
      <c r="AN1457" s="15"/>
      <c r="AO1457" s="39"/>
      <c r="AP1457" s="89">
        <f t="shared" si="114"/>
        <v>11</v>
      </c>
      <c r="AQ1457" s="13" t="str">
        <f t="shared" si="116"/>
        <v>Soort vaartuigCruiseschip</v>
      </c>
    </row>
    <row r="1458" spans="1:43" x14ac:dyDescent="0.25">
      <c r="A1458" s="15" t="s">
        <v>5538</v>
      </c>
      <c r="B1458" s="15" t="s">
        <v>1608</v>
      </c>
      <c r="C1458" s="15">
        <v>4</v>
      </c>
      <c r="D1458" s="15" t="s">
        <v>5551</v>
      </c>
      <c r="E1458" s="94">
        <v>200001385</v>
      </c>
      <c r="F1458" s="15">
        <v>200001594</v>
      </c>
      <c r="G1458" s="15" t="s">
        <v>5540</v>
      </c>
      <c r="H1458" s="15" t="s">
        <v>5540</v>
      </c>
      <c r="I1458" s="15" t="s">
        <v>5540</v>
      </c>
      <c r="J1458" s="15"/>
      <c r="K1458" s="15">
        <v>93</v>
      </c>
      <c r="L1458" s="15">
        <v>62</v>
      </c>
      <c r="M1458" s="15" t="s">
        <v>5552</v>
      </c>
      <c r="N1458" s="15" t="s">
        <v>5552</v>
      </c>
      <c r="O1458" s="15" t="s">
        <v>5552</v>
      </c>
      <c r="P1458" s="15"/>
      <c r="Q1458" s="15"/>
      <c r="R1458" s="15"/>
      <c r="S1458" s="15" t="s">
        <v>1675</v>
      </c>
      <c r="T1458" s="38">
        <v>8</v>
      </c>
      <c r="U1458" s="95"/>
      <c r="V1458" s="95"/>
      <c r="W1458" s="95"/>
      <c r="X1458" s="95"/>
      <c r="Y1458" s="95"/>
      <c r="Z1458" s="15"/>
      <c r="AA1458" s="15"/>
      <c r="AB1458" s="39">
        <f t="shared" si="112"/>
        <v>14</v>
      </c>
      <c r="AC1458" s="39">
        <f t="shared" si="113"/>
        <v>15</v>
      </c>
      <c r="AD1458" s="96" t="s">
        <v>5553</v>
      </c>
      <c r="AE1458" s="15" t="str">
        <f t="shared" si="115"/>
        <v>(Duw-/Sleepvaart)</v>
      </c>
      <c r="AF1458" s="39"/>
      <c r="AG1458" s="39" t="s">
        <v>1560</v>
      </c>
      <c r="AH1458" s="39" t="s">
        <v>1561</v>
      </c>
      <c r="AI1458" s="39" t="s">
        <v>1561</v>
      </c>
      <c r="AJ1458" s="39" t="s">
        <v>1613</v>
      </c>
      <c r="AK1458" s="39" t="s">
        <v>1613</v>
      </c>
      <c r="AL1458" s="15"/>
      <c r="AM1458" s="15" t="s">
        <v>5551</v>
      </c>
      <c r="AN1458" s="15"/>
      <c r="AO1458" s="39"/>
      <c r="AP1458" s="89">
        <f t="shared" si="114"/>
        <v>15</v>
      </c>
      <c r="AQ1458" s="13" t="str">
        <f t="shared" si="116"/>
        <v>Soort vaartuigDuw-/Sleepvaart</v>
      </c>
    </row>
    <row r="1459" spans="1:43" x14ac:dyDescent="0.25">
      <c r="A1459" s="15" t="s">
        <v>5538</v>
      </c>
      <c r="B1459" s="15" t="s">
        <v>1608</v>
      </c>
      <c r="C1459" s="15">
        <v>5</v>
      </c>
      <c r="D1459" s="15" t="s">
        <v>5554</v>
      </c>
      <c r="E1459" s="94">
        <v>200001385</v>
      </c>
      <c r="F1459" s="15">
        <v>200005499</v>
      </c>
      <c r="G1459" s="15" t="s">
        <v>5540</v>
      </c>
      <c r="H1459" s="15" t="s">
        <v>5540</v>
      </c>
      <c r="I1459" s="15" t="s">
        <v>5540</v>
      </c>
      <c r="J1459" s="15"/>
      <c r="K1459" s="15">
        <v>93</v>
      </c>
      <c r="L1459" s="15">
        <v>62</v>
      </c>
      <c r="M1459" s="15" t="s">
        <v>5555</v>
      </c>
      <c r="N1459" s="15" t="s">
        <v>5555</v>
      </c>
      <c r="O1459" s="15" t="s">
        <v>5555</v>
      </c>
      <c r="P1459" s="15"/>
      <c r="Q1459" s="15"/>
      <c r="R1459" s="15"/>
      <c r="S1459" s="15" t="s">
        <v>1675</v>
      </c>
      <c r="T1459" s="38">
        <v>8</v>
      </c>
      <c r="U1459" s="95"/>
      <c r="V1459" s="95"/>
      <c r="W1459" s="95"/>
      <c r="X1459" s="95"/>
      <c r="Y1459" s="95"/>
      <c r="Z1459" s="15"/>
      <c r="AA1459" s="15"/>
      <c r="AB1459" s="39">
        <f t="shared" si="112"/>
        <v>14</v>
      </c>
      <c r="AC1459" s="39">
        <f t="shared" si="113"/>
        <v>6</v>
      </c>
      <c r="AD1459" s="96" t="s">
        <v>5556</v>
      </c>
      <c r="AE1459" s="15" t="str">
        <f t="shared" si="115"/>
        <v>(Jetski)</v>
      </c>
      <c r="AF1459" s="39"/>
      <c r="AG1459" s="39" t="s">
        <v>1560</v>
      </c>
      <c r="AH1459" s="39" t="s">
        <v>1561</v>
      </c>
      <c r="AI1459" s="39" t="s">
        <v>1561</v>
      </c>
      <c r="AJ1459" s="39" t="s">
        <v>1613</v>
      </c>
      <c r="AK1459" s="39" t="s">
        <v>1613</v>
      </c>
      <c r="AL1459" s="15"/>
      <c r="AM1459" s="15" t="s">
        <v>5554</v>
      </c>
      <c r="AN1459" s="15"/>
      <c r="AO1459" s="39"/>
      <c r="AP1459" s="89">
        <f t="shared" si="114"/>
        <v>6</v>
      </c>
      <c r="AQ1459" s="13" t="str">
        <f t="shared" si="116"/>
        <v>Soort vaartuigJetski</v>
      </c>
    </row>
    <row r="1460" spans="1:43" x14ac:dyDescent="0.25">
      <c r="A1460" s="15" t="s">
        <v>5538</v>
      </c>
      <c r="B1460" s="15" t="s">
        <v>1608</v>
      </c>
      <c r="C1460" s="15">
        <v>6</v>
      </c>
      <c r="D1460" s="15" t="s">
        <v>5557</v>
      </c>
      <c r="E1460" s="94">
        <v>200001385</v>
      </c>
      <c r="F1460" s="15">
        <v>200005086</v>
      </c>
      <c r="G1460" s="15" t="s">
        <v>5540</v>
      </c>
      <c r="H1460" s="15" t="s">
        <v>5540</v>
      </c>
      <c r="I1460" s="15" t="s">
        <v>5540</v>
      </c>
      <c r="J1460" s="15"/>
      <c r="K1460" s="15">
        <v>93</v>
      </c>
      <c r="L1460" s="15">
        <v>62</v>
      </c>
      <c r="M1460" s="15" t="s">
        <v>5558</v>
      </c>
      <c r="N1460" s="15" t="s">
        <v>5558</v>
      </c>
      <c r="O1460" s="15" t="s">
        <v>5558</v>
      </c>
      <c r="P1460" s="15"/>
      <c r="Q1460" s="15"/>
      <c r="R1460" s="15"/>
      <c r="S1460" s="15" t="s">
        <v>1675</v>
      </c>
      <c r="T1460" s="38">
        <v>8</v>
      </c>
      <c r="U1460" s="95"/>
      <c r="V1460" s="95"/>
      <c r="W1460" s="95"/>
      <c r="X1460" s="95"/>
      <c r="Y1460" s="95"/>
      <c r="Z1460" s="15"/>
      <c r="AA1460" s="15"/>
      <c r="AB1460" s="39">
        <f t="shared" si="112"/>
        <v>14</v>
      </c>
      <c r="AC1460" s="39">
        <f t="shared" si="113"/>
        <v>13</v>
      </c>
      <c r="AD1460" s="96" t="s">
        <v>5559</v>
      </c>
      <c r="AE1460" s="15" t="str">
        <f t="shared" si="115"/>
        <v>(Kano/Roeiboot)</v>
      </c>
      <c r="AF1460" s="39"/>
      <c r="AG1460" s="39" t="s">
        <v>1560</v>
      </c>
      <c r="AH1460" s="39" t="s">
        <v>1561</v>
      </c>
      <c r="AI1460" s="39" t="s">
        <v>1561</v>
      </c>
      <c r="AJ1460" s="39" t="s">
        <v>1613</v>
      </c>
      <c r="AK1460" s="39" t="s">
        <v>1613</v>
      </c>
      <c r="AL1460" s="15"/>
      <c r="AM1460" s="15" t="s">
        <v>5557</v>
      </c>
      <c r="AN1460" s="15"/>
      <c r="AO1460" s="39"/>
      <c r="AP1460" s="89">
        <f t="shared" si="114"/>
        <v>13</v>
      </c>
      <c r="AQ1460" s="13" t="str">
        <f t="shared" si="116"/>
        <v>Soort vaartuigKano/Roeiboot</v>
      </c>
    </row>
    <row r="1461" spans="1:43" x14ac:dyDescent="0.25">
      <c r="A1461" s="15" t="s">
        <v>5538</v>
      </c>
      <c r="B1461" s="15" t="s">
        <v>1608</v>
      </c>
      <c r="C1461" s="15">
        <v>7</v>
      </c>
      <c r="D1461" s="15" t="s">
        <v>5076</v>
      </c>
      <c r="E1461" s="94">
        <v>200001385</v>
      </c>
      <c r="F1461" s="15">
        <v>200001593</v>
      </c>
      <c r="G1461" s="15" t="s">
        <v>5540</v>
      </c>
      <c r="H1461" s="15" t="s">
        <v>5540</v>
      </c>
      <c r="I1461" s="15" t="s">
        <v>5540</v>
      </c>
      <c r="J1461" s="15"/>
      <c r="K1461" s="15">
        <v>93</v>
      </c>
      <c r="L1461" s="15">
        <v>62</v>
      </c>
      <c r="M1461" s="15" t="s">
        <v>5560</v>
      </c>
      <c r="N1461" s="15" t="s">
        <v>5560</v>
      </c>
      <c r="O1461" s="15" t="s">
        <v>5560</v>
      </c>
      <c r="P1461" s="15"/>
      <c r="Q1461" s="15"/>
      <c r="R1461" s="15"/>
      <c r="S1461" s="15" t="s">
        <v>1675</v>
      </c>
      <c r="T1461" s="38">
        <v>8</v>
      </c>
      <c r="U1461" s="95"/>
      <c r="V1461" s="95"/>
      <c r="W1461" s="95"/>
      <c r="X1461" s="95"/>
      <c r="Y1461" s="95"/>
      <c r="Z1461" s="15"/>
      <c r="AA1461" s="15"/>
      <c r="AB1461" s="39">
        <f t="shared" si="112"/>
        <v>14</v>
      </c>
      <c r="AC1461" s="39">
        <f t="shared" si="113"/>
        <v>8</v>
      </c>
      <c r="AD1461" s="96" t="s">
        <v>5561</v>
      </c>
      <c r="AE1461" s="15" t="str">
        <f t="shared" si="115"/>
        <v>(Militair vaartuig)</v>
      </c>
      <c r="AF1461" s="39"/>
      <c r="AG1461" s="39" t="s">
        <v>1560</v>
      </c>
      <c r="AH1461" s="39" t="s">
        <v>1561</v>
      </c>
      <c r="AI1461" s="39" t="s">
        <v>1561</v>
      </c>
      <c r="AJ1461" s="39" t="s">
        <v>1613</v>
      </c>
      <c r="AK1461" s="39" t="s">
        <v>1613</v>
      </c>
      <c r="AL1461" s="15"/>
      <c r="AM1461" s="99" t="s">
        <v>12136</v>
      </c>
      <c r="AN1461" s="15"/>
      <c r="AO1461" s="39"/>
      <c r="AP1461" s="89">
        <f t="shared" si="114"/>
        <v>17</v>
      </c>
      <c r="AQ1461" s="13" t="str">
        <f t="shared" si="116"/>
        <v>Soort vaartuigMilitair</v>
      </c>
    </row>
    <row r="1462" spans="1:43" x14ac:dyDescent="0.25">
      <c r="A1462" s="15" t="s">
        <v>5538</v>
      </c>
      <c r="B1462" s="15" t="s">
        <v>1608</v>
      </c>
      <c r="C1462" s="15">
        <v>8</v>
      </c>
      <c r="D1462" s="15" t="s">
        <v>5562</v>
      </c>
      <c r="E1462" s="94">
        <v>200001385</v>
      </c>
      <c r="F1462" s="15">
        <v>200001595</v>
      </c>
      <c r="G1462" s="15" t="s">
        <v>5540</v>
      </c>
      <c r="H1462" s="15" t="s">
        <v>5540</v>
      </c>
      <c r="I1462" s="15" t="s">
        <v>5540</v>
      </c>
      <c r="J1462" s="15"/>
      <c r="K1462" s="15">
        <v>93</v>
      </c>
      <c r="L1462" s="15">
        <v>62</v>
      </c>
      <c r="M1462" s="15" t="s">
        <v>5563</v>
      </c>
      <c r="N1462" s="15" t="s">
        <v>5563</v>
      </c>
      <c r="O1462" s="15" t="s">
        <v>5563</v>
      </c>
      <c r="P1462" s="15"/>
      <c r="Q1462" s="15"/>
      <c r="R1462" s="15"/>
      <c r="S1462" s="15" t="s">
        <v>1675</v>
      </c>
      <c r="T1462" s="38">
        <v>8</v>
      </c>
      <c r="U1462" s="95"/>
      <c r="V1462" s="95"/>
      <c r="W1462" s="95"/>
      <c r="X1462" s="95"/>
      <c r="Y1462" s="95"/>
      <c r="Z1462" s="15"/>
      <c r="AA1462" s="15"/>
      <c r="AB1462" s="39">
        <f t="shared" si="112"/>
        <v>14</v>
      </c>
      <c r="AC1462" s="39">
        <f t="shared" si="113"/>
        <v>17</v>
      </c>
      <c r="AD1462" s="96" t="s">
        <v>5564</v>
      </c>
      <c r="AE1462" s="15" t="str">
        <f t="shared" si="115"/>
        <v>(Offshore platform)</v>
      </c>
      <c r="AF1462" s="39"/>
      <c r="AG1462" s="39" t="s">
        <v>1560</v>
      </c>
      <c r="AH1462" s="39" t="s">
        <v>1561</v>
      </c>
      <c r="AI1462" s="39" t="s">
        <v>1561</v>
      </c>
      <c r="AJ1462" s="39" t="s">
        <v>1613</v>
      </c>
      <c r="AK1462" s="39" t="s">
        <v>1613</v>
      </c>
      <c r="AL1462" s="15"/>
      <c r="AM1462" s="15" t="s">
        <v>5562</v>
      </c>
      <c r="AN1462" s="15"/>
      <c r="AO1462" s="39"/>
      <c r="AP1462" s="89">
        <f t="shared" si="114"/>
        <v>17</v>
      </c>
      <c r="AQ1462" s="13" t="str">
        <f t="shared" si="116"/>
        <v>Soort vaartuigOffshore platform</v>
      </c>
    </row>
    <row r="1463" spans="1:43" x14ac:dyDescent="0.25">
      <c r="A1463" s="15" t="s">
        <v>5538</v>
      </c>
      <c r="B1463" s="15" t="s">
        <v>1608</v>
      </c>
      <c r="C1463" s="15">
        <v>9</v>
      </c>
      <c r="D1463" s="15" t="s">
        <v>5565</v>
      </c>
      <c r="E1463" s="94">
        <v>200001385</v>
      </c>
      <c r="F1463" s="15">
        <v>200001596</v>
      </c>
      <c r="G1463" s="15" t="s">
        <v>5540</v>
      </c>
      <c r="H1463" s="15" t="s">
        <v>5540</v>
      </c>
      <c r="I1463" s="15" t="s">
        <v>5540</v>
      </c>
      <c r="J1463" s="15"/>
      <c r="K1463" s="15">
        <v>93</v>
      </c>
      <c r="L1463" s="15">
        <v>62</v>
      </c>
      <c r="M1463" s="15" t="s">
        <v>5566</v>
      </c>
      <c r="N1463" s="15" t="s">
        <v>5566</v>
      </c>
      <c r="O1463" s="15" t="s">
        <v>5566</v>
      </c>
      <c r="P1463" s="15"/>
      <c r="Q1463" s="15"/>
      <c r="R1463" s="15"/>
      <c r="S1463" s="15" t="s">
        <v>1675</v>
      </c>
      <c r="T1463" s="38">
        <v>8</v>
      </c>
      <c r="U1463" s="95"/>
      <c r="V1463" s="95"/>
      <c r="W1463" s="95"/>
      <c r="X1463" s="95"/>
      <c r="Y1463" s="95"/>
      <c r="Z1463" s="15"/>
      <c r="AA1463" s="15"/>
      <c r="AB1463" s="39">
        <f t="shared" si="112"/>
        <v>14</v>
      </c>
      <c r="AC1463" s="39">
        <f t="shared" si="113"/>
        <v>9</v>
      </c>
      <c r="AD1463" s="96" t="s">
        <v>5567</v>
      </c>
      <c r="AE1463" s="15" t="str">
        <f t="shared" si="115"/>
        <v>(Partyboot)</v>
      </c>
      <c r="AF1463" s="39"/>
      <c r="AG1463" s="39" t="s">
        <v>1560</v>
      </c>
      <c r="AH1463" s="39" t="s">
        <v>1561</v>
      </c>
      <c r="AI1463" s="39" t="s">
        <v>1561</v>
      </c>
      <c r="AJ1463" s="39" t="s">
        <v>1613</v>
      </c>
      <c r="AK1463" s="39" t="s">
        <v>1613</v>
      </c>
      <c r="AL1463" s="15"/>
      <c r="AM1463" s="15" t="s">
        <v>5565</v>
      </c>
      <c r="AN1463" s="15"/>
      <c r="AO1463" s="39"/>
      <c r="AP1463" s="89">
        <f t="shared" si="114"/>
        <v>9</v>
      </c>
      <c r="AQ1463" s="13" t="str">
        <f t="shared" si="116"/>
        <v>Soort vaartuigPartyboot</v>
      </c>
    </row>
    <row r="1464" spans="1:43" x14ac:dyDescent="0.25">
      <c r="A1464" s="15" t="s">
        <v>5538</v>
      </c>
      <c r="B1464" s="15" t="s">
        <v>1608</v>
      </c>
      <c r="C1464" s="15">
        <v>10</v>
      </c>
      <c r="D1464" s="15" t="s">
        <v>5568</v>
      </c>
      <c r="E1464" s="94">
        <v>200001385</v>
      </c>
      <c r="F1464" s="15">
        <v>200001597</v>
      </c>
      <c r="G1464" s="15" t="s">
        <v>5540</v>
      </c>
      <c r="H1464" s="15" t="s">
        <v>5540</v>
      </c>
      <c r="I1464" s="15" t="s">
        <v>5540</v>
      </c>
      <c r="J1464" s="15"/>
      <c r="K1464" s="15">
        <v>93</v>
      </c>
      <c r="L1464" s="15">
        <v>62</v>
      </c>
      <c r="M1464" s="15" t="s">
        <v>5569</v>
      </c>
      <c r="N1464" s="15" t="s">
        <v>5569</v>
      </c>
      <c r="O1464" s="15" t="s">
        <v>5569</v>
      </c>
      <c r="P1464" s="15"/>
      <c r="Q1464" s="15"/>
      <c r="R1464" s="15"/>
      <c r="S1464" s="15" t="s">
        <v>1675</v>
      </c>
      <c r="T1464" s="38">
        <v>8</v>
      </c>
      <c r="U1464" s="95"/>
      <c r="V1464" s="95"/>
      <c r="W1464" s="95"/>
      <c r="X1464" s="95"/>
      <c r="Y1464" s="95"/>
      <c r="Z1464" s="15"/>
      <c r="AA1464" s="15"/>
      <c r="AB1464" s="39">
        <f t="shared" si="112"/>
        <v>14</v>
      </c>
      <c r="AC1464" s="39">
        <f t="shared" si="113"/>
        <v>15</v>
      </c>
      <c r="AD1464" s="96" t="s">
        <v>5570</v>
      </c>
      <c r="AE1464" s="15" t="str">
        <f t="shared" si="115"/>
        <v>(Passagiersschip)</v>
      </c>
      <c r="AF1464" s="39"/>
      <c r="AG1464" s="39" t="s">
        <v>1560</v>
      </c>
      <c r="AH1464" s="39" t="s">
        <v>1561</v>
      </c>
      <c r="AI1464" s="39" t="s">
        <v>1561</v>
      </c>
      <c r="AJ1464" s="39" t="s">
        <v>1613</v>
      </c>
      <c r="AK1464" s="39" t="s">
        <v>1613</v>
      </c>
      <c r="AL1464" s="15"/>
      <c r="AM1464" s="15" t="s">
        <v>5568</v>
      </c>
      <c r="AN1464" s="15"/>
      <c r="AO1464" s="39"/>
      <c r="AP1464" s="89">
        <f t="shared" si="114"/>
        <v>15</v>
      </c>
      <c r="AQ1464" s="13" t="str">
        <f t="shared" si="116"/>
        <v>Soort vaartuigPassagiersschip</v>
      </c>
    </row>
    <row r="1465" spans="1:43" x14ac:dyDescent="0.25">
      <c r="A1465" s="15" t="s">
        <v>5538</v>
      </c>
      <c r="B1465" s="15" t="s">
        <v>1608</v>
      </c>
      <c r="C1465" s="15">
        <v>11</v>
      </c>
      <c r="D1465" s="15" t="s">
        <v>4491</v>
      </c>
      <c r="E1465" s="94">
        <v>200001385</v>
      </c>
      <c r="F1465" s="15">
        <v>200001598</v>
      </c>
      <c r="G1465" s="15" t="s">
        <v>5540</v>
      </c>
      <c r="H1465" s="15" t="s">
        <v>5540</v>
      </c>
      <c r="I1465" s="15" t="s">
        <v>5540</v>
      </c>
      <c r="J1465" s="15"/>
      <c r="K1465" s="15">
        <v>93</v>
      </c>
      <c r="L1465" s="15">
        <v>62</v>
      </c>
      <c r="M1465" s="15" t="s">
        <v>5571</v>
      </c>
      <c r="N1465" s="15" t="s">
        <v>5571</v>
      </c>
      <c r="O1465" s="15" t="s">
        <v>5571</v>
      </c>
      <c r="P1465" s="15"/>
      <c r="Q1465" s="15"/>
      <c r="R1465" s="15"/>
      <c r="S1465" s="15" t="s">
        <v>1675</v>
      </c>
      <c r="T1465" s="38">
        <v>8</v>
      </c>
      <c r="U1465" s="95"/>
      <c r="V1465" s="95"/>
      <c r="W1465" s="95"/>
      <c r="X1465" s="95"/>
      <c r="Y1465" s="95"/>
      <c r="Z1465" s="15"/>
      <c r="AA1465" s="15"/>
      <c r="AB1465" s="39">
        <f t="shared" si="112"/>
        <v>14</v>
      </c>
      <c r="AC1465" s="39">
        <f t="shared" si="113"/>
        <v>18</v>
      </c>
      <c r="AD1465" s="96" t="s">
        <v>5572</v>
      </c>
      <c r="AE1465" s="15" t="str">
        <f t="shared" si="115"/>
        <v>(Recr-/Pleziervaart)</v>
      </c>
      <c r="AF1465" s="39"/>
      <c r="AG1465" s="39" t="s">
        <v>1560</v>
      </c>
      <c r="AH1465" s="39" t="s">
        <v>1561</v>
      </c>
      <c r="AI1465" s="39" t="s">
        <v>1561</v>
      </c>
      <c r="AJ1465" s="39" t="s">
        <v>1613</v>
      </c>
      <c r="AK1465" s="39" t="s">
        <v>1613</v>
      </c>
      <c r="AL1465" s="15"/>
      <c r="AM1465" s="15" t="s">
        <v>4491</v>
      </c>
      <c r="AN1465" s="15"/>
      <c r="AO1465" s="39"/>
      <c r="AP1465" s="89">
        <f t="shared" si="114"/>
        <v>18</v>
      </c>
      <c r="AQ1465" s="13" t="str">
        <f t="shared" si="116"/>
        <v>Soort vaartuigRecr-/Pleziervaart</v>
      </c>
    </row>
    <row r="1466" spans="1:43" x14ac:dyDescent="0.25">
      <c r="A1466" s="15" t="s">
        <v>5538</v>
      </c>
      <c r="B1466" s="15" t="s">
        <v>1608</v>
      </c>
      <c r="C1466" s="15">
        <v>12</v>
      </c>
      <c r="D1466" s="15" t="s">
        <v>5573</v>
      </c>
      <c r="E1466" s="94">
        <v>200001385</v>
      </c>
      <c r="F1466" s="15">
        <v>200001599</v>
      </c>
      <c r="G1466" s="15" t="s">
        <v>5540</v>
      </c>
      <c r="H1466" s="15" t="s">
        <v>5540</v>
      </c>
      <c r="I1466" s="15" t="s">
        <v>5540</v>
      </c>
      <c r="J1466" s="15"/>
      <c r="K1466" s="15">
        <v>93</v>
      </c>
      <c r="L1466" s="15">
        <v>62</v>
      </c>
      <c r="M1466" s="15" t="s">
        <v>5574</v>
      </c>
      <c r="N1466" s="15" t="s">
        <v>5574</v>
      </c>
      <c r="O1466" s="15" t="s">
        <v>5574</v>
      </c>
      <c r="P1466" s="15"/>
      <c r="Q1466" s="15"/>
      <c r="R1466" s="15"/>
      <c r="S1466" s="15" t="s">
        <v>1675</v>
      </c>
      <c r="T1466" s="38">
        <v>8</v>
      </c>
      <c r="U1466" s="95"/>
      <c r="V1466" s="95"/>
      <c r="W1466" s="95"/>
      <c r="X1466" s="95"/>
      <c r="Y1466" s="95"/>
      <c r="Z1466" s="15"/>
      <c r="AA1466" s="15"/>
      <c r="AB1466" s="39">
        <f t="shared" si="112"/>
        <v>14</v>
      </c>
      <c r="AC1466" s="39">
        <f t="shared" si="113"/>
        <v>13</v>
      </c>
      <c r="AD1466" s="96" t="s">
        <v>5575</v>
      </c>
      <c r="AE1466" s="15" t="str">
        <f t="shared" si="115"/>
        <v>(Rondvaartboot)</v>
      </c>
      <c r="AF1466" s="39"/>
      <c r="AG1466" s="39" t="s">
        <v>1560</v>
      </c>
      <c r="AH1466" s="39" t="s">
        <v>1561</v>
      </c>
      <c r="AI1466" s="39" t="s">
        <v>1561</v>
      </c>
      <c r="AJ1466" s="39" t="s">
        <v>1613</v>
      </c>
      <c r="AK1466" s="39" t="s">
        <v>1613</v>
      </c>
      <c r="AL1466" s="15"/>
      <c r="AM1466" s="15" t="s">
        <v>5573</v>
      </c>
      <c r="AN1466" s="15"/>
      <c r="AO1466" s="39"/>
      <c r="AP1466" s="89">
        <f t="shared" si="114"/>
        <v>13</v>
      </c>
      <c r="AQ1466" s="13" t="str">
        <f t="shared" si="116"/>
        <v>Soort vaartuigRondvaartboot</v>
      </c>
    </row>
    <row r="1467" spans="1:43" x14ac:dyDescent="0.25">
      <c r="A1467" s="15" t="s">
        <v>5538</v>
      </c>
      <c r="B1467" s="15" t="s">
        <v>1608</v>
      </c>
      <c r="C1467" s="15">
        <v>13</v>
      </c>
      <c r="D1467" s="15" t="s">
        <v>5576</v>
      </c>
      <c r="E1467" s="94">
        <v>200001385</v>
      </c>
      <c r="F1467" s="15">
        <v>200005085</v>
      </c>
      <c r="G1467" s="15" t="s">
        <v>5540</v>
      </c>
      <c r="H1467" s="15" t="s">
        <v>5540</v>
      </c>
      <c r="I1467" s="15" t="s">
        <v>5540</v>
      </c>
      <c r="J1467" s="15"/>
      <c r="K1467" s="15">
        <v>93</v>
      </c>
      <c r="L1467" s="15">
        <v>62</v>
      </c>
      <c r="M1467" s="15" t="s">
        <v>5577</v>
      </c>
      <c r="N1467" s="15" t="s">
        <v>5577</v>
      </c>
      <c r="O1467" s="15" t="s">
        <v>5577</v>
      </c>
      <c r="P1467" s="15"/>
      <c r="Q1467" s="15"/>
      <c r="R1467" s="15"/>
      <c r="S1467" s="15" t="s">
        <v>1675</v>
      </c>
      <c r="T1467" s="38">
        <v>8</v>
      </c>
      <c r="U1467" s="95"/>
      <c r="V1467" s="95"/>
      <c r="W1467" s="95"/>
      <c r="X1467" s="95"/>
      <c r="Y1467" s="95"/>
      <c r="Z1467" s="15"/>
      <c r="AA1467" s="15"/>
      <c r="AB1467" s="39">
        <f t="shared" si="112"/>
        <v>14</v>
      </c>
      <c r="AC1467" s="39">
        <f t="shared" si="113"/>
        <v>14</v>
      </c>
      <c r="AD1467" s="96" t="s">
        <v>5578</v>
      </c>
      <c r="AE1467" s="15" t="str">
        <f t="shared" si="115"/>
        <v>(Surfplank/Kite)</v>
      </c>
      <c r="AF1467" s="39"/>
      <c r="AG1467" s="39" t="s">
        <v>1560</v>
      </c>
      <c r="AH1467" s="39" t="s">
        <v>1561</v>
      </c>
      <c r="AI1467" s="39" t="s">
        <v>1561</v>
      </c>
      <c r="AJ1467" s="39" t="s">
        <v>1613</v>
      </c>
      <c r="AK1467" s="39" t="s">
        <v>1613</v>
      </c>
      <c r="AL1467" s="15"/>
      <c r="AM1467" s="15" t="s">
        <v>5576</v>
      </c>
      <c r="AN1467" s="15"/>
      <c r="AO1467" s="39"/>
      <c r="AP1467" s="89">
        <f t="shared" si="114"/>
        <v>14</v>
      </c>
      <c r="AQ1467" s="13" t="str">
        <f t="shared" si="116"/>
        <v>Soort vaartuigSurfplank/Kite</v>
      </c>
    </row>
    <row r="1468" spans="1:43" x14ac:dyDescent="0.25">
      <c r="A1468" s="15" t="s">
        <v>5538</v>
      </c>
      <c r="B1468" s="15" t="s">
        <v>1608</v>
      </c>
      <c r="C1468" s="15">
        <v>14</v>
      </c>
      <c r="D1468" s="15" t="s">
        <v>5579</v>
      </c>
      <c r="E1468" s="94">
        <v>200001385</v>
      </c>
      <c r="F1468" s="15">
        <v>200001600</v>
      </c>
      <c r="G1468" s="15" t="s">
        <v>5540</v>
      </c>
      <c r="H1468" s="15" t="s">
        <v>5540</v>
      </c>
      <c r="I1468" s="15" t="s">
        <v>5540</v>
      </c>
      <c r="J1468" s="15"/>
      <c r="K1468" s="15">
        <v>93</v>
      </c>
      <c r="L1468" s="15">
        <v>62</v>
      </c>
      <c r="M1468" s="15" t="s">
        <v>5580</v>
      </c>
      <c r="N1468" s="15" t="s">
        <v>5580</v>
      </c>
      <c r="O1468" s="15" t="s">
        <v>5580</v>
      </c>
      <c r="P1468" s="15"/>
      <c r="Q1468" s="15"/>
      <c r="R1468" s="15"/>
      <c r="S1468" s="15" t="s">
        <v>1675</v>
      </c>
      <c r="T1468" s="38">
        <v>8</v>
      </c>
      <c r="U1468" s="95"/>
      <c r="V1468" s="95"/>
      <c r="W1468" s="95"/>
      <c r="X1468" s="95"/>
      <c r="Y1468" s="95"/>
      <c r="Z1468" s="15"/>
      <c r="AA1468" s="15"/>
      <c r="AB1468" s="39">
        <f t="shared" si="112"/>
        <v>14</v>
      </c>
      <c r="AC1468" s="39">
        <f t="shared" si="113"/>
        <v>6</v>
      </c>
      <c r="AD1468" s="96" t="s">
        <v>5581</v>
      </c>
      <c r="AE1468" s="15" t="str">
        <f t="shared" si="115"/>
        <v>(Tanker)</v>
      </c>
      <c r="AF1468" s="39"/>
      <c r="AG1468" s="39" t="s">
        <v>1560</v>
      </c>
      <c r="AH1468" s="39" t="s">
        <v>1561</v>
      </c>
      <c r="AI1468" s="39" t="s">
        <v>1561</v>
      </c>
      <c r="AJ1468" s="39" t="s">
        <v>1613</v>
      </c>
      <c r="AK1468" s="39" t="s">
        <v>1613</v>
      </c>
      <c r="AL1468" s="15"/>
      <c r="AM1468" s="15" t="s">
        <v>5579</v>
      </c>
      <c r="AN1468" s="15"/>
      <c r="AO1468" s="39"/>
      <c r="AP1468" s="89">
        <f t="shared" si="114"/>
        <v>6</v>
      </c>
      <c r="AQ1468" s="13" t="str">
        <f t="shared" si="116"/>
        <v>Soort vaartuigTanker</v>
      </c>
    </row>
    <row r="1469" spans="1:43" x14ac:dyDescent="0.25">
      <c r="A1469" s="15" t="s">
        <v>5538</v>
      </c>
      <c r="B1469" s="15" t="s">
        <v>1608</v>
      </c>
      <c r="C1469" s="15">
        <v>15</v>
      </c>
      <c r="D1469" s="15" t="s">
        <v>5582</v>
      </c>
      <c r="E1469" s="94">
        <v>200001385</v>
      </c>
      <c r="F1469" s="15">
        <v>200005147</v>
      </c>
      <c r="G1469" s="15" t="s">
        <v>5540</v>
      </c>
      <c r="H1469" s="15" t="s">
        <v>5540</v>
      </c>
      <c r="I1469" s="15" t="s">
        <v>5540</v>
      </c>
      <c r="J1469" s="15"/>
      <c r="K1469" s="15">
        <v>93</v>
      </c>
      <c r="L1469" s="15">
        <v>62</v>
      </c>
      <c r="M1469" s="15" t="s">
        <v>5583</v>
      </c>
      <c r="N1469" s="15" t="s">
        <v>5583</v>
      </c>
      <c r="O1469" s="15" t="s">
        <v>5583</v>
      </c>
      <c r="P1469" s="15"/>
      <c r="Q1469" s="15"/>
      <c r="R1469" s="15"/>
      <c r="S1469" s="15" t="s">
        <v>1675</v>
      </c>
      <c r="T1469" s="38">
        <v>8</v>
      </c>
      <c r="U1469" s="95"/>
      <c r="V1469" s="95"/>
      <c r="W1469" s="95"/>
      <c r="X1469" s="95"/>
      <c r="Y1469" s="95"/>
      <c r="Z1469" s="15"/>
      <c r="AA1469" s="15"/>
      <c r="AB1469" s="39">
        <f t="shared" si="112"/>
        <v>14</v>
      </c>
      <c r="AC1469" s="39">
        <f t="shared" si="113"/>
        <v>14</v>
      </c>
      <c r="AD1469" s="96" t="s">
        <v>5584</v>
      </c>
      <c r="AE1469" s="15" t="str">
        <f t="shared" si="115"/>
        <v>(Veerpont/Ferry)</v>
      </c>
      <c r="AF1469" s="39"/>
      <c r="AG1469" s="39" t="s">
        <v>1560</v>
      </c>
      <c r="AH1469" s="39" t="s">
        <v>1561</v>
      </c>
      <c r="AI1469" s="39" t="s">
        <v>1561</v>
      </c>
      <c r="AJ1469" s="39" t="s">
        <v>1613</v>
      </c>
      <c r="AK1469" s="39" t="s">
        <v>1613</v>
      </c>
      <c r="AL1469" s="15"/>
      <c r="AM1469" s="15" t="s">
        <v>5582</v>
      </c>
      <c r="AN1469" s="15"/>
      <c r="AO1469" s="39"/>
      <c r="AP1469" s="89">
        <f t="shared" si="114"/>
        <v>14</v>
      </c>
      <c r="AQ1469" s="13" t="str">
        <f t="shared" si="116"/>
        <v>Soort vaartuigVeerpont/Ferry</v>
      </c>
    </row>
    <row r="1470" spans="1:43" x14ac:dyDescent="0.25">
      <c r="A1470" s="15" t="s">
        <v>5538</v>
      </c>
      <c r="B1470" s="15" t="s">
        <v>1608</v>
      </c>
      <c r="C1470" s="15">
        <v>16</v>
      </c>
      <c r="D1470" s="15" t="s">
        <v>5585</v>
      </c>
      <c r="E1470" s="94">
        <v>200001385</v>
      </c>
      <c r="F1470" s="15">
        <v>200001601</v>
      </c>
      <c r="G1470" s="15" t="s">
        <v>5540</v>
      </c>
      <c r="H1470" s="15" t="s">
        <v>5540</v>
      </c>
      <c r="I1470" s="15" t="s">
        <v>5540</v>
      </c>
      <c r="J1470" s="15"/>
      <c r="K1470" s="15">
        <v>93</v>
      </c>
      <c r="L1470" s="15">
        <v>62</v>
      </c>
      <c r="M1470" s="15" t="s">
        <v>5586</v>
      </c>
      <c r="N1470" s="15" t="s">
        <v>5586</v>
      </c>
      <c r="O1470" s="15" t="s">
        <v>5586</v>
      </c>
      <c r="P1470" s="15"/>
      <c r="Q1470" s="15"/>
      <c r="R1470" s="15"/>
      <c r="S1470" s="15" t="s">
        <v>1675</v>
      </c>
      <c r="T1470" s="38">
        <v>8</v>
      </c>
      <c r="U1470" s="95"/>
      <c r="V1470" s="95"/>
      <c r="W1470" s="95"/>
      <c r="X1470" s="95"/>
      <c r="Y1470" s="95"/>
      <c r="Z1470" s="15"/>
      <c r="AA1470" s="15"/>
      <c r="AB1470" s="39">
        <f t="shared" si="112"/>
        <v>14</v>
      </c>
      <c r="AC1470" s="39">
        <f t="shared" si="113"/>
        <v>11</v>
      </c>
      <c r="AD1470" s="96" t="s">
        <v>5587</v>
      </c>
      <c r="AE1470" s="15" t="str">
        <f t="shared" si="115"/>
        <v>(Vrachtschip)</v>
      </c>
      <c r="AF1470" s="39"/>
      <c r="AG1470" s="39" t="s">
        <v>1560</v>
      </c>
      <c r="AH1470" s="39" t="s">
        <v>1561</v>
      </c>
      <c r="AI1470" s="39" t="s">
        <v>1561</v>
      </c>
      <c r="AJ1470" s="39" t="s">
        <v>1613</v>
      </c>
      <c r="AK1470" s="39" t="s">
        <v>1613</v>
      </c>
      <c r="AL1470" s="15"/>
      <c r="AM1470" s="15" t="s">
        <v>5585</v>
      </c>
      <c r="AN1470" s="15"/>
      <c r="AO1470" s="39"/>
      <c r="AP1470" s="89">
        <f t="shared" si="114"/>
        <v>11</v>
      </c>
      <c r="AQ1470" s="13" t="str">
        <f t="shared" si="116"/>
        <v>Soort vaartuigVrachtschip</v>
      </c>
    </row>
    <row r="1471" spans="1:43" x14ac:dyDescent="0.25">
      <c r="A1471" s="15" t="s">
        <v>5538</v>
      </c>
      <c r="B1471" s="15" t="s">
        <v>1608</v>
      </c>
      <c r="C1471" s="15">
        <v>17</v>
      </c>
      <c r="D1471" s="15" t="s">
        <v>5588</v>
      </c>
      <c r="E1471" s="94">
        <v>200001385</v>
      </c>
      <c r="F1471" s="15">
        <v>200001603</v>
      </c>
      <c r="G1471" s="15" t="s">
        <v>5540</v>
      </c>
      <c r="H1471" s="15" t="s">
        <v>5540</v>
      </c>
      <c r="I1471" s="15" t="s">
        <v>5540</v>
      </c>
      <c r="J1471" s="15"/>
      <c r="K1471" s="15">
        <v>93</v>
      </c>
      <c r="L1471" s="15">
        <v>62</v>
      </c>
      <c r="M1471" s="15" t="s">
        <v>5589</v>
      </c>
      <c r="N1471" s="15" t="s">
        <v>5589</v>
      </c>
      <c r="O1471" s="15" t="s">
        <v>5589</v>
      </c>
      <c r="P1471" s="15"/>
      <c r="Q1471" s="15"/>
      <c r="R1471" s="15"/>
      <c r="S1471" s="15" t="s">
        <v>1675</v>
      </c>
      <c r="T1471" s="38">
        <v>8</v>
      </c>
      <c r="U1471" s="95"/>
      <c r="V1471" s="95"/>
      <c r="W1471" s="95"/>
      <c r="X1471" s="95"/>
      <c r="Y1471" s="95"/>
      <c r="Z1471" s="15"/>
      <c r="AA1471" s="15"/>
      <c r="AB1471" s="39">
        <f t="shared" si="112"/>
        <v>14</v>
      </c>
      <c r="AC1471" s="39">
        <f t="shared" si="113"/>
        <v>8</v>
      </c>
      <c r="AD1471" s="96" t="s">
        <v>5590</v>
      </c>
      <c r="AE1471" s="15" t="str">
        <f t="shared" si="115"/>
        <v>(Zeeschip)</v>
      </c>
      <c r="AF1471" s="39"/>
      <c r="AG1471" s="39" t="s">
        <v>1560</v>
      </c>
      <c r="AH1471" s="39" t="s">
        <v>1561</v>
      </c>
      <c r="AI1471" s="39" t="s">
        <v>1561</v>
      </c>
      <c r="AJ1471" s="39" t="s">
        <v>1613</v>
      </c>
      <c r="AK1471" s="39" t="s">
        <v>1613</v>
      </c>
      <c r="AL1471" s="15"/>
      <c r="AM1471" s="15" t="s">
        <v>5588</v>
      </c>
      <c r="AN1471" s="15"/>
      <c r="AO1471" s="39"/>
      <c r="AP1471" s="89">
        <f t="shared" si="114"/>
        <v>8</v>
      </c>
      <c r="AQ1471" s="13" t="str">
        <f t="shared" si="116"/>
        <v>Soort vaartuigZeeschip</v>
      </c>
    </row>
    <row r="1472" spans="1:43" x14ac:dyDescent="0.25">
      <c r="A1472" s="15" t="s">
        <v>5591</v>
      </c>
      <c r="B1472" s="15" t="s">
        <v>1608</v>
      </c>
      <c r="C1472" s="15">
        <v>1</v>
      </c>
      <c r="D1472" s="15" t="s">
        <v>5348</v>
      </c>
      <c r="E1472" s="94">
        <v>200000428</v>
      </c>
      <c r="F1472" s="15">
        <v>200005138</v>
      </c>
      <c r="G1472" s="15" t="s">
        <v>5592</v>
      </c>
      <c r="H1472" s="15" t="s">
        <v>5592</v>
      </c>
      <c r="I1472" s="15" t="s">
        <v>5592</v>
      </c>
      <c r="J1472" s="15"/>
      <c r="K1472" s="15"/>
      <c r="L1472" s="15"/>
      <c r="M1472" s="15" t="s">
        <v>5593</v>
      </c>
      <c r="N1472" s="15" t="s">
        <v>5593</v>
      </c>
      <c r="O1472" s="15" t="s">
        <v>5593</v>
      </c>
      <c r="P1472" s="15"/>
      <c r="Q1472" s="15"/>
      <c r="R1472" s="15"/>
      <c r="S1472" s="15" t="s">
        <v>1575</v>
      </c>
      <c r="T1472" s="38">
        <v>12</v>
      </c>
      <c r="U1472" s="95"/>
      <c r="V1472" s="95"/>
      <c r="W1472" s="95"/>
      <c r="X1472" s="95"/>
      <c r="Y1472" s="95"/>
      <c r="Z1472" s="15"/>
      <c r="AA1472" s="15"/>
      <c r="AB1472" s="39">
        <f t="shared" si="112"/>
        <v>16</v>
      </c>
      <c r="AC1472" s="39">
        <f t="shared" si="113"/>
        <v>4</v>
      </c>
      <c r="AD1472" s="96" t="s">
        <v>5594</v>
      </c>
      <c r="AE1472" s="15" t="str">
        <f t="shared" si="115"/>
        <v/>
      </c>
      <c r="AF1472" s="39"/>
      <c r="AG1472" s="39" t="s">
        <v>1560</v>
      </c>
      <c r="AH1472" s="39" t="s">
        <v>1561</v>
      </c>
      <c r="AI1472" s="39" t="s">
        <v>1561</v>
      </c>
      <c r="AJ1472" s="39" t="s">
        <v>1561</v>
      </c>
      <c r="AK1472" s="39" t="s">
        <v>1561</v>
      </c>
      <c r="AL1472" s="15"/>
      <c r="AM1472" s="15"/>
      <c r="AN1472" s="15"/>
      <c r="AO1472" s="39"/>
      <c r="AP1472" s="89">
        <f t="shared" si="114"/>
        <v>0</v>
      </c>
      <c r="AQ1472" s="13" t="str">
        <f t="shared" si="116"/>
        <v>Soort vermissingBaby</v>
      </c>
    </row>
    <row r="1473" spans="1:43" x14ac:dyDescent="0.25">
      <c r="A1473" s="15" t="s">
        <v>5591</v>
      </c>
      <c r="B1473" s="15" t="s">
        <v>1608</v>
      </c>
      <c r="C1473" s="15">
        <v>2</v>
      </c>
      <c r="D1473" s="15" t="s">
        <v>77</v>
      </c>
      <c r="E1473" s="94">
        <v>200000428</v>
      </c>
      <c r="F1473" s="15">
        <v>200032897</v>
      </c>
      <c r="G1473" s="15" t="s">
        <v>5592</v>
      </c>
      <c r="H1473" s="15" t="s">
        <v>5592</v>
      </c>
      <c r="I1473" s="15" t="s">
        <v>5592</v>
      </c>
      <c r="J1473" s="15"/>
      <c r="K1473" s="15"/>
      <c r="L1473" s="15"/>
      <c r="M1473" s="15" t="s">
        <v>5595</v>
      </c>
      <c r="N1473" s="15" t="s">
        <v>5595</v>
      </c>
      <c r="O1473" s="15" t="s">
        <v>5595</v>
      </c>
      <c r="P1473" s="15"/>
      <c r="Q1473" s="15"/>
      <c r="R1473" s="15"/>
      <c r="S1473" s="15" t="s">
        <v>1575</v>
      </c>
      <c r="T1473" s="38">
        <v>12</v>
      </c>
      <c r="U1473" s="95"/>
      <c r="V1473" s="95"/>
      <c r="W1473" s="95"/>
      <c r="X1473" s="95"/>
      <c r="Y1473" s="95"/>
      <c r="Z1473" s="15"/>
      <c r="AA1473" s="15"/>
      <c r="AB1473" s="39">
        <f t="shared" si="112"/>
        <v>16</v>
      </c>
      <c r="AC1473" s="39">
        <f t="shared" si="113"/>
        <v>4</v>
      </c>
      <c r="AD1473" s="96" t="s">
        <v>5596</v>
      </c>
      <c r="AE1473" s="15" t="str">
        <f t="shared" si="115"/>
        <v/>
      </c>
      <c r="AF1473" s="39"/>
      <c r="AG1473" s="39" t="s">
        <v>1560</v>
      </c>
      <c r="AH1473" s="39" t="s">
        <v>1561</v>
      </c>
      <c r="AI1473" s="39" t="s">
        <v>1561</v>
      </c>
      <c r="AJ1473" s="39" t="s">
        <v>1561</v>
      </c>
      <c r="AK1473" s="39" t="s">
        <v>1561</v>
      </c>
      <c r="AL1473" s="15"/>
      <c r="AM1473" s="15"/>
      <c r="AN1473" s="15"/>
      <c r="AO1473" s="39"/>
      <c r="AP1473" s="89">
        <f t="shared" si="114"/>
        <v>0</v>
      </c>
      <c r="AQ1473" s="13" t="str">
        <f t="shared" si="116"/>
        <v>Soort vermissingDier</v>
      </c>
    </row>
    <row r="1474" spans="1:43" x14ac:dyDescent="0.25">
      <c r="A1474" s="15" t="s">
        <v>5591</v>
      </c>
      <c r="B1474" s="15" t="s">
        <v>1608</v>
      </c>
      <c r="C1474" s="15">
        <v>3</v>
      </c>
      <c r="D1474" s="15" t="s">
        <v>4470</v>
      </c>
      <c r="E1474" s="94">
        <v>200000428</v>
      </c>
      <c r="F1474" s="15">
        <v>200000585</v>
      </c>
      <c r="G1474" s="15" t="s">
        <v>5592</v>
      </c>
      <c r="H1474" s="15" t="s">
        <v>5592</v>
      </c>
      <c r="I1474" s="15" t="s">
        <v>5592</v>
      </c>
      <c r="J1474" s="15"/>
      <c r="K1474" s="15"/>
      <c r="L1474" s="15"/>
      <c r="M1474" s="15" t="s">
        <v>5597</v>
      </c>
      <c r="N1474" s="15" t="s">
        <v>5597</v>
      </c>
      <c r="O1474" s="15" t="s">
        <v>5597</v>
      </c>
      <c r="P1474" s="15"/>
      <c r="Q1474" s="15"/>
      <c r="R1474" s="15"/>
      <c r="S1474" s="15" t="s">
        <v>1575</v>
      </c>
      <c r="T1474" s="38">
        <v>12</v>
      </c>
      <c r="U1474" s="95"/>
      <c r="V1474" s="95"/>
      <c r="W1474" s="95"/>
      <c r="X1474" s="95"/>
      <c r="Y1474" s="95"/>
      <c r="Z1474" s="15"/>
      <c r="AA1474" s="15"/>
      <c r="AB1474" s="39">
        <f t="shared" ref="AB1474:AB1537" si="117">LEN(A1474)</f>
        <v>16</v>
      </c>
      <c r="AC1474" s="39">
        <f t="shared" ref="AC1474:AC1537" si="118">LEN(D1474)</f>
        <v>4</v>
      </c>
      <c r="AD1474" s="96" t="s">
        <v>5598</v>
      </c>
      <c r="AE1474" s="15" t="str">
        <f t="shared" si="115"/>
        <v/>
      </c>
      <c r="AF1474" s="39"/>
      <c r="AG1474" s="39" t="s">
        <v>1560</v>
      </c>
      <c r="AH1474" s="39" t="s">
        <v>1561</v>
      </c>
      <c r="AI1474" s="39" t="s">
        <v>1561</v>
      </c>
      <c r="AJ1474" s="39" t="s">
        <v>1561</v>
      </c>
      <c r="AK1474" s="39" t="s">
        <v>1561</v>
      </c>
      <c r="AL1474" s="15"/>
      <c r="AM1474" s="15"/>
      <c r="AN1474" s="15"/>
      <c r="AO1474" s="39"/>
      <c r="AP1474" s="89">
        <f t="shared" ref="AP1474:AP1537" si="119">LEN(AM1474)</f>
        <v>0</v>
      </c>
      <c r="AQ1474" s="13" t="str">
        <f t="shared" si="116"/>
        <v>Soort vermissingGoed</v>
      </c>
    </row>
    <row r="1475" spans="1:43" x14ac:dyDescent="0.25">
      <c r="A1475" s="15" t="s">
        <v>5591</v>
      </c>
      <c r="B1475" s="15" t="s">
        <v>1608</v>
      </c>
      <c r="C1475" s="15">
        <v>4</v>
      </c>
      <c r="D1475" s="15" t="s">
        <v>5355</v>
      </c>
      <c r="E1475" s="94">
        <v>200000428</v>
      </c>
      <c r="F1475" s="15">
        <v>200005141</v>
      </c>
      <c r="G1475" s="15" t="s">
        <v>5592</v>
      </c>
      <c r="H1475" s="15" t="s">
        <v>5592</v>
      </c>
      <c r="I1475" s="15" t="s">
        <v>5592</v>
      </c>
      <c r="J1475" s="15"/>
      <c r="K1475" s="15"/>
      <c r="L1475" s="15"/>
      <c r="M1475" s="15" t="s">
        <v>5599</v>
      </c>
      <c r="N1475" s="15" t="s">
        <v>5599</v>
      </c>
      <c r="O1475" s="15" t="s">
        <v>5599</v>
      </c>
      <c r="P1475" s="15"/>
      <c r="Q1475" s="15"/>
      <c r="R1475" s="15"/>
      <c r="S1475" s="15" t="s">
        <v>1575</v>
      </c>
      <c r="T1475" s="38">
        <v>12</v>
      </c>
      <c r="U1475" s="95"/>
      <c r="V1475" s="95"/>
      <c r="W1475" s="95"/>
      <c r="X1475" s="95"/>
      <c r="Y1475" s="95"/>
      <c r="Z1475" s="15"/>
      <c r="AA1475" s="15"/>
      <c r="AB1475" s="39">
        <f t="shared" si="117"/>
        <v>16</v>
      </c>
      <c r="AC1475" s="39">
        <f t="shared" si="118"/>
        <v>6</v>
      </c>
      <c r="AD1475" s="96" t="s">
        <v>5600</v>
      </c>
      <c r="AE1475" s="15" t="str">
        <f t="shared" si="115"/>
        <v/>
      </c>
      <c r="AF1475" s="39"/>
      <c r="AG1475" s="39" t="s">
        <v>1560</v>
      </c>
      <c r="AH1475" s="39" t="s">
        <v>1561</v>
      </c>
      <c r="AI1475" s="39" t="s">
        <v>1561</v>
      </c>
      <c r="AJ1475" s="39" t="s">
        <v>1561</v>
      </c>
      <c r="AK1475" s="39" t="s">
        <v>1561</v>
      </c>
      <c r="AL1475" s="15"/>
      <c r="AM1475" s="15"/>
      <c r="AN1475" s="15"/>
      <c r="AO1475" s="39"/>
      <c r="AP1475" s="89">
        <f t="shared" si="119"/>
        <v>0</v>
      </c>
      <c r="AQ1475" s="13" t="str">
        <f t="shared" si="116"/>
        <v>Soort vermissingJongen</v>
      </c>
    </row>
    <row r="1476" spans="1:43" x14ac:dyDescent="0.25">
      <c r="A1476" s="15" t="s">
        <v>5591</v>
      </c>
      <c r="B1476" s="15" t="s">
        <v>1608</v>
      </c>
      <c r="C1476" s="15">
        <v>5</v>
      </c>
      <c r="D1476" s="15" t="s">
        <v>5352</v>
      </c>
      <c r="E1476" s="94">
        <v>200000428</v>
      </c>
      <c r="F1476" s="15">
        <v>200005139</v>
      </c>
      <c r="G1476" s="15" t="s">
        <v>5592</v>
      </c>
      <c r="H1476" s="15" t="s">
        <v>5592</v>
      </c>
      <c r="I1476" s="15" t="s">
        <v>5592</v>
      </c>
      <c r="J1476" s="15"/>
      <c r="K1476" s="15"/>
      <c r="L1476" s="15"/>
      <c r="M1476" s="15" t="s">
        <v>5601</v>
      </c>
      <c r="N1476" s="15" t="s">
        <v>5601</v>
      </c>
      <c r="O1476" s="15" t="s">
        <v>5601</v>
      </c>
      <c r="P1476" s="15"/>
      <c r="Q1476" s="15"/>
      <c r="R1476" s="15"/>
      <c r="S1476" s="15" t="s">
        <v>1575</v>
      </c>
      <c r="T1476" s="38">
        <v>12</v>
      </c>
      <c r="U1476" s="95"/>
      <c r="V1476" s="95"/>
      <c r="W1476" s="95"/>
      <c r="X1476" s="95"/>
      <c r="Y1476" s="95"/>
      <c r="Z1476" s="15"/>
      <c r="AA1476" s="15"/>
      <c r="AB1476" s="39">
        <f t="shared" si="117"/>
        <v>16</v>
      </c>
      <c r="AC1476" s="39">
        <f t="shared" si="118"/>
        <v>4</v>
      </c>
      <c r="AD1476" s="96" t="s">
        <v>5602</v>
      </c>
      <c r="AE1476" s="15" t="str">
        <f t="shared" si="115"/>
        <v/>
      </c>
      <c r="AF1476" s="39"/>
      <c r="AG1476" s="39" t="s">
        <v>1560</v>
      </c>
      <c r="AH1476" s="39" t="s">
        <v>1561</v>
      </c>
      <c r="AI1476" s="39" t="s">
        <v>1561</v>
      </c>
      <c r="AJ1476" s="39" t="s">
        <v>1561</v>
      </c>
      <c r="AK1476" s="39" t="s">
        <v>1561</v>
      </c>
      <c r="AL1476" s="15"/>
      <c r="AM1476" s="15"/>
      <c r="AN1476" s="15"/>
      <c r="AO1476" s="39"/>
      <c r="AP1476" s="89">
        <f t="shared" si="119"/>
        <v>0</v>
      </c>
      <c r="AQ1476" s="13" t="str">
        <f t="shared" si="116"/>
        <v>Soort vermissingKind</v>
      </c>
    </row>
    <row r="1477" spans="1:43" x14ac:dyDescent="0.25">
      <c r="A1477" s="15" t="s">
        <v>5591</v>
      </c>
      <c r="B1477" s="15" t="s">
        <v>1608</v>
      </c>
      <c r="C1477" s="15">
        <v>6</v>
      </c>
      <c r="D1477" s="15" t="s">
        <v>5364</v>
      </c>
      <c r="E1477" s="94">
        <v>200000428</v>
      </c>
      <c r="F1477" s="15">
        <v>200005137</v>
      </c>
      <c r="G1477" s="15" t="s">
        <v>5592</v>
      </c>
      <c r="H1477" s="15" t="s">
        <v>5592</v>
      </c>
      <c r="I1477" s="15" t="s">
        <v>5592</v>
      </c>
      <c r="J1477" s="15"/>
      <c r="K1477" s="15"/>
      <c r="L1477" s="15"/>
      <c r="M1477" s="15" t="s">
        <v>5603</v>
      </c>
      <c r="N1477" s="15" t="s">
        <v>5603</v>
      </c>
      <c r="O1477" s="15" t="s">
        <v>5603</v>
      </c>
      <c r="P1477" s="15"/>
      <c r="Q1477" s="15"/>
      <c r="R1477" s="15"/>
      <c r="S1477" s="15" t="s">
        <v>1575</v>
      </c>
      <c r="T1477" s="38">
        <v>12</v>
      </c>
      <c r="U1477" s="95"/>
      <c r="V1477" s="95"/>
      <c r="W1477" s="95"/>
      <c r="X1477" s="95"/>
      <c r="Y1477" s="95"/>
      <c r="Z1477" s="15"/>
      <c r="AA1477" s="15"/>
      <c r="AB1477" s="39">
        <f t="shared" si="117"/>
        <v>16</v>
      </c>
      <c r="AC1477" s="39">
        <f t="shared" si="118"/>
        <v>3</v>
      </c>
      <c r="AD1477" s="96" t="s">
        <v>5604</v>
      </c>
      <c r="AE1477" s="15" t="str">
        <f t="shared" si="115"/>
        <v/>
      </c>
      <c r="AF1477" s="39"/>
      <c r="AG1477" s="39" t="s">
        <v>1560</v>
      </c>
      <c r="AH1477" s="39" t="s">
        <v>1561</v>
      </c>
      <c r="AI1477" s="39" t="s">
        <v>1561</v>
      </c>
      <c r="AJ1477" s="39" t="s">
        <v>1561</v>
      </c>
      <c r="AK1477" s="39" t="s">
        <v>1561</v>
      </c>
      <c r="AL1477" s="15"/>
      <c r="AM1477" s="15"/>
      <c r="AN1477" s="15"/>
      <c r="AO1477" s="39"/>
      <c r="AP1477" s="89">
        <f t="shared" si="119"/>
        <v>0</v>
      </c>
      <c r="AQ1477" s="13" t="str">
        <f t="shared" si="116"/>
        <v>Soort vermissingMan</v>
      </c>
    </row>
    <row r="1478" spans="1:43" x14ac:dyDescent="0.25">
      <c r="A1478" s="15" t="s">
        <v>5591</v>
      </c>
      <c r="B1478" s="15" t="s">
        <v>1608</v>
      </c>
      <c r="C1478" s="15">
        <v>7</v>
      </c>
      <c r="D1478" s="15" t="s">
        <v>5358</v>
      </c>
      <c r="E1478" s="94">
        <v>200000428</v>
      </c>
      <c r="F1478" s="15">
        <v>200005140</v>
      </c>
      <c r="G1478" s="15" t="s">
        <v>5592</v>
      </c>
      <c r="H1478" s="15" t="s">
        <v>5592</v>
      </c>
      <c r="I1478" s="15" t="s">
        <v>5592</v>
      </c>
      <c r="J1478" s="15"/>
      <c r="K1478" s="15"/>
      <c r="L1478" s="15"/>
      <c r="M1478" s="15" t="s">
        <v>5605</v>
      </c>
      <c r="N1478" s="15" t="s">
        <v>5605</v>
      </c>
      <c r="O1478" s="15" t="s">
        <v>5605</v>
      </c>
      <c r="P1478" s="15"/>
      <c r="Q1478" s="15"/>
      <c r="R1478" s="15"/>
      <c r="S1478" s="15" t="s">
        <v>1575</v>
      </c>
      <c r="T1478" s="38">
        <v>12</v>
      </c>
      <c r="U1478" s="95"/>
      <c r="V1478" s="95"/>
      <c r="W1478" s="95"/>
      <c r="X1478" s="95"/>
      <c r="Y1478" s="95"/>
      <c r="Z1478" s="15"/>
      <c r="AA1478" s="15"/>
      <c r="AB1478" s="39">
        <f t="shared" si="117"/>
        <v>16</v>
      </c>
      <c r="AC1478" s="39">
        <f t="shared" si="118"/>
        <v>6</v>
      </c>
      <c r="AD1478" s="96" t="s">
        <v>5606</v>
      </c>
      <c r="AE1478" s="15" t="str">
        <f t="shared" si="115"/>
        <v/>
      </c>
      <c r="AF1478" s="39"/>
      <c r="AG1478" s="39" t="s">
        <v>1560</v>
      </c>
      <c r="AH1478" s="39" t="s">
        <v>1561</v>
      </c>
      <c r="AI1478" s="39" t="s">
        <v>1561</v>
      </c>
      <c r="AJ1478" s="39" t="s">
        <v>1561</v>
      </c>
      <c r="AK1478" s="39" t="s">
        <v>1561</v>
      </c>
      <c r="AL1478" s="15"/>
      <c r="AM1478" s="15"/>
      <c r="AN1478" s="15"/>
      <c r="AO1478" s="39"/>
      <c r="AP1478" s="89">
        <f t="shared" si="119"/>
        <v>0</v>
      </c>
      <c r="AQ1478" s="13" t="str">
        <f t="shared" si="116"/>
        <v>Soort vermissingMeisje</v>
      </c>
    </row>
    <row r="1479" spans="1:43" x14ac:dyDescent="0.25">
      <c r="A1479" s="15" t="s">
        <v>5591</v>
      </c>
      <c r="B1479" s="15" t="s">
        <v>1608</v>
      </c>
      <c r="C1479" s="15">
        <v>8</v>
      </c>
      <c r="D1479" s="15" t="s">
        <v>5607</v>
      </c>
      <c r="E1479" s="94">
        <v>200000428</v>
      </c>
      <c r="F1479" s="15">
        <v>200040175</v>
      </c>
      <c r="G1479" s="15" t="s">
        <v>5592</v>
      </c>
      <c r="H1479" s="15" t="s">
        <v>5592</v>
      </c>
      <c r="I1479" s="15" t="s">
        <v>5592</v>
      </c>
      <c r="J1479" s="15"/>
      <c r="K1479" s="15"/>
      <c r="L1479" s="15"/>
      <c r="M1479" s="15" t="s">
        <v>12039</v>
      </c>
      <c r="N1479" s="15" t="s">
        <v>12039</v>
      </c>
      <c r="O1479" s="15" t="s">
        <v>12039</v>
      </c>
      <c r="P1479" s="15"/>
      <c r="Q1479" s="15"/>
      <c r="R1479" s="15"/>
      <c r="S1479" s="15" t="s">
        <v>1575</v>
      </c>
      <c r="T1479" s="38">
        <v>12</v>
      </c>
      <c r="U1479" s="95"/>
      <c r="V1479" s="95"/>
      <c r="W1479" s="95"/>
      <c r="X1479" s="95"/>
      <c r="Y1479" s="95"/>
      <c r="Z1479" s="15"/>
      <c r="AA1479" s="15"/>
      <c r="AB1479" s="39">
        <f t="shared" si="117"/>
        <v>16</v>
      </c>
      <c r="AC1479" s="39">
        <f t="shared" si="118"/>
        <v>6</v>
      </c>
      <c r="AD1479" s="96" t="s">
        <v>5608</v>
      </c>
      <c r="AE1479" s="15" t="str">
        <f t="shared" si="115"/>
        <v/>
      </c>
      <c r="AF1479" s="39"/>
      <c r="AG1479" s="39" t="s">
        <v>1560</v>
      </c>
      <c r="AH1479" s="39" t="s">
        <v>1561</v>
      </c>
      <c r="AI1479" s="39" t="s">
        <v>1561</v>
      </c>
      <c r="AJ1479" s="39" t="s">
        <v>1561</v>
      </c>
      <c r="AK1479" s="39" t="s">
        <v>1561</v>
      </c>
      <c r="AL1479" s="15"/>
      <c r="AM1479" s="15"/>
      <c r="AN1479" s="15"/>
      <c r="AO1479" s="39"/>
      <c r="AP1479" s="89">
        <f t="shared" si="119"/>
        <v>0</v>
      </c>
      <c r="AQ1479" s="13" t="str">
        <f t="shared" si="116"/>
        <v>Soort vermissingUrgent</v>
      </c>
    </row>
    <row r="1480" spans="1:43" x14ac:dyDescent="0.25">
      <c r="A1480" s="15" t="s">
        <v>5591</v>
      </c>
      <c r="B1480" s="15" t="s">
        <v>1608</v>
      </c>
      <c r="C1480" s="15">
        <v>9</v>
      </c>
      <c r="D1480" s="15" t="s">
        <v>5361</v>
      </c>
      <c r="E1480" s="94">
        <v>200000428</v>
      </c>
      <c r="F1480" s="15">
        <v>200001526</v>
      </c>
      <c r="G1480" s="15" t="s">
        <v>5592</v>
      </c>
      <c r="H1480" s="15" t="s">
        <v>5592</v>
      </c>
      <c r="I1480" s="15" t="s">
        <v>5592</v>
      </c>
      <c r="J1480" s="15"/>
      <c r="K1480" s="15"/>
      <c r="L1480" s="15"/>
      <c r="M1480" s="15" t="s">
        <v>5609</v>
      </c>
      <c r="N1480" s="15" t="s">
        <v>5609</v>
      </c>
      <c r="O1480" s="15" t="s">
        <v>5609</v>
      </c>
      <c r="P1480" s="15"/>
      <c r="Q1480" s="15"/>
      <c r="R1480" s="15"/>
      <c r="S1480" s="15" t="s">
        <v>1575</v>
      </c>
      <c r="T1480" s="38">
        <v>12</v>
      </c>
      <c r="U1480" s="95"/>
      <c r="V1480" s="95"/>
      <c r="W1480" s="95"/>
      <c r="X1480" s="95"/>
      <c r="Y1480" s="95"/>
      <c r="Z1480" s="15"/>
      <c r="AA1480" s="15"/>
      <c r="AB1480" s="39">
        <f t="shared" si="117"/>
        <v>16</v>
      </c>
      <c r="AC1480" s="39">
        <f t="shared" si="118"/>
        <v>10</v>
      </c>
      <c r="AD1480" s="96" t="s">
        <v>5610</v>
      </c>
      <c r="AE1480" s="15" t="str">
        <f t="shared" si="115"/>
        <v/>
      </c>
      <c r="AF1480" s="39"/>
      <c r="AG1480" s="39" t="s">
        <v>1560</v>
      </c>
      <c r="AH1480" s="39" t="s">
        <v>1561</v>
      </c>
      <c r="AI1480" s="39" t="s">
        <v>1561</v>
      </c>
      <c r="AJ1480" s="39" t="s">
        <v>1561</v>
      </c>
      <c r="AK1480" s="39" t="s">
        <v>1561</v>
      </c>
      <c r="AL1480" s="15"/>
      <c r="AM1480" s="15"/>
      <c r="AN1480" s="15"/>
      <c r="AO1480" s="39"/>
      <c r="AP1480" s="89">
        <f t="shared" si="119"/>
        <v>0</v>
      </c>
      <c r="AQ1480" s="13" t="str">
        <f t="shared" si="116"/>
        <v>Soort vermissingVolwassene</v>
      </c>
    </row>
    <row r="1481" spans="1:43" x14ac:dyDescent="0.25">
      <c r="A1481" s="15" t="s">
        <v>5591</v>
      </c>
      <c r="B1481" s="15" t="s">
        <v>1608</v>
      </c>
      <c r="C1481" s="15">
        <v>10</v>
      </c>
      <c r="D1481" s="15" t="s">
        <v>5367</v>
      </c>
      <c r="E1481" s="94">
        <v>200000428</v>
      </c>
      <c r="F1481" s="15">
        <v>200000586</v>
      </c>
      <c r="G1481" s="15" t="s">
        <v>5592</v>
      </c>
      <c r="H1481" s="15" t="s">
        <v>5592</v>
      </c>
      <c r="I1481" s="15" t="s">
        <v>5592</v>
      </c>
      <c r="J1481" s="15"/>
      <c r="K1481" s="15"/>
      <c r="L1481" s="15"/>
      <c r="M1481" s="15" t="s">
        <v>5611</v>
      </c>
      <c r="N1481" s="15" t="s">
        <v>5611</v>
      </c>
      <c r="O1481" s="15" t="s">
        <v>5611</v>
      </c>
      <c r="P1481" s="15"/>
      <c r="Q1481" s="15"/>
      <c r="R1481" s="15"/>
      <c r="S1481" s="15" t="s">
        <v>1575</v>
      </c>
      <c r="T1481" s="38">
        <v>12</v>
      </c>
      <c r="U1481" s="95"/>
      <c r="V1481" s="95"/>
      <c r="W1481" s="95"/>
      <c r="X1481" s="95"/>
      <c r="Y1481" s="95"/>
      <c r="Z1481" s="15"/>
      <c r="AA1481" s="15"/>
      <c r="AB1481" s="39">
        <f t="shared" si="117"/>
        <v>16</v>
      </c>
      <c r="AC1481" s="39">
        <f t="shared" si="118"/>
        <v>5</v>
      </c>
      <c r="AD1481" s="96" t="s">
        <v>5612</v>
      </c>
      <c r="AE1481" s="15" t="str">
        <f t="shared" si="115"/>
        <v/>
      </c>
      <c r="AF1481" s="39"/>
      <c r="AG1481" s="39" t="s">
        <v>1560</v>
      </c>
      <c r="AH1481" s="39" t="s">
        <v>1561</v>
      </c>
      <c r="AI1481" s="39" t="s">
        <v>1561</v>
      </c>
      <c r="AJ1481" s="39" t="s">
        <v>1561</v>
      </c>
      <c r="AK1481" s="39" t="s">
        <v>1561</v>
      </c>
      <c r="AL1481" s="15"/>
      <c r="AM1481" s="15"/>
      <c r="AN1481" s="15"/>
      <c r="AO1481" s="39"/>
      <c r="AP1481" s="89">
        <f t="shared" si="119"/>
        <v>0</v>
      </c>
      <c r="AQ1481" s="13" t="str">
        <f t="shared" si="116"/>
        <v>Soort vermissingVrouw</v>
      </c>
    </row>
    <row r="1482" spans="1:43" x14ac:dyDescent="0.25">
      <c r="A1482" s="15" t="s">
        <v>5613</v>
      </c>
      <c r="B1482" s="15" t="s">
        <v>1608</v>
      </c>
      <c r="C1482" s="15">
        <v>1</v>
      </c>
      <c r="D1482" s="15" t="s">
        <v>5614</v>
      </c>
      <c r="E1482" s="94">
        <v>200001386</v>
      </c>
      <c r="F1482" s="15">
        <v>200001607</v>
      </c>
      <c r="G1482" s="15" t="s">
        <v>5615</v>
      </c>
      <c r="H1482" s="15" t="s">
        <v>5615</v>
      </c>
      <c r="I1482" s="15" t="s">
        <v>5615</v>
      </c>
      <c r="J1482" s="15"/>
      <c r="K1482" s="15">
        <v>93</v>
      </c>
      <c r="L1482" s="15">
        <v>63</v>
      </c>
      <c r="M1482" s="15" t="s">
        <v>5616</v>
      </c>
      <c r="N1482" s="15" t="s">
        <v>5616</v>
      </c>
      <c r="O1482" s="15" t="s">
        <v>5616</v>
      </c>
      <c r="P1482" s="15"/>
      <c r="Q1482" s="15"/>
      <c r="R1482" s="15"/>
      <c r="S1482" s="15" t="s">
        <v>1675</v>
      </c>
      <c r="T1482" s="38">
        <v>5</v>
      </c>
      <c r="U1482" s="95"/>
      <c r="V1482" s="95"/>
      <c r="W1482" s="95"/>
      <c r="X1482" s="95"/>
      <c r="Y1482" s="95"/>
      <c r="Z1482" s="15"/>
      <c r="AA1482" s="15"/>
      <c r="AB1482" s="39">
        <f t="shared" si="117"/>
        <v>14</v>
      </c>
      <c r="AC1482" s="39">
        <f t="shared" si="118"/>
        <v>9</v>
      </c>
      <c r="AD1482" s="96" t="s">
        <v>5617</v>
      </c>
      <c r="AE1482" s="15" t="str">
        <f t="shared" si="115"/>
        <v>(Aanhanger)</v>
      </c>
      <c r="AF1482" s="39"/>
      <c r="AG1482" s="39" t="s">
        <v>1560</v>
      </c>
      <c r="AH1482" s="39" t="s">
        <v>1561</v>
      </c>
      <c r="AI1482" s="39" t="s">
        <v>1561</v>
      </c>
      <c r="AJ1482" s="39" t="s">
        <v>1613</v>
      </c>
      <c r="AK1482" s="39" t="s">
        <v>1613</v>
      </c>
      <c r="AL1482" s="15"/>
      <c r="AM1482" s="15" t="s">
        <v>5614</v>
      </c>
      <c r="AN1482" s="15"/>
      <c r="AO1482" s="39"/>
      <c r="AP1482" s="89">
        <f t="shared" si="119"/>
        <v>9</v>
      </c>
      <c r="AQ1482" s="13" t="str">
        <f t="shared" si="116"/>
        <v>Soort voertuigAanhanger</v>
      </c>
    </row>
    <row r="1483" spans="1:43" x14ac:dyDescent="0.25">
      <c r="A1483" s="15" t="s">
        <v>5613</v>
      </c>
      <c r="B1483" s="15" t="s">
        <v>1608</v>
      </c>
      <c r="C1483" s="15">
        <v>2</v>
      </c>
      <c r="D1483" s="15" t="s">
        <v>5618</v>
      </c>
      <c r="E1483" s="94">
        <v>200001386</v>
      </c>
      <c r="F1483" s="15">
        <v>200032898</v>
      </c>
      <c r="G1483" s="15" t="s">
        <v>5615</v>
      </c>
      <c r="H1483" s="15" t="s">
        <v>5615</v>
      </c>
      <c r="I1483" s="15" t="s">
        <v>5615</v>
      </c>
      <c r="J1483" s="15"/>
      <c r="K1483" s="15">
        <v>93</v>
      </c>
      <c r="L1483" s="15">
        <v>63</v>
      </c>
      <c r="M1483" s="15" t="s">
        <v>5619</v>
      </c>
      <c r="N1483" s="15" t="s">
        <v>5619</v>
      </c>
      <c r="O1483" s="15" t="s">
        <v>5619</v>
      </c>
      <c r="P1483" s="15"/>
      <c r="Q1483" s="15"/>
      <c r="R1483" s="15"/>
      <c r="S1483" s="15" t="s">
        <v>1675</v>
      </c>
      <c r="T1483" s="38">
        <v>5</v>
      </c>
      <c r="U1483" s="95"/>
      <c r="V1483" s="95"/>
      <c r="W1483" s="95"/>
      <c r="X1483" s="95"/>
      <c r="Y1483" s="95"/>
      <c r="Z1483" s="15"/>
      <c r="AA1483" s="15"/>
      <c r="AB1483" s="39">
        <f t="shared" si="117"/>
        <v>14</v>
      </c>
      <c r="AC1483" s="39">
        <f t="shared" si="118"/>
        <v>9</v>
      </c>
      <c r="AD1483" s="96" t="s">
        <v>5620</v>
      </c>
      <c r="AE1483" s="15" t="str">
        <f t="shared" si="115"/>
        <v>(Bestelbus)</v>
      </c>
      <c r="AF1483" s="39"/>
      <c r="AG1483" s="39" t="s">
        <v>1560</v>
      </c>
      <c r="AH1483" s="39" t="s">
        <v>1561</v>
      </c>
      <c r="AI1483" s="39" t="s">
        <v>1561</v>
      </c>
      <c r="AJ1483" s="39" t="s">
        <v>1613</v>
      </c>
      <c r="AK1483" s="39" t="s">
        <v>1613</v>
      </c>
      <c r="AL1483" s="15"/>
      <c r="AM1483" s="15" t="s">
        <v>5618</v>
      </c>
      <c r="AN1483" s="15"/>
      <c r="AO1483" s="39"/>
      <c r="AP1483" s="89">
        <f t="shared" si="119"/>
        <v>9</v>
      </c>
      <c r="AQ1483" s="13" t="str">
        <f t="shared" si="116"/>
        <v>Soort voertuigBestelbus</v>
      </c>
    </row>
    <row r="1484" spans="1:43" x14ac:dyDescent="0.25">
      <c r="A1484" s="15" t="s">
        <v>5613</v>
      </c>
      <c r="B1484" s="15" t="s">
        <v>1608</v>
      </c>
      <c r="C1484" s="15">
        <v>3</v>
      </c>
      <c r="D1484" s="15" t="s">
        <v>4434</v>
      </c>
      <c r="E1484" s="94">
        <v>200001386</v>
      </c>
      <c r="F1484" s="15">
        <v>200001608</v>
      </c>
      <c r="G1484" s="15" t="s">
        <v>5615</v>
      </c>
      <c r="H1484" s="15" t="s">
        <v>5615</v>
      </c>
      <c r="I1484" s="15" t="s">
        <v>5615</v>
      </c>
      <c r="J1484" s="15"/>
      <c r="K1484" s="15">
        <v>93</v>
      </c>
      <c r="L1484" s="15">
        <v>63</v>
      </c>
      <c r="M1484" s="15" t="s">
        <v>5621</v>
      </c>
      <c r="N1484" s="15" t="s">
        <v>5621</v>
      </c>
      <c r="O1484" s="15" t="s">
        <v>5621</v>
      </c>
      <c r="P1484" s="15"/>
      <c r="Q1484" s="15"/>
      <c r="R1484" s="15"/>
      <c r="S1484" s="15" t="s">
        <v>1675</v>
      </c>
      <c r="T1484" s="38">
        <v>5</v>
      </c>
      <c r="U1484" s="95"/>
      <c r="V1484" s="95"/>
      <c r="W1484" s="95"/>
      <c r="X1484" s="95"/>
      <c r="Y1484" s="95"/>
      <c r="Z1484" s="15"/>
      <c r="AA1484" s="15"/>
      <c r="AB1484" s="39">
        <f t="shared" si="117"/>
        <v>14</v>
      </c>
      <c r="AC1484" s="39">
        <f t="shared" si="118"/>
        <v>9</v>
      </c>
      <c r="AD1484" s="96" t="s">
        <v>5622</v>
      </c>
      <c r="AE1484" s="15" t="str">
        <f t="shared" si="115"/>
        <v>(Bromfiets)</v>
      </c>
      <c r="AF1484" s="39"/>
      <c r="AG1484" s="39" t="s">
        <v>1560</v>
      </c>
      <c r="AH1484" s="39" t="s">
        <v>1561</v>
      </c>
      <c r="AI1484" s="39" t="s">
        <v>1561</v>
      </c>
      <c r="AJ1484" s="39" t="s">
        <v>1613</v>
      </c>
      <c r="AK1484" s="39" t="s">
        <v>1613</v>
      </c>
      <c r="AL1484" s="15"/>
      <c r="AM1484" s="15" t="s">
        <v>4434</v>
      </c>
      <c r="AN1484" s="15"/>
      <c r="AO1484" s="39"/>
      <c r="AP1484" s="89">
        <f t="shared" si="119"/>
        <v>9</v>
      </c>
      <c r="AQ1484" s="13" t="str">
        <f t="shared" si="116"/>
        <v>Soort voertuigBromfiets</v>
      </c>
    </row>
    <row r="1485" spans="1:43" x14ac:dyDescent="0.25">
      <c r="A1485" s="15" t="s">
        <v>5613</v>
      </c>
      <c r="B1485" s="15" t="s">
        <v>1608</v>
      </c>
      <c r="C1485" s="15">
        <v>4</v>
      </c>
      <c r="D1485" s="15" t="s">
        <v>5623</v>
      </c>
      <c r="E1485" s="94">
        <v>200001386</v>
      </c>
      <c r="F1485" s="15">
        <v>200001609</v>
      </c>
      <c r="G1485" s="15" t="s">
        <v>5615</v>
      </c>
      <c r="H1485" s="15" t="s">
        <v>5615</v>
      </c>
      <c r="I1485" s="15" t="s">
        <v>5615</v>
      </c>
      <c r="J1485" s="15"/>
      <c r="K1485" s="15">
        <v>93</v>
      </c>
      <c r="L1485" s="15">
        <v>63</v>
      </c>
      <c r="M1485" s="15" t="s">
        <v>5624</v>
      </c>
      <c r="N1485" s="15" t="s">
        <v>5624</v>
      </c>
      <c r="O1485" s="15" t="s">
        <v>5624</v>
      </c>
      <c r="P1485" s="15"/>
      <c r="Q1485" s="15"/>
      <c r="R1485" s="15"/>
      <c r="S1485" s="15" t="s">
        <v>1675</v>
      </c>
      <c r="T1485" s="38">
        <v>5</v>
      </c>
      <c r="U1485" s="95"/>
      <c r="V1485" s="95"/>
      <c r="W1485" s="95"/>
      <c r="X1485" s="95"/>
      <c r="Y1485" s="95"/>
      <c r="Z1485" s="15"/>
      <c r="AA1485" s="15"/>
      <c r="AB1485" s="39">
        <f t="shared" si="117"/>
        <v>14</v>
      </c>
      <c r="AC1485" s="39">
        <f t="shared" si="118"/>
        <v>10</v>
      </c>
      <c r="AD1485" s="96" t="s">
        <v>5625</v>
      </c>
      <c r="AE1485" s="15" t="str">
        <f t="shared" si="115"/>
        <v>(Brommobiel)</v>
      </c>
      <c r="AF1485" s="39"/>
      <c r="AG1485" s="39" t="s">
        <v>1560</v>
      </c>
      <c r="AH1485" s="39" t="s">
        <v>1561</v>
      </c>
      <c r="AI1485" s="39" t="s">
        <v>1561</v>
      </c>
      <c r="AJ1485" s="39" t="s">
        <v>1613</v>
      </c>
      <c r="AK1485" s="39" t="s">
        <v>1613</v>
      </c>
      <c r="AL1485" s="15"/>
      <c r="AM1485" s="15" t="s">
        <v>5623</v>
      </c>
      <c r="AN1485" s="15"/>
      <c r="AO1485" s="39"/>
      <c r="AP1485" s="89">
        <f t="shared" si="119"/>
        <v>10</v>
      </c>
      <c r="AQ1485" s="13" t="str">
        <f t="shared" si="116"/>
        <v>Soort voertuigBrommobiel</v>
      </c>
    </row>
    <row r="1486" spans="1:43" x14ac:dyDescent="0.25">
      <c r="A1486" s="15" t="s">
        <v>5613</v>
      </c>
      <c r="B1486" s="15" t="s">
        <v>1608</v>
      </c>
      <c r="C1486" s="15">
        <v>5</v>
      </c>
      <c r="D1486" s="15" t="s">
        <v>4417</v>
      </c>
      <c r="E1486" s="94">
        <v>200001386</v>
      </c>
      <c r="F1486" s="15">
        <v>200001610</v>
      </c>
      <c r="G1486" s="15" t="s">
        <v>5615</v>
      </c>
      <c r="H1486" s="15" t="s">
        <v>5615</v>
      </c>
      <c r="I1486" s="15" t="s">
        <v>5615</v>
      </c>
      <c r="J1486" s="15"/>
      <c r="K1486" s="15">
        <v>93</v>
      </c>
      <c r="L1486" s="15">
        <v>63</v>
      </c>
      <c r="M1486" s="15" t="s">
        <v>5626</v>
      </c>
      <c r="N1486" s="15" t="s">
        <v>5626</v>
      </c>
      <c r="O1486" s="15" t="s">
        <v>5626</v>
      </c>
      <c r="P1486" s="15"/>
      <c r="Q1486" s="15"/>
      <c r="R1486" s="15"/>
      <c r="S1486" s="15" t="s">
        <v>1675</v>
      </c>
      <c r="T1486" s="38">
        <v>5</v>
      </c>
      <c r="U1486" s="95"/>
      <c r="V1486" s="95"/>
      <c r="W1486" s="95"/>
      <c r="X1486" s="95"/>
      <c r="Y1486" s="95"/>
      <c r="Z1486" s="15"/>
      <c r="AA1486" s="15"/>
      <c r="AB1486" s="39">
        <f t="shared" si="117"/>
        <v>14</v>
      </c>
      <c r="AC1486" s="39">
        <f t="shared" si="118"/>
        <v>3</v>
      </c>
      <c r="AD1486" s="96" t="s">
        <v>5627</v>
      </c>
      <c r="AE1486" s="15" t="str">
        <f t="shared" ref="AE1486:AE1549" si="120">IF(CONCATENATE(IF(AI1486="Ja",IF(AL1486&gt;0,AL1486,A1486),""),IF(OR(IF(AK1486="Ja",IF(AM1486&gt;0,AM1486,D1486),"")="",IF(AI1486="Ja",IF(AL1486&gt;0,AL1486,A1486),"")=""),"",": "),IF(AK1486="Ja",IF(AM1486&gt;0,AM1486,D1486),""))="","",CONCATENATE("(",CONCATENATE(IF(AI1486="Ja",IF(AL1486&gt;0,AL1486,A1486),""),IF(OR(IF(AK1486="Ja",IF(AM1486&gt;0,AM1486,D1486),"")="",IF(AI1486="Ja",IF(AL1486&gt;0,AL1486,A1486),"")=""),"",": "),IF(AK1486="Ja",IF(AM1486&gt;0,AM1486,D1486),"")),")"))</f>
        <v>(Bus)</v>
      </c>
      <c r="AF1486" s="39"/>
      <c r="AG1486" s="39" t="s">
        <v>1560</v>
      </c>
      <c r="AH1486" s="39" t="s">
        <v>1561</v>
      </c>
      <c r="AI1486" s="39" t="s">
        <v>1561</v>
      </c>
      <c r="AJ1486" s="39" t="s">
        <v>1613</v>
      </c>
      <c r="AK1486" s="39" t="s">
        <v>1613</v>
      </c>
      <c r="AL1486" s="15"/>
      <c r="AM1486" s="15" t="s">
        <v>4417</v>
      </c>
      <c r="AN1486" s="15"/>
      <c r="AO1486" s="39"/>
      <c r="AP1486" s="89">
        <f t="shared" si="119"/>
        <v>3</v>
      </c>
      <c r="AQ1486" s="13" t="str">
        <f t="shared" ref="AQ1486:AQ1549" si="121">CONCATENATE(A1486,D1486)</f>
        <v>Soort voertuigBus</v>
      </c>
    </row>
    <row r="1487" spans="1:43" x14ac:dyDescent="0.25">
      <c r="A1487" s="15" t="s">
        <v>5613</v>
      </c>
      <c r="B1487" s="15" t="s">
        <v>1608</v>
      </c>
      <c r="C1487" s="15">
        <v>6</v>
      </c>
      <c r="D1487" s="15" t="s">
        <v>5628</v>
      </c>
      <c r="E1487" s="94">
        <v>200001386</v>
      </c>
      <c r="F1487" s="15">
        <v>200001611</v>
      </c>
      <c r="G1487" s="15" t="s">
        <v>5615</v>
      </c>
      <c r="H1487" s="15" t="s">
        <v>5615</v>
      </c>
      <c r="I1487" s="15" t="s">
        <v>5615</v>
      </c>
      <c r="J1487" s="15"/>
      <c r="K1487" s="15">
        <v>93</v>
      </c>
      <c r="L1487" s="15">
        <v>63</v>
      </c>
      <c r="M1487" s="15" t="s">
        <v>5629</v>
      </c>
      <c r="N1487" s="15" t="s">
        <v>5629</v>
      </c>
      <c r="O1487" s="15" t="s">
        <v>5629</v>
      </c>
      <c r="P1487" s="15"/>
      <c r="Q1487" s="15"/>
      <c r="R1487" s="15"/>
      <c r="S1487" s="15" t="s">
        <v>1675</v>
      </c>
      <c r="T1487" s="38">
        <v>5</v>
      </c>
      <c r="U1487" s="95"/>
      <c r="V1487" s="95"/>
      <c r="W1487" s="95"/>
      <c r="X1487" s="95"/>
      <c r="Y1487" s="95"/>
      <c r="Z1487" s="15"/>
      <c r="AA1487" s="15"/>
      <c r="AB1487" s="39">
        <f t="shared" si="117"/>
        <v>14</v>
      </c>
      <c r="AC1487" s="39">
        <f t="shared" si="118"/>
        <v>6</v>
      </c>
      <c r="AD1487" s="96" t="s">
        <v>5630</v>
      </c>
      <c r="AE1487" s="15" t="str">
        <f t="shared" si="120"/>
        <v>(Camper)</v>
      </c>
      <c r="AF1487" s="39"/>
      <c r="AG1487" s="39" t="s">
        <v>1560</v>
      </c>
      <c r="AH1487" s="39" t="s">
        <v>1561</v>
      </c>
      <c r="AI1487" s="39" t="s">
        <v>1561</v>
      </c>
      <c r="AJ1487" s="39" t="s">
        <v>1613</v>
      </c>
      <c r="AK1487" s="39" t="s">
        <v>1613</v>
      </c>
      <c r="AL1487" s="15"/>
      <c r="AM1487" s="15" t="s">
        <v>5628</v>
      </c>
      <c r="AN1487" s="15"/>
      <c r="AO1487" s="39"/>
      <c r="AP1487" s="89">
        <f t="shared" si="119"/>
        <v>6</v>
      </c>
      <c r="AQ1487" s="13" t="str">
        <f t="shared" si="121"/>
        <v>Soort voertuigCamper</v>
      </c>
    </row>
    <row r="1488" spans="1:43" x14ac:dyDescent="0.25">
      <c r="A1488" s="15" t="s">
        <v>5613</v>
      </c>
      <c r="B1488" s="15" t="s">
        <v>1608</v>
      </c>
      <c r="C1488" s="15">
        <v>7</v>
      </c>
      <c r="D1488" s="15" t="s">
        <v>5631</v>
      </c>
      <c r="E1488" s="94">
        <v>200001386</v>
      </c>
      <c r="F1488" s="15">
        <v>200001612</v>
      </c>
      <c r="G1488" s="15" t="s">
        <v>5615</v>
      </c>
      <c r="H1488" s="15" t="s">
        <v>5615</v>
      </c>
      <c r="I1488" s="15" t="s">
        <v>5615</v>
      </c>
      <c r="J1488" s="15"/>
      <c r="K1488" s="15">
        <v>93</v>
      </c>
      <c r="L1488" s="15">
        <v>63</v>
      </c>
      <c r="M1488" s="15" t="s">
        <v>5632</v>
      </c>
      <c r="N1488" s="15" t="s">
        <v>5632</v>
      </c>
      <c r="O1488" s="15" t="s">
        <v>5632</v>
      </c>
      <c r="P1488" s="15"/>
      <c r="Q1488" s="15"/>
      <c r="R1488" s="15"/>
      <c r="S1488" s="15" t="s">
        <v>1675</v>
      </c>
      <c r="T1488" s="38">
        <v>5</v>
      </c>
      <c r="U1488" s="95"/>
      <c r="V1488" s="95"/>
      <c r="W1488" s="95"/>
      <c r="X1488" s="95"/>
      <c r="Y1488" s="95"/>
      <c r="Z1488" s="15"/>
      <c r="AA1488" s="15"/>
      <c r="AB1488" s="39">
        <f t="shared" si="117"/>
        <v>14</v>
      </c>
      <c r="AC1488" s="39">
        <f t="shared" si="118"/>
        <v>7</v>
      </c>
      <c r="AD1488" s="96" t="s">
        <v>5633</v>
      </c>
      <c r="AE1488" s="15" t="str">
        <f t="shared" si="120"/>
        <v>(Caravan)</v>
      </c>
      <c r="AF1488" s="39"/>
      <c r="AG1488" s="39" t="s">
        <v>1560</v>
      </c>
      <c r="AH1488" s="39" t="s">
        <v>1561</v>
      </c>
      <c r="AI1488" s="39" t="s">
        <v>1561</v>
      </c>
      <c r="AJ1488" s="39" t="s">
        <v>1613</v>
      </c>
      <c r="AK1488" s="39" t="s">
        <v>1613</v>
      </c>
      <c r="AL1488" s="15"/>
      <c r="AM1488" s="15" t="s">
        <v>5631</v>
      </c>
      <c r="AN1488" s="15"/>
      <c r="AO1488" s="39"/>
      <c r="AP1488" s="89">
        <f t="shared" si="119"/>
        <v>7</v>
      </c>
      <c r="AQ1488" s="13" t="str">
        <f t="shared" si="121"/>
        <v>Soort voertuigCaravan</v>
      </c>
    </row>
    <row r="1489" spans="1:43" x14ac:dyDescent="0.25">
      <c r="A1489" s="15" t="s">
        <v>5613</v>
      </c>
      <c r="B1489" s="15" t="s">
        <v>1608</v>
      </c>
      <c r="C1489" s="15">
        <v>8</v>
      </c>
      <c r="D1489" s="15" t="s">
        <v>5634</v>
      </c>
      <c r="E1489" s="94">
        <v>200001386</v>
      </c>
      <c r="F1489" s="15">
        <v>200005087</v>
      </c>
      <c r="G1489" s="15" t="s">
        <v>5615</v>
      </c>
      <c r="H1489" s="15" t="s">
        <v>5615</v>
      </c>
      <c r="I1489" s="15" t="s">
        <v>5615</v>
      </c>
      <c r="J1489" s="15"/>
      <c r="K1489" s="15">
        <v>93</v>
      </c>
      <c r="L1489" s="15">
        <v>63</v>
      </c>
      <c r="M1489" s="15" t="s">
        <v>5635</v>
      </c>
      <c r="N1489" s="15" t="s">
        <v>5635</v>
      </c>
      <c r="O1489" s="15" t="s">
        <v>5635</v>
      </c>
      <c r="P1489" s="15"/>
      <c r="Q1489" s="15"/>
      <c r="R1489" s="15"/>
      <c r="S1489" s="15" t="s">
        <v>1675</v>
      </c>
      <c r="T1489" s="38">
        <v>5</v>
      </c>
      <c r="U1489" s="95"/>
      <c r="V1489" s="95"/>
      <c r="W1489" s="95"/>
      <c r="X1489" s="95"/>
      <c r="Y1489" s="95"/>
      <c r="Z1489" s="15"/>
      <c r="AA1489" s="15"/>
      <c r="AB1489" s="39">
        <f t="shared" si="117"/>
        <v>14</v>
      </c>
      <c r="AC1489" s="39">
        <f t="shared" si="118"/>
        <v>14</v>
      </c>
      <c r="AD1489" s="96" t="s">
        <v>5636</v>
      </c>
      <c r="AE1489" s="15" t="str">
        <f t="shared" si="120"/>
        <v/>
      </c>
      <c r="AF1489" s="39"/>
      <c r="AG1489" s="39" t="s">
        <v>1560</v>
      </c>
      <c r="AH1489" s="39" t="s">
        <v>1561</v>
      </c>
      <c r="AI1489" s="39" t="s">
        <v>1561</v>
      </c>
      <c r="AJ1489" s="39" t="s">
        <v>1613</v>
      </c>
      <c r="AK1489" s="39" t="s">
        <v>1561</v>
      </c>
      <c r="AL1489" s="15"/>
      <c r="AM1489" s="15"/>
      <c r="AN1489" s="15"/>
      <c r="AO1489" s="39"/>
      <c r="AP1489" s="89">
        <f t="shared" si="119"/>
        <v>0</v>
      </c>
      <c r="AQ1489" s="13" t="str">
        <f t="shared" si="121"/>
        <v>Soort voertuigDienstvoertuig</v>
      </c>
    </row>
    <row r="1490" spans="1:43" x14ac:dyDescent="0.25">
      <c r="A1490" s="15" t="s">
        <v>5613</v>
      </c>
      <c r="B1490" s="15" t="s">
        <v>1608</v>
      </c>
      <c r="C1490" s="15">
        <v>9</v>
      </c>
      <c r="D1490" s="15" t="s">
        <v>4420</v>
      </c>
      <c r="E1490" s="94">
        <v>200001386</v>
      </c>
      <c r="F1490" s="15">
        <v>200001613</v>
      </c>
      <c r="G1490" s="15" t="s">
        <v>5615</v>
      </c>
      <c r="H1490" s="15" t="s">
        <v>5615</v>
      </c>
      <c r="I1490" s="15" t="s">
        <v>5615</v>
      </c>
      <c r="J1490" s="15"/>
      <c r="K1490" s="15">
        <v>93</v>
      </c>
      <c r="L1490" s="15">
        <v>63</v>
      </c>
      <c r="M1490" s="15" t="s">
        <v>5637</v>
      </c>
      <c r="N1490" s="15" t="s">
        <v>5637</v>
      </c>
      <c r="O1490" s="15" t="s">
        <v>5637</v>
      </c>
      <c r="P1490" s="15"/>
      <c r="Q1490" s="15"/>
      <c r="R1490" s="15"/>
      <c r="S1490" s="15" t="s">
        <v>1675</v>
      </c>
      <c r="T1490" s="38">
        <v>5</v>
      </c>
      <c r="U1490" s="95"/>
      <c r="V1490" s="95"/>
      <c r="W1490" s="95"/>
      <c r="X1490" s="95"/>
      <c r="Y1490" s="95"/>
      <c r="Z1490" s="15"/>
      <c r="AA1490" s="15"/>
      <c r="AB1490" s="39">
        <f t="shared" si="117"/>
        <v>14</v>
      </c>
      <c r="AC1490" s="39">
        <f t="shared" si="118"/>
        <v>15</v>
      </c>
      <c r="AD1490" s="96" t="s">
        <v>5638</v>
      </c>
      <c r="AE1490" s="15" t="str">
        <f t="shared" si="120"/>
        <v>(Dubbeldekkerbus)</v>
      </c>
      <c r="AF1490" s="39"/>
      <c r="AG1490" s="39" t="s">
        <v>1560</v>
      </c>
      <c r="AH1490" s="39" t="s">
        <v>1561</v>
      </c>
      <c r="AI1490" s="39" t="s">
        <v>1561</v>
      </c>
      <c r="AJ1490" s="39" t="s">
        <v>1613</v>
      </c>
      <c r="AK1490" s="39" t="s">
        <v>1613</v>
      </c>
      <c r="AL1490" s="15"/>
      <c r="AM1490" s="15" t="s">
        <v>4420</v>
      </c>
      <c r="AN1490" s="15"/>
      <c r="AO1490" s="39"/>
      <c r="AP1490" s="89">
        <f t="shared" si="119"/>
        <v>15</v>
      </c>
      <c r="AQ1490" s="13" t="str">
        <f t="shared" si="121"/>
        <v>Soort voertuigDubbeldekkerbus</v>
      </c>
    </row>
    <row r="1491" spans="1:43" x14ac:dyDescent="0.25">
      <c r="A1491" s="15" t="s">
        <v>5613</v>
      </c>
      <c r="B1491" s="15" t="s">
        <v>1608</v>
      </c>
      <c r="C1491" s="15">
        <v>10</v>
      </c>
      <c r="D1491" s="15" t="s">
        <v>4437</v>
      </c>
      <c r="E1491" s="94">
        <v>200001386</v>
      </c>
      <c r="F1491" s="15">
        <v>200001614</v>
      </c>
      <c r="G1491" s="15" t="s">
        <v>5615</v>
      </c>
      <c r="H1491" s="15" t="s">
        <v>5615</v>
      </c>
      <c r="I1491" s="15" t="s">
        <v>5615</v>
      </c>
      <c r="J1491" s="15"/>
      <c r="K1491" s="15">
        <v>93</v>
      </c>
      <c r="L1491" s="15">
        <v>63</v>
      </c>
      <c r="M1491" s="15" t="s">
        <v>5639</v>
      </c>
      <c r="N1491" s="15" t="s">
        <v>5639</v>
      </c>
      <c r="O1491" s="15" t="s">
        <v>5639</v>
      </c>
      <c r="P1491" s="15"/>
      <c r="Q1491" s="15"/>
      <c r="R1491" s="15"/>
      <c r="S1491" s="15" t="s">
        <v>1675</v>
      </c>
      <c r="T1491" s="38">
        <v>5</v>
      </c>
      <c r="U1491" s="95"/>
      <c r="V1491" s="95"/>
      <c r="W1491" s="95"/>
      <c r="X1491" s="95"/>
      <c r="Y1491" s="95"/>
      <c r="Z1491" s="15"/>
      <c r="AA1491" s="15"/>
      <c r="AB1491" s="39">
        <f t="shared" si="117"/>
        <v>14</v>
      </c>
      <c r="AC1491" s="39">
        <f t="shared" si="118"/>
        <v>5</v>
      </c>
      <c r="AD1491" s="96" t="s">
        <v>5640</v>
      </c>
      <c r="AE1491" s="15" t="str">
        <f t="shared" si="120"/>
        <v>(Fiets)</v>
      </c>
      <c r="AF1491" s="39"/>
      <c r="AG1491" s="39" t="s">
        <v>1560</v>
      </c>
      <c r="AH1491" s="39" t="s">
        <v>1561</v>
      </c>
      <c r="AI1491" s="39" t="s">
        <v>1561</v>
      </c>
      <c r="AJ1491" s="39" t="s">
        <v>1613</v>
      </c>
      <c r="AK1491" s="39" t="s">
        <v>1613</v>
      </c>
      <c r="AL1491" s="15"/>
      <c r="AM1491" s="15" t="s">
        <v>4437</v>
      </c>
      <c r="AN1491" s="15"/>
      <c r="AO1491" s="39"/>
      <c r="AP1491" s="89">
        <f t="shared" si="119"/>
        <v>5</v>
      </c>
      <c r="AQ1491" s="13" t="str">
        <f t="shared" si="121"/>
        <v>Soort voertuigFiets</v>
      </c>
    </row>
    <row r="1492" spans="1:43" x14ac:dyDescent="0.25">
      <c r="A1492" s="15" t="s">
        <v>5613</v>
      </c>
      <c r="B1492" s="15" t="s">
        <v>1608</v>
      </c>
      <c r="C1492" s="15">
        <v>11</v>
      </c>
      <c r="D1492" s="15" t="s">
        <v>5641</v>
      </c>
      <c r="E1492" s="94">
        <v>200001386</v>
      </c>
      <c r="F1492" s="15">
        <v>200001615</v>
      </c>
      <c r="G1492" s="15" t="s">
        <v>5615</v>
      </c>
      <c r="H1492" s="15" t="s">
        <v>5615</v>
      </c>
      <c r="I1492" s="15" t="s">
        <v>5615</v>
      </c>
      <c r="J1492" s="15"/>
      <c r="K1492" s="15">
        <v>93</v>
      </c>
      <c r="L1492" s="15">
        <v>63</v>
      </c>
      <c r="M1492" s="15" t="s">
        <v>5642</v>
      </c>
      <c r="N1492" s="15" t="s">
        <v>5642</v>
      </c>
      <c r="O1492" s="15" t="s">
        <v>5642</v>
      </c>
      <c r="P1492" s="15"/>
      <c r="Q1492" s="15"/>
      <c r="R1492" s="15"/>
      <c r="S1492" s="15" t="s">
        <v>1675</v>
      </c>
      <c r="T1492" s="38">
        <v>5</v>
      </c>
      <c r="U1492" s="95"/>
      <c r="V1492" s="95"/>
      <c r="W1492" s="95"/>
      <c r="X1492" s="95"/>
      <c r="Y1492" s="95"/>
      <c r="Z1492" s="15"/>
      <c r="AA1492" s="15"/>
      <c r="AB1492" s="39">
        <f t="shared" si="117"/>
        <v>14</v>
      </c>
      <c r="AC1492" s="39">
        <f t="shared" si="118"/>
        <v>18</v>
      </c>
      <c r="AD1492" s="96" t="s">
        <v>5643</v>
      </c>
      <c r="AE1492" s="15" t="str">
        <f t="shared" si="120"/>
        <v>(Land-/bouwvoert)</v>
      </c>
      <c r="AF1492" s="39"/>
      <c r="AG1492" s="39" t="s">
        <v>1560</v>
      </c>
      <c r="AH1492" s="39" t="s">
        <v>1561</v>
      </c>
      <c r="AI1492" s="39" t="s">
        <v>1561</v>
      </c>
      <c r="AJ1492" s="39" t="s">
        <v>1613</v>
      </c>
      <c r="AK1492" s="39" t="s">
        <v>1613</v>
      </c>
      <c r="AL1492" s="15"/>
      <c r="AM1492" s="15" t="s">
        <v>5644</v>
      </c>
      <c r="AN1492" s="15"/>
      <c r="AO1492" s="39"/>
      <c r="AP1492" s="89">
        <f t="shared" si="119"/>
        <v>15</v>
      </c>
      <c r="AQ1492" s="13" t="str">
        <f t="shared" si="121"/>
        <v>Soort voertuigLand-/Bouwvoertuig</v>
      </c>
    </row>
    <row r="1493" spans="1:43" x14ac:dyDescent="0.25">
      <c r="A1493" s="15" t="s">
        <v>5613</v>
      </c>
      <c r="B1493" s="15" t="s">
        <v>1608</v>
      </c>
      <c r="C1493" s="15">
        <v>12</v>
      </c>
      <c r="D1493" s="15" t="s">
        <v>5076</v>
      </c>
      <c r="E1493" s="94">
        <v>200001386</v>
      </c>
      <c r="F1493" s="15">
        <v>200001616</v>
      </c>
      <c r="G1493" s="15" t="s">
        <v>5615</v>
      </c>
      <c r="H1493" s="15" t="s">
        <v>5615</v>
      </c>
      <c r="I1493" s="15" t="s">
        <v>5615</v>
      </c>
      <c r="J1493" s="15"/>
      <c r="K1493" s="15">
        <v>93</v>
      </c>
      <c r="L1493" s="15">
        <v>63</v>
      </c>
      <c r="M1493" s="15" t="s">
        <v>5645</v>
      </c>
      <c r="N1493" s="15" t="s">
        <v>5645</v>
      </c>
      <c r="O1493" s="15" t="s">
        <v>5645</v>
      </c>
      <c r="P1493" s="15"/>
      <c r="Q1493" s="15"/>
      <c r="R1493" s="15"/>
      <c r="S1493" s="15" t="s">
        <v>1675</v>
      </c>
      <c r="T1493" s="38">
        <v>5</v>
      </c>
      <c r="U1493" s="95"/>
      <c r="V1493" s="95"/>
      <c r="W1493" s="95"/>
      <c r="X1493" s="95"/>
      <c r="Y1493" s="95"/>
      <c r="Z1493" s="15"/>
      <c r="AA1493" s="15"/>
      <c r="AB1493" s="39">
        <f t="shared" si="117"/>
        <v>14</v>
      </c>
      <c r="AC1493" s="39">
        <f t="shared" si="118"/>
        <v>8</v>
      </c>
      <c r="AD1493" s="96" t="s">
        <v>5646</v>
      </c>
      <c r="AE1493" s="15" t="str">
        <f t="shared" si="120"/>
        <v>(Militair voertuig)</v>
      </c>
      <c r="AF1493" s="39"/>
      <c r="AG1493" s="39" t="s">
        <v>1560</v>
      </c>
      <c r="AH1493" s="39" t="s">
        <v>1561</v>
      </c>
      <c r="AI1493" s="39" t="s">
        <v>1561</v>
      </c>
      <c r="AJ1493" s="39" t="s">
        <v>1613</v>
      </c>
      <c r="AK1493" s="39" t="s">
        <v>1613</v>
      </c>
      <c r="AL1493" s="15"/>
      <c r="AM1493" s="99" t="s">
        <v>12137</v>
      </c>
      <c r="AN1493" s="15"/>
      <c r="AO1493" s="39"/>
      <c r="AP1493" s="89">
        <f t="shared" si="119"/>
        <v>17</v>
      </c>
      <c r="AQ1493" s="13" t="str">
        <f t="shared" si="121"/>
        <v>Soort voertuigMilitair</v>
      </c>
    </row>
    <row r="1494" spans="1:43" x14ac:dyDescent="0.25">
      <c r="A1494" s="15" t="s">
        <v>5613</v>
      </c>
      <c r="B1494" s="15" t="s">
        <v>1608</v>
      </c>
      <c r="C1494" s="15">
        <v>13</v>
      </c>
      <c r="D1494" s="15" t="s">
        <v>4431</v>
      </c>
      <c r="E1494" s="94">
        <v>200001386</v>
      </c>
      <c r="F1494" s="15">
        <v>200001617</v>
      </c>
      <c r="G1494" s="15" t="s">
        <v>5615</v>
      </c>
      <c r="H1494" s="15" t="s">
        <v>5615</v>
      </c>
      <c r="I1494" s="15" t="s">
        <v>5615</v>
      </c>
      <c r="J1494" s="15"/>
      <c r="K1494" s="15">
        <v>93</v>
      </c>
      <c r="L1494" s="15">
        <v>63</v>
      </c>
      <c r="M1494" s="15" t="s">
        <v>5647</v>
      </c>
      <c r="N1494" s="15" t="s">
        <v>5647</v>
      </c>
      <c r="O1494" s="15" t="s">
        <v>5647</v>
      </c>
      <c r="P1494" s="15"/>
      <c r="Q1494" s="15"/>
      <c r="R1494" s="15"/>
      <c r="S1494" s="15" t="s">
        <v>1675</v>
      </c>
      <c r="T1494" s="38">
        <v>5</v>
      </c>
      <c r="U1494" s="95"/>
      <c r="V1494" s="95"/>
      <c r="W1494" s="95"/>
      <c r="X1494" s="95"/>
      <c r="Y1494" s="95"/>
      <c r="Z1494" s="15"/>
      <c r="AA1494" s="15"/>
      <c r="AB1494" s="39">
        <f t="shared" si="117"/>
        <v>14</v>
      </c>
      <c r="AC1494" s="39">
        <f t="shared" si="118"/>
        <v>5</v>
      </c>
      <c r="AD1494" s="96" t="s">
        <v>5648</v>
      </c>
      <c r="AE1494" s="15" t="str">
        <f t="shared" si="120"/>
        <v>(Motor)</v>
      </c>
      <c r="AF1494" s="39"/>
      <c r="AG1494" s="39" t="s">
        <v>1560</v>
      </c>
      <c r="AH1494" s="39" t="s">
        <v>1561</v>
      </c>
      <c r="AI1494" s="39" t="s">
        <v>1561</v>
      </c>
      <c r="AJ1494" s="39" t="s">
        <v>1613</v>
      </c>
      <c r="AK1494" s="39" t="s">
        <v>1613</v>
      </c>
      <c r="AL1494" s="15"/>
      <c r="AM1494" s="15" t="s">
        <v>4431</v>
      </c>
      <c r="AN1494" s="15"/>
      <c r="AO1494" s="39"/>
      <c r="AP1494" s="89">
        <f t="shared" si="119"/>
        <v>5</v>
      </c>
      <c r="AQ1494" s="13" t="str">
        <f t="shared" si="121"/>
        <v>Soort voertuigMotor</v>
      </c>
    </row>
    <row r="1495" spans="1:43" x14ac:dyDescent="0.25">
      <c r="A1495" s="15" t="s">
        <v>5613</v>
      </c>
      <c r="B1495" s="15" t="s">
        <v>1608</v>
      </c>
      <c r="C1495" s="15">
        <v>14</v>
      </c>
      <c r="D1495" s="15" t="s">
        <v>5649</v>
      </c>
      <c r="E1495" s="94">
        <v>200001386</v>
      </c>
      <c r="F1495" s="15">
        <v>200001618</v>
      </c>
      <c r="G1495" s="15" t="s">
        <v>5615</v>
      </c>
      <c r="H1495" s="15" t="s">
        <v>5615</v>
      </c>
      <c r="I1495" s="15" t="s">
        <v>5615</v>
      </c>
      <c r="J1495" s="15"/>
      <c r="K1495" s="15">
        <v>93</v>
      </c>
      <c r="L1495" s="15">
        <v>63</v>
      </c>
      <c r="M1495" s="15" t="s">
        <v>5650</v>
      </c>
      <c r="N1495" s="15" t="s">
        <v>5650</v>
      </c>
      <c r="O1495" s="15" t="s">
        <v>5650</v>
      </c>
      <c r="P1495" s="15"/>
      <c r="Q1495" s="15"/>
      <c r="R1495" s="15"/>
      <c r="S1495" s="15" t="s">
        <v>1675</v>
      </c>
      <c r="T1495" s="38">
        <v>5</v>
      </c>
      <c r="U1495" s="95"/>
      <c r="V1495" s="95"/>
      <c r="W1495" s="95"/>
      <c r="X1495" s="95"/>
      <c r="Y1495" s="95"/>
      <c r="Z1495" s="15"/>
      <c r="AA1495" s="15"/>
      <c r="AB1495" s="39">
        <f t="shared" si="117"/>
        <v>14</v>
      </c>
      <c r="AC1495" s="39">
        <f t="shared" si="118"/>
        <v>12</v>
      </c>
      <c r="AD1495" s="96" t="s">
        <v>5651</v>
      </c>
      <c r="AE1495" s="15" t="str">
        <f t="shared" si="120"/>
        <v>(Auto)</v>
      </c>
      <c r="AF1495" s="39"/>
      <c r="AG1495" s="39" t="s">
        <v>1560</v>
      </c>
      <c r="AH1495" s="39" t="s">
        <v>1561</v>
      </c>
      <c r="AI1495" s="39" t="s">
        <v>1561</v>
      </c>
      <c r="AJ1495" s="39" t="s">
        <v>1613</v>
      </c>
      <c r="AK1495" s="39" t="s">
        <v>1613</v>
      </c>
      <c r="AL1495" s="15"/>
      <c r="AM1495" s="15" t="s">
        <v>4411</v>
      </c>
      <c r="AN1495" s="15"/>
      <c r="AO1495" s="39"/>
      <c r="AP1495" s="89">
        <f t="shared" si="119"/>
        <v>4</v>
      </c>
      <c r="AQ1495" s="13" t="str">
        <f t="shared" si="121"/>
        <v>Soort voertuigPersonenauto</v>
      </c>
    </row>
    <row r="1496" spans="1:43" x14ac:dyDescent="0.25">
      <c r="A1496" s="15" t="s">
        <v>5613</v>
      </c>
      <c r="B1496" s="15" t="s">
        <v>1608</v>
      </c>
      <c r="C1496" s="15">
        <v>15</v>
      </c>
      <c r="D1496" s="15" t="s">
        <v>5652</v>
      </c>
      <c r="E1496" s="94">
        <v>200001386</v>
      </c>
      <c r="F1496" s="15">
        <v>200005501</v>
      </c>
      <c r="G1496" s="15" t="s">
        <v>5615</v>
      </c>
      <c r="H1496" s="15" t="s">
        <v>5615</v>
      </c>
      <c r="I1496" s="15" t="s">
        <v>5615</v>
      </c>
      <c r="J1496" s="15"/>
      <c r="K1496" s="15">
        <v>93</v>
      </c>
      <c r="L1496" s="15">
        <v>63</v>
      </c>
      <c r="M1496" s="15" t="s">
        <v>5653</v>
      </c>
      <c r="N1496" s="15" t="s">
        <v>5653</v>
      </c>
      <c r="O1496" s="15" t="s">
        <v>5653</v>
      </c>
      <c r="P1496" s="15"/>
      <c r="Q1496" s="15"/>
      <c r="R1496" s="15"/>
      <c r="S1496" s="15" t="s">
        <v>1675</v>
      </c>
      <c r="T1496" s="38">
        <v>5</v>
      </c>
      <c r="U1496" s="95"/>
      <c r="V1496" s="95"/>
      <c r="W1496" s="95"/>
      <c r="X1496" s="95"/>
      <c r="Y1496" s="95"/>
      <c r="Z1496" s="15"/>
      <c r="AA1496" s="15"/>
      <c r="AB1496" s="39">
        <f t="shared" si="117"/>
        <v>14</v>
      </c>
      <c r="AC1496" s="39">
        <f t="shared" si="118"/>
        <v>4</v>
      </c>
      <c r="AD1496" s="96" t="s">
        <v>5654</v>
      </c>
      <c r="AE1496" s="15" t="str">
        <f t="shared" si="120"/>
        <v>(Quad)</v>
      </c>
      <c r="AF1496" s="39"/>
      <c r="AG1496" s="39" t="s">
        <v>1560</v>
      </c>
      <c r="AH1496" s="39" t="s">
        <v>1561</v>
      </c>
      <c r="AI1496" s="39" t="s">
        <v>1561</v>
      </c>
      <c r="AJ1496" s="39" t="s">
        <v>1613</v>
      </c>
      <c r="AK1496" s="39" t="s">
        <v>1613</v>
      </c>
      <c r="AL1496" s="15"/>
      <c r="AM1496" s="15" t="s">
        <v>5652</v>
      </c>
      <c r="AN1496" s="15"/>
      <c r="AO1496" s="39"/>
      <c r="AP1496" s="89">
        <f t="shared" si="119"/>
        <v>4</v>
      </c>
      <c r="AQ1496" s="13" t="str">
        <f t="shared" si="121"/>
        <v>Soort voertuigQuad</v>
      </c>
    </row>
    <row r="1497" spans="1:43" x14ac:dyDescent="0.25">
      <c r="A1497" s="15" t="s">
        <v>5613</v>
      </c>
      <c r="B1497" s="15" t="s">
        <v>1608</v>
      </c>
      <c r="C1497" s="15">
        <v>16</v>
      </c>
      <c r="D1497" s="15" t="s">
        <v>5655</v>
      </c>
      <c r="E1497" s="94">
        <v>200001386</v>
      </c>
      <c r="F1497" s="15">
        <v>200009451</v>
      </c>
      <c r="G1497" s="15" t="s">
        <v>5615</v>
      </c>
      <c r="H1497" s="15" t="s">
        <v>5615</v>
      </c>
      <c r="I1497" s="15" t="s">
        <v>5615</v>
      </c>
      <c r="J1497" s="15"/>
      <c r="K1497" s="15">
        <v>93</v>
      </c>
      <c r="L1497" s="15">
        <v>63</v>
      </c>
      <c r="M1497" s="15" t="s">
        <v>5656</v>
      </c>
      <c r="N1497" s="15" t="s">
        <v>5656</v>
      </c>
      <c r="O1497" s="15" t="s">
        <v>5656</v>
      </c>
      <c r="P1497" s="15"/>
      <c r="Q1497" s="15"/>
      <c r="R1497" s="15"/>
      <c r="S1497" s="15" t="s">
        <v>1675</v>
      </c>
      <c r="T1497" s="38">
        <v>5</v>
      </c>
      <c r="U1497" s="95"/>
      <c r="V1497" s="95"/>
      <c r="W1497" s="95"/>
      <c r="X1497" s="95"/>
      <c r="Y1497" s="95"/>
      <c r="Z1497" s="15"/>
      <c r="AA1497" s="15"/>
      <c r="AB1497" s="39">
        <f t="shared" si="117"/>
        <v>14</v>
      </c>
      <c r="AC1497" s="39">
        <f t="shared" si="118"/>
        <v>7</v>
      </c>
      <c r="AD1497" s="96" t="s">
        <v>5657</v>
      </c>
      <c r="AE1497" s="15" t="str">
        <f t="shared" si="120"/>
        <v>(Scooter)</v>
      </c>
      <c r="AF1497" s="39"/>
      <c r="AG1497" s="39" t="s">
        <v>1560</v>
      </c>
      <c r="AH1497" s="39" t="s">
        <v>1561</v>
      </c>
      <c r="AI1497" s="39" t="s">
        <v>1561</v>
      </c>
      <c r="AJ1497" s="39" t="s">
        <v>1613</v>
      </c>
      <c r="AK1497" s="39" t="s">
        <v>1613</v>
      </c>
      <c r="AL1497" s="15"/>
      <c r="AM1497" s="15" t="s">
        <v>5655</v>
      </c>
      <c r="AN1497" s="15"/>
      <c r="AO1497" s="39"/>
      <c r="AP1497" s="89">
        <f t="shared" si="119"/>
        <v>7</v>
      </c>
      <c r="AQ1497" s="13" t="str">
        <f t="shared" si="121"/>
        <v>Soort voertuigScooter</v>
      </c>
    </row>
    <row r="1498" spans="1:43" x14ac:dyDescent="0.25">
      <c r="A1498" s="15" t="s">
        <v>5613</v>
      </c>
      <c r="B1498" s="15" t="s">
        <v>1608</v>
      </c>
      <c r="C1498" s="15">
        <v>17</v>
      </c>
      <c r="D1498" s="15" t="s">
        <v>4426</v>
      </c>
      <c r="E1498" s="94">
        <v>200001386</v>
      </c>
      <c r="F1498" s="15">
        <v>200001620</v>
      </c>
      <c r="G1498" s="15" t="s">
        <v>5615</v>
      </c>
      <c r="H1498" s="15" t="s">
        <v>5615</v>
      </c>
      <c r="I1498" s="15" t="s">
        <v>5615</v>
      </c>
      <c r="J1498" s="15"/>
      <c r="K1498" s="15">
        <v>93</v>
      </c>
      <c r="L1498" s="15">
        <v>63</v>
      </c>
      <c r="M1498" s="15" t="s">
        <v>5658</v>
      </c>
      <c r="N1498" s="15" t="s">
        <v>5658</v>
      </c>
      <c r="O1498" s="15" t="s">
        <v>5658</v>
      </c>
      <c r="P1498" s="15"/>
      <c r="Q1498" s="15"/>
      <c r="R1498" s="15"/>
      <c r="S1498" s="15" t="s">
        <v>1675</v>
      </c>
      <c r="T1498" s="38">
        <v>5</v>
      </c>
      <c r="U1498" s="95"/>
      <c r="V1498" s="95"/>
      <c r="W1498" s="95"/>
      <c r="X1498" s="95"/>
      <c r="Y1498" s="95"/>
      <c r="Z1498" s="15"/>
      <c r="AA1498" s="15"/>
      <c r="AB1498" s="39">
        <f t="shared" si="117"/>
        <v>14</v>
      </c>
      <c r="AC1498" s="39">
        <f t="shared" si="118"/>
        <v>8</v>
      </c>
      <c r="AD1498" s="96" t="s">
        <v>5659</v>
      </c>
      <c r="AE1498" s="15" t="str">
        <f t="shared" si="120"/>
        <v>(Tankauto)</v>
      </c>
      <c r="AF1498" s="39"/>
      <c r="AG1498" s="39" t="s">
        <v>1560</v>
      </c>
      <c r="AH1498" s="39" t="s">
        <v>1561</v>
      </c>
      <c r="AI1498" s="39" t="s">
        <v>1561</v>
      </c>
      <c r="AJ1498" s="39" t="s">
        <v>1613</v>
      </c>
      <c r="AK1498" s="39" t="s">
        <v>1613</v>
      </c>
      <c r="AL1498" s="15"/>
      <c r="AM1498" s="15" t="s">
        <v>4426</v>
      </c>
      <c r="AN1498" s="15"/>
      <c r="AO1498" s="39"/>
      <c r="AP1498" s="89">
        <f t="shared" si="119"/>
        <v>8</v>
      </c>
      <c r="AQ1498" s="13" t="str">
        <f t="shared" si="121"/>
        <v>Soort voertuigTankauto</v>
      </c>
    </row>
    <row r="1499" spans="1:43" x14ac:dyDescent="0.25">
      <c r="A1499" s="15" t="s">
        <v>5613</v>
      </c>
      <c r="B1499" s="15" t="s">
        <v>1608</v>
      </c>
      <c r="C1499" s="15">
        <v>18</v>
      </c>
      <c r="D1499" s="15" t="s">
        <v>5660</v>
      </c>
      <c r="E1499" s="94">
        <v>200001386</v>
      </c>
      <c r="F1499" s="15">
        <v>200009452</v>
      </c>
      <c r="G1499" s="15" t="s">
        <v>5615</v>
      </c>
      <c r="H1499" s="15" t="s">
        <v>5615</v>
      </c>
      <c r="I1499" s="15" t="s">
        <v>5615</v>
      </c>
      <c r="J1499" s="15"/>
      <c r="K1499" s="15">
        <v>93</v>
      </c>
      <c r="L1499" s="15">
        <v>63</v>
      </c>
      <c r="M1499" s="15" t="s">
        <v>5661</v>
      </c>
      <c r="N1499" s="15" t="s">
        <v>5661</v>
      </c>
      <c r="O1499" s="15" t="s">
        <v>5661</v>
      </c>
      <c r="P1499" s="15"/>
      <c r="Q1499" s="15"/>
      <c r="R1499" s="15"/>
      <c r="S1499" s="15" t="s">
        <v>1675</v>
      </c>
      <c r="T1499" s="38">
        <v>5</v>
      </c>
      <c r="U1499" s="95"/>
      <c r="V1499" s="95"/>
      <c r="W1499" s="95"/>
      <c r="X1499" s="95"/>
      <c r="Y1499" s="95"/>
      <c r="Z1499" s="15"/>
      <c r="AA1499" s="15"/>
      <c r="AB1499" s="39">
        <f t="shared" si="117"/>
        <v>14</v>
      </c>
      <c r="AC1499" s="39">
        <f t="shared" si="118"/>
        <v>4</v>
      </c>
      <c r="AD1499" s="96" t="s">
        <v>5662</v>
      </c>
      <c r="AE1499" s="15" t="str">
        <f t="shared" si="120"/>
        <v>(Taxi)</v>
      </c>
      <c r="AF1499" s="39"/>
      <c r="AG1499" s="39" t="s">
        <v>1560</v>
      </c>
      <c r="AH1499" s="39" t="s">
        <v>1561</v>
      </c>
      <c r="AI1499" s="39" t="s">
        <v>1561</v>
      </c>
      <c r="AJ1499" s="39" t="s">
        <v>1613</v>
      </c>
      <c r="AK1499" s="39" t="s">
        <v>1613</v>
      </c>
      <c r="AL1499" s="15"/>
      <c r="AM1499" s="15" t="s">
        <v>5660</v>
      </c>
      <c r="AN1499" s="15"/>
      <c r="AO1499" s="39"/>
      <c r="AP1499" s="89">
        <f t="shared" si="119"/>
        <v>4</v>
      </c>
      <c r="AQ1499" s="13" t="str">
        <f t="shared" si="121"/>
        <v>Soort voertuigTaxi</v>
      </c>
    </row>
    <row r="1500" spans="1:43" x14ac:dyDescent="0.25">
      <c r="A1500" s="15" t="s">
        <v>5613</v>
      </c>
      <c r="B1500" s="15" t="s">
        <v>1608</v>
      </c>
      <c r="C1500" s="15">
        <v>19</v>
      </c>
      <c r="D1500" s="15" t="s">
        <v>4423</v>
      </c>
      <c r="E1500" s="94">
        <v>200001386</v>
      </c>
      <c r="F1500" s="15">
        <v>200001621</v>
      </c>
      <c r="G1500" s="15" t="s">
        <v>5615</v>
      </c>
      <c r="H1500" s="15" t="s">
        <v>5615</v>
      </c>
      <c r="I1500" s="15" t="s">
        <v>5615</v>
      </c>
      <c r="J1500" s="15"/>
      <c r="K1500" s="15">
        <v>93</v>
      </c>
      <c r="L1500" s="15">
        <v>63</v>
      </c>
      <c r="M1500" s="15" t="s">
        <v>5663</v>
      </c>
      <c r="N1500" s="15" t="s">
        <v>5663</v>
      </c>
      <c r="O1500" s="15" t="s">
        <v>5663</v>
      </c>
      <c r="P1500" s="15"/>
      <c r="Q1500" s="15"/>
      <c r="R1500" s="15"/>
      <c r="S1500" s="15" t="s">
        <v>1675</v>
      </c>
      <c r="T1500" s="38">
        <v>5</v>
      </c>
      <c r="U1500" s="95"/>
      <c r="V1500" s="95"/>
      <c r="W1500" s="95"/>
      <c r="X1500" s="95"/>
      <c r="Y1500" s="95"/>
      <c r="Z1500" s="15"/>
      <c r="AA1500" s="15"/>
      <c r="AB1500" s="39">
        <f t="shared" si="117"/>
        <v>14</v>
      </c>
      <c r="AC1500" s="39">
        <f t="shared" si="118"/>
        <v>10</v>
      </c>
      <c r="AD1500" s="96" t="s">
        <v>5664</v>
      </c>
      <c r="AE1500" s="15" t="str">
        <f t="shared" si="120"/>
        <v>(Vrachtauto)</v>
      </c>
      <c r="AF1500" s="39"/>
      <c r="AG1500" s="39" t="s">
        <v>1560</v>
      </c>
      <c r="AH1500" s="39" t="s">
        <v>1561</v>
      </c>
      <c r="AI1500" s="39" t="s">
        <v>1561</v>
      </c>
      <c r="AJ1500" s="39" t="s">
        <v>1613</v>
      </c>
      <c r="AK1500" s="39" t="s">
        <v>1613</v>
      </c>
      <c r="AL1500" s="15"/>
      <c r="AM1500" s="15" t="s">
        <v>4423</v>
      </c>
      <c r="AN1500" s="15"/>
      <c r="AO1500" s="39"/>
      <c r="AP1500" s="89">
        <f t="shared" si="119"/>
        <v>10</v>
      </c>
      <c r="AQ1500" s="13" t="str">
        <f t="shared" si="121"/>
        <v>Soort voertuigVrachtauto</v>
      </c>
    </row>
    <row r="1501" spans="1:43" x14ac:dyDescent="0.25">
      <c r="A1501" s="15" t="s">
        <v>5613</v>
      </c>
      <c r="B1501" s="15" t="s">
        <v>1608</v>
      </c>
      <c r="C1501" s="15">
        <v>20</v>
      </c>
      <c r="D1501" s="15" t="s">
        <v>601</v>
      </c>
      <c r="E1501" s="94">
        <v>200001386</v>
      </c>
      <c r="F1501" s="15">
        <v>200032899</v>
      </c>
      <c r="G1501" s="15" t="s">
        <v>5615</v>
      </c>
      <c r="H1501" s="15" t="s">
        <v>5615</v>
      </c>
      <c r="I1501" s="15" t="s">
        <v>5615</v>
      </c>
      <c r="J1501" s="15"/>
      <c r="K1501" s="15">
        <v>93</v>
      </c>
      <c r="L1501" s="15">
        <v>63</v>
      </c>
      <c r="M1501" s="15" t="s">
        <v>5665</v>
      </c>
      <c r="N1501" s="15" t="s">
        <v>5665</v>
      </c>
      <c r="O1501" s="15" t="s">
        <v>5665</v>
      </c>
      <c r="P1501" s="15"/>
      <c r="Q1501" s="15"/>
      <c r="R1501" s="15"/>
      <c r="S1501" s="15" t="s">
        <v>1675</v>
      </c>
      <c r="T1501" s="38">
        <v>5</v>
      </c>
      <c r="U1501" s="95"/>
      <c r="V1501" s="95"/>
      <c r="W1501" s="95"/>
      <c r="X1501" s="95"/>
      <c r="Y1501" s="95"/>
      <c r="Z1501" s="15"/>
      <c r="AA1501" s="15"/>
      <c r="AB1501" s="39">
        <f t="shared" si="117"/>
        <v>14</v>
      </c>
      <c r="AC1501" s="39">
        <f t="shared" si="118"/>
        <v>15</v>
      </c>
      <c r="AD1501" s="96" t="s">
        <v>5666</v>
      </c>
      <c r="AE1501" s="15" t="str">
        <f t="shared" si="120"/>
        <v>(Waardetransport)</v>
      </c>
      <c r="AF1501" s="39"/>
      <c r="AG1501" s="39" t="s">
        <v>1560</v>
      </c>
      <c r="AH1501" s="39" t="s">
        <v>1561</v>
      </c>
      <c r="AI1501" s="39" t="s">
        <v>1561</v>
      </c>
      <c r="AJ1501" s="39" t="s">
        <v>1613</v>
      </c>
      <c r="AK1501" s="39" t="s">
        <v>1613</v>
      </c>
      <c r="AL1501" s="15"/>
      <c r="AM1501" s="15" t="s">
        <v>601</v>
      </c>
      <c r="AN1501" s="15"/>
      <c r="AO1501" s="39"/>
      <c r="AP1501" s="89">
        <f t="shared" si="119"/>
        <v>15</v>
      </c>
      <c r="AQ1501" s="13" t="str">
        <f t="shared" si="121"/>
        <v>Soort voertuigWaardetransport</v>
      </c>
    </row>
    <row r="1502" spans="1:43" x14ac:dyDescent="0.25">
      <c r="A1502" s="15" t="s">
        <v>5667</v>
      </c>
      <c r="B1502" s="15" t="s">
        <v>1608</v>
      </c>
      <c r="C1502" s="15">
        <v>1</v>
      </c>
      <c r="D1502" s="15" t="s">
        <v>5668</v>
      </c>
      <c r="E1502" s="94">
        <v>200000372</v>
      </c>
      <c r="F1502" s="15">
        <v>200032838</v>
      </c>
      <c r="G1502" s="15" t="s">
        <v>5669</v>
      </c>
      <c r="H1502" s="15" t="s">
        <v>5669</v>
      </c>
      <c r="I1502" s="15" t="s">
        <v>5669</v>
      </c>
      <c r="J1502" s="15"/>
      <c r="K1502" s="15"/>
      <c r="L1502" s="15"/>
      <c r="M1502" s="15" t="s">
        <v>5670</v>
      </c>
      <c r="N1502" s="15" t="s">
        <v>5670</v>
      </c>
      <c r="O1502" s="15" t="s">
        <v>5670</v>
      </c>
      <c r="P1502" s="15"/>
      <c r="Q1502" s="15"/>
      <c r="R1502" s="15"/>
      <c r="S1502" s="15" t="s">
        <v>1675</v>
      </c>
      <c r="T1502" s="38">
        <v>16</v>
      </c>
      <c r="U1502" s="95"/>
      <c r="V1502" s="95"/>
      <c r="W1502" s="95" t="s">
        <v>5671</v>
      </c>
      <c r="X1502" s="95"/>
      <c r="Y1502" s="95"/>
      <c r="Z1502" s="15"/>
      <c r="AA1502" s="15"/>
      <c r="AB1502" s="39">
        <f t="shared" si="117"/>
        <v>20</v>
      </c>
      <c r="AC1502" s="39">
        <f t="shared" si="118"/>
        <v>11</v>
      </c>
      <c r="AD1502" s="96" t="s">
        <v>5672</v>
      </c>
      <c r="AE1502" s="15" t="str">
        <f t="shared" si="120"/>
        <v/>
      </c>
      <c r="AF1502" s="39"/>
      <c r="AG1502" s="39" t="s">
        <v>1560</v>
      </c>
      <c r="AH1502" s="39" t="s">
        <v>1561</v>
      </c>
      <c r="AI1502" s="39" t="s">
        <v>1561</v>
      </c>
      <c r="AJ1502" s="39" t="s">
        <v>1561</v>
      </c>
      <c r="AK1502" s="39" t="s">
        <v>1561</v>
      </c>
      <c r="AL1502" s="15"/>
      <c r="AM1502" s="15"/>
      <c r="AN1502" s="15"/>
      <c r="AO1502" s="39"/>
      <c r="AP1502" s="89">
        <f t="shared" si="119"/>
        <v>0</v>
      </c>
      <c r="AQ1502" s="13" t="str">
        <f t="shared" si="121"/>
        <v>Soort VVMD brandstofAlternatief</v>
      </c>
    </row>
    <row r="1503" spans="1:43" x14ac:dyDescent="0.25">
      <c r="A1503" s="15" t="s">
        <v>5667</v>
      </c>
      <c r="B1503" s="15" t="s">
        <v>1608</v>
      </c>
      <c r="C1503" s="15">
        <v>2</v>
      </c>
      <c r="D1503" s="15" t="s">
        <v>5673</v>
      </c>
      <c r="E1503" s="94">
        <v>200000372</v>
      </c>
      <c r="F1503" s="15">
        <v>200032837</v>
      </c>
      <c r="G1503" s="15" t="s">
        <v>5669</v>
      </c>
      <c r="H1503" s="15" t="s">
        <v>5669</v>
      </c>
      <c r="I1503" s="15" t="s">
        <v>5669</v>
      </c>
      <c r="J1503" s="15"/>
      <c r="K1503" s="15"/>
      <c r="L1503" s="15"/>
      <c r="M1503" s="15" t="s">
        <v>5674</v>
      </c>
      <c r="N1503" s="15" t="s">
        <v>5674</v>
      </c>
      <c r="O1503" s="15" t="s">
        <v>5674</v>
      </c>
      <c r="P1503" s="15"/>
      <c r="Q1503" s="15"/>
      <c r="R1503" s="15"/>
      <c r="S1503" s="15" t="s">
        <v>1675</v>
      </c>
      <c r="T1503" s="38">
        <v>16</v>
      </c>
      <c r="U1503" s="95"/>
      <c r="V1503" s="95"/>
      <c r="W1503" s="95" t="s">
        <v>5671</v>
      </c>
      <c r="X1503" s="95"/>
      <c r="Y1503" s="95"/>
      <c r="Z1503" s="15"/>
      <c r="AA1503" s="15"/>
      <c r="AB1503" s="39">
        <f t="shared" si="117"/>
        <v>20</v>
      </c>
      <c r="AC1503" s="39">
        <f t="shared" si="118"/>
        <v>13</v>
      </c>
      <c r="AD1503" s="96" t="s">
        <v>5675</v>
      </c>
      <c r="AE1503" s="15" t="str">
        <f t="shared" si="120"/>
        <v/>
      </c>
      <c r="AF1503" s="39"/>
      <c r="AG1503" s="39" t="s">
        <v>1560</v>
      </c>
      <c r="AH1503" s="39" t="s">
        <v>1561</v>
      </c>
      <c r="AI1503" s="39" t="s">
        <v>1561</v>
      </c>
      <c r="AJ1503" s="39" t="s">
        <v>1561</v>
      </c>
      <c r="AK1503" s="39" t="s">
        <v>1561</v>
      </c>
      <c r="AL1503" s="15"/>
      <c r="AM1503" s="15"/>
      <c r="AN1503" s="15"/>
      <c r="AO1503" s="39"/>
      <c r="AP1503" s="89">
        <f t="shared" si="119"/>
        <v>0</v>
      </c>
      <c r="AQ1503" s="13" t="str">
        <f t="shared" si="121"/>
        <v>Soort VVMD brandstofConventioneel</v>
      </c>
    </row>
    <row r="1504" spans="1:43" x14ac:dyDescent="0.25">
      <c r="A1504" s="15" t="s">
        <v>5667</v>
      </c>
      <c r="B1504" s="15" t="s">
        <v>1608</v>
      </c>
      <c r="C1504" s="15">
        <v>3</v>
      </c>
      <c r="D1504" s="15" t="s">
        <v>3806</v>
      </c>
      <c r="E1504" s="94">
        <v>200000372</v>
      </c>
      <c r="F1504" s="15">
        <v>200035952</v>
      </c>
      <c r="G1504" s="15" t="s">
        <v>5669</v>
      </c>
      <c r="H1504" s="15" t="s">
        <v>5669</v>
      </c>
      <c r="I1504" s="15" t="s">
        <v>5669</v>
      </c>
      <c r="J1504" s="15"/>
      <c r="K1504" s="15"/>
      <c r="L1504" s="15"/>
      <c r="M1504" s="15" t="s">
        <v>5676</v>
      </c>
      <c r="N1504" s="15" t="s">
        <v>5676</v>
      </c>
      <c r="O1504" s="15" t="s">
        <v>5676</v>
      </c>
      <c r="P1504" s="15"/>
      <c r="Q1504" s="15"/>
      <c r="R1504" s="15"/>
      <c r="S1504" s="15" t="s">
        <v>1675</v>
      </c>
      <c r="T1504" s="38">
        <v>16</v>
      </c>
      <c r="U1504" s="95"/>
      <c r="V1504" s="95"/>
      <c r="W1504" s="95"/>
      <c r="X1504" s="95"/>
      <c r="Y1504" s="95"/>
      <c r="Z1504" s="15"/>
      <c r="AA1504" s="15"/>
      <c r="AB1504" s="39">
        <f t="shared" si="117"/>
        <v>20</v>
      </c>
      <c r="AC1504" s="39">
        <f t="shared" si="118"/>
        <v>7</v>
      </c>
      <c r="AD1504" s="96" t="s">
        <v>5677</v>
      </c>
      <c r="AE1504" s="15" t="str">
        <f t="shared" si="120"/>
        <v/>
      </c>
      <c r="AF1504" s="39"/>
      <c r="AG1504" s="39" t="s">
        <v>1560</v>
      </c>
      <c r="AH1504" s="39" t="s">
        <v>1561</v>
      </c>
      <c r="AI1504" s="39" t="s">
        <v>1561</v>
      </c>
      <c r="AJ1504" s="39" t="s">
        <v>1561</v>
      </c>
      <c r="AK1504" s="39" t="s">
        <v>1561</v>
      </c>
      <c r="AL1504" s="15"/>
      <c r="AM1504" s="15"/>
      <c r="AN1504" s="15"/>
      <c r="AO1504" s="39"/>
      <c r="AP1504" s="89">
        <f t="shared" si="119"/>
        <v>0</v>
      </c>
      <c r="AQ1504" s="13" t="str">
        <f t="shared" si="121"/>
        <v>Soort VVMD brandstofAlcohol</v>
      </c>
    </row>
    <row r="1505" spans="1:43" x14ac:dyDescent="0.25">
      <c r="A1505" s="15" t="s">
        <v>5667</v>
      </c>
      <c r="B1505" s="15" t="s">
        <v>1608</v>
      </c>
      <c r="C1505" s="15">
        <v>4</v>
      </c>
      <c r="D1505" s="15" t="s">
        <v>2070</v>
      </c>
      <c r="E1505" s="94">
        <v>200000372</v>
      </c>
      <c r="F1505" s="15">
        <v>200035953</v>
      </c>
      <c r="G1505" s="15" t="s">
        <v>5669</v>
      </c>
      <c r="H1505" s="15" t="s">
        <v>5669</v>
      </c>
      <c r="I1505" s="15" t="s">
        <v>5669</v>
      </c>
      <c r="J1505" s="15"/>
      <c r="K1505" s="15"/>
      <c r="L1505" s="15"/>
      <c r="M1505" s="15" t="s">
        <v>5678</v>
      </c>
      <c r="N1505" s="15" t="s">
        <v>5678</v>
      </c>
      <c r="O1505" s="15" t="s">
        <v>5678</v>
      </c>
      <c r="P1505" s="15"/>
      <c r="Q1505" s="15"/>
      <c r="R1505" s="15"/>
      <c r="S1505" s="15" t="s">
        <v>1675</v>
      </c>
      <c r="T1505" s="38">
        <v>16</v>
      </c>
      <c r="U1505" s="95"/>
      <c r="V1505" s="95"/>
      <c r="W1505" s="95"/>
      <c r="X1505" s="95"/>
      <c r="Y1505" s="95"/>
      <c r="Z1505" s="15"/>
      <c r="AA1505" s="15"/>
      <c r="AB1505" s="39">
        <f t="shared" si="117"/>
        <v>20</v>
      </c>
      <c r="AC1505" s="39">
        <f t="shared" si="118"/>
        <v>7</v>
      </c>
      <c r="AD1505" s="96" t="s">
        <v>5679</v>
      </c>
      <c r="AE1505" s="15" t="str">
        <f t="shared" si="120"/>
        <v/>
      </c>
      <c r="AF1505" s="39"/>
      <c r="AG1505" s="39" t="s">
        <v>1560</v>
      </c>
      <c r="AH1505" s="39" t="s">
        <v>1561</v>
      </c>
      <c r="AI1505" s="39" t="s">
        <v>1561</v>
      </c>
      <c r="AJ1505" s="39" t="s">
        <v>1561</v>
      </c>
      <c r="AK1505" s="39" t="s">
        <v>1561</v>
      </c>
      <c r="AL1505" s="15"/>
      <c r="AM1505" s="15"/>
      <c r="AN1505" s="15"/>
      <c r="AO1505" s="39"/>
      <c r="AP1505" s="89">
        <f t="shared" si="119"/>
        <v>0</v>
      </c>
      <c r="AQ1505" s="13" t="str">
        <f t="shared" si="121"/>
        <v>Soort VVMD brandstofBenzine</v>
      </c>
    </row>
    <row r="1506" spans="1:43" x14ac:dyDescent="0.25">
      <c r="A1506" s="15" t="s">
        <v>5667</v>
      </c>
      <c r="B1506" s="15" t="s">
        <v>1608</v>
      </c>
      <c r="C1506" s="15">
        <v>5</v>
      </c>
      <c r="D1506" s="15" t="s">
        <v>5680</v>
      </c>
      <c r="E1506" s="94">
        <v>200000372</v>
      </c>
      <c r="F1506" s="15">
        <v>200035954</v>
      </c>
      <c r="G1506" s="15" t="s">
        <v>5669</v>
      </c>
      <c r="H1506" s="15" t="s">
        <v>5669</v>
      </c>
      <c r="I1506" s="15" t="s">
        <v>5669</v>
      </c>
      <c r="J1506" s="15"/>
      <c r="K1506" s="15"/>
      <c r="L1506" s="15"/>
      <c r="M1506" s="15" t="s">
        <v>5681</v>
      </c>
      <c r="N1506" s="15" t="s">
        <v>5681</v>
      </c>
      <c r="O1506" s="15" t="s">
        <v>5681</v>
      </c>
      <c r="P1506" s="15"/>
      <c r="Q1506" s="15"/>
      <c r="R1506" s="15"/>
      <c r="S1506" s="15" t="s">
        <v>1675</v>
      </c>
      <c r="T1506" s="38">
        <v>16</v>
      </c>
      <c r="U1506" s="95"/>
      <c r="V1506" s="95"/>
      <c r="W1506" s="95"/>
      <c r="X1506" s="95"/>
      <c r="Y1506" s="95"/>
      <c r="Z1506" s="15"/>
      <c r="AA1506" s="15"/>
      <c r="AB1506" s="39">
        <f t="shared" si="117"/>
        <v>20</v>
      </c>
      <c r="AC1506" s="39">
        <f t="shared" si="118"/>
        <v>16</v>
      </c>
      <c r="AD1506" s="96" t="s">
        <v>5682</v>
      </c>
      <c r="AE1506" s="15" t="str">
        <f t="shared" si="120"/>
        <v/>
      </c>
      <c r="AF1506" s="39"/>
      <c r="AG1506" s="39" t="s">
        <v>1560</v>
      </c>
      <c r="AH1506" s="39" t="s">
        <v>1561</v>
      </c>
      <c r="AI1506" s="39" t="s">
        <v>1561</v>
      </c>
      <c r="AJ1506" s="39" t="s">
        <v>1561</v>
      </c>
      <c r="AK1506" s="39" t="s">
        <v>1561</v>
      </c>
      <c r="AL1506" s="15"/>
      <c r="AM1506" s="15"/>
      <c r="AN1506" s="15"/>
      <c r="AO1506" s="39"/>
      <c r="AP1506" s="89">
        <f t="shared" si="119"/>
        <v>0</v>
      </c>
      <c r="AQ1506" s="13" t="str">
        <f t="shared" si="121"/>
        <v>Soort VVMD brandstofCG/Concentr. Gas</v>
      </c>
    </row>
    <row r="1507" spans="1:43" x14ac:dyDescent="0.25">
      <c r="A1507" s="15" t="s">
        <v>5667</v>
      </c>
      <c r="B1507" s="15" t="s">
        <v>1608</v>
      </c>
      <c r="C1507" s="15">
        <v>6</v>
      </c>
      <c r="D1507" s="15" t="s">
        <v>5683</v>
      </c>
      <c r="E1507" s="94">
        <v>200000372</v>
      </c>
      <c r="F1507" s="15">
        <v>200035955</v>
      </c>
      <c r="G1507" s="15" t="s">
        <v>5669</v>
      </c>
      <c r="H1507" s="15" t="s">
        <v>5669</v>
      </c>
      <c r="I1507" s="15" t="s">
        <v>5669</v>
      </c>
      <c r="J1507" s="15"/>
      <c r="K1507" s="15"/>
      <c r="L1507" s="15"/>
      <c r="M1507" s="15" t="s">
        <v>5684</v>
      </c>
      <c r="N1507" s="15" t="s">
        <v>5684</v>
      </c>
      <c r="O1507" s="15" t="s">
        <v>5684</v>
      </c>
      <c r="P1507" s="15"/>
      <c r="Q1507" s="15"/>
      <c r="R1507" s="15"/>
      <c r="S1507" s="15" t="s">
        <v>1675</v>
      </c>
      <c r="T1507" s="38">
        <v>16</v>
      </c>
      <c r="U1507" s="95"/>
      <c r="V1507" s="95"/>
      <c r="W1507" s="95"/>
      <c r="X1507" s="95"/>
      <c r="Y1507" s="95"/>
      <c r="Z1507" s="15"/>
      <c r="AA1507" s="15"/>
      <c r="AB1507" s="39">
        <f t="shared" si="117"/>
        <v>20</v>
      </c>
      <c r="AC1507" s="39">
        <f t="shared" si="118"/>
        <v>17</v>
      </c>
      <c r="AD1507" s="96" t="s">
        <v>5685</v>
      </c>
      <c r="AE1507" s="15" t="str">
        <f t="shared" si="120"/>
        <v/>
      </c>
      <c r="AF1507" s="39"/>
      <c r="AG1507" s="39" t="s">
        <v>1560</v>
      </c>
      <c r="AH1507" s="39" t="s">
        <v>1561</v>
      </c>
      <c r="AI1507" s="39" t="s">
        <v>1561</v>
      </c>
      <c r="AJ1507" s="39" t="s">
        <v>1561</v>
      </c>
      <c r="AK1507" s="39" t="s">
        <v>1561</v>
      </c>
      <c r="AL1507" s="15"/>
      <c r="AM1507" s="15"/>
      <c r="AN1507" s="15"/>
      <c r="AO1507" s="39"/>
      <c r="AP1507" s="89">
        <f t="shared" si="119"/>
        <v>0</v>
      </c>
      <c r="AQ1507" s="13" t="str">
        <f t="shared" si="121"/>
        <v>Soort VVMD brandstofCNG/Conc Nat. Gas</v>
      </c>
    </row>
    <row r="1508" spans="1:43" x14ac:dyDescent="0.25">
      <c r="A1508" s="15" t="s">
        <v>5667</v>
      </c>
      <c r="B1508" s="15" t="s">
        <v>1608</v>
      </c>
      <c r="C1508" s="15">
        <v>7</v>
      </c>
      <c r="D1508" s="15" t="s">
        <v>5686</v>
      </c>
      <c r="E1508" s="94">
        <v>200000372</v>
      </c>
      <c r="F1508" s="15">
        <v>200035956</v>
      </c>
      <c r="G1508" s="15" t="s">
        <v>5669</v>
      </c>
      <c r="H1508" s="15" t="s">
        <v>5669</v>
      </c>
      <c r="I1508" s="15" t="s">
        <v>5669</v>
      </c>
      <c r="J1508" s="15"/>
      <c r="K1508" s="15"/>
      <c r="L1508" s="15"/>
      <c r="M1508" s="15" t="s">
        <v>5687</v>
      </c>
      <c r="N1508" s="15" t="s">
        <v>5687</v>
      </c>
      <c r="O1508" s="15" t="s">
        <v>5687</v>
      </c>
      <c r="P1508" s="15"/>
      <c r="Q1508" s="15"/>
      <c r="R1508" s="15"/>
      <c r="S1508" s="15" t="s">
        <v>1675</v>
      </c>
      <c r="T1508" s="38">
        <v>16</v>
      </c>
      <c r="U1508" s="95"/>
      <c r="V1508" s="95"/>
      <c r="W1508" s="95"/>
      <c r="X1508" s="95"/>
      <c r="Y1508" s="95"/>
      <c r="Z1508" s="15"/>
      <c r="AA1508" s="15"/>
      <c r="AB1508" s="39">
        <f t="shared" si="117"/>
        <v>20</v>
      </c>
      <c r="AC1508" s="39">
        <f t="shared" si="118"/>
        <v>9</v>
      </c>
      <c r="AD1508" s="96" t="s">
        <v>5688</v>
      </c>
      <c r="AE1508" s="15" t="str">
        <f t="shared" si="120"/>
        <v/>
      </c>
      <c r="AF1508" s="39"/>
      <c r="AG1508" s="39" t="s">
        <v>1560</v>
      </c>
      <c r="AH1508" s="39" t="s">
        <v>1561</v>
      </c>
      <c r="AI1508" s="39" t="s">
        <v>1561</v>
      </c>
      <c r="AJ1508" s="39" t="s">
        <v>1561</v>
      </c>
      <c r="AK1508" s="39" t="s">
        <v>1561</v>
      </c>
      <c r="AL1508" s="15"/>
      <c r="AM1508" s="15"/>
      <c r="AN1508" s="15"/>
      <c r="AO1508" s="39"/>
      <c r="AP1508" s="89">
        <f t="shared" si="119"/>
        <v>0</v>
      </c>
      <c r="AQ1508" s="13" t="str">
        <f t="shared" si="121"/>
        <v>Soort VVMD brandstofCryogenic</v>
      </c>
    </row>
    <row r="1509" spans="1:43" x14ac:dyDescent="0.25">
      <c r="A1509" s="15" t="s">
        <v>5667</v>
      </c>
      <c r="B1509" s="15" t="s">
        <v>1608</v>
      </c>
      <c r="C1509" s="15">
        <v>8</v>
      </c>
      <c r="D1509" s="15" t="s">
        <v>2071</v>
      </c>
      <c r="E1509" s="94">
        <v>200000372</v>
      </c>
      <c r="F1509" s="15">
        <v>200035957</v>
      </c>
      <c r="G1509" s="15" t="s">
        <v>5669</v>
      </c>
      <c r="H1509" s="15" t="s">
        <v>5669</v>
      </c>
      <c r="I1509" s="15" t="s">
        <v>5669</v>
      </c>
      <c r="J1509" s="15"/>
      <c r="K1509" s="15"/>
      <c r="L1509" s="15"/>
      <c r="M1509" s="15" t="s">
        <v>5689</v>
      </c>
      <c r="N1509" s="15" t="s">
        <v>5689</v>
      </c>
      <c r="O1509" s="15" t="s">
        <v>5689</v>
      </c>
      <c r="P1509" s="15"/>
      <c r="Q1509" s="15"/>
      <c r="R1509" s="15"/>
      <c r="S1509" s="15" t="s">
        <v>1675</v>
      </c>
      <c r="T1509" s="38">
        <v>16</v>
      </c>
      <c r="U1509" s="95"/>
      <c r="V1509" s="95"/>
      <c r="W1509" s="95"/>
      <c r="X1509" s="95"/>
      <c r="Y1509" s="95"/>
      <c r="Z1509" s="15"/>
      <c r="AA1509" s="15"/>
      <c r="AB1509" s="39">
        <f t="shared" si="117"/>
        <v>20</v>
      </c>
      <c r="AC1509" s="39">
        <f t="shared" si="118"/>
        <v>6</v>
      </c>
      <c r="AD1509" s="96" t="s">
        <v>5690</v>
      </c>
      <c r="AE1509" s="15" t="str">
        <f t="shared" si="120"/>
        <v/>
      </c>
      <c r="AF1509" s="39"/>
      <c r="AG1509" s="39" t="s">
        <v>1560</v>
      </c>
      <c r="AH1509" s="39" t="s">
        <v>1561</v>
      </c>
      <c r="AI1509" s="39" t="s">
        <v>1561</v>
      </c>
      <c r="AJ1509" s="39" t="s">
        <v>1561</v>
      </c>
      <c r="AK1509" s="39" t="s">
        <v>1561</v>
      </c>
      <c r="AL1509" s="15"/>
      <c r="AM1509" s="15"/>
      <c r="AN1509" s="15"/>
      <c r="AO1509" s="39"/>
      <c r="AP1509" s="89">
        <f t="shared" si="119"/>
        <v>0</v>
      </c>
      <c r="AQ1509" s="13" t="str">
        <f t="shared" si="121"/>
        <v>Soort VVMD brandstofDiesel</v>
      </c>
    </row>
    <row r="1510" spans="1:43" x14ac:dyDescent="0.25">
      <c r="A1510" s="15" t="s">
        <v>5667</v>
      </c>
      <c r="B1510" s="15" t="s">
        <v>1608</v>
      </c>
      <c r="C1510" s="15">
        <v>9</v>
      </c>
      <c r="D1510" s="15" t="s">
        <v>5691</v>
      </c>
      <c r="E1510" s="94">
        <v>200000372</v>
      </c>
      <c r="F1510" s="15">
        <v>200035958</v>
      </c>
      <c r="G1510" s="15" t="s">
        <v>5669</v>
      </c>
      <c r="H1510" s="15" t="s">
        <v>5669</v>
      </c>
      <c r="I1510" s="15" t="s">
        <v>5669</v>
      </c>
      <c r="J1510" s="15"/>
      <c r="K1510" s="15"/>
      <c r="L1510" s="15"/>
      <c r="M1510" s="15" t="s">
        <v>5692</v>
      </c>
      <c r="N1510" s="15" t="s">
        <v>5692</v>
      </c>
      <c r="O1510" s="15" t="s">
        <v>5692</v>
      </c>
      <c r="P1510" s="15"/>
      <c r="Q1510" s="15"/>
      <c r="R1510" s="15"/>
      <c r="S1510" s="15" t="s">
        <v>1675</v>
      </c>
      <c r="T1510" s="38">
        <v>16</v>
      </c>
      <c r="U1510" s="95"/>
      <c r="V1510" s="95"/>
      <c r="W1510" s="95"/>
      <c r="X1510" s="95"/>
      <c r="Y1510" s="95"/>
      <c r="Z1510" s="15"/>
      <c r="AA1510" s="15"/>
      <c r="AB1510" s="39">
        <f t="shared" si="117"/>
        <v>20</v>
      </c>
      <c r="AC1510" s="39">
        <f t="shared" si="118"/>
        <v>10</v>
      </c>
      <c r="AD1510" s="96" t="s">
        <v>5693</v>
      </c>
      <c r="AE1510" s="15" t="str">
        <f t="shared" si="120"/>
        <v/>
      </c>
      <c r="AF1510" s="39"/>
      <c r="AG1510" s="39" t="s">
        <v>1560</v>
      </c>
      <c r="AH1510" s="39" t="s">
        <v>1561</v>
      </c>
      <c r="AI1510" s="39" t="s">
        <v>1561</v>
      </c>
      <c r="AJ1510" s="39" t="s">
        <v>1561</v>
      </c>
      <c r="AK1510" s="39" t="s">
        <v>1561</v>
      </c>
      <c r="AL1510" s="15"/>
      <c r="AM1510" s="15"/>
      <c r="AN1510" s="15"/>
      <c r="AO1510" s="39"/>
      <c r="AP1510" s="89">
        <f t="shared" si="119"/>
        <v>0</v>
      </c>
      <c r="AQ1510" s="13" t="str">
        <f t="shared" si="121"/>
        <v>Soort VVMD brandstofElectrisch</v>
      </c>
    </row>
    <row r="1511" spans="1:43" x14ac:dyDescent="0.25">
      <c r="A1511" s="15" t="s">
        <v>5667</v>
      </c>
      <c r="B1511" s="15" t="s">
        <v>1608</v>
      </c>
      <c r="C1511" s="15">
        <v>10</v>
      </c>
      <c r="D1511" s="15" t="s">
        <v>5160</v>
      </c>
      <c r="E1511" s="94">
        <v>200000372</v>
      </c>
      <c r="F1511" s="15">
        <v>200035959</v>
      </c>
      <c r="G1511" s="15" t="s">
        <v>5669</v>
      </c>
      <c r="H1511" s="15" t="s">
        <v>5669</v>
      </c>
      <c r="I1511" s="15" t="s">
        <v>5669</v>
      </c>
      <c r="J1511" s="15"/>
      <c r="K1511" s="15"/>
      <c r="L1511" s="15"/>
      <c r="M1511" s="15" t="s">
        <v>5694</v>
      </c>
      <c r="N1511" s="15" t="s">
        <v>5694</v>
      </c>
      <c r="O1511" s="15" t="s">
        <v>5694</v>
      </c>
      <c r="P1511" s="15"/>
      <c r="Q1511" s="15"/>
      <c r="R1511" s="15"/>
      <c r="S1511" s="15" t="s">
        <v>1675</v>
      </c>
      <c r="T1511" s="38">
        <v>16</v>
      </c>
      <c r="U1511" s="95"/>
      <c r="V1511" s="95"/>
      <c r="W1511" s="95"/>
      <c r="X1511" s="95"/>
      <c r="Y1511" s="95"/>
      <c r="Z1511" s="15"/>
      <c r="AA1511" s="15"/>
      <c r="AB1511" s="39">
        <f t="shared" si="117"/>
        <v>20</v>
      </c>
      <c r="AC1511" s="39">
        <f t="shared" si="118"/>
        <v>3</v>
      </c>
      <c r="AD1511" s="96" t="s">
        <v>5695</v>
      </c>
      <c r="AE1511" s="15" t="str">
        <f t="shared" si="120"/>
        <v/>
      </c>
      <c r="AF1511" s="39"/>
      <c r="AG1511" s="39" t="s">
        <v>1560</v>
      </c>
      <c r="AH1511" s="39" t="s">
        <v>1561</v>
      </c>
      <c r="AI1511" s="39" t="s">
        <v>1561</v>
      </c>
      <c r="AJ1511" s="39" t="s">
        <v>1561</v>
      </c>
      <c r="AK1511" s="39" t="s">
        <v>1561</v>
      </c>
      <c r="AL1511" s="15"/>
      <c r="AM1511" s="15"/>
      <c r="AN1511" s="15"/>
      <c r="AO1511" s="39"/>
      <c r="AP1511" s="89">
        <f t="shared" si="119"/>
        <v>0</v>
      </c>
      <c r="AQ1511" s="13" t="str">
        <f t="shared" si="121"/>
        <v>Soort VVMD brandstofGas</v>
      </c>
    </row>
    <row r="1512" spans="1:43" x14ac:dyDescent="0.25">
      <c r="A1512" s="15" t="s">
        <v>5667</v>
      </c>
      <c r="B1512" s="15" t="s">
        <v>1608</v>
      </c>
      <c r="C1512" s="15">
        <v>11</v>
      </c>
      <c r="D1512" s="15" t="s">
        <v>2072</v>
      </c>
      <c r="E1512" s="94">
        <v>200000372</v>
      </c>
      <c r="F1512" s="15">
        <v>200040176</v>
      </c>
      <c r="G1512" s="15" t="s">
        <v>5669</v>
      </c>
      <c r="H1512" s="15" t="s">
        <v>5669</v>
      </c>
      <c r="I1512" s="15" t="s">
        <v>5669</v>
      </c>
      <c r="J1512" s="15"/>
      <c r="K1512" s="15"/>
      <c r="L1512" s="15"/>
      <c r="M1512" s="15" t="s">
        <v>12040</v>
      </c>
      <c r="N1512" s="15" t="s">
        <v>12040</v>
      </c>
      <c r="O1512" s="15" t="s">
        <v>12040</v>
      </c>
      <c r="P1512" s="15"/>
      <c r="Q1512" s="15"/>
      <c r="R1512" s="15"/>
      <c r="S1512" s="15" t="s">
        <v>1675</v>
      </c>
      <c r="T1512" s="38">
        <v>16</v>
      </c>
      <c r="U1512" s="95"/>
      <c r="V1512" s="95"/>
      <c r="W1512" s="95"/>
      <c r="X1512" s="95"/>
      <c r="Y1512" s="95"/>
      <c r="Z1512" s="15"/>
      <c r="AA1512" s="15"/>
      <c r="AB1512" s="39">
        <f t="shared" si="117"/>
        <v>20</v>
      </c>
      <c r="AC1512" s="39">
        <f t="shared" si="118"/>
        <v>8</v>
      </c>
      <c r="AD1512" s="96" t="s">
        <v>5696</v>
      </c>
      <c r="AE1512" s="15" t="str">
        <f t="shared" si="120"/>
        <v/>
      </c>
      <c r="AF1512" s="39"/>
      <c r="AG1512" s="39" t="s">
        <v>1560</v>
      </c>
      <c r="AH1512" s="39" t="s">
        <v>1561</v>
      </c>
      <c r="AI1512" s="39" t="s">
        <v>1561</v>
      </c>
      <c r="AJ1512" s="39" t="s">
        <v>1561</v>
      </c>
      <c r="AK1512" s="39" t="s">
        <v>1561</v>
      </c>
      <c r="AL1512" s="15"/>
      <c r="AM1512" s="15"/>
      <c r="AN1512" s="15"/>
      <c r="AO1512" s="39"/>
      <c r="AP1512" s="89">
        <f t="shared" si="119"/>
        <v>0</v>
      </c>
      <c r="AQ1512" s="13" t="str">
        <f t="shared" si="121"/>
        <v>Soort VVMD brandstofKerosine</v>
      </c>
    </row>
    <row r="1513" spans="1:43" x14ac:dyDescent="0.25">
      <c r="A1513" s="15" t="s">
        <v>5667</v>
      </c>
      <c r="B1513" s="15" t="s">
        <v>1608</v>
      </c>
      <c r="C1513" s="15">
        <v>12</v>
      </c>
      <c r="D1513" s="15" t="s">
        <v>5697</v>
      </c>
      <c r="E1513" s="94">
        <v>200000372</v>
      </c>
      <c r="F1513" s="15">
        <v>200035960</v>
      </c>
      <c r="G1513" s="15" t="s">
        <v>5669</v>
      </c>
      <c r="H1513" s="15" t="s">
        <v>5669</v>
      </c>
      <c r="I1513" s="15" t="s">
        <v>5669</v>
      </c>
      <c r="J1513" s="15"/>
      <c r="K1513" s="15"/>
      <c r="L1513" s="15"/>
      <c r="M1513" s="15" t="s">
        <v>5698</v>
      </c>
      <c r="N1513" s="15" t="s">
        <v>5698</v>
      </c>
      <c r="O1513" s="15" t="s">
        <v>5698</v>
      </c>
      <c r="P1513" s="15"/>
      <c r="Q1513" s="15"/>
      <c r="R1513" s="15"/>
      <c r="S1513" s="15" t="s">
        <v>1675</v>
      </c>
      <c r="T1513" s="38">
        <v>16</v>
      </c>
      <c r="U1513" s="95"/>
      <c r="V1513" s="95"/>
      <c r="W1513" s="95"/>
      <c r="X1513" s="95"/>
      <c r="Y1513" s="95"/>
      <c r="Z1513" s="15"/>
      <c r="AA1513" s="15"/>
      <c r="AB1513" s="39">
        <f t="shared" si="117"/>
        <v>20</v>
      </c>
      <c r="AC1513" s="39">
        <f t="shared" si="118"/>
        <v>15</v>
      </c>
      <c r="AD1513" s="96" t="s">
        <v>5699</v>
      </c>
      <c r="AE1513" s="15" t="str">
        <f t="shared" si="120"/>
        <v/>
      </c>
      <c r="AF1513" s="39"/>
      <c r="AG1513" s="39" t="s">
        <v>1560</v>
      </c>
      <c r="AH1513" s="39" t="s">
        <v>1561</v>
      </c>
      <c r="AI1513" s="39" t="s">
        <v>1561</v>
      </c>
      <c r="AJ1513" s="39" t="s">
        <v>1561</v>
      </c>
      <c r="AK1513" s="39" t="s">
        <v>1561</v>
      </c>
      <c r="AL1513" s="15"/>
      <c r="AM1513" s="15"/>
      <c r="AN1513" s="15"/>
      <c r="AO1513" s="39"/>
      <c r="AP1513" s="89">
        <f t="shared" si="119"/>
        <v>0</v>
      </c>
      <c r="AQ1513" s="13" t="str">
        <f t="shared" si="121"/>
        <v>Soort VVMD brandstofLNG/Natural gas</v>
      </c>
    </row>
    <row r="1514" spans="1:43" x14ac:dyDescent="0.25">
      <c r="A1514" s="15" t="s">
        <v>5667</v>
      </c>
      <c r="B1514" s="15" t="s">
        <v>1608</v>
      </c>
      <c r="C1514" s="15">
        <v>13</v>
      </c>
      <c r="D1514" s="15" t="s">
        <v>2073</v>
      </c>
      <c r="E1514" s="94">
        <v>200000372</v>
      </c>
      <c r="F1514" s="15">
        <v>200035961</v>
      </c>
      <c r="G1514" s="15" t="s">
        <v>5669</v>
      </c>
      <c r="H1514" s="15" t="s">
        <v>5669</v>
      </c>
      <c r="I1514" s="15" t="s">
        <v>5669</v>
      </c>
      <c r="J1514" s="15"/>
      <c r="K1514" s="15"/>
      <c r="L1514" s="15"/>
      <c r="M1514" s="15" t="s">
        <v>5700</v>
      </c>
      <c r="N1514" s="15" t="s">
        <v>5700</v>
      </c>
      <c r="O1514" s="15" t="s">
        <v>5700</v>
      </c>
      <c r="P1514" s="15"/>
      <c r="Q1514" s="15"/>
      <c r="R1514" s="15"/>
      <c r="S1514" s="15" t="s">
        <v>1675</v>
      </c>
      <c r="T1514" s="38">
        <v>16</v>
      </c>
      <c r="U1514" s="95"/>
      <c r="V1514" s="95"/>
      <c r="W1514" s="95"/>
      <c r="X1514" s="95"/>
      <c r="Y1514" s="95"/>
      <c r="Z1514" s="15"/>
      <c r="AA1514" s="15"/>
      <c r="AB1514" s="39">
        <f t="shared" si="117"/>
        <v>20</v>
      </c>
      <c r="AC1514" s="39">
        <f t="shared" si="118"/>
        <v>3</v>
      </c>
      <c r="AD1514" s="96" t="s">
        <v>5701</v>
      </c>
      <c r="AE1514" s="15" t="str">
        <f t="shared" si="120"/>
        <v/>
      </c>
      <c r="AF1514" s="39"/>
      <c r="AG1514" s="39" t="s">
        <v>1560</v>
      </c>
      <c r="AH1514" s="39" t="s">
        <v>1561</v>
      </c>
      <c r="AI1514" s="39" t="s">
        <v>1561</v>
      </c>
      <c r="AJ1514" s="39" t="s">
        <v>1561</v>
      </c>
      <c r="AK1514" s="39" t="s">
        <v>1561</v>
      </c>
      <c r="AL1514" s="15"/>
      <c r="AM1514" s="15"/>
      <c r="AN1514" s="15"/>
      <c r="AO1514" s="39"/>
      <c r="AP1514" s="89">
        <f t="shared" si="119"/>
        <v>0</v>
      </c>
      <c r="AQ1514" s="13" t="str">
        <f t="shared" si="121"/>
        <v>Soort VVMD brandstofLPG</v>
      </c>
    </row>
    <row r="1515" spans="1:43" x14ac:dyDescent="0.25">
      <c r="A1515" s="15" t="s">
        <v>5667</v>
      </c>
      <c r="B1515" s="15" t="s">
        <v>1608</v>
      </c>
      <c r="C1515" s="15">
        <v>14</v>
      </c>
      <c r="D1515" s="15" t="s">
        <v>5702</v>
      </c>
      <c r="E1515" s="94">
        <v>200000372</v>
      </c>
      <c r="F1515" s="15">
        <v>200035962</v>
      </c>
      <c r="G1515" s="15" t="s">
        <v>5669</v>
      </c>
      <c r="H1515" s="15" t="s">
        <v>5669</v>
      </c>
      <c r="I1515" s="15" t="s">
        <v>5669</v>
      </c>
      <c r="J1515" s="15"/>
      <c r="K1515" s="15"/>
      <c r="L1515" s="15"/>
      <c r="M1515" s="15" t="s">
        <v>5703</v>
      </c>
      <c r="N1515" s="15" t="s">
        <v>5703</v>
      </c>
      <c r="O1515" s="15" t="s">
        <v>5703</v>
      </c>
      <c r="P1515" s="15"/>
      <c r="Q1515" s="15"/>
      <c r="R1515" s="15"/>
      <c r="S1515" s="15" t="s">
        <v>1675</v>
      </c>
      <c r="T1515" s="38">
        <v>16</v>
      </c>
      <c r="U1515" s="95"/>
      <c r="V1515" s="95"/>
      <c r="W1515" s="95"/>
      <c r="X1515" s="95"/>
      <c r="Y1515" s="95"/>
      <c r="Z1515" s="15"/>
      <c r="AA1515" s="15"/>
      <c r="AB1515" s="39">
        <f t="shared" si="117"/>
        <v>20</v>
      </c>
      <c r="AC1515" s="39">
        <f t="shared" si="118"/>
        <v>5</v>
      </c>
      <c r="AD1515" s="96" t="s">
        <v>5704</v>
      </c>
      <c r="AE1515" s="15" t="str">
        <f t="shared" si="120"/>
        <v/>
      </c>
      <c r="AF1515" s="39"/>
      <c r="AG1515" s="39" t="s">
        <v>1560</v>
      </c>
      <c r="AH1515" s="39" t="s">
        <v>1561</v>
      </c>
      <c r="AI1515" s="39" t="s">
        <v>1561</v>
      </c>
      <c r="AJ1515" s="39" t="s">
        <v>1561</v>
      </c>
      <c r="AK1515" s="39" t="s">
        <v>1561</v>
      </c>
      <c r="AL1515" s="15"/>
      <c r="AM1515" s="15"/>
      <c r="AN1515" s="15"/>
      <c r="AO1515" s="39"/>
      <c r="AP1515" s="89">
        <f t="shared" si="119"/>
        <v>0</v>
      </c>
      <c r="AQ1515" s="13" t="str">
        <f t="shared" si="121"/>
        <v>Soort VVMD brandstofStoom</v>
      </c>
    </row>
    <row r="1516" spans="1:43" x14ac:dyDescent="0.25">
      <c r="A1516" s="15" t="s">
        <v>5667</v>
      </c>
      <c r="B1516" s="15" t="s">
        <v>1608</v>
      </c>
      <c r="C1516" s="15">
        <v>15</v>
      </c>
      <c r="D1516" s="15" t="s">
        <v>2075</v>
      </c>
      <c r="E1516" s="94">
        <v>200000372</v>
      </c>
      <c r="F1516" s="15">
        <v>200035963</v>
      </c>
      <c r="G1516" s="15" t="s">
        <v>5669</v>
      </c>
      <c r="H1516" s="15" t="s">
        <v>5669</v>
      </c>
      <c r="I1516" s="15" t="s">
        <v>5669</v>
      </c>
      <c r="J1516" s="15"/>
      <c r="K1516" s="15"/>
      <c r="L1516" s="15"/>
      <c r="M1516" s="15" t="s">
        <v>5705</v>
      </c>
      <c r="N1516" s="15" t="s">
        <v>5705</v>
      </c>
      <c r="O1516" s="15" t="s">
        <v>5705</v>
      </c>
      <c r="P1516" s="15"/>
      <c r="Q1516" s="15"/>
      <c r="R1516" s="15"/>
      <c r="S1516" s="15" t="s">
        <v>1675</v>
      </c>
      <c r="T1516" s="38">
        <v>16</v>
      </c>
      <c r="U1516" s="95"/>
      <c r="V1516" s="95"/>
      <c r="W1516" s="95"/>
      <c r="X1516" s="95"/>
      <c r="Y1516" s="95"/>
      <c r="Z1516" s="15"/>
      <c r="AA1516" s="15"/>
      <c r="AB1516" s="39">
        <f t="shared" si="117"/>
        <v>20</v>
      </c>
      <c r="AC1516" s="39">
        <f t="shared" si="118"/>
        <v>9</v>
      </c>
      <c r="AD1516" s="96" t="s">
        <v>5706</v>
      </c>
      <c r="AE1516" s="15" t="str">
        <f t="shared" si="120"/>
        <v/>
      </c>
      <c r="AF1516" s="39"/>
      <c r="AG1516" s="39" t="s">
        <v>1560</v>
      </c>
      <c r="AH1516" s="39" t="s">
        <v>1561</v>
      </c>
      <c r="AI1516" s="39" t="s">
        <v>1561</v>
      </c>
      <c r="AJ1516" s="39" t="s">
        <v>1561</v>
      </c>
      <c r="AK1516" s="39" t="s">
        <v>1561</v>
      </c>
      <c r="AL1516" s="15"/>
      <c r="AM1516" s="15"/>
      <c r="AN1516" s="15"/>
      <c r="AO1516" s="39"/>
      <c r="AP1516" s="89">
        <f t="shared" si="119"/>
        <v>0</v>
      </c>
      <c r="AQ1516" s="13" t="str">
        <f t="shared" si="121"/>
        <v>Soort VVMD brandstofWaterstof</v>
      </c>
    </row>
    <row r="1517" spans="1:43" x14ac:dyDescent="0.25">
      <c r="A1517" s="15" t="s">
        <v>5667</v>
      </c>
      <c r="B1517" s="15" t="s">
        <v>1608</v>
      </c>
      <c r="C1517" s="15">
        <v>16</v>
      </c>
      <c r="D1517" s="15" t="s">
        <v>5707</v>
      </c>
      <c r="E1517" s="94">
        <v>200000372</v>
      </c>
      <c r="F1517" s="15">
        <v>200040177</v>
      </c>
      <c r="G1517" s="15" t="s">
        <v>5669</v>
      </c>
      <c r="H1517" s="15" t="s">
        <v>5669</v>
      </c>
      <c r="I1517" s="15" t="s">
        <v>5669</v>
      </c>
      <c r="J1517" s="15"/>
      <c r="K1517" s="15"/>
      <c r="L1517" s="15"/>
      <c r="M1517" s="15" t="s">
        <v>12041</v>
      </c>
      <c r="N1517" s="15" t="s">
        <v>12041</v>
      </c>
      <c r="O1517" s="15" t="s">
        <v>12041</v>
      </c>
      <c r="P1517" s="15"/>
      <c r="Q1517" s="15"/>
      <c r="R1517" s="15"/>
      <c r="S1517" s="15" t="s">
        <v>1675</v>
      </c>
      <c r="T1517" s="38">
        <v>16</v>
      </c>
      <c r="U1517" s="95"/>
      <c r="V1517" s="95"/>
      <c r="W1517" s="95"/>
      <c r="X1517" s="95"/>
      <c r="Y1517" s="95"/>
      <c r="Z1517" s="15"/>
      <c r="AA1517" s="15"/>
      <c r="AB1517" s="39">
        <f t="shared" si="117"/>
        <v>20</v>
      </c>
      <c r="AC1517" s="39">
        <f t="shared" si="118"/>
        <v>15</v>
      </c>
      <c r="AD1517" s="96" t="s">
        <v>5708</v>
      </c>
      <c r="AE1517" s="15" t="str">
        <f t="shared" si="120"/>
        <v/>
      </c>
      <c r="AF1517" s="39"/>
      <c r="AG1517" s="39" t="s">
        <v>1560</v>
      </c>
      <c r="AH1517" s="39" t="s">
        <v>1561</v>
      </c>
      <c r="AI1517" s="39" t="s">
        <v>1561</v>
      </c>
      <c r="AJ1517" s="39" t="s">
        <v>1561</v>
      </c>
      <c r="AK1517" s="39" t="s">
        <v>1561</v>
      </c>
      <c r="AL1517" s="15"/>
      <c r="AM1517" s="15"/>
      <c r="AN1517" s="15"/>
      <c r="AO1517" s="39"/>
      <c r="AP1517" s="89">
        <f t="shared" si="119"/>
        <v>0</v>
      </c>
      <c r="AQ1517" s="13" t="str">
        <f t="shared" si="121"/>
        <v>Soort VVMD brandstofZware stookolie</v>
      </c>
    </row>
    <row r="1518" spans="1:43" x14ac:dyDescent="0.25">
      <c r="A1518" s="15" t="s">
        <v>5709</v>
      </c>
      <c r="B1518" s="15" t="s">
        <v>1608</v>
      </c>
      <c r="C1518" s="15">
        <v>1</v>
      </c>
      <c r="D1518" s="15" t="s">
        <v>1561</v>
      </c>
      <c r="E1518" s="94">
        <v>200000434</v>
      </c>
      <c r="F1518" s="15">
        <v>200000507</v>
      </c>
      <c r="G1518" s="15" t="s">
        <v>5710</v>
      </c>
      <c r="H1518" s="15" t="s">
        <v>5710</v>
      </c>
      <c r="I1518" s="15" t="s">
        <v>5710</v>
      </c>
      <c r="J1518" s="15">
        <v>10</v>
      </c>
      <c r="K1518" s="15"/>
      <c r="L1518" s="15">
        <v>55</v>
      </c>
      <c r="M1518" s="15" t="s">
        <v>5711</v>
      </c>
      <c r="N1518" s="15" t="s">
        <v>5711</v>
      </c>
      <c r="O1518" s="15" t="s">
        <v>5711</v>
      </c>
      <c r="P1518" s="15"/>
      <c r="Q1518" s="15"/>
      <c r="R1518" s="15"/>
      <c r="S1518" s="15" t="s">
        <v>1632</v>
      </c>
      <c r="T1518" s="38">
        <v>10</v>
      </c>
      <c r="U1518" s="95"/>
      <c r="V1518" s="95"/>
      <c r="W1518" s="95"/>
      <c r="X1518" s="95"/>
      <c r="Y1518" s="95"/>
      <c r="Z1518" s="15"/>
      <c r="AA1518" s="15"/>
      <c r="AB1518" s="39">
        <f t="shared" si="117"/>
        <v>11</v>
      </c>
      <c r="AC1518" s="39">
        <f t="shared" si="118"/>
        <v>3</v>
      </c>
      <c r="AD1518" s="96" t="s">
        <v>5712</v>
      </c>
      <c r="AE1518" s="15" t="str">
        <f t="shared" si="120"/>
        <v/>
      </c>
      <c r="AF1518" s="39"/>
      <c r="AG1518" s="39" t="s">
        <v>1560</v>
      </c>
      <c r="AH1518" s="39" t="s">
        <v>1561</v>
      </c>
      <c r="AI1518" s="39" t="s">
        <v>1561</v>
      </c>
      <c r="AJ1518" s="39" t="s">
        <v>1561</v>
      </c>
      <c r="AK1518" s="39" t="s">
        <v>1561</v>
      </c>
      <c r="AL1518" s="15"/>
      <c r="AM1518" s="15"/>
      <c r="AN1518" s="15"/>
      <c r="AO1518" s="39"/>
      <c r="AP1518" s="89">
        <f t="shared" si="119"/>
        <v>0</v>
      </c>
      <c r="AQ1518" s="13" t="str">
        <f t="shared" si="121"/>
        <v>Soort wapenNee</v>
      </c>
    </row>
    <row r="1519" spans="1:43" x14ac:dyDescent="0.25">
      <c r="A1519" s="15" t="s">
        <v>5709</v>
      </c>
      <c r="B1519" s="15" t="s">
        <v>1608</v>
      </c>
      <c r="C1519" s="15">
        <v>2</v>
      </c>
      <c r="D1519" s="15" t="s">
        <v>3816</v>
      </c>
      <c r="E1519" s="94">
        <v>200000434</v>
      </c>
      <c r="F1519" s="15">
        <v>200000508</v>
      </c>
      <c r="G1519" s="15" t="s">
        <v>5710</v>
      </c>
      <c r="H1519" s="15" t="s">
        <v>5710</v>
      </c>
      <c r="I1519" s="15" t="s">
        <v>5710</v>
      </c>
      <c r="J1519" s="15">
        <v>10</v>
      </c>
      <c r="K1519" s="15"/>
      <c r="L1519" s="15">
        <v>55</v>
      </c>
      <c r="M1519" s="15" t="s">
        <v>5713</v>
      </c>
      <c r="N1519" s="15" t="s">
        <v>5713</v>
      </c>
      <c r="O1519" s="15" t="s">
        <v>5713</v>
      </c>
      <c r="P1519" s="15"/>
      <c r="Q1519" s="15"/>
      <c r="R1519" s="15"/>
      <c r="S1519" s="15" t="s">
        <v>1632</v>
      </c>
      <c r="T1519" s="38">
        <v>10</v>
      </c>
      <c r="U1519" s="95"/>
      <c r="V1519" s="95"/>
      <c r="W1519" s="95"/>
      <c r="X1519" s="95"/>
      <c r="Y1519" s="95"/>
      <c r="Z1519" s="15"/>
      <c r="AA1519" s="15"/>
      <c r="AB1519" s="39">
        <f t="shared" si="117"/>
        <v>11</v>
      </c>
      <c r="AC1519" s="39">
        <f t="shared" si="118"/>
        <v>8</v>
      </c>
      <c r="AD1519" s="96" t="s">
        <v>5714</v>
      </c>
      <c r="AE1519" s="15" t="str">
        <f t="shared" si="120"/>
        <v/>
      </c>
      <c r="AF1519" s="39"/>
      <c r="AG1519" s="39" t="s">
        <v>1560</v>
      </c>
      <c r="AH1519" s="39" t="s">
        <v>1561</v>
      </c>
      <c r="AI1519" s="39" t="s">
        <v>1561</v>
      </c>
      <c r="AJ1519" s="39" t="s">
        <v>1561</v>
      </c>
      <c r="AK1519" s="39" t="s">
        <v>1561</v>
      </c>
      <c r="AL1519" s="15"/>
      <c r="AM1519" s="15"/>
      <c r="AN1519" s="15"/>
      <c r="AO1519" s="39"/>
      <c r="AP1519" s="89">
        <f t="shared" si="119"/>
        <v>0</v>
      </c>
      <c r="AQ1519" s="13" t="str">
        <f t="shared" si="121"/>
        <v>Soort wapenOnbekend</v>
      </c>
    </row>
    <row r="1520" spans="1:43" x14ac:dyDescent="0.25">
      <c r="A1520" s="15" t="s">
        <v>5709</v>
      </c>
      <c r="B1520" s="15" t="s">
        <v>1608</v>
      </c>
      <c r="C1520" s="15">
        <v>3</v>
      </c>
      <c r="D1520" s="15" t="s">
        <v>5715</v>
      </c>
      <c r="E1520" s="94">
        <v>200000434</v>
      </c>
      <c r="F1520" s="15">
        <v>200000509</v>
      </c>
      <c r="G1520" s="15" t="s">
        <v>5710</v>
      </c>
      <c r="H1520" s="15" t="s">
        <v>5710</v>
      </c>
      <c r="I1520" s="15" t="s">
        <v>5710</v>
      </c>
      <c r="J1520" s="15">
        <v>10</v>
      </c>
      <c r="K1520" s="15"/>
      <c r="L1520" s="15">
        <v>55</v>
      </c>
      <c r="M1520" s="15" t="s">
        <v>5716</v>
      </c>
      <c r="N1520" s="15" t="s">
        <v>5716</v>
      </c>
      <c r="O1520" s="15" t="s">
        <v>5716</v>
      </c>
      <c r="P1520" s="15"/>
      <c r="Q1520" s="15"/>
      <c r="R1520" s="15"/>
      <c r="S1520" s="15" t="s">
        <v>1632</v>
      </c>
      <c r="T1520" s="38">
        <v>10</v>
      </c>
      <c r="U1520" s="95"/>
      <c r="V1520" s="95"/>
      <c r="W1520" s="95"/>
      <c r="X1520" s="95"/>
      <c r="Y1520" s="95"/>
      <c r="Z1520" s="15"/>
      <c r="AA1520" s="15"/>
      <c r="AB1520" s="39">
        <f t="shared" si="117"/>
        <v>11</v>
      </c>
      <c r="AC1520" s="39">
        <f t="shared" si="118"/>
        <v>16</v>
      </c>
      <c r="AD1520" s="96" t="s">
        <v>5717</v>
      </c>
      <c r="AE1520" s="15" t="str">
        <f t="shared" si="120"/>
        <v/>
      </c>
      <c r="AF1520" s="39"/>
      <c r="AG1520" s="39" t="s">
        <v>1560</v>
      </c>
      <c r="AH1520" s="39" t="s">
        <v>1561</v>
      </c>
      <c r="AI1520" s="39" t="s">
        <v>1561</v>
      </c>
      <c r="AJ1520" s="39" t="s">
        <v>1561</v>
      </c>
      <c r="AK1520" s="39" t="s">
        <v>1561</v>
      </c>
      <c r="AL1520" s="15"/>
      <c r="AM1520" s="15"/>
      <c r="AN1520" s="15"/>
      <c r="AO1520" s="39"/>
      <c r="AP1520" s="89">
        <f t="shared" si="119"/>
        <v>0</v>
      </c>
      <c r="AQ1520" s="13" t="str">
        <f t="shared" si="121"/>
        <v>Soort wapenSlag-/Stootwapen</v>
      </c>
    </row>
    <row r="1521" spans="1:43" x14ac:dyDescent="0.25">
      <c r="A1521" s="15" t="s">
        <v>5709</v>
      </c>
      <c r="B1521" s="15" t="s">
        <v>1608</v>
      </c>
      <c r="C1521" s="15">
        <v>4</v>
      </c>
      <c r="D1521" s="15" t="s">
        <v>2044</v>
      </c>
      <c r="E1521" s="94">
        <v>200000434</v>
      </c>
      <c r="F1521" s="15">
        <v>200032900</v>
      </c>
      <c r="G1521" s="15" t="s">
        <v>5710</v>
      </c>
      <c r="H1521" s="15" t="s">
        <v>5710</v>
      </c>
      <c r="I1521" s="15" t="s">
        <v>5710</v>
      </c>
      <c r="J1521" s="15">
        <v>10</v>
      </c>
      <c r="K1521" s="15"/>
      <c r="L1521" s="15">
        <v>55</v>
      </c>
      <c r="M1521" s="15" t="s">
        <v>5718</v>
      </c>
      <c r="N1521" s="15" t="s">
        <v>5718</v>
      </c>
      <c r="O1521" s="15" t="s">
        <v>5718</v>
      </c>
      <c r="P1521" s="15"/>
      <c r="Q1521" s="15"/>
      <c r="R1521" s="15"/>
      <c r="S1521" s="15" t="s">
        <v>1632</v>
      </c>
      <c r="T1521" s="38">
        <v>10</v>
      </c>
      <c r="U1521" s="95"/>
      <c r="V1521" s="95"/>
      <c r="W1521" s="95"/>
      <c r="X1521" s="95"/>
      <c r="Y1521" s="95"/>
      <c r="Z1521" s="15"/>
      <c r="AA1521" s="15"/>
      <c r="AB1521" s="39">
        <f t="shared" si="117"/>
        <v>11</v>
      </c>
      <c r="AC1521" s="39">
        <f t="shared" si="118"/>
        <v>11</v>
      </c>
      <c r="AD1521" s="96" t="s">
        <v>5719</v>
      </c>
      <c r="AE1521" s="15" t="str">
        <f t="shared" si="120"/>
        <v/>
      </c>
      <c r="AF1521" s="39"/>
      <c r="AG1521" s="39" t="s">
        <v>1560</v>
      </c>
      <c r="AH1521" s="39" t="s">
        <v>1561</v>
      </c>
      <c r="AI1521" s="39" t="s">
        <v>1561</v>
      </c>
      <c r="AJ1521" s="39" t="s">
        <v>1561</v>
      </c>
      <c r="AK1521" s="39" t="s">
        <v>1561</v>
      </c>
      <c r="AL1521" s="15"/>
      <c r="AM1521" s="15"/>
      <c r="AN1521" s="15"/>
      <c r="AO1521" s="39"/>
      <c r="AP1521" s="89">
        <f t="shared" si="119"/>
        <v>0</v>
      </c>
      <c r="AQ1521" s="13" t="str">
        <f t="shared" si="121"/>
        <v>Soort wapenPepperspray</v>
      </c>
    </row>
    <row r="1522" spans="1:43" x14ac:dyDescent="0.25">
      <c r="A1522" s="15" t="s">
        <v>5709</v>
      </c>
      <c r="B1522" s="15" t="s">
        <v>1608</v>
      </c>
      <c r="C1522" s="15">
        <v>5</v>
      </c>
      <c r="D1522" s="15" t="s">
        <v>5720</v>
      </c>
      <c r="E1522" s="94">
        <v>200000434</v>
      </c>
      <c r="F1522" s="15">
        <v>200000510</v>
      </c>
      <c r="G1522" s="15" t="s">
        <v>5710</v>
      </c>
      <c r="H1522" s="15" t="s">
        <v>5710</v>
      </c>
      <c r="I1522" s="15" t="s">
        <v>5710</v>
      </c>
      <c r="J1522" s="15">
        <v>10</v>
      </c>
      <c r="K1522" s="15"/>
      <c r="L1522" s="15">
        <v>55</v>
      </c>
      <c r="M1522" s="15" t="s">
        <v>5721</v>
      </c>
      <c r="N1522" s="15" t="s">
        <v>5721</v>
      </c>
      <c r="O1522" s="15" t="s">
        <v>5721</v>
      </c>
      <c r="P1522" s="15"/>
      <c r="Q1522" s="15"/>
      <c r="R1522" s="15"/>
      <c r="S1522" s="15" t="s">
        <v>1632</v>
      </c>
      <c r="T1522" s="38">
        <v>10</v>
      </c>
      <c r="U1522" s="95"/>
      <c r="V1522" s="95"/>
      <c r="W1522" s="95"/>
      <c r="X1522" s="95"/>
      <c r="Y1522" s="95"/>
      <c r="Z1522" s="15"/>
      <c r="AA1522" s="15"/>
      <c r="AB1522" s="39">
        <f t="shared" si="117"/>
        <v>11</v>
      </c>
      <c r="AC1522" s="39">
        <f t="shared" si="118"/>
        <v>14</v>
      </c>
      <c r="AD1522" s="96" t="s">
        <v>5722</v>
      </c>
      <c r="AE1522" s="15" t="str">
        <f t="shared" si="120"/>
        <v/>
      </c>
      <c r="AF1522" s="39"/>
      <c r="AG1522" s="39" t="s">
        <v>1560</v>
      </c>
      <c r="AH1522" s="39" t="s">
        <v>1561</v>
      </c>
      <c r="AI1522" s="39" t="s">
        <v>1561</v>
      </c>
      <c r="AJ1522" s="39" t="s">
        <v>1561</v>
      </c>
      <c r="AK1522" s="39" t="s">
        <v>1561</v>
      </c>
      <c r="AL1522" s="15"/>
      <c r="AM1522" s="15"/>
      <c r="AN1522" s="15"/>
      <c r="AO1522" s="39"/>
      <c r="AP1522" s="89">
        <f t="shared" si="119"/>
        <v>0</v>
      </c>
      <c r="AQ1522" s="13" t="str">
        <f t="shared" si="121"/>
        <v>Soort wapenSoort onbekend</v>
      </c>
    </row>
    <row r="1523" spans="1:43" x14ac:dyDescent="0.25">
      <c r="A1523" s="15" t="s">
        <v>5709</v>
      </c>
      <c r="B1523" s="15" t="s">
        <v>1608</v>
      </c>
      <c r="C1523" s="15">
        <v>6</v>
      </c>
      <c r="D1523" s="15" t="s">
        <v>5723</v>
      </c>
      <c r="E1523" s="94">
        <v>200000434</v>
      </c>
      <c r="F1523" s="15">
        <v>200000511</v>
      </c>
      <c r="G1523" s="15" t="s">
        <v>5710</v>
      </c>
      <c r="H1523" s="15" t="s">
        <v>5710</v>
      </c>
      <c r="I1523" s="15" t="s">
        <v>5710</v>
      </c>
      <c r="J1523" s="15">
        <v>10</v>
      </c>
      <c r="K1523" s="15"/>
      <c r="L1523" s="15">
        <v>55</v>
      </c>
      <c r="M1523" s="15" t="s">
        <v>5724</v>
      </c>
      <c r="N1523" s="15" t="s">
        <v>5724</v>
      </c>
      <c r="O1523" s="15" t="s">
        <v>5724</v>
      </c>
      <c r="P1523" s="15"/>
      <c r="Q1523" s="15"/>
      <c r="R1523" s="15"/>
      <c r="S1523" s="15" t="s">
        <v>1632</v>
      </c>
      <c r="T1523" s="38">
        <v>10</v>
      </c>
      <c r="U1523" s="95"/>
      <c r="V1523" s="95"/>
      <c r="W1523" s="95"/>
      <c r="X1523" s="95"/>
      <c r="Y1523" s="95"/>
      <c r="Z1523" s="15"/>
      <c r="AA1523" s="15"/>
      <c r="AB1523" s="39">
        <f t="shared" si="117"/>
        <v>11</v>
      </c>
      <c r="AC1523" s="39">
        <f t="shared" si="118"/>
        <v>10</v>
      </c>
      <c r="AD1523" s="96" t="s">
        <v>5725</v>
      </c>
      <c r="AE1523" s="15" t="str">
        <f t="shared" si="120"/>
        <v/>
      </c>
      <c r="AF1523" s="39"/>
      <c r="AG1523" s="39" t="s">
        <v>1560</v>
      </c>
      <c r="AH1523" s="39" t="s">
        <v>1561</v>
      </c>
      <c r="AI1523" s="39" t="s">
        <v>1561</v>
      </c>
      <c r="AJ1523" s="39" t="s">
        <v>1561</v>
      </c>
      <c r="AK1523" s="39" t="s">
        <v>1561</v>
      </c>
      <c r="AL1523" s="15"/>
      <c r="AM1523" s="15"/>
      <c r="AN1523" s="15"/>
      <c r="AO1523" s="39"/>
      <c r="AP1523" s="89">
        <f t="shared" si="119"/>
        <v>0</v>
      </c>
      <c r="AQ1523" s="13" t="str">
        <f t="shared" si="121"/>
        <v>Soort wapenSteekwapen</v>
      </c>
    </row>
    <row r="1524" spans="1:43" x14ac:dyDescent="0.25">
      <c r="A1524" s="15" t="s">
        <v>5709</v>
      </c>
      <c r="B1524" s="15" t="s">
        <v>1608</v>
      </c>
      <c r="C1524" s="15">
        <v>7</v>
      </c>
      <c r="D1524" s="15" t="s">
        <v>2053</v>
      </c>
      <c r="E1524" s="94">
        <v>200000434</v>
      </c>
      <c r="F1524" s="15">
        <v>200000512</v>
      </c>
      <c r="G1524" s="15" t="s">
        <v>5710</v>
      </c>
      <c r="H1524" s="15" t="s">
        <v>5710</v>
      </c>
      <c r="I1524" s="15" t="s">
        <v>5710</v>
      </c>
      <c r="J1524" s="15">
        <v>10</v>
      </c>
      <c r="K1524" s="15"/>
      <c r="L1524" s="15">
        <v>55</v>
      </c>
      <c r="M1524" s="15" t="s">
        <v>5726</v>
      </c>
      <c r="N1524" s="15" t="s">
        <v>5726</v>
      </c>
      <c r="O1524" s="15" t="s">
        <v>5726</v>
      </c>
      <c r="P1524" s="15"/>
      <c r="Q1524" s="15"/>
      <c r="R1524" s="15"/>
      <c r="S1524" s="15" t="s">
        <v>1632</v>
      </c>
      <c r="T1524" s="38">
        <v>10</v>
      </c>
      <c r="U1524" s="95"/>
      <c r="V1524" s="95"/>
      <c r="W1524" s="95"/>
      <c r="X1524" s="95"/>
      <c r="Y1524" s="95"/>
      <c r="Z1524" s="15"/>
      <c r="AA1524" s="15"/>
      <c r="AB1524" s="39">
        <f t="shared" si="117"/>
        <v>11</v>
      </c>
      <c r="AC1524" s="39">
        <f t="shared" si="118"/>
        <v>9</v>
      </c>
      <c r="AD1524" s="96" t="s">
        <v>5727</v>
      </c>
      <c r="AE1524" s="15" t="str">
        <f t="shared" si="120"/>
        <v/>
      </c>
      <c r="AF1524" s="39"/>
      <c r="AG1524" s="39" t="s">
        <v>1560</v>
      </c>
      <c r="AH1524" s="39" t="s">
        <v>1561</v>
      </c>
      <c r="AI1524" s="39" t="s">
        <v>1561</v>
      </c>
      <c r="AJ1524" s="39" t="s">
        <v>1561</v>
      </c>
      <c r="AK1524" s="39" t="s">
        <v>1561</v>
      </c>
      <c r="AL1524" s="15"/>
      <c r="AM1524" s="15"/>
      <c r="AN1524" s="15"/>
      <c r="AO1524" s="39"/>
      <c r="AP1524" s="89">
        <f t="shared" si="119"/>
        <v>0</v>
      </c>
      <c r="AQ1524" s="13" t="str">
        <f t="shared" si="121"/>
        <v>Soort wapenVuurwapen</v>
      </c>
    </row>
    <row r="1525" spans="1:43" x14ac:dyDescent="0.25">
      <c r="A1525" s="15" t="s">
        <v>5709</v>
      </c>
      <c r="B1525" s="15" t="s">
        <v>1608</v>
      </c>
      <c r="C1525" s="15">
        <v>8</v>
      </c>
      <c r="D1525" s="15" t="s">
        <v>2050</v>
      </c>
      <c r="E1525" s="94">
        <v>200000434</v>
      </c>
      <c r="F1525" s="15">
        <v>200040178</v>
      </c>
      <c r="G1525" s="15" t="s">
        <v>5710</v>
      </c>
      <c r="H1525" s="15" t="s">
        <v>5710</v>
      </c>
      <c r="I1525" s="15" t="s">
        <v>5710</v>
      </c>
      <c r="J1525" s="15">
        <v>10</v>
      </c>
      <c r="K1525" s="15"/>
      <c r="L1525" s="15">
        <v>55</v>
      </c>
      <c r="M1525" s="15" t="s">
        <v>5728</v>
      </c>
      <c r="N1525" s="15" t="s">
        <v>5728</v>
      </c>
      <c r="O1525" s="15" t="s">
        <v>5728</v>
      </c>
      <c r="P1525" s="15"/>
      <c r="Q1525" s="15"/>
      <c r="R1525" s="15"/>
      <c r="S1525" s="15" t="s">
        <v>1632</v>
      </c>
      <c r="T1525" s="38">
        <v>10</v>
      </c>
      <c r="U1525" s="95"/>
      <c r="V1525" s="95"/>
      <c r="W1525" s="95"/>
      <c r="X1525" s="95"/>
      <c r="Y1525" s="95"/>
      <c r="Z1525" s="15"/>
      <c r="AA1525" s="15"/>
      <c r="AB1525" s="39">
        <f t="shared" si="117"/>
        <v>11</v>
      </c>
      <c r="AC1525" s="39">
        <f t="shared" si="118"/>
        <v>16</v>
      </c>
      <c r="AD1525" s="96" t="s">
        <v>5729</v>
      </c>
      <c r="AE1525" s="15" t="str">
        <f t="shared" si="120"/>
        <v/>
      </c>
      <c r="AF1525" s="39"/>
      <c r="AG1525" s="39" t="s">
        <v>1560</v>
      </c>
      <c r="AH1525" s="39" t="s">
        <v>1561</v>
      </c>
      <c r="AI1525" s="39" t="s">
        <v>1561</v>
      </c>
      <c r="AJ1525" s="39" t="s">
        <v>1561</v>
      </c>
      <c r="AK1525" s="39" t="s">
        <v>1561</v>
      </c>
      <c r="AL1525" s="15"/>
      <c r="AM1525" s="15"/>
      <c r="AN1525" s="15"/>
      <c r="AO1525" s="39"/>
      <c r="AP1525" s="89">
        <f t="shared" si="119"/>
        <v>0</v>
      </c>
      <c r="AQ1525" s="13" t="str">
        <f t="shared" si="121"/>
        <v>Soort wapenStroomstootwapen</v>
      </c>
    </row>
    <row r="1526" spans="1:43" x14ac:dyDescent="0.25">
      <c r="A1526" s="15" t="s">
        <v>5709</v>
      </c>
      <c r="B1526" s="15" t="s">
        <v>1608</v>
      </c>
      <c r="C1526" s="15">
        <v>9</v>
      </c>
      <c r="D1526" s="15" t="s">
        <v>5730</v>
      </c>
      <c r="E1526" s="94">
        <v>200000434</v>
      </c>
      <c r="F1526" s="15">
        <v>200032902</v>
      </c>
      <c r="G1526" s="15" t="s">
        <v>5710</v>
      </c>
      <c r="H1526" s="15" t="s">
        <v>5710</v>
      </c>
      <c r="I1526" s="15" t="s">
        <v>5710</v>
      </c>
      <c r="J1526" s="15">
        <v>10</v>
      </c>
      <c r="K1526" s="15"/>
      <c r="L1526" s="15">
        <v>55</v>
      </c>
      <c r="M1526" s="15" t="s">
        <v>5731</v>
      </c>
      <c r="N1526" s="15" t="s">
        <v>5731</v>
      </c>
      <c r="O1526" s="15" t="s">
        <v>5731</v>
      </c>
      <c r="P1526" s="15"/>
      <c r="Q1526" s="15"/>
      <c r="R1526" s="15"/>
      <c r="S1526" s="15" t="s">
        <v>1632</v>
      </c>
      <c r="T1526" s="38">
        <v>10</v>
      </c>
      <c r="U1526" s="95"/>
      <c r="V1526" s="95"/>
      <c r="W1526" s="95"/>
      <c r="X1526" s="95"/>
      <c r="Y1526" s="95"/>
      <c r="Z1526" s="15"/>
      <c r="AA1526" s="15"/>
      <c r="AB1526" s="39">
        <f t="shared" si="117"/>
        <v>11</v>
      </c>
      <c r="AC1526" s="39">
        <f t="shared" si="118"/>
        <v>14</v>
      </c>
      <c r="AD1526" s="96" t="s">
        <v>5732</v>
      </c>
      <c r="AE1526" s="15" t="str">
        <f t="shared" si="120"/>
        <v/>
      </c>
      <c r="AF1526" s="39"/>
      <c r="AG1526" s="39" t="s">
        <v>1560</v>
      </c>
      <c r="AH1526" s="39" t="s">
        <v>1561</v>
      </c>
      <c r="AI1526" s="39" t="s">
        <v>1561</v>
      </c>
      <c r="AJ1526" s="39" t="s">
        <v>1561</v>
      </c>
      <c r="AK1526" s="39" t="s">
        <v>1561</v>
      </c>
      <c r="AL1526" s="15"/>
      <c r="AM1526" s="15"/>
      <c r="AN1526" s="15"/>
      <c r="AO1526" s="39"/>
      <c r="AP1526" s="89">
        <f t="shared" si="119"/>
        <v>0</v>
      </c>
      <c r="AQ1526" s="13" t="str">
        <f t="shared" si="121"/>
        <v>Soort wapenLuchtdrukwapen</v>
      </c>
    </row>
    <row r="1527" spans="1:43" x14ac:dyDescent="0.25">
      <c r="A1527" s="15" t="s">
        <v>5733</v>
      </c>
      <c r="B1527" s="15" t="s">
        <v>1608</v>
      </c>
      <c r="C1527" s="15">
        <v>1</v>
      </c>
      <c r="D1527" s="15" t="s">
        <v>397</v>
      </c>
      <c r="E1527" s="94">
        <v>200012188</v>
      </c>
      <c r="F1527" s="15">
        <v>200035964</v>
      </c>
      <c r="G1527" s="15" t="s">
        <v>5734</v>
      </c>
      <c r="H1527" s="15" t="s">
        <v>5734</v>
      </c>
      <c r="I1527" s="15" t="s">
        <v>5734</v>
      </c>
      <c r="J1527" s="15"/>
      <c r="K1527" s="15"/>
      <c r="L1527" s="15"/>
      <c r="M1527" s="15" t="s">
        <v>5735</v>
      </c>
      <c r="N1527" s="15" t="s">
        <v>5735</v>
      </c>
      <c r="O1527" s="15" t="s">
        <v>5735</v>
      </c>
      <c r="P1527" s="15"/>
      <c r="Q1527" s="15"/>
      <c r="R1527" s="15"/>
      <c r="S1527" s="15"/>
      <c r="T1527" s="38"/>
      <c r="U1527" s="95"/>
      <c r="V1527" s="95"/>
      <c r="W1527" s="95"/>
      <c r="X1527" s="95"/>
      <c r="Y1527" s="95"/>
      <c r="Z1527" s="15"/>
      <c r="AA1527" s="15"/>
      <c r="AB1527" s="39">
        <f t="shared" si="117"/>
        <v>15</v>
      </c>
      <c r="AC1527" s="39">
        <f t="shared" si="118"/>
        <v>8</v>
      </c>
      <c r="AD1527" s="96" t="s">
        <v>5736</v>
      </c>
      <c r="AE1527" s="15" t="str">
        <f t="shared" si="120"/>
        <v>(Gladheid)</v>
      </c>
      <c r="AF1527" s="39"/>
      <c r="AG1527" s="39" t="s">
        <v>1560</v>
      </c>
      <c r="AH1527" s="39" t="s">
        <v>1561</v>
      </c>
      <c r="AI1527" s="39" t="s">
        <v>1561</v>
      </c>
      <c r="AJ1527" s="39" t="s">
        <v>1613</v>
      </c>
      <c r="AK1527" s="39" t="s">
        <v>1613</v>
      </c>
      <c r="AL1527" s="15"/>
      <c r="AM1527" s="15" t="s">
        <v>397</v>
      </c>
      <c r="AN1527" s="15"/>
      <c r="AO1527" s="39"/>
      <c r="AP1527" s="89">
        <f t="shared" si="119"/>
        <v>8</v>
      </c>
      <c r="AQ1527" s="13" t="str">
        <f t="shared" si="121"/>
        <v>Soort weeralarmGladheid</v>
      </c>
    </row>
    <row r="1528" spans="1:43" x14ac:dyDescent="0.25">
      <c r="A1528" s="15" t="s">
        <v>5733</v>
      </c>
      <c r="B1528" s="15" t="s">
        <v>1608</v>
      </c>
      <c r="C1528" s="15">
        <v>2</v>
      </c>
      <c r="D1528" s="15" t="s">
        <v>5737</v>
      </c>
      <c r="E1528" s="94">
        <v>200012188</v>
      </c>
      <c r="F1528" s="15">
        <v>200035965</v>
      </c>
      <c r="G1528" s="15" t="s">
        <v>5734</v>
      </c>
      <c r="H1528" s="15" t="s">
        <v>5734</v>
      </c>
      <c r="I1528" s="15" t="s">
        <v>5734</v>
      </c>
      <c r="J1528" s="15"/>
      <c r="K1528" s="15"/>
      <c r="L1528" s="15"/>
      <c r="M1528" s="15" t="s">
        <v>5738</v>
      </c>
      <c r="N1528" s="15" t="s">
        <v>5738</v>
      </c>
      <c r="O1528" s="15" t="s">
        <v>5738</v>
      </c>
      <c r="P1528" s="15"/>
      <c r="Q1528" s="15"/>
      <c r="R1528" s="15"/>
      <c r="S1528" s="15"/>
      <c r="T1528" s="38"/>
      <c r="U1528" s="95"/>
      <c r="V1528" s="95"/>
      <c r="W1528" s="95"/>
      <c r="X1528" s="95"/>
      <c r="Y1528" s="95"/>
      <c r="Z1528" s="15"/>
      <c r="AA1528" s="15"/>
      <c r="AB1528" s="39">
        <f t="shared" si="117"/>
        <v>15</v>
      </c>
      <c r="AC1528" s="39">
        <f t="shared" si="118"/>
        <v>5</v>
      </c>
      <c r="AD1528" s="96" t="s">
        <v>5739</v>
      </c>
      <c r="AE1528" s="15" t="str">
        <f t="shared" si="120"/>
        <v>(Hitte)</v>
      </c>
      <c r="AF1528" s="39"/>
      <c r="AG1528" s="39" t="s">
        <v>1560</v>
      </c>
      <c r="AH1528" s="39" t="s">
        <v>1561</v>
      </c>
      <c r="AI1528" s="39" t="s">
        <v>1561</v>
      </c>
      <c r="AJ1528" s="39" t="s">
        <v>1613</v>
      </c>
      <c r="AK1528" s="39" t="s">
        <v>1613</v>
      </c>
      <c r="AL1528" s="15"/>
      <c r="AM1528" s="15" t="s">
        <v>5737</v>
      </c>
      <c r="AN1528" s="15"/>
      <c r="AO1528" s="39"/>
      <c r="AP1528" s="89">
        <f t="shared" si="119"/>
        <v>5</v>
      </c>
      <c r="AQ1528" s="13" t="str">
        <f t="shared" si="121"/>
        <v>Soort weeralarmHitte</v>
      </c>
    </row>
    <row r="1529" spans="1:43" x14ac:dyDescent="0.25">
      <c r="A1529" s="15" t="s">
        <v>5733</v>
      </c>
      <c r="B1529" s="15" t="s">
        <v>1608</v>
      </c>
      <c r="C1529" s="15">
        <v>3</v>
      </c>
      <c r="D1529" s="15" t="s">
        <v>5740</v>
      </c>
      <c r="E1529" s="94">
        <v>200012188</v>
      </c>
      <c r="F1529" s="15">
        <v>200035967</v>
      </c>
      <c r="G1529" s="15" t="s">
        <v>5734</v>
      </c>
      <c r="H1529" s="15" t="s">
        <v>5734</v>
      </c>
      <c r="I1529" s="15" t="s">
        <v>5734</v>
      </c>
      <c r="J1529" s="15"/>
      <c r="K1529" s="15"/>
      <c r="L1529" s="15"/>
      <c r="M1529" s="15" t="s">
        <v>5741</v>
      </c>
      <c r="N1529" s="15" t="s">
        <v>5741</v>
      </c>
      <c r="O1529" s="15" t="s">
        <v>5741</v>
      </c>
      <c r="P1529" s="15"/>
      <c r="Q1529" s="15"/>
      <c r="R1529" s="15"/>
      <c r="S1529" s="15"/>
      <c r="T1529" s="38"/>
      <c r="U1529" s="95"/>
      <c r="V1529" s="95"/>
      <c r="W1529" s="95"/>
      <c r="X1529" s="95"/>
      <c r="Y1529" s="95"/>
      <c r="Z1529" s="15"/>
      <c r="AA1529" s="15"/>
      <c r="AB1529" s="39">
        <f t="shared" si="117"/>
        <v>15</v>
      </c>
      <c r="AC1529" s="39">
        <f t="shared" si="118"/>
        <v>4</v>
      </c>
      <c r="AD1529" s="96" t="s">
        <v>5742</v>
      </c>
      <c r="AE1529" s="15" t="str">
        <f t="shared" si="120"/>
        <v>(Mist)</v>
      </c>
      <c r="AF1529" s="39"/>
      <c r="AG1529" s="39" t="s">
        <v>1560</v>
      </c>
      <c r="AH1529" s="39" t="s">
        <v>1561</v>
      </c>
      <c r="AI1529" s="39" t="s">
        <v>1561</v>
      </c>
      <c r="AJ1529" s="39" t="s">
        <v>1613</v>
      </c>
      <c r="AK1529" s="39" t="s">
        <v>1613</v>
      </c>
      <c r="AL1529" s="15"/>
      <c r="AM1529" s="15" t="s">
        <v>5740</v>
      </c>
      <c r="AN1529" s="15"/>
      <c r="AO1529" s="39"/>
      <c r="AP1529" s="89">
        <f t="shared" si="119"/>
        <v>4</v>
      </c>
      <c r="AQ1529" s="13" t="str">
        <f t="shared" si="121"/>
        <v>Soort weeralarmMist</v>
      </c>
    </row>
    <row r="1530" spans="1:43" x14ac:dyDescent="0.25">
      <c r="A1530" s="15" t="s">
        <v>5733</v>
      </c>
      <c r="B1530" s="15" t="s">
        <v>1608</v>
      </c>
      <c r="C1530" s="15">
        <v>4</v>
      </c>
      <c r="D1530" s="15" t="s">
        <v>5743</v>
      </c>
      <c r="E1530" s="94">
        <v>200012188</v>
      </c>
      <c r="F1530" s="15">
        <v>200035966</v>
      </c>
      <c r="G1530" s="15" t="s">
        <v>5734</v>
      </c>
      <c r="H1530" s="15" t="s">
        <v>5734</v>
      </c>
      <c r="I1530" s="15" t="s">
        <v>5734</v>
      </c>
      <c r="J1530" s="15"/>
      <c r="K1530" s="15"/>
      <c r="L1530" s="15"/>
      <c r="M1530" s="15" t="s">
        <v>5744</v>
      </c>
      <c r="N1530" s="15" t="s">
        <v>5744</v>
      </c>
      <c r="O1530" s="15" t="s">
        <v>5744</v>
      </c>
      <c r="P1530" s="15"/>
      <c r="Q1530" s="15"/>
      <c r="R1530" s="15"/>
      <c r="S1530" s="15"/>
      <c r="T1530" s="38"/>
      <c r="U1530" s="95"/>
      <c r="V1530" s="95"/>
      <c r="W1530" s="95"/>
      <c r="X1530" s="95"/>
      <c r="Y1530" s="95"/>
      <c r="Z1530" s="15"/>
      <c r="AA1530" s="15"/>
      <c r="AB1530" s="39">
        <f t="shared" si="117"/>
        <v>15</v>
      </c>
      <c r="AC1530" s="39">
        <f t="shared" si="118"/>
        <v>5</v>
      </c>
      <c r="AD1530" s="96" t="s">
        <v>5745</v>
      </c>
      <c r="AE1530" s="15" t="str">
        <f t="shared" si="120"/>
        <v>(Koude)</v>
      </c>
      <c r="AF1530" s="39"/>
      <c r="AG1530" s="39" t="s">
        <v>1560</v>
      </c>
      <c r="AH1530" s="39" t="s">
        <v>1561</v>
      </c>
      <c r="AI1530" s="39" t="s">
        <v>1561</v>
      </c>
      <c r="AJ1530" s="39" t="s">
        <v>1613</v>
      </c>
      <c r="AK1530" s="39" t="s">
        <v>1613</v>
      </c>
      <c r="AL1530" s="15"/>
      <c r="AM1530" s="15" t="s">
        <v>5743</v>
      </c>
      <c r="AN1530" s="15"/>
      <c r="AO1530" s="39"/>
      <c r="AP1530" s="89">
        <f t="shared" si="119"/>
        <v>5</v>
      </c>
      <c r="AQ1530" s="13" t="str">
        <f t="shared" si="121"/>
        <v>Soort weeralarmKoude</v>
      </c>
    </row>
    <row r="1531" spans="1:43" x14ac:dyDescent="0.25">
      <c r="A1531" s="15" t="s">
        <v>5733</v>
      </c>
      <c r="B1531" s="15" t="s">
        <v>1608</v>
      </c>
      <c r="C1531" s="15">
        <v>5</v>
      </c>
      <c r="D1531" s="15" t="s">
        <v>5746</v>
      </c>
      <c r="E1531" s="94">
        <v>200012188</v>
      </c>
      <c r="F1531" s="15">
        <v>200035968</v>
      </c>
      <c r="G1531" s="15" t="s">
        <v>5734</v>
      </c>
      <c r="H1531" s="15" t="s">
        <v>5734</v>
      </c>
      <c r="I1531" s="15" t="s">
        <v>5734</v>
      </c>
      <c r="J1531" s="15"/>
      <c r="K1531" s="15"/>
      <c r="L1531" s="15"/>
      <c r="M1531" s="15" t="s">
        <v>5747</v>
      </c>
      <c r="N1531" s="15" t="s">
        <v>5747</v>
      </c>
      <c r="O1531" s="15" t="s">
        <v>5747</v>
      </c>
      <c r="P1531" s="15"/>
      <c r="Q1531" s="15"/>
      <c r="R1531" s="15"/>
      <c r="S1531" s="15"/>
      <c r="T1531" s="38"/>
      <c r="U1531" s="95"/>
      <c r="V1531" s="95"/>
      <c r="W1531" s="95"/>
      <c r="X1531" s="95"/>
      <c r="Y1531" s="95"/>
      <c r="Z1531" s="15"/>
      <c r="AA1531" s="15"/>
      <c r="AB1531" s="39">
        <f t="shared" si="117"/>
        <v>15</v>
      </c>
      <c r="AC1531" s="39">
        <f t="shared" si="118"/>
        <v>6</v>
      </c>
      <c r="AD1531" s="96" t="s">
        <v>5748</v>
      </c>
      <c r="AE1531" s="15" t="str">
        <f t="shared" si="120"/>
        <v>(Onweer)</v>
      </c>
      <c r="AF1531" s="39"/>
      <c r="AG1531" s="39" t="s">
        <v>1560</v>
      </c>
      <c r="AH1531" s="39" t="s">
        <v>1561</v>
      </c>
      <c r="AI1531" s="39" t="s">
        <v>1561</v>
      </c>
      <c r="AJ1531" s="39" t="s">
        <v>1613</v>
      </c>
      <c r="AK1531" s="39" t="s">
        <v>1613</v>
      </c>
      <c r="AL1531" s="15"/>
      <c r="AM1531" s="15" t="s">
        <v>5746</v>
      </c>
      <c r="AN1531" s="15"/>
      <c r="AO1531" s="39"/>
      <c r="AP1531" s="89">
        <f t="shared" si="119"/>
        <v>6</v>
      </c>
      <c r="AQ1531" s="13" t="str">
        <f t="shared" si="121"/>
        <v>Soort weeralarmOnweer</v>
      </c>
    </row>
    <row r="1532" spans="1:43" x14ac:dyDescent="0.25">
      <c r="A1532" s="15" t="s">
        <v>5733</v>
      </c>
      <c r="B1532" s="15" t="s">
        <v>1608</v>
      </c>
      <c r="C1532" s="15">
        <v>6</v>
      </c>
      <c r="D1532" s="15" t="s">
        <v>5749</v>
      </c>
      <c r="E1532" s="94">
        <v>200012188</v>
      </c>
      <c r="F1532" s="15">
        <v>200035969</v>
      </c>
      <c r="G1532" s="15" t="s">
        <v>5734</v>
      </c>
      <c r="H1532" s="15" t="s">
        <v>5734</v>
      </c>
      <c r="I1532" s="15" t="s">
        <v>5734</v>
      </c>
      <c r="J1532" s="15"/>
      <c r="K1532" s="15"/>
      <c r="L1532" s="15"/>
      <c r="M1532" s="15" t="s">
        <v>5750</v>
      </c>
      <c r="N1532" s="15" t="s">
        <v>5750</v>
      </c>
      <c r="O1532" s="15" t="s">
        <v>5750</v>
      </c>
      <c r="P1532" s="15"/>
      <c r="Q1532" s="15"/>
      <c r="R1532" s="15"/>
      <c r="S1532" s="15"/>
      <c r="T1532" s="38"/>
      <c r="U1532" s="95"/>
      <c r="V1532" s="95"/>
      <c r="W1532" s="95"/>
      <c r="X1532" s="95"/>
      <c r="Y1532" s="95"/>
      <c r="Z1532" s="15"/>
      <c r="AA1532" s="15"/>
      <c r="AB1532" s="39">
        <f t="shared" si="117"/>
        <v>15</v>
      </c>
      <c r="AC1532" s="39">
        <f t="shared" si="118"/>
        <v>5</v>
      </c>
      <c r="AD1532" s="96" t="s">
        <v>5751</v>
      </c>
      <c r="AE1532" s="15" t="str">
        <f t="shared" si="120"/>
        <v>(Regen)</v>
      </c>
      <c r="AF1532" s="39"/>
      <c r="AG1532" s="39" t="s">
        <v>1560</v>
      </c>
      <c r="AH1532" s="39" t="s">
        <v>1561</v>
      </c>
      <c r="AI1532" s="39" t="s">
        <v>1561</v>
      </c>
      <c r="AJ1532" s="39" t="s">
        <v>1613</v>
      </c>
      <c r="AK1532" s="39" t="s">
        <v>1613</v>
      </c>
      <c r="AL1532" s="15"/>
      <c r="AM1532" s="15" t="s">
        <v>5749</v>
      </c>
      <c r="AN1532" s="15"/>
      <c r="AO1532" s="39"/>
      <c r="AP1532" s="89">
        <f t="shared" si="119"/>
        <v>5</v>
      </c>
      <c r="AQ1532" s="13" t="str">
        <f t="shared" si="121"/>
        <v>Soort weeralarmRegen</v>
      </c>
    </row>
    <row r="1533" spans="1:43" x14ac:dyDescent="0.25">
      <c r="A1533" s="15" t="s">
        <v>5733</v>
      </c>
      <c r="B1533" s="15" t="s">
        <v>1608</v>
      </c>
      <c r="C1533" s="15">
        <v>7</v>
      </c>
      <c r="D1533" s="15" t="s">
        <v>5752</v>
      </c>
      <c r="E1533" s="94">
        <v>200012188</v>
      </c>
      <c r="F1533" s="15">
        <v>200035970</v>
      </c>
      <c r="G1533" s="15" t="s">
        <v>5734</v>
      </c>
      <c r="H1533" s="15" t="s">
        <v>5734</v>
      </c>
      <c r="I1533" s="15" t="s">
        <v>5734</v>
      </c>
      <c r="J1533" s="15"/>
      <c r="K1533" s="15"/>
      <c r="L1533" s="15"/>
      <c r="M1533" s="15" t="s">
        <v>5753</v>
      </c>
      <c r="N1533" s="15" t="s">
        <v>5753</v>
      </c>
      <c r="O1533" s="15" t="s">
        <v>5753</v>
      </c>
      <c r="P1533" s="15"/>
      <c r="Q1533" s="15"/>
      <c r="R1533" s="15"/>
      <c r="S1533" s="15"/>
      <c r="T1533" s="38"/>
      <c r="U1533" s="95"/>
      <c r="V1533" s="95"/>
      <c r="W1533" s="95"/>
      <c r="X1533" s="95"/>
      <c r="Y1533" s="95"/>
      <c r="Z1533" s="15"/>
      <c r="AA1533" s="15"/>
      <c r="AB1533" s="39">
        <f t="shared" si="117"/>
        <v>15</v>
      </c>
      <c r="AC1533" s="39">
        <f t="shared" si="118"/>
        <v>6</v>
      </c>
      <c r="AD1533" s="96" t="s">
        <v>5754</v>
      </c>
      <c r="AE1533" s="15" t="str">
        <f t="shared" si="120"/>
        <v>(Sneeuw)</v>
      </c>
      <c r="AF1533" s="39"/>
      <c r="AG1533" s="39" t="s">
        <v>1560</v>
      </c>
      <c r="AH1533" s="39" t="s">
        <v>1561</v>
      </c>
      <c r="AI1533" s="39" t="s">
        <v>1561</v>
      </c>
      <c r="AJ1533" s="39" t="s">
        <v>1613</v>
      </c>
      <c r="AK1533" s="39" t="s">
        <v>1613</v>
      </c>
      <c r="AL1533" s="15"/>
      <c r="AM1533" s="15" t="s">
        <v>5752</v>
      </c>
      <c r="AN1533" s="15"/>
      <c r="AO1533" s="39"/>
      <c r="AP1533" s="89">
        <f t="shared" si="119"/>
        <v>6</v>
      </c>
      <c r="AQ1533" s="13" t="str">
        <f t="shared" si="121"/>
        <v>Soort weeralarmSneeuw</v>
      </c>
    </row>
    <row r="1534" spans="1:43" x14ac:dyDescent="0.25">
      <c r="A1534" s="15" t="s">
        <v>5733</v>
      </c>
      <c r="B1534" s="15" t="s">
        <v>1608</v>
      </c>
      <c r="C1534" s="15">
        <v>8</v>
      </c>
      <c r="D1534" s="15" t="s">
        <v>5755</v>
      </c>
      <c r="E1534" s="94">
        <v>200012188</v>
      </c>
      <c r="F1534" s="15">
        <v>200035971</v>
      </c>
      <c r="G1534" s="15" t="s">
        <v>5734</v>
      </c>
      <c r="H1534" s="15" t="s">
        <v>5734</v>
      </c>
      <c r="I1534" s="15" t="s">
        <v>5734</v>
      </c>
      <c r="J1534" s="15"/>
      <c r="K1534" s="15"/>
      <c r="L1534" s="15"/>
      <c r="M1534" s="15" t="s">
        <v>5756</v>
      </c>
      <c r="N1534" s="15" t="s">
        <v>5756</v>
      </c>
      <c r="O1534" s="15" t="s">
        <v>5756</v>
      </c>
      <c r="P1534" s="15"/>
      <c r="Q1534" s="15"/>
      <c r="R1534" s="15"/>
      <c r="S1534" s="15"/>
      <c r="T1534" s="38"/>
      <c r="U1534" s="95"/>
      <c r="V1534" s="95"/>
      <c r="W1534" s="95"/>
      <c r="X1534" s="95"/>
      <c r="Y1534" s="95"/>
      <c r="Z1534" s="15"/>
      <c r="AA1534" s="15"/>
      <c r="AB1534" s="39">
        <f t="shared" si="117"/>
        <v>15</v>
      </c>
      <c r="AC1534" s="39">
        <f t="shared" si="118"/>
        <v>16</v>
      </c>
      <c r="AD1534" s="96" t="s">
        <v>5757</v>
      </c>
      <c r="AE1534" s="15" t="str">
        <f t="shared" si="120"/>
        <v>(Water-/Windhozen)</v>
      </c>
      <c r="AF1534" s="39"/>
      <c r="AG1534" s="39" t="s">
        <v>1560</v>
      </c>
      <c r="AH1534" s="39" t="s">
        <v>1561</v>
      </c>
      <c r="AI1534" s="39" t="s">
        <v>1561</v>
      </c>
      <c r="AJ1534" s="39" t="s">
        <v>1613</v>
      </c>
      <c r="AK1534" s="39" t="s">
        <v>1613</v>
      </c>
      <c r="AL1534" s="15"/>
      <c r="AM1534" s="15" t="s">
        <v>5755</v>
      </c>
      <c r="AN1534" s="15"/>
      <c r="AO1534" s="39"/>
      <c r="AP1534" s="89">
        <f t="shared" si="119"/>
        <v>16</v>
      </c>
      <c r="AQ1534" s="13" t="str">
        <f t="shared" si="121"/>
        <v>Soort weeralarmWater-/Windhozen</v>
      </c>
    </row>
    <row r="1535" spans="1:43" x14ac:dyDescent="0.25">
      <c r="A1535" s="15" t="s">
        <v>5733</v>
      </c>
      <c r="B1535" s="15" t="s">
        <v>1608</v>
      </c>
      <c r="C1535" s="15">
        <v>9</v>
      </c>
      <c r="D1535" s="15" t="s">
        <v>5758</v>
      </c>
      <c r="E1535" s="94">
        <v>200012188</v>
      </c>
      <c r="F1535" s="15">
        <v>200035972</v>
      </c>
      <c r="G1535" s="15" t="s">
        <v>5734</v>
      </c>
      <c r="H1535" s="15" t="s">
        <v>5734</v>
      </c>
      <c r="I1535" s="15" t="s">
        <v>5734</v>
      </c>
      <c r="J1535" s="15"/>
      <c r="K1535" s="15"/>
      <c r="L1535" s="15"/>
      <c r="M1535" s="15" t="s">
        <v>5759</v>
      </c>
      <c r="N1535" s="15" t="s">
        <v>5759</v>
      </c>
      <c r="O1535" s="15" t="s">
        <v>5759</v>
      </c>
      <c r="P1535" s="15"/>
      <c r="Q1535" s="15"/>
      <c r="R1535" s="15"/>
      <c r="S1535" s="15"/>
      <c r="T1535" s="38"/>
      <c r="U1535" s="95"/>
      <c r="V1535" s="95"/>
      <c r="W1535" s="95"/>
      <c r="X1535" s="95"/>
      <c r="Y1535" s="95"/>
      <c r="Z1535" s="15"/>
      <c r="AA1535" s="15"/>
      <c r="AB1535" s="39">
        <f t="shared" si="117"/>
        <v>15</v>
      </c>
      <c r="AC1535" s="39">
        <f t="shared" si="118"/>
        <v>4</v>
      </c>
      <c r="AD1535" s="96" t="s">
        <v>5760</v>
      </c>
      <c r="AE1535" s="15" t="str">
        <f t="shared" si="120"/>
        <v>(Wind)</v>
      </c>
      <c r="AF1535" s="39"/>
      <c r="AG1535" s="39" t="s">
        <v>1560</v>
      </c>
      <c r="AH1535" s="39" t="s">
        <v>1561</v>
      </c>
      <c r="AI1535" s="39" t="s">
        <v>1561</v>
      </c>
      <c r="AJ1535" s="39" t="s">
        <v>1613</v>
      </c>
      <c r="AK1535" s="39" t="s">
        <v>1613</v>
      </c>
      <c r="AL1535" s="15"/>
      <c r="AM1535" s="15" t="s">
        <v>5758</v>
      </c>
      <c r="AN1535" s="15"/>
      <c r="AO1535" s="39"/>
      <c r="AP1535" s="89">
        <f t="shared" si="119"/>
        <v>4</v>
      </c>
      <c r="AQ1535" s="13" t="str">
        <f t="shared" si="121"/>
        <v>Soort weeralarmWind</v>
      </c>
    </row>
    <row r="1536" spans="1:43" x14ac:dyDescent="0.25">
      <c r="A1536" s="15" t="s">
        <v>5761</v>
      </c>
      <c r="B1536" s="15" t="s">
        <v>1608</v>
      </c>
      <c r="C1536" s="15">
        <v>1</v>
      </c>
      <c r="D1536" s="15" t="s">
        <v>5762</v>
      </c>
      <c r="E1536" s="94">
        <v>200001388</v>
      </c>
      <c r="F1536" s="15">
        <v>200032903</v>
      </c>
      <c r="G1536" s="15" t="s">
        <v>5763</v>
      </c>
      <c r="H1536" s="15" t="s">
        <v>5763</v>
      </c>
      <c r="I1536" s="15" t="s">
        <v>5763</v>
      </c>
      <c r="J1536" s="15"/>
      <c r="K1536" s="15">
        <v>92</v>
      </c>
      <c r="L1536" s="15">
        <v>66</v>
      </c>
      <c r="M1536" s="15" t="s">
        <v>5764</v>
      </c>
      <c r="N1536" s="15" t="s">
        <v>5764</v>
      </c>
      <c r="O1536" s="15" t="s">
        <v>5764</v>
      </c>
      <c r="P1536" s="15"/>
      <c r="Q1536" s="15"/>
      <c r="R1536" s="15"/>
      <c r="S1536" s="15" t="s">
        <v>1765</v>
      </c>
      <c r="T1536" s="38">
        <v>12</v>
      </c>
      <c r="U1536" s="95"/>
      <c r="V1536" s="95"/>
      <c r="W1536" s="95"/>
      <c r="X1536" s="95"/>
      <c r="Y1536" s="95"/>
      <c r="Z1536" s="15"/>
      <c r="AA1536" s="15"/>
      <c r="AB1536" s="39">
        <f t="shared" si="117"/>
        <v>12</v>
      </c>
      <c r="AC1536" s="39">
        <f t="shared" si="118"/>
        <v>13</v>
      </c>
      <c r="AD1536" s="96" t="s">
        <v>5765</v>
      </c>
      <c r="AE1536" s="15" t="str">
        <f t="shared" si="120"/>
        <v/>
      </c>
      <c r="AF1536" s="39"/>
      <c r="AG1536" s="39" t="s">
        <v>1560</v>
      </c>
      <c r="AH1536" s="39" t="s">
        <v>1561</v>
      </c>
      <c r="AI1536" s="39" t="s">
        <v>1561</v>
      </c>
      <c r="AJ1536" s="39" t="s">
        <v>1561</v>
      </c>
      <c r="AK1536" s="39" t="s">
        <v>1561</v>
      </c>
      <c r="AL1536" s="15"/>
      <c r="AM1536" s="15"/>
      <c r="AN1536" s="15"/>
      <c r="AO1536" s="39"/>
      <c r="AP1536" s="89">
        <f t="shared" si="119"/>
        <v>0</v>
      </c>
      <c r="AQ1536" s="13" t="str">
        <f t="shared" si="121"/>
        <v>Soort woningAanleunwoning</v>
      </c>
    </row>
    <row r="1537" spans="1:43" x14ac:dyDescent="0.25">
      <c r="A1537" s="15" t="s">
        <v>5761</v>
      </c>
      <c r="B1537" s="15" t="s">
        <v>1608</v>
      </c>
      <c r="C1537" s="15">
        <v>2</v>
      </c>
      <c r="D1537" s="15" t="s">
        <v>5766</v>
      </c>
      <c r="E1537" s="94">
        <v>200001388</v>
      </c>
      <c r="F1537" s="15">
        <v>200005146</v>
      </c>
      <c r="G1537" s="15" t="s">
        <v>5763</v>
      </c>
      <c r="H1537" s="15" t="s">
        <v>5763</v>
      </c>
      <c r="I1537" s="15" t="s">
        <v>5763</v>
      </c>
      <c r="J1537" s="15"/>
      <c r="K1537" s="15">
        <v>92</v>
      </c>
      <c r="L1537" s="15">
        <v>66</v>
      </c>
      <c r="M1537" s="15" t="s">
        <v>5767</v>
      </c>
      <c r="N1537" s="15" t="s">
        <v>5767</v>
      </c>
      <c r="O1537" s="15" t="s">
        <v>5767</v>
      </c>
      <c r="P1537" s="15"/>
      <c r="Q1537" s="15"/>
      <c r="R1537" s="15"/>
      <c r="S1537" s="15" t="s">
        <v>1765</v>
      </c>
      <c r="T1537" s="38">
        <v>12</v>
      </c>
      <c r="U1537" s="95"/>
      <c r="V1537" s="95"/>
      <c r="W1537" s="95"/>
      <c r="X1537" s="95"/>
      <c r="Y1537" s="95"/>
      <c r="Z1537" s="15"/>
      <c r="AA1537" s="15"/>
      <c r="AB1537" s="39">
        <f t="shared" si="117"/>
        <v>12</v>
      </c>
      <c r="AC1537" s="39">
        <f t="shared" si="118"/>
        <v>11</v>
      </c>
      <c r="AD1537" s="96" t="s">
        <v>5768</v>
      </c>
      <c r="AE1537" s="15" t="str">
        <f t="shared" si="120"/>
        <v/>
      </c>
      <c r="AF1537" s="39"/>
      <c r="AG1537" s="39" t="s">
        <v>1560</v>
      </c>
      <c r="AH1537" s="39" t="s">
        <v>1561</v>
      </c>
      <c r="AI1537" s="39" t="s">
        <v>1561</v>
      </c>
      <c r="AJ1537" s="39" t="s">
        <v>1561</v>
      </c>
      <c r="AK1537" s="39" t="s">
        <v>1561</v>
      </c>
      <c r="AL1537" s="15"/>
      <c r="AM1537" s="15"/>
      <c r="AN1537" s="15"/>
      <c r="AO1537" s="39"/>
      <c r="AP1537" s="89">
        <f t="shared" si="119"/>
        <v>0</v>
      </c>
      <c r="AQ1537" s="13" t="str">
        <f t="shared" si="121"/>
        <v>Soort woningAppartement</v>
      </c>
    </row>
    <row r="1538" spans="1:43" x14ac:dyDescent="0.25">
      <c r="A1538" s="15" t="s">
        <v>5761</v>
      </c>
      <c r="B1538" s="15" t="s">
        <v>1608</v>
      </c>
      <c r="C1538" s="15">
        <v>3</v>
      </c>
      <c r="D1538" s="15" t="s">
        <v>5769</v>
      </c>
      <c r="E1538" s="94">
        <v>200001388</v>
      </c>
      <c r="F1538" s="15">
        <v>200001634</v>
      </c>
      <c r="G1538" s="15" t="s">
        <v>5763</v>
      </c>
      <c r="H1538" s="15" t="s">
        <v>5763</v>
      </c>
      <c r="I1538" s="15" t="s">
        <v>5763</v>
      </c>
      <c r="J1538" s="15"/>
      <c r="K1538" s="15">
        <v>92</v>
      </c>
      <c r="L1538" s="15">
        <v>66</v>
      </c>
      <c r="M1538" s="15" t="s">
        <v>5770</v>
      </c>
      <c r="N1538" s="15" t="s">
        <v>5770</v>
      </c>
      <c r="O1538" s="15" t="s">
        <v>5770</v>
      </c>
      <c r="P1538" s="15"/>
      <c r="Q1538" s="15"/>
      <c r="R1538" s="15"/>
      <c r="S1538" s="15" t="s">
        <v>1765</v>
      </c>
      <c r="T1538" s="38">
        <v>12</v>
      </c>
      <c r="U1538" s="95"/>
      <c r="V1538" s="95"/>
      <c r="W1538" s="95"/>
      <c r="X1538" s="95"/>
      <c r="Y1538" s="95"/>
      <c r="Z1538" s="15"/>
      <c r="AA1538" s="15"/>
      <c r="AB1538" s="39">
        <f t="shared" ref="AB1538:AB1601" si="122">LEN(A1538)</f>
        <v>12</v>
      </c>
      <c r="AC1538" s="39">
        <f t="shared" ref="AC1538:AC1601" si="123">LEN(D1538)</f>
        <v>11</v>
      </c>
      <c r="AD1538" s="96" t="s">
        <v>5771</v>
      </c>
      <c r="AE1538" s="15" t="str">
        <f t="shared" si="120"/>
        <v/>
      </c>
      <c r="AF1538" s="39"/>
      <c r="AG1538" s="39" t="s">
        <v>1560</v>
      </c>
      <c r="AH1538" s="39" t="s">
        <v>1561</v>
      </c>
      <c r="AI1538" s="39" t="s">
        <v>1561</v>
      </c>
      <c r="AJ1538" s="39" t="s">
        <v>1561</v>
      </c>
      <c r="AK1538" s="39" t="s">
        <v>1561</v>
      </c>
      <c r="AL1538" s="15"/>
      <c r="AM1538" s="15"/>
      <c r="AN1538" s="15"/>
      <c r="AO1538" s="39"/>
      <c r="AP1538" s="89">
        <f t="shared" ref="AP1538:AP1601" si="124">LEN(AM1538)</f>
        <v>0</v>
      </c>
      <c r="AQ1538" s="13" t="str">
        <f t="shared" si="121"/>
        <v>Soort woningBovenwoning</v>
      </c>
    </row>
    <row r="1539" spans="1:43" x14ac:dyDescent="0.25">
      <c r="A1539" s="15" t="s">
        <v>5761</v>
      </c>
      <c r="B1539" s="15" t="s">
        <v>1608</v>
      </c>
      <c r="C1539" s="15">
        <v>4</v>
      </c>
      <c r="D1539" s="15" t="s">
        <v>5772</v>
      </c>
      <c r="E1539" s="94">
        <v>200001388</v>
      </c>
      <c r="F1539" s="15">
        <v>200005143</v>
      </c>
      <c r="G1539" s="15" t="s">
        <v>5763</v>
      </c>
      <c r="H1539" s="15" t="s">
        <v>5763</v>
      </c>
      <c r="I1539" s="15" t="s">
        <v>5763</v>
      </c>
      <c r="J1539" s="15"/>
      <c r="K1539" s="15">
        <v>92</v>
      </c>
      <c r="L1539" s="15">
        <v>66</v>
      </c>
      <c r="M1539" s="15" t="s">
        <v>5773</v>
      </c>
      <c r="N1539" s="15" t="s">
        <v>5773</v>
      </c>
      <c r="O1539" s="15" t="s">
        <v>5773</v>
      </c>
      <c r="P1539" s="15"/>
      <c r="Q1539" s="15"/>
      <c r="R1539" s="15"/>
      <c r="S1539" s="15" t="s">
        <v>1765</v>
      </c>
      <c r="T1539" s="38">
        <v>12</v>
      </c>
      <c r="U1539" s="95"/>
      <c r="V1539" s="95"/>
      <c r="W1539" s="95"/>
      <c r="X1539" s="95"/>
      <c r="Y1539" s="95"/>
      <c r="Z1539" s="15"/>
      <c r="AA1539" s="15"/>
      <c r="AB1539" s="39">
        <f t="shared" si="122"/>
        <v>12</v>
      </c>
      <c r="AC1539" s="39">
        <f t="shared" si="123"/>
        <v>6</v>
      </c>
      <c r="AD1539" s="96" t="s">
        <v>5774</v>
      </c>
      <c r="AE1539" s="15" t="str">
        <f t="shared" si="120"/>
        <v/>
      </c>
      <c r="AF1539" s="39"/>
      <c r="AG1539" s="39" t="s">
        <v>1560</v>
      </c>
      <c r="AH1539" s="39" t="s">
        <v>1561</v>
      </c>
      <c r="AI1539" s="39" t="s">
        <v>1561</v>
      </c>
      <c r="AJ1539" s="39" t="s">
        <v>1561</v>
      </c>
      <c r="AK1539" s="39" t="s">
        <v>1561</v>
      </c>
      <c r="AL1539" s="15"/>
      <c r="AM1539" s="15"/>
      <c r="AN1539" s="15"/>
      <c r="AO1539" s="39"/>
      <c r="AP1539" s="89">
        <f t="shared" si="124"/>
        <v>0</v>
      </c>
      <c r="AQ1539" s="13" t="str">
        <f t="shared" si="121"/>
        <v>Soort woningChalet</v>
      </c>
    </row>
    <row r="1540" spans="1:43" x14ac:dyDescent="0.25">
      <c r="A1540" s="15" t="s">
        <v>5761</v>
      </c>
      <c r="B1540" s="15" t="s">
        <v>1608</v>
      </c>
      <c r="C1540" s="15">
        <v>5</v>
      </c>
      <c r="D1540" s="15" t="s">
        <v>5775</v>
      </c>
      <c r="E1540" s="94">
        <v>200001388</v>
      </c>
      <c r="F1540" s="15">
        <v>200032904</v>
      </c>
      <c r="G1540" s="15" t="s">
        <v>5763</v>
      </c>
      <c r="H1540" s="15" t="s">
        <v>5763</v>
      </c>
      <c r="I1540" s="15" t="s">
        <v>5763</v>
      </c>
      <c r="J1540" s="15"/>
      <c r="K1540" s="15">
        <v>92</v>
      </c>
      <c r="L1540" s="15">
        <v>66</v>
      </c>
      <c r="M1540" s="15" t="s">
        <v>5776</v>
      </c>
      <c r="N1540" s="15" t="s">
        <v>5776</v>
      </c>
      <c r="O1540" s="15" t="s">
        <v>5776</v>
      </c>
      <c r="P1540" s="15"/>
      <c r="Q1540" s="15"/>
      <c r="R1540" s="15"/>
      <c r="S1540" s="15" t="s">
        <v>1765</v>
      </c>
      <c r="T1540" s="38">
        <v>12</v>
      </c>
      <c r="U1540" s="95"/>
      <c r="V1540" s="95"/>
      <c r="W1540" s="95"/>
      <c r="X1540" s="95"/>
      <c r="Y1540" s="95"/>
      <c r="Z1540" s="15"/>
      <c r="AA1540" s="15"/>
      <c r="AB1540" s="39">
        <f t="shared" si="122"/>
        <v>12</v>
      </c>
      <c r="AC1540" s="39">
        <f t="shared" si="123"/>
        <v>12</v>
      </c>
      <c r="AD1540" s="96" t="s">
        <v>5777</v>
      </c>
      <c r="AE1540" s="15" t="str">
        <f t="shared" si="120"/>
        <v/>
      </c>
      <c r="AF1540" s="39"/>
      <c r="AG1540" s="39" t="s">
        <v>1560</v>
      </c>
      <c r="AH1540" s="39" t="s">
        <v>1561</v>
      </c>
      <c r="AI1540" s="39" t="s">
        <v>1561</v>
      </c>
      <c r="AJ1540" s="39" t="s">
        <v>1561</v>
      </c>
      <c r="AK1540" s="39" t="s">
        <v>1561</v>
      </c>
      <c r="AL1540" s="15"/>
      <c r="AM1540" s="15"/>
      <c r="AN1540" s="15"/>
      <c r="AO1540" s="39"/>
      <c r="AP1540" s="89">
        <f t="shared" si="124"/>
        <v>0</v>
      </c>
      <c r="AQ1540" s="13" t="str">
        <f t="shared" si="121"/>
        <v>Soort woningDuplexwoning</v>
      </c>
    </row>
    <row r="1541" spans="1:43" x14ac:dyDescent="0.25">
      <c r="A1541" s="15" t="s">
        <v>5761</v>
      </c>
      <c r="B1541" s="15" t="s">
        <v>1608</v>
      </c>
      <c r="C1541" s="15">
        <v>6</v>
      </c>
      <c r="D1541" s="15" t="s">
        <v>5778</v>
      </c>
      <c r="E1541" s="94">
        <v>200001388</v>
      </c>
      <c r="F1541" s="15">
        <v>200005142</v>
      </c>
      <c r="G1541" s="15" t="s">
        <v>5763</v>
      </c>
      <c r="H1541" s="15" t="s">
        <v>5763</v>
      </c>
      <c r="I1541" s="15" t="s">
        <v>5763</v>
      </c>
      <c r="J1541" s="15"/>
      <c r="K1541" s="15">
        <v>92</v>
      </c>
      <c r="L1541" s="15">
        <v>66</v>
      </c>
      <c r="M1541" s="15" t="s">
        <v>5779</v>
      </c>
      <c r="N1541" s="15" t="s">
        <v>5779</v>
      </c>
      <c r="O1541" s="15" t="s">
        <v>5779</v>
      </c>
      <c r="P1541" s="15"/>
      <c r="Q1541" s="15"/>
      <c r="R1541" s="15"/>
      <c r="S1541" s="15" t="s">
        <v>1765</v>
      </c>
      <c r="T1541" s="38">
        <v>12</v>
      </c>
      <c r="U1541" s="95"/>
      <c r="V1541" s="95"/>
      <c r="W1541" s="95"/>
      <c r="X1541" s="95"/>
      <c r="Y1541" s="95"/>
      <c r="Z1541" s="15"/>
      <c r="AA1541" s="15"/>
      <c r="AB1541" s="39">
        <f t="shared" si="122"/>
        <v>12</v>
      </c>
      <c r="AC1541" s="39">
        <f t="shared" si="123"/>
        <v>4</v>
      </c>
      <c r="AD1541" s="96" t="s">
        <v>5780</v>
      </c>
      <c r="AE1541" s="15" t="str">
        <f t="shared" si="120"/>
        <v>(Flat)</v>
      </c>
      <c r="AF1541" s="39"/>
      <c r="AG1541" s="39" t="s">
        <v>1560</v>
      </c>
      <c r="AH1541" s="39" t="s">
        <v>1561</v>
      </c>
      <c r="AI1541" s="39" t="s">
        <v>1561</v>
      </c>
      <c r="AJ1541" s="39" t="s">
        <v>1613</v>
      </c>
      <c r="AK1541" s="39" t="s">
        <v>1613</v>
      </c>
      <c r="AL1541" s="15"/>
      <c r="AM1541" s="15" t="s">
        <v>5778</v>
      </c>
      <c r="AN1541" s="15"/>
      <c r="AO1541" s="39"/>
      <c r="AP1541" s="89">
        <f t="shared" si="124"/>
        <v>4</v>
      </c>
      <c r="AQ1541" s="13" t="str">
        <f t="shared" si="121"/>
        <v>Soort woningFlat</v>
      </c>
    </row>
    <row r="1542" spans="1:43" x14ac:dyDescent="0.25">
      <c r="A1542" s="15" t="s">
        <v>5761</v>
      </c>
      <c r="B1542" s="15" t="s">
        <v>1608</v>
      </c>
      <c r="C1542" s="15">
        <v>7</v>
      </c>
      <c r="D1542" s="15" t="s">
        <v>5781</v>
      </c>
      <c r="E1542" s="94">
        <v>200001388</v>
      </c>
      <c r="F1542" s="15">
        <v>200001633</v>
      </c>
      <c r="G1542" s="15" t="s">
        <v>5763</v>
      </c>
      <c r="H1542" s="15" t="s">
        <v>5763</v>
      </c>
      <c r="I1542" s="15" t="s">
        <v>5763</v>
      </c>
      <c r="J1542" s="15"/>
      <c r="K1542" s="15">
        <v>92</v>
      </c>
      <c r="L1542" s="15">
        <v>66</v>
      </c>
      <c r="M1542" s="15" t="s">
        <v>5782</v>
      </c>
      <c r="N1542" s="15" t="s">
        <v>5782</v>
      </c>
      <c r="O1542" s="15" t="s">
        <v>5782</v>
      </c>
      <c r="P1542" s="15"/>
      <c r="Q1542" s="15"/>
      <c r="R1542" s="15"/>
      <c r="S1542" s="15" t="s">
        <v>1765</v>
      </c>
      <c r="T1542" s="38">
        <v>12</v>
      </c>
      <c r="U1542" s="95"/>
      <c r="V1542" s="95"/>
      <c r="W1542" s="95"/>
      <c r="X1542" s="95"/>
      <c r="Y1542" s="95"/>
      <c r="Z1542" s="15"/>
      <c r="AA1542" s="15"/>
      <c r="AB1542" s="39">
        <f t="shared" si="122"/>
        <v>12</v>
      </c>
      <c r="AC1542" s="39">
        <f t="shared" si="123"/>
        <v>10</v>
      </c>
      <c r="AD1542" s="96" t="s">
        <v>5783</v>
      </c>
      <c r="AE1542" s="15" t="str">
        <f t="shared" si="120"/>
        <v/>
      </c>
      <c r="AF1542" s="39"/>
      <c r="AG1542" s="39" t="s">
        <v>1560</v>
      </c>
      <c r="AH1542" s="39" t="s">
        <v>1561</v>
      </c>
      <c r="AI1542" s="39" t="s">
        <v>1561</v>
      </c>
      <c r="AJ1542" s="39" t="s">
        <v>1561</v>
      </c>
      <c r="AK1542" s="39" t="s">
        <v>1561</v>
      </c>
      <c r="AL1542" s="15"/>
      <c r="AM1542" s="15"/>
      <c r="AN1542" s="15"/>
      <c r="AO1542" s="39"/>
      <c r="AP1542" s="89">
        <f t="shared" si="124"/>
        <v>0</v>
      </c>
      <c r="AQ1542" s="13" t="str">
        <f t="shared" si="121"/>
        <v>Soort woningHoekwoning</v>
      </c>
    </row>
    <row r="1543" spans="1:43" ht="45" x14ac:dyDescent="0.25">
      <c r="A1543" s="15" t="s">
        <v>5761</v>
      </c>
      <c r="B1543" s="15" t="s">
        <v>1608</v>
      </c>
      <c r="C1543" s="15">
        <v>8</v>
      </c>
      <c r="D1543" s="15" t="s">
        <v>5784</v>
      </c>
      <c r="E1543" s="94">
        <v>200001388</v>
      </c>
      <c r="F1543" s="15">
        <v>200009473</v>
      </c>
      <c r="G1543" s="15" t="s">
        <v>5763</v>
      </c>
      <c r="H1543" s="15" t="s">
        <v>5763</v>
      </c>
      <c r="I1543" s="15" t="s">
        <v>5763</v>
      </c>
      <c r="J1543" s="15"/>
      <c r="K1543" s="15">
        <v>92</v>
      </c>
      <c r="L1543" s="15">
        <v>66</v>
      </c>
      <c r="M1543" s="15" t="s">
        <v>5785</v>
      </c>
      <c r="N1543" s="15" t="s">
        <v>5785</v>
      </c>
      <c r="O1543" s="15" t="s">
        <v>5785</v>
      </c>
      <c r="P1543" s="15"/>
      <c r="Q1543" s="15"/>
      <c r="R1543" s="15"/>
      <c r="S1543" s="15" t="s">
        <v>1765</v>
      </c>
      <c r="T1543" s="38">
        <v>12</v>
      </c>
      <c r="U1543" s="95"/>
      <c r="V1543" s="95" t="s">
        <v>5786</v>
      </c>
      <c r="W1543" s="95"/>
      <c r="X1543" s="95"/>
      <c r="Y1543" s="95"/>
      <c r="Z1543" s="15"/>
      <c r="AA1543" s="15"/>
      <c r="AB1543" s="39">
        <f t="shared" si="122"/>
        <v>12</v>
      </c>
      <c r="AC1543" s="39">
        <f t="shared" si="123"/>
        <v>5</v>
      </c>
      <c r="AD1543" s="96" t="s">
        <v>5787</v>
      </c>
      <c r="AE1543" s="15" t="str">
        <f t="shared" si="120"/>
        <v/>
      </c>
      <c r="AF1543" s="39"/>
      <c r="AG1543" s="39" t="s">
        <v>1560</v>
      </c>
      <c r="AH1543" s="39" t="s">
        <v>1561</v>
      </c>
      <c r="AI1543" s="39" t="s">
        <v>1561</v>
      </c>
      <c r="AJ1543" s="39" t="s">
        <v>1561</v>
      </c>
      <c r="AK1543" s="39" t="s">
        <v>1561</v>
      </c>
      <c r="AL1543" s="15"/>
      <c r="AM1543" s="15"/>
      <c r="AN1543" s="15"/>
      <c r="AO1543" s="39"/>
      <c r="AP1543" s="89">
        <f t="shared" si="124"/>
        <v>0</v>
      </c>
      <c r="AQ1543" s="13" t="str">
        <f t="shared" si="121"/>
        <v>Soort woningMolen</v>
      </c>
    </row>
    <row r="1544" spans="1:43" x14ac:dyDescent="0.25">
      <c r="A1544" s="15" t="s">
        <v>5761</v>
      </c>
      <c r="B1544" s="15" t="s">
        <v>1608</v>
      </c>
      <c r="C1544" s="15">
        <v>9</v>
      </c>
      <c r="D1544" s="15" t="s">
        <v>5788</v>
      </c>
      <c r="E1544" s="94">
        <v>200001388</v>
      </c>
      <c r="F1544" s="15">
        <v>200005145</v>
      </c>
      <c r="G1544" s="15" t="s">
        <v>5763</v>
      </c>
      <c r="H1544" s="15" t="s">
        <v>5763</v>
      </c>
      <c r="I1544" s="15" t="s">
        <v>5763</v>
      </c>
      <c r="J1544" s="15"/>
      <c r="K1544" s="15">
        <v>92</v>
      </c>
      <c r="L1544" s="15">
        <v>66</v>
      </c>
      <c r="M1544" s="15" t="s">
        <v>5789</v>
      </c>
      <c r="N1544" s="15" t="s">
        <v>5789</v>
      </c>
      <c r="O1544" s="15" t="s">
        <v>5789</v>
      </c>
      <c r="P1544" s="15"/>
      <c r="Q1544" s="15"/>
      <c r="R1544" s="15"/>
      <c r="S1544" s="15" t="s">
        <v>1765</v>
      </c>
      <c r="T1544" s="38">
        <v>12</v>
      </c>
      <c r="U1544" s="95"/>
      <c r="V1544" s="95"/>
      <c r="W1544" s="95"/>
      <c r="X1544" s="95"/>
      <c r="Y1544" s="95"/>
      <c r="Z1544" s="15"/>
      <c r="AA1544" s="15"/>
      <c r="AB1544" s="39">
        <f t="shared" si="122"/>
        <v>12</v>
      </c>
      <c r="AC1544" s="39">
        <f t="shared" si="123"/>
        <v>13</v>
      </c>
      <c r="AD1544" s="96" t="s">
        <v>5790</v>
      </c>
      <c r="AE1544" s="15" t="str">
        <f t="shared" si="120"/>
        <v>(Portiekwoning)</v>
      </c>
      <c r="AF1544" s="39"/>
      <c r="AG1544" s="39" t="s">
        <v>1560</v>
      </c>
      <c r="AH1544" s="39" t="s">
        <v>1561</v>
      </c>
      <c r="AI1544" s="39" t="s">
        <v>1561</v>
      </c>
      <c r="AJ1544" s="39" t="s">
        <v>1613</v>
      </c>
      <c r="AK1544" s="39" t="s">
        <v>1613</v>
      </c>
      <c r="AL1544" s="15"/>
      <c r="AM1544" s="15" t="s">
        <v>5788</v>
      </c>
      <c r="AN1544" s="15"/>
      <c r="AO1544" s="39"/>
      <c r="AP1544" s="89">
        <f t="shared" si="124"/>
        <v>13</v>
      </c>
      <c r="AQ1544" s="13" t="str">
        <f t="shared" si="121"/>
        <v>Soort woningPortiekwoning</v>
      </c>
    </row>
    <row r="1545" spans="1:43" x14ac:dyDescent="0.25">
      <c r="A1545" s="15" t="s">
        <v>5761</v>
      </c>
      <c r="B1545" s="15" t="s">
        <v>1608</v>
      </c>
      <c r="C1545" s="15">
        <v>10</v>
      </c>
      <c r="D1545" s="15" t="s">
        <v>5791</v>
      </c>
      <c r="E1545" s="94">
        <v>200001388</v>
      </c>
      <c r="F1545" s="15">
        <v>200001635</v>
      </c>
      <c r="G1545" s="15" t="s">
        <v>5763</v>
      </c>
      <c r="H1545" s="15" t="s">
        <v>5763</v>
      </c>
      <c r="I1545" s="15" t="s">
        <v>5763</v>
      </c>
      <c r="J1545" s="15"/>
      <c r="K1545" s="15">
        <v>92</v>
      </c>
      <c r="L1545" s="15">
        <v>66</v>
      </c>
      <c r="M1545" s="15" t="s">
        <v>5792</v>
      </c>
      <c r="N1545" s="15" t="s">
        <v>5792</v>
      </c>
      <c r="O1545" s="15" t="s">
        <v>5792</v>
      </c>
      <c r="P1545" s="15"/>
      <c r="Q1545" s="15"/>
      <c r="R1545" s="15"/>
      <c r="S1545" s="15" t="s">
        <v>1765</v>
      </c>
      <c r="T1545" s="38">
        <v>12</v>
      </c>
      <c r="U1545" s="95"/>
      <c r="V1545" s="95"/>
      <c r="W1545" s="95"/>
      <c r="X1545" s="95"/>
      <c r="Y1545" s="95"/>
      <c r="Z1545" s="15"/>
      <c r="AA1545" s="15"/>
      <c r="AB1545" s="39">
        <f t="shared" si="122"/>
        <v>12</v>
      </c>
      <c r="AC1545" s="39">
        <f t="shared" si="123"/>
        <v>10</v>
      </c>
      <c r="AD1545" s="96" t="s">
        <v>5793</v>
      </c>
      <c r="AE1545" s="15" t="str">
        <f t="shared" si="120"/>
        <v/>
      </c>
      <c r="AF1545" s="39"/>
      <c r="AG1545" s="39" t="s">
        <v>1560</v>
      </c>
      <c r="AH1545" s="39" t="s">
        <v>1561</v>
      </c>
      <c r="AI1545" s="39" t="s">
        <v>1561</v>
      </c>
      <c r="AJ1545" s="39" t="s">
        <v>1561</v>
      </c>
      <c r="AK1545" s="39" t="s">
        <v>1561</v>
      </c>
      <c r="AL1545" s="15"/>
      <c r="AM1545" s="15"/>
      <c r="AN1545" s="15"/>
      <c r="AO1545" s="39"/>
      <c r="AP1545" s="89">
        <f t="shared" si="124"/>
        <v>0</v>
      </c>
      <c r="AQ1545" s="13" t="str">
        <f t="shared" si="121"/>
        <v>Soort woningStacaravan</v>
      </c>
    </row>
    <row r="1546" spans="1:43" x14ac:dyDescent="0.25">
      <c r="A1546" s="15" t="s">
        <v>5761</v>
      </c>
      <c r="B1546" s="15" t="s">
        <v>1608</v>
      </c>
      <c r="C1546" s="15">
        <v>11</v>
      </c>
      <c r="D1546" s="15" t="s">
        <v>5794</v>
      </c>
      <c r="E1546" s="94">
        <v>200001388</v>
      </c>
      <c r="F1546" s="15">
        <v>200001632</v>
      </c>
      <c r="G1546" s="15" t="s">
        <v>5763</v>
      </c>
      <c r="H1546" s="15" t="s">
        <v>5763</v>
      </c>
      <c r="I1546" s="15" t="s">
        <v>5763</v>
      </c>
      <c r="J1546" s="15"/>
      <c r="K1546" s="15">
        <v>92</v>
      </c>
      <c r="L1546" s="15">
        <v>66</v>
      </c>
      <c r="M1546" s="15" t="s">
        <v>5795</v>
      </c>
      <c r="N1546" s="15" t="s">
        <v>5795</v>
      </c>
      <c r="O1546" s="15" t="s">
        <v>5795</v>
      </c>
      <c r="P1546" s="15"/>
      <c r="Q1546" s="15"/>
      <c r="R1546" s="15"/>
      <c r="S1546" s="15" t="s">
        <v>1765</v>
      </c>
      <c r="T1546" s="38">
        <v>12</v>
      </c>
      <c r="U1546" s="95"/>
      <c r="V1546" s="95"/>
      <c r="W1546" s="95"/>
      <c r="X1546" s="95"/>
      <c r="Y1546" s="95"/>
      <c r="Z1546" s="15"/>
      <c r="AA1546" s="15"/>
      <c r="AB1546" s="39">
        <f t="shared" si="122"/>
        <v>12</v>
      </c>
      <c r="AC1546" s="39">
        <f t="shared" si="123"/>
        <v>12</v>
      </c>
      <c r="AD1546" s="96" t="s">
        <v>5796</v>
      </c>
      <c r="AE1546" s="15" t="str">
        <f t="shared" si="120"/>
        <v/>
      </c>
      <c r="AF1546" s="39"/>
      <c r="AG1546" s="39" t="s">
        <v>1560</v>
      </c>
      <c r="AH1546" s="39" t="s">
        <v>1561</v>
      </c>
      <c r="AI1546" s="39" t="s">
        <v>1561</v>
      </c>
      <c r="AJ1546" s="39" t="s">
        <v>1561</v>
      </c>
      <c r="AK1546" s="39" t="s">
        <v>1561</v>
      </c>
      <c r="AL1546" s="15"/>
      <c r="AM1546" s="15"/>
      <c r="AN1546" s="15"/>
      <c r="AO1546" s="39"/>
      <c r="AP1546" s="89">
        <f t="shared" si="124"/>
        <v>0</v>
      </c>
      <c r="AQ1546" s="13" t="str">
        <f t="shared" si="121"/>
        <v>Soort woningTussenwoning</v>
      </c>
    </row>
    <row r="1547" spans="1:43" x14ac:dyDescent="0.25">
      <c r="A1547" s="15" t="s">
        <v>5761</v>
      </c>
      <c r="B1547" s="15" t="s">
        <v>1608</v>
      </c>
      <c r="C1547" s="15">
        <v>12</v>
      </c>
      <c r="D1547" s="15" t="s">
        <v>5797</v>
      </c>
      <c r="E1547" s="94">
        <v>200001388</v>
      </c>
      <c r="F1547" s="15">
        <v>200001631</v>
      </c>
      <c r="G1547" s="15" t="s">
        <v>5763</v>
      </c>
      <c r="H1547" s="15" t="s">
        <v>5763</v>
      </c>
      <c r="I1547" s="15" t="s">
        <v>5763</v>
      </c>
      <c r="J1547" s="15"/>
      <c r="K1547" s="15">
        <v>92</v>
      </c>
      <c r="L1547" s="15">
        <v>66</v>
      </c>
      <c r="M1547" s="15" t="s">
        <v>5798</v>
      </c>
      <c r="N1547" s="15" t="s">
        <v>5798</v>
      </c>
      <c r="O1547" s="15" t="s">
        <v>5798</v>
      </c>
      <c r="P1547" s="15"/>
      <c r="Q1547" s="15"/>
      <c r="R1547" s="15"/>
      <c r="S1547" s="15" t="s">
        <v>1765</v>
      </c>
      <c r="T1547" s="38">
        <v>12</v>
      </c>
      <c r="U1547" s="95"/>
      <c r="V1547" s="95"/>
      <c r="W1547" s="95"/>
      <c r="X1547" s="95"/>
      <c r="Y1547" s="95"/>
      <c r="Z1547" s="15"/>
      <c r="AA1547" s="15"/>
      <c r="AB1547" s="39">
        <f t="shared" si="122"/>
        <v>12</v>
      </c>
      <c r="AC1547" s="39">
        <f t="shared" si="123"/>
        <v>10</v>
      </c>
      <c r="AD1547" s="96" t="s">
        <v>5799</v>
      </c>
      <c r="AE1547" s="15" t="str">
        <f t="shared" si="120"/>
        <v/>
      </c>
      <c r="AF1547" s="39"/>
      <c r="AG1547" s="39" t="s">
        <v>1560</v>
      </c>
      <c r="AH1547" s="39" t="s">
        <v>1561</v>
      </c>
      <c r="AI1547" s="39" t="s">
        <v>1561</v>
      </c>
      <c r="AJ1547" s="39" t="s">
        <v>1561</v>
      </c>
      <c r="AK1547" s="39" t="s">
        <v>1561</v>
      </c>
      <c r="AL1547" s="15"/>
      <c r="AM1547" s="15"/>
      <c r="AN1547" s="15"/>
      <c r="AO1547" s="39"/>
      <c r="AP1547" s="89">
        <f t="shared" si="124"/>
        <v>0</v>
      </c>
      <c r="AQ1547" s="13" t="str">
        <f t="shared" si="121"/>
        <v>Soort woningVrijstaand</v>
      </c>
    </row>
    <row r="1548" spans="1:43" x14ac:dyDescent="0.25">
      <c r="A1548" s="15" t="s">
        <v>5761</v>
      </c>
      <c r="B1548" s="15" t="s">
        <v>1608</v>
      </c>
      <c r="C1548" s="15">
        <v>13</v>
      </c>
      <c r="D1548" s="15" t="s">
        <v>5800</v>
      </c>
      <c r="E1548" s="94">
        <v>200001388</v>
      </c>
      <c r="F1548" s="15">
        <v>200005144</v>
      </c>
      <c r="G1548" s="15" t="s">
        <v>5763</v>
      </c>
      <c r="H1548" s="15" t="s">
        <v>5763</v>
      </c>
      <c r="I1548" s="15" t="s">
        <v>5763</v>
      </c>
      <c r="J1548" s="15"/>
      <c r="K1548" s="15">
        <v>92</v>
      </c>
      <c r="L1548" s="15">
        <v>66</v>
      </c>
      <c r="M1548" s="15" t="s">
        <v>5801</v>
      </c>
      <c r="N1548" s="15" t="s">
        <v>5801</v>
      </c>
      <c r="O1548" s="15" t="s">
        <v>5801</v>
      </c>
      <c r="P1548" s="15"/>
      <c r="Q1548" s="15"/>
      <c r="R1548" s="15"/>
      <c r="S1548" s="15" t="s">
        <v>1765</v>
      </c>
      <c r="T1548" s="38">
        <v>12</v>
      </c>
      <c r="U1548" s="95"/>
      <c r="V1548" s="95"/>
      <c r="W1548" s="95"/>
      <c r="X1548" s="95"/>
      <c r="Y1548" s="95"/>
      <c r="Z1548" s="15"/>
      <c r="AA1548" s="15"/>
      <c r="AB1548" s="39">
        <f t="shared" si="122"/>
        <v>12</v>
      </c>
      <c r="AC1548" s="39">
        <f t="shared" si="123"/>
        <v>13</v>
      </c>
      <c r="AD1548" s="96" t="s">
        <v>5802</v>
      </c>
      <c r="AE1548" s="15" t="str">
        <f t="shared" si="120"/>
        <v/>
      </c>
      <c r="AF1548" s="39"/>
      <c r="AG1548" s="39" t="s">
        <v>1560</v>
      </c>
      <c r="AH1548" s="39" t="s">
        <v>1561</v>
      </c>
      <c r="AI1548" s="39" t="s">
        <v>1561</v>
      </c>
      <c r="AJ1548" s="39" t="s">
        <v>1561</v>
      </c>
      <c r="AK1548" s="39" t="s">
        <v>1561</v>
      </c>
      <c r="AL1548" s="15"/>
      <c r="AM1548" s="15"/>
      <c r="AN1548" s="15"/>
      <c r="AO1548" s="39"/>
      <c r="AP1548" s="89">
        <f t="shared" si="124"/>
        <v>0</v>
      </c>
      <c r="AQ1548" s="13" t="str">
        <f t="shared" si="121"/>
        <v>Soort woningWoonboerderij</v>
      </c>
    </row>
    <row r="1549" spans="1:43" x14ac:dyDescent="0.25">
      <c r="A1549" s="15" t="s">
        <v>5761</v>
      </c>
      <c r="B1549" s="15" t="s">
        <v>1608</v>
      </c>
      <c r="C1549" s="15">
        <v>14</v>
      </c>
      <c r="D1549" s="15" t="s">
        <v>5803</v>
      </c>
      <c r="E1549" s="94">
        <v>200001388</v>
      </c>
      <c r="F1549" s="15">
        <v>200001629</v>
      </c>
      <c r="G1549" s="15" t="s">
        <v>5763</v>
      </c>
      <c r="H1549" s="15" t="s">
        <v>5763</v>
      </c>
      <c r="I1549" s="15" t="s">
        <v>5763</v>
      </c>
      <c r="J1549" s="15"/>
      <c r="K1549" s="15">
        <v>92</v>
      </c>
      <c r="L1549" s="15">
        <v>66</v>
      </c>
      <c r="M1549" s="15" t="s">
        <v>5804</v>
      </c>
      <c r="N1549" s="15" t="s">
        <v>5804</v>
      </c>
      <c r="O1549" s="15" t="s">
        <v>5804</v>
      </c>
      <c r="P1549" s="15"/>
      <c r="Q1549" s="15"/>
      <c r="R1549" s="15"/>
      <c r="S1549" s="15" t="s">
        <v>1765</v>
      </c>
      <c r="T1549" s="38">
        <v>12</v>
      </c>
      <c r="U1549" s="95"/>
      <c r="V1549" s="95"/>
      <c r="W1549" s="95"/>
      <c r="X1549" s="95"/>
      <c r="Y1549" s="95"/>
      <c r="Z1549" s="15"/>
      <c r="AA1549" s="15"/>
      <c r="AB1549" s="39">
        <f t="shared" si="122"/>
        <v>12</v>
      </c>
      <c r="AC1549" s="39">
        <f t="shared" si="123"/>
        <v>8</v>
      </c>
      <c r="AD1549" s="96" t="s">
        <v>5805</v>
      </c>
      <c r="AE1549" s="15" t="str">
        <f t="shared" si="120"/>
        <v>(Woonboot)</v>
      </c>
      <c r="AF1549" s="39"/>
      <c r="AG1549" s="39" t="s">
        <v>1560</v>
      </c>
      <c r="AH1549" s="39" t="s">
        <v>1561</v>
      </c>
      <c r="AI1549" s="39" t="s">
        <v>1561</v>
      </c>
      <c r="AJ1549" s="39" t="s">
        <v>1613</v>
      </c>
      <c r="AK1549" s="39" t="s">
        <v>1613</v>
      </c>
      <c r="AL1549" s="15"/>
      <c r="AM1549" s="15" t="s">
        <v>5803</v>
      </c>
      <c r="AN1549" s="15"/>
      <c r="AO1549" s="39"/>
      <c r="AP1549" s="89">
        <f t="shared" si="124"/>
        <v>8</v>
      </c>
      <c r="AQ1549" s="13" t="str">
        <f t="shared" si="121"/>
        <v>Soort woningWoonboot</v>
      </c>
    </row>
    <row r="1550" spans="1:43" x14ac:dyDescent="0.25">
      <c r="A1550" s="15" t="s">
        <v>5761</v>
      </c>
      <c r="B1550" s="15" t="s">
        <v>1608</v>
      </c>
      <c r="C1550" s="15">
        <v>15</v>
      </c>
      <c r="D1550" s="15" t="s">
        <v>5806</v>
      </c>
      <c r="E1550" s="94">
        <v>200001388</v>
      </c>
      <c r="F1550" s="15">
        <v>200001630</v>
      </c>
      <c r="G1550" s="15" t="s">
        <v>5763</v>
      </c>
      <c r="H1550" s="15" t="s">
        <v>5763</v>
      </c>
      <c r="I1550" s="15" t="s">
        <v>5763</v>
      </c>
      <c r="J1550" s="15"/>
      <c r="K1550" s="15">
        <v>92</v>
      </c>
      <c r="L1550" s="15">
        <v>66</v>
      </c>
      <c r="M1550" s="15" t="s">
        <v>5807</v>
      </c>
      <c r="N1550" s="15" t="s">
        <v>5807</v>
      </c>
      <c r="O1550" s="15" t="s">
        <v>5807</v>
      </c>
      <c r="P1550" s="15"/>
      <c r="Q1550" s="15"/>
      <c r="R1550" s="15"/>
      <c r="S1550" s="15" t="s">
        <v>1765</v>
      </c>
      <c r="T1550" s="38">
        <v>12</v>
      </c>
      <c r="U1550" s="95"/>
      <c r="V1550" s="95"/>
      <c r="W1550" s="95"/>
      <c r="X1550" s="95"/>
      <c r="Y1550" s="95"/>
      <c r="Z1550" s="15"/>
      <c r="AA1550" s="15"/>
      <c r="AB1550" s="39">
        <f t="shared" si="122"/>
        <v>12</v>
      </c>
      <c r="AC1550" s="39">
        <f t="shared" si="123"/>
        <v>9</v>
      </c>
      <c r="AD1550" s="96" t="s">
        <v>5808</v>
      </c>
      <c r="AE1550" s="15" t="str">
        <f t="shared" ref="AE1550:AE1613" si="125">IF(CONCATENATE(IF(AI1550="Ja",IF(AL1550&gt;0,AL1550,A1550),""),IF(OR(IF(AK1550="Ja",IF(AM1550&gt;0,AM1550,D1550),"")="",IF(AI1550="Ja",IF(AL1550&gt;0,AL1550,A1550),"")=""),"",": "),IF(AK1550="Ja",IF(AM1550&gt;0,AM1550,D1550),""))="","",CONCATENATE("(",CONCATENATE(IF(AI1550="Ja",IF(AL1550&gt;0,AL1550,A1550),""),IF(OR(IF(AK1550="Ja",IF(AM1550&gt;0,AM1550,D1550),"")="",IF(AI1550="Ja",IF(AL1550&gt;0,AL1550,A1550),"")=""),"",": "),IF(AK1550="Ja",IF(AM1550&gt;0,AM1550,D1550),"")),")"))</f>
        <v/>
      </c>
      <c r="AF1550" s="39"/>
      <c r="AG1550" s="39" t="s">
        <v>1560</v>
      </c>
      <c r="AH1550" s="39" t="s">
        <v>1561</v>
      </c>
      <c r="AI1550" s="39" t="s">
        <v>1561</v>
      </c>
      <c r="AJ1550" s="39" t="s">
        <v>1561</v>
      </c>
      <c r="AK1550" s="39" t="s">
        <v>1561</v>
      </c>
      <c r="AL1550" s="15"/>
      <c r="AM1550" s="15"/>
      <c r="AN1550" s="15"/>
      <c r="AO1550" s="39"/>
      <c r="AP1550" s="89">
        <f t="shared" si="124"/>
        <v>0</v>
      </c>
      <c r="AQ1550" s="13" t="str">
        <f t="shared" ref="AQ1550:AQ1613" si="126">CONCATENATE(A1550,D1550)</f>
        <v>Soort woningWoonwagen</v>
      </c>
    </row>
    <row r="1551" spans="1:43" x14ac:dyDescent="0.25">
      <c r="A1551" s="15" t="s">
        <v>5809</v>
      </c>
      <c r="B1551" s="15" t="s">
        <v>1628</v>
      </c>
      <c r="C1551" s="15">
        <v>1</v>
      </c>
      <c r="D1551" s="15" t="s">
        <v>4509</v>
      </c>
      <c r="E1551" s="94">
        <v>200009501</v>
      </c>
      <c r="F1551" s="15">
        <v>200009511</v>
      </c>
      <c r="G1551" s="15" t="s">
        <v>5810</v>
      </c>
      <c r="H1551" s="15" t="s">
        <v>5810</v>
      </c>
      <c r="I1551" s="15" t="s">
        <v>5810</v>
      </c>
      <c r="J1551" s="15"/>
      <c r="K1551" s="15"/>
      <c r="L1551" s="15">
        <v>56</v>
      </c>
      <c r="M1551" s="15" t="s">
        <v>5811</v>
      </c>
      <c r="N1551" s="15" t="s">
        <v>5811</v>
      </c>
      <c r="O1551" s="15" t="s">
        <v>5811</v>
      </c>
      <c r="P1551" s="15"/>
      <c r="Q1551" s="15"/>
      <c r="R1551" s="15"/>
      <c r="S1551" s="15"/>
      <c r="T1551" s="38"/>
      <c r="U1551" s="95"/>
      <c r="V1551" s="95"/>
      <c r="W1551" s="95"/>
      <c r="X1551" s="95"/>
      <c r="Y1551" s="95"/>
      <c r="Z1551" s="15"/>
      <c r="AA1551" s="15"/>
      <c r="AB1551" s="39">
        <f t="shared" si="122"/>
        <v>16</v>
      </c>
      <c r="AC1551" s="39">
        <f t="shared" si="123"/>
        <v>8</v>
      </c>
      <c r="AD1551" s="96" t="s">
        <v>5812</v>
      </c>
      <c r="AE1551" s="15" t="str">
        <f t="shared" si="125"/>
        <v/>
      </c>
      <c r="AF1551" s="39"/>
      <c r="AG1551" s="39" t="s">
        <v>1560</v>
      </c>
      <c r="AH1551" s="39" t="s">
        <v>1561</v>
      </c>
      <c r="AI1551" s="39" t="s">
        <v>1561</v>
      </c>
      <c r="AJ1551" s="39" t="s">
        <v>1561</v>
      </c>
      <c r="AK1551" s="39" t="s">
        <v>1561</v>
      </c>
      <c r="AL1551" s="15"/>
      <c r="AM1551" s="15"/>
      <c r="AN1551" s="15"/>
      <c r="AO1551" s="39"/>
      <c r="AP1551" s="89">
        <f t="shared" si="124"/>
        <v>0</v>
      </c>
      <c r="AQ1551" s="13" t="str">
        <f t="shared" si="126"/>
        <v>Soort zelfdodingChemisch</v>
      </c>
    </row>
    <row r="1552" spans="1:43" x14ac:dyDescent="0.25">
      <c r="A1552" s="15" t="s">
        <v>5809</v>
      </c>
      <c r="B1552" s="15" t="s">
        <v>1628</v>
      </c>
      <c r="C1552" s="15">
        <v>2</v>
      </c>
      <c r="D1552" s="15" t="s">
        <v>5813</v>
      </c>
      <c r="E1552" s="94">
        <v>200009501</v>
      </c>
      <c r="F1552" s="15">
        <v>200009504</v>
      </c>
      <c r="G1552" s="15" t="s">
        <v>5810</v>
      </c>
      <c r="H1552" s="15" t="s">
        <v>5810</v>
      </c>
      <c r="I1552" s="15" t="s">
        <v>5810</v>
      </c>
      <c r="J1552" s="15"/>
      <c r="K1552" s="15"/>
      <c r="L1552" s="15">
        <v>56</v>
      </c>
      <c r="M1552" s="15" t="s">
        <v>5814</v>
      </c>
      <c r="N1552" s="15" t="s">
        <v>5814</v>
      </c>
      <c r="O1552" s="15" t="s">
        <v>5814</v>
      </c>
      <c r="P1552" s="15"/>
      <c r="Q1552" s="15"/>
      <c r="R1552" s="15"/>
      <c r="S1552" s="15"/>
      <c r="T1552" s="38"/>
      <c r="U1552" s="95"/>
      <c r="V1552" s="95"/>
      <c r="W1552" s="95"/>
      <c r="X1552" s="95"/>
      <c r="Y1552" s="95"/>
      <c r="Z1552" s="15"/>
      <c r="AA1552" s="15"/>
      <c r="AB1552" s="39">
        <f t="shared" si="122"/>
        <v>16</v>
      </c>
      <c r="AC1552" s="39">
        <f t="shared" si="123"/>
        <v>9</v>
      </c>
      <c r="AD1552" s="96" t="s">
        <v>5815</v>
      </c>
      <c r="AE1552" s="15" t="str">
        <f t="shared" si="125"/>
        <v/>
      </c>
      <c r="AF1552" s="39"/>
      <c r="AG1552" s="39" t="s">
        <v>1560</v>
      </c>
      <c r="AH1552" s="39" t="s">
        <v>1561</v>
      </c>
      <c r="AI1552" s="39" t="s">
        <v>1561</v>
      </c>
      <c r="AJ1552" s="39" t="s">
        <v>1561</v>
      </c>
      <c r="AK1552" s="39" t="s">
        <v>1561</v>
      </c>
      <c r="AL1552" s="15"/>
      <c r="AM1552" s="15"/>
      <c r="AN1552" s="15"/>
      <c r="AO1552" s="39"/>
      <c r="AP1552" s="89">
        <f t="shared" si="124"/>
        <v>0</v>
      </c>
      <c r="AQ1552" s="13" t="str">
        <f t="shared" si="126"/>
        <v>Soort zelfdodingMedicatie</v>
      </c>
    </row>
    <row r="1553" spans="1:43" x14ac:dyDescent="0.25">
      <c r="A1553" s="15" t="s">
        <v>5809</v>
      </c>
      <c r="B1553" s="15" t="s">
        <v>1628</v>
      </c>
      <c r="C1553" s="15">
        <v>3</v>
      </c>
      <c r="D1553" s="15" t="s">
        <v>5816</v>
      </c>
      <c r="E1553" s="94">
        <v>200009501</v>
      </c>
      <c r="F1553" s="15">
        <v>200009505</v>
      </c>
      <c r="G1553" s="15" t="s">
        <v>5810</v>
      </c>
      <c r="H1553" s="15" t="s">
        <v>5810</v>
      </c>
      <c r="I1553" s="15" t="s">
        <v>5810</v>
      </c>
      <c r="J1553" s="15"/>
      <c r="K1553" s="15"/>
      <c r="L1553" s="15">
        <v>56</v>
      </c>
      <c r="M1553" s="15" t="s">
        <v>5817</v>
      </c>
      <c r="N1553" s="15" t="s">
        <v>5817</v>
      </c>
      <c r="O1553" s="15" t="s">
        <v>5817</v>
      </c>
      <c r="P1553" s="15"/>
      <c r="Q1553" s="15"/>
      <c r="R1553" s="15"/>
      <c r="S1553" s="15"/>
      <c r="T1553" s="38"/>
      <c r="U1553" s="95"/>
      <c r="V1553" s="95"/>
      <c r="W1553" s="95"/>
      <c r="X1553" s="95"/>
      <c r="Y1553" s="95"/>
      <c r="Z1553" s="15"/>
      <c r="AA1553" s="15"/>
      <c r="AB1553" s="39">
        <f t="shared" si="122"/>
        <v>16</v>
      </c>
      <c r="AC1553" s="39">
        <f t="shared" si="123"/>
        <v>3</v>
      </c>
      <c r="AD1553" s="96" t="s">
        <v>5818</v>
      </c>
      <c r="AE1553" s="15" t="str">
        <f t="shared" si="125"/>
        <v/>
      </c>
      <c r="AF1553" s="39"/>
      <c r="AG1553" s="39" t="s">
        <v>1560</v>
      </c>
      <c r="AH1553" s="39" t="s">
        <v>1561</v>
      </c>
      <c r="AI1553" s="39" t="s">
        <v>1561</v>
      </c>
      <c r="AJ1553" s="39" t="s">
        <v>1561</v>
      </c>
      <c r="AK1553" s="39" t="s">
        <v>1561</v>
      </c>
      <c r="AL1553" s="15"/>
      <c r="AM1553" s="15"/>
      <c r="AN1553" s="15"/>
      <c r="AO1553" s="39"/>
      <c r="AP1553" s="89">
        <f t="shared" si="124"/>
        <v>0</v>
      </c>
      <c r="AQ1553" s="13" t="str">
        <f t="shared" si="126"/>
        <v>Soort zelfdodingMes</v>
      </c>
    </row>
    <row r="1554" spans="1:43" x14ac:dyDescent="0.25">
      <c r="A1554" s="15" t="s">
        <v>5809</v>
      </c>
      <c r="B1554" s="15" t="s">
        <v>1628</v>
      </c>
      <c r="C1554" s="15">
        <v>4</v>
      </c>
      <c r="D1554" s="15" t="s">
        <v>5819</v>
      </c>
      <c r="E1554" s="94">
        <v>200009501</v>
      </c>
      <c r="F1554" s="15">
        <v>200009503</v>
      </c>
      <c r="G1554" s="15" t="s">
        <v>5810</v>
      </c>
      <c r="H1554" s="15" t="s">
        <v>5810</v>
      </c>
      <c r="I1554" s="15" t="s">
        <v>5810</v>
      </c>
      <c r="J1554" s="15"/>
      <c r="K1554" s="15"/>
      <c r="L1554" s="15">
        <v>56</v>
      </c>
      <c r="M1554" s="15" t="s">
        <v>5820</v>
      </c>
      <c r="N1554" s="15" t="s">
        <v>5820</v>
      </c>
      <c r="O1554" s="15" t="s">
        <v>5820</v>
      </c>
      <c r="P1554" s="15"/>
      <c r="Q1554" s="15"/>
      <c r="R1554" s="15"/>
      <c r="S1554" s="15"/>
      <c r="T1554" s="38"/>
      <c r="U1554" s="95"/>
      <c r="V1554" s="95"/>
      <c r="W1554" s="95"/>
      <c r="X1554" s="95"/>
      <c r="Y1554" s="95"/>
      <c r="Z1554" s="15"/>
      <c r="AA1554" s="15"/>
      <c r="AB1554" s="39">
        <f t="shared" si="122"/>
        <v>16</v>
      </c>
      <c r="AC1554" s="39">
        <f t="shared" si="123"/>
        <v>9</v>
      </c>
      <c r="AD1554" s="96" t="s">
        <v>5821</v>
      </c>
      <c r="AE1554" s="15" t="str">
        <f t="shared" si="125"/>
        <v/>
      </c>
      <c r="AF1554" s="39"/>
      <c r="AG1554" s="39" t="s">
        <v>1560</v>
      </c>
      <c r="AH1554" s="39" t="s">
        <v>1561</v>
      </c>
      <c r="AI1554" s="39" t="s">
        <v>1561</v>
      </c>
      <c r="AJ1554" s="39" t="s">
        <v>1561</v>
      </c>
      <c r="AK1554" s="39" t="s">
        <v>1561</v>
      </c>
      <c r="AL1554" s="15"/>
      <c r="AM1554" s="15"/>
      <c r="AN1554" s="15"/>
      <c r="AO1554" s="39"/>
      <c r="AP1554" s="89">
        <f t="shared" si="124"/>
        <v>0</v>
      </c>
      <c r="AQ1554" s="13" t="str">
        <f t="shared" si="126"/>
        <v>Soort zelfdodingOverdosis</v>
      </c>
    </row>
    <row r="1555" spans="1:43" x14ac:dyDescent="0.25">
      <c r="A1555" s="15" t="s">
        <v>5809</v>
      </c>
      <c r="B1555" s="15" t="s">
        <v>1628</v>
      </c>
      <c r="C1555" s="15">
        <v>5</v>
      </c>
      <c r="D1555" s="15" t="s">
        <v>5822</v>
      </c>
      <c r="E1555" s="94">
        <v>200009501</v>
      </c>
      <c r="F1555" s="15">
        <v>200009502</v>
      </c>
      <c r="G1555" s="15" t="s">
        <v>5810</v>
      </c>
      <c r="H1555" s="15" t="s">
        <v>5810</v>
      </c>
      <c r="I1555" s="15" t="s">
        <v>5810</v>
      </c>
      <c r="J1555" s="15"/>
      <c r="K1555" s="15"/>
      <c r="L1555" s="15">
        <v>56</v>
      </c>
      <c r="M1555" s="15" t="s">
        <v>5823</v>
      </c>
      <c r="N1555" s="15" t="s">
        <v>5823</v>
      </c>
      <c r="O1555" s="15" t="s">
        <v>5823</v>
      </c>
      <c r="P1555" s="15"/>
      <c r="Q1555" s="15"/>
      <c r="R1555" s="15"/>
      <c r="S1555" s="15"/>
      <c r="T1555" s="38"/>
      <c r="U1555" s="95"/>
      <c r="V1555" s="95"/>
      <c r="W1555" s="95"/>
      <c r="X1555" s="95"/>
      <c r="Y1555" s="95"/>
      <c r="Z1555" s="15"/>
      <c r="AA1555" s="15"/>
      <c r="AB1555" s="39">
        <f t="shared" si="122"/>
        <v>16</v>
      </c>
      <c r="AC1555" s="39">
        <f t="shared" si="123"/>
        <v>8</v>
      </c>
      <c r="AD1555" s="96" t="s">
        <v>5824</v>
      </c>
      <c r="AE1555" s="15" t="str">
        <f t="shared" si="125"/>
        <v/>
      </c>
      <c r="AF1555" s="39"/>
      <c r="AG1555" s="39" t="s">
        <v>1560</v>
      </c>
      <c r="AH1555" s="39" t="s">
        <v>1561</v>
      </c>
      <c r="AI1555" s="39" t="s">
        <v>1561</v>
      </c>
      <c r="AJ1555" s="39" t="s">
        <v>1561</v>
      </c>
      <c r="AK1555" s="39" t="s">
        <v>1561</v>
      </c>
      <c r="AL1555" s="15"/>
      <c r="AM1555" s="15"/>
      <c r="AN1555" s="15"/>
      <c r="AO1555" s="39"/>
      <c r="AP1555" s="89">
        <f t="shared" si="124"/>
        <v>0</v>
      </c>
      <c r="AQ1555" s="13" t="str">
        <f t="shared" si="126"/>
        <v>Soort zelfdodingSpringen</v>
      </c>
    </row>
    <row r="1556" spans="1:43" x14ac:dyDescent="0.25">
      <c r="A1556" s="15" t="s">
        <v>5809</v>
      </c>
      <c r="B1556" s="15" t="s">
        <v>1628</v>
      </c>
      <c r="C1556" s="15">
        <v>6</v>
      </c>
      <c r="D1556" s="15" t="s">
        <v>5825</v>
      </c>
      <c r="E1556" s="94">
        <v>200009501</v>
      </c>
      <c r="F1556" s="15">
        <v>200009510</v>
      </c>
      <c r="G1556" s="15" t="s">
        <v>5810</v>
      </c>
      <c r="H1556" s="15" t="s">
        <v>5810</v>
      </c>
      <c r="I1556" s="15" t="s">
        <v>5810</v>
      </c>
      <c r="J1556" s="15"/>
      <c r="K1556" s="15"/>
      <c r="L1556" s="15">
        <v>56</v>
      </c>
      <c r="M1556" s="15" t="s">
        <v>5826</v>
      </c>
      <c r="N1556" s="15" t="s">
        <v>5826</v>
      </c>
      <c r="O1556" s="15" t="s">
        <v>5826</v>
      </c>
      <c r="P1556" s="15"/>
      <c r="Q1556" s="15"/>
      <c r="R1556" s="15"/>
      <c r="S1556" s="15"/>
      <c r="T1556" s="38"/>
      <c r="U1556" s="95"/>
      <c r="V1556" s="95"/>
      <c r="W1556" s="95"/>
      <c r="X1556" s="95"/>
      <c r="Y1556" s="95"/>
      <c r="Z1556" s="15"/>
      <c r="AA1556" s="15"/>
      <c r="AB1556" s="39">
        <f t="shared" si="122"/>
        <v>16</v>
      </c>
      <c r="AC1556" s="39">
        <f t="shared" si="123"/>
        <v>11</v>
      </c>
      <c r="AD1556" s="96" t="s">
        <v>5827</v>
      </c>
      <c r="AE1556" s="15" t="str">
        <f t="shared" si="125"/>
        <v/>
      </c>
      <c r="AF1556" s="39"/>
      <c r="AG1556" s="39" t="s">
        <v>1560</v>
      </c>
      <c r="AH1556" s="39" t="s">
        <v>1561</v>
      </c>
      <c r="AI1556" s="39" t="s">
        <v>1561</v>
      </c>
      <c r="AJ1556" s="39" t="s">
        <v>1561</v>
      </c>
      <c r="AK1556" s="39" t="s">
        <v>1561</v>
      </c>
      <c r="AL1556" s="15"/>
      <c r="AM1556" s="15"/>
      <c r="AN1556" s="15"/>
      <c r="AO1556" s="39"/>
      <c r="AP1556" s="89">
        <f t="shared" si="124"/>
        <v>0</v>
      </c>
      <c r="AQ1556" s="13" t="str">
        <f t="shared" si="126"/>
        <v>Soort zelfdodingVerbranding</v>
      </c>
    </row>
    <row r="1557" spans="1:43" x14ac:dyDescent="0.25">
      <c r="A1557" s="15" t="s">
        <v>5809</v>
      </c>
      <c r="B1557" s="15" t="s">
        <v>1628</v>
      </c>
      <c r="C1557" s="15">
        <v>7</v>
      </c>
      <c r="D1557" s="15" t="s">
        <v>5828</v>
      </c>
      <c r="E1557" s="94">
        <v>200009501</v>
      </c>
      <c r="F1557" s="15">
        <v>200009508</v>
      </c>
      <c r="G1557" s="15" t="s">
        <v>5810</v>
      </c>
      <c r="H1557" s="15" t="s">
        <v>5810</v>
      </c>
      <c r="I1557" s="15" t="s">
        <v>5810</v>
      </c>
      <c r="J1557" s="15"/>
      <c r="K1557" s="15"/>
      <c r="L1557" s="15">
        <v>56</v>
      </c>
      <c r="M1557" s="15" t="s">
        <v>5829</v>
      </c>
      <c r="N1557" s="15" t="s">
        <v>5829</v>
      </c>
      <c r="O1557" s="15" t="s">
        <v>5829</v>
      </c>
      <c r="P1557" s="15"/>
      <c r="Q1557" s="15"/>
      <c r="R1557" s="15"/>
      <c r="S1557" s="15"/>
      <c r="T1557" s="38"/>
      <c r="U1557" s="95"/>
      <c r="V1557" s="95"/>
      <c r="W1557" s="95"/>
      <c r="X1557" s="95"/>
      <c r="Y1557" s="95"/>
      <c r="Z1557" s="15"/>
      <c r="AA1557" s="15"/>
      <c r="AB1557" s="39">
        <f t="shared" si="122"/>
        <v>16</v>
      </c>
      <c r="AC1557" s="39">
        <f t="shared" si="123"/>
        <v>11</v>
      </c>
      <c r="AD1557" s="96" t="s">
        <v>5830</v>
      </c>
      <c r="AE1557" s="15" t="str">
        <f t="shared" si="125"/>
        <v/>
      </c>
      <c r="AF1557" s="39"/>
      <c r="AG1557" s="39" t="s">
        <v>1560</v>
      </c>
      <c r="AH1557" s="39" t="s">
        <v>1561</v>
      </c>
      <c r="AI1557" s="39" t="s">
        <v>1561</v>
      </c>
      <c r="AJ1557" s="39" t="s">
        <v>1561</v>
      </c>
      <c r="AK1557" s="39" t="s">
        <v>1561</v>
      </c>
      <c r="AL1557" s="15"/>
      <c r="AM1557" s="15"/>
      <c r="AN1557" s="15"/>
      <c r="AO1557" s="39"/>
      <c r="AP1557" s="89">
        <f t="shared" si="124"/>
        <v>0</v>
      </c>
      <c r="AQ1557" s="13" t="str">
        <f t="shared" si="126"/>
        <v>Soort zelfdodingVerdrinking</v>
      </c>
    </row>
    <row r="1558" spans="1:43" x14ac:dyDescent="0.25">
      <c r="A1558" s="15" t="s">
        <v>5809</v>
      </c>
      <c r="B1558" s="15" t="s">
        <v>1628</v>
      </c>
      <c r="C1558" s="15">
        <v>8</v>
      </c>
      <c r="D1558" s="15" t="s">
        <v>5831</v>
      </c>
      <c r="E1558" s="94">
        <v>200009501</v>
      </c>
      <c r="F1558" s="15">
        <v>200032905</v>
      </c>
      <c r="G1558" s="15" t="s">
        <v>5810</v>
      </c>
      <c r="H1558" s="15" t="s">
        <v>5810</v>
      </c>
      <c r="I1558" s="15" t="s">
        <v>5810</v>
      </c>
      <c r="J1558" s="15"/>
      <c r="K1558" s="15"/>
      <c r="L1558" s="15">
        <v>56</v>
      </c>
      <c r="M1558" s="15" t="s">
        <v>5832</v>
      </c>
      <c r="N1558" s="15" t="s">
        <v>5832</v>
      </c>
      <c r="O1558" s="15" t="s">
        <v>5832</v>
      </c>
      <c r="P1558" s="15"/>
      <c r="Q1558" s="15"/>
      <c r="R1558" s="15"/>
      <c r="S1558" s="15"/>
      <c r="T1558" s="38"/>
      <c r="U1558" s="95"/>
      <c r="V1558" s="95"/>
      <c r="W1558" s="95"/>
      <c r="X1558" s="95"/>
      <c r="Y1558" s="95"/>
      <c r="Z1558" s="15"/>
      <c r="AA1558" s="15"/>
      <c r="AB1558" s="39">
        <f t="shared" si="122"/>
        <v>16</v>
      </c>
      <c r="AC1558" s="39">
        <f t="shared" si="123"/>
        <v>10</v>
      </c>
      <c r="AD1558" s="96" t="s">
        <v>5833</v>
      </c>
      <c r="AE1558" s="15" t="str">
        <f t="shared" si="125"/>
        <v/>
      </c>
      <c r="AF1558" s="39"/>
      <c r="AG1558" s="39" t="s">
        <v>1560</v>
      </c>
      <c r="AH1558" s="39" t="s">
        <v>1561</v>
      </c>
      <c r="AI1558" s="39" t="s">
        <v>1561</v>
      </c>
      <c r="AJ1558" s="39" t="s">
        <v>1561</v>
      </c>
      <c r="AK1558" s="39" t="s">
        <v>1561</v>
      </c>
      <c r="AL1558" s="15"/>
      <c r="AM1558" s="15"/>
      <c r="AN1558" s="15"/>
      <c r="AO1558" s="39"/>
      <c r="AP1558" s="89">
        <f t="shared" si="124"/>
        <v>0</v>
      </c>
      <c r="AQ1558" s="13" t="str">
        <f t="shared" si="126"/>
        <v>Soort zelfdodingVergassing</v>
      </c>
    </row>
    <row r="1559" spans="1:43" x14ac:dyDescent="0.25">
      <c r="A1559" s="15" t="s">
        <v>5809</v>
      </c>
      <c r="B1559" s="15" t="s">
        <v>1628</v>
      </c>
      <c r="C1559" s="15">
        <v>9</v>
      </c>
      <c r="D1559" s="15" t="s">
        <v>5834</v>
      </c>
      <c r="E1559" s="94">
        <v>200009501</v>
      </c>
      <c r="F1559" s="15">
        <v>200032906</v>
      </c>
      <c r="G1559" s="15" t="s">
        <v>5810</v>
      </c>
      <c r="H1559" s="15" t="s">
        <v>5810</v>
      </c>
      <c r="I1559" s="15" t="s">
        <v>5810</v>
      </c>
      <c r="J1559" s="15"/>
      <c r="K1559" s="15"/>
      <c r="L1559" s="15">
        <v>56</v>
      </c>
      <c r="M1559" s="15" t="s">
        <v>5835</v>
      </c>
      <c r="N1559" s="15" t="s">
        <v>5835</v>
      </c>
      <c r="O1559" s="15" t="s">
        <v>5835</v>
      </c>
      <c r="P1559" s="15"/>
      <c r="Q1559" s="15"/>
      <c r="R1559" s="15"/>
      <c r="S1559" s="15"/>
      <c r="T1559" s="38"/>
      <c r="U1559" s="95"/>
      <c r="V1559" s="95"/>
      <c r="W1559" s="95"/>
      <c r="X1559" s="95"/>
      <c r="Y1559" s="95"/>
      <c r="Z1559" s="15"/>
      <c r="AA1559" s="15"/>
      <c r="AB1559" s="39">
        <f t="shared" si="122"/>
        <v>16</v>
      </c>
      <c r="AC1559" s="39">
        <f t="shared" si="123"/>
        <v>12</v>
      </c>
      <c r="AD1559" s="96" t="s">
        <v>5836</v>
      </c>
      <c r="AE1559" s="15" t="str">
        <f t="shared" si="125"/>
        <v/>
      </c>
      <c r="AF1559" s="39"/>
      <c r="AG1559" s="39" t="s">
        <v>1560</v>
      </c>
      <c r="AH1559" s="39" t="s">
        <v>1561</v>
      </c>
      <c r="AI1559" s="39" t="s">
        <v>1561</v>
      </c>
      <c r="AJ1559" s="39" t="s">
        <v>1561</v>
      </c>
      <c r="AK1559" s="39" t="s">
        <v>1561</v>
      </c>
      <c r="AL1559" s="15"/>
      <c r="AM1559" s="15"/>
      <c r="AN1559" s="15"/>
      <c r="AO1559" s="39"/>
      <c r="AP1559" s="89">
        <f t="shared" si="124"/>
        <v>0</v>
      </c>
      <c r="AQ1559" s="13" t="str">
        <f t="shared" si="126"/>
        <v>Soort zelfdodingVergiftiging</v>
      </c>
    </row>
    <row r="1560" spans="1:43" x14ac:dyDescent="0.25">
      <c r="A1560" s="15" t="s">
        <v>5809</v>
      </c>
      <c r="B1560" s="15" t="s">
        <v>1628</v>
      </c>
      <c r="C1560" s="15">
        <v>10</v>
      </c>
      <c r="D1560" s="15" t="s">
        <v>5837</v>
      </c>
      <c r="E1560" s="94">
        <v>200009501</v>
      </c>
      <c r="F1560" s="15">
        <v>200009507</v>
      </c>
      <c r="G1560" s="15" t="s">
        <v>5810</v>
      </c>
      <c r="H1560" s="15" t="s">
        <v>5810</v>
      </c>
      <c r="I1560" s="15" t="s">
        <v>5810</v>
      </c>
      <c r="J1560" s="15"/>
      <c r="K1560" s="15"/>
      <c r="L1560" s="15">
        <v>56</v>
      </c>
      <c r="M1560" s="15" t="s">
        <v>5838</v>
      </c>
      <c r="N1560" s="15" t="s">
        <v>5838</v>
      </c>
      <c r="O1560" s="15" t="s">
        <v>5838</v>
      </c>
      <c r="P1560" s="15"/>
      <c r="Q1560" s="15"/>
      <c r="R1560" s="15"/>
      <c r="S1560" s="15"/>
      <c r="T1560" s="38"/>
      <c r="U1560" s="95"/>
      <c r="V1560" s="95"/>
      <c r="W1560" s="95"/>
      <c r="X1560" s="95"/>
      <c r="Y1560" s="95"/>
      <c r="Z1560" s="15"/>
      <c r="AA1560" s="15"/>
      <c r="AB1560" s="39">
        <f t="shared" si="122"/>
        <v>16</v>
      </c>
      <c r="AC1560" s="39">
        <f t="shared" si="123"/>
        <v>10</v>
      </c>
      <c r="AD1560" s="96" t="s">
        <v>5839</v>
      </c>
      <c r="AE1560" s="15" t="str">
        <f t="shared" si="125"/>
        <v/>
      </c>
      <c r="AF1560" s="39"/>
      <c r="AG1560" s="39" t="s">
        <v>1560</v>
      </c>
      <c r="AH1560" s="39" t="s">
        <v>1561</v>
      </c>
      <c r="AI1560" s="39" t="s">
        <v>1561</v>
      </c>
      <c r="AJ1560" s="39" t="s">
        <v>1561</v>
      </c>
      <c r="AK1560" s="39" t="s">
        <v>1561</v>
      </c>
      <c r="AL1560" s="15"/>
      <c r="AM1560" s="15"/>
      <c r="AN1560" s="15"/>
      <c r="AO1560" s="39"/>
      <c r="AP1560" s="89">
        <f t="shared" si="124"/>
        <v>0</v>
      </c>
      <c r="AQ1560" s="13" t="str">
        <f t="shared" si="126"/>
        <v>Soort zelfdodingVerhanging</v>
      </c>
    </row>
    <row r="1561" spans="1:43" x14ac:dyDescent="0.25">
      <c r="A1561" s="15" t="s">
        <v>5809</v>
      </c>
      <c r="B1561" s="15" t="s">
        <v>1628</v>
      </c>
      <c r="C1561" s="15">
        <v>11</v>
      </c>
      <c r="D1561" s="15" t="s">
        <v>5840</v>
      </c>
      <c r="E1561" s="94">
        <v>200009501</v>
      </c>
      <c r="F1561" s="15">
        <v>200009509</v>
      </c>
      <c r="G1561" s="15" t="s">
        <v>5810</v>
      </c>
      <c r="H1561" s="15" t="s">
        <v>5810</v>
      </c>
      <c r="I1561" s="15" t="s">
        <v>5810</v>
      </c>
      <c r="J1561" s="15"/>
      <c r="K1561" s="15"/>
      <c r="L1561" s="15">
        <v>56</v>
      </c>
      <c r="M1561" s="15" t="s">
        <v>5841</v>
      </c>
      <c r="N1561" s="15" t="s">
        <v>5841</v>
      </c>
      <c r="O1561" s="15" t="s">
        <v>5841</v>
      </c>
      <c r="P1561" s="15"/>
      <c r="Q1561" s="15"/>
      <c r="R1561" s="15"/>
      <c r="S1561" s="15"/>
      <c r="T1561" s="38"/>
      <c r="U1561" s="95"/>
      <c r="V1561" s="95"/>
      <c r="W1561" s="95"/>
      <c r="X1561" s="95"/>
      <c r="Y1561" s="95"/>
      <c r="Z1561" s="15"/>
      <c r="AA1561" s="15"/>
      <c r="AB1561" s="39">
        <f t="shared" si="122"/>
        <v>16</v>
      </c>
      <c r="AC1561" s="39">
        <f t="shared" si="123"/>
        <v>11</v>
      </c>
      <c r="AD1561" s="96" t="s">
        <v>5842</v>
      </c>
      <c r="AE1561" s="15" t="str">
        <f t="shared" si="125"/>
        <v/>
      </c>
      <c r="AF1561" s="39"/>
      <c r="AG1561" s="39" t="s">
        <v>1560</v>
      </c>
      <c r="AH1561" s="39" t="s">
        <v>1561</v>
      </c>
      <c r="AI1561" s="39" t="s">
        <v>1561</v>
      </c>
      <c r="AJ1561" s="39" t="s">
        <v>1561</v>
      </c>
      <c r="AK1561" s="39" t="s">
        <v>1561</v>
      </c>
      <c r="AL1561" s="15"/>
      <c r="AM1561" s="15"/>
      <c r="AN1561" s="15"/>
      <c r="AO1561" s="39"/>
      <c r="AP1561" s="89">
        <f t="shared" si="124"/>
        <v>0</v>
      </c>
      <c r="AQ1561" s="13" t="str">
        <f t="shared" si="126"/>
        <v>Soort zelfdodingVerstikking</v>
      </c>
    </row>
    <row r="1562" spans="1:43" x14ac:dyDescent="0.25">
      <c r="A1562" s="15" t="s">
        <v>5809</v>
      </c>
      <c r="B1562" s="15" t="s">
        <v>1628</v>
      </c>
      <c r="C1562" s="15">
        <v>12</v>
      </c>
      <c r="D1562" s="15" t="s">
        <v>2053</v>
      </c>
      <c r="E1562" s="94">
        <v>200009501</v>
      </c>
      <c r="F1562" s="15">
        <v>200009506</v>
      </c>
      <c r="G1562" s="15" t="s">
        <v>5810</v>
      </c>
      <c r="H1562" s="15" t="s">
        <v>5810</v>
      </c>
      <c r="I1562" s="15" t="s">
        <v>5810</v>
      </c>
      <c r="J1562" s="15"/>
      <c r="K1562" s="15"/>
      <c r="L1562" s="15">
        <v>56</v>
      </c>
      <c r="M1562" s="15" t="s">
        <v>5843</v>
      </c>
      <c r="N1562" s="15" t="s">
        <v>5843</v>
      </c>
      <c r="O1562" s="15" t="s">
        <v>5843</v>
      </c>
      <c r="P1562" s="15"/>
      <c r="Q1562" s="15"/>
      <c r="R1562" s="15"/>
      <c r="S1562" s="15"/>
      <c r="T1562" s="38"/>
      <c r="U1562" s="95"/>
      <c r="V1562" s="95"/>
      <c r="W1562" s="95"/>
      <c r="X1562" s="95"/>
      <c r="Y1562" s="95"/>
      <c r="Z1562" s="15"/>
      <c r="AA1562" s="15"/>
      <c r="AB1562" s="39">
        <f t="shared" si="122"/>
        <v>16</v>
      </c>
      <c r="AC1562" s="39">
        <f t="shared" si="123"/>
        <v>9</v>
      </c>
      <c r="AD1562" s="96" t="s">
        <v>5844</v>
      </c>
      <c r="AE1562" s="15" t="str">
        <f t="shared" si="125"/>
        <v/>
      </c>
      <c r="AF1562" s="39"/>
      <c r="AG1562" s="39" t="s">
        <v>1560</v>
      </c>
      <c r="AH1562" s="39" t="s">
        <v>1561</v>
      </c>
      <c r="AI1562" s="39" t="s">
        <v>1561</v>
      </c>
      <c r="AJ1562" s="39" t="s">
        <v>1561</v>
      </c>
      <c r="AK1562" s="39" t="s">
        <v>1561</v>
      </c>
      <c r="AL1562" s="15"/>
      <c r="AM1562" s="15"/>
      <c r="AN1562" s="15"/>
      <c r="AO1562" s="39"/>
      <c r="AP1562" s="89">
        <f t="shared" si="124"/>
        <v>0</v>
      </c>
      <c r="AQ1562" s="13" t="str">
        <f t="shared" si="126"/>
        <v>Soort zelfdodingVuurwapen</v>
      </c>
    </row>
    <row r="1563" spans="1:43" x14ac:dyDescent="0.25">
      <c r="A1563" s="15" t="s">
        <v>5845</v>
      </c>
      <c r="B1563" s="15" t="s">
        <v>1628</v>
      </c>
      <c r="C1563" s="15">
        <v>1</v>
      </c>
      <c r="D1563" s="15" t="s">
        <v>5846</v>
      </c>
      <c r="E1563" s="94">
        <v>200012189</v>
      </c>
      <c r="F1563" s="15">
        <v>200035973</v>
      </c>
      <c r="G1563" s="15" t="s">
        <v>5847</v>
      </c>
      <c r="H1563" s="15" t="s">
        <v>5847</v>
      </c>
      <c r="I1563" s="15" t="s">
        <v>5847</v>
      </c>
      <c r="J1563" s="15"/>
      <c r="K1563" s="15"/>
      <c r="L1563" s="15">
        <v>40</v>
      </c>
      <c r="M1563" s="15" t="s">
        <v>5848</v>
      </c>
      <c r="N1563" s="15" t="s">
        <v>5848</v>
      </c>
      <c r="O1563" s="15" t="s">
        <v>5848</v>
      </c>
      <c r="P1563" s="15"/>
      <c r="Q1563" s="15"/>
      <c r="R1563" s="15"/>
      <c r="S1563" s="15" t="s">
        <v>1933</v>
      </c>
      <c r="T1563" s="38">
        <v>8</v>
      </c>
      <c r="U1563" s="95"/>
      <c r="V1563" s="95"/>
      <c r="W1563" s="95"/>
      <c r="X1563" s="95"/>
      <c r="Y1563" s="95"/>
      <c r="Z1563" s="15"/>
      <c r="AA1563" s="15"/>
      <c r="AB1563" s="39">
        <f t="shared" si="122"/>
        <v>18</v>
      </c>
      <c r="AC1563" s="39">
        <f t="shared" si="123"/>
        <v>12</v>
      </c>
      <c r="AD1563" s="96" t="s">
        <v>5849</v>
      </c>
      <c r="AE1563" s="15" t="str">
        <f t="shared" si="125"/>
        <v/>
      </c>
      <c r="AF1563" s="39"/>
      <c r="AG1563" s="39" t="s">
        <v>1560</v>
      </c>
      <c r="AH1563" s="39" t="s">
        <v>1561</v>
      </c>
      <c r="AI1563" s="39" t="s">
        <v>1561</v>
      </c>
      <c r="AJ1563" s="39" t="s">
        <v>1561</v>
      </c>
      <c r="AK1563" s="39" t="s">
        <v>1561</v>
      </c>
      <c r="AL1563" s="15"/>
      <c r="AM1563" s="15"/>
      <c r="AN1563" s="15"/>
      <c r="AO1563" s="39"/>
      <c r="AP1563" s="89">
        <f t="shared" si="124"/>
        <v>0</v>
      </c>
      <c r="AQ1563" s="13" t="str">
        <f t="shared" si="126"/>
        <v>Soort zorgafspraakBinnen 1 uur</v>
      </c>
    </row>
    <row r="1564" spans="1:43" x14ac:dyDescent="0.25">
      <c r="A1564" s="15" t="s">
        <v>5845</v>
      </c>
      <c r="B1564" s="15" t="s">
        <v>1628</v>
      </c>
      <c r="C1564" s="15">
        <v>2</v>
      </c>
      <c r="D1564" s="15" t="s">
        <v>5850</v>
      </c>
      <c r="E1564" s="94">
        <v>200012189</v>
      </c>
      <c r="F1564" s="15">
        <v>200035974</v>
      </c>
      <c r="G1564" s="15" t="s">
        <v>5847</v>
      </c>
      <c r="H1564" s="15" t="s">
        <v>5847</v>
      </c>
      <c r="I1564" s="15" t="s">
        <v>5847</v>
      </c>
      <c r="J1564" s="15"/>
      <c r="K1564" s="15"/>
      <c r="L1564" s="15">
        <v>40</v>
      </c>
      <c r="M1564" s="15" t="s">
        <v>5851</v>
      </c>
      <c r="N1564" s="15" t="s">
        <v>5851</v>
      </c>
      <c r="O1564" s="15" t="s">
        <v>5851</v>
      </c>
      <c r="P1564" s="15"/>
      <c r="Q1564" s="15"/>
      <c r="R1564" s="15"/>
      <c r="S1564" s="15" t="s">
        <v>1933</v>
      </c>
      <c r="T1564" s="38">
        <v>8</v>
      </c>
      <c r="U1564" s="95"/>
      <c r="V1564" s="95"/>
      <c r="W1564" s="95"/>
      <c r="X1564" s="95"/>
      <c r="Y1564" s="95"/>
      <c r="Z1564" s="15"/>
      <c r="AA1564" s="15"/>
      <c r="AB1564" s="39">
        <f t="shared" si="122"/>
        <v>18</v>
      </c>
      <c r="AC1564" s="39">
        <f t="shared" si="123"/>
        <v>12</v>
      </c>
      <c r="AD1564" s="96" t="s">
        <v>5852</v>
      </c>
      <c r="AE1564" s="15" t="str">
        <f t="shared" si="125"/>
        <v/>
      </c>
      <c r="AF1564" s="39"/>
      <c r="AG1564" s="39" t="s">
        <v>1560</v>
      </c>
      <c r="AH1564" s="39" t="s">
        <v>1561</v>
      </c>
      <c r="AI1564" s="39" t="s">
        <v>1561</v>
      </c>
      <c r="AJ1564" s="39" t="s">
        <v>1561</v>
      </c>
      <c r="AK1564" s="39" t="s">
        <v>1561</v>
      </c>
      <c r="AL1564" s="15"/>
      <c r="AM1564" s="15"/>
      <c r="AN1564" s="15"/>
      <c r="AO1564" s="39"/>
      <c r="AP1564" s="89">
        <f t="shared" si="124"/>
        <v>0</v>
      </c>
      <c r="AQ1564" s="13" t="str">
        <f t="shared" si="126"/>
        <v>Soort zorgafspraakBinnen 2 uur</v>
      </c>
    </row>
    <row r="1565" spans="1:43" x14ac:dyDescent="0.25">
      <c r="A1565" s="15" t="s">
        <v>5845</v>
      </c>
      <c r="B1565" s="15" t="s">
        <v>1628</v>
      </c>
      <c r="C1565" s="15">
        <v>3</v>
      </c>
      <c r="D1565" s="15" t="s">
        <v>5853</v>
      </c>
      <c r="E1565" s="94">
        <v>200012189</v>
      </c>
      <c r="F1565" s="15">
        <v>200035976</v>
      </c>
      <c r="G1565" s="15" t="s">
        <v>5847</v>
      </c>
      <c r="H1565" s="15" t="s">
        <v>5847</v>
      </c>
      <c r="I1565" s="15" t="s">
        <v>5847</v>
      </c>
      <c r="J1565" s="15"/>
      <c r="K1565" s="15"/>
      <c r="L1565" s="15">
        <v>40</v>
      </c>
      <c r="M1565" s="15" t="s">
        <v>5854</v>
      </c>
      <c r="N1565" s="15" t="s">
        <v>5854</v>
      </c>
      <c r="O1565" s="15" t="s">
        <v>5854</v>
      </c>
      <c r="P1565" s="15"/>
      <c r="Q1565" s="15"/>
      <c r="R1565" s="15"/>
      <c r="S1565" s="15" t="s">
        <v>1933</v>
      </c>
      <c r="T1565" s="38">
        <v>8</v>
      </c>
      <c r="U1565" s="95"/>
      <c r="V1565" s="95"/>
      <c r="W1565" s="95"/>
      <c r="X1565" s="95"/>
      <c r="Y1565" s="95"/>
      <c r="Z1565" s="15"/>
      <c r="AA1565" s="15"/>
      <c r="AB1565" s="39">
        <f t="shared" si="122"/>
        <v>18</v>
      </c>
      <c r="AC1565" s="39">
        <f t="shared" si="123"/>
        <v>13</v>
      </c>
      <c r="AD1565" s="96" t="s">
        <v>5855</v>
      </c>
      <c r="AE1565" s="15" t="str">
        <f t="shared" si="125"/>
        <v/>
      </c>
      <c r="AF1565" s="39"/>
      <c r="AG1565" s="39" t="s">
        <v>1560</v>
      </c>
      <c r="AH1565" s="39" t="s">
        <v>1561</v>
      </c>
      <c r="AI1565" s="39" t="s">
        <v>1561</v>
      </c>
      <c r="AJ1565" s="39" t="s">
        <v>1561</v>
      </c>
      <c r="AK1565" s="39" t="s">
        <v>1561</v>
      </c>
      <c r="AL1565" s="15"/>
      <c r="AM1565" s="15"/>
      <c r="AN1565" s="15"/>
      <c r="AO1565" s="39"/>
      <c r="AP1565" s="89">
        <f t="shared" si="124"/>
        <v>0</v>
      </c>
      <c r="AQ1565" s="13" t="str">
        <f t="shared" si="126"/>
        <v>Soort zorgafspraakIn de ochtend</v>
      </c>
    </row>
    <row r="1566" spans="1:43" x14ac:dyDescent="0.25">
      <c r="A1566" s="15" t="s">
        <v>5845</v>
      </c>
      <c r="B1566" s="15" t="s">
        <v>1628</v>
      </c>
      <c r="C1566" s="15">
        <v>4</v>
      </c>
      <c r="D1566" s="15" t="s">
        <v>5856</v>
      </c>
      <c r="E1566" s="94">
        <v>200012189</v>
      </c>
      <c r="F1566" s="15">
        <v>200035975</v>
      </c>
      <c r="G1566" s="15" t="s">
        <v>5847</v>
      </c>
      <c r="H1566" s="15" t="s">
        <v>5847</v>
      </c>
      <c r="I1566" s="15" t="s">
        <v>5847</v>
      </c>
      <c r="J1566" s="15"/>
      <c r="K1566" s="15"/>
      <c r="L1566" s="15">
        <v>40</v>
      </c>
      <c r="M1566" s="15" t="s">
        <v>5857</v>
      </c>
      <c r="N1566" s="15" t="s">
        <v>5857</v>
      </c>
      <c r="O1566" s="15" t="s">
        <v>5857</v>
      </c>
      <c r="P1566" s="15"/>
      <c r="Q1566" s="15"/>
      <c r="R1566" s="15"/>
      <c r="S1566" s="15" t="s">
        <v>1933</v>
      </c>
      <c r="T1566" s="38">
        <v>8</v>
      </c>
      <c r="U1566" s="95"/>
      <c r="V1566" s="95"/>
      <c r="W1566" s="95"/>
      <c r="X1566" s="95"/>
      <c r="Y1566" s="95"/>
      <c r="Z1566" s="15"/>
      <c r="AA1566" s="15"/>
      <c r="AB1566" s="39">
        <f t="shared" si="122"/>
        <v>18</v>
      </c>
      <c r="AC1566" s="39">
        <f t="shared" si="123"/>
        <v>12</v>
      </c>
      <c r="AD1566" s="96" t="s">
        <v>5858</v>
      </c>
      <c r="AE1566" s="15" t="str">
        <f t="shared" si="125"/>
        <v/>
      </c>
      <c r="AF1566" s="39"/>
      <c r="AG1566" s="39" t="s">
        <v>1560</v>
      </c>
      <c r="AH1566" s="39" t="s">
        <v>1561</v>
      </c>
      <c r="AI1566" s="39" t="s">
        <v>1561</v>
      </c>
      <c r="AJ1566" s="39" t="s">
        <v>1561</v>
      </c>
      <c r="AK1566" s="39" t="s">
        <v>1561</v>
      </c>
      <c r="AL1566" s="15"/>
      <c r="AM1566" s="15"/>
      <c r="AN1566" s="15"/>
      <c r="AO1566" s="39"/>
      <c r="AP1566" s="89">
        <f t="shared" si="124"/>
        <v>0</v>
      </c>
      <c r="AQ1566" s="13" t="str">
        <f t="shared" si="126"/>
        <v>Soort zorgafspraakIn de middag</v>
      </c>
    </row>
    <row r="1567" spans="1:43" x14ac:dyDescent="0.25">
      <c r="A1567" s="15" t="s">
        <v>5845</v>
      </c>
      <c r="B1567" s="15" t="s">
        <v>1628</v>
      </c>
      <c r="C1567" s="15">
        <v>5</v>
      </c>
      <c r="D1567" s="15" t="s">
        <v>12213</v>
      </c>
      <c r="E1567" s="94">
        <v>200012189</v>
      </c>
      <c r="F1567" s="15">
        <v>200041650</v>
      </c>
      <c r="G1567" s="15" t="s">
        <v>5847</v>
      </c>
      <c r="H1567" s="15" t="s">
        <v>5847</v>
      </c>
      <c r="I1567" s="15" t="s">
        <v>5847</v>
      </c>
      <c r="J1567" s="15"/>
      <c r="K1567" s="15"/>
      <c r="L1567" s="15">
        <v>40</v>
      </c>
      <c r="M1567" s="15" t="s">
        <v>12215</v>
      </c>
      <c r="N1567" s="15" t="s">
        <v>12215</v>
      </c>
      <c r="O1567" s="15" t="s">
        <v>12215</v>
      </c>
      <c r="P1567" s="15"/>
      <c r="Q1567" s="15"/>
      <c r="R1567" s="15"/>
      <c r="S1567" s="15" t="s">
        <v>1933</v>
      </c>
      <c r="T1567" s="38">
        <v>8</v>
      </c>
      <c r="U1567" s="95"/>
      <c r="V1567" s="95"/>
      <c r="W1567" s="95"/>
      <c r="X1567" s="95"/>
      <c r="Y1567" s="95"/>
      <c r="Z1567" s="15"/>
      <c r="AA1567" s="15"/>
      <c r="AB1567" s="39">
        <f t="shared" si="122"/>
        <v>18</v>
      </c>
      <c r="AC1567" s="39">
        <f t="shared" si="123"/>
        <v>11</v>
      </c>
      <c r="AD1567" s="96" t="s">
        <v>12217</v>
      </c>
      <c r="AE1567" s="15" t="str">
        <f t="shared" si="125"/>
        <v/>
      </c>
      <c r="AF1567" s="39"/>
      <c r="AG1567" s="39" t="s">
        <v>1560</v>
      </c>
      <c r="AH1567" s="39" t="s">
        <v>1561</v>
      </c>
      <c r="AI1567" s="39" t="s">
        <v>1561</v>
      </c>
      <c r="AJ1567" s="39" t="s">
        <v>1561</v>
      </c>
      <c r="AK1567" s="39" t="s">
        <v>1561</v>
      </c>
      <c r="AL1567" s="15"/>
      <c r="AM1567" s="15"/>
      <c r="AN1567" s="15"/>
      <c r="AO1567" s="39"/>
      <c r="AP1567" s="89">
        <f t="shared" si="124"/>
        <v>0</v>
      </c>
      <c r="AQ1567" s="13" t="str">
        <f t="shared" si="126"/>
        <v>Soort zorgafspraakIn de avond</v>
      </c>
    </row>
    <row r="1568" spans="1:43" x14ac:dyDescent="0.25">
      <c r="A1568" s="15" t="s">
        <v>5845</v>
      </c>
      <c r="B1568" s="15" t="s">
        <v>1628</v>
      </c>
      <c r="C1568" s="15">
        <v>6</v>
      </c>
      <c r="D1568" s="15" t="s">
        <v>12214</v>
      </c>
      <c r="E1568" s="94">
        <v>200012189</v>
      </c>
      <c r="F1568" s="15">
        <v>200041651</v>
      </c>
      <c r="G1568" s="15" t="s">
        <v>5847</v>
      </c>
      <c r="H1568" s="15" t="s">
        <v>5847</v>
      </c>
      <c r="I1568" s="15" t="s">
        <v>5847</v>
      </c>
      <c r="J1568" s="15"/>
      <c r="K1568" s="15"/>
      <c r="L1568" s="15">
        <v>40</v>
      </c>
      <c r="M1568" s="15" t="s">
        <v>12216</v>
      </c>
      <c r="N1568" s="15" t="s">
        <v>12216</v>
      </c>
      <c r="O1568" s="15" t="s">
        <v>12216</v>
      </c>
      <c r="P1568" s="15"/>
      <c r="Q1568" s="15"/>
      <c r="R1568" s="15"/>
      <c r="S1568" s="15" t="s">
        <v>1933</v>
      </c>
      <c r="T1568" s="38">
        <v>8</v>
      </c>
      <c r="U1568" s="95"/>
      <c r="V1568" s="95"/>
      <c r="W1568" s="95"/>
      <c r="X1568" s="95"/>
      <c r="Y1568" s="95"/>
      <c r="Z1568" s="15"/>
      <c r="AA1568" s="15"/>
      <c r="AB1568" s="39">
        <f t="shared" si="122"/>
        <v>18</v>
      </c>
      <c r="AC1568" s="39">
        <f t="shared" si="123"/>
        <v>11</v>
      </c>
      <c r="AD1568" s="96" t="s">
        <v>12218</v>
      </c>
      <c r="AE1568" s="15" t="str">
        <f t="shared" si="125"/>
        <v/>
      </c>
      <c r="AF1568" s="39"/>
      <c r="AG1568" s="39" t="s">
        <v>1560</v>
      </c>
      <c r="AH1568" s="39" t="s">
        <v>1561</v>
      </c>
      <c r="AI1568" s="39" t="s">
        <v>1561</v>
      </c>
      <c r="AJ1568" s="39" t="s">
        <v>1561</v>
      </c>
      <c r="AK1568" s="39" t="s">
        <v>1561</v>
      </c>
      <c r="AL1568" s="15"/>
      <c r="AM1568" s="15"/>
      <c r="AN1568" s="15"/>
      <c r="AO1568" s="39"/>
      <c r="AP1568" s="89">
        <f t="shared" si="124"/>
        <v>0</v>
      </c>
      <c r="AQ1568" s="13" t="str">
        <f t="shared" si="126"/>
        <v>Soort zorgafspraakIn de nacht</v>
      </c>
    </row>
    <row r="1569" spans="1:43" x14ac:dyDescent="0.25">
      <c r="A1569" s="15" t="s">
        <v>5845</v>
      </c>
      <c r="B1569" s="15" t="s">
        <v>1628</v>
      </c>
      <c r="C1569" s="15">
        <v>7</v>
      </c>
      <c r="D1569" s="15" t="s">
        <v>5859</v>
      </c>
      <c r="E1569" s="94">
        <v>200012189</v>
      </c>
      <c r="F1569" s="15">
        <v>200035977</v>
      </c>
      <c r="G1569" s="15" t="s">
        <v>5847</v>
      </c>
      <c r="H1569" s="15" t="s">
        <v>5847</v>
      </c>
      <c r="I1569" s="15" t="s">
        <v>5847</v>
      </c>
      <c r="J1569" s="15"/>
      <c r="K1569" s="15"/>
      <c r="L1569" s="15">
        <v>40</v>
      </c>
      <c r="M1569" s="15" t="s">
        <v>5860</v>
      </c>
      <c r="N1569" s="15" t="s">
        <v>5860</v>
      </c>
      <c r="O1569" s="15" t="s">
        <v>5860</v>
      </c>
      <c r="P1569" s="15"/>
      <c r="Q1569" s="15"/>
      <c r="R1569" s="15"/>
      <c r="S1569" s="15" t="s">
        <v>1933</v>
      </c>
      <c r="T1569" s="38">
        <v>8</v>
      </c>
      <c r="U1569" s="95"/>
      <c r="V1569" s="95"/>
      <c r="W1569" s="95"/>
      <c r="X1569" s="95"/>
      <c r="Y1569" s="95"/>
      <c r="Z1569" s="15"/>
      <c r="AA1569" s="15"/>
      <c r="AB1569" s="39">
        <f t="shared" si="122"/>
        <v>18</v>
      </c>
      <c r="AC1569" s="39">
        <f t="shared" si="123"/>
        <v>19</v>
      </c>
      <c r="AD1569" s="96" t="s">
        <v>5861</v>
      </c>
      <c r="AE1569" s="15" t="str">
        <f t="shared" si="125"/>
        <v/>
      </c>
      <c r="AF1569" s="39"/>
      <c r="AG1569" s="39" t="s">
        <v>1560</v>
      </c>
      <c r="AH1569" s="39" t="s">
        <v>1561</v>
      </c>
      <c r="AI1569" s="39" t="s">
        <v>1561</v>
      </c>
      <c r="AJ1569" s="39" t="s">
        <v>1561</v>
      </c>
      <c r="AK1569" s="39" t="s">
        <v>1561</v>
      </c>
      <c r="AL1569" s="15"/>
      <c r="AM1569" s="15"/>
      <c r="AN1569" s="15"/>
      <c r="AO1569" s="39"/>
      <c r="AP1569" s="89">
        <f t="shared" si="124"/>
        <v>0</v>
      </c>
      <c r="AQ1569" s="13" t="str">
        <f t="shared" si="126"/>
        <v>Soort zorgafspraakOp bepaald tijdstip</v>
      </c>
    </row>
    <row r="1570" spans="1:43" x14ac:dyDescent="0.25">
      <c r="A1570" s="15" t="s">
        <v>5845</v>
      </c>
      <c r="B1570" s="15" t="s">
        <v>1628</v>
      </c>
      <c r="C1570" s="15">
        <v>8</v>
      </c>
      <c r="D1570" s="15" t="s">
        <v>5862</v>
      </c>
      <c r="E1570" s="94">
        <v>200012189</v>
      </c>
      <c r="F1570" s="15">
        <v>200035979</v>
      </c>
      <c r="G1570" s="15" t="s">
        <v>5847</v>
      </c>
      <c r="H1570" s="15" t="s">
        <v>5847</v>
      </c>
      <c r="I1570" s="15" t="s">
        <v>5847</v>
      </c>
      <c r="J1570" s="15"/>
      <c r="K1570" s="15"/>
      <c r="L1570" s="15">
        <v>40</v>
      </c>
      <c r="M1570" s="15" t="s">
        <v>5863</v>
      </c>
      <c r="N1570" s="15" t="s">
        <v>5863</v>
      </c>
      <c r="O1570" s="15" t="s">
        <v>5863</v>
      </c>
      <c r="P1570" s="15"/>
      <c r="Q1570" s="15"/>
      <c r="R1570" s="15"/>
      <c r="S1570" s="15" t="s">
        <v>1933</v>
      </c>
      <c r="T1570" s="38">
        <v>8</v>
      </c>
      <c r="U1570" s="95"/>
      <c r="V1570" s="95"/>
      <c r="W1570" s="95"/>
      <c r="X1570" s="95"/>
      <c r="Y1570" s="95"/>
      <c r="Z1570" s="15"/>
      <c r="AA1570" s="15"/>
      <c r="AB1570" s="39">
        <f t="shared" si="122"/>
        <v>18</v>
      </c>
      <c r="AC1570" s="39">
        <f t="shared" si="123"/>
        <v>17</v>
      </c>
      <c r="AD1570" s="96" t="s">
        <v>5864</v>
      </c>
      <c r="AE1570" s="15" t="str">
        <f t="shared" si="125"/>
        <v/>
      </c>
      <c r="AF1570" s="39"/>
      <c r="AG1570" s="39" t="s">
        <v>1560</v>
      </c>
      <c r="AH1570" s="39" t="s">
        <v>1561</v>
      </c>
      <c r="AI1570" s="39" t="s">
        <v>1561</v>
      </c>
      <c r="AJ1570" s="39" t="s">
        <v>1561</v>
      </c>
      <c r="AK1570" s="39" t="s">
        <v>1561</v>
      </c>
      <c r="AL1570" s="15"/>
      <c r="AM1570" s="15"/>
      <c r="AN1570" s="15"/>
      <c r="AO1570" s="39"/>
      <c r="AP1570" s="89">
        <f t="shared" si="124"/>
        <v>0</v>
      </c>
      <c r="AQ1570" s="13" t="str">
        <f t="shared" si="126"/>
        <v>Soort zorgafspraakZodra beschikbaar</v>
      </c>
    </row>
    <row r="1571" spans="1:43" x14ac:dyDescent="0.25">
      <c r="A1571" s="15" t="s">
        <v>5845</v>
      </c>
      <c r="B1571" s="15" t="s">
        <v>1628</v>
      </c>
      <c r="C1571" s="15">
        <v>9</v>
      </c>
      <c r="D1571" s="15" t="s">
        <v>5865</v>
      </c>
      <c r="E1571" s="94">
        <v>200012189</v>
      </c>
      <c r="F1571" s="15">
        <v>200035978</v>
      </c>
      <c r="G1571" s="15" t="s">
        <v>5847</v>
      </c>
      <c r="H1571" s="15" t="s">
        <v>5847</v>
      </c>
      <c r="I1571" s="15" t="s">
        <v>5847</v>
      </c>
      <c r="J1571" s="15"/>
      <c r="K1571" s="15"/>
      <c r="L1571" s="15">
        <v>40</v>
      </c>
      <c r="M1571" s="15" t="s">
        <v>5866</v>
      </c>
      <c r="N1571" s="15" t="s">
        <v>5866</v>
      </c>
      <c r="O1571" s="15" t="s">
        <v>5866</v>
      </c>
      <c r="P1571" s="15"/>
      <c r="Q1571" s="15"/>
      <c r="R1571" s="15"/>
      <c r="S1571" s="15" t="s">
        <v>1933</v>
      </c>
      <c r="T1571" s="38">
        <v>8</v>
      </c>
      <c r="U1571" s="95"/>
      <c r="V1571" s="95"/>
      <c r="W1571" s="95"/>
      <c r="X1571" s="95"/>
      <c r="Y1571" s="95"/>
      <c r="Z1571" s="15"/>
      <c r="AA1571" s="15"/>
      <c r="AB1571" s="39">
        <f t="shared" si="122"/>
        <v>18</v>
      </c>
      <c r="AC1571" s="39">
        <f t="shared" si="123"/>
        <v>15</v>
      </c>
      <c r="AD1571" s="96" t="s">
        <v>5867</v>
      </c>
      <c r="AE1571" s="15" t="str">
        <f t="shared" si="125"/>
        <v/>
      </c>
      <c r="AF1571" s="39"/>
      <c r="AG1571" s="39" t="s">
        <v>1560</v>
      </c>
      <c r="AH1571" s="39" t="s">
        <v>1561</v>
      </c>
      <c r="AI1571" s="39" t="s">
        <v>1561</v>
      </c>
      <c r="AJ1571" s="39" t="s">
        <v>1561</v>
      </c>
      <c r="AK1571" s="39" t="s">
        <v>1561</v>
      </c>
      <c r="AL1571" s="15"/>
      <c r="AM1571" s="15"/>
      <c r="AN1571" s="15"/>
      <c r="AO1571" s="39"/>
      <c r="AP1571" s="89">
        <f t="shared" si="124"/>
        <v>0</v>
      </c>
      <c r="AQ1571" s="13" t="str">
        <f t="shared" si="126"/>
        <v>Soort zorgafspraakRetour tijd nnb</v>
      </c>
    </row>
    <row r="1572" spans="1:43" x14ac:dyDescent="0.25">
      <c r="A1572" s="15" t="s">
        <v>5868</v>
      </c>
      <c r="B1572" s="15" t="s">
        <v>1628</v>
      </c>
      <c r="C1572" s="15">
        <v>1</v>
      </c>
      <c r="D1572" s="15" t="s">
        <v>5869</v>
      </c>
      <c r="E1572" s="94">
        <v>200012620</v>
      </c>
      <c r="F1572" s="15">
        <v>200040903</v>
      </c>
      <c r="G1572" s="15" t="s">
        <v>5870</v>
      </c>
      <c r="H1572" s="15" t="s">
        <v>5870</v>
      </c>
      <c r="I1572" s="15" t="s">
        <v>5870</v>
      </c>
      <c r="J1572" s="15"/>
      <c r="K1572" s="15"/>
      <c r="L1572" s="15"/>
      <c r="M1572" s="15" t="s">
        <v>5871</v>
      </c>
      <c r="N1572" s="15" t="s">
        <v>5871</v>
      </c>
      <c r="O1572" s="15" t="s">
        <v>5871</v>
      </c>
      <c r="P1572" s="15"/>
      <c r="Q1572" s="15"/>
      <c r="R1572" s="15"/>
      <c r="S1572" s="15"/>
      <c r="T1572" s="38"/>
      <c r="U1572" s="95"/>
      <c r="V1572" s="95" t="s">
        <v>5872</v>
      </c>
      <c r="W1572" s="95"/>
      <c r="X1572" s="95"/>
      <c r="Y1572" s="95"/>
      <c r="Z1572" s="15"/>
      <c r="AA1572" s="15"/>
      <c r="AB1572" s="39">
        <f t="shared" si="122"/>
        <v>19</v>
      </c>
      <c r="AC1572" s="39">
        <f t="shared" si="123"/>
        <v>15</v>
      </c>
      <c r="AD1572" s="96" t="s">
        <v>5873</v>
      </c>
      <c r="AE1572" s="15" t="str">
        <f t="shared" si="125"/>
        <v/>
      </c>
      <c r="AF1572" s="39"/>
      <c r="AG1572" s="39" t="s">
        <v>1560</v>
      </c>
      <c r="AH1572" s="39" t="s">
        <v>1561</v>
      </c>
      <c r="AI1572" s="39" t="s">
        <v>1561</v>
      </c>
      <c r="AJ1572" s="39" t="s">
        <v>1561</v>
      </c>
      <c r="AK1572" s="39" t="s">
        <v>1561</v>
      </c>
      <c r="AL1572" s="15"/>
      <c r="AM1572" s="15"/>
      <c r="AN1572" s="15"/>
      <c r="AO1572" s="39"/>
      <c r="AP1572" s="89">
        <f t="shared" si="124"/>
        <v>0</v>
      </c>
      <c r="AQ1572" s="13" t="str">
        <f t="shared" si="126"/>
        <v>Srt Militaire zakenGeclas incident</v>
      </c>
    </row>
    <row r="1573" spans="1:43" ht="30" x14ac:dyDescent="0.25">
      <c r="A1573" s="15" t="s">
        <v>5868</v>
      </c>
      <c r="B1573" s="15" t="s">
        <v>1628</v>
      </c>
      <c r="C1573" s="15">
        <v>2</v>
      </c>
      <c r="D1573" s="15" t="s">
        <v>5874</v>
      </c>
      <c r="E1573" s="94">
        <v>200012620</v>
      </c>
      <c r="F1573" s="15">
        <v>200040904</v>
      </c>
      <c r="G1573" s="15" t="s">
        <v>5870</v>
      </c>
      <c r="H1573" s="15" t="s">
        <v>5870</v>
      </c>
      <c r="I1573" s="15" t="s">
        <v>5870</v>
      </c>
      <c r="J1573" s="15"/>
      <c r="K1573" s="15"/>
      <c r="L1573" s="15"/>
      <c r="M1573" s="15" t="s">
        <v>5875</v>
      </c>
      <c r="N1573" s="15" t="s">
        <v>5875</v>
      </c>
      <c r="O1573" s="15" t="s">
        <v>5875</v>
      </c>
      <c r="P1573" s="15"/>
      <c r="Q1573" s="15"/>
      <c r="R1573" s="15"/>
      <c r="S1573" s="15"/>
      <c r="T1573" s="38"/>
      <c r="U1573" s="95"/>
      <c r="V1573" s="95" t="s">
        <v>5876</v>
      </c>
      <c r="W1573" s="95"/>
      <c r="X1573" s="95"/>
      <c r="Y1573" s="95"/>
      <c r="Z1573" s="15"/>
      <c r="AA1573" s="15"/>
      <c r="AB1573" s="39">
        <f t="shared" si="122"/>
        <v>19</v>
      </c>
      <c r="AC1573" s="39">
        <f t="shared" si="123"/>
        <v>9</v>
      </c>
      <c r="AD1573" s="96" t="s">
        <v>5877</v>
      </c>
      <c r="AE1573" s="15" t="str">
        <f t="shared" si="125"/>
        <v/>
      </c>
      <c r="AF1573" s="39"/>
      <c r="AG1573" s="39" t="s">
        <v>1560</v>
      </c>
      <c r="AH1573" s="39" t="s">
        <v>1561</v>
      </c>
      <c r="AI1573" s="39" t="s">
        <v>1561</v>
      </c>
      <c r="AJ1573" s="39" t="s">
        <v>1561</v>
      </c>
      <c r="AK1573" s="39" t="s">
        <v>1561</v>
      </c>
      <c r="AL1573" s="15"/>
      <c r="AM1573" s="15"/>
      <c r="AN1573" s="15"/>
      <c r="AO1573" s="39"/>
      <c r="AP1573" s="89">
        <f t="shared" si="124"/>
        <v>0</v>
      </c>
      <c r="AQ1573" s="13" t="str">
        <f t="shared" si="126"/>
        <v>Srt Militaire zakenInspectie</v>
      </c>
    </row>
    <row r="1574" spans="1:43" x14ac:dyDescent="0.25">
      <c r="A1574" s="15" t="s">
        <v>5868</v>
      </c>
      <c r="B1574" s="15" t="s">
        <v>1628</v>
      </c>
      <c r="C1574" s="15">
        <v>3</v>
      </c>
      <c r="D1574" s="15" t="s">
        <v>5878</v>
      </c>
      <c r="E1574" s="94">
        <v>200012620</v>
      </c>
      <c r="F1574" s="15">
        <v>200040905</v>
      </c>
      <c r="G1574" s="15" t="s">
        <v>5870</v>
      </c>
      <c r="H1574" s="15" t="s">
        <v>5870</v>
      </c>
      <c r="I1574" s="15" t="s">
        <v>5870</v>
      </c>
      <c r="J1574" s="15"/>
      <c r="K1574" s="15"/>
      <c r="L1574" s="15"/>
      <c r="M1574" s="15" t="s">
        <v>5879</v>
      </c>
      <c r="N1574" s="15" t="s">
        <v>5879</v>
      </c>
      <c r="O1574" s="15" t="s">
        <v>5879</v>
      </c>
      <c r="P1574" s="15"/>
      <c r="Q1574" s="15"/>
      <c r="R1574" s="15"/>
      <c r="S1574" s="15"/>
      <c r="T1574" s="38"/>
      <c r="U1574" s="95"/>
      <c r="V1574" s="95" t="s">
        <v>5880</v>
      </c>
      <c r="W1574" s="95"/>
      <c r="X1574" s="95"/>
      <c r="Y1574" s="95"/>
      <c r="Z1574" s="15"/>
      <c r="AA1574" s="15"/>
      <c r="AB1574" s="39">
        <f t="shared" si="122"/>
        <v>19</v>
      </c>
      <c r="AC1574" s="39">
        <f t="shared" si="123"/>
        <v>20</v>
      </c>
      <c r="AD1574" s="96" t="s">
        <v>5881</v>
      </c>
      <c r="AE1574" s="15" t="str">
        <f t="shared" si="125"/>
        <v/>
      </c>
      <c r="AF1574" s="39"/>
      <c r="AG1574" s="39" t="s">
        <v>1560</v>
      </c>
      <c r="AH1574" s="39" t="s">
        <v>1561</v>
      </c>
      <c r="AI1574" s="39" t="s">
        <v>1561</v>
      </c>
      <c r="AJ1574" s="39" t="s">
        <v>1561</v>
      </c>
      <c r="AK1574" s="39" t="s">
        <v>1561</v>
      </c>
      <c r="AL1574" s="15"/>
      <c r="AM1574" s="15"/>
      <c r="AN1574" s="15"/>
      <c r="AO1574" s="39"/>
      <c r="AP1574" s="89">
        <f t="shared" si="124"/>
        <v>0</v>
      </c>
      <c r="AQ1574" s="13" t="str">
        <f t="shared" si="126"/>
        <v>Srt Militaire zakenOngeoorloofd afwezig</v>
      </c>
    </row>
    <row r="1575" spans="1:43" x14ac:dyDescent="0.25">
      <c r="A1575" s="15" t="s">
        <v>5868</v>
      </c>
      <c r="B1575" s="15" t="s">
        <v>1628</v>
      </c>
      <c r="C1575" s="15">
        <v>4</v>
      </c>
      <c r="D1575" s="15" t="s">
        <v>5882</v>
      </c>
      <c r="E1575" s="94">
        <v>200012620</v>
      </c>
      <c r="F1575" s="15">
        <v>200040906</v>
      </c>
      <c r="G1575" s="15" t="s">
        <v>5870</v>
      </c>
      <c r="H1575" s="15" t="s">
        <v>5870</v>
      </c>
      <c r="I1575" s="15" t="s">
        <v>5870</v>
      </c>
      <c r="J1575" s="15"/>
      <c r="K1575" s="15"/>
      <c r="L1575" s="15"/>
      <c r="M1575" s="15" t="s">
        <v>5883</v>
      </c>
      <c r="N1575" s="15" t="s">
        <v>5883</v>
      </c>
      <c r="O1575" s="15" t="s">
        <v>5883</v>
      </c>
      <c r="P1575" s="15"/>
      <c r="Q1575" s="15"/>
      <c r="R1575" s="15"/>
      <c r="S1575" s="15"/>
      <c r="T1575" s="38"/>
      <c r="U1575" s="95"/>
      <c r="V1575" s="95" t="s">
        <v>5884</v>
      </c>
      <c r="W1575" s="95"/>
      <c r="X1575" s="95"/>
      <c r="Y1575" s="95"/>
      <c r="Z1575" s="15"/>
      <c r="AA1575" s="15"/>
      <c r="AB1575" s="39">
        <f t="shared" si="122"/>
        <v>19</v>
      </c>
      <c r="AC1575" s="39">
        <f t="shared" si="123"/>
        <v>19</v>
      </c>
      <c r="AD1575" s="96" t="s">
        <v>5885</v>
      </c>
      <c r="AE1575" s="15" t="str">
        <f t="shared" si="125"/>
        <v/>
      </c>
      <c r="AF1575" s="39"/>
      <c r="AG1575" s="39" t="s">
        <v>1560</v>
      </c>
      <c r="AH1575" s="39" t="s">
        <v>1561</v>
      </c>
      <c r="AI1575" s="39" t="s">
        <v>1561</v>
      </c>
      <c r="AJ1575" s="39" t="s">
        <v>1561</v>
      </c>
      <c r="AK1575" s="39" t="s">
        <v>1561</v>
      </c>
      <c r="AL1575" s="15"/>
      <c r="AM1575" s="15"/>
      <c r="AN1575" s="15"/>
      <c r="AO1575" s="39"/>
      <c r="AP1575" s="89">
        <f t="shared" si="124"/>
        <v>0</v>
      </c>
      <c r="AQ1575" s="13" t="str">
        <f t="shared" si="126"/>
        <v>Srt Militaire zakenSpeciale opdrachten</v>
      </c>
    </row>
    <row r="1576" spans="1:43" ht="30" x14ac:dyDescent="0.25">
      <c r="A1576" s="15" t="s">
        <v>5868</v>
      </c>
      <c r="B1576" s="15" t="s">
        <v>1628</v>
      </c>
      <c r="C1576" s="15">
        <v>5</v>
      </c>
      <c r="D1576" s="15" t="s">
        <v>5886</v>
      </c>
      <c r="E1576" s="94">
        <v>200012620</v>
      </c>
      <c r="F1576" s="15">
        <v>200040907</v>
      </c>
      <c r="G1576" s="15" t="s">
        <v>5870</v>
      </c>
      <c r="H1576" s="15" t="s">
        <v>5870</v>
      </c>
      <c r="I1576" s="15" t="s">
        <v>5870</v>
      </c>
      <c r="J1576" s="15"/>
      <c r="K1576" s="15"/>
      <c r="L1576" s="15"/>
      <c r="M1576" s="15" t="s">
        <v>5887</v>
      </c>
      <c r="N1576" s="15" t="s">
        <v>5887</v>
      </c>
      <c r="O1576" s="15" t="s">
        <v>5887</v>
      </c>
      <c r="P1576" s="15"/>
      <c r="Q1576" s="15"/>
      <c r="R1576" s="15"/>
      <c r="S1576" s="15"/>
      <c r="T1576" s="38"/>
      <c r="U1576" s="95"/>
      <c r="V1576" s="95" t="s">
        <v>5888</v>
      </c>
      <c r="W1576" s="95"/>
      <c r="X1576" s="95"/>
      <c r="Y1576" s="95"/>
      <c r="Z1576" s="15"/>
      <c r="AA1576" s="15"/>
      <c r="AB1576" s="39">
        <f t="shared" si="122"/>
        <v>19</v>
      </c>
      <c r="AC1576" s="39">
        <f t="shared" si="123"/>
        <v>11</v>
      </c>
      <c r="AD1576" s="96" t="s">
        <v>5889</v>
      </c>
      <c r="AE1576" s="15" t="str">
        <f t="shared" si="125"/>
        <v/>
      </c>
      <c r="AF1576" s="39"/>
      <c r="AG1576" s="39" t="s">
        <v>1560</v>
      </c>
      <c r="AH1576" s="39" t="s">
        <v>1561</v>
      </c>
      <c r="AI1576" s="39" t="s">
        <v>1561</v>
      </c>
      <c r="AJ1576" s="39" t="s">
        <v>1561</v>
      </c>
      <c r="AK1576" s="39" t="s">
        <v>1561</v>
      </c>
      <c r="AL1576" s="15"/>
      <c r="AM1576" s="15"/>
      <c r="AN1576" s="15"/>
      <c r="AO1576" s="39"/>
      <c r="AP1576" s="89">
        <f t="shared" si="124"/>
        <v>0</v>
      </c>
      <c r="AQ1576" s="13" t="str">
        <f t="shared" si="126"/>
        <v>Srt Militaire zakenWachtdelict</v>
      </c>
    </row>
    <row r="1577" spans="1:43" x14ac:dyDescent="0.25">
      <c r="A1577" s="15" t="s">
        <v>5890</v>
      </c>
      <c r="B1577" s="15" t="s">
        <v>1628</v>
      </c>
      <c r="C1577" s="15">
        <v>1</v>
      </c>
      <c r="D1577" s="15" t="s">
        <v>5891</v>
      </c>
      <c r="E1577" s="94">
        <v>200012621</v>
      </c>
      <c r="F1577" s="15">
        <v>200040908</v>
      </c>
      <c r="G1577" s="15" t="s">
        <v>5892</v>
      </c>
      <c r="H1577" s="15" t="s">
        <v>5892</v>
      </c>
      <c r="I1577" s="15" t="s">
        <v>5892</v>
      </c>
      <c r="J1577" s="15"/>
      <c r="K1577" s="15"/>
      <c r="L1577" s="15"/>
      <c r="M1577" s="15" t="s">
        <v>5893</v>
      </c>
      <c r="N1577" s="15" t="s">
        <v>5893</v>
      </c>
      <c r="O1577" s="15" t="s">
        <v>5893</v>
      </c>
      <c r="P1577" s="15"/>
      <c r="Q1577" s="15"/>
      <c r="R1577" s="15"/>
      <c r="S1577" s="15"/>
      <c r="T1577" s="38"/>
      <c r="U1577" s="95"/>
      <c r="V1577" s="95" t="s">
        <v>5894</v>
      </c>
      <c r="W1577" s="95"/>
      <c r="X1577" s="95"/>
      <c r="Y1577" s="95"/>
      <c r="Z1577" s="15"/>
      <c r="AA1577" s="15"/>
      <c r="AB1577" s="39">
        <f t="shared" si="122"/>
        <v>19</v>
      </c>
      <c r="AC1577" s="39">
        <f t="shared" si="123"/>
        <v>20</v>
      </c>
      <c r="AD1577" s="96" t="s">
        <v>5895</v>
      </c>
      <c r="AE1577" s="15" t="str">
        <f t="shared" si="125"/>
        <v/>
      </c>
      <c r="AF1577" s="39"/>
      <c r="AG1577" s="39" t="s">
        <v>1560</v>
      </c>
      <c r="AH1577" s="39" t="s">
        <v>1561</v>
      </c>
      <c r="AI1577" s="39" t="s">
        <v>1561</v>
      </c>
      <c r="AJ1577" s="39" t="s">
        <v>1561</v>
      </c>
      <c r="AK1577" s="39" t="s">
        <v>1561</v>
      </c>
      <c r="AL1577" s="15"/>
      <c r="AM1577" s="15"/>
      <c r="AN1577" s="15"/>
      <c r="AO1577" s="39"/>
      <c r="AP1577" s="89">
        <f t="shared" si="124"/>
        <v>0</v>
      </c>
      <c r="AQ1577" s="13" t="str">
        <f t="shared" si="126"/>
        <v>Srt VreemdelingzaakAantref verstekeling</v>
      </c>
    </row>
    <row r="1578" spans="1:43" x14ac:dyDescent="0.25">
      <c r="A1578" s="15" t="s">
        <v>5890</v>
      </c>
      <c r="B1578" s="15" t="s">
        <v>1628</v>
      </c>
      <c r="C1578" s="15">
        <v>2</v>
      </c>
      <c r="D1578" s="15" t="s">
        <v>5896</v>
      </c>
      <c r="E1578" s="94">
        <v>200012621</v>
      </c>
      <c r="F1578" s="15">
        <v>200040909</v>
      </c>
      <c r="G1578" s="15" t="s">
        <v>5892</v>
      </c>
      <c r="H1578" s="15" t="s">
        <v>5892</v>
      </c>
      <c r="I1578" s="15" t="s">
        <v>5892</v>
      </c>
      <c r="J1578" s="15"/>
      <c r="K1578" s="15"/>
      <c r="L1578" s="15"/>
      <c r="M1578" s="15" t="s">
        <v>5897</v>
      </c>
      <c r="N1578" s="15" t="s">
        <v>5897</v>
      </c>
      <c r="O1578" s="15" t="s">
        <v>5897</v>
      </c>
      <c r="P1578" s="15"/>
      <c r="Q1578" s="15"/>
      <c r="R1578" s="15"/>
      <c r="S1578" s="15"/>
      <c r="T1578" s="38"/>
      <c r="U1578" s="95"/>
      <c r="V1578" s="95" t="s">
        <v>5898</v>
      </c>
      <c r="W1578" s="95"/>
      <c r="X1578" s="95"/>
      <c r="Y1578" s="95"/>
      <c r="Z1578" s="15"/>
      <c r="AA1578" s="15"/>
      <c r="AB1578" s="39">
        <f t="shared" si="122"/>
        <v>19</v>
      </c>
      <c r="AC1578" s="39">
        <f t="shared" si="123"/>
        <v>9</v>
      </c>
      <c r="AD1578" s="96" t="s">
        <v>5899</v>
      </c>
      <c r="AE1578" s="15" t="str">
        <f t="shared" si="125"/>
        <v/>
      </c>
      <c r="AF1578" s="39"/>
      <c r="AG1578" s="39" t="s">
        <v>1560</v>
      </c>
      <c r="AH1578" s="39" t="s">
        <v>1561</v>
      </c>
      <c r="AI1578" s="39" t="s">
        <v>1561</v>
      </c>
      <c r="AJ1578" s="39" t="s">
        <v>1561</v>
      </c>
      <c r="AK1578" s="39" t="s">
        <v>1561</v>
      </c>
      <c r="AL1578" s="15"/>
      <c r="AM1578" s="15"/>
      <c r="AN1578" s="15"/>
      <c r="AO1578" s="39"/>
      <c r="AP1578" s="89">
        <f t="shared" si="124"/>
        <v>0</v>
      </c>
      <c r="AQ1578" s="13" t="str">
        <f t="shared" si="126"/>
        <v>Srt VreemdelingzaakAsielzaak</v>
      </c>
    </row>
    <row r="1579" spans="1:43" x14ac:dyDescent="0.25">
      <c r="A1579" s="15" t="s">
        <v>5890</v>
      </c>
      <c r="B1579" s="15" t="s">
        <v>1628</v>
      </c>
      <c r="C1579" s="15">
        <v>3</v>
      </c>
      <c r="D1579" s="15" t="s">
        <v>5900</v>
      </c>
      <c r="E1579" s="94">
        <v>200012621</v>
      </c>
      <c r="F1579" s="15">
        <v>200040910</v>
      </c>
      <c r="G1579" s="15" t="s">
        <v>5892</v>
      </c>
      <c r="H1579" s="15" t="s">
        <v>5892</v>
      </c>
      <c r="I1579" s="15" t="s">
        <v>5892</v>
      </c>
      <c r="J1579" s="15"/>
      <c r="K1579" s="15"/>
      <c r="L1579" s="15"/>
      <c r="M1579" s="15" t="s">
        <v>5901</v>
      </c>
      <c r="N1579" s="15" t="s">
        <v>5901</v>
      </c>
      <c r="O1579" s="15" t="s">
        <v>5901</v>
      </c>
      <c r="P1579" s="15"/>
      <c r="Q1579" s="15"/>
      <c r="R1579" s="15"/>
      <c r="S1579" s="15"/>
      <c r="T1579" s="38"/>
      <c r="U1579" s="95"/>
      <c r="V1579" s="95" t="s">
        <v>5902</v>
      </c>
      <c r="W1579" s="95"/>
      <c r="X1579" s="95"/>
      <c r="Y1579" s="95"/>
      <c r="Z1579" s="15"/>
      <c r="AA1579" s="15"/>
      <c r="AB1579" s="39">
        <f t="shared" si="122"/>
        <v>19</v>
      </c>
      <c r="AC1579" s="39">
        <f t="shared" si="123"/>
        <v>10</v>
      </c>
      <c r="AD1579" s="96" t="s">
        <v>5903</v>
      </c>
      <c r="AE1579" s="15" t="str">
        <f t="shared" si="125"/>
        <v/>
      </c>
      <c r="AF1579" s="39"/>
      <c r="AG1579" s="39" t="s">
        <v>1560</v>
      </c>
      <c r="AH1579" s="39" t="s">
        <v>1561</v>
      </c>
      <c r="AI1579" s="39" t="s">
        <v>1561</v>
      </c>
      <c r="AJ1579" s="39" t="s">
        <v>1561</v>
      </c>
      <c r="AK1579" s="39" t="s">
        <v>1561</v>
      </c>
      <c r="AL1579" s="15"/>
      <c r="AM1579" s="15"/>
      <c r="AN1579" s="15"/>
      <c r="AO1579" s="39"/>
      <c r="AP1579" s="89">
        <f t="shared" si="124"/>
        <v>0</v>
      </c>
      <c r="AQ1579" s="13" t="str">
        <f t="shared" si="126"/>
        <v>Srt VreemdelingzaakUitzetting</v>
      </c>
    </row>
    <row r="1580" spans="1:43" x14ac:dyDescent="0.25">
      <c r="A1580" s="15" t="s">
        <v>5904</v>
      </c>
      <c r="B1580" s="15" t="s">
        <v>1695</v>
      </c>
      <c r="C1580" s="15">
        <v>1</v>
      </c>
      <c r="D1580" s="15" t="s">
        <v>1613</v>
      </c>
      <c r="E1580" s="94">
        <v>200005490</v>
      </c>
      <c r="F1580" s="15">
        <v>200035980</v>
      </c>
      <c r="G1580" s="15" t="s">
        <v>5905</v>
      </c>
      <c r="H1580" s="15" t="s">
        <v>5905</v>
      </c>
      <c r="I1580" s="15" t="s">
        <v>5905</v>
      </c>
      <c r="J1580" s="15"/>
      <c r="K1580" s="15"/>
      <c r="L1580" s="15">
        <v>56</v>
      </c>
      <c r="M1580" s="15" t="s">
        <v>5906</v>
      </c>
      <c r="N1580" s="15" t="s">
        <v>5906</v>
      </c>
      <c r="O1580" s="15" t="s">
        <v>5906</v>
      </c>
      <c r="P1580" s="15"/>
      <c r="Q1580" s="15"/>
      <c r="R1580" s="15"/>
      <c r="S1580" s="15" t="s">
        <v>1642</v>
      </c>
      <c r="T1580" s="38">
        <v>9</v>
      </c>
      <c r="U1580" s="95"/>
      <c r="V1580" s="95"/>
      <c r="W1580" s="95"/>
      <c r="X1580" s="95"/>
      <c r="Y1580" s="95"/>
      <c r="Z1580" s="15"/>
      <c r="AA1580" s="15"/>
      <c r="AB1580" s="39">
        <f t="shared" si="122"/>
        <v>9</v>
      </c>
      <c r="AC1580" s="39">
        <f t="shared" si="123"/>
        <v>2</v>
      </c>
      <c r="AD1580" s="96" t="s">
        <v>5907</v>
      </c>
      <c r="AE1580" s="15" t="str">
        <f t="shared" si="125"/>
        <v/>
      </c>
      <c r="AF1580" s="39"/>
      <c r="AG1580" s="39" t="s">
        <v>1560</v>
      </c>
      <c r="AH1580" s="39" t="s">
        <v>1561</v>
      </c>
      <c r="AI1580" s="39" t="s">
        <v>1561</v>
      </c>
      <c r="AJ1580" s="39" t="s">
        <v>1561</v>
      </c>
      <c r="AK1580" s="39" t="s">
        <v>1561</v>
      </c>
      <c r="AL1580" s="15"/>
      <c r="AM1580" s="15"/>
      <c r="AN1580" s="15"/>
      <c r="AO1580" s="39"/>
      <c r="AP1580" s="89">
        <f t="shared" si="124"/>
        <v>0</v>
      </c>
      <c r="AQ1580" s="13" t="str">
        <f t="shared" si="126"/>
        <v>SuicidaalJa</v>
      </c>
    </row>
    <row r="1581" spans="1:43" x14ac:dyDescent="0.25">
      <c r="A1581" s="15" t="s">
        <v>5904</v>
      </c>
      <c r="B1581" s="15" t="s">
        <v>1695</v>
      </c>
      <c r="C1581" s="15">
        <v>2</v>
      </c>
      <c r="D1581" s="15" t="s">
        <v>1561</v>
      </c>
      <c r="E1581" s="94">
        <v>200005490</v>
      </c>
      <c r="F1581" s="15">
        <v>200035981</v>
      </c>
      <c r="G1581" s="15" t="s">
        <v>5905</v>
      </c>
      <c r="H1581" s="15" t="s">
        <v>5905</v>
      </c>
      <c r="I1581" s="15" t="s">
        <v>5905</v>
      </c>
      <c r="J1581" s="15"/>
      <c r="K1581" s="15"/>
      <c r="L1581" s="15">
        <v>56</v>
      </c>
      <c r="M1581" s="15" t="s">
        <v>5908</v>
      </c>
      <c r="N1581" s="15" t="s">
        <v>5908</v>
      </c>
      <c r="O1581" s="15" t="s">
        <v>5908</v>
      </c>
      <c r="P1581" s="15"/>
      <c r="Q1581" s="15"/>
      <c r="R1581" s="15"/>
      <c r="S1581" s="15" t="s">
        <v>1642</v>
      </c>
      <c r="T1581" s="38">
        <v>9</v>
      </c>
      <c r="U1581" s="95"/>
      <c r="V1581" s="95"/>
      <c r="W1581" s="95"/>
      <c r="X1581" s="95"/>
      <c r="Y1581" s="95"/>
      <c r="Z1581" s="15"/>
      <c r="AA1581" s="15"/>
      <c r="AB1581" s="39">
        <f t="shared" si="122"/>
        <v>9</v>
      </c>
      <c r="AC1581" s="39">
        <f t="shared" si="123"/>
        <v>3</v>
      </c>
      <c r="AD1581" s="96" t="s">
        <v>5909</v>
      </c>
      <c r="AE1581" s="15" t="str">
        <f t="shared" si="125"/>
        <v/>
      </c>
      <c r="AF1581" s="39"/>
      <c r="AG1581" s="39" t="s">
        <v>1560</v>
      </c>
      <c r="AH1581" s="39" t="s">
        <v>1561</v>
      </c>
      <c r="AI1581" s="39" t="s">
        <v>1561</v>
      </c>
      <c r="AJ1581" s="39" t="s">
        <v>1561</v>
      </c>
      <c r="AK1581" s="39" t="s">
        <v>1561</v>
      </c>
      <c r="AL1581" s="15"/>
      <c r="AM1581" s="15"/>
      <c r="AN1581" s="15"/>
      <c r="AO1581" s="39"/>
      <c r="AP1581" s="89">
        <f t="shared" si="124"/>
        <v>0</v>
      </c>
      <c r="AQ1581" s="13" t="str">
        <f t="shared" si="126"/>
        <v>SuicidaalNee</v>
      </c>
    </row>
    <row r="1582" spans="1:43" x14ac:dyDescent="0.25">
      <c r="A1582" s="15" t="s">
        <v>5910</v>
      </c>
      <c r="B1582" s="15" t="s">
        <v>1558</v>
      </c>
      <c r="C1582" s="15"/>
      <c r="D1582" s="15"/>
      <c r="E1582" s="94">
        <v>200005267</v>
      </c>
      <c r="F1582" s="15"/>
      <c r="G1582" s="15" t="s">
        <v>5911</v>
      </c>
      <c r="H1582" s="15" t="s">
        <v>5911</v>
      </c>
      <c r="I1582" s="15" t="s">
        <v>5911</v>
      </c>
      <c r="J1582" s="15"/>
      <c r="K1582" s="15"/>
      <c r="L1582" s="15">
        <v>16</v>
      </c>
      <c r="M1582" s="15" t="s">
        <v>5911</v>
      </c>
      <c r="N1582" s="15" t="s">
        <v>5911</v>
      </c>
      <c r="O1582" s="15" t="s">
        <v>5911</v>
      </c>
      <c r="P1582" s="15"/>
      <c r="Q1582" s="15"/>
      <c r="R1582" s="15"/>
      <c r="S1582" s="15" t="s">
        <v>1642</v>
      </c>
      <c r="T1582" s="38">
        <v>11</v>
      </c>
      <c r="U1582" s="95"/>
      <c r="V1582" s="95"/>
      <c r="W1582" s="95"/>
      <c r="X1582" s="95" t="s">
        <v>5912</v>
      </c>
      <c r="Y1582" s="95"/>
      <c r="Z1582" s="15"/>
      <c r="AA1582" s="15"/>
      <c r="AB1582" s="39">
        <f t="shared" si="122"/>
        <v>20</v>
      </c>
      <c r="AC1582" s="39">
        <f t="shared" si="123"/>
        <v>0</v>
      </c>
      <c r="AD1582" s="96" t="s">
        <v>5913</v>
      </c>
      <c r="AE1582" s="15" t="str">
        <f t="shared" si="125"/>
        <v/>
      </c>
      <c r="AF1582" s="39"/>
      <c r="AG1582" s="39" t="s">
        <v>1560</v>
      </c>
      <c r="AH1582" s="39" t="s">
        <v>1561</v>
      </c>
      <c r="AI1582" s="39" t="s">
        <v>1561</v>
      </c>
      <c r="AJ1582" s="39" t="s">
        <v>1561</v>
      </c>
      <c r="AK1582" s="39" t="s">
        <v>1561</v>
      </c>
      <c r="AL1582" s="15"/>
      <c r="AM1582" s="15"/>
      <c r="AN1582" s="15"/>
      <c r="AO1582" s="39"/>
      <c r="AP1582" s="89">
        <f t="shared" si="124"/>
        <v>0</v>
      </c>
      <c r="AQ1582" s="13" t="str">
        <f t="shared" si="126"/>
        <v>T 1 Levensbedreigend</v>
      </c>
    </row>
    <row r="1583" spans="1:43" x14ac:dyDescent="0.25">
      <c r="A1583" s="15" t="s">
        <v>5914</v>
      </c>
      <c r="B1583" s="15" t="s">
        <v>1558</v>
      </c>
      <c r="C1583" s="15"/>
      <c r="D1583" s="15"/>
      <c r="E1583" s="94">
        <v>200005268</v>
      </c>
      <c r="F1583" s="15"/>
      <c r="G1583" s="15" t="s">
        <v>5915</v>
      </c>
      <c r="H1583" s="15" t="s">
        <v>5915</v>
      </c>
      <c r="I1583" s="15" t="s">
        <v>5915</v>
      </c>
      <c r="J1583" s="15"/>
      <c r="K1583" s="15"/>
      <c r="L1583" s="15">
        <v>16</v>
      </c>
      <c r="M1583" s="15" t="s">
        <v>5915</v>
      </c>
      <c r="N1583" s="15" t="s">
        <v>5915</v>
      </c>
      <c r="O1583" s="15" t="s">
        <v>5915</v>
      </c>
      <c r="P1583" s="15"/>
      <c r="Q1583" s="15"/>
      <c r="R1583" s="15"/>
      <c r="S1583" s="15" t="s">
        <v>1642</v>
      </c>
      <c r="T1583" s="38">
        <v>12</v>
      </c>
      <c r="U1583" s="95"/>
      <c r="V1583" s="95"/>
      <c r="W1583" s="95"/>
      <c r="X1583" s="95" t="s">
        <v>5912</v>
      </c>
      <c r="Y1583" s="95"/>
      <c r="Z1583" s="15"/>
      <c r="AA1583" s="15"/>
      <c r="AB1583" s="39">
        <f t="shared" si="122"/>
        <v>16</v>
      </c>
      <c r="AC1583" s="39">
        <f t="shared" si="123"/>
        <v>0</v>
      </c>
      <c r="AD1583" s="96" t="s">
        <v>5916</v>
      </c>
      <c r="AE1583" s="15" t="str">
        <f t="shared" si="125"/>
        <v/>
      </c>
      <c r="AF1583" s="39"/>
      <c r="AG1583" s="39" t="s">
        <v>1560</v>
      </c>
      <c r="AH1583" s="39" t="s">
        <v>1561</v>
      </c>
      <c r="AI1583" s="39" t="s">
        <v>1561</v>
      </c>
      <c r="AJ1583" s="39" t="s">
        <v>1561</v>
      </c>
      <c r="AK1583" s="39" t="s">
        <v>1561</v>
      </c>
      <c r="AL1583" s="15"/>
      <c r="AM1583" s="15"/>
      <c r="AN1583" s="15"/>
      <c r="AO1583" s="39"/>
      <c r="AP1583" s="89">
        <f t="shared" si="124"/>
        <v>0</v>
      </c>
      <c r="AQ1583" s="13" t="str">
        <f t="shared" si="126"/>
        <v>T 2 Zwaar gewond</v>
      </c>
    </row>
    <row r="1584" spans="1:43" x14ac:dyDescent="0.25">
      <c r="A1584" s="15" t="s">
        <v>5917</v>
      </c>
      <c r="B1584" s="15" t="s">
        <v>1558</v>
      </c>
      <c r="C1584" s="15"/>
      <c r="D1584" s="15"/>
      <c r="E1584" s="94">
        <v>200005269</v>
      </c>
      <c r="F1584" s="15"/>
      <c r="G1584" s="15" t="s">
        <v>5918</v>
      </c>
      <c r="H1584" s="15" t="s">
        <v>5918</v>
      </c>
      <c r="I1584" s="15" t="s">
        <v>5918</v>
      </c>
      <c r="J1584" s="15"/>
      <c r="K1584" s="15"/>
      <c r="L1584" s="15">
        <v>16</v>
      </c>
      <c r="M1584" s="15" t="s">
        <v>5918</v>
      </c>
      <c r="N1584" s="15" t="s">
        <v>5918</v>
      </c>
      <c r="O1584" s="15" t="s">
        <v>5918</v>
      </c>
      <c r="P1584" s="15"/>
      <c r="Q1584" s="15"/>
      <c r="R1584" s="15"/>
      <c r="S1584" s="15" t="s">
        <v>1642</v>
      </c>
      <c r="T1584" s="38">
        <v>13</v>
      </c>
      <c r="U1584" s="95"/>
      <c r="V1584" s="95"/>
      <c r="W1584" s="95"/>
      <c r="X1584" s="95" t="s">
        <v>5912</v>
      </c>
      <c r="Y1584" s="95"/>
      <c r="Z1584" s="15"/>
      <c r="AA1584" s="15"/>
      <c r="AB1584" s="39">
        <f t="shared" si="122"/>
        <v>16</v>
      </c>
      <c r="AC1584" s="39">
        <f t="shared" si="123"/>
        <v>0</v>
      </c>
      <c r="AD1584" s="96" t="s">
        <v>5919</v>
      </c>
      <c r="AE1584" s="15" t="str">
        <f t="shared" si="125"/>
        <v/>
      </c>
      <c r="AF1584" s="39"/>
      <c r="AG1584" s="39" t="s">
        <v>1560</v>
      </c>
      <c r="AH1584" s="39" t="s">
        <v>1561</v>
      </c>
      <c r="AI1584" s="39" t="s">
        <v>1561</v>
      </c>
      <c r="AJ1584" s="39" t="s">
        <v>1561</v>
      </c>
      <c r="AK1584" s="39" t="s">
        <v>1561</v>
      </c>
      <c r="AL1584" s="15"/>
      <c r="AM1584" s="15"/>
      <c r="AN1584" s="15"/>
      <c r="AO1584" s="39"/>
      <c r="AP1584" s="89">
        <f t="shared" si="124"/>
        <v>0</v>
      </c>
      <c r="AQ1584" s="13" t="str">
        <f t="shared" si="126"/>
        <v>T 3 Licht gewond</v>
      </c>
    </row>
    <row r="1585" spans="1:43" x14ac:dyDescent="0.25">
      <c r="A1585" s="15" t="s">
        <v>5920</v>
      </c>
      <c r="B1585" s="15" t="s">
        <v>1558</v>
      </c>
      <c r="C1585" s="15"/>
      <c r="D1585" s="15"/>
      <c r="E1585" s="94">
        <v>200005270</v>
      </c>
      <c r="F1585" s="15"/>
      <c r="G1585" s="15" t="s">
        <v>5921</v>
      </c>
      <c r="H1585" s="15" t="s">
        <v>5921</v>
      </c>
      <c r="I1585" s="15" t="s">
        <v>5921</v>
      </c>
      <c r="J1585" s="15"/>
      <c r="K1585" s="15"/>
      <c r="L1585" s="15">
        <v>16</v>
      </c>
      <c r="M1585" s="15" t="s">
        <v>5921</v>
      </c>
      <c r="N1585" s="15" t="s">
        <v>5921</v>
      </c>
      <c r="O1585" s="15" t="s">
        <v>5921</v>
      </c>
      <c r="P1585" s="15"/>
      <c r="Q1585" s="15"/>
      <c r="R1585" s="15"/>
      <c r="S1585" s="15" t="s">
        <v>1642</v>
      </c>
      <c r="T1585" s="38">
        <v>14</v>
      </c>
      <c r="U1585" s="95"/>
      <c r="V1585" s="95"/>
      <c r="W1585" s="95"/>
      <c r="X1585" s="95" t="s">
        <v>5912</v>
      </c>
      <c r="Y1585" s="95"/>
      <c r="Z1585" s="15"/>
      <c r="AA1585" s="15"/>
      <c r="AB1585" s="39">
        <f t="shared" si="122"/>
        <v>19</v>
      </c>
      <c r="AC1585" s="39">
        <f t="shared" si="123"/>
        <v>0</v>
      </c>
      <c r="AD1585" s="96" t="s">
        <v>5922</v>
      </c>
      <c r="AE1585" s="15" t="str">
        <f t="shared" si="125"/>
        <v/>
      </c>
      <c r="AF1585" s="39"/>
      <c r="AG1585" s="39" t="s">
        <v>1560</v>
      </c>
      <c r="AH1585" s="39" t="s">
        <v>1561</v>
      </c>
      <c r="AI1585" s="39" t="s">
        <v>1561</v>
      </c>
      <c r="AJ1585" s="39" t="s">
        <v>1561</v>
      </c>
      <c r="AK1585" s="39" t="s">
        <v>1561</v>
      </c>
      <c r="AL1585" s="15"/>
      <c r="AM1585" s="15"/>
      <c r="AN1585" s="15"/>
      <c r="AO1585" s="39"/>
      <c r="AP1585" s="89">
        <f t="shared" si="124"/>
        <v>0</v>
      </c>
      <c r="AQ1585" s="13" t="str">
        <f t="shared" si="126"/>
        <v>T 4 Dodelijk gewond</v>
      </c>
    </row>
    <row r="1586" spans="1:43" x14ac:dyDescent="0.25">
      <c r="A1586" s="15" t="s">
        <v>5923</v>
      </c>
      <c r="B1586" s="15" t="s">
        <v>1750</v>
      </c>
      <c r="C1586" s="15"/>
      <c r="D1586" s="15"/>
      <c r="E1586" s="94">
        <v>200012043</v>
      </c>
      <c r="F1586" s="15"/>
      <c r="G1586" s="15" t="s">
        <v>5924</v>
      </c>
      <c r="H1586" s="15" t="s">
        <v>5924</v>
      </c>
      <c r="I1586" s="15" t="s">
        <v>5924</v>
      </c>
      <c r="J1586" s="15"/>
      <c r="K1586" s="15"/>
      <c r="L1586" s="15"/>
      <c r="M1586" s="15"/>
      <c r="N1586" s="15"/>
      <c r="O1586" s="15"/>
      <c r="P1586" s="15"/>
      <c r="Q1586" s="15"/>
      <c r="R1586" s="15"/>
      <c r="S1586" s="15"/>
      <c r="T1586" s="38"/>
      <c r="U1586" s="95"/>
      <c r="V1586" s="95"/>
      <c r="W1586" s="95"/>
      <c r="X1586" s="95"/>
      <c r="Y1586" s="95"/>
      <c r="Z1586" s="15"/>
      <c r="AA1586" s="15"/>
      <c r="AB1586" s="39">
        <f t="shared" si="122"/>
        <v>13</v>
      </c>
      <c r="AC1586" s="39">
        <f t="shared" si="123"/>
        <v>0</v>
      </c>
      <c r="AD1586" s="96" t="s">
        <v>5925</v>
      </c>
      <c r="AE1586" s="15" t="str">
        <f t="shared" si="125"/>
        <v/>
      </c>
      <c r="AF1586" s="39"/>
      <c r="AG1586" s="39" t="s">
        <v>1560</v>
      </c>
      <c r="AH1586" s="39" t="s">
        <v>1561</v>
      </c>
      <c r="AI1586" s="39" t="s">
        <v>1561</v>
      </c>
      <c r="AJ1586" s="39" t="s">
        <v>1561</v>
      </c>
      <c r="AK1586" s="39" t="s">
        <v>1561</v>
      </c>
      <c r="AL1586" s="15"/>
      <c r="AM1586" s="15"/>
      <c r="AN1586" s="15"/>
      <c r="AO1586" s="39"/>
      <c r="AP1586" s="89">
        <f t="shared" si="124"/>
        <v>0</v>
      </c>
      <c r="AQ1586" s="13" t="str">
        <f t="shared" si="126"/>
        <v>Tijd 1e alarm</v>
      </c>
    </row>
    <row r="1587" spans="1:43" x14ac:dyDescent="0.25">
      <c r="A1587" s="15" t="s">
        <v>5926</v>
      </c>
      <c r="B1587" s="15" t="s">
        <v>1608</v>
      </c>
      <c r="C1587" s="15">
        <v>1</v>
      </c>
      <c r="D1587" s="15" t="s">
        <v>5927</v>
      </c>
      <c r="E1587" s="94">
        <v>200012016</v>
      </c>
      <c r="F1587" s="15">
        <v>200032907</v>
      </c>
      <c r="G1587" s="15" t="s">
        <v>5928</v>
      </c>
      <c r="H1587" s="15" t="s">
        <v>5928</v>
      </c>
      <c r="I1587" s="15" t="s">
        <v>5928</v>
      </c>
      <c r="J1587" s="15"/>
      <c r="K1587" s="15"/>
      <c r="L1587" s="15"/>
      <c r="M1587" s="15" t="s">
        <v>5929</v>
      </c>
      <c r="N1587" s="15" t="s">
        <v>5929</v>
      </c>
      <c r="O1587" s="15" t="s">
        <v>5929</v>
      </c>
      <c r="P1587" s="15"/>
      <c r="Q1587" s="15"/>
      <c r="R1587" s="15"/>
      <c r="S1587" s="15" t="s">
        <v>1575</v>
      </c>
      <c r="T1587" s="38">
        <v>19</v>
      </c>
      <c r="U1587" s="95"/>
      <c r="V1587" s="95"/>
      <c r="W1587" s="95"/>
      <c r="X1587" s="95"/>
      <c r="Y1587" s="95"/>
      <c r="Z1587" s="15"/>
      <c r="AA1587" s="15"/>
      <c r="AB1587" s="39">
        <f t="shared" si="122"/>
        <v>13</v>
      </c>
      <c r="AC1587" s="39">
        <f t="shared" si="123"/>
        <v>4</v>
      </c>
      <c r="AD1587" s="96" t="s">
        <v>5930</v>
      </c>
      <c r="AE1587" s="15" t="str">
        <f t="shared" si="125"/>
        <v/>
      </c>
      <c r="AF1587" s="39"/>
      <c r="AG1587" s="39" t="s">
        <v>1560</v>
      </c>
      <c r="AH1587" s="39" t="s">
        <v>1561</v>
      </c>
      <c r="AI1587" s="39" t="s">
        <v>1561</v>
      </c>
      <c r="AJ1587" s="39" t="s">
        <v>1561</v>
      </c>
      <c r="AK1587" s="39" t="s">
        <v>1561</v>
      </c>
      <c r="AL1587" s="15"/>
      <c r="AM1587" s="15"/>
      <c r="AN1587" s="15"/>
      <c r="AO1587" s="39"/>
      <c r="AP1587" s="89">
        <f t="shared" si="124"/>
        <v>0</v>
      </c>
      <c r="AQ1587" s="13" t="str">
        <f t="shared" si="126"/>
        <v>Toestand dierDood</v>
      </c>
    </row>
    <row r="1588" spans="1:43" x14ac:dyDescent="0.25">
      <c r="A1588" s="15" t="s">
        <v>5926</v>
      </c>
      <c r="B1588" s="15" t="s">
        <v>1608</v>
      </c>
      <c r="C1588" s="15">
        <v>2</v>
      </c>
      <c r="D1588" s="15" t="s">
        <v>5931</v>
      </c>
      <c r="E1588" s="94">
        <v>200012016</v>
      </c>
      <c r="F1588" s="15">
        <v>200032908</v>
      </c>
      <c r="G1588" s="15" t="s">
        <v>5928</v>
      </c>
      <c r="H1588" s="15" t="s">
        <v>5928</v>
      </c>
      <c r="I1588" s="15" t="s">
        <v>5928</v>
      </c>
      <c r="J1588" s="15"/>
      <c r="K1588" s="15"/>
      <c r="L1588" s="15"/>
      <c r="M1588" s="15" t="s">
        <v>5932</v>
      </c>
      <c r="N1588" s="15" t="s">
        <v>5932</v>
      </c>
      <c r="O1588" s="15" t="s">
        <v>5932</v>
      </c>
      <c r="P1588" s="15"/>
      <c r="Q1588" s="15"/>
      <c r="R1588" s="15"/>
      <c r="S1588" s="15" t="s">
        <v>1575</v>
      </c>
      <c r="T1588" s="38">
        <v>19</v>
      </c>
      <c r="U1588" s="95"/>
      <c r="V1588" s="95"/>
      <c r="W1588" s="95"/>
      <c r="X1588" s="95"/>
      <c r="Y1588" s="95"/>
      <c r="Z1588" s="15"/>
      <c r="AA1588" s="15"/>
      <c r="AB1588" s="39">
        <f t="shared" si="122"/>
        <v>13</v>
      </c>
      <c r="AC1588" s="39">
        <f t="shared" si="123"/>
        <v>6</v>
      </c>
      <c r="AD1588" s="96" t="s">
        <v>5933</v>
      </c>
      <c r="AE1588" s="15" t="str">
        <f t="shared" si="125"/>
        <v/>
      </c>
      <c r="AF1588" s="39"/>
      <c r="AG1588" s="39" t="s">
        <v>1560</v>
      </c>
      <c r="AH1588" s="39" t="s">
        <v>1561</v>
      </c>
      <c r="AI1588" s="39" t="s">
        <v>1561</v>
      </c>
      <c r="AJ1588" s="39" t="s">
        <v>1561</v>
      </c>
      <c r="AK1588" s="39" t="s">
        <v>1561</v>
      </c>
      <c r="AL1588" s="15"/>
      <c r="AM1588" s="15"/>
      <c r="AN1588" s="15"/>
      <c r="AO1588" s="39"/>
      <c r="AP1588" s="89">
        <f t="shared" si="124"/>
        <v>0</v>
      </c>
      <c r="AQ1588" s="13" t="str">
        <f t="shared" si="126"/>
        <v>Toestand dierGewond</v>
      </c>
    </row>
    <row r="1589" spans="1:43" x14ac:dyDescent="0.25">
      <c r="A1589" s="15" t="s">
        <v>5926</v>
      </c>
      <c r="B1589" s="15" t="s">
        <v>1608</v>
      </c>
      <c r="C1589" s="15">
        <v>3</v>
      </c>
      <c r="D1589" s="15" t="s">
        <v>5934</v>
      </c>
      <c r="E1589" s="94">
        <v>200012016</v>
      </c>
      <c r="F1589" s="15">
        <v>200032909</v>
      </c>
      <c r="G1589" s="15" t="s">
        <v>5928</v>
      </c>
      <c r="H1589" s="15" t="s">
        <v>5928</v>
      </c>
      <c r="I1589" s="15" t="s">
        <v>5928</v>
      </c>
      <c r="J1589" s="15"/>
      <c r="K1589" s="15"/>
      <c r="L1589" s="15"/>
      <c r="M1589" s="15" t="s">
        <v>5935</v>
      </c>
      <c r="N1589" s="15" t="s">
        <v>5935</v>
      </c>
      <c r="O1589" s="15" t="s">
        <v>5935</v>
      </c>
      <c r="P1589" s="15"/>
      <c r="Q1589" s="15"/>
      <c r="R1589" s="15"/>
      <c r="S1589" s="15" t="s">
        <v>1575</v>
      </c>
      <c r="T1589" s="38">
        <v>19</v>
      </c>
      <c r="U1589" s="95"/>
      <c r="V1589" s="95"/>
      <c r="W1589" s="95"/>
      <c r="X1589" s="95"/>
      <c r="Y1589" s="95"/>
      <c r="Z1589" s="15"/>
      <c r="AA1589" s="15"/>
      <c r="AB1589" s="39">
        <f t="shared" si="122"/>
        <v>13</v>
      </c>
      <c r="AC1589" s="39">
        <f t="shared" si="123"/>
        <v>4</v>
      </c>
      <c r="AD1589" s="96" t="s">
        <v>5936</v>
      </c>
      <c r="AE1589" s="15" t="str">
        <f t="shared" si="125"/>
        <v/>
      </c>
      <c r="AF1589" s="39"/>
      <c r="AG1589" s="39" t="s">
        <v>1560</v>
      </c>
      <c r="AH1589" s="39" t="s">
        <v>1561</v>
      </c>
      <c r="AI1589" s="39" t="s">
        <v>1561</v>
      </c>
      <c r="AJ1589" s="39" t="s">
        <v>1561</v>
      </c>
      <c r="AK1589" s="39" t="s">
        <v>1561</v>
      </c>
      <c r="AL1589" s="15"/>
      <c r="AM1589" s="15"/>
      <c r="AN1589" s="15"/>
      <c r="AO1589" s="39"/>
      <c r="AP1589" s="89">
        <f t="shared" si="124"/>
        <v>0</v>
      </c>
      <c r="AQ1589" s="13" t="str">
        <f t="shared" si="126"/>
        <v>Toestand dierZiek</v>
      </c>
    </row>
    <row r="1590" spans="1:43" x14ac:dyDescent="0.25">
      <c r="A1590" s="15" t="s">
        <v>5937</v>
      </c>
      <c r="B1590" s="15" t="s">
        <v>1695</v>
      </c>
      <c r="C1590" s="15">
        <v>1</v>
      </c>
      <c r="D1590" s="15" t="s">
        <v>1613</v>
      </c>
      <c r="E1590" s="94">
        <v>200000424</v>
      </c>
      <c r="F1590" s="15">
        <v>200035982</v>
      </c>
      <c r="G1590" s="15" t="s">
        <v>5938</v>
      </c>
      <c r="H1590" s="15" t="s">
        <v>5938</v>
      </c>
      <c r="I1590" s="15" t="s">
        <v>5938</v>
      </c>
      <c r="J1590" s="15"/>
      <c r="K1590" s="15">
        <v>92</v>
      </c>
      <c r="L1590" s="15"/>
      <c r="M1590" s="15" t="s">
        <v>5939</v>
      </c>
      <c r="N1590" s="15" t="s">
        <v>5939</v>
      </c>
      <c r="O1590" s="15" t="s">
        <v>5939</v>
      </c>
      <c r="P1590" s="15"/>
      <c r="Q1590" s="15"/>
      <c r="R1590" s="15"/>
      <c r="S1590" s="15" t="s">
        <v>1564</v>
      </c>
      <c r="T1590" s="38">
        <v>17</v>
      </c>
      <c r="U1590" s="95"/>
      <c r="V1590" s="95"/>
      <c r="W1590" s="95" t="s">
        <v>5940</v>
      </c>
      <c r="X1590" s="95"/>
      <c r="Y1590" s="95"/>
      <c r="Z1590" s="15"/>
      <c r="AA1590" s="15"/>
      <c r="AB1590" s="39">
        <f t="shared" si="122"/>
        <v>16</v>
      </c>
      <c r="AC1590" s="39">
        <f t="shared" si="123"/>
        <v>2</v>
      </c>
      <c r="AD1590" s="96" t="s">
        <v>5941</v>
      </c>
      <c r="AE1590" s="15" t="str">
        <f t="shared" si="125"/>
        <v>(Transportleiding)</v>
      </c>
      <c r="AF1590" s="39"/>
      <c r="AG1590" s="39" t="s">
        <v>1560</v>
      </c>
      <c r="AH1590" s="39" t="s">
        <v>1561</v>
      </c>
      <c r="AI1590" s="39" t="s">
        <v>1561</v>
      </c>
      <c r="AJ1590" s="39" t="s">
        <v>1613</v>
      </c>
      <c r="AK1590" s="39" t="s">
        <v>1613</v>
      </c>
      <c r="AL1590" s="15"/>
      <c r="AM1590" s="15" t="s">
        <v>5937</v>
      </c>
      <c r="AN1590" s="15"/>
      <c r="AO1590" s="39"/>
      <c r="AP1590" s="89">
        <f t="shared" si="124"/>
        <v>16</v>
      </c>
      <c r="AQ1590" s="13" t="str">
        <f t="shared" si="126"/>
        <v>TransportleidingJa</v>
      </c>
    </row>
    <row r="1591" spans="1:43" x14ac:dyDescent="0.25">
      <c r="A1591" s="15" t="s">
        <v>5937</v>
      </c>
      <c r="B1591" s="15" t="s">
        <v>1695</v>
      </c>
      <c r="C1591" s="15">
        <v>2</v>
      </c>
      <c r="D1591" s="15" t="s">
        <v>1561</v>
      </c>
      <c r="E1591" s="94">
        <v>200000424</v>
      </c>
      <c r="F1591" s="15">
        <v>200035983</v>
      </c>
      <c r="G1591" s="15" t="s">
        <v>5938</v>
      </c>
      <c r="H1591" s="15" t="s">
        <v>5938</v>
      </c>
      <c r="I1591" s="15" t="s">
        <v>5938</v>
      </c>
      <c r="J1591" s="15"/>
      <c r="K1591" s="15">
        <v>92</v>
      </c>
      <c r="L1591" s="15"/>
      <c r="M1591" s="15" t="s">
        <v>5942</v>
      </c>
      <c r="N1591" s="15" t="s">
        <v>5942</v>
      </c>
      <c r="O1591" s="15" t="s">
        <v>5942</v>
      </c>
      <c r="P1591" s="15"/>
      <c r="Q1591" s="15"/>
      <c r="R1591" s="15"/>
      <c r="S1591" s="15" t="s">
        <v>1564</v>
      </c>
      <c r="T1591" s="38">
        <v>17</v>
      </c>
      <c r="U1591" s="95"/>
      <c r="V1591" s="95"/>
      <c r="W1591" s="95" t="s">
        <v>5940</v>
      </c>
      <c r="X1591" s="95"/>
      <c r="Y1591" s="95"/>
      <c r="Z1591" s="15"/>
      <c r="AA1591" s="15"/>
      <c r="AB1591" s="39">
        <f t="shared" si="122"/>
        <v>16</v>
      </c>
      <c r="AC1591" s="39">
        <f t="shared" si="123"/>
        <v>3</v>
      </c>
      <c r="AD1591" s="96" t="s">
        <v>5943</v>
      </c>
      <c r="AE1591" s="15" t="str">
        <f t="shared" si="125"/>
        <v/>
      </c>
      <c r="AF1591" s="39"/>
      <c r="AG1591" s="39" t="s">
        <v>1560</v>
      </c>
      <c r="AH1591" s="39" t="s">
        <v>1561</v>
      </c>
      <c r="AI1591" s="39" t="s">
        <v>1561</v>
      </c>
      <c r="AJ1591" s="39" t="s">
        <v>1613</v>
      </c>
      <c r="AK1591" s="39" t="s">
        <v>1561</v>
      </c>
      <c r="AL1591" s="15"/>
      <c r="AM1591" s="15"/>
      <c r="AN1591" s="15"/>
      <c r="AO1591" s="39"/>
      <c r="AP1591" s="89">
        <f t="shared" si="124"/>
        <v>0</v>
      </c>
      <c r="AQ1591" s="13" t="str">
        <f t="shared" si="126"/>
        <v>TransportleidingNee</v>
      </c>
    </row>
    <row r="1592" spans="1:43" x14ac:dyDescent="0.25">
      <c r="A1592" s="15" t="s">
        <v>5944</v>
      </c>
      <c r="B1592" s="15" t="s">
        <v>1695</v>
      </c>
      <c r="C1592" s="15">
        <v>1</v>
      </c>
      <c r="D1592" s="15" t="s">
        <v>1613</v>
      </c>
      <c r="E1592" s="94">
        <v>200000430</v>
      </c>
      <c r="F1592" s="15">
        <v>200035984</v>
      </c>
      <c r="G1592" s="15" t="s">
        <v>5945</v>
      </c>
      <c r="H1592" s="15" t="s">
        <v>5945</v>
      </c>
      <c r="I1592" s="15" t="s">
        <v>5945</v>
      </c>
      <c r="J1592" s="15"/>
      <c r="K1592" s="15"/>
      <c r="L1592" s="15"/>
      <c r="M1592" s="15" t="s">
        <v>5946</v>
      </c>
      <c r="N1592" s="15" t="s">
        <v>5946</v>
      </c>
      <c r="O1592" s="15" t="s">
        <v>5946</v>
      </c>
      <c r="P1592" s="15"/>
      <c r="Q1592" s="15"/>
      <c r="R1592" s="15"/>
      <c r="S1592" s="15" t="s">
        <v>1765</v>
      </c>
      <c r="T1592" s="38">
        <v>8</v>
      </c>
      <c r="U1592" s="95"/>
      <c r="V1592" s="95"/>
      <c r="W1592" s="95"/>
      <c r="X1592" s="95"/>
      <c r="Y1592" s="95"/>
      <c r="Z1592" s="15"/>
      <c r="AA1592" s="15"/>
      <c r="AB1592" s="39">
        <f t="shared" si="122"/>
        <v>14</v>
      </c>
      <c r="AC1592" s="39">
        <f t="shared" si="123"/>
        <v>2</v>
      </c>
      <c r="AD1592" s="96" t="s">
        <v>5947</v>
      </c>
      <c r="AE1592" s="15" t="str">
        <f t="shared" si="125"/>
        <v/>
      </c>
      <c r="AF1592" s="39"/>
      <c r="AG1592" s="39" t="s">
        <v>1560</v>
      </c>
      <c r="AH1592" s="39" t="s">
        <v>1561</v>
      </c>
      <c r="AI1592" s="39" t="s">
        <v>1561</v>
      </c>
      <c r="AJ1592" s="39" t="s">
        <v>1561</v>
      </c>
      <c r="AK1592" s="39" t="s">
        <v>1561</v>
      </c>
      <c r="AL1592" s="15"/>
      <c r="AM1592" s="15"/>
      <c r="AN1592" s="15"/>
      <c r="AO1592" s="39"/>
      <c r="AP1592" s="89">
        <f t="shared" si="124"/>
        <v>0</v>
      </c>
      <c r="AQ1592" s="13" t="str">
        <f t="shared" si="126"/>
        <v>Uitgaan/horecaJa</v>
      </c>
    </row>
    <row r="1593" spans="1:43" x14ac:dyDescent="0.25">
      <c r="A1593" s="15" t="s">
        <v>5944</v>
      </c>
      <c r="B1593" s="15" t="s">
        <v>1695</v>
      </c>
      <c r="C1593" s="15">
        <v>2</v>
      </c>
      <c r="D1593" s="15" t="s">
        <v>1561</v>
      </c>
      <c r="E1593" s="94">
        <v>200000430</v>
      </c>
      <c r="F1593" s="15">
        <v>200035985</v>
      </c>
      <c r="G1593" s="15" t="s">
        <v>5945</v>
      </c>
      <c r="H1593" s="15" t="s">
        <v>5945</v>
      </c>
      <c r="I1593" s="15" t="s">
        <v>5945</v>
      </c>
      <c r="J1593" s="15"/>
      <c r="K1593" s="15"/>
      <c r="L1593" s="15"/>
      <c r="M1593" s="15" t="s">
        <v>5948</v>
      </c>
      <c r="N1593" s="15" t="s">
        <v>5948</v>
      </c>
      <c r="O1593" s="15" t="s">
        <v>5948</v>
      </c>
      <c r="P1593" s="15"/>
      <c r="Q1593" s="15"/>
      <c r="R1593" s="15"/>
      <c r="S1593" s="15" t="s">
        <v>1765</v>
      </c>
      <c r="T1593" s="38">
        <v>8</v>
      </c>
      <c r="U1593" s="95"/>
      <c r="V1593" s="95"/>
      <c r="W1593" s="95"/>
      <c r="X1593" s="95"/>
      <c r="Y1593" s="95"/>
      <c r="Z1593" s="15"/>
      <c r="AA1593" s="15"/>
      <c r="AB1593" s="39">
        <f t="shared" si="122"/>
        <v>14</v>
      </c>
      <c r="AC1593" s="39">
        <f t="shared" si="123"/>
        <v>3</v>
      </c>
      <c r="AD1593" s="96" t="s">
        <v>5949</v>
      </c>
      <c r="AE1593" s="15" t="str">
        <f t="shared" si="125"/>
        <v/>
      </c>
      <c r="AF1593" s="39"/>
      <c r="AG1593" s="39" t="s">
        <v>1560</v>
      </c>
      <c r="AH1593" s="39" t="s">
        <v>1561</v>
      </c>
      <c r="AI1593" s="39" t="s">
        <v>1561</v>
      </c>
      <c r="AJ1593" s="39" t="s">
        <v>1561</v>
      </c>
      <c r="AK1593" s="39" t="s">
        <v>1561</v>
      </c>
      <c r="AL1593" s="15"/>
      <c r="AM1593" s="15"/>
      <c r="AN1593" s="15"/>
      <c r="AO1593" s="39"/>
      <c r="AP1593" s="89">
        <f t="shared" si="124"/>
        <v>0</v>
      </c>
      <c r="AQ1593" s="13" t="str">
        <f t="shared" si="126"/>
        <v>Uitgaan/horecaNee</v>
      </c>
    </row>
    <row r="1594" spans="1:43" x14ac:dyDescent="0.25">
      <c r="A1594" s="15" t="s">
        <v>5950</v>
      </c>
      <c r="B1594" s="15" t="s">
        <v>1608</v>
      </c>
      <c r="C1594" s="15">
        <v>1</v>
      </c>
      <c r="D1594" s="15" t="s">
        <v>5951</v>
      </c>
      <c r="E1594" s="94">
        <v>200012190</v>
      </c>
      <c r="F1594" s="15">
        <v>200035986</v>
      </c>
      <c r="G1594" s="15" t="s">
        <v>5952</v>
      </c>
      <c r="H1594" s="15" t="s">
        <v>5952</v>
      </c>
      <c r="I1594" s="15" t="s">
        <v>5952</v>
      </c>
      <c r="J1594" s="15"/>
      <c r="K1594" s="15"/>
      <c r="L1594" s="15">
        <v>70</v>
      </c>
      <c r="M1594" s="15" t="s">
        <v>5953</v>
      </c>
      <c r="N1594" s="15" t="s">
        <v>5953</v>
      </c>
      <c r="O1594" s="15" t="s">
        <v>5953</v>
      </c>
      <c r="P1594" s="15"/>
      <c r="Q1594" s="15"/>
      <c r="R1594" s="15"/>
      <c r="S1594" s="15"/>
      <c r="T1594" s="38"/>
      <c r="U1594" s="95"/>
      <c r="V1594" s="95"/>
      <c r="W1594" s="95"/>
      <c r="X1594" s="95"/>
      <c r="Y1594" s="95"/>
      <c r="Z1594" s="15"/>
      <c r="AA1594" s="15"/>
      <c r="AB1594" s="39">
        <f t="shared" si="122"/>
        <v>17</v>
      </c>
      <c r="AC1594" s="39">
        <f t="shared" si="123"/>
        <v>5</v>
      </c>
      <c r="AD1594" s="96" t="s">
        <v>5954</v>
      </c>
      <c r="AE1594" s="15" t="str">
        <f t="shared" si="125"/>
        <v/>
      </c>
      <c r="AF1594" s="39"/>
      <c r="AG1594" s="39" t="s">
        <v>1560</v>
      </c>
      <c r="AH1594" s="39" t="s">
        <v>1561</v>
      </c>
      <c r="AI1594" s="39" t="s">
        <v>1561</v>
      </c>
      <c r="AJ1594" s="39" t="s">
        <v>1561</v>
      </c>
      <c r="AK1594" s="39" t="s">
        <v>1561</v>
      </c>
      <c r="AL1594" s="15"/>
      <c r="AM1594" s="15"/>
      <c r="AN1594" s="15"/>
      <c r="AO1594" s="39"/>
      <c r="AP1594" s="89">
        <f t="shared" si="124"/>
        <v>0</v>
      </c>
      <c r="AQ1594" s="13" t="str">
        <f t="shared" si="126"/>
        <v>Uitval MK systeemC2000</v>
      </c>
    </row>
    <row r="1595" spans="1:43" x14ac:dyDescent="0.25">
      <c r="A1595" s="15" t="s">
        <v>5950</v>
      </c>
      <c r="B1595" s="15" t="s">
        <v>1608</v>
      </c>
      <c r="C1595" s="15">
        <v>2</v>
      </c>
      <c r="D1595" s="15" t="s">
        <v>5955</v>
      </c>
      <c r="E1595" s="94">
        <v>200012190</v>
      </c>
      <c r="F1595" s="15">
        <v>200035987</v>
      </c>
      <c r="G1595" s="15" t="s">
        <v>5952</v>
      </c>
      <c r="H1595" s="15" t="s">
        <v>5952</v>
      </c>
      <c r="I1595" s="15" t="s">
        <v>5952</v>
      </c>
      <c r="J1595" s="15"/>
      <c r="K1595" s="15"/>
      <c r="L1595" s="15">
        <v>70</v>
      </c>
      <c r="M1595" s="15" t="s">
        <v>5956</v>
      </c>
      <c r="N1595" s="15" t="s">
        <v>5956</v>
      </c>
      <c r="O1595" s="15" t="s">
        <v>5956</v>
      </c>
      <c r="P1595" s="15"/>
      <c r="Q1595" s="15"/>
      <c r="R1595" s="15"/>
      <c r="S1595" s="15"/>
      <c r="T1595" s="38"/>
      <c r="U1595" s="95"/>
      <c r="V1595" s="95"/>
      <c r="W1595" s="95"/>
      <c r="X1595" s="95"/>
      <c r="Y1595" s="95"/>
      <c r="Z1595" s="15"/>
      <c r="AA1595" s="15"/>
      <c r="AB1595" s="39">
        <f t="shared" si="122"/>
        <v>17</v>
      </c>
      <c r="AC1595" s="39">
        <f t="shared" si="123"/>
        <v>3</v>
      </c>
      <c r="AD1595" s="96" t="s">
        <v>5957</v>
      </c>
      <c r="AE1595" s="15" t="str">
        <f t="shared" si="125"/>
        <v/>
      </c>
      <c r="AF1595" s="39"/>
      <c r="AG1595" s="39" t="s">
        <v>1560</v>
      </c>
      <c r="AH1595" s="39" t="s">
        <v>1561</v>
      </c>
      <c r="AI1595" s="39" t="s">
        <v>1561</v>
      </c>
      <c r="AJ1595" s="39" t="s">
        <v>1561</v>
      </c>
      <c r="AK1595" s="39" t="s">
        <v>1561</v>
      </c>
      <c r="AL1595" s="15"/>
      <c r="AM1595" s="15"/>
      <c r="AN1595" s="15"/>
      <c r="AO1595" s="39"/>
      <c r="AP1595" s="89">
        <f t="shared" si="124"/>
        <v>0</v>
      </c>
      <c r="AQ1595" s="13" t="str">
        <f t="shared" si="126"/>
        <v>Uitval MK systeemGIS</v>
      </c>
    </row>
    <row r="1596" spans="1:43" x14ac:dyDescent="0.25">
      <c r="A1596" s="15" t="s">
        <v>5950</v>
      </c>
      <c r="B1596" s="15" t="s">
        <v>1608</v>
      </c>
      <c r="C1596" s="15">
        <v>3</v>
      </c>
      <c r="D1596" s="15" t="s">
        <v>5958</v>
      </c>
      <c r="E1596" s="94">
        <v>200012190</v>
      </c>
      <c r="F1596" s="15">
        <v>200040179</v>
      </c>
      <c r="G1596" s="15" t="s">
        <v>5952</v>
      </c>
      <c r="H1596" s="15" t="s">
        <v>5952</v>
      </c>
      <c r="I1596" s="15" t="s">
        <v>5952</v>
      </c>
      <c r="J1596" s="15"/>
      <c r="K1596" s="15"/>
      <c r="L1596" s="15">
        <v>70</v>
      </c>
      <c r="M1596" s="15" t="s">
        <v>12044</v>
      </c>
      <c r="N1596" s="15" t="s">
        <v>12044</v>
      </c>
      <c r="O1596" s="15" t="s">
        <v>12044</v>
      </c>
      <c r="P1596" s="15"/>
      <c r="Q1596" s="15"/>
      <c r="R1596" s="15"/>
      <c r="S1596" s="15"/>
      <c r="T1596" s="38"/>
      <c r="U1596" s="95"/>
      <c r="V1596" s="95"/>
      <c r="W1596" s="95"/>
      <c r="X1596" s="95"/>
      <c r="Y1596" s="95"/>
      <c r="Z1596" s="15"/>
      <c r="AA1596" s="15"/>
      <c r="AB1596" s="39">
        <f t="shared" si="122"/>
        <v>17</v>
      </c>
      <c r="AC1596" s="39">
        <f t="shared" si="123"/>
        <v>3</v>
      </c>
      <c r="AD1596" s="96" t="s">
        <v>5959</v>
      </c>
      <c r="AE1596" s="15" t="str">
        <f t="shared" si="125"/>
        <v/>
      </c>
      <c r="AF1596" s="39"/>
      <c r="AG1596" s="39" t="s">
        <v>1560</v>
      </c>
      <c r="AH1596" s="39" t="s">
        <v>1561</v>
      </c>
      <c r="AI1596" s="39" t="s">
        <v>1561</v>
      </c>
      <c r="AJ1596" s="39" t="s">
        <v>1561</v>
      </c>
      <c r="AK1596" s="39" t="s">
        <v>1561</v>
      </c>
      <c r="AL1596" s="15"/>
      <c r="AM1596" s="15"/>
      <c r="AN1596" s="15"/>
      <c r="AO1596" s="39"/>
      <c r="AP1596" s="89">
        <f t="shared" si="124"/>
        <v>0</v>
      </c>
      <c r="AQ1596" s="13" t="str">
        <f t="shared" si="126"/>
        <v>Uitval MK systeemGMS</v>
      </c>
    </row>
    <row r="1597" spans="1:43" x14ac:dyDescent="0.25">
      <c r="A1597" s="15" t="s">
        <v>5950</v>
      </c>
      <c r="B1597" s="15" t="s">
        <v>1608</v>
      </c>
      <c r="C1597" s="15">
        <v>4</v>
      </c>
      <c r="D1597" s="15" t="s">
        <v>4526</v>
      </c>
      <c r="E1597" s="94">
        <v>200012190</v>
      </c>
      <c r="F1597" s="15">
        <v>200035988</v>
      </c>
      <c r="G1597" s="15" t="s">
        <v>5952</v>
      </c>
      <c r="H1597" s="15" t="s">
        <v>5952</v>
      </c>
      <c r="I1597" s="15" t="s">
        <v>5952</v>
      </c>
      <c r="J1597" s="15"/>
      <c r="K1597" s="15"/>
      <c r="L1597" s="15">
        <v>70</v>
      </c>
      <c r="M1597" s="15" t="s">
        <v>5960</v>
      </c>
      <c r="N1597" s="15" t="s">
        <v>5960</v>
      </c>
      <c r="O1597" s="15" t="s">
        <v>5960</v>
      </c>
      <c r="P1597" s="15"/>
      <c r="Q1597" s="15"/>
      <c r="R1597" s="15"/>
      <c r="S1597" s="15"/>
      <c r="T1597" s="38"/>
      <c r="U1597" s="95"/>
      <c r="V1597" s="95"/>
      <c r="W1597" s="95"/>
      <c r="X1597" s="95"/>
      <c r="Y1597" s="95"/>
      <c r="Z1597" s="15"/>
      <c r="AA1597" s="15"/>
      <c r="AB1597" s="39">
        <f t="shared" si="122"/>
        <v>17</v>
      </c>
      <c r="AC1597" s="39">
        <f t="shared" si="123"/>
        <v>3</v>
      </c>
      <c r="AD1597" s="96" t="s">
        <v>5961</v>
      </c>
      <c r="AE1597" s="15" t="str">
        <f t="shared" si="125"/>
        <v/>
      </c>
      <c r="AF1597" s="39"/>
      <c r="AG1597" s="39" t="s">
        <v>1560</v>
      </c>
      <c r="AH1597" s="39" t="s">
        <v>1561</v>
      </c>
      <c r="AI1597" s="39" t="s">
        <v>1561</v>
      </c>
      <c r="AJ1597" s="39" t="s">
        <v>1561</v>
      </c>
      <c r="AK1597" s="39" t="s">
        <v>1561</v>
      </c>
      <c r="AL1597" s="15"/>
      <c r="AM1597" s="15"/>
      <c r="AN1597" s="15"/>
      <c r="AO1597" s="39"/>
      <c r="AP1597" s="89">
        <f t="shared" si="124"/>
        <v>0</v>
      </c>
      <c r="AQ1597" s="13" t="str">
        <f t="shared" si="126"/>
        <v>Uitval MK systeemINS</v>
      </c>
    </row>
    <row r="1598" spans="1:43" x14ac:dyDescent="0.25">
      <c r="A1598" s="15" t="s">
        <v>5950</v>
      </c>
      <c r="B1598" s="15" t="s">
        <v>1608</v>
      </c>
      <c r="C1598" s="15">
        <v>5</v>
      </c>
      <c r="D1598" s="15" t="s">
        <v>5962</v>
      </c>
      <c r="E1598" s="94">
        <v>200012190</v>
      </c>
      <c r="F1598" s="15">
        <v>200035989</v>
      </c>
      <c r="G1598" s="15" t="s">
        <v>5952</v>
      </c>
      <c r="H1598" s="15" t="s">
        <v>5952</v>
      </c>
      <c r="I1598" s="15" t="s">
        <v>5952</v>
      </c>
      <c r="J1598" s="15"/>
      <c r="K1598" s="15"/>
      <c r="L1598" s="15">
        <v>70</v>
      </c>
      <c r="M1598" s="15" t="s">
        <v>5963</v>
      </c>
      <c r="N1598" s="15" t="s">
        <v>5963</v>
      </c>
      <c r="O1598" s="15" t="s">
        <v>5963</v>
      </c>
      <c r="P1598" s="15"/>
      <c r="Q1598" s="15"/>
      <c r="R1598" s="15"/>
      <c r="S1598" s="15"/>
      <c r="T1598" s="38"/>
      <c r="U1598" s="95"/>
      <c r="V1598" s="95"/>
      <c r="W1598" s="95"/>
      <c r="X1598" s="95"/>
      <c r="Y1598" s="95"/>
      <c r="Z1598" s="15"/>
      <c r="AA1598" s="15"/>
      <c r="AB1598" s="39">
        <f t="shared" si="122"/>
        <v>17</v>
      </c>
      <c r="AC1598" s="39">
        <f t="shared" si="123"/>
        <v>8</v>
      </c>
      <c r="AD1598" s="96" t="s">
        <v>5964</v>
      </c>
      <c r="AE1598" s="15" t="str">
        <f t="shared" si="125"/>
        <v/>
      </c>
      <c r="AF1598" s="39"/>
      <c r="AG1598" s="39" t="s">
        <v>1560</v>
      </c>
      <c r="AH1598" s="39" t="s">
        <v>1561</v>
      </c>
      <c r="AI1598" s="39" t="s">
        <v>1561</v>
      </c>
      <c r="AJ1598" s="39" t="s">
        <v>1561</v>
      </c>
      <c r="AK1598" s="39" t="s">
        <v>1561</v>
      </c>
      <c r="AL1598" s="15"/>
      <c r="AM1598" s="15"/>
      <c r="AN1598" s="15"/>
      <c r="AO1598" s="39"/>
      <c r="AP1598" s="89">
        <f t="shared" si="124"/>
        <v>0</v>
      </c>
      <c r="AQ1598" s="13" t="str">
        <f t="shared" si="126"/>
        <v>Uitval MK systeemNL-Alert</v>
      </c>
    </row>
    <row r="1599" spans="1:43" x14ac:dyDescent="0.25">
      <c r="A1599" s="15" t="s">
        <v>5950</v>
      </c>
      <c r="B1599" s="15" t="s">
        <v>1608</v>
      </c>
      <c r="C1599" s="15">
        <v>6</v>
      </c>
      <c r="D1599" s="15" t="s">
        <v>5965</v>
      </c>
      <c r="E1599" s="94">
        <v>200012190</v>
      </c>
      <c r="F1599" s="15">
        <v>200035990</v>
      </c>
      <c r="G1599" s="15" t="s">
        <v>5952</v>
      </c>
      <c r="H1599" s="15" t="s">
        <v>5952</v>
      </c>
      <c r="I1599" s="15" t="s">
        <v>5952</v>
      </c>
      <c r="J1599" s="15"/>
      <c r="K1599" s="15"/>
      <c r="L1599" s="15">
        <v>70</v>
      </c>
      <c r="M1599" s="15" t="s">
        <v>5966</v>
      </c>
      <c r="N1599" s="15" t="s">
        <v>5966</v>
      </c>
      <c r="O1599" s="15" t="s">
        <v>5966</v>
      </c>
      <c r="P1599" s="15"/>
      <c r="Q1599" s="15"/>
      <c r="R1599" s="15"/>
      <c r="S1599" s="15"/>
      <c r="T1599" s="38"/>
      <c r="U1599" s="95"/>
      <c r="V1599" s="95"/>
      <c r="W1599" s="95"/>
      <c r="X1599" s="95"/>
      <c r="Y1599" s="95"/>
      <c r="Z1599" s="15"/>
      <c r="AA1599" s="15"/>
      <c r="AB1599" s="39">
        <f t="shared" si="122"/>
        <v>17</v>
      </c>
      <c r="AC1599" s="39">
        <f t="shared" si="123"/>
        <v>3</v>
      </c>
      <c r="AD1599" s="96" t="s">
        <v>5967</v>
      </c>
      <c r="AE1599" s="15" t="str">
        <f t="shared" si="125"/>
        <v/>
      </c>
      <c r="AF1599" s="39"/>
      <c r="AG1599" s="39" t="s">
        <v>1560</v>
      </c>
      <c r="AH1599" s="39" t="s">
        <v>1561</v>
      </c>
      <c r="AI1599" s="39" t="s">
        <v>1561</v>
      </c>
      <c r="AJ1599" s="39" t="s">
        <v>1561</v>
      </c>
      <c r="AK1599" s="39" t="s">
        <v>1561</v>
      </c>
      <c r="AL1599" s="15"/>
      <c r="AM1599" s="15"/>
      <c r="AN1599" s="15"/>
      <c r="AO1599" s="39"/>
      <c r="AP1599" s="89">
        <f t="shared" si="124"/>
        <v>0</v>
      </c>
      <c r="AQ1599" s="13" t="str">
        <f t="shared" si="126"/>
        <v>Uitval MK systeemOMS</v>
      </c>
    </row>
    <row r="1600" spans="1:43" x14ac:dyDescent="0.25">
      <c r="A1600" s="15" t="s">
        <v>5950</v>
      </c>
      <c r="B1600" s="15" t="s">
        <v>1608</v>
      </c>
      <c r="C1600" s="15">
        <v>7</v>
      </c>
      <c r="D1600" s="15" t="s">
        <v>4536</v>
      </c>
      <c r="E1600" s="94">
        <v>200012190</v>
      </c>
      <c r="F1600" s="15">
        <v>200035991</v>
      </c>
      <c r="G1600" s="15" t="s">
        <v>5952</v>
      </c>
      <c r="H1600" s="15" t="s">
        <v>5952</v>
      </c>
      <c r="I1600" s="15" t="s">
        <v>5952</v>
      </c>
      <c r="J1600" s="15"/>
      <c r="K1600" s="15"/>
      <c r="L1600" s="15">
        <v>70</v>
      </c>
      <c r="M1600" s="15" t="s">
        <v>5968</v>
      </c>
      <c r="N1600" s="15" t="s">
        <v>5968</v>
      </c>
      <c r="O1600" s="15" t="s">
        <v>5968</v>
      </c>
      <c r="P1600" s="15"/>
      <c r="Q1600" s="15"/>
      <c r="R1600" s="15"/>
      <c r="S1600" s="15"/>
      <c r="T1600" s="38"/>
      <c r="U1600" s="95"/>
      <c r="V1600" s="95"/>
      <c r="W1600" s="95"/>
      <c r="X1600" s="95"/>
      <c r="Y1600" s="95"/>
      <c r="Z1600" s="15"/>
      <c r="AA1600" s="15"/>
      <c r="AB1600" s="39">
        <f t="shared" si="122"/>
        <v>17</v>
      </c>
      <c r="AC1600" s="39">
        <f t="shared" si="123"/>
        <v>5</v>
      </c>
      <c r="AD1600" s="96" t="s">
        <v>5969</v>
      </c>
      <c r="AE1600" s="15" t="str">
        <f t="shared" si="125"/>
        <v/>
      </c>
      <c r="AF1600" s="39"/>
      <c r="AG1600" s="39" t="s">
        <v>1560</v>
      </c>
      <c r="AH1600" s="39" t="s">
        <v>1561</v>
      </c>
      <c r="AI1600" s="39" t="s">
        <v>1561</v>
      </c>
      <c r="AJ1600" s="39" t="s">
        <v>1561</v>
      </c>
      <c r="AK1600" s="39" t="s">
        <v>1561</v>
      </c>
      <c r="AL1600" s="15"/>
      <c r="AM1600" s="15"/>
      <c r="AN1600" s="15"/>
      <c r="AO1600" s="39"/>
      <c r="AP1600" s="89">
        <f t="shared" si="124"/>
        <v>0</v>
      </c>
      <c r="AQ1600" s="13" t="str">
        <f t="shared" si="126"/>
        <v>Uitval MK systeemP2000</v>
      </c>
    </row>
    <row r="1601" spans="1:43" x14ac:dyDescent="0.25">
      <c r="A1601" s="15" t="s">
        <v>5950</v>
      </c>
      <c r="B1601" s="15" t="s">
        <v>1608</v>
      </c>
      <c r="C1601" s="15">
        <v>8</v>
      </c>
      <c r="D1601" s="15" t="s">
        <v>5171</v>
      </c>
      <c r="E1601" s="94">
        <v>200012190</v>
      </c>
      <c r="F1601" s="15">
        <v>200035992</v>
      </c>
      <c r="G1601" s="15" t="s">
        <v>5952</v>
      </c>
      <c r="H1601" s="15" t="s">
        <v>5952</v>
      </c>
      <c r="I1601" s="15" t="s">
        <v>5952</v>
      </c>
      <c r="J1601" s="15"/>
      <c r="K1601" s="15"/>
      <c r="L1601" s="15">
        <v>70</v>
      </c>
      <c r="M1601" s="15" t="s">
        <v>5970</v>
      </c>
      <c r="N1601" s="15" t="s">
        <v>5970</v>
      </c>
      <c r="O1601" s="15" t="s">
        <v>5970</v>
      </c>
      <c r="P1601" s="15"/>
      <c r="Q1601" s="15"/>
      <c r="R1601" s="15"/>
      <c r="S1601" s="15"/>
      <c r="T1601" s="38"/>
      <c r="U1601" s="95"/>
      <c r="V1601" s="95"/>
      <c r="W1601" s="95"/>
      <c r="X1601" s="95"/>
      <c r="Y1601" s="95"/>
      <c r="Z1601" s="15"/>
      <c r="AA1601" s="15"/>
      <c r="AB1601" s="39">
        <f t="shared" si="122"/>
        <v>17</v>
      </c>
      <c r="AC1601" s="39">
        <f t="shared" si="123"/>
        <v>9</v>
      </c>
      <c r="AD1601" s="96" t="s">
        <v>5971</v>
      </c>
      <c r="AE1601" s="15" t="str">
        <f t="shared" si="125"/>
        <v/>
      </c>
      <c r="AF1601" s="39"/>
      <c r="AG1601" s="39" t="s">
        <v>1560</v>
      </c>
      <c r="AH1601" s="39" t="s">
        <v>1561</v>
      </c>
      <c r="AI1601" s="39" t="s">
        <v>1561</v>
      </c>
      <c r="AJ1601" s="39" t="s">
        <v>1561</v>
      </c>
      <c r="AK1601" s="39" t="s">
        <v>1561</v>
      </c>
      <c r="AL1601" s="15"/>
      <c r="AM1601" s="15"/>
      <c r="AN1601" s="15"/>
      <c r="AO1601" s="39"/>
      <c r="AP1601" s="89">
        <f t="shared" si="124"/>
        <v>0</v>
      </c>
      <c r="AQ1601" s="13" t="str">
        <f t="shared" si="126"/>
        <v>Uitval MK systeemTelefonie</v>
      </c>
    </row>
    <row r="1602" spans="1:43" x14ac:dyDescent="0.25">
      <c r="A1602" s="15" t="s">
        <v>5950</v>
      </c>
      <c r="B1602" s="15" t="s">
        <v>1608</v>
      </c>
      <c r="C1602" s="15">
        <v>9</v>
      </c>
      <c r="D1602" s="15" t="s">
        <v>1862</v>
      </c>
      <c r="E1602" s="94">
        <v>200012190</v>
      </c>
      <c r="F1602" s="15">
        <v>200035993</v>
      </c>
      <c r="G1602" s="15" t="s">
        <v>5952</v>
      </c>
      <c r="H1602" s="15" t="s">
        <v>5952</v>
      </c>
      <c r="I1602" s="15" t="s">
        <v>5952</v>
      </c>
      <c r="J1602" s="15"/>
      <c r="K1602" s="15"/>
      <c r="L1602" s="15">
        <v>70</v>
      </c>
      <c r="M1602" s="15" t="s">
        <v>5972</v>
      </c>
      <c r="N1602" s="15" t="s">
        <v>5972</v>
      </c>
      <c r="O1602" s="15" t="s">
        <v>5972</v>
      </c>
      <c r="P1602" s="15"/>
      <c r="Q1602" s="15"/>
      <c r="R1602" s="15"/>
      <c r="S1602" s="15"/>
      <c r="T1602" s="38"/>
      <c r="U1602" s="95"/>
      <c r="V1602" s="95"/>
      <c r="W1602" s="95"/>
      <c r="X1602" s="95"/>
      <c r="Y1602" s="95"/>
      <c r="Z1602" s="15"/>
      <c r="AA1602" s="15"/>
      <c r="AB1602" s="39">
        <f t="shared" ref="AB1602:AB1643" si="127">LEN(A1602)</f>
        <v>17</v>
      </c>
      <c r="AC1602" s="39">
        <f t="shared" ref="AC1602:AC1643" si="128">LEN(D1602)</f>
        <v>3</v>
      </c>
      <c r="AD1602" s="96" t="s">
        <v>5973</v>
      </c>
      <c r="AE1602" s="15" t="str">
        <f t="shared" si="125"/>
        <v/>
      </c>
      <c r="AF1602" s="39"/>
      <c r="AG1602" s="39" t="s">
        <v>1560</v>
      </c>
      <c r="AH1602" s="39" t="s">
        <v>1561</v>
      </c>
      <c r="AI1602" s="39" t="s">
        <v>1561</v>
      </c>
      <c r="AJ1602" s="39" t="s">
        <v>1561</v>
      </c>
      <c r="AK1602" s="39" t="s">
        <v>1561</v>
      </c>
      <c r="AL1602" s="15"/>
      <c r="AM1602" s="15"/>
      <c r="AN1602" s="15"/>
      <c r="AO1602" s="39"/>
      <c r="AP1602" s="89">
        <f t="shared" ref="AP1602:AP1643" si="129">LEN(AM1602)</f>
        <v>0</v>
      </c>
      <c r="AQ1602" s="13" t="str">
        <f t="shared" si="126"/>
        <v>Uitval MK systeemWAS</v>
      </c>
    </row>
    <row r="1603" spans="1:43" x14ac:dyDescent="0.25">
      <c r="A1603" s="15" t="s">
        <v>11791</v>
      </c>
      <c r="B1603" s="15" t="s">
        <v>1750</v>
      </c>
      <c r="C1603" s="15"/>
      <c r="D1603" s="15"/>
      <c r="E1603" s="94">
        <v>200014004</v>
      </c>
      <c r="F1603" s="15"/>
      <c r="G1603" s="15" t="s">
        <v>12164</v>
      </c>
      <c r="H1603" s="15" t="s">
        <v>12164</v>
      </c>
      <c r="I1603" s="15" t="s">
        <v>12164</v>
      </c>
      <c r="J1603" s="15">
        <v>50</v>
      </c>
      <c r="K1603" s="15">
        <v>27</v>
      </c>
      <c r="L1603" s="15"/>
      <c r="M1603" s="15" t="s">
        <v>2069</v>
      </c>
      <c r="N1603" s="15" t="s">
        <v>2069</v>
      </c>
      <c r="O1603" s="15" t="s">
        <v>2069</v>
      </c>
      <c r="P1603" s="15"/>
      <c r="Q1603" s="15"/>
      <c r="R1603" s="15"/>
      <c r="S1603" s="15" t="s">
        <v>1564</v>
      </c>
      <c r="T1603" s="38">
        <v>3</v>
      </c>
      <c r="U1603" s="95"/>
      <c r="V1603" s="95"/>
      <c r="W1603" s="95"/>
      <c r="X1603" s="95"/>
      <c r="Y1603" s="95"/>
      <c r="Z1603" s="15"/>
      <c r="AA1603" s="15"/>
      <c r="AB1603" s="39">
        <f t="shared" si="127"/>
        <v>9</v>
      </c>
      <c r="AC1603" s="39">
        <f t="shared" si="128"/>
        <v>0</v>
      </c>
      <c r="AD1603" s="96" t="s">
        <v>11792</v>
      </c>
      <c r="AE1603" s="15" t="str">
        <f t="shared" si="125"/>
        <v/>
      </c>
      <c r="AF1603" s="39"/>
      <c r="AG1603" s="39" t="s">
        <v>1560</v>
      </c>
      <c r="AH1603" s="39" t="s">
        <v>1561</v>
      </c>
      <c r="AI1603" s="113" t="s">
        <v>1561</v>
      </c>
      <c r="AJ1603" s="113" t="s">
        <v>1561</v>
      </c>
      <c r="AK1603" s="113" t="s">
        <v>1561</v>
      </c>
      <c r="AL1603" s="15"/>
      <c r="AM1603" s="15"/>
      <c r="AN1603" s="15"/>
      <c r="AO1603" s="39" t="s">
        <v>12187</v>
      </c>
      <c r="AP1603" s="89">
        <f t="shared" si="129"/>
        <v>0</v>
      </c>
      <c r="AQ1603" s="13" t="str">
        <f t="shared" si="126"/>
        <v>UN nummer</v>
      </c>
    </row>
    <row r="1604" spans="1:43" x14ac:dyDescent="0.25">
      <c r="A1604" s="9" t="s">
        <v>12841</v>
      </c>
      <c r="B1604" s="15" t="s">
        <v>1558</v>
      </c>
      <c r="C1604" s="15"/>
      <c r="D1604" s="15"/>
      <c r="E1604" s="94">
        <v>200000345</v>
      </c>
      <c r="F1604" s="15"/>
      <c r="G1604" s="9" t="s">
        <v>496</v>
      </c>
      <c r="H1604" s="9" t="s">
        <v>496</v>
      </c>
      <c r="I1604" s="9" t="s">
        <v>496</v>
      </c>
      <c r="J1604" s="15"/>
      <c r="K1604" s="15">
        <v>60</v>
      </c>
      <c r="L1604" s="15"/>
      <c r="M1604" s="15"/>
      <c r="N1604" s="15"/>
      <c r="O1604" s="15"/>
      <c r="P1604" s="15"/>
      <c r="Q1604" s="15"/>
      <c r="R1604" s="15"/>
      <c r="S1604" s="15" t="s">
        <v>1564</v>
      </c>
      <c r="T1604" s="38">
        <v>11</v>
      </c>
      <c r="U1604" s="95"/>
      <c r="V1604" s="95"/>
      <c r="W1604" s="146" t="s">
        <v>12842</v>
      </c>
      <c r="X1604" s="146"/>
      <c r="Y1604" s="95"/>
      <c r="Z1604" s="15"/>
      <c r="AA1604" s="15"/>
      <c r="AB1604" s="39">
        <f t="shared" si="127"/>
        <v>18</v>
      </c>
      <c r="AC1604" s="39">
        <f t="shared" si="128"/>
        <v>0</v>
      </c>
      <c r="AD1604" s="114" t="s">
        <v>12843</v>
      </c>
      <c r="AE1604" s="15" t="str">
        <f t="shared" si="125"/>
        <v>(VE)</v>
      </c>
      <c r="AF1604" s="39"/>
      <c r="AG1604" s="39" t="s">
        <v>1560</v>
      </c>
      <c r="AH1604" s="39" t="s">
        <v>1613</v>
      </c>
      <c r="AI1604" s="39" t="s">
        <v>1613</v>
      </c>
      <c r="AJ1604" s="39" t="s">
        <v>1613</v>
      </c>
      <c r="AK1604" s="39" t="s">
        <v>1613</v>
      </c>
      <c r="AL1604" s="9" t="s">
        <v>12844</v>
      </c>
      <c r="AM1604" s="15"/>
      <c r="AN1604" s="15"/>
      <c r="AO1604" s="39" t="s">
        <v>12187</v>
      </c>
      <c r="AP1604" s="89">
        <f t="shared" si="129"/>
        <v>0</v>
      </c>
      <c r="AQ1604" s="13" t="str">
        <f t="shared" si="126"/>
        <v>Verkenningseenheid</v>
      </c>
    </row>
    <row r="1605" spans="1:43" x14ac:dyDescent="0.25">
      <c r="A1605" s="15" t="s">
        <v>5974</v>
      </c>
      <c r="B1605" s="15" t="s">
        <v>1695</v>
      </c>
      <c r="C1605" s="15">
        <v>1</v>
      </c>
      <c r="D1605" s="15" t="s">
        <v>1613</v>
      </c>
      <c r="E1605" s="94">
        <v>200000431</v>
      </c>
      <c r="F1605" s="15">
        <v>200035994</v>
      </c>
      <c r="G1605" s="15" t="s">
        <v>5975</v>
      </c>
      <c r="H1605" s="15" t="s">
        <v>5975</v>
      </c>
      <c r="I1605" s="15" t="s">
        <v>5975</v>
      </c>
      <c r="J1605" s="15"/>
      <c r="K1605" s="15"/>
      <c r="L1605" s="15"/>
      <c r="M1605" s="15" t="s">
        <v>5976</v>
      </c>
      <c r="N1605" s="15" t="s">
        <v>5976</v>
      </c>
      <c r="O1605" s="15" t="s">
        <v>5976</v>
      </c>
      <c r="P1605" s="15"/>
      <c r="Q1605" s="15"/>
      <c r="R1605" s="15"/>
      <c r="S1605" s="15" t="s">
        <v>1675</v>
      </c>
      <c r="T1605" s="38">
        <v>14</v>
      </c>
      <c r="U1605" s="95"/>
      <c r="V1605" s="95"/>
      <c r="W1605" s="95"/>
      <c r="X1605" s="95"/>
      <c r="Y1605" s="95"/>
      <c r="Z1605" s="15"/>
      <c r="AA1605" s="15"/>
      <c r="AB1605" s="39">
        <f t="shared" si="127"/>
        <v>20</v>
      </c>
      <c r="AC1605" s="39">
        <f t="shared" si="128"/>
        <v>2</v>
      </c>
      <c r="AD1605" s="96" t="s">
        <v>5977</v>
      </c>
      <c r="AE1605" s="15" t="str">
        <f t="shared" si="125"/>
        <v/>
      </c>
      <c r="AF1605" s="39"/>
      <c r="AG1605" s="39" t="s">
        <v>1560</v>
      </c>
      <c r="AH1605" s="39" t="s">
        <v>1561</v>
      </c>
      <c r="AI1605" s="39" t="s">
        <v>1561</v>
      </c>
      <c r="AJ1605" s="39" t="s">
        <v>1561</v>
      </c>
      <c r="AK1605" s="39" t="s">
        <v>1561</v>
      </c>
      <c r="AL1605" s="15"/>
      <c r="AM1605" s="15"/>
      <c r="AN1605" s="15"/>
      <c r="AO1605" s="39"/>
      <c r="AP1605" s="89">
        <f t="shared" si="129"/>
        <v>0</v>
      </c>
      <c r="AQ1605" s="13" t="str">
        <f t="shared" si="126"/>
        <v>Verl. plaats ongevalJa</v>
      </c>
    </row>
    <row r="1606" spans="1:43" x14ac:dyDescent="0.25">
      <c r="A1606" s="15" t="s">
        <v>5974</v>
      </c>
      <c r="B1606" s="15" t="s">
        <v>1695</v>
      </c>
      <c r="C1606" s="15">
        <v>2</v>
      </c>
      <c r="D1606" s="15" t="s">
        <v>1561</v>
      </c>
      <c r="E1606" s="94">
        <v>200000431</v>
      </c>
      <c r="F1606" s="15">
        <v>200035995</v>
      </c>
      <c r="G1606" s="15" t="s">
        <v>5975</v>
      </c>
      <c r="H1606" s="15" t="s">
        <v>5975</v>
      </c>
      <c r="I1606" s="15" t="s">
        <v>5975</v>
      </c>
      <c r="J1606" s="15"/>
      <c r="K1606" s="15"/>
      <c r="L1606" s="15"/>
      <c r="M1606" s="15" t="s">
        <v>5978</v>
      </c>
      <c r="N1606" s="15" t="s">
        <v>5978</v>
      </c>
      <c r="O1606" s="15" t="s">
        <v>5978</v>
      </c>
      <c r="P1606" s="15"/>
      <c r="Q1606" s="15"/>
      <c r="R1606" s="15"/>
      <c r="S1606" s="15" t="s">
        <v>1675</v>
      </c>
      <c r="T1606" s="38">
        <v>14</v>
      </c>
      <c r="U1606" s="95"/>
      <c r="V1606" s="95"/>
      <c r="W1606" s="95"/>
      <c r="X1606" s="95"/>
      <c r="Y1606" s="95"/>
      <c r="Z1606" s="15"/>
      <c r="AA1606" s="15"/>
      <c r="AB1606" s="39">
        <f t="shared" si="127"/>
        <v>20</v>
      </c>
      <c r="AC1606" s="39">
        <f t="shared" si="128"/>
        <v>3</v>
      </c>
      <c r="AD1606" s="96" t="s">
        <v>5979</v>
      </c>
      <c r="AE1606" s="15" t="str">
        <f t="shared" si="125"/>
        <v/>
      </c>
      <c r="AF1606" s="39"/>
      <c r="AG1606" s="39" t="s">
        <v>1560</v>
      </c>
      <c r="AH1606" s="39" t="s">
        <v>1561</v>
      </c>
      <c r="AI1606" s="39" t="s">
        <v>1561</v>
      </c>
      <c r="AJ1606" s="39" t="s">
        <v>1561</v>
      </c>
      <c r="AK1606" s="39" t="s">
        <v>1561</v>
      </c>
      <c r="AL1606" s="15"/>
      <c r="AM1606" s="15"/>
      <c r="AN1606" s="15"/>
      <c r="AO1606" s="39"/>
      <c r="AP1606" s="89">
        <f t="shared" si="129"/>
        <v>0</v>
      </c>
      <c r="AQ1606" s="13" t="str">
        <f t="shared" si="126"/>
        <v>Verl. plaats ongevalNee</v>
      </c>
    </row>
    <row r="1607" spans="1:43" x14ac:dyDescent="0.25">
      <c r="A1607" s="15" t="s">
        <v>5980</v>
      </c>
      <c r="B1607" s="15" t="s">
        <v>1608</v>
      </c>
      <c r="C1607" s="15">
        <v>1</v>
      </c>
      <c r="D1607" s="15" t="s">
        <v>5981</v>
      </c>
      <c r="E1607" s="94">
        <v>200001389</v>
      </c>
      <c r="F1607" s="15">
        <v>200001636</v>
      </c>
      <c r="G1607" s="15" t="s">
        <v>5982</v>
      </c>
      <c r="H1607" s="15" t="s">
        <v>5982</v>
      </c>
      <c r="I1607" s="15" t="s">
        <v>5982</v>
      </c>
      <c r="J1607" s="15"/>
      <c r="K1607" s="15"/>
      <c r="L1607" s="15"/>
      <c r="M1607" s="15" t="s">
        <v>5983</v>
      </c>
      <c r="N1607" s="15" t="s">
        <v>5983</v>
      </c>
      <c r="O1607" s="15" t="s">
        <v>5983</v>
      </c>
      <c r="P1607" s="15"/>
      <c r="Q1607" s="15"/>
      <c r="R1607" s="15"/>
      <c r="S1607" s="15" t="s">
        <v>1642</v>
      </c>
      <c r="T1607" s="38">
        <v>7</v>
      </c>
      <c r="U1607" s="95"/>
      <c r="V1607" s="95"/>
      <c r="W1607" s="95"/>
      <c r="X1607" s="95"/>
      <c r="Y1607" s="95"/>
      <c r="Z1607" s="15"/>
      <c r="AA1607" s="15"/>
      <c r="AB1607" s="39">
        <f t="shared" si="127"/>
        <v>10</v>
      </c>
      <c r="AC1607" s="39">
        <f t="shared" si="128"/>
        <v>12</v>
      </c>
      <c r="AD1607" s="96" t="s">
        <v>5984</v>
      </c>
      <c r="AE1607" s="15" t="str">
        <f t="shared" si="125"/>
        <v/>
      </c>
      <c r="AF1607" s="39"/>
      <c r="AG1607" s="39" t="s">
        <v>1560</v>
      </c>
      <c r="AH1607" s="39" t="s">
        <v>1561</v>
      </c>
      <c r="AI1607" s="39" t="s">
        <v>1561</v>
      </c>
      <c r="AJ1607" s="39" t="s">
        <v>1561</v>
      </c>
      <c r="AK1607" s="39" t="s">
        <v>1561</v>
      </c>
      <c r="AL1607" s="15"/>
      <c r="AM1607" s="15"/>
      <c r="AN1607" s="15"/>
      <c r="AO1607" s="39"/>
      <c r="AP1607" s="89">
        <f t="shared" si="129"/>
        <v>0</v>
      </c>
      <c r="AQ1607" s="13" t="str">
        <f t="shared" si="126"/>
        <v>VerlammingDubbelzijdig</v>
      </c>
    </row>
    <row r="1608" spans="1:43" x14ac:dyDescent="0.25">
      <c r="A1608" s="15" t="s">
        <v>5980</v>
      </c>
      <c r="B1608" s="15" t="s">
        <v>1608</v>
      </c>
      <c r="C1608" s="15">
        <v>2</v>
      </c>
      <c r="D1608" s="15" t="s">
        <v>4449</v>
      </c>
      <c r="E1608" s="94">
        <v>200001389</v>
      </c>
      <c r="F1608" s="15">
        <v>200001637</v>
      </c>
      <c r="G1608" s="15" t="s">
        <v>5982</v>
      </c>
      <c r="H1608" s="15" t="s">
        <v>5982</v>
      </c>
      <c r="I1608" s="15" t="s">
        <v>5982</v>
      </c>
      <c r="J1608" s="15"/>
      <c r="K1608" s="15"/>
      <c r="L1608" s="15"/>
      <c r="M1608" s="15" t="s">
        <v>5985</v>
      </c>
      <c r="N1608" s="15" t="s">
        <v>5985</v>
      </c>
      <c r="O1608" s="15" t="s">
        <v>5985</v>
      </c>
      <c r="P1608" s="15"/>
      <c r="Q1608" s="15"/>
      <c r="R1608" s="15"/>
      <c r="S1608" s="15" t="s">
        <v>1642</v>
      </c>
      <c r="T1608" s="38">
        <v>7</v>
      </c>
      <c r="U1608" s="95"/>
      <c r="V1608" s="95"/>
      <c r="W1608" s="95"/>
      <c r="X1608" s="95"/>
      <c r="Y1608" s="95"/>
      <c r="Z1608" s="15"/>
      <c r="AA1608" s="15"/>
      <c r="AB1608" s="39">
        <f t="shared" si="127"/>
        <v>10</v>
      </c>
      <c r="AC1608" s="39">
        <f t="shared" si="128"/>
        <v>9</v>
      </c>
      <c r="AD1608" s="96" t="s">
        <v>5986</v>
      </c>
      <c r="AE1608" s="15" t="str">
        <f t="shared" si="125"/>
        <v/>
      </c>
      <c r="AF1608" s="39"/>
      <c r="AG1608" s="39" t="s">
        <v>1560</v>
      </c>
      <c r="AH1608" s="39" t="s">
        <v>1561</v>
      </c>
      <c r="AI1608" s="39" t="s">
        <v>1561</v>
      </c>
      <c r="AJ1608" s="39" t="s">
        <v>1561</v>
      </c>
      <c r="AK1608" s="39" t="s">
        <v>1561</v>
      </c>
      <c r="AL1608" s="15"/>
      <c r="AM1608" s="15"/>
      <c r="AN1608" s="15"/>
      <c r="AO1608" s="39"/>
      <c r="AP1608" s="89">
        <f t="shared" si="129"/>
        <v>0</v>
      </c>
      <c r="AQ1608" s="13" t="str">
        <f t="shared" si="126"/>
        <v>VerlammingEenzijdig</v>
      </c>
    </row>
    <row r="1609" spans="1:43" x14ac:dyDescent="0.25">
      <c r="A1609" s="15" t="s">
        <v>5980</v>
      </c>
      <c r="B1609" s="15" t="s">
        <v>1608</v>
      </c>
      <c r="C1609" s="15">
        <v>3</v>
      </c>
      <c r="D1609" s="15" t="s">
        <v>5987</v>
      </c>
      <c r="E1609" s="94">
        <v>200001389</v>
      </c>
      <c r="F1609" s="15">
        <v>200001638</v>
      </c>
      <c r="G1609" s="15" t="s">
        <v>5982</v>
      </c>
      <c r="H1609" s="15" t="s">
        <v>5982</v>
      </c>
      <c r="I1609" s="15" t="s">
        <v>5982</v>
      </c>
      <c r="J1609" s="15"/>
      <c r="K1609" s="15"/>
      <c r="L1609" s="15"/>
      <c r="M1609" s="15" t="s">
        <v>5988</v>
      </c>
      <c r="N1609" s="15" t="s">
        <v>5988</v>
      </c>
      <c r="O1609" s="15" t="s">
        <v>5988</v>
      </c>
      <c r="P1609" s="15"/>
      <c r="Q1609" s="15"/>
      <c r="R1609" s="15"/>
      <c r="S1609" s="15" t="s">
        <v>1642</v>
      </c>
      <c r="T1609" s="38">
        <v>7</v>
      </c>
      <c r="U1609" s="95"/>
      <c r="V1609" s="95"/>
      <c r="W1609" s="95"/>
      <c r="X1609" s="95"/>
      <c r="Y1609" s="95"/>
      <c r="Z1609" s="15"/>
      <c r="AA1609" s="15"/>
      <c r="AB1609" s="39">
        <f t="shared" si="127"/>
        <v>10</v>
      </c>
      <c r="AC1609" s="39">
        <f t="shared" si="128"/>
        <v>19</v>
      </c>
      <c r="AD1609" s="96" t="s">
        <v>5989</v>
      </c>
      <c r="AE1609" s="15" t="str">
        <f t="shared" si="125"/>
        <v/>
      </c>
      <c r="AF1609" s="39"/>
      <c r="AG1609" s="39" t="s">
        <v>1560</v>
      </c>
      <c r="AH1609" s="39" t="s">
        <v>1561</v>
      </c>
      <c r="AI1609" s="39" t="s">
        <v>1561</v>
      </c>
      <c r="AJ1609" s="39" t="s">
        <v>1561</v>
      </c>
      <c r="AK1609" s="39" t="s">
        <v>1561</v>
      </c>
      <c r="AL1609" s="15"/>
      <c r="AM1609" s="15"/>
      <c r="AN1609" s="15"/>
      <c r="AO1609" s="39"/>
      <c r="AP1609" s="89">
        <f t="shared" si="129"/>
        <v>0</v>
      </c>
      <c r="AQ1609" s="13" t="str">
        <f t="shared" si="126"/>
        <v>VerlammingNiet kunnen spreken</v>
      </c>
    </row>
    <row r="1610" spans="1:43" x14ac:dyDescent="0.25">
      <c r="A1610" s="15" t="s">
        <v>5980</v>
      </c>
      <c r="B1610" s="15" t="s">
        <v>1608</v>
      </c>
      <c r="C1610" s="15">
        <v>4</v>
      </c>
      <c r="D1610" s="15" t="s">
        <v>5990</v>
      </c>
      <c r="E1610" s="94">
        <v>200001389</v>
      </c>
      <c r="F1610" s="15">
        <v>200001639</v>
      </c>
      <c r="G1610" s="15" t="s">
        <v>5982</v>
      </c>
      <c r="H1610" s="15" t="s">
        <v>5982</v>
      </c>
      <c r="I1610" s="15" t="s">
        <v>5982</v>
      </c>
      <c r="J1610" s="15"/>
      <c r="K1610" s="15"/>
      <c r="L1610" s="15"/>
      <c r="M1610" s="15" t="s">
        <v>5991</v>
      </c>
      <c r="N1610" s="15" t="s">
        <v>5991</v>
      </c>
      <c r="O1610" s="15" t="s">
        <v>5991</v>
      </c>
      <c r="P1610" s="15"/>
      <c r="Q1610" s="15"/>
      <c r="R1610" s="15"/>
      <c r="S1610" s="15" t="s">
        <v>1642</v>
      </c>
      <c r="T1610" s="38">
        <v>7</v>
      </c>
      <c r="U1610" s="95"/>
      <c r="V1610" s="95"/>
      <c r="W1610" s="95"/>
      <c r="X1610" s="95"/>
      <c r="Y1610" s="95"/>
      <c r="Z1610" s="15"/>
      <c r="AA1610" s="15"/>
      <c r="AB1610" s="39">
        <f t="shared" si="127"/>
        <v>10</v>
      </c>
      <c r="AC1610" s="39">
        <f t="shared" si="128"/>
        <v>15</v>
      </c>
      <c r="AD1610" s="96" t="s">
        <v>5992</v>
      </c>
      <c r="AE1610" s="15" t="str">
        <f t="shared" si="125"/>
        <v/>
      </c>
      <c r="AF1610" s="39"/>
      <c r="AG1610" s="39" t="s">
        <v>1560</v>
      </c>
      <c r="AH1610" s="39" t="s">
        <v>1561</v>
      </c>
      <c r="AI1610" s="39" t="s">
        <v>1561</v>
      </c>
      <c r="AJ1610" s="39" t="s">
        <v>1561</v>
      </c>
      <c r="AK1610" s="39" t="s">
        <v>1561</v>
      </c>
      <c r="AL1610" s="15"/>
      <c r="AM1610" s="15"/>
      <c r="AN1610" s="15"/>
      <c r="AO1610" s="39"/>
      <c r="AP1610" s="89">
        <f t="shared" si="129"/>
        <v>0</v>
      </c>
      <c r="AQ1610" s="13" t="str">
        <f t="shared" si="126"/>
        <v>VerlammingVerward spreken</v>
      </c>
    </row>
    <row r="1611" spans="1:43" x14ac:dyDescent="0.25">
      <c r="A1611" s="15" t="s">
        <v>5993</v>
      </c>
      <c r="B1611" s="15" t="s">
        <v>1695</v>
      </c>
      <c r="C1611" s="15">
        <v>1</v>
      </c>
      <c r="D1611" s="15" t="s">
        <v>1613</v>
      </c>
      <c r="E1611" s="94">
        <v>200012586</v>
      </c>
      <c r="F1611" s="15">
        <v>200040499</v>
      </c>
      <c r="G1611" s="47" t="s">
        <v>5994</v>
      </c>
      <c r="H1611" s="47" t="s">
        <v>5994</v>
      </c>
      <c r="I1611" s="47" t="s">
        <v>5994</v>
      </c>
      <c r="J1611" s="15"/>
      <c r="K1611" s="15"/>
      <c r="L1611" s="15"/>
      <c r="M1611" s="47" t="s">
        <v>5995</v>
      </c>
      <c r="N1611" s="47" t="s">
        <v>5995</v>
      </c>
      <c r="O1611" s="47" t="s">
        <v>5995</v>
      </c>
      <c r="P1611" s="15"/>
      <c r="Q1611" s="15"/>
      <c r="R1611" s="15"/>
      <c r="S1611" s="15"/>
      <c r="T1611" s="38"/>
      <c r="U1611" s="95"/>
      <c r="V1611" s="95"/>
      <c r="W1611" s="95"/>
      <c r="X1611" s="95"/>
      <c r="Y1611" s="95"/>
      <c r="Z1611" s="15"/>
      <c r="AA1611" s="15"/>
      <c r="AB1611" s="39">
        <f t="shared" si="127"/>
        <v>15</v>
      </c>
      <c r="AC1611" s="39">
        <f t="shared" si="128"/>
        <v>2</v>
      </c>
      <c r="AD1611" s="96" t="s">
        <v>5996</v>
      </c>
      <c r="AE1611" s="15" t="str">
        <f t="shared" si="125"/>
        <v/>
      </c>
      <c r="AF1611" s="39"/>
      <c r="AG1611" s="39" t="s">
        <v>1560</v>
      </c>
      <c r="AH1611" s="39" t="s">
        <v>1561</v>
      </c>
      <c r="AI1611" s="39" t="s">
        <v>1561</v>
      </c>
      <c r="AJ1611" s="39" t="s">
        <v>1561</v>
      </c>
      <c r="AK1611" s="39" t="s">
        <v>1561</v>
      </c>
      <c r="AL1611" s="15"/>
      <c r="AM1611" s="15"/>
      <c r="AN1611" s="15"/>
      <c r="AO1611" s="39"/>
      <c r="AP1611" s="89">
        <f t="shared" si="129"/>
        <v>0</v>
      </c>
      <c r="AQ1611" s="13" t="str">
        <f t="shared" si="126"/>
        <v>Verward persoonJa</v>
      </c>
    </row>
    <row r="1612" spans="1:43" x14ac:dyDescent="0.25">
      <c r="A1612" s="15" t="s">
        <v>5993</v>
      </c>
      <c r="B1612" s="15" t="s">
        <v>1695</v>
      </c>
      <c r="C1612" s="15">
        <v>2</v>
      </c>
      <c r="D1612" s="15" t="s">
        <v>1561</v>
      </c>
      <c r="E1612" s="94">
        <v>200012586</v>
      </c>
      <c r="F1612" s="15">
        <v>200040500</v>
      </c>
      <c r="G1612" s="47" t="s">
        <v>5994</v>
      </c>
      <c r="H1612" s="47" t="s">
        <v>5994</v>
      </c>
      <c r="I1612" s="47" t="s">
        <v>5994</v>
      </c>
      <c r="J1612" s="15"/>
      <c r="K1612" s="15"/>
      <c r="L1612" s="15"/>
      <c r="M1612" s="47" t="s">
        <v>5997</v>
      </c>
      <c r="N1612" s="47" t="s">
        <v>5997</v>
      </c>
      <c r="O1612" s="47" t="s">
        <v>5997</v>
      </c>
      <c r="P1612" s="15"/>
      <c r="Q1612" s="15"/>
      <c r="R1612" s="15"/>
      <c r="S1612" s="15"/>
      <c r="T1612" s="38"/>
      <c r="U1612" s="95"/>
      <c r="V1612" s="95"/>
      <c r="W1612" s="95"/>
      <c r="X1612" s="95"/>
      <c r="Y1612" s="95"/>
      <c r="Z1612" s="15"/>
      <c r="AA1612" s="15"/>
      <c r="AB1612" s="39">
        <f t="shared" si="127"/>
        <v>15</v>
      </c>
      <c r="AC1612" s="39">
        <f t="shared" si="128"/>
        <v>3</v>
      </c>
      <c r="AD1612" s="96" t="s">
        <v>5998</v>
      </c>
      <c r="AE1612" s="15" t="str">
        <f t="shared" si="125"/>
        <v/>
      </c>
      <c r="AF1612" s="39"/>
      <c r="AG1612" s="39" t="s">
        <v>1560</v>
      </c>
      <c r="AH1612" s="39" t="s">
        <v>1561</v>
      </c>
      <c r="AI1612" s="39" t="s">
        <v>1561</v>
      </c>
      <c r="AJ1612" s="39" t="s">
        <v>1561</v>
      </c>
      <c r="AK1612" s="39" t="s">
        <v>1561</v>
      </c>
      <c r="AL1612" s="15"/>
      <c r="AM1612" s="15"/>
      <c r="AN1612" s="15"/>
      <c r="AO1612" s="39"/>
      <c r="AP1612" s="89">
        <f t="shared" si="129"/>
        <v>0</v>
      </c>
      <c r="AQ1612" s="13" t="str">
        <f t="shared" si="126"/>
        <v>Verward persoonNee</v>
      </c>
    </row>
    <row r="1613" spans="1:43" x14ac:dyDescent="0.25">
      <c r="A1613" s="15" t="s">
        <v>5999</v>
      </c>
      <c r="B1613" s="15" t="s">
        <v>1695</v>
      </c>
      <c r="C1613" s="15">
        <v>1</v>
      </c>
      <c r="D1613" s="15" t="s">
        <v>1613</v>
      </c>
      <c r="E1613" s="94">
        <v>200000433</v>
      </c>
      <c r="F1613" s="15">
        <v>200035996</v>
      </c>
      <c r="G1613" s="15" t="s">
        <v>6000</v>
      </c>
      <c r="H1613" s="15" t="s">
        <v>6000</v>
      </c>
      <c r="I1613" s="15" t="s">
        <v>6000</v>
      </c>
      <c r="J1613" s="15"/>
      <c r="K1613" s="15">
        <v>57</v>
      </c>
      <c r="L1613" s="15"/>
      <c r="M1613" s="15" t="s">
        <v>6001</v>
      </c>
      <c r="N1613" s="15" t="s">
        <v>6001</v>
      </c>
      <c r="O1613" s="15" t="s">
        <v>6001</v>
      </c>
      <c r="P1613" s="15"/>
      <c r="Q1613" s="15"/>
      <c r="R1613" s="15"/>
      <c r="S1613" s="15" t="s">
        <v>1765</v>
      </c>
      <c r="T1613" s="38">
        <v>2</v>
      </c>
      <c r="U1613" s="95"/>
      <c r="V1613" s="95"/>
      <c r="W1613" s="95"/>
      <c r="X1613" s="95"/>
      <c r="Y1613" s="95"/>
      <c r="Z1613" s="15"/>
      <c r="AA1613" s="15"/>
      <c r="AB1613" s="39">
        <f t="shared" si="127"/>
        <v>19</v>
      </c>
      <c r="AC1613" s="39">
        <f t="shared" si="128"/>
        <v>2</v>
      </c>
      <c r="AD1613" s="96" t="s">
        <v>6002</v>
      </c>
      <c r="AE1613" s="15" t="str">
        <f t="shared" si="125"/>
        <v/>
      </c>
      <c r="AF1613" s="39"/>
      <c r="AG1613" s="39" t="s">
        <v>1560</v>
      </c>
      <c r="AH1613" s="39" t="s">
        <v>1561</v>
      </c>
      <c r="AI1613" s="39" t="s">
        <v>1561</v>
      </c>
      <c r="AJ1613" s="39" t="s">
        <v>1561</v>
      </c>
      <c r="AK1613" s="39" t="s">
        <v>1561</v>
      </c>
      <c r="AL1613" s="15"/>
      <c r="AM1613" s="15"/>
      <c r="AN1613" s="15"/>
      <c r="AO1613" s="39"/>
      <c r="AP1613" s="89">
        <f t="shared" si="129"/>
        <v>0</v>
      </c>
      <c r="AQ1613" s="13" t="str">
        <f t="shared" si="126"/>
        <v>Via land bereikbaarJa</v>
      </c>
    </row>
    <row r="1614" spans="1:43" x14ac:dyDescent="0.25">
      <c r="A1614" s="15" t="s">
        <v>5999</v>
      </c>
      <c r="B1614" s="15" t="s">
        <v>1695</v>
      </c>
      <c r="C1614" s="15">
        <v>2</v>
      </c>
      <c r="D1614" s="15" t="s">
        <v>1561</v>
      </c>
      <c r="E1614" s="94">
        <v>200000433</v>
      </c>
      <c r="F1614" s="15">
        <v>200035997</v>
      </c>
      <c r="G1614" s="15" t="s">
        <v>6000</v>
      </c>
      <c r="H1614" s="15" t="s">
        <v>6000</v>
      </c>
      <c r="I1614" s="15" t="s">
        <v>6000</v>
      </c>
      <c r="J1614" s="15"/>
      <c r="K1614" s="15">
        <v>57</v>
      </c>
      <c r="L1614" s="15"/>
      <c r="M1614" s="15" t="s">
        <v>6003</v>
      </c>
      <c r="N1614" s="15" t="s">
        <v>6003</v>
      </c>
      <c r="O1614" s="15" t="s">
        <v>6003</v>
      </c>
      <c r="P1614" s="15"/>
      <c r="Q1614" s="15"/>
      <c r="R1614" s="15"/>
      <c r="S1614" s="15" t="s">
        <v>1765</v>
      </c>
      <c r="T1614" s="38">
        <v>2</v>
      </c>
      <c r="U1614" s="95"/>
      <c r="V1614" s="95"/>
      <c r="W1614" s="95"/>
      <c r="X1614" s="95"/>
      <c r="Y1614" s="95"/>
      <c r="Z1614" s="15"/>
      <c r="AA1614" s="15"/>
      <c r="AB1614" s="39">
        <f t="shared" si="127"/>
        <v>19</v>
      </c>
      <c r="AC1614" s="39">
        <f t="shared" si="128"/>
        <v>3</v>
      </c>
      <c r="AD1614" s="96" t="s">
        <v>6004</v>
      </c>
      <c r="AE1614" s="15" t="str">
        <f t="shared" ref="AE1614:AE1643" si="130">IF(CONCATENATE(IF(AI1614="Ja",IF(AL1614&gt;0,AL1614,A1614),""),IF(OR(IF(AK1614="Ja",IF(AM1614&gt;0,AM1614,D1614),"")="",IF(AI1614="Ja",IF(AL1614&gt;0,AL1614,A1614),"")=""),"",": "),IF(AK1614="Ja",IF(AM1614&gt;0,AM1614,D1614),""))="","",CONCATENATE("(",CONCATENATE(IF(AI1614="Ja",IF(AL1614&gt;0,AL1614,A1614),""),IF(OR(IF(AK1614="Ja",IF(AM1614&gt;0,AM1614,D1614),"")="",IF(AI1614="Ja",IF(AL1614&gt;0,AL1614,A1614),"")=""),"",": "),IF(AK1614="Ja",IF(AM1614&gt;0,AM1614,D1614),"")),")"))</f>
        <v/>
      </c>
      <c r="AF1614" s="39"/>
      <c r="AG1614" s="39" t="s">
        <v>1560</v>
      </c>
      <c r="AH1614" s="39" t="s">
        <v>1561</v>
      </c>
      <c r="AI1614" s="39" t="s">
        <v>1561</v>
      </c>
      <c r="AJ1614" s="39" t="s">
        <v>1561</v>
      </c>
      <c r="AK1614" s="39" t="s">
        <v>1561</v>
      </c>
      <c r="AL1614" s="15"/>
      <c r="AM1614" s="15"/>
      <c r="AN1614" s="15"/>
      <c r="AO1614" s="39"/>
      <c r="AP1614" s="89">
        <f t="shared" si="129"/>
        <v>0</v>
      </c>
      <c r="AQ1614" s="13" t="str">
        <f t="shared" ref="AQ1614:AQ1643" si="131">CONCATENATE(A1614,D1614)</f>
        <v>Via land bereikbaarNee</v>
      </c>
    </row>
    <row r="1615" spans="1:43" x14ac:dyDescent="0.25">
      <c r="A1615" s="15" t="s">
        <v>6005</v>
      </c>
      <c r="B1615" s="15" t="s">
        <v>1695</v>
      </c>
      <c r="C1615" s="15">
        <v>1</v>
      </c>
      <c r="D1615" s="15" t="s">
        <v>1613</v>
      </c>
      <c r="E1615" s="94">
        <v>200001390</v>
      </c>
      <c r="F1615" s="15">
        <v>200035998</v>
      </c>
      <c r="G1615" s="15" t="s">
        <v>6006</v>
      </c>
      <c r="H1615" s="15" t="s">
        <v>6006</v>
      </c>
      <c r="I1615" s="15" t="s">
        <v>6006</v>
      </c>
      <c r="J1615" s="15"/>
      <c r="K1615" s="15"/>
      <c r="L1615" s="15"/>
      <c r="M1615" s="15" t="s">
        <v>6007</v>
      </c>
      <c r="N1615" s="15" t="s">
        <v>6007</v>
      </c>
      <c r="O1615" s="15" t="s">
        <v>6007</v>
      </c>
      <c r="P1615" s="15"/>
      <c r="Q1615" s="15"/>
      <c r="R1615" s="15"/>
      <c r="S1615" s="15" t="s">
        <v>1575</v>
      </c>
      <c r="T1615" s="38">
        <v>13</v>
      </c>
      <c r="U1615" s="95"/>
      <c r="V1615" s="95"/>
      <c r="W1615" s="95"/>
      <c r="X1615" s="95"/>
      <c r="Y1615" s="95"/>
      <c r="Z1615" s="15"/>
      <c r="AA1615" s="15"/>
      <c r="AB1615" s="39">
        <f t="shared" si="127"/>
        <v>13</v>
      </c>
      <c r="AC1615" s="39">
        <f t="shared" si="128"/>
        <v>2</v>
      </c>
      <c r="AD1615" s="96" t="s">
        <v>6008</v>
      </c>
      <c r="AE1615" s="15" t="str">
        <f t="shared" si="130"/>
        <v/>
      </c>
      <c r="AF1615" s="39"/>
      <c r="AG1615" s="39" t="s">
        <v>1560</v>
      </c>
      <c r="AH1615" s="39" t="s">
        <v>1561</v>
      </c>
      <c r="AI1615" s="39" t="s">
        <v>1561</v>
      </c>
      <c r="AJ1615" s="39" t="s">
        <v>1561</v>
      </c>
      <c r="AK1615" s="39" t="s">
        <v>1561</v>
      </c>
      <c r="AL1615" s="15"/>
      <c r="AM1615" s="15"/>
      <c r="AN1615" s="15"/>
      <c r="AO1615" s="39"/>
      <c r="AP1615" s="89">
        <f t="shared" si="129"/>
        <v>0</v>
      </c>
      <c r="AQ1615" s="13" t="str">
        <f t="shared" si="131"/>
        <v>VreemdelingenJa</v>
      </c>
    </row>
    <row r="1616" spans="1:43" x14ac:dyDescent="0.25">
      <c r="A1616" s="15" t="s">
        <v>6005</v>
      </c>
      <c r="B1616" s="15" t="s">
        <v>1695</v>
      </c>
      <c r="C1616" s="15">
        <v>2</v>
      </c>
      <c r="D1616" s="15" t="s">
        <v>1561</v>
      </c>
      <c r="E1616" s="94">
        <v>200001390</v>
      </c>
      <c r="F1616" s="15">
        <v>200035999</v>
      </c>
      <c r="G1616" s="15" t="s">
        <v>6006</v>
      </c>
      <c r="H1616" s="15" t="s">
        <v>6006</v>
      </c>
      <c r="I1616" s="15" t="s">
        <v>6006</v>
      </c>
      <c r="J1616" s="15"/>
      <c r="K1616" s="15"/>
      <c r="L1616" s="15"/>
      <c r="M1616" s="15" t="s">
        <v>6009</v>
      </c>
      <c r="N1616" s="15" t="s">
        <v>6009</v>
      </c>
      <c r="O1616" s="15" t="s">
        <v>6009</v>
      </c>
      <c r="P1616" s="15"/>
      <c r="Q1616" s="15"/>
      <c r="R1616" s="15"/>
      <c r="S1616" s="15" t="s">
        <v>1575</v>
      </c>
      <c r="T1616" s="38">
        <v>13</v>
      </c>
      <c r="U1616" s="95"/>
      <c r="V1616" s="95"/>
      <c r="W1616" s="95"/>
      <c r="X1616" s="95"/>
      <c r="Y1616" s="95"/>
      <c r="Z1616" s="15"/>
      <c r="AA1616" s="15"/>
      <c r="AB1616" s="39">
        <f t="shared" si="127"/>
        <v>13</v>
      </c>
      <c r="AC1616" s="39">
        <f t="shared" si="128"/>
        <v>3</v>
      </c>
      <c r="AD1616" s="96" t="s">
        <v>6010</v>
      </c>
      <c r="AE1616" s="15" t="str">
        <f t="shared" si="130"/>
        <v/>
      </c>
      <c r="AF1616" s="39"/>
      <c r="AG1616" s="39" t="s">
        <v>1560</v>
      </c>
      <c r="AH1616" s="39" t="s">
        <v>1561</v>
      </c>
      <c r="AI1616" s="39" t="s">
        <v>1561</v>
      </c>
      <c r="AJ1616" s="39" t="s">
        <v>1561</v>
      </c>
      <c r="AK1616" s="39" t="s">
        <v>1561</v>
      </c>
      <c r="AL1616" s="15"/>
      <c r="AM1616" s="15"/>
      <c r="AN1616" s="15"/>
      <c r="AO1616" s="39"/>
      <c r="AP1616" s="89">
        <f t="shared" si="129"/>
        <v>0</v>
      </c>
      <c r="AQ1616" s="13" t="str">
        <f t="shared" si="131"/>
        <v>VreemdelingenNee</v>
      </c>
    </row>
    <row r="1617" spans="1:43" x14ac:dyDescent="0.25">
      <c r="A1617" s="15" t="s">
        <v>12497</v>
      </c>
      <c r="B1617" s="15" t="s">
        <v>1695</v>
      </c>
      <c r="C1617" s="15">
        <v>1</v>
      </c>
      <c r="D1617" s="15" t="s">
        <v>1613</v>
      </c>
      <c r="E1617" s="94">
        <v>200014104</v>
      </c>
      <c r="F1617" s="15">
        <v>200041652</v>
      </c>
      <c r="G1617" s="15" t="s">
        <v>12499</v>
      </c>
      <c r="H1617" s="15" t="s">
        <v>12499</v>
      </c>
      <c r="I1617" s="15" t="s">
        <v>12499</v>
      </c>
      <c r="J1617" s="15"/>
      <c r="K1617" s="15"/>
      <c r="L1617" s="15"/>
      <c r="M1617" s="15" t="s">
        <v>12498</v>
      </c>
      <c r="N1617" s="15" t="s">
        <v>12498</v>
      </c>
      <c r="O1617" s="15" t="s">
        <v>12498</v>
      </c>
      <c r="P1617" s="15"/>
      <c r="Q1617" s="15"/>
      <c r="R1617" s="15"/>
      <c r="S1617" s="15"/>
      <c r="T1617" s="38"/>
      <c r="U1617" s="95"/>
      <c r="V1617" s="95"/>
      <c r="W1617" s="95"/>
      <c r="X1617" s="95"/>
      <c r="Y1617" s="95"/>
      <c r="Z1617" s="15"/>
      <c r="AA1617" s="15"/>
      <c r="AB1617" s="39">
        <f t="shared" si="127"/>
        <v>19</v>
      </c>
      <c r="AC1617" s="39">
        <f t="shared" si="128"/>
        <v>2</v>
      </c>
      <c r="AD1617" s="96" t="s">
        <v>12501</v>
      </c>
      <c r="AE1617" s="15" t="str">
        <f t="shared" si="130"/>
        <v/>
      </c>
      <c r="AF1617" s="39"/>
      <c r="AG1617" s="39" t="s">
        <v>1560</v>
      </c>
      <c r="AH1617" s="39" t="s">
        <v>1561</v>
      </c>
      <c r="AI1617" s="39" t="s">
        <v>1561</v>
      </c>
      <c r="AJ1617" s="39" t="s">
        <v>1561</v>
      </c>
      <c r="AK1617" s="39" t="s">
        <v>1561</v>
      </c>
      <c r="AL1617" s="15"/>
      <c r="AM1617" s="15"/>
      <c r="AN1617" s="15"/>
      <c r="AO1617" s="39"/>
      <c r="AP1617" s="89">
        <f t="shared" si="129"/>
        <v>0</v>
      </c>
      <c r="AQ1617" s="13" t="str">
        <f t="shared" si="131"/>
        <v>VuurwerkslachtofferJa</v>
      </c>
    </row>
    <row r="1618" spans="1:43" x14ac:dyDescent="0.25">
      <c r="A1618" s="15" t="s">
        <v>12497</v>
      </c>
      <c r="B1618" s="15" t="s">
        <v>1695</v>
      </c>
      <c r="C1618" s="15">
        <v>2</v>
      </c>
      <c r="D1618" s="15" t="s">
        <v>1561</v>
      </c>
      <c r="E1618" s="94">
        <v>200014104</v>
      </c>
      <c r="F1618" s="15">
        <v>200041653</v>
      </c>
      <c r="G1618" s="15" t="s">
        <v>12499</v>
      </c>
      <c r="H1618" s="15" t="s">
        <v>12499</v>
      </c>
      <c r="I1618" s="15" t="s">
        <v>12499</v>
      </c>
      <c r="J1618" s="15"/>
      <c r="K1618" s="15"/>
      <c r="L1618" s="15"/>
      <c r="M1618" s="15" t="s">
        <v>12500</v>
      </c>
      <c r="N1618" s="15" t="s">
        <v>12500</v>
      </c>
      <c r="O1618" s="15" t="s">
        <v>12500</v>
      </c>
      <c r="P1618" s="15"/>
      <c r="Q1618" s="15"/>
      <c r="R1618" s="15"/>
      <c r="S1618" s="15"/>
      <c r="T1618" s="38"/>
      <c r="U1618" s="95"/>
      <c r="V1618" s="95"/>
      <c r="W1618" s="95"/>
      <c r="X1618" s="95"/>
      <c r="Y1618" s="95"/>
      <c r="Z1618" s="15"/>
      <c r="AA1618" s="15"/>
      <c r="AB1618" s="39">
        <f t="shared" si="127"/>
        <v>19</v>
      </c>
      <c r="AC1618" s="39">
        <f t="shared" si="128"/>
        <v>3</v>
      </c>
      <c r="AD1618" s="96" t="s">
        <v>12502</v>
      </c>
      <c r="AE1618" s="15" t="str">
        <f t="shared" si="130"/>
        <v/>
      </c>
      <c r="AF1618" s="39"/>
      <c r="AG1618" s="39" t="s">
        <v>1560</v>
      </c>
      <c r="AH1618" s="39" t="s">
        <v>1561</v>
      </c>
      <c r="AI1618" s="39" t="s">
        <v>1561</v>
      </c>
      <c r="AJ1618" s="39" t="s">
        <v>1561</v>
      </c>
      <c r="AK1618" s="39" t="s">
        <v>1561</v>
      </c>
      <c r="AL1618" s="15"/>
      <c r="AM1618" s="15"/>
      <c r="AN1618" s="15"/>
      <c r="AO1618" s="39"/>
      <c r="AP1618" s="89">
        <f t="shared" si="129"/>
        <v>0</v>
      </c>
      <c r="AQ1618" s="13" t="str">
        <f t="shared" si="131"/>
        <v>VuurwerkslachtofferNee</v>
      </c>
    </row>
    <row r="1619" spans="1:43" x14ac:dyDescent="0.25">
      <c r="A1619" s="15" t="s">
        <v>6011</v>
      </c>
      <c r="B1619" s="15" t="s">
        <v>1628</v>
      </c>
      <c r="C1619" s="15">
        <v>1</v>
      </c>
      <c r="D1619" s="15" t="s">
        <v>6012</v>
      </c>
      <c r="E1619" s="94">
        <v>200012017</v>
      </c>
      <c r="F1619" s="15">
        <v>200032910</v>
      </c>
      <c r="G1619" s="15" t="s">
        <v>6013</v>
      </c>
      <c r="H1619" s="15" t="s">
        <v>6013</v>
      </c>
      <c r="I1619" s="15" t="s">
        <v>6013</v>
      </c>
      <c r="J1619" s="15"/>
      <c r="K1619" s="15"/>
      <c r="L1619" s="15"/>
      <c r="M1619" s="15" t="s">
        <v>6014</v>
      </c>
      <c r="N1619" s="15" t="s">
        <v>6014</v>
      </c>
      <c r="O1619" s="15" t="s">
        <v>6014</v>
      </c>
      <c r="P1619" s="15"/>
      <c r="Q1619" s="15"/>
      <c r="R1619" s="15"/>
      <c r="S1619" s="15"/>
      <c r="T1619" s="38"/>
      <c r="U1619" s="95"/>
      <c r="V1619" s="95"/>
      <c r="W1619" s="95"/>
      <c r="X1619" s="95"/>
      <c r="Y1619" s="95"/>
      <c r="Z1619" s="15"/>
      <c r="AA1619" s="15"/>
      <c r="AB1619" s="39">
        <f t="shared" si="127"/>
        <v>8</v>
      </c>
      <c r="AC1619" s="39">
        <f t="shared" si="128"/>
        <v>5</v>
      </c>
      <c r="AD1619" s="96" t="s">
        <v>6015</v>
      </c>
      <c r="AE1619" s="15" t="str">
        <f t="shared" si="130"/>
        <v>(Weercode groen)</v>
      </c>
      <c r="AF1619" s="39"/>
      <c r="AG1619" s="39" t="s">
        <v>1560</v>
      </c>
      <c r="AH1619" s="39" t="s">
        <v>1561</v>
      </c>
      <c r="AI1619" s="39"/>
      <c r="AJ1619" s="39" t="s">
        <v>1613</v>
      </c>
      <c r="AK1619" s="39" t="s">
        <v>1613</v>
      </c>
      <c r="AL1619" s="15"/>
      <c r="AM1619" s="99" t="s">
        <v>12138</v>
      </c>
      <c r="AN1619" s="15"/>
      <c r="AO1619" s="39"/>
      <c r="AP1619" s="89">
        <f t="shared" si="129"/>
        <v>14</v>
      </c>
      <c r="AQ1619" s="13" t="str">
        <f t="shared" si="131"/>
        <v>WeercodeGroen</v>
      </c>
    </row>
    <row r="1620" spans="1:43" x14ac:dyDescent="0.25">
      <c r="A1620" s="15" t="s">
        <v>6011</v>
      </c>
      <c r="B1620" s="15" t="s">
        <v>1628</v>
      </c>
      <c r="C1620" s="15">
        <v>2</v>
      </c>
      <c r="D1620" s="15" t="s">
        <v>6016</v>
      </c>
      <c r="E1620" s="94">
        <v>200012017</v>
      </c>
      <c r="F1620" s="15">
        <v>200032911</v>
      </c>
      <c r="G1620" s="15" t="s">
        <v>6013</v>
      </c>
      <c r="H1620" s="15" t="s">
        <v>6013</v>
      </c>
      <c r="I1620" s="15" t="s">
        <v>6013</v>
      </c>
      <c r="J1620" s="15"/>
      <c r="K1620" s="15"/>
      <c r="L1620" s="15"/>
      <c r="M1620" s="15" t="s">
        <v>6017</v>
      </c>
      <c r="N1620" s="15" t="s">
        <v>6017</v>
      </c>
      <c r="O1620" s="15" t="s">
        <v>6017</v>
      </c>
      <c r="P1620" s="15"/>
      <c r="Q1620" s="15"/>
      <c r="R1620" s="15"/>
      <c r="S1620" s="15"/>
      <c r="T1620" s="38"/>
      <c r="U1620" s="95"/>
      <c r="V1620" s="95"/>
      <c r="W1620" s="95"/>
      <c r="X1620" s="95"/>
      <c r="Y1620" s="95"/>
      <c r="Z1620" s="15"/>
      <c r="AA1620" s="15"/>
      <c r="AB1620" s="39">
        <f t="shared" si="127"/>
        <v>8</v>
      </c>
      <c r="AC1620" s="39">
        <f t="shared" si="128"/>
        <v>4</v>
      </c>
      <c r="AD1620" s="96" t="s">
        <v>6018</v>
      </c>
      <c r="AE1620" s="15" t="str">
        <f t="shared" si="130"/>
        <v>(Weercode geel)</v>
      </c>
      <c r="AF1620" s="39"/>
      <c r="AG1620" s="39" t="s">
        <v>1560</v>
      </c>
      <c r="AH1620" s="39" t="s">
        <v>1561</v>
      </c>
      <c r="AI1620" s="39" t="s">
        <v>1561</v>
      </c>
      <c r="AJ1620" s="39" t="s">
        <v>1613</v>
      </c>
      <c r="AK1620" s="39" t="s">
        <v>1613</v>
      </c>
      <c r="AL1620" s="15"/>
      <c r="AM1620" s="99" t="s">
        <v>12139</v>
      </c>
      <c r="AN1620" s="15"/>
      <c r="AO1620" s="39"/>
      <c r="AP1620" s="89">
        <f t="shared" si="129"/>
        <v>13</v>
      </c>
      <c r="AQ1620" s="13" t="str">
        <f t="shared" si="131"/>
        <v>WeercodeGeel</v>
      </c>
    </row>
    <row r="1621" spans="1:43" x14ac:dyDescent="0.25">
      <c r="A1621" s="15" t="s">
        <v>6011</v>
      </c>
      <c r="B1621" s="15" t="s">
        <v>1628</v>
      </c>
      <c r="C1621" s="15">
        <v>3</v>
      </c>
      <c r="D1621" s="15" t="s">
        <v>6019</v>
      </c>
      <c r="E1621" s="94">
        <v>200012017</v>
      </c>
      <c r="F1621" s="15">
        <v>200032912</v>
      </c>
      <c r="G1621" s="15" t="s">
        <v>6013</v>
      </c>
      <c r="H1621" s="15" t="s">
        <v>6013</v>
      </c>
      <c r="I1621" s="15" t="s">
        <v>6013</v>
      </c>
      <c r="J1621" s="15"/>
      <c r="K1621" s="15"/>
      <c r="L1621" s="15"/>
      <c r="M1621" s="15" t="s">
        <v>6020</v>
      </c>
      <c r="N1621" s="15" t="s">
        <v>6020</v>
      </c>
      <c r="O1621" s="15" t="s">
        <v>6020</v>
      </c>
      <c r="P1621" s="15"/>
      <c r="Q1621" s="15"/>
      <c r="R1621" s="15"/>
      <c r="S1621" s="15"/>
      <c r="T1621" s="38"/>
      <c r="U1621" s="95"/>
      <c r="V1621" s="95"/>
      <c r="W1621" s="95"/>
      <c r="X1621" s="95"/>
      <c r="Y1621" s="95"/>
      <c r="Z1621" s="15"/>
      <c r="AA1621" s="15"/>
      <c r="AB1621" s="39">
        <f t="shared" si="127"/>
        <v>8</v>
      </c>
      <c r="AC1621" s="39">
        <f t="shared" si="128"/>
        <v>6</v>
      </c>
      <c r="AD1621" s="96" t="s">
        <v>6021</v>
      </c>
      <c r="AE1621" s="15" t="str">
        <f t="shared" si="130"/>
        <v>(Weercode oranje)</v>
      </c>
      <c r="AF1621" s="39"/>
      <c r="AG1621" s="39" t="s">
        <v>1560</v>
      </c>
      <c r="AH1621" s="39" t="s">
        <v>1561</v>
      </c>
      <c r="AI1621" s="39" t="s">
        <v>1561</v>
      </c>
      <c r="AJ1621" s="39" t="s">
        <v>1613</v>
      </c>
      <c r="AK1621" s="39" t="s">
        <v>1613</v>
      </c>
      <c r="AL1621" s="15"/>
      <c r="AM1621" s="99" t="s">
        <v>12140</v>
      </c>
      <c r="AN1621" s="15"/>
      <c r="AO1621" s="39"/>
      <c r="AP1621" s="89">
        <f t="shared" si="129"/>
        <v>15</v>
      </c>
      <c r="AQ1621" s="13" t="str">
        <f t="shared" si="131"/>
        <v>WeercodeOranje</v>
      </c>
    </row>
    <row r="1622" spans="1:43" x14ac:dyDescent="0.25">
      <c r="A1622" s="15" t="s">
        <v>6011</v>
      </c>
      <c r="B1622" s="15" t="s">
        <v>1628</v>
      </c>
      <c r="C1622" s="15">
        <v>4</v>
      </c>
      <c r="D1622" s="15" t="s">
        <v>6022</v>
      </c>
      <c r="E1622" s="94">
        <v>200012017</v>
      </c>
      <c r="F1622" s="15">
        <v>200032913</v>
      </c>
      <c r="G1622" s="15" t="s">
        <v>6013</v>
      </c>
      <c r="H1622" s="15" t="s">
        <v>6013</v>
      </c>
      <c r="I1622" s="15" t="s">
        <v>6013</v>
      </c>
      <c r="J1622" s="15"/>
      <c r="K1622" s="15"/>
      <c r="L1622" s="15"/>
      <c r="M1622" s="15" t="s">
        <v>6023</v>
      </c>
      <c r="N1622" s="15" t="s">
        <v>6023</v>
      </c>
      <c r="O1622" s="15" t="s">
        <v>6023</v>
      </c>
      <c r="P1622" s="15"/>
      <c r="Q1622" s="15"/>
      <c r="R1622" s="15"/>
      <c r="S1622" s="15"/>
      <c r="T1622" s="38"/>
      <c r="U1622" s="95"/>
      <c r="V1622" s="95"/>
      <c r="W1622" s="95"/>
      <c r="X1622" s="95"/>
      <c r="Y1622" s="95"/>
      <c r="Z1622" s="15"/>
      <c r="AA1622" s="15"/>
      <c r="AB1622" s="39">
        <f t="shared" si="127"/>
        <v>8</v>
      </c>
      <c r="AC1622" s="39">
        <f t="shared" si="128"/>
        <v>14</v>
      </c>
      <c r="AD1622" s="96" t="s">
        <v>6024</v>
      </c>
      <c r="AE1622" s="15" t="str">
        <f t="shared" si="130"/>
        <v>(Weeralarm rood)</v>
      </c>
      <c r="AF1622" s="39"/>
      <c r="AG1622" s="39" t="s">
        <v>1560</v>
      </c>
      <c r="AH1622" s="39" t="s">
        <v>1561</v>
      </c>
      <c r="AI1622" s="39" t="s">
        <v>1561</v>
      </c>
      <c r="AJ1622" s="39" t="s">
        <v>1613</v>
      </c>
      <c r="AK1622" s="39" t="s">
        <v>1613</v>
      </c>
      <c r="AL1622" s="15"/>
      <c r="AM1622" s="99" t="s">
        <v>12141</v>
      </c>
      <c r="AN1622" s="15"/>
      <c r="AO1622" s="39"/>
      <c r="AP1622" s="89">
        <f t="shared" si="129"/>
        <v>14</v>
      </c>
      <c r="AQ1622" s="13" t="str">
        <f t="shared" si="131"/>
        <v>WeercodeRood weeralarm</v>
      </c>
    </row>
    <row r="1623" spans="1:43" x14ac:dyDescent="0.25">
      <c r="A1623" s="15" t="s">
        <v>6025</v>
      </c>
      <c r="B1623" s="15" t="s">
        <v>1695</v>
      </c>
      <c r="C1623" s="15">
        <v>1</v>
      </c>
      <c r="D1623" s="15" t="s">
        <v>1613</v>
      </c>
      <c r="E1623" s="94">
        <v>200001391</v>
      </c>
      <c r="F1623" s="15">
        <v>200036000</v>
      </c>
      <c r="G1623" s="15" t="s">
        <v>6026</v>
      </c>
      <c r="H1623" s="15" t="s">
        <v>6026</v>
      </c>
      <c r="I1623" s="15" t="s">
        <v>6026</v>
      </c>
      <c r="J1623" s="15"/>
      <c r="K1623" s="15"/>
      <c r="L1623" s="15"/>
      <c r="M1623" s="15" t="s">
        <v>6027</v>
      </c>
      <c r="N1623" s="15" t="s">
        <v>6027</v>
      </c>
      <c r="O1623" s="15" t="s">
        <v>6027</v>
      </c>
      <c r="P1623" s="15"/>
      <c r="Q1623" s="15"/>
      <c r="R1623" s="15"/>
      <c r="S1623" s="15"/>
      <c r="T1623" s="38"/>
      <c r="U1623" s="95"/>
      <c r="V1623" s="95"/>
      <c r="W1623" s="95"/>
      <c r="X1623" s="95"/>
      <c r="Y1623" s="95"/>
      <c r="Z1623" s="15"/>
      <c r="AA1623" s="15"/>
      <c r="AB1623" s="39">
        <f t="shared" si="127"/>
        <v>16</v>
      </c>
      <c r="AC1623" s="39">
        <f t="shared" si="128"/>
        <v>2</v>
      </c>
      <c r="AD1623" s="96" t="s">
        <v>6028</v>
      </c>
      <c r="AE1623" s="15" t="str">
        <f t="shared" si="130"/>
        <v/>
      </c>
      <c r="AF1623" s="39"/>
      <c r="AG1623" s="39" t="s">
        <v>1560</v>
      </c>
      <c r="AH1623" s="39" t="s">
        <v>1561</v>
      </c>
      <c r="AI1623" s="39" t="s">
        <v>1561</v>
      </c>
      <c r="AJ1623" s="39" t="s">
        <v>1561</v>
      </c>
      <c r="AK1623" s="39" t="s">
        <v>1561</v>
      </c>
      <c r="AL1623" s="15"/>
      <c r="AM1623" s="15"/>
      <c r="AN1623" s="15"/>
      <c r="AO1623" s="39"/>
      <c r="AP1623" s="89">
        <f t="shared" si="129"/>
        <v>0</v>
      </c>
      <c r="AQ1623" s="13" t="str">
        <f t="shared" si="131"/>
        <v>WegsleepregelingJa</v>
      </c>
    </row>
    <row r="1624" spans="1:43" x14ac:dyDescent="0.25">
      <c r="A1624" s="15" t="s">
        <v>6025</v>
      </c>
      <c r="B1624" s="15" t="s">
        <v>1695</v>
      </c>
      <c r="C1624" s="15">
        <v>2</v>
      </c>
      <c r="D1624" s="15" t="s">
        <v>1561</v>
      </c>
      <c r="E1624" s="94">
        <v>200001391</v>
      </c>
      <c r="F1624" s="15">
        <v>200036001</v>
      </c>
      <c r="G1624" s="15" t="s">
        <v>6026</v>
      </c>
      <c r="H1624" s="15" t="s">
        <v>6026</v>
      </c>
      <c r="I1624" s="15" t="s">
        <v>6026</v>
      </c>
      <c r="J1624" s="15"/>
      <c r="K1624" s="15"/>
      <c r="L1624" s="15"/>
      <c r="M1624" s="15" t="s">
        <v>6029</v>
      </c>
      <c r="N1624" s="15" t="s">
        <v>6029</v>
      </c>
      <c r="O1624" s="15" t="s">
        <v>6029</v>
      </c>
      <c r="P1624" s="15"/>
      <c r="Q1624" s="15"/>
      <c r="R1624" s="15"/>
      <c r="S1624" s="15"/>
      <c r="T1624" s="38"/>
      <c r="U1624" s="95"/>
      <c r="V1624" s="95"/>
      <c r="W1624" s="95"/>
      <c r="X1624" s="95"/>
      <c r="Y1624" s="95"/>
      <c r="Z1624" s="15"/>
      <c r="AA1624" s="15"/>
      <c r="AB1624" s="39">
        <f t="shared" si="127"/>
        <v>16</v>
      </c>
      <c r="AC1624" s="39">
        <f t="shared" si="128"/>
        <v>3</v>
      </c>
      <c r="AD1624" s="96" t="s">
        <v>6030</v>
      </c>
      <c r="AE1624" s="15" t="str">
        <f t="shared" si="130"/>
        <v/>
      </c>
      <c r="AF1624" s="39"/>
      <c r="AG1624" s="39" t="s">
        <v>1560</v>
      </c>
      <c r="AH1624" s="39" t="s">
        <v>1561</v>
      </c>
      <c r="AI1624" s="39" t="s">
        <v>1561</v>
      </c>
      <c r="AJ1624" s="39" t="s">
        <v>1561</v>
      </c>
      <c r="AK1624" s="39" t="s">
        <v>1561</v>
      </c>
      <c r="AL1624" s="15"/>
      <c r="AM1624" s="15"/>
      <c r="AN1624" s="15"/>
      <c r="AO1624" s="39"/>
      <c r="AP1624" s="89">
        <f t="shared" si="129"/>
        <v>0</v>
      </c>
      <c r="AQ1624" s="13" t="str">
        <f t="shared" si="131"/>
        <v>WegsleepregelingNee</v>
      </c>
    </row>
    <row r="1625" spans="1:43" x14ac:dyDescent="0.25">
      <c r="A1625" s="15" t="s">
        <v>6031</v>
      </c>
      <c r="B1625" s="15" t="s">
        <v>1608</v>
      </c>
      <c r="C1625" s="15">
        <v>1</v>
      </c>
      <c r="D1625" s="15" t="s">
        <v>6032</v>
      </c>
      <c r="E1625" s="94">
        <v>200012044</v>
      </c>
      <c r="F1625" s="15">
        <v>200033173</v>
      </c>
      <c r="G1625" s="15" t="s">
        <v>6033</v>
      </c>
      <c r="H1625" s="15" t="s">
        <v>6033</v>
      </c>
      <c r="I1625" s="15" t="s">
        <v>6033</v>
      </c>
      <c r="J1625" s="15"/>
      <c r="K1625" s="15"/>
      <c r="L1625" s="15"/>
      <c r="M1625" s="15" t="s">
        <v>6034</v>
      </c>
      <c r="N1625" s="15" t="s">
        <v>6034</v>
      </c>
      <c r="O1625" s="15" t="s">
        <v>6034</v>
      </c>
      <c r="P1625" s="15"/>
      <c r="Q1625" s="15"/>
      <c r="R1625" s="15"/>
      <c r="S1625" s="15" t="s">
        <v>187</v>
      </c>
      <c r="T1625" s="38">
        <v>13</v>
      </c>
      <c r="U1625" s="95"/>
      <c r="V1625" s="95"/>
      <c r="W1625" s="95"/>
      <c r="X1625" s="95"/>
      <c r="Y1625" s="95"/>
      <c r="Z1625" s="15"/>
      <c r="AA1625" s="15"/>
      <c r="AB1625" s="39">
        <f t="shared" si="127"/>
        <v>14</v>
      </c>
      <c r="AC1625" s="39">
        <f t="shared" si="128"/>
        <v>19</v>
      </c>
      <c r="AD1625" s="96" t="s">
        <v>6035</v>
      </c>
      <c r="AE1625" s="15" t="str">
        <f t="shared" si="130"/>
        <v/>
      </c>
      <c r="AF1625" s="39"/>
      <c r="AG1625" s="39" t="s">
        <v>1560</v>
      </c>
      <c r="AH1625" s="39" t="s">
        <v>1561</v>
      </c>
      <c r="AI1625" s="39" t="s">
        <v>1561</v>
      </c>
      <c r="AJ1625" s="39" t="s">
        <v>1561</v>
      </c>
      <c r="AK1625" s="39" t="s">
        <v>1561</v>
      </c>
      <c r="AL1625" s="15"/>
      <c r="AM1625" s="15"/>
      <c r="AN1625" s="15"/>
      <c r="AO1625" s="39"/>
      <c r="AP1625" s="89">
        <f t="shared" si="129"/>
        <v>0</v>
      </c>
      <c r="AQ1625" s="13" t="str">
        <f t="shared" si="131"/>
        <v>WI afgehandeldWI afgehandeld Ambu</v>
      </c>
    </row>
    <row r="1626" spans="1:43" x14ac:dyDescent="0.25">
      <c r="A1626" s="15" t="s">
        <v>6031</v>
      </c>
      <c r="B1626" s="15" t="s">
        <v>1608</v>
      </c>
      <c r="C1626" s="15">
        <v>2</v>
      </c>
      <c r="D1626" s="15" t="s">
        <v>6036</v>
      </c>
      <c r="E1626" s="94">
        <v>200012044</v>
      </c>
      <c r="F1626" s="15">
        <v>200033174</v>
      </c>
      <c r="G1626" s="15" t="s">
        <v>6033</v>
      </c>
      <c r="H1626" s="15" t="s">
        <v>6033</v>
      </c>
      <c r="I1626" s="15" t="s">
        <v>6033</v>
      </c>
      <c r="J1626" s="15"/>
      <c r="K1626" s="15"/>
      <c r="L1626" s="15"/>
      <c r="M1626" s="15" t="s">
        <v>6037</v>
      </c>
      <c r="N1626" s="15" t="s">
        <v>6037</v>
      </c>
      <c r="O1626" s="15" t="s">
        <v>6037</v>
      </c>
      <c r="P1626" s="15"/>
      <c r="Q1626" s="15"/>
      <c r="R1626" s="15"/>
      <c r="S1626" s="15" t="s">
        <v>187</v>
      </c>
      <c r="T1626" s="38">
        <v>13</v>
      </c>
      <c r="U1626" s="95"/>
      <c r="V1626" s="95"/>
      <c r="W1626" s="95"/>
      <c r="X1626" s="95"/>
      <c r="Y1626" s="95"/>
      <c r="Z1626" s="15"/>
      <c r="AA1626" s="15"/>
      <c r="AB1626" s="39">
        <f t="shared" si="127"/>
        <v>14</v>
      </c>
      <c r="AC1626" s="39">
        <f t="shared" si="128"/>
        <v>18</v>
      </c>
      <c r="AD1626" s="96" t="s">
        <v>6038</v>
      </c>
      <c r="AE1626" s="15" t="str">
        <f t="shared" si="130"/>
        <v/>
      </c>
      <c r="AF1626" s="39"/>
      <c r="AG1626" s="39" t="s">
        <v>1560</v>
      </c>
      <c r="AH1626" s="39" t="s">
        <v>1561</v>
      </c>
      <c r="AI1626" s="39" t="s">
        <v>1561</v>
      </c>
      <c r="AJ1626" s="39" t="s">
        <v>1561</v>
      </c>
      <c r="AK1626" s="39" t="s">
        <v>1561</v>
      </c>
      <c r="AL1626" s="15"/>
      <c r="AM1626" s="15"/>
      <c r="AN1626" s="15"/>
      <c r="AO1626" s="39"/>
      <c r="AP1626" s="89">
        <f t="shared" si="129"/>
        <v>0</v>
      </c>
      <c r="AQ1626" s="13" t="str">
        <f t="shared" si="131"/>
        <v>WI afgehandeldWI afgehandeld Brw</v>
      </c>
    </row>
    <row r="1627" spans="1:43" x14ac:dyDescent="0.25">
      <c r="A1627" s="15" t="s">
        <v>6031</v>
      </c>
      <c r="B1627" s="15" t="s">
        <v>1608</v>
      </c>
      <c r="C1627" s="15">
        <v>3</v>
      </c>
      <c r="D1627" s="15" t="s">
        <v>6039</v>
      </c>
      <c r="E1627" s="94">
        <v>200012044</v>
      </c>
      <c r="F1627" s="15">
        <v>200033175</v>
      </c>
      <c r="G1627" s="15" t="s">
        <v>6033</v>
      </c>
      <c r="H1627" s="15" t="s">
        <v>6033</v>
      </c>
      <c r="I1627" s="15" t="s">
        <v>6033</v>
      </c>
      <c r="J1627" s="15"/>
      <c r="K1627" s="15"/>
      <c r="L1627" s="15"/>
      <c r="M1627" s="15" t="s">
        <v>6040</v>
      </c>
      <c r="N1627" s="15" t="s">
        <v>6040</v>
      </c>
      <c r="O1627" s="15" t="s">
        <v>6040</v>
      </c>
      <c r="P1627" s="15"/>
      <c r="Q1627" s="15"/>
      <c r="R1627" s="15"/>
      <c r="S1627" s="15" t="s">
        <v>187</v>
      </c>
      <c r="T1627" s="38">
        <v>13</v>
      </c>
      <c r="U1627" s="95"/>
      <c r="V1627" s="95"/>
      <c r="W1627" s="95"/>
      <c r="X1627" s="95"/>
      <c r="Y1627" s="95"/>
      <c r="Z1627" s="15"/>
      <c r="AA1627" s="15"/>
      <c r="AB1627" s="39">
        <f t="shared" si="127"/>
        <v>14</v>
      </c>
      <c r="AC1627" s="39">
        <f t="shared" si="128"/>
        <v>18</v>
      </c>
      <c r="AD1627" s="96" t="s">
        <v>6041</v>
      </c>
      <c r="AE1627" s="15" t="str">
        <f t="shared" si="130"/>
        <v/>
      </c>
      <c r="AF1627" s="39"/>
      <c r="AG1627" s="39" t="s">
        <v>1560</v>
      </c>
      <c r="AH1627" s="39" t="s">
        <v>1561</v>
      </c>
      <c r="AI1627" s="39" t="s">
        <v>1561</v>
      </c>
      <c r="AJ1627" s="39" t="s">
        <v>1561</v>
      </c>
      <c r="AK1627" s="39" t="s">
        <v>1561</v>
      </c>
      <c r="AL1627" s="15"/>
      <c r="AM1627" s="15"/>
      <c r="AN1627" s="15"/>
      <c r="AO1627" s="39"/>
      <c r="AP1627" s="89">
        <f t="shared" si="129"/>
        <v>0</v>
      </c>
      <c r="AQ1627" s="13" t="str">
        <f t="shared" si="131"/>
        <v>WI afgehandeldWI afgehandeld Pol</v>
      </c>
    </row>
    <row r="1628" spans="1:43" x14ac:dyDescent="0.25">
      <c r="A1628" s="15" t="s">
        <v>6042</v>
      </c>
      <c r="B1628" s="15" t="s">
        <v>1628</v>
      </c>
      <c r="C1628" s="15">
        <v>1</v>
      </c>
      <c r="D1628" s="15" t="s">
        <v>6043</v>
      </c>
      <c r="E1628" s="94">
        <v>200012018</v>
      </c>
      <c r="F1628" s="15">
        <v>200032914</v>
      </c>
      <c r="G1628" s="15" t="s">
        <v>6044</v>
      </c>
      <c r="H1628" s="15" t="s">
        <v>6044</v>
      </c>
      <c r="I1628" s="15" t="s">
        <v>6044</v>
      </c>
      <c r="J1628" s="15"/>
      <c r="K1628" s="15"/>
      <c r="L1628" s="15"/>
      <c r="M1628" s="15" t="s">
        <v>6045</v>
      </c>
      <c r="N1628" s="15" t="s">
        <v>6045</v>
      </c>
      <c r="O1628" s="15" t="s">
        <v>6045</v>
      </c>
      <c r="P1628" s="15"/>
      <c r="Q1628" s="15"/>
      <c r="R1628" s="15"/>
      <c r="S1628" s="15"/>
      <c r="T1628" s="38"/>
      <c r="U1628" s="95"/>
      <c r="V1628" s="95"/>
      <c r="W1628" s="95"/>
      <c r="X1628" s="95"/>
      <c r="Y1628" s="95"/>
      <c r="Z1628" s="15"/>
      <c r="AA1628" s="15"/>
      <c r="AB1628" s="39">
        <f t="shared" si="127"/>
        <v>12</v>
      </c>
      <c r="AC1628" s="39">
        <f t="shared" si="128"/>
        <v>5</v>
      </c>
      <c r="AD1628" s="96" t="s">
        <v>6046</v>
      </c>
      <c r="AE1628" s="15" t="str">
        <f t="shared" si="130"/>
        <v/>
      </c>
      <c r="AF1628" s="39"/>
      <c r="AG1628" s="39" t="s">
        <v>1560</v>
      </c>
      <c r="AH1628" s="39" t="s">
        <v>1561</v>
      </c>
      <c r="AI1628" s="39" t="s">
        <v>1561</v>
      </c>
      <c r="AJ1628" s="39" t="s">
        <v>1561</v>
      </c>
      <c r="AK1628" s="39" t="s">
        <v>1561</v>
      </c>
      <c r="AL1628" s="15"/>
      <c r="AM1628" s="15"/>
      <c r="AN1628" s="15"/>
      <c r="AO1628" s="39"/>
      <c r="AP1628" s="89">
        <f t="shared" si="129"/>
        <v>0</v>
      </c>
      <c r="AQ1628" s="13" t="str">
        <f t="shared" si="131"/>
        <v>WindrichtingNoord</v>
      </c>
    </row>
    <row r="1629" spans="1:43" x14ac:dyDescent="0.25">
      <c r="A1629" s="15" t="s">
        <v>6042</v>
      </c>
      <c r="B1629" s="15" t="s">
        <v>1628</v>
      </c>
      <c r="C1629" s="15">
        <v>2</v>
      </c>
      <c r="D1629" s="15" t="s">
        <v>6047</v>
      </c>
      <c r="E1629" s="94">
        <v>200012018</v>
      </c>
      <c r="F1629" s="15">
        <v>200032915</v>
      </c>
      <c r="G1629" s="15" t="s">
        <v>6044</v>
      </c>
      <c r="H1629" s="15" t="s">
        <v>6044</v>
      </c>
      <c r="I1629" s="15" t="s">
        <v>6044</v>
      </c>
      <c r="J1629" s="15"/>
      <c r="K1629" s="15"/>
      <c r="L1629" s="15"/>
      <c r="M1629" s="15" t="s">
        <v>6048</v>
      </c>
      <c r="N1629" s="15" t="s">
        <v>6048</v>
      </c>
      <c r="O1629" s="15" t="s">
        <v>6048</v>
      </c>
      <c r="P1629" s="15"/>
      <c r="Q1629" s="15"/>
      <c r="R1629" s="15"/>
      <c r="S1629" s="15"/>
      <c r="T1629" s="38"/>
      <c r="U1629" s="95"/>
      <c r="V1629" s="95"/>
      <c r="W1629" s="95"/>
      <c r="X1629" s="95"/>
      <c r="Y1629" s="95"/>
      <c r="Z1629" s="15"/>
      <c r="AA1629" s="15"/>
      <c r="AB1629" s="39">
        <f t="shared" si="127"/>
        <v>12</v>
      </c>
      <c r="AC1629" s="39">
        <f t="shared" si="128"/>
        <v>9</v>
      </c>
      <c r="AD1629" s="96" t="s">
        <v>6049</v>
      </c>
      <c r="AE1629" s="15" t="str">
        <f t="shared" si="130"/>
        <v/>
      </c>
      <c r="AF1629" s="39"/>
      <c r="AG1629" s="39" t="s">
        <v>1560</v>
      </c>
      <c r="AH1629" s="39" t="s">
        <v>1561</v>
      </c>
      <c r="AI1629" s="39" t="s">
        <v>1561</v>
      </c>
      <c r="AJ1629" s="39" t="s">
        <v>1561</v>
      </c>
      <c r="AK1629" s="39" t="s">
        <v>1561</v>
      </c>
      <c r="AL1629" s="15"/>
      <c r="AM1629" s="15"/>
      <c r="AN1629" s="15"/>
      <c r="AO1629" s="39"/>
      <c r="AP1629" s="89">
        <f t="shared" si="129"/>
        <v>0</v>
      </c>
      <c r="AQ1629" s="13" t="str">
        <f t="shared" si="131"/>
        <v>WindrichtingNoordoost</v>
      </c>
    </row>
    <row r="1630" spans="1:43" x14ac:dyDescent="0.25">
      <c r="A1630" s="15" t="s">
        <v>6042</v>
      </c>
      <c r="B1630" s="15" t="s">
        <v>1628</v>
      </c>
      <c r="C1630" s="15">
        <v>3</v>
      </c>
      <c r="D1630" s="15" t="s">
        <v>6050</v>
      </c>
      <c r="E1630" s="94">
        <v>200012018</v>
      </c>
      <c r="F1630" s="15">
        <v>200032916</v>
      </c>
      <c r="G1630" s="15" t="s">
        <v>6044</v>
      </c>
      <c r="H1630" s="15" t="s">
        <v>6044</v>
      </c>
      <c r="I1630" s="15" t="s">
        <v>6044</v>
      </c>
      <c r="J1630" s="15"/>
      <c r="K1630" s="15"/>
      <c r="L1630" s="15"/>
      <c r="M1630" s="15" t="s">
        <v>6051</v>
      </c>
      <c r="N1630" s="15" t="s">
        <v>6051</v>
      </c>
      <c r="O1630" s="15" t="s">
        <v>6051</v>
      </c>
      <c r="P1630" s="15"/>
      <c r="Q1630" s="15"/>
      <c r="R1630" s="15"/>
      <c r="S1630" s="15"/>
      <c r="T1630" s="38"/>
      <c r="U1630" s="95"/>
      <c r="V1630" s="95"/>
      <c r="W1630" s="95"/>
      <c r="X1630" s="95"/>
      <c r="Y1630" s="95"/>
      <c r="Z1630" s="15"/>
      <c r="AA1630" s="15"/>
      <c r="AB1630" s="39">
        <f t="shared" si="127"/>
        <v>12</v>
      </c>
      <c r="AC1630" s="39">
        <f t="shared" si="128"/>
        <v>9</v>
      </c>
      <c r="AD1630" s="96" t="s">
        <v>6052</v>
      </c>
      <c r="AE1630" s="15" t="str">
        <f t="shared" si="130"/>
        <v/>
      </c>
      <c r="AF1630" s="39"/>
      <c r="AG1630" s="39" t="s">
        <v>1560</v>
      </c>
      <c r="AH1630" s="39" t="s">
        <v>1561</v>
      </c>
      <c r="AI1630" s="39" t="s">
        <v>1561</v>
      </c>
      <c r="AJ1630" s="39" t="s">
        <v>1561</v>
      </c>
      <c r="AK1630" s="39" t="s">
        <v>1561</v>
      </c>
      <c r="AL1630" s="15"/>
      <c r="AM1630" s="15"/>
      <c r="AN1630" s="15"/>
      <c r="AO1630" s="39"/>
      <c r="AP1630" s="89">
        <f t="shared" si="129"/>
        <v>0</v>
      </c>
      <c r="AQ1630" s="13" t="str">
        <f t="shared" si="131"/>
        <v>WindrichtingNoordwest</v>
      </c>
    </row>
    <row r="1631" spans="1:43" x14ac:dyDescent="0.25">
      <c r="A1631" s="15" t="s">
        <v>6042</v>
      </c>
      <c r="B1631" s="15" t="s">
        <v>1628</v>
      </c>
      <c r="C1631" s="15">
        <v>4</v>
      </c>
      <c r="D1631" s="15" t="s">
        <v>6053</v>
      </c>
      <c r="E1631" s="94">
        <v>200012018</v>
      </c>
      <c r="F1631" s="15">
        <v>200032917</v>
      </c>
      <c r="G1631" s="15" t="s">
        <v>6044</v>
      </c>
      <c r="H1631" s="15" t="s">
        <v>6044</v>
      </c>
      <c r="I1631" s="15" t="s">
        <v>6044</v>
      </c>
      <c r="J1631" s="15"/>
      <c r="K1631" s="15"/>
      <c r="L1631" s="15"/>
      <c r="M1631" s="15" t="s">
        <v>6054</v>
      </c>
      <c r="N1631" s="15" t="s">
        <v>6054</v>
      </c>
      <c r="O1631" s="15" t="s">
        <v>6054</v>
      </c>
      <c r="P1631" s="15"/>
      <c r="Q1631" s="15"/>
      <c r="R1631" s="15"/>
      <c r="S1631" s="15"/>
      <c r="T1631" s="38"/>
      <c r="U1631" s="95"/>
      <c r="V1631" s="95"/>
      <c r="W1631" s="95"/>
      <c r="X1631" s="95"/>
      <c r="Y1631" s="95"/>
      <c r="Z1631" s="15"/>
      <c r="AA1631" s="15"/>
      <c r="AB1631" s="39">
        <f t="shared" si="127"/>
        <v>12</v>
      </c>
      <c r="AC1631" s="39">
        <f t="shared" si="128"/>
        <v>4</v>
      </c>
      <c r="AD1631" s="96" t="s">
        <v>6055</v>
      </c>
      <c r="AE1631" s="15" t="str">
        <f t="shared" si="130"/>
        <v/>
      </c>
      <c r="AF1631" s="39"/>
      <c r="AG1631" s="39" t="s">
        <v>1560</v>
      </c>
      <c r="AH1631" s="39" t="s">
        <v>1561</v>
      </c>
      <c r="AI1631" s="39" t="s">
        <v>1561</v>
      </c>
      <c r="AJ1631" s="39" t="s">
        <v>1561</v>
      </c>
      <c r="AK1631" s="39" t="s">
        <v>1561</v>
      </c>
      <c r="AL1631" s="15"/>
      <c r="AM1631" s="15"/>
      <c r="AN1631" s="15"/>
      <c r="AO1631" s="39"/>
      <c r="AP1631" s="89">
        <f t="shared" si="129"/>
        <v>0</v>
      </c>
      <c r="AQ1631" s="13" t="str">
        <f t="shared" si="131"/>
        <v>WindrichtingOost</v>
      </c>
    </row>
    <row r="1632" spans="1:43" x14ac:dyDescent="0.25">
      <c r="A1632" s="15" t="s">
        <v>6042</v>
      </c>
      <c r="B1632" s="15" t="s">
        <v>1628</v>
      </c>
      <c r="C1632" s="15">
        <v>5</v>
      </c>
      <c r="D1632" s="15" t="s">
        <v>6056</v>
      </c>
      <c r="E1632" s="94">
        <v>200012018</v>
      </c>
      <c r="F1632" s="15">
        <v>200032918</v>
      </c>
      <c r="G1632" s="15" t="s">
        <v>6044</v>
      </c>
      <c r="H1632" s="15" t="s">
        <v>6044</v>
      </c>
      <c r="I1632" s="15" t="s">
        <v>6044</v>
      </c>
      <c r="J1632" s="15"/>
      <c r="K1632" s="15"/>
      <c r="L1632" s="15"/>
      <c r="M1632" s="15" t="s">
        <v>6057</v>
      </c>
      <c r="N1632" s="15" t="s">
        <v>6057</v>
      </c>
      <c r="O1632" s="15" t="s">
        <v>6057</v>
      </c>
      <c r="P1632" s="15"/>
      <c r="Q1632" s="15"/>
      <c r="R1632" s="15"/>
      <c r="S1632" s="15"/>
      <c r="T1632" s="38"/>
      <c r="U1632" s="95"/>
      <c r="V1632" s="95"/>
      <c r="W1632" s="95"/>
      <c r="X1632" s="95"/>
      <c r="Y1632" s="95"/>
      <c r="Z1632" s="15"/>
      <c r="AA1632" s="15"/>
      <c r="AB1632" s="39">
        <f t="shared" si="127"/>
        <v>12</v>
      </c>
      <c r="AC1632" s="39">
        <f t="shared" si="128"/>
        <v>4</v>
      </c>
      <c r="AD1632" s="96" t="s">
        <v>6058</v>
      </c>
      <c r="AE1632" s="15" t="str">
        <f t="shared" si="130"/>
        <v/>
      </c>
      <c r="AF1632" s="39"/>
      <c r="AG1632" s="39" t="s">
        <v>1560</v>
      </c>
      <c r="AH1632" s="39" t="s">
        <v>1561</v>
      </c>
      <c r="AI1632" s="39" t="s">
        <v>1561</v>
      </c>
      <c r="AJ1632" s="39" t="s">
        <v>1561</v>
      </c>
      <c r="AK1632" s="39" t="s">
        <v>1561</v>
      </c>
      <c r="AL1632" s="15"/>
      <c r="AM1632" s="15"/>
      <c r="AN1632" s="15"/>
      <c r="AO1632" s="39"/>
      <c r="AP1632" s="89">
        <f t="shared" si="129"/>
        <v>0</v>
      </c>
      <c r="AQ1632" s="13" t="str">
        <f t="shared" si="131"/>
        <v>WindrichtingWest</v>
      </c>
    </row>
    <row r="1633" spans="1:43" x14ac:dyDescent="0.25">
      <c r="A1633" s="15" t="s">
        <v>6042</v>
      </c>
      <c r="B1633" s="15" t="s">
        <v>1628</v>
      </c>
      <c r="C1633" s="15">
        <v>6</v>
      </c>
      <c r="D1633" s="15" t="s">
        <v>6059</v>
      </c>
      <c r="E1633" s="94">
        <v>200012018</v>
      </c>
      <c r="F1633" s="15">
        <v>200032919</v>
      </c>
      <c r="G1633" s="15" t="s">
        <v>6044</v>
      </c>
      <c r="H1633" s="15" t="s">
        <v>6044</v>
      </c>
      <c r="I1633" s="15" t="s">
        <v>6044</v>
      </c>
      <c r="J1633" s="15"/>
      <c r="K1633" s="15"/>
      <c r="L1633" s="15"/>
      <c r="M1633" s="15" t="s">
        <v>6060</v>
      </c>
      <c r="N1633" s="15" t="s">
        <v>6060</v>
      </c>
      <c r="O1633" s="15" t="s">
        <v>6060</v>
      </c>
      <c r="P1633" s="15"/>
      <c r="Q1633" s="15"/>
      <c r="R1633" s="15"/>
      <c r="S1633" s="15"/>
      <c r="T1633" s="38"/>
      <c r="U1633" s="95"/>
      <c r="V1633" s="95"/>
      <c r="W1633" s="95"/>
      <c r="X1633" s="95"/>
      <c r="Y1633" s="95"/>
      <c r="Z1633" s="15"/>
      <c r="AA1633" s="15"/>
      <c r="AB1633" s="39">
        <f t="shared" si="127"/>
        <v>12</v>
      </c>
      <c r="AC1633" s="39">
        <f t="shared" si="128"/>
        <v>4</v>
      </c>
      <c r="AD1633" s="96" t="s">
        <v>6061</v>
      </c>
      <c r="AE1633" s="15" t="str">
        <f t="shared" si="130"/>
        <v/>
      </c>
      <c r="AF1633" s="39"/>
      <c r="AG1633" s="39" t="s">
        <v>1560</v>
      </c>
      <c r="AH1633" s="39" t="s">
        <v>1561</v>
      </c>
      <c r="AI1633" s="39" t="s">
        <v>1561</v>
      </c>
      <c r="AJ1633" s="39" t="s">
        <v>1561</v>
      </c>
      <c r="AK1633" s="39" t="s">
        <v>1561</v>
      </c>
      <c r="AL1633" s="15"/>
      <c r="AM1633" s="15"/>
      <c r="AN1633" s="15"/>
      <c r="AO1633" s="39"/>
      <c r="AP1633" s="89">
        <f t="shared" si="129"/>
        <v>0</v>
      </c>
      <c r="AQ1633" s="13" t="str">
        <f t="shared" si="131"/>
        <v>WindrichtingZuid</v>
      </c>
    </row>
    <row r="1634" spans="1:43" x14ac:dyDescent="0.25">
      <c r="A1634" s="15" t="s">
        <v>6042</v>
      </c>
      <c r="B1634" s="15" t="s">
        <v>1628</v>
      </c>
      <c r="C1634" s="15">
        <v>7</v>
      </c>
      <c r="D1634" s="15" t="s">
        <v>6062</v>
      </c>
      <c r="E1634" s="94">
        <v>200012018</v>
      </c>
      <c r="F1634" s="15">
        <v>200032920</v>
      </c>
      <c r="G1634" s="15" t="s">
        <v>6044</v>
      </c>
      <c r="H1634" s="15" t="s">
        <v>6044</v>
      </c>
      <c r="I1634" s="15" t="s">
        <v>6044</v>
      </c>
      <c r="J1634" s="15"/>
      <c r="K1634" s="15"/>
      <c r="L1634" s="15"/>
      <c r="M1634" s="15" t="s">
        <v>6063</v>
      </c>
      <c r="N1634" s="15" t="s">
        <v>6063</v>
      </c>
      <c r="O1634" s="15" t="s">
        <v>6063</v>
      </c>
      <c r="P1634" s="15"/>
      <c r="Q1634" s="15"/>
      <c r="R1634" s="15"/>
      <c r="S1634" s="15"/>
      <c r="T1634" s="38"/>
      <c r="U1634" s="95"/>
      <c r="V1634" s="95"/>
      <c r="W1634" s="95"/>
      <c r="X1634" s="95"/>
      <c r="Y1634" s="95"/>
      <c r="Z1634" s="15"/>
      <c r="AA1634" s="15"/>
      <c r="AB1634" s="39">
        <f t="shared" si="127"/>
        <v>12</v>
      </c>
      <c r="AC1634" s="39">
        <f t="shared" si="128"/>
        <v>8</v>
      </c>
      <c r="AD1634" s="96" t="s">
        <v>6064</v>
      </c>
      <c r="AE1634" s="15" t="str">
        <f t="shared" si="130"/>
        <v/>
      </c>
      <c r="AF1634" s="39"/>
      <c r="AG1634" s="39" t="s">
        <v>1560</v>
      </c>
      <c r="AH1634" s="39" t="s">
        <v>1561</v>
      </c>
      <c r="AI1634" s="39" t="s">
        <v>1561</v>
      </c>
      <c r="AJ1634" s="39" t="s">
        <v>1561</v>
      </c>
      <c r="AK1634" s="39" t="s">
        <v>1561</v>
      </c>
      <c r="AL1634" s="15"/>
      <c r="AM1634" s="15"/>
      <c r="AN1634" s="15"/>
      <c r="AO1634" s="39"/>
      <c r="AP1634" s="89">
        <f t="shared" si="129"/>
        <v>0</v>
      </c>
      <c r="AQ1634" s="13" t="str">
        <f t="shared" si="131"/>
        <v>WindrichtingZuidoost</v>
      </c>
    </row>
    <row r="1635" spans="1:43" x14ac:dyDescent="0.25">
      <c r="A1635" s="15" t="s">
        <v>6042</v>
      </c>
      <c r="B1635" s="15" t="s">
        <v>1628</v>
      </c>
      <c r="C1635" s="15">
        <v>8</v>
      </c>
      <c r="D1635" s="15" t="s">
        <v>6065</v>
      </c>
      <c r="E1635" s="94">
        <v>200012018</v>
      </c>
      <c r="F1635" s="15">
        <v>200032921</v>
      </c>
      <c r="G1635" s="15" t="s">
        <v>6044</v>
      </c>
      <c r="H1635" s="15" t="s">
        <v>6044</v>
      </c>
      <c r="I1635" s="15" t="s">
        <v>6044</v>
      </c>
      <c r="J1635" s="15"/>
      <c r="K1635" s="15"/>
      <c r="L1635" s="15"/>
      <c r="M1635" s="15" t="s">
        <v>6066</v>
      </c>
      <c r="N1635" s="15" t="s">
        <v>6066</v>
      </c>
      <c r="O1635" s="15" t="s">
        <v>6066</v>
      </c>
      <c r="P1635" s="15"/>
      <c r="Q1635" s="15"/>
      <c r="R1635" s="15"/>
      <c r="S1635" s="15"/>
      <c r="T1635" s="38"/>
      <c r="U1635" s="95"/>
      <c r="V1635" s="95"/>
      <c r="W1635" s="95"/>
      <c r="X1635" s="95"/>
      <c r="Y1635" s="95"/>
      <c r="Z1635" s="15"/>
      <c r="AA1635" s="15"/>
      <c r="AB1635" s="39">
        <f t="shared" si="127"/>
        <v>12</v>
      </c>
      <c r="AC1635" s="39">
        <f t="shared" si="128"/>
        <v>8</v>
      </c>
      <c r="AD1635" s="96" t="s">
        <v>6067</v>
      </c>
      <c r="AE1635" s="15" t="str">
        <f t="shared" si="130"/>
        <v/>
      </c>
      <c r="AF1635" s="39"/>
      <c r="AG1635" s="39" t="s">
        <v>1560</v>
      </c>
      <c r="AH1635" s="39" t="s">
        <v>1561</v>
      </c>
      <c r="AI1635" s="39" t="s">
        <v>1561</v>
      </c>
      <c r="AJ1635" s="39" t="s">
        <v>1561</v>
      </c>
      <c r="AK1635" s="39" t="s">
        <v>1561</v>
      </c>
      <c r="AL1635" s="15"/>
      <c r="AM1635" s="15"/>
      <c r="AN1635" s="15"/>
      <c r="AO1635" s="39"/>
      <c r="AP1635" s="89">
        <f t="shared" si="129"/>
        <v>0</v>
      </c>
      <c r="AQ1635" s="13" t="str">
        <f t="shared" si="131"/>
        <v>WindrichtingZuidwest</v>
      </c>
    </row>
    <row r="1636" spans="1:43" x14ac:dyDescent="0.25">
      <c r="A1636" s="15" t="s">
        <v>599</v>
      </c>
      <c r="B1636" s="15" t="s">
        <v>1628</v>
      </c>
      <c r="C1636" s="15">
        <v>1</v>
      </c>
      <c r="D1636" s="15" t="s">
        <v>4480</v>
      </c>
      <c r="E1636" s="94">
        <v>200000436</v>
      </c>
      <c r="F1636" s="15">
        <v>200000513</v>
      </c>
      <c r="G1636" s="15" t="s">
        <v>6068</v>
      </c>
      <c r="H1636" s="15" t="s">
        <v>6068</v>
      </c>
      <c r="I1636" s="15" t="s">
        <v>6068</v>
      </c>
      <c r="J1636" s="15"/>
      <c r="K1636" s="15"/>
      <c r="L1636" s="15"/>
      <c r="M1636" s="15" t="s">
        <v>6069</v>
      </c>
      <c r="N1636" s="15" t="s">
        <v>6069</v>
      </c>
      <c r="O1636" s="15" t="s">
        <v>6069</v>
      </c>
      <c r="P1636" s="15"/>
      <c r="Q1636" s="15"/>
      <c r="R1636" s="15"/>
      <c r="S1636" s="15" t="s">
        <v>1575</v>
      </c>
      <c r="T1636" s="38">
        <v>18</v>
      </c>
      <c r="U1636" s="95"/>
      <c r="V1636" s="95"/>
      <c r="W1636" s="95"/>
      <c r="X1636" s="95"/>
      <c r="Y1636" s="95"/>
      <c r="Z1636" s="15"/>
      <c r="AA1636" s="15"/>
      <c r="AB1636" s="39">
        <f t="shared" si="127"/>
        <v>17</v>
      </c>
      <c r="AC1636" s="39">
        <f t="shared" si="128"/>
        <v>11</v>
      </c>
      <c r="AD1636" s="96" t="s">
        <v>6070</v>
      </c>
      <c r="AE1636" s="15" t="str">
        <f t="shared" si="130"/>
        <v/>
      </c>
      <c r="AF1636" s="39"/>
      <c r="AG1636" s="39" t="s">
        <v>1560</v>
      </c>
      <c r="AH1636" s="39" t="s">
        <v>1561</v>
      </c>
      <c r="AI1636" s="39" t="s">
        <v>1561</v>
      </c>
      <c r="AJ1636" s="39" t="s">
        <v>1561</v>
      </c>
      <c r="AK1636" s="39" t="s">
        <v>1561</v>
      </c>
      <c r="AL1636" s="15"/>
      <c r="AM1636" s="15"/>
      <c r="AN1636" s="15"/>
      <c r="AO1636" s="39"/>
      <c r="AP1636" s="89">
        <f t="shared" si="129"/>
        <v>0</v>
      </c>
      <c r="AQ1636" s="13" t="str">
        <f t="shared" si="131"/>
        <v>Zieke/dode dierenAangespoeld</v>
      </c>
    </row>
    <row r="1637" spans="1:43" x14ac:dyDescent="0.25">
      <c r="A1637" s="15" t="s">
        <v>599</v>
      </c>
      <c r="B1637" s="15" t="s">
        <v>1628</v>
      </c>
      <c r="C1637" s="15">
        <v>2</v>
      </c>
      <c r="D1637" s="15" t="s">
        <v>6071</v>
      </c>
      <c r="E1637" s="94">
        <v>200000436</v>
      </c>
      <c r="F1637" s="15">
        <v>200036002</v>
      </c>
      <c r="G1637" s="15" t="s">
        <v>6068</v>
      </c>
      <c r="H1637" s="15" t="s">
        <v>6068</v>
      </c>
      <c r="I1637" s="15" t="s">
        <v>6068</v>
      </c>
      <c r="J1637" s="15"/>
      <c r="K1637" s="15"/>
      <c r="L1637" s="15"/>
      <c r="M1637" s="15" t="s">
        <v>6072</v>
      </c>
      <c r="N1637" s="15" t="s">
        <v>6072</v>
      </c>
      <c r="O1637" s="15" t="s">
        <v>6072</v>
      </c>
      <c r="P1637" s="15"/>
      <c r="Q1637" s="15"/>
      <c r="R1637" s="15"/>
      <c r="S1637" s="15" t="s">
        <v>1575</v>
      </c>
      <c r="T1637" s="38">
        <v>18</v>
      </c>
      <c r="U1637" s="95"/>
      <c r="V1637" s="95"/>
      <c r="W1637" s="95"/>
      <c r="X1637" s="95"/>
      <c r="Y1637" s="95"/>
      <c r="Z1637" s="15"/>
      <c r="AA1637" s="15"/>
      <c r="AB1637" s="39">
        <f t="shared" si="127"/>
        <v>17</v>
      </c>
      <c r="AC1637" s="39">
        <f t="shared" si="128"/>
        <v>4</v>
      </c>
      <c r="AD1637" s="96" t="s">
        <v>6073</v>
      </c>
      <c r="AE1637" s="15" t="str">
        <f t="shared" si="130"/>
        <v/>
      </c>
      <c r="AF1637" s="39"/>
      <c r="AG1637" s="39" t="s">
        <v>1560</v>
      </c>
      <c r="AH1637" s="39" t="s">
        <v>1561</v>
      </c>
      <c r="AI1637" s="39" t="s">
        <v>1561</v>
      </c>
      <c r="AJ1637" s="39" t="s">
        <v>1561</v>
      </c>
      <c r="AK1637" s="39" t="s">
        <v>1561</v>
      </c>
      <c r="AL1637" s="15"/>
      <c r="AM1637" s="15"/>
      <c r="AN1637" s="15"/>
      <c r="AO1637" s="39"/>
      <c r="AP1637" s="89">
        <f t="shared" si="129"/>
        <v>0</v>
      </c>
      <c r="AQ1637" s="13" t="str">
        <f t="shared" si="131"/>
        <v>Zieke/dode dierenBerm</v>
      </c>
    </row>
    <row r="1638" spans="1:43" x14ac:dyDescent="0.25">
      <c r="A1638" s="15" t="s">
        <v>599</v>
      </c>
      <c r="B1638" s="15" t="s">
        <v>1628</v>
      </c>
      <c r="C1638" s="15">
        <v>3</v>
      </c>
      <c r="D1638" s="15" t="s">
        <v>4483</v>
      </c>
      <c r="E1638" s="94">
        <v>200000436</v>
      </c>
      <c r="F1638" s="15">
        <v>200000514</v>
      </c>
      <c r="G1638" s="15" t="s">
        <v>6068</v>
      </c>
      <c r="H1638" s="15" t="s">
        <v>6068</v>
      </c>
      <c r="I1638" s="15" t="s">
        <v>6068</v>
      </c>
      <c r="J1638" s="15"/>
      <c r="K1638" s="15"/>
      <c r="L1638" s="15"/>
      <c r="M1638" s="15" t="s">
        <v>6074</v>
      </c>
      <c r="N1638" s="15" t="s">
        <v>6074</v>
      </c>
      <c r="O1638" s="15" t="s">
        <v>6074</v>
      </c>
      <c r="P1638" s="15"/>
      <c r="Q1638" s="15"/>
      <c r="R1638" s="15"/>
      <c r="S1638" s="15" t="s">
        <v>1575</v>
      </c>
      <c r="T1638" s="38">
        <v>18</v>
      </c>
      <c r="U1638" s="95"/>
      <c r="V1638" s="95"/>
      <c r="W1638" s="95"/>
      <c r="X1638" s="95"/>
      <c r="Y1638" s="95"/>
      <c r="Z1638" s="15"/>
      <c r="AA1638" s="15"/>
      <c r="AB1638" s="39">
        <f t="shared" si="127"/>
        <v>17</v>
      </c>
      <c r="AC1638" s="39">
        <f t="shared" si="128"/>
        <v>12</v>
      </c>
      <c r="AD1638" s="96" t="s">
        <v>6075</v>
      </c>
      <c r="AE1638" s="15" t="str">
        <f t="shared" si="130"/>
        <v/>
      </c>
      <c r="AF1638" s="39"/>
      <c r="AG1638" s="39" t="s">
        <v>1560</v>
      </c>
      <c r="AH1638" s="39" t="s">
        <v>1561</v>
      </c>
      <c r="AI1638" s="39" t="s">
        <v>1561</v>
      </c>
      <c r="AJ1638" s="39" t="s">
        <v>1561</v>
      </c>
      <c r="AK1638" s="39" t="s">
        <v>1561</v>
      </c>
      <c r="AL1638" s="15"/>
      <c r="AM1638" s="15"/>
      <c r="AN1638" s="15"/>
      <c r="AO1638" s="39"/>
      <c r="AP1638" s="89">
        <f t="shared" si="129"/>
        <v>0</v>
      </c>
      <c r="AQ1638" s="13" t="str">
        <f t="shared" si="131"/>
        <v>Zieke/dode dierenIn het water</v>
      </c>
    </row>
    <row r="1639" spans="1:43" x14ac:dyDescent="0.25">
      <c r="A1639" s="15" t="s">
        <v>599</v>
      </c>
      <c r="B1639" s="15" t="s">
        <v>1628</v>
      </c>
      <c r="C1639" s="15">
        <v>4</v>
      </c>
      <c r="D1639" s="15" t="s">
        <v>6076</v>
      </c>
      <c r="E1639" s="94">
        <v>200000436</v>
      </c>
      <c r="F1639" s="15">
        <v>200036003</v>
      </c>
      <c r="G1639" s="15" t="s">
        <v>6068</v>
      </c>
      <c r="H1639" s="15" t="s">
        <v>6068</v>
      </c>
      <c r="I1639" s="15" t="s">
        <v>6068</v>
      </c>
      <c r="J1639" s="15"/>
      <c r="K1639" s="15"/>
      <c r="L1639" s="15"/>
      <c r="M1639" s="15" t="s">
        <v>6077</v>
      </c>
      <c r="N1639" s="15" t="s">
        <v>6077</v>
      </c>
      <c r="O1639" s="15" t="s">
        <v>6077</v>
      </c>
      <c r="P1639" s="15"/>
      <c r="Q1639" s="15"/>
      <c r="R1639" s="15"/>
      <c r="S1639" s="15" t="s">
        <v>1575</v>
      </c>
      <c r="T1639" s="38">
        <v>18</v>
      </c>
      <c r="U1639" s="95"/>
      <c r="V1639" s="95"/>
      <c r="W1639" s="95"/>
      <c r="X1639" s="95"/>
      <c r="Y1639" s="95"/>
      <c r="Z1639" s="15"/>
      <c r="AA1639" s="15"/>
      <c r="AB1639" s="39">
        <f t="shared" si="127"/>
        <v>17</v>
      </c>
      <c r="AC1639" s="39">
        <f t="shared" si="128"/>
        <v>19</v>
      </c>
      <c r="AD1639" s="96" t="s">
        <v>6078</v>
      </c>
      <c r="AE1639" s="15" t="str">
        <f t="shared" si="130"/>
        <v/>
      </c>
      <c r="AF1639" s="39"/>
      <c r="AG1639" s="39" t="s">
        <v>1560</v>
      </c>
      <c r="AH1639" s="39" t="s">
        <v>1561</v>
      </c>
      <c r="AI1639" s="39" t="s">
        <v>1561</v>
      </c>
      <c r="AJ1639" s="39" t="s">
        <v>1561</v>
      </c>
      <c r="AK1639" s="39" t="s">
        <v>1561</v>
      </c>
      <c r="AL1639" s="15"/>
      <c r="AM1639" s="15"/>
      <c r="AN1639" s="15"/>
      <c r="AO1639" s="39"/>
      <c r="AP1639" s="89">
        <f t="shared" si="129"/>
        <v>0</v>
      </c>
      <c r="AQ1639" s="13" t="str">
        <f t="shared" si="131"/>
        <v>Zieke/dode dierenParticulier terrein</v>
      </c>
    </row>
    <row r="1640" spans="1:43" x14ac:dyDescent="0.25">
      <c r="A1640" s="15" t="s">
        <v>599</v>
      </c>
      <c r="B1640" s="15" t="s">
        <v>1628</v>
      </c>
      <c r="C1640" s="15">
        <v>5</v>
      </c>
      <c r="D1640" s="15" t="s">
        <v>6079</v>
      </c>
      <c r="E1640" s="94">
        <v>200000436</v>
      </c>
      <c r="F1640" s="15">
        <v>200036004</v>
      </c>
      <c r="G1640" s="15" t="s">
        <v>6068</v>
      </c>
      <c r="H1640" s="15" t="s">
        <v>6068</v>
      </c>
      <c r="I1640" s="15" t="s">
        <v>6068</v>
      </c>
      <c r="J1640" s="15"/>
      <c r="K1640" s="15"/>
      <c r="L1640" s="15"/>
      <c r="M1640" s="15" t="s">
        <v>6080</v>
      </c>
      <c r="N1640" s="15" t="s">
        <v>6080</v>
      </c>
      <c r="O1640" s="15" t="s">
        <v>6080</v>
      </c>
      <c r="P1640" s="15"/>
      <c r="Q1640" s="15"/>
      <c r="R1640" s="15"/>
      <c r="S1640" s="15" t="s">
        <v>1575</v>
      </c>
      <c r="T1640" s="38">
        <v>18</v>
      </c>
      <c r="U1640" s="95"/>
      <c r="V1640" s="95"/>
      <c r="W1640" s="95"/>
      <c r="X1640" s="95"/>
      <c r="Y1640" s="95"/>
      <c r="Z1640" s="15"/>
      <c r="AA1640" s="15"/>
      <c r="AB1640" s="39">
        <f t="shared" si="127"/>
        <v>17</v>
      </c>
      <c r="AC1640" s="39">
        <f t="shared" si="128"/>
        <v>7</v>
      </c>
      <c r="AD1640" s="96" t="s">
        <v>6081</v>
      </c>
      <c r="AE1640" s="15" t="str">
        <f t="shared" si="130"/>
        <v/>
      </c>
      <c r="AF1640" s="39"/>
      <c r="AG1640" s="39" t="s">
        <v>1560</v>
      </c>
      <c r="AH1640" s="39" t="s">
        <v>1561</v>
      </c>
      <c r="AI1640" s="39" t="s">
        <v>1561</v>
      </c>
      <c r="AJ1640" s="39" t="s">
        <v>1561</v>
      </c>
      <c r="AK1640" s="39" t="s">
        <v>1561</v>
      </c>
      <c r="AL1640" s="15"/>
      <c r="AM1640" s="15"/>
      <c r="AN1640" s="15"/>
      <c r="AO1640" s="39"/>
      <c r="AP1640" s="89">
        <f t="shared" si="129"/>
        <v>0</v>
      </c>
      <c r="AQ1640" s="13" t="str">
        <f t="shared" si="131"/>
        <v>Zieke/dode dierenRijbaan</v>
      </c>
    </row>
    <row r="1641" spans="1:43" x14ac:dyDescent="0.25">
      <c r="A1641" s="15" t="s">
        <v>599</v>
      </c>
      <c r="B1641" s="15" t="s">
        <v>1628</v>
      </c>
      <c r="C1641" s="15">
        <v>6</v>
      </c>
      <c r="D1641" s="15" t="s">
        <v>6082</v>
      </c>
      <c r="E1641" s="94">
        <v>200000436</v>
      </c>
      <c r="F1641" s="15">
        <v>200036005</v>
      </c>
      <c r="G1641" s="15" t="s">
        <v>6068</v>
      </c>
      <c r="H1641" s="15" t="s">
        <v>6068</v>
      </c>
      <c r="I1641" s="15" t="s">
        <v>6068</v>
      </c>
      <c r="J1641" s="15"/>
      <c r="K1641" s="15"/>
      <c r="L1641" s="15"/>
      <c r="M1641" s="15" t="s">
        <v>6083</v>
      </c>
      <c r="N1641" s="15" t="s">
        <v>6083</v>
      </c>
      <c r="O1641" s="15" t="s">
        <v>6083</v>
      </c>
      <c r="P1641" s="15"/>
      <c r="Q1641" s="15"/>
      <c r="R1641" s="15"/>
      <c r="S1641" s="15" t="s">
        <v>1575</v>
      </c>
      <c r="T1641" s="38">
        <v>18</v>
      </c>
      <c r="U1641" s="95"/>
      <c r="V1641" s="95"/>
      <c r="W1641" s="95"/>
      <c r="X1641" s="95"/>
      <c r="Y1641" s="95"/>
      <c r="Z1641" s="15"/>
      <c r="AA1641" s="15"/>
      <c r="AB1641" s="39">
        <f t="shared" si="127"/>
        <v>17</v>
      </c>
      <c r="AC1641" s="39">
        <f t="shared" si="128"/>
        <v>7</v>
      </c>
      <c r="AD1641" s="96" t="s">
        <v>6084</v>
      </c>
      <c r="AE1641" s="15" t="str">
        <f t="shared" si="130"/>
        <v/>
      </c>
      <c r="AF1641" s="39"/>
      <c r="AG1641" s="39" t="s">
        <v>1560</v>
      </c>
      <c r="AH1641" s="39" t="s">
        <v>1561</v>
      </c>
      <c r="AI1641" s="39" t="s">
        <v>1561</v>
      </c>
      <c r="AJ1641" s="39" t="s">
        <v>1561</v>
      </c>
      <c r="AK1641" s="39" t="s">
        <v>1561</v>
      </c>
      <c r="AL1641" s="15"/>
      <c r="AM1641" s="15"/>
      <c r="AN1641" s="15"/>
      <c r="AO1641" s="39"/>
      <c r="AP1641" s="89">
        <f t="shared" si="129"/>
        <v>0</v>
      </c>
      <c r="AQ1641" s="13" t="str">
        <f t="shared" si="131"/>
        <v>Zieke/dode dierenWeiland</v>
      </c>
    </row>
    <row r="1642" spans="1:43" x14ac:dyDescent="0.25">
      <c r="A1642" s="15" t="s">
        <v>6085</v>
      </c>
      <c r="B1642" s="15" t="s">
        <v>1695</v>
      </c>
      <c r="C1642" s="15">
        <v>1</v>
      </c>
      <c r="D1642" s="15" t="s">
        <v>1613</v>
      </c>
      <c r="E1642" s="94">
        <v>200012191</v>
      </c>
      <c r="F1642" s="15">
        <v>200036006</v>
      </c>
      <c r="G1642" s="15" t="s">
        <v>6086</v>
      </c>
      <c r="H1642" s="15" t="s">
        <v>6086</v>
      </c>
      <c r="I1642" s="15" t="s">
        <v>6086</v>
      </c>
      <c r="J1642" s="15"/>
      <c r="K1642" s="15"/>
      <c r="L1642" s="15"/>
      <c r="M1642" s="15" t="s">
        <v>6087</v>
      </c>
      <c r="N1642" s="15" t="s">
        <v>6087</v>
      </c>
      <c r="O1642" s="15" t="s">
        <v>6087</v>
      </c>
      <c r="P1642" s="15"/>
      <c r="Q1642" s="15"/>
      <c r="R1642" s="15"/>
      <c r="S1642" s="15"/>
      <c r="T1642" s="38"/>
      <c r="U1642" s="95"/>
      <c r="V1642" s="95"/>
      <c r="W1642" s="95"/>
      <c r="X1642" s="95"/>
      <c r="Y1642" s="95"/>
      <c r="Z1642" s="15"/>
      <c r="AA1642" s="15"/>
      <c r="AB1642" s="39">
        <f t="shared" si="127"/>
        <v>17</v>
      </c>
      <c r="AC1642" s="39">
        <f t="shared" si="128"/>
        <v>2</v>
      </c>
      <c r="AD1642" s="96" t="s">
        <v>6088</v>
      </c>
      <c r="AE1642" s="15" t="str">
        <f t="shared" si="130"/>
        <v/>
      </c>
      <c r="AF1642" s="39"/>
      <c r="AG1642" s="39" t="s">
        <v>1560</v>
      </c>
      <c r="AH1642" s="39" t="s">
        <v>1561</v>
      </c>
      <c r="AI1642" s="39" t="s">
        <v>1561</v>
      </c>
      <c r="AJ1642" s="39" t="s">
        <v>1561</v>
      </c>
      <c r="AK1642" s="39" t="s">
        <v>1561</v>
      </c>
      <c r="AL1642" s="15"/>
      <c r="AM1642" s="15"/>
      <c r="AN1642" s="15"/>
      <c r="AO1642" s="39"/>
      <c r="AP1642" s="89">
        <f t="shared" si="129"/>
        <v>0</v>
      </c>
      <c r="AQ1642" s="13" t="str">
        <f t="shared" si="131"/>
        <v>Zonnepanelen AanwJa</v>
      </c>
    </row>
    <row r="1643" spans="1:43" x14ac:dyDescent="0.25">
      <c r="A1643" s="15" t="s">
        <v>6085</v>
      </c>
      <c r="B1643" s="15" t="s">
        <v>1695</v>
      </c>
      <c r="C1643" s="15">
        <v>2</v>
      </c>
      <c r="D1643" s="15" t="s">
        <v>1561</v>
      </c>
      <c r="E1643" s="94">
        <v>200012191</v>
      </c>
      <c r="F1643" s="15">
        <v>200041342</v>
      </c>
      <c r="G1643" s="15" t="s">
        <v>6086</v>
      </c>
      <c r="H1643" s="15" t="s">
        <v>6086</v>
      </c>
      <c r="I1643" s="15" t="s">
        <v>6086</v>
      </c>
      <c r="J1643" s="15"/>
      <c r="K1643" s="15"/>
      <c r="L1643" s="15"/>
      <c r="M1643" s="15" t="s">
        <v>6089</v>
      </c>
      <c r="N1643" s="15" t="s">
        <v>6089</v>
      </c>
      <c r="O1643" s="15" t="s">
        <v>6089</v>
      </c>
      <c r="P1643" s="15"/>
      <c r="Q1643" s="15"/>
      <c r="R1643" s="15"/>
      <c r="S1643" s="15"/>
      <c r="T1643" s="38"/>
      <c r="U1643" s="95"/>
      <c r="V1643" s="95"/>
      <c r="W1643" s="95"/>
      <c r="X1643" s="95"/>
      <c r="Y1643" s="95"/>
      <c r="Z1643" s="15"/>
      <c r="AA1643" s="15"/>
      <c r="AB1643" s="39">
        <f t="shared" si="127"/>
        <v>17</v>
      </c>
      <c r="AC1643" s="39">
        <f t="shared" si="128"/>
        <v>3</v>
      </c>
      <c r="AD1643" s="96" t="s">
        <v>6090</v>
      </c>
      <c r="AE1643" s="15" t="str">
        <f t="shared" si="130"/>
        <v/>
      </c>
      <c r="AF1643" s="39"/>
      <c r="AG1643" s="39" t="s">
        <v>1560</v>
      </c>
      <c r="AH1643" s="39" t="s">
        <v>1561</v>
      </c>
      <c r="AI1643" s="39" t="s">
        <v>1561</v>
      </c>
      <c r="AJ1643" s="39" t="s">
        <v>1561</v>
      </c>
      <c r="AK1643" s="39" t="s">
        <v>1561</v>
      </c>
      <c r="AL1643" s="15"/>
      <c r="AM1643" s="15"/>
      <c r="AN1643" s="15"/>
      <c r="AO1643" s="39"/>
      <c r="AP1643" s="89">
        <f t="shared" si="129"/>
        <v>0</v>
      </c>
      <c r="AQ1643" s="13" t="str">
        <f t="shared" si="131"/>
        <v>Zonnepanelen AanwNee</v>
      </c>
    </row>
  </sheetData>
  <autoFilter ref="A1:AQ1643"/>
  <sortState ref="A2:AQ1643">
    <sortCondition ref="A2:A1643"/>
    <sortCondition ref="C2:C1643"/>
    <sortCondition ref="D2:D1643"/>
  </sortState>
  <conditionalFormatting sqref="AB2:AC2 AC17:AC21 AC214:AC351 AC23:AC145 AC764:AC810 AC353:AC362 AC364:AC365 AC1513:AC1584 AC612:AC762 AC367:AC369 AC420 AC522:AC549 AC371:AC378 AC422:AC439 AC405:AC418 AC1321:AC1328 AC1220:AC1319 AC840:AC1036 AC441:AC460 AC1330:AC1510 AC147:AC211 AC812:AC834 AC462:AC520 AC551:AC610 AC3:AC15 AC1038:AC1218 AC396:AC403 AC381:AC392 AB393:AC395 AB3:AB392">
    <cfRule type="cellIs" dxfId="79" priority="90" operator="greaterThan">
      <formula>20</formula>
    </cfRule>
  </conditionalFormatting>
  <conditionalFormatting sqref="AC2">
    <cfRule type="cellIs" dxfId="78" priority="88" operator="greaterThan">
      <formula>20</formula>
    </cfRule>
  </conditionalFormatting>
  <conditionalFormatting sqref="AC1320">
    <cfRule type="cellIs" dxfId="77" priority="85" operator="greaterThan">
      <formula>20</formula>
    </cfRule>
  </conditionalFormatting>
  <conditionalFormatting sqref="AC16">
    <cfRule type="cellIs" dxfId="76" priority="83" operator="greaterThan">
      <formula>20</formula>
    </cfRule>
  </conditionalFormatting>
  <conditionalFormatting sqref="AC22">
    <cfRule type="cellIs" dxfId="75" priority="82" operator="greaterThan">
      <formula>20</formula>
    </cfRule>
  </conditionalFormatting>
  <conditionalFormatting sqref="AC213">
    <cfRule type="cellIs" dxfId="74" priority="80" operator="greaterThan">
      <formula>20</formula>
    </cfRule>
  </conditionalFormatting>
  <conditionalFormatting sqref="AC212">
    <cfRule type="cellIs" dxfId="73" priority="79" operator="greaterThan">
      <formula>20</formula>
    </cfRule>
  </conditionalFormatting>
  <conditionalFormatting sqref="AC763">
    <cfRule type="cellIs" dxfId="72" priority="77" operator="greaterThan">
      <formula>20</formula>
    </cfRule>
  </conditionalFormatting>
  <conditionalFormatting sqref="I2:I18 G2:G18 G20:G23 I20:I23 G25:G145 I25:I145 I247:I351 I213:I245 G247:G351 I1151:I1218 G353:G362 I353:I362 I364:I365 G364:G365 I1513:I1584 G1513:G1584 G612:G810 I612:I810 I367:I369 I412:I418 G367:G369 G420 I420 I522:I547 G522:G547 G371:G378 I371:I378 I422:I439 G422:G439 G405:G418 I405:I410 G1220:G1328 I1220:I1328 G251:I257 I840:I1036 G840:G1036 G441:G460 I441:I460 I1330:I1510 G1330:G1510 I147:I211 G147:G245 G646:I656 G1411:I1412 I812:I834 G812:G834 I462:I520 G462:G520 G506:I511 G549 I549 I551:I610 G551:G610 G1038:G1218 I1038:I1149 I381:I403 G381:G403">
    <cfRule type="expression" dxfId="71" priority="75">
      <formula>LEN(G2)&gt;6</formula>
    </cfRule>
  </conditionalFormatting>
  <conditionalFormatting sqref="G1129">
    <cfRule type="expression" dxfId="70" priority="73">
      <formula>LEN(G1129)&gt;6</formula>
    </cfRule>
  </conditionalFormatting>
  <conditionalFormatting sqref="I411">
    <cfRule type="expression" dxfId="69" priority="72">
      <formula>LEN(I411)&gt;6</formula>
    </cfRule>
  </conditionalFormatting>
  <conditionalFormatting sqref="I19 G19">
    <cfRule type="expression" dxfId="68" priority="71">
      <formula>LEN(G19)&gt;6</formula>
    </cfRule>
  </conditionalFormatting>
  <conditionalFormatting sqref="G24 I24">
    <cfRule type="expression" dxfId="67" priority="70">
      <formula>LEN(G24)&gt;6</formula>
    </cfRule>
  </conditionalFormatting>
  <conditionalFormatting sqref="H212:I212">
    <cfRule type="expression" dxfId="66" priority="68">
      <formula>LEN(H212)&gt;6</formula>
    </cfRule>
  </conditionalFormatting>
  <conditionalFormatting sqref="I246 G246">
    <cfRule type="expression" dxfId="65" priority="67">
      <formula>LEN(G246)&gt;6</formula>
    </cfRule>
  </conditionalFormatting>
  <conditionalFormatting sqref="I1150">
    <cfRule type="expression" dxfId="64" priority="66">
      <formula>LEN(I1150)&gt;6</formula>
    </cfRule>
  </conditionalFormatting>
  <conditionalFormatting sqref="AC352">
    <cfRule type="cellIs" dxfId="63" priority="65" operator="greaterThan">
      <formula>20</formula>
    </cfRule>
  </conditionalFormatting>
  <conditionalFormatting sqref="I352 G352">
    <cfRule type="expression" dxfId="62" priority="64">
      <formula>LEN(G352)&gt;6</formula>
    </cfRule>
  </conditionalFormatting>
  <conditionalFormatting sqref="AC363">
    <cfRule type="cellIs" dxfId="61" priority="63" operator="greaterThan">
      <formula>20</formula>
    </cfRule>
  </conditionalFormatting>
  <conditionalFormatting sqref="G363 I363">
    <cfRule type="expression" dxfId="60" priority="62">
      <formula>LEN(G363)&gt;6</formula>
    </cfRule>
  </conditionalFormatting>
  <conditionalFormatting sqref="AC1219">
    <cfRule type="cellIs" dxfId="59" priority="61" operator="greaterThan">
      <formula>20</formula>
    </cfRule>
  </conditionalFormatting>
  <conditionalFormatting sqref="G1219 I1219">
    <cfRule type="expression" dxfId="58" priority="60">
      <formula>LEN(G1219)&gt;6</formula>
    </cfRule>
  </conditionalFormatting>
  <conditionalFormatting sqref="AC1511:AC1512">
    <cfRule type="cellIs" dxfId="57" priority="59" operator="greaterThan">
      <formula>20</formula>
    </cfRule>
  </conditionalFormatting>
  <conditionalFormatting sqref="G1511:G1512 I1511:I1512">
    <cfRule type="expression" dxfId="56" priority="58">
      <formula>LEN(G1511)&gt;6</formula>
    </cfRule>
  </conditionalFormatting>
  <conditionalFormatting sqref="AC611">
    <cfRule type="cellIs" dxfId="55" priority="57" operator="greaterThan">
      <formula>20</formula>
    </cfRule>
  </conditionalFormatting>
  <conditionalFormatting sqref="I611 G611">
    <cfRule type="expression" dxfId="54" priority="56">
      <formula>LEN(G611)&gt;6</formula>
    </cfRule>
  </conditionalFormatting>
  <conditionalFormatting sqref="AC366">
    <cfRule type="cellIs" dxfId="53" priority="55" operator="greaterThan">
      <formula>20</formula>
    </cfRule>
  </conditionalFormatting>
  <conditionalFormatting sqref="G366 I366">
    <cfRule type="expression" dxfId="52" priority="54">
      <formula>LEN(G366)&gt;6</formula>
    </cfRule>
  </conditionalFormatting>
  <conditionalFormatting sqref="AC1585:AC1586">
    <cfRule type="cellIs" dxfId="51" priority="53" operator="greaterThan">
      <formula>20</formula>
    </cfRule>
  </conditionalFormatting>
  <conditionalFormatting sqref="G1585:I1586">
    <cfRule type="expression" dxfId="50" priority="52">
      <formula>LEN(G1585)&gt;6</formula>
    </cfRule>
  </conditionalFormatting>
  <conditionalFormatting sqref="AC419">
    <cfRule type="cellIs" dxfId="49" priority="51" operator="greaterThan">
      <formula>20</formula>
    </cfRule>
  </conditionalFormatting>
  <conditionalFormatting sqref="G419 I419">
    <cfRule type="expression" dxfId="48" priority="50">
      <formula>LEN(G419)&gt;6</formula>
    </cfRule>
  </conditionalFormatting>
  <conditionalFormatting sqref="AC521">
    <cfRule type="cellIs" dxfId="47" priority="49" operator="greaterThan">
      <formula>20</formula>
    </cfRule>
  </conditionalFormatting>
  <conditionalFormatting sqref="I521 G521">
    <cfRule type="expression" dxfId="46" priority="48">
      <formula>LEN(G521)&gt;6</formula>
    </cfRule>
  </conditionalFormatting>
  <conditionalFormatting sqref="AC370">
    <cfRule type="cellIs" dxfId="45" priority="47" operator="greaterThan">
      <formula>20</formula>
    </cfRule>
  </conditionalFormatting>
  <conditionalFormatting sqref="G370 I370">
    <cfRule type="expression" dxfId="44" priority="46">
      <formula>LEN(G370)&gt;6</formula>
    </cfRule>
  </conditionalFormatting>
  <conditionalFormatting sqref="AC380">
    <cfRule type="cellIs" dxfId="43" priority="45" operator="greaterThan">
      <formula>20</formula>
    </cfRule>
  </conditionalFormatting>
  <conditionalFormatting sqref="G380 I380">
    <cfRule type="expression" dxfId="42" priority="44">
      <formula>LEN(G380)&gt;6</formula>
    </cfRule>
  </conditionalFormatting>
  <conditionalFormatting sqref="AC421">
    <cfRule type="cellIs" dxfId="41" priority="43" operator="greaterThan">
      <formula>20</formula>
    </cfRule>
  </conditionalFormatting>
  <conditionalFormatting sqref="I421 G421">
    <cfRule type="expression" dxfId="40" priority="42">
      <formula>LEN(G421)&gt;6</formula>
    </cfRule>
  </conditionalFormatting>
  <conditionalFormatting sqref="AC404">
    <cfRule type="cellIs" dxfId="39" priority="41" operator="greaterThan">
      <formula>20</formula>
    </cfRule>
  </conditionalFormatting>
  <conditionalFormatting sqref="I404 G404">
    <cfRule type="expression" dxfId="38" priority="40">
      <formula>LEN(G404)&gt;6</formula>
    </cfRule>
  </conditionalFormatting>
  <conditionalFormatting sqref="AC1587:AC1628">
    <cfRule type="cellIs" dxfId="37" priority="39" operator="greaterThan">
      <formula>20</formula>
    </cfRule>
  </conditionalFormatting>
  <conditionalFormatting sqref="G1587:G1628 I1587:I1628">
    <cfRule type="expression" dxfId="36" priority="38">
      <formula>LEN(G1587)&gt;6</formula>
    </cfRule>
  </conditionalFormatting>
  <conditionalFormatting sqref="AC1629:AC1630">
    <cfRule type="cellIs" dxfId="35" priority="37" operator="greaterThan">
      <formula>20</formula>
    </cfRule>
  </conditionalFormatting>
  <conditionalFormatting sqref="G1629:I1630">
    <cfRule type="expression" dxfId="34" priority="36">
      <formula>LEN(G1629)&gt;6</formula>
    </cfRule>
  </conditionalFormatting>
  <conditionalFormatting sqref="AC379">
    <cfRule type="cellIs" dxfId="33" priority="35" operator="greaterThan">
      <formula>20</formula>
    </cfRule>
  </conditionalFormatting>
  <conditionalFormatting sqref="G379 I379">
    <cfRule type="expression" dxfId="32" priority="34">
      <formula>LEN(G379)&gt;6</formula>
    </cfRule>
  </conditionalFormatting>
  <conditionalFormatting sqref="AC838:AC839">
    <cfRule type="cellIs" dxfId="31" priority="33" operator="greaterThan">
      <formula>20</formula>
    </cfRule>
  </conditionalFormatting>
  <conditionalFormatting sqref="G838:I839">
    <cfRule type="expression" dxfId="30" priority="32">
      <formula>LEN(G838)&gt;6</formula>
    </cfRule>
  </conditionalFormatting>
  <conditionalFormatting sqref="M838:O838">
    <cfRule type="expression" dxfId="29" priority="31">
      <formula>LEN(M838)&gt;6</formula>
    </cfRule>
  </conditionalFormatting>
  <conditionalFormatting sqref="M839:O839">
    <cfRule type="expression" dxfId="28" priority="30">
      <formula>LEN(M839)&gt;6</formula>
    </cfRule>
  </conditionalFormatting>
  <conditionalFormatting sqref="AC835:AC836">
    <cfRule type="cellIs" dxfId="27" priority="29" operator="greaterThan">
      <formula>20</formula>
    </cfRule>
  </conditionalFormatting>
  <conditionalFormatting sqref="G835:I837">
    <cfRule type="expression" dxfId="26" priority="28">
      <formula>LEN(G835)&gt;6</formula>
    </cfRule>
  </conditionalFormatting>
  <conditionalFormatting sqref="M835">
    <cfRule type="expression" dxfId="25" priority="27">
      <formula>LEN(M835)&gt;6</formula>
    </cfRule>
  </conditionalFormatting>
  <conditionalFormatting sqref="M836">
    <cfRule type="expression" dxfId="24" priority="26">
      <formula>LEN(M836)&gt;6</formula>
    </cfRule>
  </conditionalFormatting>
  <conditionalFormatting sqref="AC837">
    <cfRule type="cellIs" dxfId="23" priority="25" operator="greaterThan">
      <formula>20</formula>
    </cfRule>
  </conditionalFormatting>
  <conditionalFormatting sqref="G837:I837">
    <cfRule type="expression" dxfId="22" priority="24">
      <formula>LEN(G837)&gt;6</formula>
    </cfRule>
  </conditionalFormatting>
  <conditionalFormatting sqref="M837">
    <cfRule type="expression" dxfId="21" priority="23">
      <formula>LEN(M837)&gt;6</formula>
    </cfRule>
  </conditionalFormatting>
  <conditionalFormatting sqref="N835:O835">
    <cfRule type="expression" dxfId="20" priority="22">
      <formula>LEN(N835)&gt;6</formula>
    </cfRule>
  </conditionalFormatting>
  <conditionalFormatting sqref="N836:O836">
    <cfRule type="expression" dxfId="19" priority="21">
      <formula>LEN(N836)&gt;6</formula>
    </cfRule>
  </conditionalFormatting>
  <conditionalFormatting sqref="N837:O837">
    <cfRule type="expression" dxfId="18" priority="20">
      <formula>LEN(N837)&gt;6</formula>
    </cfRule>
  </conditionalFormatting>
  <conditionalFormatting sqref="AC440">
    <cfRule type="cellIs" dxfId="17" priority="19" operator="greaterThan">
      <formula>20</formula>
    </cfRule>
  </conditionalFormatting>
  <conditionalFormatting sqref="G440 I440">
    <cfRule type="expression" dxfId="16" priority="18">
      <formula>LEN(G440)&gt;6</formula>
    </cfRule>
  </conditionalFormatting>
  <conditionalFormatting sqref="AC1329">
    <cfRule type="cellIs" dxfId="15" priority="17" operator="greaterThan">
      <formula>20</formula>
    </cfRule>
  </conditionalFormatting>
  <conditionalFormatting sqref="G1329 I1329">
    <cfRule type="expression" dxfId="14" priority="16">
      <formula>LEN(G1329)&gt;6</formula>
    </cfRule>
  </conditionalFormatting>
  <conditionalFormatting sqref="AC461">
    <cfRule type="cellIs" dxfId="13" priority="15" operator="greaterThan">
      <formula>20</formula>
    </cfRule>
  </conditionalFormatting>
  <conditionalFormatting sqref="G461 I461">
    <cfRule type="expression" dxfId="12" priority="14">
      <formula>LEN(G461)&gt;6</formula>
    </cfRule>
  </conditionalFormatting>
  <conditionalFormatting sqref="AC146">
    <cfRule type="cellIs" dxfId="11" priority="13" operator="greaterThan">
      <formula>20</formula>
    </cfRule>
  </conditionalFormatting>
  <conditionalFormatting sqref="G146 I146">
    <cfRule type="expression" dxfId="10" priority="12">
      <formula>LEN(G146)&gt;6</formula>
    </cfRule>
  </conditionalFormatting>
  <conditionalFormatting sqref="AC1631:AC1643">
    <cfRule type="cellIs" dxfId="9" priority="11" operator="greaterThan">
      <formula>20</formula>
    </cfRule>
  </conditionalFormatting>
  <conditionalFormatting sqref="M646:O656">
    <cfRule type="expression" dxfId="8" priority="10">
      <formula>LEN(M646)&gt;6</formula>
    </cfRule>
  </conditionalFormatting>
  <conditionalFormatting sqref="AC811">
    <cfRule type="cellIs" dxfId="7" priority="9" operator="greaterThan">
      <formula>20</formula>
    </cfRule>
  </conditionalFormatting>
  <conditionalFormatting sqref="G811:I811">
    <cfRule type="expression" dxfId="6" priority="8">
      <formula>LEN(G811)&gt;6</formula>
    </cfRule>
  </conditionalFormatting>
  <conditionalFormatting sqref="I548 G548">
    <cfRule type="expression" dxfId="5" priority="7">
      <formula>LEN(G548)&gt;6</formula>
    </cfRule>
  </conditionalFormatting>
  <conditionalFormatting sqref="I550 G550">
    <cfRule type="expression" dxfId="4" priority="4">
      <formula>LEN(G550)&gt;6</formula>
    </cfRule>
  </conditionalFormatting>
  <conditionalFormatting sqref="AC550">
    <cfRule type="cellIs" dxfId="3" priority="5" operator="greaterThan">
      <formula>20</formula>
    </cfRule>
  </conditionalFormatting>
  <conditionalFormatting sqref="AB1038:AB1643 AB396:AB1036">
    <cfRule type="cellIs" dxfId="2" priority="3" operator="greaterThan">
      <formula>20</formula>
    </cfRule>
  </conditionalFormatting>
  <conditionalFormatting sqref="AB1037:AC1037">
    <cfRule type="cellIs" dxfId="1" priority="2" operator="greaterThan">
      <formula>20</formula>
    </cfRule>
  </conditionalFormatting>
  <conditionalFormatting sqref="G1037 I1037">
    <cfRule type="expression" dxfId="0" priority="1">
      <formula>LEN(G1037)&gt;6</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176"/>
  <sheetViews>
    <sheetView workbookViewId="0">
      <pane ySplit="1" topLeftCell="A2" activePane="bottomLeft" state="frozen"/>
      <selection activeCell="R3" sqref="R3"/>
      <selection pane="bottomLeft" activeCell="A2" sqref="A2"/>
    </sheetView>
  </sheetViews>
  <sheetFormatPr defaultColWidth="9.28515625" defaultRowHeight="12.75" x14ac:dyDescent="0.2"/>
  <cols>
    <col min="1" max="1" width="19.7109375" style="51" bestFit="1" customWidth="1"/>
    <col min="2" max="2" width="12.7109375" style="51" bestFit="1" customWidth="1"/>
    <col min="3" max="3" width="15.7109375" style="51" bestFit="1" customWidth="1"/>
    <col min="4" max="4" width="5.7109375" style="51" customWidth="1"/>
    <col min="5" max="5" width="9.42578125" style="104" bestFit="1" customWidth="1"/>
    <col min="6" max="16384" width="9.28515625" style="51"/>
  </cols>
  <sheetData>
    <row r="1" spans="1:5" ht="15" x14ac:dyDescent="0.25">
      <c r="A1" s="48" t="s">
        <v>6147</v>
      </c>
      <c r="B1" s="48" t="s">
        <v>1541</v>
      </c>
      <c r="C1" s="48" t="s">
        <v>6148</v>
      </c>
      <c r="D1" s="48"/>
      <c r="E1" s="18" t="s">
        <v>1507</v>
      </c>
    </row>
    <row r="2" spans="1:5" ht="15" x14ac:dyDescent="0.25">
      <c r="A2" s="84" t="s">
        <v>2370</v>
      </c>
      <c r="B2" s="84" t="s">
        <v>1933</v>
      </c>
      <c r="C2" s="84">
        <v>1</v>
      </c>
      <c r="D2" s="84"/>
      <c r="E2" s="102"/>
    </row>
    <row r="3" spans="1:5" ht="15" x14ac:dyDescent="0.25">
      <c r="A3" s="84" t="s">
        <v>2902</v>
      </c>
      <c r="B3" s="84" t="s">
        <v>1933</v>
      </c>
      <c r="C3" s="84">
        <v>2</v>
      </c>
      <c r="D3" s="84"/>
      <c r="E3" s="102"/>
    </row>
    <row r="4" spans="1:5" ht="15" x14ac:dyDescent="0.25">
      <c r="A4" s="84" t="s">
        <v>2909</v>
      </c>
      <c r="B4" s="84" t="s">
        <v>1933</v>
      </c>
      <c r="C4" s="84">
        <v>3</v>
      </c>
      <c r="D4" s="84"/>
      <c r="E4" s="102"/>
    </row>
    <row r="5" spans="1:5" ht="15" x14ac:dyDescent="0.25">
      <c r="A5" s="84" t="s">
        <v>2951</v>
      </c>
      <c r="B5" s="84" t="s">
        <v>1933</v>
      </c>
      <c r="C5" s="84">
        <v>4</v>
      </c>
      <c r="D5" s="84"/>
      <c r="E5" s="102"/>
    </row>
    <row r="6" spans="1:5" ht="15" x14ac:dyDescent="0.25">
      <c r="A6" s="84" t="s">
        <v>2956</v>
      </c>
      <c r="B6" s="84" t="s">
        <v>1933</v>
      </c>
      <c r="C6" s="84">
        <v>5</v>
      </c>
      <c r="D6" s="84"/>
      <c r="E6" s="102"/>
    </row>
    <row r="7" spans="1:5" ht="15" x14ac:dyDescent="0.25">
      <c r="A7" s="84" t="s">
        <v>3886</v>
      </c>
      <c r="B7" s="84" t="s">
        <v>1933</v>
      </c>
      <c r="C7" s="84">
        <v>6</v>
      </c>
      <c r="D7" s="84"/>
      <c r="E7" s="102"/>
    </row>
    <row r="8" spans="1:5" ht="15" x14ac:dyDescent="0.25">
      <c r="A8" s="84" t="s">
        <v>3590</v>
      </c>
      <c r="B8" s="84" t="s">
        <v>1933</v>
      </c>
      <c r="C8" s="84">
        <v>7</v>
      </c>
      <c r="D8" s="84"/>
      <c r="E8" s="102"/>
    </row>
    <row r="9" spans="1:5" ht="15" x14ac:dyDescent="0.25">
      <c r="A9" s="84" t="s">
        <v>5845</v>
      </c>
      <c r="B9" s="84" t="s">
        <v>1933</v>
      </c>
      <c r="C9" s="84">
        <v>8</v>
      </c>
      <c r="D9" s="84"/>
      <c r="E9" s="102"/>
    </row>
    <row r="10" spans="1:5" ht="15" x14ac:dyDescent="0.25">
      <c r="A10" s="84" t="s">
        <v>2004</v>
      </c>
      <c r="B10" s="84" t="s">
        <v>1933</v>
      </c>
      <c r="C10" s="84">
        <v>9</v>
      </c>
      <c r="D10" s="84"/>
      <c r="E10" s="102"/>
    </row>
    <row r="11" spans="1:5" ht="15" x14ac:dyDescent="0.25">
      <c r="A11" s="84" t="s">
        <v>5417</v>
      </c>
      <c r="B11" s="84" t="s">
        <v>1933</v>
      </c>
      <c r="C11" s="84">
        <v>10</v>
      </c>
      <c r="D11" s="84"/>
      <c r="E11" s="102"/>
    </row>
    <row r="12" spans="1:5" ht="15" x14ac:dyDescent="0.25">
      <c r="A12" s="84" t="s">
        <v>4267</v>
      </c>
      <c r="B12" s="84" t="s">
        <v>1933</v>
      </c>
      <c r="C12" s="84">
        <v>11</v>
      </c>
      <c r="D12" s="84"/>
      <c r="E12" s="102"/>
    </row>
    <row r="13" spans="1:5" ht="15" x14ac:dyDescent="0.25">
      <c r="A13" s="84" t="s">
        <v>1591</v>
      </c>
      <c r="B13" s="84" t="s">
        <v>1575</v>
      </c>
      <c r="C13" s="84">
        <v>1</v>
      </c>
      <c r="D13" s="84"/>
      <c r="E13" s="102"/>
    </row>
    <row r="14" spans="1:5" ht="15" x14ac:dyDescent="0.25">
      <c r="A14" s="84" t="s">
        <v>1585</v>
      </c>
      <c r="B14" s="84" t="s">
        <v>1575</v>
      </c>
      <c r="C14" s="84">
        <v>2</v>
      </c>
      <c r="D14" s="84"/>
      <c r="E14" s="102"/>
    </row>
    <row r="15" spans="1:5" ht="15" x14ac:dyDescent="0.25">
      <c r="A15" s="84" t="s">
        <v>1598</v>
      </c>
      <c r="B15" s="84" t="s">
        <v>1575</v>
      </c>
      <c r="C15" s="84">
        <v>3</v>
      </c>
      <c r="D15" s="84"/>
      <c r="E15" s="102"/>
    </row>
    <row r="16" spans="1:5" ht="15" x14ac:dyDescent="0.25">
      <c r="A16" s="84" t="s">
        <v>1581</v>
      </c>
      <c r="B16" s="84" t="s">
        <v>1575</v>
      </c>
      <c r="C16" s="84">
        <v>4</v>
      </c>
      <c r="D16" s="84"/>
      <c r="E16" s="102"/>
    </row>
    <row r="17" spans="1:5" ht="15" x14ac:dyDescent="0.25">
      <c r="A17" s="84" t="s">
        <v>1577</v>
      </c>
      <c r="B17" s="84" t="s">
        <v>1575</v>
      </c>
      <c r="C17" s="84">
        <v>5</v>
      </c>
      <c r="D17" s="84"/>
      <c r="E17" s="102"/>
    </row>
    <row r="18" spans="1:5" ht="15" x14ac:dyDescent="0.25">
      <c r="A18" s="84" t="s">
        <v>1594</v>
      </c>
      <c r="B18" s="84" t="s">
        <v>1575</v>
      </c>
      <c r="C18" s="84">
        <v>6</v>
      </c>
      <c r="D18" s="84"/>
      <c r="E18" s="102"/>
    </row>
    <row r="19" spans="1:5" ht="15" x14ac:dyDescent="0.25">
      <c r="A19" s="84" t="s">
        <v>1588</v>
      </c>
      <c r="B19" s="84" t="s">
        <v>1575</v>
      </c>
      <c r="C19" s="84">
        <v>7</v>
      </c>
      <c r="D19" s="84"/>
      <c r="E19" s="102"/>
    </row>
    <row r="20" spans="1:5" ht="15" x14ac:dyDescent="0.25">
      <c r="A20" s="84" t="s">
        <v>1573</v>
      </c>
      <c r="B20" s="84" t="s">
        <v>1575</v>
      </c>
      <c r="C20" s="84">
        <v>8</v>
      </c>
      <c r="D20" s="84"/>
      <c r="E20" s="102"/>
    </row>
    <row r="21" spans="1:5" ht="15" x14ac:dyDescent="0.25">
      <c r="A21" s="84" t="s">
        <v>3505</v>
      </c>
      <c r="B21" s="84" t="s">
        <v>1575</v>
      </c>
      <c r="C21" s="84">
        <v>9</v>
      </c>
      <c r="D21" s="84"/>
      <c r="E21" s="102"/>
    </row>
    <row r="22" spans="1:5" ht="15" x14ac:dyDescent="0.25">
      <c r="A22" s="84" t="s">
        <v>5347</v>
      </c>
      <c r="B22" s="84" t="s">
        <v>1575</v>
      </c>
      <c r="C22" s="84">
        <v>10</v>
      </c>
      <c r="D22" s="84"/>
      <c r="E22" s="102"/>
    </row>
    <row r="23" spans="1:5" ht="15" x14ac:dyDescent="0.25">
      <c r="A23" s="84" t="s">
        <v>4351</v>
      </c>
      <c r="B23" s="84" t="s">
        <v>1575</v>
      </c>
      <c r="C23" s="84">
        <v>11</v>
      </c>
      <c r="D23" s="84"/>
      <c r="E23" s="102"/>
    </row>
    <row r="24" spans="1:5" ht="15" x14ac:dyDescent="0.25">
      <c r="A24" s="84" t="s">
        <v>5591</v>
      </c>
      <c r="B24" s="84" t="s">
        <v>1575</v>
      </c>
      <c r="C24" s="84">
        <v>12</v>
      </c>
      <c r="D24" s="84"/>
      <c r="E24" s="102"/>
    </row>
    <row r="25" spans="1:5" ht="15" x14ac:dyDescent="0.25">
      <c r="A25" s="84" t="s">
        <v>6005</v>
      </c>
      <c r="B25" s="84" t="s">
        <v>1575</v>
      </c>
      <c r="C25" s="84">
        <v>13</v>
      </c>
      <c r="D25" s="84"/>
      <c r="E25" s="102"/>
    </row>
    <row r="26" spans="1:5" ht="15" x14ac:dyDescent="0.25">
      <c r="A26" s="84" t="s">
        <v>3710</v>
      </c>
      <c r="B26" s="84" t="s">
        <v>1575</v>
      </c>
      <c r="C26" s="84">
        <v>14</v>
      </c>
      <c r="D26" s="84"/>
      <c r="E26" s="102"/>
    </row>
    <row r="27" spans="1:5" ht="15" x14ac:dyDescent="0.25">
      <c r="A27" s="84" t="s">
        <v>3805</v>
      </c>
      <c r="B27" s="84" t="s">
        <v>1575</v>
      </c>
      <c r="C27" s="84">
        <v>15</v>
      </c>
      <c r="D27" s="84"/>
      <c r="E27" s="102"/>
    </row>
    <row r="28" spans="1:5" ht="15" x14ac:dyDescent="0.25">
      <c r="A28" s="84" t="s">
        <v>4186</v>
      </c>
      <c r="B28" s="84" t="s">
        <v>1575</v>
      </c>
      <c r="C28" s="84">
        <v>16</v>
      </c>
      <c r="D28" s="84"/>
      <c r="E28" s="102"/>
    </row>
    <row r="29" spans="1:5" ht="15" x14ac:dyDescent="0.25">
      <c r="A29" s="84" t="s">
        <v>4842</v>
      </c>
      <c r="B29" s="84" t="s">
        <v>1575</v>
      </c>
      <c r="C29" s="84">
        <v>17</v>
      </c>
      <c r="D29" s="84"/>
      <c r="E29" s="102"/>
    </row>
    <row r="30" spans="1:5" ht="15" x14ac:dyDescent="0.25">
      <c r="A30" s="84" t="s">
        <v>599</v>
      </c>
      <c r="B30" s="84" t="s">
        <v>1575</v>
      </c>
      <c r="C30" s="84">
        <v>18</v>
      </c>
      <c r="D30" s="84"/>
      <c r="E30" s="102"/>
    </row>
    <row r="31" spans="1:5" ht="15" x14ac:dyDescent="0.25">
      <c r="A31" s="84" t="s">
        <v>5926</v>
      </c>
      <c r="B31" s="84" t="s">
        <v>1575</v>
      </c>
      <c r="C31" s="84">
        <v>19</v>
      </c>
      <c r="D31" s="84"/>
      <c r="E31" s="102"/>
    </row>
    <row r="32" spans="1:5" ht="15" x14ac:dyDescent="0.25">
      <c r="A32" s="84" t="s">
        <v>3683</v>
      </c>
      <c r="B32" s="84" t="s">
        <v>1564</v>
      </c>
      <c r="C32" s="84">
        <v>1</v>
      </c>
      <c r="D32" s="84"/>
      <c r="E32" s="102"/>
    </row>
    <row r="33" spans="1:5" ht="15" x14ac:dyDescent="0.25">
      <c r="A33" s="15" t="s">
        <v>11768</v>
      </c>
      <c r="B33" s="84" t="s">
        <v>1564</v>
      </c>
      <c r="C33" s="84">
        <v>2</v>
      </c>
      <c r="D33" s="84"/>
      <c r="E33" s="102"/>
    </row>
    <row r="34" spans="1:5" ht="15" x14ac:dyDescent="0.25">
      <c r="A34" s="15" t="s">
        <v>11791</v>
      </c>
      <c r="B34" s="84" t="s">
        <v>1564</v>
      </c>
      <c r="C34" s="84">
        <v>3</v>
      </c>
      <c r="D34" s="84"/>
      <c r="E34" s="102"/>
    </row>
    <row r="35" spans="1:5" ht="15" x14ac:dyDescent="0.25">
      <c r="A35" s="84" t="s">
        <v>2068</v>
      </c>
      <c r="B35" s="84" t="s">
        <v>1564</v>
      </c>
      <c r="C35" s="84">
        <v>4</v>
      </c>
      <c r="D35" s="84"/>
      <c r="E35" s="102"/>
    </row>
    <row r="36" spans="1:5" ht="15" x14ac:dyDescent="0.25">
      <c r="A36" s="15" t="s">
        <v>12142</v>
      </c>
      <c r="B36" s="84" t="s">
        <v>1564</v>
      </c>
      <c r="C36" s="84">
        <v>5</v>
      </c>
      <c r="D36" s="84"/>
      <c r="E36" s="102"/>
    </row>
    <row r="37" spans="1:5" ht="15" x14ac:dyDescent="0.25">
      <c r="A37" s="84" t="s">
        <v>5431</v>
      </c>
      <c r="B37" s="84" t="s">
        <v>1564</v>
      </c>
      <c r="C37" s="84">
        <v>6</v>
      </c>
      <c r="D37" s="84"/>
      <c r="E37" s="102"/>
    </row>
    <row r="38" spans="1:5" ht="15" x14ac:dyDescent="0.25">
      <c r="A38" s="84" t="s">
        <v>3739</v>
      </c>
      <c r="B38" s="84" t="s">
        <v>1564</v>
      </c>
      <c r="C38" s="84">
        <v>7</v>
      </c>
      <c r="D38" s="84"/>
      <c r="E38" s="102"/>
    </row>
    <row r="39" spans="1:5" ht="15" x14ac:dyDescent="0.25">
      <c r="A39" s="84" t="s">
        <v>5123</v>
      </c>
      <c r="B39" s="84" t="s">
        <v>1564</v>
      </c>
      <c r="C39" s="84">
        <v>8</v>
      </c>
      <c r="D39" s="84"/>
      <c r="E39" s="102"/>
    </row>
    <row r="40" spans="1:5" ht="15" x14ac:dyDescent="0.25">
      <c r="A40" s="84" t="s">
        <v>1888</v>
      </c>
      <c r="B40" s="84" t="s">
        <v>1564</v>
      </c>
      <c r="C40" s="84">
        <v>9</v>
      </c>
      <c r="D40" s="84"/>
      <c r="E40" s="102"/>
    </row>
    <row r="41" spans="1:5" ht="15" x14ac:dyDescent="0.25">
      <c r="A41" s="84" t="s">
        <v>1827</v>
      </c>
      <c r="B41" s="84" t="s">
        <v>1564</v>
      </c>
      <c r="C41" s="84">
        <v>10</v>
      </c>
      <c r="D41" s="84"/>
      <c r="E41" s="102"/>
    </row>
    <row r="42" spans="1:5" ht="15" x14ac:dyDescent="0.25">
      <c r="A42" s="147" t="s">
        <v>12841</v>
      </c>
      <c r="B42" s="84" t="s">
        <v>1564</v>
      </c>
      <c r="C42" s="84">
        <v>11</v>
      </c>
      <c r="D42" s="84"/>
      <c r="E42" s="102" t="s">
        <v>12187</v>
      </c>
    </row>
    <row r="43" spans="1:5" ht="15" x14ac:dyDescent="0.25">
      <c r="A43" s="84" t="s">
        <v>2692</v>
      </c>
      <c r="B43" s="84" t="s">
        <v>1564</v>
      </c>
      <c r="C43" s="84">
        <v>12</v>
      </c>
      <c r="D43" s="84"/>
      <c r="E43" s="102"/>
    </row>
    <row r="44" spans="1:5" ht="15" x14ac:dyDescent="0.25">
      <c r="A44" s="84" t="s">
        <v>4088</v>
      </c>
      <c r="B44" s="84" t="s">
        <v>1564</v>
      </c>
      <c r="C44" s="84">
        <v>13</v>
      </c>
      <c r="D44" s="84"/>
      <c r="E44" s="102"/>
    </row>
    <row r="45" spans="1:5" ht="15" x14ac:dyDescent="0.25">
      <c r="A45" s="84" t="s">
        <v>3978</v>
      </c>
      <c r="B45" s="84" t="s">
        <v>1564</v>
      </c>
      <c r="C45" s="84">
        <v>14</v>
      </c>
      <c r="D45" s="84"/>
      <c r="E45" s="102"/>
    </row>
    <row r="46" spans="1:5" ht="15" x14ac:dyDescent="0.25">
      <c r="A46" s="84" t="s">
        <v>1562</v>
      </c>
      <c r="B46" s="84" t="s">
        <v>1564</v>
      </c>
      <c r="C46" s="84">
        <v>15</v>
      </c>
      <c r="D46" s="84"/>
      <c r="E46" s="102"/>
    </row>
    <row r="47" spans="1:5" ht="15" x14ac:dyDescent="0.25">
      <c r="A47" s="84" t="s">
        <v>3707</v>
      </c>
      <c r="B47" s="84" t="s">
        <v>1564</v>
      </c>
      <c r="C47" s="84">
        <v>16</v>
      </c>
      <c r="D47" s="84"/>
      <c r="E47" s="102"/>
    </row>
    <row r="48" spans="1:5" ht="15" x14ac:dyDescent="0.25">
      <c r="A48" s="84" t="s">
        <v>5937</v>
      </c>
      <c r="B48" s="84" t="s">
        <v>1564</v>
      </c>
      <c r="C48" s="84">
        <v>17</v>
      </c>
      <c r="D48" s="84"/>
      <c r="E48" s="102"/>
    </row>
    <row r="49" spans="1:5" ht="15" x14ac:dyDescent="0.25">
      <c r="A49" s="84" t="s">
        <v>6149</v>
      </c>
      <c r="B49" s="84" t="s">
        <v>2365</v>
      </c>
      <c r="C49" s="84">
        <v>1</v>
      </c>
      <c r="D49" s="84"/>
      <c r="E49" s="102"/>
    </row>
    <row r="50" spans="1:5" ht="15" x14ac:dyDescent="0.25">
      <c r="A50" s="84" t="s">
        <v>2466</v>
      </c>
      <c r="B50" s="84" t="s">
        <v>2365</v>
      </c>
      <c r="C50" s="84">
        <v>2</v>
      </c>
      <c r="D50" s="84"/>
      <c r="E50" s="102"/>
    </row>
    <row r="51" spans="1:5" ht="15" x14ac:dyDescent="0.25">
      <c r="A51" s="84" t="s">
        <v>2547</v>
      </c>
      <c r="B51" s="84" t="s">
        <v>2365</v>
      </c>
      <c r="C51" s="84">
        <v>3</v>
      </c>
      <c r="D51" s="84"/>
      <c r="E51" s="102"/>
    </row>
    <row r="52" spans="1:5" ht="15" x14ac:dyDescent="0.25">
      <c r="A52" s="84" t="s">
        <v>2762</v>
      </c>
      <c r="B52" s="84" t="s">
        <v>2365</v>
      </c>
      <c r="C52" s="84">
        <v>4</v>
      </c>
      <c r="D52" s="84"/>
      <c r="E52" s="102"/>
    </row>
    <row r="53" spans="1:5" ht="15" x14ac:dyDescent="0.25">
      <c r="A53" s="84" t="s">
        <v>2816</v>
      </c>
      <c r="B53" s="84" t="s">
        <v>2365</v>
      </c>
      <c r="C53" s="84">
        <v>5</v>
      </c>
      <c r="D53" s="84"/>
      <c r="E53" s="102"/>
    </row>
    <row r="54" spans="1:5" ht="15" x14ac:dyDescent="0.25">
      <c r="A54" s="1" t="s">
        <v>12846</v>
      </c>
      <c r="B54" s="101" t="s">
        <v>2365</v>
      </c>
      <c r="C54" s="101">
        <v>6</v>
      </c>
      <c r="D54" s="101"/>
      <c r="E54" s="103" t="s">
        <v>12198</v>
      </c>
    </row>
    <row r="55" spans="1:5" ht="15" x14ac:dyDescent="0.25">
      <c r="A55" s="84" t="s">
        <v>2849</v>
      </c>
      <c r="B55" s="84" t="s">
        <v>2365</v>
      </c>
      <c r="C55" s="147">
        <v>7</v>
      </c>
      <c r="D55" s="84"/>
      <c r="E55" s="102" t="s">
        <v>12187</v>
      </c>
    </row>
    <row r="56" spans="1:5" ht="15" x14ac:dyDescent="0.25">
      <c r="A56" s="84" t="s">
        <v>2672</v>
      </c>
      <c r="B56" s="84" t="s">
        <v>2365</v>
      </c>
      <c r="C56" s="147">
        <v>8</v>
      </c>
      <c r="D56" s="84"/>
      <c r="E56" s="102" t="s">
        <v>12187</v>
      </c>
    </row>
    <row r="57" spans="1:5" ht="15" x14ac:dyDescent="0.25">
      <c r="A57" s="84" t="s">
        <v>5526</v>
      </c>
      <c r="B57" s="84" t="s">
        <v>2365</v>
      </c>
      <c r="C57" s="147">
        <v>9</v>
      </c>
      <c r="D57" s="84"/>
      <c r="E57" s="102" t="s">
        <v>12187</v>
      </c>
    </row>
    <row r="58" spans="1:5" ht="15" x14ac:dyDescent="0.25">
      <c r="A58" s="84" t="s">
        <v>2785</v>
      </c>
      <c r="B58" s="84" t="s">
        <v>2365</v>
      </c>
      <c r="C58" s="147">
        <v>10</v>
      </c>
      <c r="D58" s="84"/>
      <c r="E58" s="102" t="s">
        <v>12187</v>
      </c>
    </row>
    <row r="59" spans="1:5" ht="15" x14ac:dyDescent="0.25">
      <c r="A59" s="84" t="s">
        <v>2692</v>
      </c>
      <c r="B59" s="84" t="s">
        <v>2365</v>
      </c>
      <c r="C59" s="147">
        <v>11</v>
      </c>
      <c r="D59" s="84"/>
      <c r="E59" s="102" t="s">
        <v>12187</v>
      </c>
    </row>
    <row r="60" spans="1:5" ht="15" x14ac:dyDescent="0.25">
      <c r="A60" s="84" t="s">
        <v>2720</v>
      </c>
      <c r="B60" s="84" t="s">
        <v>2365</v>
      </c>
      <c r="C60" s="147">
        <v>12</v>
      </c>
      <c r="D60" s="84"/>
      <c r="E60" s="102" t="s">
        <v>12187</v>
      </c>
    </row>
    <row r="61" spans="1:5" ht="15" x14ac:dyDescent="0.25">
      <c r="A61" s="84" t="s">
        <v>2567</v>
      </c>
      <c r="B61" s="84" t="s">
        <v>2365</v>
      </c>
      <c r="C61" s="147">
        <v>13</v>
      </c>
      <c r="D61" s="84"/>
      <c r="E61" s="102" t="s">
        <v>12187</v>
      </c>
    </row>
    <row r="62" spans="1:5" ht="15" x14ac:dyDescent="0.25">
      <c r="A62" s="84" t="s">
        <v>3544</v>
      </c>
      <c r="B62" s="84" t="s">
        <v>2365</v>
      </c>
      <c r="C62" s="147">
        <v>14</v>
      </c>
      <c r="D62" s="84"/>
      <c r="E62" s="102" t="s">
        <v>12187</v>
      </c>
    </row>
    <row r="63" spans="1:5" ht="15" x14ac:dyDescent="0.25">
      <c r="A63" s="84" t="s">
        <v>2362</v>
      </c>
      <c r="B63" s="84" t="s">
        <v>2365</v>
      </c>
      <c r="C63" s="147">
        <v>15</v>
      </c>
      <c r="D63" s="84"/>
      <c r="E63" s="102" t="s">
        <v>12187</v>
      </c>
    </row>
    <row r="64" spans="1:5" ht="15" x14ac:dyDescent="0.25">
      <c r="A64" s="84" t="s">
        <v>4270</v>
      </c>
      <c r="B64" s="84" t="s">
        <v>2365</v>
      </c>
      <c r="C64" s="147">
        <v>16</v>
      </c>
      <c r="D64" s="84"/>
      <c r="E64" s="102" t="s">
        <v>12187</v>
      </c>
    </row>
    <row r="65" spans="1:5" ht="15" x14ac:dyDescent="0.25">
      <c r="A65" s="101" t="s">
        <v>12710</v>
      </c>
      <c r="B65" s="101" t="s">
        <v>2365</v>
      </c>
      <c r="C65" s="101">
        <v>17</v>
      </c>
      <c r="D65" s="101"/>
      <c r="E65" s="103" t="s">
        <v>12198</v>
      </c>
    </row>
    <row r="66" spans="1:5" ht="15" x14ac:dyDescent="0.25">
      <c r="A66" s="84" t="s">
        <v>1761</v>
      </c>
      <c r="B66" s="84" t="s">
        <v>1765</v>
      </c>
      <c r="C66" s="84">
        <v>1</v>
      </c>
      <c r="D66" s="84"/>
      <c r="E66" s="102"/>
    </row>
    <row r="67" spans="1:5" ht="15" x14ac:dyDescent="0.25">
      <c r="A67" s="84" t="s">
        <v>5999</v>
      </c>
      <c r="B67" s="84" t="s">
        <v>1765</v>
      </c>
      <c r="C67" s="84">
        <v>2</v>
      </c>
      <c r="D67" s="84"/>
      <c r="E67" s="102"/>
    </row>
    <row r="68" spans="1:5" ht="15" x14ac:dyDescent="0.25">
      <c r="A68" s="84" t="s">
        <v>3874</v>
      </c>
      <c r="B68" s="84" t="s">
        <v>1765</v>
      </c>
      <c r="C68" s="84">
        <v>3</v>
      </c>
      <c r="D68" s="84"/>
      <c r="E68" s="102"/>
    </row>
    <row r="69" spans="1:5" ht="15" x14ac:dyDescent="0.25">
      <c r="A69" s="84" t="s">
        <v>2016</v>
      </c>
      <c r="B69" s="84" t="s">
        <v>1765</v>
      </c>
      <c r="C69" s="84">
        <v>4</v>
      </c>
      <c r="D69" s="84"/>
      <c r="E69" s="102"/>
    </row>
    <row r="70" spans="1:5" ht="15" x14ac:dyDescent="0.25">
      <c r="A70" s="84" t="s">
        <v>4176</v>
      </c>
      <c r="B70" s="84" t="s">
        <v>1765</v>
      </c>
      <c r="C70" s="84">
        <v>5</v>
      </c>
      <c r="D70" s="84"/>
      <c r="E70" s="102"/>
    </row>
    <row r="71" spans="1:5" ht="15" x14ac:dyDescent="0.25">
      <c r="A71" s="84" t="s">
        <v>3533</v>
      </c>
      <c r="B71" s="84" t="s">
        <v>1765</v>
      </c>
      <c r="C71" s="84">
        <v>6</v>
      </c>
      <c r="D71" s="84"/>
      <c r="E71" s="102"/>
    </row>
    <row r="72" spans="1:5" ht="15" x14ac:dyDescent="0.25">
      <c r="A72" s="84" t="s">
        <v>3836</v>
      </c>
      <c r="B72" s="84" t="s">
        <v>1765</v>
      </c>
      <c r="C72" s="84">
        <v>7</v>
      </c>
      <c r="D72" s="84"/>
      <c r="E72" s="102"/>
    </row>
    <row r="73" spans="1:5" ht="15" x14ac:dyDescent="0.25">
      <c r="A73" s="84" t="s">
        <v>5944</v>
      </c>
      <c r="B73" s="84" t="s">
        <v>1765</v>
      </c>
      <c r="C73" s="84">
        <v>8</v>
      </c>
      <c r="D73" s="84"/>
      <c r="E73" s="102"/>
    </row>
    <row r="74" spans="1:5" ht="15" x14ac:dyDescent="0.25">
      <c r="A74" s="84" t="s">
        <v>3496</v>
      </c>
      <c r="B74" s="84" t="s">
        <v>1765</v>
      </c>
      <c r="C74" s="84">
        <v>9</v>
      </c>
      <c r="D74" s="84"/>
      <c r="E74" s="102"/>
    </row>
    <row r="75" spans="1:5" ht="15" x14ac:dyDescent="0.25">
      <c r="A75" s="84" t="s">
        <v>4300</v>
      </c>
      <c r="B75" s="84" t="s">
        <v>1765</v>
      </c>
      <c r="C75" s="84">
        <v>10</v>
      </c>
      <c r="D75" s="84"/>
      <c r="E75" s="102"/>
    </row>
    <row r="76" spans="1:5" ht="15" x14ac:dyDescent="0.25">
      <c r="A76" s="84" t="s">
        <v>3522</v>
      </c>
      <c r="B76" s="84" t="s">
        <v>1765</v>
      </c>
      <c r="C76" s="84">
        <v>11</v>
      </c>
      <c r="D76" s="84"/>
      <c r="E76" s="102"/>
    </row>
    <row r="77" spans="1:5" ht="15" x14ac:dyDescent="0.25">
      <c r="A77" s="84" t="s">
        <v>5761</v>
      </c>
      <c r="B77" s="84" t="s">
        <v>1765</v>
      </c>
      <c r="C77" s="84">
        <v>12</v>
      </c>
      <c r="D77" s="84"/>
      <c r="E77" s="102"/>
    </row>
    <row r="78" spans="1:5" ht="15" x14ac:dyDescent="0.25">
      <c r="A78" s="84" t="s">
        <v>4354</v>
      </c>
      <c r="B78" s="84" t="s">
        <v>1765</v>
      </c>
      <c r="C78" s="84">
        <v>13</v>
      </c>
      <c r="D78" s="84"/>
      <c r="E78" s="102"/>
    </row>
    <row r="79" spans="1:5" ht="15" x14ac:dyDescent="0.25">
      <c r="A79" s="84" t="s">
        <v>1638</v>
      </c>
      <c r="B79" s="84" t="s">
        <v>1642</v>
      </c>
      <c r="C79" s="84">
        <v>1</v>
      </c>
      <c r="D79" s="84"/>
      <c r="E79" s="102"/>
    </row>
    <row r="80" spans="1:5" ht="15" x14ac:dyDescent="0.25">
      <c r="A80" s="84" t="s">
        <v>3479</v>
      </c>
      <c r="B80" s="84" t="s">
        <v>1642</v>
      </c>
      <c r="C80" s="84">
        <v>2</v>
      </c>
      <c r="D80" s="84"/>
      <c r="E80" s="102"/>
    </row>
    <row r="81" spans="1:5" ht="15" x14ac:dyDescent="0.25">
      <c r="A81" s="84" t="s">
        <v>1753</v>
      </c>
      <c r="B81" s="84" t="s">
        <v>1642</v>
      </c>
      <c r="C81" s="84">
        <v>3</v>
      </c>
      <c r="D81" s="84"/>
      <c r="E81" s="102"/>
    </row>
    <row r="82" spans="1:5" ht="15" x14ac:dyDescent="0.25">
      <c r="A82" s="84" t="s">
        <v>3797</v>
      </c>
      <c r="B82" s="84" t="s">
        <v>1642</v>
      </c>
      <c r="C82" s="84">
        <v>4</v>
      </c>
      <c r="D82" s="84"/>
      <c r="E82" s="102"/>
    </row>
    <row r="83" spans="1:5" ht="15" x14ac:dyDescent="0.25">
      <c r="A83" s="84" t="s">
        <v>1802</v>
      </c>
      <c r="B83" s="84" t="s">
        <v>1642</v>
      </c>
      <c r="C83" s="84">
        <v>5</v>
      </c>
      <c r="D83" s="84"/>
      <c r="E83" s="102"/>
    </row>
    <row r="84" spans="1:5" ht="15" x14ac:dyDescent="0.25">
      <c r="A84" s="84" t="s">
        <v>1775</v>
      </c>
      <c r="B84" s="84" t="s">
        <v>1642</v>
      </c>
      <c r="C84" s="84">
        <v>6</v>
      </c>
      <c r="D84" s="84"/>
      <c r="E84" s="102"/>
    </row>
    <row r="85" spans="1:5" ht="15" x14ac:dyDescent="0.25">
      <c r="A85" s="84" t="s">
        <v>5980</v>
      </c>
      <c r="B85" s="84" t="s">
        <v>1642</v>
      </c>
      <c r="C85" s="84">
        <v>7</v>
      </c>
      <c r="D85" s="84"/>
      <c r="E85" s="102"/>
    </row>
    <row r="86" spans="1:5" ht="15" x14ac:dyDescent="0.25">
      <c r="A86" s="84" t="s">
        <v>1786</v>
      </c>
      <c r="B86" s="84" t="s">
        <v>1642</v>
      </c>
      <c r="C86" s="84">
        <v>8</v>
      </c>
      <c r="D86" s="84"/>
      <c r="E86" s="102"/>
    </row>
    <row r="87" spans="1:5" ht="15" x14ac:dyDescent="0.25">
      <c r="A87" s="84" t="s">
        <v>5904</v>
      </c>
      <c r="B87" s="84" t="s">
        <v>1642</v>
      </c>
      <c r="C87" s="84">
        <v>9</v>
      </c>
      <c r="D87" s="84"/>
      <c r="E87" s="102"/>
    </row>
    <row r="88" spans="1:5" ht="15" x14ac:dyDescent="0.25">
      <c r="A88" s="84" t="s">
        <v>1581</v>
      </c>
      <c r="B88" s="84" t="s">
        <v>1642</v>
      </c>
      <c r="C88" s="84">
        <v>10</v>
      </c>
      <c r="D88" s="84"/>
      <c r="E88" s="102"/>
    </row>
    <row r="89" spans="1:5" ht="15" x14ac:dyDescent="0.25">
      <c r="A89" s="84" t="s">
        <v>5910</v>
      </c>
      <c r="B89" s="84" t="s">
        <v>1642</v>
      </c>
      <c r="C89" s="84">
        <v>11</v>
      </c>
      <c r="D89" s="84"/>
      <c r="E89" s="102"/>
    </row>
    <row r="90" spans="1:5" ht="15" x14ac:dyDescent="0.25">
      <c r="A90" s="84" t="s">
        <v>5914</v>
      </c>
      <c r="B90" s="84" t="s">
        <v>1642</v>
      </c>
      <c r="C90" s="84">
        <v>12</v>
      </c>
      <c r="D90" s="84"/>
      <c r="E90" s="102"/>
    </row>
    <row r="91" spans="1:5" ht="15" x14ac:dyDescent="0.25">
      <c r="A91" s="84" t="s">
        <v>5917</v>
      </c>
      <c r="B91" s="84" t="s">
        <v>1642</v>
      </c>
      <c r="C91" s="84">
        <v>13</v>
      </c>
      <c r="D91" s="84"/>
      <c r="E91" s="102"/>
    </row>
    <row r="92" spans="1:5" ht="15" x14ac:dyDescent="0.25">
      <c r="A92" s="84" t="s">
        <v>5920</v>
      </c>
      <c r="B92" s="84" t="s">
        <v>1642</v>
      </c>
      <c r="C92" s="84">
        <v>14</v>
      </c>
      <c r="D92" s="84"/>
      <c r="E92" s="102"/>
    </row>
    <row r="93" spans="1:5" ht="15" x14ac:dyDescent="0.25">
      <c r="A93" s="84" t="s">
        <v>3505</v>
      </c>
      <c r="B93" s="84" t="s">
        <v>1642</v>
      </c>
      <c r="C93" s="84">
        <v>15</v>
      </c>
      <c r="D93" s="84"/>
      <c r="E93" s="102"/>
    </row>
    <row r="94" spans="1:5" ht="15" x14ac:dyDescent="0.25">
      <c r="A94" s="84" t="s">
        <v>6150</v>
      </c>
      <c r="B94" s="84" t="s">
        <v>187</v>
      </c>
      <c r="C94" s="84">
        <v>1</v>
      </c>
      <c r="D94" s="84"/>
      <c r="E94" s="102"/>
    </row>
    <row r="95" spans="1:5" ht="15" x14ac:dyDescent="0.25">
      <c r="A95" s="84" t="s">
        <v>2104</v>
      </c>
      <c r="B95" s="84" t="s">
        <v>187</v>
      </c>
      <c r="C95" s="84">
        <v>2</v>
      </c>
      <c r="D95" s="84"/>
      <c r="E95" s="102"/>
    </row>
    <row r="96" spans="1:5" ht="15" x14ac:dyDescent="0.25">
      <c r="A96" s="84" t="s">
        <v>2987</v>
      </c>
      <c r="B96" s="84" t="s">
        <v>187</v>
      </c>
      <c r="C96" s="84">
        <v>3</v>
      </c>
      <c r="D96" s="84"/>
      <c r="E96" s="102"/>
    </row>
    <row r="97" spans="1:5" ht="15" x14ac:dyDescent="0.25">
      <c r="A97" s="84" t="s">
        <v>4117</v>
      </c>
      <c r="B97" s="84" t="s">
        <v>187</v>
      </c>
      <c r="C97" s="84">
        <v>4</v>
      </c>
      <c r="D97" s="84"/>
      <c r="E97" s="102"/>
    </row>
    <row r="98" spans="1:5" ht="15" x14ac:dyDescent="0.25">
      <c r="A98" s="84" t="s">
        <v>3436</v>
      </c>
      <c r="B98" s="84" t="s">
        <v>187</v>
      </c>
      <c r="C98" s="84">
        <v>5</v>
      </c>
      <c r="D98" s="84"/>
      <c r="E98" s="102"/>
    </row>
    <row r="99" spans="1:5" ht="15" x14ac:dyDescent="0.25">
      <c r="A99" s="84" t="s">
        <v>2197</v>
      </c>
      <c r="B99" s="84" t="s">
        <v>187</v>
      </c>
      <c r="C99" s="84">
        <v>6</v>
      </c>
      <c r="D99" s="84"/>
      <c r="E99" s="102"/>
    </row>
    <row r="100" spans="1:5" ht="15" x14ac:dyDescent="0.25">
      <c r="A100" s="84" t="s">
        <v>4939</v>
      </c>
      <c r="B100" s="84" t="s">
        <v>187</v>
      </c>
      <c r="C100" s="84">
        <v>7</v>
      </c>
      <c r="D100" s="84"/>
      <c r="E100" s="102"/>
    </row>
    <row r="101" spans="1:5" ht="15" x14ac:dyDescent="0.25">
      <c r="A101" s="84" t="s">
        <v>5174</v>
      </c>
      <c r="B101" s="84" t="s">
        <v>187</v>
      </c>
      <c r="C101" s="84">
        <v>8</v>
      </c>
      <c r="D101" s="84"/>
      <c r="E101" s="102"/>
    </row>
    <row r="102" spans="1:5" ht="15" x14ac:dyDescent="0.25">
      <c r="A102" s="84" t="s">
        <v>6091</v>
      </c>
      <c r="B102" s="84" t="s">
        <v>187</v>
      </c>
      <c r="C102" s="84">
        <v>9</v>
      </c>
      <c r="D102" s="84"/>
      <c r="E102" s="102"/>
    </row>
    <row r="103" spans="1:5" ht="15" x14ac:dyDescent="0.25">
      <c r="A103" s="84" t="s">
        <v>6092</v>
      </c>
      <c r="B103" s="84" t="s">
        <v>187</v>
      </c>
      <c r="C103" s="84">
        <v>10</v>
      </c>
      <c r="D103" s="84"/>
      <c r="E103" s="102"/>
    </row>
    <row r="104" spans="1:5" ht="15" x14ac:dyDescent="0.25">
      <c r="A104" s="84" t="s">
        <v>6093</v>
      </c>
      <c r="B104" s="84" t="s">
        <v>187</v>
      </c>
      <c r="C104" s="84">
        <v>11</v>
      </c>
      <c r="D104" s="84"/>
      <c r="E104" s="102"/>
    </row>
    <row r="105" spans="1:5" ht="15" x14ac:dyDescent="0.25">
      <c r="A105" s="84" t="s">
        <v>3614</v>
      </c>
      <c r="B105" s="84" t="s">
        <v>187</v>
      </c>
      <c r="C105" s="84">
        <v>12</v>
      </c>
      <c r="D105" s="84"/>
      <c r="E105" s="102"/>
    </row>
    <row r="106" spans="1:5" ht="15" x14ac:dyDescent="0.25">
      <c r="A106" s="84" t="s">
        <v>6031</v>
      </c>
      <c r="B106" s="84" t="s">
        <v>187</v>
      </c>
      <c r="C106" s="84">
        <v>13</v>
      </c>
      <c r="D106" s="84"/>
      <c r="E106" s="102"/>
    </row>
    <row r="107" spans="1:5" ht="15" x14ac:dyDescent="0.25">
      <c r="A107" s="84" t="s">
        <v>2356</v>
      </c>
      <c r="B107" s="84" t="s">
        <v>187</v>
      </c>
      <c r="C107" s="84">
        <v>14</v>
      </c>
      <c r="D107" s="84"/>
      <c r="E107" s="102"/>
    </row>
    <row r="108" spans="1:5" ht="15" x14ac:dyDescent="0.25">
      <c r="A108" s="84" t="s">
        <v>4272</v>
      </c>
      <c r="B108" s="84" t="s">
        <v>187</v>
      </c>
      <c r="C108" s="84">
        <v>15</v>
      </c>
      <c r="D108" s="84"/>
      <c r="E108" s="102"/>
    </row>
    <row r="109" spans="1:5" ht="15" x14ac:dyDescent="0.25">
      <c r="A109" s="84" t="s">
        <v>3917</v>
      </c>
      <c r="B109" s="84" t="s">
        <v>3560</v>
      </c>
      <c r="C109" s="84">
        <v>1</v>
      </c>
      <c r="D109" s="84"/>
      <c r="E109" s="102"/>
    </row>
    <row r="110" spans="1:5" ht="15" x14ac:dyDescent="0.25">
      <c r="A110" s="84" t="s">
        <v>4072</v>
      </c>
      <c r="B110" s="84" t="s">
        <v>3560</v>
      </c>
      <c r="C110" s="84">
        <v>2</v>
      </c>
      <c r="D110" s="84"/>
      <c r="E110" s="102"/>
    </row>
    <row r="111" spans="1:5" ht="15" x14ac:dyDescent="0.25">
      <c r="A111" s="84" t="s">
        <v>4088</v>
      </c>
      <c r="B111" s="84" t="s">
        <v>3560</v>
      </c>
      <c r="C111" s="84">
        <v>3</v>
      </c>
      <c r="D111" s="84"/>
      <c r="E111" s="102"/>
    </row>
    <row r="112" spans="1:5" ht="15" x14ac:dyDescent="0.25">
      <c r="A112" s="84" t="s">
        <v>4132</v>
      </c>
      <c r="B112" s="84" t="s">
        <v>3560</v>
      </c>
      <c r="C112" s="84">
        <v>4</v>
      </c>
      <c r="D112" s="84"/>
      <c r="E112" s="102"/>
    </row>
    <row r="113" spans="1:5" ht="15" x14ac:dyDescent="0.25">
      <c r="A113" s="84" t="s">
        <v>4103</v>
      </c>
      <c r="B113" s="84" t="s">
        <v>3560</v>
      </c>
      <c r="C113" s="84">
        <v>5</v>
      </c>
      <c r="D113" s="84"/>
      <c r="E113" s="102"/>
    </row>
    <row r="114" spans="1:5" ht="15" x14ac:dyDescent="0.25">
      <c r="A114" s="84" t="s">
        <v>3556</v>
      </c>
      <c r="B114" s="84" t="s">
        <v>3560</v>
      </c>
      <c r="C114" s="84">
        <v>6</v>
      </c>
      <c r="D114" s="84"/>
      <c r="E114" s="102"/>
    </row>
    <row r="115" spans="1:5" ht="15" x14ac:dyDescent="0.25">
      <c r="A115" s="84" t="s">
        <v>3906</v>
      </c>
      <c r="B115" s="84" t="s">
        <v>3560</v>
      </c>
      <c r="C115" s="84">
        <v>7</v>
      </c>
      <c r="D115" s="84"/>
      <c r="E115" s="102"/>
    </row>
    <row r="116" spans="1:5" ht="15" x14ac:dyDescent="0.25">
      <c r="A116" s="84" t="s">
        <v>3933</v>
      </c>
      <c r="B116" s="84" t="s">
        <v>3560</v>
      </c>
      <c r="C116" s="84">
        <v>8</v>
      </c>
      <c r="D116" s="84"/>
      <c r="E116" s="102"/>
    </row>
    <row r="117" spans="1:5" ht="15" x14ac:dyDescent="0.25">
      <c r="A117" s="84" t="s">
        <v>3943</v>
      </c>
      <c r="B117" s="84" t="s">
        <v>3560</v>
      </c>
      <c r="C117" s="84">
        <v>9</v>
      </c>
      <c r="D117" s="84"/>
      <c r="E117" s="102"/>
    </row>
    <row r="118" spans="1:5" ht="15" x14ac:dyDescent="0.25">
      <c r="A118" s="149" t="s">
        <v>12881</v>
      </c>
      <c r="B118" s="84" t="s">
        <v>3560</v>
      </c>
      <c r="C118" s="84">
        <v>10</v>
      </c>
      <c r="D118" s="84"/>
      <c r="E118" s="102" t="s">
        <v>12187</v>
      </c>
    </row>
    <row r="119" spans="1:5" ht="15" x14ac:dyDescent="0.25">
      <c r="A119" s="84" t="s">
        <v>3951</v>
      </c>
      <c r="B119" s="84" t="s">
        <v>3560</v>
      </c>
      <c r="C119" s="84">
        <v>11</v>
      </c>
      <c r="D119" s="84"/>
      <c r="E119" s="102"/>
    </row>
    <row r="120" spans="1:5" ht="15" x14ac:dyDescent="0.25">
      <c r="A120" s="84" t="s">
        <v>3978</v>
      </c>
      <c r="B120" s="84" t="s">
        <v>3560</v>
      </c>
      <c r="C120" s="84">
        <v>12</v>
      </c>
      <c r="D120" s="84"/>
      <c r="E120" s="102"/>
    </row>
    <row r="121" spans="1:5" ht="15" x14ac:dyDescent="0.25">
      <c r="A121" s="84" t="s">
        <v>4002</v>
      </c>
      <c r="B121" s="84" t="s">
        <v>3560</v>
      </c>
      <c r="C121" s="84">
        <v>13</v>
      </c>
      <c r="D121" s="84"/>
      <c r="E121" s="102"/>
    </row>
    <row r="122" spans="1:5" ht="15" x14ac:dyDescent="0.25">
      <c r="A122" s="84" t="s">
        <v>4008</v>
      </c>
      <c r="B122" s="84" t="s">
        <v>3560</v>
      </c>
      <c r="C122" s="84">
        <v>14</v>
      </c>
      <c r="D122" s="84"/>
      <c r="E122" s="102"/>
    </row>
    <row r="123" spans="1:5" ht="15" x14ac:dyDescent="0.25">
      <c r="A123" s="84" t="s">
        <v>4035</v>
      </c>
      <c r="B123" s="84" t="s">
        <v>3560</v>
      </c>
      <c r="C123" s="84">
        <v>15</v>
      </c>
      <c r="D123" s="84"/>
      <c r="E123" s="102"/>
    </row>
    <row r="124" spans="1:5" ht="15" x14ac:dyDescent="0.25">
      <c r="A124" s="84" t="s">
        <v>4048</v>
      </c>
      <c r="B124" s="84" t="s">
        <v>3560</v>
      </c>
      <c r="C124" s="84">
        <v>16</v>
      </c>
      <c r="D124" s="84"/>
      <c r="E124" s="102"/>
    </row>
    <row r="125" spans="1:5" ht="15" x14ac:dyDescent="0.25">
      <c r="A125" s="84" t="s">
        <v>3707</v>
      </c>
      <c r="B125" s="84" t="s">
        <v>3560</v>
      </c>
      <c r="C125" s="84">
        <v>17</v>
      </c>
      <c r="D125" s="84"/>
      <c r="E125" s="102"/>
    </row>
    <row r="126" spans="1:5" ht="15" x14ac:dyDescent="0.25">
      <c r="A126" s="84" t="s">
        <v>3126</v>
      </c>
      <c r="B126" s="84" t="s">
        <v>1568</v>
      </c>
      <c r="C126" s="84">
        <v>1</v>
      </c>
      <c r="D126" s="84"/>
      <c r="E126" s="102"/>
    </row>
    <row r="127" spans="1:5" ht="15" x14ac:dyDescent="0.25">
      <c r="A127" s="84" t="s">
        <v>3278</v>
      </c>
      <c r="B127" s="84" t="s">
        <v>1568</v>
      </c>
      <c r="C127" s="84">
        <v>2</v>
      </c>
      <c r="D127" s="84"/>
      <c r="E127" s="102"/>
    </row>
    <row r="128" spans="1:5" ht="15" x14ac:dyDescent="0.25">
      <c r="A128" s="84" t="s">
        <v>3337</v>
      </c>
      <c r="B128" s="84" t="s">
        <v>1568</v>
      </c>
      <c r="C128" s="84">
        <v>3</v>
      </c>
      <c r="D128" s="84"/>
      <c r="E128" s="102"/>
    </row>
    <row r="129" spans="1:5" ht="15" x14ac:dyDescent="0.25">
      <c r="A129" s="84" t="s">
        <v>3404</v>
      </c>
      <c r="B129" s="84" t="s">
        <v>1568</v>
      </c>
      <c r="C129" s="84">
        <v>4</v>
      </c>
      <c r="D129" s="84"/>
      <c r="E129" s="102"/>
    </row>
    <row r="130" spans="1:5" ht="15" x14ac:dyDescent="0.25">
      <c r="A130" s="84" t="s">
        <v>3258</v>
      </c>
      <c r="B130" s="84" t="s">
        <v>1568</v>
      </c>
      <c r="C130" s="84">
        <v>5</v>
      </c>
      <c r="D130" s="84"/>
      <c r="E130" s="102"/>
    </row>
    <row r="131" spans="1:5" ht="15" x14ac:dyDescent="0.25">
      <c r="A131" s="84" t="s">
        <v>6094</v>
      </c>
      <c r="B131" s="84" t="s">
        <v>1568</v>
      </c>
      <c r="C131" s="84">
        <v>6</v>
      </c>
      <c r="D131" s="84"/>
      <c r="E131" s="102"/>
    </row>
    <row r="132" spans="1:5" ht="15" x14ac:dyDescent="0.25">
      <c r="A132" s="84" t="s">
        <v>1566</v>
      </c>
      <c r="B132" s="84" t="s">
        <v>1568</v>
      </c>
      <c r="C132" s="84">
        <v>7</v>
      </c>
      <c r="D132" s="84"/>
      <c r="E132" s="102"/>
    </row>
    <row r="133" spans="1:5" ht="15" x14ac:dyDescent="0.25">
      <c r="A133" s="84" t="s">
        <v>1570</v>
      </c>
      <c r="B133" s="84" t="s">
        <v>1568</v>
      </c>
      <c r="C133" s="84">
        <v>8</v>
      </c>
      <c r="D133" s="84"/>
      <c r="E133" s="102"/>
    </row>
    <row r="134" spans="1:5" ht="15" x14ac:dyDescent="0.25">
      <c r="A134" s="84" t="s">
        <v>4460</v>
      </c>
      <c r="B134" s="84" t="s">
        <v>1568</v>
      </c>
      <c r="C134" s="84">
        <v>9</v>
      </c>
      <c r="D134" s="84"/>
      <c r="E134" s="102"/>
    </row>
    <row r="135" spans="1:5" ht="15" x14ac:dyDescent="0.25">
      <c r="A135" s="84" t="s">
        <v>5007</v>
      </c>
      <c r="B135" s="84" t="s">
        <v>1568</v>
      </c>
      <c r="C135" s="84">
        <v>10</v>
      </c>
      <c r="D135" s="84"/>
      <c r="E135" s="102"/>
    </row>
    <row r="136" spans="1:5" ht="15" x14ac:dyDescent="0.25">
      <c r="A136" s="84" t="s">
        <v>4315</v>
      </c>
      <c r="B136" s="84" t="s">
        <v>1568</v>
      </c>
      <c r="C136" s="84">
        <v>11</v>
      </c>
      <c r="D136" s="84"/>
      <c r="E136" s="102"/>
    </row>
    <row r="137" spans="1:5" ht="15" x14ac:dyDescent="0.25">
      <c r="A137" s="85" t="s">
        <v>4618</v>
      </c>
      <c r="B137" s="84" t="s">
        <v>1568</v>
      </c>
      <c r="C137" s="84">
        <v>12</v>
      </c>
      <c r="D137" s="84"/>
      <c r="E137" s="102"/>
    </row>
    <row r="138" spans="1:5" ht="15" x14ac:dyDescent="0.25">
      <c r="A138" s="84" t="s">
        <v>1727</v>
      </c>
      <c r="B138" s="84" t="s">
        <v>1632</v>
      </c>
      <c r="C138" s="84">
        <v>1</v>
      </c>
      <c r="D138" s="84"/>
      <c r="E138" s="102"/>
    </row>
    <row r="139" spans="1:5" ht="15" x14ac:dyDescent="0.25">
      <c r="A139" s="84" t="s">
        <v>1814</v>
      </c>
      <c r="B139" s="84" t="s">
        <v>1632</v>
      </c>
      <c r="C139" s="84">
        <v>2</v>
      </c>
      <c r="D139" s="84"/>
      <c r="E139" s="102"/>
    </row>
    <row r="140" spans="1:5" ht="15" x14ac:dyDescent="0.25">
      <c r="A140" s="84" t="s">
        <v>4210</v>
      </c>
      <c r="B140" s="84" t="s">
        <v>1632</v>
      </c>
      <c r="C140" s="84">
        <v>3</v>
      </c>
      <c r="D140" s="84"/>
      <c r="E140" s="102"/>
    </row>
    <row r="141" spans="1:5" ht="15" x14ac:dyDescent="0.25">
      <c r="A141" s="84" t="s">
        <v>2149</v>
      </c>
      <c r="B141" s="84" t="s">
        <v>1632</v>
      </c>
      <c r="C141" s="84">
        <v>4</v>
      </c>
      <c r="D141" s="84"/>
      <c r="E141" s="102"/>
    </row>
    <row r="142" spans="1:5" ht="15" x14ac:dyDescent="0.25">
      <c r="A142" s="84" t="s">
        <v>4154</v>
      </c>
      <c r="B142" s="84" t="s">
        <v>1632</v>
      </c>
      <c r="C142" s="84">
        <v>5</v>
      </c>
      <c r="D142" s="84"/>
      <c r="E142" s="102"/>
    </row>
    <row r="143" spans="1:5" ht="15" x14ac:dyDescent="0.25">
      <c r="A143" s="84" t="s">
        <v>627</v>
      </c>
      <c r="B143" s="84" t="s">
        <v>1632</v>
      </c>
      <c r="C143" s="84">
        <v>6</v>
      </c>
      <c r="D143" s="84"/>
      <c r="E143" s="102"/>
    </row>
    <row r="144" spans="1:5" ht="15" x14ac:dyDescent="0.25">
      <c r="A144" s="84" t="s">
        <v>1827</v>
      </c>
      <c r="B144" s="84" t="s">
        <v>1632</v>
      </c>
      <c r="C144" s="84">
        <v>7</v>
      </c>
      <c r="D144" s="84"/>
      <c r="E144" s="102"/>
    </row>
    <row r="145" spans="1:5" ht="15" x14ac:dyDescent="0.25">
      <c r="A145" s="84" t="s">
        <v>5508</v>
      </c>
      <c r="B145" s="84" t="s">
        <v>1632</v>
      </c>
      <c r="C145" s="84">
        <v>8</v>
      </c>
      <c r="D145" s="84"/>
      <c r="E145" s="102"/>
    </row>
    <row r="146" spans="1:5" ht="15" x14ac:dyDescent="0.25">
      <c r="A146" s="84" t="s">
        <v>4698</v>
      </c>
      <c r="B146" s="84" t="s">
        <v>1632</v>
      </c>
      <c r="C146" s="84">
        <v>9</v>
      </c>
      <c r="D146" s="84"/>
      <c r="E146" s="102"/>
    </row>
    <row r="147" spans="1:5" ht="15" x14ac:dyDescent="0.25">
      <c r="A147" s="84" t="s">
        <v>5709</v>
      </c>
      <c r="B147" s="84" t="s">
        <v>1632</v>
      </c>
      <c r="C147" s="84">
        <v>10</v>
      </c>
      <c r="D147" s="84"/>
      <c r="E147" s="102"/>
    </row>
    <row r="148" spans="1:5" ht="15" x14ac:dyDescent="0.25">
      <c r="A148" s="84" t="s">
        <v>2081</v>
      </c>
      <c r="B148" s="84" t="s">
        <v>1632</v>
      </c>
      <c r="C148" s="84">
        <v>11</v>
      </c>
      <c r="D148" s="84"/>
      <c r="E148" s="102"/>
    </row>
    <row r="149" spans="1:5" ht="15" x14ac:dyDescent="0.25">
      <c r="A149" s="84" t="s">
        <v>2172</v>
      </c>
      <c r="B149" s="84" t="s">
        <v>1632</v>
      </c>
      <c r="C149" s="84">
        <v>12</v>
      </c>
      <c r="D149" s="84"/>
      <c r="E149" s="102"/>
    </row>
    <row r="150" spans="1:5" x14ac:dyDescent="0.2">
      <c r="A150" s="86" t="s">
        <v>676</v>
      </c>
      <c r="B150" s="86" t="s">
        <v>1632</v>
      </c>
      <c r="C150" s="87">
        <v>13</v>
      </c>
      <c r="D150" s="87"/>
      <c r="E150" s="102"/>
    </row>
    <row r="151" spans="1:5" ht="15" x14ac:dyDescent="0.25">
      <c r="A151" s="84" t="s">
        <v>4406</v>
      </c>
      <c r="B151" s="84" t="s">
        <v>1675</v>
      </c>
      <c r="C151" s="84">
        <v>1</v>
      </c>
      <c r="D151" s="84"/>
      <c r="E151" s="102"/>
    </row>
    <row r="152" spans="1:5" ht="15" x14ac:dyDescent="0.25">
      <c r="A152" s="84" t="s">
        <v>4360</v>
      </c>
      <c r="B152" s="84" t="s">
        <v>1675</v>
      </c>
      <c r="C152" s="84">
        <v>2</v>
      </c>
      <c r="D152" s="84"/>
      <c r="E152" s="102"/>
    </row>
    <row r="153" spans="1:5" ht="15" x14ac:dyDescent="0.25">
      <c r="A153" s="84" t="s">
        <v>4486</v>
      </c>
      <c r="B153" s="84" t="s">
        <v>1675</v>
      </c>
      <c r="C153" s="84">
        <v>3</v>
      </c>
      <c r="D153" s="84"/>
      <c r="E153" s="102"/>
    </row>
    <row r="154" spans="1:5" ht="15" x14ac:dyDescent="0.25">
      <c r="A154" s="84" t="s">
        <v>4222</v>
      </c>
      <c r="B154" s="84" t="s">
        <v>1675</v>
      </c>
      <c r="C154" s="84">
        <v>4</v>
      </c>
      <c r="D154" s="84"/>
      <c r="E154" s="102"/>
    </row>
    <row r="155" spans="1:5" ht="15" x14ac:dyDescent="0.25">
      <c r="A155" s="84" t="s">
        <v>5613</v>
      </c>
      <c r="B155" s="84" t="s">
        <v>1675</v>
      </c>
      <c r="C155" s="84">
        <v>5</v>
      </c>
      <c r="D155" s="84"/>
      <c r="E155" s="102"/>
    </row>
    <row r="156" spans="1:5" ht="15" x14ac:dyDescent="0.25">
      <c r="A156" s="84" t="s">
        <v>5209</v>
      </c>
      <c r="B156" s="84" t="s">
        <v>1675</v>
      </c>
      <c r="C156" s="84">
        <v>6</v>
      </c>
      <c r="D156" s="84"/>
      <c r="E156" s="102"/>
    </row>
    <row r="157" spans="1:5" ht="15" x14ac:dyDescent="0.25">
      <c r="A157" s="84" t="s">
        <v>5405</v>
      </c>
      <c r="B157" s="84" t="s">
        <v>1675</v>
      </c>
      <c r="C157" s="84">
        <v>7</v>
      </c>
      <c r="D157" s="84"/>
      <c r="E157" s="102"/>
    </row>
    <row r="158" spans="1:5" ht="15" x14ac:dyDescent="0.25">
      <c r="A158" s="84" t="s">
        <v>5538</v>
      </c>
      <c r="B158" s="84" t="s">
        <v>1675</v>
      </c>
      <c r="C158" s="84">
        <v>8</v>
      </c>
      <c r="D158" s="84"/>
      <c r="E158" s="102"/>
    </row>
    <row r="159" spans="1:5" ht="15" x14ac:dyDescent="0.25">
      <c r="A159" s="84" t="s">
        <v>5065</v>
      </c>
      <c r="B159" s="84" t="s">
        <v>1675</v>
      </c>
      <c r="C159" s="84">
        <v>9</v>
      </c>
      <c r="D159" s="84"/>
      <c r="E159" s="102"/>
    </row>
    <row r="160" spans="1:5" ht="15" x14ac:dyDescent="0.25">
      <c r="A160" s="84" t="s">
        <v>1671</v>
      </c>
      <c r="B160" s="84" t="s">
        <v>1675</v>
      </c>
      <c r="C160" s="84">
        <v>10</v>
      </c>
      <c r="D160" s="84"/>
      <c r="E160" s="102"/>
    </row>
    <row r="161" spans="1:5" ht="15" x14ac:dyDescent="0.25">
      <c r="A161" s="84" t="s">
        <v>2156</v>
      </c>
      <c r="B161" s="84" t="s">
        <v>1675</v>
      </c>
      <c r="C161" s="84">
        <v>11</v>
      </c>
      <c r="D161" s="84"/>
      <c r="E161" s="102"/>
    </row>
    <row r="162" spans="1:5" ht="15" x14ac:dyDescent="0.25">
      <c r="A162" s="84" t="s">
        <v>2186</v>
      </c>
      <c r="B162" s="84" t="s">
        <v>1675</v>
      </c>
      <c r="C162" s="84">
        <v>12</v>
      </c>
      <c r="D162" s="84"/>
      <c r="E162" s="102"/>
    </row>
    <row r="163" spans="1:5" ht="15" x14ac:dyDescent="0.25">
      <c r="A163" s="84" t="s">
        <v>3475</v>
      </c>
      <c r="B163" s="84" t="s">
        <v>1675</v>
      </c>
      <c r="C163" s="84">
        <v>13</v>
      </c>
      <c r="D163" s="84"/>
      <c r="E163" s="102"/>
    </row>
    <row r="164" spans="1:5" ht="15" x14ac:dyDescent="0.25">
      <c r="A164" s="84" t="s">
        <v>5974</v>
      </c>
      <c r="B164" s="84" t="s">
        <v>1675</v>
      </c>
      <c r="C164" s="84">
        <v>14</v>
      </c>
      <c r="D164" s="84"/>
      <c r="E164" s="102"/>
    </row>
    <row r="165" spans="1:5" ht="15" x14ac:dyDescent="0.25">
      <c r="A165" s="84" t="s">
        <v>3805</v>
      </c>
      <c r="B165" s="84" t="s">
        <v>1675</v>
      </c>
      <c r="C165" s="84">
        <v>15</v>
      </c>
      <c r="D165" s="84"/>
      <c r="E165" s="102"/>
    </row>
    <row r="166" spans="1:5" ht="15" x14ac:dyDescent="0.25">
      <c r="A166" s="15" t="s">
        <v>5667</v>
      </c>
      <c r="B166" s="84" t="s">
        <v>1675</v>
      </c>
      <c r="C166" s="84">
        <v>16</v>
      </c>
      <c r="D166" s="84"/>
      <c r="E166" s="102"/>
    </row>
    <row r="167" spans="1:5" ht="15" x14ac:dyDescent="0.25">
      <c r="A167" s="84" t="s">
        <v>2010</v>
      </c>
      <c r="B167" s="84" t="s">
        <v>1675</v>
      </c>
      <c r="C167" s="84">
        <v>17</v>
      </c>
      <c r="D167" s="84"/>
      <c r="E167" s="102"/>
    </row>
    <row r="168" spans="1:5" ht="15" x14ac:dyDescent="0.25">
      <c r="A168" s="101" t="s">
        <v>12347</v>
      </c>
      <c r="B168" s="101" t="s">
        <v>12552</v>
      </c>
      <c r="C168" s="101">
        <v>1</v>
      </c>
      <c r="D168" s="101"/>
      <c r="E168" s="103" t="s">
        <v>12198</v>
      </c>
    </row>
    <row r="169" spans="1:5" ht="15" x14ac:dyDescent="0.25">
      <c r="A169" s="101" t="s">
        <v>12348</v>
      </c>
      <c r="B169" s="101" t="s">
        <v>12552</v>
      </c>
      <c r="C169" s="101">
        <v>2</v>
      </c>
      <c r="D169" s="101"/>
      <c r="E169" s="103" t="s">
        <v>12198</v>
      </c>
    </row>
    <row r="170" spans="1:5" ht="15" x14ac:dyDescent="0.25">
      <c r="A170" s="101" t="s">
        <v>12349</v>
      </c>
      <c r="B170" s="101" t="s">
        <v>12552</v>
      </c>
      <c r="C170" s="101">
        <v>3</v>
      </c>
      <c r="D170" s="101"/>
      <c r="E170" s="103" t="s">
        <v>12198</v>
      </c>
    </row>
    <row r="171" spans="1:5" ht="15" x14ac:dyDescent="0.25">
      <c r="A171" s="101" t="s">
        <v>12350</v>
      </c>
      <c r="B171" s="101" t="s">
        <v>12552</v>
      </c>
      <c r="C171" s="101">
        <v>4</v>
      </c>
      <c r="D171" s="101"/>
      <c r="E171" s="103" t="s">
        <v>12198</v>
      </c>
    </row>
    <row r="172" spans="1:5" ht="15" x14ac:dyDescent="0.25">
      <c r="A172" s="101" t="s">
        <v>12351</v>
      </c>
      <c r="B172" s="101" t="s">
        <v>12552</v>
      </c>
      <c r="C172" s="101">
        <v>5</v>
      </c>
      <c r="D172" s="101"/>
      <c r="E172" s="103" t="s">
        <v>12198</v>
      </c>
    </row>
    <row r="173" spans="1:5" ht="15" x14ac:dyDescent="0.25">
      <c r="A173" s="101" t="s">
        <v>12352</v>
      </c>
      <c r="B173" s="101" t="s">
        <v>12552</v>
      </c>
      <c r="C173" s="101">
        <v>6</v>
      </c>
      <c r="D173" s="101"/>
      <c r="E173" s="103" t="s">
        <v>12198</v>
      </c>
    </row>
    <row r="174" spans="1:5" ht="15" x14ac:dyDescent="0.25">
      <c r="A174" s="101" t="s">
        <v>12880</v>
      </c>
      <c r="B174" s="101" t="s">
        <v>12552</v>
      </c>
      <c r="C174" s="101">
        <v>7</v>
      </c>
      <c r="D174" s="101"/>
      <c r="E174" s="103" t="s">
        <v>12198</v>
      </c>
    </row>
    <row r="175" spans="1:5" ht="15" x14ac:dyDescent="0.25">
      <c r="A175" s="101" t="s">
        <v>12353</v>
      </c>
      <c r="B175" s="101" t="s">
        <v>12552</v>
      </c>
      <c r="C175" s="101">
        <v>8</v>
      </c>
      <c r="D175" s="101"/>
      <c r="E175" s="103" t="s">
        <v>12198</v>
      </c>
    </row>
    <row r="176" spans="1:5" ht="15" x14ac:dyDescent="0.25">
      <c r="A176" s="101" t="s">
        <v>12354</v>
      </c>
      <c r="B176" s="101" t="s">
        <v>12552</v>
      </c>
      <c r="C176" s="101">
        <v>9</v>
      </c>
      <c r="D176" s="101"/>
      <c r="E176" s="103" t="s">
        <v>12198</v>
      </c>
    </row>
  </sheetData>
  <autoFilter ref="A1:E176"/>
  <sortState ref="A2:C165">
    <sortCondition ref="B2:B170"/>
    <sortCondition ref="C2:C17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80"/>
  <sheetViews>
    <sheetView zoomScale="70" zoomScaleNormal="70" workbookViewId="0">
      <pane ySplit="1" topLeftCell="A2" activePane="bottomLeft" state="frozen"/>
      <selection activeCell="B174" sqref="B174"/>
      <selection pane="bottomLeft" activeCell="A2" sqref="A2"/>
    </sheetView>
  </sheetViews>
  <sheetFormatPr defaultRowHeight="15" x14ac:dyDescent="0.25"/>
  <cols>
    <col min="1" max="1" width="15.7109375" customWidth="1"/>
    <col min="2" max="2" width="24.5703125" bestFit="1" customWidth="1"/>
    <col min="3" max="3" width="21.28515625" bestFit="1" customWidth="1"/>
    <col min="4" max="4" width="25.28515625" bestFit="1" customWidth="1"/>
    <col min="5" max="5" width="28.42578125" style="52" bestFit="1" customWidth="1"/>
    <col min="6" max="6" width="26.7109375" bestFit="1" customWidth="1"/>
    <col min="7" max="7" width="27.7109375" style="52" bestFit="1" customWidth="1"/>
    <col min="8" max="8" width="6.7109375" style="52" customWidth="1"/>
    <col min="9" max="9" width="7.28515625" bestFit="1" customWidth="1"/>
    <col min="10" max="10" width="8.28515625" bestFit="1" customWidth="1"/>
    <col min="11" max="11" width="8.42578125" bestFit="1" customWidth="1"/>
    <col min="12" max="12" width="16.28515625" customWidth="1"/>
    <col min="13" max="13" width="27.7109375" style="52" customWidth="1"/>
    <col min="14" max="14" width="24.5703125" customWidth="1"/>
    <col min="15" max="15" width="21.28515625" customWidth="1"/>
    <col min="16" max="16" width="66.5703125" customWidth="1"/>
    <col min="17" max="17" width="66.28515625" customWidth="1"/>
    <col min="18" max="18" width="26.7109375" bestFit="1" customWidth="1"/>
  </cols>
  <sheetData>
    <row r="1" spans="1:18" x14ac:dyDescent="0.25">
      <c r="A1" s="55" t="s">
        <v>6152</v>
      </c>
      <c r="B1" s="55" t="s">
        <v>0</v>
      </c>
      <c r="C1" s="55" t="s">
        <v>1</v>
      </c>
      <c r="D1" s="55" t="s">
        <v>2</v>
      </c>
      <c r="E1" s="56" t="s">
        <v>6153</v>
      </c>
      <c r="F1" s="55" t="s">
        <v>6154</v>
      </c>
      <c r="G1" s="56" t="s">
        <v>6155</v>
      </c>
      <c r="H1" s="56"/>
      <c r="I1" s="57" t="s">
        <v>6733</v>
      </c>
      <c r="J1" s="57" t="s">
        <v>6734</v>
      </c>
      <c r="K1" s="57" t="s">
        <v>6735</v>
      </c>
      <c r="L1" s="57" t="s">
        <v>6736</v>
      </c>
      <c r="M1" s="58" t="s">
        <v>1112</v>
      </c>
      <c r="N1" s="71" t="s">
        <v>12056</v>
      </c>
      <c r="O1" s="71" t="s">
        <v>12057</v>
      </c>
      <c r="P1" s="71" t="s">
        <v>12058</v>
      </c>
      <c r="Q1" s="135" t="s">
        <v>12783</v>
      </c>
      <c r="R1" s="135" t="s">
        <v>12879</v>
      </c>
    </row>
    <row r="2" spans="1:18" x14ac:dyDescent="0.25">
      <c r="A2" s="59">
        <v>200010406</v>
      </c>
      <c r="B2" s="59" t="s">
        <v>20</v>
      </c>
      <c r="C2" s="59"/>
      <c r="D2" s="59"/>
      <c r="E2" s="60" t="s">
        <v>1113</v>
      </c>
      <c r="F2" s="59" t="s">
        <v>20</v>
      </c>
      <c r="G2" s="59"/>
      <c r="H2" s="59"/>
      <c r="I2" s="59">
        <f t="shared" ref="I2:I65" si="0">LEN(E2)</f>
        <v>6</v>
      </c>
      <c r="J2" s="59" t="s">
        <v>1613</v>
      </c>
      <c r="K2" s="61"/>
      <c r="L2" s="62" t="s">
        <v>6737</v>
      </c>
      <c r="M2" s="62" t="s">
        <v>1113</v>
      </c>
      <c r="N2" s="81" t="str">
        <f>VLOOKUP($M2,'Hulpblad MC-parser'!$A:$D,2,FALSE)</f>
        <v>Alarm</v>
      </c>
      <c r="O2" s="81">
        <f>VLOOKUP($M2,'Hulpblad MC-parser'!$A:$D,3,FALSE)</f>
        <v>0</v>
      </c>
      <c r="P2" s="81">
        <f>VLOOKUP($M2,'Hulpblad MC-parser'!$A:$D,4,FALSE)</f>
        <v>0</v>
      </c>
      <c r="Q2" s="136" t="str">
        <f>IF(CONCATENATE(B2,C2,D2)="","",VLOOKUP(CONCATENATE(B2,C2,D2),Meldingsclassificaties!AA:AA,1,FALSE))</f>
        <v>Alarm</v>
      </c>
      <c r="R2" s="136" t="str">
        <f>IF(F2="","",VLOOKUP(F2,Meldingsclassificaties!H:H,1,FALSE))</f>
        <v>Alarm</v>
      </c>
    </row>
    <row r="3" spans="1:18" x14ac:dyDescent="0.25">
      <c r="A3" s="59"/>
      <c r="B3" s="59"/>
      <c r="C3" s="59"/>
      <c r="D3" s="59"/>
      <c r="E3" s="60" t="s">
        <v>6740</v>
      </c>
      <c r="F3" s="59"/>
      <c r="G3" s="59" t="s">
        <v>1113</v>
      </c>
      <c r="H3" s="59"/>
      <c r="I3" s="59">
        <f t="shared" si="0"/>
        <v>4</v>
      </c>
      <c r="J3" s="59" t="s">
        <v>1561</v>
      </c>
      <c r="K3" s="61"/>
      <c r="L3" s="62" t="s">
        <v>6737</v>
      </c>
      <c r="M3" s="62" t="s">
        <v>1113</v>
      </c>
      <c r="N3" s="81" t="str">
        <f>VLOOKUP($M3,'Hulpblad MC-parser'!$A:$D,2,FALSE)</f>
        <v>Alarm</v>
      </c>
      <c r="O3" s="81">
        <f>VLOOKUP($M3,'Hulpblad MC-parser'!$A:$D,3,FALSE)</f>
        <v>0</v>
      </c>
      <c r="P3" s="81">
        <f>VLOOKUP($M3,'Hulpblad MC-parser'!$A:$D,4,FALSE)</f>
        <v>0</v>
      </c>
      <c r="Q3" s="136" t="str">
        <f>IF(CONCATENATE(B3,C3,D3)="","",VLOOKUP(CONCATENATE(B3,C3,D3),Meldingsclassificaties!AA:AA,1,FALSE))</f>
        <v/>
      </c>
      <c r="R3" s="136" t="str">
        <f>IF(F3="","",VLOOKUP(F3,Meldingsclassificaties!H:H,1,FALSE))</f>
        <v/>
      </c>
    </row>
    <row r="4" spans="1:18" x14ac:dyDescent="0.25">
      <c r="A4" s="59"/>
      <c r="B4" s="59"/>
      <c r="C4" s="59"/>
      <c r="D4" s="59"/>
      <c r="E4" s="60" t="s">
        <v>6741</v>
      </c>
      <c r="F4" s="59"/>
      <c r="G4" s="59" t="s">
        <v>1113</v>
      </c>
      <c r="H4" s="59"/>
      <c r="I4" s="59">
        <f t="shared" si="0"/>
        <v>3</v>
      </c>
      <c r="J4" s="59" t="s">
        <v>1561</v>
      </c>
      <c r="K4" s="61"/>
      <c r="L4" s="62" t="s">
        <v>6737</v>
      </c>
      <c r="M4" s="62" t="s">
        <v>1113</v>
      </c>
      <c r="N4" s="81" t="str">
        <f>VLOOKUP($M4,'Hulpblad MC-parser'!$A:$D,2,FALSE)</f>
        <v>Alarm</v>
      </c>
      <c r="O4" s="81">
        <f>VLOOKUP($M4,'Hulpblad MC-parser'!$A:$D,3,FALSE)</f>
        <v>0</v>
      </c>
      <c r="P4" s="81">
        <f>VLOOKUP($M4,'Hulpblad MC-parser'!$A:$D,4,FALSE)</f>
        <v>0</v>
      </c>
      <c r="Q4" s="136" t="str">
        <f>IF(CONCATENATE(B4,C4,D4)="","",VLOOKUP(CONCATENATE(B4,C4,D4),Meldingsclassificaties!AA:AA,1,FALSE))</f>
        <v/>
      </c>
      <c r="R4" s="136" t="str">
        <f>IF(F4="","",VLOOKUP(F4,Meldingsclassificaties!H:H,1,FALSE))</f>
        <v/>
      </c>
    </row>
    <row r="5" spans="1:18" x14ac:dyDescent="0.25">
      <c r="A5" s="59"/>
      <c r="B5" s="59"/>
      <c r="C5" s="59"/>
      <c r="D5" s="59"/>
      <c r="E5" s="60" t="s">
        <v>6742</v>
      </c>
      <c r="F5" s="59"/>
      <c r="G5" s="59" t="s">
        <v>1113</v>
      </c>
      <c r="H5" s="59"/>
      <c r="I5" s="59">
        <f t="shared" si="0"/>
        <v>4</v>
      </c>
      <c r="J5" s="59" t="s">
        <v>1561</v>
      </c>
      <c r="K5" s="61"/>
      <c r="L5" s="62" t="s">
        <v>6737</v>
      </c>
      <c r="M5" s="62" t="s">
        <v>1113</v>
      </c>
      <c r="N5" s="81" t="str">
        <f>VLOOKUP($M5,'Hulpblad MC-parser'!$A:$D,2,FALSE)</f>
        <v>Alarm</v>
      </c>
      <c r="O5" s="81">
        <f>VLOOKUP($M5,'Hulpblad MC-parser'!$A:$D,3,FALSE)</f>
        <v>0</v>
      </c>
      <c r="P5" s="81">
        <f>VLOOKUP($M5,'Hulpblad MC-parser'!$A:$D,4,FALSE)</f>
        <v>0</v>
      </c>
      <c r="Q5" s="136" t="str">
        <f>IF(CONCATENATE(B5,C5,D5)="","",VLOOKUP(CONCATENATE(B5,C5,D5),Meldingsclassificaties!AA:AA,1,FALSE))</f>
        <v/>
      </c>
      <c r="R5" s="136" t="str">
        <f>IF(F5="","",VLOOKUP(F5,Meldingsclassificaties!H:H,1,FALSE))</f>
        <v/>
      </c>
    </row>
    <row r="6" spans="1:18" x14ac:dyDescent="0.25">
      <c r="A6" s="59">
        <v>200031293</v>
      </c>
      <c r="B6" s="59" t="s">
        <v>20</v>
      </c>
      <c r="C6" s="59" t="s">
        <v>300</v>
      </c>
      <c r="D6" s="59"/>
      <c r="E6" s="60" t="s">
        <v>1114</v>
      </c>
      <c r="F6" s="59" t="s">
        <v>412</v>
      </c>
      <c r="G6" s="59"/>
      <c r="H6" s="59"/>
      <c r="I6" s="59">
        <f t="shared" si="0"/>
        <v>19</v>
      </c>
      <c r="J6" s="59" t="s">
        <v>1613</v>
      </c>
      <c r="K6" s="61"/>
      <c r="L6" s="62" t="s">
        <v>6737</v>
      </c>
      <c r="M6" s="62" t="s">
        <v>1114</v>
      </c>
      <c r="N6" s="81" t="str">
        <f>VLOOKUP($M6,'Hulpblad MC-parser'!$A:$D,2,FALSE)</f>
        <v>Alarm</v>
      </c>
      <c r="O6" s="81" t="str">
        <f>VLOOKUP($M6,'Hulpblad MC-parser'!$A:$D,3,FALSE)</f>
        <v>Autom. brand</v>
      </c>
      <c r="P6" s="81">
        <f>VLOOKUP($M6,'Hulpblad MC-parser'!$A:$D,4,FALSE)</f>
        <v>0</v>
      </c>
      <c r="Q6" s="136" t="str">
        <f>IF(CONCATENATE(B6,C6,D6)="","",VLOOKUP(CONCATENATE(B6,C6,D6),Meldingsclassificaties!AA:AA,1,FALSE))</f>
        <v>AlarmAutom. brand</v>
      </c>
      <c r="R6" s="136" t="str">
        <f>IF(F6="","",VLOOKUP(F6,Meldingsclassificaties!H:H,1,FALSE))</f>
        <v>Autom. brandmelding</v>
      </c>
    </row>
    <row r="7" spans="1:18" x14ac:dyDescent="0.25">
      <c r="A7" s="59"/>
      <c r="B7" s="59"/>
      <c r="C7" s="59"/>
      <c r="D7" s="59"/>
      <c r="E7" s="60" t="s">
        <v>6743</v>
      </c>
      <c r="F7" s="59"/>
      <c r="G7" s="59" t="s">
        <v>1114</v>
      </c>
      <c r="H7" s="59"/>
      <c r="I7" s="59">
        <f t="shared" si="0"/>
        <v>4</v>
      </c>
      <c r="J7" s="59" t="s">
        <v>1561</v>
      </c>
      <c r="K7" s="61"/>
      <c r="L7" s="62" t="s">
        <v>6737</v>
      </c>
      <c r="M7" s="62" t="s">
        <v>1114</v>
      </c>
      <c r="N7" s="81" t="str">
        <f>VLOOKUP($M7,'Hulpblad MC-parser'!$A:$D,2,FALSE)</f>
        <v>Alarm</v>
      </c>
      <c r="O7" s="81" t="str">
        <f>VLOOKUP($M7,'Hulpblad MC-parser'!$A:$D,3,FALSE)</f>
        <v>Autom. brand</v>
      </c>
      <c r="P7" s="81">
        <f>VLOOKUP($M7,'Hulpblad MC-parser'!$A:$D,4,FALSE)</f>
        <v>0</v>
      </c>
      <c r="Q7" s="136" t="str">
        <f>IF(CONCATENATE(B7,C7,D7)="","",VLOOKUP(CONCATENATE(B7,C7,D7),Meldingsclassificaties!AA:AA,1,FALSE))</f>
        <v/>
      </c>
      <c r="R7" s="136" t="str">
        <f>IF(F7="","",VLOOKUP(F7,Meldingsclassificaties!H:H,1,FALSE))</f>
        <v/>
      </c>
    </row>
    <row r="8" spans="1:18" x14ac:dyDescent="0.25">
      <c r="A8" s="59"/>
      <c r="B8" s="59"/>
      <c r="C8" s="59"/>
      <c r="D8" s="59"/>
      <c r="E8" s="60" t="s">
        <v>6744</v>
      </c>
      <c r="F8" s="59"/>
      <c r="G8" s="59" t="s">
        <v>1114</v>
      </c>
      <c r="H8" s="59"/>
      <c r="I8" s="59">
        <f t="shared" si="0"/>
        <v>3</v>
      </c>
      <c r="J8" s="59" t="s">
        <v>1561</v>
      </c>
      <c r="K8" s="61"/>
      <c r="L8" s="62" t="s">
        <v>6737</v>
      </c>
      <c r="M8" s="62" t="s">
        <v>1114</v>
      </c>
      <c r="N8" s="81" t="str">
        <f>VLOOKUP($M8,'Hulpblad MC-parser'!$A:$D,2,FALSE)</f>
        <v>Alarm</v>
      </c>
      <c r="O8" s="81" t="str">
        <f>VLOOKUP($M8,'Hulpblad MC-parser'!$A:$D,3,FALSE)</f>
        <v>Autom. brand</v>
      </c>
      <c r="P8" s="81">
        <f>VLOOKUP($M8,'Hulpblad MC-parser'!$A:$D,4,FALSE)</f>
        <v>0</v>
      </c>
      <c r="Q8" s="136" t="str">
        <f>IF(CONCATENATE(B8,C8,D8)="","",VLOOKUP(CONCATENATE(B8,C8,D8),Meldingsclassificaties!AA:AA,1,FALSE))</f>
        <v/>
      </c>
      <c r="R8" s="136" t="str">
        <f>IF(F8="","",VLOOKUP(F8,Meldingsclassificaties!H:H,1,FALSE))</f>
        <v/>
      </c>
    </row>
    <row r="9" spans="1:18" x14ac:dyDescent="0.25">
      <c r="A9" s="59"/>
      <c r="B9" s="59"/>
      <c r="C9" s="59"/>
      <c r="D9" s="59"/>
      <c r="E9" s="60" t="s">
        <v>6745</v>
      </c>
      <c r="F9" s="59"/>
      <c r="G9" s="59" t="s">
        <v>1114</v>
      </c>
      <c r="H9" s="59"/>
      <c r="I9" s="59">
        <f t="shared" si="0"/>
        <v>5</v>
      </c>
      <c r="J9" s="59" t="s">
        <v>1561</v>
      </c>
      <c r="K9" s="61"/>
      <c r="L9" s="62" t="s">
        <v>6737</v>
      </c>
      <c r="M9" s="62" t="s">
        <v>1114</v>
      </c>
      <c r="N9" s="81" t="str">
        <f>VLOOKUP($M9,'Hulpblad MC-parser'!$A:$D,2,FALSE)</f>
        <v>Alarm</v>
      </c>
      <c r="O9" s="81" t="str">
        <f>VLOOKUP($M9,'Hulpblad MC-parser'!$A:$D,3,FALSE)</f>
        <v>Autom. brand</v>
      </c>
      <c r="P9" s="81">
        <f>VLOOKUP($M9,'Hulpblad MC-parser'!$A:$D,4,FALSE)</f>
        <v>0</v>
      </c>
      <c r="Q9" s="136" t="str">
        <f>IF(CONCATENATE(B9,C9,D9)="","",VLOOKUP(CONCATENATE(B9,C9,D9),Meldingsclassificaties!AA:AA,1,FALSE))</f>
        <v/>
      </c>
      <c r="R9" s="136" t="str">
        <f>IF(F9="","",VLOOKUP(F9,Meldingsclassificaties!H:H,1,FALSE))</f>
        <v/>
      </c>
    </row>
    <row r="10" spans="1:18" x14ac:dyDescent="0.25">
      <c r="A10" s="59"/>
      <c r="B10" s="59"/>
      <c r="C10" s="59"/>
      <c r="D10" s="59"/>
      <c r="E10" s="60" t="s">
        <v>6746</v>
      </c>
      <c r="F10" s="59"/>
      <c r="G10" s="59" t="s">
        <v>1114</v>
      </c>
      <c r="H10" s="59"/>
      <c r="I10" s="59">
        <f t="shared" si="0"/>
        <v>12</v>
      </c>
      <c r="J10" s="59" t="s">
        <v>1561</v>
      </c>
      <c r="K10" s="61"/>
      <c r="L10" s="62" t="s">
        <v>6737</v>
      </c>
      <c r="M10" s="62" t="s">
        <v>1114</v>
      </c>
      <c r="N10" s="81" t="str">
        <f>VLOOKUP($M10,'Hulpblad MC-parser'!$A:$D,2,FALSE)</f>
        <v>Alarm</v>
      </c>
      <c r="O10" s="81" t="str">
        <f>VLOOKUP($M10,'Hulpblad MC-parser'!$A:$D,3,FALSE)</f>
        <v>Autom. brand</v>
      </c>
      <c r="P10" s="81">
        <f>VLOOKUP($M10,'Hulpblad MC-parser'!$A:$D,4,FALSE)</f>
        <v>0</v>
      </c>
      <c r="Q10" s="136" t="str">
        <f>IF(CONCATENATE(B10,C10,D10)="","",VLOOKUP(CONCATENATE(B10,C10,D10),Meldingsclassificaties!AA:AA,1,FALSE))</f>
        <v/>
      </c>
      <c r="R10" s="136" t="str">
        <f>IF(F10="","",VLOOKUP(F10,Meldingsclassificaties!H:H,1,FALSE))</f>
        <v/>
      </c>
    </row>
    <row r="11" spans="1:18" x14ac:dyDescent="0.25">
      <c r="A11" s="59"/>
      <c r="B11" s="59"/>
      <c r="C11" s="59"/>
      <c r="D11" s="59"/>
      <c r="E11" s="60" t="s">
        <v>6747</v>
      </c>
      <c r="F11" s="59"/>
      <c r="G11" s="59" t="s">
        <v>1114</v>
      </c>
      <c r="H11" s="59"/>
      <c r="I11" s="59">
        <f t="shared" si="0"/>
        <v>4</v>
      </c>
      <c r="J11" s="59" t="s">
        <v>1561</v>
      </c>
      <c r="K11" s="61"/>
      <c r="L11" s="62" t="s">
        <v>6737</v>
      </c>
      <c r="M11" s="62" t="s">
        <v>1114</v>
      </c>
      <c r="N11" s="81" t="str">
        <f>VLOOKUP($M11,'Hulpblad MC-parser'!$A:$D,2,FALSE)</f>
        <v>Alarm</v>
      </c>
      <c r="O11" s="81" t="str">
        <f>VLOOKUP($M11,'Hulpblad MC-parser'!$A:$D,3,FALSE)</f>
        <v>Autom. brand</v>
      </c>
      <c r="P11" s="81">
        <f>VLOOKUP($M11,'Hulpblad MC-parser'!$A:$D,4,FALSE)</f>
        <v>0</v>
      </c>
      <c r="Q11" s="136" t="str">
        <f>IF(CONCATENATE(B11,C11,D11)="","",VLOOKUP(CONCATENATE(B11,C11,D11),Meldingsclassificaties!AA:AA,1,FALSE))</f>
        <v/>
      </c>
      <c r="R11" s="136" t="str">
        <f>IF(F11="","",VLOOKUP(F11,Meldingsclassificaties!H:H,1,FALSE))</f>
        <v/>
      </c>
    </row>
    <row r="12" spans="1:18" x14ac:dyDescent="0.25">
      <c r="A12" s="59"/>
      <c r="B12" s="59"/>
      <c r="C12" s="59"/>
      <c r="D12" s="59"/>
      <c r="E12" s="60" t="s">
        <v>6748</v>
      </c>
      <c r="F12" s="59"/>
      <c r="G12" s="59" t="s">
        <v>1114</v>
      </c>
      <c r="H12" s="59"/>
      <c r="I12" s="59">
        <f t="shared" si="0"/>
        <v>11</v>
      </c>
      <c r="J12" s="59" t="s">
        <v>1561</v>
      </c>
      <c r="K12" s="61"/>
      <c r="L12" s="62" t="s">
        <v>6737</v>
      </c>
      <c r="M12" s="62" t="s">
        <v>1114</v>
      </c>
      <c r="N12" s="81" t="str">
        <f>VLOOKUP($M12,'Hulpblad MC-parser'!$A:$D,2,FALSE)</f>
        <v>Alarm</v>
      </c>
      <c r="O12" s="81" t="str">
        <f>VLOOKUP($M12,'Hulpblad MC-parser'!$A:$D,3,FALSE)</f>
        <v>Autom. brand</v>
      </c>
      <c r="P12" s="81">
        <f>VLOOKUP($M12,'Hulpblad MC-parser'!$A:$D,4,FALSE)</f>
        <v>0</v>
      </c>
      <c r="Q12" s="136" t="str">
        <f>IF(CONCATENATE(B12,C12,D12)="","",VLOOKUP(CONCATENATE(B12,C12,D12),Meldingsclassificaties!AA:AA,1,FALSE))</f>
        <v/>
      </c>
      <c r="R12" s="136" t="str">
        <f>IF(F12="","",VLOOKUP(F12,Meldingsclassificaties!H:H,1,FALSE))</f>
        <v/>
      </c>
    </row>
    <row r="13" spans="1:18" x14ac:dyDescent="0.25">
      <c r="A13" s="59">
        <v>200031283</v>
      </c>
      <c r="B13" s="59" t="s">
        <v>20</v>
      </c>
      <c r="C13" s="59" t="s">
        <v>300</v>
      </c>
      <c r="D13" s="59" t="s">
        <v>468</v>
      </c>
      <c r="E13" s="60" t="s">
        <v>1115</v>
      </c>
      <c r="F13" s="59" t="s">
        <v>470</v>
      </c>
      <c r="G13" s="59"/>
      <c r="H13" s="59"/>
      <c r="I13" s="59">
        <f t="shared" si="0"/>
        <v>17</v>
      </c>
      <c r="J13" s="59" t="s">
        <v>1613</v>
      </c>
      <c r="K13" s="61"/>
      <c r="L13" s="62" t="s">
        <v>6737</v>
      </c>
      <c r="M13" s="62" t="s">
        <v>1115</v>
      </c>
      <c r="N13" s="81" t="str">
        <f>VLOOKUP($M13,'Hulpblad MC-parser'!$A:$D,2,FALSE)</f>
        <v>Alarm</v>
      </c>
      <c r="O13" s="81" t="str">
        <f>VLOOKUP($M13,'Hulpblad MC-parser'!$A:$D,3,FALSE)</f>
        <v>Autom. brand</v>
      </c>
      <c r="P13" s="81" t="str">
        <f>VLOOKUP($M13,'Hulpblad MC-parser'!$A:$D,4,FALSE)</f>
        <v>Autom. brand OMS</v>
      </c>
      <c r="Q13" s="136" t="str">
        <f>IF(CONCATENATE(B13,C13,D13)="","",VLOOKUP(CONCATENATE(B13,C13,D13),Meldingsclassificaties!AA:AA,1,FALSE))</f>
        <v>AlarmAutom. brandAutom. brand OMS</v>
      </c>
      <c r="R13" s="136" t="str">
        <f>IF(F13="","",VLOOKUP(F13,Meldingsclassificaties!H:H,1,FALSE))</f>
        <v>OMS brandmelding</v>
      </c>
    </row>
    <row r="14" spans="1:18" x14ac:dyDescent="0.25">
      <c r="A14" s="59"/>
      <c r="B14" s="59"/>
      <c r="C14" s="59"/>
      <c r="D14" s="59"/>
      <c r="E14" s="60" t="s">
        <v>6749</v>
      </c>
      <c r="F14" s="59"/>
      <c r="G14" s="59" t="s">
        <v>1115</v>
      </c>
      <c r="H14" s="59"/>
      <c r="I14" s="59">
        <f t="shared" si="0"/>
        <v>4</v>
      </c>
      <c r="J14" s="59" t="s">
        <v>1561</v>
      </c>
      <c r="K14" s="61"/>
      <c r="L14" s="62" t="s">
        <v>6737</v>
      </c>
      <c r="M14" s="62" t="s">
        <v>1115</v>
      </c>
      <c r="N14" s="81" t="str">
        <f>VLOOKUP($M14,'Hulpblad MC-parser'!$A:$D,2,FALSE)</f>
        <v>Alarm</v>
      </c>
      <c r="O14" s="81" t="str">
        <f>VLOOKUP($M14,'Hulpblad MC-parser'!$A:$D,3,FALSE)</f>
        <v>Autom. brand</v>
      </c>
      <c r="P14" s="81" t="str">
        <f>VLOOKUP($M14,'Hulpblad MC-parser'!$A:$D,4,FALSE)</f>
        <v>Autom. brand OMS</v>
      </c>
      <c r="Q14" s="136" t="str">
        <f>IF(CONCATENATE(B14,C14,D14)="","",VLOOKUP(CONCATENATE(B14,C14,D14),Meldingsclassificaties!AA:AA,1,FALSE))</f>
        <v/>
      </c>
      <c r="R14" s="136" t="str">
        <f>IF(F14="","",VLOOKUP(F14,Meldingsclassificaties!H:H,1,FALSE))</f>
        <v/>
      </c>
    </row>
    <row r="15" spans="1:18" x14ac:dyDescent="0.25">
      <c r="A15" s="59"/>
      <c r="B15" s="59"/>
      <c r="C15" s="59"/>
      <c r="D15" s="59"/>
      <c r="E15" s="60" t="s">
        <v>6750</v>
      </c>
      <c r="F15" s="59"/>
      <c r="G15" s="59" t="s">
        <v>1115</v>
      </c>
      <c r="H15" s="59"/>
      <c r="I15" s="59">
        <f t="shared" si="0"/>
        <v>5</v>
      </c>
      <c r="J15" s="59" t="s">
        <v>1561</v>
      </c>
      <c r="K15" s="61"/>
      <c r="L15" s="62" t="s">
        <v>6737</v>
      </c>
      <c r="M15" s="62" t="s">
        <v>1115</v>
      </c>
      <c r="N15" s="81" t="str">
        <f>VLOOKUP($M15,'Hulpblad MC-parser'!$A:$D,2,FALSE)</f>
        <v>Alarm</v>
      </c>
      <c r="O15" s="81" t="str">
        <f>VLOOKUP($M15,'Hulpblad MC-parser'!$A:$D,3,FALSE)</f>
        <v>Autom. brand</v>
      </c>
      <c r="P15" s="81" t="str">
        <f>VLOOKUP($M15,'Hulpblad MC-parser'!$A:$D,4,FALSE)</f>
        <v>Autom. brand OMS</v>
      </c>
      <c r="Q15" s="136" t="str">
        <f>IF(CONCATENATE(B15,C15,D15)="","",VLOOKUP(CONCATENATE(B15,C15,D15),Meldingsclassificaties!AA:AA,1,FALSE))</f>
        <v/>
      </c>
      <c r="R15" s="136" t="str">
        <f>IF(F15="","",VLOOKUP(F15,Meldingsclassificaties!H:H,1,FALSE))</f>
        <v/>
      </c>
    </row>
    <row r="16" spans="1:18" x14ac:dyDescent="0.25">
      <c r="A16" s="59"/>
      <c r="B16" s="59"/>
      <c r="C16" s="59"/>
      <c r="D16" s="59"/>
      <c r="E16" s="60" t="s">
        <v>6751</v>
      </c>
      <c r="F16" s="59"/>
      <c r="G16" s="59" t="s">
        <v>1115</v>
      </c>
      <c r="H16" s="59"/>
      <c r="I16" s="59">
        <f t="shared" si="0"/>
        <v>7</v>
      </c>
      <c r="J16" s="59" t="s">
        <v>1561</v>
      </c>
      <c r="K16" s="61"/>
      <c r="L16" s="62" t="s">
        <v>6737</v>
      </c>
      <c r="M16" s="62" t="s">
        <v>1115</v>
      </c>
      <c r="N16" s="81" t="str">
        <f>VLOOKUP($M16,'Hulpblad MC-parser'!$A:$D,2,FALSE)</f>
        <v>Alarm</v>
      </c>
      <c r="O16" s="81" t="str">
        <f>VLOOKUP($M16,'Hulpblad MC-parser'!$A:$D,3,FALSE)</f>
        <v>Autom. brand</v>
      </c>
      <c r="P16" s="81" t="str">
        <f>VLOOKUP($M16,'Hulpblad MC-parser'!$A:$D,4,FALSE)</f>
        <v>Autom. brand OMS</v>
      </c>
      <c r="Q16" s="136" t="str">
        <f>IF(CONCATENATE(B16,C16,D16)="","",VLOOKUP(CONCATENATE(B16,C16,D16),Meldingsclassificaties!AA:AA,1,FALSE))</f>
        <v/>
      </c>
      <c r="R16" s="136" t="str">
        <f>IF(F16="","",VLOOKUP(F16,Meldingsclassificaties!H:H,1,FALSE))</f>
        <v/>
      </c>
    </row>
    <row r="17" spans="1:18" x14ac:dyDescent="0.25">
      <c r="A17" s="59"/>
      <c r="B17" s="59"/>
      <c r="C17" s="59"/>
      <c r="D17" s="59"/>
      <c r="E17" s="60" t="s">
        <v>6752</v>
      </c>
      <c r="F17" s="59"/>
      <c r="G17" s="59" t="s">
        <v>1115</v>
      </c>
      <c r="H17" s="59"/>
      <c r="I17" s="59">
        <f t="shared" si="0"/>
        <v>12</v>
      </c>
      <c r="J17" s="59" t="s">
        <v>1561</v>
      </c>
      <c r="K17" s="61"/>
      <c r="L17" s="62" t="s">
        <v>6737</v>
      </c>
      <c r="M17" s="62" t="s">
        <v>1115</v>
      </c>
      <c r="N17" s="81" t="str">
        <f>VLOOKUP($M17,'Hulpblad MC-parser'!$A:$D,2,FALSE)</f>
        <v>Alarm</v>
      </c>
      <c r="O17" s="81" t="str">
        <f>VLOOKUP($M17,'Hulpblad MC-parser'!$A:$D,3,FALSE)</f>
        <v>Autom. brand</v>
      </c>
      <c r="P17" s="81" t="str">
        <f>VLOOKUP($M17,'Hulpblad MC-parser'!$A:$D,4,FALSE)</f>
        <v>Autom. brand OMS</v>
      </c>
      <c r="Q17" s="136" t="str">
        <f>IF(CONCATENATE(B17,C17,D17)="","",VLOOKUP(CONCATENATE(B17,C17,D17),Meldingsclassificaties!AA:AA,1,FALSE))</f>
        <v/>
      </c>
      <c r="R17" s="136" t="str">
        <f>IF(F17="","",VLOOKUP(F17,Meldingsclassificaties!H:H,1,FALSE))</f>
        <v/>
      </c>
    </row>
    <row r="18" spans="1:18" x14ac:dyDescent="0.25">
      <c r="A18" s="59"/>
      <c r="B18" s="59"/>
      <c r="C18" s="59"/>
      <c r="D18" s="59"/>
      <c r="E18" s="60" t="s">
        <v>6753</v>
      </c>
      <c r="F18" s="59"/>
      <c r="G18" s="59" t="s">
        <v>1115</v>
      </c>
      <c r="H18" s="59"/>
      <c r="I18" s="59">
        <f t="shared" si="0"/>
        <v>4</v>
      </c>
      <c r="J18" s="59" t="s">
        <v>1561</v>
      </c>
      <c r="K18" s="61"/>
      <c r="L18" s="62" t="s">
        <v>6737</v>
      </c>
      <c r="M18" s="62" t="s">
        <v>1115</v>
      </c>
      <c r="N18" s="81" t="str">
        <f>VLOOKUP($M18,'Hulpblad MC-parser'!$A:$D,2,FALSE)</f>
        <v>Alarm</v>
      </c>
      <c r="O18" s="81" t="str">
        <f>VLOOKUP($M18,'Hulpblad MC-parser'!$A:$D,3,FALSE)</f>
        <v>Autom. brand</v>
      </c>
      <c r="P18" s="81" t="str">
        <f>VLOOKUP($M18,'Hulpblad MC-parser'!$A:$D,4,FALSE)</f>
        <v>Autom. brand OMS</v>
      </c>
      <c r="Q18" s="136" t="str">
        <f>IF(CONCATENATE(B18,C18,D18)="","",VLOOKUP(CONCATENATE(B18,C18,D18),Meldingsclassificaties!AA:AA,1,FALSE))</f>
        <v/>
      </c>
      <c r="R18" s="136" t="str">
        <f>IF(F18="","",VLOOKUP(F18,Meldingsclassificaties!H:H,1,FALSE))</f>
        <v/>
      </c>
    </row>
    <row r="19" spans="1:18" x14ac:dyDescent="0.25">
      <c r="A19" s="59">
        <v>200031285</v>
      </c>
      <c r="B19" s="59" t="s">
        <v>20</v>
      </c>
      <c r="C19" s="59" t="s">
        <v>300</v>
      </c>
      <c r="D19" s="59" t="s">
        <v>1013</v>
      </c>
      <c r="E19" s="60" t="s">
        <v>1116</v>
      </c>
      <c r="F19" s="59" t="s">
        <v>1015</v>
      </c>
      <c r="G19" s="59"/>
      <c r="H19" s="59"/>
      <c r="I19" s="59">
        <f t="shared" si="0"/>
        <v>22</v>
      </c>
      <c r="J19" s="59" t="s">
        <v>1613</v>
      </c>
      <c r="K19" s="61"/>
      <c r="L19" s="62" t="s">
        <v>6737</v>
      </c>
      <c r="M19" s="62" t="s">
        <v>1116</v>
      </c>
      <c r="N19" s="81" t="str">
        <f>VLOOKUP($M19,'Hulpblad MC-parser'!$A:$D,2,FALSE)</f>
        <v>Alarm</v>
      </c>
      <c r="O19" s="81" t="str">
        <f>VLOOKUP($M19,'Hulpblad MC-parser'!$A:$D,3,FALSE)</f>
        <v>Autom. brand</v>
      </c>
      <c r="P19" s="81" t="str">
        <f>VLOOKUP($M19,'Hulpblad MC-parser'!$A:$D,4,FALSE)</f>
        <v>Br beheerssysteem</v>
      </c>
      <c r="Q19" s="136" t="str">
        <f>IF(CONCATENATE(B19,C19,D19)="","",VLOOKUP(CONCATENATE(B19,C19,D19),Meldingsclassificaties!AA:AA,1,FALSE))</f>
        <v>AlarmAutom. brandBr beheerssysteem</v>
      </c>
      <c r="R19" s="136" t="str">
        <f>IF(F19="","",VLOOKUP(F19,Meldingsclassificaties!H:H,1,FALSE))</f>
        <v>OMS Br beheerssysteem</v>
      </c>
    </row>
    <row r="20" spans="1:18" x14ac:dyDescent="0.25">
      <c r="A20" s="59"/>
      <c r="B20" s="59"/>
      <c r="C20" s="59"/>
      <c r="D20" s="59"/>
      <c r="E20" s="60" t="s">
        <v>6754</v>
      </c>
      <c r="F20" s="59"/>
      <c r="G20" s="59" t="s">
        <v>1116</v>
      </c>
      <c r="H20" s="59"/>
      <c r="I20" s="59">
        <f t="shared" si="0"/>
        <v>4</v>
      </c>
      <c r="J20" s="59" t="s">
        <v>1561</v>
      </c>
      <c r="K20" s="61"/>
      <c r="L20" s="62" t="s">
        <v>6737</v>
      </c>
      <c r="M20" s="62" t="s">
        <v>1116</v>
      </c>
      <c r="N20" s="81" t="str">
        <f>VLOOKUP($M20,'Hulpblad MC-parser'!$A:$D,2,FALSE)</f>
        <v>Alarm</v>
      </c>
      <c r="O20" s="81" t="str">
        <f>VLOOKUP($M20,'Hulpblad MC-parser'!$A:$D,3,FALSE)</f>
        <v>Autom. brand</v>
      </c>
      <c r="P20" s="81" t="str">
        <f>VLOOKUP($M20,'Hulpblad MC-parser'!$A:$D,4,FALSE)</f>
        <v>Br beheerssysteem</v>
      </c>
      <c r="Q20" s="136" t="str">
        <f>IF(CONCATENATE(B20,C20,D20)="","",VLOOKUP(CONCATENATE(B20,C20,D20),Meldingsclassificaties!AA:AA,1,FALSE))</f>
        <v/>
      </c>
      <c r="R20" s="136" t="str">
        <f>IF(F20="","",VLOOKUP(F20,Meldingsclassificaties!H:H,1,FALSE))</f>
        <v/>
      </c>
    </row>
    <row r="21" spans="1:18" x14ac:dyDescent="0.25">
      <c r="A21" s="59"/>
      <c r="B21" s="59"/>
      <c r="C21" s="59"/>
      <c r="D21" s="59"/>
      <c r="E21" s="60" t="s">
        <v>6755</v>
      </c>
      <c r="F21" s="59"/>
      <c r="G21" s="59" t="s">
        <v>1116</v>
      </c>
      <c r="H21" s="59"/>
      <c r="I21" s="59">
        <f t="shared" si="0"/>
        <v>7</v>
      </c>
      <c r="J21" s="59" t="s">
        <v>1561</v>
      </c>
      <c r="K21" s="61"/>
      <c r="L21" s="62" t="s">
        <v>6737</v>
      </c>
      <c r="M21" s="62" t="s">
        <v>1116</v>
      </c>
      <c r="N21" s="81" t="str">
        <f>VLOOKUP($M21,'Hulpblad MC-parser'!$A:$D,2,FALSE)</f>
        <v>Alarm</v>
      </c>
      <c r="O21" s="81" t="str">
        <f>VLOOKUP($M21,'Hulpblad MC-parser'!$A:$D,3,FALSE)</f>
        <v>Autom. brand</v>
      </c>
      <c r="P21" s="81" t="str">
        <f>VLOOKUP($M21,'Hulpblad MC-parser'!$A:$D,4,FALSE)</f>
        <v>Br beheerssysteem</v>
      </c>
      <c r="Q21" s="136" t="str">
        <f>IF(CONCATENATE(B21,C21,D21)="","",VLOOKUP(CONCATENATE(B21,C21,D21),Meldingsclassificaties!AA:AA,1,FALSE))</f>
        <v/>
      </c>
      <c r="R21" s="136" t="str">
        <f>IF(F21="","",VLOOKUP(F21,Meldingsclassificaties!H:H,1,FALSE))</f>
        <v/>
      </c>
    </row>
    <row r="22" spans="1:18" x14ac:dyDescent="0.25">
      <c r="A22" s="59"/>
      <c r="B22" s="59"/>
      <c r="C22" s="59"/>
      <c r="D22" s="59"/>
      <c r="E22" s="60" t="s">
        <v>6756</v>
      </c>
      <c r="F22" s="59"/>
      <c r="G22" s="59" t="s">
        <v>1116</v>
      </c>
      <c r="H22" s="59"/>
      <c r="I22" s="59">
        <f t="shared" si="0"/>
        <v>21</v>
      </c>
      <c r="J22" s="59" t="s">
        <v>1561</v>
      </c>
      <c r="K22" s="61"/>
      <c r="L22" s="62" t="s">
        <v>6737</v>
      </c>
      <c r="M22" s="62" t="s">
        <v>1116</v>
      </c>
      <c r="N22" s="81" t="str">
        <f>VLOOKUP($M22,'Hulpblad MC-parser'!$A:$D,2,FALSE)</f>
        <v>Alarm</v>
      </c>
      <c r="O22" s="81" t="str">
        <f>VLOOKUP($M22,'Hulpblad MC-parser'!$A:$D,3,FALSE)</f>
        <v>Autom. brand</v>
      </c>
      <c r="P22" s="81" t="str">
        <f>VLOOKUP($M22,'Hulpblad MC-parser'!$A:$D,4,FALSE)</f>
        <v>Br beheerssysteem</v>
      </c>
      <c r="Q22" s="136" t="str">
        <f>IF(CONCATENATE(B22,C22,D22)="","",VLOOKUP(CONCATENATE(B22,C22,D22),Meldingsclassificaties!AA:AA,1,FALSE))</f>
        <v/>
      </c>
      <c r="R22" s="136" t="str">
        <f>IF(F22="","",VLOOKUP(F22,Meldingsclassificaties!H:H,1,FALSE))</f>
        <v/>
      </c>
    </row>
    <row r="23" spans="1:18" x14ac:dyDescent="0.25">
      <c r="A23" s="59"/>
      <c r="B23" s="59"/>
      <c r="C23" s="59"/>
      <c r="D23" s="59"/>
      <c r="E23" s="60" t="s">
        <v>6757</v>
      </c>
      <c r="F23" s="59"/>
      <c r="G23" s="59" t="s">
        <v>1116</v>
      </c>
      <c r="H23" s="59"/>
      <c r="I23" s="59">
        <f t="shared" si="0"/>
        <v>4</v>
      </c>
      <c r="J23" s="59" t="s">
        <v>1561</v>
      </c>
      <c r="K23" s="61"/>
      <c r="L23" s="62" t="s">
        <v>6737</v>
      </c>
      <c r="M23" s="62" t="s">
        <v>1116</v>
      </c>
      <c r="N23" s="81" t="str">
        <f>VLOOKUP($M23,'Hulpblad MC-parser'!$A:$D,2,FALSE)</f>
        <v>Alarm</v>
      </c>
      <c r="O23" s="81" t="str">
        <f>VLOOKUP($M23,'Hulpblad MC-parser'!$A:$D,3,FALSE)</f>
        <v>Autom. brand</v>
      </c>
      <c r="P23" s="81" t="str">
        <f>VLOOKUP($M23,'Hulpblad MC-parser'!$A:$D,4,FALSE)</f>
        <v>Br beheerssysteem</v>
      </c>
      <c r="Q23" s="136" t="str">
        <f>IF(CONCATENATE(B23,C23,D23)="","",VLOOKUP(CONCATENATE(B23,C23,D23),Meldingsclassificaties!AA:AA,1,FALSE))</f>
        <v/>
      </c>
      <c r="R23" s="136" t="str">
        <f>IF(F23="","",VLOOKUP(F23,Meldingsclassificaties!H:H,1,FALSE))</f>
        <v/>
      </c>
    </row>
    <row r="24" spans="1:18" x14ac:dyDescent="0.25">
      <c r="A24" s="59">
        <v>200031286</v>
      </c>
      <c r="B24" s="59" t="s">
        <v>20</v>
      </c>
      <c r="C24" s="59" t="s">
        <v>300</v>
      </c>
      <c r="D24" s="59" t="s">
        <v>301</v>
      </c>
      <c r="E24" s="60" t="s">
        <v>1117</v>
      </c>
      <c r="F24" s="59" t="s">
        <v>12153</v>
      </c>
      <c r="G24" s="59"/>
      <c r="H24" s="59"/>
      <c r="I24" s="59">
        <f t="shared" si="0"/>
        <v>17</v>
      </c>
      <c r="J24" s="59" t="s">
        <v>1613</v>
      </c>
      <c r="K24" s="61"/>
      <c r="L24" s="62" t="s">
        <v>6737</v>
      </c>
      <c r="M24" s="62" t="s">
        <v>1117</v>
      </c>
      <c r="N24" s="81" t="str">
        <f>VLOOKUP($M24,'Hulpblad MC-parser'!$A:$D,2,FALSE)</f>
        <v>Alarm</v>
      </c>
      <c r="O24" s="81" t="str">
        <f>VLOOKUP($M24,'Hulpblad MC-parser'!$A:$D,3,FALSE)</f>
        <v>Autom. brand</v>
      </c>
      <c r="P24" s="81" t="str">
        <f>VLOOKUP($M24,'Hulpblad MC-parser'!$A:$D,4,FALSE)</f>
        <v>Brandmelding PAC</v>
      </c>
      <c r="Q24" s="136" t="str">
        <f>IF(CONCATENATE(B24,C24,D24)="","",VLOOKUP(CONCATENATE(B24,C24,D24),Meldingsclassificaties!AA:AA,1,FALSE))</f>
        <v>AlarmAutom. brandBrandmelding PAC</v>
      </c>
      <c r="R24" s="136" t="str">
        <f>IF(F24="","",VLOOKUP(F24,Meldingsclassificaties!H:H,1,FALSE))</f>
        <v>PAC brandmelding</v>
      </c>
    </row>
    <row r="25" spans="1:18" x14ac:dyDescent="0.25">
      <c r="A25" s="59"/>
      <c r="B25" s="59"/>
      <c r="C25" s="59"/>
      <c r="D25" s="59"/>
      <c r="E25" s="60" t="s">
        <v>6758</v>
      </c>
      <c r="F25" s="59"/>
      <c r="G25" s="59" t="s">
        <v>1117</v>
      </c>
      <c r="H25" s="59"/>
      <c r="I25" s="59">
        <f t="shared" si="0"/>
        <v>4</v>
      </c>
      <c r="J25" s="59" t="s">
        <v>1561</v>
      </c>
      <c r="K25" s="61"/>
      <c r="L25" s="62" t="s">
        <v>6737</v>
      </c>
      <c r="M25" s="62" t="s">
        <v>1117</v>
      </c>
      <c r="N25" s="81" t="str">
        <f>VLOOKUP($M25,'Hulpblad MC-parser'!$A:$D,2,FALSE)</f>
        <v>Alarm</v>
      </c>
      <c r="O25" s="81" t="str">
        <f>VLOOKUP($M25,'Hulpblad MC-parser'!$A:$D,3,FALSE)</f>
        <v>Autom. brand</v>
      </c>
      <c r="P25" s="81" t="str">
        <f>VLOOKUP($M25,'Hulpblad MC-parser'!$A:$D,4,FALSE)</f>
        <v>Brandmelding PAC</v>
      </c>
      <c r="Q25" s="136" t="str">
        <f>IF(CONCATENATE(B25,C25,D25)="","",VLOOKUP(CONCATENATE(B25,C25,D25),Meldingsclassificaties!AA:AA,1,FALSE))</f>
        <v/>
      </c>
      <c r="R25" s="136" t="str">
        <f>IF(F25="","",VLOOKUP(F25,Meldingsclassificaties!H:H,1,FALSE))</f>
        <v/>
      </c>
    </row>
    <row r="26" spans="1:18" x14ac:dyDescent="0.25">
      <c r="A26" s="59"/>
      <c r="B26" s="59"/>
      <c r="C26" s="59"/>
      <c r="D26" s="59"/>
      <c r="E26" s="60" t="s">
        <v>6759</v>
      </c>
      <c r="F26" s="59"/>
      <c r="G26" s="59" t="s">
        <v>1117</v>
      </c>
      <c r="H26" s="59"/>
      <c r="I26" s="59">
        <f t="shared" si="0"/>
        <v>5</v>
      </c>
      <c r="J26" s="59" t="s">
        <v>1561</v>
      </c>
      <c r="K26" s="61"/>
      <c r="L26" s="62" t="s">
        <v>6737</v>
      </c>
      <c r="M26" s="62" t="s">
        <v>1117</v>
      </c>
      <c r="N26" s="81" t="str">
        <f>VLOOKUP($M26,'Hulpblad MC-parser'!$A:$D,2,FALSE)</f>
        <v>Alarm</v>
      </c>
      <c r="O26" s="81" t="str">
        <f>VLOOKUP($M26,'Hulpblad MC-parser'!$A:$D,3,FALSE)</f>
        <v>Autom. brand</v>
      </c>
      <c r="P26" s="81" t="str">
        <f>VLOOKUP($M26,'Hulpblad MC-parser'!$A:$D,4,FALSE)</f>
        <v>Brandmelding PAC</v>
      </c>
      <c r="Q26" s="136" t="str">
        <f>IF(CONCATENATE(B26,C26,D26)="","",VLOOKUP(CONCATENATE(B26,C26,D26),Meldingsclassificaties!AA:AA,1,FALSE))</f>
        <v/>
      </c>
      <c r="R26" s="136" t="str">
        <f>IF(F26="","",VLOOKUP(F26,Meldingsclassificaties!H:H,1,FALSE))</f>
        <v/>
      </c>
    </row>
    <row r="27" spans="1:18" x14ac:dyDescent="0.25">
      <c r="A27" s="59"/>
      <c r="B27" s="59"/>
      <c r="C27" s="59"/>
      <c r="D27" s="59"/>
      <c r="E27" s="60" t="s">
        <v>6760</v>
      </c>
      <c r="F27" s="59"/>
      <c r="G27" s="59" t="s">
        <v>1117</v>
      </c>
      <c r="H27" s="59"/>
      <c r="I27" s="59">
        <f t="shared" si="0"/>
        <v>7</v>
      </c>
      <c r="J27" s="59" t="s">
        <v>1561</v>
      </c>
      <c r="K27" s="61"/>
      <c r="L27" s="62" t="s">
        <v>6737</v>
      </c>
      <c r="M27" s="62" t="s">
        <v>1117</v>
      </c>
      <c r="N27" s="81" t="str">
        <f>VLOOKUP($M27,'Hulpblad MC-parser'!$A:$D,2,FALSE)</f>
        <v>Alarm</v>
      </c>
      <c r="O27" s="81" t="str">
        <f>VLOOKUP($M27,'Hulpblad MC-parser'!$A:$D,3,FALSE)</f>
        <v>Autom. brand</v>
      </c>
      <c r="P27" s="81" t="str">
        <f>VLOOKUP($M27,'Hulpblad MC-parser'!$A:$D,4,FALSE)</f>
        <v>Brandmelding PAC</v>
      </c>
      <c r="Q27" s="136" t="str">
        <f>IF(CONCATENATE(B27,C27,D27)="","",VLOOKUP(CONCATENATE(B27,C27,D27),Meldingsclassificaties!AA:AA,1,FALSE))</f>
        <v/>
      </c>
      <c r="R27" s="136" t="str">
        <f>IF(F27="","",VLOOKUP(F27,Meldingsclassificaties!H:H,1,FALSE))</f>
        <v/>
      </c>
    </row>
    <row r="28" spans="1:18" x14ac:dyDescent="0.25">
      <c r="A28" s="59"/>
      <c r="B28" s="59"/>
      <c r="C28" s="59"/>
      <c r="D28" s="59"/>
      <c r="E28" s="60" t="s">
        <v>6761</v>
      </c>
      <c r="F28" s="59"/>
      <c r="G28" s="59" t="s">
        <v>1117</v>
      </c>
      <c r="H28" s="59"/>
      <c r="I28" s="59">
        <f t="shared" si="0"/>
        <v>17</v>
      </c>
      <c r="J28" s="59" t="s">
        <v>1561</v>
      </c>
      <c r="K28" s="61"/>
      <c r="L28" s="62" t="s">
        <v>6737</v>
      </c>
      <c r="M28" s="62" t="s">
        <v>1117</v>
      </c>
      <c r="N28" s="81" t="str">
        <f>VLOOKUP($M28,'Hulpblad MC-parser'!$A:$D,2,FALSE)</f>
        <v>Alarm</v>
      </c>
      <c r="O28" s="81" t="str">
        <f>VLOOKUP($M28,'Hulpblad MC-parser'!$A:$D,3,FALSE)</f>
        <v>Autom. brand</v>
      </c>
      <c r="P28" s="81" t="str">
        <f>VLOOKUP($M28,'Hulpblad MC-parser'!$A:$D,4,FALSE)</f>
        <v>Brandmelding PAC</v>
      </c>
      <c r="Q28" s="136" t="str">
        <f>IF(CONCATENATE(B28,C28,D28)="","",VLOOKUP(CONCATENATE(B28,C28,D28),Meldingsclassificaties!AA:AA,1,FALSE))</f>
        <v/>
      </c>
      <c r="R28" s="136" t="str">
        <f>IF(F28="","",VLOOKUP(F28,Meldingsclassificaties!H:H,1,FALSE))</f>
        <v/>
      </c>
    </row>
    <row r="29" spans="1:18" x14ac:dyDescent="0.25">
      <c r="A29" s="59"/>
      <c r="B29" s="59"/>
      <c r="C29" s="59"/>
      <c r="D29" s="59"/>
      <c r="E29" s="60" t="s">
        <v>6762</v>
      </c>
      <c r="F29" s="59"/>
      <c r="G29" s="59" t="s">
        <v>1117</v>
      </c>
      <c r="H29" s="59"/>
      <c r="I29" s="59">
        <f t="shared" si="0"/>
        <v>4</v>
      </c>
      <c r="J29" s="59" t="s">
        <v>1561</v>
      </c>
      <c r="K29" s="61"/>
      <c r="L29" s="62" t="s">
        <v>6737</v>
      </c>
      <c r="M29" s="62" t="s">
        <v>1117</v>
      </c>
      <c r="N29" s="81" t="str">
        <f>VLOOKUP($M29,'Hulpblad MC-parser'!$A:$D,2,FALSE)</f>
        <v>Alarm</v>
      </c>
      <c r="O29" s="81" t="str">
        <f>VLOOKUP($M29,'Hulpblad MC-parser'!$A:$D,3,FALSE)</f>
        <v>Autom. brand</v>
      </c>
      <c r="P29" s="81" t="str">
        <f>VLOOKUP($M29,'Hulpblad MC-parser'!$A:$D,4,FALSE)</f>
        <v>Brandmelding PAC</v>
      </c>
      <c r="Q29" s="136" t="str">
        <f>IF(CONCATENATE(B29,C29,D29)="","",VLOOKUP(CONCATENATE(B29,C29,D29),Meldingsclassificaties!AA:AA,1,FALSE))</f>
        <v/>
      </c>
      <c r="R29" s="136" t="str">
        <f>IF(F29="","",VLOOKUP(F29,Meldingsclassificaties!H:H,1,FALSE))</f>
        <v/>
      </c>
    </row>
    <row r="30" spans="1:18" x14ac:dyDescent="0.25">
      <c r="A30" s="59">
        <v>200031289</v>
      </c>
      <c r="B30" s="59" t="s">
        <v>20</v>
      </c>
      <c r="C30" s="59" t="s">
        <v>300</v>
      </c>
      <c r="D30" s="59" t="s">
        <v>738</v>
      </c>
      <c r="E30" s="60" t="s">
        <v>1118</v>
      </c>
      <c r="F30" s="59" t="s">
        <v>12154</v>
      </c>
      <c r="G30" s="59"/>
      <c r="H30" s="59"/>
      <c r="I30" s="59">
        <f t="shared" si="0"/>
        <v>20</v>
      </c>
      <c r="J30" s="59" t="s">
        <v>1613</v>
      </c>
      <c r="K30" s="61"/>
      <c r="L30" s="62" t="s">
        <v>6737</v>
      </c>
      <c r="M30" s="62" t="s">
        <v>1118</v>
      </c>
      <c r="N30" s="81" t="str">
        <f>VLOOKUP($M30,'Hulpblad MC-parser'!$A:$D,2,FALSE)</f>
        <v>Alarm</v>
      </c>
      <c r="O30" s="81" t="str">
        <f>VLOOKUP($M30,'Hulpblad MC-parser'!$A:$D,3,FALSE)</f>
        <v>Autom. brand</v>
      </c>
      <c r="P30" s="81" t="str">
        <f>VLOOKUP($M30,'Hulpblad MC-parser'!$A:$D,4,FALSE)</f>
        <v>Drukknopmelding OMS</v>
      </c>
      <c r="Q30" s="136" t="str">
        <f>IF(CONCATENATE(B30,C30,D30)="","",VLOOKUP(CONCATENATE(B30,C30,D30),Meldingsclassificaties!AA:AA,1,FALSE))</f>
        <v>AlarmAutom. brandDrukknopmelding OMS</v>
      </c>
      <c r="R30" s="136" t="str">
        <f>IF(F30="","",VLOOKUP(F30,Meldingsclassificaties!H:H,1,FALSE))</f>
        <v>OMS drukknopmelding</v>
      </c>
    </row>
    <row r="31" spans="1:18" x14ac:dyDescent="0.25">
      <c r="A31" s="59"/>
      <c r="B31" s="59"/>
      <c r="C31" s="59"/>
      <c r="D31" s="59"/>
      <c r="E31" s="60" t="s">
        <v>6763</v>
      </c>
      <c r="F31" s="59"/>
      <c r="G31" s="59" t="s">
        <v>1118</v>
      </c>
      <c r="H31" s="59"/>
      <c r="I31" s="59">
        <f t="shared" si="0"/>
        <v>4</v>
      </c>
      <c r="J31" s="59" t="s">
        <v>1561</v>
      </c>
      <c r="K31" s="61"/>
      <c r="L31" s="62" t="s">
        <v>6737</v>
      </c>
      <c r="M31" s="62" t="s">
        <v>1118</v>
      </c>
      <c r="N31" s="81" t="str">
        <f>VLOOKUP($M31,'Hulpblad MC-parser'!$A:$D,2,FALSE)</f>
        <v>Alarm</v>
      </c>
      <c r="O31" s="81" t="str">
        <f>VLOOKUP($M31,'Hulpblad MC-parser'!$A:$D,3,FALSE)</f>
        <v>Autom. brand</v>
      </c>
      <c r="P31" s="81" t="str">
        <f>VLOOKUP($M31,'Hulpblad MC-parser'!$A:$D,4,FALSE)</f>
        <v>Drukknopmelding OMS</v>
      </c>
      <c r="Q31" s="136" t="str">
        <f>IF(CONCATENATE(B31,C31,D31)="","",VLOOKUP(CONCATENATE(B31,C31,D31),Meldingsclassificaties!AA:AA,1,FALSE))</f>
        <v/>
      </c>
      <c r="R31" s="136" t="str">
        <f>IF(F31="","",VLOOKUP(F31,Meldingsclassificaties!H:H,1,FALSE))</f>
        <v/>
      </c>
    </row>
    <row r="32" spans="1:18" x14ac:dyDescent="0.25">
      <c r="A32" s="59"/>
      <c r="B32" s="59"/>
      <c r="C32" s="59"/>
      <c r="D32" s="59"/>
      <c r="E32" s="60" t="s">
        <v>6764</v>
      </c>
      <c r="F32" s="59"/>
      <c r="G32" s="59" t="s">
        <v>1118</v>
      </c>
      <c r="H32" s="59"/>
      <c r="I32" s="59">
        <f t="shared" si="0"/>
        <v>5</v>
      </c>
      <c r="J32" s="59" t="s">
        <v>1561</v>
      </c>
      <c r="K32" s="61"/>
      <c r="L32" s="62" t="s">
        <v>6737</v>
      </c>
      <c r="M32" s="62" t="s">
        <v>1118</v>
      </c>
      <c r="N32" s="81" t="str">
        <f>VLOOKUP($M32,'Hulpblad MC-parser'!$A:$D,2,FALSE)</f>
        <v>Alarm</v>
      </c>
      <c r="O32" s="81" t="str">
        <f>VLOOKUP($M32,'Hulpblad MC-parser'!$A:$D,3,FALSE)</f>
        <v>Autom. brand</v>
      </c>
      <c r="P32" s="81" t="str">
        <f>VLOOKUP($M32,'Hulpblad MC-parser'!$A:$D,4,FALSE)</f>
        <v>Drukknopmelding OMS</v>
      </c>
      <c r="Q32" s="136" t="str">
        <f>IF(CONCATENATE(B32,C32,D32)="","",VLOOKUP(CONCATENATE(B32,C32,D32),Meldingsclassificaties!AA:AA,1,FALSE))</f>
        <v/>
      </c>
      <c r="R32" s="136" t="str">
        <f>IF(F32="","",VLOOKUP(F32,Meldingsclassificaties!H:H,1,FALSE))</f>
        <v/>
      </c>
    </row>
    <row r="33" spans="1:18" x14ac:dyDescent="0.25">
      <c r="A33" s="59"/>
      <c r="B33" s="59"/>
      <c r="C33" s="59"/>
      <c r="D33" s="59"/>
      <c r="E33" s="60" t="s">
        <v>6765</v>
      </c>
      <c r="F33" s="59"/>
      <c r="G33" s="59" t="s">
        <v>1118</v>
      </c>
      <c r="H33" s="59"/>
      <c r="I33" s="59">
        <f t="shared" si="0"/>
        <v>7</v>
      </c>
      <c r="J33" s="59" t="s">
        <v>1561</v>
      </c>
      <c r="K33" s="61"/>
      <c r="L33" s="62" t="s">
        <v>6737</v>
      </c>
      <c r="M33" s="62" t="s">
        <v>1118</v>
      </c>
      <c r="N33" s="81" t="str">
        <f>VLOOKUP($M33,'Hulpblad MC-parser'!$A:$D,2,FALSE)</f>
        <v>Alarm</v>
      </c>
      <c r="O33" s="81" t="str">
        <f>VLOOKUP($M33,'Hulpblad MC-parser'!$A:$D,3,FALSE)</f>
        <v>Autom. brand</v>
      </c>
      <c r="P33" s="81" t="str">
        <f>VLOOKUP($M33,'Hulpblad MC-parser'!$A:$D,4,FALSE)</f>
        <v>Drukknopmelding OMS</v>
      </c>
      <c r="Q33" s="136" t="str">
        <f>IF(CONCATENATE(B33,C33,D33)="","",VLOOKUP(CONCATENATE(B33,C33,D33),Meldingsclassificaties!AA:AA,1,FALSE))</f>
        <v/>
      </c>
      <c r="R33" s="136" t="str">
        <f>IF(F33="","",VLOOKUP(F33,Meldingsclassificaties!H:H,1,FALSE))</f>
        <v/>
      </c>
    </row>
    <row r="34" spans="1:18" x14ac:dyDescent="0.25">
      <c r="A34" s="59"/>
      <c r="B34" s="59"/>
      <c r="C34" s="59"/>
      <c r="D34" s="59"/>
      <c r="E34" s="60" t="s">
        <v>6766</v>
      </c>
      <c r="F34" s="59"/>
      <c r="G34" s="59" t="s">
        <v>1118</v>
      </c>
      <c r="H34" s="59"/>
      <c r="I34" s="59">
        <f t="shared" si="0"/>
        <v>9</v>
      </c>
      <c r="J34" s="59" t="s">
        <v>1561</v>
      </c>
      <c r="K34" s="61"/>
      <c r="L34" s="62" t="s">
        <v>6737</v>
      </c>
      <c r="M34" s="62" t="s">
        <v>1118</v>
      </c>
      <c r="N34" s="81" t="str">
        <f>VLOOKUP($M34,'Hulpblad MC-parser'!$A:$D,2,FALSE)</f>
        <v>Alarm</v>
      </c>
      <c r="O34" s="81" t="str">
        <f>VLOOKUP($M34,'Hulpblad MC-parser'!$A:$D,3,FALSE)</f>
        <v>Autom. brand</v>
      </c>
      <c r="P34" s="81" t="str">
        <f>VLOOKUP($M34,'Hulpblad MC-parser'!$A:$D,4,FALSE)</f>
        <v>Drukknopmelding OMS</v>
      </c>
      <c r="Q34" s="136" t="str">
        <f>IF(CONCATENATE(B34,C34,D34)="","",VLOOKUP(CONCATENATE(B34,C34,D34),Meldingsclassificaties!AA:AA,1,FALSE))</f>
        <v/>
      </c>
      <c r="R34" s="136" t="str">
        <f>IF(F34="","",VLOOKUP(F34,Meldingsclassificaties!H:H,1,FALSE))</f>
        <v/>
      </c>
    </row>
    <row r="35" spans="1:18" x14ac:dyDescent="0.25">
      <c r="A35" s="59"/>
      <c r="B35" s="59"/>
      <c r="C35" s="59"/>
      <c r="D35" s="59"/>
      <c r="E35" s="60" t="s">
        <v>6767</v>
      </c>
      <c r="F35" s="59"/>
      <c r="G35" s="59" t="s">
        <v>1118</v>
      </c>
      <c r="H35" s="59"/>
      <c r="I35" s="59">
        <f t="shared" si="0"/>
        <v>4</v>
      </c>
      <c r="J35" s="59" t="s">
        <v>1561</v>
      </c>
      <c r="K35" s="61"/>
      <c r="L35" s="62" t="s">
        <v>6737</v>
      </c>
      <c r="M35" s="62" t="s">
        <v>1118</v>
      </c>
      <c r="N35" s="81" t="str">
        <f>VLOOKUP($M35,'Hulpblad MC-parser'!$A:$D,2,FALSE)</f>
        <v>Alarm</v>
      </c>
      <c r="O35" s="81" t="str">
        <f>VLOOKUP($M35,'Hulpblad MC-parser'!$A:$D,3,FALSE)</f>
        <v>Autom. brand</v>
      </c>
      <c r="P35" s="81" t="str">
        <f>VLOOKUP($M35,'Hulpblad MC-parser'!$A:$D,4,FALSE)</f>
        <v>Drukknopmelding OMS</v>
      </c>
      <c r="Q35" s="136" t="str">
        <f>IF(CONCATENATE(B35,C35,D35)="","",VLOOKUP(CONCATENATE(B35,C35,D35),Meldingsclassificaties!AA:AA,1,FALSE))</f>
        <v/>
      </c>
      <c r="R35" s="136" t="str">
        <f>IF(F35="","",VLOOKUP(F35,Meldingsclassificaties!H:H,1,FALSE))</f>
        <v/>
      </c>
    </row>
    <row r="36" spans="1:18" x14ac:dyDescent="0.25">
      <c r="A36" s="59">
        <v>200031291</v>
      </c>
      <c r="B36" s="59" t="s">
        <v>20</v>
      </c>
      <c r="C36" s="59" t="s">
        <v>300</v>
      </c>
      <c r="D36" s="59" t="s">
        <v>793</v>
      </c>
      <c r="E36" s="60" t="s">
        <v>1119</v>
      </c>
      <c r="F36" s="59" t="s">
        <v>12155</v>
      </c>
      <c r="G36" s="59"/>
      <c r="H36" s="59"/>
      <c r="I36" s="59">
        <f t="shared" si="0"/>
        <v>15</v>
      </c>
      <c r="J36" s="59" t="s">
        <v>1613</v>
      </c>
      <c r="K36" s="61"/>
      <c r="L36" s="62" t="s">
        <v>6737</v>
      </c>
      <c r="M36" s="62" t="s">
        <v>1119</v>
      </c>
      <c r="N36" s="81" t="str">
        <f>VLOOKUP($M36,'Hulpblad MC-parser'!$A:$D,2,FALSE)</f>
        <v>Alarm</v>
      </c>
      <c r="O36" s="81" t="str">
        <f>VLOOKUP($M36,'Hulpblad MC-parser'!$A:$D,3,FALSE)</f>
        <v>Autom. brand</v>
      </c>
      <c r="P36" s="81" t="str">
        <f>VLOOKUP($M36,'Hulpblad MC-parser'!$A:$D,4,FALSE)</f>
        <v>Handmelder OMS</v>
      </c>
      <c r="Q36" s="136" t="str">
        <f>IF(CONCATENATE(B36,C36,D36)="","",VLOOKUP(CONCATENATE(B36,C36,D36),Meldingsclassificaties!AA:AA,1,FALSE))</f>
        <v>AlarmAutom. brandHandmelder OMS</v>
      </c>
      <c r="R36" s="136" t="str">
        <f>IF(F36="","",VLOOKUP(F36,Meldingsclassificaties!H:H,1,FALSE))</f>
        <v>OMS handmelder</v>
      </c>
    </row>
    <row r="37" spans="1:18" x14ac:dyDescent="0.25">
      <c r="A37" s="59"/>
      <c r="B37" s="59"/>
      <c r="C37" s="59"/>
      <c r="D37" s="59"/>
      <c r="E37" s="60" t="s">
        <v>6768</v>
      </c>
      <c r="F37" s="59"/>
      <c r="G37" s="59" t="s">
        <v>1119</v>
      </c>
      <c r="H37" s="59"/>
      <c r="I37" s="59">
        <f t="shared" si="0"/>
        <v>4</v>
      </c>
      <c r="J37" s="59" t="s">
        <v>1561</v>
      </c>
      <c r="K37" s="61"/>
      <c r="L37" s="62" t="s">
        <v>6737</v>
      </c>
      <c r="M37" s="62" t="s">
        <v>1119</v>
      </c>
      <c r="N37" s="81" t="str">
        <f>VLOOKUP($M37,'Hulpblad MC-parser'!$A:$D,2,FALSE)</f>
        <v>Alarm</v>
      </c>
      <c r="O37" s="81" t="str">
        <f>VLOOKUP($M37,'Hulpblad MC-parser'!$A:$D,3,FALSE)</f>
        <v>Autom. brand</v>
      </c>
      <c r="P37" s="81" t="str">
        <f>VLOOKUP($M37,'Hulpblad MC-parser'!$A:$D,4,FALSE)</f>
        <v>Handmelder OMS</v>
      </c>
      <c r="Q37" s="136" t="str">
        <f>IF(CONCATENATE(B37,C37,D37)="","",VLOOKUP(CONCATENATE(B37,C37,D37),Meldingsclassificaties!AA:AA,1,FALSE))</f>
        <v/>
      </c>
      <c r="R37" s="136" t="str">
        <f>IF(F37="","",VLOOKUP(F37,Meldingsclassificaties!H:H,1,FALSE))</f>
        <v/>
      </c>
    </row>
    <row r="38" spans="1:18" x14ac:dyDescent="0.25">
      <c r="A38" s="59"/>
      <c r="B38" s="59"/>
      <c r="C38" s="59"/>
      <c r="D38" s="59"/>
      <c r="E38" s="60" t="s">
        <v>6769</v>
      </c>
      <c r="F38" s="59"/>
      <c r="G38" s="59" t="s">
        <v>1119</v>
      </c>
      <c r="H38" s="59"/>
      <c r="I38" s="59">
        <f t="shared" si="0"/>
        <v>5</v>
      </c>
      <c r="J38" s="59" t="s">
        <v>1561</v>
      </c>
      <c r="K38" s="61"/>
      <c r="L38" s="62" t="s">
        <v>6737</v>
      </c>
      <c r="M38" s="62" t="s">
        <v>1119</v>
      </c>
      <c r="N38" s="81" t="str">
        <f>VLOOKUP($M38,'Hulpblad MC-parser'!$A:$D,2,FALSE)</f>
        <v>Alarm</v>
      </c>
      <c r="O38" s="81" t="str">
        <f>VLOOKUP($M38,'Hulpblad MC-parser'!$A:$D,3,FALSE)</f>
        <v>Autom. brand</v>
      </c>
      <c r="P38" s="81" t="str">
        <f>VLOOKUP($M38,'Hulpblad MC-parser'!$A:$D,4,FALSE)</f>
        <v>Handmelder OMS</v>
      </c>
      <c r="Q38" s="136" t="str">
        <f>IF(CONCATENATE(B38,C38,D38)="","",VLOOKUP(CONCATENATE(B38,C38,D38),Meldingsclassificaties!AA:AA,1,FALSE))</f>
        <v/>
      </c>
      <c r="R38" s="136" t="str">
        <f>IF(F38="","",VLOOKUP(F38,Meldingsclassificaties!H:H,1,FALSE))</f>
        <v/>
      </c>
    </row>
    <row r="39" spans="1:18" x14ac:dyDescent="0.25">
      <c r="A39" s="59"/>
      <c r="B39" s="59"/>
      <c r="C39" s="59"/>
      <c r="D39" s="59"/>
      <c r="E39" s="60" t="s">
        <v>6770</v>
      </c>
      <c r="F39" s="59"/>
      <c r="G39" s="59" t="s">
        <v>1119</v>
      </c>
      <c r="H39" s="59"/>
      <c r="I39" s="59">
        <f t="shared" si="0"/>
        <v>7</v>
      </c>
      <c r="J39" s="59" t="s">
        <v>1561</v>
      </c>
      <c r="K39" s="61"/>
      <c r="L39" s="62" t="s">
        <v>6737</v>
      </c>
      <c r="M39" s="62" t="s">
        <v>1119</v>
      </c>
      <c r="N39" s="81" t="str">
        <f>VLOOKUP($M39,'Hulpblad MC-parser'!$A:$D,2,FALSE)</f>
        <v>Alarm</v>
      </c>
      <c r="O39" s="81" t="str">
        <f>VLOOKUP($M39,'Hulpblad MC-parser'!$A:$D,3,FALSE)</f>
        <v>Autom. brand</v>
      </c>
      <c r="P39" s="81" t="str">
        <f>VLOOKUP($M39,'Hulpblad MC-parser'!$A:$D,4,FALSE)</f>
        <v>Handmelder OMS</v>
      </c>
      <c r="Q39" s="136" t="str">
        <f>IF(CONCATENATE(B39,C39,D39)="","",VLOOKUP(CONCATENATE(B39,C39,D39),Meldingsclassificaties!AA:AA,1,FALSE))</f>
        <v/>
      </c>
      <c r="R39" s="136" t="str">
        <f>IF(F39="","",VLOOKUP(F39,Meldingsclassificaties!H:H,1,FALSE))</f>
        <v/>
      </c>
    </row>
    <row r="40" spans="1:18" x14ac:dyDescent="0.25">
      <c r="A40" s="59"/>
      <c r="B40" s="59"/>
      <c r="C40" s="59"/>
      <c r="D40" s="59"/>
      <c r="E40" s="60" t="s">
        <v>6771</v>
      </c>
      <c r="F40" s="59"/>
      <c r="G40" s="59" t="s">
        <v>1119</v>
      </c>
      <c r="H40" s="59"/>
      <c r="I40" s="59">
        <f t="shared" si="0"/>
        <v>11</v>
      </c>
      <c r="J40" s="59" t="s">
        <v>1561</v>
      </c>
      <c r="K40" s="61"/>
      <c r="L40" s="62" t="s">
        <v>6737</v>
      </c>
      <c r="M40" s="62" t="s">
        <v>1119</v>
      </c>
      <c r="N40" s="81" t="str">
        <f>VLOOKUP($M40,'Hulpblad MC-parser'!$A:$D,2,FALSE)</f>
        <v>Alarm</v>
      </c>
      <c r="O40" s="81" t="str">
        <f>VLOOKUP($M40,'Hulpblad MC-parser'!$A:$D,3,FALSE)</f>
        <v>Autom. brand</v>
      </c>
      <c r="P40" s="81" t="str">
        <f>VLOOKUP($M40,'Hulpblad MC-parser'!$A:$D,4,FALSE)</f>
        <v>Handmelder OMS</v>
      </c>
      <c r="Q40" s="136" t="str">
        <f>IF(CONCATENATE(B40,C40,D40)="","",VLOOKUP(CONCATENATE(B40,C40,D40),Meldingsclassificaties!AA:AA,1,FALSE))</f>
        <v/>
      </c>
      <c r="R40" s="136" t="str">
        <f>IF(F40="","",VLOOKUP(F40,Meldingsclassificaties!H:H,1,FALSE))</f>
        <v/>
      </c>
    </row>
    <row r="41" spans="1:18" x14ac:dyDescent="0.25">
      <c r="A41" s="59"/>
      <c r="B41" s="59"/>
      <c r="C41" s="59"/>
      <c r="D41" s="59"/>
      <c r="E41" s="60" t="s">
        <v>6772</v>
      </c>
      <c r="F41" s="59"/>
      <c r="G41" s="59" t="s">
        <v>1119</v>
      </c>
      <c r="H41" s="59"/>
      <c r="I41" s="59">
        <f t="shared" si="0"/>
        <v>4</v>
      </c>
      <c r="J41" s="59" t="s">
        <v>1561</v>
      </c>
      <c r="K41" s="61"/>
      <c r="L41" s="62" t="s">
        <v>6737</v>
      </c>
      <c r="M41" s="62" t="s">
        <v>1119</v>
      </c>
      <c r="N41" s="81" t="str">
        <f>VLOOKUP($M41,'Hulpblad MC-parser'!$A:$D,2,FALSE)</f>
        <v>Alarm</v>
      </c>
      <c r="O41" s="81" t="str">
        <f>VLOOKUP($M41,'Hulpblad MC-parser'!$A:$D,3,FALSE)</f>
        <v>Autom. brand</v>
      </c>
      <c r="P41" s="81" t="str">
        <f>VLOOKUP($M41,'Hulpblad MC-parser'!$A:$D,4,FALSE)</f>
        <v>Handmelder OMS</v>
      </c>
      <c r="Q41" s="136" t="str">
        <f>IF(CONCATENATE(B41,C41,D41)="","",VLOOKUP(CONCATENATE(B41,C41,D41),Meldingsclassificaties!AA:AA,1,FALSE))</f>
        <v/>
      </c>
      <c r="R41" s="136" t="str">
        <f>IF(F41="","",VLOOKUP(F41,Meldingsclassificaties!H:H,1,FALSE))</f>
        <v/>
      </c>
    </row>
    <row r="42" spans="1:18" x14ac:dyDescent="0.25">
      <c r="A42" s="59">
        <v>200031299</v>
      </c>
      <c r="B42" s="59" t="s">
        <v>20</v>
      </c>
      <c r="C42" s="59" t="s">
        <v>941</v>
      </c>
      <c r="D42" s="59"/>
      <c r="E42" s="60" t="s">
        <v>1120</v>
      </c>
      <c r="F42" s="59" t="s">
        <v>943</v>
      </c>
      <c r="G42" s="59"/>
      <c r="H42" s="59"/>
      <c r="I42" s="59">
        <f t="shared" si="0"/>
        <v>22</v>
      </c>
      <c r="J42" s="59" t="s">
        <v>1613</v>
      </c>
      <c r="K42" s="61"/>
      <c r="L42" s="62" t="s">
        <v>6737</v>
      </c>
      <c r="M42" s="62" t="s">
        <v>1120</v>
      </c>
      <c r="N42" s="81" t="str">
        <f>VLOOKUP($M42,'Hulpblad MC-parser'!$A:$D,2,FALSE)</f>
        <v>Alarm</v>
      </c>
      <c r="O42" s="81" t="str">
        <f>VLOOKUP($M42,'Hulpblad MC-parser'!$A:$D,3,FALSE)</f>
        <v>Autom. Gev stof</v>
      </c>
      <c r="P42" s="81">
        <f>VLOOKUP($M42,'Hulpblad MC-parser'!$A:$D,4,FALSE)</f>
        <v>0</v>
      </c>
      <c r="Q42" s="136" t="str">
        <f>IF(CONCATENATE(B42,C42,D42)="","",VLOOKUP(CONCATENATE(B42,C42,D42),Meldingsclassificaties!AA:AA,1,FALSE))</f>
        <v>AlarmAutom. Gev stof</v>
      </c>
      <c r="R42" s="136" t="str">
        <f>IF(F42="","",VLOOKUP(F42,Meldingsclassificaties!H:H,1,FALSE))</f>
        <v>Autom. gev. stofmelding</v>
      </c>
    </row>
    <row r="43" spans="1:18" x14ac:dyDescent="0.25">
      <c r="A43" s="59"/>
      <c r="B43" s="59"/>
      <c r="C43" s="59"/>
      <c r="D43" s="59"/>
      <c r="E43" s="60" t="s">
        <v>6773</v>
      </c>
      <c r="F43" s="59"/>
      <c r="G43" s="59" t="s">
        <v>1120</v>
      </c>
      <c r="H43" s="59"/>
      <c r="I43" s="59">
        <f t="shared" si="0"/>
        <v>4</v>
      </c>
      <c r="J43" s="59" t="s">
        <v>1561</v>
      </c>
      <c r="K43" s="61"/>
      <c r="L43" s="62" t="s">
        <v>6737</v>
      </c>
      <c r="M43" s="62" t="s">
        <v>1120</v>
      </c>
      <c r="N43" s="81" t="str">
        <f>VLOOKUP($M43,'Hulpblad MC-parser'!$A:$D,2,FALSE)</f>
        <v>Alarm</v>
      </c>
      <c r="O43" s="81" t="str">
        <f>VLOOKUP($M43,'Hulpblad MC-parser'!$A:$D,3,FALSE)</f>
        <v>Autom. Gev stof</v>
      </c>
      <c r="P43" s="81">
        <f>VLOOKUP($M43,'Hulpblad MC-parser'!$A:$D,4,FALSE)</f>
        <v>0</v>
      </c>
      <c r="Q43" s="136" t="str">
        <f>IF(CONCATENATE(B43,C43,D43)="","",VLOOKUP(CONCATENATE(B43,C43,D43),Meldingsclassificaties!AA:AA,1,FALSE))</f>
        <v/>
      </c>
      <c r="R43" s="136" t="str">
        <f>IF(F43="","",VLOOKUP(F43,Meldingsclassificaties!H:H,1,FALSE))</f>
        <v/>
      </c>
    </row>
    <row r="44" spans="1:18" x14ac:dyDescent="0.25">
      <c r="A44" s="59"/>
      <c r="B44" s="59"/>
      <c r="C44" s="59"/>
      <c r="D44" s="59"/>
      <c r="E44" s="60" t="s">
        <v>6774</v>
      </c>
      <c r="F44" s="59"/>
      <c r="G44" s="59" t="s">
        <v>1120</v>
      </c>
      <c r="H44" s="59"/>
      <c r="I44" s="59">
        <f t="shared" si="0"/>
        <v>3</v>
      </c>
      <c r="J44" s="59" t="s">
        <v>1561</v>
      </c>
      <c r="K44" s="61"/>
      <c r="L44" s="62" t="s">
        <v>6737</v>
      </c>
      <c r="M44" s="62" t="s">
        <v>1120</v>
      </c>
      <c r="N44" s="81" t="str">
        <f>VLOOKUP($M44,'Hulpblad MC-parser'!$A:$D,2,FALSE)</f>
        <v>Alarm</v>
      </c>
      <c r="O44" s="81" t="str">
        <f>VLOOKUP($M44,'Hulpblad MC-parser'!$A:$D,3,FALSE)</f>
        <v>Autom. Gev stof</v>
      </c>
      <c r="P44" s="81">
        <f>VLOOKUP($M44,'Hulpblad MC-parser'!$A:$D,4,FALSE)</f>
        <v>0</v>
      </c>
      <c r="Q44" s="136" t="str">
        <f>IF(CONCATENATE(B44,C44,D44)="","",VLOOKUP(CONCATENATE(B44,C44,D44),Meldingsclassificaties!AA:AA,1,FALSE))</f>
        <v/>
      </c>
      <c r="R44" s="136" t="str">
        <f>IF(F44="","",VLOOKUP(F44,Meldingsclassificaties!H:H,1,FALSE))</f>
        <v/>
      </c>
    </row>
    <row r="45" spans="1:18" x14ac:dyDescent="0.25">
      <c r="A45" s="59"/>
      <c r="B45" s="59"/>
      <c r="C45" s="59"/>
      <c r="D45" s="59"/>
      <c r="E45" s="60" t="s">
        <v>6775</v>
      </c>
      <c r="F45" s="59"/>
      <c r="G45" s="59" t="s">
        <v>1120</v>
      </c>
      <c r="H45" s="59"/>
      <c r="I45" s="59">
        <f t="shared" si="0"/>
        <v>5</v>
      </c>
      <c r="J45" s="59" t="s">
        <v>1561</v>
      </c>
      <c r="K45" s="61"/>
      <c r="L45" s="62" t="s">
        <v>6737</v>
      </c>
      <c r="M45" s="62" t="s">
        <v>1120</v>
      </c>
      <c r="N45" s="81" t="str">
        <f>VLOOKUP($M45,'Hulpblad MC-parser'!$A:$D,2,FALSE)</f>
        <v>Alarm</v>
      </c>
      <c r="O45" s="81" t="str">
        <f>VLOOKUP($M45,'Hulpblad MC-parser'!$A:$D,3,FALSE)</f>
        <v>Autom. Gev stof</v>
      </c>
      <c r="P45" s="81">
        <f>VLOOKUP($M45,'Hulpblad MC-parser'!$A:$D,4,FALSE)</f>
        <v>0</v>
      </c>
      <c r="Q45" s="136" t="str">
        <f>IF(CONCATENATE(B45,C45,D45)="","",VLOOKUP(CONCATENATE(B45,C45,D45),Meldingsclassificaties!AA:AA,1,FALSE))</f>
        <v/>
      </c>
      <c r="R45" s="136" t="str">
        <f>IF(F45="","",VLOOKUP(F45,Meldingsclassificaties!H:H,1,FALSE))</f>
        <v/>
      </c>
    </row>
    <row r="46" spans="1:18" x14ac:dyDescent="0.25">
      <c r="A46" s="59"/>
      <c r="B46" s="59"/>
      <c r="C46" s="59"/>
      <c r="D46" s="59"/>
      <c r="E46" s="60" t="s">
        <v>6776</v>
      </c>
      <c r="F46" s="59"/>
      <c r="G46" s="59" t="s">
        <v>1120</v>
      </c>
      <c r="H46" s="59"/>
      <c r="I46" s="59">
        <f t="shared" si="0"/>
        <v>6</v>
      </c>
      <c r="J46" s="59" t="s">
        <v>1561</v>
      </c>
      <c r="K46" s="61"/>
      <c r="L46" s="62" t="s">
        <v>6737</v>
      </c>
      <c r="M46" s="62" t="s">
        <v>1120</v>
      </c>
      <c r="N46" s="81" t="str">
        <f>VLOOKUP($M46,'Hulpblad MC-parser'!$A:$D,2,FALSE)</f>
        <v>Alarm</v>
      </c>
      <c r="O46" s="81" t="str">
        <f>VLOOKUP($M46,'Hulpblad MC-parser'!$A:$D,3,FALSE)</f>
        <v>Autom. Gev stof</v>
      </c>
      <c r="P46" s="81">
        <f>VLOOKUP($M46,'Hulpblad MC-parser'!$A:$D,4,FALSE)</f>
        <v>0</v>
      </c>
      <c r="Q46" s="136" t="str">
        <f>IF(CONCATENATE(B46,C46,D46)="","",VLOOKUP(CONCATENATE(B46,C46,D46),Meldingsclassificaties!AA:AA,1,FALSE))</f>
        <v/>
      </c>
      <c r="R46" s="136" t="str">
        <f>IF(F46="","",VLOOKUP(F46,Meldingsclassificaties!H:H,1,FALSE))</f>
        <v/>
      </c>
    </row>
    <row r="47" spans="1:18" x14ac:dyDescent="0.25">
      <c r="A47" s="59"/>
      <c r="B47" s="59"/>
      <c r="C47" s="59"/>
      <c r="D47" s="59"/>
      <c r="E47" s="60" t="s">
        <v>6777</v>
      </c>
      <c r="F47" s="59"/>
      <c r="G47" s="59" t="s">
        <v>1120</v>
      </c>
      <c r="H47" s="59"/>
      <c r="I47" s="59">
        <f t="shared" si="0"/>
        <v>15</v>
      </c>
      <c r="J47" s="59" t="s">
        <v>1561</v>
      </c>
      <c r="K47" s="61"/>
      <c r="L47" s="62" t="s">
        <v>6737</v>
      </c>
      <c r="M47" s="62" t="s">
        <v>1120</v>
      </c>
      <c r="N47" s="81" t="str">
        <f>VLOOKUP($M47,'Hulpblad MC-parser'!$A:$D,2,FALSE)</f>
        <v>Alarm</v>
      </c>
      <c r="O47" s="81" t="str">
        <f>VLOOKUP($M47,'Hulpblad MC-parser'!$A:$D,3,FALSE)</f>
        <v>Autom. Gev stof</v>
      </c>
      <c r="P47" s="81">
        <f>VLOOKUP($M47,'Hulpblad MC-parser'!$A:$D,4,FALSE)</f>
        <v>0</v>
      </c>
      <c r="Q47" s="136" t="str">
        <f>IF(CONCATENATE(B47,C47,D47)="","",VLOOKUP(CONCATENATE(B47,C47,D47),Meldingsclassificaties!AA:AA,1,FALSE))</f>
        <v/>
      </c>
      <c r="R47" s="136" t="str">
        <f>IF(F47="","",VLOOKUP(F47,Meldingsclassificaties!H:H,1,FALSE))</f>
        <v/>
      </c>
    </row>
    <row r="48" spans="1:18" x14ac:dyDescent="0.25">
      <c r="A48" s="59">
        <v>200031294</v>
      </c>
      <c r="B48" s="59" t="s">
        <v>20</v>
      </c>
      <c r="C48" s="59" t="s">
        <v>941</v>
      </c>
      <c r="D48" s="59" t="s">
        <v>993</v>
      </c>
      <c r="E48" s="60" t="s">
        <v>1122</v>
      </c>
      <c r="F48" s="59" t="s">
        <v>995</v>
      </c>
      <c r="G48" s="59"/>
      <c r="H48" s="59"/>
      <c r="I48" s="59">
        <f t="shared" si="0"/>
        <v>21</v>
      </c>
      <c r="J48" s="59" t="s">
        <v>1613</v>
      </c>
      <c r="K48" s="61"/>
      <c r="L48" s="62" t="s">
        <v>6737</v>
      </c>
      <c r="M48" s="62" t="s">
        <v>1122</v>
      </c>
      <c r="N48" s="81" t="str">
        <f>VLOOKUP($M48,'Hulpblad MC-parser'!$A:$D,2,FALSE)</f>
        <v>Alarm</v>
      </c>
      <c r="O48" s="81" t="str">
        <f>VLOOKUP($M48,'Hulpblad MC-parser'!$A:$D,3,FALSE)</f>
        <v>Autom. Gev stof</v>
      </c>
      <c r="P48" s="81" t="str">
        <f>VLOOKUP($M48,'Hulpblad MC-parser'!$A:$D,4,FALSE)</f>
        <v>Gev. stof OMS</v>
      </c>
      <c r="Q48" s="136" t="str">
        <f>IF(CONCATENATE(B48,C48,D48)="","",VLOOKUP(CONCATENATE(B48,C48,D48),Meldingsclassificaties!AA:AA,1,FALSE))</f>
        <v>AlarmAutom. Gev stofGev. stof OMS</v>
      </c>
      <c r="R48" s="136" t="str">
        <f>IF(F48="","",VLOOKUP(F48,Meldingsclassificaties!H:H,1,FALSE))</f>
        <v>OMS gevaarlijke stof</v>
      </c>
    </row>
    <row r="49" spans="1:18" x14ac:dyDescent="0.25">
      <c r="A49" s="59"/>
      <c r="B49" s="59"/>
      <c r="C49" s="59"/>
      <c r="D49" s="59"/>
      <c r="E49" s="60" t="s">
        <v>6778</v>
      </c>
      <c r="F49" s="59"/>
      <c r="G49" s="59" t="s">
        <v>1122</v>
      </c>
      <c r="H49" s="59"/>
      <c r="I49" s="59">
        <f t="shared" si="0"/>
        <v>4</v>
      </c>
      <c r="J49" s="59" t="s">
        <v>1561</v>
      </c>
      <c r="K49" s="61"/>
      <c r="L49" s="62" t="s">
        <v>6737</v>
      </c>
      <c r="M49" s="62" t="s">
        <v>1122</v>
      </c>
      <c r="N49" s="81" t="str">
        <f>VLOOKUP($M49,'Hulpblad MC-parser'!$A:$D,2,FALSE)</f>
        <v>Alarm</v>
      </c>
      <c r="O49" s="81" t="str">
        <f>VLOOKUP($M49,'Hulpblad MC-parser'!$A:$D,3,FALSE)</f>
        <v>Autom. Gev stof</v>
      </c>
      <c r="P49" s="81" t="str">
        <f>VLOOKUP($M49,'Hulpblad MC-parser'!$A:$D,4,FALSE)</f>
        <v>Gev. stof OMS</v>
      </c>
      <c r="Q49" s="136" t="str">
        <f>IF(CONCATENATE(B49,C49,D49)="","",VLOOKUP(CONCATENATE(B49,C49,D49),Meldingsclassificaties!AA:AA,1,FALSE))</f>
        <v/>
      </c>
      <c r="R49" s="136" t="str">
        <f>IF(F49="","",VLOOKUP(F49,Meldingsclassificaties!H:H,1,FALSE))</f>
        <v/>
      </c>
    </row>
    <row r="50" spans="1:18" x14ac:dyDescent="0.25">
      <c r="A50" s="59"/>
      <c r="B50" s="59"/>
      <c r="C50" s="59"/>
      <c r="D50" s="59"/>
      <c r="E50" s="60" t="s">
        <v>6779</v>
      </c>
      <c r="F50" s="59"/>
      <c r="G50" s="59" t="s">
        <v>1122</v>
      </c>
      <c r="H50" s="59"/>
      <c r="I50" s="59">
        <f t="shared" si="0"/>
        <v>7</v>
      </c>
      <c r="J50" s="59" t="s">
        <v>1561</v>
      </c>
      <c r="K50" s="61"/>
      <c r="L50" s="62" t="s">
        <v>6737</v>
      </c>
      <c r="M50" s="62" t="s">
        <v>1122</v>
      </c>
      <c r="N50" s="81" t="str">
        <f>VLOOKUP($M50,'Hulpblad MC-parser'!$A:$D,2,FALSE)</f>
        <v>Alarm</v>
      </c>
      <c r="O50" s="81" t="str">
        <f>VLOOKUP($M50,'Hulpblad MC-parser'!$A:$D,3,FALSE)</f>
        <v>Autom. Gev stof</v>
      </c>
      <c r="P50" s="81" t="str">
        <f>VLOOKUP($M50,'Hulpblad MC-parser'!$A:$D,4,FALSE)</f>
        <v>Gev. stof OMS</v>
      </c>
      <c r="Q50" s="136" t="str">
        <f>IF(CONCATENATE(B50,C50,D50)="","",VLOOKUP(CONCATENATE(B50,C50,D50),Meldingsclassificaties!AA:AA,1,FALSE))</f>
        <v/>
      </c>
      <c r="R50" s="136" t="str">
        <f>IF(F50="","",VLOOKUP(F50,Meldingsclassificaties!H:H,1,FALSE))</f>
        <v/>
      </c>
    </row>
    <row r="51" spans="1:18" x14ac:dyDescent="0.25">
      <c r="A51" s="59"/>
      <c r="B51" s="59"/>
      <c r="C51" s="59"/>
      <c r="D51" s="59"/>
      <c r="E51" s="60" t="s">
        <v>6780</v>
      </c>
      <c r="F51" s="59"/>
      <c r="G51" s="59" t="s">
        <v>1122</v>
      </c>
      <c r="H51" s="59"/>
      <c r="I51" s="59">
        <f t="shared" si="0"/>
        <v>21</v>
      </c>
      <c r="J51" s="59" t="s">
        <v>1561</v>
      </c>
      <c r="K51" s="61"/>
      <c r="L51" s="62" t="s">
        <v>6737</v>
      </c>
      <c r="M51" s="62" t="s">
        <v>1122</v>
      </c>
      <c r="N51" s="81" t="str">
        <f>VLOOKUP($M51,'Hulpblad MC-parser'!$A:$D,2,FALSE)</f>
        <v>Alarm</v>
      </c>
      <c r="O51" s="81" t="str">
        <f>VLOOKUP($M51,'Hulpblad MC-parser'!$A:$D,3,FALSE)</f>
        <v>Autom. Gev stof</v>
      </c>
      <c r="P51" s="81" t="str">
        <f>VLOOKUP($M51,'Hulpblad MC-parser'!$A:$D,4,FALSE)</f>
        <v>Gev. stof OMS</v>
      </c>
      <c r="Q51" s="136" t="str">
        <f>IF(CONCATENATE(B51,C51,D51)="","",VLOOKUP(CONCATENATE(B51,C51,D51),Meldingsclassificaties!AA:AA,1,FALSE))</f>
        <v/>
      </c>
      <c r="R51" s="136" t="str">
        <f>IF(F51="","",VLOOKUP(F51,Meldingsclassificaties!H:H,1,FALSE))</f>
        <v/>
      </c>
    </row>
    <row r="52" spans="1:18" x14ac:dyDescent="0.25">
      <c r="A52" s="59"/>
      <c r="B52" s="59"/>
      <c r="C52" s="59"/>
      <c r="D52" s="59"/>
      <c r="E52" s="60" t="s">
        <v>6781</v>
      </c>
      <c r="F52" s="59"/>
      <c r="G52" s="59" t="s">
        <v>1122</v>
      </c>
      <c r="H52" s="59"/>
      <c r="I52" s="59">
        <f t="shared" si="0"/>
        <v>6</v>
      </c>
      <c r="J52" s="59" t="s">
        <v>1561</v>
      </c>
      <c r="K52" s="61"/>
      <c r="L52" s="62" t="s">
        <v>6737</v>
      </c>
      <c r="M52" s="62" t="s">
        <v>1122</v>
      </c>
      <c r="N52" s="81" t="str">
        <f>VLOOKUP($M52,'Hulpblad MC-parser'!$A:$D,2,FALSE)</f>
        <v>Alarm</v>
      </c>
      <c r="O52" s="81" t="str">
        <f>VLOOKUP($M52,'Hulpblad MC-parser'!$A:$D,3,FALSE)</f>
        <v>Autom. Gev stof</v>
      </c>
      <c r="P52" s="81" t="str">
        <f>VLOOKUP($M52,'Hulpblad MC-parser'!$A:$D,4,FALSE)</f>
        <v>Gev. stof OMS</v>
      </c>
      <c r="Q52" s="136" t="str">
        <f>IF(CONCATENATE(B52,C52,D52)="","",VLOOKUP(CONCATENATE(B52,C52,D52),Meldingsclassificaties!AA:AA,1,FALSE))</f>
        <v/>
      </c>
      <c r="R52" s="136" t="str">
        <f>IF(F52="","",VLOOKUP(F52,Meldingsclassificaties!H:H,1,FALSE))</f>
        <v/>
      </c>
    </row>
    <row r="53" spans="1:18" x14ac:dyDescent="0.25">
      <c r="A53" s="59">
        <v>200031296</v>
      </c>
      <c r="B53" s="59" t="s">
        <v>20</v>
      </c>
      <c r="C53" s="59" t="s">
        <v>941</v>
      </c>
      <c r="D53" s="59" t="s">
        <v>1024</v>
      </c>
      <c r="E53" s="60" t="s">
        <v>1124</v>
      </c>
      <c r="F53" s="59" t="s">
        <v>1026</v>
      </c>
      <c r="G53" s="59"/>
      <c r="H53" s="59"/>
      <c r="I53" s="59">
        <f t="shared" si="0"/>
        <v>21</v>
      </c>
      <c r="J53" s="59" t="s">
        <v>1613</v>
      </c>
      <c r="K53" s="61"/>
      <c r="L53" s="62" t="s">
        <v>6737</v>
      </c>
      <c r="M53" s="62" t="s">
        <v>1124</v>
      </c>
      <c r="N53" s="81" t="str">
        <f>VLOOKUP($M53,'Hulpblad MC-parser'!$A:$D,2,FALSE)</f>
        <v>Alarm</v>
      </c>
      <c r="O53" s="81" t="str">
        <f>VLOOKUP($M53,'Hulpblad MC-parser'!$A:$D,3,FALSE)</f>
        <v>Autom. Gev stof</v>
      </c>
      <c r="P53" s="81" t="str">
        <f>VLOOKUP($M53,'Hulpblad MC-parser'!$A:$D,4,FALSE)</f>
        <v>Gev. stof PAC</v>
      </c>
      <c r="Q53" s="136" t="str">
        <f>IF(CONCATENATE(B53,C53,D53)="","",VLOOKUP(CONCATENATE(B53,C53,D53),Meldingsclassificaties!AA:AA,1,FALSE))</f>
        <v>AlarmAutom. Gev stofGev. stof PAC</v>
      </c>
      <c r="R53" s="136" t="str">
        <f>IF(F53="","",VLOOKUP(F53,Meldingsclassificaties!H:H,1,FALSE))</f>
        <v>PAC gevaarlijke stof</v>
      </c>
    </row>
    <row r="54" spans="1:18" x14ac:dyDescent="0.25">
      <c r="A54" s="59"/>
      <c r="B54" s="59"/>
      <c r="C54" s="59"/>
      <c r="D54" s="59"/>
      <c r="E54" s="60" t="s">
        <v>6782</v>
      </c>
      <c r="F54" s="59"/>
      <c r="G54" s="59" t="s">
        <v>1124</v>
      </c>
      <c r="H54" s="59"/>
      <c r="I54" s="59">
        <f t="shared" si="0"/>
        <v>4</v>
      </c>
      <c r="J54" s="59" t="s">
        <v>1561</v>
      </c>
      <c r="K54" s="61"/>
      <c r="L54" s="62" t="s">
        <v>6737</v>
      </c>
      <c r="M54" s="62" t="s">
        <v>1124</v>
      </c>
      <c r="N54" s="81" t="str">
        <f>VLOOKUP($M54,'Hulpblad MC-parser'!$A:$D,2,FALSE)</f>
        <v>Alarm</v>
      </c>
      <c r="O54" s="81" t="str">
        <f>VLOOKUP($M54,'Hulpblad MC-parser'!$A:$D,3,FALSE)</f>
        <v>Autom. Gev stof</v>
      </c>
      <c r="P54" s="81" t="str">
        <f>VLOOKUP($M54,'Hulpblad MC-parser'!$A:$D,4,FALSE)</f>
        <v>Gev. stof PAC</v>
      </c>
      <c r="Q54" s="136" t="str">
        <f>IF(CONCATENATE(B54,C54,D54)="","",VLOOKUP(CONCATENATE(B54,C54,D54),Meldingsclassificaties!AA:AA,1,FALSE))</f>
        <v/>
      </c>
      <c r="R54" s="136" t="str">
        <f>IF(F54="","",VLOOKUP(F54,Meldingsclassificaties!H:H,1,FALSE))</f>
        <v/>
      </c>
    </row>
    <row r="55" spans="1:18" x14ac:dyDescent="0.25">
      <c r="A55" s="59"/>
      <c r="B55" s="59"/>
      <c r="C55" s="59"/>
      <c r="D55" s="59"/>
      <c r="E55" s="60" t="s">
        <v>6783</v>
      </c>
      <c r="F55" s="59"/>
      <c r="G55" s="59" t="s">
        <v>1124</v>
      </c>
      <c r="H55" s="59"/>
      <c r="I55" s="59">
        <f t="shared" si="0"/>
        <v>5</v>
      </c>
      <c r="J55" s="59" t="s">
        <v>1561</v>
      </c>
      <c r="K55" s="61"/>
      <c r="L55" s="62" t="s">
        <v>6737</v>
      </c>
      <c r="M55" s="62" t="s">
        <v>1124</v>
      </c>
      <c r="N55" s="81" t="str">
        <f>VLOOKUP($M55,'Hulpblad MC-parser'!$A:$D,2,FALSE)</f>
        <v>Alarm</v>
      </c>
      <c r="O55" s="81" t="str">
        <f>VLOOKUP($M55,'Hulpblad MC-parser'!$A:$D,3,FALSE)</f>
        <v>Autom. Gev stof</v>
      </c>
      <c r="P55" s="81" t="str">
        <f>VLOOKUP($M55,'Hulpblad MC-parser'!$A:$D,4,FALSE)</f>
        <v>Gev. stof PAC</v>
      </c>
      <c r="Q55" s="136" t="str">
        <f>IF(CONCATENATE(B55,C55,D55)="","",VLOOKUP(CONCATENATE(B55,C55,D55),Meldingsclassificaties!AA:AA,1,FALSE))</f>
        <v/>
      </c>
      <c r="R55" s="136" t="str">
        <f>IF(F55="","",VLOOKUP(F55,Meldingsclassificaties!H:H,1,FALSE))</f>
        <v/>
      </c>
    </row>
    <row r="56" spans="1:18" x14ac:dyDescent="0.25">
      <c r="A56" s="59"/>
      <c r="B56" s="59"/>
      <c r="C56" s="59"/>
      <c r="D56" s="59"/>
      <c r="E56" s="60" t="s">
        <v>6784</v>
      </c>
      <c r="F56" s="59"/>
      <c r="G56" s="59" t="s">
        <v>1124</v>
      </c>
      <c r="H56" s="59"/>
      <c r="I56" s="59">
        <f t="shared" si="0"/>
        <v>7</v>
      </c>
      <c r="J56" s="59" t="s">
        <v>1561</v>
      </c>
      <c r="K56" s="61"/>
      <c r="L56" s="62" t="s">
        <v>6737</v>
      </c>
      <c r="M56" s="62" t="s">
        <v>1124</v>
      </c>
      <c r="N56" s="81" t="str">
        <f>VLOOKUP($M56,'Hulpblad MC-parser'!$A:$D,2,FALSE)</f>
        <v>Alarm</v>
      </c>
      <c r="O56" s="81" t="str">
        <f>VLOOKUP($M56,'Hulpblad MC-parser'!$A:$D,3,FALSE)</f>
        <v>Autom. Gev stof</v>
      </c>
      <c r="P56" s="81" t="str">
        <f>VLOOKUP($M56,'Hulpblad MC-parser'!$A:$D,4,FALSE)</f>
        <v>Gev. stof PAC</v>
      </c>
      <c r="Q56" s="136" t="str">
        <f>IF(CONCATENATE(B56,C56,D56)="","",VLOOKUP(CONCATENATE(B56,C56,D56),Meldingsclassificaties!AA:AA,1,FALSE))</f>
        <v/>
      </c>
      <c r="R56" s="136" t="str">
        <f>IF(F56="","",VLOOKUP(F56,Meldingsclassificaties!H:H,1,FALSE))</f>
        <v/>
      </c>
    </row>
    <row r="57" spans="1:18" x14ac:dyDescent="0.25">
      <c r="A57" s="59"/>
      <c r="B57" s="59"/>
      <c r="C57" s="59"/>
      <c r="D57" s="59"/>
      <c r="E57" s="60" t="s">
        <v>6785</v>
      </c>
      <c r="F57" s="59"/>
      <c r="G57" s="59" t="s">
        <v>1124</v>
      </c>
      <c r="H57" s="59"/>
      <c r="I57" s="59">
        <f t="shared" si="0"/>
        <v>21</v>
      </c>
      <c r="J57" s="59" t="s">
        <v>1561</v>
      </c>
      <c r="K57" s="61"/>
      <c r="L57" s="62" t="s">
        <v>6737</v>
      </c>
      <c r="M57" s="62" t="s">
        <v>1124</v>
      </c>
      <c r="N57" s="81" t="str">
        <f>VLOOKUP($M57,'Hulpblad MC-parser'!$A:$D,2,FALSE)</f>
        <v>Alarm</v>
      </c>
      <c r="O57" s="81" t="str">
        <f>VLOOKUP($M57,'Hulpblad MC-parser'!$A:$D,3,FALSE)</f>
        <v>Autom. Gev stof</v>
      </c>
      <c r="P57" s="81" t="str">
        <f>VLOOKUP($M57,'Hulpblad MC-parser'!$A:$D,4,FALSE)</f>
        <v>Gev. stof PAC</v>
      </c>
      <c r="Q57" s="136" t="str">
        <f>IF(CONCATENATE(B57,C57,D57)="","",VLOOKUP(CONCATENATE(B57,C57,D57),Meldingsclassificaties!AA:AA,1,FALSE))</f>
        <v/>
      </c>
      <c r="R57" s="136" t="str">
        <f>IF(F57="","",VLOOKUP(F57,Meldingsclassificaties!H:H,1,FALSE))</f>
        <v/>
      </c>
    </row>
    <row r="58" spans="1:18" x14ac:dyDescent="0.25">
      <c r="A58" s="59"/>
      <c r="B58" s="59"/>
      <c r="C58" s="59"/>
      <c r="D58" s="59"/>
      <c r="E58" s="60" t="s">
        <v>6786</v>
      </c>
      <c r="F58" s="59"/>
      <c r="G58" s="59" t="s">
        <v>1124</v>
      </c>
      <c r="H58" s="59"/>
      <c r="I58" s="59">
        <f t="shared" si="0"/>
        <v>4</v>
      </c>
      <c r="J58" s="59" t="s">
        <v>1561</v>
      </c>
      <c r="K58" s="61"/>
      <c r="L58" s="62" t="s">
        <v>6737</v>
      </c>
      <c r="M58" s="62" t="s">
        <v>1124</v>
      </c>
      <c r="N58" s="81" t="str">
        <f>VLOOKUP($M58,'Hulpblad MC-parser'!$A:$D,2,FALSE)</f>
        <v>Alarm</v>
      </c>
      <c r="O58" s="81" t="str">
        <f>VLOOKUP($M58,'Hulpblad MC-parser'!$A:$D,3,FALSE)</f>
        <v>Autom. Gev stof</v>
      </c>
      <c r="P58" s="81" t="str">
        <f>VLOOKUP($M58,'Hulpblad MC-parser'!$A:$D,4,FALSE)</f>
        <v>Gev. stof PAC</v>
      </c>
      <c r="Q58" s="136" t="str">
        <f>IF(CONCATENATE(B58,C58,D58)="","",VLOOKUP(CONCATENATE(B58,C58,D58),Meldingsclassificaties!AA:AA,1,FALSE))</f>
        <v/>
      </c>
      <c r="R58" s="136" t="str">
        <f>IF(F58="","",VLOOKUP(F58,Meldingsclassificaties!H:H,1,FALSE))</f>
        <v/>
      </c>
    </row>
    <row r="59" spans="1:18" x14ac:dyDescent="0.25">
      <c r="A59" s="59">
        <v>200031301</v>
      </c>
      <c r="B59" s="59" t="s">
        <v>20</v>
      </c>
      <c r="C59" s="59" t="s">
        <v>489</v>
      </c>
      <c r="D59" s="59"/>
      <c r="E59" s="60" t="s">
        <v>1126</v>
      </c>
      <c r="F59" s="59" t="s">
        <v>489</v>
      </c>
      <c r="G59" s="59"/>
      <c r="H59" s="59"/>
      <c r="I59" s="59">
        <f t="shared" si="0"/>
        <v>21</v>
      </c>
      <c r="J59" s="59" t="s">
        <v>1613</v>
      </c>
      <c r="K59" s="61"/>
      <c r="L59" s="62" t="s">
        <v>6737</v>
      </c>
      <c r="M59" s="62" t="s">
        <v>1126</v>
      </c>
      <c r="N59" s="81" t="str">
        <f>VLOOKUP($M59,'Hulpblad MC-parser'!$A:$D,2,FALSE)</f>
        <v>Alarm</v>
      </c>
      <c r="O59" s="81" t="str">
        <f>VLOOKUP($M59,'Hulpblad MC-parser'!$A:$D,3,FALSE)</f>
        <v>Autom. systeemmelding</v>
      </c>
      <c r="P59" s="81">
        <f>VLOOKUP($M59,'Hulpblad MC-parser'!$A:$D,4,FALSE)</f>
        <v>0</v>
      </c>
      <c r="Q59" s="136" t="str">
        <f>IF(CONCATENATE(B59,C59,D59)="","",VLOOKUP(CONCATENATE(B59,C59,D59),Meldingsclassificaties!AA:AA,1,FALSE))</f>
        <v>AlarmAutom. systeemmelding</v>
      </c>
      <c r="R59" s="136" t="str">
        <f>IF(F59="","",VLOOKUP(F59,Meldingsclassificaties!H:H,1,FALSE))</f>
        <v>Autom. systeemmelding</v>
      </c>
    </row>
    <row r="60" spans="1:18" x14ac:dyDescent="0.25">
      <c r="A60" s="59"/>
      <c r="B60" s="59"/>
      <c r="C60" s="59"/>
      <c r="D60" s="59"/>
      <c r="E60" s="60" t="s">
        <v>6787</v>
      </c>
      <c r="F60" s="59"/>
      <c r="G60" s="59" t="s">
        <v>1126</v>
      </c>
      <c r="H60" s="59"/>
      <c r="I60" s="59">
        <f t="shared" si="0"/>
        <v>4</v>
      </c>
      <c r="J60" s="59" t="s">
        <v>1561</v>
      </c>
      <c r="K60" s="61"/>
      <c r="L60" s="62" t="s">
        <v>6737</v>
      </c>
      <c r="M60" s="62" t="s">
        <v>1126</v>
      </c>
      <c r="N60" s="81" t="str">
        <f>VLOOKUP($M60,'Hulpblad MC-parser'!$A:$D,2,FALSE)</f>
        <v>Alarm</v>
      </c>
      <c r="O60" s="81" t="str">
        <f>VLOOKUP($M60,'Hulpblad MC-parser'!$A:$D,3,FALSE)</f>
        <v>Autom. systeemmelding</v>
      </c>
      <c r="P60" s="81">
        <f>VLOOKUP($M60,'Hulpblad MC-parser'!$A:$D,4,FALSE)</f>
        <v>0</v>
      </c>
      <c r="Q60" s="136" t="str">
        <f>IF(CONCATENATE(B60,C60,D60)="","",VLOOKUP(CONCATENATE(B60,C60,D60),Meldingsclassificaties!AA:AA,1,FALSE))</f>
        <v/>
      </c>
      <c r="R60" s="136" t="str">
        <f>IF(F60="","",VLOOKUP(F60,Meldingsclassificaties!H:H,1,FALSE))</f>
        <v/>
      </c>
    </row>
    <row r="61" spans="1:18" x14ac:dyDescent="0.25">
      <c r="A61" s="59"/>
      <c r="B61" s="59"/>
      <c r="C61" s="59"/>
      <c r="D61" s="59"/>
      <c r="E61" s="60" t="s">
        <v>6788</v>
      </c>
      <c r="F61" s="59"/>
      <c r="G61" s="59" t="s">
        <v>1126</v>
      </c>
      <c r="H61" s="59"/>
      <c r="I61" s="59">
        <f t="shared" si="0"/>
        <v>5</v>
      </c>
      <c r="J61" s="59" t="s">
        <v>1561</v>
      </c>
      <c r="K61" s="61"/>
      <c r="L61" s="62" t="s">
        <v>6737</v>
      </c>
      <c r="M61" s="62" t="s">
        <v>1126</v>
      </c>
      <c r="N61" s="81" t="str">
        <f>VLOOKUP($M61,'Hulpblad MC-parser'!$A:$D,2,FALSE)</f>
        <v>Alarm</v>
      </c>
      <c r="O61" s="81" t="str">
        <f>VLOOKUP($M61,'Hulpblad MC-parser'!$A:$D,3,FALSE)</f>
        <v>Autom. systeemmelding</v>
      </c>
      <c r="P61" s="81">
        <f>VLOOKUP($M61,'Hulpblad MC-parser'!$A:$D,4,FALSE)</f>
        <v>0</v>
      </c>
      <c r="Q61" s="136" t="str">
        <f>IF(CONCATENATE(B61,C61,D61)="","",VLOOKUP(CONCATENATE(B61,C61,D61),Meldingsclassificaties!AA:AA,1,FALSE))</f>
        <v/>
      </c>
      <c r="R61" s="136" t="str">
        <f>IF(F61="","",VLOOKUP(F61,Meldingsclassificaties!H:H,1,FALSE))</f>
        <v/>
      </c>
    </row>
    <row r="62" spans="1:18" x14ac:dyDescent="0.25">
      <c r="A62" s="59"/>
      <c r="B62" s="59"/>
      <c r="C62" s="59"/>
      <c r="D62" s="59"/>
      <c r="E62" s="60" t="s">
        <v>6789</v>
      </c>
      <c r="F62" s="59"/>
      <c r="G62" s="59" t="s">
        <v>1126</v>
      </c>
      <c r="H62" s="59"/>
      <c r="I62" s="59">
        <f t="shared" si="0"/>
        <v>4</v>
      </c>
      <c r="J62" s="59" t="s">
        <v>1561</v>
      </c>
      <c r="K62" s="61"/>
      <c r="L62" s="62" t="s">
        <v>6737</v>
      </c>
      <c r="M62" s="62" t="s">
        <v>1126</v>
      </c>
      <c r="N62" s="81" t="str">
        <f>VLOOKUP($M62,'Hulpblad MC-parser'!$A:$D,2,FALSE)</f>
        <v>Alarm</v>
      </c>
      <c r="O62" s="81" t="str">
        <f>VLOOKUP($M62,'Hulpblad MC-parser'!$A:$D,3,FALSE)</f>
        <v>Autom. systeemmelding</v>
      </c>
      <c r="P62" s="81">
        <f>VLOOKUP($M62,'Hulpblad MC-parser'!$A:$D,4,FALSE)</f>
        <v>0</v>
      </c>
      <c r="Q62" s="136" t="str">
        <f>IF(CONCATENATE(B62,C62,D62)="","",VLOOKUP(CONCATENATE(B62,C62,D62),Meldingsclassificaties!AA:AA,1,FALSE))</f>
        <v/>
      </c>
      <c r="R62" s="136" t="str">
        <f>IF(F62="","",VLOOKUP(F62,Meldingsclassificaties!H:H,1,FALSE))</f>
        <v/>
      </c>
    </row>
    <row r="63" spans="1:18" x14ac:dyDescent="0.25">
      <c r="A63" s="59"/>
      <c r="B63" s="59"/>
      <c r="C63" s="59"/>
      <c r="D63" s="59"/>
      <c r="E63" s="60" t="s">
        <v>6790</v>
      </c>
      <c r="F63" s="59"/>
      <c r="G63" s="59" t="s">
        <v>1126</v>
      </c>
      <c r="H63" s="59"/>
      <c r="I63" s="59">
        <f t="shared" si="0"/>
        <v>4</v>
      </c>
      <c r="J63" s="59" t="s">
        <v>1561</v>
      </c>
      <c r="K63" s="61"/>
      <c r="L63" s="62" t="s">
        <v>6737</v>
      </c>
      <c r="M63" s="62" t="s">
        <v>1126</v>
      </c>
      <c r="N63" s="81" t="str">
        <f>VLOOKUP($M63,'Hulpblad MC-parser'!$A:$D,2,FALSE)</f>
        <v>Alarm</v>
      </c>
      <c r="O63" s="81" t="str">
        <f>VLOOKUP($M63,'Hulpblad MC-parser'!$A:$D,3,FALSE)</f>
        <v>Autom. systeemmelding</v>
      </c>
      <c r="P63" s="81">
        <f>VLOOKUP($M63,'Hulpblad MC-parser'!$A:$D,4,FALSE)</f>
        <v>0</v>
      </c>
      <c r="Q63" s="136" t="str">
        <f>IF(CONCATENATE(B63,C63,D63)="","",VLOOKUP(CONCATENATE(B63,C63,D63),Meldingsclassificaties!AA:AA,1,FALSE))</f>
        <v/>
      </c>
      <c r="R63" s="136" t="str">
        <f>IF(F63="","",VLOOKUP(F63,Meldingsclassificaties!H:H,1,FALSE))</f>
        <v/>
      </c>
    </row>
    <row r="64" spans="1:18" x14ac:dyDescent="0.25">
      <c r="A64" s="59"/>
      <c r="B64" s="59"/>
      <c r="C64" s="59"/>
      <c r="D64" s="59"/>
      <c r="E64" s="60" t="s">
        <v>6791</v>
      </c>
      <c r="F64" s="59"/>
      <c r="G64" s="59" t="s">
        <v>1126</v>
      </c>
      <c r="H64" s="59"/>
      <c r="I64" s="59">
        <f t="shared" si="0"/>
        <v>15</v>
      </c>
      <c r="J64" s="59" t="s">
        <v>1561</v>
      </c>
      <c r="K64" s="61"/>
      <c r="L64" s="62" t="s">
        <v>6737</v>
      </c>
      <c r="M64" s="62" t="s">
        <v>1126</v>
      </c>
      <c r="N64" s="81" t="str">
        <f>VLOOKUP($M64,'Hulpblad MC-parser'!$A:$D,2,FALSE)</f>
        <v>Alarm</v>
      </c>
      <c r="O64" s="81" t="str">
        <f>VLOOKUP($M64,'Hulpblad MC-parser'!$A:$D,3,FALSE)</f>
        <v>Autom. systeemmelding</v>
      </c>
      <c r="P64" s="81">
        <f>VLOOKUP($M64,'Hulpblad MC-parser'!$A:$D,4,FALSE)</f>
        <v>0</v>
      </c>
      <c r="Q64" s="136" t="str">
        <f>IF(CONCATENATE(B64,C64,D64)="","",VLOOKUP(CONCATENATE(B64,C64,D64),Meldingsclassificaties!AA:AA,1,FALSE))</f>
        <v/>
      </c>
      <c r="R64" s="136" t="str">
        <f>IF(F64="","",VLOOKUP(F64,Meldingsclassificaties!H:H,1,FALSE))</f>
        <v/>
      </c>
    </row>
    <row r="65" spans="1:18" x14ac:dyDescent="0.25">
      <c r="A65" s="59">
        <v>200059029</v>
      </c>
      <c r="B65" s="59" t="s">
        <v>20</v>
      </c>
      <c r="C65" s="59" t="s">
        <v>407</v>
      </c>
      <c r="D65" s="59"/>
      <c r="E65" s="60" t="s">
        <v>6302</v>
      </c>
      <c r="F65" s="59" t="s">
        <v>409</v>
      </c>
      <c r="G65" s="59"/>
      <c r="H65" s="59"/>
      <c r="I65" s="59">
        <f t="shared" si="0"/>
        <v>20</v>
      </c>
      <c r="J65" s="59" t="s">
        <v>1613</v>
      </c>
      <c r="K65" s="61"/>
      <c r="L65" s="62" t="s">
        <v>6738</v>
      </c>
      <c r="M65" s="62" t="s">
        <v>6302</v>
      </c>
      <c r="N65" s="81" t="str">
        <f>VLOOKUP($M65,'Hulpblad MC-parser'!$A:$D,2,FALSE)</f>
        <v>Alarm</v>
      </c>
      <c r="O65" s="81" t="str">
        <f>VLOOKUP($M65,'Hulpblad MC-parser'!$A:$D,3,FALSE)</f>
        <v>Hoog water alarm</v>
      </c>
      <c r="P65" s="81">
        <f>VLOOKUP($M65,'Hulpblad MC-parser'!$A:$D,4,FALSE)</f>
        <v>0</v>
      </c>
      <c r="Q65" s="136" t="str">
        <f>IF(CONCATENATE(B65,C65,D65)="","",VLOOKUP(CONCATENATE(B65,C65,D65),Meldingsclassificaties!AA:AA,1,FALSE))</f>
        <v>AlarmHoog water alarm</v>
      </c>
      <c r="R65" s="136" t="str">
        <f>IF(F65="","",VLOOKUP(F65,Meldingsclassificaties!H:H,1,FALSE))</f>
        <v>Hoogwateralarm</v>
      </c>
    </row>
    <row r="66" spans="1:18" x14ac:dyDescent="0.25">
      <c r="A66" s="59">
        <v>200059031</v>
      </c>
      <c r="B66" s="59" t="s">
        <v>20</v>
      </c>
      <c r="C66" s="59" t="s">
        <v>407</v>
      </c>
      <c r="D66" s="59"/>
      <c r="E66" s="60" t="s">
        <v>6303</v>
      </c>
      <c r="F66" s="59" t="s">
        <v>409</v>
      </c>
      <c r="G66" s="59"/>
      <c r="H66" s="59"/>
      <c r="I66" s="59">
        <f t="shared" ref="I66:I129" si="1">LEN(E66)</f>
        <v>22</v>
      </c>
      <c r="J66" s="59" t="s">
        <v>1613</v>
      </c>
      <c r="K66" s="61"/>
      <c r="L66" s="62" t="s">
        <v>6738</v>
      </c>
      <c r="M66" s="62" t="s">
        <v>6303</v>
      </c>
      <c r="N66" s="81" t="str">
        <f>VLOOKUP($M66,'Hulpblad MC-parser'!$A:$D,2,FALSE)</f>
        <v>Alarm</v>
      </c>
      <c r="O66" s="81" t="str">
        <f>VLOOKUP($M66,'Hulpblad MC-parser'!$A:$D,3,FALSE)</f>
        <v>Hoog water alarm</v>
      </c>
      <c r="P66" s="81">
        <f>VLOOKUP($M66,'Hulpblad MC-parser'!$A:$D,4,FALSE)</f>
        <v>0</v>
      </c>
      <c r="Q66" s="136" t="str">
        <f>IF(CONCATENATE(B66,C66,D66)="","",VLOOKUP(CONCATENATE(B66,C66,D66),Meldingsclassificaties!AA:AA,1,FALSE))</f>
        <v>AlarmHoog water alarm</v>
      </c>
      <c r="R66" s="136" t="str">
        <f>IF(F66="","",VLOOKUP(F66,Meldingsclassificaties!H:H,1,FALSE))</f>
        <v>Hoogwateralarm</v>
      </c>
    </row>
    <row r="67" spans="1:18" x14ac:dyDescent="0.25">
      <c r="A67" s="59">
        <v>200059030</v>
      </c>
      <c r="B67" s="59" t="s">
        <v>20</v>
      </c>
      <c r="C67" s="59" t="s">
        <v>407</v>
      </c>
      <c r="D67" s="59"/>
      <c r="E67" s="60" t="s">
        <v>6304</v>
      </c>
      <c r="F67" s="59" t="s">
        <v>409</v>
      </c>
      <c r="G67" s="59"/>
      <c r="H67" s="59"/>
      <c r="I67" s="59">
        <f t="shared" si="1"/>
        <v>20</v>
      </c>
      <c r="J67" s="59" t="s">
        <v>1613</v>
      </c>
      <c r="K67" s="61"/>
      <c r="L67" s="62" t="s">
        <v>6738</v>
      </c>
      <c r="M67" s="62" t="s">
        <v>6304</v>
      </c>
      <c r="N67" s="81" t="str">
        <f>VLOOKUP($M67,'Hulpblad MC-parser'!$A:$D,2,FALSE)</f>
        <v>Alarm</v>
      </c>
      <c r="O67" s="81" t="str">
        <f>VLOOKUP($M67,'Hulpblad MC-parser'!$A:$D,3,FALSE)</f>
        <v>Hoog water alarm</v>
      </c>
      <c r="P67" s="81">
        <f>VLOOKUP($M67,'Hulpblad MC-parser'!$A:$D,4,FALSE)</f>
        <v>0</v>
      </c>
      <c r="Q67" s="136" t="str">
        <f>IF(CONCATENATE(B67,C67,D67)="","",VLOOKUP(CONCATENATE(B67,C67,D67),Meldingsclassificaties!AA:AA,1,FALSE))</f>
        <v>AlarmHoog water alarm</v>
      </c>
      <c r="R67" s="136" t="str">
        <f>IF(F67="","",VLOOKUP(F67,Meldingsclassificaties!H:H,1,FALSE))</f>
        <v>Hoogwateralarm</v>
      </c>
    </row>
    <row r="68" spans="1:18" x14ac:dyDescent="0.25">
      <c r="A68" s="59">
        <v>200031302</v>
      </c>
      <c r="B68" s="59" t="s">
        <v>20</v>
      </c>
      <c r="C68" s="59" t="s">
        <v>407</v>
      </c>
      <c r="D68" s="59"/>
      <c r="E68" s="60" t="s">
        <v>1127</v>
      </c>
      <c r="F68" s="59" t="s">
        <v>409</v>
      </c>
      <c r="G68" s="59"/>
      <c r="H68" s="59"/>
      <c r="I68" s="59">
        <f t="shared" si="1"/>
        <v>15</v>
      </c>
      <c r="J68" s="59" t="s">
        <v>1613</v>
      </c>
      <c r="K68" s="61"/>
      <c r="L68" s="62" t="s">
        <v>6737</v>
      </c>
      <c r="M68" s="62" t="s">
        <v>1127</v>
      </c>
      <c r="N68" s="81" t="str">
        <f>VLOOKUP($M68,'Hulpblad MC-parser'!$A:$D,2,FALSE)</f>
        <v>Alarm</v>
      </c>
      <c r="O68" s="81" t="str">
        <f>VLOOKUP($M68,'Hulpblad MC-parser'!$A:$D,3,FALSE)</f>
        <v>Hoog water alarm</v>
      </c>
      <c r="P68" s="81">
        <f>VLOOKUP($M68,'Hulpblad MC-parser'!$A:$D,4,FALSE)</f>
        <v>0</v>
      </c>
      <c r="Q68" s="136" t="str">
        <f>IF(CONCATENATE(B68,C68,D68)="","",VLOOKUP(CONCATENATE(B68,C68,D68),Meldingsclassificaties!AA:AA,1,FALSE))</f>
        <v>AlarmHoog water alarm</v>
      </c>
      <c r="R68" s="136" t="str">
        <f>IF(F68="","",VLOOKUP(F68,Meldingsclassificaties!H:H,1,FALSE))</f>
        <v>Hoogwateralarm</v>
      </c>
    </row>
    <row r="69" spans="1:18" x14ac:dyDescent="0.25">
      <c r="A69" s="59"/>
      <c r="B69" s="59"/>
      <c r="C69" s="59"/>
      <c r="D69" s="59"/>
      <c r="E69" s="60" t="s">
        <v>6792</v>
      </c>
      <c r="F69" s="59"/>
      <c r="G69" s="59" t="s">
        <v>1127</v>
      </c>
      <c r="H69" s="59"/>
      <c r="I69" s="59">
        <f t="shared" si="1"/>
        <v>4</v>
      </c>
      <c r="J69" s="59" t="s">
        <v>1561</v>
      </c>
      <c r="K69" s="61"/>
      <c r="L69" s="62" t="s">
        <v>6737</v>
      </c>
      <c r="M69" s="62" t="s">
        <v>1127</v>
      </c>
      <c r="N69" s="81" t="str">
        <f>VLOOKUP($M69,'Hulpblad MC-parser'!$A:$D,2,FALSE)</f>
        <v>Alarm</v>
      </c>
      <c r="O69" s="81" t="str">
        <f>VLOOKUP($M69,'Hulpblad MC-parser'!$A:$D,3,FALSE)</f>
        <v>Hoog water alarm</v>
      </c>
      <c r="P69" s="81">
        <f>VLOOKUP($M69,'Hulpblad MC-parser'!$A:$D,4,FALSE)</f>
        <v>0</v>
      </c>
      <c r="Q69" s="136" t="str">
        <f>IF(CONCATENATE(B69,C69,D69)="","",VLOOKUP(CONCATENATE(B69,C69,D69),Meldingsclassificaties!AA:AA,1,FALSE))</f>
        <v/>
      </c>
      <c r="R69" s="136" t="str">
        <f>IF(F69="","",VLOOKUP(F69,Meldingsclassificaties!H:H,1,FALSE))</f>
        <v/>
      </c>
    </row>
    <row r="70" spans="1:18" x14ac:dyDescent="0.25">
      <c r="A70" s="59"/>
      <c r="B70" s="59"/>
      <c r="C70" s="59"/>
      <c r="D70" s="59"/>
      <c r="E70" s="60" t="s">
        <v>6793</v>
      </c>
      <c r="F70" s="59"/>
      <c r="G70" s="59" t="s">
        <v>1127</v>
      </c>
      <c r="H70" s="59"/>
      <c r="I70" s="59">
        <f t="shared" si="1"/>
        <v>5</v>
      </c>
      <c r="J70" s="59" t="s">
        <v>1561</v>
      </c>
      <c r="K70" s="61"/>
      <c r="L70" s="62" t="s">
        <v>6737</v>
      </c>
      <c r="M70" s="62" t="s">
        <v>1127</v>
      </c>
      <c r="N70" s="81" t="str">
        <f>VLOOKUP($M70,'Hulpblad MC-parser'!$A:$D,2,FALSE)</f>
        <v>Alarm</v>
      </c>
      <c r="O70" s="81" t="str">
        <f>VLOOKUP($M70,'Hulpblad MC-parser'!$A:$D,3,FALSE)</f>
        <v>Hoog water alarm</v>
      </c>
      <c r="P70" s="81">
        <f>VLOOKUP($M70,'Hulpblad MC-parser'!$A:$D,4,FALSE)</f>
        <v>0</v>
      </c>
      <c r="Q70" s="136" t="str">
        <f>IF(CONCATENATE(B70,C70,D70)="","",VLOOKUP(CONCATENATE(B70,C70,D70),Meldingsclassificaties!AA:AA,1,FALSE))</f>
        <v/>
      </c>
      <c r="R70" s="136" t="str">
        <f>IF(F70="","",VLOOKUP(F70,Meldingsclassificaties!H:H,1,FALSE))</f>
        <v/>
      </c>
    </row>
    <row r="71" spans="1:18" x14ac:dyDescent="0.25">
      <c r="A71" s="59"/>
      <c r="B71" s="59"/>
      <c r="C71" s="59"/>
      <c r="D71" s="59"/>
      <c r="E71" s="60" t="s">
        <v>6794</v>
      </c>
      <c r="F71" s="59"/>
      <c r="G71" s="59" t="s">
        <v>1127</v>
      </c>
      <c r="H71" s="59"/>
      <c r="I71" s="59">
        <f t="shared" si="1"/>
        <v>17</v>
      </c>
      <c r="J71" s="59" t="s">
        <v>1561</v>
      </c>
      <c r="K71" s="61"/>
      <c r="L71" s="62" t="s">
        <v>6737</v>
      </c>
      <c r="M71" s="62" t="s">
        <v>1127</v>
      </c>
      <c r="N71" s="81" t="str">
        <f>VLOOKUP($M71,'Hulpblad MC-parser'!$A:$D,2,FALSE)</f>
        <v>Alarm</v>
      </c>
      <c r="O71" s="81" t="str">
        <f>VLOOKUP($M71,'Hulpblad MC-parser'!$A:$D,3,FALSE)</f>
        <v>Hoog water alarm</v>
      </c>
      <c r="P71" s="81">
        <f>VLOOKUP($M71,'Hulpblad MC-parser'!$A:$D,4,FALSE)</f>
        <v>0</v>
      </c>
      <c r="Q71" s="136" t="str">
        <f>IF(CONCATENATE(B71,C71,D71)="","",VLOOKUP(CONCATENATE(B71,C71,D71),Meldingsclassificaties!AA:AA,1,FALSE))</f>
        <v/>
      </c>
      <c r="R71" s="136" t="str">
        <f>IF(F71="","",VLOOKUP(F71,Meldingsclassificaties!H:H,1,FALSE))</f>
        <v/>
      </c>
    </row>
    <row r="72" spans="1:18" x14ac:dyDescent="0.25">
      <c r="A72" s="59"/>
      <c r="B72" s="59"/>
      <c r="C72" s="59"/>
      <c r="D72" s="59"/>
      <c r="E72" s="60" t="s">
        <v>6795</v>
      </c>
      <c r="F72" s="59"/>
      <c r="G72" s="59" t="s">
        <v>1127</v>
      </c>
      <c r="H72" s="59"/>
      <c r="I72" s="59">
        <f t="shared" si="1"/>
        <v>4</v>
      </c>
      <c r="J72" s="59" t="s">
        <v>1561</v>
      </c>
      <c r="K72" s="61"/>
      <c r="L72" s="62" t="s">
        <v>6737</v>
      </c>
      <c r="M72" s="62" t="s">
        <v>1127</v>
      </c>
      <c r="N72" s="81" t="str">
        <f>VLOOKUP($M72,'Hulpblad MC-parser'!$A:$D,2,FALSE)</f>
        <v>Alarm</v>
      </c>
      <c r="O72" s="81" t="str">
        <f>VLOOKUP($M72,'Hulpblad MC-parser'!$A:$D,3,FALSE)</f>
        <v>Hoog water alarm</v>
      </c>
      <c r="P72" s="81">
        <f>VLOOKUP($M72,'Hulpblad MC-parser'!$A:$D,4,FALSE)</f>
        <v>0</v>
      </c>
      <c r="Q72" s="136" t="str">
        <f>IF(CONCATENATE(B72,C72,D72)="","",VLOOKUP(CONCATENATE(B72,C72,D72),Meldingsclassificaties!AA:AA,1,FALSE))</f>
        <v/>
      </c>
      <c r="R72" s="136" t="str">
        <f>IF(F72="","",VLOOKUP(F72,Meldingsclassificaties!H:H,1,FALSE))</f>
        <v/>
      </c>
    </row>
    <row r="73" spans="1:18" x14ac:dyDescent="0.25">
      <c r="A73" s="59">
        <v>200031312</v>
      </c>
      <c r="B73" s="59" t="s">
        <v>20</v>
      </c>
      <c r="C73" s="59" t="s">
        <v>752</v>
      </c>
      <c r="D73" s="59"/>
      <c r="E73" s="60" t="s">
        <v>1128</v>
      </c>
      <c r="F73" s="59" t="s">
        <v>752</v>
      </c>
      <c r="G73" s="59"/>
      <c r="H73" s="59"/>
      <c r="I73" s="59">
        <f t="shared" si="1"/>
        <v>19</v>
      </c>
      <c r="J73" s="59" t="s">
        <v>1613</v>
      </c>
      <c r="K73" s="61"/>
      <c r="L73" s="62" t="s">
        <v>6737</v>
      </c>
      <c r="M73" s="62" t="s">
        <v>1128</v>
      </c>
      <c r="N73" s="81" t="str">
        <f>VLOOKUP($M73,'Hulpblad MC-parser'!$A:$D,2,FALSE)</f>
        <v>Alarm</v>
      </c>
      <c r="O73" s="81" t="str">
        <f>VLOOKUP($M73,'Hulpblad MC-parser'!$A:$D,3,FALSE)</f>
        <v>Luid/optisch alarm</v>
      </c>
      <c r="P73" s="81">
        <f>VLOOKUP($M73,'Hulpblad MC-parser'!$A:$D,4,FALSE)</f>
        <v>0</v>
      </c>
      <c r="Q73" s="136" t="str">
        <f>IF(CONCATENATE(B73,C73,D73)="","",VLOOKUP(CONCATENATE(B73,C73,D73),Meldingsclassificaties!AA:AA,1,FALSE))</f>
        <v>AlarmLuid/optisch alarm</v>
      </c>
      <c r="R73" s="136" t="str">
        <f>IF(F73="","",VLOOKUP(F73,Meldingsclassificaties!H:H,1,FALSE))</f>
        <v>Luid/optisch alarm</v>
      </c>
    </row>
    <row r="74" spans="1:18" x14ac:dyDescent="0.25">
      <c r="A74" s="59"/>
      <c r="B74" s="59"/>
      <c r="C74" s="59"/>
      <c r="D74" s="59"/>
      <c r="E74" s="60" t="s">
        <v>6799</v>
      </c>
      <c r="F74" s="59"/>
      <c r="G74" s="59" t="s">
        <v>1128</v>
      </c>
      <c r="H74" s="59"/>
      <c r="I74" s="59">
        <f t="shared" si="1"/>
        <v>4</v>
      </c>
      <c r="J74" s="59" t="s">
        <v>1561</v>
      </c>
      <c r="K74" s="61"/>
      <c r="L74" s="62" t="s">
        <v>6737</v>
      </c>
      <c r="M74" s="62" t="s">
        <v>1128</v>
      </c>
      <c r="N74" s="81" t="str">
        <f>VLOOKUP($M74,'Hulpblad MC-parser'!$A:$D,2,FALSE)</f>
        <v>Alarm</v>
      </c>
      <c r="O74" s="81" t="str">
        <f>VLOOKUP($M74,'Hulpblad MC-parser'!$A:$D,3,FALSE)</f>
        <v>Luid/optisch alarm</v>
      </c>
      <c r="P74" s="81">
        <f>VLOOKUP($M74,'Hulpblad MC-parser'!$A:$D,4,FALSE)</f>
        <v>0</v>
      </c>
      <c r="Q74" s="136" t="str">
        <f>IF(CONCATENATE(B74,C74,D74)="","",VLOOKUP(CONCATENATE(B74,C74,D74),Meldingsclassificaties!AA:AA,1,FALSE))</f>
        <v/>
      </c>
      <c r="R74" s="136" t="str">
        <f>IF(F74="","",VLOOKUP(F74,Meldingsclassificaties!H:H,1,FALSE))</f>
        <v/>
      </c>
    </row>
    <row r="75" spans="1:18" x14ac:dyDescent="0.25">
      <c r="A75" s="59"/>
      <c r="B75" s="59"/>
      <c r="C75" s="59"/>
      <c r="D75" s="59"/>
      <c r="E75" s="60" t="s">
        <v>6800</v>
      </c>
      <c r="F75" s="59"/>
      <c r="G75" s="59" t="s">
        <v>1128</v>
      </c>
      <c r="H75" s="59"/>
      <c r="I75" s="59">
        <f t="shared" si="1"/>
        <v>5</v>
      </c>
      <c r="J75" s="59" t="s">
        <v>1561</v>
      </c>
      <c r="K75" s="61"/>
      <c r="L75" s="62" t="s">
        <v>6737</v>
      </c>
      <c r="M75" s="62" t="s">
        <v>1128</v>
      </c>
      <c r="N75" s="81" t="str">
        <f>VLOOKUP($M75,'Hulpblad MC-parser'!$A:$D,2,FALSE)</f>
        <v>Alarm</v>
      </c>
      <c r="O75" s="81" t="str">
        <f>VLOOKUP($M75,'Hulpblad MC-parser'!$A:$D,3,FALSE)</f>
        <v>Luid/optisch alarm</v>
      </c>
      <c r="P75" s="81">
        <f>VLOOKUP($M75,'Hulpblad MC-parser'!$A:$D,4,FALSE)</f>
        <v>0</v>
      </c>
      <c r="Q75" s="136" t="str">
        <f>IF(CONCATENATE(B75,C75,D75)="","",VLOOKUP(CONCATENATE(B75,C75,D75),Meldingsclassificaties!AA:AA,1,FALSE))</f>
        <v/>
      </c>
      <c r="R75" s="136" t="str">
        <f>IF(F75="","",VLOOKUP(F75,Meldingsclassificaties!H:H,1,FALSE))</f>
        <v/>
      </c>
    </row>
    <row r="76" spans="1:18" x14ac:dyDescent="0.25">
      <c r="A76" s="59"/>
      <c r="B76" s="59"/>
      <c r="C76" s="59"/>
      <c r="D76" s="59"/>
      <c r="E76" s="60" t="s">
        <v>6801</v>
      </c>
      <c r="F76" s="59"/>
      <c r="G76" s="59" t="s">
        <v>1128</v>
      </c>
      <c r="H76" s="59"/>
      <c r="I76" s="59">
        <f t="shared" si="1"/>
        <v>3</v>
      </c>
      <c r="J76" s="59" t="s">
        <v>1561</v>
      </c>
      <c r="K76" s="61"/>
      <c r="L76" s="62" t="s">
        <v>6737</v>
      </c>
      <c r="M76" s="62" t="s">
        <v>1128</v>
      </c>
      <c r="N76" s="81" t="str">
        <f>VLOOKUP($M76,'Hulpblad MC-parser'!$A:$D,2,FALSE)</f>
        <v>Alarm</v>
      </c>
      <c r="O76" s="81" t="str">
        <f>VLOOKUP($M76,'Hulpblad MC-parser'!$A:$D,3,FALSE)</f>
        <v>Luid/optisch alarm</v>
      </c>
      <c r="P76" s="81">
        <f>VLOOKUP($M76,'Hulpblad MC-parser'!$A:$D,4,FALSE)</f>
        <v>0</v>
      </c>
      <c r="Q76" s="136" t="str">
        <f>IF(CONCATENATE(B76,C76,D76)="","",VLOOKUP(CONCATENATE(B76,C76,D76),Meldingsclassificaties!AA:AA,1,FALSE))</f>
        <v/>
      </c>
      <c r="R76" s="136" t="str">
        <f>IF(F76="","",VLOOKUP(F76,Meldingsclassificaties!H:H,1,FALSE))</f>
        <v/>
      </c>
    </row>
    <row r="77" spans="1:18" x14ac:dyDescent="0.25">
      <c r="A77" s="59"/>
      <c r="B77" s="59"/>
      <c r="C77" s="59"/>
      <c r="D77" s="59"/>
      <c r="E77" s="60" t="s">
        <v>6802</v>
      </c>
      <c r="F77" s="59"/>
      <c r="G77" s="59" t="s">
        <v>1128</v>
      </c>
      <c r="H77" s="59"/>
      <c r="I77" s="59">
        <f t="shared" si="1"/>
        <v>4</v>
      </c>
      <c r="J77" s="59" t="s">
        <v>1561</v>
      </c>
      <c r="K77" s="61"/>
      <c r="L77" s="62" t="s">
        <v>6737</v>
      </c>
      <c r="M77" s="62" t="s">
        <v>1128</v>
      </c>
      <c r="N77" s="81" t="str">
        <f>VLOOKUP($M77,'Hulpblad MC-parser'!$A:$D,2,FALSE)</f>
        <v>Alarm</v>
      </c>
      <c r="O77" s="81" t="str">
        <f>VLOOKUP($M77,'Hulpblad MC-parser'!$A:$D,3,FALSE)</f>
        <v>Luid/optisch alarm</v>
      </c>
      <c r="P77" s="81">
        <f>VLOOKUP($M77,'Hulpblad MC-parser'!$A:$D,4,FALSE)</f>
        <v>0</v>
      </c>
      <c r="Q77" s="136" t="str">
        <f>IF(CONCATENATE(B77,C77,D77)="","",VLOOKUP(CONCATENATE(B77,C77,D77),Meldingsclassificaties!AA:AA,1,FALSE))</f>
        <v/>
      </c>
      <c r="R77" s="136" t="str">
        <f>IF(F77="","",VLOOKUP(F77,Meldingsclassificaties!H:H,1,FALSE))</f>
        <v/>
      </c>
    </row>
    <row r="78" spans="1:18" x14ac:dyDescent="0.25">
      <c r="A78" s="59"/>
      <c r="B78" s="59"/>
      <c r="C78" s="59"/>
      <c r="D78" s="59"/>
      <c r="E78" s="60" t="s">
        <v>6803</v>
      </c>
      <c r="F78" s="59"/>
      <c r="G78" s="59" t="s">
        <v>1128</v>
      </c>
      <c r="H78" s="59"/>
      <c r="I78" s="59">
        <f t="shared" si="1"/>
        <v>11</v>
      </c>
      <c r="J78" s="59" t="s">
        <v>1561</v>
      </c>
      <c r="K78" s="61"/>
      <c r="L78" s="62" t="s">
        <v>6737</v>
      </c>
      <c r="M78" s="62" t="s">
        <v>1128</v>
      </c>
      <c r="N78" s="81" t="str">
        <f>VLOOKUP($M78,'Hulpblad MC-parser'!$A:$D,2,FALSE)</f>
        <v>Alarm</v>
      </c>
      <c r="O78" s="81" t="str">
        <f>VLOOKUP($M78,'Hulpblad MC-parser'!$A:$D,3,FALSE)</f>
        <v>Luid/optisch alarm</v>
      </c>
      <c r="P78" s="81">
        <f>VLOOKUP($M78,'Hulpblad MC-parser'!$A:$D,4,FALSE)</f>
        <v>0</v>
      </c>
      <c r="Q78" s="136" t="str">
        <f>IF(CONCATENATE(B78,C78,D78)="","",VLOOKUP(CONCATENATE(B78,C78,D78),Meldingsclassificaties!AA:AA,1,FALSE))</f>
        <v/>
      </c>
      <c r="R78" s="136" t="str">
        <f>IF(F78="","",VLOOKUP(F78,Meldingsclassificaties!H:H,1,FALSE))</f>
        <v/>
      </c>
    </row>
    <row r="79" spans="1:18" x14ac:dyDescent="0.25">
      <c r="A79" s="59">
        <v>200031304</v>
      </c>
      <c r="B79" s="59" t="s">
        <v>20</v>
      </c>
      <c r="C79" s="59" t="s">
        <v>752</v>
      </c>
      <c r="D79" s="59" t="s">
        <v>893</v>
      </c>
      <c r="E79" s="60" t="s">
        <v>1129</v>
      </c>
      <c r="F79" s="59" t="s">
        <v>893</v>
      </c>
      <c r="G79" s="59"/>
      <c r="H79" s="59"/>
      <c r="I79" s="59">
        <f t="shared" si="1"/>
        <v>10</v>
      </c>
      <c r="J79" s="59" t="s">
        <v>1613</v>
      </c>
      <c r="K79" s="61"/>
      <c r="L79" s="62" t="s">
        <v>6737</v>
      </c>
      <c r="M79" s="62" t="s">
        <v>1129</v>
      </c>
      <c r="N79" s="81" t="str">
        <f>VLOOKUP($M79,'Hulpblad MC-parser'!$A:$D,2,FALSE)</f>
        <v>Alarm</v>
      </c>
      <c r="O79" s="81" t="str">
        <f>VLOOKUP($M79,'Hulpblad MC-parser'!$A:$D,3,FALSE)</f>
        <v>Luid/optisch alarm</v>
      </c>
      <c r="P79" s="81" t="str">
        <f>VLOOKUP($M79,'Hulpblad MC-parser'!$A:$D,4,FALSE)</f>
        <v>CO-melder</v>
      </c>
      <c r="Q79" s="136" t="str">
        <f>IF(CONCATENATE(B79,C79,D79)="","",VLOOKUP(CONCATENATE(B79,C79,D79),Meldingsclassificaties!AA:AA,1,FALSE))</f>
        <v>AlarmLuid/optisch alarmCO-melder</v>
      </c>
      <c r="R79" s="136" t="str">
        <f>IF(F79="","",VLOOKUP(F79,Meldingsclassificaties!H:H,1,FALSE))</f>
        <v>CO-melder</v>
      </c>
    </row>
    <row r="80" spans="1:18" x14ac:dyDescent="0.25">
      <c r="A80" s="59"/>
      <c r="B80" s="59"/>
      <c r="C80" s="59"/>
      <c r="D80" s="59"/>
      <c r="E80" s="60" t="s">
        <v>6804</v>
      </c>
      <c r="F80" s="59"/>
      <c r="G80" s="59" t="s">
        <v>1129</v>
      </c>
      <c r="H80" s="59"/>
      <c r="I80" s="59">
        <f t="shared" si="1"/>
        <v>4</v>
      </c>
      <c r="J80" s="59" t="s">
        <v>1561</v>
      </c>
      <c r="K80" s="61"/>
      <c r="L80" s="62" t="s">
        <v>6737</v>
      </c>
      <c r="M80" s="62" t="s">
        <v>1129</v>
      </c>
      <c r="N80" s="81" t="str">
        <f>VLOOKUP($M80,'Hulpblad MC-parser'!$A:$D,2,FALSE)</f>
        <v>Alarm</v>
      </c>
      <c r="O80" s="81" t="str">
        <f>VLOOKUP($M80,'Hulpblad MC-parser'!$A:$D,3,FALSE)</f>
        <v>Luid/optisch alarm</v>
      </c>
      <c r="P80" s="81" t="str">
        <f>VLOOKUP($M80,'Hulpblad MC-parser'!$A:$D,4,FALSE)</f>
        <v>CO-melder</v>
      </c>
      <c r="Q80" s="136" t="str">
        <f>IF(CONCATENATE(B80,C80,D80)="","",VLOOKUP(CONCATENATE(B80,C80,D80),Meldingsclassificaties!AA:AA,1,FALSE))</f>
        <v/>
      </c>
      <c r="R80" s="136" t="str">
        <f>IF(F80="","",VLOOKUP(F80,Meldingsclassificaties!H:H,1,FALSE))</f>
        <v/>
      </c>
    </row>
    <row r="81" spans="1:18" x14ac:dyDescent="0.25">
      <c r="A81" s="59"/>
      <c r="B81" s="59"/>
      <c r="C81" s="59"/>
      <c r="D81" s="59"/>
      <c r="E81" s="60" t="s">
        <v>6805</v>
      </c>
      <c r="F81" s="59"/>
      <c r="G81" s="59" t="s">
        <v>1129</v>
      </c>
      <c r="H81" s="59"/>
      <c r="I81" s="59">
        <f t="shared" si="1"/>
        <v>7</v>
      </c>
      <c r="J81" s="59" t="s">
        <v>1561</v>
      </c>
      <c r="K81" s="61"/>
      <c r="L81" s="62" t="s">
        <v>6737</v>
      </c>
      <c r="M81" s="62" t="s">
        <v>1129</v>
      </c>
      <c r="N81" s="81" t="str">
        <f>VLOOKUP($M81,'Hulpblad MC-parser'!$A:$D,2,FALSE)</f>
        <v>Alarm</v>
      </c>
      <c r="O81" s="81" t="str">
        <f>VLOOKUP($M81,'Hulpblad MC-parser'!$A:$D,3,FALSE)</f>
        <v>Luid/optisch alarm</v>
      </c>
      <c r="P81" s="81" t="str">
        <f>VLOOKUP($M81,'Hulpblad MC-parser'!$A:$D,4,FALSE)</f>
        <v>CO-melder</v>
      </c>
      <c r="Q81" s="136" t="str">
        <f>IF(CONCATENATE(B81,C81,D81)="","",VLOOKUP(CONCATENATE(B81,C81,D81),Meldingsclassificaties!AA:AA,1,FALSE))</f>
        <v/>
      </c>
      <c r="R81" s="136" t="str">
        <f>IF(F81="","",VLOOKUP(F81,Meldingsclassificaties!H:H,1,FALSE))</f>
        <v/>
      </c>
    </row>
    <row r="82" spans="1:18" x14ac:dyDescent="0.25">
      <c r="A82" s="59"/>
      <c r="B82" s="59"/>
      <c r="C82" s="59"/>
      <c r="D82" s="59"/>
      <c r="E82" s="60" t="s">
        <v>6806</v>
      </c>
      <c r="F82" s="59"/>
      <c r="G82" s="59" t="s">
        <v>1129</v>
      </c>
      <c r="H82" s="59"/>
      <c r="I82" s="59">
        <f t="shared" si="1"/>
        <v>4</v>
      </c>
      <c r="J82" s="59" t="s">
        <v>1561</v>
      </c>
      <c r="K82" s="61"/>
      <c r="L82" s="62" t="s">
        <v>6737</v>
      </c>
      <c r="M82" s="62" t="s">
        <v>1129</v>
      </c>
      <c r="N82" s="81" t="str">
        <f>VLOOKUP($M82,'Hulpblad MC-parser'!$A:$D,2,FALSE)</f>
        <v>Alarm</v>
      </c>
      <c r="O82" s="81" t="str">
        <f>VLOOKUP($M82,'Hulpblad MC-parser'!$A:$D,3,FALSE)</f>
        <v>Luid/optisch alarm</v>
      </c>
      <c r="P82" s="81" t="str">
        <f>VLOOKUP($M82,'Hulpblad MC-parser'!$A:$D,4,FALSE)</f>
        <v>CO-melder</v>
      </c>
      <c r="Q82" s="136" t="str">
        <f>IF(CONCATENATE(B82,C82,D82)="","",VLOOKUP(CONCATENATE(B82,C82,D82),Meldingsclassificaties!AA:AA,1,FALSE))</f>
        <v/>
      </c>
      <c r="R82" s="136" t="str">
        <f>IF(F82="","",VLOOKUP(F82,Meldingsclassificaties!H:H,1,FALSE))</f>
        <v/>
      </c>
    </row>
    <row r="83" spans="1:18" x14ac:dyDescent="0.25">
      <c r="A83" s="59"/>
      <c r="B83" s="59"/>
      <c r="C83" s="59"/>
      <c r="D83" s="59"/>
      <c r="E83" s="60" t="s">
        <v>6807</v>
      </c>
      <c r="F83" s="59"/>
      <c r="G83" s="59" t="s">
        <v>1129</v>
      </c>
      <c r="H83" s="59"/>
      <c r="I83" s="59">
        <f t="shared" si="1"/>
        <v>21</v>
      </c>
      <c r="J83" s="59" t="s">
        <v>1561</v>
      </c>
      <c r="K83" s="61"/>
      <c r="L83" s="62" t="s">
        <v>6737</v>
      </c>
      <c r="M83" s="62" t="s">
        <v>1129</v>
      </c>
      <c r="N83" s="81" t="str">
        <f>VLOOKUP($M83,'Hulpblad MC-parser'!$A:$D,2,FALSE)</f>
        <v>Alarm</v>
      </c>
      <c r="O83" s="81" t="str">
        <f>VLOOKUP($M83,'Hulpblad MC-parser'!$A:$D,3,FALSE)</f>
        <v>Luid/optisch alarm</v>
      </c>
      <c r="P83" s="81" t="str">
        <f>VLOOKUP($M83,'Hulpblad MC-parser'!$A:$D,4,FALSE)</f>
        <v>CO-melder</v>
      </c>
      <c r="Q83" s="136" t="str">
        <f>IF(CONCATENATE(B83,C83,D83)="","",VLOOKUP(CONCATENATE(B83,C83,D83),Meldingsclassificaties!AA:AA,1,FALSE))</f>
        <v/>
      </c>
      <c r="R83" s="136" t="str">
        <f>IF(F83="","",VLOOKUP(F83,Meldingsclassificaties!H:H,1,FALSE))</f>
        <v/>
      </c>
    </row>
    <row r="84" spans="1:18" x14ac:dyDescent="0.25">
      <c r="A84" s="59">
        <v>200031306</v>
      </c>
      <c r="B84" s="59" t="s">
        <v>20</v>
      </c>
      <c r="C84" s="59" t="s">
        <v>752</v>
      </c>
      <c r="D84" s="59" t="s">
        <v>124</v>
      </c>
      <c r="E84" s="60" t="s">
        <v>1130</v>
      </c>
      <c r="F84" s="59" t="s">
        <v>890</v>
      </c>
      <c r="G84" s="59"/>
      <c r="H84" s="59"/>
      <c r="I84" s="59">
        <f t="shared" si="1"/>
        <v>20</v>
      </c>
      <c r="J84" s="59" t="s">
        <v>1613</v>
      </c>
      <c r="K84" s="61"/>
      <c r="L84" s="62" t="s">
        <v>6737</v>
      </c>
      <c r="M84" s="62" t="s">
        <v>1130</v>
      </c>
      <c r="N84" s="81" t="str">
        <f>VLOOKUP($M84,'Hulpblad MC-parser'!$A:$D,2,FALSE)</f>
        <v>Alarm</v>
      </c>
      <c r="O84" s="81" t="str">
        <f>VLOOKUP($M84,'Hulpblad MC-parser'!$A:$D,3,FALSE)</f>
        <v>Luid/optisch alarm</v>
      </c>
      <c r="P84" s="81" t="str">
        <f>VLOOKUP($M84,'Hulpblad MC-parser'!$A:$D,4,FALSE)</f>
        <v>Gebouw</v>
      </c>
      <c r="Q84" s="136" t="str">
        <f>IF(CONCATENATE(B84,C84,D84)="","",VLOOKUP(CONCATENATE(B84,C84,D84),Meldingsclassificaties!AA:AA,1,FALSE))</f>
        <v>AlarmLuid/optisch alarmGebouw</v>
      </c>
      <c r="R84" s="136" t="str">
        <f>IF(F84="","",VLOOKUP(F84,Meldingsclassificaties!H:H,1,FALSE))</f>
        <v>Luid/optisch gebouw</v>
      </c>
    </row>
    <row r="85" spans="1:18" x14ac:dyDescent="0.25">
      <c r="A85" s="59"/>
      <c r="B85" s="59"/>
      <c r="C85" s="59"/>
      <c r="D85" s="59"/>
      <c r="E85" s="60" t="s">
        <v>6808</v>
      </c>
      <c r="F85" s="59"/>
      <c r="G85" s="59" t="s">
        <v>1130</v>
      </c>
      <c r="H85" s="59"/>
      <c r="I85" s="59">
        <f t="shared" si="1"/>
        <v>4</v>
      </c>
      <c r="J85" s="59" t="s">
        <v>1561</v>
      </c>
      <c r="K85" s="61"/>
      <c r="L85" s="62" t="s">
        <v>6737</v>
      </c>
      <c r="M85" s="62" t="s">
        <v>1130</v>
      </c>
      <c r="N85" s="81" t="str">
        <f>VLOOKUP($M85,'Hulpblad MC-parser'!$A:$D,2,FALSE)</f>
        <v>Alarm</v>
      </c>
      <c r="O85" s="81" t="str">
        <f>VLOOKUP($M85,'Hulpblad MC-parser'!$A:$D,3,FALSE)</f>
        <v>Luid/optisch alarm</v>
      </c>
      <c r="P85" s="81" t="str">
        <f>VLOOKUP($M85,'Hulpblad MC-parser'!$A:$D,4,FALSE)</f>
        <v>Gebouw</v>
      </c>
      <c r="Q85" s="136" t="str">
        <f>IF(CONCATENATE(B85,C85,D85)="","",VLOOKUP(CONCATENATE(B85,C85,D85),Meldingsclassificaties!AA:AA,1,FALSE))</f>
        <v/>
      </c>
      <c r="R85" s="136" t="str">
        <f>IF(F85="","",VLOOKUP(F85,Meldingsclassificaties!H:H,1,FALSE))</f>
        <v/>
      </c>
    </row>
    <row r="86" spans="1:18" x14ac:dyDescent="0.25">
      <c r="A86" s="59"/>
      <c r="B86" s="59"/>
      <c r="C86" s="59"/>
      <c r="D86" s="59"/>
      <c r="E86" s="60" t="s">
        <v>6809</v>
      </c>
      <c r="F86" s="59"/>
      <c r="G86" s="59" t="s">
        <v>1130</v>
      </c>
      <c r="H86" s="59"/>
      <c r="I86" s="59">
        <f t="shared" si="1"/>
        <v>7</v>
      </c>
      <c r="J86" s="59" t="s">
        <v>1561</v>
      </c>
      <c r="K86" s="61"/>
      <c r="L86" s="62" t="s">
        <v>6737</v>
      </c>
      <c r="M86" s="62" t="s">
        <v>1130</v>
      </c>
      <c r="N86" s="81" t="str">
        <f>VLOOKUP($M86,'Hulpblad MC-parser'!$A:$D,2,FALSE)</f>
        <v>Alarm</v>
      </c>
      <c r="O86" s="81" t="str">
        <f>VLOOKUP($M86,'Hulpblad MC-parser'!$A:$D,3,FALSE)</f>
        <v>Luid/optisch alarm</v>
      </c>
      <c r="P86" s="81" t="str">
        <f>VLOOKUP($M86,'Hulpblad MC-parser'!$A:$D,4,FALSE)</f>
        <v>Gebouw</v>
      </c>
      <c r="Q86" s="136" t="str">
        <f>IF(CONCATENATE(B86,C86,D86)="","",VLOOKUP(CONCATENATE(B86,C86,D86),Meldingsclassificaties!AA:AA,1,FALSE))</f>
        <v/>
      </c>
      <c r="R86" s="136" t="str">
        <f>IF(F86="","",VLOOKUP(F86,Meldingsclassificaties!H:H,1,FALSE))</f>
        <v/>
      </c>
    </row>
    <row r="87" spans="1:18" x14ac:dyDescent="0.25">
      <c r="A87" s="59"/>
      <c r="B87" s="59"/>
      <c r="C87" s="59"/>
      <c r="D87" s="59"/>
      <c r="E87" s="60" t="s">
        <v>6810</v>
      </c>
      <c r="F87" s="59"/>
      <c r="G87" s="59" t="s">
        <v>1130</v>
      </c>
      <c r="H87" s="59"/>
      <c r="I87" s="59">
        <f t="shared" si="1"/>
        <v>5</v>
      </c>
      <c r="J87" s="59" t="s">
        <v>1561</v>
      </c>
      <c r="K87" s="61"/>
      <c r="L87" s="62" t="s">
        <v>6737</v>
      </c>
      <c r="M87" s="62" t="s">
        <v>1130</v>
      </c>
      <c r="N87" s="81" t="str">
        <f>VLOOKUP($M87,'Hulpblad MC-parser'!$A:$D,2,FALSE)</f>
        <v>Alarm</v>
      </c>
      <c r="O87" s="81" t="str">
        <f>VLOOKUP($M87,'Hulpblad MC-parser'!$A:$D,3,FALSE)</f>
        <v>Luid/optisch alarm</v>
      </c>
      <c r="P87" s="81" t="str">
        <f>VLOOKUP($M87,'Hulpblad MC-parser'!$A:$D,4,FALSE)</f>
        <v>Gebouw</v>
      </c>
      <c r="Q87" s="136" t="str">
        <f>IF(CONCATENATE(B87,C87,D87)="","",VLOOKUP(CONCATENATE(B87,C87,D87),Meldingsclassificaties!AA:AA,1,FALSE))</f>
        <v/>
      </c>
      <c r="R87" s="136" t="str">
        <f>IF(F87="","",VLOOKUP(F87,Meldingsclassificaties!H:H,1,FALSE))</f>
        <v/>
      </c>
    </row>
    <row r="88" spans="1:18" x14ac:dyDescent="0.25">
      <c r="A88" s="59"/>
      <c r="B88" s="59"/>
      <c r="C88" s="59"/>
      <c r="D88" s="59"/>
      <c r="E88" s="60" t="s">
        <v>6811</v>
      </c>
      <c r="F88" s="59"/>
      <c r="G88" s="59" t="s">
        <v>1130</v>
      </c>
      <c r="H88" s="59"/>
      <c r="I88" s="59">
        <f t="shared" si="1"/>
        <v>4</v>
      </c>
      <c r="J88" s="59" t="s">
        <v>1561</v>
      </c>
      <c r="K88" s="61"/>
      <c r="L88" s="62" t="s">
        <v>6737</v>
      </c>
      <c r="M88" s="62" t="s">
        <v>1130</v>
      </c>
      <c r="N88" s="81" t="str">
        <f>VLOOKUP($M88,'Hulpblad MC-parser'!$A:$D,2,FALSE)</f>
        <v>Alarm</v>
      </c>
      <c r="O88" s="81" t="str">
        <f>VLOOKUP($M88,'Hulpblad MC-parser'!$A:$D,3,FALSE)</f>
        <v>Luid/optisch alarm</v>
      </c>
      <c r="P88" s="81" t="str">
        <f>VLOOKUP($M88,'Hulpblad MC-parser'!$A:$D,4,FALSE)</f>
        <v>Gebouw</v>
      </c>
      <c r="Q88" s="136" t="str">
        <f>IF(CONCATENATE(B88,C88,D88)="","",VLOOKUP(CONCATENATE(B88,C88,D88),Meldingsclassificaties!AA:AA,1,FALSE))</f>
        <v/>
      </c>
      <c r="R88" s="136" t="str">
        <f>IF(F88="","",VLOOKUP(F88,Meldingsclassificaties!H:H,1,FALSE))</f>
        <v/>
      </c>
    </row>
    <row r="89" spans="1:18" x14ac:dyDescent="0.25">
      <c r="A89" s="59"/>
      <c r="B89" s="59"/>
      <c r="C89" s="59"/>
      <c r="D89" s="59"/>
      <c r="E89" s="60" t="s">
        <v>6812</v>
      </c>
      <c r="F89" s="59"/>
      <c r="G89" s="59" t="s">
        <v>1130</v>
      </c>
      <c r="H89" s="59"/>
      <c r="I89" s="59">
        <f t="shared" si="1"/>
        <v>18</v>
      </c>
      <c r="J89" s="59" t="s">
        <v>1561</v>
      </c>
      <c r="K89" s="61"/>
      <c r="L89" s="62" t="s">
        <v>6737</v>
      </c>
      <c r="M89" s="62" t="s">
        <v>1130</v>
      </c>
      <c r="N89" s="81" t="str">
        <f>VLOOKUP($M89,'Hulpblad MC-parser'!$A:$D,2,FALSE)</f>
        <v>Alarm</v>
      </c>
      <c r="O89" s="81" t="str">
        <f>VLOOKUP($M89,'Hulpblad MC-parser'!$A:$D,3,FALSE)</f>
        <v>Luid/optisch alarm</v>
      </c>
      <c r="P89" s="81" t="str">
        <f>VLOOKUP($M89,'Hulpblad MC-parser'!$A:$D,4,FALSE)</f>
        <v>Gebouw</v>
      </c>
      <c r="Q89" s="136" t="str">
        <f>IF(CONCATENATE(B89,C89,D89)="","",VLOOKUP(CONCATENATE(B89,C89,D89),Meldingsclassificaties!AA:AA,1,FALSE))</f>
        <v/>
      </c>
      <c r="R89" s="136" t="str">
        <f>IF(F89="","",VLOOKUP(F89,Meldingsclassificaties!H:H,1,FALSE))</f>
        <v/>
      </c>
    </row>
    <row r="90" spans="1:18" x14ac:dyDescent="0.25">
      <c r="A90" s="59">
        <v>200031308</v>
      </c>
      <c r="B90" s="59" t="s">
        <v>20</v>
      </c>
      <c r="C90" s="59" t="s">
        <v>752</v>
      </c>
      <c r="D90" s="59" t="s">
        <v>911</v>
      </c>
      <c r="E90" s="60" t="s">
        <v>1131</v>
      </c>
      <c r="F90" s="59" t="s">
        <v>913</v>
      </c>
      <c r="G90" s="59"/>
      <c r="H90" s="59"/>
      <c r="I90" s="59">
        <f t="shared" si="1"/>
        <v>24</v>
      </c>
      <c r="J90" s="59" t="s">
        <v>1613</v>
      </c>
      <c r="K90" s="61"/>
      <c r="L90" s="62" t="s">
        <v>6737</v>
      </c>
      <c r="M90" s="62" t="s">
        <v>1131</v>
      </c>
      <c r="N90" s="81" t="str">
        <f>VLOOKUP($M90,'Hulpblad MC-parser'!$A:$D,2,FALSE)</f>
        <v>Alarm</v>
      </c>
      <c r="O90" s="81" t="str">
        <f>VLOOKUP($M90,'Hulpblad MC-parser'!$A:$D,3,FALSE)</f>
        <v>Luid/optisch alarm</v>
      </c>
      <c r="P90" s="81" t="str">
        <f>VLOOKUP($M90,'Hulpblad MC-parser'!$A:$D,4,FALSE)</f>
        <v>Rookmelder</v>
      </c>
      <c r="Q90" s="136" t="str">
        <f>IF(CONCATENATE(B90,C90,D90)="","",VLOOKUP(CONCATENATE(B90,C90,D90),Meldingsclassificaties!AA:AA,1,FALSE))</f>
        <v>AlarmLuid/optisch alarmRookmelder</v>
      </c>
      <c r="R90" s="136" t="str">
        <f>IF(F90="","",VLOOKUP(F90,Meldingsclassificaties!H:H,1,FALSE))</f>
        <v>Luid/optisch rookmelder</v>
      </c>
    </row>
    <row r="91" spans="1:18" x14ac:dyDescent="0.25">
      <c r="A91" s="59"/>
      <c r="B91" s="59"/>
      <c r="C91" s="59"/>
      <c r="D91" s="59"/>
      <c r="E91" s="60" t="s">
        <v>6813</v>
      </c>
      <c r="F91" s="59"/>
      <c r="G91" s="59" t="s">
        <v>1131</v>
      </c>
      <c r="H91" s="59"/>
      <c r="I91" s="59">
        <f t="shared" si="1"/>
        <v>4</v>
      </c>
      <c r="J91" s="59" t="s">
        <v>1561</v>
      </c>
      <c r="K91" s="61"/>
      <c r="L91" s="62" t="s">
        <v>6737</v>
      </c>
      <c r="M91" s="62" t="s">
        <v>1131</v>
      </c>
      <c r="N91" s="81" t="str">
        <f>VLOOKUP($M91,'Hulpblad MC-parser'!$A:$D,2,FALSE)</f>
        <v>Alarm</v>
      </c>
      <c r="O91" s="81" t="str">
        <f>VLOOKUP($M91,'Hulpblad MC-parser'!$A:$D,3,FALSE)</f>
        <v>Luid/optisch alarm</v>
      </c>
      <c r="P91" s="81" t="str">
        <f>VLOOKUP($M91,'Hulpblad MC-parser'!$A:$D,4,FALSE)</f>
        <v>Rookmelder</v>
      </c>
      <c r="Q91" s="136" t="str">
        <f>IF(CONCATENATE(B91,C91,D91)="","",VLOOKUP(CONCATENATE(B91,C91,D91),Meldingsclassificaties!AA:AA,1,FALSE))</f>
        <v/>
      </c>
      <c r="R91" s="136" t="str">
        <f>IF(F91="","",VLOOKUP(F91,Meldingsclassificaties!H:H,1,FALSE))</f>
        <v/>
      </c>
    </row>
    <row r="92" spans="1:18" x14ac:dyDescent="0.25">
      <c r="A92" s="59"/>
      <c r="B92" s="59"/>
      <c r="C92" s="59"/>
      <c r="D92" s="59"/>
      <c r="E92" s="60" t="s">
        <v>6814</v>
      </c>
      <c r="F92" s="59"/>
      <c r="G92" s="59" t="s">
        <v>1131</v>
      </c>
      <c r="H92" s="59"/>
      <c r="I92" s="59">
        <f t="shared" si="1"/>
        <v>7</v>
      </c>
      <c r="J92" s="59" t="s">
        <v>1561</v>
      </c>
      <c r="K92" s="61"/>
      <c r="L92" s="62" t="s">
        <v>6737</v>
      </c>
      <c r="M92" s="62" t="s">
        <v>1131</v>
      </c>
      <c r="N92" s="81" t="str">
        <f>VLOOKUP($M92,'Hulpblad MC-parser'!$A:$D,2,FALSE)</f>
        <v>Alarm</v>
      </c>
      <c r="O92" s="81" t="str">
        <f>VLOOKUP($M92,'Hulpblad MC-parser'!$A:$D,3,FALSE)</f>
        <v>Luid/optisch alarm</v>
      </c>
      <c r="P92" s="81" t="str">
        <f>VLOOKUP($M92,'Hulpblad MC-parser'!$A:$D,4,FALSE)</f>
        <v>Rookmelder</v>
      </c>
      <c r="Q92" s="136" t="str">
        <f>IF(CONCATENATE(B92,C92,D92)="","",VLOOKUP(CONCATENATE(B92,C92,D92),Meldingsclassificaties!AA:AA,1,FALSE))</f>
        <v/>
      </c>
      <c r="R92" s="136" t="str">
        <f>IF(F92="","",VLOOKUP(F92,Meldingsclassificaties!H:H,1,FALSE))</f>
        <v/>
      </c>
    </row>
    <row r="93" spans="1:18" x14ac:dyDescent="0.25">
      <c r="A93" s="59"/>
      <c r="B93" s="59"/>
      <c r="C93" s="59"/>
      <c r="D93" s="59"/>
      <c r="E93" s="60" t="s">
        <v>6815</v>
      </c>
      <c r="F93" s="59"/>
      <c r="G93" s="59" t="s">
        <v>1131</v>
      </c>
      <c r="H93" s="59"/>
      <c r="I93" s="59">
        <f t="shared" si="1"/>
        <v>5</v>
      </c>
      <c r="J93" s="59" t="s">
        <v>1561</v>
      </c>
      <c r="K93" s="61"/>
      <c r="L93" s="62" t="s">
        <v>6737</v>
      </c>
      <c r="M93" s="62" t="s">
        <v>1131</v>
      </c>
      <c r="N93" s="81" t="str">
        <f>VLOOKUP($M93,'Hulpblad MC-parser'!$A:$D,2,FALSE)</f>
        <v>Alarm</v>
      </c>
      <c r="O93" s="81" t="str">
        <f>VLOOKUP($M93,'Hulpblad MC-parser'!$A:$D,3,FALSE)</f>
        <v>Luid/optisch alarm</v>
      </c>
      <c r="P93" s="81" t="str">
        <f>VLOOKUP($M93,'Hulpblad MC-parser'!$A:$D,4,FALSE)</f>
        <v>Rookmelder</v>
      </c>
      <c r="Q93" s="136" t="str">
        <f>IF(CONCATENATE(B93,C93,D93)="","",VLOOKUP(CONCATENATE(B93,C93,D93),Meldingsclassificaties!AA:AA,1,FALSE))</f>
        <v/>
      </c>
      <c r="R93" s="136" t="str">
        <f>IF(F93="","",VLOOKUP(F93,Meldingsclassificaties!H:H,1,FALSE))</f>
        <v/>
      </c>
    </row>
    <row r="94" spans="1:18" x14ac:dyDescent="0.25">
      <c r="A94" s="59"/>
      <c r="B94" s="59"/>
      <c r="C94" s="59"/>
      <c r="D94" s="59"/>
      <c r="E94" s="60" t="s">
        <v>6816</v>
      </c>
      <c r="F94" s="59"/>
      <c r="G94" s="59" t="s">
        <v>1131</v>
      </c>
      <c r="H94" s="59"/>
      <c r="I94" s="59">
        <f t="shared" si="1"/>
        <v>4</v>
      </c>
      <c r="J94" s="59" t="s">
        <v>1561</v>
      </c>
      <c r="K94" s="61"/>
      <c r="L94" s="62" t="s">
        <v>6737</v>
      </c>
      <c r="M94" s="62" t="s">
        <v>1131</v>
      </c>
      <c r="N94" s="81" t="str">
        <f>VLOOKUP($M94,'Hulpblad MC-parser'!$A:$D,2,FALSE)</f>
        <v>Alarm</v>
      </c>
      <c r="O94" s="81" t="str">
        <f>VLOOKUP($M94,'Hulpblad MC-parser'!$A:$D,3,FALSE)</f>
        <v>Luid/optisch alarm</v>
      </c>
      <c r="P94" s="81" t="str">
        <f>VLOOKUP($M94,'Hulpblad MC-parser'!$A:$D,4,FALSE)</f>
        <v>Rookmelder</v>
      </c>
      <c r="Q94" s="136" t="str">
        <f>IF(CONCATENATE(B94,C94,D94)="","",VLOOKUP(CONCATENATE(B94,C94,D94),Meldingsclassificaties!AA:AA,1,FALSE))</f>
        <v/>
      </c>
      <c r="R94" s="136" t="str">
        <f>IF(F94="","",VLOOKUP(F94,Meldingsclassificaties!H:H,1,FALSE))</f>
        <v/>
      </c>
    </row>
    <row r="95" spans="1:18" x14ac:dyDescent="0.25">
      <c r="A95" s="59"/>
      <c r="B95" s="59"/>
      <c r="C95" s="59"/>
      <c r="D95" s="59"/>
      <c r="E95" s="60" t="s">
        <v>6817</v>
      </c>
      <c r="F95" s="59"/>
      <c r="G95" s="59" t="s">
        <v>1131</v>
      </c>
      <c r="H95" s="59"/>
      <c r="I95" s="59">
        <f t="shared" si="1"/>
        <v>22</v>
      </c>
      <c r="J95" s="59" t="s">
        <v>1561</v>
      </c>
      <c r="K95" s="61"/>
      <c r="L95" s="62" t="s">
        <v>6737</v>
      </c>
      <c r="M95" s="62" t="s">
        <v>1131</v>
      </c>
      <c r="N95" s="81" t="str">
        <f>VLOOKUP($M95,'Hulpblad MC-parser'!$A:$D,2,FALSE)</f>
        <v>Alarm</v>
      </c>
      <c r="O95" s="81" t="str">
        <f>VLOOKUP($M95,'Hulpblad MC-parser'!$A:$D,3,FALSE)</f>
        <v>Luid/optisch alarm</v>
      </c>
      <c r="P95" s="81" t="str">
        <f>VLOOKUP($M95,'Hulpblad MC-parser'!$A:$D,4,FALSE)</f>
        <v>Rookmelder</v>
      </c>
      <c r="Q95" s="136" t="str">
        <f>IF(CONCATENATE(B95,C95,D95)="","",VLOOKUP(CONCATENATE(B95,C95,D95),Meldingsclassificaties!AA:AA,1,FALSE))</f>
        <v/>
      </c>
      <c r="R95" s="136" t="str">
        <f>IF(F95="","",VLOOKUP(F95,Meldingsclassificaties!H:H,1,FALSE))</f>
        <v/>
      </c>
    </row>
    <row r="96" spans="1:18" x14ac:dyDescent="0.25">
      <c r="A96" s="59">
        <v>200031310</v>
      </c>
      <c r="B96" s="59" t="s">
        <v>20</v>
      </c>
      <c r="C96" s="59" t="s">
        <v>752</v>
      </c>
      <c r="D96" s="59" t="s">
        <v>314</v>
      </c>
      <c r="E96" s="60" t="s">
        <v>1132</v>
      </c>
      <c r="F96" s="59" t="s">
        <v>754</v>
      </c>
      <c r="G96" s="59"/>
      <c r="H96" s="59"/>
      <c r="I96" s="59">
        <f t="shared" si="1"/>
        <v>23</v>
      </c>
      <c r="J96" s="59" t="s">
        <v>1613</v>
      </c>
      <c r="K96" s="61"/>
      <c r="L96" s="62" t="s">
        <v>6737</v>
      </c>
      <c r="M96" s="62" t="s">
        <v>1132</v>
      </c>
      <c r="N96" s="81" t="str">
        <f>VLOOKUP($M96,'Hulpblad MC-parser'!$A:$D,2,FALSE)</f>
        <v>Alarm</v>
      </c>
      <c r="O96" s="81" t="str">
        <f>VLOOKUP($M96,'Hulpblad MC-parser'!$A:$D,3,FALSE)</f>
        <v>Luid/optisch alarm</v>
      </c>
      <c r="P96" s="81" t="str">
        <f>VLOOKUP($M96,'Hulpblad MC-parser'!$A:$D,4,FALSE)</f>
        <v>Voertuig/Vaartuig</v>
      </c>
      <c r="Q96" s="136" t="str">
        <f>IF(CONCATENATE(B96,C96,D96)="","",VLOOKUP(CONCATENATE(B96,C96,D96),Meldingsclassificaties!AA:AA,1,FALSE))</f>
        <v>AlarmLuid/optisch alarmVoertuig/Vaartuig</v>
      </c>
      <c r="R96" s="136" t="str">
        <f>IF(F96="","",VLOOKUP(F96,Meldingsclassificaties!H:H,1,FALSE))</f>
        <v>Luid/opt. voer-/vaartuig</v>
      </c>
    </row>
    <row r="97" spans="1:18" x14ac:dyDescent="0.25">
      <c r="A97" s="59"/>
      <c r="B97" s="59"/>
      <c r="C97" s="59"/>
      <c r="D97" s="59"/>
      <c r="E97" s="60" t="s">
        <v>6818</v>
      </c>
      <c r="F97" s="59"/>
      <c r="G97" s="59" t="s">
        <v>1132</v>
      </c>
      <c r="H97" s="59"/>
      <c r="I97" s="59">
        <f t="shared" si="1"/>
        <v>4</v>
      </c>
      <c r="J97" s="59" t="s">
        <v>1561</v>
      </c>
      <c r="K97" s="61"/>
      <c r="L97" s="62" t="s">
        <v>6737</v>
      </c>
      <c r="M97" s="62" t="s">
        <v>1132</v>
      </c>
      <c r="N97" s="81" t="str">
        <f>VLOOKUP($M97,'Hulpblad MC-parser'!$A:$D,2,FALSE)</f>
        <v>Alarm</v>
      </c>
      <c r="O97" s="81" t="str">
        <f>VLOOKUP($M97,'Hulpblad MC-parser'!$A:$D,3,FALSE)</f>
        <v>Luid/optisch alarm</v>
      </c>
      <c r="P97" s="81" t="str">
        <f>VLOOKUP($M97,'Hulpblad MC-parser'!$A:$D,4,FALSE)</f>
        <v>Voertuig/Vaartuig</v>
      </c>
      <c r="Q97" s="136" t="str">
        <f>IF(CONCATENATE(B97,C97,D97)="","",VLOOKUP(CONCATENATE(B97,C97,D97),Meldingsclassificaties!AA:AA,1,FALSE))</f>
        <v/>
      </c>
      <c r="R97" s="136" t="str">
        <f>IF(F97="","",VLOOKUP(F97,Meldingsclassificaties!H:H,1,FALSE))</f>
        <v/>
      </c>
    </row>
    <row r="98" spans="1:18" x14ac:dyDescent="0.25">
      <c r="A98" s="59"/>
      <c r="B98" s="59"/>
      <c r="C98" s="59"/>
      <c r="D98" s="59"/>
      <c r="E98" s="60" t="s">
        <v>6819</v>
      </c>
      <c r="F98" s="59"/>
      <c r="G98" s="59" t="s">
        <v>1132</v>
      </c>
      <c r="H98" s="59"/>
      <c r="I98" s="59">
        <f t="shared" si="1"/>
        <v>7</v>
      </c>
      <c r="J98" s="59" t="s">
        <v>1561</v>
      </c>
      <c r="K98" s="61"/>
      <c r="L98" s="62" t="s">
        <v>6737</v>
      </c>
      <c r="M98" s="62" t="s">
        <v>1132</v>
      </c>
      <c r="N98" s="81" t="str">
        <f>VLOOKUP($M98,'Hulpblad MC-parser'!$A:$D,2,FALSE)</f>
        <v>Alarm</v>
      </c>
      <c r="O98" s="81" t="str">
        <f>VLOOKUP($M98,'Hulpblad MC-parser'!$A:$D,3,FALSE)</f>
        <v>Luid/optisch alarm</v>
      </c>
      <c r="P98" s="81" t="str">
        <f>VLOOKUP($M98,'Hulpblad MC-parser'!$A:$D,4,FALSE)</f>
        <v>Voertuig/Vaartuig</v>
      </c>
      <c r="Q98" s="136" t="str">
        <f>IF(CONCATENATE(B98,C98,D98)="","",VLOOKUP(CONCATENATE(B98,C98,D98),Meldingsclassificaties!AA:AA,1,FALSE))</f>
        <v/>
      </c>
      <c r="R98" s="136" t="str">
        <f>IF(F98="","",VLOOKUP(F98,Meldingsclassificaties!H:H,1,FALSE))</f>
        <v/>
      </c>
    </row>
    <row r="99" spans="1:18" x14ac:dyDescent="0.25">
      <c r="A99" s="59"/>
      <c r="B99" s="59"/>
      <c r="C99" s="59"/>
      <c r="D99" s="59"/>
      <c r="E99" s="60" t="s">
        <v>6820</v>
      </c>
      <c r="F99" s="59"/>
      <c r="G99" s="59" t="s">
        <v>1132</v>
      </c>
      <c r="H99" s="59"/>
      <c r="I99" s="59">
        <f t="shared" si="1"/>
        <v>5</v>
      </c>
      <c r="J99" s="59" t="s">
        <v>1561</v>
      </c>
      <c r="K99" s="61"/>
      <c r="L99" s="62" t="s">
        <v>6737</v>
      </c>
      <c r="M99" s="62" t="s">
        <v>1132</v>
      </c>
      <c r="N99" s="81" t="str">
        <f>VLOOKUP($M99,'Hulpblad MC-parser'!$A:$D,2,FALSE)</f>
        <v>Alarm</v>
      </c>
      <c r="O99" s="81" t="str">
        <f>VLOOKUP($M99,'Hulpblad MC-parser'!$A:$D,3,FALSE)</f>
        <v>Luid/optisch alarm</v>
      </c>
      <c r="P99" s="81" t="str">
        <f>VLOOKUP($M99,'Hulpblad MC-parser'!$A:$D,4,FALSE)</f>
        <v>Voertuig/Vaartuig</v>
      </c>
      <c r="Q99" s="136" t="str">
        <f>IF(CONCATENATE(B99,C99,D99)="","",VLOOKUP(CONCATENATE(B99,C99,D99),Meldingsclassificaties!AA:AA,1,FALSE))</f>
        <v/>
      </c>
      <c r="R99" s="136" t="str">
        <f>IF(F99="","",VLOOKUP(F99,Meldingsclassificaties!H:H,1,FALSE))</f>
        <v/>
      </c>
    </row>
    <row r="100" spans="1:18" x14ac:dyDescent="0.25">
      <c r="A100" s="59"/>
      <c r="B100" s="59"/>
      <c r="C100" s="59"/>
      <c r="D100" s="59"/>
      <c r="E100" s="60" t="s">
        <v>6821</v>
      </c>
      <c r="F100" s="59"/>
      <c r="G100" s="59" t="s">
        <v>1132</v>
      </c>
      <c r="H100" s="59"/>
      <c r="I100" s="59">
        <f t="shared" si="1"/>
        <v>5</v>
      </c>
      <c r="J100" s="59" t="s">
        <v>1561</v>
      </c>
      <c r="K100" s="61"/>
      <c r="L100" s="62" t="s">
        <v>6737</v>
      </c>
      <c r="M100" s="62" t="s">
        <v>1132</v>
      </c>
      <c r="N100" s="81" t="str">
        <f>VLOOKUP($M100,'Hulpblad MC-parser'!$A:$D,2,FALSE)</f>
        <v>Alarm</v>
      </c>
      <c r="O100" s="81" t="str">
        <f>VLOOKUP($M100,'Hulpblad MC-parser'!$A:$D,3,FALSE)</f>
        <v>Luid/optisch alarm</v>
      </c>
      <c r="P100" s="81" t="str">
        <f>VLOOKUP($M100,'Hulpblad MC-parser'!$A:$D,4,FALSE)</f>
        <v>Voertuig/Vaartuig</v>
      </c>
      <c r="Q100" s="136" t="str">
        <f>IF(CONCATENATE(B100,C100,D100)="","",VLOOKUP(CONCATENATE(B100,C100,D100),Meldingsclassificaties!AA:AA,1,FALSE))</f>
        <v/>
      </c>
      <c r="R100" s="136" t="str">
        <f>IF(F100="","",VLOOKUP(F100,Meldingsclassificaties!H:H,1,FALSE))</f>
        <v/>
      </c>
    </row>
    <row r="101" spans="1:18" x14ac:dyDescent="0.25">
      <c r="A101" s="59"/>
      <c r="B101" s="59"/>
      <c r="C101" s="59"/>
      <c r="D101" s="59"/>
      <c r="E101" s="60" t="s">
        <v>6822</v>
      </c>
      <c r="F101" s="59"/>
      <c r="G101" s="59" t="s">
        <v>1132</v>
      </c>
      <c r="H101" s="59"/>
      <c r="I101" s="59">
        <f t="shared" si="1"/>
        <v>4</v>
      </c>
      <c r="J101" s="59" t="s">
        <v>1561</v>
      </c>
      <c r="K101" s="61"/>
      <c r="L101" s="62" t="s">
        <v>6737</v>
      </c>
      <c r="M101" s="62" t="s">
        <v>1132</v>
      </c>
      <c r="N101" s="81" t="str">
        <f>VLOOKUP($M101,'Hulpblad MC-parser'!$A:$D,2,FALSE)</f>
        <v>Alarm</v>
      </c>
      <c r="O101" s="81" t="str">
        <f>VLOOKUP($M101,'Hulpblad MC-parser'!$A:$D,3,FALSE)</f>
        <v>Luid/optisch alarm</v>
      </c>
      <c r="P101" s="81" t="str">
        <f>VLOOKUP($M101,'Hulpblad MC-parser'!$A:$D,4,FALSE)</f>
        <v>Voertuig/Vaartuig</v>
      </c>
      <c r="Q101" s="136" t="str">
        <f>IF(CONCATENATE(B101,C101,D101)="","",VLOOKUP(CONCATENATE(B101,C101,D101),Meldingsclassificaties!AA:AA,1,FALSE))</f>
        <v/>
      </c>
      <c r="R101" s="136" t="str">
        <f>IF(F101="","",VLOOKUP(F101,Meldingsclassificaties!H:H,1,FALSE))</f>
        <v/>
      </c>
    </row>
    <row r="102" spans="1:18" x14ac:dyDescent="0.25">
      <c r="A102" s="59"/>
      <c r="B102" s="59"/>
      <c r="C102" s="59"/>
      <c r="D102" s="59"/>
      <c r="E102" s="60" t="s">
        <v>6823</v>
      </c>
      <c r="F102" s="59"/>
      <c r="G102" s="59" t="s">
        <v>1132</v>
      </c>
      <c r="H102" s="59"/>
      <c r="I102" s="59">
        <f t="shared" si="1"/>
        <v>20</v>
      </c>
      <c r="J102" s="59" t="s">
        <v>1561</v>
      </c>
      <c r="K102" s="61"/>
      <c r="L102" s="62" t="s">
        <v>6737</v>
      </c>
      <c r="M102" s="62" t="s">
        <v>1132</v>
      </c>
      <c r="N102" s="81" t="str">
        <f>VLOOKUP($M102,'Hulpblad MC-parser'!$A:$D,2,FALSE)</f>
        <v>Alarm</v>
      </c>
      <c r="O102" s="81" t="str">
        <f>VLOOKUP($M102,'Hulpblad MC-parser'!$A:$D,3,FALSE)</f>
        <v>Luid/optisch alarm</v>
      </c>
      <c r="P102" s="81" t="str">
        <f>VLOOKUP($M102,'Hulpblad MC-parser'!$A:$D,4,FALSE)</f>
        <v>Voertuig/Vaartuig</v>
      </c>
      <c r="Q102" s="136" t="str">
        <f>IF(CONCATENATE(B102,C102,D102)="","",VLOOKUP(CONCATENATE(B102,C102,D102),Meldingsclassificaties!AA:AA,1,FALSE))</f>
        <v/>
      </c>
      <c r="R102" s="136" t="str">
        <f>IF(F102="","",VLOOKUP(F102,Meldingsclassificaties!H:H,1,FALSE))</f>
        <v/>
      </c>
    </row>
    <row r="103" spans="1:18" x14ac:dyDescent="0.25">
      <c r="A103" s="59"/>
      <c r="B103" s="59"/>
      <c r="C103" s="59"/>
      <c r="D103" s="59"/>
      <c r="E103" s="60" t="s">
        <v>6824</v>
      </c>
      <c r="F103" s="59"/>
      <c r="G103" s="59" t="s">
        <v>1132</v>
      </c>
      <c r="H103" s="59"/>
      <c r="I103" s="59">
        <f t="shared" si="1"/>
        <v>20</v>
      </c>
      <c r="J103" s="59" t="s">
        <v>1561</v>
      </c>
      <c r="K103" s="61"/>
      <c r="L103" s="62" t="s">
        <v>6737</v>
      </c>
      <c r="M103" s="62" t="s">
        <v>1132</v>
      </c>
      <c r="N103" s="81" t="str">
        <f>VLOOKUP($M103,'Hulpblad MC-parser'!$A:$D,2,FALSE)</f>
        <v>Alarm</v>
      </c>
      <c r="O103" s="81" t="str">
        <f>VLOOKUP($M103,'Hulpblad MC-parser'!$A:$D,3,FALSE)</f>
        <v>Luid/optisch alarm</v>
      </c>
      <c r="P103" s="81" t="str">
        <f>VLOOKUP($M103,'Hulpblad MC-parser'!$A:$D,4,FALSE)</f>
        <v>Voertuig/Vaartuig</v>
      </c>
      <c r="Q103" s="136" t="str">
        <f>IF(CONCATENATE(B103,C103,D103)="","",VLOOKUP(CONCATENATE(B103,C103,D103),Meldingsclassificaties!AA:AA,1,FALSE))</f>
        <v/>
      </c>
      <c r="R103" s="136" t="str">
        <f>IF(F103="","",VLOOKUP(F103,Meldingsclassificaties!H:H,1,FALSE))</f>
        <v/>
      </c>
    </row>
    <row r="104" spans="1:18" x14ac:dyDescent="0.25">
      <c r="A104" s="59">
        <v>200010442</v>
      </c>
      <c r="B104" s="59" t="s">
        <v>20</v>
      </c>
      <c r="C104" s="59" t="s">
        <v>106</v>
      </c>
      <c r="D104" s="59"/>
      <c r="E104" s="60" t="s">
        <v>1133</v>
      </c>
      <c r="F104" s="59" t="s">
        <v>106</v>
      </c>
      <c r="G104" s="59"/>
      <c r="H104" s="59"/>
      <c r="I104" s="59">
        <f t="shared" si="1"/>
        <v>10</v>
      </c>
      <c r="J104" s="59" t="s">
        <v>1613</v>
      </c>
      <c r="K104" s="61"/>
      <c r="L104" s="62" t="s">
        <v>6737</v>
      </c>
      <c r="M104" s="62" t="s">
        <v>1133</v>
      </c>
      <c r="N104" s="81" t="str">
        <f>VLOOKUP($M104,'Hulpblad MC-parser'!$A:$D,2,FALSE)</f>
        <v>Alarm</v>
      </c>
      <c r="O104" s="81" t="str">
        <f>VLOOKUP($M104,'Hulpblad MC-parser'!$A:$D,3,FALSE)</f>
        <v>PAC alarm</v>
      </c>
      <c r="P104" s="81">
        <f>VLOOKUP($M104,'Hulpblad MC-parser'!$A:$D,4,FALSE)</f>
        <v>0</v>
      </c>
      <c r="Q104" s="136" t="str">
        <f>IF(CONCATENATE(B104,C104,D104)="","",VLOOKUP(CONCATENATE(B104,C104,D104),Meldingsclassificaties!AA:AA,1,FALSE))</f>
        <v>AlarmPAC alarm</v>
      </c>
      <c r="R104" s="136" t="str">
        <f>IF(F104="","",VLOOKUP(F104,Meldingsclassificaties!H:H,1,FALSE))</f>
        <v>PAC alarm</v>
      </c>
    </row>
    <row r="105" spans="1:18" x14ac:dyDescent="0.25">
      <c r="A105" s="59"/>
      <c r="B105" s="59"/>
      <c r="C105" s="59"/>
      <c r="D105" s="59"/>
      <c r="E105" s="60" t="s">
        <v>6825</v>
      </c>
      <c r="F105" s="59"/>
      <c r="G105" s="59" t="s">
        <v>1133</v>
      </c>
      <c r="H105" s="59"/>
      <c r="I105" s="59">
        <f t="shared" si="1"/>
        <v>4</v>
      </c>
      <c r="J105" s="59" t="s">
        <v>1561</v>
      </c>
      <c r="K105" s="61"/>
      <c r="L105" s="62" t="s">
        <v>6737</v>
      </c>
      <c r="M105" s="62" t="s">
        <v>1133</v>
      </c>
      <c r="N105" s="81" t="str">
        <f>VLOOKUP($M105,'Hulpblad MC-parser'!$A:$D,2,FALSE)</f>
        <v>Alarm</v>
      </c>
      <c r="O105" s="81" t="str">
        <f>VLOOKUP($M105,'Hulpblad MC-parser'!$A:$D,3,FALSE)</f>
        <v>PAC alarm</v>
      </c>
      <c r="P105" s="81">
        <f>VLOOKUP($M105,'Hulpblad MC-parser'!$A:$D,4,FALSE)</f>
        <v>0</v>
      </c>
      <c r="Q105" s="136" t="str">
        <f>IF(CONCATENATE(B105,C105,D105)="","",VLOOKUP(CONCATENATE(B105,C105,D105),Meldingsclassificaties!AA:AA,1,FALSE))</f>
        <v/>
      </c>
      <c r="R105" s="136" t="str">
        <f>IF(F105="","",VLOOKUP(F105,Meldingsclassificaties!H:H,1,FALSE))</f>
        <v/>
      </c>
    </row>
    <row r="106" spans="1:18" x14ac:dyDescent="0.25">
      <c r="A106" s="59"/>
      <c r="B106" s="59"/>
      <c r="C106" s="59"/>
      <c r="D106" s="59"/>
      <c r="E106" s="60" t="s">
        <v>6826</v>
      </c>
      <c r="F106" s="59"/>
      <c r="G106" s="59" t="s">
        <v>1133</v>
      </c>
      <c r="H106" s="59"/>
      <c r="I106" s="59">
        <f t="shared" si="1"/>
        <v>5</v>
      </c>
      <c r="J106" s="59" t="s">
        <v>1561</v>
      </c>
      <c r="K106" s="61"/>
      <c r="L106" s="62" t="s">
        <v>6737</v>
      </c>
      <c r="M106" s="62" t="s">
        <v>1133</v>
      </c>
      <c r="N106" s="81" t="str">
        <f>VLOOKUP($M106,'Hulpblad MC-parser'!$A:$D,2,FALSE)</f>
        <v>Alarm</v>
      </c>
      <c r="O106" s="81" t="str">
        <f>VLOOKUP($M106,'Hulpblad MC-parser'!$A:$D,3,FALSE)</f>
        <v>PAC alarm</v>
      </c>
      <c r="P106" s="81">
        <f>VLOOKUP($M106,'Hulpblad MC-parser'!$A:$D,4,FALSE)</f>
        <v>0</v>
      </c>
      <c r="Q106" s="136" t="str">
        <f>IF(CONCATENATE(B106,C106,D106)="","",VLOOKUP(CONCATENATE(B106,C106,D106),Meldingsclassificaties!AA:AA,1,FALSE))</f>
        <v/>
      </c>
      <c r="R106" s="136" t="str">
        <f>IF(F106="","",VLOOKUP(F106,Meldingsclassificaties!H:H,1,FALSE))</f>
        <v/>
      </c>
    </row>
    <row r="107" spans="1:18" x14ac:dyDescent="0.25">
      <c r="A107" s="59"/>
      <c r="B107" s="59"/>
      <c r="C107" s="59"/>
      <c r="D107" s="59"/>
      <c r="E107" s="60" t="s">
        <v>6827</v>
      </c>
      <c r="F107" s="59"/>
      <c r="G107" s="59" t="s">
        <v>1133</v>
      </c>
      <c r="H107" s="59"/>
      <c r="I107" s="59">
        <f t="shared" si="1"/>
        <v>4</v>
      </c>
      <c r="J107" s="59" t="s">
        <v>1561</v>
      </c>
      <c r="K107" s="61"/>
      <c r="L107" s="62" t="s">
        <v>6737</v>
      </c>
      <c r="M107" s="62" t="s">
        <v>1133</v>
      </c>
      <c r="N107" s="81" t="str">
        <f>VLOOKUP($M107,'Hulpblad MC-parser'!$A:$D,2,FALSE)</f>
        <v>Alarm</v>
      </c>
      <c r="O107" s="81" t="str">
        <f>VLOOKUP($M107,'Hulpblad MC-parser'!$A:$D,3,FALSE)</f>
        <v>PAC alarm</v>
      </c>
      <c r="P107" s="81">
        <f>VLOOKUP($M107,'Hulpblad MC-parser'!$A:$D,4,FALSE)</f>
        <v>0</v>
      </c>
      <c r="Q107" s="136" t="str">
        <f>IF(CONCATENATE(B107,C107,D107)="","",VLOOKUP(CONCATENATE(B107,C107,D107),Meldingsclassificaties!AA:AA,1,FALSE))</f>
        <v/>
      </c>
      <c r="R107" s="136" t="str">
        <f>IF(F107="","",VLOOKUP(F107,Meldingsclassificaties!H:H,1,FALSE))</f>
        <v/>
      </c>
    </row>
    <row r="108" spans="1:18" x14ac:dyDescent="0.25">
      <c r="A108" s="59"/>
      <c r="B108" s="59"/>
      <c r="C108" s="59"/>
      <c r="D108" s="59"/>
      <c r="E108" s="60" t="s">
        <v>6828</v>
      </c>
      <c r="F108" s="59"/>
      <c r="G108" s="59" t="s">
        <v>1133</v>
      </c>
      <c r="H108" s="59"/>
      <c r="I108" s="59">
        <f t="shared" si="1"/>
        <v>4</v>
      </c>
      <c r="J108" s="59" t="s">
        <v>1561</v>
      </c>
      <c r="K108" s="61"/>
      <c r="L108" s="62" t="s">
        <v>6737</v>
      </c>
      <c r="M108" s="62" t="s">
        <v>1133</v>
      </c>
      <c r="N108" s="81" t="str">
        <f>VLOOKUP($M108,'Hulpblad MC-parser'!$A:$D,2,FALSE)</f>
        <v>Alarm</v>
      </c>
      <c r="O108" s="81" t="str">
        <f>VLOOKUP($M108,'Hulpblad MC-parser'!$A:$D,3,FALSE)</f>
        <v>PAC alarm</v>
      </c>
      <c r="P108" s="81">
        <f>VLOOKUP($M108,'Hulpblad MC-parser'!$A:$D,4,FALSE)</f>
        <v>0</v>
      </c>
      <c r="Q108" s="136" t="str">
        <f>IF(CONCATENATE(B108,C108,D108)="","",VLOOKUP(CONCATENATE(B108,C108,D108),Meldingsclassificaties!AA:AA,1,FALSE))</f>
        <v/>
      </c>
      <c r="R108" s="136" t="str">
        <f>IF(F108="","",VLOOKUP(F108,Meldingsclassificaties!H:H,1,FALSE))</f>
        <v/>
      </c>
    </row>
    <row r="109" spans="1:18" x14ac:dyDescent="0.25">
      <c r="A109" s="59">
        <v>200031314</v>
      </c>
      <c r="B109" s="59" t="s">
        <v>20</v>
      </c>
      <c r="C109" s="59" t="s">
        <v>106</v>
      </c>
      <c r="D109" s="59" t="s">
        <v>414</v>
      </c>
      <c r="E109" s="60" t="s">
        <v>1134</v>
      </c>
      <c r="F109" s="59" t="s">
        <v>450</v>
      </c>
      <c r="G109" s="59"/>
      <c r="H109" s="59"/>
      <c r="I109" s="59">
        <f t="shared" si="1"/>
        <v>17</v>
      </c>
      <c r="J109" s="59" t="s">
        <v>1613</v>
      </c>
      <c r="K109" s="61"/>
      <c r="L109" s="62" t="s">
        <v>6737</v>
      </c>
      <c r="M109" s="62" t="s">
        <v>1134</v>
      </c>
      <c r="N109" s="81" t="str">
        <f>VLOOKUP($M109,'Hulpblad MC-parser'!$A:$D,2,FALSE)</f>
        <v>Alarm</v>
      </c>
      <c r="O109" s="81" t="str">
        <f>VLOOKUP($M109,'Hulpblad MC-parser'!$A:$D,3,FALSE)</f>
        <v>PAC alarm</v>
      </c>
      <c r="P109" s="81" t="str">
        <f>VLOOKUP($M109,'Hulpblad MC-parser'!$A:$D,4,FALSE)</f>
        <v>Inbraakalarm</v>
      </c>
      <c r="Q109" s="136" t="str">
        <f>IF(CONCATENATE(B109,C109,D109)="","",VLOOKUP(CONCATENATE(B109,C109,D109),Meldingsclassificaties!AA:AA,1,FALSE))</f>
        <v>AlarmPAC alarmInbraakalarm</v>
      </c>
      <c r="R109" s="136" t="str">
        <f>IF(F109="","",VLOOKUP(F109,Meldingsclassificaties!H:H,1,FALSE))</f>
        <v>Inbraakalarm PAC</v>
      </c>
    </row>
    <row r="110" spans="1:18" x14ac:dyDescent="0.25">
      <c r="A110" s="59"/>
      <c r="B110" s="59"/>
      <c r="C110" s="59"/>
      <c r="D110" s="59"/>
      <c r="E110" s="60" t="s">
        <v>6829</v>
      </c>
      <c r="F110" s="59"/>
      <c r="G110" s="59" t="s">
        <v>1134</v>
      </c>
      <c r="H110" s="59"/>
      <c r="I110" s="59">
        <f t="shared" si="1"/>
        <v>4</v>
      </c>
      <c r="J110" s="59" t="s">
        <v>1561</v>
      </c>
      <c r="K110" s="61"/>
      <c r="L110" s="62" t="s">
        <v>6737</v>
      </c>
      <c r="M110" s="62" t="s">
        <v>1134</v>
      </c>
      <c r="N110" s="81" t="str">
        <f>VLOOKUP($M110,'Hulpblad MC-parser'!$A:$D,2,FALSE)</f>
        <v>Alarm</v>
      </c>
      <c r="O110" s="81" t="str">
        <f>VLOOKUP($M110,'Hulpblad MC-parser'!$A:$D,3,FALSE)</f>
        <v>PAC alarm</v>
      </c>
      <c r="P110" s="81" t="str">
        <f>VLOOKUP($M110,'Hulpblad MC-parser'!$A:$D,4,FALSE)</f>
        <v>Inbraakalarm</v>
      </c>
      <c r="Q110" s="136" t="str">
        <f>IF(CONCATENATE(B110,C110,D110)="","",VLOOKUP(CONCATENATE(B110,C110,D110),Meldingsclassificaties!AA:AA,1,FALSE))</f>
        <v/>
      </c>
      <c r="R110" s="136" t="str">
        <f>IF(F110="","",VLOOKUP(F110,Meldingsclassificaties!H:H,1,FALSE))</f>
        <v/>
      </c>
    </row>
    <row r="111" spans="1:18" x14ac:dyDescent="0.25">
      <c r="A111" s="59"/>
      <c r="B111" s="59"/>
      <c r="C111" s="59"/>
      <c r="D111" s="59"/>
      <c r="E111" s="60" t="s">
        <v>6830</v>
      </c>
      <c r="F111" s="59"/>
      <c r="G111" s="59" t="s">
        <v>1134</v>
      </c>
      <c r="H111" s="59"/>
      <c r="I111" s="59">
        <f t="shared" si="1"/>
        <v>7</v>
      </c>
      <c r="J111" s="59" t="s">
        <v>1561</v>
      </c>
      <c r="K111" s="61"/>
      <c r="L111" s="62" t="s">
        <v>6737</v>
      </c>
      <c r="M111" s="62" t="s">
        <v>1134</v>
      </c>
      <c r="N111" s="81" t="str">
        <f>VLOOKUP($M111,'Hulpblad MC-parser'!$A:$D,2,FALSE)</f>
        <v>Alarm</v>
      </c>
      <c r="O111" s="81" t="str">
        <f>VLOOKUP($M111,'Hulpblad MC-parser'!$A:$D,3,FALSE)</f>
        <v>PAC alarm</v>
      </c>
      <c r="P111" s="81" t="str">
        <f>VLOOKUP($M111,'Hulpblad MC-parser'!$A:$D,4,FALSE)</f>
        <v>Inbraakalarm</v>
      </c>
      <c r="Q111" s="136" t="str">
        <f>IF(CONCATENATE(B111,C111,D111)="","",VLOOKUP(CONCATENATE(B111,C111,D111),Meldingsclassificaties!AA:AA,1,FALSE))</f>
        <v/>
      </c>
      <c r="R111" s="136" t="str">
        <f>IF(F111="","",VLOOKUP(F111,Meldingsclassificaties!H:H,1,FALSE))</f>
        <v/>
      </c>
    </row>
    <row r="112" spans="1:18" x14ac:dyDescent="0.25">
      <c r="A112" s="59"/>
      <c r="B112" s="59"/>
      <c r="C112" s="59"/>
      <c r="D112" s="59"/>
      <c r="E112" s="60" t="s">
        <v>6831</v>
      </c>
      <c r="F112" s="59"/>
      <c r="G112" s="59" t="s">
        <v>1134</v>
      </c>
      <c r="H112" s="59"/>
      <c r="I112" s="59">
        <f t="shared" si="1"/>
        <v>4</v>
      </c>
      <c r="J112" s="59" t="s">
        <v>1561</v>
      </c>
      <c r="K112" s="61"/>
      <c r="L112" s="62" t="s">
        <v>6737</v>
      </c>
      <c r="M112" s="62" t="s">
        <v>1134</v>
      </c>
      <c r="N112" s="81" t="str">
        <f>VLOOKUP($M112,'Hulpblad MC-parser'!$A:$D,2,FALSE)</f>
        <v>Alarm</v>
      </c>
      <c r="O112" s="81" t="str">
        <f>VLOOKUP($M112,'Hulpblad MC-parser'!$A:$D,3,FALSE)</f>
        <v>PAC alarm</v>
      </c>
      <c r="P112" s="81" t="str">
        <f>VLOOKUP($M112,'Hulpblad MC-parser'!$A:$D,4,FALSE)</f>
        <v>Inbraakalarm</v>
      </c>
      <c r="Q112" s="136" t="str">
        <f>IF(CONCATENATE(B112,C112,D112)="","",VLOOKUP(CONCATENATE(B112,C112,D112),Meldingsclassificaties!AA:AA,1,FALSE))</f>
        <v/>
      </c>
      <c r="R112" s="136" t="str">
        <f>IF(F112="","",VLOOKUP(F112,Meldingsclassificaties!H:H,1,FALSE))</f>
        <v/>
      </c>
    </row>
    <row r="113" spans="1:18" x14ac:dyDescent="0.25">
      <c r="A113" s="59"/>
      <c r="B113" s="59"/>
      <c r="C113" s="59"/>
      <c r="D113" s="59"/>
      <c r="E113" s="60" t="s">
        <v>6832</v>
      </c>
      <c r="F113" s="59"/>
      <c r="G113" s="59" t="s">
        <v>1134</v>
      </c>
      <c r="H113" s="59"/>
      <c r="I113" s="59">
        <f t="shared" si="1"/>
        <v>12</v>
      </c>
      <c r="J113" s="59" t="s">
        <v>1561</v>
      </c>
      <c r="K113" s="61"/>
      <c r="L113" s="62" t="s">
        <v>6737</v>
      </c>
      <c r="M113" s="62" t="s">
        <v>1134</v>
      </c>
      <c r="N113" s="81" t="str">
        <f>VLOOKUP($M113,'Hulpblad MC-parser'!$A:$D,2,FALSE)</f>
        <v>Alarm</v>
      </c>
      <c r="O113" s="81" t="str">
        <f>VLOOKUP($M113,'Hulpblad MC-parser'!$A:$D,3,FALSE)</f>
        <v>PAC alarm</v>
      </c>
      <c r="P113" s="81" t="str">
        <f>VLOOKUP($M113,'Hulpblad MC-parser'!$A:$D,4,FALSE)</f>
        <v>Inbraakalarm</v>
      </c>
      <c r="Q113" s="136" t="str">
        <f>IF(CONCATENATE(B113,C113,D113)="","",VLOOKUP(CONCATENATE(B113,C113,D113),Meldingsclassificaties!AA:AA,1,FALSE))</f>
        <v/>
      </c>
      <c r="R113" s="136" t="str">
        <f>IF(F113="","",VLOOKUP(F113,Meldingsclassificaties!H:H,1,FALSE))</f>
        <v/>
      </c>
    </row>
    <row r="114" spans="1:18" x14ac:dyDescent="0.25">
      <c r="A114" s="59"/>
      <c r="B114" s="59"/>
      <c r="C114" s="59"/>
      <c r="D114" s="59"/>
      <c r="E114" s="60" t="s">
        <v>6833</v>
      </c>
      <c r="F114" s="59"/>
      <c r="G114" s="59" t="s">
        <v>1134</v>
      </c>
      <c r="H114" s="59"/>
      <c r="I114" s="59">
        <f t="shared" si="1"/>
        <v>5</v>
      </c>
      <c r="J114" s="59" t="s">
        <v>1561</v>
      </c>
      <c r="K114" s="61"/>
      <c r="L114" s="62" t="s">
        <v>6737</v>
      </c>
      <c r="M114" s="62" t="s">
        <v>1134</v>
      </c>
      <c r="N114" s="81" t="str">
        <f>VLOOKUP($M114,'Hulpblad MC-parser'!$A:$D,2,FALSE)</f>
        <v>Alarm</v>
      </c>
      <c r="O114" s="81" t="str">
        <f>VLOOKUP($M114,'Hulpblad MC-parser'!$A:$D,3,FALSE)</f>
        <v>PAC alarm</v>
      </c>
      <c r="P114" s="81" t="str">
        <f>VLOOKUP($M114,'Hulpblad MC-parser'!$A:$D,4,FALSE)</f>
        <v>Inbraakalarm</v>
      </c>
      <c r="Q114" s="136" t="str">
        <f>IF(CONCATENATE(B114,C114,D114)="","",VLOOKUP(CONCATENATE(B114,C114,D114),Meldingsclassificaties!AA:AA,1,FALSE))</f>
        <v/>
      </c>
      <c r="R114" s="136" t="str">
        <f>IF(F114="","",VLOOKUP(F114,Meldingsclassificaties!H:H,1,FALSE))</f>
        <v/>
      </c>
    </row>
    <row r="115" spans="1:18" x14ac:dyDescent="0.25">
      <c r="A115" s="59">
        <v>200031315</v>
      </c>
      <c r="B115" s="59" t="s">
        <v>20</v>
      </c>
      <c r="C115" s="59" t="s">
        <v>106</v>
      </c>
      <c r="D115" s="59" t="s">
        <v>252</v>
      </c>
      <c r="E115" s="60" t="s">
        <v>1135</v>
      </c>
      <c r="F115" s="59" t="s">
        <v>254</v>
      </c>
      <c r="G115" s="59"/>
      <c r="H115" s="59"/>
      <c r="I115" s="59">
        <f t="shared" si="1"/>
        <v>17</v>
      </c>
      <c r="J115" s="59" t="s">
        <v>1613</v>
      </c>
      <c r="K115" s="61"/>
      <c r="L115" s="62" t="s">
        <v>6737</v>
      </c>
      <c r="M115" s="62" t="s">
        <v>1135</v>
      </c>
      <c r="N115" s="81" t="str">
        <f>VLOOKUP($M115,'Hulpblad MC-parser'!$A:$D,2,FALSE)</f>
        <v>Alarm</v>
      </c>
      <c r="O115" s="81" t="str">
        <f>VLOOKUP($M115,'Hulpblad MC-parser'!$A:$D,3,FALSE)</f>
        <v>PAC alarm</v>
      </c>
      <c r="P115" s="81" t="str">
        <f>VLOOKUP($M115,'Hulpblad MC-parser'!$A:$D,4,FALSE)</f>
        <v>Overvalalarm</v>
      </c>
      <c r="Q115" s="136" t="str">
        <f>IF(CONCATENATE(B115,C115,D115)="","",VLOOKUP(CONCATENATE(B115,C115,D115),Meldingsclassificaties!AA:AA,1,FALSE))</f>
        <v>AlarmPAC alarmOvervalalarm</v>
      </c>
      <c r="R115" s="136" t="str">
        <f>IF(F115="","",VLOOKUP(F115,Meldingsclassificaties!H:H,1,FALSE))</f>
        <v>Overvalalarm PAC</v>
      </c>
    </row>
    <row r="116" spans="1:18" x14ac:dyDescent="0.25">
      <c r="A116" s="59"/>
      <c r="B116" s="59"/>
      <c r="C116" s="59"/>
      <c r="D116" s="59"/>
      <c r="E116" s="60" t="s">
        <v>6834</v>
      </c>
      <c r="F116" s="59"/>
      <c r="G116" s="59" t="s">
        <v>1135</v>
      </c>
      <c r="H116" s="59"/>
      <c r="I116" s="59">
        <f t="shared" si="1"/>
        <v>4</v>
      </c>
      <c r="J116" s="59" t="s">
        <v>1561</v>
      </c>
      <c r="K116" s="61"/>
      <c r="L116" s="62" t="s">
        <v>6737</v>
      </c>
      <c r="M116" s="62" t="s">
        <v>1135</v>
      </c>
      <c r="N116" s="81" t="str">
        <f>VLOOKUP($M116,'Hulpblad MC-parser'!$A:$D,2,FALSE)</f>
        <v>Alarm</v>
      </c>
      <c r="O116" s="81" t="str">
        <f>VLOOKUP($M116,'Hulpblad MC-parser'!$A:$D,3,FALSE)</f>
        <v>PAC alarm</v>
      </c>
      <c r="P116" s="81" t="str">
        <f>VLOOKUP($M116,'Hulpblad MC-parser'!$A:$D,4,FALSE)</f>
        <v>Overvalalarm</v>
      </c>
      <c r="Q116" s="136" t="str">
        <f>IF(CONCATENATE(B116,C116,D116)="","",VLOOKUP(CONCATENATE(B116,C116,D116),Meldingsclassificaties!AA:AA,1,FALSE))</f>
        <v/>
      </c>
      <c r="R116" s="136" t="str">
        <f>IF(F116="","",VLOOKUP(F116,Meldingsclassificaties!H:H,1,FALSE))</f>
        <v/>
      </c>
    </row>
    <row r="117" spans="1:18" x14ac:dyDescent="0.25">
      <c r="A117" s="59"/>
      <c r="B117" s="59"/>
      <c r="C117" s="59"/>
      <c r="D117" s="59"/>
      <c r="E117" s="60" t="s">
        <v>6835</v>
      </c>
      <c r="F117" s="59"/>
      <c r="G117" s="59" t="s">
        <v>1135</v>
      </c>
      <c r="H117" s="59"/>
      <c r="I117" s="59">
        <f t="shared" si="1"/>
        <v>7</v>
      </c>
      <c r="J117" s="59" t="s">
        <v>1561</v>
      </c>
      <c r="K117" s="61"/>
      <c r="L117" s="62" t="s">
        <v>6737</v>
      </c>
      <c r="M117" s="62" t="s">
        <v>1135</v>
      </c>
      <c r="N117" s="81" t="str">
        <f>VLOOKUP($M117,'Hulpblad MC-parser'!$A:$D,2,FALSE)</f>
        <v>Alarm</v>
      </c>
      <c r="O117" s="81" t="str">
        <f>VLOOKUP($M117,'Hulpblad MC-parser'!$A:$D,3,FALSE)</f>
        <v>PAC alarm</v>
      </c>
      <c r="P117" s="81" t="str">
        <f>VLOOKUP($M117,'Hulpblad MC-parser'!$A:$D,4,FALSE)</f>
        <v>Overvalalarm</v>
      </c>
      <c r="Q117" s="136" t="str">
        <f>IF(CONCATENATE(B117,C117,D117)="","",VLOOKUP(CONCATENATE(B117,C117,D117),Meldingsclassificaties!AA:AA,1,FALSE))</f>
        <v/>
      </c>
      <c r="R117" s="136" t="str">
        <f>IF(F117="","",VLOOKUP(F117,Meldingsclassificaties!H:H,1,FALSE))</f>
        <v/>
      </c>
    </row>
    <row r="118" spans="1:18" x14ac:dyDescent="0.25">
      <c r="A118" s="59"/>
      <c r="B118" s="59"/>
      <c r="C118" s="59"/>
      <c r="D118" s="59"/>
      <c r="E118" s="60" t="s">
        <v>6836</v>
      </c>
      <c r="F118" s="59"/>
      <c r="G118" s="59" t="s">
        <v>1135</v>
      </c>
      <c r="H118" s="59"/>
      <c r="I118" s="59">
        <f t="shared" si="1"/>
        <v>5</v>
      </c>
      <c r="J118" s="59" t="s">
        <v>1561</v>
      </c>
      <c r="K118" s="61"/>
      <c r="L118" s="62" t="s">
        <v>6737</v>
      </c>
      <c r="M118" s="62" t="s">
        <v>1135</v>
      </c>
      <c r="N118" s="81" t="str">
        <f>VLOOKUP($M118,'Hulpblad MC-parser'!$A:$D,2,FALSE)</f>
        <v>Alarm</v>
      </c>
      <c r="O118" s="81" t="str">
        <f>VLOOKUP($M118,'Hulpblad MC-parser'!$A:$D,3,FALSE)</f>
        <v>PAC alarm</v>
      </c>
      <c r="P118" s="81" t="str">
        <f>VLOOKUP($M118,'Hulpblad MC-parser'!$A:$D,4,FALSE)</f>
        <v>Overvalalarm</v>
      </c>
      <c r="Q118" s="136" t="str">
        <f>IF(CONCATENATE(B118,C118,D118)="","",VLOOKUP(CONCATENATE(B118,C118,D118),Meldingsclassificaties!AA:AA,1,FALSE))</f>
        <v/>
      </c>
      <c r="R118" s="136" t="str">
        <f>IF(F118="","",VLOOKUP(F118,Meldingsclassificaties!H:H,1,FALSE))</f>
        <v/>
      </c>
    </row>
    <row r="119" spans="1:18" x14ac:dyDescent="0.25">
      <c r="A119" s="59"/>
      <c r="B119" s="59"/>
      <c r="C119" s="59"/>
      <c r="D119" s="59"/>
      <c r="E119" s="60" t="s">
        <v>6837</v>
      </c>
      <c r="F119" s="59"/>
      <c r="G119" s="59" t="s">
        <v>1135</v>
      </c>
      <c r="H119" s="59"/>
      <c r="I119" s="59">
        <f t="shared" si="1"/>
        <v>12</v>
      </c>
      <c r="J119" s="59" t="s">
        <v>1561</v>
      </c>
      <c r="K119" s="61"/>
      <c r="L119" s="62" t="s">
        <v>6737</v>
      </c>
      <c r="M119" s="62" t="s">
        <v>1135</v>
      </c>
      <c r="N119" s="81" t="str">
        <f>VLOOKUP($M119,'Hulpblad MC-parser'!$A:$D,2,FALSE)</f>
        <v>Alarm</v>
      </c>
      <c r="O119" s="81" t="str">
        <f>VLOOKUP($M119,'Hulpblad MC-parser'!$A:$D,3,FALSE)</f>
        <v>PAC alarm</v>
      </c>
      <c r="P119" s="81" t="str">
        <f>VLOOKUP($M119,'Hulpblad MC-parser'!$A:$D,4,FALSE)</f>
        <v>Overvalalarm</v>
      </c>
      <c r="Q119" s="136" t="str">
        <f>IF(CONCATENATE(B119,C119,D119)="","",VLOOKUP(CONCATENATE(B119,C119,D119),Meldingsclassificaties!AA:AA,1,FALSE))</f>
        <v/>
      </c>
      <c r="R119" s="136" t="str">
        <f>IF(F119="","",VLOOKUP(F119,Meldingsclassificaties!H:H,1,FALSE))</f>
        <v/>
      </c>
    </row>
    <row r="120" spans="1:18" x14ac:dyDescent="0.25">
      <c r="A120" s="59"/>
      <c r="B120" s="59"/>
      <c r="C120" s="59"/>
      <c r="D120" s="59"/>
      <c r="E120" s="60" t="s">
        <v>6838</v>
      </c>
      <c r="F120" s="59"/>
      <c r="G120" s="59" t="s">
        <v>1135</v>
      </c>
      <c r="H120" s="59"/>
      <c r="I120" s="59">
        <f t="shared" si="1"/>
        <v>5</v>
      </c>
      <c r="J120" s="59" t="s">
        <v>1561</v>
      </c>
      <c r="K120" s="61"/>
      <c r="L120" s="62" t="s">
        <v>6737</v>
      </c>
      <c r="M120" s="62" t="s">
        <v>1135</v>
      </c>
      <c r="N120" s="81" t="str">
        <f>VLOOKUP($M120,'Hulpblad MC-parser'!$A:$D,2,FALSE)</f>
        <v>Alarm</v>
      </c>
      <c r="O120" s="81" t="str">
        <f>VLOOKUP($M120,'Hulpblad MC-parser'!$A:$D,3,FALSE)</f>
        <v>PAC alarm</v>
      </c>
      <c r="P120" s="81" t="str">
        <f>VLOOKUP($M120,'Hulpblad MC-parser'!$A:$D,4,FALSE)</f>
        <v>Overvalalarm</v>
      </c>
      <c r="Q120" s="136" t="str">
        <f>IF(CONCATENATE(B120,C120,D120)="","",VLOOKUP(CONCATENATE(B120,C120,D120),Meldingsclassificaties!AA:AA,1,FALSE))</f>
        <v/>
      </c>
      <c r="R120" s="136" t="str">
        <f>IF(F120="","",VLOOKUP(F120,Meldingsclassificaties!H:H,1,FALSE))</f>
        <v/>
      </c>
    </row>
    <row r="121" spans="1:18" x14ac:dyDescent="0.25">
      <c r="A121" s="59">
        <v>200031317</v>
      </c>
      <c r="B121" s="59" t="s">
        <v>20</v>
      </c>
      <c r="C121" s="59" t="s">
        <v>106</v>
      </c>
      <c r="D121" s="59" t="s">
        <v>335</v>
      </c>
      <c r="E121" s="60" t="s">
        <v>1136</v>
      </c>
      <c r="F121" s="59" t="s">
        <v>337</v>
      </c>
      <c r="G121" s="59"/>
      <c r="H121" s="59"/>
      <c r="I121" s="59">
        <f t="shared" si="1"/>
        <v>18</v>
      </c>
      <c r="J121" s="59" t="s">
        <v>1613</v>
      </c>
      <c r="K121" s="61"/>
      <c r="L121" s="62" t="s">
        <v>6737</v>
      </c>
      <c r="M121" s="62" t="s">
        <v>1136</v>
      </c>
      <c r="N121" s="81" t="str">
        <f>VLOOKUP($M121,'Hulpblad MC-parser'!$A:$D,2,FALSE)</f>
        <v>Alarm</v>
      </c>
      <c r="O121" s="81" t="str">
        <f>VLOOKUP($M121,'Hulpblad MC-parser'!$A:$D,3,FALSE)</f>
        <v>PAC alarm</v>
      </c>
      <c r="P121" s="81" t="str">
        <f>VLOOKUP($M121,'Hulpblad MC-parser'!$A:$D,4,FALSE)</f>
        <v>Persoonsalarm</v>
      </c>
      <c r="Q121" s="136" t="str">
        <f>IF(CONCATENATE(B121,C121,D121)="","",VLOOKUP(CONCATENATE(B121,C121,D121),Meldingsclassificaties!AA:AA,1,FALSE))</f>
        <v>AlarmPAC alarmPersoonsalarm</v>
      </c>
      <c r="R121" s="136" t="str">
        <f>IF(F121="","",VLOOKUP(F121,Meldingsclassificaties!H:H,1,FALSE))</f>
        <v>Persoonsalarm PAC</v>
      </c>
    </row>
    <row r="122" spans="1:18" x14ac:dyDescent="0.25">
      <c r="A122" s="59"/>
      <c r="B122" s="59"/>
      <c r="C122" s="59"/>
      <c r="D122" s="59"/>
      <c r="E122" s="60" t="s">
        <v>6839</v>
      </c>
      <c r="F122" s="59"/>
      <c r="G122" s="59" t="s">
        <v>1136</v>
      </c>
      <c r="H122" s="59"/>
      <c r="I122" s="59">
        <f t="shared" si="1"/>
        <v>4</v>
      </c>
      <c r="J122" s="59" t="s">
        <v>1561</v>
      </c>
      <c r="K122" s="61"/>
      <c r="L122" s="62" t="s">
        <v>6737</v>
      </c>
      <c r="M122" s="62" t="s">
        <v>1136</v>
      </c>
      <c r="N122" s="81" t="str">
        <f>VLOOKUP($M122,'Hulpblad MC-parser'!$A:$D,2,FALSE)</f>
        <v>Alarm</v>
      </c>
      <c r="O122" s="81" t="str">
        <f>VLOOKUP($M122,'Hulpblad MC-parser'!$A:$D,3,FALSE)</f>
        <v>PAC alarm</v>
      </c>
      <c r="P122" s="81" t="str">
        <f>VLOOKUP($M122,'Hulpblad MC-parser'!$A:$D,4,FALSE)</f>
        <v>Persoonsalarm</v>
      </c>
      <c r="Q122" s="136" t="str">
        <f>IF(CONCATENATE(B122,C122,D122)="","",VLOOKUP(CONCATENATE(B122,C122,D122),Meldingsclassificaties!AA:AA,1,FALSE))</f>
        <v/>
      </c>
      <c r="R122" s="136" t="str">
        <f>IF(F122="","",VLOOKUP(F122,Meldingsclassificaties!H:H,1,FALSE))</f>
        <v/>
      </c>
    </row>
    <row r="123" spans="1:18" x14ac:dyDescent="0.25">
      <c r="A123" s="59"/>
      <c r="B123" s="59"/>
      <c r="C123" s="59"/>
      <c r="D123" s="59"/>
      <c r="E123" s="60" t="s">
        <v>6840</v>
      </c>
      <c r="F123" s="59"/>
      <c r="G123" s="59" t="s">
        <v>1136</v>
      </c>
      <c r="H123" s="59"/>
      <c r="I123" s="59">
        <f t="shared" si="1"/>
        <v>7</v>
      </c>
      <c r="J123" s="59" t="s">
        <v>1561</v>
      </c>
      <c r="K123" s="61"/>
      <c r="L123" s="62" t="s">
        <v>6737</v>
      </c>
      <c r="M123" s="62" t="s">
        <v>1136</v>
      </c>
      <c r="N123" s="81" t="str">
        <f>VLOOKUP($M123,'Hulpblad MC-parser'!$A:$D,2,FALSE)</f>
        <v>Alarm</v>
      </c>
      <c r="O123" s="81" t="str">
        <f>VLOOKUP($M123,'Hulpblad MC-parser'!$A:$D,3,FALSE)</f>
        <v>PAC alarm</v>
      </c>
      <c r="P123" s="81" t="str">
        <f>VLOOKUP($M123,'Hulpblad MC-parser'!$A:$D,4,FALSE)</f>
        <v>Persoonsalarm</v>
      </c>
      <c r="Q123" s="136" t="str">
        <f>IF(CONCATENATE(B123,C123,D123)="","",VLOOKUP(CONCATENATE(B123,C123,D123),Meldingsclassificaties!AA:AA,1,FALSE))</f>
        <v/>
      </c>
      <c r="R123" s="136" t="str">
        <f>IF(F123="","",VLOOKUP(F123,Meldingsclassificaties!H:H,1,FALSE))</f>
        <v/>
      </c>
    </row>
    <row r="124" spans="1:18" x14ac:dyDescent="0.25">
      <c r="A124" s="59"/>
      <c r="B124" s="59"/>
      <c r="C124" s="59"/>
      <c r="D124" s="59"/>
      <c r="E124" s="60" t="s">
        <v>6841</v>
      </c>
      <c r="F124" s="59"/>
      <c r="G124" s="59" t="s">
        <v>1136</v>
      </c>
      <c r="H124" s="59"/>
      <c r="I124" s="59">
        <f t="shared" si="1"/>
        <v>12</v>
      </c>
      <c r="J124" s="59" t="s">
        <v>1561</v>
      </c>
      <c r="K124" s="61"/>
      <c r="L124" s="62" t="s">
        <v>6737</v>
      </c>
      <c r="M124" s="62" t="s">
        <v>1136</v>
      </c>
      <c r="N124" s="81" t="str">
        <f>VLOOKUP($M124,'Hulpblad MC-parser'!$A:$D,2,FALSE)</f>
        <v>Alarm</v>
      </c>
      <c r="O124" s="81" t="str">
        <f>VLOOKUP($M124,'Hulpblad MC-parser'!$A:$D,3,FALSE)</f>
        <v>PAC alarm</v>
      </c>
      <c r="P124" s="81" t="str">
        <f>VLOOKUP($M124,'Hulpblad MC-parser'!$A:$D,4,FALSE)</f>
        <v>Persoonsalarm</v>
      </c>
      <c r="Q124" s="136" t="str">
        <f>IF(CONCATENATE(B124,C124,D124)="","",VLOOKUP(CONCATENATE(B124,C124,D124),Meldingsclassificaties!AA:AA,1,FALSE))</f>
        <v/>
      </c>
      <c r="R124" s="136" t="str">
        <f>IF(F124="","",VLOOKUP(F124,Meldingsclassificaties!H:H,1,FALSE))</f>
        <v/>
      </c>
    </row>
    <row r="125" spans="1:18" x14ac:dyDescent="0.25">
      <c r="A125" s="59"/>
      <c r="B125" s="59"/>
      <c r="C125" s="59"/>
      <c r="D125" s="59"/>
      <c r="E125" s="60" t="s">
        <v>6842</v>
      </c>
      <c r="F125" s="59"/>
      <c r="G125" s="59" t="s">
        <v>1136</v>
      </c>
      <c r="H125" s="59"/>
      <c r="I125" s="59">
        <f t="shared" si="1"/>
        <v>5</v>
      </c>
      <c r="J125" s="59" t="s">
        <v>1561</v>
      </c>
      <c r="K125" s="61"/>
      <c r="L125" s="62" t="s">
        <v>6737</v>
      </c>
      <c r="M125" s="62" t="s">
        <v>1136</v>
      </c>
      <c r="N125" s="81" t="str">
        <f>VLOOKUP($M125,'Hulpblad MC-parser'!$A:$D,2,FALSE)</f>
        <v>Alarm</v>
      </c>
      <c r="O125" s="81" t="str">
        <f>VLOOKUP($M125,'Hulpblad MC-parser'!$A:$D,3,FALSE)</f>
        <v>PAC alarm</v>
      </c>
      <c r="P125" s="81" t="str">
        <f>VLOOKUP($M125,'Hulpblad MC-parser'!$A:$D,4,FALSE)</f>
        <v>Persoonsalarm</v>
      </c>
      <c r="Q125" s="136" t="str">
        <f>IF(CONCATENATE(B125,C125,D125)="","",VLOOKUP(CONCATENATE(B125,C125,D125),Meldingsclassificaties!AA:AA,1,FALSE))</f>
        <v/>
      </c>
      <c r="R125" s="136" t="str">
        <f>IF(F125="","",VLOOKUP(F125,Meldingsclassificaties!H:H,1,FALSE))</f>
        <v/>
      </c>
    </row>
    <row r="126" spans="1:18" x14ac:dyDescent="0.25">
      <c r="A126" s="59"/>
      <c r="B126" s="59"/>
      <c r="C126" s="59"/>
      <c r="D126" s="59"/>
      <c r="E126" s="60" t="s">
        <v>6843</v>
      </c>
      <c r="F126" s="59"/>
      <c r="G126" s="59" t="s">
        <v>1136</v>
      </c>
      <c r="H126" s="59"/>
      <c r="I126" s="59">
        <f t="shared" si="1"/>
        <v>4</v>
      </c>
      <c r="J126" s="59" t="s">
        <v>1561</v>
      </c>
      <c r="K126" s="61"/>
      <c r="L126" s="62" t="s">
        <v>6737</v>
      </c>
      <c r="M126" s="62" t="s">
        <v>1136</v>
      </c>
      <c r="N126" s="81" t="str">
        <f>VLOOKUP($M126,'Hulpblad MC-parser'!$A:$D,2,FALSE)</f>
        <v>Alarm</v>
      </c>
      <c r="O126" s="81" t="str">
        <f>VLOOKUP($M126,'Hulpblad MC-parser'!$A:$D,3,FALSE)</f>
        <v>PAC alarm</v>
      </c>
      <c r="P126" s="81" t="str">
        <f>VLOOKUP($M126,'Hulpblad MC-parser'!$A:$D,4,FALSE)</f>
        <v>Persoonsalarm</v>
      </c>
      <c r="Q126" s="136" t="str">
        <f>IF(CONCATENATE(B126,C126,D126)="","",VLOOKUP(CONCATENATE(B126,C126,D126),Meldingsclassificaties!AA:AA,1,FALSE))</f>
        <v/>
      </c>
      <c r="R126" s="136" t="str">
        <f>IF(F126="","",VLOOKUP(F126,Meldingsclassificaties!H:H,1,FALSE))</f>
        <v/>
      </c>
    </row>
    <row r="127" spans="1:18" x14ac:dyDescent="0.25">
      <c r="A127" s="59">
        <v>200010449</v>
      </c>
      <c r="B127" s="59" t="s">
        <v>20</v>
      </c>
      <c r="C127" s="59" t="s">
        <v>356</v>
      </c>
      <c r="D127" s="59"/>
      <c r="E127" s="60" t="s">
        <v>1137</v>
      </c>
      <c r="F127" s="59" t="s">
        <v>356</v>
      </c>
      <c r="G127" s="59"/>
      <c r="H127" s="59"/>
      <c r="I127" s="59">
        <f t="shared" si="1"/>
        <v>10</v>
      </c>
      <c r="J127" s="59" t="s">
        <v>1613</v>
      </c>
      <c r="K127" s="61"/>
      <c r="L127" s="62" t="s">
        <v>6737</v>
      </c>
      <c r="M127" s="62" t="s">
        <v>1137</v>
      </c>
      <c r="N127" s="81" t="str">
        <f>VLOOKUP($M127,'Hulpblad MC-parser'!$A:$D,2,FALSE)</f>
        <v>Alarm</v>
      </c>
      <c r="O127" s="81" t="str">
        <f>VLOOKUP($M127,'Hulpblad MC-parser'!$A:$D,3,FALSE)</f>
        <v>RAC alarm</v>
      </c>
      <c r="P127" s="81">
        <f>VLOOKUP($M127,'Hulpblad MC-parser'!$A:$D,4,FALSE)</f>
        <v>0</v>
      </c>
      <c r="Q127" s="136" t="str">
        <f>IF(CONCATENATE(B127,C127,D127)="","",VLOOKUP(CONCATENATE(B127,C127,D127),Meldingsclassificaties!AA:AA,1,FALSE))</f>
        <v>AlarmRAC alarm</v>
      </c>
      <c r="R127" s="136" t="str">
        <f>IF(F127="","",VLOOKUP(F127,Meldingsclassificaties!H:H,1,FALSE))</f>
        <v>RAC alarm</v>
      </c>
    </row>
    <row r="128" spans="1:18" x14ac:dyDescent="0.25">
      <c r="A128" s="59"/>
      <c r="B128" s="59"/>
      <c r="C128" s="59"/>
      <c r="D128" s="59"/>
      <c r="E128" s="60" t="s">
        <v>6844</v>
      </c>
      <c r="F128" s="59"/>
      <c r="G128" s="59" t="s">
        <v>1137</v>
      </c>
      <c r="H128" s="59"/>
      <c r="I128" s="59">
        <f t="shared" si="1"/>
        <v>4</v>
      </c>
      <c r="J128" s="59" t="s">
        <v>1561</v>
      </c>
      <c r="K128" s="61"/>
      <c r="L128" s="62" t="s">
        <v>6737</v>
      </c>
      <c r="M128" s="62" t="s">
        <v>1137</v>
      </c>
      <c r="N128" s="81" t="str">
        <f>VLOOKUP($M128,'Hulpblad MC-parser'!$A:$D,2,FALSE)</f>
        <v>Alarm</v>
      </c>
      <c r="O128" s="81" t="str">
        <f>VLOOKUP($M128,'Hulpblad MC-parser'!$A:$D,3,FALSE)</f>
        <v>RAC alarm</v>
      </c>
      <c r="P128" s="81">
        <f>VLOOKUP($M128,'Hulpblad MC-parser'!$A:$D,4,FALSE)</f>
        <v>0</v>
      </c>
      <c r="Q128" s="136" t="str">
        <f>IF(CONCATENATE(B128,C128,D128)="","",VLOOKUP(CONCATENATE(B128,C128,D128),Meldingsclassificaties!AA:AA,1,FALSE))</f>
        <v/>
      </c>
      <c r="R128" s="136" t="str">
        <f>IF(F128="","",VLOOKUP(F128,Meldingsclassificaties!H:H,1,FALSE))</f>
        <v/>
      </c>
    </row>
    <row r="129" spans="1:18" x14ac:dyDescent="0.25">
      <c r="A129" s="59"/>
      <c r="B129" s="59"/>
      <c r="C129" s="59"/>
      <c r="D129" s="59"/>
      <c r="E129" s="60" t="s">
        <v>6845</v>
      </c>
      <c r="F129" s="59"/>
      <c r="G129" s="59" t="s">
        <v>1137</v>
      </c>
      <c r="H129" s="59"/>
      <c r="I129" s="59">
        <f t="shared" si="1"/>
        <v>5</v>
      </c>
      <c r="J129" s="59" t="s">
        <v>1561</v>
      </c>
      <c r="K129" s="61"/>
      <c r="L129" s="62" t="s">
        <v>6737</v>
      </c>
      <c r="M129" s="62" t="s">
        <v>1137</v>
      </c>
      <c r="N129" s="81" t="str">
        <f>VLOOKUP($M129,'Hulpblad MC-parser'!$A:$D,2,FALSE)</f>
        <v>Alarm</v>
      </c>
      <c r="O129" s="81" t="str">
        <f>VLOOKUP($M129,'Hulpblad MC-parser'!$A:$D,3,FALSE)</f>
        <v>RAC alarm</v>
      </c>
      <c r="P129" s="81">
        <f>VLOOKUP($M129,'Hulpblad MC-parser'!$A:$D,4,FALSE)</f>
        <v>0</v>
      </c>
      <c r="Q129" s="136" t="str">
        <f>IF(CONCATENATE(B129,C129,D129)="","",VLOOKUP(CONCATENATE(B129,C129,D129),Meldingsclassificaties!AA:AA,1,FALSE))</f>
        <v/>
      </c>
      <c r="R129" s="136" t="str">
        <f>IF(F129="","",VLOOKUP(F129,Meldingsclassificaties!H:H,1,FALSE))</f>
        <v/>
      </c>
    </row>
    <row r="130" spans="1:18" x14ac:dyDescent="0.25">
      <c r="A130" s="59"/>
      <c r="B130" s="59"/>
      <c r="C130" s="59"/>
      <c r="D130" s="59"/>
      <c r="E130" s="60" t="s">
        <v>6846</v>
      </c>
      <c r="F130" s="59"/>
      <c r="G130" s="59" t="s">
        <v>1137</v>
      </c>
      <c r="H130" s="59"/>
      <c r="I130" s="59">
        <f t="shared" ref="I130:I193" si="2">LEN(E130)</f>
        <v>4</v>
      </c>
      <c r="J130" s="59" t="s">
        <v>1561</v>
      </c>
      <c r="K130" s="61"/>
      <c r="L130" s="62" t="s">
        <v>6737</v>
      </c>
      <c r="M130" s="62" t="s">
        <v>1137</v>
      </c>
      <c r="N130" s="81" t="str">
        <f>VLOOKUP($M130,'Hulpblad MC-parser'!$A:$D,2,FALSE)</f>
        <v>Alarm</v>
      </c>
      <c r="O130" s="81" t="str">
        <f>VLOOKUP($M130,'Hulpblad MC-parser'!$A:$D,3,FALSE)</f>
        <v>RAC alarm</v>
      </c>
      <c r="P130" s="81">
        <f>VLOOKUP($M130,'Hulpblad MC-parser'!$A:$D,4,FALSE)</f>
        <v>0</v>
      </c>
      <c r="Q130" s="136" t="str">
        <f>IF(CONCATENATE(B130,C130,D130)="","",VLOOKUP(CONCATENATE(B130,C130,D130),Meldingsclassificaties!AA:AA,1,FALSE))</f>
        <v/>
      </c>
      <c r="R130" s="136" t="str">
        <f>IF(F130="","",VLOOKUP(F130,Meldingsclassificaties!H:H,1,FALSE))</f>
        <v/>
      </c>
    </row>
    <row r="131" spans="1:18" x14ac:dyDescent="0.25">
      <c r="A131" s="59">
        <v>200031323</v>
      </c>
      <c r="B131" s="59" t="s">
        <v>20</v>
      </c>
      <c r="C131" s="59" t="s">
        <v>356</v>
      </c>
      <c r="D131" s="59" t="s">
        <v>414</v>
      </c>
      <c r="E131" s="60" t="s">
        <v>1138</v>
      </c>
      <c r="F131" s="59" t="s">
        <v>416</v>
      </c>
      <c r="G131" s="59"/>
      <c r="H131" s="59"/>
      <c r="I131" s="59">
        <f t="shared" si="2"/>
        <v>17</v>
      </c>
      <c r="J131" s="59" t="s">
        <v>1613</v>
      </c>
      <c r="K131" s="61"/>
      <c r="L131" s="62" t="s">
        <v>6737</v>
      </c>
      <c r="M131" s="62" t="s">
        <v>1138</v>
      </c>
      <c r="N131" s="81" t="str">
        <f>VLOOKUP($M131,'Hulpblad MC-parser'!$A:$D,2,FALSE)</f>
        <v>Alarm</v>
      </c>
      <c r="O131" s="81" t="str">
        <f>VLOOKUP($M131,'Hulpblad MC-parser'!$A:$D,3,FALSE)</f>
        <v>RAC alarm</v>
      </c>
      <c r="P131" s="81" t="str">
        <f>VLOOKUP($M131,'Hulpblad MC-parser'!$A:$D,4,FALSE)</f>
        <v>Inbraakalarm</v>
      </c>
      <c r="Q131" s="136" t="str">
        <f>IF(CONCATENATE(B131,C131,D131)="","",VLOOKUP(CONCATENATE(B131,C131,D131),Meldingsclassificaties!AA:AA,1,FALSE))</f>
        <v>AlarmRAC alarmInbraakalarm</v>
      </c>
      <c r="R131" s="136" t="str">
        <f>IF(F131="","",VLOOKUP(F131,Meldingsclassificaties!H:H,1,FALSE))</f>
        <v>Inbraakalarm RAC</v>
      </c>
    </row>
    <row r="132" spans="1:18" x14ac:dyDescent="0.25">
      <c r="A132" s="59"/>
      <c r="B132" s="59"/>
      <c r="C132" s="59"/>
      <c r="D132" s="59"/>
      <c r="E132" s="60" t="s">
        <v>6847</v>
      </c>
      <c r="F132" s="59"/>
      <c r="G132" s="59" t="s">
        <v>1138</v>
      </c>
      <c r="H132" s="59"/>
      <c r="I132" s="59">
        <f t="shared" si="2"/>
        <v>4</v>
      </c>
      <c r="J132" s="59" t="s">
        <v>1561</v>
      </c>
      <c r="K132" s="61"/>
      <c r="L132" s="62" t="s">
        <v>6737</v>
      </c>
      <c r="M132" s="62" t="s">
        <v>1138</v>
      </c>
      <c r="N132" s="81" t="str">
        <f>VLOOKUP($M132,'Hulpblad MC-parser'!$A:$D,2,FALSE)</f>
        <v>Alarm</v>
      </c>
      <c r="O132" s="81" t="str">
        <f>VLOOKUP($M132,'Hulpblad MC-parser'!$A:$D,3,FALSE)</f>
        <v>RAC alarm</v>
      </c>
      <c r="P132" s="81" t="str">
        <f>VLOOKUP($M132,'Hulpblad MC-parser'!$A:$D,4,FALSE)</f>
        <v>Inbraakalarm</v>
      </c>
      <c r="Q132" s="136" t="str">
        <f>IF(CONCATENATE(B132,C132,D132)="","",VLOOKUP(CONCATENATE(B132,C132,D132),Meldingsclassificaties!AA:AA,1,FALSE))</f>
        <v/>
      </c>
      <c r="R132" s="136" t="str">
        <f>IF(F132="","",VLOOKUP(F132,Meldingsclassificaties!H:H,1,FALSE))</f>
        <v/>
      </c>
    </row>
    <row r="133" spans="1:18" x14ac:dyDescent="0.25">
      <c r="A133" s="59"/>
      <c r="B133" s="59"/>
      <c r="C133" s="59"/>
      <c r="D133" s="59"/>
      <c r="E133" s="60" t="s">
        <v>6848</v>
      </c>
      <c r="F133" s="59"/>
      <c r="G133" s="59" t="s">
        <v>1138</v>
      </c>
      <c r="H133" s="59"/>
      <c r="I133" s="59">
        <f t="shared" si="2"/>
        <v>7</v>
      </c>
      <c r="J133" s="59" t="s">
        <v>1561</v>
      </c>
      <c r="K133" s="61"/>
      <c r="L133" s="62" t="s">
        <v>6737</v>
      </c>
      <c r="M133" s="62" t="s">
        <v>1138</v>
      </c>
      <c r="N133" s="81" t="str">
        <f>VLOOKUP($M133,'Hulpblad MC-parser'!$A:$D,2,FALSE)</f>
        <v>Alarm</v>
      </c>
      <c r="O133" s="81" t="str">
        <f>VLOOKUP($M133,'Hulpblad MC-parser'!$A:$D,3,FALSE)</f>
        <v>RAC alarm</v>
      </c>
      <c r="P133" s="81" t="str">
        <f>VLOOKUP($M133,'Hulpblad MC-parser'!$A:$D,4,FALSE)</f>
        <v>Inbraakalarm</v>
      </c>
      <c r="Q133" s="136" t="str">
        <f>IF(CONCATENATE(B133,C133,D133)="","",VLOOKUP(CONCATENATE(B133,C133,D133),Meldingsclassificaties!AA:AA,1,FALSE))</f>
        <v/>
      </c>
      <c r="R133" s="136" t="str">
        <f>IF(F133="","",VLOOKUP(F133,Meldingsclassificaties!H:H,1,FALSE))</f>
        <v/>
      </c>
    </row>
    <row r="134" spans="1:18" x14ac:dyDescent="0.25">
      <c r="A134" s="59"/>
      <c r="B134" s="59"/>
      <c r="C134" s="59"/>
      <c r="D134" s="59"/>
      <c r="E134" s="60" t="s">
        <v>6849</v>
      </c>
      <c r="F134" s="59"/>
      <c r="G134" s="59" t="s">
        <v>1138</v>
      </c>
      <c r="H134" s="59"/>
      <c r="I134" s="59">
        <f t="shared" si="2"/>
        <v>4</v>
      </c>
      <c r="J134" s="59" t="s">
        <v>1561</v>
      </c>
      <c r="K134" s="61"/>
      <c r="L134" s="62" t="s">
        <v>6737</v>
      </c>
      <c r="M134" s="62" t="s">
        <v>1138</v>
      </c>
      <c r="N134" s="81" t="str">
        <f>VLOOKUP($M134,'Hulpblad MC-parser'!$A:$D,2,FALSE)</f>
        <v>Alarm</v>
      </c>
      <c r="O134" s="81" t="str">
        <f>VLOOKUP($M134,'Hulpblad MC-parser'!$A:$D,3,FALSE)</f>
        <v>RAC alarm</v>
      </c>
      <c r="P134" s="81" t="str">
        <f>VLOOKUP($M134,'Hulpblad MC-parser'!$A:$D,4,FALSE)</f>
        <v>Inbraakalarm</v>
      </c>
      <c r="Q134" s="136" t="str">
        <f>IF(CONCATENATE(B134,C134,D134)="","",VLOOKUP(CONCATENATE(B134,C134,D134),Meldingsclassificaties!AA:AA,1,FALSE))</f>
        <v/>
      </c>
      <c r="R134" s="136" t="str">
        <f>IF(F134="","",VLOOKUP(F134,Meldingsclassificaties!H:H,1,FALSE))</f>
        <v/>
      </c>
    </row>
    <row r="135" spans="1:18" x14ac:dyDescent="0.25">
      <c r="A135" s="59"/>
      <c r="B135" s="59"/>
      <c r="C135" s="59"/>
      <c r="D135" s="59"/>
      <c r="E135" s="60" t="s">
        <v>6850</v>
      </c>
      <c r="F135" s="59"/>
      <c r="G135" s="59" t="s">
        <v>1138</v>
      </c>
      <c r="H135" s="59"/>
      <c r="I135" s="59">
        <f t="shared" si="2"/>
        <v>12</v>
      </c>
      <c r="J135" s="59" t="s">
        <v>1561</v>
      </c>
      <c r="K135" s="61"/>
      <c r="L135" s="62" t="s">
        <v>6737</v>
      </c>
      <c r="M135" s="62" t="s">
        <v>1138</v>
      </c>
      <c r="N135" s="81" t="str">
        <f>VLOOKUP($M135,'Hulpblad MC-parser'!$A:$D,2,FALSE)</f>
        <v>Alarm</v>
      </c>
      <c r="O135" s="81" t="str">
        <f>VLOOKUP($M135,'Hulpblad MC-parser'!$A:$D,3,FALSE)</f>
        <v>RAC alarm</v>
      </c>
      <c r="P135" s="81" t="str">
        <f>VLOOKUP($M135,'Hulpblad MC-parser'!$A:$D,4,FALSE)</f>
        <v>Inbraakalarm</v>
      </c>
      <c r="Q135" s="136" t="str">
        <f>IF(CONCATENATE(B135,C135,D135)="","",VLOOKUP(CONCATENATE(B135,C135,D135),Meldingsclassificaties!AA:AA,1,FALSE))</f>
        <v/>
      </c>
      <c r="R135" s="136" t="str">
        <f>IF(F135="","",VLOOKUP(F135,Meldingsclassificaties!H:H,1,FALSE))</f>
        <v/>
      </c>
    </row>
    <row r="136" spans="1:18" x14ac:dyDescent="0.25">
      <c r="A136" s="59"/>
      <c r="B136" s="59"/>
      <c r="C136" s="59"/>
      <c r="D136" s="59"/>
      <c r="E136" s="60" t="s">
        <v>6851</v>
      </c>
      <c r="F136" s="59"/>
      <c r="G136" s="59" t="s">
        <v>1138</v>
      </c>
      <c r="H136" s="59"/>
      <c r="I136" s="59">
        <f t="shared" si="2"/>
        <v>5</v>
      </c>
      <c r="J136" s="59" t="s">
        <v>1561</v>
      </c>
      <c r="K136" s="61"/>
      <c r="L136" s="62" t="s">
        <v>6737</v>
      </c>
      <c r="M136" s="62" t="s">
        <v>1138</v>
      </c>
      <c r="N136" s="81" t="str">
        <f>VLOOKUP($M136,'Hulpblad MC-parser'!$A:$D,2,FALSE)</f>
        <v>Alarm</v>
      </c>
      <c r="O136" s="81" t="str">
        <f>VLOOKUP($M136,'Hulpblad MC-parser'!$A:$D,3,FALSE)</f>
        <v>RAC alarm</v>
      </c>
      <c r="P136" s="81" t="str">
        <f>VLOOKUP($M136,'Hulpblad MC-parser'!$A:$D,4,FALSE)</f>
        <v>Inbraakalarm</v>
      </c>
      <c r="Q136" s="136" t="str">
        <f>IF(CONCATENATE(B136,C136,D136)="","",VLOOKUP(CONCATENATE(B136,C136,D136),Meldingsclassificaties!AA:AA,1,FALSE))</f>
        <v/>
      </c>
      <c r="R136" s="136" t="str">
        <f>IF(F136="","",VLOOKUP(F136,Meldingsclassificaties!H:H,1,FALSE))</f>
        <v/>
      </c>
    </row>
    <row r="137" spans="1:18" x14ac:dyDescent="0.25">
      <c r="A137" s="59">
        <v>200031324</v>
      </c>
      <c r="B137" s="59" t="s">
        <v>20</v>
      </c>
      <c r="C137" s="59" t="s">
        <v>356</v>
      </c>
      <c r="D137" s="59" t="s">
        <v>252</v>
      </c>
      <c r="E137" s="60" t="s">
        <v>1139</v>
      </c>
      <c r="F137" s="59" t="s">
        <v>358</v>
      </c>
      <c r="G137" s="59"/>
      <c r="H137" s="59"/>
      <c r="I137" s="59">
        <f t="shared" si="2"/>
        <v>17</v>
      </c>
      <c r="J137" s="59" t="s">
        <v>1613</v>
      </c>
      <c r="K137" s="61"/>
      <c r="L137" s="62" t="s">
        <v>6737</v>
      </c>
      <c r="M137" s="62" t="s">
        <v>1139</v>
      </c>
      <c r="N137" s="81" t="str">
        <f>VLOOKUP($M137,'Hulpblad MC-parser'!$A:$D,2,FALSE)</f>
        <v>Alarm</v>
      </c>
      <c r="O137" s="81" t="str">
        <f>VLOOKUP($M137,'Hulpblad MC-parser'!$A:$D,3,FALSE)</f>
        <v>RAC alarm</v>
      </c>
      <c r="P137" s="81" t="str">
        <f>VLOOKUP($M137,'Hulpblad MC-parser'!$A:$D,4,FALSE)</f>
        <v>Overvalalarm</v>
      </c>
      <c r="Q137" s="136" t="str">
        <f>IF(CONCATENATE(B137,C137,D137)="","",VLOOKUP(CONCATENATE(B137,C137,D137),Meldingsclassificaties!AA:AA,1,FALSE))</f>
        <v>AlarmRAC alarmOvervalalarm</v>
      </c>
      <c r="R137" s="136" t="str">
        <f>IF(F137="","",VLOOKUP(F137,Meldingsclassificaties!H:H,1,FALSE))</f>
        <v>Overvalalarm RAC</v>
      </c>
    </row>
    <row r="138" spans="1:18" x14ac:dyDescent="0.25">
      <c r="A138" s="59"/>
      <c r="B138" s="59"/>
      <c r="C138" s="59"/>
      <c r="D138" s="59"/>
      <c r="E138" s="60" t="s">
        <v>6852</v>
      </c>
      <c r="F138" s="59"/>
      <c r="G138" s="59" t="s">
        <v>1139</v>
      </c>
      <c r="H138" s="59"/>
      <c r="I138" s="59">
        <f t="shared" si="2"/>
        <v>4</v>
      </c>
      <c r="J138" s="59" t="s">
        <v>1561</v>
      </c>
      <c r="K138" s="61"/>
      <c r="L138" s="62" t="s">
        <v>6737</v>
      </c>
      <c r="M138" s="62" t="s">
        <v>1139</v>
      </c>
      <c r="N138" s="81" t="str">
        <f>VLOOKUP($M138,'Hulpblad MC-parser'!$A:$D,2,FALSE)</f>
        <v>Alarm</v>
      </c>
      <c r="O138" s="81" t="str">
        <f>VLOOKUP($M138,'Hulpblad MC-parser'!$A:$D,3,FALSE)</f>
        <v>RAC alarm</v>
      </c>
      <c r="P138" s="81" t="str">
        <f>VLOOKUP($M138,'Hulpblad MC-parser'!$A:$D,4,FALSE)</f>
        <v>Overvalalarm</v>
      </c>
      <c r="Q138" s="136" t="str">
        <f>IF(CONCATENATE(B138,C138,D138)="","",VLOOKUP(CONCATENATE(B138,C138,D138),Meldingsclassificaties!AA:AA,1,FALSE))</f>
        <v/>
      </c>
      <c r="R138" s="136" t="str">
        <f>IF(F138="","",VLOOKUP(F138,Meldingsclassificaties!H:H,1,FALSE))</f>
        <v/>
      </c>
    </row>
    <row r="139" spans="1:18" x14ac:dyDescent="0.25">
      <c r="A139" s="59"/>
      <c r="B139" s="59"/>
      <c r="C139" s="59"/>
      <c r="D139" s="59"/>
      <c r="E139" s="60" t="s">
        <v>6853</v>
      </c>
      <c r="F139" s="59"/>
      <c r="G139" s="59" t="s">
        <v>1139</v>
      </c>
      <c r="H139" s="59"/>
      <c r="I139" s="59">
        <f t="shared" si="2"/>
        <v>7</v>
      </c>
      <c r="J139" s="59" t="s">
        <v>1561</v>
      </c>
      <c r="K139" s="61"/>
      <c r="L139" s="62" t="s">
        <v>6737</v>
      </c>
      <c r="M139" s="62" t="s">
        <v>1139</v>
      </c>
      <c r="N139" s="81" t="str">
        <f>VLOOKUP($M139,'Hulpblad MC-parser'!$A:$D,2,FALSE)</f>
        <v>Alarm</v>
      </c>
      <c r="O139" s="81" t="str">
        <f>VLOOKUP($M139,'Hulpblad MC-parser'!$A:$D,3,FALSE)</f>
        <v>RAC alarm</v>
      </c>
      <c r="P139" s="81" t="str">
        <f>VLOOKUP($M139,'Hulpblad MC-parser'!$A:$D,4,FALSE)</f>
        <v>Overvalalarm</v>
      </c>
      <c r="Q139" s="136" t="str">
        <f>IF(CONCATENATE(B139,C139,D139)="","",VLOOKUP(CONCATENATE(B139,C139,D139),Meldingsclassificaties!AA:AA,1,FALSE))</f>
        <v/>
      </c>
      <c r="R139" s="136" t="str">
        <f>IF(F139="","",VLOOKUP(F139,Meldingsclassificaties!H:H,1,FALSE))</f>
        <v/>
      </c>
    </row>
    <row r="140" spans="1:18" x14ac:dyDescent="0.25">
      <c r="A140" s="59"/>
      <c r="B140" s="59"/>
      <c r="C140" s="59"/>
      <c r="D140" s="59"/>
      <c r="E140" s="60" t="s">
        <v>6854</v>
      </c>
      <c r="F140" s="59"/>
      <c r="G140" s="59" t="s">
        <v>1139</v>
      </c>
      <c r="H140" s="59"/>
      <c r="I140" s="59">
        <f t="shared" si="2"/>
        <v>6</v>
      </c>
      <c r="J140" s="59" t="s">
        <v>1561</v>
      </c>
      <c r="K140" s="61"/>
      <c r="L140" s="62" t="s">
        <v>6737</v>
      </c>
      <c r="M140" s="62" t="s">
        <v>1139</v>
      </c>
      <c r="N140" s="81" t="str">
        <f>VLOOKUP($M140,'Hulpblad MC-parser'!$A:$D,2,FALSE)</f>
        <v>Alarm</v>
      </c>
      <c r="O140" s="81" t="str">
        <f>VLOOKUP($M140,'Hulpblad MC-parser'!$A:$D,3,FALSE)</f>
        <v>RAC alarm</v>
      </c>
      <c r="P140" s="81" t="str">
        <f>VLOOKUP($M140,'Hulpblad MC-parser'!$A:$D,4,FALSE)</f>
        <v>Overvalalarm</v>
      </c>
      <c r="Q140" s="136" t="str">
        <f>IF(CONCATENATE(B140,C140,D140)="","",VLOOKUP(CONCATENATE(B140,C140,D140),Meldingsclassificaties!AA:AA,1,FALSE))</f>
        <v/>
      </c>
      <c r="R140" s="136" t="str">
        <f>IF(F140="","",VLOOKUP(F140,Meldingsclassificaties!H:H,1,FALSE))</f>
        <v/>
      </c>
    </row>
    <row r="141" spans="1:18" x14ac:dyDescent="0.25">
      <c r="A141" s="59"/>
      <c r="B141" s="59"/>
      <c r="C141" s="59"/>
      <c r="D141" s="59"/>
      <c r="E141" s="60" t="s">
        <v>6855</v>
      </c>
      <c r="F141" s="59"/>
      <c r="G141" s="59" t="s">
        <v>1139</v>
      </c>
      <c r="H141" s="59"/>
      <c r="I141" s="59">
        <f t="shared" si="2"/>
        <v>12</v>
      </c>
      <c r="J141" s="59" t="s">
        <v>1561</v>
      </c>
      <c r="K141" s="61"/>
      <c r="L141" s="62" t="s">
        <v>6737</v>
      </c>
      <c r="M141" s="62" t="s">
        <v>1139</v>
      </c>
      <c r="N141" s="81" t="str">
        <f>VLOOKUP($M141,'Hulpblad MC-parser'!$A:$D,2,FALSE)</f>
        <v>Alarm</v>
      </c>
      <c r="O141" s="81" t="str">
        <f>VLOOKUP($M141,'Hulpblad MC-parser'!$A:$D,3,FALSE)</f>
        <v>RAC alarm</v>
      </c>
      <c r="P141" s="81" t="str">
        <f>VLOOKUP($M141,'Hulpblad MC-parser'!$A:$D,4,FALSE)</f>
        <v>Overvalalarm</v>
      </c>
      <c r="Q141" s="136" t="str">
        <f>IF(CONCATENATE(B141,C141,D141)="","",VLOOKUP(CONCATENATE(B141,C141,D141),Meldingsclassificaties!AA:AA,1,FALSE))</f>
        <v/>
      </c>
      <c r="R141" s="136" t="str">
        <f>IF(F141="","",VLOOKUP(F141,Meldingsclassificaties!H:H,1,FALSE))</f>
        <v/>
      </c>
    </row>
    <row r="142" spans="1:18" x14ac:dyDescent="0.25">
      <c r="A142" s="59"/>
      <c r="B142" s="59"/>
      <c r="C142" s="59"/>
      <c r="D142" s="59"/>
      <c r="E142" s="60" t="s">
        <v>6856</v>
      </c>
      <c r="F142" s="59"/>
      <c r="G142" s="59" t="s">
        <v>1139</v>
      </c>
      <c r="H142" s="59"/>
      <c r="I142" s="59">
        <f t="shared" si="2"/>
        <v>5</v>
      </c>
      <c r="J142" s="59" t="s">
        <v>1561</v>
      </c>
      <c r="K142" s="61"/>
      <c r="L142" s="62" t="s">
        <v>6737</v>
      </c>
      <c r="M142" s="62" t="s">
        <v>1139</v>
      </c>
      <c r="N142" s="81" t="str">
        <f>VLOOKUP($M142,'Hulpblad MC-parser'!$A:$D,2,FALSE)</f>
        <v>Alarm</v>
      </c>
      <c r="O142" s="81" t="str">
        <f>VLOOKUP($M142,'Hulpblad MC-parser'!$A:$D,3,FALSE)</f>
        <v>RAC alarm</v>
      </c>
      <c r="P142" s="81" t="str">
        <f>VLOOKUP($M142,'Hulpblad MC-parser'!$A:$D,4,FALSE)</f>
        <v>Overvalalarm</v>
      </c>
      <c r="Q142" s="136" t="str">
        <f>IF(CONCATENATE(B142,C142,D142)="","",VLOOKUP(CONCATENATE(B142,C142,D142),Meldingsclassificaties!AA:AA,1,FALSE))</f>
        <v/>
      </c>
      <c r="R142" s="136" t="str">
        <f>IF(F142="","",VLOOKUP(F142,Meldingsclassificaties!H:H,1,FALSE))</f>
        <v/>
      </c>
    </row>
    <row r="143" spans="1:18" x14ac:dyDescent="0.25">
      <c r="A143" s="59">
        <v>200031326</v>
      </c>
      <c r="B143" s="59" t="s">
        <v>20</v>
      </c>
      <c r="C143" s="59" t="s">
        <v>356</v>
      </c>
      <c r="D143" s="59" t="s">
        <v>335</v>
      </c>
      <c r="E143" s="60" t="s">
        <v>1140</v>
      </c>
      <c r="F143" s="59" t="s">
        <v>580</v>
      </c>
      <c r="G143" s="59"/>
      <c r="H143" s="59"/>
      <c r="I143" s="59">
        <f t="shared" si="2"/>
        <v>18</v>
      </c>
      <c r="J143" s="59" t="s">
        <v>1613</v>
      </c>
      <c r="K143" s="61"/>
      <c r="L143" s="62" t="s">
        <v>6737</v>
      </c>
      <c r="M143" s="62" t="s">
        <v>1140</v>
      </c>
      <c r="N143" s="81" t="str">
        <f>VLOOKUP($M143,'Hulpblad MC-parser'!$A:$D,2,FALSE)</f>
        <v>Alarm</v>
      </c>
      <c r="O143" s="81" t="str">
        <f>VLOOKUP($M143,'Hulpblad MC-parser'!$A:$D,3,FALSE)</f>
        <v>RAC alarm</v>
      </c>
      <c r="P143" s="81" t="str">
        <f>VLOOKUP($M143,'Hulpblad MC-parser'!$A:$D,4,FALSE)</f>
        <v>Persoonsalarm</v>
      </c>
      <c r="Q143" s="136" t="str">
        <f>IF(CONCATENATE(B143,C143,D143)="","",VLOOKUP(CONCATENATE(B143,C143,D143),Meldingsclassificaties!AA:AA,1,FALSE))</f>
        <v>AlarmRAC alarmPersoonsalarm</v>
      </c>
      <c r="R143" s="136" t="str">
        <f>IF(F143="","",VLOOKUP(F143,Meldingsclassificaties!H:H,1,FALSE))</f>
        <v>Persoonsalarm RAC</v>
      </c>
    </row>
    <row r="144" spans="1:18" x14ac:dyDescent="0.25">
      <c r="A144" s="59"/>
      <c r="B144" s="59"/>
      <c r="C144" s="59"/>
      <c r="D144" s="59"/>
      <c r="E144" s="60" t="s">
        <v>6857</v>
      </c>
      <c r="F144" s="59"/>
      <c r="G144" s="59" t="s">
        <v>1140</v>
      </c>
      <c r="H144" s="59"/>
      <c r="I144" s="59">
        <f t="shared" si="2"/>
        <v>4</v>
      </c>
      <c r="J144" s="59" t="s">
        <v>1561</v>
      </c>
      <c r="K144" s="61"/>
      <c r="L144" s="62" t="s">
        <v>6737</v>
      </c>
      <c r="M144" s="62" t="s">
        <v>1140</v>
      </c>
      <c r="N144" s="81" t="str">
        <f>VLOOKUP($M144,'Hulpblad MC-parser'!$A:$D,2,FALSE)</f>
        <v>Alarm</v>
      </c>
      <c r="O144" s="81" t="str">
        <f>VLOOKUP($M144,'Hulpblad MC-parser'!$A:$D,3,FALSE)</f>
        <v>RAC alarm</v>
      </c>
      <c r="P144" s="81" t="str">
        <f>VLOOKUP($M144,'Hulpblad MC-parser'!$A:$D,4,FALSE)</f>
        <v>Persoonsalarm</v>
      </c>
      <c r="Q144" s="136" t="str">
        <f>IF(CONCATENATE(B144,C144,D144)="","",VLOOKUP(CONCATENATE(B144,C144,D144),Meldingsclassificaties!AA:AA,1,FALSE))</f>
        <v/>
      </c>
      <c r="R144" s="136" t="str">
        <f>IF(F144="","",VLOOKUP(F144,Meldingsclassificaties!H:H,1,FALSE))</f>
        <v/>
      </c>
    </row>
    <row r="145" spans="1:18" x14ac:dyDescent="0.25">
      <c r="A145" s="59"/>
      <c r="B145" s="59"/>
      <c r="C145" s="59"/>
      <c r="D145" s="59"/>
      <c r="E145" s="60" t="s">
        <v>6858</v>
      </c>
      <c r="F145" s="59"/>
      <c r="G145" s="59" t="s">
        <v>1140</v>
      </c>
      <c r="H145" s="59"/>
      <c r="I145" s="59">
        <f t="shared" si="2"/>
        <v>7</v>
      </c>
      <c r="J145" s="59" t="s">
        <v>1561</v>
      </c>
      <c r="K145" s="61"/>
      <c r="L145" s="62" t="s">
        <v>6737</v>
      </c>
      <c r="M145" s="62" t="s">
        <v>1140</v>
      </c>
      <c r="N145" s="81" t="str">
        <f>VLOOKUP($M145,'Hulpblad MC-parser'!$A:$D,2,FALSE)</f>
        <v>Alarm</v>
      </c>
      <c r="O145" s="81" t="str">
        <f>VLOOKUP($M145,'Hulpblad MC-parser'!$A:$D,3,FALSE)</f>
        <v>RAC alarm</v>
      </c>
      <c r="P145" s="81" t="str">
        <f>VLOOKUP($M145,'Hulpblad MC-parser'!$A:$D,4,FALSE)</f>
        <v>Persoonsalarm</v>
      </c>
      <c r="Q145" s="136" t="str">
        <f>IF(CONCATENATE(B145,C145,D145)="","",VLOOKUP(CONCATENATE(B145,C145,D145),Meldingsclassificaties!AA:AA,1,FALSE))</f>
        <v/>
      </c>
      <c r="R145" s="136" t="str">
        <f>IF(F145="","",VLOOKUP(F145,Meldingsclassificaties!H:H,1,FALSE))</f>
        <v/>
      </c>
    </row>
    <row r="146" spans="1:18" x14ac:dyDescent="0.25">
      <c r="A146" s="59"/>
      <c r="B146" s="59"/>
      <c r="C146" s="59"/>
      <c r="D146" s="59"/>
      <c r="E146" s="60" t="s">
        <v>6859</v>
      </c>
      <c r="F146" s="59"/>
      <c r="G146" s="59" t="s">
        <v>1140</v>
      </c>
      <c r="H146" s="59"/>
      <c r="I146" s="59">
        <f t="shared" si="2"/>
        <v>4</v>
      </c>
      <c r="J146" s="59" t="s">
        <v>1561</v>
      </c>
      <c r="K146" s="61"/>
      <c r="L146" s="62" t="s">
        <v>6737</v>
      </c>
      <c r="M146" s="62" t="s">
        <v>1140</v>
      </c>
      <c r="N146" s="81" t="str">
        <f>VLOOKUP($M146,'Hulpblad MC-parser'!$A:$D,2,FALSE)</f>
        <v>Alarm</v>
      </c>
      <c r="O146" s="81" t="str">
        <f>VLOOKUP($M146,'Hulpblad MC-parser'!$A:$D,3,FALSE)</f>
        <v>RAC alarm</v>
      </c>
      <c r="P146" s="81" t="str">
        <f>VLOOKUP($M146,'Hulpblad MC-parser'!$A:$D,4,FALSE)</f>
        <v>Persoonsalarm</v>
      </c>
      <c r="Q146" s="136" t="str">
        <f>IF(CONCATENATE(B146,C146,D146)="","",VLOOKUP(CONCATENATE(B146,C146,D146),Meldingsclassificaties!AA:AA,1,FALSE))</f>
        <v/>
      </c>
      <c r="R146" s="136" t="str">
        <f>IF(F146="","",VLOOKUP(F146,Meldingsclassificaties!H:H,1,FALSE))</f>
        <v/>
      </c>
    </row>
    <row r="147" spans="1:18" x14ac:dyDescent="0.25">
      <c r="A147" s="59"/>
      <c r="B147" s="59"/>
      <c r="C147" s="59"/>
      <c r="D147" s="59"/>
      <c r="E147" s="60" t="s">
        <v>6860</v>
      </c>
      <c r="F147" s="59"/>
      <c r="G147" s="59" t="s">
        <v>1140</v>
      </c>
      <c r="H147" s="59"/>
      <c r="I147" s="59">
        <f t="shared" si="2"/>
        <v>12</v>
      </c>
      <c r="J147" s="59" t="s">
        <v>1561</v>
      </c>
      <c r="K147" s="61"/>
      <c r="L147" s="62" t="s">
        <v>6737</v>
      </c>
      <c r="M147" s="62" t="s">
        <v>1140</v>
      </c>
      <c r="N147" s="81" t="str">
        <f>VLOOKUP($M147,'Hulpblad MC-parser'!$A:$D,2,FALSE)</f>
        <v>Alarm</v>
      </c>
      <c r="O147" s="81" t="str">
        <f>VLOOKUP($M147,'Hulpblad MC-parser'!$A:$D,3,FALSE)</f>
        <v>RAC alarm</v>
      </c>
      <c r="P147" s="81" t="str">
        <f>VLOOKUP($M147,'Hulpblad MC-parser'!$A:$D,4,FALSE)</f>
        <v>Persoonsalarm</v>
      </c>
      <c r="Q147" s="136" t="str">
        <f>IF(CONCATENATE(B147,C147,D147)="","",VLOOKUP(CONCATENATE(B147,C147,D147),Meldingsclassificaties!AA:AA,1,FALSE))</f>
        <v/>
      </c>
      <c r="R147" s="136" t="str">
        <f>IF(F147="","",VLOOKUP(F147,Meldingsclassificaties!H:H,1,FALSE))</f>
        <v/>
      </c>
    </row>
    <row r="148" spans="1:18" x14ac:dyDescent="0.25">
      <c r="A148" s="59"/>
      <c r="B148" s="59"/>
      <c r="C148" s="59"/>
      <c r="D148" s="59"/>
      <c r="E148" s="60" t="s">
        <v>6861</v>
      </c>
      <c r="F148" s="59"/>
      <c r="G148" s="59" t="s">
        <v>1140</v>
      </c>
      <c r="H148" s="59"/>
      <c r="I148" s="59">
        <f t="shared" si="2"/>
        <v>5</v>
      </c>
      <c r="J148" s="59" t="s">
        <v>1561</v>
      </c>
      <c r="K148" s="61"/>
      <c r="L148" s="62" t="s">
        <v>6737</v>
      </c>
      <c r="M148" s="62" t="s">
        <v>1140</v>
      </c>
      <c r="N148" s="81" t="str">
        <f>VLOOKUP($M148,'Hulpblad MC-parser'!$A:$D,2,FALSE)</f>
        <v>Alarm</v>
      </c>
      <c r="O148" s="81" t="str">
        <f>VLOOKUP($M148,'Hulpblad MC-parser'!$A:$D,3,FALSE)</f>
        <v>RAC alarm</v>
      </c>
      <c r="P148" s="81" t="str">
        <f>VLOOKUP($M148,'Hulpblad MC-parser'!$A:$D,4,FALSE)</f>
        <v>Persoonsalarm</v>
      </c>
      <c r="Q148" s="136" t="str">
        <f>IF(CONCATENATE(B148,C148,D148)="","",VLOOKUP(CONCATENATE(B148,C148,D148),Meldingsclassificaties!AA:AA,1,FALSE))</f>
        <v/>
      </c>
      <c r="R148" s="136" t="str">
        <f>IF(F148="","",VLOOKUP(F148,Meldingsclassificaties!H:H,1,FALSE))</f>
        <v/>
      </c>
    </row>
    <row r="149" spans="1:18" x14ac:dyDescent="0.25">
      <c r="A149" s="59">
        <v>200105605</v>
      </c>
      <c r="B149" s="59" t="s">
        <v>20</v>
      </c>
      <c r="C149" s="59" t="s">
        <v>629</v>
      </c>
      <c r="D149" s="59"/>
      <c r="E149" s="60" t="s">
        <v>1141</v>
      </c>
      <c r="F149" s="59" t="s">
        <v>629</v>
      </c>
      <c r="G149" s="59"/>
      <c r="H149" s="59"/>
      <c r="I149" s="59">
        <f t="shared" si="2"/>
        <v>8</v>
      </c>
      <c r="J149" s="59" t="s">
        <v>1613</v>
      </c>
      <c r="K149" s="61"/>
      <c r="L149" s="62" t="s">
        <v>6737</v>
      </c>
      <c r="M149" s="62" t="s">
        <v>1141</v>
      </c>
      <c r="N149" s="81" t="str">
        <f>VLOOKUP($M149,'Hulpblad MC-parser'!$A:$D,2,FALSE)</f>
        <v>Alarm</v>
      </c>
      <c r="O149" s="81" t="str">
        <f>VLOOKUP($M149,'Hulpblad MC-parser'!$A:$D,3,FALSE)</f>
        <v>Sensing</v>
      </c>
      <c r="P149" s="81">
        <f>VLOOKUP($M149,'Hulpblad MC-parser'!$A:$D,4,FALSE)</f>
        <v>0</v>
      </c>
      <c r="Q149" s="136" t="str">
        <f>IF(CONCATENATE(B149,C149,D149)="","",VLOOKUP(CONCATENATE(B149,C149,D149),Meldingsclassificaties!AA:AA,1,FALSE))</f>
        <v>AlarmSensing</v>
      </c>
      <c r="R149" s="136" t="str">
        <f>IF(F149="","",VLOOKUP(F149,Meldingsclassificaties!H:H,1,FALSE))</f>
        <v>Sensing</v>
      </c>
    </row>
    <row r="150" spans="1:18" x14ac:dyDescent="0.25">
      <c r="A150" s="59"/>
      <c r="B150" s="59"/>
      <c r="C150" s="59"/>
      <c r="D150" s="59"/>
      <c r="E150" s="60" t="s">
        <v>12059</v>
      </c>
      <c r="F150" s="59"/>
      <c r="G150" s="59" t="s">
        <v>1141</v>
      </c>
      <c r="H150" s="59"/>
      <c r="I150" s="59">
        <f t="shared" si="2"/>
        <v>5</v>
      </c>
      <c r="J150" s="59" t="s">
        <v>1561</v>
      </c>
      <c r="K150" s="61"/>
      <c r="L150" s="62" t="s">
        <v>6737</v>
      </c>
      <c r="M150" s="62" t="s">
        <v>1141</v>
      </c>
      <c r="N150" s="81" t="str">
        <f>VLOOKUP($M150,'Hulpblad MC-parser'!$A:$D,2,FALSE)</f>
        <v>Alarm</v>
      </c>
      <c r="O150" s="81" t="str">
        <f>VLOOKUP($M150,'Hulpblad MC-parser'!$A:$D,3,FALSE)</f>
        <v>Sensing</v>
      </c>
      <c r="P150" s="81">
        <f>VLOOKUP($M150,'Hulpblad MC-parser'!$A:$D,4,FALSE)</f>
        <v>0</v>
      </c>
      <c r="Q150" s="136" t="str">
        <f>IF(CONCATENATE(B150,C150,D150)="","",VLOOKUP(CONCATENATE(B150,C150,D150),Meldingsclassificaties!AA:AA,1,FALSE))</f>
        <v/>
      </c>
      <c r="R150" s="136" t="str">
        <f>IF(F150="","",VLOOKUP(F150,Meldingsclassificaties!H:H,1,FALSE))</f>
        <v/>
      </c>
    </row>
    <row r="151" spans="1:18" x14ac:dyDescent="0.25">
      <c r="A151" s="59"/>
      <c r="B151" s="59"/>
      <c r="C151" s="59"/>
      <c r="D151" s="59"/>
      <c r="E151" s="60" t="s">
        <v>6862</v>
      </c>
      <c r="F151" s="59"/>
      <c r="G151" s="59" t="s">
        <v>1141</v>
      </c>
      <c r="H151" s="59"/>
      <c r="I151" s="59">
        <f t="shared" si="2"/>
        <v>5</v>
      </c>
      <c r="J151" s="59" t="s">
        <v>1561</v>
      </c>
      <c r="K151" s="61"/>
      <c r="L151" s="62" t="s">
        <v>6737</v>
      </c>
      <c r="M151" s="62" t="s">
        <v>1141</v>
      </c>
      <c r="N151" s="81" t="str">
        <f>VLOOKUP($M151,'Hulpblad MC-parser'!$A:$D,2,FALSE)</f>
        <v>Alarm</v>
      </c>
      <c r="O151" s="81" t="str">
        <f>VLOOKUP($M151,'Hulpblad MC-parser'!$A:$D,3,FALSE)</f>
        <v>Sensing</v>
      </c>
      <c r="P151" s="81">
        <f>VLOOKUP($M151,'Hulpblad MC-parser'!$A:$D,4,FALSE)</f>
        <v>0</v>
      </c>
      <c r="Q151" s="136" t="str">
        <f>IF(CONCATENATE(B151,C151,D151)="","",VLOOKUP(CONCATENATE(B151,C151,D151),Meldingsclassificaties!AA:AA,1,FALSE))</f>
        <v/>
      </c>
      <c r="R151" s="136" t="str">
        <f>IF(F151="","",VLOOKUP(F151,Meldingsclassificaties!H:H,1,FALSE))</f>
        <v/>
      </c>
    </row>
    <row r="152" spans="1:18" x14ac:dyDescent="0.25">
      <c r="A152" s="59"/>
      <c r="B152" s="59"/>
      <c r="C152" s="59"/>
      <c r="D152" s="59"/>
      <c r="E152" s="60" t="s">
        <v>6863</v>
      </c>
      <c r="F152" s="59"/>
      <c r="G152" s="59" t="s">
        <v>1141</v>
      </c>
      <c r="H152" s="59"/>
      <c r="I152" s="59">
        <f t="shared" si="2"/>
        <v>4</v>
      </c>
      <c r="J152" s="59" t="s">
        <v>1561</v>
      </c>
      <c r="K152" s="61"/>
      <c r="L152" s="62" t="s">
        <v>6737</v>
      </c>
      <c r="M152" s="62" t="s">
        <v>1141</v>
      </c>
      <c r="N152" s="81" t="str">
        <f>VLOOKUP($M152,'Hulpblad MC-parser'!$A:$D,2,FALSE)</f>
        <v>Alarm</v>
      </c>
      <c r="O152" s="81" t="str">
        <f>VLOOKUP($M152,'Hulpblad MC-parser'!$A:$D,3,FALSE)</f>
        <v>Sensing</v>
      </c>
      <c r="P152" s="81">
        <f>VLOOKUP($M152,'Hulpblad MC-parser'!$A:$D,4,FALSE)</f>
        <v>0</v>
      </c>
      <c r="Q152" s="136" t="str">
        <f>IF(CONCATENATE(B152,C152,D152)="","",VLOOKUP(CONCATENATE(B152,C152,D152),Meldingsclassificaties!AA:AA,1,FALSE))</f>
        <v/>
      </c>
      <c r="R152" s="136" t="str">
        <f>IF(F152="","",VLOOKUP(F152,Meldingsclassificaties!H:H,1,FALSE))</f>
        <v/>
      </c>
    </row>
    <row r="153" spans="1:18" x14ac:dyDescent="0.25">
      <c r="A153" s="59">
        <v>200116664</v>
      </c>
      <c r="B153" s="59" t="s">
        <v>20</v>
      </c>
      <c r="C153" s="59" t="s">
        <v>629</v>
      </c>
      <c r="D153" s="59" t="s">
        <v>1051</v>
      </c>
      <c r="E153" s="60" t="s">
        <v>6454</v>
      </c>
      <c r="F153" s="59" t="s">
        <v>1051</v>
      </c>
      <c r="G153" s="59"/>
      <c r="H153" s="59"/>
      <c r="I153" s="59">
        <f t="shared" si="2"/>
        <v>11</v>
      </c>
      <c r="J153" s="59" t="s">
        <v>1613</v>
      </c>
      <c r="K153" s="61"/>
      <c r="L153" s="62" t="s">
        <v>6738</v>
      </c>
      <c r="M153" s="62" t="s">
        <v>6454</v>
      </c>
      <c r="N153" s="81" t="str">
        <f>VLOOKUP($M153,'Hulpblad MC-parser'!$A:$D,2,FALSE)</f>
        <v>Alarm</v>
      </c>
      <c r="O153" s="81" t="str">
        <f>VLOOKUP($M153,'Hulpblad MC-parser'!$A:$D,3,FALSE)</f>
        <v>Sensing</v>
      </c>
      <c r="P153" s="81" t="str">
        <f>VLOOKUP($M153,'Hulpblad MC-parser'!$A:$D,4,FALSE)</f>
        <v>Alert</v>
      </c>
      <c r="Q153" s="136" t="str">
        <f>IF(CONCATENATE(B153,C153,D153)="","",VLOOKUP(CONCATENATE(B153,C153,D153),Meldingsclassificaties!AA:AA,1,FALSE))</f>
        <v>AlarmSensingAlert</v>
      </c>
      <c r="R153" s="136" t="str">
        <f>IF(F153="","",VLOOKUP(F153,Meldingsclassificaties!H:H,1,FALSE))</f>
        <v>Alert</v>
      </c>
    </row>
    <row r="154" spans="1:18" x14ac:dyDescent="0.25">
      <c r="A154" s="59">
        <v>200116665</v>
      </c>
      <c r="B154" s="59" t="s">
        <v>20</v>
      </c>
      <c r="C154" s="59" t="s">
        <v>629</v>
      </c>
      <c r="D154" s="59" t="s">
        <v>1051</v>
      </c>
      <c r="E154" s="60" t="s">
        <v>6455</v>
      </c>
      <c r="F154" s="59" t="s">
        <v>1051</v>
      </c>
      <c r="G154" s="59"/>
      <c r="H154" s="59"/>
      <c r="I154" s="59">
        <f t="shared" si="2"/>
        <v>12</v>
      </c>
      <c r="J154" s="59" t="s">
        <v>1613</v>
      </c>
      <c r="K154" s="61"/>
      <c r="L154" s="62" t="s">
        <v>6738</v>
      </c>
      <c r="M154" s="62" t="s">
        <v>6455</v>
      </c>
      <c r="N154" s="81" t="str">
        <f>VLOOKUP($M154,'Hulpblad MC-parser'!$A:$D,2,FALSE)</f>
        <v>Alarm</v>
      </c>
      <c r="O154" s="81" t="str">
        <f>VLOOKUP($M154,'Hulpblad MC-parser'!$A:$D,3,FALSE)</f>
        <v>Sensing</v>
      </c>
      <c r="P154" s="81" t="str">
        <f>VLOOKUP($M154,'Hulpblad MC-parser'!$A:$D,4,FALSE)</f>
        <v>Alert</v>
      </c>
      <c r="Q154" s="136" t="str">
        <f>IF(CONCATENATE(B154,C154,D154)="","",VLOOKUP(CONCATENATE(B154,C154,D154),Meldingsclassificaties!AA:AA,1,FALSE))</f>
        <v>AlarmSensingAlert</v>
      </c>
      <c r="R154" s="136" t="str">
        <f>IF(F154="","",VLOOKUP(F154,Meldingsclassificaties!H:H,1,FALSE))</f>
        <v>Alert</v>
      </c>
    </row>
    <row r="155" spans="1:18" x14ac:dyDescent="0.25">
      <c r="A155" s="59">
        <v>200116666</v>
      </c>
      <c r="B155" s="59" t="s">
        <v>20</v>
      </c>
      <c r="C155" s="59" t="s">
        <v>629</v>
      </c>
      <c r="D155" s="59" t="s">
        <v>1051</v>
      </c>
      <c r="E155" s="60" t="s">
        <v>6456</v>
      </c>
      <c r="F155" s="59" t="s">
        <v>1051</v>
      </c>
      <c r="G155" s="59"/>
      <c r="H155" s="59"/>
      <c r="I155" s="59">
        <f t="shared" si="2"/>
        <v>18</v>
      </c>
      <c r="J155" s="59" t="s">
        <v>1613</v>
      </c>
      <c r="K155" s="61"/>
      <c r="L155" s="62" t="s">
        <v>6738</v>
      </c>
      <c r="M155" s="62" t="s">
        <v>6456</v>
      </c>
      <c r="N155" s="81" t="str">
        <f>VLOOKUP($M155,'Hulpblad MC-parser'!$A:$D,2,FALSE)</f>
        <v>Alarm</v>
      </c>
      <c r="O155" s="81" t="str">
        <f>VLOOKUP($M155,'Hulpblad MC-parser'!$A:$D,3,FALSE)</f>
        <v>Sensing</v>
      </c>
      <c r="P155" s="81" t="str">
        <f>VLOOKUP($M155,'Hulpblad MC-parser'!$A:$D,4,FALSE)</f>
        <v>Alert</v>
      </c>
      <c r="Q155" s="136" t="str">
        <f>IF(CONCATENATE(B155,C155,D155)="","",VLOOKUP(CONCATENATE(B155,C155,D155),Meldingsclassificaties!AA:AA,1,FALSE))</f>
        <v>AlarmSensingAlert</v>
      </c>
      <c r="R155" s="136" t="str">
        <f>IF(F155="","",VLOOKUP(F155,Meldingsclassificaties!H:H,1,FALSE))</f>
        <v>Alert</v>
      </c>
    </row>
    <row r="156" spans="1:18" x14ac:dyDescent="0.25">
      <c r="A156" s="59">
        <v>200116667</v>
      </c>
      <c r="B156" s="59" t="s">
        <v>20</v>
      </c>
      <c r="C156" s="59" t="s">
        <v>629</v>
      </c>
      <c r="D156" s="59" t="s">
        <v>1051</v>
      </c>
      <c r="E156" s="60" t="s">
        <v>6457</v>
      </c>
      <c r="F156" s="59" t="s">
        <v>1051</v>
      </c>
      <c r="G156" s="59"/>
      <c r="H156" s="59"/>
      <c r="I156" s="59">
        <f t="shared" si="2"/>
        <v>10</v>
      </c>
      <c r="J156" s="59" t="s">
        <v>1613</v>
      </c>
      <c r="K156" s="61"/>
      <c r="L156" s="62" t="s">
        <v>6738</v>
      </c>
      <c r="M156" s="62" t="s">
        <v>6457</v>
      </c>
      <c r="N156" s="81" t="str">
        <f>VLOOKUP($M156,'Hulpblad MC-parser'!$A:$D,2,FALSE)</f>
        <v>Alarm</v>
      </c>
      <c r="O156" s="81" t="str">
        <f>VLOOKUP($M156,'Hulpblad MC-parser'!$A:$D,3,FALSE)</f>
        <v>Sensing</v>
      </c>
      <c r="P156" s="81" t="str">
        <f>VLOOKUP($M156,'Hulpblad MC-parser'!$A:$D,4,FALSE)</f>
        <v>Alert</v>
      </c>
      <c r="Q156" s="136" t="str">
        <f>IF(CONCATENATE(B156,C156,D156)="","",VLOOKUP(CONCATENATE(B156,C156,D156),Meldingsclassificaties!AA:AA,1,FALSE))</f>
        <v>AlarmSensingAlert</v>
      </c>
      <c r="R156" s="136" t="str">
        <f>IF(F156="","",VLOOKUP(F156,Meldingsclassificaties!H:H,1,FALSE))</f>
        <v>Alert</v>
      </c>
    </row>
    <row r="157" spans="1:18" x14ac:dyDescent="0.25">
      <c r="A157" s="59">
        <v>200107353</v>
      </c>
      <c r="B157" s="59" t="s">
        <v>20</v>
      </c>
      <c r="C157" s="59" t="s">
        <v>629</v>
      </c>
      <c r="D157" s="59" t="s">
        <v>1051</v>
      </c>
      <c r="E157" s="60" t="s">
        <v>1143</v>
      </c>
      <c r="F157" s="59" t="s">
        <v>1051</v>
      </c>
      <c r="G157" s="59"/>
      <c r="H157" s="59"/>
      <c r="I157" s="59">
        <f t="shared" si="2"/>
        <v>6</v>
      </c>
      <c r="J157" s="59" t="s">
        <v>1613</v>
      </c>
      <c r="K157" s="61"/>
      <c r="L157" s="62" t="s">
        <v>6737</v>
      </c>
      <c r="M157" s="62" t="s">
        <v>1143</v>
      </c>
      <c r="N157" s="81" t="str">
        <f>VLOOKUP($M157,'Hulpblad MC-parser'!$A:$D,2,FALSE)</f>
        <v>Alarm</v>
      </c>
      <c r="O157" s="81" t="str">
        <f>VLOOKUP($M157,'Hulpblad MC-parser'!$A:$D,3,FALSE)</f>
        <v>Sensing</v>
      </c>
      <c r="P157" s="81" t="str">
        <f>VLOOKUP($M157,'Hulpblad MC-parser'!$A:$D,4,FALSE)</f>
        <v>Alert</v>
      </c>
      <c r="Q157" s="136" t="str">
        <f>IF(CONCATENATE(B157,C157,D157)="","",VLOOKUP(CONCATENATE(B157,C157,D157),Meldingsclassificaties!AA:AA,1,FALSE))</f>
        <v>AlarmSensingAlert</v>
      </c>
      <c r="R157" s="136" t="str">
        <f>IF(F157="","",VLOOKUP(F157,Meldingsclassificaties!H:H,1,FALSE))</f>
        <v>Alert</v>
      </c>
    </row>
    <row r="158" spans="1:18" x14ac:dyDescent="0.25">
      <c r="A158" s="59"/>
      <c r="B158" s="59"/>
      <c r="C158" s="59"/>
      <c r="D158" s="59"/>
      <c r="E158" s="60" t="s">
        <v>12060</v>
      </c>
      <c r="F158" s="59"/>
      <c r="G158" s="59" t="s">
        <v>1143</v>
      </c>
      <c r="H158" s="59"/>
      <c r="I158" s="59">
        <f t="shared" si="2"/>
        <v>5</v>
      </c>
      <c r="J158" s="59" t="s">
        <v>1561</v>
      </c>
      <c r="K158" s="61"/>
      <c r="L158" s="62" t="s">
        <v>6737</v>
      </c>
      <c r="M158" s="62" t="s">
        <v>1143</v>
      </c>
      <c r="N158" s="81" t="str">
        <f>VLOOKUP($M158,'Hulpblad MC-parser'!$A:$D,2,FALSE)</f>
        <v>Alarm</v>
      </c>
      <c r="O158" s="81" t="str">
        <f>VLOOKUP($M158,'Hulpblad MC-parser'!$A:$D,3,FALSE)</f>
        <v>Sensing</v>
      </c>
      <c r="P158" s="81" t="str">
        <f>VLOOKUP($M158,'Hulpblad MC-parser'!$A:$D,4,FALSE)</f>
        <v>Alert</v>
      </c>
      <c r="Q158" s="136" t="str">
        <f>IF(CONCATENATE(B158,C158,D158)="","",VLOOKUP(CONCATENATE(B158,C158,D158),Meldingsclassificaties!AA:AA,1,FALSE))</f>
        <v/>
      </c>
      <c r="R158" s="136" t="str">
        <f>IF(F158="","",VLOOKUP(F158,Meldingsclassificaties!H:H,1,FALSE))</f>
        <v/>
      </c>
    </row>
    <row r="159" spans="1:18" x14ac:dyDescent="0.25">
      <c r="A159" s="59"/>
      <c r="B159" s="59"/>
      <c r="C159" s="59"/>
      <c r="D159" s="59"/>
      <c r="E159" s="60" t="s">
        <v>6864</v>
      </c>
      <c r="F159" s="59"/>
      <c r="G159" s="59" t="s">
        <v>1143</v>
      </c>
      <c r="H159" s="59"/>
      <c r="I159" s="59">
        <f t="shared" si="2"/>
        <v>7</v>
      </c>
      <c r="J159" s="59" t="s">
        <v>1561</v>
      </c>
      <c r="K159" s="61"/>
      <c r="L159" s="62" t="s">
        <v>6737</v>
      </c>
      <c r="M159" s="62" t="s">
        <v>1143</v>
      </c>
      <c r="N159" s="81" t="str">
        <f>VLOOKUP($M159,'Hulpblad MC-parser'!$A:$D,2,FALSE)</f>
        <v>Alarm</v>
      </c>
      <c r="O159" s="81" t="str">
        <f>VLOOKUP($M159,'Hulpblad MC-parser'!$A:$D,3,FALSE)</f>
        <v>Sensing</v>
      </c>
      <c r="P159" s="81" t="str">
        <f>VLOOKUP($M159,'Hulpblad MC-parser'!$A:$D,4,FALSE)</f>
        <v>Alert</v>
      </c>
      <c r="Q159" s="136" t="str">
        <f>IF(CONCATENATE(B159,C159,D159)="","",VLOOKUP(CONCATENATE(B159,C159,D159),Meldingsclassificaties!AA:AA,1,FALSE))</f>
        <v/>
      </c>
      <c r="R159" s="136" t="str">
        <f>IF(F159="","",VLOOKUP(F159,Meldingsclassificaties!H:H,1,FALSE))</f>
        <v/>
      </c>
    </row>
    <row r="160" spans="1:18" x14ac:dyDescent="0.25">
      <c r="A160" s="59">
        <v>200059032</v>
      </c>
      <c r="B160" s="59" t="s">
        <v>20</v>
      </c>
      <c r="C160" s="59" t="s">
        <v>629</v>
      </c>
      <c r="D160" s="59" t="s">
        <v>667</v>
      </c>
      <c r="E160" s="60" t="s">
        <v>1144</v>
      </c>
      <c r="F160" s="59" t="s">
        <v>667</v>
      </c>
      <c r="G160" s="59"/>
      <c r="H160" s="59"/>
      <c r="I160" s="59">
        <f t="shared" si="2"/>
        <v>9</v>
      </c>
      <c r="J160" s="59" t="s">
        <v>1613</v>
      </c>
      <c r="K160" s="61"/>
      <c r="L160" s="62" t="s">
        <v>6737</v>
      </c>
      <c r="M160" s="62" t="s">
        <v>1144</v>
      </c>
      <c r="N160" s="81" t="str">
        <f>VLOOKUP($M160,'Hulpblad MC-parser'!$A:$D,2,FALSE)</f>
        <v>Alarm</v>
      </c>
      <c r="O160" s="81" t="str">
        <f>VLOOKUP($M160,'Hulpblad MC-parser'!$A:$D,3,FALSE)</f>
        <v>Sensing</v>
      </c>
      <c r="P160" s="81" t="str">
        <f>VLOOKUP($M160,'Hulpblad MC-parser'!$A:$D,4,FALSE)</f>
        <v>ANPR-hit</v>
      </c>
      <c r="Q160" s="136" t="str">
        <f>IF(CONCATENATE(B160,C160,D160)="","",VLOOKUP(CONCATENATE(B160,C160,D160),Meldingsclassificaties!AA:AA,1,FALSE))</f>
        <v>AlarmSensingANPR-hit</v>
      </c>
      <c r="R160" s="136" t="str">
        <f>IF(F160="","",VLOOKUP(F160,Meldingsclassificaties!H:H,1,FALSE))</f>
        <v>ANPR-hit</v>
      </c>
    </row>
    <row r="161" spans="1:18" x14ac:dyDescent="0.25">
      <c r="A161" s="59"/>
      <c r="B161" s="59"/>
      <c r="C161" s="59"/>
      <c r="D161" s="59"/>
      <c r="E161" s="60" t="s">
        <v>12061</v>
      </c>
      <c r="F161" s="59"/>
      <c r="G161" s="59" t="s">
        <v>1144</v>
      </c>
      <c r="H161" s="59"/>
      <c r="I161" s="59">
        <f t="shared" si="2"/>
        <v>5</v>
      </c>
      <c r="J161" s="59" t="s">
        <v>1561</v>
      </c>
      <c r="K161" s="61"/>
      <c r="L161" s="62" t="s">
        <v>6737</v>
      </c>
      <c r="M161" s="62" t="s">
        <v>1144</v>
      </c>
      <c r="N161" s="81" t="str">
        <f>VLOOKUP($M161,'Hulpblad MC-parser'!$A:$D,2,FALSE)</f>
        <v>Alarm</v>
      </c>
      <c r="O161" s="81" t="str">
        <f>VLOOKUP($M161,'Hulpblad MC-parser'!$A:$D,3,FALSE)</f>
        <v>Sensing</v>
      </c>
      <c r="P161" s="81" t="str">
        <f>VLOOKUP($M161,'Hulpblad MC-parser'!$A:$D,4,FALSE)</f>
        <v>ANPR-hit</v>
      </c>
      <c r="Q161" s="136" t="str">
        <f>IF(CONCATENATE(B161,C161,D161)="","",VLOOKUP(CONCATENATE(B161,C161,D161),Meldingsclassificaties!AA:AA,1,FALSE))</f>
        <v/>
      </c>
      <c r="R161" s="136" t="str">
        <f>IF(F161="","",VLOOKUP(F161,Meldingsclassificaties!H:H,1,FALSE))</f>
        <v/>
      </c>
    </row>
    <row r="162" spans="1:18" x14ac:dyDescent="0.25">
      <c r="A162" s="59"/>
      <c r="B162" s="59"/>
      <c r="C162" s="59"/>
      <c r="D162" s="59"/>
      <c r="E162" s="60" t="s">
        <v>6865</v>
      </c>
      <c r="F162" s="59"/>
      <c r="G162" s="59" t="s">
        <v>1144</v>
      </c>
      <c r="H162" s="59"/>
      <c r="I162" s="59">
        <f t="shared" si="2"/>
        <v>7</v>
      </c>
      <c r="J162" s="59" t="s">
        <v>1561</v>
      </c>
      <c r="K162" s="61"/>
      <c r="L162" s="62" t="s">
        <v>6737</v>
      </c>
      <c r="M162" s="62" t="s">
        <v>1144</v>
      </c>
      <c r="N162" s="81" t="str">
        <f>VLOOKUP($M162,'Hulpblad MC-parser'!$A:$D,2,FALSE)</f>
        <v>Alarm</v>
      </c>
      <c r="O162" s="81" t="str">
        <f>VLOOKUP($M162,'Hulpblad MC-parser'!$A:$D,3,FALSE)</f>
        <v>Sensing</v>
      </c>
      <c r="P162" s="81" t="str">
        <f>VLOOKUP($M162,'Hulpblad MC-parser'!$A:$D,4,FALSE)</f>
        <v>ANPR-hit</v>
      </c>
      <c r="Q162" s="136" t="str">
        <f>IF(CONCATENATE(B162,C162,D162)="","",VLOOKUP(CONCATENATE(B162,C162,D162),Meldingsclassificaties!AA:AA,1,FALSE))</f>
        <v/>
      </c>
      <c r="R162" s="136" t="str">
        <f>IF(F162="","",VLOOKUP(F162,Meldingsclassificaties!H:H,1,FALSE))</f>
        <v/>
      </c>
    </row>
    <row r="163" spans="1:18" x14ac:dyDescent="0.25">
      <c r="A163" s="59"/>
      <c r="B163" s="59"/>
      <c r="C163" s="59"/>
      <c r="D163" s="59"/>
      <c r="E163" s="60" t="s">
        <v>6866</v>
      </c>
      <c r="F163" s="59"/>
      <c r="G163" s="59" t="s">
        <v>1144</v>
      </c>
      <c r="H163" s="59"/>
      <c r="I163" s="59">
        <f t="shared" si="2"/>
        <v>5</v>
      </c>
      <c r="J163" s="59" t="s">
        <v>1561</v>
      </c>
      <c r="K163" s="61"/>
      <c r="L163" s="62" t="s">
        <v>6737</v>
      </c>
      <c r="M163" s="62" t="s">
        <v>1144</v>
      </c>
      <c r="N163" s="81" t="str">
        <f>VLOOKUP($M163,'Hulpblad MC-parser'!$A:$D,2,FALSE)</f>
        <v>Alarm</v>
      </c>
      <c r="O163" s="81" t="str">
        <f>VLOOKUP($M163,'Hulpblad MC-parser'!$A:$D,3,FALSE)</f>
        <v>Sensing</v>
      </c>
      <c r="P163" s="81" t="str">
        <f>VLOOKUP($M163,'Hulpblad MC-parser'!$A:$D,4,FALSE)</f>
        <v>ANPR-hit</v>
      </c>
      <c r="Q163" s="136" t="str">
        <f>IF(CONCATENATE(B163,C163,D163)="","",VLOOKUP(CONCATENATE(B163,C163,D163),Meldingsclassificaties!AA:AA,1,FALSE))</f>
        <v/>
      </c>
      <c r="R163" s="136" t="str">
        <f>IF(F163="","",VLOOKUP(F163,Meldingsclassificaties!H:H,1,FALSE))</f>
        <v/>
      </c>
    </row>
    <row r="164" spans="1:18" x14ac:dyDescent="0.25">
      <c r="A164" s="59">
        <v>200059033</v>
      </c>
      <c r="B164" s="59" t="s">
        <v>20</v>
      </c>
      <c r="C164" s="59" t="s">
        <v>629</v>
      </c>
      <c r="D164" s="59" t="s">
        <v>630</v>
      </c>
      <c r="E164" s="60" t="s">
        <v>1145</v>
      </c>
      <c r="F164" s="59" t="s">
        <v>630</v>
      </c>
      <c r="G164" s="59"/>
      <c r="H164" s="59"/>
      <c r="I164" s="59">
        <f t="shared" si="2"/>
        <v>17</v>
      </c>
      <c r="J164" s="59" t="s">
        <v>1613</v>
      </c>
      <c r="K164" s="61"/>
      <c r="L164" s="62" t="s">
        <v>6737</v>
      </c>
      <c r="M164" s="62" t="s">
        <v>1145</v>
      </c>
      <c r="N164" s="81" t="str">
        <f>VLOOKUP($M164,'Hulpblad MC-parser'!$A:$D,2,FALSE)</f>
        <v>Alarm</v>
      </c>
      <c r="O164" s="81" t="str">
        <f>VLOOKUP($M164,'Hulpblad MC-parser'!$A:$D,3,FALSE)</f>
        <v>Sensing</v>
      </c>
      <c r="P164" s="81" t="str">
        <f>VLOOKUP($M164,'Hulpblad MC-parser'!$A:$D,4,FALSE)</f>
        <v>Opsporingsmiddel</v>
      </c>
      <c r="Q164" s="136" t="str">
        <f>IF(CONCATENATE(B164,C164,D164)="","",VLOOKUP(CONCATENATE(B164,C164,D164),Meldingsclassificaties!AA:AA,1,FALSE))</f>
        <v>AlarmSensingOpsporingsmiddel</v>
      </c>
      <c r="R164" s="136" t="str">
        <f>IF(F164="","",VLOOKUP(F164,Meldingsclassificaties!H:H,1,FALSE))</f>
        <v>Opsporingsmiddel</v>
      </c>
    </row>
    <row r="165" spans="1:18" x14ac:dyDescent="0.25">
      <c r="A165" s="59"/>
      <c r="B165" s="59"/>
      <c r="C165" s="59"/>
      <c r="D165" s="59"/>
      <c r="E165" s="60" t="s">
        <v>12062</v>
      </c>
      <c r="F165" s="59"/>
      <c r="G165" s="59" t="s">
        <v>1145</v>
      </c>
      <c r="H165" s="59"/>
      <c r="I165" s="59">
        <f t="shared" si="2"/>
        <v>5</v>
      </c>
      <c r="J165" s="59" t="s">
        <v>1561</v>
      </c>
      <c r="K165" s="61"/>
      <c r="L165" s="62" t="s">
        <v>6737</v>
      </c>
      <c r="M165" s="62" t="s">
        <v>1145</v>
      </c>
      <c r="N165" s="81" t="str">
        <f>VLOOKUP($M165,'Hulpblad MC-parser'!$A:$D,2,FALSE)</f>
        <v>Alarm</v>
      </c>
      <c r="O165" s="81" t="str">
        <f>VLOOKUP($M165,'Hulpblad MC-parser'!$A:$D,3,FALSE)</f>
        <v>Sensing</v>
      </c>
      <c r="P165" s="81" t="str">
        <f>VLOOKUP($M165,'Hulpblad MC-parser'!$A:$D,4,FALSE)</f>
        <v>Opsporingsmiddel</v>
      </c>
      <c r="Q165" s="136" t="str">
        <f>IF(CONCATENATE(B165,C165,D165)="","",VLOOKUP(CONCATENATE(B165,C165,D165),Meldingsclassificaties!AA:AA,1,FALSE))</f>
        <v/>
      </c>
      <c r="R165" s="136" t="str">
        <f>IF(F165="","",VLOOKUP(F165,Meldingsclassificaties!H:H,1,FALSE))</f>
        <v/>
      </c>
    </row>
    <row r="166" spans="1:18" x14ac:dyDescent="0.25">
      <c r="A166" s="59"/>
      <c r="B166" s="59"/>
      <c r="C166" s="59"/>
      <c r="D166" s="59"/>
      <c r="E166" s="60" t="s">
        <v>6867</v>
      </c>
      <c r="F166" s="59"/>
      <c r="G166" s="59" t="s">
        <v>1145</v>
      </c>
      <c r="H166" s="59"/>
      <c r="I166" s="59">
        <f t="shared" si="2"/>
        <v>7</v>
      </c>
      <c r="J166" s="59" t="s">
        <v>1561</v>
      </c>
      <c r="K166" s="61"/>
      <c r="L166" s="62" t="s">
        <v>6737</v>
      </c>
      <c r="M166" s="62" t="s">
        <v>1145</v>
      </c>
      <c r="N166" s="81" t="str">
        <f>VLOOKUP($M166,'Hulpblad MC-parser'!$A:$D,2,FALSE)</f>
        <v>Alarm</v>
      </c>
      <c r="O166" s="81" t="str">
        <f>VLOOKUP($M166,'Hulpblad MC-parser'!$A:$D,3,FALSE)</f>
        <v>Sensing</v>
      </c>
      <c r="P166" s="81" t="str">
        <f>VLOOKUP($M166,'Hulpblad MC-parser'!$A:$D,4,FALSE)</f>
        <v>Opsporingsmiddel</v>
      </c>
      <c r="Q166" s="136" t="str">
        <f>IF(CONCATENATE(B166,C166,D166)="","",VLOOKUP(CONCATENATE(B166,C166,D166),Meldingsclassificaties!AA:AA,1,FALSE))</f>
        <v/>
      </c>
      <c r="R166" s="136" t="str">
        <f>IF(F166="","",VLOOKUP(F166,Meldingsclassificaties!H:H,1,FALSE))</f>
        <v/>
      </c>
    </row>
    <row r="167" spans="1:18" x14ac:dyDescent="0.25">
      <c r="A167" s="59"/>
      <c r="B167" s="59"/>
      <c r="C167" s="59"/>
      <c r="D167" s="59"/>
      <c r="E167" s="60" t="s">
        <v>6868</v>
      </c>
      <c r="F167" s="59"/>
      <c r="G167" s="59" t="s">
        <v>1145</v>
      </c>
      <c r="H167" s="59"/>
      <c r="I167" s="59">
        <f t="shared" si="2"/>
        <v>4</v>
      </c>
      <c r="J167" s="59" t="s">
        <v>1561</v>
      </c>
      <c r="K167" s="61"/>
      <c r="L167" s="62" t="s">
        <v>6737</v>
      </c>
      <c r="M167" s="62" t="s">
        <v>1145</v>
      </c>
      <c r="N167" s="81" t="str">
        <f>VLOOKUP($M167,'Hulpblad MC-parser'!$A:$D,2,FALSE)</f>
        <v>Alarm</v>
      </c>
      <c r="O167" s="81" t="str">
        <f>VLOOKUP($M167,'Hulpblad MC-parser'!$A:$D,3,FALSE)</f>
        <v>Sensing</v>
      </c>
      <c r="P167" s="81" t="str">
        <f>VLOOKUP($M167,'Hulpblad MC-parser'!$A:$D,4,FALSE)</f>
        <v>Opsporingsmiddel</v>
      </c>
      <c r="Q167" s="136" t="str">
        <f>IF(CONCATENATE(B167,C167,D167)="","",VLOOKUP(CONCATENATE(B167,C167,D167),Meldingsclassificaties!AA:AA,1,FALSE))</f>
        <v/>
      </c>
      <c r="R167" s="136" t="str">
        <f>IF(F167="","",VLOOKUP(F167,Meldingsclassificaties!H:H,1,FALSE))</f>
        <v/>
      </c>
    </row>
    <row r="168" spans="1:18" x14ac:dyDescent="0.25">
      <c r="A168" s="59">
        <v>200116644</v>
      </c>
      <c r="B168" s="59" t="s">
        <v>20</v>
      </c>
      <c r="C168" s="59" t="s">
        <v>629</v>
      </c>
      <c r="D168" s="59" t="s">
        <v>367</v>
      </c>
      <c r="E168" s="60" t="s">
        <v>1146</v>
      </c>
      <c r="F168" s="59" t="s">
        <v>367</v>
      </c>
      <c r="G168" s="59"/>
      <c r="H168" s="59"/>
      <c r="I168" s="59">
        <f t="shared" si="2"/>
        <v>15</v>
      </c>
      <c r="J168" s="59" t="s">
        <v>1613</v>
      </c>
      <c r="K168" s="61"/>
      <c r="L168" s="62" t="s">
        <v>6737</v>
      </c>
      <c r="M168" s="62" t="s">
        <v>1146</v>
      </c>
      <c r="N168" s="81" t="str">
        <f>VLOOKUP($M168,'Hulpblad MC-parser'!$A:$D,2,FALSE)</f>
        <v>Alarm</v>
      </c>
      <c r="O168" s="81" t="str">
        <f>VLOOKUP($M168,'Hulpblad MC-parser'!$A:$D,3,FALSE)</f>
        <v>Sensing</v>
      </c>
      <c r="P168" s="81" t="str">
        <f>VLOOKUP($M168,'Hulpblad MC-parser'!$A:$D,4,FALSE)</f>
        <v>Toezichtsalarm</v>
      </c>
      <c r="Q168" s="136" t="str">
        <f>IF(CONCATENATE(B168,C168,D168)="","",VLOOKUP(CONCATENATE(B168,C168,D168),Meldingsclassificaties!AA:AA,1,FALSE))</f>
        <v>AlarmSensingToezichtsalarm</v>
      </c>
      <c r="R168" s="136" t="str">
        <f>IF(F168="","",VLOOKUP(F168,Meldingsclassificaties!H:H,1,FALSE))</f>
        <v>Toezichtsalarm</v>
      </c>
    </row>
    <row r="169" spans="1:18" x14ac:dyDescent="0.25">
      <c r="A169" s="59"/>
      <c r="B169" s="59"/>
      <c r="C169" s="59"/>
      <c r="D169" s="59"/>
      <c r="E169" s="60" t="s">
        <v>6869</v>
      </c>
      <c r="F169" s="59"/>
      <c r="G169" s="59" t="s">
        <v>1146</v>
      </c>
      <c r="H169" s="59"/>
      <c r="I169" s="59">
        <f t="shared" si="2"/>
        <v>4</v>
      </c>
      <c r="J169" s="59" t="s">
        <v>1561</v>
      </c>
      <c r="K169" s="61"/>
      <c r="L169" s="62" t="s">
        <v>6737</v>
      </c>
      <c r="M169" s="62" t="s">
        <v>1146</v>
      </c>
      <c r="N169" s="81" t="str">
        <f>VLOOKUP($M169,'Hulpblad MC-parser'!$A:$D,2,FALSE)</f>
        <v>Alarm</v>
      </c>
      <c r="O169" s="81" t="str">
        <f>VLOOKUP($M169,'Hulpblad MC-parser'!$A:$D,3,FALSE)</f>
        <v>Sensing</v>
      </c>
      <c r="P169" s="81" t="str">
        <f>VLOOKUP($M169,'Hulpblad MC-parser'!$A:$D,4,FALSE)</f>
        <v>Toezichtsalarm</v>
      </c>
      <c r="Q169" s="136" t="str">
        <f>IF(CONCATENATE(B169,C169,D169)="","",VLOOKUP(CONCATENATE(B169,C169,D169),Meldingsclassificaties!AA:AA,1,FALSE))</f>
        <v/>
      </c>
      <c r="R169" s="136" t="str">
        <f>IF(F169="","",VLOOKUP(F169,Meldingsclassificaties!H:H,1,FALSE))</f>
        <v/>
      </c>
    </row>
    <row r="170" spans="1:18" x14ac:dyDescent="0.25">
      <c r="A170" s="59"/>
      <c r="B170" s="59"/>
      <c r="C170" s="59"/>
      <c r="D170" s="59"/>
      <c r="E170" s="60" t="s">
        <v>6870</v>
      </c>
      <c r="F170" s="59"/>
      <c r="G170" s="59" t="s">
        <v>1146</v>
      </c>
      <c r="H170" s="59"/>
      <c r="I170" s="59">
        <f t="shared" si="2"/>
        <v>7</v>
      </c>
      <c r="J170" s="59" t="s">
        <v>1561</v>
      </c>
      <c r="K170" s="61"/>
      <c r="L170" s="62" t="s">
        <v>6737</v>
      </c>
      <c r="M170" s="62" t="s">
        <v>1146</v>
      </c>
      <c r="N170" s="81" t="str">
        <f>VLOOKUP($M170,'Hulpblad MC-parser'!$A:$D,2,FALSE)</f>
        <v>Alarm</v>
      </c>
      <c r="O170" s="81" t="str">
        <f>VLOOKUP($M170,'Hulpblad MC-parser'!$A:$D,3,FALSE)</f>
        <v>Sensing</v>
      </c>
      <c r="P170" s="81" t="str">
        <f>VLOOKUP($M170,'Hulpblad MC-parser'!$A:$D,4,FALSE)</f>
        <v>Toezichtsalarm</v>
      </c>
      <c r="Q170" s="136" t="str">
        <f>IF(CONCATENATE(B170,C170,D170)="","",VLOOKUP(CONCATENATE(B170,C170,D170),Meldingsclassificaties!AA:AA,1,FALSE))</f>
        <v/>
      </c>
      <c r="R170" s="136" t="str">
        <f>IF(F170="","",VLOOKUP(F170,Meldingsclassificaties!H:H,1,FALSE))</f>
        <v/>
      </c>
    </row>
    <row r="171" spans="1:18" x14ac:dyDescent="0.25">
      <c r="A171" s="59"/>
      <c r="B171" s="59"/>
      <c r="C171" s="59"/>
      <c r="D171" s="59"/>
      <c r="E171" s="60" t="s">
        <v>6871</v>
      </c>
      <c r="F171" s="59"/>
      <c r="G171" s="59" t="s">
        <v>1146</v>
      </c>
      <c r="H171" s="59"/>
      <c r="I171" s="59">
        <f t="shared" si="2"/>
        <v>19</v>
      </c>
      <c r="J171" s="59" t="s">
        <v>1561</v>
      </c>
      <c r="K171" s="61"/>
      <c r="L171" s="62" t="s">
        <v>6737</v>
      </c>
      <c r="M171" s="62" t="s">
        <v>1146</v>
      </c>
      <c r="N171" s="81" t="str">
        <f>VLOOKUP($M171,'Hulpblad MC-parser'!$A:$D,2,FALSE)</f>
        <v>Alarm</v>
      </c>
      <c r="O171" s="81" t="str">
        <f>VLOOKUP($M171,'Hulpblad MC-parser'!$A:$D,3,FALSE)</f>
        <v>Sensing</v>
      </c>
      <c r="P171" s="81" t="str">
        <f>VLOOKUP($M171,'Hulpblad MC-parser'!$A:$D,4,FALSE)</f>
        <v>Toezichtsalarm</v>
      </c>
      <c r="Q171" s="136" t="str">
        <f>IF(CONCATENATE(B171,C171,D171)="","",VLOOKUP(CONCATENATE(B171,C171,D171),Meldingsclassificaties!AA:AA,1,FALSE))</f>
        <v/>
      </c>
      <c r="R171" s="136" t="str">
        <f>IF(F171="","",VLOOKUP(F171,Meldingsclassificaties!H:H,1,FALSE))</f>
        <v/>
      </c>
    </row>
    <row r="172" spans="1:18" x14ac:dyDescent="0.25">
      <c r="A172" s="59"/>
      <c r="B172" s="59"/>
      <c r="C172" s="59"/>
      <c r="D172" s="59"/>
      <c r="E172" s="60" t="s">
        <v>6872</v>
      </c>
      <c r="F172" s="59"/>
      <c r="G172" s="59" t="s">
        <v>1146</v>
      </c>
      <c r="H172" s="59"/>
      <c r="I172" s="59">
        <f t="shared" si="2"/>
        <v>5</v>
      </c>
      <c r="J172" s="59" t="s">
        <v>1561</v>
      </c>
      <c r="K172" s="61"/>
      <c r="L172" s="62" t="s">
        <v>6737</v>
      </c>
      <c r="M172" s="62" t="s">
        <v>1146</v>
      </c>
      <c r="N172" s="81" t="str">
        <f>VLOOKUP($M172,'Hulpblad MC-parser'!$A:$D,2,FALSE)</f>
        <v>Alarm</v>
      </c>
      <c r="O172" s="81" t="str">
        <f>VLOOKUP($M172,'Hulpblad MC-parser'!$A:$D,3,FALSE)</f>
        <v>Sensing</v>
      </c>
      <c r="P172" s="81" t="str">
        <f>VLOOKUP($M172,'Hulpblad MC-parser'!$A:$D,4,FALSE)</f>
        <v>Toezichtsalarm</v>
      </c>
      <c r="Q172" s="136" t="str">
        <f>IF(CONCATENATE(B172,C172,D172)="","",VLOOKUP(CONCATENATE(B172,C172,D172),Meldingsclassificaties!AA:AA,1,FALSE))</f>
        <v/>
      </c>
      <c r="R172" s="136" t="str">
        <f>IF(F172="","",VLOOKUP(F172,Meldingsclassificaties!H:H,1,FALSE))</f>
        <v/>
      </c>
    </row>
    <row r="173" spans="1:18" x14ac:dyDescent="0.25">
      <c r="A173" s="59"/>
      <c r="B173" s="59"/>
      <c r="C173" s="59"/>
      <c r="D173" s="59"/>
      <c r="E173" s="60" t="s">
        <v>6873</v>
      </c>
      <c r="F173" s="59"/>
      <c r="G173" s="59" t="s">
        <v>1146</v>
      </c>
      <c r="H173" s="59"/>
      <c r="I173" s="59">
        <f t="shared" si="2"/>
        <v>19</v>
      </c>
      <c r="J173" s="59" t="s">
        <v>1561</v>
      </c>
      <c r="K173" s="61"/>
      <c r="L173" s="62" t="s">
        <v>6737</v>
      </c>
      <c r="M173" s="62" t="s">
        <v>1146</v>
      </c>
      <c r="N173" s="81" t="str">
        <f>VLOOKUP($M173,'Hulpblad MC-parser'!$A:$D,2,FALSE)</f>
        <v>Alarm</v>
      </c>
      <c r="O173" s="81" t="str">
        <f>VLOOKUP($M173,'Hulpblad MC-parser'!$A:$D,3,FALSE)</f>
        <v>Sensing</v>
      </c>
      <c r="P173" s="81" t="str">
        <f>VLOOKUP($M173,'Hulpblad MC-parser'!$A:$D,4,FALSE)</f>
        <v>Toezichtsalarm</v>
      </c>
      <c r="Q173" s="136" t="str">
        <f>IF(CONCATENATE(B173,C173,D173)="","",VLOOKUP(CONCATENATE(B173,C173,D173),Meldingsclassificaties!AA:AA,1,FALSE))</f>
        <v/>
      </c>
      <c r="R173" s="136" t="str">
        <f>IF(F173="","",VLOOKUP(F173,Meldingsclassificaties!H:H,1,FALSE))</f>
        <v/>
      </c>
    </row>
    <row r="174" spans="1:18" x14ac:dyDescent="0.25">
      <c r="A174" s="59"/>
      <c r="B174" s="59"/>
      <c r="C174" s="59"/>
      <c r="D174" s="59"/>
      <c r="E174" s="60" t="s">
        <v>6874</v>
      </c>
      <c r="F174" s="59"/>
      <c r="G174" s="59" t="s">
        <v>1146</v>
      </c>
      <c r="H174" s="59"/>
      <c r="I174" s="59">
        <f t="shared" si="2"/>
        <v>4</v>
      </c>
      <c r="J174" s="59" t="s">
        <v>1561</v>
      </c>
      <c r="K174" s="61"/>
      <c r="L174" s="62" t="s">
        <v>6737</v>
      </c>
      <c r="M174" s="62" t="s">
        <v>1146</v>
      </c>
      <c r="N174" s="81" t="str">
        <f>VLOOKUP($M174,'Hulpblad MC-parser'!$A:$D,2,FALSE)</f>
        <v>Alarm</v>
      </c>
      <c r="O174" s="81" t="str">
        <f>VLOOKUP($M174,'Hulpblad MC-parser'!$A:$D,3,FALSE)</f>
        <v>Sensing</v>
      </c>
      <c r="P174" s="81" t="str">
        <f>VLOOKUP($M174,'Hulpblad MC-parser'!$A:$D,4,FALSE)</f>
        <v>Toezichtsalarm</v>
      </c>
      <c r="Q174" s="136" t="str">
        <f>IF(CONCATENATE(B174,C174,D174)="","",VLOOKUP(CONCATENATE(B174,C174,D174),Meldingsclassificaties!AA:AA,1,FALSE))</f>
        <v/>
      </c>
      <c r="R174" s="136" t="str">
        <f>IF(F174="","",VLOOKUP(F174,Meldingsclassificaties!H:H,1,FALSE))</f>
        <v/>
      </c>
    </row>
    <row r="175" spans="1:18" x14ac:dyDescent="0.25">
      <c r="A175" s="59"/>
      <c r="B175" s="59"/>
      <c r="C175" s="59"/>
      <c r="D175" s="59"/>
      <c r="E175" s="60" t="s">
        <v>6875</v>
      </c>
      <c r="F175" s="59"/>
      <c r="G175" s="59" t="s">
        <v>1146</v>
      </c>
      <c r="H175" s="59"/>
      <c r="I175" s="59">
        <f t="shared" si="2"/>
        <v>4</v>
      </c>
      <c r="J175" s="59" t="s">
        <v>1561</v>
      </c>
      <c r="K175" s="61"/>
      <c r="L175" s="62" t="s">
        <v>6737</v>
      </c>
      <c r="M175" s="62" t="s">
        <v>1146</v>
      </c>
      <c r="N175" s="81" t="str">
        <f>VLOOKUP($M175,'Hulpblad MC-parser'!$A:$D,2,FALSE)</f>
        <v>Alarm</v>
      </c>
      <c r="O175" s="81" t="str">
        <f>VLOOKUP($M175,'Hulpblad MC-parser'!$A:$D,3,FALSE)</f>
        <v>Sensing</v>
      </c>
      <c r="P175" s="81" t="str">
        <f>VLOOKUP($M175,'Hulpblad MC-parser'!$A:$D,4,FALSE)</f>
        <v>Toezichtsalarm</v>
      </c>
      <c r="Q175" s="136" t="str">
        <f>IF(CONCATENATE(B175,C175,D175)="","",VLOOKUP(CONCATENATE(B175,C175,D175),Meldingsclassificaties!AA:AA,1,FALSE))</f>
        <v/>
      </c>
      <c r="R175" s="136" t="str">
        <f>IF(F175="","",VLOOKUP(F175,Meldingsclassificaties!H:H,1,FALSE))</f>
        <v/>
      </c>
    </row>
    <row r="176" spans="1:18" x14ac:dyDescent="0.25">
      <c r="A176" s="59">
        <v>200010453</v>
      </c>
      <c r="B176" s="59" t="s">
        <v>20</v>
      </c>
      <c r="C176" s="59" t="s">
        <v>862</v>
      </c>
      <c r="D176" s="59"/>
      <c r="E176" s="60" t="s">
        <v>1147</v>
      </c>
      <c r="F176" s="59" t="s">
        <v>862</v>
      </c>
      <c r="G176" s="59"/>
      <c r="H176" s="59"/>
      <c r="I176" s="59">
        <f t="shared" si="2"/>
        <v>12</v>
      </c>
      <c r="J176" s="59" t="s">
        <v>1613</v>
      </c>
      <c r="K176" s="61"/>
      <c r="L176" s="62" t="s">
        <v>6737</v>
      </c>
      <c r="M176" s="62" t="s">
        <v>1147</v>
      </c>
      <c r="N176" s="81" t="str">
        <f>VLOOKUP($M176,'Hulpblad MC-parser'!$A:$D,2,FALSE)</f>
        <v>Alarm</v>
      </c>
      <c r="O176" s="81" t="str">
        <f>VLOOKUP($M176,'Hulpblad MC-parser'!$A:$D,3,FALSE)</f>
        <v>Tunnelalarm</v>
      </c>
      <c r="P176" s="81">
        <f>VLOOKUP($M176,'Hulpblad MC-parser'!$A:$D,4,FALSE)</f>
        <v>0</v>
      </c>
      <c r="Q176" s="136" t="str">
        <f>IF(CONCATENATE(B176,C176,D176)="","",VLOOKUP(CONCATENATE(B176,C176,D176),Meldingsclassificaties!AA:AA,1,FALSE))</f>
        <v>AlarmTunnelalarm</v>
      </c>
      <c r="R176" s="136" t="str">
        <f>IF(F176="","",VLOOKUP(F176,Meldingsclassificaties!H:H,1,FALSE))</f>
        <v>Tunnelalarm</v>
      </c>
    </row>
    <row r="177" spans="1:18" x14ac:dyDescent="0.25">
      <c r="A177" s="59"/>
      <c r="B177" s="59"/>
      <c r="C177" s="59"/>
      <c r="D177" s="59"/>
      <c r="E177" s="60" t="s">
        <v>6876</v>
      </c>
      <c r="F177" s="59"/>
      <c r="G177" s="59" t="s">
        <v>1147</v>
      </c>
      <c r="H177" s="59"/>
      <c r="I177" s="59">
        <f t="shared" si="2"/>
        <v>4</v>
      </c>
      <c r="J177" s="59" t="s">
        <v>1561</v>
      </c>
      <c r="K177" s="61"/>
      <c r="L177" s="62" t="s">
        <v>6737</v>
      </c>
      <c r="M177" s="62" t="s">
        <v>1147</v>
      </c>
      <c r="N177" s="81" t="str">
        <f>VLOOKUP($M177,'Hulpblad MC-parser'!$A:$D,2,FALSE)</f>
        <v>Alarm</v>
      </c>
      <c r="O177" s="81" t="str">
        <f>VLOOKUP($M177,'Hulpblad MC-parser'!$A:$D,3,FALSE)</f>
        <v>Tunnelalarm</v>
      </c>
      <c r="P177" s="81">
        <f>VLOOKUP($M177,'Hulpblad MC-parser'!$A:$D,4,FALSE)</f>
        <v>0</v>
      </c>
      <c r="Q177" s="136" t="str">
        <f>IF(CONCATENATE(B177,C177,D177)="","",VLOOKUP(CONCATENATE(B177,C177,D177),Meldingsclassificaties!AA:AA,1,FALSE))</f>
        <v/>
      </c>
      <c r="R177" s="136" t="str">
        <f>IF(F177="","",VLOOKUP(F177,Meldingsclassificaties!H:H,1,FALSE))</f>
        <v/>
      </c>
    </row>
    <row r="178" spans="1:18" x14ac:dyDescent="0.25">
      <c r="A178" s="59"/>
      <c r="B178" s="59"/>
      <c r="C178" s="59"/>
      <c r="D178" s="59"/>
      <c r="E178" s="60" t="s">
        <v>6877</v>
      </c>
      <c r="F178" s="59"/>
      <c r="G178" s="59" t="s">
        <v>1147</v>
      </c>
      <c r="H178" s="59"/>
      <c r="I178" s="59">
        <f t="shared" si="2"/>
        <v>5</v>
      </c>
      <c r="J178" s="59" t="s">
        <v>1561</v>
      </c>
      <c r="K178" s="61"/>
      <c r="L178" s="62" t="s">
        <v>6737</v>
      </c>
      <c r="M178" s="62" t="s">
        <v>1147</v>
      </c>
      <c r="N178" s="81" t="str">
        <f>VLOOKUP($M178,'Hulpblad MC-parser'!$A:$D,2,FALSE)</f>
        <v>Alarm</v>
      </c>
      <c r="O178" s="81" t="str">
        <f>VLOOKUP($M178,'Hulpblad MC-parser'!$A:$D,3,FALSE)</f>
        <v>Tunnelalarm</v>
      </c>
      <c r="P178" s="81">
        <f>VLOOKUP($M178,'Hulpblad MC-parser'!$A:$D,4,FALSE)</f>
        <v>0</v>
      </c>
      <c r="Q178" s="136" t="str">
        <f>IF(CONCATENATE(B178,C178,D178)="","",VLOOKUP(CONCATENATE(B178,C178,D178),Meldingsclassificaties!AA:AA,1,FALSE))</f>
        <v/>
      </c>
      <c r="R178" s="136" t="str">
        <f>IF(F178="","",VLOOKUP(F178,Meldingsclassificaties!H:H,1,FALSE))</f>
        <v/>
      </c>
    </row>
    <row r="179" spans="1:18" x14ac:dyDescent="0.25">
      <c r="A179" s="59"/>
      <c r="B179" s="59"/>
      <c r="C179" s="59"/>
      <c r="D179" s="59"/>
      <c r="E179" s="60" t="s">
        <v>6878</v>
      </c>
      <c r="F179" s="59"/>
      <c r="G179" s="59" t="s">
        <v>1147</v>
      </c>
      <c r="H179" s="59"/>
      <c r="I179" s="59">
        <f t="shared" si="2"/>
        <v>4</v>
      </c>
      <c r="J179" s="59" t="s">
        <v>1561</v>
      </c>
      <c r="K179" s="61"/>
      <c r="L179" s="62" t="s">
        <v>6737</v>
      </c>
      <c r="M179" s="62" t="s">
        <v>1147</v>
      </c>
      <c r="N179" s="81" t="str">
        <f>VLOOKUP($M179,'Hulpblad MC-parser'!$A:$D,2,FALSE)</f>
        <v>Alarm</v>
      </c>
      <c r="O179" s="81" t="str">
        <f>VLOOKUP($M179,'Hulpblad MC-parser'!$A:$D,3,FALSE)</f>
        <v>Tunnelalarm</v>
      </c>
      <c r="P179" s="81">
        <f>VLOOKUP($M179,'Hulpblad MC-parser'!$A:$D,4,FALSE)</f>
        <v>0</v>
      </c>
      <c r="Q179" s="136" t="str">
        <f>IF(CONCATENATE(B179,C179,D179)="","",VLOOKUP(CONCATENATE(B179,C179,D179),Meldingsclassificaties!AA:AA,1,FALSE))</f>
        <v/>
      </c>
      <c r="R179" s="136" t="str">
        <f>IF(F179="","",VLOOKUP(F179,Meldingsclassificaties!H:H,1,FALSE))</f>
        <v/>
      </c>
    </row>
    <row r="180" spans="1:18" x14ac:dyDescent="0.25">
      <c r="A180" s="59">
        <v>200059034</v>
      </c>
      <c r="B180" s="59" t="s">
        <v>20</v>
      </c>
      <c r="C180" s="59" t="s">
        <v>21</v>
      </c>
      <c r="D180" s="59"/>
      <c r="E180" s="60" t="s">
        <v>6018</v>
      </c>
      <c r="F180" s="59" t="s">
        <v>21</v>
      </c>
      <c r="G180" s="59"/>
      <c r="H180" s="59"/>
      <c r="I180" s="59">
        <f t="shared" si="2"/>
        <v>14</v>
      </c>
      <c r="J180" s="59" t="s">
        <v>1613</v>
      </c>
      <c r="K180" s="61"/>
      <c r="L180" s="62" t="s">
        <v>6738</v>
      </c>
      <c r="M180" s="62" t="s">
        <v>6018</v>
      </c>
      <c r="N180" s="81" t="str">
        <f>VLOOKUP($M180,'Hulpblad MC-parser'!$A:$D,2,FALSE)</f>
        <v>Alarm</v>
      </c>
      <c r="O180" s="81" t="str">
        <f>VLOOKUP($M180,'Hulpblad MC-parser'!$A:$D,3,FALSE)</f>
        <v>Weeralarm</v>
      </c>
      <c r="P180" s="81">
        <f>VLOOKUP($M180,'Hulpblad MC-parser'!$A:$D,4,FALSE)</f>
        <v>0</v>
      </c>
      <c r="Q180" s="136" t="str">
        <f>IF(CONCATENATE(B180,C180,D180)="","",VLOOKUP(CONCATENATE(B180,C180,D180),Meldingsclassificaties!AA:AA,1,FALSE))</f>
        <v>AlarmWeeralarm</v>
      </c>
      <c r="R180" s="136" t="str">
        <f>IF(F180="","",VLOOKUP(F180,Meldingsclassificaties!H:H,1,FALSE))</f>
        <v>Weeralarm</v>
      </c>
    </row>
    <row r="181" spans="1:18" x14ac:dyDescent="0.25">
      <c r="A181" s="59">
        <v>200107283</v>
      </c>
      <c r="B181" s="59" t="s">
        <v>20</v>
      </c>
      <c r="C181" s="59" t="s">
        <v>21</v>
      </c>
      <c r="D181" s="59"/>
      <c r="E181" s="60" t="s">
        <v>6015</v>
      </c>
      <c r="F181" s="59" t="s">
        <v>21</v>
      </c>
      <c r="G181" s="59"/>
      <c r="H181" s="59"/>
      <c r="I181" s="59">
        <f t="shared" si="2"/>
        <v>15</v>
      </c>
      <c r="J181" s="59" t="s">
        <v>1613</v>
      </c>
      <c r="K181" s="61"/>
      <c r="L181" s="62" t="s">
        <v>6738</v>
      </c>
      <c r="M181" s="62" t="s">
        <v>6015</v>
      </c>
      <c r="N181" s="81" t="str">
        <f>VLOOKUP($M181,'Hulpblad MC-parser'!$A:$D,2,FALSE)</f>
        <v>Alarm</v>
      </c>
      <c r="O181" s="81" t="str">
        <f>VLOOKUP($M181,'Hulpblad MC-parser'!$A:$D,3,FALSE)</f>
        <v>Weeralarm</v>
      </c>
      <c r="P181" s="81">
        <f>VLOOKUP($M181,'Hulpblad MC-parser'!$A:$D,4,FALSE)</f>
        <v>0</v>
      </c>
      <c r="Q181" s="136" t="str">
        <f>IF(CONCATENATE(B181,C181,D181)="","",VLOOKUP(CONCATENATE(B181,C181,D181),Meldingsclassificaties!AA:AA,1,FALSE))</f>
        <v>AlarmWeeralarm</v>
      </c>
      <c r="R181" s="136" t="str">
        <f>IF(F181="","",VLOOKUP(F181,Meldingsclassificaties!H:H,1,FALSE))</f>
        <v>Weeralarm</v>
      </c>
    </row>
    <row r="182" spans="1:18" x14ac:dyDescent="0.25">
      <c r="A182" s="59">
        <v>200059036</v>
      </c>
      <c r="B182" s="59" t="s">
        <v>20</v>
      </c>
      <c r="C182" s="59" t="s">
        <v>21</v>
      </c>
      <c r="D182" s="59"/>
      <c r="E182" s="60" t="s">
        <v>6021</v>
      </c>
      <c r="F182" s="59" t="s">
        <v>21</v>
      </c>
      <c r="G182" s="59"/>
      <c r="H182" s="59"/>
      <c r="I182" s="59">
        <f t="shared" si="2"/>
        <v>16</v>
      </c>
      <c r="J182" s="59" t="s">
        <v>1613</v>
      </c>
      <c r="K182" s="61"/>
      <c r="L182" s="62" t="s">
        <v>6738</v>
      </c>
      <c r="M182" s="62" t="s">
        <v>6021</v>
      </c>
      <c r="N182" s="81" t="str">
        <f>VLOOKUP($M182,'Hulpblad MC-parser'!$A:$D,2,FALSE)</f>
        <v>Alarm</v>
      </c>
      <c r="O182" s="81" t="str">
        <f>VLOOKUP($M182,'Hulpblad MC-parser'!$A:$D,3,FALSE)</f>
        <v>Weeralarm</v>
      </c>
      <c r="P182" s="81">
        <f>VLOOKUP($M182,'Hulpblad MC-parser'!$A:$D,4,FALSE)</f>
        <v>0</v>
      </c>
      <c r="Q182" s="136" t="str">
        <f>IF(CONCATENATE(B182,C182,D182)="","",VLOOKUP(CONCATENATE(B182,C182,D182),Meldingsclassificaties!AA:AA,1,FALSE))</f>
        <v>AlarmWeeralarm</v>
      </c>
      <c r="R182" s="136" t="str">
        <f>IF(F182="","",VLOOKUP(F182,Meldingsclassificaties!H:H,1,FALSE))</f>
        <v>Weeralarm</v>
      </c>
    </row>
    <row r="183" spans="1:18" x14ac:dyDescent="0.25">
      <c r="A183" s="59">
        <v>200059035</v>
      </c>
      <c r="B183" s="59" t="s">
        <v>20</v>
      </c>
      <c r="C183" s="59" t="s">
        <v>21</v>
      </c>
      <c r="D183" s="59"/>
      <c r="E183" s="60" t="s">
        <v>6727</v>
      </c>
      <c r="F183" s="59" t="s">
        <v>21</v>
      </c>
      <c r="G183" s="59"/>
      <c r="H183" s="59"/>
      <c r="I183" s="59">
        <f t="shared" si="2"/>
        <v>14</v>
      </c>
      <c r="J183" s="59" t="s">
        <v>1613</v>
      </c>
      <c r="K183" s="61"/>
      <c r="L183" s="62" t="s">
        <v>6738</v>
      </c>
      <c r="M183" s="62" t="s">
        <v>6727</v>
      </c>
      <c r="N183" s="81" t="str">
        <f>VLOOKUP($M183,'Hulpblad MC-parser'!$A:$D,2,FALSE)</f>
        <v>Alarm</v>
      </c>
      <c r="O183" s="81" t="str">
        <f>VLOOKUP($M183,'Hulpblad MC-parser'!$A:$D,3,FALSE)</f>
        <v>Weeralarm</v>
      </c>
      <c r="P183" s="81">
        <f>VLOOKUP($M183,'Hulpblad MC-parser'!$A:$D,4,FALSE)</f>
        <v>0</v>
      </c>
      <c r="Q183" s="136" t="str">
        <f>IF(CONCATENATE(B183,C183,D183)="","",VLOOKUP(CONCATENATE(B183,C183,D183),Meldingsclassificaties!AA:AA,1,FALSE))</f>
        <v>AlarmWeeralarm</v>
      </c>
      <c r="R183" s="136" t="str">
        <f>IF(F183="","",VLOOKUP(F183,Meldingsclassificaties!H:H,1,FALSE))</f>
        <v>Weeralarm</v>
      </c>
    </row>
    <row r="184" spans="1:18" x14ac:dyDescent="0.25">
      <c r="A184" s="59">
        <v>200116645</v>
      </c>
      <c r="B184" s="59" t="s">
        <v>20</v>
      </c>
      <c r="C184" s="59" t="s">
        <v>21</v>
      </c>
      <c r="D184" s="59"/>
      <c r="E184" s="60" t="s">
        <v>1148</v>
      </c>
      <c r="F184" s="59" t="s">
        <v>21</v>
      </c>
      <c r="G184" s="59"/>
      <c r="H184" s="59"/>
      <c r="I184" s="59">
        <f t="shared" si="2"/>
        <v>10</v>
      </c>
      <c r="J184" s="59" t="s">
        <v>1613</v>
      </c>
      <c r="K184" s="61"/>
      <c r="L184" s="62" t="s">
        <v>6737</v>
      </c>
      <c r="M184" s="62" t="s">
        <v>1148</v>
      </c>
      <c r="N184" s="81" t="str">
        <f>VLOOKUP($M184,'Hulpblad MC-parser'!$A:$D,2,FALSE)</f>
        <v>Alarm</v>
      </c>
      <c r="O184" s="81" t="str">
        <f>VLOOKUP($M184,'Hulpblad MC-parser'!$A:$D,3,FALSE)</f>
        <v>Weeralarm</v>
      </c>
      <c r="P184" s="81">
        <f>VLOOKUP($M184,'Hulpblad MC-parser'!$A:$D,4,FALSE)</f>
        <v>0</v>
      </c>
      <c r="Q184" s="136" t="str">
        <f>IF(CONCATENATE(B184,C184,D184)="","",VLOOKUP(CONCATENATE(B184,C184,D184),Meldingsclassificaties!AA:AA,1,FALSE))</f>
        <v>AlarmWeeralarm</v>
      </c>
      <c r="R184" s="136" t="str">
        <f>IF(F184="","",VLOOKUP(F184,Meldingsclassificaties!H:H,1,FALSE))</f>
        <v>Weeralarm</v>
      </c>
    </row>
    <row r="185" spans="1:18" x14ac:dyDescent="0.25">
      <c r="A185" s="59"/>
      <c r="B185" s="59"/>
      <c r="C185" s="59"/>
      <c r="D185" s="59"/>
      <c r="E185" s="60" t="s">
        <v>6879</v>
      </c>
      <c r="F185" s="59"/>
      <c r="G185" s="59" t="s">
        <v>1148</v>
      </c>
      <c r="H185" s="59"/>
      <c r="I185" s="59">
        <f t="shared" si="2"/>
        <v>4</v>
      </c>
      <c r="J185" s="59" t="s">
        <v>1561</v>
      </c>
      <c r="K185" s="61"/>
      <c r="L185" s="62" t="s">
        <v>6737</v>
      </c>
      <c r="M185" s="62" t="s">
        <v>1148</v>
      </c>
      <c r="N185" s="81" t="str">
        <f>VLOOKUP($M185,'Hulpblad MC-parser'!$A:$D,2,FALSE)</f>
        <v>Alarm</v>
      </c>
      <c r="O185" s="81" t="str">
        <f>VLOOKUP($M185,'Hulpblad MC-parser'!$A:$D,3,FALSE)</f>
        <v>Weeralarm</v>
      </c>
      <c r="P185" s="81">
        <f>VLOOKUP($M185,'Hulpblad MC-parser'!$A:$D,4,FALSE)</f>
        <v>0</v>
      </c>
      <c r="Q185" s="136" t="str">
        <f>IF(CONCATENATE(B185,C185,D185)="","",VLOOKUP(CONCATENATE(B185,C185,D185),Meldingsclassificaties!AA:AA,1,FALSE))</f>
        <v/>
      </c>
      <c r="R185" s="136" t="str">
        <f>IF(F185="","",VLOOKUP(F185,Meldingsclassificaties!H:H,1,FALSE))</f>
        <v/>
      </c>
    </row>
    <row r="186" spans="1:18" x14ac:dyDescent="0.25">
      <c r="A186" s="59"/>
      <c r="B186" s="59"/>
      <c r="C186" s="59"/>
      <c r="D186" s="59"/>
      <c r="E186" s="60" t="s">
        <v>6880</v>
      </c>
      <c r="F186" s="59"/>
      <c r="G186" s="59" t="s">
        <v>1148</v>
      </c>
      <c r="H186" s="59"/>
      <c r="I186" s="59">
        <f t="shared" si="2"/>
        <v>5</v>
      </c>
      <c r="J186" s="59" t="s">
        <v>1561</v>
      </c>
      <c r="K186" s="61"/>
      <c r="L186" s="62" t="s">
        <v>6737</v>
      </c>
      <c r="M186" s="62" t="s">
        <v>1148</v>
      </c>
      <c r="N186" s="81" t="str">
        <f>VLOOKUP($M186,'Hulpblad MC-parser'!$A:$D,2,FALSE)</f>
        <v>Alarm</v>
      </c>
      <c r="O186" s="81" t="str">
        <f>VLOOKUP($M186,'Hulpblad MC-parser'!$A:$D,3,FALSE)</f>
        <v>Weeralarm</v>
      </c>
      <c r="P186" s="81">
        <f>VLOOKUP($M186,'Hulpblad MC-parser'!$A:$D,4,FALSE)</f>
        <v>0</v>
      </c>
      <c r="Q186" s="136" t="str">
        <f>IF(CONCATENATE(B186,C186,D186)="","",VLOOKUP(CONCATENATE(B186,C186,D186),Meldingsclassificaties!AA:AA,1,FALSE))</f>
        <v/>
      </c>
      <c r="R186" s="136" t="str">
        <f>IF(F186="","",VLOOKUP(F186,Meldingsclassificaties!H:H,1,FALSE))</f>
        <v/>
      </c>
    </row>
    <row r="187" spans="1:18" x14ac:dyDescent="0.25">
      <c r="A187" s="59"/>
      <c r="B187" s="59"/>
      <c r="C187" s="59"/>
      <c r="D187" s="59"/>
      <c r="E187" s="60" t="s">
        <v>6881</v>
      </c>
      <c r="F187" s="59"/>
      <c r="G187" s="59" t="s">
        <v>1148</v>
      </c>
      <c r="H187" s="59"/>
      <c r="I187" s="59">
        <f t="shared" si="2"/>
        <v>3</v>
      </c>
      <c r="J187" s="59" t="s">
        <v>1561</v>
      </c>
      <c r="K187" s="61"/>
      <c r="L187" s="62" t="s">
        <v>6737</v>
      </c>
      <c r="M187" s="62" t="s">
        <v>1148</v>
      </c>
      <c r="N187" s="81" t="str">
        <f>VLOOKUP($M187,'Hulpblad MC-parser'!$A:$D,2,FALSE)</f>
        <v>Alarm</v>
      </c>
      <c r="O187" s="81" t="str">
        <f>VLOOKUP($M187,'Hulpblad MC-parser'!$A:$D,3,FALSE)</f>
        <v>Weeralarm</v>
      </c>
      <c r="P187" s="81">
        <f>VLOOKUP($M187,'Hulpblad MC-parser'!$A:$D,4,FALSE)</f>
        <v>0</v>
      </c>
      <c r="Q187" s="136" t="str">
        <f>IF(CONCATENATE(B187,C187,D187)="","",VLOOKUP(CONCATENATE(B187,C187,D187),Meldingsclassificaties!AA:AA,1,FALSE))</f>
        <v/>
      </c>
      <c r="R187" s="136" t="str">
        <f>IF(F187="","",VLOOKUP(F187,Meldingsclassificaties!H:H,1,FALSE))</f>
        <v/>
      </c>
    </row>
    <row r="188" spans="1:18" x14ac:dyDescent="0.25">
      <c r="A188" s="59"/>
      <c r="B188" s="59"/>
      <c r="C188" s="59"/>
      <c r="D188" s="59"/>
      <c r="E188" s="60" t="s">
        <v>6882</v>
      </c>
      <c r="F188" s="59"/>
      <c r="G188" s="59" t="s">
        <v>1148</v>
      </c>
      <c r="H188" s="59"/>
      <c r="I188" s="59">
        <f t="shared" si="2"/>
        <v>12</v>
      </c>
      <c r="J188" s="59" t="s">
        <v>1561</v>
      </c>
      <c r="K188" s="61"/>
      <c r="L188" s="62" t="s">
        <v>6737</v>
      </c>
      <c r="M188" s="62" t="s">
        <v>1148</v>
      </c>
      <c r="N188" s="81" t="str">
        <f>VLOOKUP($M188,'Hulpblad MC-parser'!$A:$D,2,FALSE)</f>
        <v>Alarm</v>
      </c>
      <c r="O188" s="81" t="str">
        <f>VLOOKUP($M188,'Hulpblad MC-parser'!$A:$D,3,FALSE)</f>
        <v>Weeralarm</v>
      </c>
      <c r="P188" s="81">
        <f>VLOOKUP($M188,'Hulpblad MC-parser'!$A:$D,4,FALSE)</f>
        <v>0</v>
      </c>
      <c r="Q188" s="136" t="str">
        <f>IF(CONCATENATE(B188,C188,D188)="","",VLOOKUP(CONCATENATE(B188,C188,D188),Meldingsclassificaties!AA:AA,1,FALSE))</f>
        <v/>
      </c>
      <c r="R188" s="136" t="str">
        <f>IF(F188="","",VLOOKUP(F188,Meldingsclassificaties!H:H,1,FALSE))</f>
        <v/>
      </c>
    </row>
    <row r="189" spans="1:18" x14ac:dyDescent="0.25">
      <c r="A189" s="59"/>
      <c r="B189" s="59"/>
      <c r="C189" s="59"/>
      <c r="D189" s="59"/>
      <c r="E189" s="60" t="s">
        <v>6883</v>
      </c>
      <c r="F189" s="59"/>
      <c r="G189" s="59" t="s">
        <v>1148</v>
      </c>
      <c r="H189" s="59"/>
      <c r="I189" s="59">
        <f t="shared" si="2"/>
        <v>3</v>
      </c>
      <c r="J189" s="59" t="s">
        <v>1561</v>
      </c>
      <c r="K189" s="61"/>
      <c r="L189" s="62" t="s">
        <v>6737</v>
      </c>
      <c r="M189" s="62" t="s">
        <v>1148</v>
      </c>
      <c r="N189" s="81" t="str">
        <f>VLOOKUP($M189,'Hulpblad MC-parser'!$A:$D,2,FALSE)</f>
        <v>Alarm</v>
      </c>
      <c r="O189" s="81" t="str">
        <f>VLOOKUP($M189,'Hulpblad MC-parser'!$A:$D,3,FALSE)</f>
        <v>Weeralarm</v>
      </c>
      <c r="P189" s="81">
        <f>VLOOKUP($M189,'Hulpblad MC-parser'!$A:$D,4,FALSE)</f>
        <v>0</v>
      </c>
      <c r="Q189" s="136" t="str">
        <f>IF(CONCATENATE(B189,C189,D189)="","",VLOOKUP(CONCATENATE(B189,C189,D189),Meldingsclassificaties!AA:AA,1,FALSE))</f>
        <v/>
      </c>
      <c r="R189" s="136" t="str">
        <f>IF(F189="","",VLOOKUP(F189,Meldingsclassificaties!H:H,1,FALSE))</f>
        <v/>
      </c>
    </row>
    <row r="190" spans="1:18" x14ac:dyDescent="0.25">
      <c r="A190" s="59">
        <v>200010454</v>
      </c>
      <c r="B190" s="59" t="s">
        <v>34</v>
      </c>
      <c r="C190" s="59"/>
      <c r="D190" s="59"/>
      <c r="E190" s="60" t="s">
        <v>1149</v>
      </c>
      <c r="F190" s="59" t="s">
        <v>34</v>
      </c>
      <c r="G190" s="59"/>
      <c r="H190" s="59"/>
      <c r="I190" s="59">
        <f t="shared" si="2"/>
        <v>17</v>
      </c>
      <c r="J190" s="59" t="s">
        <v>1613</v>
      </c>
      <c r="K190" s="61"/>
      <c r="L190" s="62" t="s">
        <v>6737</v>
      </c>
      <c r="M190" s="62" t="s">
        <v>1149</v>
      </c>
      <c r="N190" s="81" t="str">
        <f>VLOOKUP($M190,'Hulpblad MC-parser'!$A:$D,2,FALSE)</f>
        <v>Bezitsaantasting</v>
      </c>
      <c r="O190" s="81">
        <f>VLOOKUP($M190,'Hulpblad MC-parser'!$A:$D,3,FALSE)</f>
        <v>0</v>
      </c>
      <c r="P190" s="81">
        <f>VLOOKUP($M190,'Hulpblad MC-parser'!$A:$D,4,FALSE)</f>
        <v>0</v>
      </c>
      <c r="Q190" s="136" t="str">
        <f>IF(CONCATENATE(B190,C190,D190)="","",VLOOKUP(CONCATENATE(B190,C190,D190),Meldingsclassificaties!AA:AA,1,FALSE))</f>
        <v>Bezitsaantasting</v>
      </c>
      <c r="R190" s="136" t="str">
        <f>IF(F190="","",VLOOKUP(F190,Meldingsclassificaties!H:H,1,FALSE))</f>
        <v>Bezitsaantasting</v>
      </c>
    </row>
    <row r="191" spans="1:18" x14ac:dyDescent="0.25">
      <c r="A191" s="59"/>
      <c r="B191" s="59"/>
      <c r="C191" s="59"/>
      <c r="D191" s="59"/>
      <c r="E191" s="60" t="s">
        <v>6893</v>
      </c>
      <c r="F191" s="59"/>
      <c r="G191" s="59" t="s">
        <v>1149</v>
      </c>
      <c r="H191" s="59"/>
      <c r="I191" s="59">
        <f t="shared" si="2"/>
        <v>4</v>
      </c>
      <c r="J191" s="59" t="s">
        <v>1561</v>
      </c>
      <c r="K191" s="61"/>
      <c r="L191" s="62" t="s">
        <v>6737</v>
      </c>
      <c r="M191" s="62" t="s">
        <v>1149</v>
      </c>
      <c r="N191" s="81" t="str">
        <f>VLOOKUP($M191,'Hulpblad MC-parser'!$A:$D,2,FALSE)</f>
        <v>Bezitsaantasting</v>
      </c>
      <c r="O191" s="81">
        <f>VLOOKUP($M191,'Hulpblad MC-parser'!$A:$D,3,FALSE)</f>
        <v>0</v>
      </c>
      <c r="P191" s="81">
        <f>VLOOKUP($M191,'Hulpblad MC-parser'!$A:$D,4,FALSE)</f>
        <v>0</v>
      </c>
      <c r="Q191" s="136" t="str">
        <f>IF(CONCATENATE(B191,C191,D191)="","",VLOOKUP(CONCATENATE(B191,C191,D191),Meldingsclassificaties!AA:AA,1,FALSE))</f>
        <v/>
      </c>
      <c r="R191" s="136" t="str">
        <f>IF(F191="","",VLOOKUP(F191,Meldingsclassificaties!H:H,1,FALSE))</f>
        <v/>
      </c>
    </row>
    <row r="192" spans="1:18" x14ac:dyDescent="0.25">
      <c r="A192" s="59"/>
      <c r="B192" s="59"/>
      <c r="C192" s="59"/>
      <c r="D192" s="59"/>
      <c r="E192" s="60" t="s">
        <v>6894</v>
      </c>
      <c r="F192" s="59"/>
      <c r="G192" s="59" t="s">
        <v>1149</v>
      </c>
      <c r="H192" s="59"/>
      <c r="I192" s="59">
        <f t="shared" si="2"/>
        <v>3</v>
      </c>
      <c r="J192" s="59" t="s">
        <v>1561</v>
      </c>
      <c r="K192" s="61"/>
      <c r="L192" s="62" t="s">
        <v>6737</v>
      </c>
      <c r="M192" s="62" t="s">
        <v>1149</v>
      </c>
      <c r="N192" s="81" t="str">
        <f>VLOOKUP($M192,'Hulpblad MC-parser'!$A:$D,2,FALSE)</f>
        <v>Bezitsaantasting</v>
      </c>
      <c r="O192" s="81">
        <f>VLOOKUP($M192,'Hulpblad MC-parser'!$A:$D,3,FALSE)</f>
        <v>0</v>
      </c>
      <c r="P192" s="81">
        <f>VLOOKUP($M192,'Hulpblad MC-parser'!$A:$D,4,FALSE)</f>
        <v>0</v>
      </c>
      <c r="Q192" s="136" t="str">
        <f>IF(CONCATENATE(B192,C192,D192)="","",VLOOKUP(CONCATENATE(B192,C192,D192),Meldingsclassificaties!AA:AA,1,FALSE))</f>
        <v/>
      </c>
      <c r="R192" s="136" t="str">
        <f>IF(F192="","",VLOOKUP(F192,Meldingsclassificaties!H:H,1,FALSE))</f>
        <v/>
      </c>
    </row>
    <row r="193" spans="1:18" x14ac:dyDescent="0.25">
      <c r="A193" s="59"/>
      <c r="B193" s="59"/>
      <c r="C193" s="59"/>
      <c r="D193" s="59"/>
      <c r="E193" s="60" t="s">
        <v>6895</v>
      </c>
      <c r="F193" s="59"/>
      <c r="G193" s="59" t="s">
        <v>1149</v>
      </c>
      <c r="H193" s="59"/>
      <c r="I193" s="59">
        <f t="shared" si="2"/>
        <v>3</v>
      </c>
      <c r="J193" s="59" t="s">
        <v>1561</v>
      </c>
      <c r="K193" s="61"/>
      <c r="L193" s="62" t="s">
        <v>6737</v>
      </c>
      <c r="M193" s="62" t="s">
        <v>1149</v>
      </c>
      <c r="N193" s="81" t="str">
        <f>VLOOKUP($M193,'Hulpblad MC-parser'!$A:$D,2,FALSE)</f>
        <v>Bezitsaantasting</v>
      </c>
      <c r="O193" s="81">
        <f>VLOOKUP($M193,'Hulpblad MC-parser'!$A:$D,3,FALSE)</f>
        <v>0</v>
      </c>
      <c r="P193" s="81">
        <f>VLOOKUP($M193,'Hulpblad MC-parser'!$A:$D,4,FALSE)</f>
        <v>0</v>
      </c>
      <c r="Q193" s="136" t="str">
        <f>IF(CONCATENATE(B193,C193,D193)="","",VLOOKUP(CONCATENATE(B193,C193,D193),Meldingsclassificaties!AA:AA,1,FALSE))</f>
        <v/>
      </c>
      <c r="R193" s="136" t="str">
        <f>IF(F193="","",VLOOKUP(F193,Meldingsclassificaties!H:H,1,FALSE))</f>
        <v/>
      </c>
    </row>
    <row r="194" spans="1:18" x14ac:dyDescent="0.25">
      <c r="A194" s="59"/>
      <c r="B194" s="59"/>
      <c r="C194" s="59"/>
      <c r="D194" s="59"/>
      <c r="E194" s="60" t="s">
        <v>6896</v>
      </c>
      <c r="F194" s="59"/>
      <c r="G194" s="59" t="s">
        <v>1149</v>
      </c>
      <c r="H194" s="59"/>
      <c r="I194" s="59">
        <f t="shared" ref="I194:I257" si="3">LEN(E194)</f>
        <v>4</v>
      </c>
      <c r="J194" s="59" t="s">
        <v>1561</v>
      </c>
      <c r="K194" s="61"/>
      <c r="L194" s="62" t="s">
        <v>6737</v>
      </c>
      <c r="M194" s="62" t="s">
        <v>1149</v>
      </c>
      <c r="N194" s="81" t="str">
        <f>VLOOKUP($M194,'Hulpblad MC-parser'!$A:$D,2,FALSE)</f>
        <v>Bezitsaantasting</v>
      </c>
      <c r="O194" s="81">
        <f>VLOOKUP($M194,'Hulpblad MC-parser'!$A:$D,3,FALSE)</f>
        <v>0</v>
      </c>
      <c r="P194" s="81">
        <f>VLOOKUP($M194,'Hulpblad MC-parser'!$A:$D,4,FALSE)</f>
        <v>0</v>
      </c>
      <c r="Q194" s="136" t="str">
        <f>IF(CONCATENATE(B194,C194,D194)="","",VLOOKUP(CONCATENATE(B194,C194,D194),Meldingsclassificaties!AA:AA,1,FALSE))</f>
        <v/>
      </c>
      <c r="R194" s="136" t="str">
        <f>IF(F194="","",VLOOKUP(F194,Meldingsclassificaties!H:H,1,FALSE))</f>
        <v/>
      </c>
    </row>
    <row r="195" spans="1:18" x14ac:dyDescent="0.25">
      <c r="A195" s="59">
        <v>200010455</v>
      </c>
      <c r="B195" s="59" t="s">
        <v>34</v>
      </c>
      <c r="C195" s="59" t="s">
        <v>95</v>
      </c>
      <c r="D195" s="59"/>
      <c r="E195" s="60" t="s">
        <v>1150</v>
      </c>
      <c r="F195" s="59" t="s">
        <v>95</v>
      </c>
      <c r="G195" s="59"/>
      <c r="H195" s="59"/>
      <c r="I195" s="59">
        <f t="shared" si="3"/>
        <v>9</v>
      </c>
      <c r="J195" s="59" t="s">
        <v>1613</v>
      </c>
      <c r="K195" s="61"/>
      <c r="L195" s="62" t="s">
        <v>6737</v>
      </c>
      <c r="M195" s="62" t="s">
        <v>1150</v>
      </c>
      <c r="N195" s="81" t="str">
        <f>VLOOKUP($M195,'Hulpblad MC-parser'!$A:$D,2,FALSE)</f>
        <v>Bezitsaantasting</v>
      </c>
      <c r="O195" s="81" t="str">
        <f>VLOOKUP($M195,'Hulpblad MC-parser'!$A:$D,3,FALSE)</f>
        <v>Diefstal</v>
      </c>
      <c r="P195" s="81">
        <f>VLOOKUP($M195,'Hulpblad MC-parser'!$A:$D,4,FALSE)</f>
        <v>0</v>
      </c>
      <c r="Q195" s="136" t="str">
        <f>IF(CONCATENATE(B195,C195,D195)="","",VLOOKUP(CONCATENATE(B195,C195,D195),Meldingsclassificaties!AA:AA,1,FALSE))</f>
        <v>BezitsaantastingDiefstal</v>
      </c>
      <c r="R195" s="136" t="str">
        <f>IF(F195="","",VLOOKUP(F195,Meldingsclassificaties!H:H,1,FALSE))</f>
        <v>Diefstal</v>
      </c>
    </row>
    <row r="196" spans="1:18" x14ac:dyDescent="0.25">
      <c r="A196" s="59"/>
      <c r="B196" s="59"/>
      <c r="C196" s="59"/>
      <c r="D196" s="59"/>
      <c r="E196" s="60" t="s">
        <v>6897</v>
      </c>
      <c r="F196" s="59"/>
      <c r="G196" s="59" t="s">
        <v>1150</v>
      </c>
      <c r="H196" s="59"/>
      <c r="I196" s="59">
        <f t="shared" si="3"/>
        <v>4</v>
      </c>
      <c r="J196" s="59" t="s">
        <v>1561</v>
      </c>
      <c r="K196" s="61"/>
      <c r="L196" s="62" t="s">
        <v>6737</v>
      </c>
      <c r="M196" s="62" t="s">
        <v>1150</v>
      </c>
      <c r="N196" s="81" t="str">
        <f>VLOOKUP($M196,'Hulpblad MC-parser'!$A:$D,2,FALSE)</f>
        <v>Bezitsaantasting</v>
      </c>
      <c r="O196" s="81" t="str">
        <f>VLOOKUP($M196,'Hulpblad MC-parser'!$A:$D,3,FALSE)</f>
        <v>Diefstal</v>
      </c>
      <c r="P196" s="81">
        <f>VLOOKUP($M196,'Hulpblad MC-parser'!$A:$D,4,FALSE)</f>
        <v>0</v>
      </c>
      <c r="Q196" s="136" t="str">
        <f>IF(CONCATENATE(B196,C196,D196)="","",VLOOKUP(CONCATENATE(B196,C196,D196),Meldingsclassificaties!AA:AA,1,FALSE))</f>
        <v/>
      </c>
      <c r="R196" s="136" t="str">
        <f>IF(F196="","",VLOOKUP(F196,Meldingsclassificaties!H:H,1,FALSE))</f>
        <v/>
      </c>
    </row>
    <row r="197" spans="1:18" x14ac:dyDescent="0.25">
      <c r="A197" s="59"/>
      <c r="B197" s="59"/>
      <c r="C197" s="59"/>
      <c r="D197" s="59"/>
      <c r="E197" s="60" t="s">
        <v>6898</v>
      </c>
      <c r="F197" s="59"/>
      <c r="G197" s="59" t="s">
        <v>1150</v>
      </c>
      <c r="H197" s="59"/>
      <c r="I197" s="59">
        <f t="shared" si="3"/>
        <v>5</v>
      </c>
      <c r="J197" s="59" t="s">
        <v>1561</v>
      </c>
      <c r="K197" s="61"/>
      <c r="L197" s="62" t="s">
        <v>6737</v>
      </c>
      <c r="M197" s="62" t="s">
        <v>1150</v>
      </c>
      <c r="N197" s="81" t="str">
        <f>VLOOKUP($M197,'Hulpblad MC-parser'!$A:$D,2,FALSE)</f>
        <v>Bezitsaantasting</v>
      </c>
      <c r="O197" s="81" t="str">
        <f>VLOOKUP($M197,'Hulpblad MC-parser'!$A:$D,3,FALSE)</f>
        <v>Diefstal</v>
      </c>
      <c r="P197" s="81">
        <f>VLOOKUP($M197,'Hulpblad MC-parser'!$A:$D,4,FALSE)</f>
        <v>0</v>
      </c>
      <c r="Q197" s="136" t="str">
        <f>IF(CONCATENATE(B197,C197,D197)="","",VLOOKUP(CONCATENATE(B197,C197,D197),Meldingsclassificaties!AA:AA,1,FALSE))</f>
        <v/>
      </c>
      <c r="R197" s="136" t="str">
        <f>IF(F197="","",VLOOKUP(F197,Meldingsclassificaties!H:H,1,FALSE))</f>
        <v/>
      </c>
    </row>
    <row r="198" spans="1:18" x14ac:dyDescent="0.25">
      <c r="A198" s="59"/>
      <c r="B198" s="59"/>
      <c r="C198" s="59"/>
      <c r="D198" s="59"/>
      <c r="E198" s="60" t="s">
        <v>6899</v>
      </c>
      <c r="F198" s="59"/>
      <c r="G198" s="59" t="s">
        <v>1150</v>
      </c>
      <c r="H198" s="59"/>
      <c r="I198" s="59">
        <f t="shared" si="3"/>
        <v>3</v>
      </c>
      <c r="J198" s="59" t="s">
        <v>1561</v>
      </c>
      <c r="K198" s="61"/>
      <c r="L198" s="62" t="s">
        <v>6737</v>
      </c>
      <c r="M198" s="62" t="s">
        <v>1150</v>
      </c>
      <c r="N198" s="81" t="str">
        <f>VLOOKUP($M198,'Hulpblad MC-parser'!$A:$D,2,FALSE)</f>
        <v>Bezitsaantasting</v>
      </c>
      <c r="O198" s="81" t="str">
        <f>VLOOKUP($M198,'Hulpblad MC-parser'!$A:$D,3,FALSE)</f>
        <v>Diefstal</v>
      </c>
      <c r="P198" s="81">
        <f>VLOOKUP($M198,'Hulpblad MC-parser'!$A:$D,4,FALSE)</f>
        <v>0</v>
      </c>
      <c r="Q198" s="136" t="str">
        <f>IF(CONCATENATE(B198,C198,D198)="","",VLOOKUP(CONCATENATE(B198,C198,D198),Meldingsclassificaties!AA:AA,1,FALSE))</f>
        <v/>
      </c>
      <c r="R198" s="136" t="str">
        <f>IF(F198="","",VLOOKUP(F198,Meldingsclassificaties!H:H,1,FALSE))</f>
        <v/>
      </c>
    </row>
    <row r="199" spans="1:18" x14ac:dyDescent="0.25">
      <c r="A199" s="59">
        <v>200116646</v>
      </c>
      <c r="B199" s="59" t="s">
        <v>34</v>
      </c>
      <c r="C199" s="59" t="s">
        <v>95</v>
      </c>
      <c r="D199" s="59" t="s">
        <v>11711</v>
      </c>
      <c r="E199" s="60" t="s">
        <v>11714</v>
      </c>
      <c r="F199" s="59" t="s">
        <v>11711</v>
      </c>
      <c r="G199" s="59"/>
      <c r="H199" s="59"/>
      <c r="I199" s="59">
        <f t="shared" si="3"/>
        <v>10</v>
      </c>
      <c r="J199" s="59" t="s">
        <v>1613</v>
      </c>
      <c r="K199" s="61"/>
      <c r="L199" s="62" t="s">
        <v>6737</v>
      </c>
      <c r="M199" s="62" t="s">
        <v>11714</v>
      </c>
      <c r="N199" s="81" t="str">
        <f>VLOOKUP($M199,'Hulpblad MC-parser'!$A:$D,2,FALSE)</f>
        <v>Bezitsaantasting</v>
      </c>
      <c r="O199" s="81" t="str">
        <f>VLOOKUP($M199,'Hulpblad MC-parser'!$A:$D,3,FALSE)</f>
        <v>Diefstal</v>
      </c>
      <c r="P199" s="81" t="str">
        <f>VLOOKUP($M199,'Hulpblad MC-parser'!$A:$D,4,FALSE)</f>
        <v>Afpersing</v>
      </c>
      <c r="Q199" s="136" t="str">
        <f>IF(CONCATENATE(B199,C199,D199)="","",VLOOKUP(CONCATENATE(B199,C199,D199),Meldingsclassificaties!AA:AA,1,FALSE))</f>
        <v>BezitsaantastingDiefstalAfpersing</v>
      </c>
      <c r="R199" s="136" t="str">
        <f>IF(F199="","",VLOOKUP(F199,Meldingsclassificaties!H:H,1,FALSE))</f>
        <v>Afpersing</v>
      </c>
    </row>
    <row r="200" spans="1:18" x14ac:dyDescent="0.25">
      <c r="A200" s="59"/>
      <c r="B200" s="59"/>
      <c r="C200" s="59"/>
      <c r="D200" s="59"/>
      <c r="E200" s="60" t="s">
        <v>11717</v>
      </c>
      <c r="F200" s="59"/>
      <c r="G200" s="59" t="s">
        <v>11714</v>
      </c>
      <c r="H200" s="59"/>
      <c r="I200" s="59">
        <f t="shared" si="3"/>
        <v>5</v>
      </c>
      <c r="J200" s="59" t="s">
        <v>1561</v>
      </c>
      <c r="K200" s="61"/>
      <c r="L200" s="62" t="s">
        <v>6737</v>
      </c>
      <c r="M200" s="62" t="s">
        <v>11714</v>
      </c>
      <c r="N200" s="81" t="str">
        <f>VLOOKUP($M200,'Hulpblad MC-parser'!$A:$D,2,FALSE)</f>
        <v>Bezitsaantasting</v>
      </c>
      <c r="O200" s="81" t="str">
        <f>VLOOKUP($M200,'Hulpblad MC-parser'!$A:$D,3,FALSE)</f>
        <v>Diefstal</v>
      </c>
      <c r="P200" s="81" t="str">
        <f>VLOOKUP($M200,'Hulpblad MC-parser'!$A:$D,4,FALSE)</f>
        <v>Afpersing</v>
      </c>
      <c r="Q200" s="136" t="str">
        <f>IF(CONCATENATE(B200,C200,D200)="","",VLOOKUP(CONCATENATE(B200,C200,D200),Meldingsclassificaties!AA:AA,1,FALSE))</f>
        <v/>
      </c>
      <c r="R200" s="136" t="str">
        <f>IF(F200="","",VLOOKUP(F200,Meldingsclassificaties!H:H,1,FALSE))</f>
        <v/>
      </c>
    </row>
    <row r="201" spans="1:18" x14ac:dyDescent="0.25">
      <c r="A201" s="59"/>
      <c r="B201" s="59"/>
      <c r="C201" s="59"/>
      <c r="D201" s="59"/>
      <c r="E201" s="60" t="s">
        <v>11718</v>
      </c>
      <c r="F201" s="59"/>
      <c r="G201" s="59" t="s">
        <v>11714</v>
      </c>
      <c r="H201" s="59"/>
      <c r="I201" s="59">
        <f t="shared" si="3"/>
        <v>4</v>
      </c>
      <c r="J201" s="59" t="s">
        <v>1561</v>
      </c>
      <c r="K201" s="61"/>
      <c r="L201" s="62" t="s">
        <v>6737</v>
      </c>
      <c r="M201" s="62" t="s">
        <v>11714</v>
      </c>
      <c r="N201" s="81" t="str">
        <f>VLOOKUP($M201,'Hulpblad MC-parser'!$A:$D,2,FALSE)</f>
        <v>Bezitsaantasting</v>
      </c>
      <c r="O201" s="81" t="str">
        <f>VLOOKUP($M201,'Hulpblad MC-parser'!$A:$D,3,FALSE)</f>
        <v>Diefstal</v>
      </c>
      <c r="P201" s="81" t="str">
        <f>VLOOKUP($M201,'Hulpblad MC-parser'!$A:$D,4,FALSE)</f>
        <v>Afpersing</v>
      </c>
      <c r="Q201" s="136" t="str">
        <f>IF(CONCATENATE(B201,C201,D201)="","",VLOOKUP(CONCATENATE(B201,C201,D201),Meldingsclassificaties!AA:AA,1,FALSE))</f>
        <v/>
      </c>
      <c r="R201" s="136" t="str">
        <f>IF(F201="","",VLOOKUP(F201,Meldingsclassificaties!H:H,1,FALSE))</f>
        <v/>
      </c>
    </row>
    <row r="202" spans="1:18" x14ac:dyDescent="0.25">
      <c r="A202" s="59"/>
      <c r="B202" s="59"/>
      <c r="C202" s="59"/>
      <c r="D202" s="59"/>
      <c r="E202" s="60" t="s">
        <v>11715</v>
      </c>
      <c r="F202" s="59"/>
      <c r="G202" s="59" t="s">
        <v>11714</v>
      </c>
      <c r="H202" s="59"/>
      <c r="I202" s="59">
        <f t="shared" si="3"/>
        <v>7</v>
      </c>
      <c r="J202" s="59" t="s">
        <v>1561</v>
      </c>
      <c r="K202" s="61"/>
      <c r="L202" s="62" t="s">
        <v>6737</v>
      </c>
      <c r="M202" s="62" t="s">
        <v>11714</v>
      </c>
      <c r="N202" s="81" t="str">
        <f>VLOOKUP($M202,'Hulpblad MC-parser'!$A:$D,2,FALSE)</f>
        <v>Bezitsaantasting</v>
      </c>
      <c r="O202" s="81" t="str">
        <f>VLOOKUP($M202,'Hulpblad MC-parser'!$A:$D,3,FALSE)</f>
        <v>Diefstal</v>
      </c>
      <c r="P202" s="81" t="str">
        <f>VLOOKUP($M202,'Hulpblad MC-parser'!$A:$D,4,FALSE)</f>
        <v>Afpersing</v>
      </c>
      <c r="Q202" s="136" t="str">
        <f>IF(CONCATENATE(B202,C202,D202)="","",VLOOKUP(CONCATENATE(B202,C202,D202),Meldingsclassificaties!AA:AA,1,FALSE))</f>
        <v/>
      </c>
      <c r="R202" s="136" t="str">
        <f>IF(F202="","",VLOOKUP(F202,Meldingsclassificaties!H:H,1,FALSE))</f>
        <v/>
      </c>
    </row>
    <row r="203" spans="1:18" x14ac:dyDescent="0.25">
      <c r="A203" s="59"/>
      <c r="B203" s="59"/>
      <c r="C203" s="59"/>
      <c r="D203" s="59"/>
      <c r="E203" s="60" t="s">
        <v>11716</v>
      </c>
      <c r="F203" s="59"/>
      <c r="G203" s="59" t="s">
        <v>11714</v>
      </c>
      <c r="H203" s="59"/>
      <c r="I203" s="59">
        <f t="shared" si="3"/>
        <v>5</v>
      </c>
      <c r="J203" s="59" t="s">
        <v>1561</v>
      </c>
      <c r="K203" s="61"/>
      <c r="L203" s="62" t="s">
        <v>6737</v>
      </c>
      <c r="M203" s="62" t="s">
        <v>11714</v>
      </c>
      <c r="N203" s="81" t="str">
        <f>VLOOKUP($M203,'Hulpblad MC-parser'!$A:$D,2,FALSE)</f>
        <v>Bezitsaantasting</v>
      </c>
      <c r="O203" s="81" t="str">
        <f>VLOOKUP($M203,'Hulpblad MC-parser'!$A:$D,3,FALSE)</f>
        <v>Diefstal</v>
      </c>
      <c r="P203" s="81" t="str">
        <f>VLOOKUP($M203,'Hulpblad MC-parser'!$A:$D,4,FALSE)</f>
        <v>Afpersing</v>
      </c>
      <c r="Q203" s="136" t="str">
        <f>IF(CONCATENATE(B203,C203,D203)="","",VLOOKUP(CONCATENATE(B203,C203,D203),Meldingsclassificaties!AA:AA,1,FALSE))</f>
        <v/>
      </c>
      <c r="R203" s="136" t="str">
        <f>IF(F203="","",VLOOKUP(F203,Meldingsclassificaties!H:H,1,FALSE))</f>
        <v/>
      </c>
    </row>
    <row r="204" spans="1:18" x14ac:dyDescent="0.25">
      <c r="A204" s="59"/>
      <c r="B204" s="59"/>
      <c r="C204" s="59"/>
      <c r="D204" s="59"/>
      <c r="E204" s="60" t="s">
        <v>10906</v>
      </c>
      <c r="F204" s="59"/>
      <c r="G204" s="59" t="s">
        <v>11714</v>
      </c>
      <c r="H204" s="59"/>
      <c r="I204" s="59">
        <f t="shared" si="3"/>
        <v>6</v>
      </c>
      <c r="J204" s="59" t="s">
        <v>1561</v>
      </c>
      <c r="K204" s="61"/>
      <c r="L204" s="62" t="s">
        <v>6737</v>
      </c>
      <c r="M204" s="62" t="s">
        <v>11714</v>
      </c>
      <c r="N204" s="81" t="str">
        <f>VLOOKUP($M204,'Hulpblad MC-parser'!$A:$D,2,FALSE)</f>
        <v>Bezitsaantasting</v>
      </c>
      <c r="O204" s="81" t="str">
        <f>VLOOKUP($M204,'Hulpblad MC-parser'!$A:$D,3,FALSE)</f>
        <v>Diefstal</v>
      </c>
      <c r="P204" s="81" t="str">
        <f>VLOOKUP($M204,'Hulpblad MC-parser'!$A:$D,4,FALSE)</f>
        <v>Afpersing</v>
      </c>
      <c r="Q204" s="136" t="str">
        <f>IF(CONCATENATE(B204,C204,D204)="","",VLOOKUP(CONCATENATE(B204,C204,D204),Meldingsclassificaties!AA:AA,1,FALSE))</f>
        <v/>
      </c>
      <c r="R204" s="136" t="str">
        <f>IF(F204="","",VLOOKUP(F204,Meldingsclassificaties!H:H,1,FALSE))</f>
        <v/>
      </c>
    </row>
    <row r="205" spans="1:18" x14ac:dyDescent="0.25">
      <c r="A205" s="59"/>
      <c r="B205" s="59"/>
      <c r="C205" s="59"/>
      <c r="D205" s="59"/>
      <c r="E205" s="60" t="s">
        <v>4911</v>
      </c>
      <c r="F205" s="59"/>
      <c r="G205" s="59" t="s">
        <v>11714</v>
      </c>
      <c r="H205" s="59"/>
      <c r="I205" s="59">
        <f t="shared" si="3"/>
        <v>23</v>
      </c>
      <c r="J205" s="59" t="s">
        <v>1561</v>
      </c>
      <c r="K205" s="61"/>
      <c r="L205" s="62" t="s">
        <v>6737</v>
      </c>
      <c r="M205" s="62" t="s">
        <v>11714</v>
      </c>
      <c r="N205" s="81" t="str">
        <f>VLOOKUP($M205,'Hulpblad MC-parser'!$A:$D,2,FALSE)</f>
        <v>Bezitsaantasting</v>
      </c>
      <c r="O205" s="81" t="str">
        <f>VLOOKUP($M205,'Hulpblad MC-parser'!$A:$D,3,FALSE)</f>
        <v>Diefstal</v>
      </c>
      <c r="P205" s="81" t="str">
        <f>VLOOKUP($M205,'Hulpblad MC-parser'!$A:$D,4,FALSE)</f>
        <v>Afpersing</v>
      </c>
      <c r="Q205" s="136" t="str">
        <f>IF(CONCATENATE(B205,C205,D205)="","",VLOOKUP(CONCATENATE(B205,C205,D205),Meldingsclassificaties!AA:AA,1,FALSE))</f>
        <v/>
      </c>
      <c r="R205" s="136" t="str">
        <f>IF(F205="","",VLOOKUP(F205,Meldingsclassificaties!H:H,1,FALSE))</f>
        <v/>
      </c>
    </row>
    <row r="206" spans="1:18" x14ac:dyDescent="0.25">
      <c r="A206" s="59">
        <v>200010456</v>
      </c>
      <c r="B206" s="59" t="s">
        <v>34</v>
      </c>
      <c r="C206" s="59" t="s">
        <v>95</v>
      </c>
      <c r="D206" s="59" t="s">
        <v>384</v>
      </c>
      <c r="E206" s="60" t="s">
        <v>1151</v>
      </c>
      <c r="F206" s="59" t="s">
        <v>384</v>
      </c>
      <c r="G206" s="59"/>
      <c r="H206" s="59"/>
      <c r="I206" s="59">
        <f t="shared" si="3"/>
        <v>9</v>
      </c>
      <c r="J206" s="59" t="s">
        <v>1613</v>
      </c>
      <c r="K206" s="61"/>
      <c r="L206" s="62" t="s">
        <v>6737</v>
      </c>
      <c r="M206" s="62" t="s">
        <v>1151</v>
      </c>
      <c r="N206" s="81" t="str">
        <f>VLOOKUP($M206,'Hulpblad MC-parser'!$A:$D,2,FALSE)</f>
        <v>Bezitsaantasting</v>
      </c>
      <c r="O206" s="81" t="str">
        <f>VLOOKUP($M206,'Hulpblad MC-parser'!$A:$D,3,FALSE)</f>
        <v>Diefstal</v>
      </c>
      <c r="P206" s="81" t="str">
        <f>VLOOKUP($M206,'Hulpblad MC-parser'!$A:$D,4,FALSE)</f>
        <v>Beroving</v>
      </c>
      <c r="Q206" s="136" t="str">
        <f>IF(CONCATENATE(B206,C206,D206)="","",VLOOKUP(CONCATENATE(B206,C206,D206),Meldingsclassificaties!AA:AA,1,FALSE))</f>
        <v>BezitsaantastingDiefstalBeroving</v>
      </c>
      <c r="R206" s="136" t="str">
        <f>IF(F206="","",VLOOKUP(F206,Meldingsclassificaties!H:H,1,FALSE))</f>
        <v>Beroving</v>
      </c>
    </row>
    <row r="207" spans="1:18" x14ac:dyDescent="0.25">
      <c r="A207" s="59"/>
      <c r="B207" s="59"/>
      <c r="C207" s="59"/>
      <c r="D207" s="59"/>
      <c r="E207" s="60" t="s">
        <v>6900</v>
      </c>
      <c r="F207" s="59"/>
      <c r="G207" s="59" t="s">
        <v>1151</v>
      </c>
      <c r="H207" s="59"/>
      <c r="I207" s="59">
        <f t="shared" si="3"/>
        <v>4</v>
      </c>
      <c r="J207" s="59" t="s">
        <v>1561</v>
      </c>
      <c r="K207" s="61"/>
      <c r="L207" s="62" t="s">
        <v>6737</v>
      </c>
      <c r="M207" s="62" t="s">
        <v>1151</v>
      </c>
      <c r="N207" s="81" t="str">
        <f>VLOOKUP($M207,'Hulpblad MC-parser'!$A:$D,2,FALSE)</f>
        <v>Bezitsaantasting</v>
      </c>
      <c r="O207" s="81" t="str">
        <f>VLOOKUP($M207,'Hulpblad MC-parser'!$A:$D,3,FALSE)</f>
        <v>Diefstal</v>
      </c>
      <c r="P207" s="81" t="str">
        <f>VLOOKUP($M207,'Hulpblad MC-parser'!$A:$D,4,FALSE)</f>
        <v>Beroving</v>
      </c>
      <c r="Q207" s="136" t="str">
        <f>IF(CONCATENATE(B207,C207,D207)="","",VLOOKUP(CONCATENATE(B207,C207,D207),Meldingsclassificaties!AA:AA,1,FALSE))</f>
        <v/>
      </c>
      <c r="R207" s="136" t="str">
        <f>IF(F207="","",VLOOKUP(F207,Meldingsclassificaties!H:H,1,FALSE))</f>
        <v/>
      </c>
    </row>
    <row r="208" spans="1:18" x14ac:dyDescent="0.25">
      <c r="A208" s="59"/>
      <c r="B208" s="59"/>
      <c r="C208" s="59"/>
      <c r="D208" s="59"/>
      <c r="E208" s="60" t="s">
        <v>6901</v>
      </c>
      <c r="F208" s="59"/>
      <c r="G208" s="59" t="s">
        <v>1151</v>
      </c>
      <c r="H208" s="59"/>
      <c r="I208" s="59">
        <f t="shared" si="3"/>
        <v>4</v>
      </c>
      <c r="J208" s="59" t="s">
        <v>1561</v>
      </c>
      <c r="K208" s="61"/>
      <c r="L208" s="62" t="s">
        <v>6737</v>
      </c>
      <c r="M208" s="62" t="s">
        <v>1151</v>
      </c>
      <c r="N208" s="81" t="str">
        <f>VLOOKUP($M208,'Hulpblad MC-parser'!$A:$D,2,FALSE)</f>
        <v>Bezitsaantasting</v>
      </c>
      <c r="O208" s="81" t="str">
        <f>VLOOKUP($M208,'Hulpblad MC-parser'!$A:$D,3,FALSE)</f>
        <v>Diefstal</v>
      </c>
      <c r="P208" s="81" t="str">
        <f>VLOOKUP($M208,'Hulpblad MC-parser'!$A:$D,4,FALSE)</f>
        <v>Beroving</v>
      </c>
      <c r="Q208" s="136" t="str">
        <f>IF(CONCATENATE(B208,C208,D208)="","",VLOOKUP(CONCATENATE(B208,C208,D208),Meldingsclassificaties!AA:AA,1,FALSE))</f>
        <v/>
      </c>
      <c r="R208" s="136" t="str">
        <f>IF(F208="","",VLOOKUP(F208,Meldingsclassificaties!H:H,1,FALSE))</f>
        <v/>
      </c>
    </row>
    <row r="209" spans="1:18" x14ac:dyDescent="0.25">
      <c r="A209" s="59"/>
      <c r="B209" s="59"/>
      <c r="C209" s="59"/>
      <c r="D209" s="59"/>
      <c r="E209" s="60" t="s">
        <v>6902</v>
      </c>
      <c r="F209" s="59"/>
      <c r="G209" s="59" t="s">
        <v>1151</v>
      </c>
      <c r="H209" s="59"/>
      <c r="I209" s="59">
        <f t="shared" si="3"/>
        <v>7</v>
      </c>
      <c r="J209" s="59" t="s">
        <v>1561</v>
      </c>
      <c r="K209" s="61"/>
      <c r="L209" s="62" t="s">
        <v>6737</v>
      </c>
      <c r="M209" s="62" t="s">
        <v>1151</v>
      </c>
      <c r="N209" s="81" t="str">
        <f>VLOOKUP($M209,'Hulpblad MC-parser'!$A:$D,2,FALSE)</f>
        <v>Bezitsaantasting</v>
      </c>
      <c r="O209" s="81" t="str">
        <f>VLOOKUP($M209,'Hulpblad MC-parser'!$A:$D,3,FALSE)</f>
        <v>Diefstal</v>
      </c>
      <c r="P209" s="81" t="str">
        <f>VLOOKUP($M209,'Hulpblad MC-parser'!$A:$D,4,FALSE)</f>
        <v>Beroving</v>
      </c>
      <c r="Q209" s="136" t="str">
        <f>IF(CONCATENATE(B209,C209,D209)="","",VLOOKUP(CONCATENATE(B209,C209,D209),Meldingsclassificaties!AA:AA,1,FALSE))</f>
        <v/>
      </c>
      <c r="R209" s="136" t="str">
        <f>IF(F209="","",VLOOKUP(F209,Meldingsclassificaties!H:H,1,FALSE))</f>
        <v/>
      </c>
    </row>
    <row r="210" spans="1:18" x14ac:dyDescent="0.25">
      <c r="A210" s="59"/>
      <c r="B210" s="59"/>
      <c r="C210" s="59"/>
      <c r="D210" s="59"/>
      <c r="E210" s="60" t="s">
        <v>6903</v>
      </c>
      <c r="F210" s="59"/>
      <c r="G210" s="59" t="s">
        <v>1151</v>
      </c>
      <c r="H210" s="59"/>
      <c r="I210" s="59">
        <f t="shared" si="3"/>
        <v>5</v>
      </c>
      <c r="J210" s="59" t="s">
        <v>1561</v>
      </c>
      <c r="K210" s="61"/>
      <c r="L210" s="62" t="s">
        <v>6737</v>
      </c>
      <c r="M210" s="62" t="s">
        <v>1151</v>
      </c>
      <c r="N210" s="81" t="str">
        <f>VLOOKUP($M210,'Hulpblad MC-parser'!$A:$D,2,FALSE)</f>
        <v>Bezitsaantasting</v>
      </c>
      <c r="O210" s="81" t="str">
        <f>VLOOKUP($M210,'Hulpblad MC-parser'!$A:$D,3,FALSE)</f>
        <v>Diefstal</v>
      </c>
      <c r="P210" s="81" t="str">
        <f>VLOOKUP($M210,'Hulpblad MC-parser'!$A:$D,4,FALSE)</f>
        <v>Beroving</v>
      </c>
      <c r="Q210" s="136" t="str">
        <f>IF(CONCATENATE(B210,C210,D210)="","",VLOOKUP(CONCATENATE(B210,C210,D210),Meldingsclassificaties!AA:AA,1,FALSE))</f>
        <v/>
      </c>
      <c r="R210" s="136" t="str">
        <f>IF(F210="","",VLOOKUP(F210,Meldingsclassificaties!H:H,1,FALSE))</f>
        <v/>
      </c>
    </row>
    <row r="211" spans="1:18" x14ac:dyDescent="0.25">
      <c r="A211" s="59">
        <v>200010457</v>
      </c>
      <c r="B211" s="59" t="s">
        <v>34</v>
      </c>
      <c r="C211" s="59" t="s">
        <v>95</v>
      </c>
      <c r="D211" s="59" t="s">
        <v>77</v>
      </c>
      <c r="E211" s="60" t="s">
        <v>1152</v>
      </c>
      <c r="F211" s="59" t="s">
        <v>463</v>
      </c>
      <c r="G211" s="59"/>
      <c r="H211" s="59"/>
      <c r="I211" s="59">
        <f t="shared" si="3"/>
        <v>14</v>
      </c>
      <c r="J211" s="59" t="s">
        <v>1613</v>
      </c>
      <c r="K211" s="61"/>
      <c r="L211" s="62" t="s">
        <v>6737</v>
      </c>
      <c r="M211" s="62" t="s">
        <v>1152</v>
      </c>
      <c r="N211" s="81" t="str">
        <f>VLOOKUP($M211,'Hulpblad MC-parser'!$A:$D,2,FALSE)</f>
        <v>Bezitsaantasting</v>
      </c>
      <c r="O211" s="81" t="str">
        <f>VLOOKUP($M211,'Hulpblad MC-parser'!$A:$D,3,FALSE)</f>
        <v>Diefstal</v>
      </c>
      <c r="P211" s="81" t="str">
        <f>VLOOKUP($M211,'Hulpblad MC-parser'!$A:$D,4,FALSE)</f>
        <v>Dier</v>
      </c>
      <c r="Q211" s="136" t="str">
        <f>IF(CONCATENATE(B211,C211,D211)="","",VLOOKUP(CONCATENATE(B211,C211,D211),Meldingsclassificaties!AA:AA,1,FALSE))</f>
        <v>BezitsaantastingDiefstalDier</v>
      </c>
      <c r="R211" s="136" t="str">
        <f>IF(F211="","",VLOOKUP(F211,Meldingsclassificaties!H:H,1,FALSE))</f>
        <v>Diefstal dier</v>
      </c>
    </row>
    <row r="212" spans="1:18" x14ac:dyDescent="0.25">
      <c r="A212" s="59"/>
      <c r="B212" s="59"/>
      <c r="C212" s="59"/>
      <c r="D212" s="59"/>
      <c r="E212" s="60" t="s">
        <v>6904</v>
      </c>
      <c r="F212" s="59"/>
      <c r="G212" s="59" t="s">
        <v>1152</v>
      </c>
      <c r="H212" s="59"/>
      <c r="I212" s="59">
        <f t="shared" si="3"/>
        <v>4</v>
      </c>
      <c r="J212" s="59" t="s">
        <v>1561</v>
      </c>
      <c r="K212" s="61"/>
      <c r="L212" s="62" t="s">
        <v>6737</v>
      </c>
      <c r="M212" s="62" t="s">
        <v>1152</v>
      </c>
      <c r="N212" s="81" t="str">
        <f>VLOOKUP($M212,'Hulpblad MC-parser'!$A:$D,2,FALSE)</f>
        <v>Bezitsaantasting</v>
      </c>
      <c r="O212" s="81" t="str">
        <f>VLOOKUP($M212,'Hulpblad MC-parser'!$A:$D,3,FALSE)</f>
        <v>Diefstal</v>
      </c>
      <c r="P212" s="81" t="str">
        <f>VLOOKUP($M212,'Hulpblad MC-parser'!$A:$D,4,FALSE)</f>
        <v>Dier</v>
      </c>
      <c r="Q212" s="136" t="str">
        <f>IF(CONCATENATE(B212,C212,D212)="","",VLOOKUP(CONCATENATE(B212,C212,D212),Meldingsclassificaties!AA:AA,1,FALSE))</f>
        <v/>
      </c>
      <c r="R212" s="136" t="str">
        <f>IF(F212="","",VLOOKUP(F212,Meldingsclassificaties!H:H,1,FALSE))</f>
        <v/>
      </c>
    </row>
    <row r="213" spans="1:18" x14ac:dyDescent="0.25">
      <c r="A213" s="59"/>
      <c r="B213" s="59"/>
      <c r="C213" s="59"/>
      <c r="D213" s="59"/>
      <c r="E213" s="60" t="s">
        <v>6905</v>
      </c>
      <c r="F213" s="59"/>
      <c r="G213" s="59" t="s">
        <v>1152</v>
      </c>
      <c r="H213" s="59"/>
      <c r="I213" s="59">
        <f t="shared" si="3"/>
        <v>7</v>
      </c>
      <c r="J213" s="59" t="s">
        <v>1561</v>
      </c>
      <c r="K213" s="61"/>
      <c r="L213" s="62" t="s">
        <v>6737</v>
      </c>
      <c r="M213" s="62" t="s">
        <v>1152</v>
      </c>
      <c r="N213" s="81" t="str">
        <f>VLOOKUP($M213,'Hulpblad MC-parser'!$A:$D,2,FALSE)</f>
        <v>Bezitsaantasting</v>
      </c>
      <c r="O213" s="81" t="str">
        <f>VLOOKUP($M213,'Hulpblad MC-parser'!$A:$D,3,FALSE)</f>
        <v>Diefstal</v>
      </c>
      <c r="P213" s="81" t="str">
        <f>VLOOKUP($M213,'Hulpblad MC-parser'!$A:$D,4,FALSE)</f>
        <v>Dier</v>
      </c>
      <c r="Q213" s="136" t="str">
        <f>IF(CONCATENATE(B213,C213,D213)="","",VLOOKUP(CONCATENATE(B213,C213,D213),Meldingsclassificaties!AA:AA,1,FALSE))</f>
        <v/>
      </c>
      <c r="R213" s="136" t="str">
        <f>IF(F213="","",VLOOKUP(F213,Meldingsclassificaties!H:H,1,FALSE))</f>
        <v/>
      </c>
    </row>
    <row r="214" spans="1:18" x14ac:dyDescent="0.25">
      <c r="A214" s="59"/>
      <c r="B214" s="59"/>
      <c r="C214" s="59"/>
      <c r="D214" s="59"/>
      <c r="E214" s="60" t="s">
        <v>6906</v>
      </c>
      <c r="F214" s="59"/>
      <c r="G214" s="59" t="s">
        <v>1152</v>
      </c>
      <c r="H214" s="59"/>
      <c r="I214" s="59">
        <f t="shared" si="3"/>
        <v>4</v>
      </c>
      <c r="J214" s="59" t="s">
        <v>1561</v>
      </c>
      <c r="K214" s="61"/>
      <c r="L214" s="62" t="s">
        <v>6737</v>
      </c>
      <c r="M214" s="62" t="s">
        <v>1152</v>
      </c>
      <c r="N214" s="81" t="str">
        <f>VLOOKUP($M214,'Hulpblad MC-parser'!$A:$D,2,FALSE)</f>
        <v>Bezitsaantasting</v>
      </c>
      <c r="O214" s="81" t="str">
        <f>VLOOKUP($M214,'Hulpblad MC-parser'!$A:$D,3,FALSE)</f>
        <v>Diefstal</v>
      </c>
      <c r="P214" s="81" t="str">
        <f>VLOOKUP($M214,'Hulpblad MC-parser'!$A:$D,4,FALSE)</f>
        <v>Dier</v>
      </c>
      <c r="Q214" s="136" t="str">
        <f>IF(CONCATENATE(B214,C214,D214)="","",VLOOKUP(CONCATENATE(B214,C214,D214),Meldingsclassificaties!AA:AA,1,FALSE))</f>
        <v/>
      </c>
      <c r="R214" s="136" t="str">
        <f>IF(F214="","",VLOOKUP(F214,Meldingsclassificaties!H:H,1,FALSE))</f>
        <v/>
      </c>
    </row>
    <row r="215" spans="1:18" x14ac:dyDescent="0.25">
      <c r="A215" s="59"/>
      <c r="B215" s="59"/>
      <c r="C215" s="59"/>
      <c r="D215" s="59"/>
      <c r="E215" s="60" t="s">
        <v>6907</v>
      </c>
      <c r="F215" s="59"/>
      <c r="G215" s="59" t="s">
        <v>1152</v>
      </c>
      <c r="H215" s="59"/>
      <c r="I215" s="59">
        <f t="shared" si="3"/>
        <v>5</v>
      </c>
      <c r="J215" s="59" t="s">
        <v>1561</v>
      </c>
      <c r="K215" s="61"/>
      <c r="L215" s="62" t="s">
        <v>6737</v>
      </c>
      <c r="M215" s="62" t="s">
        <v>1152</v>
      </c>
      <c r="N215" s="81" t="str">
        <f>VLOOKUP($M215,'Hulpblad MC-parser'!$A:$D,2,FALSE)</f>
        <v>Bezitsaantasting</v>
      </c>
      <c r="O215" s="81" t="str">
        <f>VLOOKUP($M215,'Hulpblad MC-parser'!$A:$D,3,FALSE)</f>
        <v>Diefstal</v>
      </c>
      <c r="P215" s="81" t="str">
        <f>VLOOKUP($M215,'Hulpblad MC-parser'!$A:$D,4,FALSE)</f>
        <v>Dier</v>
      </c>
      <c r="Q215" s="136" t="str">
        <f>IF(CONCATENATE(B215,C215,D215)="","",VLOOKUP(CONCATENATE(B215,C215,D215),Meldingsclassificaties!AA:AA,1,FALSE))</f>
        <v/>
      </c>
      <c r="R215" s="136" t="str">
        <f>IF(F215="","",VLOOKUP(F215,Meldingsclassificaties!H:H,1,FALSE))</f>
        <v/>
      </c>
    </row>
    <row r="216" spans="1:18" x14ac:dyDescent="0.25">
      <c r="A216" s="59">
        <v>200106352</v>
      </c>
      <c r="B216" s="59" t="s">
        <v>34</v>
      </c>
      <c r="C216" s="59" t="s">
        <v>95</v>
      </c>
      <c r="D216" s="59" t="s">
        <v>134</v>
      </c>
      <c r="E216" s="60" t="s">
        <v>6505</v>
      </c>
      <c r="F216" s="59" t="s">
        <v>134</v>
      </c>
      <c r="G216" s="59"/>
      <c r="H216" s="59"/>
      <c r="I216" s="59">
        <f t="shared" si="3"/>
        <v>8</v>
      </c>
      <c r="J216" s="59" t="s">
        <v>1613</v>
      </c>
      <c r="K216" s="61"/>
      <c r="L216" s="62" t="s">
        <v>6738</v>
      </c>
      <c r="M216" s="62" t="s">
        <v>6505</v>
      </c>
      <c r="N216" s="81" t="str">
        <f>VLOOKUP($M216,'Hulpblad MC-parser'!$A:$D,2,FALSE)</f>
        <v>Bezitsaantasting</v>
      </c>
      <c r="O216" s="81" t="str">
        <f>VLOOKUP($M216,'Hulpblad MC-parser'!$A:$D,3,FALSE)</f>
        <v>Diefstal</v>
      </c>
      <c r="P216" s="81" t="str">
        <f>VLOOKUP($M216,'Hulpblad MC-parser'!$A:$D,4,FALSE)</f>
        <v>Fraude</v>
      </c>
      <c r="Q216" s="136" t="str">
        <f>IF(CONCATENATE(B216,C216,D216)="","",VLOOKUP(CONCATENATE(B216,C216,D216),Meldingsclassificaties!AA:AA,1,FALSE))</f>
        <v>BezitsaantastingDiefstalFraude</v>
      </c>
      <c r="R216" s="136" t="str">
        <f>IF(F216="","",VLOOKUP(F216,Meldingsclassificaties!H:H,1,FALSE))</f>
        <v>Fraude</v>
      </c>
    </row>
    <row r="217" spans="1:18" x14ac:dyDescent="0.25">
      <c r="A217" s="59">
        <v>200010458</v>
      </c>
      <c r="B217" s="59" t="s">
        <v>34</v>
      </c>
      <c r="C217" s="59" t="s">
        <v>95</v>
      </c>
      <c r="D217" s="59" t="s">
        <v>134</v>
      </c>
      <c r="E217" s="60" t="s">
        <v>1153</v>
      </c>
      <c r="F217" s="59" t="s">
        <v>134</v>
      </c>
      <c r="G217" s="59"/>
      <c r="H217" s="59"/>
      <c r="I217" s="59">
        <f t="shared" si="3"/>
        <v>7</v>
      </c>
      <c r="J217" s="59" t="s">
        <v>1613</v>
      </c>
      <c r="K217" s="61"/>
      <c r="L217" s="62" t="s">
        <v>6737</v>
      </c>
      <c r="M217" s="62" t="s">
        <v>1153</v>
      </c>
      <c r="N217" s="81" t="str">
        <f>VLOOKUP($M217,'Hulpblad MC-parser'!$A:$D,2,FALSE)</f>
        <v>Bezitsaantasting</v>
      </c>
      <c r="O217" s="81" t="str">
        <f>VLOOKUP($M217,'Hulpblad MC-parser'!$A:$D,3,FALSE)</f>
        <v>Diefstal</v>
      </c>
      <c r="P217" s="81" t="str">
        <f>VLOOKUP($M217,'Hulpblad MC-parser'!$A:$D,4,FALSE)</f>
        <v>Fraude</v>
      </c>
      <c r="Q217" s="136" t="str">
        <f>IF(CONCATENATE(B217,C217,D217)="","",VLOOKUP(CONCATENATE(B217,C217,D217),Meldingsclassificaties!AA:AA,1,FALSE))</f>
        <v>BezitsaantastingDiefstalFraude</v>
      </c>
      <c r="R217" s="136" t="str">
        <f>IF(F217="","",VLOOKUP(F217,Meldingsclassificaties!H:H,1,FALSE))</f>
        <v>Fraude</v>
      </c>
    </row>
    <row r="218" spans="1:18" x14ac:dyDescent="0.25">
      <c r="A218" s="59"/>
      <c r="B218" s="59"/>
      <c r="C218" s="59"/>
      <c r="D218" s="59"/>
      <c r="E218" s="60" t="s">
        <v>6908</v>
      </c>
      <c r="F218" s="59"/>
      <c r="G218" s="59" t="s">
        <v>1153</v>
      </c>
      <c r="H218" s="59"/>
      <c r="I218" s="59">
        <f t="shared" si="3"/>
        <v>4</v>
      </c>
      <c r="J218" s="59" t="s">
        <v>1561</v>
      </c>
      <c r="K218" s="61"/>
      <c r="L218" s="62" t="s">
        <v>6737</v>
      </c>
      <c r="M218" s="62" t="s">
        <v>1153</v>
      </c>
      <c r="N218" s="81" t="str">
        <f>VLOOKUP($M218,'Hulpblad MC-parser'!$A:$D,2,FALSE)</f>
        <v>Bezitsaantasting</v>
      </c>
      <c r="O218" s="81" t="str">
        <f>VLOOKUP($M218,'Hulpblad MC-parser'!$A:$D,3,FALSE)</f>
        <v>Diefstal</v>
      </c>
      <c r="P218" s="81" t="str">
        <f>VLOOKUP($M218,'Hulpblad MC-parser'!$A:$D,4,FALSE)</f>
        <v>Fraude</v>
      </c>
      <c r="Q218" s="136" t="str">
        <f>IF(CONCATENATE(B218,C218,D218)="","",VLOOKUP(CONCATENATE(B218,C218,D218),Meldingsclassificaties!AA:AA,1,FALSE))</f>
        <v/>
      </c>
      <c r="R218" s="136" t="str">
        <f>IF(F218="","",VLOOKUP(F218,Meldingsclassificaties!H:H,1,FALSE))</f>
        <v/>
      </c>
    </row>
    <row r="219" spans="1:18" x14ac:dyDescent="0.25">
      <c r="A219" s="59"/>
      <c r="B219" s="59"/>
      <c r="C219" s="59"/>
      <c r="D219" s="59"/>
      <c r="E219" s="60" t="s">
        <v>6909</v>
      </c>
      <c r="F219" s="59"/>
      <c r="G219" s="59" t="s">
        <v>1153</v>
      </c>
      <c r="H219" s="59"/>
      <c r="I219" s="59">
        <f t="shared" si="3"/>
        <v>7</v>
      </c>
      <c r="J219" s="59" t="s">
        <v>1561</v>
      </c>
      <c r="K219" s="61"/>
      <c r="L219" s="62" t="s">
        <v>6737</v>
      </c>
      <c r="M219" s="62" t="s">
        <v>1153</v>
      </c>
      <c r="N219" s="81" t="str">
        <f>VLOOKUP($M219,'Hulpblad MC-parser'!$A:$D,2,FALSE)</f>
        <v>Bezitsaantasting</v>
      </c>
      <c r="O219" s="81" t="str">
        <f>VLOOKUP($M219,'Hulpblad MC-parser'!$A:$D,3,FALSE)</f>
        <v>Diefstal</v>
      </c>
      <c r="P219" s="81" t="str">
        <f>VLOOKUP($M219,'Hulpblad MC-parser'!$A:$D,4,FALSE)</f>
        <v>Fraude</v>
      </c>
      <c r="Q219" s="136" t="str">
        <f>IF(CONCATENATE(B219,C219,D219)="","",VLOOKUP(CONCATENATE(B219,C219,D219),Meldingsclassificaties!AA:AA,1,FALSE))</f>
        <v/>
      </c>
      <c r="R219" s="136" t="str">
        <f>IF(F219="","",VLOOKUP(F219,Meldingsclassificaties!H:H,1,FALSE))</f>
        <v/>
      </c>
    </row>
    <row r="220" spans="1:18" x14ac:dyDescent="0.25">
      <c r="A220" s="59"/>
      <c r="B220" s="59"/>
      <c r="C220" s="59"/>
      <c r="D220" s="59"/>
      <c r="E220" s="60" t="s">
        <v>6910</v>
      </c>
      <c r="F220" s="59"/>
      <c r="G220" s="59" t="s">
        <v>1153</v>
      </c>
      <c r="H220" s="59"/>
      <c r="I220" s="59">
        <f t="shared" si="3"/>
        <v>5</v>
      </c>
      <c r="J220" s="59" t="s">
        <v>1561</v>
      </c>
      <c r="K220" s="61"/>
      <c r="L220" s="62" t="s">
        <v>6737</v>
      </c>
      <c r="M220" s="62" t="s">
        <v>1153</v>
      </c>
      <c r="N220" s="81" t="str">
        <f>VLOOKUP($M220,'Hulpblad MC-parser'!$A:$D,2,FALSE)</f>
        <v>Bezitsaantasting</v>
      </c>
      <c r="O220" s="81" t="str">
        <f>VLOOKUP($M220,'Hulpblad MC-parser'!$A:$D,3,FALSE)</f>
        <v>Diefstal</v>
      </c>
      <c r="P220" s="81" t="str">
        <f>VLOOKUP($M220,'Hulpblad MC-parser'!$A:$D,4,FALSE)</f>
        <v>Fraude</v>
      </c>
      <c r="Q220" s="136" t="str">
        <f>IF(CONCATENATE(B220,C220,D220)="","",VLOOKUP(CONCATENATE(B220,C220,D220),Meldingsclassificaties!AA:AA,1,FALSE))</f>
        <v/>
      </c>
      <c r="R220" s="136" t="str">
        <f>IF(F220="","",VLOOKUP(F220,Meldingsclassificaties!H:H,1,FALSE))</f>
        <v/>
      </c>
    </row>
    <row r="221" spans="1:18" x14ac:dyDescent="0.25">
      <c r="A221" s="59"/>
      <c r="B221" s="59"/>
      <c r="C221" s="59"/>
      <c r="D221" s="59"/>
      <c r="E221" s="60" t="s">
        <v>6911</v>
      </c>
      <c r="F221" s="59"/>
      <c r="G221" s="59" t="s">
        <v>1153</v>
      </c>
      <c r="H221" s="59"/>
      <c r="I221" s="59">
        <f t="shared" si="3"/>
        <v>4</v>
      </c>
      <c r="J221" s="59" t="s">
        <v>1561</v>
      </c>
      <c r="K221" s="61"/>
      <c r="L221" s="62" t="s">
        <v>6737</v>
      </c>
      <c r="M221" s="62" t="s">
        <v>1153</v>
      </c>
      <c r="N221" s="81" t="str">
        <f>VLOOKUP($M221,'Hulpblad MC-parser'!$A:$D,2,FALSE)</f>
        <v>Bezitsaantasting</v>
      </c>
      <c r="O221" s="81" t="str">
        <f>VLOOKUP($M221,'Hulpblad MC-parser'!$A:$D,3,FALSE)</f>
        <v>Diefstal</v>
      </c>
      <c r="P221" s="81" t="str">
        <f>VLOOKUP($M221,'Hulpblad MC-parser'!$A:$D,4,FALSE)</f>
        <v>Fraude</v>
      </c>
      <c r="Q221" s="136" t="str">
        <f>IF(CONCATENATE(B221,C221,D221)="","",VLOOKUP(CONCATENATE(B221,C221,D221),Meldingsclassificaties!AA:AA,1,FALSE))</f>
        <v/>
      </c>
      <c r="R221" s="136" t="str">
        <f>IF(F221="","",VLOOKUP(F221,Meldingsclassificaties!H:H,1,FALSE))</f>
        <v/>
      </c>
    </row>
    <row r="222" spans="1:18" x14ac:dyDescent="0.25">
      <c r="A222" s="59"/>
      <c r="B222" s="59"/>
      <c r="C222" s="59"/>
      <c r="D222" s="59"/>
      <c r="E222" s="60" t="s">
        <v>6912</v>
      </c>
      <c r="F222" s="59"/>
      <c r="G222" s="59" t="s">
        <v>1153</v>
      </c>
      <c r="H222" s="59"/>
      <c r="I222" s="59">
        <f t="shared" si="3"/>
        <v>9</v>
      </c>
      <c r="J222" s="59" t="s">
        <v>1561</v>
      </c>
      <c r="K222" s="61"/>
      <c r="L222" s="62" t="s">
        <v>6737</v>
      </c>
      <c r="M222" s="62" t="s">
        <v>1153</v>
      </c>
      <c r="N222" s="81" t="str">
        <f>VLOOKUP($M222,'Hulpblad MC-parser'!$A:$D,2,FALSE)</f>
        <v>Bezitsaantasting</v>
      </c>
      <c r="O222" s="81" t="str">
        <f>VLOOKUP($M222,'Hulpblad MC-parser'!$A:$D,3,FALSE)</f>
        <v>Diefstal</v>
      </c>
      <c r="P222" s="81" t="str">
        <f>VLOOKUP($M222,'Hulpblad MC-parser'!$A:$D,4,FALSE)</f>
        <v>Fraude</v>
      </c>
      <c r="Q222" s="136" t="str">
        <f>IF(CONCATENATE(B222,C222,D222)="","",VLOOKUP(CONCATENATE(B222,C222,D222),Meldingsclassificaties!AA:AA,1,FALSE))</f>
        <v/>
      </c>
      <c r="R222" s="136" t="str">
        <f>IF(F222="","",VLOOKUP(F222,Meldingsclassificaties!H:H,1,FALSE))</f>
        <v/>
      </c>
    </row>
    <row r="223" spans="1:18" x14ac:dyDescent="0.25">
      <c r="A223" s="59">
        <v>200010460</v>
      </c>
      <c r="B223" s="59" t="s">
        <v>34</v>
      </c>
      <c r="C223" s="59" t="s">
        <v>95</v>
      </c>
      <c r="D223" s="59" t="s">
        <v>55</v>
      </c>
      <c r="E223" s="60" t="s">
        <v>1154</v>
      </c>
      <c r="F223" s="59" t="s">
        <v>98</v>
      </c>
      <c r="G223" s="59"/>
      <c r="H223" s="59"/>
      <c r="I223" s="59">
        <f t="shared" si="3"/>
        <v>18</v>
      </c>
      <c r="J223" s="59" t="s">
        <v>1613</v>
      </c>
      <c r="K223" s="61"/>
      <c r="L223" s="62" t="s">
        <v>6737</v>
      </c>
      <c r="M223" s="62" t="s">
        <v>1154</v>
      </c>
      <c r="N223" s="81" t="str">
        <f>VLOOKUP($M223,'Hulpblad MC-parser'!$A:$D,2,FALSE)</f>
        <v>Bezitsaantasting</v>
      </c>
      <c r="O223" s="81" t="str">
        <f>VLOOKUP($M223,'Hulpblad MC-parser'!$A:$D,3,FALSE)</f>
        <v>Diefstal</v>
      </c>
      <c r="P223" s="81" t="str">
        <f>VLOOKUP($M223,'Hulpblad MC-parser'!$A:$D,4,FALSE)</f>
        <v>Goederen</v>
      </c>
      <c r="Q223" s="136" t="str">
        <f>IF(CONCATENATE(B223,C223,D223)="","",VLOOKUP(CONCATENATE(B223,C223,D223),Meldingsclassificaties!AA:AA,1,FALSE))</f>
        <v>BezitsaantastingDiefstalGoederen</v>
      </c>
      <c r="R223" s="136" t="str">
        <f>IF(F223="","",VLOOKUP(F223,Meldingsclassificaties!H:H,1,FALSE))</f>
        <v>Diefstal goederen</v>
      </c>
    </row>
    <row r="224" spans="1:18" x14ac:dyDescent="0.25">
      <c r="A224" s="59"/>
      <c r="B224" s="59"/>
      <c r="C224" s="59"/>
      <c r="D224" s="59"/>
      <c r="E224" s="60" t="s">
        <v>6913</v>
      </c>
      <c r="F224" s="59"/>
      <c r="G224" s="59" t="s">
        <v>1154</v>
      </c>
      <c r="H224" s="59"/>
      <c r="I224" s="59">
        <f t="shared" si="3"/>
        <v>4</v>
      </c>
      <c r="J224" s="59" t="s">
        <v>1561</v>
      </c>
      <c r="K224" s="61"/>
      <c r="L224" s="62" t="s">
        <v>6737</v>
      </c>
      <c r="M224" s="62" t="s">
        <v>1154</v>
      </c>
      <c r="N224" s="81" t="str">
        <f>VLOOKUP($M224,'Hulpblad MC-parser'!$A:$D,2,FALSE)</f>
        <v>Bezitsaantasting</v>
      </c>
      <c r="O224" s="81" t="str">
        <f>VLOOKUP($M224,'Hulpblad MC-parser'!$A:$D,3,FALSE)</f>
        <v>Diefstal</v>
      </c>
      <c r="P224" s="81" t="str">
        <f>VLOOKUP($M224,'Hulpblad MC-parser'!$A:$D,4,FALSE)</f>
        <v>Goederen</v>
      </c>
      <c r="Q224" s="136" t="str">
        <f>IF(CONCATENATE(B224,C224,D224)="","",VLOOKUP(CONCATENATE(B224,C224,D224),Meldingsclassificaties!AA:AA,1,FALSE))</f>
        <v/>
      </c>
      <c r="R224" s="136" t="str">
        <f>IF(F224="","",VLOOKUP(F224,Meldingsclassificaties!H:H,1,FALSE))</f>
        <v/>
      </c>
    </row>
    <row r="225" spans="1:18" x14ac:dyDescent="0.25">
      <c r="A225" s="59"/>
      <c r="B225" s="59"/>
      <c r="C225" s="59"/>
      <c r="D225" s="59"/>
      <c r="E225" s="60" t="s">
        <v>6914</v>
      </c>
      <c r="F225" s="59"/>
      <c r="G225" s="59" t="s">
        <v>1154</v>
      </c>
      <c r="H225" s="59"/>
      <c r="I225" s="59">
        <f t="shared" si="3"/>
        <v>7</v>
      </c>
      <c r="J225" s="59" t="s">
        <v>1561</v>
      </c>
      <c r="K225" s="61"/>
      <c r="L225" s="62" t="s">
        <v>6737</v>
      </c>
      <c r="M225" s="62" t="s">
        <v>1154</v>
      </c>
      <c r="N225" s="81" t="str">
        <f>VLOOKUP($M225,'Hulpblad MC-parser'!$A:$D,2,FALSE)</f>
        <v>Bezitsaantasting</v>
      </c>
      <c r="O225" s="81" t="str">
        <f>VLOOKUP($M225,'Hulpblad MC-parser'!$A:$D,3,FALSE)</f>
        <v>Diefstal</v>
      </c>
      <c r="P225" s="81" t="str">
        <f>VLOOKUP($M225,'Hulpblad MC-parser'!$A:$D,4,FALSE)</f>
        <v>Goederen</v>
      </c>
      <c r="Q225" s="136" t="str">
        <f>IF(CONCATENATE(B225,C225,D225)="","",VLOOKUP(CONCATENATE(B225,C225,D225),Meldingsclassificaties!AA:AA,1,FALSE))</f>
        <v/>
      </c>
      <c r="R225" s="136" t="str">
        <f>IF(F225="","",VLOOKUP(F225,Meldingsclassificaties!H:H,1,FALSE))</f>
        <v/>
      </c>
    </row>
    <row r="226" spans="1:18" x14ac:dyDescent="0.25">
      <c r="A226" s="59"/>
      <c r="B226" s="59"/>
      <c r="C226" s="59"/>
      <c r="D226" s="59"/>
      <c r="E226" s="60" t="s">
        <v>6915</v>
      </c>
      <c r="F226" s="59"/>
      <c r="G226" s="59" t="s">
        <v>1154</v>
      </c>
      <c r="H226" s="59"/>
      <c r="I226" s="59">
        <f t="shared" si="3"/>
        <v>4</v>
      </c>
      <c r="J226" s="59" t="s">
        <v>1561</v>
      </c>
      <c r="K226" s="61"/>
      <c r="L226" s="62" t="s">
        <v>6737</v>
      </c>
      <c r="M226" s="62" t="s">
        <v>1154</v>
      </c>
      <c r="N226" s="81" t="str">
        <f>VLOOKUP($M226,'Hulpblad MC-parser'!$A:$D,2,FALSE)</f>
        <v>Bezitsaantasting</v>
      </c>
      <c r="O226" s="81" t="str">
        <f>VLOOKUP($M226,'Hulpblad MC-parser'!$A:$D,3,FALSE)</f>
        <v>Diefstal</v>
      </c>
      <c r="P226" s="81" t="str">
        <f>VLOOKUP($M226,'Hulpblad MC-parser'!$A:$D,4,FALSE)</f>
        <v>Goederen</v>
      </c>
      <c r="Q226" s="136" t="str">
        <f>IF(CONCATENATE(B226,C226,D226)="","",VLOOKUP(CONCATENATE(B226,C226,D226),Meldingsclassificaties!AA:AA,1,FALSE))</f>
        <v/>
      </c>
      <c r="R226" s="136" t="str">
        <f>IF(F226="","",VLOOKUP(F226,Meldingsclassificaties!H:H,1,FALSE))</f>
        <v/>
      </c>
    </row>
    <row r="227" spans="1:18" x14ac:dyDescent="0.25">
      <c r="A227" s="59"/>
      <c r="B227" s="59"/>
      <c r="C227" s="59"/>
      <c r="D227" s="59"/>
      <c r="E227" s="60" t="s">
        <v>6916</v>
      </c>
      <c r="F227" s="59"/>
      <c r="G227" s="59" t="s">
        <v>1154</v>
      </c>
      <c r="H227" s="59"/>
      <c r="I227" s="59">
        <f t="shared" si="3"/>
        <v>5</v>
      </c>
      <c r="J227" s="59" t="s">
        <v>1561</v>
      </c>
      <c r="K227" s="61"/>
      <c r="L227" s="62" t="s">
        <v>6737</v>
      </c>
      <c r="M227" s="62" t="s">
        <v>1154</v>
      </c>
      <c r="N227" s="81" t="str">
        <f>VLOOKUP($M227,'Hulpblad MC-parser'!$A:$D,2,FALSE)</f>
        <v>Bezitsaantasting</v>
      </c>
      <c r="O227" s="81" t="str">
        <f>VLOOKUP($M227,'Hulpblad MC-parser'!$A:$D,3,FALSE)</f>
        <v>Diefstal</v>
      </c>
      <c r="P227" s="81" t="str">
        <f>VLOOKUP($M227,'Hulpblad MC-parser'!$A:$D,4,FALSE)</f>
        <v>Goederen</v>
      </c>
      <c r="Q227" s="136" t="str">
        <f>IF(CONCATENATE(B227,C227,D227)="","",VLOOKUP(CONCATENATE(B227,C227,D227),Meldingsclassificaties!AA:AA,1,FALSE))</f>
        <v/>
      </c>
      <c r="R227" s="136" t="str">
        <f>IF(F227="","",VLOOKUP(F227,Meldingsclassificaties!H:H,1,FALSE))</f>
        <v/>
      </c>
    </row>
    <row r="228" spans="1:18" x14ac:dyDescent="0.25">
      <c r="A228" s="59">
        <v>200010461</v>
      </c>
      <c r="B228" s="59" t="s">
        <v>34</v>
      </c>
      <c r="C228" s="59" t="s">
        <v>95</v>
      </c>
      <c r="D228" s="59" t="s">
        <v>349</v>
      </c>
      <c r="E228" s="60" t="s">
        <v>1155</v>
      </c>
      <c r="F228" s="59" t="s">
        <v>349</v>
      </c>
      <c r="G228" s="59"/>
      <c r="H228" s="59"/>
      <c r="I228" s="59">
        <f t="shared" si="3"/>
        <v>7</v>
      </c>
      <c r="J228" s="59" t="s">
        <v>1613</v>
      </c>
      <c r="K228" s="61"/>
      <c r="L228" s="62" t="s">
        <v>6737</v>
      </c>
      <c r="M228" s="62" t="s">
        <v>1155</v>
      </c>
      <c r="N228" s="81" t="str">
        <f>VLOOKUP($M228,'Hulpblad MC-parser'!$A:$D,2,FALSE)</f>
        <v>Bezitsaantasting</v>
      </c>
      <c r="O228" s="81" t="str">
        <f>VLOOKUP($M228,'Hulpblad MC-parser'!$A:$D,3,FALSE)</f>
        <v>Diefstal</v>
      </c>
      <c r="P228" s="81" t="str">
        <f>VLOOKUP($M228,'Hulpblad MC-parser'!$A:$D,4,FALSE)</f>
        <v>Heling</v>
      </c>
      <c r="Q228" s="136" t="str">
        <f>IF(CONCATENATE(B228,C228,D228)="","",VLOOKUP(CONCATENATE(B228,C228,D228),Meldingsclassificaties!AA:AA,1,FALSE))</f>
        <v>BezitsaantastingDiefstalHeling</v>
      </c>
      <c r="R228" s="136" t="str">
        <f>IF(F228="","",VLOOKUP(F228,Meldingsclassificaties!H:H,1,FALSE))</f>
        <v>Heling</v>
      </c>
    </row>
    <row r="229" spans="1:18" x14ac:dyDescent="0.25">
      <c r="A229" s="59"/>
      <c r="B229" s="59"/>
      <c r="C229" s="59"/>
      <c r="D229" s="59"/>
      <c r="E229" s="60" t="s">
        <v>6917</v>
      </c>
      <c r="F229" s="59"/>
      <c r="G229" s="59" t="s">
        <v>1155</v>
      </c>
      <c r="H229" s="59"/>
      <c r="I229" s="59">
        <f t="shared" si="3"/>
        <v>4</v>
      </c>
      <c r="J229" s="59" t="s">
        <v>1561</v>
      </c>
      <c r="K229" s="61"/>
      <c r="L229" s="62" t="s">
        <v>6737</v>
      </c>
      <c r="M229" s="62" t="s">
        <v>1155</v>
      </c>
      <c r="N229" s="81" t="str">
        <f>VLOOKUP($M229,'Hulpblad MC-parser'!$A:$D,2,FALSE)</f>
        <v>Bezitsaantasting</v>
      </c>
      <c r="O229" s="81" t="str">
        <f>VLOOKUP($M229,'Hulpblad MC-parser'!$A:$D,3,FALSE)</f>
        <v>Diefstal</v>
      </c>
      <c r="P229" s="81" t="str">
        <f>VLOOKUP($M229,'Hulpblad MC-parser'!$A:$D,4,FALSE)</f>
        <v>Heling</v>
      </c>
      <c r="Q229" s="136" t="str">
        <f>IF(CONCATENATE(B229,C229,D229)="","",VLOOKUP(CONCATENATE(B229,C229,D229),Meldingsclassificaties!AA:AA,1,FALSE))</f>
        <v/>
      </c>
      <c r="R229" s="136" t="str">
        <f>IF(F229="","",VLOOKUP(F229,Meldingsclassificaties!H:H,1,FALSE))</f>
        <v/>
      </c>
    </row>
    <row r="230" spans="1:18" x14ac:dyDescent="0.25">
      <c r="A230" s="59"/>
      <c r="B230" s="59"/>
      <c r="C230" s="59"/>
      <c r="D230" s="59"/>
      <c r="E230" s="60" t="s">
        <v>6918</v>
      </c>
      <c r="F230" s="59"/>
      <c r="G230" s="59" t="s">
        <v>1155</v>
      </c>
      <c r="H230" s="59"/>
      <c r="I230" s="59">
        <f t="shared" si="3"/>
        <v>7</v>
      </c>
      <c r="J230" s="59" t="s">
        <v>1561</v>
      </c>
      <c r="K230" s="61"/>
      <c r="L230" s="62" t="s">
        <v>6737</v>
      </c>
      <c r="M230" s="62" t="s">
        <v>1155</v>
      </c>
      <c r="N230" s="81" t="str">
        <f>VLOOKUP($M230,'Hulpblad MC-parser'!$A:$D,2,FALSE)</f>
        <v>Bezitsaantasting</v>
      </c>
      <c r="O230" s="81" t="str">
        <f>VLOOKUP($M230,'Hulpblad MC-parser'!$A:$D,3,FALSE)</f>
        <v>Diefstal</v>
      </c>
      <c r="P230" s="81" t="str">
        <f>VLOOKUP($M230,'Hulpblad MC-parser'!$A:$D,4,FALSE)</f>
        <v>Heling</v>
      </c>
      <c r="Q230" s="136" t="str">
        <f>IF(CONCATENATE(B230,C230,D230)="","",VLOOKUP(CONCATENATE(B230,C230,D230),Meldingsclassificaties!AA:AA,1,FALSE))</f>
        <v/>
      </c>
      <c r="R230" s="136" t="str">
        <f>IF(F230="","",VLOOKUP(F230,Meldingsclassificaties!H:H,1,FALSE))</f>
        <v/>
      </c>
    </row>
    <row r="231" spans="1:18" x14ac:dyDescent="0.25">
      <c r="A231" s="59"/>
      <c r="B231" s="59"/>
      <c r="C231" s="59"/>
      <c r="D231" s="59"/>
      <c r="E231" s="60" t="s">
        <v>6919</v>
      </c>
      <c r="F231" s="59"/>
      <c r="G231" s="59" t="s">
        <v>1155</v>
      </c>
      <c r="H231" s="59"/>
      <c r="I231" s="59">
        <f t="shared" si="3"/>
        <v>5</v>
      </c>
      <c r="J231" s="59" t="s">
        <v>1561</v>
      </c>
      <c r="K231" s="61"/>
      <c r="L231" s="62" t="s">
        <v>6737</v>
      </c>
      <c r="M231" s="62" t="s">
        <v>1155</v>
      </c>
      <c r="N231" s="81" t="str">
        <f>VLOOKUP($M231,'Hulpblad MC-parser'!$A:$D,2,FALSE)</f>
        <v>Bezitsaantasting</v>
      </c>
      <c r="O231" s="81" t="str">
        <f>VLOOKUP($M231,'Hulpblad MC-parser'!$A:$D,3,FALSE)</f>
        <v>Diefstal</v>
      </c>
      <c r="P231" s="81" t="str">
        <f>VLOOKUP($M231,'Hulpblad MC-parser'!$A:$D,4,FALSE)</f>
        <v>Heling</v>
      </c>
      <c r="Q231" s="136" t="str">
        <f>IF(CONCATENATE(B231,C231,D231)="","",VLOOKUP(CONCATENATE(B231,C231,D231),Meldingsclassificaties!AA:AA,1,FALSE))</f>
        <v/>
      </c>
      <c r="R231" s="136" t="str">
        <f>IF(F231="","",VLOOKUP(F231,Meldingsclassificaties!H:H,1,FALSE))</f>
        <v/>
      </c>
    </row>
    <row r="232" spans="1:18" x14ac:dyDescent="0.25">
      <c r="A232" s="59"/>
      <c r="B232" s="59"/>
      <c r="C232" s="59"/>
      <c r="D232" s="59"/>
      <c r="E232" s="60" t="s">
        <v>6920</v>
      </c>
      <c r="F232" s="59"/>
      <c r="G232" s="59" t="s">
        <v>1155</v>
      </c>
      <c r="H232" s="59"/>
      <c r="I232" s="59">
        <f t="shared" si="3"/>
        <v>4</v>
      </c>
      <c r="J232" s="59" t="s">
        <v>1561</v>
      </c>
      <c r="K232" s="61"/>
      <c r="L232" s="62" t="s">
        <v>6737</v>
      </c>
      <c r="M232" s="62" t="s">
        <v>1155</v>
      </c>
      <c r="N232" s="81" t="str">
        <f>VLOOKUP($M232,'Hulpblad MC-parser'!$A:$D,2,FALSE)</f>
        <v>Bezitsaantasting</v>
      </c>
      <c r="O232" s="81" t="str">
        <f>VLOOKUP($M232,'Hulpblad MC-parser'!$A:$D,3,FALSE)</f>
        <v>Diefstal</v>
      </c>
      <c r="P232" s="81" t="str">
        <f>VLOOKUP($M232,'Hulpblad MC-parser'!$A:$D,4,FALSE)</f>
        <v>Heling</v>
      </c>
      <c r="Q232" s="136" t="str">
        <f>IF(CONCATENATE(B232,C232,D232)="","",VLOOKUP(CONCATENATE(B232,C232,D232),Meldingsclassificaties!AA:AA,1,FALSE))</f>
        <v/>
      </c>
      <c r="R232" s="136" t="str">
        <f>IF(F232="","",VLOOKUP(F232,Meldingsclassificaties!H:H,1,FALSE))</f>
        <v/>
      </c>
    </row>
    <row r="233" spans="1:18" x14ac:dyDescent="0.25">
      <c r="A233" s="59">
        <v>200010462</v>
      </c>
      <c r="B233" s="59" t="s">
        <v>34</v>
      </c>
      <c r="C233" s="59" t="s">
        <v>95</v>
      </c>
      <c r="D233" s="59" t="s">
        <v>287</v>
      </c>
      <c r="E233" s="60" t="s">
        <v>1156</v>
      </c>
      <c r="F233" s="59" t="s">
        <v>289</v>
      </c>
      <c r="G233" s="59"/>
      <c r="H233" s="59"/>
      <c r="I233" s="59">
        <f t="shared" si="3"/>
        <v>23</v>
      </c>
      <c r="J233" s="59" t="s">
        <v>1613</v>
      </c>
      <c r="K233" s="61"/>
      <c r="L233" s="62" t="s">
        <v>6737</v>
      </c>
      <c r="M233" s="62" t="s">
        <v>1156</v>
      </c>
      <c r="N233" s="81" t="str">
        <f>VLOOKUP($M233,'Hulpblad MC-parser'!$A:$D,2,FALSE)</f>
        <v>Bezitsaantasting</v>
      </c>
      <c r="O233" s="81" t="str">
        <f>VLOOKUP($M233,'Hulpblad MC-parser'!$A:$D,3,FALSE)</f>
        <v>Diefstal</v>
      </c>
      <c r="P233" s="81" t="str">
        <f>VLOOKUP($M233,'Hulpblad MC-parser'!$A:$D,4,FALSE)</f>
        <v>Luchtvaartuig</v>
      </c>
      <c r="Q233" s="136" t="str">
        <f>IF(CONCATENATE(B233,C233,D233)="","",VLOOKUP(CONCATENATE(B233,C233,D233),Meldingsclassificaties!AA:AA,1,FALSE))</f>
        <v>BezitsaantastingDiefstalLuchtvaartuig</v>
      </c>
      <c r="R233" s="136" t="str">
        <f>IF(F233="","",VLOOKUP(F233,Meldingsclassificaties!H:H,1,FALSE))</f>
        <v>Diefstal luchtvaartuig</v>
      </c>
    </row>
    <row r="234" spans="1:18" x14ac:dyDescent="0.25">
      <c r="A234" s="59"/>
      <c r="B234" s="59"/>
      <c r="C234" s="59"/>
      <c r="D234" s="59"/>
      <c r="E234" s="60" t="s">
        <v>6921</v>
      </c>
      <c r="F234" s="59"/>
      <c r="G234" s="59" t="s">
        <v>1156</v>
      </c>
      <c r="H234" s="59"/>
      <c r="I234" s="59">
        <f t="shared" si="3"/>
        <v>4</v>
      </c>
      <c r="J234" s="59" t="s">
        <v>1561</v>
      </c>
      <c r="K234" s="61"/>
      <c r="L234" s="62" t="s">
        <v>6737</v>
      </c>
      <c r="M234" s="62" t="s">
        <v>1156</v>
      </c>
      <c r="N234" s="81" t="str">
        <f>VLOOKUP($M234,'Hulpblad MC-parser'!$A:$D,2,FALSE)</f>
        <v>Bezitsaantasting</v>
      </c>
      <c r="O234" s="81" t="str">
        <f>VLOOKUP($M234,'Hulpblad MC-parser'!$A:$D,3,FALSE)</f>
        <v>Diefstal</v>
      </c>
      <c r="P234" s="81" t="str">
        <f>VLOOKUP($M234,'Hulpblad MC-parser'!$A:$D,4,FALSE)</f>
        <v>Luchtvaartuig</v>
      </c>
      <c r="Q234" s="136" t="str">
        <f>IF(CONCATENATE(B234,C234,D234)="","",VLOOKUP(CONCATENATE(B234,C234,D234),Meldingsclassificaties!AA:AA,1,FALSE))</f>
        <v/>
      </c>
      <c r="R234" s="136" t="str">
        <f>IF(F234="","",VLOOKUP(F234,Meldingsclassificaties!H:H,1,FALSE))</f>
        <v/>
      </c>
    </row>
    <row r="235" spans="1:18" x14ac:dyDescent="0.25">
      <c r="A235" s="59"/>
      <c r="B235" s="59"/>
      <c r="C235" s="59"/>
      <c r="D235" s="59"/>
      <c r="E235" s="60" t="s">
        <v>6922</v>
      </c>
      <c r="F235" s="59"/>
      <c r="G235" s="59" t="s">
        <v>1156</v>
      </c>
      <c r="H235" s="59"/>
      <c r="I235" s="59">
        <f t="shared" si="3"/>
        <v>7</v>
      </c>
      <c r="J235" s="59" t="s">
        <v>1561</v>
      </c>
      <c r="K235" s="61"/>
      <c r="L235" s="62" t="s">
        <v>6737</v>
      </c>
      <c r="M235" s="62" t="s">
        <v>1156</v>
      </c>
      <c r="N235" s="81" t="str">
        <f>VLOOKUP($M235,'Hulpblad MC-parser'!$A:$D,2,FALSE)</f>
        <v>Bezitsaantasting</v>
      </c>
      <c r="O235" s="81" t="str">
        <f>VLOOKUP($M235,'Hulpblad MC-parser'!$A:$D,3,FALSE)</f>
        <v>Diefstal</v>
      </c>
      <c r="P235" s="81" t="str">
        <f>VLOOKUP($M235,'Hulpblad MC-parser'!$A:$D,4,FALSE)</f>
        <v>Luchtvaartuig</v>
      </c>
      <c r="Q235" s="136" t="str">
        <f>IF(CONCATENATE(B235,C235,D235)="","",VLOOKUP(CONCATENATE(B235,C235,D235),Meldingsclassificaties!AA:AA,1,FALSE))</f>
        <v/>
      </c>
      <c r="R235" s="136" t="str">
        <f>IF(F235="","",VLOOKUP(F235,Meldingsclassificaties!H:H,1,FALSE))</f>
        <v/>
      </c>
    </row>
    <row r="236" spans="1:18" x14ac:dyDescent="0.25">
      <c r="A236" s="59"/>
      <c r="B236" s="59"/>
      <c r="C236" s="59"/>
      <c r="D236" s="59"/>
      <c r="E236" s="60" t="s">
        <v>6923</v>
      </c>
      <c r="F236" s="59"/>
      <c r="G236" s="59" t="s">
        <v>1156</v>
      </c>
      <c r="H236" s="59"/>
      <c r="I236" s="59">
        <f t="shared" si="3"/>
        <v>5</v>
      </c>
      <c r="J236" s="59" t="s">
        <v>1561</v>
      </c>
      <c r="K236" s="61"/>
      <c r="L236" s="62" t="s">
        <v>6737</v>
      </c>
      <c r="M236" s="62" t="s">
        <v>1156</v>
      </c>
      <c r="N236" s="81" t="str">
        <f>VLOOKUP($M236,'Hulpblad MC-parser'!$A:$D,2,FALSE)</f>
        <v>Bezitsaantasting</v>
      </c>
      <c r="O236" s="81" t="str">
        <f>VLOOKUP($M236,'Hulpblad MC-parser'!$A:$D,3,FALSE)</f>
        <v>Diefstal</v>
      </c>
      <c r="P236" s="81" t="str">
        <f>VLOOKUP($M236,'Hulpblad MC-parser'!$A:$D,4,FALSE)</f>
        <v>Luchtvaartuig</v>
      </c>
      <c r="Q236" s="136" t="str">
        <f>IF(CONCATENATE(B236,C236,D236)="","",VLOOKUP(CONCATENATE(B236,C236,D236),Meldingsclassificaties!AA:AA,1,FALSE))</f>
        <v/>
      </c>
      <c r="R236" s="136" t="str">
        <f>IF(F236="","",VLOOKUP(F236,Meldingsclassificaties!H:H,1,FALSE))</f>
        <v/>
      </c>
    </row>
    <row r="237" spans="1:18" x14ac:dyDescent="0.25">
      <c r="A237" s="59">
        <v>200010463</v>
      </c>
      <c r="B237" s="59" t="s">
        <v>34</v>
      </c>
      <c r="C237" s="59" t="s">
        <v>95</v>
      </c>
      <c r="D237" s="59" t="s">
        <v>162</v>
      </c>
      <c r="E237" s="60" t="s">
        <v>1157</v>
      </c>
      <c r="F237" s="59" t="s">
        <v>162</v>
      </c>
      <c r="G237" s="59"/>
      <c r="H237" s="59"/>
      <c r="I237" s="59">
        <f t="shared" si="3"/>
        <v>11</v>
      </c>
      <c r="J237" s="59" t="s">
        <v>1613</v>
      </c>
      <c r="K237" s="61"/>
      <c r="L237" s="62" t="s">
        <v>6737</v>
      </c>
      <c r="M237" s="62" t="s">
        <v>1157</v>
      </c>
      <c r="N237" s="81" t="str">
        <f>VLOOKUP($M237,'Hulpblad MC-parser'!$A:$D,2,FALSE)</f>
        <v>Bezitsaantasting</v>
      </c>
      <c r="O237" s="81" t="str">
        <f>VLOOKUP($M237,'Hulpblad MC-parser'!$A:$D,3,FALSE)</f>
        <v>Diefstal</v>
      </c>
      <c r="P237" s="81" t="str">
        <f>VLOOKUP($M237,'Hulpblad MC-parser'!$A:$D,4,FALSE)</f>
        <v>Oplichting</v>
      </c>
      <c r="Q237" s="136" t="str">
        <f>IF(CONCATENATE(B237,C237,D237)="","",VLOOKUP(CONCATENATE(B237,C237,D237),Meldingsclassificaties!AA:AA,1,FALSE))</f>
        <v>BezitsaantastingDiefstalOplichting</v>
      </c>
      <c r="R237" s="136" t="str">
        <f>IF(F237="","",VLOOKUP(F237,Meldingsclassificaties!H:H,1,FALSE))</f>
        <v>Oplichting</v>
      </c>
    </row>
    <row r="238" spans="1:18" x14ac:dyDescent="0.25">
      <c r="A238" s="59"/>
      <c r="B238" s="59"/>
      <c r="C238" s="59"/>
      <c r="D238" s="59"/>
      <c r="E238" s="60" t="s">
        <v>6924</v>
      </c>
      <c r="F238" s="59"/>
      <c r="G238" s="59" t="s">
        <v>1157</v>
      </c>
      <c r="H238" s="59"/>
      <c r="I238" s="59">
        <f t="shared" si="3"/>
        <v>4</v>
      </c>
      <c r="J238" s="59" t="s">
        <v>1561</v>
      </c>
      <c r="K238" s="61"/>
      <c r="L238" s="62" t="s">
        <v>6737</v>
      </c>
      <c r="M238" s="62" t="s">
        <v>1157</v>
      </c>
      <c r="N238" s="81" t="str">
        <f>VLOOKUP($M238,'Hulpblad MC-parser'!$A:$D,2,FALSE)</f>
        <v>Bezitsaantasting</v>
      </c>
      <c r="O238" s="81" t="str">
        <f>VLOOKUP($M238,'Hulpblad MC-parser'!$A:$D,3,FALSE)</f>
        <v>Diefstal</v>
      </c>
      <c r="P238" s="81" t="str">
        <f>VLOOKUP($M238,'Hulpblad MC-parser'!$A:$D,4,FALSE)</f>
        <v>Oplichting</v>
      </c>
      <c r="Q238" s="136" t="str">
        <f>IF(CONCATENATE(B238,C238,D238)="","",VLOOKUP(CONCATENATE(B238,C238,D238),Meldingsclassificaties!AA:AA,1,FALSE))</f>
        <v/>
      </c>
      <c r="R238" s="136" t="str">
        <f>IF(F238="","",VLOOKUP(F238,Meldingsclassificaties!H:H,1,FALSE))</f>
        <v/>
      </c>
    </row>
    <row r="239" spans="1:18" x14ac:dyDescent="0.25">
      <c r="A239" s="59"/>
      <c r="B239" s="59"/>
      <c r="C239" s="59"/>
      <c r="D239" s="59"/>
      <c r="E239" s="60" t="s">
        <v>6925</v>
      </c>
      <c r="F239" s="59"/>
      <c r="G239" s="59" t="s">
        <v>1157</v>
      </c>
      <c r="H239" s="59"/>
      <c r="I239" s="59">
        <f t="shared" si="3"/>
        <v>7</v>
      </c>
      <c r="J239" s="59" t="s">
        <v>1561</v>
      </c>
      <c r="K239" s="61"/>
      <c r="L239" s="62" t="s">
        <v>6737</v>
      </c>
      <c r="M239" s="62" t="s">
        <v>1157</v>
      </c>
      <c r="N239" s="81" t="str">
        <f>VLOOKUP($M239,'Hulpblad MC-parser'!$A:$D,2,FALSE)</f>
        <v>Bezitsaantasting</v>
      </c>
      <c r="O239" s="81" t="str">
        <f>VLOOKUP($M239,'Hulpblad MC-parser'!$A:$D,3,FALSE)</f>
        <v>Diefstal</v>
      </c>
      <c r="P239" s="81" t="str">
        <f>VLOOKUP($M239,'Hulpblad MC-parser'!$A:$D,4,FALSE)</f>
        <v>Oplichting</v>
      </c>
      <c r="Q239" s="136" t="str">
        <f>IF(CONCATENATE(B239,C239,D239)="","",VLOOKUP(CONCATENATE(B239,C239,D239),Meldingsclassificaties!AA:AA,1,FALSE))</f>
        <v/>
      </c>
      <c r="R239" s="136" t="str">
        <f>IF(F239="","",VLOOKUP(F239,Meldingsclassificaties!H:H,1,FALSE))</f>
        <v/>
      </c>
    </row>
    <row r="240" spans="1:18" x14ac:dyDescent="0.25">
      <c r="A240" s="59"/>
      <c r="B240" s="59"/>
      <c r="C240" s="59"/>
      <c r="D240" s="59"/>
      <c r="E240" s="60" t="s">
        <v>6926</v>
      </c>
      <c r="F240" s="59"/>
      <c r="G240" s="59" t="s">
        <v>1157</v>
      </c>
      <c r="H240" s="59"/>
      <c r="I240" s="59">
        <f t="shared" si="3"/>
        <v>5</v>
      </c>
      <c r="J240" s="59" t="s">
        <v>1561</v>
      </c>
      <c r="K240" s="61"/>
      <c r="L240" s="62" t="s">
        <v>6737</v>
      </c>
      <c r="M240" s="62" t="s">
        <v>1157</v>
      </c>
      <c r="N240" s="81" t="str">
        <f>VLOOKUP($M240,'Hulpblad MC-parser'!$A:$D,2,FALSE)</f>
        <v>Bezitsaantasting</v>
      </c>
      <c r="O240" s="81" t="str">
        <f>VLOOKUP($M240,'Hulpblad MC-parser'!$A:$D,3,FALSE)</f>
        <v>Diefstal</v>
      </c>
      <c r="P240" s="81" t="str">
        <f>VLOOKUP($M240,'Hulpblad MC-parser'!$A:$D,4,FALSE)</f>
        <v>Oplichting</v>
      </c>
      <c r="Q240" s="136" t="str">
        <f>IF(CONCATENATE(B240,C240,D240)="","",VLOOKUP(CONCATENATE(B240,C240,D240),Meldingsclassificaties!AA:AA,1,FALSE))</f>
        <v/>
      </c>
      <c r="R240" s="136" t="str">
        <f>IF(F240="","",VLOOKUP(F240,Meldingsclassificaties!H:H,1,FALSE))</f>
        <v/>
      </c>
    </row>
    <row r="241" spans="1:18" x14ac:dyDescent="0.25">
      <c r="A241" s="59"/>
      <c r="B241" s="59"/>
      <c r="C241" s="59"/>
      <c r="D241" s="59"/>
      <c r="E241" s="60" t="s">
        <v>6927</v>
      </c>
      <c r="F241" s="59"/>
      <c r="G241" s="59" t="s">
        <v>1157</v>
      </c>
      <c r="H241" s="59"/>
      <c r="I241" s="59">
        <f t="shared" si="3"/>
        <v>4</v>
      </c>
      <c r="J241" s="59" t="s">
        <v>1561</v>
      </c>
      <c r="K241" s="61"/>
      <c r="L241" s="62" t="s">
        <v>6737</v>
      </c>
      <c r="M241" s="62" t="s">
        <v>1157</v>
      </c>
      <c r="N241" s="81" t="str">
        <f>VLOOKUP($M241,'Hulpblad MC-parser'!$A:$D,2,FALSE)</f>
        <v>Bezitsaantasting</v>
      </c>
      <c r="O241" s="81" t="str">
        <f>VLOOKUP($M241,'Hulpblad MC-parser'!$A:$D,3,FALSE)</f>
        <v>Diefstal</v>
      </c>
      <c r="P241" s="81" t="str">
        <f>VLOOKUP($M241,'Hulpblad MC-parser'!$A:$D,4,FALSE)</f>
        <v>Oplichting</v>
      </c>
      <c r="Q241" s="136" t="str">
        <f>IF(CONCATENATE(B241,C241,D241)="","",VLOOKUP(CONCATENATE(B241,C241,D241),Meldingsclassificaties!AA:AA,1,FALSE))</f>
        <v/>
      </c>
      <c r="R241" s="136" t="str">
        <f>IF(F241="","",VLOOKUP(F241,Meldingsclassificaties!H:H,1,FALSE))</f>
        <v/>
      </c>
    </row>
    <row r="242" spans="1:18" x14ac:dyDescent="0.25">
      <c r="A242" s="59">
        <v>200010464</v>
      </c>
      <c r="B242" s="59" t="s">
        <v>34</v>
      </c>
      <c r="C242" s="59" t="s">
        <v>95</v>
      </c>
      <c r="D242" s="59" t="s">
        <v>182</v>
      </c>
      <c r="E242" s="60" t="s">
        <v>1158</v>
      </c>
      <c r="F242" s="59" t="s">
        <v>185</v>
      </c>
      <c r="G242" s="59"/>
      <c r="H242" s="59"/>
      <c r="I242" s="59">
        <f t="shared" si="3"/>
        <v>18</v>
      </c>
      <c r="J242" s="59" t="s">
        <v>1613</v>
      </c>
      <c r="K242" s="61"/>
      <c r="L242" s="62" t="s">
        <v>6737</v>
      </c>
      <c r="M242" s="62" t="s">
        <v>1158</v>
      </c>
      <c r="N242" s="81" t="str">
        <f>VLOOKUP($M242,'Hulpblad MC-parser'!$A:$D,2,FALSE)</f>
        <v>Bezitsaantasting</v>
      </c>
      <c r="O242" s="81" t="str">
        <f>VLOOKUP($M242,'Hulpblad MC-parser'!$A:$D,3,FALSE)</f>
        <v>Diefstal</v>
      </c>
      <c r="P242" s="81" t="str">
        <f>VLOOKUP($M242,'Hulpblad MC-parser'!$A:$D,4,FALSE)</f>
        <v>Vaartuig</v>
      </c>
      <c r="Q242" s="136" t="str">
        <f>IF(CONCATENATE(B242,C242,D242)="","",VLOOKUP(CONCATENATE(B242,C242,D242),Meldingsclassificaties!AA:AA,1,FALSE))</f>
        <v>BezitsaantastingDiefstalVaartuig</v>
      </c>
      <c r="R242" s="136" t="str">
        <f>IF(F242="","",VLOOKUP(F242,Meldingsclassificaties!H:H,1,FALSE))</f>
        <v>Diefstal vaartuig</v>
      </c>
    </row>
    <row r="243" spans="1:18" x14ac:dyDescent="0.25">
      <c r="A243" s="59"/>
      <c r="B243" s="59"/>
      <c r="C243" s="59"/>
      <c r="D243" s="59"/>
      <c r="E243" s="60" t="s">
        <v>6928</v>
      </c>
      <c r="F243" s="59"/>
      <c r="G243" s="59" t="s">
        <v>1158</v>
      </c>
      <c r="H243" s="59"/>
      <c r="I243" s="59">
        <f t="shared" si="3"/>
        <v>4</v>
      </c>
      <c r="J243" s="59" t="s">
        <v>1561</v>
      </c>
      <c r="K243" s="61"/>
      <c r="L243" s="62" t="s">
        <v>6737</v>
      </c>
      <c r="M243" s="62" t="s">
        <v>1158</v>
      </c>
      <c r="N243" s="81" t="str">
        <f>VLOOKUP($M243,'Hulpblad MC-parser'!$A:$D,2,FALSE)</f>
        <v>Bezitsaantasting</v>
      </c>
      <c r="O243" s="81" t="str">
        <f>VLOOKUP($M243,'Hulpblad MC-parser'!$A:$D,3,FALSE)</f>
        <v>Diefstal</v>
      </c>
      <c r="P243" s="81" t="str">
        <f>VLOOKUP($M243,'Hulpblad MC-parser'!$A:$D,4,FALSE)</f>
        <v>Vaartuig</v>
      </c>
      <c r="Q243" s="136" t="str">
        <f>IF(CONCATENATE(B243,C243,D243)="","",VLOOKUP(CONCATENATE(B243,C243,D243),Meldingsclassificaties!AA:AA,1,FALSE))</f>
        <v/>
      </c>
      <c r="R243" s="136" t="str">
        <f>IF(F243="","",VLOOKUP(F243,Meldingsclassificaties!H:H,1,FALSE))</f>
        <v/>
      </c>
    </row>
    <row r="244" spans="1:18" x14ac:dyDescent="0.25">
      <c r="A244" s="59"/>
      <c r="B244" s="59"/>
      <c r="C244" s="59"/>
      <c r="D244" s="59"/>
      <c r="E244" s="60" t="s">
        <v>6929</v>
      </c>
      <c r="F244" s="59"/>
      <c r="G244" s="59" t="s">
        <v>1158</v>
      </c>
      <c r="H244" s="59"/>
      <c r="I244" s="59">
        <f t="shared" si="3"/>
        <v>7</v>
      </c>
      <c r="J244" s="59" t="s">
        <v>1561</v>
      </c>
      <c r="K244" s="61"/>
      <c r="L244" s="62" t="s">
        <v>6737</v>
      </c>
      <c r="M244" s="62" t="s">
        <v>1158</v>
      </c>
      <c r="N244" s="81" t="str">
        <f>VLOOKUP($M244,'Hulpblad MC-parser'!$A:$D,2,FALSE)</f>
        <v>Bezitsaantasting</v>
      </c>
      <c r="O244" s="81" t="str">
        <f>VLOOKUP($M244,'Hulpblad MC-parser'!$A:$D,3,FALSE)</f>
        <v>Diefstal</v>
      </c>
      <c r="P244" s="81" t="str">
        <f>VLOOKUP($M244,'Hulpblad MC-parser'!$A:$D,4,FALSE)</f>
        <v>Vaartuig</v>
      </c>
      <c r="Q244" s="136" t="str">
        <f>IF(CONCATENATE(B244,C244,D244)="","",VLOOKUP(CONCATENATE(B244,C244,D244),Meldingsclassificaties!AA:AA,1,FALSE))</f>
        <v/>
      </c>
      <c r="R244" s="136" t="str">
        <f>IF(F244="","",VLOOKUP(F244,Meldingsclassificaties!H:H,1,FALSE))</f>
        <v/>
      </c>
    </row>
    <row r="245" spans="1:18" x14ac:dyDescent="0.25">
      <c r="A245" s="59"/>
      <c r="B245" s="59"/>
      <c r="C245" s="59"/>
      <c r="D245" s="59"/>
      <c r="E245" s="60" t="s">
        <v>6930</v>
      </c>
      <c r="F245" s="59"/>
      <c r="G245" s="59" t="s">
        <v>1158</v>
      </c>
      <c r="H245" s="59"/>
      <c r="I245" s="59">
        <f t="shared" si="3"/>
        <v>5</v>
      </c>
      <c r="J245" s="59" t="s">
        <v>1561</v>
      </c>
      <c r="K245" s="61"/>
      <c r="L245" s="62" t="s">
        <v>6737</v>
      </c>
      <c r="M245" s="62" t="s">
        <v>1158</v>
      </c>
      <c r="N245" s="81" t="str">
        <f>VLOOKUP($M245,'Hulpblad MC-parser'!$A:$D,2,FALSE)</f>
        <v>Bezitsaantasting</v>
      </c>
      <c r="O245" s="81" t="str">
        <f>VLOOKUP($M245,'Hulpblad MC-parser'!$A:$D,3,FALSE)</f>
        <v>Diefstal</v>
      </c>
      <c r="P245" s="81" t="str">
        <f>VLOOKUP($M245,'Hulpblad MC-parser'!$A:$D,4,FALSE)</f>
        <v>Vaartuig</v>
      </c>
      <c r="Q245" s="136" t="str">
        <f>IF(CONCATENATE(B245,C245,D245)="","",VLOOKUP(CONCATENATE(B245,C245,D245),Meldingsclassificaties!AA:AA,1,FALSE))</f>
        <v/>
      </c>
      <c r="R245" s="136" t="str">
        <f>IF(F245="","",VLOOKUP(F245,Meldingsclassificaties!H:H,1,FALSE))</f>
        <v/>
      </c>
    </row>
    <row r="246" spans="1:18" x14ac:dyDescent="0.25">
      <c r="A246" s="59">
        <v>200010465</v>
      </c>
      <c r="B246" s="59" t="s">
        <v>34</v>
      </c>
      <c r="C246" s="59" t="s">
        <v>95</v>
      </c>
      <c r="D246" s="59" t="s">
        <v>557</v>
      </c>
      <c r="E246" s="60" t="s">
        <v>1159</v>
      </c>
      <c r="F246" s="59" t="s">
        <v>557</v>
      </c>
      <c r="G246" s="59"/>
      <c r="H246" s="59"/>
      <c r="I246" s="59">
        <f t="shared" si="3"/>
        <v>14</v>
      </c>
      <c r="J246" s="59" t="s">
        <v>1613</v>
      </c>
      <c r="K246" s="61"/>
      <c r="L246" s="62" t="s">
        <v>6737</v>
      </c>
      <c r="M246" s="62" t="s">
        <v>1159</v>
      </c>
      <c r="N246" s="81" t="str">
        <f>VLOOKUP($M246,'Hulpblad MC-parser'!$A:$D,2,FALSE)</f>
        <v>Bezitsaantasting</v>
      </c>
      <c r="O246" s="81" t="str">
        <f>VLOOKUP($M246,'Hulpblad MC-parser'!$A:$D,3,FALSE)</f>
        <v>Diefstal</v>
      </c>
      <c r="P246" s="81" t="str">
        <f>VLOOKUP($M246,'Hulpblad MC-parser'!$A:$D,4,FALSE)</f>
        <v>Verduistering</v>
      </c>
      <c r="Q246" s="136" t="str">
        <f>IF(CONCATENATE(B246,C246,D246)="","",VLOOKUP(CONCATENATE(B246,C246,D246),Meldingsclassificaties!AA:AA,1,FALSE))</f>
        <v>BezitsaantastingDiefstalVerduistering</v>
      </c>
      <c r="R246" s="136" t="str">
        <f>IF(F246="","",VLOOKUP(F246,Meldingsclassificaties!H:H,1,FALSE))</f>
        <v>Verduistering</v>
      </c>
    </row>
    <row r="247" spans="1:18" x14ac:dyDescent="0.25">
      <c r="A247" s="59"/>
      <c r="B247" s="59"/>
      <c r="C247" s="59"/>
      <c r="D247" s="59"/>
      <c r="E247" s="60" t="s">
        <v>6931</v>
      </c>
      <c r="F247" s="59"/>
      <c r="G247" s="59" t="s">
        <v>1159</v>
      </c>
      <c r="H247" s="59"/>
      <c r="I247" s="59">
        <f t="shared" si="3"/>
        <v>4</v>
      </c>
      <c r="J247" s="59" t="s">
        <v>1561</v>
      </c>
      <c r="K247" s="61"/>
      <c r="L247" s="62" t="s">
        <v>6737</v>
      </c>
      <c r="M247" s="62" t="s">
        <v>1159</v>
      </c>
      <c r="N247" s="81" t="str">
        <f>VLOOKUP($M247,'Hulpblad MC-parser'!$A:$D,2,FALSE)</f>
        <v>Bezitsaantasting</v>
      </c>
      <c r="O247" s="81" t="str">
        <f>VLOOKUP($M247,'Hulpblad MC-parser'!$A:$D,3,FALSE)</f>
        <v>Diefstal</v>
      </c>
      <c r="P247" s="81" t="str">
        <f>VLOOKUP($M247,'Hulpblad MC-parser'!$A:$D,4,FALSE)</f>
        <v>Verduistering</v>
      </c>
      <c r="Q247" s="136" t="str">
        <f>IF(CONCATENATE(B247,C247,D247)="","",VLOOKUP(CONCATENATE(B247,C247,D247),Meldingsclassificaties!AA:AA,1,FALSE))</f>
        <v/>
      </c>
      <c r="R247" s="136" t="str">
        <f>IF(F247="","",VLOOKUP(F247,Meldingsclassificaties!H:H,1,FALSE))</f>
        <v/>
      </c>
    </row>
    <row r="248" spans="1:18" x14ac:dyDescent="0.25">
      <c r="A248" s="59"/>
      <c r="B248" s="59"/>
      <c r="C248" s="59"/>
      <c r="D248" s="59"/>
      <c r="E248" s="60" t="s">
        <v>6932</v>
      </c>
      <c r="F248" s="59"/>
      <c r="G248" s="59" t="s">
        <v>1159</v>
      </c>
      <c r="H248" s="59"/>
      <c r="I248" s="59">
        <f t="shared" si="3"/>
        <v>7</v>
      </c>
      <c r="J248" s="59" t="s">
        <v>1561</v>
      </c>
      <c r="K248" s="61"/>
      <c r="L248" s="62" t="s">
        <v>6737</v>
      </c>
      <c r="M248" s="62" t="s">
        <v>1159</v>
      </c>
      <c r="N248" s="81" t="str">
        <f>VLOOKUP($M248,'Hulpblad MC-parser'!$A:$D,2,FALSE)</f>
        <v>Bezitsaantasting</v>
      </c>
      <c r="O248" s="81" t="str">
        <f>VLOOKUP($M248,'Hulpblad MC-parser'!$A:$D,3,FALSE)</f>
        <v>Diefstal</v>
      </c>
      <c r="P248" s="81" t="str">
        <f>VLOOKUP($M248,'Hulpblad MC-parser'!$A:$D,4,FALSE)</f>
        <v>Verduistering</v>
      </c>
      <c r="Q248" s="136" t="str">
        <f>IF(CONCATENATE(B248,C248,D248)="","",VLOOKUP(CONCATENATE(B248,C248,D248),Meldingsclassificaties!AA:AA,1,FALSE))</f>
        <v/>
      </c>
      <c r="R248" s="136" t="str">
        <f>IF(F248="","",VLOOKUP(F248,Meldingsclassificaties!H:H,1,FALSE))</f>
        <v/>
      </c>
    </row>
    <row r="249" spans="1:18" x14ac:dyDescent="0.25">
      <c r="A249" s="59"/>
      <c r="B249" s="59"/>
      <c r="C249" s="59"/>
      <c r="D249" s="59"/>
      <c r="E249" s="60" t="s">
        <v>6933</v>
      </c>
      <c r="F249" s="59"/>
      <c r="G249" s="59" t="s">
        <v>1159</v>
      </c>
      <c r="H249" s="59"/>
      <c r="I249" s="59">
        <f t="shared" si="3"/>
        <v>5</v>
      </c>
      <c r="J249" s="59" t="s">
        <v>1561</v>
      </c>
      <c r="K249" s="61"/>
      <c r="L249" s="62" t="s">
        <v>6737</v>
      </c>
      <c r="M249" s="62" t="s">
        <v>1159</v>
      </c>
      <c r="N249" s="81" t="str">
        <f>VLOOKUP($M249,'Hulpblad MC-parser'!$A:$D,2,FALSE)</f>
        <v>Bezitsaantasting</v>
      </c>
      <c r="O249" s="81" t="str">
        <f>VLOOKUP($M249,'Hulpblad MC-parser'!$A:$D,3,FALSE)</f>
        <v>Diefstal</v>
      </c>
      <c r="P249" s="81" t="str">
        <f>VLOOKUP($M249,'Hulpblad MC-parser'!$A:$D,4,FALSE)</f>
        <v>Verduistering</v>
      </c>
      <c r="Q249" s="136" t="str">
        <f>IF(CONCATENATE(B249,C249,D249)="","",VLOOKUP(CONCATENATE(B249,C249,D249),Meldingsclassificaties!AA:AA,1,FALSE))</f>
        <v/>
      </c>
      <c r="R249" s="136" t="str">
        <f>IF(F249="","",VLOOKUP(F249,Meldingsclassificaties!H:H,1,FALSE))</f>
        <v/>
      </c>
    </row>
    <row r="250" spans="1:18" x14ac:dyDescent="0.25">
      <c r="A250" s="59"/>
      <c r="B250" s="59"/>
      <c r="C250" s="59"/>
      <c r="D250" s="59"/>
      <c r="E250" s="60" t="s">
        <v>6934</v>
      </c>
      <c r="F250" s="59"/>
      <c r="G250" s="59" t="s">
        <v>1159</v>
      </c>
      <c r="H250" s="59"/>
      <c r="I250" s="59">
        <f t="shared" si="3"/>
        <v>4</v>
      </c>
      <c r="J250" s="59" t="s">
        <v>1561</v>
      </c>
      <c r="K250" s="61"/>
      <c r="L250" s="62" t="s">
        <v>6737</v>
      </c>
      <c r="M250" s="62" t="s">
        <v>1159</v>
      </c>
      <c r="N250" s="81" t="str">
        <f>VLOOKUP($M250,'Hulpblad MC-parser'!$A:$D,2,FALSE)</f>
        <v>Bezitsaantasting</v>
      </c>
      <c r="O250" s="81" t="str">
        <f>VLOOKUP($M250,'Hulpblad MC-parser'!$A:$D,3,FALSE)</f>
        <v>Diefstal</v>
      </c>
      <c r="P250" s="81" t="str">
        <f>VLOOKUP($M250,'Hulpblad MC-parser'!$A:$D,4,FALSE)</f>
        <v>Verduistering</v>
      </c>
      <c r="Q250" s="136" t="str">
        <f>IF(CONCATENATE(B250,C250,D250)="","",VLOOKUP(CONCATENATE(B250,C250,D250),Meldingsclassificaties!AA:AA,1,FALSE))</f>
        <v/>
      </c>
      <c r="R250" s="136" t="str">
        <f>IF(F250="","",VLOOKUP(F250,Meldingsclassificaties!H:H,1,FALSE))</f>
        <v/>
      </c>
    </row>
    <row r="251" spans="1:18" x14ac:dyDescent="0.25">
      <c r="A251" s="59">
        <v>200106353</v>
      </c>
      <c r="B251" s="59" t="s">
        <v>34</v>
      </c>
      <c r="C251" s="59" t="s">
        <v>95</v>
      </c>
      <c r="D251" s="59" t="s">
        <v>171</v>
      </c>
      <c r="E251" s="60" t="s">
        <v>6665</v>
      </c>
      <c r="F251" s="59" t="s">
        <v>174</v>
      </c>
      <c r="G251" s="59"/>
      <c r="H251" s="59"/>
      <c r="I251" s="59">
        <f t="shared" si="3"/>
        <v>13</v>
      </c>
      <c r="J251" s="59" t="s">
        <v>1613</v>
      </c>
      <c r="K251" s="61"/>
      <c r="L251" s="62" t="s">
        <v>6738</v>
      </c>
      <c r="M251" s="62" t="s">
        <v>6665</v>
      </c>
      <c r="N251" s="81" t="str">
        <f>VLOOKUP($M251,'Hulpblad MC-parser'!$A:$D,2,FALSE)</f>
        <v>Bezitsaantasting</v>
      </c>
      <c r="O251" s="81" t="str">
        <f>VLOOKUP($M251,'Hulpblad MC-parser'!$A:$D,3,FALSE)</f>
        <v>Diefstal</v>
      </c>
      <c r="P251" s="81" t="str">
        <f>VLOOKUP($M251,'Hulpblad MC-parser'!$A:$D,4,FALSE)</f>
        <v>Voertuig</v>
      </c>
      <c r="Q251" s="136" t="str">
        <f>IF(CONCATENATE(B251,C251,D251)="","",VLOOKUP(CONCATENATE(B251,C251,D251),Meldingsclassificaties!AA:AA,1,FALSE))</f>
        <v>BezitsaantastingDiefstalVoertuig</v>
      </c>
      <c r="R251" s="136" t="str">
        <f>IF(F251="","",VLOOKUP(F251,Meldingsclassificaties!H:H,1,FALSE))</f>
        <v>Diefstal voertuig</v>
      </c>
    </row>
    <row r="252" spans="1:18" x14ac:dyDescent="0.25">
      <c r="A252" s="59">
        <v>200106355</v>
      </c>
      <c r="B252" s="59" t="s">
        <v>34</v>
      </c>
      <c r="C252" s="59" t="s">
        <v>95</v>
      </c>
      <c r="D252" s="59" t="s">
        <v>171</v>
      </c>
      <c r="E252" s="60" t="s">
        <v>6641</v>
      </c>
      <c r="F252" s="59" t="s">
        <v>174</v>
      </c>
      <c r="G252" s="59"/>
      <c r="H252" s="59"/>
      <c r="I252" s="59">
        <f t="shared" si="3"/>
        <v>18</v>
      </c>
      <c r="J252" s="59" t="s">
        <v>1613</v>
      </c>
      <c r="K252" s="61"/>
      <c r="L252" s="62" t="s">
        <v>6738</v>
      </c>
      <c r="M252" s="62" t="s">
        <v>6641</v>
      </c>
      <c r="N252" s="81" t="str">
        <f>VLOOKUP($M252,'Hulpblad MC-parser'!$A:$D,2,FALSE)</f>
        <v>Bezitsaantasting</v>
      </c>
      <c r="O252" s="81" t="str">
        <f>VLOOKUP($M252,'Hulpblad MC-parser'!$A:$D,3,FALSE)</f>
        <v>Diefstal</v>
      </c>
      <c r="P252" s="81" t="str">
        <f>VLOOKUP($M252,'Hulpblad MC-parser'!$A:$D,4,FALSE)</f>
        <v>Voertuig</v>
      </c>
      <c r="Q252" s="136" t="str">
        <f>IF(CONCATENATE(B252,C252,D252)="","",VLOOKUP(CONCATENATE(B252,C252,D252),Meldingsclassificaties!AA:AA,1,FALSE))</f>
        <v>BezitsaantastingDiefstalVoertuig</v>
      </c>
      <c r="R252" s="136" t="str">
        <f>IF(F252="","",VLOOKUP(F252,Meldingsclassificaties!H:H,1,FALSE))</f>
        <v>Diefstal voertuig</v>
      </c>
    </row>
    <row r="253" spans="1:18" x14ac:dyDescent="0.25">
      <c r="A253" s="59">
        <v>200106357</v>
      </c>
      <c r="B253" s="59" t="s">
        <v>34</v>
      </c>
      <c r="C253" s="59" t="s">
        <v>95</v>
      </c>
      <c r="D253" s="59" t="s">
        <v>171</v>
      </c>
      <c r="E253" s="60" t="s">
        <v>6657</v>
      </c>
      <c r="F253" s="59" t="s">
        <v>174</v>
      </c>
      <c r="G253" s="59"/>
      <c r="H253" s="59"/>
      <c r="I253" s="59">
        <f t="shared" si="3"/>
        <v>14</v>
      </c>
      <c r="J253" s="59" t="s">
        <v>1613</v>
      </c>
      <c r="K253" s="61"/>
      <c r="L253" s="62" t="s">
        <v>6738</v>
      </c>
      <c r="M253" s="62" t="s">
        <v>6657</v>
      </c>
      <c r="N253" s="81" t="str">
        <f>VLOOKUP($M253,'Hulpblad MC-parser'!$A:$D,2,FALSE)</f>
        <v>Bezitsaantasting</v>
      </c>
      <c r="O253" s="81" t="str">
        <f>VLOOKUP($M253,'Hulpblad MC-parser'!$A:$D,3,FALSE)</f>
        <v>Diefstal</v>
      </c>
      <c r="P253" s="81" t="str">
        <f>VLOOKUP($M253,'Hulpblad MC-parser'!$A:$D,4,FALSE)</f>
        <v>Voertuig</v>
      </c>
      <c r="Q253" s="136" t="str">
        <f>IF(CONCATENATE(B253,C253,D253)="","",VLOOKUP(CONCATENATE(B253,C253,D253),Meldingsclassificaties!AA:AA,1,FALSE))</f>
        <v>BezitsaantastingDiefstalVoertuig</v>
      </c>
      <c r="R253" s="136" t="str">
        <f>IF(F253="","",VLOOKUP(F253,Meldingsclassificaties!H:H,1,FALSE))</f>
        <v>Diefstal voertuig</v>
      </c>
    </row>
    <row r="254" spans="1:18" x14ac:dyDescent="0.25">
      <c r="A254" s="59">
        <v>200106360</v>
      </c>
      <c r="B254" s="59" t="s">
        <v>34</v>
      </c>
      <c r="C254" s="59" t="s">
        <v>95</v>
      </c>
      <c r="D254" s="59" t="s">
        <v>171</v>
      </c>
      <c r="E254" s="60" t="s">
        <v>6664</v>
      </c>
      <c r="F254" s="59" t="s">
        <v>174</v>
      </c>
      <c r="G254" s="59"/>
      <c r="H254" s="59"/>
      <c r="I254" s="59">
        <f t="shared" si="3"/>
        <v>14</v>
      </c>
      <c r="J254" s="59" t="s">
        <v>1613</v>
      </c>
      <c r="K254" s="61"/>
      <c r="L254" s="62" t="s">
        <v>6738</v>
      </c>
      <c r="M254" s="62" t="s">
        <v>6664</v>
      </c>
      <c r="N254" s="81" t="str">
        <f>VLOOKUP($M254,'Hulpblad MC-parser'!$A:$D,2,FALSE)</f>
        <v>Bezitsaantasting</v>
      </c>
      <c r="O254" s="81" t="str">
        <f>VLOOKUP($M254,'Hulpblad MC-parser'!$A:$D,3,FALSE)</f>
        <v>Diefstal</v>
      </c>
      <c r="P254" s="81" t="str">
        <f>VLOOKUP($M254,'Hulpblad MC-parser'!$A:$D,4,FALSE)</f>
        <v>Voertuig</v>
      </c>
      <c r="Q254" s="136" t="str">
        <f>IF(CONCATENATE(B254,C254,D254)="","",VLOOKUP(CONCATENATE(B254,C254,D254),Meldingsclassificaties!AA:AA,1,FALSE))</f>
        <v>BezitsaantastingDiefstalVoertuig</v>
      </c>
      <c r="R254" s="136" t="str">
        <f>IF(F254="","",VLOOKUP(F254,Meldingsclassificaties!H:H,1,FALSE))</f>
        <v>Diefstal voertuig</v>
      </c>
    </row>
    <row r="255" spans="1:18" x14ac:dyDescent="0.25">
      <c r="A255" s="59">
        <v>200010466</v>
      </c>
      <c r="B255" s="59" t="s">
        <v>34</v>
      </c>
      <c r="C255" s="59" t="s">
        <v>95</v>
      </c>
      <c r="D255" s="59" t="s">
        <v>171</v>
      </c>
      <c r="E255" s="60" t="s">
        <v>1160</v>
      </c>
      <c r="F255" s="59" t="s">
        <v>174</v>
      </c>
      <c r="G255" s="59"/>
      <c r="H255" s="59"/>
      <c r="I255" s="59">
        <f t="shared" si="3"/>
        <v>18</v>
      </c>
      <c r="J255" s="59" t="s">
        <v>1613</v>
      </c>
      <c r="K255" s="61"/>
      <c r="L255" s="62" t="s">
        <v>6737</v>
      </c>
      <c r="M255" s="62" t="s">
        <v>1160</v>
      </c>
      <c r="N255" s="81" t="str">
        <f>VLOOKUP($M255,'Hulpblad MC-parser'!$A:$D,2,FALSE)</f>
        <v>Bezitsaantasting</v>
      </c>
      <c r="O255" s="81" t="str">
        <f>VLOOKUP($M255,'Hulpblad MC-parser'!$A:$D,3,FALSE)</f>
        <v>Diefstal</v>
      </c>
      <c r="P255" s="81" t="str">
        <f>VLOOKUP($M255,'Hulpblad MC-parser'!$A:$D,4,FALSE)</f>
        <v>Voertuig</v>
      </c>
      <c r="Q255" s="136" t="str">
        <f>IF(CONCATENATE(B255,C255,D255)="","",VLOOKUP(CONCATENATE(B255,C255,D255),Meldingsclassificaties!AA:AA,1,FALSE))</f>
        <v>BezitsaantastingDiefstalVoertuig</v>
      </c>
      <c r="R255" s="136" t="str">
        <f>IF(F255="","",VLOOKUP(F255,Meldingsclassificaties!H:H,1,FALSE))</f>
        <v>Diefstal voertuig</v>
      </c>
    </row>
    <row r="256" spans="1:18" x14ac:dyDescent="0.25">
      <c r="A256" s="59"/>
      <c r="B256" s="59"/>
      <c r="C256" s="59"/>
      <c r="D256" s="59"/>
      <c r="E256" s="60" t="s">
        <v>6935</v>
      </c>
      <c r="F256" s="59"/>
      <c r="G256" s="59" t="s">
        <v>1160</v>
      </c>
      <c r="H256" s="59"/>
      <c r="I256" s="59">
        <f t="shared" si="3"/>
        <v>5</v>
      </c>
      <c r="J256" s="59" t="s">
        <v>1561</v>
      </c>
      <c r="K256" s="61"/>
      <c r="L256" s="62" t="s">
        <v>6737</v>
      </c>
      <c r="M256" s="62" t="s">
        <v>1160</v>
      </c>
      <c r="N256" s="81" t="str">
        <f>VLOOKUP($M256,'Hulpblad MC-parser'!$A:$D,2,FALSE)</f>
        <v>Bezitsaantasting</v>
      </c>
      <c r="O256" s="81" t="str">
        <f>VLOOKUP($M256,'Hulpblad MC-parser'!$A:$D,3,FALSE)</f>
        <v>Diefstal</v>
      </c>
      <c r="P256" s="81" t="str">
        <f>VLOOKUP($M256,'Hulpblad MC-parser'!$A:$D,4,FALSE)</f>
        <v>Voertuig</v>
      </c>
      <c r="Q256" s="136" t="str">
        <f>IF(CONCATENATE(B256,C256,D256)="","",VLOOKUP(CONCATENATE(B256,C256,D256),Meldingsclassificaties!AA:AA,1,FALSE))</f>
        <v/>
      </c>
      <c r="R256" s="136" t="str">
        <f>IF(F256="","",VLOOKUP(F256,Meldingsclassificaties!H:H,1,FALSE))</f>
        <v/>
      </c>
    </row>
    <row r="257" spans="1:18" x14ac:dyDescent="0.25">
      <c r="A257" s="59"/>
      <c r="B257" s="59"/>
      <c r="C257" s="59"/>
      <c r="D257" s="59"/>
      <c r="E257" s="60" t="s">
        <v>6936</v>
      </c>
      <c r="F257" s="59"/>
      <c r="G257" s="59" t="s">
        <v>1160</v>
      </c>
      <c r="H257" s="59"/>
      <c r="I257" s="59">
        <f t="shared" si="3"/>
        <v>7</v>
      </c>
      <c r="J257" s="59" t="s">
        <v>1561</v>
      </c>
      <c r="K257" s="61"/>
      <c r="L257" s="62" t="s">
        <v>6737</v>
      </c>
      <c r="M257" s="62" t="s">
        <v>1160</v>
      </c>
      <c r="N257" s="81" t="str">
        <f>VLOOKUP($M257,'Hulpblad MC-parser'!$A:$D,2,FALSE)</f>
        <v>Bezitsaantasting</v>
      </c>
      <c r="O257" s="81" t="str">
        <f>VLOOKUP($M257,'Hulpblad MC-parser'!$A:$D,3,FALSE)</f>
        <v>Diefstal</v>
      </c>
      <c r="P257" s="81" t="str">
        <f>VLOOKUP($M257,'Hulpblad MC-parser'!$A:$D,4,FALSE)</f>
        <v>Voertuig</v>
      </c>
      <c r="Q257" s="136" t="str">
        <f>IF(CONCATENATE(B257,C257,D257)="","",VLOOKUP(CONCATENATE(B257,C257,D257),Meldingsclassificaties!AA:AA,1,FALSE))</f>
        <v/>
      </c>
      <c r="R257" s="136" t="str">
        <f>IF(F257="","",VLOOKUP(F257,Meldingsclassificaties!H:H,1,FALSE))</f>
        <v/>
      </c>
    </row>
    <row r="258" spans="1:18" x14ac:dyDescent="0.25">
      <c r="A258" s="59"/>
      <c r="B258" s="59"/>
      <c r="C258" s="59"/>
      <c r="D258" s="59"/>
      <c r="E258" s="60" t="s">
        <v>6941</v>
      </c>
      <c r="F258" s="59"/>
      <c r="G258" s="59" t="s">
        <v>1160</v>
      </c>
      <c r="H258" s="59"/>
      <c r="I258" s="59">
        <f t="shared" ref="I258:I321" si="4">LEN(E258)</f>
        <v>5</v>
      </c>
      <c r="J258" s="59" t="s">
        <v>1561</v>
      </c>
      <c r="K258" s="61"/>
      <c r="L258" s="62" t="s">
        <v>6737</v>
      </c>
      <c r="M258" s="62" t="s">
        <v>1160</v>
      </c>
      <c r="N258" s="81" t="str">
        <f>VLOOKUP($M258,'Hulpblad MC-parser'!$A:$D,2,FALSE)</f>
        <v>Bezitsaantasting</v>
      </c>
      <c r="O258" s="81" t="str">
        <f>VLOOKUP($M258,'Hulpblad MC-parser'!$A:$D,3,FALSE)</f>
        <v>Diefstal</v>
      </c>
      <c r="P258" s="81" t="str">
        <f>VLOOKUP($M258,'Hulpblad MC-parser'!$A:$D,4,FALSE)</f>
        <v>Voertuig</v>
      </c>
      <c r="Q258" s="136" t="str">
        <f>IF(CONCATENATE(B258,C258,D258)="","",VLOOKUP(CONCATENATE(B258,C258,D258),Meldingsclassificaties!AA:AA,1,FALSE))</f>
        <v/>
      </c>
      <c r="R258" s="136" t="str">
        <f>IF(F258="","",VLOOKUP(F258,Meldingsclassificaties!H:H,1,FALSE))</f>
        <v/>
      </c>
    </row>
    <row r="259" spans="1:18" x14ac:dyDescent="0.25">
      <c r="A259" s="59">
        <v>200010467</v>
      </c>
      <c r="B259" s="59" t="s">
        <v>34</v>
      </c>
      <c r="C259" s="59" t="s">
        <v>95</v>
      </c>
      <c r="D259" s="59" t="s">
        <v>582</v>
      </c>
      <c r="E259" s="60" t="s">
        <v>1161</v>
      </c>
      <c r="F259" s="59" t="s">
        <v>582</v>
      </c>
      <c r="G259" s="59"/>
      <c r="H259" s="59"/>
      <c r="I259" s="59">
        <f t="shared" si="4"/>
        <v>15</v>
      </c>
      <c r="J259" s="59" t="s">
        <v>1613</v>
      </c>
      <c r="K259" s="61"/>
      <c r="L259" s="62" t="s">
        <v>6737</v>
      </c>
      <c r="M259" s="62" t="s">
        <v>1161</v>
      </c>
      <c r="N259" s="81" t="str">
        <f>VLOOKUP($M259,'Hulpblad MC-parser'!$A:$D,2,FALSE)</f>
        <v>Bezitsaantasting</v>
      </c>
      <c r="O259" s="81" t="str">
        <f>VLOOKUP($M259,'Hulpblad MC-parser'!$A:$D,3,FALSE)</f>
        <v>Diefstal</v>
      </c>
      <c r="P259" s="81" t="str">
        <f>VLOOKUP($M259,'Hulpblad MC-parser'!$A:$D,4,FALSE)</f>
        <v>Winkeldiefstal</v>
      </c>
      <c r="Q259" s="136" t="str">
        <f>IF(CONCATENATE(B259,C259,D259)="","",VLOOKUP(CONCATENATE(B259,C259,D259),Meldingsclassificaties!AA:AA,1,FALSE))</f>
        <v>BezitsaantastingDiefstalWinkeldiefstal</v>
      </c>
      <c r="R259" s="136" t="str">
        <f>IF(F259="","",VLOOKUP(F259,Meldingsclassificaties!H:H,1,FALSE))</f>
        <v>Winkeldiefstal</v>
      </c>
    </row>
    <row r="260" spans="1:18" x14ac:dyDescent="0.25">
      <c r="A260" s="59"/>
      <c r="B260" s="59"/>
      <c r="C260" s="59"/>
      <c r="D260" s="59"/>
      <c r="E260" s="60" t="s">
        <v>6943</v>
      </c>
      <c r="F260" s="59"/>
      <c r="G260" s="59" t="s">
        <v>1161</v>
      </c>
      <c r="H260" s="59"/>
      <c r="I260" s="59">
        <f t="shared" si="4"/>
        <v>5</v>
      </c>
      <c r="J260" s="59" t="s">
        <v>1561</v>
      </c>
      <c r="K260" s="61"/>
      <c r="L260" s="62" t="s">
        <v>6737</v>
      </c>
      <c r="M260" s="62" t="s">
        <v>1161</v>
      </c>
      <c r="N260" s="81" t="str">
        <f>VLOOKUP($M260,'Hulpblad MC-parser'!$A:$D,2,FALSE)</f>
        <v>Bezitsaantasting</v>
      </c>
      <c r="O260" s="81" t="str">
        <f>VLOOKUP($M260,'Hulpblad MC-parser'!$A:$D,3,FALSE)</f>
        <v>Diefstal</v>
      </c>
      <c r="P260" s="81" t="str">
        <f>VLOOKUP($M260,'Hulpblad MC-parser'!$A:$D,4,FALSE)</f>
        <v>Winkeldiefstal</v>
      </c>
      <c r="Q260" s="136" t="str">
        <f>IF(CONCATENATE(B260,C260,D260)="","",VLOOKUP(CONCATENATE(B260,C260,D260),Meldingsclassificaties!AA:AA,1,FALSE))</f>
        <v/>
      </c>
      <c r="R260" s="136" t="str">
        <f>IF(F260="","",VLOOKUP(F260,Meldingsclassificaties!H:H,1,FALSE))</f>
        <v/>
      </c>
    </row>
    <row r="261" spans="1:18" x14ac:dyDescent="0.25">
      <c r="A261" s="59"/>
      <c r="B261" s="59"/>
      <c r="C261" s="59"/>
      <c r="D261" s="59"/>
      <c r="E261" s="60" t="s">
        <v>6944</v>
      </c>
      <c r="F261" s="59"/>
      <c r="G261" s="59" t="s">
        <v>1161</v>
      </c>
      <c r="H261" s="59"/>
      <c r="I261" s="59">
        <f t="shared" si="4"/>
        <v>7</v>
      </c>
      <c r="J261" s="59" t="s">
        <v>1561</v>
      </c>
      <c r="K261" s="61"/>
      <c r="L261" s="62" t="s">
        <v>6737</v>
      </c>
      <c r="M261" s="62" t="s">
        <v>1161</v>
      </c>
      <c r="N261" s="81" t="str">
        <f>VLOOKUP($M261,'Hulpblad MC-parser'!$A:$D,2,FALSE)</f>
        <v>Bezitsaantasting</v>
      </c>
      <c r="O261" s="81" t="str">
        <f>VLOOKUP($M261,'Hulpblad MC-parser'!$A:$D,3,FALSE)</f>
        <v>Diefstal</v>
      </c>
      <c r="P261" s="81" t="str">
        <f>VLOOKUP($M261,'Hulpblad MC-parser'!$A:$D,4,FALSE)</f>
        <v>Winkeldiefstal</v>
      </c>
      <c r="Q261" s="136" t="str">
        <f>IF(CONCATENATE(B261,C261,D261)="","",VLOOKUP(CONCATENATE(B261,C261,D261),Meldingsclassificaties!AA:AA,1,FALSE))</f>
        <v/>
      </c>
      <c r="R261" s="136" t="str">
        <f>IF(F261="","",VLOOKUP(F261,Meldingsclassificaties!H:H,1,FALSE))</f>
        <v/>
      </c>
    </row>
    <row r="262" spans="1:18" x14ac:dyDescent="0.25">
      <c r="A262" s="59"/>
      <c r="B262" s="59"/>
      <c r="C262" s="59"/>
      <c r="D262" s="59"/>
      <c r="E262" s="60" t="s">
        <v>6945</v>
      </c>
      <c r="F262" s="59"/>
      <c r="G262" s="59" t="s">
        <v>1161</v>
      </c>
      <c r="H262" s="59"/>
      <c r="I262" s="59">
        <f t="shared" si="4"/>
        <v>5</v>
      </c>
      <c r="J262" s="59" t="s">
        <v>1561</v>
      </c>
      <c r="K262" s="61"/>
      <c r="L262" s="62" t="s">
        <v>6737</v>
      </c>
      <c r="M262" s="62" t="s">
        <v>1161</v>
      </c>
      <c r="N262" s="81" t="str">
        <f>VLOOKUP($M262,'Hulpblad MC-parser'!$A:$D,2,FALSE)</f>
        <v>Bezitsaantasting</v>
      </c>
      <c r="O262" s="81" t="str">
        <f>VLOOKUP($M262,'Hulpblad MC-parser'!$A:$D,3,FALSE)</f>
        <v>Diefstal</v>
      </c>
      <c r="P262" s="81" t="str">
        <f>VLOOKUP($M262,'Hulpblad MC-parser'!$A:$D,4,FALSE)</f>
        <v>Winkeldiefstal</v>
      </c>
      <c r="Q262" s="136" t="str">
        <f>IF(CONCATENATE(B262,C262,D262)="","",VLOOKUP(CONCATENATE(B262,C262,D262),Meldingsclassificaties!AA:AA,1,FALSE))</f>
        <v/>
      </c>
      <c r="R262" s="136" t="str">
        <f>IF(F262="","",VLOOKUP(F262,Meldingsclassificaties!H:H,1,FALSE))</f>
        <v/>
      </c>
    </row>
    <row r="263" spans="1:18" x14ac:dyDescent="0.25">
      <c r="A263" s="59"/>
      <c r="B263" s="59"/>
      <c r="C263" s="59"/>
      <c r="D263" s="59"/>
      <c r="E263" s="60" t="s">
        <v>6946</v>
      </c>
      <c r="F263" s="59"/>
      <c r="G263" s="59" t="s">
        <v>1161</v>
      </c>
      <c r="H263" s="59"/>
      <c r="I263" s="59">
        <f t="shared" si="4"/>
        <v>4</v>
      </c>
      <c r="J263" s="59" t="s">
        <v>1561</v>
      </c>
      <c r="K263" s="61"/>
      <c r="L263" s="62" t="s">
        <v>6737</v>
      </c>
      <c r="M263" s="62" t="s">
        <v>1161</v>
      </c>
      <c r="N263" s="81" t="str">
        <f>VLOOKUP($M263,'Hulpblad MC-parser'!$A:$D,2,FALSE)</f>
        <v>Bezitsaantasting</v>
      </c>
      <c r="O263" s="81" t="str">
        <f>VLOOKUP($M263,'Hulpblad MC-parser'!$A:$D,3,FALSE)</f>
        <v>Diefstal</v>
      </c>
      <c r="P263" s="81" t="str">
        <f>VLOOKUP($M263,'Hulpblad MC-parser'!$A:$D,4,FALSE)</f>
        <v>Winkeldiefstal</v>
      </c>
      <c r="Q263" s="136" t="str">
        <f>IF(CONCATENATE(B263,C263,D263)="","",VLOOKUP(CONCATENATE(B263,C263,D263),Meldingsclassificaties!AA:AA,1,FALSE))</f>
        <v/>
      </c>
      <c r="R263" s="136" t="str">
        <f>IF(F263="","",VLOOKUP(F263,Meldingsclassificaties!H:H,1,FALSE))</f>
        <v/>
      </c>
    </row>
    <row r="264" spans="1:18" x14ac:dyDescent="0.25">
      <c r="A264" s="59">
        <v>200010468</v>
      </c>
      <c r="B264" s="59" t="s">
        <v>34</v>
      </c>
      <c r="C264" s="59" t="s">
        <v>95</v>
      </c>
      <c r="D264" s="59" t="s">
        <v>320</v>
      </c>
      <c r="E264" s="60" t="s">
        <v>1162</v>
      </c>
      <c r="F264" s="59" t="s">
        <v>320</v>
      </c>
      <c r="G264" s="59"/>
      <c r="H264" s="59"/>
      <c r="I264" s="59">
        <f t="shared" si="4"/>
        <v>15</v>
      </c>
      <c r="J264" s="59" t="s">
        <v>1613</v>
      </c>
      <c r="K264" s="61"/>
      <c r="L264" s="62" t="s">
        <v>6737</v>
      </c>
      <c r="M264" s="62" t="s">
        <v>1162</v>
      </c>
      <c r="N264" s="81" t="str">
        <f>VLOOKUP($M264,'Hulpblad MC-parser'!$A:$D,2,FALSE)</f>
        <v>Bezitsaantasting</v>
      </c>
      <c r="O264" s="81" t="str">
        <f>VLOOKUP($M264,'Hulpblad MC-parser'!$A:$D,3,FALSE)</f>
        <v>Diefstal</v>
      </c>
      <c r="P264" s="81" t="str">
        <f>VLOOKUP($M264,'Hulpblad MC-parser'!$A:$D,4,FALSE)</f>
        <v>Zakkenrollerij</v>
      </c>
      <c r="Q264" s="136" t="str">
        <f>IF(CONCATENATE(B264,C264,D264)="","",VLOOKUP(CONCATENATE(B264,C264,D264),Meldingsclassificaties!AA:AA,1,FALSE))</f>
        <v>BezitsaantastingDiefstalZakkenrollerij</v>
      </c>
      <c r="R264" s="136" t="str">
        <f>IF(F264="","",VLOOKUP(F264,Meldingsclassificaties!H:H,1,FALSE))</f>
        <v>Zakkenrollerij</v>
      </c>
    </row>
    <row r="265" spans="1:18" x14ac:dyDescent="0.25">
      <c r="A265" s="59"/>
      <c r="B265" s="59"/>
      <c r="C265" s="59"/>
      <c r="D265" s="59"/>
      <c r="E265" s="60" t="s">
        <v>6947</v>
      </c>
      <c r="F265" s="59"/>
      <c r="G265" s="59" t="s">
        <v>1162</v>
      </c>
      <c r="H265" s="59"/>
      <c r="I265" s="59">
        <f t="shared" si="4"/>
        <v>5</v>
      </c>
      <c r="J265" s="59" t="s">
        <v>1561</v>
      </c>
      <c r="K265" s="61"/>
      <c r="L265" s="62" t="s">
        <v>6737</v>
      </c>
      <c r="M265" s="62" t="s">
        <v>1162</v>
      </c>
      <c r="N265" s="81" t="str">
        <f>VLOOKUP($M265,'Hulpblad MC-parser'!$A:$D,2,FALSE)</f>
        <v>Bezitsaantasting</v>
      </c>
      <c r="O265" s="81" t="str">
        <f>VLOOKUP($M265,'Hulpblad MC-parser'!$A:$D,3,FALSE)</f>
        <v>Diefstal</v>
      </c>
      <c r="P265" s="81" t="str">
        <f>VLOOKUP($M265,'Hulpblad MC-parser'!$A:$D,4,FALSE)</f>
        <v>Zakkenrollerij</v>
      </c>
      <c r="Q265" s="136" t="str">
        <f>IF(CONCATENATE(B265,C265,D265)="","",VLOOKUP(CONCATENATE(B265,C265,D265),Meldingsclassificaties!AA:AA,1,FALSE))</f>
        <v/>
      </c>
      <c r="R265" s="136" t="str">
        <f>IF(F265="","",VLOOKUP(F265,Meldingsclassificaties!H:H,1,FALSE))</f>
        <v/>
      </c>
    </row>
    <row r="266" spans="1:18" x14ac:dyDescent="0.25">
      <c r="A266" s="59"/>
      <c r="B266" s="59"/>
      <c r="C266" s="59"/>
      <c r="D266" s="59"/>
      <c r="E266" s="60" t="s">
        <v>6948</v>
      </c>
      <c r="F266" s="59"/>
      <c r="G266" s="59" t="s">
        <v>1162</v>
      </c>
      <c r="H266" s="59"/>
      <c r="I266" s="59">
        <f t="shared" si="4"/>
        <v>7</v>
      </c>
      <c r="J266" s="59" t="s">
        <v>1561</v>
      </c>
      <c r="K266" s="61"/>
      <c r="L266" s="62" t="s">
        <v>6737</v>
      </c>
      <c r="M266" s="62" t="s">
        <v>1162</v>
      </c>
      <c r="N266" s="81" t="str">
        <f>VLOOKUP($M266,'Hulpblad MC-parser'!$A:$D,2,FALSE)</f>
        <v>Bezitsaantasting</v>
      </c>
      <c r="O266" s="81" t="str">
        <f>VLOOKUP($M266,'Hulpblad MC-parser'!$A:$D,3,FALSE)</f>
        <v>Diefstal</v>
      </c>
      <c r="P266" s="81" t="str">
        <f>VLOOKUP($M266,'Hulpblad MC-parser'!$A:$D,4,FALSE)</f>
        <v>Zakkenrollerij</v>
      </c>
      <c r="Q266" s="136" t="str">
        <f>IF(CONCATENATE(B266,C266,D266)="","",VLOOKUP(CONCATENATE(B266,C266,D266),Meldingsclassificaties!AA:AA,1,FALSE))</f>
        <v/>
      </c>
      <c r="R266" s="136" t="str">
        <f>IF(F266="","",VLOOKUP(F266,Meldingsclassificaties!H:H,1,FALSE))</f>
        <v/>
      </c>
    </row>
    <row r="267" spans="1:18" x14ac:dyDescent="0.25">
      <c r="A267" s="59"/>
      <c r="B267" s="59"/>
      <c r="C267" s="59"/>
      <c r="D267" s="59"/>
      <c r="E267" s="60" t="s">
        <v>6949</v>
      </c>
      <c r="F267" s="59"/>
      <c r="G267" s="59" t="s">
        <v>1162</v>
      </c>
      <c r="H267" s="59"/>
      <c r="I267" s="59">
        <f t="shared" si="4"/>
        <v>5</v>
      </c>
      <c r="J267" s="59" t="s">
        <v>1561</v>
      </c>
      <c r="K267" s="61"/>
      <c r="L267" s="62" t="s">
        <v>6737</v>
      </c>
      <c r="M267" s="62" t="s">
        <v>1162</v>
      </c>
      <c r="N267" s="81" t="str">
        <f>VLOOKUP($M267,'Hulpblad MC-parser'!$A:$D,2,FALSE)</f>
        <v>Bezitsaantasting</v>
      </c>
      <c r="O267" s="81" t="str">
        <f>VLOOKUP($M267,'Hulpblad MC-parser'!$A:$D,3,FALSE)</f>
        <v>Diefstal</v>
      </c>
      <c r="P267" s="81" t="str">
        <f>VLOOKUP($M267,'Hulpblad MC-parser'!$A:$D,4,FALSE)</f>
        <v>Zakkenrollerij</v>
      </c>
      <c r="Q267" s="136" t="str">
        <f>IF(CONCATENATE(B267,C267,D267)="","",VLOOKUP(CONCATENATE(B267,C267,D267),Meldingsclassificaties!AA:AA,1,FALSE))</f>
        <v/>
      </c>
      <c r="R267" s="136" t="str">
        <f>IF(F267="","",VLOOKUP(F267,Meldingsclassificaties!H:H,1,FALSE))</f>
        <v/>
      </c>
    </row>
    <row r="268" spans="1:18" x14ac:dyDescent="0.25">
      <c r="A268" s="59"/>
      <c r="B268" s="59"/>
      <c r="C268" s="59"/>
      <c r="D268" s="59"/>
      <c r="E268" s="60" t="s">
        <v>6950</v>
      </c>
      <c r="F268" s="59"/>
      <c r="G268" s="59" t="s">
        <v>1162</v>
      </c>
      <c r="H268" s="59"/>
      <c r="I268" s="59">
        <f t="shared" si="4"/>
        <v>13</v>
      </c>
      <c r="J268" s="59" t="s">
        <v>1561</v>
      </c>
      <c r="K268" s="61"/>
      <c r="L268" s="62" t="s">
        <v>6737</v>
      </c>
      <c r="M268" s="62" t="s">
        <v>1162</v>
      </c>
      <c r="N268" s="81" t="str">
        <f>VLOOKUP($M268,'Hulpblad MC-parser'!$A:$D,2,FALSE)</f>
        <v>Bezitsaantasting</v>
      </c>
      <c r="O268" s="81" t="str">
        <f>VLOOKUP($M268,'Hulpblad MC-parser'!$A:$D,3,FALSE)</f>
        <v>Diefstal</v>
      </c>
      <c r="P268" s="81" t="str">
        <f>VLOOKUP($M268,'Hulpblad MC-parser'!$A:$D,4,FALSE)</f>
        <v>Zakkenrollerij</v>
      </c>
      <c r="Q268" s="136" t="str">
        <f>IF(CONCATENATE(B268,C268,D268)="","",VLOOKUP(CONCATENATE(B268,C268,D268),Meldingsclassificaties!AA:AA,1,FALSE))</f>
        <v/>
      </c>
      <c r="R268" s="136" t="str">
        <f>IF(F268="","",VLOOKUP(F268,Meldingsclassificaties!H:H,1,FALSE))</f>
        <v/>
      </c>
    </row>
    <row r="269" spans="1:18" x14ac:dyDescent="0.25">
      <c r="A269" s="59"/>
      <c r="B269" s="59"/>
      <c r="C269" s="59"/>
      <c r="D269" s="59"/>
      <c r="E269" s="60" t="s">
        <v>6951</v>
      </c>
      <c r="F269" s="59"/>
      <c r="G269" s="59" t="s">
        <v>1162</v>
      </c>
      <c r="H269" s="59"/>
      <c r="I269" s="59">
        <f t="shared" si="4"/>
        <v>13</v>
      </c>
      <c r="J269" s="59" t="s">
        <v>1561</v>
      </c>
      <c r="K269" s="61"/>
      <c r="L269" s="62" t="s">
        <v>6737</v>
      </c>
      <c r="M269" s="62" t="s">
        <v>1162</v>
      </c>
      <c r="N269" s="81" t="str">
        <f>VLOOKUP($M269,'Hulpblad MC-parser'!$A:$D,2,FALSE)</f>
        <v>Bezitsaantasting</v>
      </c>
      <c r="O269" s="81" t="str">
        <f>VLOOKUP($M269,'Hulpblad MC-parser'!$A:$D,3,FALSE)</f>
        <v>Diefstal</v>
      </c>
      <c r="P269" s="81" t="str">
        <f>VLOOKUP($M269,'Hulpblad MC-parser'!$A:$D,4,FALSE)</f>
        <v>Zakkenrollerij</v>
      </c>
      <c r="Q269" s="136" t="str">
        <f>IF(CONCATENATE(B269,C269,D269)="","",VLOOKUP(CONCATENATE(B269,C269,D269),Meldingsclassificaties!AA:AA,1,FALSE))</f>
        <v/>
      </c>
      <c r="R269" s="136" t="str">
        <f>IF(F269="","",VLOOKUP(F269,Meldingsclassificaties!H:H,1,FALSE))</f>
        <v/>
      </c>
    </row>
    <row r="270" spans="1:18" x14ac:dyDescent="0.25">
      <c r="A270" s="59"/>
      <c r="B270" s="59"/>
      <c r="C270" s="59"/>
      <c r="D270" s="59"/>
      <c r="E270" s="60" t="s">
        <v>6952</v>
      </c>
      <c r="F270" s="59"/>
      <c r="G270" s="59" t="s">
        <v>1162</v>
      </c>
      <c r="H270" s="59"/>
      <c r="I270" s="59">
        <f t="shared" si="4"/>
        <v>4</v>
      </c>
      <c r="J270" s="59" t="s">
        <v>1561</v>
      </c>
      <c r="K270" s="61"/>
      <c r="L270" s="62" t="s">
        <v>6737</v>
      </c>
      <c r="M270" s="62" t="s">
        <v>1162</v>
      </c>
      <c r="N270" s="81" t="str">
        <f>VLOOKUP($M270,'Hulpblad MC-parser'!$A:$D,2,FALSE)</f>
        <v>Bezitsaantasting</v>
      </c>
      <c r="O270" s="81" t="str">
        <f>VLOOKUP($M270,'Hulpblad MC-parser'!$A:$D,3,FALSE)</f>
        <v>Diefstal</v>
      </c>
      <c r="P270" s="81" t="str">
        <f>VLOOKUP($M270,'Hulpblad MC-parser'!$A:$D,4,FALSE)</f>
        <v>Zakkenrollerij</v>
      </c>
      <c r="Q270" s="136" t="str">
        <f>IF(CONCATENATE(B270,C270,D270)="","",VLOOKUP(CONCATENATE(B270,C270,D270),Meldingsclassificaties!AA:AA,1,FALSE))</f>
        <v/>
      </c>
      <c r="R270" s="136" t="str">
        <f>IF(F270="","",VLOOKUP(F270,Meldingsclassificaties!H:H,1,FALSE))</f>
        <v/>
      </c>
    </row>
    <row r="271" spans="1:18" x14ac:dyDescent="0.25">
      <c r="A271" s="59">
        <v>200010471</v>
      </c>
      <c r="B271" s="59" t="s">
        <v>34</v>
      </c>
      <c r="C271" s="59" t="s">
        <v>246</v>
      </c>
      <c r="D271" s="59"/>
      <c r="E271" s="60" t="s">
        <v>1163</v>
      </c>
      <c r="F271" s="59" t="s">
        <v>246</v>
      </c>
      <c r="G271" s="59"/>
      <c r="H271" s="59"/>
      <c r="I271" s="59">
        <f t="shared" si="4"/>
        <v>8</v>
      </c>
      <c r="J271" s="59" t="s">
        <v>1613</v>
      </c>
      <c r="K271" s="61"/>
      <c r="L271" s="62" t="s">
        <v>6737</v>
      </c>
      <c r="M271" s="62" t="s">
        <v>1163</v>
      </c>
      <c r="N271" s="81" t="str">
        <f>VLOOKUP($M271,'Hulpblad MC-parser'!$A:$D,2,FALSE)</f>
        <v>Bezitsaantasting</v>
      </c>
      <c r="O271" s="81" t="str">
        <f>VLOOKUP($M271,'Hulpblad MC-parser'!$A:$D,3,FALSE)</f>
        <v>Inbraak</v>
      </c>
      <c r="P271" s="81">
        <f>VLOOKUP($M271,'Hulpblad MC-parser'!$A:$D,4,FALSE)</f>
        <v>0</v>
      </c>
      <c r="Q271" s="136" t="str">
        <f>IF(CONCATENATE(B271,C271,D271)="","",VLOOKUP(CONCATENATE(B271,C271,D271),Meldingsclassificaties!AA:AA,1,FALSE))</f>
        <v>BezitsaantastingInbraak</v>
      </c>
      <c r="R271" s="136" t="str">
        <f>IF(F271="","",VLOOKUP(F271,Meldingsclassificaties!H:H,1,FALSE))</f>
        <v>Inbraak</v>
      </c>
    </row>
    <row r="272" spans="1:18" x14ac:dyDescent="0.25">
      <c r="A272" s="59"/>
      <c r="B272" s="59"/>
      <c r="C272" s="59"/>
      <c r="D272" s="59"/>
      <c r="E272" s="60" t="s">
        <v>6953</v>
      </c>
      <c r="F272" s="59"/>
      <c r="G272" s="59" t="s">
        <v>1163</v>
      </c>
      <c r="H272" s="59"/>
      <c r="I272" s="59">
        <f t="shared" si="4"/>
        <v>4</v>
      </c>
      <c r="J272" s="59" t="s">
        <v>1561</v>
      </c>
      <c r="K272" s="61"/>
      <c r="L272" s="62" t="s">
        <v>6737</v>
      </c>
      <c r="M272" s="62" t="s">
        <v>1163</v>
      </c>
      <c r="N272" s="81" t="str">
        <f>VLOOKUP($M272,'Hulpblad MC-parser'!$A:$D,2,FALSE)</f>
        <v>Bezitsaantasting</v>
      </c>
      <c r="O272" s="81" t="str">
        <f>VLOOKUP($M272,'Hulpblad MC-parser'!$A:$D,3,FALSE)</f>
        <v>Inbraak</v>
      </c>
      <c r="P272" s="81">
        <f>VLOOKUP($M272,'Hulpblad MC-parser'!$A:$D,4,FALSE)</f>
        <v>0</v>
      </c>
      <c r="Q272" s="136" t="str">
        <f>IF(CONCATENATE(B272,C272,D272)="","",VLOOKUP(CONCATENATE(B272,C272,D272),Meldingsclassificaties!AA:AA,1,FALSE))</f>
        <v/>
      </c>
      <c r="R272" s="136" t="str">
        <f>IF(F272="","",VLOOKUP(F272,Meldingsclassificaties!H:H,1,FALSE))</f>
        <v/>
      </c>
    </row>
    <row r="273" spans="1:18" x14ac:dyDescent="0.25">
      <c r="A273" s="59"/>
      <c r="B273" s="59"/>
      <c r="C273" s="59"/>
      <c r="D273" s="59"/>
      <c r="E273" s="60" t="s">
        <v>6954</v>
      </c>
      <c r="F273" s="59"/>
      <c r="G273" s="59" t="s">
        <v>1163</v>
      </c>
      <c r="H273" s="59"/>
      <c r="I273" s="59">
        <f t="shared" si="4"/>
        <v>5</v>
      </c>
      <c r="J273" s="59" t="s">
        <v>1561</v>
      </c>
      <c r="K273" s="61"/>
      <c r="L273" s="62" t="s">
        <v>6737</v>
      </c>
      <c r="M273" s="62" t="s">
        <v>1163</v>
      </c>
      <c r="N273" s="81" t="str">
        <f>VLOOKUP($M273,'Hulpblad MC-parser'!$A:$D,2,FALSE)</f>
        <v>Bezitsaantasting</v>
      </c>
      <c r="O273" s="81" t="str">
        <f>VLOOKUP($M273,'Hulpblad MC-parser'!$A:$D,3,FALSE)</f>
        <v>Inbraak</v>
      </c>
      <c r="P273" s="81">
        <f>VLOOKUP($M273,'Hulpblad MC-parser'!$A:$D,4,FALSE)</f>
        <v>0</v>
      </c>
      <c r="Q273" s="136" t="str">
        <f>IF(CONCATENATE(B273,C273,D273)="","",VLOOKUP(CONCATENATE(B273,C273,D273),Meldingsclassificaties!AA:AA,1,FALSE))</f>
        <v/>
      </c>
      <c r="R273" s="136" t="str">
        <f>IF(F273="","",VLOOKUP(F273,Meldingsclassificaties!H:H,1,FALSE))</f>
        <v/>
      </c>
    </row>
    <row r="274" spans="1:18" x14ac:dyDescent="0.25">
      <c r="A274" s="59"/>
      <c r="B274" s="59"/>
      <c r="C274" s="59"/>
      <c r="D274" s="59"/>
      <c r="E274" s="60" t="s">
        <v>6955</v>
      </c>
      <c r="F274" s="59"/>
      <c r="G274" s="59" t="s">
        <v>1163</v>
      </c>
      <c r="H274" s="59"/>
      <c r="I274" s="59">
        <f t="shared" si="4"/>
        <v>3</v>
      </c>
      <c r="J274" s="59" t="s">
        <v>1561</v>
      </c>
      <c r="K274" s="61"/>
      <c r="L274" s="62" t="s">
        <v>6737</v>
      </c>
      <c r="M274" s="62" t="s">
        <v>1163</v>
      </c>
      <c r="N274" s="81" t="str">
        <f>VLOOKUP($M274,'Hulpblad MC-parser'!$A:$D,2,FALSE)</f>
        <v>Bezitsaantasting</v>
      </c>
      <c r="O274" s="81" t="str">
        <f>VLOOKUP($M274,'Hulpblad MC-parser'!$A:$D,3,FALSE)</f>
        <v>Inbraak</v>
      </c>
      <c r="P274" s="81">
        <f>VLOOKUP($M274,'Hulpblad MC-parser'!$A:$D,4,FALSE)</f>
        <v>0</v>
      </c>
      <c r="Q274" s="136" t="str">
        <f>IF(CONCATENATE(B274,C274,D274)="","",VLOOKUP(CONCATENATE(B274,C274,D274),Meldingsclassificaties!AA:AA,1,FALSE))</f>
        <v/>
      </c>
      <c r="R274" s="136" t="str">
        <f>IF(F274="","",VLOOKUP(F274,Meldingsclassificaties!H:H,1,FALSE))</f>
        <v/>
      </c>
    </row>
    <row r="275" spans="1:18" x14ac:dyDescent="0.25">
      <c r="A275" s="59"/>
      <c r="B275" s="59"/>
      <c r="C275" s="59"/>
      <c r="D275" s="59"/>
      <c r="E275" s="60" t="s">
        <v>6956</v>
      </c>
      <c r="F275" s="59"/>
      <c r="G275" s="59" t="s">
        <v>1163</v>
      </c>
      <c r="H275" s="59"/>
      <c r="I275" s="59">
        <f t="shared" si="4"/>
        <v>4</v>
      </c>
      <c r="J275" s="59" t="s">
        <v>1561</v>
      </c>
      <c r="K275" s="61"/>
      <c r="L275" s="62" t="s">
        <v>6737</v>
      </c>
      <c r="M275" s="62" t="s">
        <v>1163</v>
      </c>
      <c r="N275" s="81" t="str">
        <f>VLOOKUP($M275,'Hulpblad MC-parser'!$A:$D,2,FALSE)</f>
        <v>Bezitsaantasting</v>
      </c>
      <c r="O275" s="81" t="str">
        <f>VLOOKUP($M275,'Hulpblad MC-parser'!$A:$D,3,FALSE)</f>
        <v>Inbraak</v>
      </c>
      <c r="P275" s="81">
        <f>VLOOKUP($M275,'Hulpblad MC-parser'!$A:$D,4,FALSE)</f>
        <v>0</v>
      </c>
      <c r="Q275" s="136" t="str">
        <f>IF(CONCATENATE(B275,C275,D275)="","",VLOOKUP(CONCATENATE(B275,C275,D275),Meldingsclassificaties!AA:AA,1,FALSE))</f>
        <v/>
      </c>
      <c r="R275" s="136" t="str">
        <f>IF(F275="","",VLOOKUP(F275,Meldingsclassificaties!H:H,1,FALSE))</f>
        <v/>
      </c>
    </row>
    <row r="276" spans="1:18" x14ac:dyDescent="0.25">
      <c r="A276" s="59">
        <v>200031342</v>
      </c>
      <c r="B276" s="59" t="s">
        <v>34</v>
      </c>
      <c r="C276" s="59" t="s">
        <v>246</v>
      </c>
      <c r="D276" s="59" t="s">
        <v>546</v>
      </c>
      <c r="E276" s="60" t="s">
        <v>1164</v>
      </c>
      <c r="F276" s="59" t="s">
        <v>615</v>
      </c>
      <c r="G276" s="59"/>
      <c r="H276" s="59"/>
      <c r="I276" s="59">
        <f t="shared" si="4"/>
        <v>21</v>
      </c>
      <c r="J276" s="59" t="s">
        <v>1613</v>
      </c>
      <c r="K276" s="61"/>
      <c r="L276" s="62" t="s">
        <v>6737</v>
      </c>
      <c r="M276" s="62" t="s">
        <v>1164</v>
      </c>
      <c r="N276" s="81" t="str">
        <f>VLOOKUP($M276,'Hulpblad MC-parser'!$A:$D,2,FALSE)</f>
        <v>Bezitsaantasting</v>
      </c>
      <c r="O276" s="81" t="str">
        <f>VLOOKUP($M276,'Hulpblad MC-parser'!$A:$D,3,FALSE)</f>
        <v>Inbraak</v>
      </c>
      <c r="P276" s="81" t="str">
        <f>VLOOKUP($M276,'Hulpblad MC-parser'!$A:$D,4,FALSE)</f>
        <v>Bedrijf/Instelling</v>
      </c>
      <c r="Q276" s="136" t="str">
        <f>IF(CONCATENATE(B276,C276,D276)="","",VLOOKUP(CONCATENATE(B276,C276,D276),Meldingsclassificaties!AA:AA,1,FALSE))</f>
        <v>BezitsaantastingInbraakBedrijf/Instelling</v>
      </c>
      <c r="R276" s="136" t="str">
        <f>IF(F276="","",VLOOKUP(F276,Meldingsclassificaties!H:H,1,FALSE))</f>
        <v>Inbraak bedrijf/Inst.</v>
      </c>
    </row>
    <row r="277" spans="1:18" x14ac:dyDescent="0.25">
      <c r="A277" s="59"/>
      <c r="B277" s="59"/>
      <c r="C277" s="59"/>
      <c r="D277" s="59"/>
      <c r="E277" s="60" t="s">
        <v>6957</v>
      </c>
      <c r="F277" s="59"/>
      <c r="G277" s="59" t="s">
        <v>1164</v>
      </c>
      <c r="H277" s="59"/>
      <c r="I277" s="59">
        <f t="shared" si="4"/>
        <v>4</v>
      </c>
      <c r="J277" s="59" t="s">
        <v>1561</v>
      </c>
      <c r="K277" s="61"/>
      <c r="L277" s="62" t="s">
        <v>6737</v>
      </c>
      <c r="M277" s="62" t="s">
        <v>1164</v>
      </c>
      <c r="N277" s="81" t="str">
        <f>VLOOKUP($M277,'Hulpblad MC-parser'!$A:$D,2,FALSE)</f>
        <v>Bezitsaantasting</v>
      </c>
      <c r="O277" s="81" t="str">
        <f>VLOOKUP($M277,'Hulpblad MC-parser'!$A:$D,3,FALSE)</f>
        <v>Inbraak</v>
      </c>
      <c r="P277" s="81" t="str">
        <f>VLOOKUP($M277,'Hulpblad MC-parser'!$A:$D,4,FALSE)</f>
        <v>Bedrijf/Instelling</v>
      </c>
      <c r="Q277" s="136" t="str">
        <f>IF(CONCATENATE(B277,C277,D277)="","",VLOOKUP(CONCATENATE(B277,C277,D277),Meldingsclassificaties!AA:AA,1,FALSE))</f>
        <v/>
      </c>
      <c r="R277" s="136" t="str">
        <f>IF(F277="","",VLOOKUP(F277,Meldingsclassificaties!H:H,1,FALSE))</f>
        <v/>
      </c>
    </row>
    <row r="278" spans="1:18" x14ac:dyDescent="0.25">
      <c r="A278" s="59"/>
      <c r="B278" s="59"/>
      <c r="C278" s="59"/>
      <c r="D278" s="59"/>
      <c r="E278" s="60" t="s">
        <v>6958</v>
      </c>
      <c r="F278" s="59"/>
      <c r="G278" s="59" t="s">
        <v>1164</v>
      </c>
      <c r="H278" s="59"/>
      <c r="I278" s="59">
        <f t="shared" si="4"/>
        <v>7</v>
      </c>
      <c r="J278" s="59" t="s">
        <v>1561</v>
      </c>
      <c r="K278" s="61"/>
      <c r="L278" s="62" t="s">
        <v>6737</v>
      </c>
      <c r="M278" s="62" t="s">
        <v>1164</v>
      </c>
      <c r="N278" s="81" t="str">
        <f>VLOOKUP($M278,'Hulpblad MC-parser'!$A:$D,2,FALSE)</f>
        <v>Bezitsaantasting</v>
      </c>
      <c r="O278" s="81" t="str">
        <f>VLOOKUP($M278,'Hulpblad MC-parser'!$A:$D,3,FALSE)</f>
        <v>Inbraak</v>
      </c>
      <c r="P278" s="81" t="str">
        <f>VLOOKUP($M278,'Hulpblad MC-parser'!$A:$D,4,FALSE)</f>
        <v>Bedrijf/Instelling</v>
      </c>
      <c r="Q278" s="136" t="str">
        <f>IF(CONCATENATE(B278,C278,D278)="","",VLOOKUP(CONCATENATE(B278,C278,D278),Meldingsclassificaties!AA:AA,1,FALSE))</f>
        <v/>
      </c>
      <c r="R278" s="136" t="str">
        <f>IF(F278="","",VLOOKUP(F278,Meldingsclassificaties!H:H,1,FALSE))</f>
        <v/>
      </c>
    </row>
    <row r="279" spans="1:18" x14ac:dyDescent="0.25">
      <c r="A279" s="59"/>
      <c r="B279" s="59"/>
      <c r="C279" s="59"/>
      <c r="D279" s="59"/>
      <c r="E279" s="60" t="s">
        <v>6959</v>
      </c>
      <c r="F279" s="59"/>
      <c r="G279" s="59" t="s">
        <v>1164</v>
      </c>
      <c r="H279" s="59"/>
      <c r="I279" s="59">
        <f t="shared" si="4"/>
        <v>4</v>
      </c>
      <c r="J279" s="59" t="s">
        <v>1561</v>
      </c>
      <c r="K279" s="61"/>
      <c r="L279" s="62" t="s">
        <v>6737</v>
      </c>
      <c r="M279" s="62" t="s">
        <v>1164</v>
      </c>
      <c r="N279" s="81" t="str">
        <f>VLOOKUP($M279,'Hulpblad MC-parser'!$A:$D,2,FALSE)</f>
        <v>Bezitsaantasting</v>
      </c>
      <c r="O279" s="81" t="str">
        <f>VLOOKUP($M279,'Hulpblad MC-parser'!$A:$D,3,FALSE)</f>
        <v>Inbraak</v>
      </c>
      <c r="P279" s="81" t="str">
        <f>VLOOKUP($M279,'Hulpblad MC-parser'!$A:$D,4,FALSE)</f>
        <v>Bedrijf/Instelling</v>
      </c>
      <c r="Q279" s="136" t="str">
        <f>IF(CONCATENATE(B279,C279,D279)="","",VLOOKUP(CONCATENATE(B279,C279,D279),Meldingsclassificaties!AA:AA,1,FALSE))</f>
        <v/>
      </c>
      <c r="R279" s="136" t="str">
        <f>IF(F279="","",VLOOKUP(F279,Meldingsclassificaties!H:H,1,FALSE))</f>
        <v/>
      </c>
    </row>
    <row r="280" spans="1:18" x14ac:dyDescent="0.25">
      <c r="A280" s="59"/>
      <c r="B280" s="59"/>
      <c r="C280" s="59"/>
      <c r="D280" s="59"/>
      <c r="E280" s="60" t="s">
        <v>6960</v>
      </c>
      <c r="F280" s="59"/>
      <c r="G280" s="59" t="s">
        <v>1164</v>
      </c>
      <c r="H280" s="59"/>
      <c r="I280" s="59">
        <f t="shared" si="4"/>
        <v>5</v>
      </c>
      <c r="J280" s="59" t="s">
        <v>1561</v>
      </c>
      <c r="K280" s="61"/>
      <c r="L280" s="62" t="s">
        <v>6737</v>
      </c>
      <c r="M280" s="62" t="s">
        <v>1164</v>
      </c>
      <c r="N280" s="81" t="str">
        <f>VLOOKUP($M280,'Hulpblad MC-parser'!$A:$D,2,FALSE)</f>
        <v>Bezitsaantasting</v>
      </c>
      <c r="O280" s="81" t="str">
        <f>VLOOKUP($M280,'Hulpblad MC-parser'!$A:$D,3,FALSE)</f>
        <v>Inbraak</v>
      </c>
      <c r="P280" s="81" t="str">
        <f>VLOOKUP($M280,'Hulpblad MC-parser'!$A:$D,4,FALSE)</f>
        <v>Bedrijf/Instelling</v>
      </c>
      <c r="Q280" s="136" t="str">
        <f>IF(CONCATENATE(B280,C280,D280)="","",VLOOKUP(CONCATENATE(B280,C280,D280),Meldingsclassificaties!AA:AA,1,FALSE))</f>
        <v/>
      </c>
      <c r="R280" s="136" t="str">
        <f>IF(F280="","",VLOOKUP(F280,Meldingsclassificaties!H:H,1,FALSE))</f>
        <v/>
      </c>
    </row>
    <row r="281" spans="1:18" x14ac:dyDescent="0.25">
      <c r="A281" s="59"/>
      <c r="B281" s="59"/>
      <c r="C281" s="59"/>
      <c r="D281" s="59"/>
      <c r="E281" s="60" t="s">
        <v>6961</v>
      </c>
      <c r="F281" s="59"/>
      <c r="G281" s="59" t="s">
        <v>1164</v>
      </c>
      <c r="H281" s="59"/>
      <c r="I281" s="59">
        <f t="shared" si="4"/>
        <v>16</v>
      </c>
      <c r="J281" s="59" t="s">
        <v>1561</v>
      </c>
      <c r="K281" s="61"/>
      <c r="L281" s="62" t="s">
        <v>6737</v>
      </c>
      <c r="M281" s="62" t="s">
        <v>1164</v>
      </c>
      <c r="N281" s="81" t="str">
        <f>VLOOKUP($M281,'Hulpblad MC-parser'!$A:$D,2,FALSE)</f>
        <v>Bezitsaantasting</v>
      </c>
      <c r="O281" s="81" t="str">
        <f>VLOOKUP($M281,'Hulpblad MC-parser'!$A:$D,3,FALSE)</f>
        <v>Inbraak</v>
      </c>
      <c r="P281" s="81" t="str">
        <f>VLOOKUP($M281,'Hulpblad MC-parser'!$A:$D,4,FALSE)</f>
        <v>Bedrijf/Instelling</v>
      </c>
      <c r="Q281" s="136" t="str">
        <f>IF(CONCATENATE(B281,C281,D281)="","",VLOOKUP(CONCATENATE(B281,C281,D281),Meldingsclassificaties!AA:AA,1,FALSE))</f>
        <v/>
      </c>
      <c r="R281" s="136" t="str">
        <f>IF(F281="","",VLOOKUP(F281,Meldingsclassificaties!H:H,1,FALSE))</f>
        <v/>
      </c>
    </row>
    <row r="282" spans="1:18" x14ac:dyDescent="0.25">
      <c r="A282" s="59"/>
      <c r="B282" s="59"/>
      <c r="C282" s="59"/>
      <c r="D282" s="59"/>
      <c r="E282" s="60" t="s">
        <v>6962</v>
      </c>
      <c r="F282" s="59"/>
      <c r="G282" s="59" t="s">
        <v>1164</v>
      </c>
      <c r="H282" s="59"/>
      <c r="I282" s="59">
        <f t="shared" si="4"/>
        <v>19</v>
      </c>
      <c r="J282" s="59" t="s">
        <v>1561</v>
      </c>
      <c r="K282" s="61"/>
      <c r="L282" s="62" t="s">
        <v>6737</v>
      </c>
      <c r="M282" s="62" t="s">
        <v>1164</v>
      </c>
      <c r="N282" s="81" t="str">
        <f>VLOOKUP($M282,'Hulpblad MC-parser'!$A:$D,2,FALSE)</f>
        <v>Bezitsaantasting</v>
      </c>
      <c r="O282" s="81" t="str">
        <f>VLOOKUP($M282,'Hulpblad MC-parser'!$A:$D,3,FALSE)</f>
        <v>Inbraak</v>
      </c>
      <c r="P282" s="81" t="str">
        <f>VLOOKUP($M282,'Hulpblad MC-parser'!$A:$D,4,FALSE)</f>
        <v>Bedrijf/Instelling</v>
      </c>
      <c r="Q282" s="136" t="str">
        <f>IF(CONCATENATE(B282,C282,D282)="","",VLOOKUP(CONCATENATE(B282,C282,D282),Meldingsclassificaties!AA:AA,1,FALSE))</f>
        <v/>
      </c>
      <c r="R282" s="136" t="str">
        <f>IF(F282="","",VLOOKUP(F282,Meldingsclassificaties!H:H,1,FALSE))</f>
        <v/>
      </c>
    </row>
    <row r="283" spans="1:18" x14ac:dyDescent="0.25">
      <c r="A283" s="59">
        <v>200107372</v>
      </c>
      <c r="B283" s="59" t="s">
        <v>34</v>
      </c>
      <c r="C283" s="59" t="s">
        <v>246</v>
      </c>
      <c r="D283" s="59" t="s">
        <v>852</v>
      </c>
      <c r="E283" s="60" t="s">
        <v>1165</v>
      </c>
      <c r="F283" s="59" t="s">
        <v>1098</v>
      </c>
      <c r="G283" s="59"/>
      <c r="H283" s="59"/>
      <c r="I283" s="59">
        <f t="shared" si="4"/>
        <v>18</v>
      </c>
      <c r="J283" s="59" t="s">
        <v>1613</v>
      </c>
      <c r="K283" s="61"/>
      <c r="L283" s="62" t="s">
        <v>6737</v>
      </c>
      <c r="M283" s="62" t="s">
        <v>1165</v>
      </c>
      <c r="N283" s="81" t="str">
        <f>VLOOKUP($M283,'Hulpblad MC-parser'!$A:$D,2,FALSE)</f>
        <v>Bezitsaantasting</v>
      </c>
      <c r="O283" s="81" t="str">
        <f>VLOOKUP($M283,'Hulpblad MC-parser'!$A:$D,3,FALSE)</f>
        <v>Inbraak</v>
      </c>
      <c r="P283" s="81" t="str">
        <f>VLOOKUP($M283,'Hulpblad MC-parser'!$A:$D,4,FALSE)</f>
        <v>Bijgebouw</v>
      </c>
      <c r="Q283" s="136" t="str">
        <f>IF(CONCATENATE(B283,C283,D283)="","",VLOOKUP(CONCATENATE(B283,C283,D283),Meldingsclassificaties!AA:AA,1,FALSE))</f>
        <v>BezitsaantastingInbraakBijgebouw</v>
      </c>
      <c r="R283" s="136" t="str">
        <f>IF(F283="","",VLOOKUP(F283,Meldingsclassificaties!H:H,1,FALSE))</f>
        <v>Inbraak bijgebouw</v>
      </c>
    </row>
    <row r="284" spans="1:18" x14ac:dyDescent="0.25">
      <c r="A284" s="59"/>
      <c r="B284" s="59"/>
      <c r="C284" s="59"/>
      <c r="D284" s="59"/>
      <c r="E284" s="60" t="s">
        <v>6963</v>
      </c>
      <c r="F284" s="59"/>
      <c r="G284" s="59" t="s">
        <v>1165</v>
      </c>
      <c r="H284" s="59"/>
      <c r="I284" s="59">
        <f t="shared" si="4"/>
        <v>4</v>
      </c>
      <c r="J284" s="59" t="s">
        <v>1561</v>
      </c>
      <c r="K284" s="61"/>
      <c r="L284" s="62" t="s">
        <v>6737</v>
      </c>
      <c r="M284" s="62" t="s">
        <v>1165</v>
      </c>
      <c r="N284" s="81" t="str">
        <f>VLOOKUP($M284,'Hulpblad MC-parser'!$A:$D,2,FALSE)</f>
        <v>Bezitsaantasting</v>
      </c>
      <c r="O284" s="81" t="str">
        <f>VLOOKUP($M284,'Hulpblad MC-parser'!$A:$D,3,FALSE)</f>
        <v>Inbraak</v>
      </c>
      <c r="P284" s="81" t="str">
        <f>VLOOKUP($M284,'Hulpblad MC-parser'!$A:$D,4,FALSE)</f>
        <v>Bijgebouw</v>
      </c>
      <c r="Q284" s="136" t="str">
        <f>IF(CONCATENATE(B284,C284,D284)="","",VLOOKUP(CONCATENATE(B284,C284,D284),Meldingsclassificaties!AA:AA,1,FALSE))</f>
        <v/>
      </c>
      <c r="R284" s="136" t="str">
        <f>IF(F284="","",VLOOKUP(F284,Meldingsclassificaties!H:H,1,FALSE))</f>
        <v/>
      </c>
    </row>
    <row r="285" spans="1:18" x14ac:dyDescent="0.25">
      <c r="A285" s="59"/>
      <c r="B285" s="59"/>
      <c r="C285" s="59"/>
      <c r="D285" s="59"/>
      <c r="E285" s="60" t="s">
        <v>6964</v>
      </c>
      <c r="F285" s="59"/>
      <c r="G285" s="59" t="s">
        <v>1165</v>
      </c>
      <c r="H285" s="59"/>
      <c r="I285" s="59">
        <f t="shared" si="4"/>
        <v>7</v>
      </c>
      <c r="J285" s="59" t="s">
        <v>1561</v>
      </c>
      <c r="K285" s="61"/>
      <c r="L285" s="62" t="s">
        <v>6737</v>
      </c>
      <c r="M285" s="62" t="s">
        <v>1165</v>
      </c>
      <c r="N285" s="81" t="str">
        <f>VLOOKUP($M285,'Hulpblad MC-parser'!$A:$D,2,FALSE)</f>
        <v>Bezitsaantasting</v>
      </c>
      <c r="O285" s="81" t="str">
        <f>VLOOKUP($M285,'Hulpblad MC-parser'!$A:$D,3,FALSE)</f>
        <v>Inbraak</v>
      </c>
      <c r="P285" s="81" t="str">
        <f>VLOOKUP($M285,'Hulpblad MC-parser'!$A:$D,4,FALSE)</f>
        <v>Bijgebouw</v>
      </c>
      <c r="Q285" s="136" t="str">
        <f>IF(CONCATENATE(B285,C285,D285)="","",VLOOKUP(CONCATENATE(B285,C285,D285),Meldingsclassificaties!AA:AA,1,FALSE))</f>
        <v/>
      </c>
      <c r="R285" s="136" t="str">
        <f>IF(F285="","",VLOOKUP(F285,Meldingsclassificaties!H:H,1,FALSE))</f>
        <v/>
      </c>
    </row>
    <row r="286" spans="1:18" x14ac:dyDescent="0.25">
      <c r="A286" s="59"/>
      <c r="B286" s="59"/>
      <c r="C286" s="59"/>
      <c r="D286" s="59"/>
      <c r="E286" s="60" t="s">
        <v>6965</v>
      </c>
      <c r="F286" s="59"/>
      <c r="G286" s="59" t="s">
        <v>1165</v>
      </c>
      <c r="H286" s="59"/>
      <c r="I286" s="59">
        <f t="shared" si="4"/>
        <v>5</v>
      </c>
      <c r="J286" s="59" t="s">
        <v>1561</v>
      </c>
      <c r="K286" s="61"/>
      <c r="L286" s="62" t="s">
        <v>6737</v>
      </c>
      <c r="M286" s="62" t="s">
        <v>1165</v>
      </c>
      <c r="N286" s="81" t="str">
        <f>VLOOKUP($M286,'Hulpblad MC-parser'!$A:$D,2,FALSE)</f>
        <v>Bezitsaantasting</v>
      </c>
      <c r="O286" s="81" t="str">
        <f>VLOOKUP($M286,'Hulpblad MC-parser'!$A:$D,3,FALSE)</f>
        <v>Inbraak</v>
      </c>
      <c r="P286" s="81" t="str">
        <f>VLOOKUP($M286,'Hulpblad MC-parser'!$A:$D,4,FALSE)</f>
        <v>Bijgebouw</v>
      </c>
      <c r="Q286" s="136" t="str">
        <f>IF(CONCATENATE(B286,C286,D286)="","",VLOOKUP(CONCATENATE(B286,C286,D286),Meldingsclassificaties!AA:AA,1,FALSE))</f>
        <v/>
      </c>
      <c r="R286" s="136" t="str">
        <f>IF(F286="","",VLOOKUP(F286,Meldingsclassificaties!H:H,1,FALSE))</f>
        <v/>
      </c>
    </row>
    <row r="287" spans="1:18" x14ac:dyDescent="0.25">
      <c r="A287" s="59">
        <v>200010474</v>
      </c>
      <c r="B287" s="59" t="s">
        <v>34</v>
      </c>
      <c r="C287" s="59" t="s">
        <v>246</v>
      </c>
      <c r="D287" s="59" t="s">
        <v>287</v>
      </c>
      <c r="E287" s="60" t="s">
        <v>1166</v>
      </c>
      <c r="F287" s="59" t="s">
        <v>354</v>
      </c>
      <c r="G287" s="59"/>
      <c r="H287" s="59"/>
      <c r="I287" s="59">
        <f t="shared" si="4"/>
        <v>22</v>
      </c>
      <c r="J287" s="59" t="s">
        <v>1613</v>
      </c>
      <c r="K287" s="61"/>
      <c r="L287" s="62" t="s">
        <v>6737</v>
      </c>
      <c r="M287" s="62" t="s">
        <v>1166</v>
      </c>
      <c r="N287" s="81" t="str">
        <f>VLOOKUP($M287,'Hulpblad MC-parser'!$A:$D,2,FALSE)</f>
        <v>Bezitsaantasting</v>
      </c>
      <c r="O287" s="81" t="str">
        <f>VLOOKUP($M287,'Hulpblad MC-parser'!$A:$D,3,FALSE)</f>
        <v>Inbraak</v>
      </c>
      <c r="P287" s="81" t="str">
        <f>VLOOKUP($M287,'Hulpblad MC-parser'!$A:$D,4,FALSE)</f>
        <v>Luchtvaartuig</v>
      </c>
      <c r="Q287" s="136" t="str">
        <f>IF(CONCATENATE(B287,C287,D287)="","",VLOOKUP(CONCATENATE(B287,C287,D287),Meldingsclassificaties!AA:AA,1,FALSE))</f>
        <v>BezitsaantastingInbraakLuchtvaartuig</v>
      </c>
      <c r="R287" s="136" t="str">
        <f>IF(F287="","",VLOOKUP(F287,Meldingsclassificaties!H:H,1,FALSE))</f>
        <v>Inbraak luchtvaartuig</v>
      </c>
    </row>
    <row r="288" spans="1:18" x14ac:dyDescent="0.25">
      <c r="A288" s="59"/>
      <c r="B288" s="59"/>
      <c r="C288" s="59"/>
      <c r="D288" s="59"/>
      <c r="E288" s="60" t="s">
        <v>6966</v>
      </c>
      <c r="F288" s="59"/>
      <c r="G288" s="59" t="s">
        <v>1166</v>
      </c>
      <c r="H288" s="59"/>
      <c r="I288" s="59">
        <f t="shared" si="4"/>
        <v>4</v>
      </c>
      <c r="J288" s="59" t="s">
        <v>1561</v>
      </c>
      <c r="K288" s="61"/>
      <c r="L288" s="62" t="s">
        <v>6737</v>
      </c>
      <c r="M288" s="62" t="s">
        <v>1166</v>
      </c>
      <c r="N288" s="81" t="str">
        <f>VLOOKUP($M288,'Hulpblad MC-parser'!$A:$D,2,FALSE)</f>
        <v>Bezitsaantasting</v>
      </c>
      <c r="O288" s="81" t="str">
        <f>VLOOKUP($M288,'Hulpblad MC-parser'!$A:$D,3,FALSE)</f>
        <v>Inbraak</v>
      </c>
      <c r="P288" s="81" t="str">
        <f>VLOOKUP($M288,'Hulpblad MC-parser'!$A:$D,4,FALSE)</f>
        <v>Luchtvaartuig</v>
      </c>
      <c r="Q288" s="136" t="str">
        <f>IF(CONCATENATE(B288,C288,D288)="","",VLOOKUP(CONCATENATE(B288,C288,D288),Meldingsclassificaties!AA:AA,1,FALSE))</f>
        <v/>
      </c>
      <c r="R288" s="136" t="str">
        <f>IF(F288="","",VLOOKUP(F288,Meldingsclassificaties!H:H,1,FALSE))</f>
        <v/>
      </c>
    </row>
    <row r="289" spans="1:18" x14ac:dyDescent="0.25">
      <c r="A289" s="59"/>
      <c r="B289" s="59"/>
      <c r="C289" s="59"/>
      <c r="D289" s="59"/>
      <c r="E289" s="60" t="s">
        <v>6967</v>
      </c>
      <c r="F289" s="59"/>
      <c r="G289" s="59" t="s">
        <v>1166</v>
      </c>
      <c r="H289" s="59"/>
      <c r="I289" s="59">
        <f t="shared" si="4"/>
        <v>7</v>
      </c>
      <c r="J289" s="59" t="s">
        <v>1561</v>
      </c>
      <c r="K289" s="61"/>
      <c r="L289" s="62" t="s">
        <v>6737</v>
      </c>
      <c r="M289" s="62" t="s">
        <v>1166</v>
      </c>
      <c r="N289" s="81" t="str">
        <f>VLOOKUP($M289,'Hulpblad MC-parser'!$A:$D,2,FALSE)</f>
        <v>Bezitsaantasting</v>
      </c>
      <c r="O289" s="81" t="str">
        <f>VLOOKUP($M289,'Hulpblad MC-parser'!$A:$D,3,FALSE)</f>
        <v>Inbraak</v>
      </c>
      <c r="P289" s="81" t="str">
        <f>VLOOKUP($M289,'Hulpblad MC-parser'!$A:$D,4,FALSE)</f>
        <v>Luchtvaartuig</v>
      </c>
      <c r="Q289" s="136" t="str">
        <f>IF(CONCATENATE(B289,C289,D289)="","",VLOOKUP(CONCATENATE(B289,C289,D289),Meldingsclassificaties!AA:AA,1,FALSE))</f>
        <v/>
      </c>
      <c r="R289" s="136" t="str">
        <f>IF(F289="","",VLOOKUP(F289,Meldingsclassificaties!H:H,1,FALSE))</f>
        <v/>
      </c>
    </row>
    <row r="290" spans="1:18" x14ac:dyDescent="0.25">
      <c r="A290" s="59"/>
      <c r="B290" s="59"/>
      <c r="C290" s="59"/>
      <c r="D290" s="59"/>
      <c r="E290" s="60" t="s">
        <v>6968</v>
      </c>
      <c r="F290" s="59"/>
      <c r="G290" s="59" t="s">
        <v>1166</v>
      </c>
      <c r="H290" s="59"/>
      <c r="I290" s="59">
        <f t="shared" si="4"/>
        <v>4</v>
      </c>
      <c r="J290" s="59" t="s">
        <v>1561</v>
      </c>
      <c r="K290" s="61"/>
      <c r="L290" s="62" t="s">
        <v>6737</v>
      </c>
      <c r="M290" s="62" t="s">
        <v>1166</v>
      </c>
      <c r="N290" s="81" t="str">
        <f>VLOOKUP($M290,'Hulpblad MC-parser'!$A:$D,2,FALSE)</f>
        <v>Bezitsaantasting</v>
      </c>
      <c r="O290" s="81" t="str">
        <f>VLOOKUP($M290,'Hulpblad MC-parser'!$A:$D,3,FALSE)</f>
        <v>Inbraak</v>
      </c>
      <c r="P290" s="81" t="str">
        <f>VLOOKUP($M290,'Hulpblad MC-parser'!$A:$D,4,FALSE)</f>
        <v>Luchtvaartuig</v>
      </c>
      <c r="Q290" s="136" t="str">
        <f>IF(CONCATENATE(B290,C290,D290)="","",VLOOKUP(CONCATENATE(B290,C290,D290),Meldingsclassificaties!AA:AA,1,FALSE))</f>
        <v/>
      </c>
      <c r="R290" s="136" t="str">
        <f>IF(F290="","",VLOOKUP(F290,Meldingsclassificaties!H:H,1,FALSE))</f>
        <v/>
      </c>
    </row>
    <row r="291" spans="1:18" x14ac:dyDescent="0.25">
      <c r="A291" s="59"/>
      <c r="B291" s="59"/>
      <c r="C291" s="59"/>
      <c r="D291" s="59"/>
      <c r="E291" s="60" t="s">
        <v>6969</v>
      </c>
      <c r="F291" s="59"/>
      <c r="G291" s="59" t="s">
        <v>1166</v>
      </c>
      <c r="H291" s="59"/>
      <c r="I291" s="59">
        <f t="shared" si="4"/>
        <v>5</v>
      </c>
      <c r="J291" s="59" t="s">
        <v>1561</v>
      </c>
      <c r="K291" s="61"/>
      <c r="L291" s="62" t="s">
        <v>6737</v>
      </c>
      <c r="M291" s="62" t="s">
        <v>1166</v>
      </c>
      <c r="N291" s="81" t="str">
        <f>VLOOKUP($M291,'Hulpblad MC-parser'!$A:$D,2,FALSE)</f>
        <v>Bezitsaantasting</v>
      </c>
      <c r="O291" s="81" t="str">
        <f>VLOOKUP($M291,'Hulpblad MC-parser'!$A:$D,3,FALSE)</f>
        <v>Inbraak</v>
      </c>
      <c r="P291" s="81" t="str">
        <f>VLOOKUP($M291,'Hulpblad MC-parser'!$A:$D,4,FALSE)</f>
        <v>Luchtvaartuig</v>
      </c>
      <c r="Q291" s="136" t="str">
        <f>IF(CONCATENATE(B291,C291,D291)="","",VLOOKUP(CONCATENATE(B291,C291,D291),Meldingsclassificaties!AA:AA,1,FALSE))</f>
        <v/>
      </c>
      <c r="R291" s="136" t="str">
        <f>IF(F291="","",VLOOKUP(F291,Meldingsclassificaties!H:H,1,FALSE))</f>
        <v/>
      </c>
    </row>
    <row r="292" spans="1:18" x14ac:dyDescent="0.25">
      <c r="A292" s="59">
        <v>200010475</v>
      </c>
      <c r="B292" s="59" t="s">
        <v>34</v>
      </c>
      <c r="C292" s="59" t="s">
        <v>246</v>
      </c>
      <c r="D292" s="59" t="s">
        <v>66</v>
      </c>
      <c r="E292" s="60" t="s">
        <v>1167</v>
      </c>
      <c r="F292" s="59" t="s">
        <v>480</v>
      </c>
      <c r="G292" s="59"/>
      <c r="H292" s="59"/>
      <c r="I292" s="59">
        <f t="shared" si="4"/>
        <v>21</v>
      </c>
      <c r="J292" s="59" t="s">
        <v>1613</v>
      </c>
      <c r="K292" s="61"/>
      <c r="L292" s="62" t="s">
        <v>6737</v>
      </c>
      <c r="M292" s="62" t="s">
        <v>1167</v>
      </c>
      <c r="N292" s="81" t="str">
        <f>VLOOKUP($M292,'Hulpblad MC-parser'!$A:$D,2,FALSE)</f>
        <v>Bezitsaantasting</v>
      </c>
      <c r="O292" s="81" t="str">
        <f>VLOOKUP($M292,'Hulpblad MC-parser'!$A:$D,3,FALSE)</f>
        <v>Inbraak</v>
      </c>
      <c r="P292" s="81" t="str">
        <f>VLOOKUP($M292,'Hulpblad MC-parser'!$A:$D,4,FALSE)</f>
        <v>Spoorvervoer</v>
      </c>
      <c r="Q292" s="136" t="str">
        <f>IF(CONCATENATE(B292,C292,D292)="","",VLOOKUP(CONCATENATE(B292,C292,D292),Meldingsclassificaties!AA:AA,1,FALSE))</f>
        <v>BezitsaantastingInbraakSpoorvervoer</v>
      </c>
      <c r="R292" s="136" t="str">
        <f>IF(F292="","",VLOOKUP(F292,Meldingsclassificaties!H:H,1,FALSE))</f>
        <v>Inbraak spoorvervoer</v>
      </c>
    </row>
    <row r="293" spans="1:18" x14ac:dyDescent="0.25">
      <c r="A293" s="59"/>
      <c r="B293" s="59"/>
      <c r="C293" s="59"/>
      <c r="D293" s="59"/>
      <c r="E293" s="60" t="s">
        <v>6970</v>
      </c>
      <c r="F293" s="59"/>
      <c r="G293" s="59" t="s">
        <v>1167</v>
      </c>
      <c r="H293" s="59"/>
      <c r="I293" s="59">
        <f t="shared" si="4"/>
        <v>4</v>
      </c>
      <c r="J293" s="59" t="s">
        <v>1561</v>
      </c>
      <c r="K293" s="61"/>
      <c r="L293" s="62" t="s">
        <v>6737</v>
      </c>
      <c r="M293" s="62" t="s">
        <v>1167</v>
      </c>
      <c r="N293" s="81" t="str">
        <f>VLOOKUP($M293,'Hulpblad MC-parser'!$A:$D,2,FALSE)</f>
        <v>Bezitsaantasting</v>
      </c>
      <c r="O293" s="81" t="str">
        <f>VLOOKUP($M293,'Hulpblad MC-parser'!$A:$D,3,FALSE)</f>
        <v>Inbraak</v>
      </c>
      <c r="P293" s="81" t="str">
        <f>VLOOKUP($M293,'Hulpblad MC-parser'!$A:$D,4,FALSE)</f>
        <v>Spoorvervoer</v>
      </c>
      <c r="Q293" s="136" t="str">
        <f>IF(CONCATENATE(B293,C293,D293)="","",VLOOKUP(CONCATENATE(B293,C293,D293),Meldingsclassificaties!AA:AA,1,FALSE))</f>
        <v/>
      </c>
      <c r="R293" s="136" t="str">
        <f>IF(F293="","",VLOOKUP(F293,Meldingsclassificaties!H:H,1,FALSE))</f>
        <v/>
      </c>
    </row>
    <row r="294" spans="1:18" x14ac:dyDescent="0.25">
      <c r="A294" s="59"/>
      <c r="B294" s="59"/>
      <c r="C294" s="59"/>
      <c r="D294" s="59"/>
      <c r="E294" s="60" t="s">
        <v>6971</v>
      </c>
      <c r="F294" s="59"/>
      <c r="G294" s="59" t="s">
        <v>1167</v>
      </c>
      <c r="H294" s="59"/>
      <c r="I294" s="59">
        <f t="shared" si="4"/>
        <v>7</v>
      </c>
      <c r="J294" s="59" t="s">
        <v>1561</v>
      </c>
      <c r="K294" s="61"/>
      <c r="L294" s="62" t="s">
        <v>6737</v>
      </c>
      <c r="M294" s="62" t="s">
        <v>1167</v>
      </c>
      <c r="N294" s="81" t="str">
        <f>VLOOKUP($M294,'Hulpblad MC-parser'!$A:$D,2,FALSE)</f>
        <v>Bezitsaantasting</v>
      </c>
      <c r="O294" s="81" t="str">
        <f>VLOOKUP($M294,'Hulpblad MC-parser'!$A:$D,3,FALSE)</f>
        <v>Inbraak</v>
      </c>
      <c r="P294" s="81" t="str">
        <f>VLOOKUP($M294,'Hulpblad MC-parser'!$A:$D,4,FALSE)</f>
        <v>Spoorvervoer</v>
      </c>
      <c r="Q294" s="136" t="str">
        <f>IF(CONCATENATE(B294,C294,D294)="","",VLOOKUP(CONCATENATE(B294,C294,D294),Meldingsclassificaties!AA:AA,1,FALSE))</f>
        <v/>
      </c>
      <c r="R294" s="136" t="str">
        <f>IF(F294="","",VLOOKUP(F294,Meldingsclassificaties!H:H,1,FALSE))</f>
        <v/>
      </c>
    </row>
    <row r="295" spans="1:18" x14ac:dyDescent="0.25">
      <c r="A295" s="59"/>
      <c r="B295" s="59"/>
      <c r="C295" s="59"/>
      <c r="D295" s="59"/>
      <c r="E295" s="60" t="s">
        <v>6972</v>
      </c>
      <c r="F295" s="59"/>
      <c r="G295" s="59" t="s">
        <v>1167</v>
      </c>
      <c r="H295" s="59"/>
      <c r="I295" s="59">
        <f t="shared" si="4"/>
        <v>4</v>
      </c>
      <c r="J295" s="59" t="s">
        <v>1561</v>
      </c>
      <c r="K295" s="61"/>
      <c r="L295" s="62" t="s">
        <v>6737</v>
      </c>
      <c r="M295" s="62" t="s">
        <v>1167</v>
      </c>
      <c r="N295" s="81" t="str">
        <f>VLOOKUP($M295,'Hulpblad MC-parser'!$A:$D,2,FALSE)</f>
        <v>Bezitsaantasting</v>
      </c>
      <c r="O295" s="81" t="str">
        <f>VLOOKUP($M295,'Hulpblad MC-parser'!$A:$D,3,FALSE)</f>
        <v>Inbraak</v>
      </c>
      <c r="P295" s="81" t="str">
        <f>VLOOKUP($M295,'Hulpblad MC-parser'!$A:$D,4,FALSE)</f>
        <v>Spoorvervoer</v>
      </c>
      <c r="Q295" s="136" t="str">
        <f>IF(CONCATENATE(B295,C295,D295)="","",VLOOKUP(CONCATENATE(B295,C295,D295),Meldingsclassificaties!AA:AA,1,FALSE))</f>
        <v/>
      </c>
      <c r="R295" s="136" t="str">
        <f>IF(F295="","",VLOOKUP(F295,Meldingsclassificaties!H:H,1,FALSE))</f>
        <v/>
      </c>
    </row>
    <row r="296" spans="1:18" x14ac:dyDescent="0.25">
      <c r="A296" s="59"/>
      <c r="B296" s="59"/>
      <c r="C296" s="59"/>
      <c r="D296" s="59"/>
      <c r="E296" s="60" t="s">
        <v>6973</v>
      </c>
      <c r="F296" s="59"/>
      <c r="G296" s="59" t="s">
        <v>1167</v>
      </c>
      <c r="H296" s="59"/>
      <c r="I296" s="59">
        <f t="shared" si="4"/>
        <v>5</v>
      </c>
      <c r="J296" s="59" t="s">
        <v>1561</v>
      </c>
      <c r="K296" s="61"/>
      <c r="L296" s="62" t="s">
        <v>6737</v>
      </c>
      <c r="M296" s="62" t="s">
        <v>1167</v>
      </c>
      <c r="N296" s="81" t="str">
        <f>VLOOKUP($M296,'Hulpblad MC-parser'!$A:$D,2,FALSE)</f>
        <v>Bezitsaantasting</v>
      </c>
      <c r="O296" s="81" t="str">
        <f>VLOOKUP($M296,'Hulpblad MC-parser'!$A:$D,3,FALSE)</f>
        <v>Inbraak</v>
      </c>
      <c r="P296" s="81" t="str">
        <f>VLOOKUP($M296,'Hulpblad MC-parser'!$A:$D,4,FALSE)</f>
        <v>Spoorvervoer</v>
      </c>
      <c r="Q296" s="136" t="str">
        <f>IF(CONCATENATE(B296,C296,D296)="","",VLOOKUP(CONCATENATE(B296,C296,D296),Meldingsclassificaties!AA:AA,1,FALSE))</f>
        <v/>
      </c>
      <c r="R296" s="136" t="str">
        <f>IF(F296="","",VLOOKUP(F296,Meldingsclassificaties!H:H,1,FALSE))</f>
        <v/>
      </c>
    </row>
    <row r="297" spans="1:18" x14ac:dyDescent="0.25">
      <c r="A297" s="59">
        <v>200010476</v>
      </c>
      <c r="B297" s="59" t="s">
        <v>34</v>
      </c>
      <c r="C297" s="59" t="s">
        <v>246</v>
      </c>
      <c r="D297" s="59" t="s">
        <v>182</v>
      </c>
      <c r="E297" s="60" t="s">
        <v>1168</v>
      </c>
      <c r="F297" s="59" t="s">
        <v>456</v>
      </c>
      <c r="G297" s="59"/>
      <c r="H297" s="59"/>
      <c r="I297" s="59">
        <f t="shared" si="4"/>
        <v>17</v>
      </c>
      <c r="J297" s="59" t="s">
        <v>1613</v>
      </c>
      <c r="K297" s="61"/>
      <c r="L297" s="62" t="s">
        <v>6737</v>
      </c>
      <c r="M297" s="62" t="s">
        <v>1168</v>
      </c>
      <c r="N297" s="81" t="str">
        <f>VLOOKUP($M297,'Hulpblad MC-parser'!$A:$D,2,FALSE)</f>
        <v>Bezitsaantasting</v>
      </c>
      <c r="O297" s="81" t="str">
        <f>VLOOKUP($M297,'Hulpblad MC-parser'!$A:$D,3,FALSE)</f>
        <v>Inbraak</v>
      </c>
      <c r="P297" s="81" t="str">
        <f>VLOOKUP($M297,'Hulpblad MC-parser'!$A:$D,4,FALSE)</f>
        <v>Vaartuig</v>
      </c>
      <c r="Q297" s="136" t="str">
        <f>IF(CONCATENATE(B297,C297,D297)="","",VLOOKUP(CONCATENATE(B297,C297,D297),Meldingsclassificaties!AA:AA,1,FALSE))</f>
        <v>BezitsaantastingInbraakVaartuig</v>
      </c>
      <c r="R297" s="136" t="str">
        <f>IF(F297="","",VLOOKUP(F297,Meldingsclassificaties!H:H,1,FALSE))</f>
        <v>Inbraak vaartuig</v>
      </c>
    </row>
    <row r="298" spans="1:18" x14ac:dyDescent="0.25">
      <c r="A298" s="59"/>
      <c r="B298" s="59"/>
      <c r="C298" s="59"/>
      <c r="D298" s="59"/>
      <c r="E298" s="60" t="s">
        <v>6974</v>
      </c>
      <c r="F298" s="59"/>
      <c r="G298" s="59" t="s">
        <v>1168</v>
      </c>
      <c r="H298" s="59"/>
      <c r="I298" s="59">
        <f t="shared" si="4"/>
        <v>4</v>
      </c>
      <c r="J298" s="59" t="s">
        <v>1561</v>
      </c>
      <c r="K298" s="61"/>
      <c r="L298" s="62" t="s">
        <v>6737</v>
      </c>
      <c r="M298" s="62" t="s">
        <v>1168</v>
      </c>
      <c r="N298" s="81" t="str">
        <f>VLOOKUP($M298,'Hulpblad MC-parser'!$A:$D,2,FALSE)</f>
        <v>Bezitsaantasting</v>
      </c>
      <c r="O298" s="81" t="str">
        <f>VLOOKUP($M298,'Hulpblad MC-parser'!$A:$D,3,FALSE)</f>
        <v>Inbraak</v>
      </c>
      <c r="P298" s="81" t="str">
        <f>VLOOKUP($M298,'Hulpblad MC-parser'!$A:$D,4,FALSE)</f>
        <v>Vaartuig</v>
      </c>
      <c r="Q298" s="136" t="str">
        <f>IF(CONCATENATE(B298,C298,D298)="","",VLOOKUP(CONCATENATE(B298,C298,D298),Meldingsclassificaties!AA:AA,1,FALSE))</f>
        <v/>
      </c>
      <c r="R298" s="136" t="str">
        <f>IF(F298="","",VLOOKUP(F298,Meldingsclassificaties!H:H,1,FALSE))</f>
        <v/>
      </c>
    </row>
    <row r="299" spans="1:18" x14ac:dyDescent="0.25">
      <c r="A299" s="59"/>
      <c r="B299" s="59"/>
      <c r="C299" s="59"/>
      <c r="D299" s="59"/>
      <c r="E299" s="60" t="s">
        <v>6975</v>
      </c>
      <c r="F299" s="59"/>
      <c r="G299" s="59" t="s">
        <v>1168</v>
      </c>
      <c r="H299" s="59"/>
      <c r="I299" s="59">
        <f t="shared" si="4"/>
        <v>7</v>
      </c>
      <c r="J299" s="59" t="s">
        <v>1561</v>
      </c>
      <c r="K299" s="61"/>
      <c r="L299" s="62" t="s">
        <v>6737</v>
      </c>
      <c r="M299" s="62" t="s">
        <v>1168</v>
      </c>
      <c r="N299" s="81" t="str">
        <f>VLOOKUP($M299,'Hulpblad MC-parser'!$A:$D,2,FALSE)</f>
        <v>Bezitsaantasting</v>
      </c>
      <c r="O299" s="81" t="str">
        <f>VLOOKUP($M299,'Hulpblad MC-parser'!$A:$D,3,FALSE)</f>
        <v>Inbraak</v>
      </c>
      <c r="P299" s="81" t="str">
        <f>VLOOKUP($M299,'Hulpblad MC-parser'!$A:$D,4,FALSE)</f>
        <v>Vaartuig</v>
      </c>
      <c r="Q299" s="136" t="str">
        <f>IF(CONCATENATE(B299,C299,D299)="","",VLOOKUP(CONCATENATE(B299,C299,D299),Meldingsclassificaties!AA:AA,1,FALSE))</f>
        <v/>
      </c>
      <c r="R299" s="136" t="str">
        <f>IF(F299="","",VLOOKUP(F299,Meldingsclassificaties!H:H,1,FALSE))</f>
        <v/>
      </c>
    </row>
    <row r="300" spans="1:18" x14ac:dyDescent="0.25">
      <c r="A300" s="59"/>
      <c r="B300" s="59"/>
      <c r="C300" s="59"/>
      <c r="D300" s="59"/>
      <c r="E300" s="60" t="s">
        <v>6976</v>
      </c>
      <c r="F300" s="59"/>
      <c r="G300" s="59" t="s">
        <v>1168</v>
      </c>
      <c r="H300" s="59"/>
      <c r="I300" s="59">
        <f t="shared" si="4"/>
        <v>5</v>
      </c>
      <c r="J300" s="59" t="s">
        <v>1561</v>
      </c>
      <c r="K300" s="61"/>
      <c r="L300" s="62" t="s">
        <v>6737</v>
      </c>
      <c r="M300" s="62" t="s">
        <v>1168</v>
      </c>
      <c r="N300" s="81" t="str">
        <f>VLOOKUP($M300,'Hulpblad MC-parser'!$A:$D,2,FALSE)</f>
        <v>Bezitsaantasting</v>
      </c>
      <c r="O300" s="81" t="str">
        <f>VLOOKUP($M300,'Hulpblad MC-parser'!$A:$D,3,FALSE)</f>
        <v>Inbraak</v>
      </c>
      <c r="P300" s="81" t="str">
        <f>VLOOKUP($M300,'Hulpblad MC-parser'!$A:$D,4,FALSE)</f>
        <v>Vaartuig</v>
      </c>
      <c r="Q300" s="136" t="str">
        <f>IF(CONCATENATE(B300,C300,D300)="","",VLOOKUP(CONCATENATE(B300,C300,D300),Meldingsclassificaties!AA:AA,1,FALSE))</f>
        <v/>
      </c>
      <c r="R300" s="136" t="str">
        <f>IF(F300="","",VLOOKUP(F300,Meldingsclassificaties!H:H,1,FALSE))</f>
        <v/>
      </c>
    </row>
    <row r="301" spans="1:18" x14ac:dyDescent="0.25">
      <c r="A301" s="59">
        <v>200010477</v>
      </c>
      <c r="B301" s="59" t="s">
        <v>34</v>
      </c>
      <c r="C301" s="59" t="s">
        <v>246</v>
      </c>
      <c r="D301" s="59" t="s">
        <v>171</v>
      </c>
      <c r="E301" s="60" t="s">
        <v>1169</v>
      </c>
      <c r="F301" s="59" t="s">
        <v>419</v>
      </c>
      <c r="G301" s="59"/>
      <c r="H301" s="59"/>
      <c r="I301" s="59">
        <f t="shared" si="4"/>
        <v>17</v>
      </c>
      <c r="J301" s="59" t="s">
        <v>1613</v>
      </c>
      <c r="K301" s="61"/>
      <c r="L301" s="62" t="s">
        <v>6737</v>
      </c>
      <c r="M301" s="62" t="s">
        <v>1169</v>
      </c>
      <c r="N301" s="81" t="str">
        <f>VLOOKUP($M301,'Hulpblad MC-parser'!$A:$D,2,FALSE)</f>
        <v>Bezitsaantasting</v>
      </c>
      <c r="O301" s="81" t="str">
        <f>VLOOKUP($M301,'Hulpblad MC-parser'!$A:$D,3,FALSE)</f>
        <v>Inbraak</v>
      </c>
      <c r="P301" s="81" t="str">
        <f>VLOOKUP($M301,'Hulpblad MC-parser'!$A:$D,4,FALSE)</f>
        <v>Voertuig</v>
      </c>
      <c r="Q301" s="136" t="str">
        <f>IF(CONCATENATE(B301,C301,D301)="","",VLOOKUP(CONCATENATE(B301,C301,D301),Meldingsclassificaties!AA:AA,1,FALSE))</f>
        <v>BezitsaantastingInbraakVoertuig</v>
      </c>
      <c r="R301" s="136" t="str">
        <f>IF(F301="","",VLOOKUP(F301,Meldingsclassificaties!H:H,1,FALSE))</f>
        <v>Inbraak voertuig</v>
      </c>
    </row>
    <row r="302" spans="1:18" x14ac:dyDescent="0.25">
      <c r="A302" s="59"/>
      <c r="B302" s="59"/>
      <c r="C302" s="59"/>
      <c r="D302" s="59"/>
      <c r="E302" s="60" t="s">
        <v>6977</v>
      </c>
      <c r="F302" s="59"/>
      <c r="G302" s="59" t="s">
        <v>1169</v>
      </c>
      <c r="H302" s="59"/>
      <c r="I302" s="59">
        <f t="shared" si="4"/>
        <v>4</v>
      </c>
      <c r="J302" s="59" t="s">
        <v>1561</v>
      </c>
      <c r="K302" s="61"/>
      <c r="L302" s="62" t="s">
        <v>6737</v>
      </c>
      <c r="M302" s="62" t="s">
        <v>1169</v>
      </c>
      <c r="N302" s="81" t="str">
        <f>VLOOKUP($M302,'Hulpblad MC-parser'!$A:$D,2,FALSE)</f>
        <v>Bezitsaantasting</v>
      </c>
      <c r="O302" s="81" t="str">
        <f>VLOOKUP($M302,'Hulpblad MC-parser'!$A:$D,3,FALSE)</f>
        <v>Inbraak</v>
      </c>
      <c r="P302" s="81" t="str">
        <f>VLOOKUP($M302,'Hulpblad MC-parser'!$A:$D,4,FALSE)</f>
        <v>Voertuig</v>
      </c>
      <c r="Q302" s="136" t="str">
        <f>IF(CONCATENATE(B302,C302,D302)="","",VLOOKUP(CONCATENATE(B302,C302,D302),Meldingsclassificaties!AA:AA,1,FALSE))</f>
        <v/>
      </c>
      <c r="R302" s="136" t="str">
        <f>IF(F302="","",VLOOKUP(F302,Meldingsclassificaties!H:H,1,FALSE))</f>
        <v/>
      </c>
    </row>
    <row r="303" spans="1:18" x14ac:dyDescent="0.25">
      <c r="A303" s="59"/>
      <c r="B303" s="59"/>
      <c r="C303" s="59"/>
      <c r="D303" s="59"/>
      <c r="E303" s="60" t="s">
        <v>6978</v>
      </c>
      <c r="F303" s="59"/>
      <c r="G303" s="59" t="s">
        <v>1169</v>
      </c>
      <c r="H303" s="59"/>
      <c r="I303" s="59">
        <f t="shared" si="4"/>
        <v>7</v>
      </c>
      <c r="J303" s="59" t="s">
        <v>1561</v>
      </c>
      <c r="K303" s="61"/>
      <c r="L303" s="62" t="s">
        <v>6737</v>
      </c>
      <c r="M303" s="62" t="s">
        <v>1169</v>
      </c>
      <c r="N303" s="81" t="str">
        <f>VLOOKUP($M303,'Hulpblad MC-parser'!$A:$D,2,FALSE)</f>
        <v>Bezitsaantasting</v>
      </c>
      <c r="O303" s="81" t="str">
        <f>VLOOKUP($M303,'Hulpblad MC-parser'!$A:$D,3,FALSE)</f>
        <v>Inbraak</v>
      </c>
      <c r="P303" s="81" t="str">
        <f>VLOOKUP($M303,'Hulpblad MC-parser'!$A:$D,4,FALSE)</f>
        <v>Voertuig</v>
      </c>
      <c r="Q303" s="136" t="str">
        <f>IF(CONCATENATE(B303,C303,D303)="","",VLOOKUP(CONCATENATE(B303,C303,D303),Meldingsclassificaties!AA:AA,1,FALSE))</f>
        <v/>
      </c>
      <c r="R303" s="136" t="str">
        <f>IF(F303="","",VLOOKUP(F303,Meldingsclassificaties!H:H,1,FALSE))</f>
        <v/>
      </c>
    </row>
    <row r="304" spans="1:18" x14ac:dyDescent="0.25">
      <c r="A304" s="59"/>
      <c r="B304" s="59"/>
      <c r="C304" s="59"/>
      <c r="D304" s="59"/>
      <c r="E304" s="60" t="s">
        <v>6979</v>
      </c>
      <c r="F304" s="59"/>
      <c r="G304" s="59" t="s">
        <v>1169</v>
      </c>
      <c r="H304" s="59"/>
      <c r="I304" s="59">
        <f t="shared" si="4"/>
        <v>5</v>
      </c>
      <c r="J304" s="59" t="s">
        <v>1561</v>
      </c>
      <c r="K304" s="61"/>
      <c r="L304" s="62" t="s">
        <v>6737</v>
      </c>
      <c r="M304" s="62" t="s">
        <v>1169</v>
      </c>
      <c r="N304" s="81" t="str">
        <f>VLOOKUP($M304,'Hulpblad MC-parser'!$A:$D,2,FALSE)</f>
        <v>Bezitsaantasting</v>
      </c>
      <c r="O304" s="81" t="str">
        <f>VLOOKUP($M304,'Hulpblad MC-parser'!$A:$D,3,FALSE)</f>
        <v>Inbraak</v>
      </c>
      <c r="P304" s="81" t="str">
        <f>VLOOKUP($M304,'Hulpblad MC-parser'!$A:$D,4,FALSE)</f>
        <v>Voertuig</v>
      </c>
      <c r="Q304" s="136" t="str">
        <f>IF(CONCATENATE(B304,C304,D304)="","",VLOOKUP(CONCATENATE(B304,C304,D304),Meldingsclassificaties!AA:AA,1,FALSE))</f>
        <v/>
      </c>
      <c r="R304" s="136" t="str">
        <f>IF(F304="","",VLOOKUP(F304,Meldingsclassificaties!H:H,1,FALSE))</f>
        <v/>
      </c>
    </row>
    <row r="305" spans="1:18" x14ac:dyDescent="0.25">
      <c r="A305" s="59">
        <v>200010478</v>
      </c>
      <c r="B305" s="59" t="s">
        <v>34</v>
      </c>
      <c r="C305" s="59" t="s">
        <v>246</v>
      </c>
      <c r="D305" s="59" t="s">
        <v>247</v>
      </c>
      <c r="E305" s="60" t="s">
        <v>1170</v>
      </c>
      <c r="F305" s="59" t="s">
        <v>250</v>
      </c>
      <c r="G305" s="59"/>
      <c r="H305" s="59"/>
      <c r="I305" s="59">
        <f t="shared" si="4"/>
        <v>15</v>
      </c>
      <c r="J305" s="59" t="s">
        <v>1613</v>
      </c>
      <c r="K305" s="61"/>
      <c r="L305" s="62" t="s">
        <v>6737</v>
      </c>
      <c r="M305" s="62" t="s">
        <v>1170</v>
      </c>
      <c r="N305" s="81" t="str">
        <f>VLOOKUP($M305,'Hulpblad MC-parser'!$A:$D,2,FALSE)</f>
        <v>Bezitsaantasting</v>
      </c>
      <c r="O305" s="81" t="str">
        <f>VLOOKUP($M305,'Hulpblad MC-parser'!$A:$D,3,FALSE)</f>
        <v>Inbraak</v>
      </c>
      <c r="P305" s="81" t="str">
        <f>VLOOKUP($M305,'Hulpblad MC-parser'!$A:$D,4,FALSE)</f>
        <v>Woning</v>
      </c>
      <c r="Q305" s="136" t="str">
        <f>IF(CONCATENATE(B305,C305,D305)="","",VLOOKUP(CONCATENATE(B305,C305,D305),Meldingsclassificaties!AA:AA,1,FALSE))</f>
        <v>BezitsaantastingInbraakWoning</v>
      </c>
      <c r="R305" s="136" t="str">
        <f>IF(F305="","",VLOOKUP(F305,Meldingsclassificaties!H:H,1,FALSE))</f>
        <v>Inbraak woning</v>
      </c>
    </row>
    <row r="306" spans="1:18" x14ac:dyDescent="0.25">
      <c r="A306" s="59"/>
      <c r="B306" s="59"/>
      <c r="C306" s="59"/>
      <c r="D306" s="59"/>
      <c r="E306" s="60" t="s">
        <v>6980</v>
      </c>
      <c r="F306" s="59"/>
      <c r="G306" s="59" t="s">
        <v>1170</v>
      </c>
      <c r="H306" s="59"/>
      <c r="I306" s="59">
        <f t="shared" si="4"/>
        <v>4</v>
      </c>
      <c r="J306" s="59" t="s">
        <v>1561</v>
      </c>
      <c r="K306" s="61"/>
      <c r="L306" s="62" t="s">
        <v>6737</v>
      </c>
      <c r="M306" s="62" t="s">
        <v>1170</v>
      </c>
      <c r="N306" s="81" t="str">
        <f>VLOOKUP($M306,'Hulpblad MC-parser'!$A:$D,2,FALSE)</f>
        <v>Bezitsaantasting</v>
      </c>
      <c r="O306" s="81" t="str">
        <f>VLOOKUP($M306,'Hulpblad MC-parser'!$A:$D,3,FALSE)</f>
        <v>Inbraak</v>
      </c>
      <c r="P306" s="81" t="str">
        <f>VLOOKUP($M306,'Hulpblad MC-parser'!$A:$D,4,FALSE)</f>
        <v>Woning</v>
      </c>
      <c r="Q306" s="136" t="str">
        <f>IF(CONCATENATE(B306,C306,D306)="","",VLOOKUP(CONCATENATE(B306,C306,D306),Meldingsclassificaties!AA:AA,1,FALSE))</f>
        <v/>
      </c>
      <c r="R306" s="136" t="str">
        <f>IF(F306="","",VLOOKUP(F306,Meldingsclassificaties!H:H,1,FALSE))</f>
        <v/>
      </c>
    </row>
    <row r="307" spans="1:18" x14ac:dyDescent="0.25">
      <c r="A307" s="59"/>
      <c r="B307" s="59"/>
      <c r="C307" s="59"/>
      <c r="D307" s="59"/>
      <c r="E307" s="60" t="s">
        <v>6981</v>
      </c>
      <c r="F307" s="59"/>
      <c r="G307" s="59" t="s">
        <v>1170</v>
      </c>
      <c r="H307" s="59"/>
      <c r="I307" s="59">
        <f t="shared" si="4"/>
        <v>7</v>
      </c>
      <c r="J307" s="59" t="s">
        <v>1561</v>
      </c>
      <c r="K307" s="61"/>
      <c r="L307" s="62" t="s">
        <v>6737</v>
      </c>
      <c r="M307" s="62" t="s">
        <v>1170</v>
      </c>
      <c r="N307" s="81" t="str">
        <f>VLOOKUP($M307,'Hulpblad MC-parser'!$A:$D,2,FALSE)</f>
        <v>Bezitsaantasting</v>
      </c>
      <c r="O307" s="81" t="str">
        <f>VLOOKUP($M307,'Hulpblad MC-parser'!$A:$D,3,FALSE)</f>
        <v>Inbraak</v>
      </c>
      <c r="P307" s="81" t="str">
        <f>VLOOKUP($M307,'Hulpblad MC-parser'!$A:$D,4,FALSE)</f>
        <v>Woning</v>
      </c>
      <c r="Q307" s="136" t="str">
        <f>IF(CONCATENATE(B307,C307,D307)="","",VLOOKUP(CONCATENATE(B307,C307,D307),Meldingsclassificaties!AA:AA,1,FALSE))</f>
        <v/>
      </c>
      <c r="R307" s="136" t="str">
        <f>IF(F307="","",VLOOKUP(F307,Meldingsclassificaties!H:H,1,FALSE))</f>
        <v/>
      </c>
    </row>
    <row r="308" spans="1:18" x14ac:dyDescent="0.25">
      <c r="A308" s="59"/>
      <c r="B308" s="59"/>
      <c r="C308" s="59"/>
      <c r="D308" s="59"/>
      <c r="E308" s="60" t="s">
        <v>6982</v>
      </c>
      <c r="F308" s="59"/>
      <c r="G308" s="59" t="s">
        <v>1170</v>
      </c>
      <c r="H308" s="59"/>
      <c r="I308" s="59">
        <f t="shared" si="4"/>
        <v>4</v>
      </c>
      <c r="J308" s="59" t="s">
        <v>1561</v>
      </c>
      <c r="K308" s="61"/>
      <c r="L308" s="62" t="s">
        <v>6737</v>
      </c>
      <c r="M308" s="62" t="s">
        <v>1170</v>
      </c>
      <c r="N308" s="81" t="str">
        <f>VLOOKUP($M308,'Hulpblad MC-parser'!$A:$D,2,FALSE)</f>
        <v>Bezitsaantasting</v>
      </c>
      <c r="O308" s="81" t="str">
        <f>VLOOKUP($M308,'Hulpblad MC-parser'!$A:$D,3,FALSE)</f>
        <v>Inbraak</v>
      </c>
      <c r="P308" s="81" t="str">
        <f>VLOOKUP($M308,'Hulpblad MC-parser'!$A:$D,4,FALSE)</f>
        <v>Woning</v>
      </c>
      <c r="Q308" s="136" t="str">
        <f>IF(CONCATENATE(B308,C308,D308)="","",VLOOKUP(CONCATENATE(B308,C308,D308),Meldingsclassificaties!AA:AA,1,FALSE))</f>
        <v/>
      </c>
      <c r="R308" s="136" t="str">
        <f>IF(F308="","",VLOOKUP(F308,Meldingsclassificaties!H:H,1,FALSE))</f>
        <v/>
      </c>
    </row>
    <row r="309" spans="1:18" x14ac:dyDescent="0.25">
      <c r="A309" s="59"/>
      <c r="B309" s="59"/>
      <c r="C309" s="59"/>
      <c r="D309" s="59"/>
      <c r="E309" s="60" t="s">
        <v>6983</v>
      </c>
      <c r="F309" s="59"/>
      <c r="G309" s="59" t="s">
        <v>1170</v>
      </c>
      <c r="H309" s="59"/>
      <c r="I309" s="59">
        <f t="shared" si="4"/>
        <v>5</v>
      </c>
      <c r="J309" s="59" t="s">
        <v>1561</v>
      </c>
      <c r="K309" s="61"/>
      <c r="L309" s="62" t="s">
        <v>6737</v>
      </c>
      <c r="M309" s="62" t="s">
        <v>1170</v>
      </c>
      <c r="N309" s="81" t="str">
        <f>VLOOKUP($M309,'Hulpblad MC-parser'!$A:$D,2,FALSE)</f>
        <v>Bezitsaantasting</v>
      </c>
      <c r="O309" s="81" t="str">
        <f>VLOOKUP($M309,'Hulpblad MC-parser'!$A:$D,3,FALSE)</f>
        <v>Inbraak</v>
      </c>
      <c r="P309" s="81" t="str">
        <f>VLOOKUP($M309,'Hulpblad MC-parser'!$A:$D,4,FALSE)</f>
        <v>Woning</v>
      </c>
      <c r="Q309" s="136" t="str">
        <f>IF(CONCATENATE(B309,C309,D309)="","",VLOOKUP(CONCATENATE(B309,C309,D309),Meldingsclassificaties!AA:AA,1,FALSE))</f>
        <v/>
      </c>
      <c r="R309" s="136" t="str">
        <f>IF(F309="","",VLOOKUP(F309,Meldingsclassificaties!H:H,1,FALSE))</f>
        <v/>
      </c>
    </row>
    <row r="310" spans="1:18" x14ac:dyDescent="0.25">
      <c r="A310" s="59">
        <v>200010479</v>
      </c>
      <c r="B310" s="59" t="s">
        <v>34</v>
      </c>
      <c r="C310" s="59" t="s">
        <v>291</v>
      </c>
      <c r="D310" s="59"/>
      <c r="E310" s="60" t="s">
        <v>1171</v>
      </c>
      <c r="F310" s="59" t="s">
        <v>291</v>
      </c>
      <c r="G310" s="59"/>
      <c r="H310" s="59"/>
      <c r="I310" s="59">
        <f t="shared" si="4"/>
        <v>8</v>
      </c>
      <c r="J310" s="59" t="s">
        <v>1613</v>
      </c>
      <c r="K310" s="61"/>
      <c r="L310" s="62" t="s">
        <v>6737</v>
      </c>
      <c r="M310" s="62" t="s">
        <v>1171</v>
      </c>
      <c r="N310" s="81" t="str">
        <f>VLOOKUP($M310,'Hulpblad MC-parser'!$A:$D,2,FALSE)</f>
        <v>Bezitsaantasting</v>
      </c>
      <c r="O310" s="81" t="str">
        <f>VLOOKUP($M310,'Hulpblad MC-parser'!$A:$D,3,FALSE)</f>
        <v>Overval</v>
      </c>
      <c r="P310" s="81">
        <f>VLOOKUP($M310,'Hulpblad MC-parser'!$A:$D,4,FALSE)</f>
        <v>0</v>
      </c>
      <c r="Q310" s="136" t="str">
        <f>IF(CONCATENATE(B310,C310,D310)="","",VLOOKUP(CONCATENATE(B310,C310,D310),Meldingsclassificaties!AA:AA,1,FALSE))</f>
        <v>BezitsaantastingOverval</v>
      </c>
      <c r="R310" s="136" t="str">
        <f>IF(F310="","",VLOOKUP(F310,Meldingsclassificaties!H:H,1,FALSE))</f>
        <v>Overval</v>
      </c>
    </row>
    <row r="311" spans="1:18" x14ac:dyDescent="0.25">
      <c r="A311" s="59"/>
      <c r="B311" s="59"/>
      <c r="C311" s="59"/>
      <c r="D311" s="59"/>
      <c r="E311" s="60" t="s">
        <v>6984</v>
      </c>
      <c r="F311" s="59"/>
      <c r="G311" s="59" t="s">
        <v>1171</v>
      </c>
      <c r="H311" s="59"/>
      <c r="I311" s="59">
        <f t="shared" si="4"/>
        <v>4</v>
      </c>
      <c r="J311" s="59" t="s">
        <v>1561</v>
      </c>
      <c r="K311" s="61"/>
      <c r="L311" s="62" t="s">
        <v>6737</v>
      </c>
      <c r="M311" s="62" t="s">
        <v>1171</v>
      </c>
      <c r="N311" s="81" t="str">
        <f>VLOOKUP($M311,'Hulpblad MC-parser'!$A:$D,2,FALSE)</f>
        <v>Bezitsaantasting</v>
      </c>
      <c r="O311" s="81" t="str">
        <f>VLOOKUP($M311,'Hulpblad MC-parser'!$A:$D,3,FALSE)</f>
        <v>Overval</v>
      </c>
      <c r="P311" s="81">
        <f>VLOOKUP($M311,'Hulpblad MC-parser'!$A:$D,4,FALSE)</f>
        <v>0</v>
      </c>
      <c r="Q311" s="136" t="str">
        <f>IF(CONCATENATE(B311,C311,D311)="","",VLOOKUP(CONCATENATE(B311,C311,D311),Meldingsclassificaties!AA:AA,1,FALSE))</f>
        <v/>
      </c>
      <c r="R311" s="136" t="str">
        <f>IF(F311="","",VLOOKUP(F311,Meldingsclassificaties!H:H,1,FALSE))</f>
        <v/>
      </c>
    </row>
    <row r="312" spans="1:18" x14ac:dyDescent="0.25">
      <c r="A312" s="59"/>
      <c r="B312" s="59"/>
      <c r="C312" s="59"/>
      <c r="D312" s="59"/>
      <c r="E312" s="60" t="s">
        <v>6985</v>
      </c>
      <c r="F312" s="59"/>
      <c r="G312" s="59" t="s">
        <v>1171</v>
      </c>
      <c r="H312" s="59"/>
      <c r="I312" s="59">
        <f t="shared" si="4"/>
        <v>5</v>
      </c>
      <c r="J312" s="59" t="s">
        <v>1561</v>
      </c>
      <c r="K312" s="61"/>
      <c r="L312" s="62" t="s">
        <v>6737</v>
      </c>
      <c r="M312" s="62" t="s">
        <v>1171</v>
      </c>
      <c r="N312" s="81" t="str">
        <f>VLOOKUP($M312,'Hulpblad MC-parser'!$A:$D,2,FALSE)</f>
        <v>Bezitsaantasting</v>
      </c>
      <c r="O312" s="81" t="str">
        <f>VLOOKUP($M312,'Hulpblad MC-parser'!$A:$D,3,FALSE)</f>
        <v>Overval</v>
      </c>
      <c r="P312" s="81">
        <f>VLOOKUP($M312,'Hulpblad MC-parser'!$A:$D,4,FALSE)</f>
        <v>0</v>
      </c>
      <c r="Q312" s="136" t="str">
        <f>IF(CONCATENATE(B312,C312,D312)="","",VLOOKUP(CONCATENATE(B312,C312,D312),Meldingsclassificaties!AA:AA,1,FALSE))</f>
        <v/>
      </c>
      <c r="R312" s="136" t="str">
        <f>IF(F312="","",VLOOKUP(F312,Meldingsclassificaties!H:H,1,FALSE))</f>
        <v/>
      </c>
    </row>
    <row r="313" spans="1:18" x14ac:dyDescent="0.25">
      <c r="A313" s="59"/>
      <c r="B313" s="59"/>
      <c r="C313" s="59"/>
      <c r="D313" s="59"/>
      <c r="E313" s="60" t="s">
        <v>6986</v>
      </c>
      <c r="F313" s="59"/>
      <c r="G313" s="59" t="s">
        <v>1171</v>
      </c>
      <c r="H313" s="59"/>
      <c r="I313" s="59">
        <f t="shared" si="4"/>
        <v>3</v>
      </c>
      <c r="J313" s="59" t="s">
        <v>1561</v>
      </c>
      <c r="K313" s="61"/>
      <c r="L313" s="62" t="s">
        <v>6737</v>
      </c>
      <c r="M313" s="62" t="s">
        <v>1171</v>
      </c>
      <c r="N313" s="81" t="str">
        <f>VLOOKUP($M313,'Hulpblad MC-parser'!$A:$D,2,FALSE)</f>
        <v>Bezitsaantasting</v>
      </c>
      <c r="O313" s="81" t="str">
        <f>VLOOKUP($M313,'Hulpblad MC-parser'!$A:$D,3,FALSE)</f>
        <v>Overval</v>
      </c>
      <c r="P313" s="81">
        <f>VLOOKUP($M313,'Hulpblad MC-parser'!$A:$D,4,FALSE)</f>
        <v>0</v>
      </c>
      <c r="Q313" s="136" t="str">
        <f>IF(CONCATENATE(B313,C313,D313)="","",VLOOKUP(CONCATENATE(B313,C313,D313),Meldingsclassificaties!AA:AA,1,FALSE))</f>
        <v/>
      </c>
      <c r="R313" s="136" t="str">
        <f>IF(F313="","",VLOOKUP(F313,Meldingsclassificaties!H:H,1,FALSE))</f>
        <v/>
      </c>
    </row>
    <row r="314" spans="1:18" x14ac:dyDescent="0.25">
      <c r="A314" s="59"/>
      <c r="B314" s="59"/>
      <c r="C314" s="59"/>
      <c r="D314" s="59"/>
      <c r="E314" s="60" t="s">
        <v>6987</v>
      </c>
      <c r="F314" s="59"/>
      <c r="G314" s="59" t="s">
        <v>1171</v>
      </c>
      <c r="H314" s="59"/>
      <c r="I314" s="59">
        <f t="shared" si="4"/>
        <v>4</v>
      </c>
      <c r="J314" s="59" t="s">
        <v>1561</v>
      </c>
      <c r="K314" s="61"/>
      <c r="L314" s="62" t="s">
        <v>6737</v>
      </c>
      <c r="M314" s="62" t="s">
        <v>1171</v>
      </c>
      <c r="N314" s="81" t="str">
        <f>VLOOKUP($M314,'Hulpblad MC-parser'!$A:$D,2,FALSE)</f>
        <v>Bezitsaantasting</v>
      </c>
      <c r="O314" s="81" t="str">
        <f>VLOOKUP($M314,'Hulpblad MC-parser'!$A:$D,3,FALSE)</f>
        <v>Overval</v>
      </c>
      <c r="P314" s="81">
        <f>VLOOKUP($M314,'Hulpblad MC-parser'!$A:$D,4,FALSE)</f>
        <v>0</v>
      </c>
      <c r="Q314" s="136" t="str">
        <f>IF(CONCATENATE(B314,C314,D314)="","",VLOOKUP(CONCATENATE(B314,C314,D314),Meldingsclassificaties!AA:AA,1,FALSE))</f>
        <v/>
      </c>
      <c r="R314" s="136" t="str">
        <f>IF(F314="","",VLOOKUP(F314,Meldingsclassificaties!H:H,1,FALSE))</f>
        <v/>
      </c>
    </row>
    <row r="315" spans="1:18" x14ac:dyDescent="0.25">
      <c r="A315" s="59">
        <v>200031348</v>
      </c>
      <c r="B315" s="59" t="s">
        <v>34</v>
      </c>
      <c r="C315" s="59" t="s">
        <v>291</v>
      </c>
      <c r="D315" s="59" t="s">
        <v>546</v>
      </c>
      <c r="E315" s="60" t="s">
        <v>1172</v>
      </c>
      <c r="F315" s="59" t="s">
        <v>548</v>
      </c>
      <c r="G315" s="59"/>
      <c r="H315" s="59"/>
      <c r="I315" s="59">
        <f t="shared" si="4"/>
        <v>21</v>
      </c>
      <c r="J315" s="59" t="s">
        <v>1613</v>
      </c>
      <c r="K315" s="61"/>
      <c r="L315" s="62" t="s">
        <v>6737</v>
      </c>
      <c r="M315" s="62" t="s">
        <v>1172</v>
      </c>
      <c r="N315" s="81" t="str">
        <f>VLOOKUP($M315,'Hulpblad MC-parser'!$A:$D,2,FALSE)</f>
        <v>Bezitsaantasting</v>
      </c>
      <c r="O315" s="81" t="str">
        <f>VLOOKUP($M315,'Hulpblad MC-parser'!$A:$D,3,FALSE)</f>
        <v>Overval</v>
      </c>
      <c r="P315" s="81" t="str">
        <f>VLOOKUP($M315,'Hulpblad MC-parser'!$A:$D,4,FALSE)</f>
        <v>Bedrijf/Instelling</v>
      </c>
      <c r="Q315" s="136" t="str">
        <f>IF(CONCATENATE(B315,C315,D315)="","",VLOOKUP(CONCATENATE(B315,C315,D315),Meldingsclassificaties!AA:AA,1,FALSE))</f>
        <v>BezitsaantastingOvervalBedrijf/Instelling</v>
      </c>
      <c r="R315" s="136" t="str">
        <f>IF(F315="","",VLOOKUP(F315,Meldingsclassificaties!H:H,1,FALSE))</f>
        <v>Overval bedrijf/inst.</v>
      </c>
    </row>
    <row r="316" spans="1:18" x14ac:dyDescent="0.25">
      <c r="A316" s="59"/>
      <c r="B316" s="59"/>
      <c r="C316" s="59"/>
      <c r="D316" s="59"/>
      <c r="E316" s="60" t="s">
        <v>6988</v>
      </c>
      <c r="F316" s="59"/>
      <c r="G316" s="59" t="s">
        <v>1172</v>
      </c>
      <c r="H316" s="59"/>
      <c r="I316" s="59">
        <f t="shared" si="4"/>
        <v>4</v>
      </c>
      <c r="J316" s="59" t="s">
        <v>1561</v>
      </c>
      <c r="K316" s="61"/>
      <c r="L316" s="62" t="s">
        <v>6737</v>
      </c>
      <c r="M316" s="62" t="s">
        <v>1172</v>
      </c>
      <c r="N316" s="81" t="str">
        <f>VLOOKUP($M316,'Hulpblad MC-parser'!$A:$D,2,FALSE)</f>
        <v>Bezitsaantasting</v>
      </c>
      <c r="O316" s="81" t="str">
        <f>VLOOKUP($M316,'Hulpblad MC-parser'!$A:$D,3,FALSE)</f>
        <v>Overval</v>
      </c>
      <c r="P316" s="81" t="str">
        <f>VLOOKUP($M316,'Hulpblad MC-parser'!$A:$D,4,FALSE)</f>
        <v>Bedrijf/Instelling</v>
      </c>
      <c r="Q316" s="136" t="str">
        <f>IF(CONCATENATE(B316,C316,D316)="","",VLOOKUP(CONCATENATE(B316,C316,D316),Meldingsclassificaties!AA:AA,1,FALSE))</f>
        <v/>
      </c>
      <c r="R316" s="136" t="str">
        <f>IF(F316="","",VLOOKUP(F316,Meldingsclassificaties!H:H,1,FALSE))</f>
        <v/>
      </c>
    </row>
    <row r="317" spans="1:18" x14ac:dyDescent="0.25">
      <c r="A317" s="59"/>
      <c r="B317" s="59"/>
      <c r="C317" s="59"/>
      <c r="D317" s="59"/>
      <c r="E317" s="60" t="s">
        <v>6989</v>
      </c>
      <c r="F317" s="59"/>
      <c r="G317" s="59" t="s">
        <v>1172</v>
      </c>
      <c r="H317" s="59"/>
      <c r="I317" s="59">
        <f t="shared" si="4"/>
        <v>7</v>
      </c>
      <c r="J317" s="59" t="s">
        <v>1561</v>
      </c>
      <c r="K317" s="61"/>
      <c r="L317" s="62" t="s">
        <v>6737</v>
      </c>
      <c r="M317" s="62" t="s">
        <v>1172</v>
      </c>
      <c r="N317" s="81" t="str">
        <f>VLOOKUP($M317,'Hulpblad MC-parser'!$A:$D,2,FALSE)</f>
        <v>Bezitsaantasting</v>
      </c>
      <c r="O317" s="81" t="str">
        <f>VLOOKUP($M317,'Hulpblad MC-parser'!$A:$D,3,FALSE)</f>
        <v>Overval</v>
      </c>
      <c r="P317" s="81" t="str">
        <f>VLOOKUP($M317,'Hulpblad MC-parser'!$A:$D,4,FALSE)</f>
        <v>Bedrijf/Instelling</v>
      </c>
      <c r="Q317" s="136" t="str">
        <f>IF(CONCATENATE(B317,C317,D317)="","",VLOOKUP(CONCATENATE(B317,C317,D317),Meldingsclassificaties!AA:AA,1,FALSE))</f>
        <v/>
      </c>
      <c r="R317" s="136" t="str">
        <f>IF(F317="","",VLOOKUP(F317,Meldingsclassificaties!H:H,1,FALSE))</f>
        <v/>
      </c>
    </row>
    <row r="318" spans="1:18" x14ac:dyDescent="0.25">
      <c r="A318" s="59"/>
      <c r="B318" s="59"/>
      <c r="C318" s="59"/>
      <c r="D318" s="59"/>
      <c r="E318" s="60" t="s">
        <v>6990</v>
      </c>
      <c r="F318" s="59"/>
      <c r="G318" s="59" t="s">
        <v>1172</v>
      </c>
      <c r="H318" s="59"/>
      <c r="I318" s="59">
        <f t="shared" si="4"/>
        <v>4</v>
      </c>
      <c r="J318" s="59" t="s">
        <v>1561</v>
      </c>
      <c r="K318" s="61"/>
      <c r="L318" s="62" t="s">
        <v>6737</v>
      </c>
      <c r="M318" s="62" t="s">
        <v>1172</v>
      </c>
      <c r="N318" s="81" t="str">
        <f>VLOOKUP($M318,'Hulpblad MC-parser'!$A:$D,2,FALSE)</f>
        <v>Bezitsaantasting</v>
      </c>
      <c r="O318" s="81" t="str">
        <f>VLOOKUP($M318,'Hulpblad MC-parser'!$A:$D,3,FALSE)</f>
        <v>Overval</v>
      </c>
      <c r="P318" s="81" t="str">
        <f>VLOOKUP($M318,'Hulpblad MC-parser'!$A:$D,4,FALSE)</f>
        <v>Bedrijf/Instelling</v>
      </c>
      <c r="Q318" s="136" t="str">
        <f>IF(CONCATENATE(B318,C318,D318)="","",VLOOKUP(CONCATENATE(B318,C318,D318),Meldingsclassificaties!AA:AA,1,FALSE))</f>
        <v/>
      </c>
      <c r="R318" s="136" t="str">
        <f>IF(F318="","",VLOOKUP(F318,Meldingsclassificaties!H:H,1,FALSE))</f>
        <v/>
      </c>
    </row>
    <row r="319" spans="1:18" x14ac:dyDescent="0.25">
      <c r="A319" s="59"/>
      <c r="B319" s="59"/>
      <c r="C319" s="59"/>
      <c r="D319" s="59"/>
      <c r="E319" s="60" t="s">
        <v>6991</v>
      </c>
      <c r="F319" s="59"/>
      <c r="G319" s="59" t="s">
        <v>1172</v>
      </c>
      <c r="H319" s="59"/>
      <c r="I319" s="59">
        <f t="shared" si="4"/>
        <v>5</v>
      </c>
      <c r="J319" s="59" t="s">
        <v>1561</v>
      </c>
      <c r="K319" s="61"/>
      <c r="L319" s="62" t="s">
        <v>6737</v>
      </c>
      <c r="M319" s="62" t="s">
        <v>1172</v>
      </c>
      <c r="N319" s="81" t="str">
        <f>VLOOKUP($M319,'Hulpblad MC-parser'!$A:$D,2,FALSE)</f>
        <v>Bezitsaantasting</v>
      </c>
      <c r="O319" s="81" t="str">
        <f>VLOOKUP($M319,'Hulpblad MC-parser'!$A:$D,3,FALSE)</f>
        <v>Overval</v>
      </c>
      <c r="P319" s="81" t="str">
        <f>VLOOKUP($M319,'Hulpblad MC-parser'!$A:$D,4,FALSE)</f>
        <v>Bedrijf/Instelling</v>
      </c>
      <c r="Q319" s="136" t="str">
        <f>IF(CONCATENATE(B319,C319,D319)="","",VLOOKUP(CONCATENATE(B319,C319,D319),Meldingsclassificaties!AA:AA,1,FALSE))</f>
        <v/>
      </c>
      <c r="R319" s="136" t="str">
        <f>IF(F319="","",VLOOKUP(F319,Meldingsclassificaties!H:H,1,FALSE))</f>
        <v/>
      </c>
    </row>
    <row r="320" spans="1:18" x14ac:dyDescent="0.25">
      <c r="A320" s="59"/>
      <c r="B320" s="59"/>
      <c r="C320" s="59"/>
      <c r="D320" s="59"/>
      <c r="E320" s="60" t="s">
        <v>6992</v>
      </c>
      <c r="F320" s="59"/>
      <c r="G320" s="59" t="s">
        <v>1172</v>
      </c>
      <c r="H320" s="59"/>
      <c r="I320" s="59">
        <f t="shared" si="4"/>
        <v>16</v>
      </c>
      <c r="J320" s="59" t="s">
        <v>1561</v>
      </c>
      <c r="K320" s="61"/>
      <c r="L320" s="62" t="s">
        <v>6737</v>
      </c>
      <c r="M320" s="62" t="s">
        <v>1172</v>
      </c>
      <c r="N320" s="81" t="str">
        <f>VLOOKUP($M320,'Hulpblad MC-parser'!$A:$D,2,FALSE)</f>
        <v>Bezitsaantasting</v>
      </c>
      <c r="O320" s="81" t="str">
        <f>VLOOKUP($M320,'Hulpblad MC-parser'!$A:$D,3,FALSE)</f>
        <v>Overval</v>
      </c>
      <c r="P320" s="81" t="str">
        <f>VLOOKUP($M320,'Hulpblad MC-parser'!$A:$D,4,FALSE)</f>
        <v>Bedrijf/Instelling</v>
      </c>
      <c r="Q320" s="136" t="str">
        <f>IF(CONCATENATE(B320,C320,D320)="","",VLOOKUP(CONCATENATE(B320,C320,D320),Meldingsclassificaties!AA:AA,1,FALSE))</f>
        <v/>
      </c>
      <c r="R320" s="136" t="str">
        <f>IF(F320="","",VLOOKUP(F320,Meldingsclassificaties!H:H,1,FALSE))</f>
        <v/>
      </c>
    </row>
    <row r="321" spans="1:18" x14ac:dyDescent="0.25">
      <c r="A321" s="59"/>
      <c r="B321" s="59"/>
      <c r="C321" s="59"/>
      <c r="D321" s="59"/>
      <c r="E321" s="60" t="s">
        <v>6993</v>
      </c>
      <c r="F321" s="59"/>
      <c r="G321" s="59" t="s">
        <v>1172</v>
      </c>
      <c r="H321" s="59"/>
      <c r="I321" s="59">
        <f t="shared" si="4"/>
        <v>19</v>
      </c>
      <c r="J321" s="59" t="s">
        <v>1561</v>
      </c>
      <c r="K321" s="61"/>
      <c r="L321" s="62" t="s">
        <v>6737</v>
      </c>
      <c r="M321" s="62" t="s">
        <v>1172</v>
      </c>
      <c r="N321" s="81" t="str">
        <f>VLOOKUP($M321,'Hulpblad MC-parser'!$A:$D,2,FALSE)</f>
        <v>Bezitsaantasting</v>
      </c>
      <c r="O321" s="81" t="str">
        <f>VLOOKUP($M321,'Hulpblad MC-parser'!$A:$D,3,FALSE)</f>
        <v>Overval</v>
      </c>
      <c r="P321" s="81" t="str">
        <f>VLOOKUP($M321,'Hulpblad MC-parser'!$A:$D,4,FALSE)</f>
        <v>Bedrijf/Instelling</v>
      </c>
      <c r="Q321" s="136" t="str">
        <f>IF(CONCATENATE(B321,C321,D321)="","",VLOOKUP(CONCATENATE(B321,C321,D321),Meldingsclassificaties!AA:AA,1,FALSE))</f>
        <v/>
      </c>
      <c r="R321" s="136" t="str">
        <f>IF(F321="","",VLOOKUP(F321,Meldingsclassificaties!H:H,1,FALSE))</f>
        <v/>
      </c>
    </row>
    <row r="322" spans="1:18" x14ac:dyDescent="0.25">
      <c r="A322" s="59">
        <v>200010482</v>
      </c>
      <c r="B322" s="59" t="s">
        <v>34</v>
      </c>
      <c r="C322" s="59" t="s">
        <v>291</v>
      </c>
      <c r="D322" s="59" t="s">
        <v>287</v>
      </c>
      <c r="E322" s="60" t="s">
        <v>1173</v>
      </c>
      <c r="F322" s="59" t="s">
        <v>541</v>
      </c>
      <c r="G322" s="59"/>
      <c r="H322" s="59"/>
      <c r="I322" s="59">
        <f t="shared" ref="I322:I385" si="5">LEN(E322)</f>
        <v>22</v>
      </c>
      <c r="J322" s="59" t="s">
        <v>1613</v>
      </c>
      <c r="K322" s="61"/>
      <c r="L322" s="62" t="s">
        <v>6737</v>
      </c>
      <c r="M322" s="62" t="s">
        <v>1173</v>
      </c>
      <c r="N322" s="81" t="str">
        <f>VLOOKUP($M322,'Hulpblad MC-parser'!$A:$D,2,FALSE)</f>
        <v>Bezitsaantasting</v>
      </c>
      <c r="O322" s="81" t="str">
        <f>VLOOKUP($M322,'Hulpblad MC-parser'!$A:$D,3,FALSE)</f>
        <v>Overval</v>
      </c>
      <c r="P322" s="81" t="str">
        <f>VLOOKUP($M322,'Hulpblad MC-parser'!$A:$D,4,FALSE)</f>
        <v>Luchtvaartuig</v>
      </c>
      <c r="Q322" s="136" t="str">
        <f>IF(CONCATENATE(B322,C322,D322)="","",VLOOKUP(CONCATENATE(B322,C322,D322),Meldingsclassificaties!AA:AA,1,FALSE))</f>
        <v>BezitsaantastingOvervalLuchtvaartuig</v>
      </c>
      <c r="R322" s="136" t="str">
        <f>IF(F322="","",VLOOKUP(F322,Meldingsclassificaties!H:H,1,FALSE))</f>
        <v>Overval luchtvaartuig</v>
      </c>
    </row>
    <row r="323" spans="1:18" x14ac:dyDescent="0.25">
      <c r="A323" s="59"/>
      <c r="B323" s="59"/>
      <c r="C323" s="59"/>
      <c r="D323" s="59"/>
      <c r="E323" s="60" t="s">
        <v>6994</v>
      </c>
      <c r="F323" s="59"/>
      <c r="G323" s="59" t="s">
        <v>1173</v>
      </c>
      <c r="H323" s="59"/>
      <c r="I323" s="59">
        <f t="shared" si="5"/>
        <v>4</v>
      </c>
      <c r="J323" s="59" t="s">
        <v>1561</v>
      </c>
      <c r="K323" s="61"/>
      <c r="L323" s="62" t="s">
        <v>6737</v>
      </c>
      <c r="M323" s="62" t="s">
        <v>1173</v>
      </c>
      <c r="N323" s="81" t="str">
        <f>VLOOKUP($M323,'Hulpblad MC-parser'!$A:$D,2,FALSE)</f>
        <v>Bezitsaantasting</v>
      </c>
      <c r="O323" s="81" t="str">
        <f>VLOOKUP($M323,'Hulpblad MC-parser'!$A:$D,3,FALSE)</f>
        <v>Overval</v>
      </c>
      <c r="P323" s="81" t="str">
        <f>VLOOKUP($M323,'Hulpblad MC-parser'!$A:$D,4,FALSE)</f>
        <v>Luchtvaartuig</v>
      </c>
      <c r="Q323" s="136" t="str">
        <f>IF(CONCATENATE(B323,C323,D323)="","",VLOOKUP(CONCATENATE(B323,C323,D323),Meldingsclassificaties!AA:AA,1,FALSE))</f>
        <v/>
      </c>
      <c r="R323" s="136" t="str">
        <f>IF(F323="","",VLOOKUP(F323,Meldingsclassificaties!H:H,1,FALSE))</f>
        <v/>
      </c>
    </row>
    <row r="324" spans="1:18" x14ac:dyDescent="0.25">
      <c r="A324" s="59"/>
      <c r="B324" s="59"/>
      <c r="C324" s="59"/>
      <c r="D324" s="59"/>
      <c r="E324" s="60" t="s">
        <v>6995</v>
      </c>
      <c r="F324" s="59"/>
      <c r="G324" s="59" t="s">
        <v>1173</v>
      </c>
      <c r="H324" s="59"/>
      <c r="I324" s="59">
        <f t="shared" si="5"/>
        <v>7</v>
      </c>
      <c r="J324" s="59" t="s">
        <v>1561</v>
      </c>
      <c r="K324" s="61"/>
      <c r="L324" s="62" t="s">
        <v>6737</v>
      </c>
      <c r="M324" s="62" t="s">
        <v>1173</v>
      </c>
      <c r="N324" s="81" t="str">
        <f>VLOOKUP($M324,'Hulpblad MC-parser'!$A:$D,2,FALSE)</f>
        <v>Bezitsaantasting</v>
      </c>
      <c r="O324" s="81" t="str">
        <f>VLOOKUP($M324,'Hulpblad MC-parser'!$A:$D,3,FALSE)</f>
        <v>Overval</v>
      </c>
      <c r="P324" s="81" t="str">
        <f>VLOOKUP($M324,'Hulpblad MC-parser'!$A:$D,4,FALSE)</f>
        <v>Luchtvaartuig</v>
      </c>
      <c r="Q324" s="136" t="str">
        <f>IF(CONCATENATE(B324,C324,D324)="","",VLOOKUP(CONCATENATE(B324,C324,D324),Meldingsclassificaties!AA:AA,1,FALSE))</f>
        <v/>
      </c>
      <c r="R324" s="136" t="str">
        <f>IF(F324="","",VLOOKUP(F324,Meldingsclassificaties!H:H,1,FALSE))</f>
        <v/>
      </c>
    </row>
    <row r="325" spans="1:18" x14ac:dyDescent="0.25">
      <c r="A325" s="59"/>
      <c r="B325" s="59"/>
      <c r="C325" s="59"/>
      <c r="D325" s="59"/>
      <c r="E325" s="60" t="s">
        <v>6996</v>
      </c>
      <c r="F325" s="59"/>
      <c r="G325" s="59" t="s">
        <v>1173</v>
      </c>
      <c r="H325" s="59"/>
      <c r="I325" s="59">
        <f t="shared" si="5"/>
        <v>5</v>
      </c>
      <c r="J325" s="59" t="s">
        <v>1561</v>
      </c>
      <c r="K325" s="61"/>
      <c r="L325" s="62" t="s">
        <v>6737</v>
      </c>
      <c r="M325" s="62" t="s">
        <v>1173</v>
      </c>
      <c r="N325" s="81" t="str">
        <f>VLOOKUP($M325,'Hulpblad MC-parser'!$A:$D,2,FALSE)</f>
        <v>Bezitsaantasting</v>
      </c>
      <c r="O325" s="81" t="str">
        <f>VLOOKUP($M325,'Hulpblad MC-parser'!$A:$D,3,FALSE)</f>
        <v>Overval</v>
      </c>
      <c r="P325" s="81" t="str">
        <f>VLOOKUP($M325,'Hulpblad MC-parser'!$A:$D,4,FALSE)</f>
        <v>Luchtvaartuig</v>
      </c>
      <c r="Q325" s="136" t="str">
        <f>IF(CONCATENATE(B325,C325,D325)="","",VLOOKUP(CONCATENATE(B325,C325,D325),Meldingsclassificaties!AA:AA,1,FALSE))</f>
        <v/>
      </c>
      <c r="R325" s="136" t="str">
        <f>IF(F325="","",VLOOKUP(F325,Meldingsclassificaties!H:H,1,FALSE))</f>
        <v/>
      </c>
    </row>
    <row r="326" spans="1:18" x14ac:dyDescent="0.25">
      <c r="A326" s="59">
        <v>200031349</v>
      </c>
      <c r="B326" s="59" t="s">
        <v>34</v>
      </c>
      <c r="C326" s="59" t="s">
        <v>291</v>
      </c>
      <c r="D326" s="59" t="s">
        <v>314</v>
      </c>
      <c r="E326" s="60" t="s">
        <v>1174</v>
      </c>
      <c r="F326" s="59" t="s">
        <v>316</v>
      </c>
      <c r="G326" s="59"/>
      <c r="H326" s="59"/>
      <c r="I326" s="59">
        <f t="shared" si="5"/>
        <v>26</v>
      </c>
      <c r="J326" s="59" t="s">
        <v>1613</v>
      </c>
      <c r="K326" s="61"/>
      <c r="L326" s="62" t="s">
        <v>6737</v>
      </c>
      <c r="M326" s="62" t="s">
        <v>1174</v>
      </c>
      <c r="N326" s="81" t="str">
        <f>VLOOKUP($M326,'Hulpblad MC-parser'!$A:$D,2,FALSE)</f>
        <v>Bezitsaantasting</v>
      </c>
      <c r="O326" s="81" t="str">
        <f>VLOOKUP($M326,'Hulpblad MC-parser'!$A:$D,3,FALSE)</f>
        <v>Overval</v>
      </c>
      <c r="P326" s="81" t="str">
        <f>VLOOKUP($M326,'Hulpblad MC-parser'!$A:$D,4,FALSE)</f>
        <v>Voertuig/Vaartuig</v>
      </c>
      <c r="Q326" s="136" t="str">
        <f>IF(CONCATENATE(B326,C326,D326)="","",VLOOKUP(CONCATENATE(B326,C326,D326),Meldingsclassificaties!AA:AA,1,FALSE))</f>
        <v>BezitsaantastingOvervalVoertuig/Vaartuig</v>
      </c>
      <c r="R326" s="136" t="str">
        <f>IF(F326="","",VLOOKUP(F326,Meldingsclassificaties!H:H,1,FALSE))</f>
        <v>Overval voertuig/vaartuig</v>
      </c>
    </row>
    <row r="327" spans="1:18" x14ac:dyDescent="0.25">
      <c r="A327" s="59"/>
      <c r="B327" s="59"/>
      <c r="C327" s="59"/>
      <c r="D327" s="59"/>
      <c r="E327" s="60" t="s">
        <v>6997</v>
      </c>
      <c r="F327" s="59"/>
      <c r="G327" s="59" t="s">
        <v>1174</v>
      </c>
      <c r="H327" s="59"/>
      <c r="I327" s="59">
        <f t="shared" si="5"/>
        <v>4</v>
      </c>
      <c r="J327" s="59" t="s">
        <v>1561</v>
      </c>
      <c r="K327" s="61"/>
      <c r="L327" s="62" t="s">
        <v>6737</v>
      </c>
      <c r="M327" s="62" t="s">
        <v>1174</v>
      </c>
      <c r="N327" s="81" t="str">
        <f>VLOOKUP($M327,'Hulpblad MC-parser'!$A:$D,2,FALSE)</f>
        <v>Bezitsaantasting</v>
      </c>
      <c r="O327" s="81" t="str">
        <f>VLOOKUP($M327,'Hulpblad MC-parser'!$A:$D,3,FALSE)</f>
        <v>Overval</v>
      </c>
      <c r="P327" s="81" t="str">
        <f>VLOOKUP($M327,'Hulpblad MC-parser'!$A:$D,4,FALSE)</f>
        <v>Voertuig/Vaartuig</v>
      </c>
      <c r="Q327" s="136" t="str">
        <f>IF(CONCATENATE(B327,C327,D327)="","",VLOOKUP(CONCATENATE(B327,C327,D327),Meldingsclassificaties!AA:AA,1,FALSE))</f>
        <v/>
      </c>
      <c r="R327" s="136" t="str">
        <f>IF(F327="","",VLOOKUP(F327,Meldingsclassificaties!H:H,1,FALSE))</f>
        <v/>
      </c>
    </row>
    <row r="328" spans="1:18" x14ac:dyDescent="0.25">
      <c r="A328" s="59"/>
      <c r="B328" s="59"/>
      <c r="C328" s="59"/>
      <c r="D328" s="59"/>
      <c r="E328" s="60" t="s">
        <v>6998</v>
      </c>
      <c r="F328" s="59"/>
      <c r="G328" s="59" t="s">
        <v>1174</v>
      </c>
      <c r="H328" s="59"/>
      <c r="I328" s="59">
        <f t="shared" si="5"/>
        <v>7</v>
      </c>
      <c r="J328" s="59" t="s">
        <v>1561</v>
      </c>
      <c r="K328" s="61"/>
      <c r="L328" s="62" t="s">
        <v>6737</v>
      </c>
      <c r="M328" s="62" t="s">
        <v>1174</v>
      </c>
      <c r="N328" s="81" t="str">
        <f>VLOOKUP($M328,'Hulpblad MC-parser'!$A:$D,2,FALSE)</f>
        <v>Bezitsaantasting</v>
      </c>
      <c r="O328" s="81" t="str">
        <f>VLOOKUP($M328,'Hulpblad MC-parser'!$A:$D,3,FALSE)</f>
        <v>Overval</v>
      </c>
      <c r="P328" s="81" t="str">
        <f>VLOOKUP($M328,'Hulpblad MC-parser'!$A:$D,4,FALSE)</f>
        <v>Voertuig/Vaartuig</v>
      </c>
      <c r="Q328" s="136" t="str">
        <f>IF(CONCATENATE(B328,C328,D328)="","",VLOOKUP(CONCATENATE(B328,C328,D328),Meldingsclassificaties!AA:AA,1,FALSE))</f>
        <v/>
      </c>
      <c r="R328" s="136" t="str">
        <f>IF(F328="","",VLOOKUP(F328,Meldingsclassificaties!H:H,1,FALSE))</f>
        <v/>
      </c>
    </row>
    <row r="329" spans="1:18" x14ac:dyDescent="0.25">
      <c r="A329" s="59"/>
      <c r="B329" s="59"/>
      <c r="C329" s="59"/>
      <c r="D329" s="59"/>
      <c r="E329" s="60" t="s">
        <v>6999</v>
      </c>
      <c r="F329" s="59"/>
      <c r="G329" s="59" t="s">
        <v>1174</v>
      </c>
      <c r="H329" s="59"/>
      <c r="I329" s="59">
        <f t="shared" si="5"/>
        <v>17</v>
      </c>
      <c r="J329" s="59" t="s">
        <v>1561</v>
      </c>
      <c r="K329" s="61"/>
      <c r="L329" s="62" t="s">
        <v>6737</v>
      </c>
      <c r="M329" s="62" t="s">
        <v>1174</v>
      </c>
      <c r="N329" s="81" t="str">
        <f>VLOOKUP($M329,'Hulpblad MC-parser'!$A:$D,2,FALSE)</f>
        <v>Bezitsaantasting</v>
      </c>
      <c r="O329" s="81" t="str">
        <f>VLOOKUP($M329,'Hulpblad MC-parser'!$A:$D,3,FALSE)</f>
        <v>Overval</v>
      </c>
      <c r="P329" s="81" t="str">
        <f>VLOOKUP($M329,'Hulpblad MC-parser'!$A:$D,4,FALSE)</f>
        <v>Voertuig/Vaartuig</v>
      </c>
      <c r="Q329" s="136" t="str">
        <f>IF(CONCATENATE(B329,C329,D329)="","",VLOOKUP(CONCATENATE(B329,C329,D329),Meldingsclassificaties!AA:AA,1,FALSE))</f>
        <v/>
      </c>
      <c r="R329" s="136" t="str">
        <f>IF(F329="","",VLOOKUP(F329,Meldingsclassificaties!H:H,1,FALSE))</f>
        <v/>
      </c>
    </row>
    <row r="330" spans="1:18" x14ac:dyDescent="0.25">
      <c r="A330" s="59"/>
      <c r="B330" s="59"/>
      <c r="C330" s="59"/>
      <c r="D330" s="59"/>
      <c r="E330" s="60" t="s">
        <v>7000</v>
      </c>
      <c r="F330" s="59"/>
      <c r="G330" s="59" t="s">
        <v>1174</v>
      </c>
      <c r="H330" s="59"/>
      <c r="I330" s="59">
        <f t="shared" si="5"/>
        <v>17</v>
      </c>
      <c r="J330" s="59" t="s">
        <v>1561</v>
      </c>
      <c r="K330" s="61"/>
      <c r="L330" s="62" t="s">
        <v>6737</v>
      </c>
      <c r="M330" s="62" t="s">
        <v>1174</v>
      </c>
      <c r="N330" s="81" t="str">
        <f>VLOOKUP($M330,'Hulpblad MC-parser'!$A:$D,2,FALSE)</f>
        <v>Bezitsaantasting</v>
      </c>
      <c r="O330" s="81" t="str">
        <f>VLOOKUP($M330,'Hulpblad MC-parser'!$A:$D,3,FALSE)</f>
        <v>Overval</v>
      </c>
      <c r="P330" s="81" t="str">
        <f>VLOOKUP($M330,'Hulpblad MC-parser'!$A:$D,4,FALSE)</f>
        <v>Voertuig/Vaartuig</v>
      </c>
      <c r="Q330" s="136" t="str">
        <f>IF(CONCATENATE(B330,C330,D330)="","",VLOOKUP(CONCATENATE(B330,C330,D330),Meldingsclassificaties!AA:AA,1,FALSE))</f>
        <v/>
      </c>
      <c r="R330" s="136" t="str">
        <f>IF(F330="","",VLOOKUP(F330,Meldingsclassificaties!H:H,1,FALSE))</f>
        <v/>
      </c>
    </row>
    <row r="331" spans="1:18" x14ac:dyDescent="0.25">
      <c r="A331" s="59"/>
      <c r="B331" s="59"/>
      <c r="C331" s="59"/>
      <c r="D331" s="59"/>
      <c r="E331" s="60" t="s">
        <v>7001</v>
      </c>
      <c r="F331" s="59"/>
      <c r="G331" s="59" t="s">
        <v>1174</v>
      </c>
      <c r="H331" s="59"/>
      <c r="I331" s="59">
        <f t="shared" si="5"/>
        <v>5</v>
      </c>
      <c r="J331" s="59" t="s">
        <v>1561</v>
      </c>
      <c r="K331" s="61"/>
      <c r="L331" s="62" t="s">
        <v>6737</v>
      </c>
      <c r="M331" s="62" t="s">
        <v>1174</v>
      </c>
      <c r="N331" s="81" t="str">
        <f>VLOOKUP($M331,'Hulpblad MC-parser'!$A:$D,2,FALSE)</f>
        <v>Bezitsaantasting</v>
      </c>
      <c r="O331" s="81" t="str">
        <f>VLOOKUP($M331,'Hulpblad MC-parser'!$A:$D,3,FALSE)</f>
        <v>Overval</v>
      </c>
      <c r="P331" s="81" t="str">
        <f>VLOOKUP($M331,'Hulpblad MC-parser'!$A:$D,4,FALSE)</f>
        <v>Voertuig/Vaartuig</v>
      </c>
      <c r="Q331" s="136" t="str">
        <f>IF(CONCATENATE(B331,C331,D331)="","",VLOOKUP(CONCATENATE(B331,C331,D331),Meldingsclassificaties!AA:AA,1,FALSE))</f>
        <v/>
      </c>
      <c r="R331" s="136" t="str">
        <f>IF(F331="","",VLOOKUP(F331,Meldingsclassificaties!H:H,1,FALSE))</f>
        <v/>
      </c>
    </row>
    <row r="332" spans="1:18" x14ac:dyDescent="0.25">
      <c r="A332" s="59"/>
      <c r="B332" s="59"/>
      <c r="C332" s="59"/>
      <c r="D332" s="59"/>
      <c r="E332" s="60" t="s">
        <v>7002</v>
      </c>
      <c r="F332" s="59"/>
      <c r="G332" s="59" t="s">
        <v>1174</v>
      </c>
      <c r="H332" s="59"/>
      <c r="I332" s="59">
        <f t="shared" si="5"/>
        <v>5</v>
      </c>
      <c r="J332" s="59" t="s">
        <v>1561</v>
      </c>
      <c r="K332" s="61"/>
      <c r="L332" s="62" t="s">
        <v>6737</v>
      </c>
      <c r="M332" s="62" t="s">
        <v>1174</v>
      </c>
      <c r="N332" s="81" t="str">
        <f>VLOOKUP($M332,'Hulpblad MC-parser'!$A:$D,2,FALSE)</f>
        <v>Bezitsaantasting</v>
      </c>
      <c r="O332" s="81" t="str">
        <f>VLOOKUP($M332,'Hulpblad MC-parser'!$A:$D,3,FALSE)</f>
        <v>Overval</v>
      </c>
      <c r="P332" s="81" t="str">
        <f>VLOOKUP($M332,'Hulpblad MC-parser'!$A:$D,4,FALSE)</f>
        <v>Voertuig/Vaartuig</v>
      </c>
      <c r="Q332" s="136" t="str">
        <f>IF(CONCATENATE(B332,C332,D332)="","",VLOOKUP(CONCATENATE(B332,C332,D332),Meldingsclassificaties!AA:AA,1,FALSE))</f>
        <v/>
      </c>
      <c r="R332" s="136" t="str">
        <f>IF(F332="","",VLOOKUP(F332,Meldingsclassificaties!H:H,1,FALSE))</f>
        <v/>
      </c>
    </row>
    <row r="333" spans="1:18" x14ac:dyDescent="0.25">
      <c r="A333" s="59"/>
      <c r="B333" s="59"/>
      <c r="C333" s="59"/>
      <c r="D333" s="59"/>
      <c r="E333" s="60" t="s">
        <v>7003</v>
      </c>
      <c r="F333" s="59"/>
      <c r="G333" s="59" t="s">
        <v>1174</v>
      </c>
      <c r="H333" s="59"/>
      <c r="I333" s="59">
        <f t="shared" si="5"/>
        <v>5</v>
      </c>
      <c r="J333" s="59" t="s">
        <v>1561</v>
      </c>
      <c r="K333" s="61"/>
      <c r="L333" s="62" t="s">
        <v>6737</v>
      </c>
      <c r="M333" s="62" t="s">
        <v>1174</v>
      </c>
      <c r="N333" s="81" t="str">
        <f>VLOOKUP($M333,'Hulpblad MC-parser'!$A:$D,2,FALSE)</f>
        <v>Bezitsaantasting</v>
      </c>
      <c r="O333" s="81" t="str">
        <f>VLOOKUP($M333,'Hulpblad MC-parser'!$A:$D,3,FALSE)</f>
        <v>Overval</v>
      </c>
      <c r="P333" s="81" t="str">
        <f>VLOOKUP($M333,'Hulpblad MC-parser'!$A:$D,4,FALSE)</f>
        <v>Voertuig/Vaartuig</v>
      </c>
      <c r="Q333" s="136" t="str">
        <f>IF(CONCATENATE(B333,C333,D333)="","",VLOOKUP(CONCATENATE(B333,C333,D333),Meldingsclassificaties!AA:AA,1,FALSE))</f>
        <v/>
      </c>
      <c r="R333" s="136" t="str">
        <f>IF(F333="","",VLOOKUP(F333,Meldingsclassificaties!H:H,1,FALSE))</f>
        <v/>
      </c>
    </row>
    <row r="334" spans="1:18" x14ac:dyDescent="0.25">
      <c r="A334" s="59">
        <v>200010485</v>
      </c>
      <c r="B334" s="59" t="s">
        <v>34</v>
      </c>
      <c r="C334" s="59" t="s">
        <v>291</v>
      </c>
      <c r="D334" s="59" t="s">
        <v>601</v>
      </c>
      <c r="E334" s="60" t="s">
        <v>1175</v>
      </c>
      <c r="F334" s="59" t="s">
        <v>603</v>
      </c>
      <c r="G334" s="59"/>
      <c r="H334" s="59"/>
      <c r="I334" s="59">
        <f t="shared" si="5"/>
        <v>24</v>
      </c>
      <c r="J334" s="59" t="s">
        <v>1613</v>
      </c>
      <c r="K334" s="61"/>
      <c r="L334" s="62" t="s">
        <v>6737</v>
      </c>
      <c r="M334" s="62" t="s">
        <v>1175</v>
      </c>
      <c r="N334" s="81" t="str">
        <f>VLOOKUP($M334,'Hulpblad MC-parser'!$A:$D,2,FALSE)</f>
        <v>Bezitsaantasting</v>
      </c>
      <c r="O334" s="81" t="str">
        <f>VLOOKUP($M334,'Hulpblad MC-parser'!$A:$D,3,FALSE)</f>
        <v>Overval</v>
      </c>
      <c r="P334" s="81" t="str">
        <f>VLOOKUP($M334,'Hulpblad MC-parser'!$A:$D,4,FALSE)</f>
        <v>Waardetransport</v>
      </c>
      <c r="Q334" s="136" t="str">
        <f>IF(CONCATENATE(B334,C334,D334)="","",VLOOKUP(CONCATENATE(B334,C334,D334),Meldingsclassificaties!AA:AA,1,FALSE))</f>
        <v>BezitsaantastingOvervalWaardetransport</v>
      </c>
      <c r="R334" s="136" t="str">
        <f>IF(F334="","",VLOOKUP(F334,Meldingsclassificaties!H:H,1,FALSE))</f>
        <v>Overval waardetransport</v>
      </c>
    </row>
    <row r="335" spans="1:18" x14ac:dyDescent="0.25">
      <c r="A335" s="59"/>
      <c r="B335" s="59"/>
      <c r="C335" s="59"/>
      <c r="D335" s="59"/>
      <c r="E335" s="60" t="s">
        <v>7004</v>
      </c>
      <c r="F335" s="59"/>
      <c r="G335" s="59" t="s">
        <v>1175</v>
      </c>
      <c r="H335" s="59"/>
      <c r="I335" s="59">
        <f t="shared" si="5"/>
        <v>4</v>
      </c>
      <c r="J335" s="59" t="s">
        <v>1561</v>
      </c>
      <c r="K335" s="61"/>
      <c r="L335" s="62" t="s">
        <v>6737</v>
      </c>
      <c r="M335" s="62" t="s">
        <v>1175</v>
      </c>
      <c r="N335" s="81" t="str">
        <f>VLOOKUP($M335,'Hulpblad MC-parser'!$A:$D,2,FALSE)</f>
        <v>Bezitsaantasting</v>
      </c>
      <c r="O335" s="81" t="str">
        <f>VLOOKUP($M335,'Hulpblad MC-parser'!$A:$D,3,FALSE)</f>
        <v>Overval</v>
      </c>
      <c r="P335" s="81" t="str">
        <f>VLOOKUP($M335,'Hulpblad MC-parser'!$A:$D,4,FALSE)</f>
        <v>Waardetransport</v>
      </c>
      <c r="Q335" s="136" t="str">
        <f>IF(CONCATENATE(B335,C335,D335)="","",VLOOKUP(CONCATENATE(B335,C335,D335),Meldingsclassificaties!AA:AA,1,FALSE))</f>
        <v/>
      </c>
      <c r="R335" s="136" t="str">
        <f>IF(F335="","",VLOOKUP(F335,Meldingsclassificaties!H:H,1,FALSE))</f>
        <v/>
      </c>
    </row>
    <row r="336" spans="1:18" x14ac:dyDescent="0.25">
      <c r="A336" s="59"/>
      <c r="B336" s="59"/>
      <c r="C336" s="59"/>
      <c r="D336" s="59"/>
      <c r="E336" s="60" t="s">
        <v>7005</v>
      </c>
      <c r="F336" s="59"/>
      <c r="G336" s="59" t="s">
        <v>1175</v>
      </c>
      <c r="H336" s="59"/>
      <c r="I336" s="59">
        <f t="shared" si="5"/>
        <v>7</v>
      </c>
      <c r="J336" s="59" t="s">
        <v>1561</v>
      </c>
      <c r="K336" s="61"/>
      <c r="L336" s="62" t="s">
        <v>6737</v>
      </c>
      <c r="M336" s="62" t="s">
        <v>1175</v>
      </c>
      <c r="N336" s="81" t="str">
        <f>VLOOKUP($M336,'Hulpblad MC-parser'!$A:$D,2,FALSE)</f>
        <v>Bezitsaantasting</v>
      </c>
      <c r="O336" s="81" t="str">
        <f>VLOOKUP($M336,'Hulpblad MC-parser'!$A:$D,3,FALSE)</f>
        <v>Overval</v>
      </c>
      <c r="P336" s="81" t="str">
        <f>VLOOKUP($M336,'Hulpblad MC-parser'!$A:$D,4,FALSE)</f>
        <v>Waardetransport</v>
      </c>
      <c r="Q336" s="136" t="str">
        <f>IF(CONCATENATE(B336,C336,D336)="","",VLOOKUP(CONCATENATE(B336,C336,D336),Meldingsclassificaties!AA:AA,1,FALSE))</f>
        <v/>
      </c>
      <c r="R336" s="136" t="str">
        <f>IF(F336="","",VLOOKUP(F336,Meldingsclassificaties!H:H,1,FALSE))</f>
        <v/>
      </c>
    </row>
    <row r="337" spans="1:18" x14ac:dyDescent="0.25">
      <c r="A337" s="59"/>
      <c r="B337" s="59"/>
      <c r="C337" s="59"/>
      <c r="D337" s="59"/>
      <c r="E337" s="60" t="s">
        <v>7006</v>
      </c>
      <c r="F337" s="59"/>
      <c r="G337" s="59" t="s">
        <v>1175</v>
      </c>
      <c r="H337" s="59"/>
      <c r="I337" s="59">
        <f t="shared" si="5"/>
        <v>5</v>
      </c>
      <c r="J337" s="59" t="s">
        <v>1561</v>
      </c>
      <c r="K337" s="61"/>
      <c r="L337" s="62" t="s">
        <v>6737</v>
      </c>
      <c r="M337" s="62" t="s">
        <v>1175</v>
      </c>
      <c r="N337" s="81" t="str">
        <f>VLOOKUP($M337,'Hulpblad MC-parser'!$A:$D,2,FALSE)</f>
        <v>Bezitsaantasting</v>
      </c>
      <c r="O337" s="81" t="str">
        <f>VLOOKUP($M337,'Hulpblad MC-parser'!$A:$D,3,FALSE)</f>
        <v>Overval</v>
      </c>
      <c r="P337" s="81" t="str">
        <f>VLOOKUP($M337,'Hulpblad MC-parser'!$A:$D,4,FALSE)</f>
        <v>Waardetransport</v>
      </c>
      <c r="Q337" s="136" t="str">
        <f>IF(CONCATENATE(B337,C337,D337)="","",VLOOKUP(CONCATENATE(B337,C337,D337),Meldingsclassificaties!AA:AA,1,FALSE))</f>
        <v/>
      </c>
      <c r="R337" s="136" t="str">
        <f>IF(F337="","",VLOOKUP(F337,Meldingsclassificaties!H:H,1,FALSE))</f>
        <v/>
      </c>
    </row>
    <row r="338" spans="1:18" x14ac:dyDescent="0.25">
      <c r="A338" s="59">
        <v>200010486</v>
      </c>
      <c r="B338" s="59" t="s">
        <v>34</v>
      </c>
      <c r="C338" s="59" t="s">
        <v>291</v>
      </c>
      <c r="D338" s="59" t="s">
        <v>247</v>
      </c>
      <c r="E338" s="60" t="s">
        <v>1176</v>
      </c>
      <c r="F338" s="59" t="s">
        <v>294</v>
      </c>
      <c r="G338" s="59"/>
      <c r="H338" s="59"/>
      <c r="I338" s="59">
        <f t="shared" si="5"/>
        <v>15</v>
      </c>
      <c r="J338" s="59" t="s">
        <v>1613</v>
      </c>
      <c r="K338" s="61"/>
      <c r="L338" s="62" t="s">
        <v>6737</v>
      </c>
      <c r="M338" s="62" t="s">
        <v>1176</v>
      </c>
      <c r="N338" s="81" t="str">
        <f>VLOOKUP($M338,'Hulpblad MC-parser'!$A:$D,2,FALSE)</f>
        <v>Bezitsaantasting</v>
      </c>
      <c r="O338" s="81" t="str">
        <f>VLOOKUP($M338,'Hulpblad MC-parser'!$A:$D,3,FALSE)</f>
        <v>Overval</v>
      </c>
      <c r="P338" s="81" t="str">
        <f>VLOOKUP($M338,'Hulpblad MC-parser'!$A:$D,4,FALSE)</f>
        <v>Woning</v>
      </c>
      <c r="Q338" s="136" t="str">
        <f>IF(CONCATENATE(B338,C338,D338)="","",VLOOKUP(CONCATENATE(B338,C338,D338),Meldingsclassificaties!AA:AA,1,FALSE))</f>
        <v>BezitsaantastingOvervalWoning</v>
      </c>
      <c r="R338" s="136" t="str">
        <f>IF(F338="","",VLOOKUP(F338,Meldingsclassificaties!H:H,1,FALSE))</f>
        <v>Overval woning</v>
      </c>
    </row>
    <row r="339" spans="1:18" x14ac:dyDescent="0.25">
      <c r="A339" s="59"/>
      <c r="B339" s="59"/>
      <c r="C339" s="59"/>
      <c r="D339" s="59"/>
      <c r="E339" s="60" t="s">
        <v>7007</v>
      </c>
      <c r="F339" s="59"/>
      <c r="G339" s="59" t="s">
        <v>1176</v>
      </c>
      <c r="H339" s="59"/>
      <c r="I339" s="59">
        <f t="shared" si="5"/>
        <v>4</v>
      </c>
      <c r="J339" s="59" t="s">
        <v>1561</v>
      </c>
      <c r="K339" s="61"/>
      <c r="L339" s="62" t="s">
        <v>6737</v>
      </c>
      <c r="M339" s="62" t="s">
        <v>1176</v>
      </c>
      <c r="N339" s="81" t="str">
        <f>VLOOKUP($M339,'Hulpblad MC-parser'!$A:$D,2,FALSE)</f>
        <v>Bezitsaantasting</v>
      </c>
      <c r="O339" s="81" t="str">
        <f>VLOOKUP($M339,'Hulpblad MC-parser'!$A:$D,3,FALSE)</f>
        <v>Overval</v>
      </c>
      <c r="P339" s="81" t="str">
        <f>VLOOKUP($M339,'Hulpblad MC-parser'!$A:$D,4,FALSE)</f>
        <v>Woning</v>
      </c>
      <c r="Q339" s="136" t="str">
        <f>IF(CONCATENATE(B339,C339,D339)="","",VLOOKUP(CONCATENATE(B339,C339,D339),Meldingsclassificaties!AA:AA,1,FALSE))</f>
        <v/>
      </c>
      <c r="R339" s="136" t="str">
        <f>IF(F339="","",VLOOKUP(F339,Meldingsclassificaties!H:H,1,FALSE))</f>
        <v/>
      </c>
    </row>
    <row r="340" spans="1:18" x14ac:dyDescent="0.25">
      <c r="A340" s="59"/>
      <c r="B340" s="59"/>
      <c r="C340" s="59"/>
      <c r="D340" s="59"/>
      <c r="E340" s="60" t="s">
        <v>7008</v>
      </c>
      <c r="F340" s="59"/>
      <c r="G340" s="59" t="s">
        <v>1176</v>
      </c>
      <c r="H340" s="59"/>
      <c r="I340" s="59">
        <f t="shared" si="5"/>
        <v>7</v>
      </c>
      <c r="J340" s="59" t="s">
        <v>1561</v>
      </c>
      <c r="K340" s="61"/>
      <c r="L340" s="62" t="s">
        <v>6737</v>
      </c>
      <c r="M340" s="62" t="s">
        <v>1176</v>
      </c>
      <c r="N340" s="81" t="str">
        <f>VLOOKUP($M340,'Hulpblad MC-parser'!$A:$D,2,FALSE)</f>
        <v>Bezitsaantasting</v>
      </c>
      <c r="O340" s="81" t="str">
        <f>VLOOKUP($M340,'Hulpblad MC-parser'!$A:$D,3,FALSE)</f>
        <v>Overval</v>
      </c>
      <c r="P340" s="81" t="str">
        <f>VLOOKUP($M340,'Hulpblad MC-parser'!$A:$D,4,FALSE)</f>
        <v>Woning</v>
      </c>
      <c r="Q340" s="136" t="str">
        <f>IF(CONCATENATE(B340,C340,D340)="","",VLOOKUP(CONCATENATE(B340,C340,D340),Meldingsclassificaties!AA:AA,1,FALSE))</f>
        <v/>
      </c>
      <c r="R340" s="136" t="str">
        <f>IF(F340="","",VLOOKUP(F340,Meldingsclassificaties!H:H,1,FALSE))</f>
        <v/>
      </c>
    </row>
    <row r="341" spans="1:18" x14ac:dyDescent="0.25">
      <c r="A341" s="59"/>
      <c r="B341" s="59"/>
      <c r="C341" s="59"/>
      <c r="D341" s="59"/>
      <c r="E341" s="60" t="s">
        <v>7009</v>
      </c>
      <c r="F341" s="59"/>
      <c r="G341" s="59" t="s">
        <v>1176</v>
      </c>
      <c r="H341" s="59"/>
      <c r="I341" s="59">
        <f t="shared" si="5"/>
        <v>4</v>
      </c>
      <c r="J341" s="59" t="s">
        <v>1561</v>
      </c>
      <c r="K341" s="61"/>
      <c r="L341" s="62" t="s">
        <v>6737</v>
      </c>
      <c r="M341" s="62" t="s">
        <v>1176</v>
      </c>
      <c r="N341" s="81" t="str">
        <f>VLOOKUP($M341,'Hulpblad MC-parser'!$A:$D,2,FALSE)</f>
        <v>Bezitsaantasting</v>
      </c>
      <c r="O341" s="81" t="str">
        <f>VLOOKUP($M341,'Hulpblad MC-parser'!$A:$D,3,FALSE)</f>
        <v>Overval</v>
      </c>
      <c r="P341" s="81" t="str">
        <f>VLOOKUP($M341,'Hulpblad MC-parser'!$A:$D,4,FALSE)</f>
        <v>Woning</v>
      </c>
      <c r="Q341" s="136" t="str">
        <f>IF(CONCATENATE(B341,C341,D341)="","",VLOOKUP(CONCATENATE(B341,C341,D341),Meldingsclassificaties!AA:AA,1,FALSE))</f>
        <v/>
      </c>
      <c r="R341" s="136" t="str">
        <f>IF(F341="","",VLOOKUP(F341,Meldingsclassificaties!H:H,1,FALSE))</f>
        <v/>
      </c>
    </row>
    <row r="342" spans="1:18" x14ac:dyDescent="0.25">
      <c r="A342" s="59"/>
      <c r="B342" s="59"/>
      <c r="C342" s="59"/>
      <c r="D342" s="59"/>
      <c r="E342" s="60" t="s">
        <v>7010</v>
      </c>
      <c r="F342" s="59"/>
      <c r="G342" s="59" t="s">
        <v>1176</v>
      </c>
      <c r="H342" s="59"/>
      <c r="I342" s="59">
        <f t="shared" si="5"/>
        <v>5</v>
      </c>
      <c r="J342" s="59" t="s">
        <v>1561</v>
      </c>
      <c r="K342" s="61"/>
      <c r="L342" s="62" t="s">
        <v>6737</v>
      </c>
      <c r="M342" s="62" t="s">
        <v>1176</v>
      </c>
      <c r="N342" s="81" t="str">
        <f>VLOOKUP($M342,'Hulpblad MC-parser'!$A:$D,2,FALSE)</f>
        <v>Bezitsaantasting</v>
      </c>
      <c r="O342" s="81" t="str">
        <f>VLOOKUP($M342,'Hulpblad MC-parser'!$A:$D,3,FALSE)</f>
        <v>Overval</v>
      </c>
      <c r="P342" s="81" t="str">
        <f>VLOOKUP($M342,'Hulpblad MC-parser'!$A:$D,4,FALSE)</f>
        <v>Woning</v>
      </c>
      <c r="Q342" s="136" t="str">
        <f>IF(CONCATENATE(B342,C342,D342)="","",VLOOKUP(CONCATENATE(B342,C342,D342),Meldingsclassificaties!AA:AA,1,FALSE))</f>
        <v/>
      </c>
      <c r="R342" s="136" t="str">
        <f>IF(F342="","",VLOOKUP(F342,Meldingsclassificaties!H:H,1,FALSE))</f>
        <v/>
      </c>
    </row>
    <row r="343" spans="1:18" x14ac:dyDescent="0.25">
      <c r="A343" s="59">
        <v>200010487</v>
      </c>
      <c r="B343" s="59" t="s">
        <v>34</v>
      </c>
      <c r="C343" s="59" t="s">
        <v>54</v>
      </c>
      <c r="D343" s="59"/>
      <c r="E343" s="60" t="s">
        <v>1177</v>
      </c>
      <c r="F343" s="59" t="s">
        <v>54</v>
      </c>
      <c r="G343" s="59"/>
      <c r="H343" s="59"/>
      <c r="I343" s="59">
        <f t="shared" si="5"/>
        <v>10</v>
      </c>
      <c r="J343" s="59" t="s">
        <v>1613</v>
      </c>
      <c r="K343" s="61"/>
      <c r="L343" s="62" t="s">
        <v>6737</v>
      </c>
      <c r="M343" s="62" t="s">
        <v>1177</v>
      </c>
      <c r="N343" s="81" t="str">
        <f>VLOOKUP($M343,'Hulpblad MC-parser'!$A:$D,2,FALSE)</f>
        <v>Bezitsaantasting</v>
      </c>
      <c r="O343" s="81" t="str">
        <f>VLOOKUP($M343,'Hulpblad MC-parser'!$A:$D,3,FALSE)</f>
        <v>Stroperij</v>
      </c>
      <c r="P343" s="81">
        <f>VLOOKUP($M343,'Hulpblad MC-parser'!$A:$D,4,FALSE)</f>
        <v>0</v>
      </c>
      <c r="Q343" s="136" t="str">
        <f>IF(CONCATENATE(B343,C343,D343)="","",VLOOKUP(CONCATENATE(B343,C343,D343),Meldingsclassificaties!AA:AA,1,FALSE))</f>
        <v>BezitsaantastingStroperij</v>
      </c>
      <c r="R343" s="136" t="str">
        <f>IF(F343="","",VLOOKUP(F343,Meldingsclassificaties!H:H,1,FALSE))</f>
        <v>Stroperij</v>
      </c>
    </row>
    <row r="344" spans="1:18" x14ac:dyDescent="0.25">
      <c r="A344" s="59"/>
      <c r="B344" s="59"/>
      <c r="C344" s="59"/>
      <c r="D344" s="59"/>
      <c r="E344" s="60" t="s">
        <v>7011</v>
      </c>
      <c r="F344" s="59"/>
      <c r="G344" s="59" t="s">
        <v>1177</v>
      </c>
      <c r="H344" s="59"/>
      <c r="I344" s="59">
        <f t="shared" si="5"/>
        <v>4</v>
      </c>
      <c r="J344" s="59" t="s">
        <v>1561</v>
      </c>
      <c r="K344" s="61"/>
      <c r="L344" s="62" t="s">
        <v>6737</v>
      </c>
      <c r="M344" s="62" t="s">
        <v>1177</v>
      </c>
      <c r="N344" s="81" t="str">
        <f>VLOOKUP($M344,'Hulpblad MC-parser'!$A:$D,2,FALSE)</f>
        <v>Bezitsaantasting</v>
      </c>
      <c r="O344" s="81" t="str">
        <f>VLOOKUP($M344,'Hulpblad MC-parser'!$A:$D,3,FALSE)</f>
        <v>Stroperij</v>
      </c>
      <c r="P344" s="81">
        <f>VLOOKUP($M344,'Hulpblad MC-parser'!$A:$D,4,FALSE)</f>
        <v>0</v>
      </c>
      <c r="Q344" s="136" t="str">
        <f>IF(CONCATENATE(B344,C344,D344)="","",VLOOKUP(CONCATENATE(B344,C344,D344),Meldingsclassificaties!AA:AA,1,FALSE))</f>
        <v/>
      </c>
      <c r="R344" s="136" t="str">
        <f>IF(F344="","",VLOOKUP(F344,Meldingsclassificaties!H:H,1,FALSE))</f>
        <v/>
      </c>
    </row>
    <row r="345" spans="1:18" x14ac:dyDescent="0.25">
      <c r="A345" s="59"/>
      <c r="B345" s="59"/>
      <c r="C345" s="59"/>
      <c r="D345" s="59"/>
      <c r="E345" s="60" t="s">
        <v>7012</v>
      </c>
      <c r="F345" s="59"/>
      <c r="G345" s="59" t="s">
        <v>1177</v>
      </c>
      <c r="H345" s="59"/>
      <c r="I345" s="59">
        <f t="shared" si="5"/>
        <v>5</v>
      </c>
      <c r="J345" s="59" t="s">
        <v>1561</v>
      </c>
      <c r="K345" s="61"/>
      <c r="L345" s="62" t="s">
        <v>6737</v>
      </c>
      <c r="M345" s="62" t="s">
        <v>1177</v>
      </c>
      <c r="N345" s="81" t="str">
        <f>VLOOKUP($M345,'Hulpblad MC-parser'!$A:$D,2,FALSE)</f>
        <v>Bezitsaantasting</v>
      </c>
      <c r="O345" s="81" t="str">
        <f>VLOOKUP($M345,'Hulpblad MC-parser'!$A:$D,3,FALSE)</f>
        <v>Stroperij</v>
      </c>
      <c r="P345" s="81">
        <f>VLOOKUP($M345,'Hulpblad MC-parser'!$A:$D,4,FALSE)</f>
        <v>0</v>
      </c>
      <c r="Q345" s="136" t="str">
        <f>IF(CONCATENATE(B345,C345,D345)="","",VLOOKUP(CONCATENATE(B345,C345,D345),Meldingsclassificaties!AA:AA,1,FALSE))</f>
        <v/>
      </c>
      <c r="R345" s="136" t="str">
        <f>IF(F345="","",VLOOKUP(F345,Meldingsclassificaties!H:H,1,FALSE))</f>
        <v/>
      </c>
    </row>
    <row r="346" spans="1:18" x14ac:dyDescent="0.25">
      <c r="A346" s="59"/>
      <c r="B346" s="59"/>
      <c r="C346" s="59"/>
      <c r="D346" s="59"/>
      <c r="E346" s="60" t="s">
        <v>7013</v>
      </c>
      <c r="F346" s="59"/>
      <c r="G346" s="59" t="s">
        <v>1177</v>
      </c>
      <c r="H346" s="59"/>
      <c r="I346" s="59">
        <f t="shared" si="5"/>
        <v>4</v>
      </c>
      <c r="J346" s="59" t="s">
        <v>1561</v>
      </c>
      <c r="K346" s="61"/>
      <c r="L346" s="62" t="s">
        <v>6737</v>
      </c>
      <c r="M346" s="62" t="s">
        <v>1177</v>
      </c>
      <c r="N346" s="81" t="str">
        <f>VLOOKUP($M346,'Hulpblad MC-parser'!$A:$D,2,FALSE)</f>
        <v>Bezitsaantasting</v>
      </c>
      <c r="O346" s="81" t="str">
        <f>VLOOKUP($M346,'Hulpblad MC-parser'!$A:$D,3,FALSE)</f>
        <v>Stroperij</v>
      </c>
      <c r="P346" s="81">
        <f>VLOOKUP($M346,'Hulpblad MC-parser'!$A:$D,4,FALSE)</f>
        <v>0</v>
      </c>
      <c r="Q346" s="136" t="str">
        <f>IF(CONCATENATE(B346,C346,D346)="","",VLOOKUP(CONCATENATE(B346,C346,D346),Meldingsclassificaties!AA:AA,1,FALSE))</f>
        <v/>
      </c>
      <c r="R346" s="136" t="str">
        <f>IF(F346="","",VLOOKUP(F346,Meldingsclassificaties!H:H,1,FALSE))</f>
        <v/>
      </c>
    </row>
    <row r="347" spans="1:18" x14ac:dyDescent="0.25">
      <c r="A347" s="59"/>
      <c r="B347" s="59"/>
      <c r="C347" s="59"/>
      <c r="D347" s="59"/>
      <c r="E347" s="60" t="s">
        <v>7014</v>
      </c>
      <c r="F347" s="59"/>
      <c r="G347" s="59" t="s">
        <v>1177</v>
      </c>
      <c r="H347" s="59"/>
      <c r="I347" s="59">
        <f t="shared" si="5"/>
        <v>3</v>
      </c>
      <c r="J347" s="59" t="s">
        <v>1561</v>
      </c>
      <c r="K347" s="61"/>
      <c r="L347" s="62" t="s">
        <v>6737</v>
      </c>
      <c r="M347" s="62" t="s">
        <v>1177</v>
      </c>
      <c r="N347" s="81" t="str">
        <f>VLOOKUP($M347,'Hulpblad MC-parser'!$A:$D,2,FALSE)</f>
        <v>Bezitsaantasting</v>
      </c>
      <c r="O347" s="81" t="str">
        <f>VLOOKUP($M347,'Hulpblad MC-parser'!$A:$D,3,FALSE)</f>
        <v>Stroperij</v>
      </c>
      <c r="P347" s="81">
        <f>VLOOKUP($M347,'Hulpblad MC-parser'!$A:$D,4,FALSE)</f>
        <v>0</v>
      </c>
      <c r="Q347" s="136" t="str">
        <f>IF(CONCATENATE(B347,C347,D347)="","",VLOOKUP(CONCATENATE(B347,C347,D347),Meldingsclassificaties!AA:AA,1,FALSE))</f>
        <v/>
      </c>
      <c r="R347" s="136" t="str">
        <f>IF(F347="","",VLOOKUP(F347,Meldingsclassificaties!H:H,1,FALSE))</f>
        <v/>
      </c>
    </row>
    <row r="348" spans="1:18" x14ac:dyDescent="0.25">
      <c r="A348" s="59"/>
      <c r="B348" s="59"/>
      <c r="C348" s="59"/>
      <c r="D348" s="59"/>
      <c r="E348" s="60" t="s">
        <v>7015</v>
      </c>
      <c r="F348" s="59"/>
      <c r="G348" s="59" t="s">
        <v>1177</v>
      </c>
      <c r="H348" s="59"/>
      <c r="I348" s="59">
        <f t="shared" si="5"/>
        <v>8</v>
      </c>
      <c r="J348" s="59" t="s">
        <v>1561</v>
      </c>
      <c r="K348" s="61"/>
      <c r="L348" s="62" t="s">
        <v>6737</v>
      </c>
      <c r="M348" s="62" t="s">
        <v>1177</v>
      </c>
      <c r="N348" s="81" t="str">
        <f>VLOOKUP($M348,'Hulpblad MC-parser'!$A:$D,2,FALSE)</f>
        <v>Bezitsaantasting</v>
      </c>
      <c r="O348" s="81" t="str">
        <f>VLOOKUP($M348,'Hulpblad MC-parser'!$A:$D,3,FALSE)</f>
        <v>Stroperij</v>
      </c>
      <c r="P348" s="81">
        <f>VLOOKUP($M348,'Hulpblad MC-parser'!$A:$D,4,FALSE)</f>
        <v>0</v>
      </c>
      <c r="Q348" s="136" t="str">
        <f>IF(CONCATENATE(B348,C348,D348)="","",VLOOKUP(CONCATENATE(B348,C348,D348),Meldingsclassificaties!AA:AA,1,FALSE))</f>
        <v/>
      </c>
      <c r="R348" s="136" t="str">
        <f>IF(F348="","",VLOOKUP(F348,Meldingsclassificaties!H:H,1,FALSE))</f>
        <v/>
      </c>
    </row>
    <row r="349" spans="1:18" x14ac:dyDescent="0.25">
      <c r="A349" s="59">
        <v>200010489</v>
      </c>
      <c r="B349" s="59" t="s">
        <v>34</v>
      </c>
      <c r="C349" s="59" t="s">
        <v>54</v>
      </c>
      <c r="D349" s="59" t="s">
        <v>77</v>
      </c>
      <c r="E349" s="60" t="s">
        <v>1178</v>
      </c>
      <c r="F349" s="59" t="s">
        <v>79</v>
      </c>
      <c r="G349" s="59"/>
      <c r="H349" s="59"/>
      <c r="I349" s="59">
        <f t="shared" si="5"/>
        <v>15</v>
      </c>
      <c r="J349" s="59" t="s">
        <v>1613</v>
      </c>
      <c r="K349" s="61"/>
      <c r="L349" s="62" t="s">
        <v>6737</v>
      </c>
      <c r="M349" s="62" t="s">
        <v>1178</v>
      </c>
      <c r="N349" s="81" t="str">
        <f>VLOOKUP($M349,'Hulpblad MC-parser'!$A:$D,2,FALSE)</f>
        <v>Bezitsaantasting</v>
      </c>
      <c r="O349" s="81" t="str">
        <f>VLOOKUP($M349,'Hulpblad MC-parser'!$A:$D,3,FALSE)</f>
        <v>Stroperij</v>
      </c>
      <c r="P349" s="81" t="str">
        <f>VLOOKUP($M349,'Hulpblad MC-parser'!$A:$D,4,FALSE)</f>
        <v>Dier</v>
      </c>
      <c r="Q349" s="136" t="str">
        <f>IF(CONCATENATE(B349,C349,D349)="","",VLOOKUP(CONCATENATE(B349,C349,D349),Meldingsclassificaties!AA:AA,1,FALSE))</f>
        <v>BezitsaantastingStroperijDier</v>
      </c>
      <c r="R349" s="136" t="str">
        <f>IF(F349="","",VLOOKUP(F349,Meldingsclassificaties!H:H,1,FALSE))</f>
        <v>Stroperij dier</v>
      </c>
    </row>
    <row r="350" spans="1:18" x14ac:dyDescent="0.25">
      <c r="A350" s="59"/>
      <c r="B350" s="59"/>
      <c r="C350" s="59"/>
      <c r="D350" s="59"/>
      <c r="E350" s="60" t="s">
        <v>7016</v>
      </c>
      <c r="F350" s="59"/>
      <c r="G350" s="59" t="s">
        <v>1178</v>
      </c>
      <c r="H350" s="59"/>
      <c r="I350" s="59">
        <f t="shared" si="5"/>
        <v>4</v>
      </c>
      <c r="J350" s="59" t="s">
        <v>1561</v>
      </c>
      <c r="K350" s="61"/>
      <c r="L350" s="62" t="s">
        <v>6737</v>
      </c>
      <c r="M350" s="62" t="s">
        <v>1178</v>
      </c>
      <c r="N350" s="81" t="str">
        <f>VLOOKUP($M350,'Hulpblad MC-parser'!$A:$D,2,FALSE)</f>
        <v>Bezitsaantasting</v>
      </c>
      <c r="O350" s="81" t="str">
        <f>VLOOKUP($M350,'Hulpblad MC-parser'!$A:$D,3,FALSE)</f>
        <v>Stroperij</v>
      </c>
      <c r="P350" s="81" t="str">
        <f>VLOOKUP($M350,'Hulpblad MC-parser'!$A:$D,4,FALSE)</f>
        <v>Dier</v>
      </c>
      <c r="Q350" s="136" t="str">
        <f>IF(CONCATENATE(B350,C350,D350)="","",VLOOKUP(CONCATENATE(B350,C350,D350),Meldingsclassificaties!AA:AA,1,FALSE))</f>
        <v/>
      </c>
      <c r="R350" s="136" t="str">
        <f>IF(F350="","",VLOOKUP(F350,Meldingsclassificaties!H:H,1,FALSE))</f>
        <v/>
      </c>
    </row>
    <row r="351" spans="1:18" x14ac:dyDescent="0.25">
      <c r="A351" s="59"/>
      <c r="B351" s="59"/>
      <c r="C351" s="59"/>
      <c r="D351" s="59"/>
      <c r="E351" s="60" t="s">
        <v>7017</v>
      </c>
      <c r="F351" s="59"/>
      <c r="G351" s="59" t="s">
        <v>1178</v>
      </c>
      <c r="H351" s="59"/>
      <c r="I351" s="59">
        <f t="shared" si="5"/>
        <v>7</v>
      </c>
      <c r="J351" s="59" t="s">
        <v>1561</v>
      </c>
      <c r="K351" s="61"/>
      <c r="L351" s="62" t="s">
        <v>6737</v>
      </c>
      <c r="M351" s="62" t="s">
        <v>1178</v>
      </c>
      <c r="N351" s="81" t="str">
        <f>VLOOKUP($M351,'Hulpblad MC-parser'!$A:$D,2,FALSE)</f>
        <v>Bezitsaantasting</v>
      </c>
      <c r="O351" s="81" t="str">
        <f>VLOOKUP($M351,'Hulpblad MC-parser'!$A:$D,3,FALSE)</f>
        <v>Stroperij</v>
      </c>
      <c r="P351" s="81" t="str">
        <f>VLOOKUP($M351,'Hulpblad MC-parser'!$A:$D,4,FALSE)</f>
        <v>Dier</v>
      </c>
      <c r="Q351" s="136" t="str">
        <f>IF(CONCATENATE(B351,C351,D351)="","",VLOOKUP(CONCATENATE(B351,C351,D351),Meldingsclassificaties!AA:AA,1,FALSE))</f>
        <v/>
      </c>
      <c r="R351" s="136" t="str">
        <f>IF(F351="","",VLOOKUP(F351,Meldingsclassificaties!H:H,1,FALSE))</f>
        <v/>
      </c>
    </row>
    <row r="352" spans="1:18" x14ac:dyDescent="0.25">
      <c r="A352" s="59"/>
      <c r="B352" s="59"/>
      <c r="C352" s="59"/>
      <c r="D352" s="59"/>
      <c r="E352" s="60" t="s">
        <v>7018</v>
      </c>
      <c r="F352" s="59"/>
      <c r="G352" s="59" t="s">
        <v>1178</v>
      </c>
      <c r="H352" s="59"/>
      <c r="I352" s="59">
        <f t="shared" si="5"/>
        <v>4</v>
      </c>
      <c r="J352" s="59" t="s">
        <v>1561</v>
      </c>
      <c r="K352" s="61"/>
      <c r="L352" s="62" t="s">
        <v>6737</v>
      </c>
      <c r="M352" s="62" t="s">
        <v>1178</v>
      </c>
      <c r="N352" s="81" t="str">
        <f>VLOOKUP($M352,'Hulpblad MC-parser'!$A:$D,2,FALSE)</f>
        <v>Bezitsaantasting</v>
      </c>
      <c r="O352" s="81" t="str">
        <f>VLOOKUP($M352,'Hulpblad MC-parser'!$A:$D,3,FALSE)</f>
        <v>Stroperij</v>
      </c>
      <c r="P352" s="81" t="str">
        <f>VLOOKUP($M352,'Hulpblad MC-parser'!$A:$D,4,FALSE)</f>
        <v>Dier</v>
      </c>
      <c r="Q352" s="136" t="str">
        <f>IF(CONCATENATE(B352,C352,D352)="","",VLOOKUP(CONCATENATE(B352,C352,D352),Meldingsclassificaties!AA:AA,1,FALSE))</f>
        <v/>
      </c>
      <c r="R352" s="136" t="str">
        <f>IF(F352="","",VLOOKUP(F352,Meldingsclassificaties!H:H,1,FALSE))</f>
        <v/>
      </c>
    </row>
    <row r="353" spans="1:18" x14ac:dyDescent="0.25">
      <c r="A353" s="59"/>
      <c r="B353" s="59"/>
      <c r="C353" s="59"/>
      <c r="D353" s="59"/>
      <c r="E353" s="60" t="s">
        <v>7019</v>
      </c>
      <c r="F353" s="59"/>
      <c r="G353" s="59" t="s">
        <v>1178</v>
      </c>
      <c r="H353" s="59"/>
      <c r="I353" s="59">
        <f t="shared" si="5"/>
        <v>5</v>
      </c>
      <c r="J353" s="59" t="s">
        <v>1561</v>
      </c>
      <c r="K353" s="61"/>
      <c r="L353" s="62" t="s">
        <v>6737</v>
      </c>
      <c r="M353" s="62" t="s">
        <v>1178</v>
      </c>
      <c r="N353" s="81" t="str">
        <f>VLOOKUP($M353,'Hulpblad MC-parser'!$A:$D,2,FALSE)</f>
        <v>Bezitsaantasting</v>
      </c>
      <c r="O353" s="81" t="str">
        <f>VLOOKUP($M353,'Hulpblad MC-parser'!$A:$D,3,FALSE)</f>
        <v>Stroperij</v>
      </c>
      <c r="P353" s="81" t="str">
        <f>VLOOKUP($M353,'Hulpblad MC-parser'!$A:$D,4,FALSE)</f>
        <v>Dier</v>
      </c>
      <c r="Q353" s="136" t="str">
        <f>IF(CONCATENATE(B353,C353,D353)="","",VLOOKUP(CONCATENATE(B353,C353,D353),Meldingsclassificaties!AA:AA,1,FALSE))</f>
        <v/>
      </c>
      <c r="R353" s="136" t="str">
        <f>IF(F353="","",VLOOKUP(F353,Meldingsclassificaties!H:H,1,FALSE))</f>
        <v/>
      </c>
    </row>
    <row r="354" spans="1:18" x14ac:dyDescent="0.25">
      <c r="A354" s="59"/>
      <c r="B354" s="59"/>
      <c r="C354" s="59"/>
      <c r="D354" s="59"/>
      <c r="E354" s="60" t="s">
        <v>7020</v>
      </c>
      <c r="F354" s="59"/>
      <c r="G354" s="59" t="s">
        <v>1178</v>
      </c>
      <c r="H354" s="59"/>
      <c r="I354" s="59">
        <f t="shared" si="5"/>
        <v>13</v>
      </c>
      <c r="J354" s="59" t="s">
        <v>1561</v>
      </c>
      <c r="K354" s="61"/>
      <c r="L354" s="62" t="s">
        <v>6737</v>
      </c>
      <c r="M354" s="62" t="s">
        <v>1178</v>
      </c>
      <c r="N354" s="81" t="str">
        <f>VLOOKUP($M354,'Hulpblad MC-parser'!$A:$D,2,FALSE)</f>
        <v>Bezitsaantasting</v>
      </c>
      <c r="O354" s="81" t="str">
        <f>VLOOKUP($M354,'Hulpblad MC-parser'!$A:$D,3,FALSE)</f>
        <v>Stroperij</v>
      </c>
      <c r="P354" s="81" t="str">
        <f>VLOOKUP($M354,'Hulpblad MC-parser'!$A:$D,4,FALSE)</f>
        <v>Dier</v>
      </c>
      <c r="Q354" s="136" t="str">
        <f>IF(CONCATENATE(B354,C354,D354)="","",VLOOKUP(CONCATENATE(B354,C354,D354),Meldingsclassificaties!AA:AA,1,FALSE))</f>
        <v/>
      </c>
      <c r="R354" s="136" t="str">
        <f>IF(F354="","",VLOOKUP(F354,Meldingsclassificaties!H:H,1,FALSE))</f>
        <v/>
      </c>
    </row>
    <row r="355" spans="1:18" x14ac:dyDescent="0.25">
      <c r="A355" s="59">
        <v>200010491</v>
      </c>
      <c r="B355" s="59" t="s">
        <v>34</v>
      </c>
      <c r="C355" s="59" t="s">
        <v>54</v>
      </c>
      <c r="D355" s="59" t="s">
        <v>55</v>
      </c>
      <c r="E355" s="60" t="s">
        <v>1179</v>
      </c>
      <c r="F355" s="59" t="s">
        <v>57</v>
      </c>
      <c r="G355" s="59"/>
      <c r="H355" s="59"/>
      <c r="I355" s="59">
        <f t="shared" si="5"/>
        <v>19</v>
      </c>
      <c r="J355" s="59" t="s">
        <v>1613</v>
      </c>
      <c r="K355" s="61"/>
      <c r="L355" s="62" t="s">
        <v>6737</v>
      </c>
      <c r="M355" s="62" t="s">
        <v>1179</v>
      </c>
      <c r="N355" s="81" t="str">
        <f>VLOOKUP($M355,'Hulpblad MC-parser'!$A:$D,2,FALSE)</f>
        <v>Bezitsaantasting</v>
      </c>
      <c r="O355" s="81" t="str">
        <f>VLOOKUP($M355,'Hulpblad MC-parser'!$A:$D,3,FALSE)</f>
        <v>Stroperij</v>
      </c>
      <c r="P355" s="81" t="str">
        <f>VLOOKUP($M355,'Hulpblad MC-parser'!$A:$D,4,FALSE)</f>
        <v>Goederen</v>
      </c>
      <c r="Q355" s="136" t="str">
        <f>IF(CONCATENATE(B355,C355,D355)="","",VLOOKUP(CONCATENATE(B355,C355,D355),Meldingsclassificaties!AA:AA,1,FALSE))</f>
        <v>BezitsaantastingStroperijGoederen</v>
      </c>
      <c r="R355" s="136" t="str">
        <f>IF(F355="","",VLOOKUP(F355,Meldingsclassificaties!H:H,1,FALSE))</f>
        <v>Stroperij goederen</v>
      </c>
    </row>
    <row r="356" spans="1:18" x14ac:dyDescent="0.25">
      <c r="A356" s="59"/>
      <c r="B356" s="59"/>
      <c r="C356" s="59"/>
      <c r="D356" s="59"/>
      <c r="E356" s="60" t="s">
        <v>7021</v>
      </c>
      <c r="F356" s="59"/>
      <c r="G356" s="59" t="s">
        <v>1179</v>
      </c>
      <c r="H356" s="59"/>
      <c r="I356" s="59">
        <f t="shared" si="5"/>
        <v>4</v>
      </c>
      <c r="J356" s="59" t="s">
        <v>1561</v>
      </c>
      <c r="K356" s="61"/>
      <c r="L356" s="62" t="s">
        <v>6737</v>
      </c>
      <c r="M356" s="62" t="s">
        <v>1179</v>
      </c>
      <c r="N356" s="81" t="str">
        <f>VLOOKUP($M356,'Hulpblad MC-parser'!$A:$D,2,FALSE)</f>
        <v>Bezitsaantasting</v>
      </c>
      <c r="O356" s="81" t="str">
        <f>VLOOKUP($M356,'Hulpblad MC-parser'!$A:$D,3,FALSE)</f>
        <v>Stroperij</v>
      </c>
      <c r="P356" s="81" t="str">
        <f>VLOOKUP($M356,'Hulpblad MC-parser'!$A:$D,4,FALSE)</f>
        <v>Goederen</v>
      </c>
      <c r="Q356" s="136" t="str">
        <f>IF(CONCATENATE(B356,C356,D356)="","",VLOOKUP(CONCATENATE(B356,C356,D356),Meldingsclassificaties!AA:AA,1,FALSE))</f>
        <v/>
      </c>
      <c r="R356" s="136" t="str">
        <f>IF(F356="","",VLOOKUP(F356,Meldingsclassificaties!H:H,1,FALSE))</f>
        <v/>
      </c>
    </row>
    <row r="357" spans="1:18" x14ac:dyDescent="0.25">
      <c r="A357" s="59"/>
      <c r="B357" s="59"/>
      <c r="C357" s="59"/>
      <c r="D357" s="59"/>
      <c r="E357" s="60" t="s">
        <v>7022</v>
      </c>
      <c r="F357" s="59"/>
      <c r="G357" s="59" t="s">
        <v>1179</v>
      </c>
      <c r="H357" s="59"/>
      <c r="I357" s="59">
        <f t="shared" si="5"/>
        <v>7</v>
      </c>
      <c r="J357" s="59" t="s">
        <v>1561</v>
      </c>
      <c r="K357" s="61"/>
      <c r="L357" s="62" t="s">
        <v>6737</v>
      </c>
      <c r="M357" s="62" t="s">
        <v>1179</v>
      </c>
      <c r="N357" s="81" t="str">
        <f>VLOOKUP($M357,'Hulpblad MC-parser'!$A:$D,2,FALSE)</f>
        <v>Bezitsaantasting</v>
      </c>
      <c r="O357" s="81" t="str">
        <f>VLOOKUP($M357,'Hulpblad MC-parser'!$A:$D,3,FALSE)</f>
        <v>Stroperij</v>
      </c>
      <c r="P357" s="81" t="str">
        <f>VLOOKUP($M357,'Hulpblad MC-parser'!$A:$D,4,FALSE)</f>
        <v>Goederen</v>
      </c>
      <c r="Q357" s="136" t="str">
        <f>IF(CONCATENATE(B357,C357,D357)="","",VLOOKUP(CONCATENATE(B357,C357,D357),Meldingsclassificaties!AA:AA,1,FALSE))</f>
        <v/>
      </c>
      <c r="R357" s="136" t="str">
        <f>IF(F357="","",VLOOKUP(F357,Meldingsclassificaties!H:H,1,FALSE))</f>
        <v/>
      </c>
    </row>
    <row r="358" spans="1:18" x14ac:dyDescent="0.25">
      <c r="A358" s="59"/>
      <c r="B358" s="59"/>
      <c r="C358" s="59"/>
      <c r="D358" s="59"/>
      <c r="E358" s="60" t="s">
        <v>7023</v>
      </c>
      <c r="F358" s="59"/>
      <c r="G358" s="59" t="s">
        <v>1179</v>
      </c>
      <c r="H358" s="59"/>
      <c r="I358" s="59">
        <f t="shared" si="5"/>
        <v>4</v>
      </c>
      <c r="J358" s="59" t="s">
        <v>1561</v>
      </c>
      <c r="K358" s="61"/>
      <c r="L358" s="62" t="s">
        <v>6737</v>
      </c>
      <c r="M358" s="62" t="s">
        <v>1179</v>
      </c>
      <c r="N358" s="81" t="str">
        <f>VLOOKUP($M358,'Hulpblad MC-parser'!$A:$D,2,FALSE)</f>
        <v>Bezitsaantasting</v>
      </c>
      <c r="O358" s="81" t="str">
        <f>VLOOKUP($M358,'Hulpblad MC-parser'!$A:$D,3,FALSE)</f>
        <v>Stroperij</v>
      </c>
      <c r="P358" s="81" t="str">
        <f>VLOOKUP($M358,'Hulpblad MC-parser'!$A:$D,4,FALSE)</f>
        <v>Goederen</v>
      </c>
      <c r="Q358" s="136" t="str">
        <f>IF(CONCATENATE(B358,C358,D358)="","",VLOOKUP(CONCATENATE(B358,C358,D358),Meldingsclassificaties!AA:AA,1,FALSE))</f>
        <v/>
      </c>
      <c r="R358" s="136" t="str">
        <f>IF(F358="","",VLOOKUP(F358,Meldingsclassificaties!H:H,1,FALSE))</f>
        <v/>
      </c>
    </row>
    <row r="359" spans="1:18" x14ac:dyDescent="0.25">
      <c r="A359" s="59"/>
      <c r="B359" s="59"/>
      <c r="C359" s="59"/>
      <c r="D359" s="59"/>
      <c r="E359" s="60" t="s">
        <v>7024</v>
      </c>
      <c r="F359" s="59"/>
      <c r="G359" s="59" t="s">
        <v>1179</v>
      </c>
      <c r="H359" s="59"/>
      <c r="I359" s="59">
        <f t="shared" si="5"/>
        <v>5</v>
      </c>
      <c r="J359" s="59" t="s">
        <v>1561</v>
      </c>
      <c r="K359" s="61"/>
      <c r="L359" s="62" t="s">
        <v>6737</v>
      </c>
      <c r="M359" s="62" t="s">
        <v>1179</v>
      </c>
      <c r="N359" s="81" t="str">
        <f>VLOOKUP($M359,'Hulpblad MC-parser'!$A:$D,2,FALSE)</f>
        <v>Bezitsaantasting</v>
      </c>
      <c r="O359" s="81" t="str">
        <f>VLOOKUP($M359,'Hulpblad MC-parser'!$A:$D,3,FALSE)</f>
        <v>Stroperij</v>
      </c>
      <c r="P359" s="81" t="str">
        <f>VLOOKUP($M359,'Hulpblad MC-parser'!$A:$D,4,FALSE)</f>
        <v>Goederen</v>
      </c>
      <c r="Q359" s="136" t="str">
        <f>IF(CONCATENATE(B359,C359,D359)="","",VLOOKUP(CONCATENATE(B359,C359,D359),Meldingsclassificaties!AA:AA,1,FALSE))</f>
        <v/>
      </c>
      <c r="R359" s="136" t="str">
        <f>IF(F359="","",VLOOKUP(F359,Meldingsclassificaties!H:H,1,FALSE))</f>
        <v/>
      </c>
    </row>
    <row r="360" spans="1:18" x14ac:dyDescent="0.25">
      <c r="A360" s="59"/>
      <c r="B360" s="59"/>
      <c r="C360" s="59"/>
      <c r="D360" s="59"/>
      <c r="E360" s="60" t="s">
        <v>7025</v>
      </c>
      <c r="F360" s="59"/>
      <c r="G360" s="59" t="s">
        <v>1179</v>
      </c>
      <c r="H360" s="59"/>
      <c r="I360" s="59">
        <f t="shared" si="5"/>
        <v>17</v>
      </c>
      <c r="J360" s="59" t="s">
        <v>1561</v>
      </c>
      <c r="K360" s="61"/>
      <c r="L360" s="62" t="s">
        <v>6737</v>
      </c>
      <c r="M360" s="62" t="s">
        <v>1179</v>
      </c>
      <c r="N360" s="81" t="str">
        <f>VLOOKUP($M360,'Hulpblad MC-parser'!$A:$D,2,FALSE)</f>
        <v>Bezitsaantasting</v>
      </c>
      <c r="O360" s="81" t="str">
        <f>VLOOKUP($M360,'Hulpblad MC-parser'!$A:$D,3,FALSE)</f>
        <v>Stroperij</v>
      </c>
      <c r="P360" s="81" t="str">
        <f>VLOOKUP($M360,'Hulpblad MC-parser'!$A:$D,4,FALSE)</f>
        <v>Goederen</v>
      </c>
      <c r="Q360" s="136" t="str">
        <f>IF(CONCATENATE(B360,C360,D360)="","",VLOOKUP(CONCATENATE(B360,C360,D360),Meldingsclassificaties!AA:AA,1,FALSE))</f>
        <v/>
      </c>
      <c r="R360" s="136" t="str">
        <f>IF(F360="","",VLOOKUP(F360,Meldingsclassificaties!H:H,1,FALSE))</f>
        <v/>
      </c>
    </row>
    <row r="361" spans="1:18" x14ac:dyDescent="0.25">
      <c r="A361" s="59">
        <v>200010493</v>
      </c>
      <c r="B361" s="59" t="s">
        <v>34</v>
      </c>
      <c r="C361" s="59" t="s">
        <v>35</v>
      </c>
      <c r="D361" s="59"/>
      <c r="E361" s="60" t="s">
        <v>1180</v>
      </c>
      <c r="F361" s="59" t="s">
        <v>35</v>
      </c>
      <c r="G361" s="59"/>
      <c r="H361" s="59"/>
      <c r="I361" s="59">
        <f t="shared" si="5"/>
        <v>11</v>
      </c>
      <c r="J361" s="59" t="s">
        <v>1613</v>
      </c>
      <c r="K361" s="61"/>
      <c r="L361" s="62" t="s">
        <v>6737</v>
      </c>
      <c r="M361" s="62" t="s">
        <v>1180</v>
      </c>
      <c r="N361" s="81" t="str">
        <f>VLOOKUP($M361,'Hulpblad MC-parser'!$A:$D,2,FALSE)</f>
        <v>Bezitsaantasting</v>
      </c>
      <c r="O361" s="81" t="str">
        <f>VLOOKUP($M361,'Hulpblad MC-parser'!$A:$D,3,FALSE)</f>
        <v>Vernieling</v>
      </c>
      <c r="P361" s="81">
        <f>VLOOKUP($M361,'Hulpblad MC-parser'!$A:$D,4,FALSE)</f>
        <v>0</v>
      </c>
      <c r="Q361" s="136" t="str">
        <f>IF(CONCATENATE(B361,C361,D361)="","",VLOOKUP(CONCATENATE(B361,C361,D361),Meldingsclassificaties!AA:AA,1,FALSE))</f>
        <v>BezitsaantastingVernieling</v>
      </c>
      <c r="R361" s="136" t="str">
        <f>IF(F361="","",VLOOKUP(F361,Meldingsclassificaties!H:H,1,FALSE))</f>
        <v>Vernieling</v>
      </c>
    </row>
    <row r="362" spans="1:18" x14ac:dyDescent="0.25">
      <c r="A362" s="59"/>
      <c r="B362" s="59"/>
      <c r="C362" s="59"/>
      <c r="D362" s="59"/>
      <c r="E362" s="60" t="s">
        <v>7026</v>
      </c>
      <c r="F362" s="59"/>
      <c r="G362" s="59" t="s">
        <v>1180</v>
      </c>
      <c r="H362" s="59"/>
      <c r="I362" s="59">
        <f t="shared" si="5"/>
        <v>4</v>
      </c>
      <c r="J362" s="59" t="s">
        <v>1561</v>
      </c>
      <c r="K362" s="61"/>
      <c r="L362" s="62" t="s">
        <v>6737</v>
      </c>
      <c r="M362" s="62" t="s">
        <v>1180</v>
      </c>
      <c r="N362" s="81" t="str">
        <f>VLOOKUP($M362,'Hulpblad MC-parser'!$A:$D,2,FALSE)</f>
        <v>Bezitsaantasting</v>
      </c>
      <c r="O362" s="81" t="str">
        <f>VLOOKUP($M362,'Hulpblad MC-parser'!$A:$D,3,FALSE)</f>
        <v>Vernieling</v>
      </c>
      <c r="P362" s="81">
        <f>VLOOKUP($M362,'Hulpblad MC-parser'!$A:$D,4,FALSE)</f>
        <v>0</v>
      </c>
      <c r="Q362" s="136" t="str">
        <f>IF(CONCATENATE(B362,C362,D362)="","",VLOOKUP(CONCATENATE(B362,C362,D362),Meldingsclassificaties!AA:AA,1,FALSE))</f>
        <v/>
      </c>
      <c r="R362" s="136" t="str">
        <f>IF(F362="","",VLOOKUP(F362,Meldingsclassificaties!H:H,1,FALSE))</f>
        <v/>
      </c>
    </row>
    <row r="363" spans="1:18" x14ac:dyDescent="0.25">
      <c r="A363" s="59"/>
      <c r="B363" s="59"/>
      <c r="C363" s="59"/>
      <c r="D363" s="59"/>
      <c r="E363" s="60" t="s">
        <v>7027</v>
      </c>
      <c r="F363" s="59"/>
      <c r="G363" s="59" t="s">
        <v>1180</v>
      </c>
      <c r="H363" s="59"/>
      <c r="I363" s="59">
        <f t="shared" si="5"/>
        <v>5</v>
      </c>
      <c r="J363" s="59" t="s">
        <v>1561</v>
      </c>
      <c r="K363" s="61"/>
      <c r="L363" s="62" t="s">
        <v>6737</v>
      </c>
      <c r="M363" s="62" t="s">
        <v>1180</v>
      </c>
      <c r="N363" s="81" t="str">
        <f>VLOOKUP($M363,'Hulpblad MC-parser'!$A:$D,2,FALSE)</f>
        <v>Bezitsaantasting</v>
      </c>
      <c r="O363" s="81" t="str">
        <f>VLOOKUP($M363,'Hulpblad MC-parser'!$A:$D,3,FALSE)</f>
        <v>Vernieling</v>
      </c>
      <c r="P363" s="81">
        <f>VLOOKUP($M363,'Hulpblad MC-parser'!$A:$D,4,FALSE)</f>
        <v>0</v>
      </c>
      <c r="Q363" s="136" t="str">
        <f>IF(CONCATENATE(B363,C363,D363)="","",VLOOKUP(CONCATENATE(B363,C363,D363),Meldingsclassificaties!AA:AA,1,FALSE))</f>
        <v/>
      </c>
      <c r="R363" s="136" t="str">
        <f>IF(F363="","",VLOOKUP(F363,Meldingsclassificaties!H:H,1,FALSE))</f>
        <v/>
      </c>
    </row>
    <row r="364" spans="1:18" x14ac:dyDescent="0.25">
      <c r="A364" s="59"/>
      <c r="B364" s="59"/>
      <c r="C364" s="59"/>
      <c r="D364" s="59"/>
      <c r="E364" s="60" t="s">
        <v>7028</v>
      </c>
      <c r="F364" s="59"/>
      <c r="G364" s="59" t="s">
        <v>1180</v>
      </c>
      <c r="H364" s="59"/>
      <c r="I364" s="59">
        <f t="shared" si="5"/>
        <v>3</v>
      </c>
      <c r="J364" s="59" t="s">
        <v>1561</v>
      </c>
      <c r="K364" s="61"/>
      <c r="L364" s="62" t="s">
        <v>6737</v>
      </c>
      <c r="M364" s="62" t="s">
        <v>1180</v>
      </c>
      <c r="N364" s="81" t="str">
        <f>VLOOKUP($M364,'Hulpblad MC-parser'!$A:$D,2,FALSE)</f>
        <v>Bezitsaantasting</v>
      </c>
      <c r="O364" s="81" t="str">
        <f>VLOOKUP($M364,'Hulpblad MC-parser'!$A:$D,3,FALSE)</f>
        <v>Vernieling</v>
      </c>
      <c r="P364" s="81">
        <f>VLOOKUP($M364,'Hulpblad MC-parser'!$A:$D,4,FALSE)</f>
        <v>0</v>
      </c>
      <c r="Q364" s="136" t="str">
        <f>IF(CONCATENATE(B364,C364,D364)="","",VLOOKUP(CONCATENATE(B364,C364,D364),Meldingsclassificaties!AA:AA,1,FALSE))</f>
        <v/>
      </c>
      <c r="R364" s="136" t="str">
        <f>IF(F364="","",VLOOKUP(F364,Meldingsclassificaties!H:H,1,FALSE))</f>
        <v/>
      </c>
    </row>
    <row r="365" spans="1:18" x14ac:dyDescent="0.25">
      <c r="A365" s="59">
        <v>200010494</v>
      </c>
      <c r="B365" s="59" t="s">
        <v>34</v>
      </c>
      <c r="C365" s="59" t="s">
        <v>35</v>
      </c>
      <c r="D365" s="59" t="s">
        <v>124</v>
      </c>
      <c r="E365" s="60" t="s">
        <v>1181</v>
      </c>
      <c r="F365" s="59" t="s">
        <v>126</v>
      </c>
      <c r="G365" s="59"/>
      <c r="H365" s="59"/>
      <c r="I365" s="59">
        <f t="shared" si="5"/>
        <v>18</v>
      </c>
      <c r="J365" s="59" t="s">
        <v>1613</v>
      </c>
      <c r="K365" s="61"/>
      <c r="L365" s="62" t="s">
        <v>6737</v>
      </c>
      <c r="M365" s="62" t="s">
        <v>1181</v>
      </c>
      <c r="N365" s="81" t="str">
        <f>VLOOKUP($M365,'Hulpblad MC-parser'!$A:$D,2,FALSE)</f>
        <v>Bezitsaantasting</v>
      </c>
      <c r="O365" s="81" t="str">
        <f>VLOOKUP($M365,'Hulpblad MC-parser'!$A:$D,3,FALSE)</f>
        <v>Vernieling</v>
      </c>
      <c r="P365" s="81" t="str">
        <f>VLOOKUP($M365,'Hulpblad MC-parser'!$A:$D,4,FALSE)</f>
        <v>Gebouw</v>
      </c>
      <c r="Q365" s="136" t="str">
        <f>IF(CONCATENATE(B365,C365,D365)="","",VLOOKUP(CONCATENATE(B365,C365,D365),Meldingsclassificaties!AA:AA,1,FALSE))</f>
        <v>BezitsaantastingVernielingGebouw</v>
      </c>
      <c r="R365" s="136" t="str">
        <f>IF(F365="","",VLOOKUP(F365,Meldingsclassificaties!H:H,1,FALSE))</f>
        <v>Vernieling gebouw</v>
      </c>
    </row>
    <row r="366" spans="1:18" x14ac:dyDescent="0.25">
      <c r="A366" s="59"/>
      <c r="B366" s="59"/>
      <c r="C366" s="59"/>
      <c r="D366" s="59"/>
      <c r="E366" s="60" t="s">
        <v>7029</v>
      </c>
      <c r="F366" s="59"/>
      <c r="G366" s="59" t="s">
        <v>1181</v>
      </c>
      <c r="H366" s="59"/>
      <c r="I366" s="59">
        <f t="shared" si="5"/>
        <v>4</v>
      </c>
      <c r="J366" s="59" t="s">
        <v>1561</v>
      </c>
      <c r="K366" s="61"/>
      <c r="L366" s="62" t="s">
        <v>6737</v>
      </c>
      <c r="M366" s="62" t="s">
        <v>1181</v>
      </c>
      <c r="N366" s="81" t="str">
        <f>VLOOKUP($M366,'Hulpblad MC-parser'!$A:$D,2,FALSE)</f>
        <v>Bezitsaantasting</v>
      </c>
      <c r="O366" s="81" t="str">
        <f>VLOOKUP($M366,'Hulpblad MC-parser'!$A:$D,3,FALSE)</f>
        <v>Vernieling</v>
      </c>
      <c r="P366" s="81" t="str">
        <f>VLOOKUP($M366,'Hulpblad MC-parser'!$A:$D,4,FALSE)</f>
        <v>Gebouw</v>
      </c>
      <c r="Q366" s="136" t="str">
        <f>IF(CONCATENATE(B366,C366,D366)="","",VLOOKUP(CONCATENATE(B366,C366,D366),Meldingsclassificaties!AA:AA,1,FALSE))</f>
        <v/>
      </c>
      <c r="R366" s="136" t="str">
        <f>IF(F366="","",VLOOKUP(F366,Meldingsclassificaties!H:H,1,FALSE))</f>
        <v/>
      </c>
    </row>
    <row r="367" spans="1:18" x14ac:dyDescent="0.25">
      <c r="A367" s="59"/>
      <c r="B367" s="59"/>
      <c r="C367" s="59"/>
      <c r="D367" s="59"/>
      <c r="E367" s="60" t="s">
        <v>7030</v>
      </c>
      <c r="F367" s="59"/>
      <c r="G367" s="59" t="s">
        <v>1181</v>
      </c>
      <c r="H367" s="59"/>
      <c r="I367" s="59">
        <f t="shared" si="5"/>
        <v>7</v>
      </c>
      <c r="J367" s="59" t="s">
        <v>1561</v>
      </c>
      <c r="K367" s="61"/>
      <c r="L367" s="62" t="s">
        <v>6737</v>
      </c>
      <c r="M367" s="62" t="s">
        <v>1181</v>
      </c>
      <c r="N367" s="81" t="str">
        <f>VLOOKUP($M367,'Hulpblad MC-parser'!$A:$D,2,FALSE)</f>
        <v>Bezitsaantasting</v>
      </c>
      <c r="O367" s="81" t="str">
        <f>VLOOKUP($M367,'Hulpblad MC-parser'!$A:$D,3,FALSE)</f>
        <v>Vernieling</v>
      </c>
      <c r="P367" s="81" t="str">
        <f>VLOOKUP($M367,'Hulpblad MC-parser'!$A:$D,4,FALSE)</f>
        <v>Gebouw</v>
      </c>
      <c r="Q367" s="136" t="str">
        <f>IF(CONCATENATE(B367,C367,D367)="","",VLOOKUP(CONCATENATE(B367,C367,D367),Meldingsclassificaties!AA:AA,1,FALSE))</f>
        <v/>
      </c>
      <c r="R367" s="136" t="str">
        <f>IF(F367="","",VLOOKUP(F367,Meldingsclassificaties!H:H,1,FALSE))</f>
        <v/>
      </c>
    </row>
    <row r="368" spans="1:18" x14ac:dyDescent="0.25">
      <c r="A368" s="59"/>
      <c r="B368" s="59"/>
      <c r="C368" s="59"/>
      <c r="D368" s="59"/>
      <c r="E368" s="60" t="s">
        <v>7031</v>
      </c>
      <c r="F368" s="59"/>
      <c r="G368" s="59" t="s">
        <v>1181</v>
      </c>
      <c r="H368" s="59"/>
      <c r="I368" s="59">
        <f t="shared" si="5"/>
        <v>5</v>
      </c>
      <c r="J368" s="59" t="s">
        <v>1561</v>
      </c>
      <c r="K368" s="61"/>
      <c r="L368" s="62" t="s">
        <v>6737</v>
      </c>
      <c r="M368" s="62" t="s">
        <v>1181</v>
      </c>
      <c r="N368" s="81" t="str">
        <f>VLOOKUP($M368,'Hulpblad MC-parser'!$A:$D,2,FALSE)</f>
        <v>Bezitsaantasting</v>
      </c>
      <c r="O368" s="81" t="str">
        <f>VLOOKUP($M368,'Hulpblad MC-parser'!$A:$D,3,FALSE)</f>
        <v>Vernieling</v>
      </c>
      <c r="P368" s="81" t="str">
        <f>VLOOKUP($M368,'Hulpblad MC-parser'!$A:$D,4,FALSE)</f>
        <v>Gebouw</v>
      </c>
      <c r="Q368" s="136" t="str">
        <f>IF(CONCATENATE(B368,C368,D368)="","",VLOOKUP(CONCATENATE(B368,C368,D368),Meldingsclassificaties!AA:AA,1,FALSE))</f>
        <v/>
      </c>
      <c r="R368" s="136" t="str">
        <f>IF(F368="","",VLOOKUP(F368,Meldingsclassificaties!H:H,1,FALSE))</f>
        <v/>
      </c>
    </row>
    <row r="369" spans="1:18" x14ac:dyDescent="0.25">
      <c r="A369" s="59">
        <v>200010495</v>
      </c>
      <c r="B369" s="59" t="s">
        <v>34</v>
      </c>
      <c r="C369" s="59" t="s">
        <v>35</v>
      </c>
      <c r="D369" s="59" t="s">
        <v>55</v>
      </c>
      <c r="E369" s="60" t="s">
        <v>1182</v>
      </c>
      <c r="F369" s="59" t="s">
        <v>154</v>
      </c>
      <c r="G369" s="59"/>
      <c r="H369" s="59"/>
      <c r="I369" s="59">
        <f t="shared" si="5"/>
        <v>20</v>
      </c>
      <c r="J369" s="59" t="s">
        <v>1613</v>
      </c>
      <c r="K369" s="61"/>
      <c r="L369" s="62" t="s">
        <v>6737</v>
      </c>
      <c r="M369" s="62" t="s">
        <v>1182</v>
      </c>
      <c r="N369" s="81" t="str">
        <f>VLOOKUP($M369,'Hulpblad MC-parser'!$A:$D,2,FALSE)</f>
        <v>Bezitsaantasting</v>
      </c>
      <c r="O369" s="81" t="str">
        <f>VLOOKUP($M369,'Hulpblad MC-parser'!$A:$D,3,FALSE)</f>
        <v>Vernieling</v>
      </c>
      <c r="P369" s="81" t="str">
        <f>VLOOKUP($M369,'Hulpblad MC-parser'!$A:$D,4,FALSE)</f>
        <v>Goederen</v>
      </c>
      <c r="Q369" s="136" t="str">
        <f>IF(CONCATENATE(B369,C369,D369)="","",VLOOKUP(CONCATENATE(B369,C369,D369),Meldingsclassificaties!AA:AA,1,FALSE))</f>
        <v>BezitsaantastingVernielingGoederen</v>
      </c>
      <c r="R369" s="136" t="str">
        <f>IF(F369="","",VLOOKUP(F369,Meldingsclassificaties!H:H,1,FALSE))</f>
        <v>Vernieling goederen</v>
      </c>
    </row>
    <row r="370" spans="1:18" x14ac:dyDescent="0.25">
      <c r="A370" s="59"/>
      <c r="B370" s="59"/>
      <c r="C370" s="59"/>
      <c r="D370" s="59"/>
      <c r="E370" s="60" t="s">
        <v>7032</v>
      </c>
      <c r="F370" s="59"/>
      <c r="G370" s="59" t="s">
        <v>1182</v>
      </c>
      <c r="H370" s="59"/>
      <c r="I370" s="59">
        <f t="shared" si="5"/>
        <v>4</v>
      </c>
      <c r="J370" s="59" t="s">
        <v>1561</v>
      </c>
      <c r="K370" s="61"/>
      <c r="L370" s="62" t="s">
        <v>6737</v>
      </c>
      <c r="M370" s="62" t="s">
        <v>1182</v>
      </c>
      <c r="N370" s="81" t="str">
        <f>VLOOKUP($M370,'Hulpblad MC-parser'!$A:$D,2,FALSE)</f>
        <v>Bezitsaantasting</v>
      </c>
      <c r="O370" s="81" t="str">
        <f>VLOOKUP($M370,'Hulpblad MC-parser'!$A:$D,3,FALSE)</f>
        <v>Vernieling</v>
      </c>
      <c r="P370" s="81" t="str">
        <f>VLOOKUP($M370,'Hulpblad MC-parser'!$A:$D,4,FALSE)</f>
        <v>Goederen</v>
      </c>
      <c r="Q370" s="136" t="str">
        <f>IF(CONCATENATE(B370,C370,D370)="","",VLOOKUP(CONCATENATE(B370,C370,D370),Meldingsclassificaties!AA:AA,1,FALSE))</f>
        <v/>
      </c>
      <c r="R370" s="136" t="str">
        <f>IF(F370="","",VLOOKUP(F370,Meldingsclassificaties!H:H,1,FALSE))</f>
        <v/>
      </c>
    </row>
    <row r="371" spans="1:18" x14ac:dyDescent="0.25">
      <c r="A371" s="59"/>
      <c r="B371" s="59"/>
      <c r="C371" s="59"/>
      <c r="D371" s="59"/>
      <c r="E371" s="60" t="s">
        <v>7033</v>
      </c>
      <c r="F371" s="59"/>
      <c r="G371" s="59" t="s">
        <v>1182</v>
      </c>
      <c r="H371" s="59"/>
      <c r="I371" s="59">
        <f t="shared" si="5"/>
        <v>7</v>
      </c>
      <c r="J371" s="59" t="s">
        <v>1561</v>
      </c>
      <c r="K371" s="61"/>
      <c r="L371" s="62" t="s">
        <v>6737</v>
      </c>
      <c r="M371" s="62" t="s">
        <v>1182</v>
      </c>
      <c r="N371" s="81" t="str">
        <f>VLOOKUP($M371,'Hulpblad MC-parser'!$A:$D,2,FALSE)</f>
        <v>Bezitsaantasting</v>
      </c>
      <c r="O371" s="81" t="str">
        <f>VLOOKUP($M371,'Hulpblad MC-parser'!$A:$D,3,FALSE)</f>
        <v>Vernieling</v>
      </c>
      <c r="P371" s="81" t="str">
        <f>VLOOKUP($M371,'Hulpblad MC-parser'!$A:$D,4,FALSE)</f>
        <v>Goederen</v>
      </c>
      <c r="Q371" s="136" t="str">
        <f>IF(CONCATENATE(B371,C371,D371)="","",VLOOKUP(CONCATENATE(B371,C371,D371),Meldingsclassificaties!AA:AA,1,FALSE))</f>
        <v/>
      </c>
      <c r="R371" s="136" t="str">
        <f>IF(F371="","",VLOOKUP(F371,Meldingsclassificaties!H:H,1,FALSE))</f>
        <v/>
      </c>
    </row>
    <row r="372" spans="1:18" x14ac:dyDescent="0.25">
      <c r="A372" s="59"/>
      <c r="B372" s="59"/>
      <c r="C372" s="59"/>
      <c r="D372" s="59"/>
      <c r="E372" s="60" t="s">
        <v>7034</v>
      </c>
      <c r="F372" s="59"/>
      <c r="G372" s="59" t="s">
        <v>1182</v>
      </c>
      <c r="H372" s="59"/>
      <c r="I372" s="59">
        <f t="shared" si="5"/>
        <v>5</v>
      </c>
      <c r="J372" s="59" t="s">
        <v>1561</v>
      </c>
      <c r="K372" s="61"/>
      <c r="L372" s="62" t="s">
        <v>6737</v>
      </c>
      <c r="M372" s="62" t="s">
        <v>1182</v>
      </c>
      <c r="N372" s="81" t="str">
        <f>VLOOKUP($M372,'Hulpblad MC-parser'!$A:$D,2,FALSE)</f>
        <v>Bezitsaantasting</v>
      </c>
      <c r="O372" s="81" t="str">
        <f>VLOOKUP($M372,'Hulpblad MC-parser'!$A:$D,3,FALSE)</f>
        <v>Vernieling</v>
      </c>
      <c r="P372" s="81" t="str">
        <f>VLOOKUP($M372,'Hulpblad MC-parser'!$A:$D,4,FALSE)</f>
        <v>Goederen</v>
      </c>
      <c r="Q372" s="136" t="str">
        <f>IF(CONCATENATE(B372,C372,D372)="","",VLOOKUP(CONCATENATE(B372,C372,D372),Meldingsclassificaties!AA:AA,1,FALSE))</f>
        <v/>
      </c>
      <c r="R372" s="136" t="str">
        <f>IF(F372="","",VLOOKUP(F372,Meldingsclassificaties!H:H,1,FALSE))</f>
        <v/>
      </c>
    </row>
    <row r="373" spans="1:18" x14ac:dyDescent="0.25">
      <c r="A373" s="59">
        <v>200010496</v>
      </c>
      <c r="B373" s="59" t="s">
        <v>34</v>
      </c>
      <c r="C373" s="59" t="s">
        <v>35</v>
      </c>
      <c r="D373" s="59" t="s">
        <v>146</v>
      </c>
      <c r="E373" s="60" t="s">
        <v>1183</v>
      </c>
      <c r="F373" s="59" t="s">
        <v>146</v>
      </c>
      <c r="G373" s="59"/>
      <c r="H373" s="59"/>
      <c r="I373" s="59">
        <f t="shared" si="5"/>
        <v>9</v>
      </c>
      <c r="J373" s="59" t="s">
        <v>1613</v>
      </c>
      <c r="K373" s="61"/>
      <c r="L373" s="62" t="s">
        <v>6737</v>
      </c>
      <c r="M373" s="62" t="s">
        <v>1183</v>
      </c>
      <c r="N373" s="81" t="str">
        <f>VLOOKUP($M373,'Hulpblad MC-parser'!$A:$D,2,FALSE)</f>
        <v>Bezitsaantasting</v>
      </c>
      <c r="O373" s="81" t="str">
        <f>VLOOKUP($M373,'Hulpblad MC-parser'!$A:$D,3,FALSE)</f>
        <v>Vernieling</v>
      </c>
      <c r="P373" s="81" t="str">
        <f>VLOOKUP($M373,'Hulpblad MC-parser'!$A:$D,4,FALSE)</f>
        <v>Graffiti</v>
      </c>
      <c r="Q373" s="136" t="str">
        <f>IF(CONCATENATE(B373,C373,D373)="","",VLOOKUP(CONCATENATE(B373,C373,D373),Meldingsclassificaties!AA:AA,1,FALSE))</f>
        <v>BezitsaantastingVernielingGraffiti</v>
      </c>
      <c r="R373" s="136" t="str">
        <f>IF(F373="","",VLOOKUP(F373,Meldingsclassificaties!H:H,1,FALSE))</f>
        <v>Graffiti</v>
      </c>
    </row>
    <row r="374" spans="1:18" x14ac:dyDescent="0.25">
      <c r="A374" s="59"/>
      <c r="B374" s="59"/>
      <c r="C374" s="59"/>
      <c r="D374" s="59"/>
      <c r="E374" s="60" t="s">
        <v>7035</v>
      </c>
      <c r="F374" s="59"/>
      <c r="G374" s="59" t="s">
        <v>1183</v>
      </c>
      <c r="H374" s="59"/>
      <c r="I374" s="59">
        <f t="shared" si="5"/>
        <v>4</v>
      </c>
      <c r="J374" s="59" t="s">
        <v>1561</v>
      </c>
      <c r="K374" s="61"/>
      <c r="L374" s="62" t="s">
        <v>6737</v>
      </c>
      <c r="M374" s="62" t="s">
        <v>1183</v>
      </c>
      <c r="N374" s="81" t="str">
        <f>VLOOKUP($M374,'Hulpblad MC-parser'!$A:$D,2,FALSE)</f>
        <v>Bezitsaantasting</v>
      </c>
      <c r="O374" s="81" t="str">
        <f>VLOOKUP($M374,'Hulpblad MC-parser'!$A:$D,3,FALSE)</f>
        <v>Vernieling</v>
      </c>
      <c r="P374" s="81" t="str">
        <f>VLOOKUP($M374,'Hulpblad MC-parser'!$A:$D,4,FALSE)</f>
        <v>Graffiti</v>
      </c>
      <c r="Q374" s="136" t="str">
        <f>IF(CONCATENATE(B374,C374,D374)="","",VLOOKUP(CONCATENATE(B374,C374,D374),Meldingsclassificaties!AA:AA,1,FALSE))</f>
        <v/>
      </c>
      <c r="R374" s="136" t="str">
        <f>IF(F374="","",VLOOKUP(F374,Meldingsclassificaties!H:H,1,FALSE))</f>
        <v/>
      </c>
    </row>
    <row r="375" spans="1:18" x14ac:dyDescent="0.25">
      <c r="A375" s="59"/>
      <c r="B375" s="59"/>
      <c r="C375" s="59"/>
      <c r="D375" s="59"/>
      <c r="E375" s="60" t="s">
        <v>7036</v>
      </c>
      <c r="F375" s="59"/>
      <c r="G375" s="59" t="s">
        <v>1183</v>
      </c>
      <c r="H375" s="59"/>
      <c r="I375" s="59">
        <f t="shared" si="5"/>
        <v>7</v>
      </c>
      <c r="J375" s="59" t="s">
        <v>1561</v>
      </c>
      <c r="K375" s="61"/>
      <c r="L375" s="62" t="s">
        <v>6737</v>
      </c>
      <c r="M375" s="62" t="s">
        <v>1183</v>
      </c>
      <c r="N375" s="81" t="str">
        <f>VLOOKUP($M375,'Hulpblad MC-parser'!$A:$D,2,FALSE)</f>
        <v>Bezitsaantasting</v>
      </c>
      <c r="O375" s="81" t="str">
        <f>VLOOKUP($M375,'Hulpblad MC-parser'!$A:$D,3,FALSE)</f>
        <v>Vernieling</v>
      </c>
      <c r="P375" s="81" t="str">
        <f>VLOOKUP($M375,'Hulpblad MC-parser'!$A:$D,4,FALSE)</f>
        <v>Graffiti</v>
      </c>
      <c r="Q375" s="136" t="str">
        <f>IF(CONCATENATE(B375,C375,D375)="","",VLOOKUP(CONCATENATE(B375,C375,D375),Meldingsclassificaties!AA:AA,1,FALSE))</f>
        <v/>
      </c>
      <c r="R375" s="136" t="str">
        <f>IF(F375="","",VLOOKUP(F375,Meldingsclassificaties!H:H,1,FALSE))</f>
        <v/>
      </c>
    </row>
    <row r="376" spans="1:18" x14ac:dyDescent="0.25">
      <c r="A376" s="59"/>
      <c r="B376" s="59"/>
      <c r="C376" s="59"/>
      <c r="D376" s="59"/>
      <c r="E376" s="60" t="s">
        <v>7037</v>
      </c>
      <c r="F376" s="59"/>
      <c r="G376" s="59" t="s">
        <v>1183</v>
      </c>
      <c r="H376" s="59"/>
      <c r="I376" s="59">
        <f t="shared" si="5"/>
        <v>4</v>
      </c>
      <c r="J376" s="59" t="s">
        <v>1561</v>
      </c>
      <c r="K376" s="61"/>
      <c r="L376" s="62" t="s">
        <v>6737</v>
      </c>
      <c r="M376" s="62" t="s">
        <v>1183</v>
      </c>
      <c r="N376" s="81" t="str">
        <f>VLOOKUP($M376,'Hulpblad MC-parser'!$A:$D,2,FALSE)</f>
        <v>Bezitsaantasting</v>
      </c>
      <c r="O376" s="81" t="str">
        <f>VLOOKUP($M376,'Hulpblad MC-parser'!$A:$D,3,FALSE)</f>
        <v>Vernieling</v>
      </c>
      <c r="P376" s="81" t="str">
        <f>VLOOKUP($M376,'Hulpblad MC-parser'!$A:$D,4,FALSE)</f>
        <v>Graffiti</v>
      </c>
      <c r="Q376" s="136" t="str">
        <f>IF(CONCATENATE(B376,C376,D376)="","",VLOOKUP(CONCATENATE(B376,C376,D376),Meldingsclassificaties!AA:AA,1,FALSE))</f>
        <v/>
      </c>
      <c r="R376" s="136" t="str">
        <f>IF(F376="","",VLOOKUP(F376,Meldingsclassificaties!H:H,1,FALSE))</f>
        <v/>
      </c>
    </row>
    <row r="377" spans="1:18" x14ac:dyDescent="0.25">
      <c r="A377" s="59"/>
      <c r="B377" s="59"/>
      <c r="C377" s="59"/>
      <c r="D377" s="59"/>
      <c r="E377" s="60" t="s">
        <v>7038</v>
      </c>
      <c r="F377" s="59"/>
      <c r="G377" s="59" t="s">
        <v>1183</v>
      </c>
      <c r="H377" s="59"/>
      <c r="I377" s="59">
        <f t="shared" si="5"/>
        <v>5</v>
      </c>
      <c r="J377" s="59" t="s">
        <v>1561</v>
      </c>
      <c r="K377" s="61"/>
      <c r="L377" s="62" t="s">
        <v>6737</v>
      </c>
      <c r="M377" s="62" t="s">
        <v>1183</v>
      </c>
      <c r="N377" s="81" t="str">
        <f>VLOOKUP($M377,'Hulpblad MC-parser'!$A:$D,2,FALSE)</f>
        <v>Bezitsaantasting</v>
      </c>
      <c r="O377" s="81" t="str">
        <f>VLOOKUP($M377,'Hulpblad MC-parser'!$A:$D,3,FALSE)</f>
        <v>Vernieling</v>
      </c>
      <c r="P377" s="81" t="str">
        <f>VLOOKUP($M377,'Hulpblad MC-parser'!$A:$D,4,FALSE)</f>
        <v>Graffiti</v>
      </c>
      <c r="Q377" s="136" t="str">
        <f>IF(CONCATENATE(B377,C377,D377)="","",VLOOKUP(CONCATENATE(B377,C377,D377),Meldingsclassificaties!AA:AA,1,FALSE))</f>
        <v/>
      </c>
      <c r="R377" s="136" t="str">
        <f>IF(F377="","",VLOOKUP(F377,Meldingsclassificaties!H:H,1,FALSE))</f>
        <v/>
      </c>
    </row>
    <row r="378" spans="1:18" x14ac:dyDescent="0.25">
      <c r="A378" s="59">
        <v>200010497</v>
      </c>
      <c r="B378" s="59" t="s">
        <v>34</v>
      </c>
      <c r="C378" s="59" t="s">
        <v>35</v>
      </c>
      <c r="D378" s="59" t="s">
        <v>287</v>
      </c>
      <c r="E378" s="60" t="s">
        <v>1184</v>
      </c>
      <c r="F378" s="59" t="s">
        <v>606</v>
      </c>
      <c r="G378" s="59"/>
      <c r="H378" s="59"/>
      <c r="I378" s="59">
        <f t="shared" si="5"/>
        <v>25</v>
      </c>
      <c r="J378" s="59" t="s">
        <v>1613</v>
      </c>
      <c r="K378" s="61"/>
      <c r="L378" s="62" t="s">
        <v>6737</v>
      </c>
      <c r="M378" s="62" t="s">
        <v>1184</v>
      </c>
      <c r="N378" s="81" t="str">
        <f>VLOOKUP($M378,'Hulpblad MC-parser'!$A:$D,2,FALSE)</f>
        <v>Bezitsaantasting</v>
      </c>
      <c r="O378" s="81" t="str">
        <f>VLOOKUP($M378,'Hulpblad MC-parser'!$A:$D,3,FALSE)</f>
        <v>Vernieling</v>
      </c>
      <c r="P378" s="81" t="str">
        <f>VLOOKUP($M378,'Hulpblad MC-parser'!$A:$D,4,FALSE)</f>
        <v>Luchtvaartuig</v>
      </c>
      <c r="Q378" s="136" t="str">
        <f>IF(CONCATENATE(B378,C378,D378)="","",VLOOKUP(CONCATENATE(B378,C378,D378),Meldingsclassificaties!AA:AA,1,FALSE))</f>
        <v>BezitsaantastingVernielingLuchtvaartuig</v>
      </c>
      <c r="R378" s="136" t="str">
        <f>IF(F378="","",VLOOKUP(F378,Meldingsclassificaties!H:H,1,FALSE))</f>
        <v>Vernieling luchtvaartuig</v>
      </c>
    </row>
    <row r="379" spans="1:18" x14ac:dyDescent="0.25">
      <c r="A379" s="59"/>
      <c r="B379" s="59"/>
      <c r="C379" s="59"/>
      <c r="D379" s="59"/>
      <c r="E379" s="60" t="s">
        <v>7039</v>
      </c>
      <c r="F379" s="59"/>
      <c r="G379" s="59" t="s">
        <v>1184</v>
      </c>
      <c r="H379" s="59"/>
      <c r="I379" s="59">
        <f t="shared" si="5"/>
        <v>4</v>
      </c>
      <c r="J379" s="59" t="s">
        <v>1561</v>
      </c>
      <c r="K379" s="61"/>
      <c r="L379" s="62" t="s">
        <v>6737</v>
      </c>
      <c r="M379" s="62" t="s">
        <v>1184</v>
      </c>
      <c r="N379" s="81" t="str">
        <f>VLOOKUP($M379,'Hulpblad MC-parser'!$A:$D,2,FALSE)</f>
        <v>Bezitsaantasting</v>
      </c>
      <c r="O379" s="81" t="str">
        <f>VLOOKUP($M379,'Hulpblad MC-parser'!$A:$D,3,FALSE)</f>
        <v>Vernieling</v>
      </c>
      <c r="P379" s="81" t="str">
        <f>VLOOKUP($M379,'Hulpblad MC-parser'!$A:$D,4,FALSE)</f>
        <v>Luchtvaartuig</v>
      </c>
      <c r="Q379" s="136" t="str">
        <f>IF(CONCATENATE(B379,C379,D379)="","",VLOOKUP(CONCATENATE(B379,C379,D379),Meldingsclassificaties!AA:AA,1,FALSE))</f>
        <v/>
      </c>
      <c r="R379" s="136" t="str">
        <f>IF(F379="","",VLOOKUP(F379,Meldingsclassificaties!H:H,1,FALSE))</f>
        <v/>
      </c>
    </row>
    <row r="380" spans="1:18" x14ac:dyDescent="0.25">
      <c r="A380" s="59"/>
      <c r="B380" s="59"/>
      <c r="C380" s="59"/>
      <c r="D380" s="59"/>
      <c r="E380" s="60" t="s">
        <v>7040</v>
      </c>
      <c r="F380" s="59"/>
      <c r="G380" s="59" t="s">
        <v>1184</v>
      </c>
      <c r="H380" s="59"/>
      <c r="I380" s="59">
        <f t="shared" si="5"/>
        <v>7</v>
      </c>
      <c r="J380" s="59" t="s">
        <v>1561</v>
      </c>
      <c r="K380" s="61"/>
      <c r="L380" s="62" t="s">
        <v>6737</v>
      </c>
      <c r="M380" s="62" t="s">
        <v>1184</v>
      </c>
      <c r="N380" s="81" t="str">
        <f>VLOOKUP($M380,'Hulpblad MC-parser'!$A:$D,2,FALSE)</f>
        <v>Bezitsaantasting</v>
      </c>
      <c r="O380" s="81" t="str">
        <f>VLOOKUP($M380,'Hulpblad MC-parser'!$A:$D,3,FALSE)</f>
        <v>Vernieling</v>
      </c>
      <c r="P380" s="81" t="str">
        <f>VLOOKUP($M380,'Hulpblad MC-parser'!$A:$D,4,FALSE)</f>
        <v>Luchtvaartuig</v>
      </c>
      <c r="Q380" s="136" t="str">
        <f>IF(CONCATENATE(B380,C380,D380)="","",VLOOKUP(CONCATENATE(B380,C380,D380),Meldingsclassificaties!AA:AA,1,FALSE))</f>
        <v/>
      </c>
      <c r="R380" s="136" t="str">
        <f>IF(F380="","",VLOOKUP(F380,Meldingsclassificaties!H:H,1,FALSE))</f>
        <v/>
      </c>
    </row>
    <row r="381" spans="1:18" x14ac:dyDescent="0.25">
      <c r="A381" s="59"/>
      <c r="B381" s="59"/>
      <c r="C381" s="59"/>
      <c r="D381" s="59"/>
      <c r="E381" s="60" t="s">
        <v>7041</v>
      </c>
      <c r="F381" s="59"/>
      <c r="G381" s="59" t="s">
        <v>1184</v>
      </c>
      <c r="H381" s="59"/>
      <c r="I381" s="59">
        <f t="shared" si="5"/>
        <v>5</v>
      </c>
      <c r="J381" s="59" t="s">
        <v>1561</v>
      </c>
      <c r="K381" s="61"/>
      <c r="L381" s="62" t="s">
        <v>6737</v>
      </c>
      <c r="M381" s="62" t="s">
        <v>1184</v>
      </c>
      <c r="N381" s="81" t="str">
        <f>VLOOKUP($M381,'Hulpblad MC-parser'!$A:$D,2,FALSE)</f>
        <v>Bezitsaantasting</v>
      </c>
      <c r="O381" s="81" t="str">
        <f>VLOOKUP($M381,'Hulpblad MC-parser'!$A:$D,3,FALSE)</f>
        <v>Vernieling</v>
      </c>
      <c r="P381" s="81" t="str">
        <f>VLOOKUP($M381,'Hulpblad MC-parser'!$A:$D,4,FALSE)</f>
        <v>Luchtvaartuig</v>
      </c>
      <c r="Q381" s="136" t="str">
        <f>IF(CONCATENATE(B381,C381,D381)="","",VLOOKUP(CONCATENATE(B381,C381,D381),Meldingsclassificaties!AA:AA,1,FALSE))</f>
        <v/>
      </c>
      <c r="R381" s="136" t="str">
        <f>IF(F381="","",VLOOKUP(F381,Meldingsclassificaties!H:H,1,FALSE))</f>
        <v/>
      </c>
    </row>
    <row r="382" spans="1:18" x14ac:dyDescent="0.25">
      <c r="A382" s="59">
        <v>200010498</v>
      </c>
      <c r="B382" s="59" t="s">
        <v>34</v>
      </c>
      <c r="C382" s="59" t="s">
        <v>35</v>
      </c>
      <c r="D382" s="59" t="s">
        <v>66</v>
      </c>
      <c r="E382" s="60" t="s">
        <v>1185</v>
      </c>
      <c r="F382" s="59" t="s">
        <v>205</v>
      </c>
      <c r="G382" s="59"/>
      <c r="H382" s="59"/>
      <c r="I382" s="59">
        <f t="shared" si="5"/>
        <v>24</v>
      </c>
      <c r="J382" s="59" t="s">
        <v>1613</v>
      </c>
      <c r="K382" s="61"/>
      <c r="L382" s="62" t="s">
        <v>6737</v>
      </c>
      <c r="M382" s="62" t="s">
        <v>1185</v>
      </c>
      <c r="N382" s="81" t="str">
        <f>VLOOKUP($M382,'Hulpblad MC-parser'!$A:$D,2,FALSE)</f>
        <v>Bezitsaantasting</v>
      </c>
      <c r="O382" s="81" t="str">
        <f>VLOOKUP($M382,'Hulpblad MC-parser'!$A:$D,3,FALSE)</f>
        <v>Vernieling</v>
      </c>
      <c r="P382" s="81" t="str">
        <f>VLOOKUP($M382,'Hulpblad MC-parser'!$A:$D,4,FALSE)</f>
        <v>Spoorvervoer</v>
      </c>
      <c r="Q382" s="136" t="str">
        <f>IF(CONCATENATE(B382,C382,D382)="","",VLOOKUP(CONCATENATE(B382,C382,D382),Meldingsclassificaties!AA:AA,1,FALSE))</f>
        <v>BezitsaantastingVernielingSpoorvervoer</v>
      </c>
      <c r="R382" s="136" t="str">
        <f>IF(F382="","",VLOOKUP(F382,Meldingsclassificaties!H:H,1,FALSE))</f>
        <v>Vernieling spoorvervoer</v>
      </c>
    </row>
    <row r="383" spans="1:18" x14ac:dyDescent="0.25">
      <c r="A383" s="59"/>
      <c r="B383" s="59"/>
      <c r="C383" s="59"/>
      <c r="D383" s="59"/>
      <c r="E383" s="60" t="s">
        <v>7042</v>
      </c>
      <c r="F383" s="59"/>
      <c r="G383" s="59" t="s">
        <v>1185</v>
      </c>
      <c r="H383" s="59"/>
      <c r="I383" s="59">
        <f t="shared" si="5"/>
        <v>4</v>
      </c>
      <c r="J383" s="59" t="s">
        <v>1561</v>
      </c>
      <c r="K383" s="61"/>
      <c r="L383" s="62" t="s">
        <v>6737</v>
      </c>
      <c r="M383" s="62" t="s">
        <v>1185</v>
      </c>
      <c r="N383" s="81" t="str">
        <f>VLOOKUP($M383,'Hulpblad MC-parser'!$A:$D,2,FALSE)</f>
        <v>Bezitsaantasting</v>
      </c>
      <c r="O383" s="81" t="str">
        <f>VLOOKUP($M383,'Hulpblad MC-parser'!$A:$D,3,FALSE)</f>
        <v>Vernieling</v>
      </c>
      <c r="P383" s="81" t="str">
        <f>VLOOKUP($M383,'Hulpblad MC-parser'!$A:$D,4,FALSE)</f>
        <v>Spoorvervoer</v>
      </c>
      <c r="Q383" s="136" t="str">
        <f>IF(CONCATENATE(B383,C383,D383)="","",VLOOKUP(CONCATENATE(B383,C383,D383),Meldingsclassificaties!AA:AA,1,FALSE))</f>
        <v/>
      </c>
      <c r="R383" s="136" t="str">
        <f>IF(F383="","",VLOOKUP(F383,Meldingsclassificaties!H:H,1,FALSE))</f>
        <v/>
      </c>
    </row>
    <row r="384" spans="1:18" x14ac:dyDescent="0.25">
      <c r="A384" s="59"/>
      <c r="B384" s="59"/>
      <c r="C384" s="59"/>
      <c r="D384" s="59"/>
      <c r="E384" s="60" t="s">
        <v>7043</v>
      </c>
      <c r="F384" s="59"/>
      <c r="G384" s="59" t="s">
        <v>1185</v>
      </c>
      <c r="H384" s="59"/>
      <c r="I384" s="59">
        <f t="shared" si="5"/>
        <v>7</v>
      </c>
      <c r="J384" s="59" t="s">
        <v>1561</v>
      </c>
      <c r="K384" s="61"/>
      <c r="L384" s="62" t="s">
        <v>6737</v>
      </c>
      <c r="M384" s="62" t="s">
        <v>1185</v>
      </c>
      <c r="N384" s="81" t="str">
        <f>VLOOKUP($M384,'Hulpblad MC-parser'!$A:$D,2,FALSE)</f>
        <v>Bezitsaantasting</v>
      </c>
      <c r="O384" s="81" t="str">
        <f>VLOOKUP($M384,'Hulpblad MC-parser'!$A:$D,3,FALSE)</f>
        <v>Vernieling</v>
      </c>
      <c r="P384" s="81" t="str">
        <f>VLOOKUP($M384,'Hulpblad MC-parser'!$A:$D,4,FALSE)</f>
        <v>Spoorvervoer</v>
      </c>
      <c r="Q384" s="136" t="str">
        <f>IF(CONCATENATE(B384,C384,D384)="","",VLOOKUP(CONCATENATE(B384,C384,D384),Meldingsclassificaties!AA:AA,1,FALSE))</f>
        <v/>
      </c>
      <c r="R384" s="136" t="str">
        <f>IF(F384="","",VLOOKUP(F384,Meldingsclassificaties!H:H,1,FALSE))</f>
        <v/>
      </c>
    </row>
    <row r="385" spans="1:18" x14ac:dyDescent="0.25">
      <c r="A385" s="59"/>
      <c r="B385" s="59"/>
      <c r="C385" s="59"/>
      <c r="D385" s="59"/>
      <c r="E385" s="60" t="s">
        <v>7044</v>
      </c>
      <c r="F385" s="59"/>
      <c r="G385" s="59" t="s">
        <v>1185</v>
      </c>
      <c r="H385" s="59"/>
      <c r="I385" s="59">
        <f t="shared" si="5"/>
        <v>4</v>
      </c>
      <c r="J385" s="59" t="s">
        <v>1561</v>
      </c>
      <c r="K385" s="61"/>
      <c r="L385" s="62" t="s">
        <v>6737</v>
      </c>
      <c r="M385" s="62" t="s">
        <v>1185</v>
      </c>
      <c r="N385" s="81" t="str">
        <f>VLOOKUP($M385,'Hulpblad MC-parser'!$A:$D,2,FALSE)</f>
        <v>Bezitsaantasting</v>
      </c>
      <c r="O385" s="81" t="str">
        <f>VLOOKUP($M385,'Hulpblad MC-parser'!$A:$D,3,FALSE)</f>
        <v>Vernieling</v>
      </c>
      <c r="P385" s="81" t="str">
        <f>VLOOKUP($M385,'Hulpblad MC-parser'!$A:$D,4,FALSE)</f>
        <v>Spoorvervoer</v>
      </c>
      <c r="Q385" s="136" t="str">
        <f>IF(CONCATENATE(B385,C385,D385)="","",VLOOKUP(CONCATENATE(B385,C385,D385),Meldingsclassificaties!AA:AA,1,FALSE))</f>
        <v/>
      </c>
      <c r="R385" s="136" t="str">
        <f>IF(F385="","",VLOOKUP(F385,Meldingsclassificaties!H:H,1,FALSE))</f>
        <v/>
      </c>
    </row>
    <row r="386" spans="1:18" x14ac:dyDescent="0.25">
      <c r="A386" s="59"/>
      <c r="B386" s="59"/>
      <c r="C386" s="59"/>
      <c r="D386" s="59"/>
      <c r="E386" s="60" t="s">
        <v>7045</v>
      </c>
      <c r="F386" s="59"/>
      <c r="G386" s="59" t="s">
        <v>1185</v>
      </c>
      <c r="H386" s="59"/>
      <c r="I386" s="59">
        <f t="shared" ref="I386:I449" si="6">LEN(E386)</f>
        <v>5</v>
      </c>
      <c r="J386" s="59" t="s">
        <v>1561</v>
      </c>
      <c r="K386" s="61"/>
      <c r="L386" s="62" t="s">
        <v>6737</v>
      </c>
      <c r="M386" s="62" t="s">
        <v>1185</v>
      </c>
      <c r="N386" s="81" t="str">
        <f>VLOOKUP($M386,'Hulpblad MC-parser'!$A:$D,2,FALSE)</f>
        <v>Bezitsaantasting</v>
      </c>
      <c r="O386" s="81" t="str">
        <f>VLOOKUP($M386,'Hulpblad MC-parser'!$A:$D,3,FALSE)</f>
        <v>Vernieling</v>
      </c>
      <c r="P386" s="81" t="str">
        <f>VLOOKUP($M386,'Hulpblad MC-parser'!$A:$D,4,FALSE)</f>
        <v>Spoorvervoer</v>
      </c>
      <c r="Q386" s="136" t="str">
        <f>IF(CONCATENATE(B386,C386,D386)="","",VLOOKUP(CONCATENATE(B386,C386,D386),Meldingsclassificaties!AA:AA,1,FALSE))</f>
        <v/>
      </c>
      <c r="R386" s="136" t="str">
        <f>IF(F386="","",VLOOKUP(F386,Meldingsclassificaties!H:H,1,FALSE))</f>
        <v/>
      </c>
    </row>
    <row r="387" spans="1:18" x14ac:dyDescent="0.25">
      <c r="A387" s="59">
        <v>200010499</v>
      </c>
      <c r="B387" s="59" t="s">
        <v>34</v>
      </c>
      <c r="C387" s="59" t="s">
        <v>35</v>
      </c>
      <c r="D387" s="59" t="s">
        <v>182</v>
      </c>
      <c r="E387" s="60" t="s">
        <v>1186</v>
      </c>
      <c r="F387" s="59" t="s">
        <v>282</v>
      </c>
      <c r="G387" s="59"/>
      <c r="H387" s="59"/>
      <c r="I387" s="59">
        <f t="shared" si="6"/>
        <v>20</v>
      </c>
      <c r="J387" s="59" t="s">
        <v>1613</v>
      </c>
      <c r="K387" s="61"/>
      <c r="L387" s="62" t="s">
        <v>6737</v>
      </c>
      <c r="M387" s="62" t="s">
        <v>1186</v>
      </c>
      <c r="N387" s="81" t="str">
        <f>VLOOKUP($M387,'Hulpblad MC-parser'!$A:$D,2,FALSE)</f>
        <v>Bezitsaantasting</v>
      </c>
      <c r="O387" s="81" t="str">
        <f>VLOOKUP($M387,'Hulpblad MC-parser'!$A:$D,3,FALSE)</f>
        <v>Vernieling</v>
      </c>
      <c r="P387" s="81" t="str">
        <f>VLOOKUP($M387,'Hulpblad MC-parser'!$A:$D,4,FALSE)</f>
        <v>Vaartuig</v>
      </c>
      <c r="Q387" s="136" t="str">
        <f>IF(CONCATENATE(B387,C387,D387)="","",VLOOKUP(CONCATENATE(B387,C387,D387),Meldingsclassificaties!AA:AA,1,FALSE))</f>
        <v>BezitsaantastingVernielingVaartuig</v>
      </c>
      <c r="R387" s="136" t="str">
        <f>IF(F387="","",VLOOKUP(F387,Meldingsclassificaties!H:H,1,FALSE))</f>
        <v>Vernieling vaartuig</v>
      </c>
    </row>
    <row r="388" spans="1:18" x14ac:dyDescent="0.25">
      <c r="A388" s="59"/>
      <c r="B388" s="59"/>
      <c r="C388" s="59"/>
      <c r="D388" s="59"/>
      <c r="E388" s="60" t="s">
        <v>7046</v>
      </c>
      <c r="F388" s="59"/>
      <c r="G388" s="59" t="s">
        <v>1186</v>
      </c>
      <c r="H388" s="59"/>
      <c r="I388" s="59">
        <f t="shared" si="6"/>
        <v>4</v>
      </c>
      <c r="J388" s="59" t="s">
        <v>1561</v>
      </c>
      <c r="K388" s="61"/>
      <c r="L388" s="62" t="s">
        <v>6737</v>
      </c>
      <c r="M388" s="62" t="s">
        <v>1186</v>
      </c>
      <c r="N388" s="81" t="str">
        <f>VLOOKUP($M388,'Hulpblad MC-parser'!$A:$D,2,FALSE)</f>
        <v>Bezitsaantasting</v>
      </c>
      <c r="O388" s="81" t="str">
        <f>VLOOKUP($M388,'Hulpblad MC-parser'!$A:$D,3,FALSE)</f>
        <v>Vernieling</v>
      </c>
      <c r="P388" s="81" t="str">
        <f>VLOOKUP($M388,'Hulpblad MC-parser'!$A:$D,4,FALSE)</f>
        <v>Vaartuig</v>
      </c>
      <c r="Q388" s="136" t="str">
        <f>IF(CONCATENATE(B388,C388,D388)="","",VLOOKUP(CONCATENATE(B388,C388,D388),Meldingsclassificaties!AA:AA,1,FALSE))</f>
        <v/>
      </c>
      <c r="R388" s="136" t="str">
        <f>IF(F388="","",VLOOKUP(F388,Meldingsclassificaties!H:H,1,FALSE))</f>
        <v/>
      </c>
    </row>
    <row r="389" spans="1:18" x14ac:dyDescent="0.25">
      <c r="A389" s="59"/>
      <c r="B389" s="59"/>
      <c r="C389" s="59"/>
      <c r="D389" s="59"/>
      <c r="E389" s="60" t="s">
        <v>7047</v>
      </c>
      <c r="F389" s="59"/>
      <c r="G389" s="59" t="s">
        <v>1186</v>
      </c>
      <c r="H389" s="59"/>
      <c r="I389" s="59">
        <f t="shared" si="6"/>
        <v>7</v>
      </c>
      <c r="J389" s="59" t="s">
        <v>1561</v>
      </c>
      <c r="K389" s="61"/>
      <c r="L389" s="62" t="s">
        <v>6737</v>
      </c>
      <c r="M389" s="62" t="s">
        <v>1186</v>
      </c>
      <c r="N389" s="81" t="str">
        <f>VLOOKUP($M389,'Hulpblad MC-parser'!$A:$D,2,FALSE)</f>
        <v>Bezitsaantasting</v>
      </c>
      <c r="O389" s="81" t="str">
        <f>VLOOKUP($M389,'Hulpblad MC-parser'!$A:$D,3,FALSE)</f>
        <v>Vernieling</v>
      </c>
      <c r="P389" s="81" t="str">
        <f>VLOOKUP($M389,'Hulpblad MC-parser'!$A:$D,4,FALSE)</f>
        <v>Vaartuig</v>
      </c>
      <c r="Q389" s="136" t="str">
        <f>IF(CONCATENATE(B389,C389,D389)="","",VLOOKUP(CONCATENATE(B389,C389,D389),Meldingsclassificaties!AA:AA,1,FALSE))</f>
        <v/>
      </c>
      <c r="R389" s="136" t="str">
        <f>IF(F389="","",VLOOKUP(F389,Meldingsclassificaties!H:H,1,FALSE))</f>
        <v/>
      </c>
    </row>
    <row r="390" spans="1:18" x14ac:dyDescent="0.25">
      <c r="A390" s="59"/>
      <c r="B390" s="59"/>
      <c r="C390" s="59"/>
      <c r="D390" s="59"/>
      <c r="E390" s="60" t="s">
        <v>7048</v>
      </c>
      <c r="F390" s="59"/>
      <c r="G390" s="59" t="s">
        <v>1186</v>
      </c>
      <c r="H390" s="59"/>
      <c r="I390" s="59">
        <f t="shared" si="6"/>
        <v>5</v>
      </c>
      <c r="J390" s="59" t="s">
        <v>1561</v>
      </c>
      <c r="K390" s="61"/>
      <c r="L390" s="62" t="s">
        <v>6737</v>
      </c>
      <c r="M390" s="62" t="s">
        <v>1186</v>
      </c>
      <c r="N390" s="81" t="str">
        <f>VLOOKUP($M390,'Hulpblad MC-parser'!$A:$D,2,FALSE)</f>
        <v>Bezitsaantasting</v>
      </c>
      <c r="O390" s="81" t="str">
        <f>VLOOKUP($M390,'Hulpblad MC-parser'!$A:$D,3,FALSE)</f>
        <v>Vernieling</v>
      </c>
      <c r="P390" s="81" t="str">
        <f>VLOOKUP($M390,'Hulpblad MC-parser'!$A:$D,4,FALSE)</f>
        <v>Vaartuig</v>
      </c>
      <c r="Q390" s="136" t="str">
        <f>IF(CONCATENATE(B390,C390,D390)="","",VLOOKUP(CONCATENATE(B390,C390,D390),Meldingsclassificaties!AA:AA,1,FALSE))</f>
        <v/>
      </c>
      <c r="R390" s="136" t="str">
        <f>IF(F390="","",VLOOKUP(F390,Meldingsclassificaties!H:H,1,FALSE))</f>
        <v/>
      </c>
    </row>
    <row r="391" spans="1:18" x14ac:dyDescent="0.25">
      <c r="A391" s="59">
        <v>200010500</v>
      </c>
      <c r="B391" s="59" t="s">
        <v>34</v>
      </c>
      <c r="C391" s="59" t="s">
        <v>35</v>
      </c>
      <c r="D391" s="59" t="s">
        <v>171</v>
      </c>
      <c r="E391" s="60" t="s">
        <v>1187</v>
      </c>
      <c r="F391" s="59" t="s">
        <v>306</v>
      </c>
      <c r="G391" s="59"/>
      <c r="H391" s="59"/>
      <c r="I391" s="59">
        <f t="shared" si="6"/>
        <v>20</v>
      </c>
      <c r="J391" s="59" t="s">
        <v>1613</v>
      </c>
      <c r="K391" s="61"/>
      <c r="L391" s="62" t="s">
        <v>6737</v>
      </c>
      <c r="M391" s="62" t="s">
        <v>1187</v>
      </c>
      <c r="N391" s="81" t="str">
        <f>VLOOKUP($M391,'Hulpblad MC-parser'!$A:$D,2,FALSE)</f>
        <v>Bezitsaantasting</v>
      </c>
      <c r="O391" s="81" t="str">
        <f>VLOOKUP($M391,'Hulpblad MC-parser'!$A:$D,3,FALSE)</f>
        <v>Vernieling</v>
      </c>
      <c r="P391" s="81" t="str">
        <f>VLOOKUP($M391,'Hulpblad MC-parser'!$A:$D,4,FALSE)</f>
        <v>Voertuig</v>
      </c>
      <c r="Q391" s="136" t="str">
        <f>IF(CONCATENATE(B391,C391,D391)="","",VLOOKUP(CONCATENATE(B391,C391,D391),Meldingsclassificaties!AA:AA,1,FALSE))</f>
        <v>BezitsaantastingVernielingVoertuig</v>
      </c>
      <c r="R391" s="136" t="str">
        <f>IF(F391="","",VLOOKUP(F391,Meldingsclassificaties!H:H,1,FALSE))</f>
        <v>Vernieling voertuig</v>
      </c>
    </row>
    <row r="392" spans="1:18" x14ac:dyDescent="0.25">
      <c r="A392" s="59"/>
      <c r="B392" s="59"/>
      <c r="C392" s="59"/>
      <c r="D392" s="59"/>
      <c r="E392" s="60" t="s">
        <v>7049</v>
      </c>
      <c r="F392" s="59"/>
      <c r="G392" s="59" t="s">
        <v>1187</v>
      </c>
      <c r="H392" s="59"/>
      <c r="I392" s="59">
        <f t="shared" si="6"/>
        <v>4</v>
      </c>
      <c r="J392" s="59" t="s">
        <v>1561</v>
      </c>
      <c r="K392" s="61"/>
      <c r="L392" s="62" t="s">
        <v>6737</v>
      </c>
      <c r="M392" s="62" t="s">
        <v>1187</v>
      </c>
      <c r="N392" s="81" t="str">
        <f>VLOOKUP($M392,'Hulpblad MC-parser'!$A:$D,2,FALSE)</f>
        <v>Bezitsaantasting</v>
      </c>
      <c r="O392" s="81" t="str">
        <f>VLOOKUP($M392,'Hulpblad MC-parser'!$A:$D,3,FALSE)</f>
        <v>Vernieling</v>
      </c>
      <c r="P392" s="81" t="str">
        <f>VLOOKUP($M392,'Hulpblad MC-parser'!$A:$D,4,FALSE)</f>
        <v>Voertuig</v>
      </c>
      <c r="Q392" s="136" t="str">
        <f>IF(CONCATENATE(B392,C392,D392)="","",VLOOKUP(CONCATENATE(B392,C392,D392),Meldingsclassificaties!AA:AA,1,FALSE))</f>
        <v/>
      </c>
      <c r="R392" s="136" t="str">
        <f>IF(F392="","",VLOOKUP(F392,Meldingsclassificaties!H:H,1,FALSE))</f>
        <v/>
      </c>
    </row>
    <row r="393" spans="1:18" x14ac:dyDescent="0.25">
      <c r="A393" s="59"/>
      <c r="B393" s="59"/>
      <c r="C393" s="59"/>
      <c r="D393" s="59"/>
      <c r="E393" s="60" t="s">
        <v>7050</v>
      </c>
      <c r="F393" s="59"/>
      <c r="G393" s="59" t="s">
        <v>1187</v>
      </c>
      <c r="H393" s="59"/>
      <c r="I393" s="59">
        <f t="shared" si="6"/>
        <v>7</v>
      </c>
      <c r="J393" s="59" t="s">
        <v>1561</v>
      </c>
      <c r="K393" s="61"/>
      <c r="L393" s="62" t="s">
        <v>6737</v>
      </c>
      <c r="M393" s="62" t="s">
        <v>1187</v>
      </c>
      <c r="N393" s="81" t="str">
        <f>VLOOKUP($M393,'Hulpblad MC-parser'!$A:$D,2,FALSE)</f>
        <v>Bezitsaantasting</v>
      </c>
      <c r="O393" s="81" t="str">
        <f>VLOOKUP($M393,'Hulpblad MC-parser'!$A:$D,3,FALSE)</f>
        <v>Vernieling</v>
      </c>
      <c r="P393" s="81" t="str">
        <f>VLOOKUP($M393,'Hulpblad MC-parser'!$A:$D,4,FALSE)</f>
        <v>Voertuig</v>
      </c>
      <c r="Q393" s="136" t="str">
        <f>IF(CONCATENATE(B393,C393,D393)="","",VLOOKUP(CONCATENATE(B393,C393,D393),Meldingsclassificaties!AA:AA,1,FALSE))</f>
        <v/>
      </c>
      <c r="R393" s="136" t="str">
        <f>IF(F393="","",VLOOKUP(F393,Meldingsclassificaties!H:H,1,FALSE))</f>
        <v/>
      </c>
    </row>
    <row r="394" spans="1:18" x14ac:dyDescent="0.25">
      <c r="A394" s="59"/>
      <c r="B394" s="59"/>
      <c r="C394" s="59"/>
      <c r="D394" s="59"/>
      <c r="E394" s="60" t="s">
        <v>7051</v>
      </c>
      <c r="F394" s="59"/>
      <c r="G394" s="59" t="s">
        <v>1187</v>
      </c>
      <c r="H394" s="59"/>
      <c r="I394" s="59">
        <f t="shared" si="6"/>
        <v>5</v>
      </c>
      <c r="J394" s="59" t="s">
        <v>1561</v>
      </c>
      <c r="K394" s="61"/>
      <c r="L394" s="62" t="s">
        <v>6737</v>
      </c>
      <c r="M394" s="62" t="s">
        <v>1187</v>
      </c>
      <c r="N394" s="81" t="str">
        <f>VLOOKUP($M394,'Hulpblad MC-parser'!$A:$D,2,FALSE)</f>
        <v>Bezitsaantasting</v>
      </c>
      <c r="O394" s="81" t="str">
        <f>VLOOKUP($M394,'Hulpblad MC-parser'!$A:$D,3,FALSE)</f>
        <v>Vernieling</v>
      </c>
      <c r="P394" s="81" t="str">
        <f>VLOOKUP($M394,'Hulpblad MC-parser'!$A:$D,4,FALSE)</f>
        <v>Voertuig</v>
      </c>
      <c r="Q394" s="136" t="str">
        <f>IF(CONCATENATE(B394,C394,D394)="","",VLOOKUP(CONCATENATE(B394,C394,D394),Meldingsclassificaties!AA:AA,1,FALSE))</f>
        <v/>
      </c>
      <c r="R394" s="136" t="str">
        <f>IF(F394="","",VLOOKUP(F394,Meldingsclassificaties!H:H,1,FALSE))</f>
        <v/>
      </c>
    </row>
    <row r="395" spans="1:18" x14ac:dyDescent="0.25">
      <c r="A395" s="59">
        <v>200010501</v>
      </c>
      <c r="B395" s="59" t="s">
        <v>710</v>
      </c>
      <c r="C395" s="59"/>
      <c r="D395" s="59"/>
      <c r="E395" s="60" t="s">
        <v>1188</v>
      </c>
      <c r="F395" s="59" t="s">
        <v>710</v>
      </c>
      <c r="G395" s="59"/>
      <c r="H395" s="59"/>
      <c r="I395" s="59">
        <f t="shared" si="6"/>
        <v>6</v>
      </c>
      <c r="J395" s="59" t="s">
        <v>1613</v>
      </c>
      <c r="K395" s="61"/>
      <c r="L395" s="62" t="s">
        <v>6737</v>
      </c>
      <c r="M395" s="62" t="s">
        <v>1188</v>
      </c>
      <c r="N395" s="81" t="str">
        <f>VLOOKUP($M395,'Hulpblad MC-parser'!$A:$D,2,FALSE)</f>
        <v>Brand</v>
      </c>
      <c r="O395" s="81">
        <f>VLOOKUP($M395,'Hulpblad MC-parser'!$A:$D,3,FALSE)</f>
        <v>0</v>
      </c>
      <c r="P395" s="81">
        <f>VLOOKUP($M395,'Hulpblad MC-parser'!$A:$D,4,FALSE)</f>
        <v>0</v>
      </c>
      <c r="Q395" s="136" t="str">
        <f>IF(CONCATENATE(B395,C395,D395)="","",VLOOKUP(CONCATENATE(B395,C395,D395),Meldingsclassificaties!AA:AA,1,FALSE))</f>
        <v>Brand</v>
      </c>
      <c r="R395" s="136" t="str">
        <f>IF(F395="","",VLOOKUP(F395,Meldingsclassificaties!H:H,1,FALSE))</f>
        <v>Brand</v>
      </c>
    </row>
    <row r="396" spans="1:18" x14ac:dyDescent="0.25">
      <c r="A396" s="59"/>
      <c r="B396" s="59"/>
      <c r="C396" s="59"/>
      <c r="D396" s="59"/>
      <c r="E396" s="60" t="s">
        <v>7052</v>
      </c>
      <c r="F396" s="59"/>
      <c r="G396" s="59" t="s">
        <v>1188</v>
      </c>
      <c r="H396" s="59"/>
      <c r="I396" s="59">
        <f t="shared" si="6"/>
        <v>4</v>
      </c>
      <c r="J396" s="59" t="s">
        <v>1561</v>
      </c>
      <c r="K396" s="61"/>
      <c r="L396" s="62" t="s">
        <v>6737</v>
      </c>
      <c r="M396" s="62" t="s">
        <v>1188</v>
      </c>
      <c r="N396" s="81" t="str">
        <f>VLOOKUP($M396,'Hulpblad MC-parser'!$A:$D,2,FALSE)</f>
        <v>Brand</v>
      </c>
      <c r="O396" s="81">
        <f>VLOOKUP($M396,'Hulpblad MC-parser'!$A:$D,3,FALSE)</f>
        <v>0</v>
      </c>
      <c r="P396" s="81">
        <f>VLOOKUP($M396,'Hulpblad MC-parser'!$A:$D,4,FALSE)</f>
        <v>0</v>
      </c>
      <c r="Q396" s="136" t="str">
        <f>IF(CONCATENATE(B396,C396,D396)="","",VLOOKUP(CONCATENATE(B396,C396,D396),Meldingsclassificaties!AA:AA,1,FALSE))</f>
        <v/>
      </c>
      <c r="R396" s="136" t="str">
        <f>IF(F396="","",VLOOKUP(F396,Meldingsclassificaties!H:H,1,FALSE))</f>
        <v/>
      </c>
    </row>
    <row r="397" spans="1:18" x14ac:dyDescent="0.25">
      <c r="A397" s="59"/>
      <c r="B397" s="59"/>
      <c r="C397" s="59"/>
      <c r="D397" s="59"/>
      <c r="E397" s="60" t="s">
        <v>7053</v>
      </c>
      <c r="F397" s="59"/>
      <c r="G397" s="59" t="s">
        <v>1188</v>
      </c>
      <c r="H397" s="59"/>
      <c r="I397" s="59">
        <f t="shared" si="6"/>
        <v>3</v>
      </c>
      <c r="J397" s="59" t="s">
        <v>1561</v>
      </c>
      <c r="K397" s="61"/>
      <c r="L397" s="62" t="s">
        <v>6737</v>
      </c>
      <c r="M397" s="62" t="s">
        <v>1188</v>
      </c>
      <c r="N397" s="81" t="str">
        <f>VLOOKUP($M397,'Hulpblad MC-parser'!$A:$D,2,FALSE)</f>
        <v>Brand</v>
      </c>
      <c r="O397" s="81">
        <f>VLOOKUP($M397,'Hulpblad MC-parser'!$A:$D,3,FALSE)</f>
        <v>0</v>
      </c>
      <c r="P397" s="81">
        <f>VLOOKUP($M397,'Hulpblad MC-parser'!$A:$D,4,FALSE)</f>
        <v>0</v>
      </c>
      <c r="Q397" s="136" t="str">
        <f>IF(CONCATENATE(B397,C397,D397)="","",VLOOKUP(CONCATENATE(B397,C397,D397),Meldingsclassificaties!AA:AA,1,FALSE))</f>
        <v/>
      </c>
      <c r="R397" s="136" t="str">
        <f>IF(F397="","",VLOOKUP(F397,Meldingsclassificaties!H:H,1,FALSE))</f>
        <v/>
      </c>
    </row>
    <row r="398" spans="1:18" x14ac:dyDescent="0.25">
      <c r="A398" s="59"/>
      <c r="B398" s="59"/>
      <c r="C398" s="59"/>
      <c r="D398" s="59"/>
      <c r="E398" s="60" t="s">
        <v>7055</v>
      </c>
      <c r="F398" s="59"/>
      <c r="G398" s="59" t="s">
        <v>1188</v>
      </c>
      <c r="H398" s="59"/>
      <c r="I398" s="59">
        <f t="shared" si="6"/>
        <v>4</v>
      </c>
      <c r="J398" s="59" t="s">
        <v>1561</v>
      </c>
      <c r="K398" s="61"/>
      <c r="L398" s="62" t="s">
        <v>6737</v>
      </c>
      <c r="M398" s="62" t="s">
        <v>1188</v>
      </c>
      <c r="N398" s="81" t="str">
        <f>VLOOKUP($M398,'Hulpblad MC-parser'!$A:$D,2,FALSE)</f>
        <v>Brand</v>
      </c>
      <c r="O398" s="81">
        <f>VLOOKUP($M398,'Hulpblad MC-parser'!$A:$D,3,FALSE)</f>
        <v>0</v>
      </c>
      <c r="P398" s="81">
        <f>VLOOKUP($M398,'Hulpblad MC-parser'!$A:$D,4,FALSE)</f>
        <v>0</v>
      </c>
      <c r="Q398" s="136" t="str">
        <f>IF(CONCATENATE(B398,C398,D398)="","",VLOOKUP(CONCATENATE(B398,C398,D398),Meldingsclassificaties!AA:AA,1,FALSE))</f>
        <v/>
      </c>
      <c r="R398" s="136" t="str">
        <f>IF(F398="","",VLOOKUP(F398,Meldingsclassificaties!H:H,1,FALSE))</f>
        <v/>
      </c>
    </row>
    <row r="399" spans="1:18" x14ac:dyDescent="0.25">
      <c r="A399" s="59">
        <v>200059040</v>
      </c>
      <c r="B399" s="59" t="s">
        <v>710</v>
      </c>
      <c r="C399" s="59" t="s">
        <v>852</v>
      </c>
      <c r="D399" s="59"/>
      <c r="E399" s="60" t="s">
        <v>6369</v>
      </c>
      <c r="F399" s="59" t="s">
        <v>854</v>
      </c>
      <c r="G399" s="59"/>
      <c r="H399" s="59"/>
      <c r="I399" s="59">
        <f t="shared" si="6"/>
        <v>14</v>
      </c>
      <c r="J399" s="59" t="s">
        <v>1613</v>
      </c>
      <c r="K399" s="61"/>
      <c r="L399" s="62" t="s">
        <v>6738</v>
      </c>
      <c r="M399" s="62" t="s">
        <v>6369</v>
      </c>
      <c r="N399" s="81" t="str">
        <f>VLOOKUP($M399,'Hulpblad MC-parser'!$A:$D,2,FALSE)</f>
        <v>Brand</v>
      </c>
      <c r="O399" s="81" t="str">
        <f>VLOOKUP($M399,'Hulpblad MC-parser'!$A:$D,3,FALSE)</f>
        <v>Bijgebouw</v>
      </c>
      <c r="P399" s="81">
        <f>VLOOKUP($M399,'Hulpblad MC-parser'!$A:$D,4,FALSE)</f>
        <v>0</v>
      </c>
      <c r="Q399" s="136" t="str">
        <f>IF(CONCATENATE(B399,C399,D399)="","",VLOOKUP(CONCATENATE(B399,C399,D399),Meldingsclassificaties!AA:AA,1,FALSE))</f>
        <v>BrandBijgebouw</v>
      </c>
      <c r="R399" s="136" t="str">
        <f>IF(F399="","",VLOOKUP(F399,Meldingsclassificaties!H:H,1,FALSE))</f>
        <v>Brand bijgebouw</v>
      </c>
    </row>
    <row r="400" spans="1:18" x14ac:dyDescent="0.25">
      <c r="A400" s="59">
        <v>200059041</v>
      </c>
      <c r="B400" s="59" t="s">
        <v>710</v>
      </c>
      <c r="C400" s="59" t="s">
        <v>852</v>
      </c>
      <c r="D400" s="59"/>
      <c r="E400" s="60" t="s">
        <v>6471</v>
      </c>
      <c r="F400" s="59" t="s">
        <v>854</v>
      </c>
      <c r="G400" s="59"/>
      <c r="H400" s="59"/>
      <c r="I400" s="59">
        <f t="shared" si="6"/>
        <v>14</v>
      </c>
      <c r="J400" s="59" t="s">
        <v>1613</v>
      </c>
      <c r="K400" s="61"/>
      <c r="L400" s="62" t="s">
        <v>6738</v>
      </c>
      <c r="M400" s="62" t="s">
        <v>6471</v>
      </c>
      <c r="N400" s="81" t="str">
        <f>VLOOKUP($M400,'Hulpblad MC-parser'!$A:$D,2,FALSE)</f>
        <v>Brand</v>
      </c>
      <c r="O400" s="81" t="str">
        <f>VLOOKUP($M400,'Hulpblad MC-parser'!$A:$D,3,FALSE)</f>
        <v>Bijgebouw</v>
      </c>
      <c r="P400" s="81">
        <f>VLOOKUP($M400,'Hulpblad MC-parser'!$A:$D,4,FALSE)</f>
        <v>0</v>
      </c>
      <c r="Q400" s="136" t="str">
        <f>IF(CONCATENATE(B400,C400,D400)="","",VLOOKUP(CONCATENATE(B400,C400,D400),Meldingsclassificaties!AA:AA,1,FALSE))</f>
        <v>BrandBijgebouw</v>
      </c>
      <c r="R400" s="136" t="str">
        <f>IF(F400="","",VLOOKUP(F400,Meldingsclassificaties!H:H,1,FALSE))</f>
        <v>Brand bijgebouw</v>
      </c>
    </row>
    <row r="401" spans="1:18" x14ac:dyDescent="0.25">
      <c r="A401" s="59">
        <v>200059046</v>
      </c>
      <c r="B401" s="59" t="s">
        <v>710</v>
      </c>
      <c r="C401" s="59" t="s">
        <v>852</v>
      </c>
      <c r="D401" s="59"/>
      <c r="E401" s="60" t="s">
        <v>6472</v>
      </c>
      <c r="F401" s="59" t="s">
        <v>854</v>
      </c>
      <c r="G401" s="59"/>
      <c r="H401" s="59"/>
      <c r="I401" s="59">
        <f t="shared" si="6"/>
        <v>18</v>
      </c>
      <c r="J401" s="59" t="s">
        <v>1613</v>
      </c>
      <c r="K401" s="61"/>
      <c r="L401" s="62" t="s">
        <v>6738</v>
      </c>
      <c r="M401" s="62" t="s">
        <v>6472</v>
      </c>
      <c r="N401" s="81" t="str">
        <f>VLOOKUP($M401,'Hulpblad MC-parser'!$A:$D,2,FALSE)</f>
        <v>Brand</v>
      </c>
      <c r="O401" s="81" t="str">
        <f>VLOOKUP($M401,'Hulpblad MC-parser'!$A:$D,3,FALSE)</f>
        <v>Bijgebouw</v>
      </c>
      <c r="P401" s="81">
        <f>VLOOKUP($M401,'Hulpblad MC-parser'!$A:$D,4,FALSE)</f>
        <v>0</v>
      </c>
      <c r="Q401" s="136" t="str">
        <f>IF(CONCATENATE(B401,C401,D401)="","",VLOOKUP(CONCATENATE(B401,C401,D401),Meldingsclassificaties!AA:AA,1,FALSE))</f>
        <v>BrandBijgebouw</v>
      </c>
      <c r="R401" s="136" t="str">
        <f>IF(F401="","",VLOOKUP(F401,Meldingsclassificaties!H:H,1,FALSE))</f>
        <v>Brand bijgebouw</v>
      </c>
    </row>
    <row r="402" spans="1:18" x14ac:dyDescent="0.25">
      <c r="A402" s="59">
        <v>200059048</v>
      </c>
      <c r="B402" s="59" t="s">
        <v>710</v>
      </c>
      <c r="C402" s="59" t="s">
        <v>852</v>
      </c>
      <c r="D402" s="59"/>
      <c r="E402" s="60" t="s">
        <v>6473</v>
      </c>
      <c r="F402" s="59" t="s">
        <v>854</v>
      </c>
      <c r="G402" s="59"/>
      <c r="H402" s="59"/>
      <c r="I402" s="59">
        <f t="shared" si="6"/>
        <v>27</v>
      </c>
      <c r="J402" s="59" t="s">
        <v>1613</v>
      </c>
      <c r="K402" s="61"/>
      <c r="L402" s="62" t="s">
        <v>6738</v>
      </c>
      <c r="M402" s="62" t="s">
        <v>6473</v>
      </c>
      <c r="N402" s="81" t="str">
        <f>VLOOKUP($M402,'Hulpblad MC-parser'!$A:$D,2,FALSE)</f>
        <v>Brand</v>
      </c>
      <c r="O402" s="81" t="str">
        <f>VLOOKUP($M402,'Hulpblad MC-parser'!$A:$D,3,FALSE)</f>
        <v>Bijgebouw</v>
      </c>
      <c r="P402" s="81">
        <f>VLOOKUP($M402,'Hulpblad MC-parser'!$A:$D,4,FALSE)</f>
        <v>0</v>
      </c>
      <c r="Q402" s="136" t="str">
        <f>IF(CONCATENATE(B402,C402,D402)="","",VLOOKUP(CONCATENATE(B402,C402,D402),Meldingsclassificaties!AA:AA,1,FALSE))</f>
        <v>BrandBijgebouw</v>
      </c>
      <c r="R402" s="136" t="str">
        <f>IF(F402="","",VLOOKUP(F402,Meldingsclassificaties!H:H,1,FALSE))</f>
        <v>Brand bijgebouw</v>
      </c>
    </row>
    <row r="403" spans="1:18" x14ac:dyDescent="0.25">
      <c r="A403" s="59">
        <v>200059044</v>
      </c>
      <c r="B403" s="59" t="s">
        <v>710</v>
      </c>
      <c r="C403" s="59" t="s">
        <v>852</v>
      </c>
      <c r="D403" s="59"/>
      <c r="E403" s="60" t="s">
        <v>6474</v>
      </c>
      <c r="F403" s="59" t="s">
        <v>854</v>
      </c>
      <c r="G403" s="59"/>
      <c r="H403" s="59"/>
      <c r="I403" s="59">
        <f t="shared" si="6"/>
        <v>17</v>
      </c>
      <c r="J403" s="59" t="s">
        <v>1613</v>
      </c>
      <c r="K403" s="61"/>
      <c r="L403" s="62" t="s">
        <v>6738</v>
      </c>
      <c r="M403" s="62" t="s">
        <v>6474</v>
      </c>
      <c r="N403" s="81" t="str">
        <f>VLOOKUP($M403,'Hulpblad MC-parser'!$A:$D,2,FALSE)</f>
        <v>Brand</v>
      </c>
      <c r="O403" s="81" t="str">
        <f>VLOOKUP($M403,'Hulpblad MC-parser'!$A:$D,3,FALSE)</f>
        <v>Bijgebouw</v>
      </c>
      <c r="P403" s="81">
        <f>VLOOKUP($M403,'Hulpblad MC-parser'!$A:$D,4,FALSE)</f>
        <v>0</v>
      </c>
      <c r="Q403" s="136" t="str">
        <f>IF(CONCATENATE(B403,C403,D403)="","",VLOOKUP(CONCATENATE(B403,C403,D403),Meldingsclassificaties!AA:AA,1,FALSE))</f>
        <v>BrandBijgebouw</v>
      </c>
      <c r="R403" s="136" t="str">
        <f>IF(F403="","",VLOOKUP(F403,Meldingsclassificaties!H:H,1,FALSE))</f>
        <v>Brand bijgebouw</v>
      </c>
    </row>
    <row r="404" spans="1:18" x14ac:dyDescent="0.25">
      <c r="A404" s="59">
        <v>200059043</v>
      </c>
      <c r="B404" s="59" t="s">
        <v>710</v>
      </c>
      <c r="C404" s="59" t="s">
        <v>852</v>
      </c>
      <c r="D404" s="59"/>
      <c r="E404" s="60" t="s">
        <v>6475</v>
      </c>
      <c r="F404" s="59" t="s">
        <v>854</v>
      </c>
      <c r="G404" s="59"/>
      <c r="H404" s="59"/>
      <c r="I404" s="59">
        <f t="shared" si="6"/>
        <v>16</v>
      </c>
      <c r="J404" s="59" t="s">
        <v>1613</v>
      </c>
      <c r="K404" s="61"/>
      <c r="L404" s="62" t="s">
        <v>6738</v>
      </c>
      <c r="M404" s="62" t="s">
        <v>6475</v>
      </c>
      <c r="N404" s="81" t="str">
        <f>VLOOKUP($M404,'Hulpblad MC-parser'!$A:$D,2,FALSE)</f>
        <v>Brand</v>
      </c>
      <c r="O404" s="81" t="str">
        <f>VLOOKUP($M404,'Hulpblad MC-parser'!$A:$D,3,FALSE)</f>
        <v>Bijgebouw</v>
      </c>
      <c r="P404" s="81">
        <f>VLOOKUP($M404,'Hulpblad MC-parser'!$A:$D,4,FALSE)</f>
        <v>0</v>
      </c>
      <c r="Q404" s="136" t="str">
        <f>IF(CONCATENATE(B404,C404,D404)="","",VLOOKUP(CONCATENATE(B404,C404,D404),Meldingsclassificaties!AA:AA,1,FALSE))</f>
        <v>BrandBijgebouw</v>
      </c>
      <c r="R404" s="136" t="str">
        <f>IF(F404="","",VLOOKUP(F404,Meldingsclassificaties!H:H,1,FALSE))</f>
        <v>Brand bijgebouw</v>
      </c>
    </row>
    <row r="405" spans="1:18" x14ac:dyDescent="0.25">
      <c r="A405" s="59">
        <v>200059045</v>
      </c>
      <c r="B405" s="59" t="s">
        <v>710</v>
      </c>
      <c r="C405" s="59" t="s">
        <v>852</v>
      </c>
      <c r="D405" s="59"/>
      <c r="E405" s="60" t="s">
        <v>6476</v>
      </c>
      <c r="F405" s="59" t="s">
        <v>854</v>
      </c>
      <c r="G405" s="59"/>
      <c r="H405" s="59"/>
      <c r="I405" s="59">
        <f t="shared" si="6"/>
        <v>17</v>
      </c>
      <c r="J405" s="59" t="s">
        <v>1613</v>
      </c>
      <c r="K405" s="61"/>
      <c r="L405" s="62" t="s">
        <v>6738</v>
      </c>
      <c r="M405" s="62" t="s">
        <v>6476</v>
      </c>
      <c r="N405" s="81" t="str">
        <f>VLOOKUP($M405,'Hulpblad MC-parser'!$A:$D,2,FALSE)</f>
        <v>Brand</v>
      </c>
      <c r="O405" s="81" t="str">
        <f>VLOOKUP($M405,'Hulpblad MC-parser'!$A:$D,3,FALSE)</f>
        <v>Bijgebouw</v>
      </c>
      <c r="P405" s="81">
        <f>VLOOKUP($M405,'Hulpblad MC-parser'!$A:$D,4,FALSE)</f>
        <v>0</v>
      </c>
      <c r="Q405" s="136" t="str">
        <f>IF(CONCATENATE(B405,C405,D405)="","",VLOOKUP(CONCATENATE(B405,C405,D405),Meldingsclassificaties!AA:AA,1,FALSE))</f>
        <v>BrandBijgebouw</v>
      </c>
      <c r="R405" s="136" t="str">
        <f>IF(F405="","",VLOOKUP(F405,Meldingsclassificaties!H:H,1,FALSE))</f>
        <v>Brand bijgebouw</v>
      </c>
    </row>
    <row r="406" spans="1:18" x14ac:dyDescent="0.25">
      <c r="A406" s="59">
        <v>200059038</v>
      </c>
      <c r="B406" s="59" t="s">
        <v>710</v>
      </c>
      <c r="C406" s="59" t="s">
        <v>852</v>
      </c>
      <c r="D406" s="59"/>
      <c r="E406" s="60" t="s">
        <v>6478</v>
      </c>
      <c r="F406" s="59" t="s">
        <v>854</v>
      </c>
      <c r="G406" s="59"/>
      <c r="H406" s="59"/>
      <c r="I406" s="59">
        <f t="shared" si="6"/>
        <v>10</v>
      </c>
      <c r="J406" s="59" t="s">
        <v>1613</v>
      </c>
      <c r="K406" s="61"/>
      <c r="L406" s="62" t="s">
        <v>6738</v>
      </c>
      <c r="M406" s="62" t="s">
        <v>6478</v>
      </c>
      <c r="N406" s="81" t="str">
        <f>VLOOKUP($M406,'Hulpblad MC-parser'!$A:$D,2,FALSE)</f>
        <v>Brand</v>
      </c>
      <c r="O406" s="81" t="str">
        <f>VLOOKUP($M406,'Hulpblad MC-parser'!$A:$D,3,FALSE)</f>
        <v>Bijgebouw</v>
      </c>
      <c r="P406" s="81">
        <f>VLOOKUP($M406,'Hulpblad MC-parser'!$A:$D,4,FALSE)</f>
        <v>0</v>
      </c>
      <c r="Q406" s="136" t="str">
        <f>IF(CONCATENATE(B406,C406,D406)="","",VLOOKUP(CONCATENATE(B406,C406,D406),Meldingsclassificaties!AA:AA,1,FALSE))</f>
        <v>BrandBijgebouw</v>
      </c>
      <c r="R406" s="136" t="str">
        <f>IF(F406="","",VLOOKUP(F406,Meldingsclassificaties!H:H,1,FALSE))</f>
        <v>Brand bijgebouw</v>
      </c>
    </row>
    <row r="407" spans="1:18" x14ac:dyDescent="0.25">
      <c r="A407" s="59">
        <v>200059039</v>
      </c>
      <c r="B407" s="59" t="s">
        <v>710</v>
      </c>
      <c r="C407" s="59" t="s">
        <v>852</v>
      </c>
      <c r="D407" s="59"/>
      <c r="E407" s="60" t="s">
        <v>6480</v>
      </c>
      <c r="F407" s="59" t="s">
        <v>854</v>
      </c>
      <c r="G407" s="59"/>
      <c r="H407" s="59"/>
      <c r="I407" s="59">
        <f t="shared" si="6"/>
        <v>12</v>
      </c>
      <c r="J407" s="59" t="s">
        <v>1613</v>
      </c>
      <c r="K407" s="61"/>
      <c r="L407" s="62" t="s">
        <v>6738</v>
      </c>
      <c r="M407" s="62" t="s">
        <v>6480</v>
      </c>
      <c r="N407" s="81" t="str">
        <f>VLOOKUP($M407,'Hulpblad MC-parser'!$A:$D,2,FALSE)</f>
        <v>Brand</v>
      </c>
      <c r="O407" s="81" t="str">
        <f>VLOOKUP($M407,'Hulpblad MC-parser'!$A:$D,3,FALSE)</f>
        <v>Bijgebouw</v>
      </c>
      <c r="P407" s="81">
        <f>VLOOKUP($M407,'Hulpblad MC-parser'!$A:$D,4,FALSE)</f>
        <v>0</v>
      </c>
      <c r="Q407" s="136" t="str">
        <f>IF(CONCATENATE(B407,C407,D407)="","",VLOOKUP(CONCATENATE(B407,C407,D407),Meldingsclassificaties!AA:AA,1,FALSE))</f>
        <v>BrandBijgebouw</v>
      </c>
      <c r="R407" s="136" t="str">
        <f>IF(F407="","",VLOOKUP(F407,Meldingsclassificaties!H:H,1,FALSE))</f>
        <v>Brand bijgebouw</v>
      </c>
    </row>
    <row r="408" spans="1:18" x14ac:dyDescent="0.25">
      <c r="A408" s="59">
        <v>200027219</v>
      </c>
      <c r="B408" s="59" t="s">
        <v>710</v>
      </c>
      <c r="C408" s="59" t="s">
        <v>852</v>
      </c>
      <c r="D408" s="59"/>
      <c r="E408" s="60" t="s">
        <v>6479</v>
      </c>
      <c r="F408" s="59" t="s">
        <v>854</v>
      </c>
      <c r="G408" s="59"/>
      <c r="H408" s="59"/>
      <c r="I408" s="59">
        <f t="shared" si="6"/>
        <v>16</v>
      </c>
      <c r="J408" s="59" t="s">
        <v>1613</v>
      </c>
      <c r="K408" s="61"/>
      <c r="L408" s="62" t="s">
        <v>6738</v>
      </c>
      <c r="M408" s="62" t="s">
        <v>6479</v>
      </c>
      <c r="N408" s="81" t="str">
        <f>VLOOKUP($M408,'Hulpblad MC-parser'!$A:$D,2,FALSE)</f>
        <v>Brand</v>
      </c>
      <c r="O408" s="81" t="str">
        <f>VLOOKUP($M408,'Hulpblad MC-parser'!$A:$D,3,FALSE)</f>
        <v>Bijgebouw</v>
      </c>
      <c r="P408" s="81">
        <f>VLOOKUP($M408,'Hulpblad MC-parser'!$A:$D,4,FALSE)</f>
        <v>0</v>
      </c>
      <c r="Q408" s="136" t="str">
        <f>IF(CONCATENATE(B408,C408,D408)="","",VLOOKUP(CONCATENATE(B408,C408,D408),Meldingsclassificaties!AA:AA,1,FALSE))</f>
        <v>BrandBijgebouw</v>
      </c>
      <c r="R408" s="136" t="str">
        <f>IF(F408="","",VLOOKUP(F408,Meldingsclassificaties!H:H,1,FALSE))</f>
        <v>Brand bijgebouw</v>
      </c>
    </row>
    <row r="409" spans="1:18" x14ac:dyDescent="0.25">
      <c r="A409" s="59">
        <v>200059047</v>
      </c>
      <c r="B409" s="59" t="s">
        <v>710</v>
      </c>
      <c r="C409" s="59" t="s">
        <v>852</v>
      </c>
      <c r="D409" s="59"/>
      <c r="E409" s="60" t="s">
        <v>6477</v>
      </c>
      <c r="F409" s="59" t="s">
        <v>854</v>
      </c>
      <c r="G409" s="59"/>
      <c r="H409" s="59"/>
      <c r="I409" s="59">
        <f t="shared" si="6"/>
        <v>18</v>
      </c>
      <c r="J409" s="59" t="s">
        <v>1613</v>
      </c>
      <c r="K409" s="61"/>
      <c r="L409" s="62" t="s">
        <v>6738</v>
      </c>
      <c r="M409" s="62" t="s">
        <v>6477</v>
      </c>
      <c r="N409" s="81" t="str">
        <f>VLOOKUP($M409,'Hulpblad MC-parser'!$A:$D,2,FALSE)</f>
        <v>Brand</v>
      </c>
      <c r="O409" s="81" t="str">
        <f>VLOOKUP($M409,'Hulpblad MC-parser'!$A:$D,3,FALSE)</f>
        <v>Bijgebouw</v>
      </c>
      <c r="P409" s="81">
        <f>VLOOKUP($M409,'Hulpblad MC-parser'!$A:$D,4,FALSE)</f>
        <v>0</v>
      </c>
      <c r="Q409" s="136" t="str">
        <f>IF(CONCATENATE(B409,C409,D409)="","",VLOOKUP(CONCATENATE(B409,C409,D409),Meldingsclassificaties!AA:AA,1,FALSE))</f>
        <v>BrandBijgebouw</v>
      </c>
      <c r="R409" s="136" t="str">
        <f>IF(F409="","",VLOOKUP(F409,Meldingsclassificaties!H:H,1,FALSE))</f>
        <v>Brand bijgebouw</v>
      </c>
    </row>
    <row r="410" spans="1:18" x14ac:dyDescent="0.25">
      <c r="A410" s="59">
        <v>200059042</v>
      </c>
      <c r="B410" s="59" t="s">
        <v>710</v>
      </c>
      <c r="C410" s="59" t="s">
        <v>852</v>
      </c>
      <c r="D410" s="59"/>
      <c r="E410" s="60" t="s">
        <v>6482</v>
      </c>
      <c r="F410" s="59" t="s">
        <v>854</v>
      </c>
      <c r="G410" s="59"/>
      <c r="H410" s="59"/>
      <c r="I410" s="59">
        <f t="shared" si="6"/>
        <v>15</v>
      </c>
      <c r="J410" s="59" t="s">
        <v>1613</v>
      </c>
      <c r="K410" s="61"/>
      <c r="L410" s="62" t="s">
        <v>6738</v>
      </c>
      <c r="M410" s="62" t="s">
        <v>6482</v>
      </c>
      <c r="N410" s="81" t="str">
        <f>VLOOKUP($M410,'Hulpblad MC-parser'!$A:$D,2,FALSE)</f>
        <v>Brand</v>
      </c>
      <c r="O410" s="81" t="str">
        <f>VLOOKUP($M410,'Hulpblad MC-parser'!$A:$D,3,FALSE)</f>
        <v>Bijgebouw</v>
      </c>
      <c r="P410" s="81">
        <f>VLOOKUP($M410,'Hulpblad MC-parser'!$A:$D,4,FALSE)</f>
        <v>0</v>
      </c>
      <c r="Q410" s="136" t="str">
        <f>IF(CONCATENATE(B410,C410,D410)="","",VLOOKUP(CONCATENATE(B410,C410,D410),Meldingsclassificaties!AA:AA,1,FALSE))</f>
        <v>BrandBijgebouw</v>
      </c>
      <c r="R410" s="136" t="str">
        <f>IF(F410="","",VLOOKUP(F410,Meldingsclassificaties!H:H,1,FALSE))</f>
        <v>Brand bijgebouw</v>
      </c>
    </row>
    <row r="411" spans="1:18" x14ac:dyDescent="0.25">
      <c r="A411" s="59">
        <v>200106413</v>
      </c>
      <c r="B411" s="59" t="s">
        <v>710</v>
      </c>
      <c r="C411" s="59" t="s">
        <v>852</v>
      </c>
      <c r="D411" s="59"/>
      <c r="E411" s="60" t="s">
        <v>6483</v>
      </c>
      <c r="F411" s="59" t="s">
        <v>854</v>
      </c>
      <c r="G411" s="59"/>
      <c r="H411" s="59"/>
      <c r="I411" s="59">
        <f t="shared" si="6"/>
        <v>18</v>
      </c>
      <c r="J411" s="59" t="s">
        <v>1613</v>
      </c>
      <c r="K411" s="61"/>
      <c r="L411" s="62" t="s">
        <v>6738</v>
      </c>
      <c r="M411" s="62" t="s">
        <v>6483</v>
      </c>
      <c r="N411" s="81" t="str">
        <f>VLOOKUP($M411,'Hulpblad MC-parser'!$A:$D,2,FALSE)</f>
        <v>Brand</v>
      </c>
      <c r="O411" s="81" t="str">
        <f>VLOOKUP($M411,'Hulpblad MC-parser'!$A:$D,3,FALSE)</f>
        <v>Bijgebouw</v>
      </c>
      <c r="P411" s="81">
        <f>VLOOKUP($M411,'Hulpblad MC-parser'!$A:$D,4,FALSE)</f>
        <v>0</v>
      </c>
      <c r="Q411" s="136" t="str">
        <f>IF(CONCATENATE(B411,C411,D411)="","",VLOOKUP(CONCATENATE(B411,C411,D411),Meldingsclassificaties!AA:AA,1,FALSE))</f>
        <v>BrandBijgebouw</v>
      </c>
      <c r="R411" s="136" t="str">
        <f>IF(F411="","",VLOOKUP(F411,Meldingsclassificaties!H:H,1,FALSE))</f>
        <v>Brand bijgebouw</v>
      </c>
    </row>
    <row r="412" spans="1:18" x14ac:dyDescent="0.25">
      <c r="A412" s="59">
        <v>200099701</v>
      </c>
      <c r="B412" s="59" t="s">
        <v>710</v>
      </c>
      <c r="C412" s="59" t="s">
        <v>852</v>
      </c>
      <c r="D412" s="59"/>
      <c r="E412" s="60" t="s">
        <v>6484</v>
      </c>
      <c r="F412" s="59" t="s">
        <v>854</v>
      </c>
      <c r="G412" s="59"/>
      <c r="H412" s="59"/>
      <c r="I412" s="59">
        <f t="shared" si="6"/>
        <v>15</v>
      </c>
      <c r="J412" s="59" t="s">
        <v>1613</v>
      </c>
      <c r="K412" s="61"/>
      <c r="L412" s="62" t="s">
        <v>6738</v>
      </c>
      <c r="M412" s="62" t="s">
        <v>6484</v>
      </c>
      <c r="N412" s="81" t="str">
        <f>VLOOKUP($M412,'Hulpblad MC-parser'!$A:$D,2,FALSE)</f>
        <v>Brand</v>
      </c>
      <c r="O412" s="81" t="str">
        <f>VLOOKUP($M412,'Hulpblad MC-parser'!$A:$D,3,FALSE)</f>
        <v>Bijgebouw</v>
      </c>
      <c r="P412" s="81">
        <f>VLOOKUP($M412,'Hulpblad MC-parser'!$A:$D,4,FALSE)</f>
        <v>0</v>
      </c>
      <c r="Q412" s="136" t="str">
        <f>IF(CONCATENATE(B412,C412,D412)="","",VLOOKUP(CONCATENATE(B412,C412,D412),Meldingsclassificaties!AA:AA,1,FALSE))</f>
        <v>BrandBijgebouw</v>
      </c>
      <c r="R412" s="136" t="str">
        <f>IF(F412="","",VLOOKUP(F412,Meldingsclassificaties!H:H,1,FALSE))</f>
        <v>Brand bijgebouw</v>
      </c>
    </row>
    <row r="413" spans="1:18" x14ac:dyDescent="0.25">
      <c r="A413" s="59">
        <v>200010502</v>
      </c>
      <c r="B413" s="59" t="s">
        <v>710</v>
      </c>
      <c r="C413" s="59" t="s">
        <v>852</v>
      </c>
      <c r="D413" s="59"/>
      <c r="E413" s="60" t="s">
        <v>1190</v>
      </c>
      <c r="F413" s="59" t="s">
        <v>854</v>
      </c>
      <c r="G413" s="59"/>
      <c r="H413" s="59"/>
      <c r="I413" s="59">
        <f t="shared" si="6"/>
        <v>16</v>
      </c>
      <c r="J413" s="59" t="s">
        <v>1613</v>
      </c>
      <c r="K413" s="61"/>
      <c r="L413" s="62" t="s">
        <v>6737</v>
      </c>
      <c r="M413" s="62" t="s">
        <v>1190</v>
      </c>
      <c r="N413" s="81" t="str">
        <f>VLOOKUP($M413,'Hulpblad MC-parser'!$A:$D,2,FALSE)</f>
        <v>Brand</v>
      </c>
      <c r="O413" s="81" t="str">
        <f>VLOOKUP($M413,'Hulpblad MC-parser'!$A:$D,3,FALSE)</f>
        <v>Bijgebouw</v>
      </c>
      <c r="P413" s="81">
        <f>VLOOKUP($M413,'Hulpblad MC-parser'!$A:$D,4,FALSE)</f>
        <v>0</v>
      </c>
      <c r="Q413" s="136" t="str">
        <f>IF(CONCATENATE(B413,C413,D413)="","",VLOOKUP(CONCATENATE(B413,C413,D413),Meldingsclassificaties!AA:AA,1,FALSE))</f>
        <v>BrandBijgebouw</v>
      </c>
      <c r="R413" s="136" t="str">
        <f>IF(F413="","",VLOOKUP(F413,Meldingsclassificaties!H:H,1,FALSE))</f>
        <v>Brand bijgebouw</v>
      </c>
    </row>
    <row r="414" spans="1:18" x14ac:dyDescent="0.25">
      <c r="A414" s="59"/>
      <c r="B414" s="59"/>
      <c r="C414" s="59"/>
      <c r="D414" s="59"/>
      <c r="E414" s="60" t="s">
        <v>7056</v>
      </c>
      <c r="F414" s="59"/>
      <c r="G414" s="59" t="s">
        <v>1190</v>
      </c>
      <c r="H414" s="59"/>
      <c r="I414" s="59">
        <f t="shared" si="6"/>
        <v>4</v>
      </c>
      <c r="J414" s="59" t="s">
        <v>1561</v>
      </c>
      <c r="K414" s="61"/>
      <c r="L414" s="62" t="s">
        <v>6737</v>
      </c>
      <c r="M414" s="62" t="s">
        <v>1190</v>
      </c>
      <c r="N414" s="81" t="str">
        <f>VLOOKUP($M414,'Hulpblad MC-parser'!$A:$D,2,FALSE)</f>
        <v>Brand</v>
      </c>
      <c r="O414" s="81" t="str">
        <f>VLOOKUP($M414,'Hulpblad MC-parser'!$A:$D,3,FALSE)</f>
        <v>Bijgebouw</v>
      </c>
      <c r="P414" s="81">
        <f>VLOOKUP($M414,'Hulpblad MC-parser'!$A:$D,4,FALSE)</f>
        <v>0</v>
      </c>
      <c r="Q414" s="136" t="str">
        <f>IF(CONCATENATE(B414,C414,D414)="","",VLOOKUP(CONCATENATE(B414,C414,D414),Meldingsclassificaties!AA:AA,1,FALSE))</f>
        <v/>
      </c>
      <c r="R414" s="136" t="str">
        <f>IF(F414="","",VLOOKUP(F414,Meldingsclassificaties!H:H,1,FALSE))</f>
        <v/>
      </c>
    </row>
    <row r="415" spans="1:18" x14ac:dyDescent="0.25">
      <c r="A415" s="59"/>
      <c r="B415" s="59"/>
      <c r="C415" s="59"/>
      <c r="D415" s="59"/>
      <c r="E415" s="60" t="s">
        <v>7058</v>
      </c>
      <c r="F415" s="59"/>
      <c r="G415" s="59" t="s">
        <v>1190</v>
      </c>
      <c r="H415" s="59"/>
      <c r="I415" s="59">
        <f t="shared" si="6"/>
        <v>12</v>
      </c>
      <c r="J415" s="59" t="s">
        <v>1561</v>
      </c>
      <c r="K415" s="61"/>
      <c r="L415" s="62" t="s">
        <v>6737</v>
      </c>
      <c r="M415" s="62" t="s">
        <v>1190</v>
      </c>
      <c r="N415" s="81" t="str">
        <f>VLOOKUP($M415,'Hulpblad MC-parser'!$A:$D,2,FALSE)</f>
        <v>Brand</v>
      </c>
      <c r="O415" s="81" t="str">
        <f>VLOOKUP($M415,'Hulpblad MC-parser'!$A:$D,3,FALSE)</f>
        <v>Bijgebouw</v>
      </c>
      <c r="P415" s="81">
        <f>VLOOKUP($M415,'Hulpblad MC-parser'!$A:$D,4,FALSE)</f>
        <v>0</v>
      </c>
      <c r="Q415" s="136" t="str">
        <f>IF(CONCATENATE(B415,C415,D415)="","",VLOOKUP(CONCATENATE(B415,C415,D415),Meldingsclassificaties!AA:AA,1,FALSE))</f>
        <v/>
      </c>
      <c r="R415" s="136" t="str">
        <f>IF(F415="","",VLOOKUP(F415,Meldingsclassificaties!H:H,1,FALSE))</f>
        <v/>
      </c>
    </row>
    <row r="416" spans="1:18" x14ac:dyDescent="0.25">
      <c r="A416" s="59"/>
      <c r="B416" s="59"/>
      <c r="C416" s="59"/>
      <c r="D416" s="59"/>
      <c r="E416" s="60" t="s">
        <v>7062</v>
      </c>
      <c r="F416" s="59"/>
      <c r="G416" s="59" t="s">
        <v>1190</v>
      </c>
      <c r="H416" s="59"/>
      <c r="I416" s="59">
        <f t="shared" si="6"/>
        <v>13</v>
      </c>
      <c r="J416" s="59" t="s">
        <v>1561</v>
      </c>
      <c r="K416" s="61"/>
      <c r="L416" s="62" t="s">
        <v>6737</v>
      </c>
      <c r="M416" s="62" t="s">
        <v>1190</v>
      </c>
      <c r="N416" s="81" t="str">
        <f>VLOOKUP($M416,'Hulpblad MC-parser'!$A:$D,2,FALSE)</f>
        <v>Brand</v>
      </c>
      <c r="O416" s="81" t="str">
        <f>VLOOKUP($M416,'Hulpblad MC-parser'!$A:$D,3,FALSE)</f>
        <v>Bijgebouw</v>
      </c>
      <c r="P416" s="81">
        <f>VLOOKUP($M416,'Hulpblad MC-parser'!$A:$D,4,FALSE)</f>
        <v>0</v>
      </c>
      <c r="Q416" s="136" t="str">
        <f>IF(CONCATENATE(B416,C416,D416)="","",VLOOKUP(CONCATENATE(B416,C416,D416),Meldingsclassificaties!AA:AA,1,FALSE))</f>
        <v/>
      </c>
      <c r="R416" s="136" t="str">
        <f>IF(F416="","",VLOOKUP(F416,Meldingsclassificaties!H:H,1,FALSE))</f>
        <v/>
      </c>
    </row>
    <row r="417" spans="1:18" x14ac:dyDescent="0.25">
      <c r="A417" s="59"/>
      <c r="B417" s="59"/>
      <c r="C417" s="59"/>
      <c r="D417" s="59"/>
      <c r="E417" s="60" t="s">
        <v>7094</v>
      </c>
      <c r="F417" s="59"/>
      <c r="G417" s="59" t="s">
        <v>1190</v>
      </c>
      <c r="H417" s="59"/>
      <c r="I417" s="59">
        <f t="shared" si="6"/>
        <v>5</v>
      </c>
      <c r="J417" s="59" t="s">
        <v>1561</v>
      </c>
      <c r="K417" s="61"/>
      <c r="L417" s="62" t="s">
        <v>6737</v>
      </c>
      <c r="M417" s="62" t="s">
        <v>1190</v>
      </c>
      <c r="N417" s="81" t="str">
        <f>VLOOKUP($M417,'Hulpblad MC-parser'!$A:$D,2,FALSE)</f>
        <v>Brand</v>
      </c>
      <c r="O417" s="81" t="str">
        <f>VLOOKUP($M417,'Hulpblad MC-parser'!$A:$D,3,FALSE)</f>
        <v>Bijgebouw</v>
      </c>
      <c r="P417" s="81">
        <f>VLOOKUP($M417,'Hulpblad MC-parser'!$A:$D,4,FALSE)</f>
        <v>0</v>
      </c>
      <c r="Q417" s="136" t="str">
        <f>IF(CONCATENATE(B417,C417,D417)="","",VLOOKUP(CONCATENATE(B417,C417,D417),Meldingsclassificaties!AA:AA,1,FALSE))</f>
        <v/>
      </c>
      <c r="R417" s="136" t="str">
        <f>IF(F417="","",VLOOKUP(F417,Meldingsclassificaties!H:H,1,FALSE))</f>
        <v/>
      </c>
    </row>
    <row r="418" spans="1:18" x14ac:dyDescent="0.25">
      <c r="A418" s="59">
        <v>200059049</v>
      </c>
      <c r="B418" s="59" t="s">
        <v>710</v>
      </c>
      <c r="C418" s="59" t="s">
        <v>784</v>
      </c>
      <c r="D418" s="59"/>
      <c r="E418" s="60" t="s">
        <v>6406</v>
      </c>
      <c r="F418" s="59" t="s">
        <v>939</v>
      </c>
      <c r="G418" s="59"/>
      <c r="H418" s="59"/>
      <c r="I418" s="59">
        <f t="shared" si="6"/>
        <v>24</v>
      </c>
      <c r="J418" s="59" t="s">
        <v>1613</v>
      </c>
      <c r="K418" s="61"/>
      <c r="L418" s="62" t="s">
        <v>6738</v>
      </c>
      <c r="M418" s="62" t="s">
        <v>6406</v>
      </c>
      <c r="N418" s="81" t="str">
        <f>VLOOKUP($M418,'Hulpblad MC-parser'!$A:$D,2,FALSE)</f>
        <v>Brand</v>
      </c>
      <c r="O418" s="81" t="str">
        <f>VLOOKUP($M418,'Hulpblad MC-parser'!$A:$D,3,FALSE)</f>
        <v>Buiten</v>
      </c>
      <c r="P418" s="81">
        <f>VLOOKUP($M418,'Hulpblad MC-parser'!$A:$D,4,FALSE)</f>
        <v>0</v>
      </c>
      <c r="Q418" s="136" t="str">
        <f>IF(CONCATENATE(B418,C418,D418)="","",VLOOKUP(CONCATENATE(B418,C418,D418),Meldingsclassificaties!AA:AA,1,FALSE))</f>
        <v>BrandBuiten</v>
      </c>
      <c r="R418" s="136" t="str">
        <f>IF(F418="","",VLOOKUP(F418,Meldingsclassificaties!H:H,1,FALSE))</f>
        <v>Buitenbrand</v>
      </c>
    </row>
    <row r="419" spans="1:18" x14ac:dyDescent="0.25">
      <c r="A419" s="59">
        <v>200010505</v>
      </c>
      <c r="B419" s="59" t="s">
        <v>710</v>
      </c>
      <c r="C419" s="59" t="s">
        <v>784</v>
      </c>
      <c r="D419" s="59"/>
      <c r="E419" s="60" t="s">
        <v>1192</v>
      </c>
      <c r="F419" s="59" t="s">
        <v>939</v>
      </c>
      <c r="G419" s="59"/>
      <c r="H419" s="59"/>
      <c r="I419" s="59">
        <f t="shared" si="6"/>
        <v>12</v>
      </c>
      <c r="J419" s="59" t="s">
        <v>1613</v>
      </c>
      <c r="K419" s="61"/>
      <c r="L419" s="62" t="s">
        <v>6737</v>
      </c>
      <c r="M419" s="62" t="s">
        <v>1192</v>
      </c>
      <c r="N419" s="81" t="str">
        <f>VLOOKUP($M419,'Hulpblad MC-parser'!$A:$D,2,FALSE)</f>
        <v>Brand</v>
      </c>
      <c r="O419" s="81" t="str">
        <f>VLOOKUP($M419,'Hulpblad MC-parser'!$A:$D,3,FALSE)</f>
        <v>Buiten</v>
      </c>
      <c r="P419" s="81">
        <f>VLOOKUP($M419,'Hulpblad MC-parser'!$A:$D,4,FALSE)</f>
        <v>0</v>
      </c>
      <c r="Q419" s="136" t="str">
        <f>IF(CONCATENATE(B419,C419,D419)="","",VLOOKUP(CONCATENATE(B419,C419,D419),Meldingsclassificaties!AA:AA,1,FALSE))</f>
        <v>BrandBuiten</v>
      </c>
      <c r="R419" s="136" t="str">
        <f>IF(F419="","",VLOOKUP(F419,Meldingsclassificaties!H:H,1,FALSE))</f>
        <v>Buitenbrand</v>
      </c>
    </row>
    <row r="420" spans="1:18" x14ac:dyDescent="0.25">
      <c r="A420" s="59"/>
      <c r="B420" s="59"/>
      <c r="C420" s="59"/>
      <c r="D420" s="59"/>
      <c r="E420" s="60" t="s">
        <v>7117</v>
      </c>
      <c r="F420" s="59"/>
      <c r="G420" s="59" t="s">
        <v>1192</v>
      </c>
      <c r="H420" s="59"/>
      <c r="I420" s="59">
        <f t="shared" si="6"/>
        <v>4</v>
      </c>
      <c r="J420" s="59" t="s">
        <v>1561</v>
      </c>
      <c r="K420" s="61"/>
      <c r="L420" s="62" t="s">
        <v>6737</v>
      </c>
      <c r="M420" s="62" t="s">
        <v>1192</v>
      </c>
      <c r="N420" s="81" t="str">
        <f>VLOOKUP($M420,'Hulpblad MC-parser'!$A:$D,2,FALSE)</f>
        <v>Brand</v>
      </c>
      <c r="O420" s="81" t="str">
        <f>VLOOKUP($M420,'Hulpblad MC-parser'!$A:$D,3,FALSE)</f>
        <v>Buiten</v>
      </c>
      <c r="P420" s="81">
        <f>VLOOKUP($M420,'Hulpblad MC-parser'!$A:$D,4,FALSE)</f>
        <v>0</v>
      </c>
      <c r="Q420" s="136" t="str">
        <f>IF(CONCATENATE(B420,C420,D420)="","",VLOOKUP(CONCATENATE(B420,C420,D420),Meldingsclassificaties!AA:AA,1,FALSE))</f>
        <v/>
      </c>
      <c r="R420" s="136" t="str">
        <f>IF(F420="","",VLOOKUP(F420,Meldingsclassificaties!H:H,1,FALSE))</f>
        <v/>
      </c>
    </row>
    <row r="421" spans="1:18" x14ac:dyDescent="0.25">
      <c r="A421" s="59"/>
      <c r="B421" s="59"/>
      <c r="C421" s="59"/>
      <c r="D421" s="59"/>
      <c r="E421" s="60" t="s">
        <v>7118</v>
      </c>
      <c r="F421" s="59"/>
      <c r="G421" s="59" t="s">
        <v>1192</v>
      </c>
      <c r="H421" s="59"/>
      <c r="I421" s="59">
        <f t="shared" si="6"/>
        <v>9</v>
      </c>
      <c r="J421" s="59" t="s">
        <v>1561</v>
      </c>
      <c r="K421" s="61"/>
      <c r="L421" s="62" t="s">
        <v>6737</v>
      </c>
      <c r="M421" s="62" t="s">
        <v>1192</v>
      </c>
      <c r="N421" s="81" t="str">
        <f>VLOOKUP($M421,'Hulpblad MC-parser'!$A:$D,2,FALSE)</f>
        <v>Brand</v>
      </c>
      <c r="O421" s="81" t="str">
        <f>VLOOKUP($M421,'Hulpblad MC-parser'!$A:$D,3,FALSE)</f>
        <v>Buiten</v>
      </c>
      <c r="P421" s="81">
        <f>VLOOKUP($M421,'Hulpblad MC-parser'!$A:$D,4,FALSE)</f>
        <v>0</v>
      </c>
      <c r="Q421" s="136" t="str">
        <f>IF(CONCATENATE(B421,C421,D421)="","",VLOOKUP(CONCATENATE(B421,C421,D421),Meldingsclassificaties!AA:AA,1,FALSE))</f>
        <v/>
      </c>
      <c r="R421" s="136" t="str">
        <f>IF(F421="","",VLOOKUP(F421,Meldingsclassificaties!H:H,1,FALSE))</f>
        <v/>
      </c>
    </row>
    <row r="422" spans="1:18" x14ac:dyDescent="0.25">
      <c r="A422" s="59"/>
      <c r="B422" s="59"/>
      <c r="C422" s="59"/>
      <c r="D422" s="59"/>
      <c r="E422" s="60" t="s">
        <v>7119</v>
      </c>
      <c r="F422" s="59"/>
      <c r="G422" s="59" t="s">
        <v>1192</v>
      </c>
      <c r="H422" s="59"/>
      <c r="I422" s="59">
        <f t="shared" si="6"/>
        <v>10</v>
      </c>
      <c r="J422" s="59" t="s">
        <v>1561</v>
      </c>
      <c r="K422" s="61"/>
      <c r="L422" s="62" t="s">
        <v>6737</v>
      </c>
      <c r="M422" s="62" t="s">
        <v>1192</v>
      </c>
      <c r="N422" s="81" t="str">
        <f>VLOOKUP($M422,'Hulpblad MC-parser'!$A:$D,2,FALSE)</f>
        <v>Brand</v>
      </c>
      <c r="O422" s="81" t="str">
        <f>VLOOKUP($M422,'Hulpblad MC-parser'!$A:$D,3,FALSE)</f>
        <v>Buiten</v>
      </c>
      <c r="P422" s="81">
        <f>VLOOKUP($M422,'Hulpblad MC-parser'!$A:$D,4,FALSE)</f>
        <v>0</v>
      </c>
      <c r="Q422" s="136" t="str">
        <f>IF(CONCATENATE(B422,C422,D422)="","",VLOOKUP(CONCATENATE(B422,C422,D422),Meldingsclassificaties!AA:AA,1,FALSE))</f>
        <v/>
      </c>
      <c r="R422" s="136" t="str">
        <f>IF(F422="","",VLOOKUP(F422,Meldingsclassificaties!H:H,1,FALSE))</f>
        <v/>
      </c>
    </row>
    <row r="423" spans="1:18" x14ac:dyDescent="0.25">
      <c r="A423" s="59"/>
      <c r="B423" s="59"/>
      <c r="C423" s="59"/>
      <c r="D423" s="59"/>
      <c r="E423" s="60" t="s">
        <v>7121</v>
      </c>
      <c r="F423" s="59"/>
      <c r="G423" s="59" t="s">
        <v>1192</v>
      </c>
      <c r="H423" s="59"/>
      <c r="I423" s="59">
        <f t="shared" si="6"/>
        <v>13</v>
      </c>
      <c r="J423" s="59" t="s">
        <v>1561</v>
      </c>
      <c r="K423" s="61"/>
      <c r="L423" s="62" t="s">
        <v>6737</v>
      </c>
      <c r="M423" s="62" t="s">
        <v>1192</v>
      </c>
      <c r="N423" s="81" t="str">
        <f>VLOOKUP($M423,'Hulpblad MC-parser'!$A:$D,2,FALSE)</f>
        <v>Brand</v>
      </c>
      <c r="O423" s="81" t="str">
        <f>VLOOKUP($M423,'Hulpblad MC-parser'!$A:$D,3,FALSE)</f>
        <v>Buiten</v>
      </c>
      <c r="P423" s="81">
        <f>VLOOKUP($M423,'Hulpblad MC-parser'!$A:$D,4,FALSE)</f>
        <v>0</v>
      </c>
      <c r="Q423" s="136" t="str">
        <f>IF(CONCATENATE(B423,C423,D423)="","",VLOOKUP(CONCATENATE(B423,C423,D423),Meldingsclassificaties!AA:AA,1,FALSE))</f>
        <v/>
      </c>
      <c r="R423" s="136" t="str">
        <f>IF(F423="","",VLOOKUP(F423,Meldingsclassificaties!H:H,1,FALSE))</f>
        <v/>
      </c>
    </row>
    <row r="424" spans="1:18" x14ac:dyDescent="0.25">
      <c r="A424" s="59"/>
      <c r="B424" s="59"/>
      <c r="C424" s="59"/>
      <c r="D424" s="59"/>
      <c r="E424" s="60" t="s">
        <v>7122</v>
      </c>
      <c r="F424" s="59"/>
      <c r="G424" s="59" t="s">
        <v>1192</v>
      </c>
      <c r="H424" s="59"/>
      <c r="I424" s="59">
        <f t="shared" si="6"/>
        <v>5</v>
      </c>
      <c r="J424" s="59" t="s">
        <v>1561</v>
      </c>
      <c r="K424" s="61"/>
      <c r="L424" s="62" t="s">
        <v>6737</v>
      </c>
      <c r="M424" s="62" t="s">
        <v>1192</v>
      </c>
      <c r="N424" s="81" t="str">
        <f>VLOOKUP($M424,'Hulpblad MC-parser'!$A:$D,2,FALSE)</f>
        <v>Brand</v>
      </c>
      <c r="O424" s="81" t="str">
        <f>VLOOKUP($M424,'Hulpblad MC-parser'!$A:$D,3,FALSE)</f>
        <v>Buiten</v>
      </c>
      <c r="P424" s="81">
        <f>VLOOKUP($M424,'Hulpblad MC-parser'!$A:$D,4,FALSE)</f>
        <v>0</v>
      </c>
      <c r="Q424" s="136" t="str">
        <f>IF(CONCATENATE(B424,C424,D424)="","",VLOOKUP(CONCATENATE(B424,C424,D424),Meldingsclassificaties!AA:AA,1,FALSE))</f>
        <v/>
      </c>
      <c r="R424" s="136" t="str">
        <f>IF(F424="","",VLOOKUP(F424,Meldingsclassificaties!H:H,1,FALSE))</f>
        <v/>
      </c>
    </row>
    <row r="425" spans="1:18" x14ac:dyDescent="0.25">
      <c r="A425" s="59"/>
      <c r="B425" s="59"/>
      <c r="C425" s="59"/>
      <c r="D425" s="59"/>
      <c r="E425" s="60" t="s">
        <v>7123</v>
      </c>
      <c r="F425" s="59"/>
      <c r="G425" s="59" t="s">
        <v>1192</v>
      </c>
      <c r="H425" s="59"/>
      <c r="I425" s="59">
        <f t="shared" si="6"/>
        <v>4</v>
      </c>
      <c r="J425" s="59" t="s">
        <v>1561</v>
      </c>
      <c r="K425" s="61"/>
      <c r="L425" s="62" t="s">
        <v>6737</v>
      </c>
      <c r="M425" s="62" t="s">
        <v>1192</v>
      </c>
      <c r="N425" s="81" t="str">
        <f>VLOOKUP($M425,'Hulpblad MC-parser'!$A:$D,2,FALSE)</f>
        <v>Brand</v>
      </c>
      <c r="O425" s="81" t="str">
        <f>VLOOKUP($M425,'Hulpblad MC-parser'!$A:$D,3,FALSE)</f>
        <v>Buiten</v>
      </c>
      <c r="P425" s="81">
        <f>VLOOKUP($M425,'Hulpblad MC-parser'!$A:$D,4,FALSE)</f>
        <v>0</v>
      </c>
      <c r="Q425" s="136" t="str">
        <f>IF(CONCATENATE(B425,C425,D425)="","",VLOOKUP(CONCATENATE(B425,C425,D425),Meldingsclassificaties!AA:AA,1,FALSE))</f>
        <v/>
      </c>
      <c r="R425" s="136" t="str">
        <f>IF(F425="","",VLOOKUP(F425,Meldingsclassificaties!H:H,1,FALSE))</f>
        <v/>
      </c>
    </row>
    <row r="426" spans="1:18" x14ac:dyDescent="0.25">
      <c r="A426" s="59">
        <v>200010509</v>
      </c>
      <c r="B426" s="59" t="s">
        <v>710</v>
      </c>
      <c r="C426" s="59" t="s">
        <v>784</v>
      </c>
      <c r="D426" s="59" t="s">
        <v>956</v>
      </c>
      <c r="E426" s="60" t="s">
        <v>1194</v>
      </c>
      <c r="F426" s="59" t="s">
        <v>958</v>
      </c>
      <c r="G426" s="59"/>
      <c r="H426" s="59"/>
      <c r="I426" s="59">
        <f t="shared" si="6"/>
        <v>11</v>
      </c>
      <c r="J426" s="59" t="s">
        <v>1613</v>
      </c>
      <c r="K426" s="61"/>
      <c r="L426" s="62" t="s">
        <v>6737</v>
      </c>
      <c r="M426" s="62" t="s">
        <v>1194</v>
      </c>
      <c r="N426" s="81" t="str">
        <f>VLOOKUP($M426,'Hulpblad MC-parser'!$A:$D,2,FALSE)</f>
        <v>Brand</v>
      </c>
      <c r="O426" s="81" t="str">
        <f>VLOOKUP($M426,'Hulpblad MC-parser'!$A:$D,3,FALSE)</f>
        <v>Buiten</v>
      </c>
      <c r="P426" s="81" t="str">
        <f>VLOOKUP($M426,'Hulpblad MC-parser'!$A:$D,4,FALSE)</f>
        <v>Afval/Rommel</v>
      </c>
      <c r="Q426" s="136" t="str">
        <f>IF(CONCATENATE(B426,C426,D426)="","",VLOOKUP(CONCATENATE(B426,C426,D426),Meldingsclassificaties!AA:AA,1,FALSE))</f>
        <v>BrandBuitenAfval/Rommel</v>
      </c>
      <c r="R426" s="136" t="str">
        <f>IF(F426="","",VLOOKUP(F426,Meldingsclassificaties!H:H,1,FALSE))</f>
        <v>Afvalbrand</v>
      </c>
    </row>
    <row r="427" spans="1:18" x14ac:dyDescent="0.25">
      <c r="A427" s="59"/>
      <c r="B427" s="59"/>
      <c r="C427" s="59"/>
      <c r="D427" s="59"/>
      <c r="E427" s="60" t="s">
        <v>7124</v>
      </c>
      <c r="F427" s="59"/>
      <c r="G427" s="59" t="s">
        <v>1194</v>
      </c>
      <c r="H427" s="59"/>
      <c r="I427" s="59">
        <f t="shared" si="6"/>
        <v>4</v>
      </c>
      <c r="J427" s="59" t="s">
        <v>1561</v>
      </c>
      <c r="K427" s="61"/>
      <c r="L427" s="62" t="s">
        <v>6737</v>
      </c>
      <c r="M427" s="62" t="s">
        <v>1194</v>
      </c>
      <c r="N427" s="81" t="str">
        <f>VLOOKUP($M427,'Hulpblad MC-parser'!$A:$D,2,FALSE)</f>
        <v>Brand</v>
      </c>
      <c r="O427" s="81" t="str">
        <f>VLOOKUP($M427,'Hulpblad MC-parser'!$A:$D,3,FALSE)</f>
        <v>Buiten</v>
      </c>
      <c r="P427" s="81" t="str">
        <f>VLOOKUP($M427,'Hulpblad MC-parser'!$A:$D,4,FALSE)</f>
        <v>Afval/Rommel</v>
      </c>
      <c r="Q427" s="136" t="str">
        <f>IF(CONCATENATE(B427,C427,D427)="","",VLOOKUP(CONCATENATE(B427,C427,D427),Meldingsclassificaties!AA:AA,1,FALSE))</f>
        <v/>
      </c>
      <c r="R427" s="136" t="str">
        <f>IF(F427="","",VLOOKUP(F427,Meldingsclassificaties!H:H,1,FALSE))</f>
        <v/>
      </c>
    </row>
    <row r="428" spans="1:18" x14ac:dyDescent="0.25">
      <c r="A428" s="59"/>
      <c r="B428" s="59"/>
      <c r="C428" s="59"/>
      <c r="D428" s="59"/>
      <c r="E428" s="60" t="s">
        <v>7125</v>
      </c>
      <c r="F428" s="59"/>
      <c r="G428" s="59" t="s">
        <v>1194</v>
      </c>
      <c r="H428" s="59"/>
      <c r="I428" s="59">
        <f t="shared" si="6"/>
        <v>4</v>
      </c>
      <c r="J428" s="59" t="s">
        <v>1561</v>
      </c>
      <c r="K428" s="61"/>
      <c r="L428" s="62" t="s">
        <v>6737</v>
      </c>
      <c r="M428" s="62" t="s">
        <v>1194</v>
      </c>
      <c r="N428" s="81" t="str">
        <f>VLOOKUP($M428,'Hulpblad MC-parser'!$A:$D,2,FALSE)</f>
        <v>Brand</v>
      </c>
      <c r="O428" s="81" t="str">
        <f>VLOOKUP($M428,'Hulpblad MC-parser'!$A:$D,3,FALSE)</f>
        <v>Buiten</v>
      </c>
      <c r="P428" s="81" t="str">
        <f>VLOOKUP($M428,'Hulpblad MC-parser'!$A:$D,4,FALSE)</f>
        <v>Afval/Rommel</v>
      </c>
      <c r="Q428" s="136" t="str">
        <f>IF(CONCATENATE(B428,C428,D428)="","",VLOOKUP(CONCATENATE(B428,C428,D428),Meldingsclassificaties!AA:AA,1,FALSE))</f>
        <v/>
      </c>
      <c r="R428" s="136" t="str">
        <f>IF(F428="","",VLOOKUP(F428,Meldingsclassificaties!H:H,1,FALSE))</f>
        <v/>
      </c>
    </row>
    <row r="429" spans="1:18" x14ac:dyDescent="0.25">
      <c r="A429" s="59"/>
      <c r="B429" s="59"/>
      <c r="C429" s="59"/>
      <c r="D429" s="59"/>
      <c r="E429" s="60" t="s">
        <v>7126</v>
      </c>
      <c r="F429" s="59"/>
      <c r="G429" s="59" t="s">
        <v>1194</v>
      </c>
      <c r="H429" s="59"/>
      <c r="I429" s="59">
        <f t="shared" si="6"/>
        <v>8</v>
      </c>
      <c r="J429" s="59" t="s">
        <v>1561</v>
      </c>
      <c r="K429" s="61"/>
      <c r="L429" s="62" t="s">
        <v>6737</v>
      </c>
      <c r="M429" s="62" t="s">
        <v>1194</v>
      </c>
      <c r="N429" s="81" t="str">
        <f>VLOOKUP($M429,'Hulpblad MC-parser'!$A:$D,2,FALSE)</f>
        <v>Brand</v>
      </c>
      <c r="O429" s="81" t="str">
        <f>VLOOKUP($M429,'Hulpblad MC-parser'!$A:$D,3,FALSE)</f>
        <v>Buiten</v>
      </c>
      <c r="P429" s="81" t="str">
        <f>VLOOKUP($M429,'Hulpblad MC-parser'!$A:$D,4,FALSE)</f>
        <v>Afval/Rommel</v>
      </c>
      <c r="Q429" s="136" t="str">
        <f>IF(CONCATENATE(B429,C429,D429)="","",VLOOKUP(CONCATENATE(B429,C429,D429),Meldingsclassificaties!AA:AA,1,FALSE))</f>
        <v/>
      </c>
      <c r="R429" s="136" t="str">
        <f>IF(F429="","",VLOOKUP(F429,Meldingsclassificaties!H:H,1,FALSE))</f>
        <v/>
      </c>
    </row>
    <row r="430" spans="1:18" x14ac:dyDescent="0.25">
      <c r="A430" s="59"/>
      <c r="B430" s="59"/>
      <c r="C430" s="59"/>
      <c r="D430" s="59"/>
      <c r="E430" s="60" t="s">
        <v>7127</v>
      </c>
      <c r="F430" s="59"/>
      <c r="G430" s="59" t="s">
        <v>1194</v>
      </c>
      <c r="H430" s="59"/>
      <c r="I430" s="59">
        <f t="shared" si="6"/>
        <v>9</v>
      </c>
      <c r="J430" s="59" t="s">
        <v>1561</v>
      </c>
      <c r="K430" s="61"/>
      <c r="L430" s="62" t="s">
        <v>6737</v>
      </c>
      <c r="M430" s="62" t="s">
        <v>1194</v>
      </c>
      <c r="N430" s="81" t="str">
        <f>VLOOKUP($M430,'Hulpblad MC-parser'!$A:$D,2,FALSE)</f>
        <v>Brand</v>
      </c>
      <c r="O430" s="81" t="str">
        <f>VLOOKUP($M430,'Hulpblad MC-parser'!$A:$D,3,FALSE)</f>
        <v>Buiten</v>
      </c>
      <c r="P430" s="81" t="str">
        <f>VLOOKUP($M430,'Hulpblad MC-parser'!$A:$D,4,FALSE)</f>
        <v>Afval/Rommel</v>
      </c>
      <c r="Q430" s="136" t="str">
        <f>IF(CONCATENATE(B430,C430,D430)="","",VLOOKUP(CONCATENATE(B430,C430,D430),Meldingsclassificaties!AA:AA,1,FALSE))</f>
        <v/>
      </c>
      <c r="R430" s="136" t="str">
        <f>IF(F430="","",VLOOKUP(F430,Meldingsclassificaties!H:H,1,FALSE))</f>
        <v/>
      </c>
    </row>
    <row r="431" spans="1:18" x14ac:dyDescent="0.25">
      <c r="A431" s="59"/>
      <c r="B431" s="59"/>
      <c r="C431" s="59"/>
      <c r="D431" s="59"/>
      <c r="E431" s="60" t="s">
        <v>7128</v>
      </c>
      <c r="F431" s="59"/>
      <c r="G431" s="59" t="s">
        <v>1194</v>
      </c>
      <c r="H431" s="59"/>
      <c r="I431" s="59">
        <f t="shared" si="6"/>
        <v>12</v>
      </c>
      <c r="J431" s="59" t="s">
        <v>1561</v>
      </c>
      <c r="K431" s="61"/>
      <c r="L431" s="62" t="s">
        <v>6737</v>
      </c>
      <c r="M431" s="62" t="s">
        <v>1194</v>
      </c>
      <c r="N431" s="81" t="str">
        <f>VLOOKUP($M431,'Hulpblad MC-parser'!$A:$D,2,FALSE)</f>
        <v>Brand</v>
      </c>
      <c r="O431" s="81" t="str">
        <f>VLOOKUP($M431,'Hulpblad MC-parser'!$A:$D,3,FALSE)</f>
        <v>Buiten</v>
      </c>
      <c r="P431" s="81" t="str">
        <f>VLOOKUP($M431,'Hulpblad MC-parser'!$A:$D,4,FALSE)</f>
        <v>Afval/Rommel</v>
      </c>
      <c r="Q431" s="136" t="str">
        <f>IF(CONCATENATE(B431,C431,D431)="","",VLOOKUP(CONCATENATE(B431,C431,D431),Meldingsclassificaties!AA:AA,1,FALSE))</f>
        <v/>
      </c>
      <c r="R431" s="136" t="str">
        <f>IF(F431="","",VLOOKUP(F431,Meldingsclassificaties!H:H,1,FALSE))</f>
        <v/>
      </c>
    </row>
    <row r="432" spans="1:18" x14ac:dyDescent="0.25">
      <c r="A432" s="59"/>
      <c r="B432" s="59"/>
      <c r="C432" s="59"/>
      <c r="D432" s="59"/>
      <c r="E432" s="60" t="s">
        <v>7129</v>
      </c>
      <c r="F432" s="59"/>
      <c r="G432" s="59" t="s">
        <v>1194</v>
      </c>
      <c r="H432" s="59"/>
      <c r="I432" s="59">
        <f t="shared" si="6"/>
        <v>13</v>
      </c>
      <c r="J432" s="59" t="s">
        <v>1561</v>
      </c>
      <c r="K432" s="61"/>
      <c r="L432" s="62" t="s">
        <v>6737</v>
      </c>
      <c r="M432" s="62" t="s">
        <v>1194</v>
      </c>
      <c r="N432" s="81" t="str">
        <f>VLOOKUP($M432,'Hulpblad MC-parser'!$A:$D,2,FALSE)</f>
        <v>Brand</v>
      </c>
      <c r="O432" s="81" t="str">
        <f>VLOOKUP($M432,'Hulpblad MC-parser'!$A:$D,3,FALSE)</f>
        <v>Buiten</v>
      </c>
      <c r="P432" s="81" t="str">
        <f>VLOOKUP($M432,'Hulpblad MC-parser'!$A:$D,4,FALSE)</f>
        <v>Afval/Rommel</v>
      </c>
      <c r="Q432" s="136" t="str">
        <f>IF(CONCATENATE(B432,C432,D432)="","",VLOOKUP(CONCATENATE(B432,C432,D432),Meldingsclassificaties!AA:AA,1,FALSE))</f>
        <v/>
      </c>
      <c r="R432" s="136" t="str">
        <f>IF(F432="","",VLOOKUP(F432,Meldingsclassificaties!H:H,1,FALSE))</f>
        <v/>
      </c>
    </row>
    <row r="433" spans="1:18" x14ac:dyDescent="0.25">
      <c r="A433" s="59"/>
      <c r="B433" s="59"/>
      <c r="C433" s="59"/>
      <c r="D433" s="59"/>
      <c r="E433" s="60" t="s">
        <v>7130</v>
      </c>
      <c r="F433" s="59"/>
      <c r="G433" s="59" t="s">
        <v>1194</v>
      </c>
      <c r="H433" s="59"/>
      <c r="I433" s="59">
        <f t="shared" si="6"/>
        <v>5</v>
      </c>
      <c r="J433" s="59" t="s">
        <v>1561</v>
      </c>
      <c r="K433" s="61"/>
      <c r="L433" s="62" t="s">
        <v>6737</v>
      </c>
      <c r="M433" s="62" t="s">
        <v>1194</v>
      </c>
      <c r="N433" s="81" t="str">
        <f>VLOOKUP($M433,'Hulpblad MC-parser'!$A:$D,2,FALSE)</f>
        <v>Brand</v>
      </c>
      <c r="O433" s="81" t="str">
        <f>VLOOKUP($M433,'Hulpblad MC-parser'!$A:$D,3,FALSE)</f>
        <v>Buiten</v>
      </c>
      <c r="P433" s="81" t="str">
        <f>VLOOKUP($M433,'Hulpblad MC-parser'!$A:$D,4,FALSE)</f>
        <v>Afval/Rommel</v>
      </c>
      <c r="Q433" s="136" t="str">
        <f>IF(CONCATENATE(B433,C433,D433)="","",VLOOKUP(CONCATENATE(B433,C433,D433),Meldingsclassificaties!AA:AA,1,FALSE))</f>
        <v/>
      </c>
      <c r="R433" s="136" t="str">
        <f>IF(F433="","",VLOOKUP(F433,Meldingsclassificaties!H:H,1,FALSE))</f>
        <v/>
      </c>
    </row>
    <row r="434" spans="1:18" x14ac:dyDescent="0.25">
      <c r="A434" s="59"/>
      <c r="B434" s="59"/>
      <c r="C434" s="59"/>
      <c r="D434" s="59"/>
      <c r="E434" s="60" t="s">
        <v>7131</v>
      </c>
      <c r="F434" s="59"/>
      <c r="G434" s="59" t="s">
        <v>1194</v>
      </c>
      <c r="H434" s="59"/>
      <c r="I434" s="59">
        <f t="shared" si="6"/>
        <v>7</v>
      </c>
      <c r="J434" s="59" t="s">
        <v>1561</v>
      </c>
      <c r="K434" s="61"/>
      <c r="L434" s="62" t="s">
        <v>6737</v>
      </c>
      <c r="M434" s="62" t="s">
        <v>1194</v>
      </c>
      <c r="N434" s="81" t="str">
        <f>VLOOKUP($M434,'Hulpblad MC-parser'!$A:$D,2,FALSE)</f>
        <v>Brand</v>
      </c>
      <c r="O434" s="81" t="str">
        <f>VLOOKUP($M434,'Hulpblad MC-parser'!$A:$D,3,FALSE)</f>
        <v>Buiten</v>
      </c>
      <c r="P434" s="81" t="str">
        <f>VLOOKUP($M434,'Hulpblad MC-parser'!$A:$D,4,FALSE)</f>
        <v>Afval/Rommel</v>
      </c>
      <c r="Q434" s="136" t="str">
        <f>IF(CONCATENATE(B434,C434,D434)="","",VLOOKUP(CONCATENATE(B434,C434,D434),Meldingsclassificaties!AA:AA,1,FALSE))</f>
        <v/>
      </c>
      <c r="R434" s="136" t="str">
        <f>IF(F434="","",VLOOKUP(F434,Meldingsclassificaties!H:H,1,FALSE))</f>
        <v/>
      </c>
    </row>
    <row r="435" spans="1:18" x14ac:dyDescent="0.25">
      <c r="A435" s="59">
        <v>200031361</v>
      </c>
      <c r="B435" s="59" t="s">
        <v>710</v>
      </c>
      <c r="C435" s="59" t="s">
        <v>784</v>
      </c>
      <c r="D435" s="59" t="s">
        <v>785</v>
      </c>
      <c r="E435" s="60" t="s">
        <v>1195</v>
      </c>
      <c r="F435" s="59" t="s">
        <v>787</v>
      </c>
      <c r="G435" s="59"/>
      <c r="H435" s="59"/>
      <c r="I435" s="59">
        <f t="shared" si="6"/>
        <v>20</v>
      </c>
      <c r="J435" s="59" t="s">
        <v>1613</v>
      </c>
      <c r="K435" s="61"/>
      <c r="L435" s="62" t="s">
        <v>6737</v>
      </c>
      <c r="M435" s="62" t="s">
        <v>1195</v>
      </c>
      <c r="N435" s="81" t="str">
        <f>VLOOKUP($M435,'Hulpblad MC-parser'!$A:$D,2,FALSE)</f>
        <v>Brand</v>
      </c>
      <c r="O435" s="81" t="str">
        <f>VLOOKUP($M435,'Hulpblad MC-parser'!$A:$D,3,FALSE)</f>
        <v>Buiten</v>
      </c>
      <c r="P435" s="81" t="str">
        <f>VLOOKUP($M435,'Hulpblad MC-parser'!$A:$D,4,FALSE)</f>
        <v>Berm/Ruigte/Bosschage</v>
      </c>
      <c r="Q435" s="136" t="str">
        <f>IF(CONCATENATE(B435,C435,D435)="","",VLOOKUP(CONCATENATE(B435,C435,D435),Meldingsclassificaties!AA:AA,1,FALSE))</f>
        <v>BrandBuitenBerm/Ruigte/Bosschage</v>
      </c>
      <c r="R435" s="136" t="str">
        <f>IF(F435="","",VLOOKUP(F435,Meldingsclassificaties!H:H,1,FALSE))</f>
        <v>Berm-/bosschagebrand</v>
      </c>
    </row>
    <row r="436" spans="1:18" x14ac:dyDescent="0.25">
      <c r="A436" s="59"/>
      <c r="B436" s="59"/>
      <c r="C436" s="59"/>
      <c r="D436" s="59"/>
      <c r="E436" s="60" t="s">
        <v>7132</v>
      </c>
      <c r="F436" s="59"/>
      <c r="G436" s="59" t="s">
        <v>1195</v>
      </c>
      <c r="H436" s="59"/>
      <c r="I436" s="59">
        <f t="shared" si="6"/>
        <v>4</v>
      </c>
      <c r="J436" s="59" t="s">
        <v>1561</v>
      </c>
      <c r="K436" s="61"/>
      <c r="L436" s="62" t="s">
        <v>6737</v>
      </c>
      <c r="M436" s="62" t="s">
        <v>1195</v>
      </c>
      <c r="N436" s="81" t="str">
        <f>VLOOKUP($M436,'Hulpblad MC-parser'!$A:$D,2,FALSE)</f>
        <v>Brand</v>
      </c>
      <c r="O436" s="81" t="str">
        <f>VLOOKUP($M436,'Hulpblad MC-parser'!$A:$D,3,FALSE)</f>
        <v>Buiten</v>
      </c>
      <c r="P436" s="81" t="str">
        <f>VLOOKUP($M436,'Hulpblad MC-parser'!$A:$D,4,FALSE)</f>
        <v>Berm/Ruigte/Bosschage</v>
      </c>
      <c r="Q436" s="136" t="str">
        <f>IF(CONCATENATE(B436,C436,D436)="","",VLOOKUP(CONCATENATE(B436,C436,D436),Meldingsclassificaties!AA:AA,1,FALSE))</f>
        <v/>
      </c>
      <c r="R436" s="136" t="str">
        <f>IF(F436="","",VLOOKUP(F436,Meldingsclassificaties!H:H,1,FALSE))</f>
        <v/>
      </c>
    </row>
    <row r="437" spans="1:18" x14ac:dyDescent="0.25">
      <c r="A437" s="59"/>
      <c r="B437" s="59"/>
      <c r="C437" s="59"/>
      <c r="D437" s="59"/>
      <c r="E437" s="60" t="s">
        <v>7133</v>
      </c>
      <c r="F437" s="59"/>
      <c r="G437" s="59" t="s">
        <v>1195</v>
      </c>
      <c r="H437" s="59"/>
      <c r="I437" s="59">
        <f t="shared" si="6"/>
        <v>7</v>
      </c>
      <c r="J437" s="59" t="s">
        <v>1561</v>
      </c>
      <c r="K437" s="61"/>
      <c r="L437" s="62" t="s">
        <v>6737</v>
      </c>
      <c r="M437" s="62" t="s">
        <v>1195</v>
      </c>
      <c r="N437" s="81" t="str">
        <f>VLOOKUP($M437,'Hulpblad MC-parser'!$A:$D,2,FALSE)</f>
        <v>Brand</v>
      </c>
      <c r="O437" s="81" t="str">
        <f>VLOOKUP($M437,'Hulpblad MC-parser'!$A:$D,3,FALSE)</f>
        <v>Buiten</v>
      </c>
      <c r="P437" s="81" t="str">
        <f>VLOOKUP($M437,'Hulpblad MC-parser'!$A:$D,4,FALSE)</f>
        <v>Berm/Ruigte/Bosschage</v>
      </c>
      <c r="Q437" s="136" t="str">
        <f>IF(CONCATENATE(B437,C437,D437)="","",VLOOKUP(CONCATENATE(B437,C437,D437),Meldingsclassificaties!AA:AA,1,FALSE))</f>
        <v/>
      </c>
      <c r="R437" s="136" t="str">
        <f>IF(F437="","",VLOOKUP(F437,Meldingsclassificaties!H:H,1,FALSE))</f>
        <v/>
      </c>
    </row>
    <row r="438" spans="1:18" x14ac:dyDescent="0.25">
      <c r="A438" s="59"/>
      <c r="B438" s="59"/>
      <c r="C438" s="59"/>
      <c r="D438" s="59"/>
      <c r="E438" s="60" t="s">
        <v>7134</v>
      </c>
      <c r="F438" s="59"/>
      <c r="G438" s="59" t="s">
        <v>1195</v>
      </c>
      <c r="H438" s="59"/>
      <c r="I438" s="59">
        <f t="shared" si="6"/>
        <v>4</v>
      </c>
      <c r="J438" s="59" t="s">
        <v>1561</v>
      </c>
      <c r="K438" s="61"/>
      <c r="L438" s="62" t="s">
        <v>6737</v>
      </c>
      <c r="M438" s="62" t="s">
        <v>1195</v>
      </c>
      <c r="N438" s="81" t="str">
        <f>VLOOKUP($M438,'Hulpblad MC-parser'!$A:$D,2,FALSE)</f>
        <v>Brand</v>
      </c>
      <c r="O438" s="81" t="str">
        <f>VLOOKUP($M438,'Hulpblad MC-parser'!$A:$D,3,FALSE)</f>
        <v>Buiten</v>
      </c>
      <c r="P438" s="81" t="str">
        <f>VLOOKUP($M438,'Hulpblad MC-parser'!$A:$D,4,FALSE)</f>
        <v>Berm/Ruigte/Bosschage</v>
      </c>
      <c r="Q438" s="136" t="str">
        <f>IF(CONCATENATE(B438,C438,D438)="","",VLOOKUP(CONCATENATE(B438,C438,D438),Meldingsclassificaties!AA:AA,1,FALSE))</f>
        <v/>
      </c>
      <c r="R438" s="136" t="str">
        <f>IF(F438="","",VLOOKUP(F438,Meldingsclassificaties!H:H,1,FALSE))</f>
        <v/>
      </c>
    </row>
    <row r="439" spans="1:18" x14ac:dyDescent="0.25">
      <c r="A439" s="59"/>
      <c r="B439" s="59"/>
      <c r="C439" s="59"/>
      <c r="D439" s="59"/>
      <c r="E439" s="60" t="s">
        <v>7135</v>
      </c>
      <c r="F439" s="59"/>
      <c r="G439" s="59" t="s">
        <v>1195</v>
      </c>
      <c r="H439" s="59"/>
      <c r="I439" s="59">
        <f t="shared" si="6"/>
        <v>10</v>
      </c>
      <c r="J439" s="59" t="s">
        <v>1561</v>
      </c>
      <c r="K439" s="61"/>
      <c r="L439" s="62" t="s">
        <v>6737</v>
      </c>
      <c r="M439" s="62" t="s">
        <v>1195</v>
      </c>
      <c r="N439" s="81" t="str">
        <f>VLOOKUP($M439,'Hulpblad MC-parser'!$A:$D,2,FALSE)</f>
        <v>Brand</v>
      </c>
      <c r="O439" s="81" t="str">
        <f>VLOOKUP($M439,'Hulpblad MC-parser'!$A:$D,3,FALSE)</f>
        <v>Buiten</v>
      </c>
      <c r="P439" s="81" t="str">
        <f>VLOOKUP($M439,'Hulpblad MC-parser'!$A:$D,4,FALSE)</f>
        <v>Berm/Ruigte/Bosschage</v>
      </c>
      <c r="Q439" s="136" t="str">
        <f>IF(CONCATENATE(B439,C439,D439)="","",VLOOKUP(CONCATENATE(B439,C439,D439),Meldingsclassificaties!AA:AA,1,FALSE))</f>
        <v/>
      </c>
      <c r="R439" s="136" t="str">
        <f>IF(F439="","",VLOOKUP(F439,Meldingsclassificaties!H:H,1,FALSE))</f>
        <v/>
      </c>
    </row>
    <row r="440" spans="1:18" x14ac:dyDescent="0.25">
      <c r="A440" s="59"/>
      <c r="B440" s="59"/>
      <c r="C440" s="59"/>
      <c r="D440" s="59"/>
      <c r="E440" s="60" t="s">
        <v>7136</v>
      </c>
      <c r="F440" s="59"/>
      <c r="G440" s="59" t="s">
        <v>1195</v>
      </c>
      <c r="H440" s="59"/>
      <c r="I440" s="59">
        <f t="shared" si="6"/>
        <v>8</v>
      </c>
      <c r="J440" s="59" t="s">
        <v>1561</v>
      </c>
      <c r="K440" s="61"/>
      <c r="L440" s="62" t="s">
        <v>6737</v>
      </c>
      <c r="M440" s="62" t="s">
        <v>1195</v>
      </c>
      <c r="N440" s="81" t="str">
        <f>VLOOKUP($M440,'Hulpblad MC-parser'!$A:$D,2,FALSE)</f>
        <v>Brand</v>
      </c>
      <c r="O440" s="81" t="str">
        <f>VLOOKUP($M440,'Hulpblad MC-parser'!$A:$D,3,FALSE)</f>
        <v>Buiten</v>
      </c>
      <c r="P440" s="81" t="str">
        <f>VLOOKUP($M440,'Hulpblad MC-parser'!$A:$D,4,FALSE)</f>
        <v>Berm/Ruigte/Bosschage</v>
      </c>
      <c r="Q440" s="136" t="str">
        <f>IF(CONCATENATE(B440,C440,D440)="","",VLOOKUP(CONCATENATE(B440,C440,D440),Meldingsclassificaties!AA:AA,1,FALSE))</f>
        <v/>
      </c>
      <c r="R440" s="136" t="str">
        <f>IF(F440="","",VLOOKUP(F440,Meldingsclassificaties!H:H,1,FALSE))</f>
        <v/>
      </c>
    </row>
    <row r="441" spans="1:18" x14ac:dyDescent="0.25">
      <c r="A441" s="59"/>
      <c r="B441" s="59"/>
      <c r="C441" s="59"/>
      <c r="D441" s="59"/>
      <c r="E441" s="60" t="s">
        <v>7137</v>
      </c>
      <c r="F441" s="59"/>
      <c r="G441" s="59" t="s">
        <v>1195</v>
      </c>
      <c r="H441" s="59"/>
      <c r="I441" s="59">
        <f t="shared" si="6"/>
        <v>11</v>
      </c>
      <c r="J441" s="59" t="s">
        <v>1561</v>
      </c>
      <c r="K441" s="61"/>
      <c r="L441" s="62" t="s">
        <v>6737</v>
      </c>
      <c r="M441" s="62" t="s">
        <v>1195</v>
      </c>
      <c r="N441" s="81" t="str">
        <f>VLOOKUP($M441,'Hulpblad MC-parser'!$A:$D,2,FALSE)</f>
        <v>Brand</v>
      </c>
      <c r="O441" s="81" t="str">
        <f>VLOOKUP($M441,'Hulpblad MC-parser'!$A:$D,3,FALSE)</f>
        <v>Buiten</v>
      </c>
      <c r="P441" s="81" t="str">
        <f>VLOOKUP($M441,'Hulpblad MC-parser'!$A:$D,4,FALSE)</f>
        <v>Berm/Ruigte/Bosschage</v>
      </c>
      <c r="Q441" s="136" t="str">
        <f>IF(CONCATENATE(B441,C441,D441)="","",VLOOKUP(CONCATENATE(B441,C441,D441),Meldingsclassificaties!AA:AA,1,FALSE))</f>
        <v/>
      </c>
      <c r="R441" s="136" t="str">
        <f>IF(F441="","",VLOOKUP(F441,Meldingsclassificaties!H:H,1,FALSE))</f>
        <v/>
      </c>
    </row>
    <row r="442" spans="1:18" x14ac:dyDescent="0.25">
      <c r="A442" s="59"/>
      <c r="B442" s="59"/>
      <c r="C442" s="59"/>
      <c r="D442" s="59"/>
      <c r="E442" s="60" t="s">
        <v>7138</v>
      </c>
      <c r="F442" s="59"/>
      <c r="G442" s="59" t="s">
        <v>1195</v>
      </c>
      <c r="H442" s="59"/>
      <c r="I442" s="59">
        <f t="shared" si="6"/>
        <v>5</v>
      </c>
      <c r="J442" s="59" t="s">
        <v>1561</v>
      </c>
      <c r="K442" s="61"/>
      <c r="L442" s="62" t="s">
        <v>6737</v>
      </c>
      <c r="M442" s="62" t="s">
        <v>1195</v>
      </c>
      <c r="N442" s="81" t="str">
        <f>VLOOKUP($M442,'Hulpblad MC-parser'!$A:$D,2,FALSE)</f>
        <v>Brand</v>
      </c>
      <c r="O442" s="81" t="str">
        <f>VLOOKUP($M442,'Hulpblad MC-parser'!$A:$D,3,FALSE)</f>
        <v>Buiten</v>
      </c>
      <c r="P442" s="81" t="str">
        <f>VLOOKUP($M442,'Hulpblad MC-parser'!$A:$D,4,FALSE)</f>
        <v>Berm/Ruigte/Bosschage</v>
      </c>
      <c r="Q442" s="136" t="str">
        <f>IF(CONCATENATE(B442,C442,D442)="","",VLOOKUP(CONCATENATE(B442,C442,D442),Meldingsclassificaties!AA:AA,1,FALSE))</f>
        <v/>
      </c>
      <c r="R442" s="136" t="str">
        <f>IF(F442="","",VLOOKUP(F442,Meldingsclassificaties!H:H,1,FALSE))</f>
        <v/>
      </c>
    </row>
    <row r="443" spans="1:18" x14ac:dyDescent="0.25">
      <c r="A443" s="59"/>
      <c r="B443" s="59"/>
      <c r="C443" s="59"/>
      <c r="D443" s="59"/>
      <c r="E443" s="60" t="s">
        <v>7139</v>
      </c>
      <c r="F443" s="59"/>
      <c r="G443" s="59" t="s">
        <v>1195</v>
      </c>
      <c r="H443" s="59"/>
      <c r="I443" s="59">
        <f t="shared" si="6"/>
        <v>7</v>
      </c>
      <c r="J443" s="59" t="s">
        <v>1561</v>
      </c>
      <c r="K443" s="61"/>
      <c r="L443" s="62" t="s">
        <v>6737</v>
      </c>
      <c r="M443" s="62" t="s">
        <v>1195</v>
      </c>
      <c r="N443" s="81" t="str">
        <f>VLOOKUP($M443,'Hulpblad MC-parser'!$A:$D,2,FALSE)</f>
        <v>Brand</v>
      </c>
      <c r="O443" s="81" t="str">
        <f>VLOOKUP($M443,'Hulpblad MC-parser'!$A:$D,3,FALSE)</f>
        <v>Buiten</v>
      </c>
      <c r="P443" s="81" t="str">
        <f>VLOOKUP($M443,'Hulpblad MC-parser'!$A:$D,4,FALSE)</f>
        <v>Berm/Ruigte/Bosschage</v>
      </c>
      <c r="Q443" s="136" t="str">
        <f>IF(CONCATENATE(B443,C443,D443)="","",VLOOKUP(CONCATENATE(B443,C443,D443),Meldingsclassificaties!AA:AA,1,FALSE))</f>
        <v/>
      </c>
      <c r="R443" s="136" t="str">
        <f>IF(F443="","",VLOOKUP(F443,Meldingsclassificaties!H:H,1,FALSE))</f>
        <v/>
      </c>
    </row>
    <row r="444" spans="1:18" x14ac:dyDescent="0.25">
      <c r="A444" s="59">
        <v>200059052</v>
      </c>
      <c r="B444" s="59" t="s">
        <v>710</v>
      </c>
      <c r="C444" s="59" t="s">
        <v>784</v>
      </c>
      <c r="D444" s="59" t="s">
        <v>1028</v>
      </c>
      <c r="E444" s="60" t="s">
        <v>6490</v>
      </c>
      <c r="F444" s="59" t="s">
        <v>1030</v>
      </c>
      <c r="G444" s="59"/>
      <c r="H444" s="59"/>
      <c r="I444" s="59">
        <f t="shared" si="6"/>
        <v>21</v>
      </c>
      <c r="J444" s="59" t="s">
        <v>1613</v>
      </c>
      <c r="K444" s="61"/>
      <c r="L444" s="62" t="s">
        <v>6738</v>
      </c>
      <c r="M444" s="62" t="s">
        <v>6490</v>
      </c>
      <c r="N444" s="81" t="str">
        <f>VLOOKUP($M444,'Hulpblad MC-parser'!$A:$D,2,FALSE)</f>
        <v>Brand</v>
      </c>
      <c r="O444" s="81" t="str">
        <f>VLOOKUP($M444,'Hulpblad MC-parser'!$A:$D,3,FALSE)</f>
        <v>Buiten</v>
      </c>
      <c r="P444" s="81" t="str">
        <f>VLOOKUP($M444,'Hulpblad MC-parser'!$A:$D,4,FALSE)</f>
        <v>Container</v>
      </c>
      <c r="Q444" s="136" t="str">
        <f>IF(CONCATENATE(B444,C444,D444)="","",VLOOKUP(CONCATENATE(B444,C444,D444),Meldingsclassificaties!AA:AA,1,FALSE))</f>
        <v>BrandBuitenContainer</v>
      </c>
      <c r="R444" s="136" t="str">
        <f>IF(F444="","",VLOOKUP(F444,Meldingsclassificaties!H:H,1,FALSE))</f>
        <v>Containerbrand</v>
      </c>
    </row>
    <row r="445" spans="1:18" x14ac:dyDescent="0.25">
      <c r="A445" s="59">
        <v>200059051</v>
      </c>
      <c r="B445" s="59" t="s">
        <v>710</v>
      </c>
      <c r="C445" s="59" t="s">
        <v>784</v>
      </c>
      <c r="D445" s="59" t="s">
        <v>1028</v>
      </c>
      <c r="E445" s="60" t="s">
        <v>6491</v>
      </c>
      <c r="F445" s="59" t="s">
        <v>1030</v>
      </c>
      <c r="G445" s="59"/>
      <c r="H445" s="59"/>
      <c r="I445" s="59">
        <f t="shared" si="6"/>
        <v>20</v>
      </c>
      <c r="J445" s="59" t="s">
        <v>1613</v>
      </c>
      <c r="K445" s="61"/>
      <c r="L445" s="62" t="s">
        <v>6738</v>
      </c>
      <c r="M445" s="62" t="s">
        <v>6491</v>
      </c>
      <c r="N445" s="81" t="str">
        <f>VLOOKUP($M445,'Hulpblad MC-parser'!$A:$D,2,FALSE)</f>
        <v>Brand</v>
      </c>
      <c r="O445" s="81" t="str">
        <f>VLOOKUP($M445,'Hulpblad MC-parser'!$A:$D,3,FALSE)</f>
        <v>Buiten</v>
      </c>
      <c r="P445" s="81" t="str">
        <f>VLOOKUP($M445,'Hulpblad MC-parser'!$A:$D,4,FALSE)</f>
        <v>Container</v>
      </c>
      <c r="Q445" s="136" t="str">
        <f>IF(CONCATENATE(B445,C445,D445)="","",VLOOKUP(CONCATENATE(B445,C445,D445),Meldingsclassificaties!AA:AA,1,FALSE))</f>
        <v>BrandBuitenContainer</v>
      </c>
      <c r="R445" s="136" t="str">
        <f>IF(F445="","",VLOOKUP(F445,Meldingsclassificaties!H:H,1,FALSE))</f>
        <v>Containerbrand</v>
      </c>
    </row>
    <row r="446" spans="1:18" x14ac:dyDescent="0.25">
      <c r="A446" s="59">
        <v>200059050</v>
      </c>
      <c r="B446" s="59" t="s">
        <v>710</v>
      </c>
      <c r="C446" s="59" t="s">
        <v>784</v>
      </c>
      <c r="D446" s="59" t="s">
        <v>1028</v>
      </c>
      <c r="E446" s="60" t="s">
        <v>6492</v>
      </c>
      <c r="F446" s="59" t="s">
        <v>1030</v>
      </c>
      <c r="G446" s="59"/>
      <c r="H446" s="59"/>
      <c r="I446" s="59">
        <f t="shared" si="6"/>
        <v>14</v>
      </c>
      <c r="J446" s="59" t="s">
        <v>1613</v>
      </c>
      <c r="K446" s="61"/>
      <c r="L446" s="62" t="s">
        <v>6738</v>
      </c>
      <c r="M446" s="62" t="s">
        <v>6492</v>
      </c>
      <c r="N446" s="81" t="str">
        <f>VLOOKUP($M446,'Hulpblad MC-parser'!$A:$D,2,FALSE)</f>
        <v>Brand</v>
      </c>
      <c r="O446" s="81" t="str">
        <f>VLOOKUP($M446,'Hulpblad MC-parser'!$A:$D,3,FALSE)</f>
        <v>Buiten</v>
      </c>
      <c r="P446" s="81" t="str">
        <f>VLOOKUP($M446,'Hulpblad MC-parser'!$A:$D,4,FALSE)</f>
        <v>Container</v>
      </c>
      <c r="Q446" s="136" t="str">
        <f>IF(CONCATENATE(B446,C446,D446)="","",VLOOKUP(CONCATENATE(B446,C446,D446),Meldingsclassificaties!AA:AA,1,FALSE))</f>
        <v>BrandBuitenContainer</v>
      </c>
      <c r="R446" s="136" t="str">
        <f>IF(F446="","",VLOOKUP(F446,Meldingsclassificaties!H:H,1,FALSE))</f>
        <v>Containerbrand</v>
      </c>
    </row>
    <row r="447" spans="1:18" x14ac:dyDescent="0.25">
      <c r="A447" s="59">
        <v>200059054</v>
      </c>
      <c r="B447" s="59" t="s">
        <v>710</v>
      </c>
      <c r="C447" s="59" t="s">
        <v>784</v>
      </c>
      <c r="D447" s="59" t="s">
        <v>1028</v>
      </c>
      <c r="E447" s="60" t="s">
        <v>6493</v>
      </c>
      <c r="F447" s="59" t="s">
        <v>1030</v>
      </c>
      <c r="G447" s="59"/>
      <c r="H447" s="59"/>
      <c r="I447" s="59">
        <f t="shared" si="6"/>
        <v>23</v>
      </c>
      <c r="J447" s="59" t="s">
        <v>1613</v>
      </c>
      <c r="K447" s="61"/>
      <c r="L447" s="62" t="s">
        <v>6738</v>
      </c>
      <c r="M447" s="62" t="s">
        <v>6493</v>
      </c>
      <c r="N447" s="81" t="str">
        <f>VLOOKUP($M447,'Hulpblad MC-parser'!$A:$D,2,FALSE)</f>
        <v>Brand</v>
      </c>
      <c r="O447" s="81" t="str">
        <f>VLOOKUP($M447,'Hulpblad MC-parser'!$A:$D,3,FALSE)</f>
        <v>Buiten</v>
      </c>
      <c r="P447" s="81" t="str">
        <f>VLOOKUP($M447,'Hulpblad MC-parser'!$A:$D,4,FALSE)</f>
        <v>Container</v>
      </c>
      <c r="Q447" s="136" t="str">
        <f>IF(CONCATENATE(B447,C447,D447)="","",VLOOKUP(CONCATENATE(B447,C447,D447),Meldingsclassificaties!AA:AA,1,FALSE))</f>
        <v>BrandBuitenContainer</v>
      </c>
      <c r="R447" s="136" t="str">
        <f>IF(F447="","",VLOOKUP(F447,Meldingsclassificaties!H:H,1,FALSE))</f>
        <v>Containerbrand</v>
      </c>
    </row>
    <row r="448" spans="1:18" x14ac:dyDescent="0.25">
      <c r="A448" s="59">
        <v>200059053</v>
      </c>
      <c r="B448" s="59" t="s">
        <v>710</v>
      </c>
      <c r="C448" s="59" t="s">
        <v>784</v>
      </c>
      <c r="D448" s="59" t="s">
        <v>1028</v>
      </c>
      <c r="E448" s="60" t="s">
        <v>6494</v>
      </c>
      <c r="F448" s="59" t="s">
        <v>1030</v>
      </c>
      <c r="G448" s="59"/>
      <c r="H448" s="59"/>
      <c r="I448" s="59">
        <f t="shared" si="6"/>
        <v>22</v>
      </c>
      <c r="J448" s="59" t="s">
        <v>1613</v>
      </c>
      <c r="K448" s="61"/>
      <c r="L448" s="62" t="s">
        <v>6738</v>
      </c>
      <c r="M448" s="62" t="s">
        <v>6494</v>
      </c>
      <c r="N448" s="81" t="str">
        <f>VLOOKUP($M448,'Hulpblad MC-parser'!$A:$D,2,FALSE)</f>
        <v>Brand</v>
      </c>
      <c r="O448" s="81" t="str">
        <f>VLOOKUP($M448,'Hulpblad MC-parser'!$A:$D,3,FALSE)</f>
        <v>Buiten</v>
      </c>
      <c r="P448" s="81" t="str">
        <f>VLOOKUP($M448,'Hulpblad MC-parser'!$A:$D,4,FALSE)</f>
        <v>Container</v>
      </c>
      <c r="Q448" s="136" t="str">
        <f>IF(CONCATENATE(B448,C448,D448)="","",VLOOKUP(CONCATENATE(B448,C448,D448),Meldingsclassificaties!AA:AA,1,FALSE))</f>
        <v>BrandBuitenContainer</v>
      </c>
      <c r="R448" s="136" t="str">
        <f>IF(F448="","",VLOOKUP(F448,Meldingsclassificaties!H:H,1,FALSE))</f>
        <v>Containerbrand</v>
      </c>
    </row>
    <row r="449" spans="1:18" x14ac:dyDescent="0.25">
      <c r="A449" s="59">
        <v>200010515</v>
      </c>
      <c r="B449" s="59" t="s">
        <v>710</v>
      </c>
      <c r="C449" s="59" t="s">
        <v>784</v>
      </c>
      <c r="D449" s="59" t="s">
        <v>1028</v>
      </c>
      <c r="E449" s="60" t="s">
        <v>1197</v>
      </c>
      <c r="F449" s="59" t="s">
        <v>1030</v>
      </c>
      <c r="G449" s="59"/>
      <c r="H449" s="59"/>
      <c r="I449" s="59">
        <f t="shared" si="6"/>
        <v>15</v>
      </c>
      <c r="J449" s="59" t="s">
        <v>1613</v>
      </c>
      <c r="K449" s="61"/>
      <c r="L449" s="62" t="s">
        <v>6737</v>
      </c>
      <c r="M449" s="62" t="s">
        <v>1197</v>
      </c>
      <c r="N449" s="81" t="str">
        <f>VLOOKUP($M449,'Hulpblad MC-parser'!$A:$D,2,FALSE)</f>
        <v>Brand</v>
      </c>
      <c r="O449" s="81" t="str">
        <f>VLOOKUP($M449,'Hulpblad MC-parser'!$A:$D,3,FALSE)</f>
        <v>Buiten</v>
      </c>
      <c r="P449" s="81" t="str">
        <f>VLOOKUP($M449,'Hulpblad MC-parser'!$A:$D,4,FALSE)</f>
        <v>Container</v>
      </c>
      <c r="Q449" s="136" t="str">
        <f>IF(CONCATENATE(B449,C449,D449)="","",VLOOKUP(CONCATENATE(B449,C449,D449),Meldingsclassificaties!AA:AA,1,FALSE))</f>
        <v>BrandBuitenContainer</v>
      </c>
      <c r="R449" s="136" t="str">
        <f>IF(F449="","",VLOOKUP(F449,Meldingsclassificaties!H:H,1,FALSE))</f>
        <v>Containerbrand</v>
      </c>
    </row>
    <row r="450" spans="1:18" x14ac:dyDescent="0.25">
      <c r="A450" s="59"/>
      <c r="B450" s="59"/>
      <c r="C450" s="59"/>
      <c r="D450" s="59"/>
      <c r="E450" s="60" t="s">
        <v>7140</v>
      </c>
      <c r="F450" s="59"/>
      <c r="G450" s="59" t="s">
        <v>1197</v>
      </c>
      <c r="H450" s="59"/>
      <c r="I450" s="59">
        <f t="shared" ref="I450:I513" si="7">LEN(E450)</f>
        <v>4</v>
      </c>
      <c r="J450" s="59" t="s">
        <v>1561</v>
      </c>
      <c r="K450" s="61"/>
      <c r="L450" s="62" t="s">
        <v>6737</v>
      </c>
      <c r="M450" s="62" t="s">
        <v>1197</v>
      </c>
      <c r="N450" s="81" t="str">
        <f>VLOOKUP($M450,'Hulpblad MC-parser'!$A:$D,2,FALSE)</f>
        <v>Brand</v>
      </c>
      <c r="O450" s="81" t="str">
        <f>VLOOKUP($M450,'Hulpblad MC-parser'!$A:$D,3,FALSE)</f>
        <v>Buiten</v>
      </c>
      <c r="P450" s="81" t="str">
        <f>VLOOKUP($M450,'Hulpblad MC-parser'!$A:$D,4,FALSE)</f>
        <v>Container</v>
      </c>
      <c r="Q450" s="136" t="str">
        <f>IF(CONCATENATE(B450,C450,D450)="","",VLOOKUP(CONCATENATE(B450,C450,D450),Meldingsclassificaties!AA:AA,1,FALSE))</f>
        <v/>
      </c>
      <c r="R450" s="136" t="str">
        <f>IF(F450="","",VLOOKUP(F450,Meldingsclassificaties!H:H,1,FALSE))</f>
        <v/>
      </c>
    </row>
    <row r="451" spans="1:18" x14ac:dyDescent="0.25">
      <c r="A451" s="59"/>
      <c r="B451" s="59"/>
      <c r="C451" s="59"/>
      <c r="D451" s="59"/>
      <c r="E451" s="60" t="s">
        <v>7141</v>
      </c>
      <c r="F451" s="59"/>
      <c r="G451" s="59" t="s">
        <v>1197</v>
      </c>
      <c r="H451" s="59"/>
      <c r="I451" s="59">
        <f t="shared" si="7"/>
        <v>12</v>
      </c>
      <c r="J451" s="59" t="s">
        <v>1561</v>
      </c>
      <c r="K451" s="61"/>
      <c r="L451" s="62" t="s">
        <v>6737</v>
      </c>
      <c r="M451" s="62" t="s">
        <v>1197</v>
      </c>
      <c r="N451" s="81" t="str">
        <f>VLOOKUP($M451,'Hulpblad MC-parser'!$A:$D,2,FALSE)</f>
        <v>Brand</v>
      </c>
      <c r="O451" s="81" t="str">
        <f>VLOOKUP($M451,'Hulpblad MC-parser'!$A:$D,3,FALSE)</f>
        <v>Buiten</v>
      </c>
      <c r="P451" s="81" t="str">
        <f>VLOOKUP($M451,'Hulpblad MC-parser'!$A:$D,4,FALSE)</f>
        <v>Container</v>
      </c>
      <c r="Q451" s="136" t="str">
        <f>IF(CONCATENATE(B451,C451,D451)="","",VLOOKUP(CONCATENATE(B451,C451,D451),Meldingsclassificaties!AA:AA,1,FALSE))</f>
        <v/>
      </c>
      <c r="R451" s="136" t="str">
        <f>IF(F451="","",VLOOKUP(F451,Meldingsclassificaties!H:H,1,FALSE))</f>
        <v/>
      </c>
    </row>
    <row r="452" spans="1:18" x14ac:dyDescent="0.25">
      <c r="A452" s="59"/>
      <c r="B452" s="59"/>
      <c r="C452" s="59"/>
      <c r="D452" s="59"/>
      <c r="E452" s="60" t="s">
        <v>7144</v>
      </c>
      <c r="F452" s="59"/>
      <c r="G452" s="59" t="s">
        <v>1197</v>
      </c>
      <c r="H452" s="59"/>
      <c r="I452" s="59">
        <f t="shared" si="7"/>
        <v>13</v>
      </c>
      <c r="J452" s="59" t="s">
        <v>1561</v>
      </c>
      <c r="K452" s="61"/>
      <c r="L452" s="62" t="s">
        <v>6737</v>
      </c>
      <c r="M452" s="62" t="s">
        <v>1197</v>
      </c>
      <c r="N452" s="81" t="str">
        <f>VLOOKUP($M452,'Hulpblad MC-parser'!$A:$D,2,FALSE)</f>
        <v>Brand</v>
      </c>
      <c r="O452" s="81" t="str">
        <f>VLOOKUP($M452,'Hulpblad MC-parser'!$A:$D,3,FALSE)</f>
        <v>Buiten</v>
      </c>
      <c r="P452" s="81" t="str">
        <f>VLOOKUP($M452,'Hulpblad MC-parser'!$A:$D,4,FALSE)</f>
        <v>Container</v>
      </c>
      <c r="Q452" s="136" t="str">
        <f>IF(CONCATENATE(B452,C452,D452)="","",VLOOKUP(CONCATENATE(B452,C452,D452),Meldingsclassificaties!AA:AA,1,FALSE))</f>
        <v/>
      </c>
      <c r="R452" s="136" t="str">
        <f>IF(F452="","",VLOOKUP(F452,Meldingsclassificaties!H:H,1,FALSE))</f>
        <v/>
      </c>
    </row>
    <row r="453" spans="1:18" x14ac:dyDescent="0.25">
      <c r="A453" s="59"/>
      <c r="B453" s="59"/>
      <c r="C453" s="59"/>
      <c r="D453" s="59"/>
      <c r="E453" s="60" t="s">
        <v>7148</v>
      </c>
      <c r="F453" s="59"/>
      <c r="G453" s="59" t="s">
        <v>1197</v>
      </c>
      <c r="H453" s="59"/>
      <c r="I453" s="59">
        <f t="shared" si="7"/>
        <v>16</v>
      </c>
      <c r="J453" s="59" t="s">
        <v>1561</v>
      </c>
      <c r="K453" s="61"/>
      <c r="L453" s="62" t="s">
        <v>6737</v>
      </c>
      <c r="M453" s="62" t="s">
        <v>1197</v>
      </c>
      <c r="N453" s="81" t="str">
        <f>VLOOKUP($M453,'Hulpblad MC-parser'!$A:$D,2,FALSE)</f>
        <v>Brand</v>
      </c>
      <c r="O453" s="81" t="str">
        <f>VLOOKUP($M453,'Hulpblad MC-parser'!$A:$D,3,FALSE)</f>
        <v>Buiten</v>
      </c>
      <c r="P453" s="81" t="str">
        <f>VLOOKUP($M453,'Hulpblad MC-parser'!$A:$D,4,FALSE)</f>
        <v>Container</v>
      </c>
      <c r="Q453" s="136" t="str">
        <f>IF(CONCATENATE(B453,C453,D453)="","",VLOOKUP(CONCATENATE(B453,C453,D453),Meldingsclassificaties!AA:AA,1,FALSE))</f>
        <v/>
      </c>
      <c r="R453" s="136" t="str">
        <f>IF(F453="","",VLOOKUP(F453,Meldingsclassificaties!H:H,1,FALSE))</f>
        <v/>
      </c>
    </row>
    <row r="454" spans="1:18" x14ac:dyDescent="0.25">
      <c r="A454" s="59"/>
      <c r="B454" s="59"/>
      <c r="C454" s="59"/>
      <c r="D454" s="59"/>
      <c r="E454" s="60" t="s">
        <v>7149</v>
      </c>
      <c r="F454" s="59"/>
      <c r="G454" s="59" t="s">
        <v>1197</v>
      </c>
      <c r="H454" s="59"/>
      <c r="I454" s="59">
        <f t="shared" si="7"/>
        <v>7</v>
      </c>
      <c r="J454" s="59" t="s">
        <v>1561</v>
      </c>
      <c r="K454" s="61"/>
      <c r="L454" s="62" t="s">
        <v>6737</v>
      </c>
      <c r="M454" s="62" t="s">
        <v>1197</v>
      </c>
      <c r="N454" s="81" t="str">
        <f>VLOOKUP($M454,'Hulpblad MC-parser'!$A:$D,2,FALSE)</f>
        <v>Brand</v>
      </c>
      <c r="O454" s="81" t="str">
        <f>VLOOKUP($M454,'Hulpblad MC-parser'!$A:$D,3,FALSE)</f>
        <v>Buiten</v>
      </c>
      <c r="P454" s="81" t="str">
        <f>VLOOKUP($M454,'Hulpblad MC-parser'!$A:$D,4,FALSE)</f>
        <v>Container</v>
      </c>
      <c r="Q454" s="136" t="str">
        <f>IF(CONCATENATE(B454,C454,D454)="","",VLOOKUP(CONCATENATE(B454,C454,D454),Meldingsclassificaties!AA:AA,1,FALSE))</f>
        <v/>
      </c>
      <c r="R454" s="136" t="str">
        <f>IF(F454="","",VLOOKUP(F454,Meldingsclassificaties!H:H,1,FALSE))</f>
        <v/>
      </c>
    </row>
    <row r="455" spans="1:18" x14ac:dyDescent="0.25">
      <c r="A455" s="59"/>
      <c r="B455" s="59"/>
      <c r="C455" s="59"/>
      <c r="D455" s="59"/>
      <c r="E455" s="60" t="s">
        <v>7150</v>
      </c>
      <c r="F455" s="59"/>
      <c r="G455" s="59" t="s">
        <v>1197</v>
      </c>
      <c r="H455" s="59"/>
      <c r="I455" s="59">
        <f t="shared" si="7"/>
        <v>5</v>
      </c>
      <c r="J455" s="59" t="s">
        <v>1561</v>
      </c>
      <c r="K455" s="61"/>
      <c r="L455" s="62" t="s">
        <v>6737</v>
      </c>
      <c r="M455" s="62" t="s">
        <v>1197</v>
      </c>
      <c r="N455" s="81" t="str">
        <f>VLOOKUP($M455,'Hulpblad MC-parser'!$A:$D,2,FALSE)</f>
        <v>Brand</v>
      </c>
      <c r="O455" s="81" t="str">
        <f>VLOOKUP($M455,'Hulpblad MC-parser'!$A:$D,3,FALSE)</f>
        <v>Buiten</v>
      </c>
      <c r="P455" s="81" t="str">
        <f>VLOOKUP($M455,'Hulpblad MC-parser'!$A:$D,4,FALSE)</f>
        <v>Container</v>
      </c>
      <c r="Q455" s="136" t="str">
        <f>IF(CONCATENATE(B455,C455,D455)="","",VLOOKUP(CONCATENATE(B455,C455,D455),Meldingsclassificaties!AA:AA,1,FALSE))</f>
        <v/>
      </c>
      <c r="R455" s="136" t="str">
        <f>IF(F455="","",VLOOKUP(F455,Meldingsclassificaties!H:H,1,FALSE))</f>
        <v/>
      </c>
    </row>
    <row r="456" spans="1:18" x14ac:dyDescent="0.25">
      <c r="A456" s="59"/>
      <c r="B456" s="59"/>
      <c r="C456" s="59"/>
      <c r="D456" s="59"/>
      <c r="E456" s="60" t="s">
        <v>7151</v>
      </c>
      <c r="F456" s="59"/>
      <c r="G456" s="59" t="s">
        <v>1197</v>
      </c>
      <c r="H456" s="59"/>
      <c r="I456" s="59">
        <f t="shared" si="7"/>
        <v>4</v>
      </c>
      <c r="J456" s="59" t="s">
        <v>1561</v>
      </c>
      <c r="K456" s="61"/>
      <c r="L456" s="62" t="s">
        <v>6737</v>
      </c>
      <c r="M456" s="62" t="s">
        <v>1197</v>
      </c>
      <c r="N456" s="81" t="str">
        <f>VLOOKUP($M456,'Hulpblad MC-parser'!$A:$D,2,FALSE)</f>
        <v>Brand</v>
      </c>
      <c r="O456" s="81" t="str">
        <f>VLOOKUP($M456,'Hulpblad MC-parser'!$A:$D,3,FALSE)</f>
        <v>Buiten</v>
      </c>
      <c r="P456" s="81" t="str">
        <f>VLOOKUP($M456,'Hulpblad MC-parser'!$A:$D,4,FALSE)</f>
        <v>Container</v>
      </c>
      <c r="Q456" s="136" t="str">
        <f>IF(CONCATENATE(B456,C456,D456)="","",VLOOKUP(CONCATENATE(B456,C456,D456),Meldingsclassificaties!AA:AA,1,FALSE))</f>
        <v/>
      </c>
      <c r="R456" s="136" t="str">
        <f>IF(F456="","",VLOOKUP(F456,Meldingsclassificaties!H:H,1,FALSE))</f>
        <v/>
      </c>
    </row>
    <row r="457" spans="1:18" x14ac:dyDescent="0.25">
      <c r="A457" s="59">
        <v>200010518</v>
      </c>
      <c r="B457" s="59" t="s">
        <v>710</v>
      </c>
      <c r="C457" s="59" t="s">
        <v>784</v>
      </c>
      <c r="D457" s="59" t="s">
        <v>976</v>
      </c>
      <c r="E457" s="60" t="s">
        <v>1199</v>
      </c>
      <c r="F457" s="59" t="s">
        <v>978</v>
      </c>
      <c r="G457" s="59"/>
      <c r="H457" s="59"/>
      <c r="I457" s="59">
        <f t="shared" si="7"/>
        <v>22</v>
      </c>
      <c r="J457" s="59" t="s">
        <v>1613</v>
      </c>
      <c r="K457" s="61"/>
      <c r="L457" s="62" t="s">
        <v>6737</v>
      </c>
      <c r="M457" s="62" t="s">
        <v>1199</v>
      </c>
      <c r="N457" s="81" t="str">
        <f>VLOOKUP($M457,'Hulpblad MC-parser'!$A:$D,2,FALSE)</f>
        <v>Brand</v>
      </c>
      <c r="O457" s="81" t="str">
        <f>VLOOKUP($M457,'Hulpblad MC-parser'!$A:$D,3,FALSE)</f>
        <v>Buiten</v>
      </c>
      <c r="P457" s="81" t="str">
        <f>VLOOKUP($M457,'Hulpblad MC-parser'!$A:$D,4,FALSE)</f>
        <v>Industrie</v>
      </c>
      <c r="Q457" s="136" t="str">
        <f>IF(CONCATENATE(B457,C457,D457)="","",VLOOKUP(CONCATENATE(B457,C457,D457),Meldingsclassificaties!AA:AA,1,FALSE))</f>
        <v>BrandBuitenIndustrie</v>
      </c>
      <c r="R457" s="136" t="str">
        <f>IF(F457="","",VLOOKUP(F457,Meldingsclassificaties!H:H,1,FALSE))</f>
        <v>Buitenbrand industrie</v>
      </c>
    </row>
    <row r="458" spans="1:18" x14ac:dyDescent="0.25">
      <c r="A458" s="59"/>
      <c r="B458" s="59"/>
      <c r="C458" s="59"/>
      <c r="D458" s="59"/>
      <c r="E458" s="60" t="s">
        <v>7152</v>
      </c>
      <c r="F458" s="59"/>
      <c r="G458" s="59" t="s">
        <v>1199</v>
      </c>
      <c r="H458" s="59"/>
      <c r="I458" s="59">
        <f t="shared" si="7"/>
        <v>4</v>
      </c>
      <c r="J458" s="59" t="s">
        <v>1561</v>
      </c>
      <c r="K458" s="61"/>
      <c r="L458" s="62" t="s">
        <v>6737</v>
      </c>
      <c r="M458" s="62" t="s">
        <v>1199</v>
      </c>
      <c r="N458" s="81" t="str">
        <f>VLOOKUP($M458,'Hulpblad MC-parser'!$A:$D,2,FALSE)</f>
        <v>Brand</v>
      </c>
      <c r="O458" s="81" t="str">
        <f>VLOOKUP($M458,'Hulpblad MC-parser'!$A:$D,3,FALSE)</f>
        <v>Buiten</v>
      </c>
      <c r="P458" s="81" t="str">
        <f>VLOOKUP($M458,'Hulpblad MC-parser'!$A:$D,4,FALSE)</f>
        <v>Industrie</v>
      </c>
      <c r="Q458" s="136" t="str">
        <f>IF(CONCATENATE(B458,C458,D458)="","",VLOOKUP(CONCATENATE(B458,C458,D458),Meldingsclassificaties!AA:AA,1,FALSE))</f>
        <v/>
      </c>
      <c r="R458" s="136" t="str">
        <f>IF(F458="","",VLOOKUP(F458,Meldingsclassificaties!H:H,1,FALSE))</f>
        <v/>
      </c>
    </row>
    <row r="459" spans="1:18" x14ac:dyDescent="0.25">
      <c r="A459" s="59"/>
      <c r="B459" s="59"/>
      <c r="C459" s="59"/>
      <c r="D459" s="59"/>
      <c r="E459" s="60" t="s">
        <v>7153</v>
      </c>
      <c r="F459" s="59"/>
      <c r="G459" s="59" t="s">
        <v>1199</v>
      </c>
      <c r="H459" s="59"/>
      <c r="I459" s="59">
        <f t="shared" si="7"/>
        <v>19</v>
      </c>
      <c r="J459" s="59" t="s">
        <v>1561</v>
      </c>
      <c r="K459" s="61"/>
      <c r="L459" s="62" t="s">
        <v>6737</v>
      </c>
      <c r="M459" s="62" t="s">
        <v>1199</v>
      </c>
      <c r="N459" s="81" t="str">
        <f>VLOOKUP($M459,'Hulpblad MC-parser'!$A:$D,2,FALSE)</f>
        <v>Brand</v>
      </c>
      <c r="O459" s="81" t="str">
        <f>VLOOKUP($M459,'Hulpblad MC-parser'!$A:$D,3,FALSE)</f>
        <v>Buiten</v>
      </c>
      <c r="P459" s="81" t="str">
        <f>VLOOKUP($M459,'Hulpblad MC-parser'!$A:$D,4,FALSE)</f>
        <v>Industrie</v>
      </c>
      <c r="Q459" s="136" t="str">
        <f>IF(CONCATENATE(B459,C459,D459)="","",VLOOKUP(CONCATENATE(B459,C459,D459),Meldingsclassificaties!AA:AA,1,FALSE))</f>
        <v/>
      </c>
      <c r="R459" s="136" t="str">
        <f>IF(F459="","",VLOOKUP(F459,Meldingsclassificaties!H:H,1,FALSE))</f>
        <v/>
      </c>
    </row>
    <row r="460" spans="1:18" x14ac:dyDescent="0.25">
      <c r="A460" s="59"/>
      <c r="B460" s="59"/>
      <c r="C460" s="59"/>
      <c r="D460" s="59"/>
      <c r="E460" s="60" t="s">
        <v>7154</v>
      </c>
      <c r="F460" s="59"/>
      <c r="G460" s="59" t="s">
        <v>1199</v>
      </c>
      <c r="H460" s="59"/>
      <c r="I460" s="59">
        <f t="shared" si="7"/>
        <v>20</v>
      </c>
      <c r="J460" s="59" t="s">
        <v>1561</v>
      </c>
      <c r="K460" s="61"/>
      <c r="L460" s="62" t="s">
        <v>6737</v>
      </c>
      <c r="M460" s="62" t="s">
        <v>1199</v>
      </c>
      <c r="N460" s="81" t="str">
        <f>VLOOKUP($M460,'Hulpblad MC-parser'!$A:$D,2,FALSE)</f>
        <v>Brand</v>
      </c>
      <c r="O460" s="81" t="str">
        <f>VLOOKUP($M460,'Hulpblad MC-parser'!$A:$D,3,FALSE)</f>
        <v>Buiten</v>
      </c>
      <c r="P460" s="81" t="str">
        <f>VLOOKUP($M460,'Hulpblad MC-parser'!$A:$D,4,FALSE)</f>
        <v>Industrie</v>
      </c>
      <c r="Q460" s="136" t="str">
        <f>IF(CONCATENATE(B460,C460,D460)="","",VLOOKUP(CONCATENATE(B460,C460,D460),Meldingsclassificaties!AA:AA,1,FALSE))</f>
        <v/>
      </c>
      <c r="R460" s="136" t="str">
        <f>IF(F460="","",VLOOKUP(F460,Meldingsclassificaties!H:H,1,FALSE))</f>
        <v/>
      </c>
    </row>
    <row r="461" spans="1:18" x14ac:dyDescent="0.25">
      <c r="A461" s="59"/>
      <c r="B461" s="59"/>
      <c r="C461" s="59"/>
      <c r="D461" s="59"/>
      <c r="E461" s="60" t="s">
        <v>7155</v>
      </c>
      <c r="F461" s="59"/>
      <c r="G461" s="59" t="s">
        <v>1199</v>
      </c>
      <c r="H461" s="59"/>
      <c r="I461" s="59">
        <f t="shared" si="7"/>
        <v>23</v>
      </c>
      <c r="J461" s="59" t="s">
        <v>1561</v>
      </c>
      <c r="K461" s="61"/>
      <c r="L461" s="62" t="s">
        <v>6737</v>
      </c>
      <c r="M461" s="62" t="s">
        <v>1199</v>
      </c>
      <c r="N461" s="81" t="str">
        <f>VLOOKUP($M461,'Hulpblad MC-parser'!$A:$D,2,FALSE)</f>
        <v>Brand</v>
      </c>
      <c r="O461" s="81" t="str">
        <f>VLOOKUP($M461,'Hulpblad MC-parser'!$A:$D,3,FALSE)</f>
        <v>Buiten</v>
      </c>
      <c r="P461" s="81" t="str">
        <f>VLOOKUP($M461,'Hulpblad MC-parser'!$A:$D,4,FALSE)</f>
        <v>Industrie</v>
      </c>
      <c r="Q461" s="136" t="str">
        <f>IF(CONCATENATE(B461,C461,D461)="","",VLOOKUP(CONCATENATE(B461,C461,D461),Meldingsclassificaties!AA:AA,1,FALSE))</f>
        <v/>
      </c>
      <c r="R461" s="136" t="str">
        <f>IF(F461="","",VLOOKUP(F461,Meldingsclassificaties!H:H,1,FALSE))</f>
        <v/>
      </c>
    </row>
    <row r="462" spans="1:18" x14ac:dyDescent="0.25">
      <c r="A462" s="59"/>
      <c r="B462" s="59"/>
      <c r="C462" s="59"/>
      <c r="D462" s="59"/>
      <c r="E462" s="60" t="s">
        <v>7156</v>
      </c>
      <c r="F462" s="59"/>
      <c r="G462" s="59" t="s">
        <v>1199</v>
      </c>
      <c r="H462" s="59"/>
      <c r="I462" s="59">
        <f t="shared" si="7"/>
        <v>5</v>
      </c>
      <c r="J462" s="59" t="s">
        <v>1561</v>
      </c>
      <c r="K462" s="61"/>
      <c r="L462" s="62" t="s">
        <v>6737</v>
      </c>
      <c r="M462" s="62" t="s">
        <v>1199</v>
      </c>
      <c r="N462" s="81" t="str">
        <f>VLOOKUP($M462,'Hulpblad MC-parser'!$A:$D,2,FALSE)</f>
        <v>Brand</v>
      </c>
      <c r="O462" s="81" t="str">
        <f>VLOOKUP($M462,'Hulpblad MC-parser'!$A:$D,3,FALSE)</f>
        <v>Buiten</v>
      </c>
      <c r="P462" s="81" t="str">
        <f>VLOOKUP($M462,'Hulpblad MC-parser'!$A:$D,4,FALSE)</f>
        <v>Industrie</v>
      </c>
      <c r="Q462" s="136" t="str">
        <f>IF(CONCATENATE(B462,C462,D462)="","",VLOOKUP(CONCATENATE(B462,C462,D462),Meldingsclassificaties!AA:AA,1,FALSE))</f>
        <v/>
      </c>
      <c r="R462" s="136" t="str">
        <f>IF(F462="","",VLOOKUP(F462,Meldingsclassificaties!H:H,1,FALSE))</f>
        <v/>
      </c>
    </row>
    <row r="463" spans="1:18" x14ac:dyDescent="0.25">
      <c r="A463" s="59"/>
      <c r="B463" s="59"/>
      <c r="C463" s="59"/>
      <c r="D463" s="59"/>
      <c r="E463" s="60" t="s">
        <v>7157</v>
      </c>
      <c r="F463" s="59"/>
      <c r="G463" s="59" t="s">
        <v>1199</v>
      </c>
      <c r="H463" s="59"/>
      <c r="I463" s="59">
        <f t="shared" si="7"/>
        <v>7</v>
      </c>
      <c r="J463" s="59" t="s">
        <v>1561</v>
      </c>
      <c r="K463" s="61"/>
      <c r="L463" s="62" t="s">
        <v>6737</v>
      </c>
      <c r="M463" s="62" t="s">
        <v>1199</v>
      </c>
      <c r="N463" s="81" t="str">
        <f>VLOOKUP($M463,'Hulpblad MC-parser'!$A:$D,2,FALSE)</f>
        <v>Brand</v>
      </c>
      <c r="O463" s="81" t="str">
        <f>VLOOKUP($M463,'Hulpblad MC-parser'!$A:$D,3,FALSE)</f>
        <v>Buiten</v>
      </c>
      <c r="P463" s="81" t="str">
        <f>VLOOKUP($M463,'Hulpblad MC-parser'!$A:$D,4,FALSE)</f>
        <v>Industrie</v>
      </c>
      <c r="Q463" s="136" t="str">
        <f>IF(CONCATENATE(B463,C463,D463)="","",VLOOKUP(CONCATENATE(B463,C463,D463),Meldingsclassificaties!AA:AA,1,FALSE))</f>
        <v/>
      </c>
      <c r="R463" s="136" t="str">
        <f>IF(F463="","",VLOOKUP(F463,Meldingsclassificaties!H:H,1,FALSE))</f>
        <v/>
      </c>
    </row>
    <row r="464" spans="1:18" x14ac:dyDescent="0.25">
      <c r="A464" s="59"/>
      <c r="B464" s="59"/>
      <c r="C464" s="59"/>
      <c r="D464" s="59"/>
      <c r="E464" s="60" t="s">
        <v>7158</v>
      </c>
      <c r="F464" s="59"/>
      <c r="G464" s="59" t="s">
        <v>1199</v>
      </c>
      <c r="H464" s="59"/>
      <c r="I464" s="59">
        <f t="shared" si="7"/>
        <v>4</v>
      </c>
      <c r="J464" s="59" t="s">
        <v>1561</v>
      </c>
      <c r="K464" s="61"/>
      <c r="L464" s="62" t="s">
        <v>6737</v>
      </c>
      <c r="M464" s="62" t="s">
        <v>1199</v>
      </c>
      <c r="N464" s="81" t="str">
        <f>VLOOKUP($M464,'Hulpblad MC-parser'!$A:$D,2,FALSE)</f>
        <v>Brand</v>
      </c>
      <c r="O464" s="81" t="str">
        <f>VLOOKUP($M464,'Hulpblad MC-parser'!$A:$D,3,FALSE)</f>
        <v>Buiten</v>
      </c>
      <c r="P464" s="81" t="str">
        <f>VLOOKUP($M464,'Hulpblad MC-parser'!$A:$D,4,FALSE)</f>
        <v>Industrie</v>
      </c>
      <c r="Q464" s="136" t="str">
        <f>IF(CONCATENATE(B464,C464,D464)="","",VLOOKUP(CONCATENATE(B464,C464,D464),Meldingsclassificaties!AA:AA,1,FALSE))</f>
        <v/>
      </c>
      <c r="R464" s="136" t="str">
        <f>IF(F464="","",VLOOKUP(F464,Meldingsclassificaties!H:H,1,FALSE))</f>
        <v/>
      </c>
    </row>
    <row r="465" spans="1:18" x14ac:dyDescent="0.25">
      <c r="A465" s="59"/>
      <c r="B465" s="59"/>
      <c r="C465" s="59"/>
      <c r="D465" s="59"/>
      <c r="E465" s="60" t="s">
        <v>7159</v>
      </c>
      <c r="F465" s="59"/>
      <c r="G465" s="59" t="s">
        <v>1199</v>
      </c>
      <c r="H465" s="59"/>
      <c r="I465" s="59">
        <f t="shared" si="7"/>
        <v>20</v>
      </c>
      <c r="J465" s="59" t="s">
        <v>1561</v>
      </c>
      <c r="K465" s="61"/>
      <c r="L465" s="62" t="s">
        <v>6737</v>
      </c>
      <c r="M465" s="62" t="s">
        <v>1199</v>
      </c>
      <c r="N465" s="81" t="str">
        <f>VLOOKUP($M465,'Hulpblad MC-parser'!$A:$D,2,FALSE)</f>
        <v>Brand</v>
      </c>
      <c r="O465" s="81" t="str">
        <f>VLOOKUP($M465,'Hulpblad MC-parser'!$A:$D,3,FALSE)</f>
        <v>Buiten</v>
      </c>
      <c r="P465" s="81" t="str">
        <f>VLOOKUP($M465,'Hulpblad MC-parser'!$A:$D,4,FALSE)</f>
        <v>Industrie</v>
      </c>
      <c r="Q465" s="136" t="str">
        <f>IF(CONCATENATE(B465,C465,D465)="","",VLOOKUP(CONCATENATE(B465,C465,D465),Meldingsclassificaties!AA:AA,1,FALSE))</f>
        <v/>
      </c>
      <c r="R465" s="136" t="str">
        <f>IF(F465="","",VLOOKUP(F465,Meldingsclassificaties!H:H,1,FALSE))</f>
        <v/>
      </c>
    </row>
    <row r="466" spans="1:18" x14ac:dyDescent="0.25">
      <c r="A466" s="59">
        <v>200059055</v>
      </c>
      <c r="B466" s="59" t="s">
        <v>710</v>
      </c>
      <c r="C466" s="59" t="s">
        <v>124</v>
      </c>
      <c r="D466" s="59"/>
      <c r="E466" s="60" t="s">
        <v>6198</v>
      </c>
      <c r="F466" s="59" t="s">
        <v>933</v>
      </c>
      <c r="G466" s="59"/>
      <c r="H466" s="59"/>
      <c r="I466" s="59">
        <f t="shared" si="7"/>
        <v>24</v>
      </c>
      <c r="J466" s="59" t="s">
        <v>1613</v>
      </c>
      <c r="K466" s="61"/>
      <c r="L466" s="62" t="s">
        <v>6738</v>
      </c>
      <c r="M466" s="62" t="s">
        <v>6198</v>
      </c>
      <c r="N466" s="81" t="str">
        <f>VLOOKUP($M466,'Hulpblad MC-parser'!$A:$D,2,FALSE)</f>
        <v>Brand</v>
      </c>
      <c r="O466" s="81" t="str">
        <f>VLOOKUP($M466,'Hulpblad MC-parser'!$A:$D,3,FALSE)</f>
        <v>Gebouw</v>
      </c>
      <c r="P466" s="81">
        <f>VLOOKUP($M466,'Hulpblad MC-parser'!$A:$D,4,FALSE)</f>
        <v>0</v>
      </c>
      <c r="Q466" s="136" t="str">
        <f>IF(CONCATENATE(B466,C466,D466)="","",VLOOKUP(CONCATENATE(B466,C466,D466),Meldingsclassificaties!AA:AA,1,FALSE))</f>
        <v>BrandGebouw</v>
      </c>
      <c r="R466" s="136" t="str">
        <f>IF(F466="","",VLOOKUP(F466,Meldingsclassificaties!H:H,1,FALSE))</f>
        <v>Brand gebouw</v>
      </c>
    </row>
    <row r="467" spans="1:18" x14ac:dyDescent="0.25">
      <c r="A467" s="59">
        <v>200010522</v>
      </c>
      <c r="B467" s="59" t="s">
        <v>710</v>
      </c>
      <c r="C467" s="59" t="s">
        <v>124</v>
      </c>
      <c r="D467" s="59"/>
      <c r="E467" s="60" t="s">
        <v>1201</v>
      </c>
      <c r="F467" s="59" t="s">
        <v>933</v>
      </c>
      <c r="G467" s="59"/>
      <c r="H467" s="59"/>
      <c r="I467" s="59">
        <f t="shared" si="7"/>
        <v>13</v>
      </c>
      <c r="J467" s="59" t="s">
        <v>1613</v>
      </c>
      <c r="K467" s="61"/>
      <c r="L467" s="62" t="s">
        <v>6737</v>
      </c>
      <c r="M467" s="62" t="s">
        <v>1201</v>
      </c>
      <c r="N467" s="81" t="str">
        <f>VLOOKUP($M467,'Hulpblad MC-parser'!$A:$D,2,FALSE)</f>
        <v>Brand</v>
      </c>
      <c r="O467" s="81" t="str">
        <f>VLOOKUP($M467,'Hulpblad MC-parser'!$A:$D,3,FALSE)</f>
        <v>Gebouw</v>
      </c>
      <c r="P467" s="81">
        <f>VLOOKUP($M467,'Hulpblad MC-parser'!$A:$D,4,FALSE)</f>
        <v>0</v>
      </c>
      <c r="Q467" s="136" t="str">
        <f>IF(CONCATENATE(B467,C467,D467)="","",VLOOKUP(CONCATENATE(B467,C467,D467),Meldingsclassificaties!AA:AA,1,FALSE))</f>
        <v>BrandGebouw</v>
      </c>
      <c r="R467" s="136" t="str">
        <f>IF(F467="","",VLOOKUP(F467,Meldingsclassificaties!H:H,1,FALSE))</f>
        <v>Brand gebouw</v>
      </c>
    </row>
    <row r="468" spans="1:18" x14ac:dyDescent="0.25">
      <c r="A468" s="59"/>
      <c r="B468" s="59"/>
      <c r="C468" s="59"/>
      <c r="D468" s="59"/>
      <c r="E468" s="60" t="s">
        <v>7160</v>
      </c>
      <c r="F468" s="59"/>
      <c r="G468" s="59" t="s">
        <v>1201</v>
      </c>
      <c r="H468" s="59"/>
      <c r="I468" s="59">
        <f t="shared" si="7"/>
        <v>4</v>
      </c>
      <c r="J468" s="59" t="s">
        <v>1561</v>
      </c>
      <c r="K468" s="61"/>
      <c r="L468" s="62" t="s">
        <v>6737</v>
      </c>
      <c r="M468" s="62" t="s">
        <v>1201</v>
      </c>
      <c r="N468" s="81" t="str">
        <f>VLOOKUP($M468,'Hulpblad MC-parser'!$A:$D,2,FALSE)</f>
        <v>Brand</v>
      </c>
      <c r="O468" s="81" t="str">
        <f>VLOOKUP($M468,'Hulpblad MC-parser'!$A:$D,3,FALSE)</f>
        <v>Gebouw</v>
      </c>
      <c r="P468" s="81">
        <f>VLOOKUP($M468,'Hulpblad MC-parser'!$A:$D,4,FALSE)</f>
        <v>0</v>
      </c>
      <c r="Q468" s="136" t="str">
        <f>IF(CONCATENATE(B468,C468,D468)="","",VLOOKUP(CONCATENATE(B468,C468,D468),Meldingsclassificaties!AA:AA,1,FALSE))</f>
        <v/>
      </c>
      <c r="R468" s="136" t="str">
        <f>IF(F468="","",VLOOKUP(F468,Meldingsclassificaties!H:H,1,FALSE))</f>
        <v/>
      </c>
    </row>
    <row r="469" spans="1:18" x14ac:dyDescent="0.25">
      <c r="A469" s="59"/>
      <c r="B469" s="59"/>
      <c r="C469" s="59"/>
      <c r="D469" s="59"/>
      <c r="E469" s="60" t="s">
        <v>7161</v>
      </c>
      <c r="F469" s="59"/>
      <c r="G469" s="59" t="s">
        <v>1201</v>
      </c>
      <c r="H469" s="59"/>
      <c r="I469" s="59">
        <f t="shared" si="7"/>
        <v>9</v>
      </c>
      <c r="J469" s="59" t="s">
        <v>1561</v>
      </c>
      <c r="K469" s="61"/>
      <c r="L469" s="62" t="s">
        <v>6737</v>
      </c>
      <c r="M469" s="62" t="s">
        <v>1201</v>
      </c>
      <c r="N469" s="81" t="str">
        <f>VLOOKUP($M469,'Hulpblad MC-parser'!$A:$D,2,FALSE)</f>
        <v>Brand</v>
      </c>
      <c r="O469" s="81" t="str">
        <f>VLOOKUP($M469,'Hulpblad MC-parser'!$A:$D,3,FALSE)</f>
        <v>Gebouw</v>
      </c>
      <c r="P469" s="81">
        <f>VLOOKUP($M469,'Hulpblad MC-parser'!$A:$D,4,FALSE)</f>
        <v>0</v>
      </c>
      <c r="Q469" s="136" t="str">
        <f>IF(CONCATENATE(B469,C469,D469)="","",VLOOKUP(CONCATENATE(B469,C469,D469),Meldingsclassificaties!AA:AA,1,FALSE))</f>
        <v/>
      </c>
      <c r="R469" s="136" t="str">
        <f>IF(F469="","",VLOOKUP(F469,Meldingsclassificaties!H:H,1,FALSE))</f>
        <v/>
      </c>
    </row>
    <row r="470" spans="1:18" x14ac:dyDescent="0.25">
      <c r="A470" s="59"/>
      <c r="B470" s="59"/>
      <c r="C470" s="59"/>
      <c r="D470" s="59"/>
      <c r="E470" s="60" t="s">
        <v>7162</v>
      </c>
      <c r="F470" s="59"/>
      <c r="G470" s="59" t="s">
        <v>1201</v>
      </c>
      <c r="H470" s="59"/>
      <c r="I470" s="59">
        <f t="shared" si="7"/>
        <v>12</v>
      </c>
      <c r="J470" s="59" t="s">
        <v>1561</v>
      </c>
      <c r="K470" s="61"/>
      <c r="L470" s="62" t="s">
        <v>6737</v>
      </c>
      <c r="M470" s="62" t="s">
        <v>1201</v>
      </c>
      <c r="N470" s="81" t="str">
        <f>VLOOKUP($M470,'Hulpblad MC-parser'!$A:$D,2,FALSE)</f>
        <v>Brand</v>
      </c>
      <c r="O470" s="81" t="str">
        <f>VLOOKUP($M470,'Hulpblad MC-parser'!$A:$D,3,FALSE)</f>
        <v>Gebouw</v>
      </c>
      <c r="P470" s="81">
        <f>VLOOKUP($M470,'Hulpblad MC-parser'!$A:$D,4,FALSE)</f>
        <v>0</v>
      </c>
      <c r="Q470" s="136" t="str">
        <f>IF(CONCATENATE(B470,C470,D470)="","",VLOOKUP(CONCATENATE(B470,C470,D470),Meldingsclassificaties!AA:AA,1,FALSE))</f>
        <v/>
      </c>
      <c r="R470" s="136" t="str">
        <f>IF(F470="","",VLOOKUP(F470,Meldingsclassificaties!H:H,1,FALSE))</f>
        <v/>
      </c>
    </row>
    <row r="471" spans="1:18" x14ac:dyDescent="0.25">
      <c r="A471" s="59"/>
      <c r="B471" s="59"/>
      <c r="C471" s="59"/>
      <c r="D471" s="59"/>
      <c r="E471" s="60" t="s">
        <v>7163</v>
      </c>
      <c r="F471" s="59"/>
      <c r="G471" s="59" t="s">
        <v>1201</v>
      </c>
      <c r="H471" s="59"/>
      <c r="I471" s="59">
        <f t="shared" si="7"/>
        <v>10</v>
      </c>
      <c r="J471" s="59" t="s">
        <v>1561</v>
      </c>
      <c r="K471" s="61"/>
      <c r="L471" s="62" t="s">
        <v>6737</v>
      </c>
      <c r="M471" s="62" t="s">
        <v>1201</v>
      </c>
      <c r="N471" s="81" t="str">
        <f>VLOOKUP($M471,'Hulpblad MC-parser'!$A:$D,2,FALSE)</f>
        <v>Brand</v>
      </c>
      <c r="O471" s="81" t="str">
        <f>VLOOKUP($M471,'Hulpblad MC-parser'!$A:$D,3,FALSE)</f>
        <v>Gebouw</v>
      </c>
      <c r="P471" s="81">
        <f>VLOOKUP($M471,'Hulpblad MC-parser'!$A:$D,4,FALSE)</f>
        <v>0</v>
      </c>
      <c r="Q471" s="136" t="str">
        <f>IF(CONCATENATE(B471,C471,D471)="","",VLOOKUP(CONCATENATE(B471,C471,D471),Meldingsclassificaties!AA:AA,1,FALSE))</f>
        <v/>
      </c>
      <c r="R471" s="136" t="str">
        <f>IF(F471="","",VLOOKUP(F471,Meldingsclassificaties!H:H,1,FALSE))</f>
        <v/>
      </c>
    </row>
    <row r="472" spans="1:18" x14ac:dyDescent="0.25">
      <c r="A472" s="59"/>
      <c r="B472" s="59"/>
      <c r="C472" s="59"/>
      <c r="D472" s="59"/>
      <c r="E472" s="60" t="s">
        <v>7165</v>
      </c>
      <c r="F472" s="59"/>
      <c r="G472" s="59" t="s">
        <v>1201</v>
      </c>
      <c r="H472" s="59"/>
      <c r="I472" s="59">
        <f t="shared" si="7"/>
        <v>5</v>
      </c>
      <c r="J472" s="59" t="s">
        <v>1561</v>
      </c>
      <c r="K472" s="61"/>
      <c r="L472" s="62" t="s">
        <v>6737</v>
      </c>
      <c r="M472" s="62" t="s">
        <v>1201</v>
      </c>
      <c r="N472" s="81" t="str">
        <f>VLOOKUP($M472,'Hulpblad MC-parser'!$A:$D,2,FALSE)</f>
        <v>Brand</v>
      </c>
      <c r="O472" s="81" t="str">
        <f>VLOOKUP($M472,'Hulpblad MC-parser'!$A:$D,3,FALSE)</f>
        <v>Gebouw</v>
      </c>
      <c r="P472" s="81">
        <f>VLOOKUP($M472,'Hulpblad MC-parser'!$A:$D,4,FALSE)</f>
        <v>0</v>
      </c>
      <c r="Q472" s="136" t="str">
        <f>IF(CONCATENATE(B472,C472,D472)="","",VLOOKUP(CONCATENATE(B472,C472,D472),Meldingsclassificaties!AA:AA,1,FALSE))</f>
        <v/>
      </c>
      <c r="R472" s="136" t="str">
        <f>IF(F472="","",VLOOKUP(F472,Meldingsclassificaties!H:H,1,FALSE))</f>
        <v/>
      </c>
    </row>
    <row r="473" spans="1:18" x14ac:dyDescent="0.25">
      <c r="A473" s="59"/>
      <c r="B473" s="59"/>
      <c r="C473" s="59"/>
      <c r="D473" s="59"/>
      <c r="E473" s="60" t="s">
        <v>7166</v>
      </c>
      <c r="F473" s="59"/>
      <c r="G473" s="59" t="s">
        <v>1201</v>
      </c>
      <c r="H473" s="59"/>
      <c r="I473" s="59">
        <f t="shared" si="7"/>
        <v>12</v>
      </c>
      <c r="J473" s="59" t="s">
        <v>1561</v>
      </c>
      <c r="K473" s="61"/>
      <c r="L473" s="62" t="s">
        <v>6737</v>
      </c>
      <c r="M473" s="62" t="s">
        <v>1201</v>
      </c>
      <c r="N473" s="81" t="str">
        <f>VLOOKUP($M473,'Hulpblad MC-parser'!$A:$D,2,FALSE)</f>
        <v>Brand</v>
      </c>
      <c r="O473" s="81" t="str">
        <f>VLOOKUP($M473,'Hulpblad MC-parser'!$A:$D,3,FALSE)</f>
        <v>Gebouw</v>
      </c>
      <c r="P473" s="81">
        <f>VLOOKUP($M473,'Hulpblad MC-parser'!$A:$D,4,FALSE)</f>
        <v>0</v>
      </c>
      <c r="Q473" s="136" t="str">
        <f>IF(CONCATENATE(B473,C473,D473)="","",VLOOKUP(CONCATENATE(B473,C473,D473),Meldingsclassificaties!AA:AA,1,FALSE))</f>
        <v/>
      </c>
      <c r="R473" s="136" t="str">
        <f>IF(F473="","",VLOOKUP(F473,Meldingsclassificaties!H:H,1,FALSE))</f>
        <v/>
      </c>
    </row>
    <row r="474" spans="1:18" x14ac:dyDescent="0.25">
      <c r="A474" s="59">
        <v>200059060</v>
      </c>
      <c r="B474" s="59" t="s">
        <v>710</v>
      </c>
      <c r="C474" s="59" t="s">
        <v>124</v>
      </c>
      <c r="D474" s="59" t="s">
        <v>1035</v>
      </c>
      <c r="E474" s="60" t="s">
        <v>6687</v>
      </c>
      <c r="F474" s="59" t="s">
        <v>1037</v>
      </c>
      <c r="G474" s="59"/>
      <c r="H474" s="59"/>
      <c r="I474" s="59">
        <f t="shared" si="7"/>
        <v>20</v>
      </c>
      <c r="J474" s="59" t="s">
        <v>1613</v>
      </c>
      <c r="K474" s="61"/>
      <c r="L474" s="62" t="s">
        <v>6738</v>
      </c>
      <c r="M474" s="62" t="s">
        <v>6687</v>
      </c>
      <c r="N474" s="81" t="str">
        <f>VLOOKUP($M474,'Hulpblad MC-parser'!$A:$D,2,FALSE)</f>
        <v>Brand</v>
      </c>
      <c r="O474" s="81" t="str">
        <f>VLOOKUP($M474,'Hulpblad MC-parser'!$A:$D,3,FALSE)</f>
        <v>Gebouw</v>
      </c>
      <c r="P474" s="81" t="str">
        <f>VLOOKUP($M474,'Hulpblad MC-parser'!$A:$D,4,FALSE)</f>
        <v>01 Woning/Woongebouw</v>
      </c>
      <c r="Q474" s="136" t="str">
        <f>IF(CONCATENATE(B474,C474,D474)="","",VLOOKUP(CONCATENATE(B474,C474,D474),Meldingsclassificaties!AA:AA,1,FALSE))</f>
        <v>BrandGebouw01 Woning/Woongebouw</v>
      </c>
      <c r="R474" s="136" t="str">
        <f>IF(F474="","",VLOOKUP(F474,Meldingsclassificaties!H:H,1,FALSE))</f>
        <v>Brand woning</v>
      </c>
    </row>
    <row r="475" spans="1:18" x14ac:dyDescent="0.25">
      <c r="A475" s="59">
        <v>200027226</v>
      </c>
      <c r="B475" s="59" t="s">
        <v>710</v>
      </c>
      <c r="C475" s="59" t="s">
        <v>124</v>
      </c>
      <c r="D475" s="59" t="s">
        <v>1035</v>
      </c>
      <c r="E475" s="60" t="s">
        <v>6688</v>
      </c>
      <c r="F475" s="59" t="s">
        <v>1037</v>
      </c>
      <c r="G475" s="59"/>
      <c r="H475" s="59"/>
      <c r="I475" s="59">
        <f t="shared" si="7"/>
        <v>18</v>
      </c>
      <c r="J475" s="59" t="s">
        <v>6739</v>
      </c>
      <c r="K475" s="61"/>
      <c r="L475" s="62" t="s">
        <v>6738</v>
      </c>
      <c r="M475" s="62" t="s">
        <v>6688</v>
      </c>
      <c r="N475" s="81" t="str">
        <f>VLOOKUP($M475,'Hulpblad MC-parser'!$A:$D,2,FALSE)</f>
        <v>Brand</v>
      </c>
      <c r="O475" s="81" t="str">
        <f>VLOOKUP($M475,'Hulpblad MC-parser'!$A:$D,3,FALSE)</f>
        <v>Gebouw</v>
      </c>
      <c r="P475" s="81" t="str">
        <f>VLOOKUP($M475,'Hulpblad MC-parser'!$A:$D,4,FALSE)</f>
        <v>01 Woning/Woongebouw</v>
      </c>
      <c r="Q475" s="136" t="str">
        <f>IF(CONCATENATE(B475,C475,D475)="","",VLOOKUP(CONCATENATE(B475,C475,D475),Meldingsclassificaties!AA:AA,1,FALSE))</f>
        <v>BrandGebouw01 Woning/Woongebouw</v>
      </c>
      <c r="R475" s="136" t="str">
        <f>IF(F475="","",VLOOKUP(F475,Meldingsclassificaties!H:H,1,FALSE))</f>
        <v>Brand woning</v>
      </c>
    </row>
    <row r="476" spans="1:18" x14ac:dyDescent="0.25">
      <c r="A476" s="59">
        <v>200027227</v>
      </c>
      <c r="B476" s="59" t="s">
        <v>710</v>
      </c>
      <c r="C476" s="59" t="s">
        <v>124</v>
      </c>
      <c r="D476" s="59" t="s">
        <v>1035</v>
      </c>
      <c r="E476" s="60" t="s">
        <v>6689</v>
      </c>
      <c r="F476" s="59" t="s">
        <v>1037</v>
      </c>
      <c r="G476" s="59"/>
      <c r="H476" s="59"/>
      <c r="I476" s="59">
        <f t="shared" si="7"/>
        <v>18</v>
      </c>
      <c r="J476" s="59" t="s">
        <v>1613</v>
      </c>
      <c r="K476" s="61"/>
      <c r="L476" s="62" t="s">
        <v>6738</v>
      </c>
      <c r="M476" s="62" t="s">
        <v>6689</v>
      </c>
      <c r="N476" s="81" t="str">
        <f>VLOOKUP($M476,'Hulpblad MC-parser'!$A:$D,2,FALSE)</f>
        <v>Brand</v>
      </c>
      <c r="O476" s="81" t="str">
        <f>VLOOKUP($M476,'Hulpblad MC-parser'!$A:$D,3,FALSE)</f>
        <v>Gebouw</v>
      </c>
      <c r="P476" s="81" t="str">
        <f>VLOOKUP($M476,'Hulpblad MC-parser'!$A:$D,4,FALSE)</f>
        <v>01 Woning/Woongebouw</v>
      </c>
      <c r="Q476" s="136" t="str">
        <f>IF(CONCATENATE(B476,C476,D476)="","",VLOOKUP(CONCATENATE(B476,C476,D476),Meldingsclassificaties!AA:AA,1,FALSE))</f>
        <v>BrandGebouw01 Woning/Woongebouw</v>
      </c>
      <c r="R476" s="136" t="str">
        <f>IF(F476="","",VLOOKUP(F476,Meldingsclassificaties!H:H,1,FALSE))</f>
        <v>Brand woning</v>
      </c>
    </row>
    <row r="477" spans="1:18" x14ac:dyDescent="0.25">
      <c r="A477" s="59">
        <v>200027228</v>
      </c>
      <c r="B477" s="59" t="s">
        <v>710</v>
      </c>
      <c r="C477" s="59" t="s">
        <v>124</v>
      </c>
      <c r="D477" s="59" t="s">
        <v>1035</v>
      </c>
      <c r="E477" s="60" t="s">
        <v>6690</v>
      </c>
      <c r="F477" s="59" t="s">
        <v>1037</v>
      </c>
      <c r="G477" s="59"/>
      <c r="H477" s="59"/>
      <c r="I477" s="59">
        <f t="shared" si="7"/>
        <v>13</v>
      </c>
      <c r="J477" s="59" t="s">
        <v>1613</v>
      </c>
      <c r="K477" s="61"/>
      <c r="L477" s="62" t="s">
        <v>6738</v>
      </c>
      <c r="M477" s="62" t="s">
        <v>6690</v>
      </c>
      <c r="N477" s="81" t="str">
        <f>VLOOKUP($M477,'Hulpblad MC-parser'!$A:$D,2,FALSE)</f>
        <v>Brand</v>
      </c>
      <c r="O477" s="81" t="str">
        <f>VLOOKUP($M477,'Hulpblad MC-parser'!$A:$D,3,FALSE)</f>
        <v>Gebouw</v>
      </c>
      <c r="P477" s="81" t="str">
        <f>VLOOKUP($M477,'Hulpblad MC-parser'!$A:$D,4,FALSE)</f>
        <v>01 Woning/Woongebouw</v>
      </c>
      <c r="Q477" s="136" t="str">
        <f>IF(CONCATENATE(B477,C477,D477)="","",VLOOKUP(CONCATENATE(B477,C477,D477),Meldingsclassificaties!AA:AA,1,FALSE))</f>
        <v>BrandGebouw01 Woning/Woongebouw</v>
      </c>
      <c r="R477" s="136" t="str">
        <f>IF(F477="","",VLOOKUP(F477,Meldingsclassificaties!H:H,1,FALSE))</f>
        <v>Brand woning</v>
      </c>
    </row>
    <row r="478" spans="1:18" x14ac:dyDescent="0.25">
      <c r="A478" s="59">
        <v>200059056</v>
      </c>
      <c r="B478" s="59" t="s">
        <v>710</v>
      </c>
      <c r="C478" s="59" t="s">
        <v>124</v>
      </c>
      <c r="D478" s="59" t="s">
        <v>1035</v>
      </c>
      <c r="E478" s="60" t="s">
        <v>6370</v>
      </c>
      <c r="F478" s="59" t="s">
        <v>1037</v>
      </c>
      <c r="G478" s="59"/>
      <c r="H478" s="59"/>
      <c r="I478" s="59">
        <f t="shared" si="7"/>
        <v>10</v>
      </c>
      <c r="J478" s="59" t="s">
        <v>1613</v>
      </c>
      <c r="K478" s="61"/>
      <c r="L478" s="62" t="s">
        <v>6738</v>
      </c>
      <c r="M478" s="62" t="s">
        <v>6370</v>
      </c>
      <c r="N478" s="81" t="str">
        <f>VLOOKUP($M478,'Hulpblad MC-parser'!$A:$D,2,FALSE)</f>
        <v>Brand</v>
      </c>
      <c r="O478" s="81" t="str">
        <f>VLOOKUP($M478,'Hulpblad MC-parser'!$A:$D,3,FALSE)</f>
        <v>Gebouw</v>
      </c>
      <c r="P478" s="81" t="str">
        <f>VLOOKUP($M478,'Hulpblad MC-parser'!$A:$D,4,FALSE)</f>
        <v>01 Woning/Woongebouw</v>
      </c>
      <c r="Q478" s="136" t="str">
        <f>IF(CONCATENATE(B478,C478,D478)="","",VLOOKUP(CONCATENATE(B478,C478,D478),Meldingsclassificaties!AA:AA,1,FALSE))</f>
        <v>BrandGebouw01 Woning/Woongebouw</v>
      </c>
      <c r="R478" s="136" t="str">
        <f>IF(F478="","",VLOOKUP(F478,Meldingsclassificaties!H:H,1,FALSE))</f>
        <v>Brand woning</v>
      </c>
    </row>
    <row r="479" spans="1:18" x14ac:dyDescent="0.25">
      <c r="A479" s="59">
        <v>200059059</v>
      </c>
      <c r="B479" s="59" t="s">
        <v>710</v>
      </c>
      <c r="C479" s="59" t="s">
        <v>124</v>
      </c>
      <c r="D479" s="59" t="s">
        <v>1035</v>
      </c>
      <c r="E479" s="60" t="s">
        <v>6691</v>
      </c>
      <c r="F479" s="59" t="s">
        <v>1037</v>
      </c>
      <c r="G479" s="59"/>
      <c r="H479" s="59"/>
      <c r="I479" s="59">
        <f t="shared" si="7"/>
        <v>19</v>
      </c>
      <c r="J479" s="59" t="s">
        <v>1613</v>
      </c>
      <c r="K479" s="61"/>
      <c r="L479" s="62" t="s">
        <v>6738</v>
      </c>
      <c r="M479" s="62" t="s">
        <v>6691</v>
      </c>
      <c r="N479" s="81" t="str">
        <f>VLOOKUP($M479,'Hulpblad MC-parser'!$A:$D,2,FALSE)</f>
        <v>Brand</v>
      </c>
      <c r="O479" s="81" t="str">
        <f>VLOOKUP($M479,'Hulpblad MC-parser'!$A:$D,3,FALSE)</f>
        <v>Gebouw</v>
      </c>
      <c r="P479" s="81" t="str">
        <f>VLOOKUP($M479,'Hulpblad MC-parser'!$A:$D,4,FALSE)</f>
        <v>01 Woning/Woongebouw</v>
      </c>
      <c r="Q479" s="136" t="str">
        <f>IF(CONCATENATE(B479,C479,D479)="","",VLOOKUP(CONCATENATE(B479,C479,D479),Meldingsclassificaties!AA:AA,1,FALSE))</f>
        <v>BrandGebouw01 Woning/Woongebouw</v>
      </c>
      <c r="R479" s="136" t="str">
        <f>IF(F479="","",VLOOKUP(F479,Meldingsclassificaties!H:H,1,FALSE))</f>
        <v>Brand woning</v>
      </c>
    </row>
    <row r="480" spans="1:18" x14ac:dyDescent="0.25">
      <c r="A480" s="59">
        <v>200027229</v>
      </c>
      <c r="B480" s="59" t="s">
        <v>710</v>
      </c>
      <c r="C480" s="59" t="s">
        <v>124</v>
      </c>
      <c r="D480" s="59" t="s">
        <v>1035</v>
      </c>
      <c r="E480" s="60" t="s">
        <v>6692</v>
      </c>
      <c r="F480" s="59" t="s">
        <v>1037</v>
      </c>
      <c r="G480" s="59"/>
      <c r="H480" s="59"/>
      <c r="I480" s="59">
        <f t="shared" si="7"/>
        <v>11</v>
      </c>
      <c r="J480" s="59" t="s">
        <v>1613</v>
      </c>
      <c r="K480" s="61"/>
      <c r="L480" s="62" t="s">
        <v>6738</v>
      </c>
      <c r="M480" s="62" t="s">
        <v>6692</v>
      </c>
      <c r="N480" s="81" t="str">
        <f>VLOOKUP($M480,'Hulpblad MC-parser'!$A:$D,2,FALSE)</f>
        <v>Brand</v>
      </c>
      <c r="O480" s="81" t="str">
        <f>VLOOKUP($M480,'Hulpblad MC-parser'!$A:$D,3,FALSE)</f>
        <v>Gebouw</v>
      </c>
      <c r="P480" s="81" t="str">
        <f>VLOOKUP($M480,'Hulpblad MC-parser'!$A:$D,4,FALSE)</f>
        <v>01 Woning/Woongebouw</v>
      </c>
      <c r="Q480" s="136" t="str">
        <f>IF(CONCATENATE(B480,C480,D480)="","",VLOOKUP(CONCATENATE(B480,C480,D480),Meldingsclassificaties!AA:AA,1,FALSE))</f>
        <v>BrandGebouw01 Woning/Woongebouw</v>
      </c>
      <c r="R480" s="136" t="str">
        <f>IF(F480="","",VLOOKUP(F480,Meldingsclassificaties!H:H,1,FALSE))</f>
        <v>Brand woning</v>
      </c>
    </row>
    <row r="481" spans="1:18" x14ac:dyDescent="0.25">
      <c r="A481" s="59">
        <v>200027230</v>
      </c>
      <c r="B481" s="59" t="s">
        <v>710</v>
      </c>
      <c r="C481" s="59" t="s">
        <v>124</v>
      </c>
      <c r="D481" s="59" t="s">
        <v>1035</v>
      </c>
      <c r="E481" s="60" t="s">
        <v>6693</v>
      </c>
      <c r="F481" s="59" t="s">
        <v>1037</v>
      </c>
      <c r="G481" s="59"/>
      <c r="H481" s="59"/>
      <c r="I481" s="59">
        <f t="shared" si="7"/>
        <v>17</v>
      </c>
      <c r="J481" s="59" t="s">
        <v>1613</v>
      </c>
      <c r="K481" s="61"/>
      <c r="L481" s="62" t="s">
        <v>6738</v>
      </c>
      <c r="M481" s="62" t="s">
        <v>6693</v>
      </c>
      <c r="N481" s="81" t="str">
        <f>VLOOKUP($M481,'Hulpblad MC-parser'!$A:$D,2,FALSE)</f>
        <v>Brand</v>
      </c>
      <c r="O481" s="81" t="str">
        <f>VLOOKUP($M481,'Hulpblad MC-parser'!$A:$D,3,FALSE)</f>
        <v>Gebouw</v>
      </c>
      <c r="P481" s="81" t="str">
        <f>VLOOKUP($M481,'Hulpblad MC-parser'!$A:$D,4,FALSE)</f>
        <v>01 Woning/Woongebouw</v>
      </c>
      <c r="Q481" s="136" t="str">
        <f>IF(CONCATENATE(B481,C481,D481)="","",VLOOKUP(CONCATENATE(B481,C481,D481),Meldingsclassificaties!AA:AA,1,FALSE))</f>
        <v>BrandGebouw01 Woning/Woongebouw</v>
      </c>
      <c r="R481" s="136" t="str">
        <f>IF(F481="","",VLOOKUP(F481,Meldingsclassificaties!H:H,1,FALSE))</f>
        <v>Brand woning</v>
      </c>
    </row>
    <row r="482" spans="1:18" x14ac:dyDescent="0.25">
      <c r="A482" s="59">
        <v>200027231</v>
      </c>
      <c r="B482" s="59" t="s">
        <v>710</v>
      </c>
      <c r="C482" s="59" t="s">
        <v>124</v>
      </c>
      <c r="D482" s="59" t="s">
        <v>1035</v>
      </c>
      <c r="E482" s="60" t="s">
        <v>6373</v>
      </c>
      <c r="F482" s="59" t="s">
        <v>1037</v>
      </c>
      <c r="G482" s="59"/>
      <c r="H482" s="59"/>
      <c r="I482" s="59">
        <f t="shared" si="7"/>
        <v>13</v>
      </c>
      <c r="J482" s="59" t="s">
        <v>1613</v>
      </c>
      <c r="K482" s="61"/>
      <c r="L482" s="62" t="s">
        <v>6738</v>
      </c>
      <c r="M482" s="62" t="s">
        <v>6373</v>
      </c>
      <c r="N482" s="81" t="str">
        <f>VLOOKUP($M482,'Hulpblad MC-parser'!$A:$D,2,FALSE)</f>
        <v>Brand</v>
      </c>
      <c r="O482" s="81" t="str">
        <f>VLOOKUP($M482,'Hulpblad MC-parser'!$A:$D,3,FALSE)</f>
        <v>Gebouw</v>
      </c>
      <c r="P482" s="81" t="str">
        <f>VLOOKUP($M482,'Hulpblad MC-parser'!$A:$D,4,FALSE)</f>
        <v>01 Woning/Woongebouw</v>
      </c>
      <c r="Q482" s="136" t="str">
        <f>IF(CONCATENATE(B482,C482,D482)="","",VLOOKUP(CONCATENATE(B482,C482,D482),Meldingsclassificaties!AA:AA,1,FALSE))</f>
        <v>BrandGebouw01 Woning/Woongebouw</v>
      </c>
      <c r="R482" s="136" t="str">
        <f>IF(F482="","",VLOOKUP(F482,Meldingsclassificaties!H:H,1,FALSE))</f>
        <v>Brand woning</v>
      </c>
    </row>
    <row r="483" spans="1:18" x14ac:dyDescent="0.25">
      <c r="A483" s="59">
        <v>200027232</v>
      </c>
      <c r="B483" s="59" t="s">
        <v>710</v>
      </c>
      <c r="C483" s="59" t="s">
        <v>124</v>
      </c>
      <c r="D483" s="59" t="s">
        <v>1035</v>
      </c>
      <c r="E483" s="60" t="s">
        <v>6374</v>
      </c>
      <c r="F483" s="59" t="s">
        <v>1037</v>
      </c>
      <c r="G483" s="59"/>
      <c r="H483" s="59"/>
      <c r="I483" s="59">
        <f t="shared" si="7"/>
        <v>13</v>
      </c>
      <c r="J483" s="59" t="s">
        <v>1613</v>
      </c>
      <c r="K483" s="61"/>
      <c r="L483" s="62" t="s">
        <v>6738</v>
      </c>
      <c r="M483" s="62" t="s">
        <v>6374</v>
      </c>
      <c r="N483" s="81" t="str">
        <f>VLOOKUP($M483,'Hulpblad MC-parser'!$A:$D,2,FALSE)</f>
        <v>Brand</v>
      </c>
      <c r="O483" s="81" t="str">
        <f>VLOOKUP($M483,'Hulpblad MC-parser'!$A:$D,3,FALSE)</f>
        <v>Gebouw</v>
      </c>
      <c r="P483" s="81" t="str">
        <f>VLOOKUP($M483,'Hulpblad MC-parser'!$A:$D,4,FALSE)</f>
        <v>01 Woning/Woongebouw</v>
      </c>
      <c r="Q483" s="136" t="str">
        <f>IF(CONCATENATE(B483,C483,D483)="","",VLOOKUP(CONCATENATE(B483,C483,D483),Meldingsclassificaties!AA:AA,1,FALSE))</f>
        <v>BrandGebouw01 Woning/Woongebouw</v>
      </c>
      <c r="R483" s="136" t="str">
        <f>IF(F483="","",VLOOKUP(F483,Meldingsclassificaties!H:H,1,FALSE))</f>
        <v>Brand woning</v>
      </c>
    </row>
    <row r="484" spans="1:18" x14ac:dyDescent="0.25">
      <c r="A484" s="59">
        <v>200059057</v>
      </c>
      <c r="B484" s="59" t="s">
        <v>710</v>
      </c>
      <c r="C484" s="59" t="s">
        <v>124</v>
      </c>
      <c r="D484" s="59" t="s">
        <v>1035</v>
      </c>
      <c r="E484" s="60" t="s">
        <v>6694</v>
      </c>
      <c r="F484" s="59" t="s">
        <v>1037</v>
      </c>
      <c r="G484" s="59"/>
      <c r="H484" s="59"/>
      <c r="I484" s="59">
        <f t="shared" si="7"/>
        <v>12</v>
      </c>
      <c r="J484" s="59" t="s">
        <v>1613</v>
      </c>
      <c r="K484" s="61"/>
      <c r="L484" s="62" t="s">
        <v>6738</v>
      </c>
      <c r="M484" s="62" t="s">
        <v>6694</v>
      </c>
      <c r="N484" s="81" t="str">
        <f>VLOOKUP($M484,'Hulpblad MC-parser'!$A:$D,2,FALSE)</f>
        <v>Brand</v>
      </c>
      <c r="O484" s="81" t="str">
        <f>VLOOKUP($M484,'Hulpblad MC-parser'!$A:$D,3,FALSE)</f>
        <v>Gebouw</v>
      </c>
      <c r="P484" s="81" t="str">
        <f>VLOOKUP($M484,'Hulpblad MC-parser'!$A:$D,4,FALSE)</f>
        <v>01 Woning/Woongebouw</v>
      </c>
      <c r="Q484" s="136" t="str">
        <f>IF(CONCATENATE(B484,C484,D484)="","",VLOOKUP(CONCATENATE(B484,C484,D484),Meldingsclassificaties!AA:AA,1,FALSE))</f>
        <v>BrandGebouw01 Woning/Woongebouw</v>
      </c>
      <c r="R484" s="136" t="str">
        <f>IF(F484="","",VLOOKUP(F484,Meldingsclassificaties!H:H,1,FALSE))</f>
        <v>Brand woning</v>
      </c>
    </row>
    <row r="485" spans="1:18" x14ac:dyDescent="0.25">
      <c r="A485" s="59">
        <v>200027233</v>
      </c>
      <c r="B485" s="59" t="s">
        <v>710</v>
      </c>
      <c r="C485" s="59" t="s">
        <v>124</v>
      </c>
      <c r="D485" s="59" t="s">
        <v>1035</v>
      </c>
      <c r="E485" s="60" t="s">
        <v>6695</v>
      </c>
      <c r="F485" s="59" t="s">
        <v>1037</v>
      </c>
      <c r="G485" s="59"/>
      <c r="H485" s="59"/>
      <c r="I485" s="59">
        <f t="shared" si="7"/>
        <v>20</v>
      </c>
      <c r="J485" s="59" t="s">
        <v>1613</v>
      </c>
      <c r="K485" s="61"/>
      <c r="L485" s="62" t="s">
        <v>6738</v>
      </c>
      <c r="M485" s="62" t="s">
        <v>6695</v>
      </c>
      <c r="N485" s="81" t="str">
        <f>VLOOKUP($M485,'Hulpblad MC-parser'!$A:$D,2,FALSE)</f>
        <v>Brand</v>
      </c>
      <c r="O485" s="81" t="str">
        <f>VLOOKUP($M485,'Hulpblad MC-parser'!$A:$D,3,FALSE)</f>
        <v>Gebouw</v>
      </c>
      <c r="P485" s="81" t="str">
        <f>VLOOKUP($M485,'Hulpblad MC-parser'!$A:$D,4,FALSE)</f>
        <v>01 Woning/Woongebouw</v>
      </c>
      <c r="Q485" s="136" t="str">
        <f>IF(CONCATENATE(B485,C485,D485)="","",VLOOKUP(CONCATENATE(B485,C485,D485),Meldingsclassificaties!AA:AA,1,FALSE))</f>
        <v>BrandGebouw01 Woning/Woongebouw</v>
      </c>
      <c r="R485" s="136" t="str">
        <f>IF(F485="","",VLOOKUP(F485,Meldingsclassificaties!H:H,1,FALSE))</f>
        <v>Brand woning</v>
      </c>
    </row>
    <row r="486" spans="1:18" x14ac:dyDescent="0.25">
      <c r="A486" s="59">
        <v>200059058</v>
      </c>
      <c r="B486" s="59" t="s">
        <v>710</v>
      </c>
      <c r="C486" s="59" t="s">
        <v>124</v>
      </c>
      <c r="D486" s="59" t="s">
        <v>1035</v>
      </c>
      <c r="E486" s="60" t="s">
        <v>6377</v>
      </c>
      <c r="F486" s="59" t="s">
        <v>1037</v>
      </c>
      <c r="G486" s="59"/>
      <c r="H486" s="59"/>
      <c r="I486" s="59">
        <f t="shared" si="7"/>
        <v>16</v>
      </c>
      <c r="J486" s="59" t="s">
        <v>1613</v>
      </c>
      <c r="K486" s="61"/>
      <c r="L486" s="62" t="s">
        <v>6738</v>
      </c>
      <c r="M486" s="62" t="s">
        <v>6377</v>
      </c>
      <c r="N486" s="81" t="str">
        <f>VLOOKUP($M486,'Hulpblad MC-parser'!$A:$D,2,FALSE)</f>
        <v>Brand</v>
      </c>
      <c r="O486" s="81" t="str">
        <f>VLOOKUP($M486,'Hulpblad MC-parser'!$A:$D,3,FALSE)</f>
        <v>Gebouw</v>
      </c>
      <c r="P486" s="81" t="str">
        <f>VLOOKUP($M486,'Hulpblad MC-parser'!$A:$D,4,FALSE)</f>
        <v>01 Woning/Woongebouw</v>
      </c>
      <c r="Q486" s="136" t="str">
        <f>IF(CONCATENATE(B486,C486,D486)="","",VLOOKUP(CONCATENATE(B486,C486,D486),Meldingsclassificaties!AA:AA,1,FALSE))</f>
        <v>BrandGebouw01 Woning/Woongebouw</v>
      </c>
      <c r="R486" s="136" t="str">
        <f>IF(F486="","",VLOOKUP(F486,Meldingsclassificaties!H:H,1,FALSE))</f>
        <v>Brand woning</v>
      </c>
    </row>
    <row r="487" spans="1:18" x14ac:dyDescent="0.25">
      <c r="A487" s="59">
        <v>200027235</v>
      </c>
      <c r="B487" s="59" t="s">
        <v>710</v>
      </c>
      <c r="C487" s="59" t="s">
        <v>124</v>
      </c>
      <c r="D487" s="59" t="s">
        <v>1035</v>
      </c>
      <c r="E487" s="60" t="s">
        <v>6378</v>
      </c>
      <c r="F487" s="59" t="s">
        <v>1037</v>
      </c>
      <c r="G487" s="59"/>
      <c r="H487" s="59"/>
      <c r="I487" s="59">
        <f t="shared" si="7"/>
        <v>18</v>
      </c>
      <c r="J487" s="59" t="s">
        <v>1613</v>
      </c>
      <c r="K487" s="61"/>
      <c r="L487" s="62" t="s">
        <v>6738</v>
      </c>
      <c r="M487" s="62" t="s">
        <v>6378</v>
      </c>
      <c r="N487" s="81" t="str">
        <f>VLOOKUP($M487,'Hulpblad MC-parser'!$A:$D,2,FALSE)</f>
        <v>Brand</v>
      </c>
      <c r="O487" s="81" t="str">
        <f>VLOOKUP($M487,'Hulpblad MC-parser'!$A:$D,3,FALSE)</f>
        <v>Gebouw</v>
      </c>
      <c r="P487" s="81" t="str">
        <f>VLOOKUP($M487,'Hulpblad MC-parser'!$A:$D,4,FALSE)</f>
        <v>01 Woning/Woongebouw</v>
      </c>
      <c r="Q487" s="136" t="str">
        <f>IF(CONCATENATE(B487,C487,D487)="","",VLOOKUP(CONCATENATE(B487,C487,D487),Meldingsclassificaties!AA:AA,1,FALSE))</f>
        <v>BrandGebouw01 Woning/Woongebouw</v>
      </c>
      <c r="R487" s="136" t="str">
        <f>IF(F487="","",VLOOKUP(F487,Meldingsclassificaties!H:H,1,FALSE))</f>
        <v>Brand woning</v>
      </c>
    </row>
    <row r="488" spans="1:18" x14ac:dyDescent="0.25">
      <c r="A488" s="59">
        <v>200027236</v>
      </c>
      <c r="B488" s="59" t="s">
        <v>710</v>
      </c>
      <c r="C488" s="59" t="s">
        <v>124</v>
      </c>
      <c r="D488" s="59" t="s">
        <v>1035</v>
      </c>
      <c r="E488" s="60" t="s">
        <v>6696</v>
      </c>
      <c r="F488" s="59" t="s">
        <v>1037</v>
      </c>
      <c r="G488" s="59"/>
      <c r="H488" s="59"/>
      <c r="I488" s="59">
        <f t="shared" si="7"/>
        <v>17</v>
      </c>
      <c r="J488" s="59" t="s">
        <v>1613</v>
      </c>
      <c r="K488" s="61"/>
      <c r="L488" s="62" t="s">
        <v>6738</v>
      </c>
      <c r="M488" s="62" t="s">
        <v>6696</v>
      </c>
      <c r="N488" s="81" t="str">
        <f>VLOOKUP($M488,'Hulpblad MC-parser'!$A:$D,2,FALSE)</f>
        <v>Brand</v>
      </c>
      <c r="O488" s="81" t="str">
        <f>VLOOKUP($M488,'Hulpblad MC-parser'!$A:$D,3,FALSE)</f>
        <v>Gebouw</v>
      </c>
      <c r="P488" s="81" t="str">
        <f>VLOOKUP($M488,'Hulpblad MC-parser'!$A:$D,4,FALSE)</f>
        <v>01 Woning/Woongebouw</v>
      </c>
      <c r="Q488" s="136" t="str">
        <f>IF(CONCATENATE(B488,C488,D488)="","",VLOOKUP(CONCATENATE(B488,C488,D488),Meldingsclassificaties!AA:AA,1,FALSE))</f>
        <v>BrandGebouw01 Woning/Woongebouw</v>
      </c>
      <c r="R488" s="136" t="str">
        <f>IF(F488="","",VLOOKUP(F488,Meldingsclassificaties!H:H,1,FALSE))</f>
        <v>Brand woning</v>
      </c>
    </row>
    <row r="489" spans="1:18" x14ac:dyDescent="0.25">
      <c r="A489" s="59">
        <v>200027237</v>
      </c>
      <c r="B489" s="59" t="s">
        <v>710</v>
      </c>
      <c r="C489" s="59" t="s">
        <v>124</v>
      </c>
      <c r="D489" s="59" t="s">
        <v>1035</v>
      </c>
      <c r="E489" s="60" t="s">
        <v>6697</v>
      </c>
      <c r="F489" s="59" t="s">
        <v>1037</v>
      </c>
      <c r="G489" s="59"/>
      <c r="H489" s="59"/>
      <c r="I489" s="59">
        <f t="shared" si="7"/>
        <v>19</v>
      </c>
      <c r="J489" s="59" t="s">
        <v>1613</v>
      </c>
      <c r="K489" s="61"/>
      <c r="L489" s="62" t="s">
        <v>6738</v>
      </c>
      <c r="M489" s="62" t="s">
        <v>6697</v>
      </c>
      <c r="N489" s="81" t="str">
        <f>VLOOKUP($M489,'Hulpblad MC-parser'!$A:$D,2,FALSE)</f>
        <v>Brand</v>
      </c>
      <c r="O489" s="81" t="str">
        <f>VLOOKUP($M489,'Hulpblad MC-parser'!$A:$D,3,FALSE)</f>
        <v>Gebouw</v>
      </c>
      <c r="P489" s="81" t="str">
        <f>VLOOKUP($M489,'Hulpblad MC-parser'!$A:$D,4,FALSE)</f>
        <v>01 Woning/Woongebouw</v>
      </c>
      <c r="Q489" s="136" t="str">
        <f>IF(CONCATENATE(B489,C489,D489)="","",VLOOKUP(CONCATENATE(B489,C489,D489),Meldingsclassificaties!AA:AA,1,FALSE))</f>
        <v>BrandGebouw01 Woning/Woongebouw</v>
      </c>
      <c r="R489" s="136" t="str">
        <f>IF(F489="","",VLOOKUP(F489,Meldingsclassificaties!H:H,1,FALSE))</f>
        <v>Brand woning</v>
      </c>
    </row>
    <row r="490" spans="1:18" x14ac:dyDescent="0.25">
      <c r="A490" s="59">
        <v>200027238</v>
      </c>
      <c r="B490" s="59" t="s">
        <v>710</v>
      </c>
      <c r="C490" s="59" t="s">
        <v>124</v>
      </c>
      <c r="D490" s="59" t="s">
        <v>1035</v>
      </c>
      <c r="E490" s="60" t="s">
        <v>6698</v>
      </c>
      <c r="F490" s="59" t="s">
        <v>1037</v>
      </c>
      <c r="G490" s="59"/>
      <c r="H490" s="59"/>
      <c r="I490" s="59">
        <f t="shared" si="7"/>
        <v>17</v>
      </c>
      <c r="J490" s="59" t="s">
        <v>1613</v>
      </c>
      <c r="K490" s="61"/>
      <c r="L490" s="62" t="s">
        <v>6738</v>
      </c>
      <c r="M490" s="62" t="s">
        <v>6698</v>
      </c>
      <c r="N490" s="81" t="str">
        <f>VLOOKUP($M490,'Hulpblad MC-parser'!$A:$D,2,FALSE)</f>
        <v>Brand</v>
      </c>
      <c r="O490" s="81" t="str">
        <f>VLOOKUP($M490,'Hulpblad MC-parser'!$A:$D,3,FALSE)</f>
        <v>Gebouw</v>
      </c>
      <c r="P490" s="81" t="str">
        <f>VLOOKUP($M490,'Hulpblad MC-parser'!$A:$D,4,FALSE)</f>
        <v>01 Woning/Woongebouw</v>
      </c>
      <c r="Q490" s="136" t="str">
        <f>IF(CONCATENATE(B490,C490,D490)="","",VLOOKUP(CONCATENATE(B490,C490,D490),Meldingsclassificaties!AA:AA,1,FALSE))</f>
        <v>BrandGebouw01 Woning/Woongebouw</v>
      </c>
      <c r="R490" s="136" t="str">
        <f>IF(F490="","",VLOOKUP(F490,Meldingsclassificaties!H:H,1,FALSE))</f>
        <v>Brand woning</v>
      </c>
    </row>
    <row r="491" spans="1:18" x14ac:dyDescent="0.25">
      <c r="A491" s="59">
        <v>200027239</v>
      </c>
      <c r="B491" s="59" t="s">
        <v>710</v>
      </c>
      <c r="C491" s="59" t="s">
        <v>124</v>
      </c>
      <c r="D491" s="59" t="s">
        <v>1035</v>
      </c>
      <c r="E491" s="60" t="s">
        <v>6699</v>
      </c>
      <c r="F491" s="59" t="s">
        <v>1037</v>
      </c>
      <c r="G491" s="59"/>
      <c r="H491" s="59"/>
      <c r="I491" s="59">
        <f t="shared" si="7"/>
        <v>20</v>
      </c>
      <c r="J491" s="59" t="s">
        <v>1613</v>
      </c>
      <c r="K491" s="61"/>
      <c r="L491" s="62" t="s">
        <v>6738</v>
      </c>
      <c r="M491" s="62" t="s">
        <v>6699</v>
      </c>
      <c r="N491" s="81" t="str">
        <f>VLOOKUP($M491,'Hulpblad MC-parser'!$A:$D,2,FALSE)</f>
        <v>Brand</v>
      </c>
      <c r="O491" s="81" t="str">
        <f>VLOOKUP($M491,'Hulpblad MC-parser'!$A:$D,3,FALSE)</f>
        <v>Gebouw</v>
      </c>
      <c r="P491" s="81" t="str">
        <f>VLOOKUP($M491,'Hulpblad MC-parser'!$A:$D,4,FALSE)</f>
        <v>01 Woning/Woongebouw</v>
      </c>
      <c r="Q491" s="136" t="str">
        <f>IF(CONCATENATE(B491,C491,D491)="","",VLOOKUP(CONCATENATE(B491,C491,D491),Meldingsclassificaties!AA:AA,1,FALSE))</f>
        <v>BrandGebouw01 Woning/Woongebouw</v>
      </c>
      <c r="R491" s="136" t="str">
        <f>IF(F491="","",VLOOKUP(F491,Meldingsclassificaties!H:H,1,FALSE))</f>
        <v>Brand woning</v>
      </c>
    </row>
    <row r="492" spans="1:18" x14ac:dyDescent="0.25">
      <c r="A492" s="59">
        <v>200027240</v>
      </c>
      <c r="B492" s="59" t="s">
        <v>710</v>
      </c>
      <c r="C492" s="59" t="s">
        <v>124</v>
      </c>
      <c r="D492" s="59" t="s">
        <v>1035</v>
      </c>
      <c r="E492" s="60" t="s">
        <v>6700</v>
      </c>
      <c r="F492" s="59" t="s">
        <v>1037</v>
      </c>
      <c r="G492" s="59"/>
      <c r="H492" s="59"/>
      <c r="I492" s="59">
        <f t="shared" si="7"/>
        <v>15</v>
      </c>
      <c r="J492" s="59" t="s">
        <v>1613</v>
      </c>
      <c r="K492" s="61"/>
      <c r="L492" s="62" t="s">
        <v>6738</v>
      </c>
      <c r="M492" s="62" t="s">
        <v>6700</v>
      </c>
      <c r="N492" s="81" t="str">
        <f>VLOOKUP($M492,'Hulpblad MC-parser'!$A:$D,2,FALSE)</f>
        <v>Brand</v>
      </c>
      <c r="O492" s="81" t="str">
        <f>VLOOKUP($M492,'Hulpblad MC-parser'!$A:$D,3,FALSE)</f>
        <v>Gebouw</v>
      </c>
      <c r="P492" s="81" t="str">
        <f>VLOOKUP($M492,'Hulpblad MC-parser'!$A:$D,4,FALSE)</f>
        <v>01 Woning/Woongebouw</v>
      </c>
      <c r="Q492" s="136" t="str">
        <f>IF(CONCATENATE(B492,C492,D492)="","",VLOOKUP(CONCATENATE(B492,C492,D492),Meldingsclassificaties!AA:AA,1,FALSE))</f>
        <v>BrandGebouw01 Woning/Woongebouw</v>
      </c>
      <c r="R492" s="136" t="str">
        <f>IF(F492="","",VLOOKUP(F492,Meldingsclassificaties!H:H,1,FALSE))</f>
        <v>Brand woning</v>
      </c>
    </row>
    <row r="493" spans="1:18" x14ac:dyDescent="0.25">
      <c r="A493" s="59">
        <v>200027241</v>
      </c>
      <c r="B493" s="59" t="s">
        <v>710</v>
      </c>
      <c r="C493" s="59" t="s">
        <v>124</v>
      </c>
      <c r="D493" s="59" t="s">
        <v>1035</v>
      </c>
      <c r="E493" s="60" t="s">
        <v>6702</v>
      </c>
      <c r="F493" s="59" t="s">
        <v>1037</v>
      </c>
      <c r="G493" s="59"/>
      <c r="H493" s="59"/>
      <c r="I493" s="59">
        <f t="shared" si="7"/>
        <v>16</v>
      </c>
      <c r="J493" s="59" t="s">
        <v>1613</v>
      </c>
      <c r="K493" s="61"/>
      <c r="L493" s="62" t="s">
        <v>6738</v>
      </c>
      <c r="M493" s="62" t="s">
        <v>6702</v>
      </c>
      <c r="N493" s="81" t="str">
        <f>VLOOKUP($M493,'Hulpblad MC-parser'!$A:$D,2,FALSE)</f>
        <v>Brand</v>
      </c>
      <c r="O493" s="81" t="str">
        <f>VLOOKUP($M493,'Hulpblad MC-parser'!$A:$D,3,FALSE)</f>
        <v>Gebouw</v>
      </c>
      <c r="P493" s="81" t="str">
        <f>VLOOKUP($M493,'Hulpblad MC-parser'!$A:$D,4,FALSE)</f>
        <v>01 Woning/Woongebouw</v>
      </c>
      <c r="Q493" s="136" t="str">
        <f>IF(CONCATENATE(B493,C493,D493)="","",VLOOKUP(CONCATENATE(B493,C493,D493),Meldingsclassificaties!AA:AA,1,FALSE))</f>
        <v>BrandGebouw01 Woning/Woongebouw</v>
      </c>
      <c r="R493" s="136" t="str">
        <f>IF(F493="","",VLOOKUP(F493,Meldingsclassificaties!H:H,1,FALSE))</f>
        <v>Brand woning</v>
      </c>
    </row>
    <row r="494" spans="1:18" x14ac:dyDescent="0.25">
      <c r="A494" s="59">
        <v>200027242</v>
      </c>
      <c r="B494" s="59" t="s">
        <v>710</v>
      </c>
      <c r="C494" s="59" t="s">
        <v>124</v>
      </c>
      <c r="D494" s="59" t="s">
        <v>1035</v>
      </c>
      <c r="E494" s="60" t="s">
        <v>6379</v>
      </c>
      <c r="F494" s="59" t="s">
        <v>1037</v>
      </c>
      <c r="G494" s="59"/>
      <c r="H494" s="59"/>
      <c r="I494" s="59">
        <f t="shared" si="7"/>
        <v>13</v>
      </c>
      <c r="J494" s="59" t="s">
        <v>1613</v>
      </c>
      <c r="K494" s="61"/>
      <c r="L494" s="62" t="s">
        <v>6738</v>
      </c>
      <c r="M494" s="62" t="s">
        <v>6379</v>
      </c>
      <c r="N494" s="81" t="str">
        <f>VLOOKUP($M494,'Hulpblad MC-parser'!$A:$D,2,FALSE)</f>
        <v>Brand</v>
      </c>
      <c r="O494" s="81" t="str">
        <f>VLOOKUP($M494,'Hulpblad MC-parser'!$A:$D,3,FALSE)</f>
        <v>Gebouw</v>
      </c>
      <c r="P494" s="81" t="str">
        <f>VLOOKUP($M494,'Hulpblad MC-parser'!$A:$D,4,FALSE)</f>
        <v>01 Woning/Woongebouw</v>
      </c>
      <c r="Q494" s="136" t="str">
        <f>IF(CONCATENATE(B494,C494,D494)="","",VLOOKUP(CONCATENATE(B494,C494,D494),Meldingsclassificaties!AA:AA,1,FALSE))</f>
        <v>BrandGebouw01 Woning/Woongebouw</v>
      </c>
      <c r="R494" s="136" t="str">
        <f>IF(F494="","",VLOOKUP(F494,Meldingsclassificaties!H:H,1,FALSE))</f>
        <v>Brand woning</v>
      </c>
    </row>
    <row r="495" spans="1:18" x14ac:dyDescent="0.25">
      <c r="A495" s="59">
        <v>200010525</v>
      </c>
      <c r="B495" s="59" t="s">
        <v>710</v>
      </c>
      <c r="C495" s="59" t="s">
        <v>124</v>
      </c>
      <c r="D495" s="59" t="s">
        <v>1035</v>
      </c>
      <c r="E495" s="60" t="s">
        <v>1203</v>
      </c>
      <c r="F495" s="59" t="s">
        <v>1037</v>
      </c>
      <c r="G495" s="59"/>
      <c r="H495" s="59"/>
      <c r="I495" s="59">
        <f t="shared" si="7"/>
        <v>13</v>
      </c>
      <c r="J495" s="59" t="s">
        <v>1613</v>
      </c>
      <c r="K495" s="61"/>
      <c r="L495" s="62" t="s">
        <v>6737</v>
      </c>
      <c r="M495" s="62" t="s">
        <v>1203</v>
      </c>
      <c r="N495" s="81" t="str">
        <f>VLOOKUP($M495,'Hulpblad MC-parser'!$A:$D,2,FALSE)</f>
        <v>Brand</v>
      </c>
      <c r="O495" s="81" t="str">
        <f>VLOOKUP($M495,'Hulpblad MC-parser'!$A:$D,3,FALSE)</f>
        <v>Gebouw</v>
      </c>
      <c r="P495" s="81" t="str">
        <f>VLOOKUP($M495,'Hulpblad MC-parser'!$A:$D,4,FALSE)</f>
        <v>01 Woning/Woongebouw</v>
      </c>
      <c r="Q495" s="136" t="str">
        <f>IF(CONCATENATE(B495,C495,D495)="","",VLOOKUP(CONCATENATE(B495,C495,D495),Meldingsclassificaties!AA:AA,1,FALSE))</f>
        <v>BrandGebouw01 Woning/Woongebouw</v>
      </c>
      <c r="R495" s="136" t="str">
        <f>IF(F495="","",VLOOKUP(F495,Meldingsclassificaties!H:H,1,FALSE))</f>
        <v>Brand woning</v>
      </c>
    </row>
    <row r="496" spans="1:18" x14ac:dyDescent="0.25">
      <c r="A496" s="59"/>
      <c r="B496" s="59"/>
      <c r="C496" s="59"/>
      <c r="D496" s="59"/>
      <c r="E496" s="60" t="s">
        <v>7167</v>
      </c>
      <c r="F496" s="59"/>
      <c r="G496" s="59" t="s">
        <v>1203</v>
      </c>
      <c r="H496" s="59"/>
      <c r="I496" s="59">
        <f t="shared" si="7"/>
        <v>4</v>
      </c>
      <c r="J496" s="59" t="s">
        <v>1561</v>
      </c>
      <c r="K496" s="61"/>
      <c r="L496" s="62" t="s">
        <v>6737</v>
      </c>
      <c r="M496" s="62" t="s">
        <v>1203</v>
      </c>
      <c r="N496" s="81" t="str">
        <f>VLOOKUP($M496,'Hulpblad MC-parser'!$A:$D,2,FALSE)</f>
        <v>Brand</v>
      </c>
      <c r="O496" s="81" t="str">
        <f>VLOOKUP($M496,'Hulpblad MC-parser'!$A:$D,3,FALSE)</f>
        <v>Gebouw</v>
      </c>
      <c r="P496" s="81" t="str">
        <f>VLOOKUP($M496,'Hulpblad MC-parser'!$A:$D,4,FALSE)</f>
        <v>01 Woning/Woongebouw</v>
      </c>
      <c r="Q496" s="136" t="str">
        <f>IF(CONCATENATE(B496,C496,D496)="","",VLOOKUP(CONCATENATE(B496,C496,D496),Meldingsclassificaties!AA:AA,1,FALSE))</f>
        <v/>
      </c>
      <c r="R496" s="136" t="str">
        <f>IF(F496="","",VLOOKUP(F496,Meldingsclassificaties!H:H,1,FALSE))</f>
        <v/>
      </c>
    </row>
    <row r="497" spans="1:18" x14ac:dyDescent="0.25">
      <c r="A497" s="59"/>
      <c r="B497" s="59"/>
      <c r="C497" s="59"/>
      <c r="D497" s="59"/>
      <c r="E497" s="60" t="s">
        <v>7170</v>
      </c>
      <c r="F497" s="59"/>
      <c r="G497" s="59" t="s">
        <v>1203</v>
      </c>
      <c r="H497" s="59"/>
      <c r="I497" s="59">
        <f t="shared" si="7"/>
        <v>9</v>
      </c>
      <c r="J497" s="59" t="s">
        <v>1561</v>
      </c>
      <c r="K497" s="61"/>
      <c r="L497" s="62" t="s">
        <v>6737</v>
      </c>
      <c r="M497" s="62" t="s">
        <v>1203</v>
      </c>
      <c r="N497" s="81" t="str">
        <f>VLOOKUP($M497,'Hulpblad MC-parser'!$A:$D,2,FALSE)</f>
        <v>Brand</v>
      </c>
      <c r="O497" s="81" t="str">
        <f>VLOOKUP($M497,'Hulpblad MC-parser'!$A:$D,3,FALSE)</f>
        <v>Gebouw</v>
      </c>
      <c r="P497" s="81" t="str">
        <f>VLOOKUP($M497,'Hulpblad MC-parser'!$A:$D,4,FALSE)</f>
        <v>01 Woning/Woongebouw</v>
      </c>
      <c r="Q497" s="136" t="str">
        <f>IF(CONCATENATE(B497,C497,D497)="","",VLOOKUP(CONCATENATE(B497,C497,D497),Meldingsclassificaties!AA:AA,1,FALSE))</f>
        <v/>
      </c>
      <c r="R497" s="136" t="str">
        <f>IF(F497="","",VLOOKUP(F497,Meldingsclassificaties!H:H,1,FALSE))</f>
        <v/>
      </c>
    </row>
    <row r="498" spans="1:18" x14ac:dyDescent="0.25">
      <c r="A498" s="59"/>
      <c r="B498" s="59"/>
      <c r="C498" s="59"/>
      <c r="D498" s="59"/>
      <c r="E498" s="60" t="s">
        <v>7190</v>
      </c>
      <c r="F498" s="59"/>
      <c r="G498" s="59" t="s">
        <v>1203</v>
      </c>
      <c r="H498" s="59"/>
      <c r="I498" s="59">
        <f t="shared" si="7"/>
        <v>10</v>
      </c>
      <c r="J498" s="59" t="s">
        <v>1561</v>
      </c>
      <c r="K498" s="61"/>
      <c r="L498" s="62" t="s">
        <v>6737</v>
      </c>
      <c r="M498" s="62" t="s">
        <v>1203</v>
      </c>
      <c r="N498" s="81" t="str">
        <f>VLOOKUP($M498,'Hulpblad MC-parser'!$A:$D,2,FALSE)</f>
        <v>Brand</v>
      </c>
      <c r="O498" s="81" t="str">
        <f>VLOOKUP($M498,'Hulpblad MC-parser'!$A:$D,3,FALSE)</f>
        <v>Gebouw</v>
      </c>
      <c r="P498" s="81" t="str">
        <f>VLOOKUP($M498,'Hulpblad MC-parser'!$A:$D,4,FALSE)</f>
        <v>01 Woning/Woongebouw</v>
      </c>
      <c r="Q498" s="136" t="str">
        <f>IF(CONCATENATE(B498,C498,D498)="","",VLOOKUP(CONCATENATE(B498,C498,D498),Meldingsclassificaties!AA:AA,1,FALSE))</f>
        <v/>
      </c>
      <c r="R498" s="136" t="str">
        <f>IF(F498="","",VLOOKUP(F498,Meldingsclassificaties!H:H,1,FALSE))</f>
        <v/>
      </c>
    </row>
    <row r="499" spans="1:18" x14ac:dyDescent="0.25">
      <c r="A499" s="59"/>
      <c r="B499" s="59"/>
      <c r="C499" s="59"/>
      <c r="D499" s="59"/>
      <c r="E499" s="60" t="s">
        <v>7197</v>
      </c>
      <c r="F499" s="59"/>
      <c r="G499" s="59" t="s">
        <v>1203</v>
      </c>
      <c r="H499" s="59"/>
      <c r="I499" s="59">
        <f t="shared" si="7"/>
        <v>7</v>
      </c>
      <c r="J499" s="59" t="s">
        <v>1561</v>
      </c>
      <c r="K499" s="61"/>
      <c r="L499" s="62" t="s">
        <v>6737</v>
      </c>
      <c r="M499" s="62" t="s">
        <v>1203</v>
      </c>
      <c r="N499" s="81" t="str">
        <f>VLOOKUP($M499,'Hulpblad MC-parser'!$A:$D,2,FALSE)</f>
        <v>Brand</v>
      </c>
      <c r="O499" s="81" t="str">
        <f>VLOOKUP($M499,'Hulpblad MC-parser'!$A:$D,3,FALSE)</f>
        <v>Gebouw</v>
      </c>
      <c r="P499" s="81" t="str">
        <f>VLOOKUP($M499,'Hulpblad MC-parser'!$A:$D,4,FALSE)</f>
        <v>01 Woning/Woongebouw</v>
      </c>
      <c r="Q499" s="136" t="str">
        <f>IF(CONCATENATE(B499,C499,D499)="","",VLOOKUP(CONCATENATE(B499,C499,D499),Meldingsclassificaties!AA:AA,1,FALSE))</f>
        <v/>
      </c>
      <c r="R499" s="136" t="str">
        <f>IF(F499="","",VLOOKUP(F499,Meldingsclassificaties!H:H,1,FALSE))</f>
        <v/>
      </c>
    </row>
    <row r="500" spans="1:18" x14ac:dyDescent="0.25">
      <c r="A500" s="59"/>
      <c r="B500" s="59"/>
      <c r="C500" s="59"/>
      <c r="D500" s="59"/>
      <c r="E500" s="60" t="s">
        <v>7198</v>
      </c>
      <c r="F500" s="59"/>
      <c r="G500" s="59" t="s">
        <v>1203</v>
      </c>
      <c r="H500" s="59"/>
      <c r="I500" s="59">
        <f t="shared" si="7"/>
        <v>5</v>
      </c>
      <c r="J500" s="59" t="s">
        <v>1561</v>
      </c>
      <c r="K500" s="61"/>
      <c r="L500" s="62" t="s">
        <v>6737</v>
      </c>
      <c r="M500" s="62" t="s">
        <v>1203</v>
      </c>
      <c r="N500" s="81" t="str">
        <f>VLOOKUP($M500,'Hulpblad MC-parser'!$A:$D,2,FALSE)</f>
        <v>Brand</v>
      </c>
      <c r="O500" s="81" t="str">
        <f>VLOOKUP($M500,'Hulpblad MC-parser'!$A:$D,3,FALSE)</f>
        <v>Gebouw</v>
      </c>
      <c r="P500" s="81" t="str">
        <f>VLOOKUP($M500,'Hulpblad MC-parser'!$A:$D,4,FALSE)</f>
        <v>01 Woning/Woongebouw</v>
      </c>
      <c r="Q500" s="136" t="str">
        <f>IF(CONCATENATE(B500,C500,D500)="","",VLOOKUP(CONCATENATE(B500,C500,D500),Meldingsclassificaties!AA:AA,1,FALSE))</f>
        <v/>
      </c>
      <c r="R500" s="136" t="str">
        <f>IF(F500="","",VLOOKUP(F500,Meldingsclassificaties!H:H,1,FALSE))</f>
        <v/>
      </c>
    </row>
    <row r="501" spans="1:18" x14ac:dyDescent="0.25">
      <c r="A501" s="59"/>
      <c r="B501" s="59"/>
      <c r="C501" s="59"/>
      <c r="D501" s="59"/>
      <c r="E501" s="60" t="s">
        <v>7215</v>
      </c>
      <c r="F501" s="59"/>
      <c r="G501" s="59" t="s">
        <v>1203</v>
      </c>
      <c r="H501" s="59"/>
      <c r="I501" s="59">
        <f t="shared" si="7"/>
        <v>12</v>
      </c>
      <c r="J501" s="59" t="s">
        <v>1561</v>
      </c>
      <c r="K501" s="61"/>
      <c r="L501" s="62" t="s">
        <v>6737</v>
      </c>
      <c r="M501" s="62" t="s">
        <v>1203</v>
      </c>
      <c r="N501" s="81" t="str">
        <f>VLOOKUP($M501,'Hulpblad MC-parser'!$A:$D,2,FALSE)</f>
        <v>Brand</v>
      </c>
      <c r="O501" s="81" t="str">
        <f>VLOOKUP($M501,'Hulpblad MC-parser'!$A:$D,3,FALSE)</f>
        <v>Gebouw</v>
      </c>
      <c r="P501" s="81" t="str">
        <f>VLOOKUP($M501,'Hulpblad MC-parser'!$A:$D,4,FALSE)</f>
        <v>01 Woning/Woongebouw</v>
      </c>
      <c r="Q501" s="136" t="str">
        <f>IF(CONCATENATE(B501,C501,D501)="","",VLOOKUP(CONCATENATE(B501,C501,D501),Meldingsclassificaties!AA:AA,1,FALSE))</f>
        <v/>
      </c>
      <c r="R501" s="136" t="str">
        <f>IF(F501="","",VLOOKUP(F501,Meldingsclassificaties!H:H,1,FALSE))</f>
        <v/>
      </c>
    </row>
    <row r="502" spans="1:18" x14ac:dyDescent="0.25">
      <c r="A502" s="59">
        <v>200059065</v>
      </c>
      <c r="B502" s="59" t="s">
        <v>710</v>
      </c>
      <c r="C502" s="59" t="s">
        <v>124</v>
      </c>
      <c r="D502" s="59" t="s">
        <v>747</v>
      </c>
      <c r="E502" s="60" t="s">
        <v>6462</v>
      </c>
      <c r="F502" s="59" t="s">
        <v>749</v>
      </c>
      <c r="G502" s="59"/>
      <c r="H502" s="59"/>
      <c r="I502" s="59">
        <f t="shared" si="7"/>
        <v>15</v>
      </c>
      <c r="J502" s="59" t="s">
        <v>1613</v>
      </c>
      <c r="K502" s="61"/>
      <c r="L502" s="62" t="s">
        <v>6738</v>
      </c>
      <c r="M502" s="62" t="s">
        <v>6462</v>
      </c>
      <c r="N502" s="81" t="str">
        <f>VLOOKUP($M502,'Hulpblad MC-parser'!$A:$D,2,FALSE)</f>
        <v>Brand</v>
      </c>
      <c r="O502" s="81" t="str">
        <f>VLOOKUP($M502,'Hulpblad MC-parser'!$A:$D,3,FALSE)</f>
        <v>Gebouw</v>
      </c>
      <c r="P502" s="81" t="str">
        <f>VLOOKUP($M502,'Hulpblad MC-parser'!$A:$D,4,FALSE)</f>
        <v>02 Bijeenkomst</v>
      </c>
      <c r="Q502" s="136" t="str">
        <f>IF(CONCATENATE(B502,C502,D502)="","",VLOOKUP(CONCATENATE(B502,C502,D502),Meldingsclassificaties!AA:AA,1,FALSE))</f>
        <v>BrandGebouw02 Bijeenkomst</v>
      </c>
      <c r="R502" s="136" t="str">
        <f>IF(F502="","",VLOOKUP(F502,Meldingsclassificaties!H:H,1,FALSE))</f>
        <v>Brand bijeenkomst</v>
      </c>
    </row>
    <row r="503" spans="1:18" x14ac:dyDescent="0.25">
      <c r="A503" s="59">
        <v>200059067</v>
      </c>
      <c r="B503" s="59" t="s">
        <v>710</v>
      </c>
      <c r="C503" s="59" t="s">
        <v>124</v>
      </c>
      <c r="D503" s="59" t="s">
        <v>747</v>
      </c>
      <c r="E503" s="60" t="s">
        <v>6463</v>
      </c>
      <c r="F503" s="59" t="s">
        <v>749</v>
      </c>
      <c r="G503" s="59"/>
      <c r="H503" s="59"/>
      <c r="I503" s="59">
        <f t="shared" si="7"/>
        <v>17</v>
      </c>
      <c r="J503" s="59" t="s">
        <v>1613</v>
      </c>
      <c r="K503" s="61"/>
      <c r="L503" s="62" t="s">
        <v>6738</v>
      </c>
      <c r="M503" s="62" t="s">
        <v>6463</v>
      </c>
      <c r="N503" s="81" t="str">
        <f>VLOOKUP($M503,'Hulpblad MC-parser'!$A:$D,2,FALSE)</f>
        <v>Brand</v>
      </c>
      <c r="O503" s="81" t="str">
        <f>VLOOKUP($M503,'Hulpblad MC-parser'!$A:$D,3,FALSE)</f>
        <v>Gebouw</v>
      </c>
      <c r="P503" s="81" t="str">
        <f>VLOOKUP($M503,'Hulpblad MC-parser'!$A:$D,4,FALSE)</f>
        <v>02 Bijeenkomst</v>
      </c>
      <c r="Q503" s="136" t="str">
        <f>IF(CONCATENATE(B503,C503,D503)="","",VLOOKUP(CONCATENATE(B503,C503,D503),Meldingsclassificaties!AA:AA,1,FALSE))</f>
        <v>BrandGebouw02 Bijeenkomst</v>
      </c>
      <c r="R503" s="136" t="str">
        <f>IF(F503="","",VLOOKUP(F503,Meldingsclassificaties!H:H,1,FALSE))</f>
        <v>Brand bijeenkomst</v>
      </c>
    </row>
    <row r="504" spans="1:18" x14ac:dyDescent="0.25">
      <c r="A504" s="59">
        <v>200059061</v>
      </c>
      <c r="B504" s="59" t="s">
        <v>710</v>
      </c>
      <c r="C504" s="59" t="s">
        <v>124</v>
      </c>
      <c r="D504" s="59" t="s">
        <v>747</v>
      </c>
      <c r="E504" s="60" t="s">
        <v>6464</v>
      </c>
      <c r="F504" s="59" t="s">
        <v>749</v>
      </c>
      <c r="G504" s="59"/>
      <c r="H504" s="59"/>
      <c r="I504" s="59">
        <f t="shared" si="7"/>
        <v>11</v>
      </c>
      <c r="J504" s="59" t="s">
        <v>1613</v>
      </c>
      <c r="K504" s="61"/>
      <c r="L504" s="62" t="s">
        <v>6738</v>
      </c>
      <c r="M504" s="62" t="s">
        <v>6464</v>
      </c>
      <c r="N504" s="81" t="str">
        <f>VLOOKUP($M504,'Hulpblad MC-parser'!$A:$D,2,FALSE)</f>
        <v>Brand</v>
      </c>
      <c r="O504" s="81" t="str">
        <f>VLOOKUP($M504,'Hulpblad MC-parser'!$A:$D,3,FALSE)</f>
        <v>Gebouw</v>
      </c>
      <c r="P504" s="81" t="str">
        <f>VLOOKUP($M504,'Hulpblad MC-parser'!$A:$D,4,FALSE)</f>
        <v>02 Bijeenkomst</v>
      </c>
      <c r="Q504" s="136" t="str">
        <f>IF(CONCATENATE(B504,C504,D504)="","",VLOOKUP(CONCATENATE(B504,C504,D504),Meldingsclassificaties!AA:AA,1,FALSE))</f>
        <v>BrandGebouw02 Bijeenkomst</v>
      </c>
      <c r="R504" s="136" t="str">
        <f>IF(F504="","",VLOOKUP(F504,Meldingsclassificaties!H:H,1,FALSE))</f>
        <v>Brand bijeenkomst</v>
      </c>
    </row>
    <row r="505" spans="1:18" x14ac:dyDescent="0.25">
      <c r="A505" s="59">
        <v>200059068</v>
      </c>
      <c r="B505" s="59" t="s">
        <v>710</v>
      </c>
      <c r="C505" s="59" t="s">
        <v>124</v>
      </c>
      <c r="D505" s="59" t="s">
        <v>747</v>
      </c>
      <c r="E505" s="60" t="s">
        <v>6465</v>
      </c>
      <c r="F505" s="59" t="s">
        <v>749</v>
      </c>
      <c r="G505" s="59"/>
      <c r="H505" s="59"/>
      <c r="I505" s="59">
        <f t="shared" si="7"/>
        <v>24</v>
      </c>
      <c r="J505" s="59" t="s">
        <v>1613</v>
      </c>
      <c r="K505" s="61"/>
      <c r="L505" s="62" t="s">
        <v>6738</v>
      </c>
      <c r="M505" s="62" t="s">
        <v>6465</v>
      </c>
      <c r="N505" s="81" t="str">
        <f>VLOOKUP($M505,'Hulpblad MC-parser'!$A:$D,2,FALSE)</f>
        <v>Brand</v>
      </c>
      <c r="O505" s="81" t="str">
        <f>VLOOKUP($M505,'Hulpblad MC-parser'!$A:$D,3,FALSE)</f>
        <v>Gebouw</v>
      </c>
      <c r="P505" s="81" t="str">
        <f>VLOOKUP($M505,'Hulpblad MC-parser'!$A:$D,4,FALSE)</f>
        <v>02 Bijeenkomst</v>
      </c>
      <c r="Q505" s="136" t="str">
        <f>IF(CONCATENATE(B505,C505,D505)="","",VLOOKUP(CONCATENATE(B505,C505,D505),Meldingsclassificaties!AA:AA,1,FALSE))</f>
        <v>BrandGebouw02 Bijeenkomst</v>
      </c>
      <c r="R505" s="136" t="str">
        <f>IF(F505="","",VLOOKUP(F505,Meldingsclassificaties!H:H,1,FALSE))</f>
        <v>Brand bijeenkomst</v>
      </c>
    </row>
    <row r="506" spans="1:18" x14ac:dyDescent="0.25">
      <c r="A506" s="59">
        <v>200059062</v>
      </c>
      <c r="B506" s="59" t="s">
        <v>710</v>
      </c>
      <c r="C506" s="59" t="s">
        <v>124</v>
      </c>
      <c r="D506" s="59" t="s">
        <v>747</v>
      </c>
      <c r="E506" s="60" t="s">
        <v>6466</v>
      </c>
      <c r="F506" s="59" t="s">
        <v>749</v>
      </c>
      <c r="G506" s="59"/>
      <c r="H506" s="59"/>
      <c r="I506" s="59">
        <f t="shared" si="7"/>
        <v>13</v>
      </c>
      <c r="J506" s="59" t="s">
        <v>1613</v>
      </c>
      <c r="K506" s="61"/>
      <c r="L506" s="62" t="s">
        <v>6738</v>
      </c>
      <c r="M506" s="62" t="s">
        <v>6466</v>
      </c>
      <c r="N506" s="81" t="str">
        <f>VLOOKUP($M506,'Hulpblad MC-parser'!$A:$D,2,FALSE)</f>
        <v>Brand</v>
      </c>
      <c r="O506" s="81" t="str">
        <f>VLOOKUP($M506,'Hulpblad MC-parser'!$A:$D,3,FALSE)</f>
        <v>Gebouw</v>
      </c>
      <c r="P506" s="81" t="str">
        <f>VLOOKUP($M506,'Hulpblad MC-parser'!$A:$D,4,FALSE)</f>
        <v>02 Bijeenkomst</v>
      </c>
      <c r="Q506" s="136" t="str">
        <f>IF(CONCATENATE(B506,C506,D506)="","",VLOOKUP(CONCATENATE(B506,C506,D506),Meldingsclassificaties!AA:AA,1,FALSE))</f>
        <v>BrandGebouw02 Bijeenkomst</v>
      </c>
      <c r="R506" s="136" t="str">
        <f>IF(F506="","",VLOOKUP(F506,Meldingsclassificaties!H:H,1,FALSE))</f>
        <v>Brand bijeenkomst</v>
      </c>
    </row>
    <row r="507" spans="1:18" x14ac:dyDescent="0.25">
      <c r="A507" s="59">
        <v>200059063</v>
      </c>
      <c r="B507" s="59" t="s">
        <v>710</v>
      </c>
      <c r="C507" s="59" t="s">
        <v>124</v>
      </c>
      <c r="D507" s="59" t="s">
        <v>747</v>
      </c>
      <c r="E507" s="60" t="s">
        <v>6467</v>
      </c>
      <c r="F507" s="59" t="s">
        <v>749</v>
      </c>
      <c r="G507" s="59"/>
      <c r="H507" s="59"/>
      <c r="I507" s="59">
        <f t="shared" si="7"/>
        <v>13</v>
      </c>
      <c r="J507" s="59" t="s">
        <v>1613</v>
      </c>
      <c r="K507" s="61"/>
      <c r="L507" s="62" t="s">
        <v>6738</v>
      </c>
      <c r="M507" s="62" t="s">
        <v>6467</v>
      </c>
      <c r="N507" s="81" t="str">
        <f>VLOOKUP($M507,'Hulpblad MC-parser'!$A:$D,2,FALSE)</f>
        <v>Brand</v>
      </c>
      <c r="O507" s="81" t="str">
        <f>VLOOKUP($M507,'Hulpblad MC-parser'!$A:$D,3,FALSE)</f>
        <v>Gebouw</v>
      </c>
      <c r="P507" s="81" t="str">
        <f>VLOOKUP($M507,'Hulpblad MC-parser'!$A:$D,4,FALSE)</f>
        <v>02 Bijeenkomst</v>
      </c>
      <c r="Q507" s="136" t="str">
        <f>IF(CONCATENATE(B507,C507,D507)="","",VLOOKUP(CONCATENATE(B507,C507,D507),Meldingsclassificaties!AA:AA,1,FALSE))</f>
        <v>BrandGebouw02 Bijeenkomst</v>
      </c>
      <c r="R507" s="136" t="str">
        <f>IF(F507="","",VLOOKUP(F507,Meldingsclassificaties!H:H,1,FALSE))</f>
        <v>Brand bijeenkomst</v>
      </c>
    </row>
    <row r="508" spans="1:18" x14ac:dyDescent="0.25">
      <c r="A508" s="59">
        <v>200059066</v>
      </c>
      <c r="B508" s="59" t="s">
        <v>710</v>
      </c>
      <c r="C508" s="59" t="s">
        <v>124</v>
      </c>
      <c r="D508" s="59" t="s">
        <v>747</v>
      </c>
      <c r="E508" s="60" t="s">
        <v>6468</v>
      </c>
      <c r="F508" s="59" t="s">
        <v>749</v>
      </c>
      <c r="G508" s="59"/>
      <c r="H508" s="59"/>
      <c r="I508" s="59">
        <f t="shared" si="7"/>
        <v>15</v>
      </c>
      <c r="J508" s="59" t="s">
        <v>1613</v>
      </c>
      <c r="K508" s="61"/>
      <c r="L508" s="62" t="s">
        <v>6738</v>
      </c>
      <c r="M508" s="62" t="s">
        <v>6468</v>
      </c>
      <c r="N508" s="81" t="str">
        <f>VLOOKUP($M508,'Hulpblad MC-parser'!$A:$D,2,FALSE)</f>
        <v>Brand</v>
      </c>
      <c r="O508" s="81" t="str">
        <f>VLOOKUP($M508,'Hulpblad MC-parser'!$A:$D,3,FALSE)</f>
        <v>Gebouw</v>
      </c>
      <c r="P508" s="81" t="str">
        <f>VLOOKUP($M508,'Hulpblad MC-parser'!$A:$D,4,FALSE)</f>
        <v>02 Bijeenkomst</v>
      </c>
      <c r="Q508" s="136" t="str">
        <f>IF(CONCATENATE(B508,C508,D508)="","",VLOOKUP(CONCATENATE(B508,C508,D508),Meldingsclassificaties!AA:AA,1,FALSE))</f>
        <v>BrandGebouw02 Bijeenkomst</v>
      </c>
      <c r="R508" s="136" t="str">
        <f>IF(F508="","",VLOOKUP(F508,Meldingsclassificaties!H:H,1,FALSE))</f>
        <v>Brand bijeenkomst</v>
      </c>
    </row>
    <row r="509" spans="1:18" x14ac:dyDescent="0.25">
      <c r="A509" s="59">
        <v>200059064</v>
      </c>
      <c r="B509" s="59" t="s">
        <v>710</v>
      </c>
      <c r="C509" s="59" t="s">
        <v>124</v>
      </c>
      <c r="D509" s="59" t="s">
        <v>747</v>
      </c>
      <c r="E509" s="60" t="s">
        <v>6469</v>
      </c>
      <c r="F509" s="59" t="s">
        <v>749</v>
      </c>
      <c r="G509" s="59"/>
      <c r="H509" s="59"/>
      <c r="I509" s="59">
        <f t="shared" si="7"/>
        <v>14</v>
      </c>
      <c r="J509" s="59" t="s">
        <v>1613</v>
      </c>
      <c r="K509" s="61"/>
      <c r="L509" s="62" t="s">
        <v>6738</v>
      </c>
      <c r="M509" s="62" t="s">
        <v>6469</v>
      </c>
      <c r="N509" s="81" t="str">
        <f>VLOOKUP($M509,'Hulpblad MC-parser'!$A:$D,2,FALSE)</f>
        <v>Brand</v>
      </c>
      <c r="O509" s="81" t="str">
        <f>VLOOKUP($M509,'Hulpblad MC-parser'!$A:$D,3,FALSE)</f>
        <v>Gebouw</v>
      </c>
      <c r="P509" s="81" t="str">
        <f>VLOOKUP($M509,'Hulpblad MC-parser'!$A:$D,4,FALSE)</f>
        <v>02 Bijeenkomst</v>
      </c>
      <c r="Q509" s="136" t="str">
        <f>IF(CONCATENATE(B509,C509,D509)="","",VLOOKUP(CONCATENATE(B509,C509,D509),Meldingsclassificaties!AA:AA,1,FALSE))</f>
        <v>BrandGebouw02 Bijeenkomst</v>
      </c>
      <c r="R509" s="136" t="str">
        <f>IF(F509="","",VLOOKUP(F509,Meldingsclassificaties!H:H,1,FALSE))</f>
        <v>Brand bijeenkomst</v>
      </c>
    </row>
    <row r="510" spans="1:18" x14ac:dyDescent="0.25">
      <c r="A510" s="59">
        <v>200010528</v>
      </c>
      <c r="B510" s="59" t="s">
        <v>710</v>
      </c>
      <c r="C510" s="59" t="s">
        <v>124</v>
      </c>
      <c r="D510" s="59" t="s">
        <v>747</v>
      </c>
      <c r="E510" s="60" t="s">
        <v>1205</v>
      </c>
      <c r="F510" s="59" t="s">
        <v>749</v>
      </c>
      <c r="G510" s="59"/>
      <c r="H510" s="59"/>
      <c r="I510" s="59">
        <f t="shared" si="7"/>
        <v>18</v>
      </c>
      <c r="J510" s="59" t="s">
        <v>1613</v>
      </c>
      <c r="K510" s="61"/>
      <c r="L510" s="62" t="s">
        <v>6737</v>
      </c>
      <c r="M510" s="62" t="s">
        <v>1205</v>
      </c>
      <c r="N510" s="81" t="str">
        <f>VLOOKUP($M510,'Hulpblad MC-parser'!$A:$D,2,FALSE)</f>
        <v>Brand</v>
      </c>
      <c r="O510" s="81" t="str">
        <f>VLOOKUP($M510,'Hulpblad MC-parser'!$A:$D,3,FALSE)</f>
        <v>Gebouw</v>
      </c>
      <c r="P510" s="81" t="str">
        <f>VLOOKUP($M510,'Hulpblad MC-parser'!$A:$D,4,FALSE)</f>
        <v>02 Bijeenkomst</v>
      </c>
      <c r="Q510" s="136" t="str">
        <f>IF(CONCATENATE(B510,C510,D510)="","",VLOOKUP(CONCATENATE(B510,C510,D510),Meldingsclassificaties!AA:AA,1,FALSE))</f>
        <v>BrandGebouw02 Bijeenkomst</v>
      </c>
      <c r="R510" s="136" t="str">
        <f>IF(F510="","",VLOOKUP(F510,Meldingsclassificaties!H:H,1,FALSE))</f>
        <v>Brand bijeenkomst</v>
      </c>
    </row>
    <row r="511" spans="1:18" x14ac:dyDescent="0.25">
      <c r="A511" s="59"/>
      <c r="B511" s="59"/>
      <c r="C511" s="59"/>
      <c r="D511" s="59"/>
      <c r="E511" s="60" t="s">
        <v>7220</v>
      </c>
      <c r="F511" s="59"/>
      <c r="G511" s="59" t="s">
        <v>1205</v>
      </c>
      <c r="H511" s="59"/>
      <c r="I511" s="59">
        <f t="shared" si="7"/>
        <v>4</v>
      </c>
      <c r="J511" s="59" t="s">
        <v>1561</v>
      </c>
      <c r="K511" s="61"/>
      <c r="L511" s="62" t="s">
        <v>6737</v>
      </c>
      <c r="M511" s="62" t="s">
        <v>1205</v>
      </c>
      <c r="N511" s="81" t="str">
        <f>VLOOKUP($M511,'Hulpblad MC-parser'!$A:$D,2,FALSE)</f>
        <v>Brand</v>
      </c>
      <c r="O511" s="81" t="str">
        <f>VLOOKUP($M511,'Hulpblad MC-parser'!$A:$D,3,FALSE)</f>
        <v>Gebouw</v>
      </c>
      <c r="P511" s="81" t="str">
        <f>VLOOKUP($M511,'Hulpblad MC-parser'!$A:$D,4,FALSE)</f>
        <v>02 Bijeenkomst</v>
      </c>
      <c r="Q511" s="136" t="str">
        <f>IF(CONCATENATE(B511,C511,D511)="","",VLOOKUP(CONCATENATE(B511,C511,D511),Meldingsclassificaties!AA:AA,1,FALSE))</f>
        <v/>
      </c>
      <c r="R511" s="136" t="str">
        <f>IF(F511="","",VLOOKUP(F511,Meldingsclassificaties!H:H,1,FALSE))</f>
        <v/>
      </c>
    </row>
    <row r="512" spans="1:18" x14ac:dyDescent="0.25">
      <c r="A512" s="59"/>
      <c r="B512" s="59"/>
      <c r="C512" s="59"/>
      <c r="D512" s="59"/>
      <c r="E512" s="60" t="s">
        <v>7221</v>
      </c>
      <c r="F512" s="59"/>
      <c r="G512" s="59" t="s">
        <v>1205</v>
      </c>
      <c r="H512" s="59"/>
      <c r="I512" s="59">
        <f t="shared" si="7"/>
        <v>14</v>
      </c>
      <c r="J512" s="59" t="s">
        <v>1561</v>
      </c>
      <c r="K512" s="61"/>
      <c r="L512" s="62" t="s">
        <v>6737</v>
      </c>
      <c r="M512" s="62" t="s">
        <v>1205</v>
      </c>
      <c r="N512" s="81" t="str">
        <f>VLOOKUP($M512,'Hulpblad MC-parser'!$A:$D,2,FALSE)</f>
        <v>Brand</v>
      </c>
      <c r="O512" s="81" t="str">
        <f>VLOOKUP($M512,'Hulpblad MC-parser'!$A:$D,3,FALSE)</f>
        <v>Gebouw</v>
      </c>
      <c r="P512" s="81" t="str">
        <f>VLOOKUP($M512,'Hulpblad MC-parser'!$A:$D,4,FALSE)</f>
        <v>02 Bijeenkomst</v>
      </c>
      <c r="Q512" s="136" t="str">
        <f>IF(CONCATENATE(B512,C512,D512)="","",VLOOKUP(CONCATENATE(B512,C512,D512),Meldingsclassificaties!AA:AA,1,FALSE))</f>
        <v/>
      </c>
      <c r="R512" s="136" t="str">
        <f>IF(F512="","",VLOOKUP(F512,Meldingsclassificaties!H:H,1,FALSE))</f>
        <v/>
      </c>
    </row>
    <row r="513" spans="1:18" x14ac:dyDescent="0.25">
      <c r="A513" s="59"/>
      <c r="B513" s="59"/>
      <c r="C513" s="59"/>
      <c r="D513" s="59"/>
      <c r="E513" s="60" t="s">
        <v>7223</v>
      </c>
      <c r="F513" s="59"/>
      <c r="G513" s="59" t="s">
        <v>1205</v>
      </c>
      <c r="H513" s="59"/>
      <c r="I513" s="59">
        <f t="shared" si="7"/>
        <v>15</v>
      </c>
      <c r="J513" s="59" t="s">
        <v>1561</v>
      </c>
      <c r="K513" s="61"/>
      <c r="L513" s="62" t="s">
        <v>6737</v>
      </c>
      <c r="M513" s="62" t="s">
        <v>1205</v>
      </c>
      <c r="N513" s="81" t="str">
        <f>VLOOKUP($M513,'Hulpblad MC-parser'!$A:$D,2,FALSE)</f>
        <v>Brand</v>
      </c>
      <c r="O513" s="81" t="str">
        <f>VLOOKUP($M513,'Hulpblad MC-parser'!$A:$D,3,FALSE)</f>
        <v>Gebouw</v>
      </c>
      <c r="P513" s="81" t="str">
        <f>VLOOKUP($M513,'Hulpblad MC-parser'!$A:$D,4,FALSE)</f>
        <v>02 Bijeenkomst</v>
      </c>
      <c r="Q513" s="136" t="str">
        <f>IF(CONCATENATE(B513,C513,D513)="","",VLOOKUP(CONCATENATE(B513,C513,D513),Meldingsclassificaties!AA:AA,1,FALSE))</f>
        <v/>
      </c>
      <c r="R513" s="136" t="str">
        <f>IF(F513="","",VLOOKUP(F513,Meldingsclassificaties!H:H,1,FALSE))</f>
        <v/>
      </c>
    </row>
    <row r="514" spans="1:18" x14ac:dyDescent="0.25">
      <c r="A514" s="59"/>
      <c r="B514" s="59"/>
      <c r="C514" s="59"/>
      <c r="D514" s="59"/>
      <c r="E514" s="60" t="s">
        <v>7232</v>
      </c>
      <c r="F514" s="59"/>
      <c r="G514" s="59" t="s">
        <v>1205</v>
      </c>
      <c r="H514" s="59"/>
      <c r="I514" s="59">
        <f t="shared" ref="I514:I577" si="8">LEN(E514)</f>
        <v>5</v>
      </c>
      <c r="J514" s="59" t="s">
        <v>1561</v>
      </c>
      <c r="K514" s="61"/>
      <c r="L514" s="62" t="s">
        <v>6737</v>
      </c>
      <c r="M514" s="62" t="s">
        <v>1205</v>
      </c>
      <c r="N514" s="81" t="str">
        <f>VLOOKUP($M514,'Hulpblad MC-parser'!$A:$D,2,FALSE)</f>
        <v>Brand</v>
      </c>
      <c r="O514" s="81" t="str">
        <f>VLOOKUP($M514,'Hulpblad MC-parser'!$A:$D,3,FALSE)</f>
        <v>Gebouw</v>
      </c>
      <c r="P514" s="81" t="str">
        <f>VLOOKUP($M514,'Hulpblad MC-parser'!$A:$D,4,FALSE)</f>
        <v>02 Bijeenkomst</v>
      </c>
      <c r="Q514" s="136" t="str">
        <f>IF(CONCATENATE(B514,C514,D514)="","",VLOOKUP(CONCATENATE(B514,C514,D514),Meldingsclassificaties!AA:AA,1,FALSE))</f>
        <v/>
      </c>
      <c r="R514" s="136" t="str">
        <f>IF(F514="","",VLOOKUP(F514,Meldingsclassificaties!H:H,1,FALSE))</f>
        <v/>
      </c>
    </row>
    <row r="515" spans="1:18" x14ac:dyDescent="0.25">
      <c r="A515" s="59"/>
      <c r="B515" s="59"/>
      <c r="C515" s="59"/>
      <c r="D515" s="59"/>
      <c r="E515" s="60" t="s">
        <v>7233</v>
      </c>
      <c r="F515" s="59"/>
      <c r="G515" s="59" t="s">
        <v>1205</v>
      </c>
      <c r="H515" s="59"/>
      <c r="I515" s="59">
        <f t="shared" si="8"/>
        <v>5</v>
      </c>
      <c r="J515" s="59" t="s">
        <v>1561</v>
      </c>
      <c r="K515" s="61"/>
      <c r="L515" s="62" t="s">
        <v>6737</v>
      </c>
      <c r="M515" s="62" t="s">
        <v>1205</v>
      </c>
      <c r="N515" s="81" t="str">
        <f>VLOOKUP($M515,'Hulpblad MC-parser'!$A:$D,2,FALSE)</f>
        <v>Brand</v>
      </c>
      <c r="O515" s="81" t="str">
        <f>VLOOKUP($M515,'Hulpblad MC-parser'!$A:$D,3,FALSE)</f>
        <v>Gebouw</v>
      </c>
      <c r="P515" s="81" t="str">
        <f>VLOOKUP($M515,'Hulpblad MC-parser'!$A:$D,4,FALSE)</f>
        <v>02 Bijeenkomst</v>
      </c>
      <c r="Q515" s="136" t="str">
        <f>IF(CONCATENATE(B515,C515,D515)="","",VLOOKUP(CONCATENATE(B515,C515,D515),Meldingsclassificaties!AA:AA,1,FALSE))</f>
        <v/>
      </c>
      <c r="R515" s="136" t="str">
        <f>IF(F515="","",VLOOKUP(F515,Meldingsclassificaties!H:H,1,FALSE))</f>
        <v/>
      </c>
    </row>
    <row r="516" spans="1:18" x14ac:dyDescent="0.25">
      <c r="A516" s="59"/>
      <c r="B516" s="59"/>
      <c r="C516" s="59"/>
      <c r="D516" s="59"/>
      <c r="E516" s="60" t="s">
        <v>7234</v>
      </c>
      <c r="F516" s="59"/>
      <c r="G516" s="59" t="s">
        <v>1205</v>
      </c>
      <c r="H516" s="59"/>
      <c r="I516" s="59">
        <f t="shared" si="8"/>
        <v>7</v>
      </c>
      <c r="J516" s="59" t="s">
        <v>1561</v>
      </c>
      <c r="K516" s="61"/>
      <c r="L516" s="62" t="s">
        <v>6737</v>
      </c>
      <c r="M516" s="62" t="s">
        <v>1205</v>
      </c>
      <c r="N516" s="81" t="str">
        <f>VLOOKUP($M516,'Hulpblad MC-parser'!$A:$D,2,FALSE)</f>
        <v>Brand</v>
      </c>
      <c r="O516" s="81" t="str">
        <f>VLOOKUP($M516,'Hulpblad MC-parser'!$A:$D,3,FALSE)</f>
        <v>Gebouw</v>
      </c>
      <c r="P516" s="81" t="str">
        <f>VLOOKUP($M516,'Hulpblad MC-parser'!$A:$D,4,FALSE)</f>
        <v>02 Bijeenkomst</v>
      </c>
      <c r="Q516" s="136" t="str">
        <f>IF(CONCATENATE(B516,C516,D516)="","",VLOOKUP(CONCATENATE(B516,C516,D516),Meldingsclassificaties!AA:AA,1,FALSE))</f>
        <v/>
      </c>
      <c r="R516" s="136" t="str">
        <f>IF(F516="","",VLOOKUP(F516,Meldingsclassificaties!H:H,1,FALSE))</f>
        <v/>
      </c>
    </row>
    <row r="517" spans="1:18" x14ac:dyDescent="0.25">
      <c r="A517" s="59">
        <v>200010530</v>
      </c>
      <c r="B517" s="59" t="s">
        <v>710</v>
      </c>
      <c r="C517" s="59" t="s">
        <v>124</v>
      </c>
      <c r="D517" s="59" t="s">
        <v>989</v>
      </c>
      <c r="E517" s="60" t="s">
        <v>1207</v>
      </c>
      <c r="F517" s="59" t="s">
        <v>991</v>
      </c>
      <c r="G517" s="59"/>
      <c r="H517" s="59"/>
      <c r="I517" s="59">
        <f t="shared" si="8"/>
        <v>10</v>
      </c>
      <c r="J517" s="59" t="s">
        <v>1613</v>
      </c>
      <c r="K517" s="61"/>
      <c r="L517" s="62" t="s">
        <v>6737</v>
      </c>
      <c r="M517" s="62" t="s">
        <v>1207</v>
      </c>
      <c r="N517" s="81" t="str">
        <f>VLOOKUP($M517,'Hulpblad MC-parser'!$A:$D,2,FALSE)</f>
        <v>Brand</v>
      </c>
      <c r="O517" s="81" t="str">
        <f>VLOOKUP($M517,'Hulpblad MC-parser'!$A:$D,3,FALSE)</f>
        <v>Gebouw</v>
      </c>
      <c r="P517" s="81" t="str">
        <f>VLOOKUP($M517,'Hulpblad MC-parser'!$A:$D,4,FALSE)</f>
        <v>03 Cel</v>
      </c>
      <c r="Q517" s="136" t="str">
        <f>IF(CONCATENATE(B517,C517,D517)="","",VLOOKUP(CONCATENATE(B517,C517,D517),Meldingsclassificaties!AA:AA,1,FALSE))</f>
        <v>BrandGebouw03 Cel</v>
      </c>
      <c r="R517" s="136" t="str">
        <f>IF(F517="","",VLOOKUP(F517,Meldingsclassificaties!H:H,1,FALSE))</f>
        <v>Brand cel</v>
      </c>
    </row>
    <row r="518" spans="1:18" x14ac:dyDescent="0.25">
      <c r="A518" s="59"/>
      <c r="B518" s="59"/>
      <c r="C518" s="59"/>
      <c r="D518" s="59"/>
      <c r="E518" s="60" t="s">
        <v>7242</v>
      </c>
      <c r="F518" s="59"/>
      <c r="G518" s="59" t="s">
        <v>1207</v>
      </c>
      <c r="H518" s="59"/>
      <c r="I518" s="59">
        <f t="shared" si="8"/>
        <v>4</v>
      </c>
      <c r="J518" s="59" t="s">
        <v>1561</v>
      </c>
      <c r="K518" s="61"/>
      <c r="L518" s="62" t="s">
        <v>6737</v>
      </c>
      <c r="M518" s="62" t="s">
        <v>1207</v>
      </c>
      <c r="N518" s="81" t="str">
        <f>VLOOKUP($M518,'Hulpblad MC-parser'!$A:$D,2,FALSE)</f>
        <v>Brand</v>
      </c>
      <c r="O518" s="81" t="str">
        <f>VLOOKUP($M518,'Hulpblad MC-parser'!$A:$D,3,FALSE)</f>
        <v>Gebouw</v>
      </c>
      <c r="P518" s="81" t="str">
        <f>VLOOKUP($M518,'Hulpblad MC-parser'!$A:$D,4,FALSE)</f>
        <v>03 Cel</v>
      </c>
      <c r="Q518" s="136" t="str">
        <f>IF(CONCATENATE(B518,C518,D518)="","",VLOOKUP(CONCATENATE(B518,C518,D518),Meldingsclassificaties!AA:AA,1,FALSE))</f>
        <v/>
      </c>
      <c r="R518" s="136" t="str">
        <f>IF(F518="","",VLOOKUP(F518,Meldingsclassificaties!H:H,1,FALSE))</f>
        <v/>
      </c>
    </row>
    <row r="519" spans="1:18" x14ac:dyDescent="0.25">
      <c r="A519" s="59"/>
      <c r="B519" s="59"/>
      <c r="C519" s="59"/>
      <c r="D519" s="59"/>
      <c r="E519" s="60" t="s">
        <v>7243</v>
      </c>
      <c r="F519" s="59"/>
      <c r="G519" s="59" t="s">
        <v>1207</v>
      </c>
      <c r="H519" s="59"/>
      <c r="I519" s="59">
        <f t="shared" si="8"/>
        <v>6</v>
      </c>
      <c r="J519" s="59" t="s">
        <v>1561</v>
      </c>
      <c r="K519" s="61"/>
      <c r="L519" s="62" t="s">
        <v>6737</v>
      </c>
      <c r="M519" s="62" t="s">
        <v>1207</v>
      </c>
      <c r="N519" s="81" t="str">
        <f>VLOOKUP($M519,'Hulpblad MC-parser'!$A:$D,2,FALSE)</f>
        <v>Brand</v>
      </c>
      <c r="O519" s="81" t="str">
        <f>VLOOKUP($M519,'Hulpblad MC-parser'!$A:$D,3,FALSE)</f>
        <v>Gebouw</v>
      </c>
      <c r="P519" s="81" t="str">
        <f>VLOOKUP($M519,'Hulpblad MC-parser'!$A:$D,4,FALSE)</f>
        <v>03 Cel</v>
      </c>
      <c r="Q519" s="136" t="str">
        <f>IF(CONCATENATE(B519,C519,D519)="","",VLOOKUP(CONCATENATE(B519,C519,D519),Meldingsclassificaties!AA:AA,1,FALSE))</f>
        <v/>
      </c>
      <c r="R519" s="136" t="str">
        <f>IF(F519="","",VLOOKUP(F519,Meldingsclassificaties!H:H,1,FALSE))</f>
        <v/>
      </c>
    </row>
    <row r="520" spans="1:18" x14ac:dyDescent="0.25">
      <c r="A520" s="59"/>
      <c r="B520" s="59"/>
      <c r="C520" s="59"/>
      <c r="D520" s="59"/>
      <c r="E520" s="60" t="s">
        <v>7244</v>
      </c>
      <c r="F520" s="59"/>
      <c r="G520" s="59" t="s">
        <v>1207</v>
      </c>
      <c r="H520" s="59"/>
      <c r="I520" s="59">
        <f t="shared" si="8"/>
        <v>7</v>
      </c>
      <c r="J520" s="59" t="s">
        <v>1561</v>
      </c>
      <c r="K520" s="61"/>
      <c r="L520" s="62" t="s">
        <v>6737</v>
      </c>
      <c r="M520" s="62" t="s">
        <v>1207</v>
      </c>
      <c r="N520" s="81" t="str">
        <f>VLOOKUP($M520,'Hulpblad MC-parser'!$A:$D,2,FALSE)</f>
        <v>Brand</v>
      </c>
      <c r="O520" s="81" t="str">
        <f>VLOOKUP($M520,'Hulpblad MC-parser'!$A:$D,3,FALSE)</f>
        <v>Gebouw</v>
      </c>
      <c r="P520" s="81" t="str">
        <f>VLOOKUP($M520,'Hulpblad MC-parser'!$A:$D,4,FALSE)</f>
        <v>03 Cel</v>
      </c>
      <c r="Q520" s="136" t="str">
        <f>IF(CONCATENATE(B520,C520,D520)="","",VLOOKUP(CONCATENATE(B520,C520,D520),Meldingsclassificaties!AA:AA,1,FALSE))</f>
        <v/>
      </c>
      <c r="R520" s="136" t="str">
        <f>IF(F520="","",VLOOKUP(F520,Meldingsclassificaties!H:H,1,FALSE))</f>
        <v/>
      </c>
    </row>
    <row r="521" spans="1:18" x14ac:dyDescent="0.25">
      <c r="A521" s="59"/>
      <c r="B521" s="59"/>
      <c r="C521" s="59"/>
      <c r="D521" s="59"/>
      <c r="E521" s="60" t="s">
        <v>7245</v>
      </c>
      <c r="F521" s="59"/>
      <c r="G521" s="59" t="s">
        <v>1207</v>
      </c>
      <c r="H521" s="59"/>
      <c r="I521" s="59">
        <f t="shared" si="8"/>
        <v>4</v>
      </c>
      <c r="J521" s="59" t="s">
        <v>1561</v>
      </c>
      <c r="K521" s="61"/>
      <c r="L521" s="62" t="s">
        <v>6737</v>
      </c>
      <c r="M521" s="62" t="s">
        <v>1207</v>
      </c>
      <c r="N521" s="81" t="str">
        <f>VLOOKUP($M521,'Hulpblad MC-parser'!$A:$D,2,FALSE)</f>
        <v>Brand</v>
      </c>
      <c r="O521" s="81" t="str">
        <f>VLOOKUP($M521,'Hulpblad MC-parser'!$A:$D,3,FALSE)</f>
        <v>Gebouw</v>
      </c>
      <c r="P521" s="81" t="str">
        <f>VLOOKUP($M521,'Hulpblad MC-parser'!$A:$D,4,FALSE)</f>
        <v>03 Cel</v>
      </c>
      <c r="Q521" s="136" t="str">
        <f>IF(CONCATENATE(B521,C521,D521)="","",VLOOKUP(CONCATENATE(B521,C521,D521),Meldingsclassificaties!AA:AA,1,FALSE))</f>
        <v/>
      </c>
      <c r="R521" s="136" t="str">
        <f>IF(F521="","",VLOOKUP(F521,Meldingsclassificaties!H:H,1,FALSE))</f>
        <v/>
      </c>
    </row>
    <row r="522" spans="1:18" x14ac:dyDescent="0.25">
      <c r="A522" s="59"/>
      <c r="B522" s="59"/>
      <c r="C522" s="59"/>
      <c r="D522" s="59"/>
      <c r="E522" s="60" t="s">
        <v>7246</v>
      </c>
      <c r="F522" s="59"/>
      <c r="G522" s="59" t="s">
        <v>1207</v>
      </c>
      <c r="H522" s="59"/>
      <c r="I522" s="59">
        <f t="shared" si="8"/>
        <v>5</v>
      </c>
      <c r="J522" s="59" t="s">
        <v>1561</v>
      </c>
      <c r="K522" s="61"/>
      <c r="L522" s="62" t="s">
        <v>6737</v>
      </c>
      <c r="M522" s="62" t="s">
        <v>1207</v>
      </c>
      <c r="N522" s="81" t="str">
        <f>VLOOKUP($M522,'Hulpblad MC-parser'!$A:$D,2,FALSE)</f>
        <v>Brand</v>
      </c>
      <c r="O522" s="81" t="str">
        <f>VLOOKUP($M522,'Hulpblad MC-parser'!$A:$D,3,FALSE)</f>
        <v>Gebouw</v>
      </c>
      <c r="P522" s="81" t="str">
        <f>VLOOKUP($M522,'Hulpblad MC-parser'!$A:$D,4,FALSE)</f>
        <v>03 Cel</v>
      </c>
      <c r="Q522" s="136" t="str">
        <f>IF(CONCATENATE(B522,C522,D522)="","",VLOOKUP(CONCATENATE(B522,C522,D522),Meldingsclassificaties!AA:AA,1,FALSE))</f>
        <v/>
      </c>
      <c r="R522" s="136" t="str">
        <f>IF(F522="","",VLOOKUP(F522,Meldingsclassificaties!H:H,1,FALSE))</f>
        <v/>
      </c>
    </row>
    <row r="523" spans="1:18" x14ac:dyDescent="0.25">
      <c r="A523" s="59"/>
      <c r="B523" s="59"/>
      <c r="C523" s="59"/>
      <c r="D523" s="59"/>
      <c r="E523" s="60" t="s">
        <v>7247</v>
      </c>
      <c r="F523" s="59"/>
      <c r="G523" s="59" t="s">
        <v>1207</v>
      </c>
      <c r="H523" s="59"/>
      <c r="I523" s="59">
        <f t="shared" si="8"/>
        <v>7</v>
      </c>
      <c r="J523" s="59" t="s">
        <v>1561</v>
      </c>
      <c r="K523" s="61"/>
      <c r="L523" s="62" t="s">
        <v>6737</v>
      </c>
      <c r="M523" s="62" t="s">
        <v>1207</v>
      </c>
      <c r="N523" s="81" t="str">
        <f>VLOOKUP($M523,'Hulpblad MC-parser'!$A:$D,2,FALSE)</f>
        <v>Brand</v>
      </c>
      <c r="O523" s="81" t="str">
        <f>VLOOKUP($M523,'Hulpblad MC-parser'!$A:$D,3,FALSE)</f>
        <v>Gebouw</v>
      </c>
      <c r="P523" s="81" t="str">
        <f>VLOOKUP($M523,'Hulpblad MC-parser'!$A:$D,4,FALSE)</f>
        <v>03 Cel</v>
      </c>
      <c r="Q523" s="136" t="str">
        <f>IF(CONCATENATE(B523,C523,D523)="","",VLOOKUP(CONCATENATE(B523,C523,D523),Meldingsclassificaties!AA:AA,1,FALSE))</f>
        <v/>
      </c>
      <c r="R523" s="136" t="str">
        <f>IF(F523="","",VLOOKUP(F523,Meldingsclassificaties!H:H,1,FALSE))</f>
        <v/>
      </c>
    </row>
    <row r="524" spans="1:18" x14ac:dyDescent="0.25">
      <c r="A524" s="59"/>
      <c r="B524" s="59"/>
      <c r="C524" s="59"/>
      <c r="D524" s="59"/>
      <c r="E524" s="60" t="s">
        <v>7248</v>
      </c>
      <c r="F524" s="59"/>
      <c r="G524" s="59" t="s">
        <v>1207</v>
      </c>
      <c r="H524" s="59"/>
      <c r="I524" s="59">
        <f t="shared" si="8"/>
        <v>9</v>
      </c>
      <c r="J524" s="59" t="s">
        <v>1561</v>
      </c>
      <c r="K524" s="61"/>
      <c r="L524" s="62" t="s">
        <v>6737</v>
      </c>
      <c r="M524" s="62" t="s">
        <v>1207</v>
      </c>
      <c r="N524" s="81" t="str">
        <f>VLOOKUP($M524,'Hulpblad MC-parser'!$A:$D,2,FALSE)</f>
        <v>Brand</v>
      </c>
      <c r="O524" s="81" t="str">
        <f>VLOOKUP($M524,'Hulpblad MC-parser'!$A:$D,3,FALSE)</f>
        <v>Gebouw</v>
      </c>
      <c r="P524" s="81" t="str">
        <f>VLOOKUP($M524,'Hulpblad MC-parser'!$A:$D,4,FALSE)</f>
        <v>03 Cel</v>
      </c>
      <c r="Q524" s="136" t="str">
        <f>IF(CONCATENATE(B524,C524,D524)="","",VLOOKUP(CONCATENATE(B524,C524,D524),Meldingsclassificaties!AA:AA,1,FALSE))</f>
        <v/>
      </c>
      <c r="R524" s="136" t="str">
        <f>IF(F524="","",VLOOKUP(F524,Meldingsclassificaties!H:H,1,FALSE))</f>
        <v/>
      </c>
    </row>
    <row r="525" spans="1:18" x14ac:dyDescent="0.25">
      <c r="A525" s="59">
        <v>200010533</v>
      </c>
      <c r="B525" s="59" t="s">
        <v>710</v>
      </c>
      <c r="C525" s="59" t="s">
        <v>124</v>
      </c>
      <c r="D525" s="59" t="s">
        <v>1017</v>
      </c>
      <c r="E525" s="60" t="s">
        <v>1209</v>
      </c>
      <c r="F525" s="59" t="s">
        <v>1019</v>
      </c>
      <c r="G525" s="59"/>
      <c r="H525" s="59"/>
      <c r="I525" s="59">
        <f t="shared" si="8"/>
        <v>22</v>
      </c>
      <c r="J525" s="59" t="s">
        <v>1613</v>
      </c>
      <c r="K525" s="61"/>
      <c r="L525" s="62" t="s">
        <v>6737</v>
      </c>
      <c r="M525" s="62" t="s">
        <v>1209</v>
      </c>
      <c r="N525" s="81" t="str">
        <f>VLOOKUP($M525,'Hulpblad MC-parser'!$A:$D,2,FALSE)</f>
        <v>Brand</v>
      </c>
      <c r="O525" s="81" t="str">
        <f>VLOOKUP($M525,'Hulpblad MC-parser'!$A:$D,3,FALSE)</f>
        <v>Gebouw</v>
      </c>
      <c r="P525" s="81" t="str">
        <f>VLOOKUP($M525,'Hulpblad MC-parser'!$A:$D,4,FALSE)</f>
        <v>04 Gezondheidszorg</v>
      </c>
      <c r="Q525" s="136" t="str">
        <f>IF(CONCATENATE(B525,C525,D525)="","",VLOOKUP(CONCATENATE(B525,C525,D525),Meldingsclassificaties!AA:AA,1,FALSE))</f>
        <v>BrandGebouw04 Gezondheidszorg</v>
      </c>
      <c r="R525" s="136" t="str">
        <f>IF(F525="","",VLOOKUP(F525,Meldingsclassificaties!H:H,1,FALSE))</f>
        <v>Brand gezondheidszorg</v>
      </c>
    </row>
    <row r="526" spans="1:18" x14ac:dyDescent="0.25">
      <c r="A526" s="59"/>
      <c r="B526" s="59"/>
      <c r="C526" s="59"/>
      <c r="D526" s="59"/>
      <c r="E526" s="60" t="s">
        <v>7249</v>
      </c>
      <c r="F526" s="59"/>
      <c r="G526" s="59" t="s">
        <v>1209</v>
      </c>
      <c r="H526" s="59"/>
      <c r="I526" s="59">
        <f t="shared" si="8"/>
        <v>4</v>
      </c>
      <c r="J526" s="59" t="s">
        <v>1561</v>
      </c>
      <c r="K526" s="61"/>
      <c r="L526" s="62" t="s">
        <v>6737</v>
      </c>
      <c r="M526" s="62" t="s">
        <v>1209</v>
      </c>
      <c r="N526" s="81" t="str">
        <f>VLOOKUP($M526,'Hulpblad MC-parser'!$A:$D,2,FALSE)</f>
        <v>Brand</v>
      </c>
      <c r="O526" s="81" t="str">
        <f>VLOOKUP($M526,'Hulpblad MC-parser'!$A:$D,3,FALSE)</f>
        <v>Gebouw</v>
      </c>
      <c r="P526" s="81" t="str">
        <f>VLOOKUP($M526,'Hulpblad MC-parser'!$A:$D,4,FALSE)</f>
        <v>04 Gezondheidszorg</v>
      </c>
      <c r="Q526" s="136" t="str">
        <f>IF(CONCATENATE(B526,C526,D526)="","",VLOOKUP(CONCATENATE(B526,C526,D526),Meldingsclassificaties!AA:AA,1,FALSE))</f>
        <v/>
      </c>
      <c r="R526" s="136" t="str">
        <f>IF(F526="","",VLOOKUP(F526,Meldingsclassificaties!H:H,1,FALSE))</f>
        <v/>
      </c>
    </row>
    <row r="527" spans="1:18" x14ac:dyDescent="0.25">
      <c r="A527" s="59"/>
      <c r="B527" s="59"/>
      <c r="C527" s="59"/>
      <c r="D527" s="59"/>
      <c r="E527" s="60" t="s">
        <v>7250</v>
      </c>
      <c r="F527" s="59"/>
      <c r="G527" s="59" t="s">
        <v>1209</v>
      </c>
      <c r="H527" s="59"/>
      <c r="I527" s="59">
        <f t="shared" si="8"/>
        <v>18</v>
      </c>
      <c r="J527" s="59" t="s">
        <v>1561</v>
      </c>
      <c r="K527" s="61"/>
      <c r="L527" s="62" t="s">
        <v>6737</v>
      </c>
      <c r="M527" s="62" t="s">
        <v>1209</v>
      </c>
      <c r="N527" s="81" t="str">
        <f>VLOOKUP($M527,'Hulpblad MC-parser'!$A:$D,2,FALSE)</f>
        <v>Brand</v>
      </c>
      <c r="O527" s="81" t="str">
        <f>VLOOKUP($M527,'Hulpblad MC-parser'!$A:$D,3,FALSE)</f>
        <v>Gebouw</v>
      </c>
      <c r="P527" s="81" t="str">
        <f>VLOOKUP($M527,'Hulpblad MC-parser'!$A:$D,4,FALSE)</f>
        <v>04 Gezondheidszorg</v>
      </c>
      <c r="Q527" s="136" t="str">
        <f>IF(CONCATENATE(B527,C527,D527)="","",VLOOKUP(CONCATENATE(B527,C527,D527),Meldingsclassificaties!AA:AA,1,FALSE))</f>
        <v/>
      </c>
      <c r="R527" s="136" t="str">
        <f>IF(F527="","",VLOOKUP(F527,Meldingsclassificaties!H:H,1,FALSE))</f>
        <v/>
      </c>
    </row>
    <row r="528" spans="1:18" x14ac:dyDescent="0.25">
      <c r="A528" s="59"/>
      <c r="B528" s="59"/>
      <c r="C528" s="59"/>
      <c r="D528" s="59"/>
      <c r="E528" s="60" t="s">
        <v>7251</v>
      </c>
      <c r="F528" s="59"/>
      <c r="G528" s="59" t="s">
        <v>1209</v>
      </c>
      <c r="H528" s="59"/>
      <c r="I528" s="59">
        <f t="shared" si="8"/>
        <v>19</v>
      </c>
      <c r="J528" s="59" t="s">
        <v>1561</v>
      </c>
      <c r="K528" s="61"/>
      <c r="L528" s="62" t="s">
        <v>6737</v>
      </c>
      <c r="M528" s="62" t="s">
        <v>1209</v>
      </c>
      <c r="N528" s="81" t="str">
        <f>VLOOKUP($M528,'Hulpblad MC-parser'!$A:$D,2,FALSE)</f>
        <v>Brand</v>
      </c>
      <c r="O528" s="81" t="str">
        <f>VLOOKUP($M528,'Hulpblad MC-parser'!$A:$D,3,FALSE)</f>
        <v>Gebouw</v>
      </c>
      <c r="P528" s="81" t="str">
        <f>VLOOKUP($M528,'Hulpblad MC-parser'!$A:$D,4,FALSE)</f>
        <v>04 Gezondheidszorg</v>
      </c>
      <c r="Q528" s="136" t="str">
        <f>IF(CONCATENATE(B528,C528,D528)="","",VLOOKUP(CONCATENATE(B528,C528,D528),Meldingsclassificaties!AA:AA,1,FALSE))</f>
        <v/>
      </c>
      <c r="R528" s="136" t="str">
        <f>IF(F528="","",VLOOKUP(F528,Meldingsclassificaties!H:H,1,FALSE))</f>
        <v/>
      </c>
    </row>
    <row r="529" spans="1:18" x14ac:dyDescent="0.25">
      <c r="A529" s="59"/>
      <c r="B529" s="59"/>
      <c r="C529" s="59"/>
      <c r="D529" s="59"/>
      <c r="E529" s="60" t="s">
        <v>7252</v>
      </c>
      <c r="F529" s="59"/>
      <c r="G529" s="59" t="s">
        <v>1209</v>
      </c>
      <c r="H529" s="59"/>
      <c r="I529" s="59">
        <f t="shared" si="8"/>
        <v>7</v>
      </c>
      <c r="J529" s="59" t="s">
        <v>1561</v>
      </c>
      <c r="K529" s="61"/>
      <c r="L529" s="62" t="s">
        <v>6737</v>
      </c>
      <c r="M529" s="62" t="s">
        <v>1209</v>
      </c>
      <c r="N529" s="81" t="str">
        <f>VLOOKUP($M529,'Hulpblad MC-parser'!$A:$D,2,FALSE)</f>
        <v>Brand</v>
      </c>
      <c r="O529" s="81" t="str">
        <f>VLOOKUP($M529,'Hulpblad MC-parser'!$A:$D,3,FALSE)</f>
        <v>Gebouw</v>
      </c>
      <c r="P529" s="81" t="str">
        <f>VLOOKUP($M529,'Hulpblad MC-parser'!$A:$D,4,FALSE)</f>
        <v>04 Gezondheidszorg</v>
      </c>
      <c r="Q529" s="136" t="str">
        <f>IF(CONCATENATE(B529,C529,D529)="","",VLOOKUP(CONCATENATE(B529,C529,D529),Meldingsclassificaties!AA:AA,1,FALSE))</f>
        <v/>
      </c>
      <c r="R529" s="136" t="str">
        <f>IF(F529="","",VLOOKUP(F529,Meldingsclassificaties!H:H,1,FALSE))</f>
        <v/>
      </c>
    </row>
    <row r="530" spans="1:18" x14ac:dyDescent="0.25">
      <c r="A530" s="59"/>
      <c r="B530" s="59"/>
      <c r="C530" s="59"/>
      <c r="D530" s="59"/>
      <c r="E530" s="60" t="s">
        <v>7253</v>
      </c>
      <c r="F530" s="59"/>
      <c r="G530" s="59" t="s">
        <v>1209</v>
      </c>
      <c r="H530" s="59"/>
      <c r="I530" s="59">
        <f t="shared" si="8"/>
        <v>5</v>
      </c>
      <c r="J530" s="59" t="s">
        <v>1561</v>
      </c>
      <c r="K530" s="61"/>
      <c r="L530" s="62" t="s">
        <v>6737</v>
      </c>
      <c r="M530" s="62" t="s">
        <v>1209</v>
      </c>
      <c r="N530" s="81" t="str">
        <f>VLOOKUP($M530,'Hulpblad MC-parser'!$A:$D,2,FALSE)</f>
        <v>Brand</v>
      </c>
      <c r="O530" s="81" t="str">
        <f>VLOOKUP($M530,'Hulpblad MC-parser'!$A:$D,3,FALSE)</f>
        <v>Gebouw</v>
      </c>
      <c r="P530" s="81" t="str">
        <f>VLOOKUP($M530,'Hulpblad MC-parser'!$A:$D,4,FALSE)</f>
        <v>04 Gezondheidszorg</v>
      </c>
      <c r="Q530" s="136" t="str">
        <f>IF(CONCATENATE(B530,C530,D530)="","",VLOOKUP(CONCATENATE(B530,C530,D530),Meldingsclassificaties!AA:AA,1,FALSE))</f>
        <v/>
      </c>
      <c r="R530" s="136" t="str">
        <f>IF(F530="","",VLOOKUP(F530,Meldingsclassificaties!H:H,1,FALSE))</f>
        <v/>
      </c>
    </row>
    <row r="531" spans="1:18" x14ac:dyDescent="0.25">
      <c r="A531" s="59">
        <v>200059069</v>
      </c>
      <c r="B531" s="59" t="s">
        <v>710</v>
      </c>
      <c r="C531" s="59" t="s">
        <v>124</v>
      </c>
      <c r="D531" s="59" t="s">
        <v>915</v>
      </c>
      <c r="E531" s="60" t="s">
        <v>6481</v>
      </c>
      <c r="F531" s="59" t="s">
        <v>917</v>
      </c>
      <c r="G531" s="59"/>
      <c r="H531" s="59"/>
      <c r="I531" s="59">
        <f t="shared" si="8"/>
        <v>11</v>
      </c>
      <c r="J531" s="59" t="s">
        <v>1613</v>
      </c>
      <c r="K531" s="61"/>
      <c r="L531" s="62" t="s">
        <v>6738</v>
      </c>
      <c r="M531" s="62" t="s">
        <v>6481</v>
      </c>
      <c r="N531" s="81" t="str">
        <f>VLOOKUP($M531,'Hulpblad MC-parser'!$A:$D,2,FALSE)</f>
        <v>Brand</v>
      </c>
      <c r="O531" s="81" t="str">
        <f>VLOOKUP($M531,'Hulpblad MC-parser'!$A:$D,3,FALSE)</f>
        <v>Gebouw</v>
      </c>
      <c r="P531" s="81" t="str">
        <f>VLOOKUP($M531,'Hulpblad MC-parser'!$A:$D,4,FALSE)</f>
        <v>05 Agrarisch</v>
      </c>
      <c r="Q531" s="136" t="str">
        <f>IF(CONCATENATE(B531,C531,D531)="","",VLOOKUP(CONCATENATE(B531,C531,D531),Meldingsclassificaties!AA:AA,1,FALSE))</f>
        <v>BrandGebouw05 Agrarisch</v>
      </c>
      <c r="R531" s="136" t="str">
        <f>IF(F531="","",VLOOKUP(F531,Meldingsclassificaties!H:H,1,FALSE))</f>
        <v>Brand agrarisch</v>
      </c>
    </row>
    <row r="532" spans="1:18" x14ac:dyDescent="0.25">
      <c r="A532" s="59">
        <v>200031368</v>
      </c>
      <c r="B532" s="59" t="s">
        <v>710</v>
      </c>
      <c r="C532" s="59" t="s">
        <v>124</v>
      </c>
      <c r="D532" s="59" t="s">
        <v>915</v>
      </c>
      <c r="E532" s="60" t="s">
        <v>1211</v>
      </c>
      <c r="F532" s="59" t="s">
        <v>917</v>
      </c>
      <c r="G532" s="59"/>
      <c r="H532" s="59"/>
      <c r="I532" s="59">
        <f t="shared" si="8"/>
        <v>16</v>
      </c>
      <c r="J532" s="59" t="s">
        <v>1613</v>
      </c>
      <c r="K532" s="61"/>
      <c r="L532" s="62" t="s">
        <v>6737</v>
      </c>
      <c r="M532" s="62" t="s">
        <v>1211</v>
      </c>
      <c r="N532" s="81" t="str">
        <f>VLOOKUP($M532,'Hulpblad MC-parser'!$A:$D,2,FALSE)</f>
        <v>Brand</v>
      </c>
      <c r="O532" s="81" t="str">
        <f>VLOOKUP($M532,'Hulpblad MC-parser'!$A:$D,3,FALSE)</f>
        <v>Gebouw</v>
      </c>
      <c r="P532" s="81" t="str">
        <f>VLOOKUP($M532,'Hulpblad MC-parser'!$A:$D,4,FALSE)</f>
        <v>05 Agrarisch</v>
      </c>
      <c r="Q532" s="136" t="str">
        <f>IF(CONCATENATE(B532,C532,D532)="","",VLOOKUP(CONCATENATE(B532,C532,D532),Meldingsclassificaties!AA:AA,1,FALSE))</f>
        <v>BrandGebouw05 Agrarisch</v>
      </c>
      <c r="R532" s="136" t="str">
        <f>IF(F532="","",VLOOKUP(F532,Meldingsclassificaties!H:H,1,FALSE))</f>
        <v>Brand agrarisch</v>
      </c>
    </row>
    <row r="533" spans="1:18" x14ac:dyDescent="0.25">
      <c r="A533" s="59">
        <v>200027255</v>
      </c>
      <c r="B533" s="59" t="s">
        <v>710</v>
      </c>
      <c r="C533" s="59" t="s">
        <v>124</v>
      </c>
      <c r="D533" s="59" t="s">
        <v>915</v>
      </c>
      <c r="E533" s="60" t="s">
        <v>6518</v>
      </c>
      <c r="F533" s="59" t="s">
        <v>841</v>
      </c>
      <c r="G533" s="59"/>
      <c r="H533" s="59"/>
      <c r="I533" s="59">
        <f t="shared" si="8"/>
        <v>16</v>
      </c>
      <c r="J533" s="59" t="s">
        <v>1613</v>
      </c>
      <c r="K533" s="61"/>
      <c r="L533" s="62" t="s">
        <v>6737</v>
      </c>
      <c r="M533" s="62" t="s">
        <v>6518</v>
      </c>
      <c r="N533" s="81" t="str">
        <f>VLOOKUP($M533,'Hulpblad MC-parser'!$A:$D,2,FALSE)</f>
        <v>Brand</v>
      </c>
      <c r="O533" s="81" t="str">
        <f>VLOOKUP($M533,'Hulpblad MC-parser'!$A:$D,3,FALSE)</f>
        <v>Gebouw</v>
      </c>
      <c r="P533" s="81" t="str">
        <f>VLOOKUP($M533,'Hulpblad MC-parser'!$A:$D,4,FALSE)</f>
        <v>05 Agrarisch</v>
      </c>
      <c r="Q533" s="136" t="str">
        <f>IF(CONCATENATE(B533,C533,D533)="","",VLOOKUP(CONCATENATE(B533,C533,D533),Meldingsclassificaties!AA:AA,1,FALSE))</f>
        <v>BrandGebouw05 Agrarisch</v>
      </c>
      <c r="R533" s="136" t="str">
        <f>IF(F533="","",VLOOKUP(F533,Meldingsclassificaties!H:H,1,FALSE))</f>
        <v>Brand industrie</v>
      </c>
    </row>
    <row r="534" spans="1:18" x14ac:dyDescent="0.25">
      <c r="A534" s="59"/>
      <c r="B534" s="59"/>
      <c r="C534" s="59"/>
      <c r="D534" s="59"/>
      <c r="E534" s="60" t="s">
        <v>7254</v>
      </c>
      <c r="F534" s="59"/>
      <c r="G534" s="59" t="s">
        <v>1211</v>
      </c>
      <c r="H534" s="59"/>
      <c r="I534" s="59">
        <f t="shared" si="8"/>
        <v>4</v>
      </c>
      <c r="J534" s="59" t="s">
        <v>1561</v>
      </c>
      <c r="K534" s="61"/>
      <c r="L534" s="62" t="s">
        <v>6737</v>
      </c>
      <c r="M534" s="62" t="s">
        <v>1211</v>
      </c>
      <c r="N534" s="81" t="str">
        <f>VLOOKUP($M534,'Hulpblad MC-parser'!$A:$D,2,FALSE)</f>
        <v>Brand</v>
      </c>
      <c r="O534" s="81" t="str">
        <f>VLOOKUP($M534,'Hulpblad MC-parser'!$A:$D,3,FALSE)</f>
        <v>Gebouw</v>
      </c>
      <c r="P534" s="81" t="str">
        <f>VLOOKUP($M534,'Hulpblad MC-parser'!$A:$D,4,FALSE)</f>
        <v>05 Agrarisch</v>
      </c>
      <c r="Q534" s="136" t="str">
        <f>IF(CONCATENATE(B534,C534,D534)="","",VLOOKUP(CONCATENATE(B534,C534,D534),Meldingsclassificaties!AA:AA,1,FALSE))</f>
        <v/>
      </c>
      <c r="R534" s="136" t="str">
        <f>IF(F534="","",VLOOKUP(F534,Meldingsclassificaties!H:H,1,FALSE))</f>
        <v/>
      </c>
    </row>
    <row r="535" spans="1:18" x14ac:dyDescent="0.25">
      <c r="A535" s="59"/>
      <c r="B535" s="59"/>
      <c r="C535" s="59"/>
      <c r="D535" s="59"/>
      <c r="E535" s="60" t="s">
        <v>7255</v>
      </c>
      <c r="F535" s="59"/>
      <c r="G535" s="59" t="s">
        <v>1211</v>
      </c>
      <c r="H535" s="59"/>
      <c r="I535" s="59">
        <f t="shared" si="8"/>
        <v>17</v>
      </c>
      <c r="J535" s="59" t="s">
        <v>1561</v>
      </c>
      <c r="K535" s="61"/>
      <c r="L535" s="62" t="s">
        <v>6737</v>
      </c>
      <c r="M535" s="62" t="s">
        <v>1211</v>
      </c>
      <c r="N535" s="81" t="str">
        <f>VLOOKUP($M535,'Hulpblad MC-parser'!$A:$D,2,FALSE)</f>
        <v>Brand</v>
      </c>
      <c r="O535" s="81" t="str">
        <f>VLOOKUP($M535,'Hulpblad MC-parser'!$A:$D,3,FALSE)</f>
        <v>Gebouw</v>
      </c>
      <c r="P535" s="81" t="str">
        <f>VLOOKUP($M535,'Hulpblad MC-parser'!$A:$D,4,FALSE)</f>
        <v>05 Agrarisch</v>
      </c>
      <c r="Q535" s="136" t="str">
        <f>IF(CONCATENATE(B535,C535,D535)="","",VLOOKUP(CONCATENATE(B535,C535,D535),Meldingsclassificaties!AA:AA,1,FALSE))</f>
        <v/>
      </c>
      <c r="R535" s="136" t="str">
        <f>IF(F535="","",VLOOKUP(F535,Meldingsclassificaties!H:H,1,FALSE))</f>
        <v/>
      </c>
    </row>
    <row r="536" spans="1:18" x14ac:dyDescent="0.25">
      <c r="A536" s="59"/>
      <c r="B536" s="59"/>
      <c r="C536" s="59"/>
      <c r="D536" s="59"/>
      <c r="E536" s="60" t="s">
        <v>7256</v>
      </c>
      <c r="F536" s="59"/>
      <c r="G536" s="59" t="s">
        <v>1211</v>
      </c>
      <c r="H536" s="59"/>
      <c r="I536" s="59">
        <f t="shared" si="8"/>
        <v>19</v>
      </c>
      <c r="J536" s="59" t="s">
        <v>1561</v>
      </c>
      <c r="K536" s="61"/>
      <c r="L536" s="62" t="s">
        <v>6737</v>
      </c>
      <c r="M536" s="62" t="s">
        <v>1211</v>
      </c>
      <c r="N536" s="81" t="str">
        <f>VLOOKUP($M536,'Hulpblad MC-parser'!$A:$D,2,FALSE)</f>
        <v>Brand</v>
      </c>
      <c r="O536" s="81" t="str">
        <f>VLOOKUP($M536,'Hulpblad MC-parser'!$A:$D,3,FALSE)</f>
        <v>Gebouw</v>
      </c>
      <c r="P536" s="81" t="str">
        <f>VLOOKUP($M536,'Hulpblad MC-parser'!$A:$D,4,FALSE)</f>
        <v>05 Agrarisch</v>
      </c>
      <c r="Q536" s="136" t="str">
        <f>IF(CONCATENATE(B536,C536,D536)="","",VLOOKUP(CONCATENATE(B536,C536,D536),Meldingsclassificaties!AA:AA,1,FALSE))</f>
        <v/>
      </c>
      <c r="R536" s="136" t="str">
        <f>IF(F536="","",VLOOKUP(F536,Meldingsclassificaties!H:H,1,FALSE))</f>
        <v/>
      </c>
    </row>
    <row r="537" spans="1:18" x14ac:dyDescent="0.25">
      <c r="A537" s="59"/>
      <c r="B537" s="59"/>
      <c r="C537" s="59"/>
      <c r="D537" s="59"/>
      <c r="E537" s="60" t="s">
        <v>7258</v>
      </c>
      <c r="F537" s="59"/>
      <c r="G537" s="59" t="s">
        <v>1211</v>
      </c>
      <c r="H537" s="59"/>
      <c r="I537" s="59">
        <f t="shared" si="8"/>
        <v>13</v>
      </c>
      <c r="J537" s="59" t="s">
        <v>1561</v>
      </c>
      <c r="K537" s="61"/>
      <c r="L537" s="62" t="s">
        <v>6737</v>
      </c>
      <c r="M537" s="62" t="s">
        <v>1211</v>
      </c>
      <c r="N537" s="81" t="str">
        <f>VLOOKUP($M537,'Hulpblad MC-parser'!$A:$D,2,FALSE)</f>
        <v>Brand</v>
      </c>
      <c r="O537" s="81" t="str">
        <f>VLOOKUP($M537,'Hulpblad MC-parser'!$A:$D,3,FALSE)</f>
        <v>Gebouw</v>
      </c>
      <c r="P537" s="81" t="str">
        <f>VLOOKUP($M537,'Hulpblad MC-parser'!$A:$D,4,FALSE)</f>
        <v>05 Agrarisch</v>
      </c>
      <c r="Q537" s="136" t="str">
        <f>IF(CONCATENATE(B537,C537,D537)="","",VLOOKUP(CONCATENATE(B537,C537,D537),Meldingsclassificaties!AA:AA,1,FALSE))</f>
        <v/>
      </c>
      <c r="R537" s="136" t="str">
        <f>IF(F537="","",VLOOKUP(F537,Meldingsclassificaties!H:H,1,FALSE))</f>
        <v/>
      </c>
    </row>
    <row r="538" spans="1:18" x14ac:dyDescent="0.25">
      <c r="A538" s="59"/>
      <c r="B538" s="59"/>
      <c r="C538" s="59"/>
      <c r="D538" s="59"/>
      <c r="E538" s="60" t="s">
        <v>7260</v>
      </c>
      <c r="F538" s="59"/>
      <c r="G538" s="59" t="s">
        <v>1211</v>
      </c>
      <c r="H538" s="59"/>
      <c r="I538" s="59">
        <f t="shared" si="8"/>
        <v>20</v>
      </c>
      <c r="J538" s="59" t="s">
        <v>1561</v>
      </c>
      <c r="K538" s="61"/>
      <c r="L538" s="62" t="s">
        <v>6737</v>
      </c>
      <c r="M538" s="62" t="s">
        <v>1211</v>
      </c>
      <c r="N538" s="81" t="str">
        <f>VLOOKUP($M538,'Hulpblad MC-parser'!$A:$D,2,FALSE)</f>
        <v>Brand</v>
      </c>
      <c r="O538" s="81" t="str">
        <f>VLOOKUP($M538,'Hulpblad MC-parser'!$A:$D,3,FALSE)</f>
        <v>Gebouw</v>
      </c>
      <c r="P538" s="81" t="str">
        <f>VLOOKUP($M538,'Hulpblad MC-parser'!$A:$D,4,FALSE)</f>
        <v>05 Agrarisch</v>
      </c>
      <c r="Q538" s="136" t="str">
        <f>IF(CONCATENATE(B538,C538,D538)="","",VLOOKUP(CONCATENATE(B538,C538,D538),Meldingsclassificaties!AA:AA,1,FALSE))</f>
        <v/>
      </c>
      <c r="R538" s="136" t="str">
        <f>IF(F538="","",VLOOKUP(F538,Meldingsclassificaties!H:H,1,FALSE))</f>
        <v/>
      </c>
    </row>
    <row r="539" spans="1:18" x14ac:dyDescent="0.25">
      <c r="A539" s="59"/>
      <c r="B539" s="59"/>
      <c r="C539" s="59"/>
      <c r="D539" s="59"/>
      <c r="E539" s="60" t="s">
        <v>7262</v>
      </c>
      <c r="F539" s="59"/>
      <c r="G539" s="59" t="s">
        <v>1211</v>
      </c>
      <c r="H539" s="59"/>
      <c r="I539" s="59">
        <f t="shared" si="8"/>
        <v>4</v>
      </c>
      <c r="J539" s="59" t="s">
        <v>1561</v>
      </c>
      <c r="K539" s="61"/>
      <c r="L539" s="62" t="s">
        <v>6737</v>
      </c>
      <c r="M539" s="62" t="s">
        <v>1211</v>
      </c>
      <c r="N539" s="81" t="str">
        <f>VLOOKUP($M539,'Hulpblad MC-parser'!$A:$D,2,FALSE)</f>
        <v>Brand</v>
      </c>
      <c r="O539" s="81" t="str">
        <f>VLOOKUP($M539,'Hulpblad MC-parser'!$A:$D,3,FALSE)</f>
        <v>Gebouw</v>
      </c>
      <c r="P539" s="81" t="str">
        <f>VLOOKUP($M539,'Hulpblad MC-parser'!$A:$D,4,FALSE)</f>
        <v>05 Agrarisch</v>
      </c>
      <c r="Q539" s="136" t="str">
        <f>IF(CONCATENATE(B539,C539,D539)="","",VLOOKUP(CONCATENATE(B539,C539,D539),Meldingsclassificaties!AA:AA,1,FALSE))</f>
        <v/>
      </c>
      <c r="R539" s="136" t="str">
        <f>IF(F539="","",VLOOKUP(F539,Meldingsclassificaties!H:H,1,FALSE))</f>
        <v/>
      </c>
    </row>
    <row r="540" spans="1:18" x14ac:dyDescent="0.25">
      <c r="A540" s="59"/>
      <c r="B540" s="59"/>
      <c r="C540" s="59"/>
      <c r="D540" s="59"/>
      <c r="E540" s="60" t="s">
        <v>7263</v>
      </c>
      <c r="F540" s="59"/>
      <c r="G540" s="59" t="s">
        <v>1211</v>
      </c>
      <c r="H540" s="59"/>
      <c r="I540" s="59">
        <f t="shared" si="8"/>
        <v>5</v>
      </c>
      <c r="J540" s="59" t="s">
        <v>1561</v>
      </c>
      <c r="K540" s="61"/>
      <c r="L540" s="62" t="s">
        <v>6737</v>
      </c>
      <c r="M540" s="62" t="s">
        <v>1211</v>
      </c>
      <c r="N540" s="81" t="str">
        <f>VLOOKUP($M540,'Hulpblad MC-parser'!$A:$D,2,FALSE)</f>
        <v>Brand</v>
      </c>
      <c r="O540" s="81" t="str">
        <f>VLOOKUP($M540,'Hulpblad MC-parser'!$A:$D,3,FALSE)</f>
        <v>Gebouw</v>
      </c>
      <c r="P540" s="81" t="str">
        <f>VLOOKUP($M540,'Hulpblad MC-parser'!$A:$D,4,FALSE)</f>
        <v>05 Agrarisch</v>
      </c>
      <c r="Q540" s="136" t="str">
        <f>IF(CONCATENATE(B540,C540,D540)="","",VLOOKUP(CONCATENATE(B540,C540,D540),Meldingsclassificaties!AA:AA,1,FALSE))</f>
        <v/>
      </c>
      <c r="R540" s="136" t="str">
        <f>IF(F540="","",VLOOKUP(F540,Meldingsclassificaties!H:H,1,FALSE))</f>
        <v/>
      </c>
    </row>
    <row r="541" spans="1:18" x14ac:dyDescent="0.25">
      <c r="A541" s="59"/>
      <c r="B541" s="59"/>
      <c r="C541" s="59"/>
      <c r="D541" s="59"/>
      <c r="E541" s="60" t="s">
        <v>7264</v>
      </c>
      <c r="F541" s="59"/>
      <c r="G541" s="59" t="s">
        <v>1211</v>
      </c>
      <c r="H541" s="59"/>
      <c r="I541" s="59">
        <f t="shared" si="8"/>
        <v>23</v>
      </c>
      <c r="J541" s="59" t="s">
        <v>1561</v>
      </c>
      <c r="K541" s="61"/>
      <c r="L541" s="62" t="s">
        <v>6737</v>
      </c>
      <c r="M541" s="62" t="s">
        <v>1211</v>
      </c>
      <c r="N541" s="81" t="str">
        <f>VLOOKUP($M541,'Hulpblad MC-parser'!$A:$D,2,FALSE)</f>
        <v>Brand</v>
      </c>
      <c r="O541" s="81" t="str">
        <f>VLOOKUP($M541,'Hulpblad MC-parser'!$A:$D,3,FALSE)</f>
        <v>Gebouw</v>
      </c>
      <c r="P541" s="81" t="str">
        <f>VLOOKUP($M541,'Hulpblad MC-parser'!$A:$D,4,FALSE)</f>
        <v>05 Agrarisch</v>
      </c>
      <c r="Q541" s="136" t="str">
        <f>IF(CONCATENATE(B541,C541,D541)="","",VLOOKUP(CONCATENATE(B541,C541,D541),Meldingsclassificaties!AA:AA,1,FALSE))</f>
        <v/>
      </c>
      <c r="R541" s="136" t="str">
        <f>IF(F541="","",VLOOKUP(F541,Meldingsclassificaties!H:H,1,FALSE))</f>
        <v/>
      </c>
    </row>
    <row r="542" spans="1:18" x14ac:dyDescent="0.25">
      <c r="A542" s="59"/>
      <c r="B542" s="59"/>
      <c r="C542" s="59"/>
      <c r="D542" s="59"/>
      <c r="E542" s="60" t="s">
        <v>7265</v>
      </c>
      <c r="F542" s="59"/>
      <c r="G542" s="59" t="s">
        <v>1211</v>
      </c>
      <c r="H542" s="59"/>
      <c r="I542" s="59">
        <f t="shared" si="8"/>
        <v>7</v>
      </c>
      <c r="J542" s="59" t="s">
        <v>1561</v>
      </c>
      <c r="K542" s="61"/>
      <c r="L542" s="62" t="s">
        <v>6737</v>
      </c>
      <c r="M542" s="62" t="s">
        <v>1211</v>
      </c>
      <c r="N542" s="81" t="str">
        <f>VLOOKUP($M542,'Hulpblad MC-parser'!$A:$D,2,FALSE)</f>
        <v>Brand</v>
      </c>
      <c r="O542" s="81" t="str">
        <f>VLOOKUP($M542,'Hulpblad MC-parser'!$A:$D,3,FALSE)</f>
        <v>Gebouw</v>
      </c>
      <c r="P542" s="81" t="str">
        <f>VLOOKUP($M542,'Hulpblad MC-parser'!$A:$D,4,FALSE)</f>
        <v>05 Agrarisch</v>
      </c>
      <c r="Q542" s="136" t="str">
        <f>IF(CONCATENATE(B542,C542,D542)="","",VLOOKUP(CONCATENATE(B542,C542,D542),Meldingsclassificaties!AA:AA,1,FALSE))</f>
        <v/>
      </c>
      <c r="R542" s="136" t="str">
        <f>IF(F542="","",VLOOKUP(F542,Meldingsclassificaties!H:H,1,FALSE))</f>
        <v/>
      </c>
    </row>
    <row r="543" spans="1:18" x14ac:dyDescent="0.25">
      <c r="A543" s="59"/>
      <c r="B543" s="59"/>
      <c r="C543" s="59"/>
      <c r="D543" s="59"/>
      <c r="E543" s="60" t="s">
        <v>7257</v>
      </c>
      <c r="F543" s="59"/>
      <c r="G543" s="59" t="s">
        <v>6518</v>
      </c>
      <c r="H543" s="59"/>
      <c r="I543" s="59">
        <f t="shared" si="8"/>
        <v>15</v>
      </c>
      <c r="J543" s="59" t="s">
        <v>1561</v>
      </c>
      <c r="K543" s="61"/>
      <c r="L543" s="62" t="s">
        <v>6737</v>
      </c>
      <c r="M543" s="62" t="s">
        <v>6518</v>
      </c>
      <c r="N543" s="81" t="str">
        <f>VLOOKUP($M543,'Hulpblad MC-parser'!$A:$D,2,FALSE)</f>
        <v>Brand</v>
      </c>
      <c r="O543" s="81" t="str">
        <f>VLOOKUP($M543,'Hulpblad MC-parser'!$A:$D,3,FALSE)</f>
        <v>Gebouw</v>
      </c>
      <c r="P543" s="81" t="str">
        <f>VLOOKUP($M543,'Hulpblad MC-parser'!$A:$D,4,FALSE)</f>
        <v>05 Agrarisch</v>
      </c>
      <c r="Q543" s="136" t="str">
        <f>IF(CONCATENATE(B543,C543,D543)="","",VLOOKUP(CONCATENATE(B543,C543,D543),Meldingsclassificaties!AA:AA,1,FALSE))</f>
        <v/>
      </c>
      <c r="R543" s="136" t="str">
        <f>IF(F543="","",VLOOKUP(F543,Meldingsclassificaties!H:H,1,FALSE))</f>
        <v/>
      </c>
    </row>
    <row r="544" spans="1:18" x14ac:dyDescent="0.25">
      <c r="A544" s="59"/>
      <c r="B544" s="59"/>
      <c r="C544" s="59"/>
      <c r="D544" s="59"/>
      <c r="E544" s="60" t="s">
        <v>7259</v>
      </c>
      <c r="F544" s="59"/>
      <c r="G544" s="59" t="s">
        <v>6518</v>
      </c>
      <c r="H544" s="59"/>
      <c r="I544" s="59">
        <f t="shared" si="8"/>
        <v>13</v>
      </c>
      <c r="J544" s="59" t="s">
        <v>1561</v>
      </c>
      <c r="K544" s="61"/>
      <c r="L544" s="62" t="s">
        <v>6737</v>
      </c>
      <c r="M544" s="62" t="s">
        <v>6518</v>
      </c>
      <c r="N544" s="81" t="str">
        <f>VLOOKUP($M544,'Hulpblad MC-parser'!$A:$D,2,FALSE)</f>
        <v>Brand</v>
      </c>
      <c r="O544" s="81" t="str">
        <f>VLOOKUP($M544,'Hulpblad MC-parser'!$A:$D,3,FALSE)</f>
        <v>Gebouw</v>
      </c>
      <c r="P544" s="81" t="str">
        <f>VLOOKUP($M544,'Hulpblad MC-parser'!$A:$D,4,FALSE)</f>
        <v>05 Agrarisch</v>
      </c>
      <c r="Q544" s="136" t="str">
        <f>IF(CONCATENATE(B544,C544,D544)="","",VLOOKUP(CONCATENATE(B544,C544,D544),Meldingsclassificaties!AA:AA,1,FALSE))</f>
        <v/>
      </c>
      <c r="R544" s="136" t="str">
        <f>IF(F544="","",VLOOKUP(F544,Meldingsclassificaties!H:H,1,FALSE))</f>
        <v/>
      </c>
    </row>
    <row r="545" spans="1:18" x14ac:dyDescent="0.25">
      <c r="A545" s="59">
        <v>200059071</v>
      </c>
      <c r="B545" s="59" t="s">
        <v>710</v>
      </c>
      <c r="C545" s="59" t="s">
        <v>124</v>
      </c>
      <c r="D545" s="59" t="s">
        <v>840</v>
      </c>
      <c r="E545" s="60" t="s">
        <v>6519</v>
      </c>
      <c r="F545" s="59" t="s">
        <v>841</v>
      </c>
      <c r="G545" s="59"/>
      <c r="H545" s="59"/>
      <c r="I545" s="59">
        <f t="shared" si="8"/>
        <v>15</v>
      </c>
      <c r="J545" s="59" t="s">
        <v>1613</v>
      </c>
      <c r="K545" s="61"/>
      <c r="L545" s="62" t="s">
        <v>6738</v>
      </c>
      <c r="M545" s="62" t="s">
        <v>6519</v>
      </c>
      <c r="N545" s="81" t="str">
        <f>VLOOKUP($M545,'Hulpblad MC-parser'!$A:$D,2,FALSE)</f>
        <v>Brand</v>
      </c>
      <c r="O545" s="81" t="str">
        <f>VLOOKUP($M545,'Hulpblad MC-parser'!$A:$D,3,FALSE)</f>
        <v>Gebouw</v>
      </c>
      <c r="P545" s="81" t="str">
        <f>VLOOKUP($M545,'Hulpblad MC-parser'!$A:$D,4,FALSE)</f>
        <v>05 Industrie</v>
      </c>
      <c r="Q545" s="136" t="str">
        <f>IF(CONCATENATE(B545,C545,D545)="","",VLOOKUP(CONCATENATE(B545,C545,D545),Meldingsclassificaties!AA:AA,1,FALSE))</f>
        <v>BrandGebouw05 Industrie</v>
      </c>
      <c r="R545" s="136" t="str">
        <f>IF(F545="","",VLOOKUP(F545,Meldingsclassificaties!H:H,1,FALSE))</f>
        <v>Brand industrie</v>
      </c>
    </row>
    <row r="546" spans="1:18" x14ac:dyDescent="0.25">
      <c r="A546" s="59">
        <v>200059074</v>
      </c>
      <c r="B546" s="59" t="s">
        <v>710</v>
      </c>
      <c r="C546" s="59" t="s">
        <v>124</v>
      </c>
      <c r="D546" s="59" t="s">
        <v>840</v>
      </c>
      <c r="E546" s="60" t="s">
        <v>6375</v>
      </c>
      <c r="F546" s="59" t="s">
        <v>841</v>
      </c>
      <c r="G546" s="59"/>
      <c r="H546" s="59"/>
      <c r="I546" s="59">
        <f t="shared" si="8"/>
        <v>19</v>
      </c>
      <c r="J546" s="59" t="s">
        <v>1613</v>
      </c>
      <c r="K546" s="61"/>
      <c r="L546" s="62" t="s">
        <v>6738</v>
      </c>
      <c r="M546" s="62" t="s">
        <v>6375</v>
      </c>
      <c r="N546" s="81" t="str">
        <f>VLOOKUP($M546,'Hulpblad MC-parser'!$A:$D,2,FALSE)</f>
        <v>Brand</v>
      </c>
      <c r="O546" s="81" t="str">
        <f>VLOOKUP($M546,'Hulpblad MC-parser'!$A:$D,3,FALSE)</f>
        <v>Gebouw</v>
      </c>
      <c r="P546" s="81" t="str">
        <f>VLOOKUP($M546,'Hulpblad MC-parser'!$A:$D,4,FALSE)</f>
        <v>05 Industrie</v>
      </c>
      <c r="Q546" s="136" t="str">
        <f>IF(CONCATENATE(B546,C546,D546)="","",VLOOKUP(CONCATENATE(B546,C546,D546),Meldingsclassificaties!AA:AA,1,FALSE))</f>
        <v>BrandGebouw05 Industrie</v>
      </c>
      <c r="R546" s="136" t="str">
        <f>IF(F546="","",VLOOKUP(F546,Meldingsclassificaties!H:H,1,FALSE))</f>
        <v>Brand industrie</v>
      </c>
    </row>
    <row r="547" spans="1:18" x14ac:dyDescent="0.25">
      <c r="A547" s="59">
        <v>200059072</v>
      </c>
      <c r="B547" s="59" t="s">
        <v>710</v>
      </c>
      <c r="C547" s="59" t="s">
        <v>124</v>
      </c>
      <c r="D547" s="59" t="s">
        <v>840</v>
      </c>
      <c r="E547" s="60" t="s">
        <v>6521</v>
      </c>
      <c r="F547" s="59" t="s">
        <v>841</v>
      </c>
      <c r="G547" s="59"/>
      <c r="H547" s="59"/>
      <c r="I547" s="59">
        <f t="shared" si="8"/>
        <v>16</v>
      </c>
      <c r="J547" s="59" t="s">
        <v>1613</v>
      </c>
      <c r="K547" s="61"/>
      <c r="L547" s="62" t="s">
        <v>6738</v>
      </c>
      <c r="M547" s="62" t="s">
        <v>6521</v>
      </c>
      <c r="N547" s="81" t="str">
        <f>VLOOKUP($M547,'Hulpblad MC-parser'!$A:$D,2,FALSE)</f>
        <v>Brand</v>
      </c>
      <c r="O547" s="81" t="str">
        <f>VLOOKUP($M547,'Hulpblad MC-parser'!$A:$D,3,FALSE)</f>
        <v>Gebouw</v>
      </c>
      <c r="P547" s="81" t="str">
        <f>VLOOKUP($M547,'Hulpblad MC-parser'!$A:$D,4,FALSE)</f>
        <v>05 Industrie</v>
      </c>
      <c r="Q547" s="136" t="str">
        <f>IF(CONCATENATE(B547,C547,D547)="","",VLOOKUP(CONCATENATE(B547,C547,D547),Meldingsclassificaties!AA:AA,1,FALSE))</f>
        <v>BrandGebouw05 Industrie</v>
      </c>
      <c r="R547" s="136" t="str">
        <f>IF(F547="","",VLOOKUP(F547,Meldingsclassificaties!H:H,1,FALSE))</f>
        <v>Brand industrie</v>
      </c>
    </row>
    <row r="548" spans="1:18" x14ac:dyDescent="0.25">
      <c r="A548" s="59">
        <v>200059075</v>
      </c>
      <c r="B548" s="59" t="s">
        <v>710</v>
      </c>
      <c r="C548" s="59" t="s">
        <v>124</v>
      </c>
      <c r="D548" s="59" t="s">
        <v>840</v>
      </c>
      <c r="E548" s="60" t="s">
        <v>6522</v>
      </c>
      <c r="F548" s="59" t="s">
        <v>841</v>
      </c>
      <c r="G548" s="59"/>
      <c r="H548" s="59"/>
      <c r="I548" s="59">
        <f t="shared" si="8"/>
        <v>26</v>
      </c>
      <c r="J548" s="59" t="s">
        <v>1613</v>
      </c>
      <c r="K548" s="61"/>
      <c r="L548" s="62" t="s">
        <v>6738</v>
      </c>
      <c r="M548" s="62" t="s">
        <v>6522</v>
      </c>
      <c r="N548" s="81" t="str">
        <f>VLOOKUP($M548,'Hulpblad MC-parser'!$A:$D,2,FALSE)</f>
        <v>Brand</v>
      </c>
      <c r="O548" s="81" t="str">
        <f>VLOOKUP($M548,'Hulpblad MC-parser'!$A:$D,3,FALSE)</f>
        <v>Gebouw</v>
      </c>
      <c r="P548" s="81" t="str">
        <f>VLOOKUP($M548,'Hulpblad MC-parser'!$A:$D,4,FALSE)</f>
        <v>05 Industrie</v>
      </c>
      <c r="Q548" s="136" t="str">
        <f>IF(CONCATENATE(B548,C548,D548)="","",VLOOKUP(CONCATENATE(B548,C548,D548),Meldingsclassificaties!AA:AA,1,FALSE))</f>
        <v>BrandGebouw05 Industrie</v>
      </c>
      <c r="R548" s="136" t="str">
        <f>IF(F548="","",VLOOKUP(F548,Meldingsclassificaties!H:H,1,FALSE))</f>
        <v>Brand industrie</v>
      </c>
    </row>
    <row r="549" spans="1:18" x14ac:dyDescent="0.25">
      <c r="A549" s="59">
        <v>200059070</v>
      </c>
      <c r="B549" s="59" t="s">
        <v>710</v>
      </c>
      <c r="C549" s="59" t="s">
        <v>124</v>
      </c>
      <c r="D549" s="59" t="s">
        <v>840</v>
      </c>
      <c r="E549" s="60" t="s">
        <v>6520</v>
      </c>
      <c r="F549" s="59" t="s">
        <v>841</v>
      </c>
      <c r="G549" s="59"/>
      <c r="H549" s="59"/>
      <c r="I549" s="59">
        <f t="shared" si="8"/>
        <v>13</v>
      </c>
      <c r="J549" s="59" t="s">
        <v>1613</v>
      </c>
      <c r="K549" s="61"/>
      <c r="L549" s="62" t="s">
        <v>6738</v>
      </c>
      <c r="M549" s="62" t="s">
        <v>6520</v>
      </c>
      <c r="N549" s="81" t="str">
        <f>VLOOKUP($M549,'Hulpblad MC-parser'!$A:$D,2,FALSE)</f>
        <v>Brand</v>
      </c>
      <c r="O549" s="81" t="str">
        <f>VLOOKUP($M549,'Hulpblad MC-parser'!$A:$D,3,FALSE)</f>
        <v>Gebouw</v>
      </c>
      <c r="P549" s="81" t="str">
        <f>VLOOKUP($M549,'Hulpblad MC-parser'!$A:$D,4,FALSE)</f>
        <v>05 Industrie</v>
      </c>
      <c r="Q549" s="136" t="str">
        <f>IF(CONCATENATE(B549,C549,D549)="","",VLOOKUP(CONCATENATE(B549,C549,D549),Meldingsclassificaties!AA:AA,1,FALSE))</f>
        <v>BrandGebouw05 Industrie</v>
      </c>
      <c r="R549" s="136" t="str">
        <f>IF(F549="","",VLOOKUP(F549,Meldingsclassificaties!H:H,1,FALSE))</f>
        <v>Brand industrie</v>
      </c>
    </row>
    <row r="550" spans="1:18" x14ac:dyDescent="0.25">
      <c r="A550" s="59">
        <v>200059073</v>
      </c>
      <c r="B550" s="59" t="s">
        <v>710</v>
      </c>
      <c r="C550" s="59" t="s">
        <v>124</v>
      </c>
      <c r="D550" s="59" t="s">
        <v>840</v>
      </c>
      <c r="E550" s="60" t="s">
        <v>6523</v>
      </c>
      <c r="F550" s="59" t="s">
        <v>841</v>
      </c>
      <c r="G550" s="59"/>
      <c r="H550" s="59"/>
      <c r="I550" s="59">
        <f t="shared" si="8"/>
        <v>18</v>
      </c>
      <c r="J550" s="59" t="s">
        <v>1613</v>
      </c>
      <c r="K550" s="61"/>
      <c r="L550" s="62" t="s">
        <v>6738</v>
      </c>
      <c r="M550" s="62" t="s">
        <v>6523</v>
      </c>
      <c r="N550" s="81" t="str">
        <f>VLOOKUP($M550,'Hulpblad MC-parser'!$A:$D,2,FALSE)</f>
        <v>Brand</v>
      </c>
      <c r="O550" s="81" t="str">
        <f>VLOOKUP($M550,'Hulpblad MC-parser'!$A:$D,3,FALSE)</f>
        <v>Gebouw</v>
      </c>
      <c r="P550" s="81" t="str">
        <f>VLOOKUP($M550,'Hulpblad MC-parser'!$A:$D,4,FALSE)</f>
        <v>05 Industrie</v>
      </c>
      <c r="Q550" s="136" t="str">
        <f>IF(CONCATENATE(B550,C550,D550)="","",VLOOKUP(CONCATENATE(B550,C550,D550),Meldingsclassificaties!AA:AA,1,FALSE))</f>
        <v>BrandGebouw05 Industrie</v>
      </c>
      <c r="R550" s="136" t="str">
        <f>IF(F550="","",VLOOKUP(F550,Meldingsclassificaties!H:H,1,FALSE))</f>
        <v>Brand industrie</v>
      </c>
    </row>
    <row r="551" spans="1:18" x14ac:dyDescent="0.25">
      <c r="A551" s="59">
        <v>200031371</v>
      </c>
      <c r="B551" s="59" t="s">
        <v>710</v>
      </c>
      <c r="C551" s="59" t="s">
        <v>124</v>
      </c>
      <c r="D551" s="59" t="s">
        <v>840</v>
      </c>
      <c r="E551" s="60" t="s">
        <v>1213</v>
      </c>
      <c r="F551" s="59" t="s">
        <v>841</v>
      </c>
      <c r="G551" s="59"/>
      <c r="H551" s="59"/>
      <c r="I551" s="59">
        <f t="shared" si="8"/>
        <v>16</v>
      </c>
      <c r="J551" s="59" t="s">
        <v>1613</v>
      </c>
      <c r="K551" s="61"/>
      <c r="L551" s="62" t="s">
        <v>6737</v>
      </c>
      <c r="M551" s="62" t="s">
        <v>1213</v>
      </c>
      <c r="N551" s="81" t="str">
        <f>VLOOKUP($M551,'Hulpblad MC-parser'!$A:$D,2,FALSE)</f>
        <v>Brand</v>
      </c>
      <c r="O551" s="81" t="str">
        <f>VLOOKUP($M551,'Hulpblad MC-parser'!$A:$D,3,FALSE)</f>
        <v>Gebouw</v>
      </c>
      <c r="P551" s="81" t="str">
        <f>VLOOKUP($M551,'Hulpblad MC-parser'!$A:$D,4,FALSE)</f>
        <v>05 Industrie</v>
      </c>
      <c r="Q551" s="136" t="str">
        <f>IF(CONCATENATE(B551,C551,D551)="","",VLOOKUP(CONCATENATE(B551,C551,D551),Meldingsclassificaties!AA:AA,1,FALSE))</f>
        <v>BrandGebouw05 Industrie</v>
      </c>
      <c r="R551" s="136" t="str">
        <f>IF(F551="","",VLOOKUP(F551,Meldingsclassificaties!H:H,1,FALSE))</f>
        <v>Brand industrie</v>
      </c>
    </row>
    <row r="552" spans="1:18" x14ac:dyDescent="0.25">
      <c r="A552" s="59"/>
      <c r="B552" s="59"/>
      <c r="C552" s="59"/>
      <c r="D552" s="59"/>
      <c r="E552" s="60" t="s">
        <v>7267</v>
      </c>
      <c r="F552" s="59"/>
      <c r="G552" s="59" t="s">
        <v>1213</v>
      </c>
      <c r="H552" s="59"/>
      <c r="I552" s="59">
        <f t="shared" si="8"/>
        <v>5</v>
      </c>
      <c r="J552" s="59" t="s">
        <v>1561</v>
      </c>
      <c r="K552" s="61"/>
      <c r="L552" s="62" t="s">
        <v>6737</v>
      </c>
      <c r="M552" s="62" t="s">
        <v>1213</v>
      </c>
      <c r="N552" s="81" t="str">
        <f>VLOOKUP($M552,'Hulpblad MC-parser'!$A:$D,2,FALSE)</f>
        <v>Brand</v>
      </c>
      <c r="O552" s="81" t="str">
        <f>VLOOKUP($M552,'Hulpblad MC-parser'!$A:$D,3,FALSE)</f>
        <v>Gebouw</v>
      </c>
      <c r="P552" s="81" t="str">
        <f>VLOOKUP($M552,'Hulpblad MC-parser'!$A:$D,4,FALSE)</f>
        <v>05 Industrie</v>
      </c>
      <c r="Q552" s="136" t="str">
        <f>IF(CONCATENATE(B552,C552,D552)="","",VLOOKUP(CONCATENATE(B552,C552,D552),Meldingsclassificaties!AA:AA,1,FALSE))</f>
        <v/>
      </c>
      <c r="R552" s="136" t="str">
        <f>IF(F552="","",VLOOKUP(F552,Meldingsclassificaties!H:H,1,FALSE))</f>
        <v/>
      </c>
    </row>
    <row r="553" spans="1:18" x14ac:dyDescent="0.25">
      <c r="A553" s="59"/>
      <c r="B553" s="59"/>
      <c r="C553" s="59"/>
      <c r="D553" s="59"/>
      <c r="E553" s="60" t="s">
        <v>7268</v>
      </c>
      <c r="F553" s="59"/>
      <c r="G553" s="59" t="s">
        <v>1213</v>
      </c>
      <c r="H553" s="59"/>
      <c r="I553" s="59">
        <f t="shared" si="8"/>
        <v>10</v>
      </c>
      <c r="J553" s="59" t="s">
        <v>1561</v>
      </c>
      <c r="K553" s="61"/>
      <c r="L553" s="62" t="s">
        <v>6737</v>
      </c>
      <c r="M553" s="62" t="s">
        <v>1213</v>
      </c>
      <c r="N553" s="81" t="str">
        <f>VLOOKUP($M553,'Hulpblad MC-parser'!$A:$D,2,FALSE)</f>
        <v>Brand</v>
      </c>
      <c r="O553" s="81" t="str">
        <f>VLOOKUP($M553,'Hulpblad MC-parser'!$A:$D,3,FALSE)</f>
        <v>Gebouw</v>
      </c>
      <c r="P553" s="81" t="str">
        <f>VLOOKUP($M553,'Hulpblad MC-parser'!$A:$D,4,FALSE)</f>
        <v>05 Industrie</v>
      </c>
      <c r="Q553" s="136" t="str">
        <f>IF(CONCATENATE(B553,C553,D553)="","",VLOOKUP(CONCATENATE(B553,C553,D553),Meldingsclassificaties!AA:AA,1,FALSE))</f>
        <v/>
      </c>
      <c r="R553" s="136" t="str">
        <f>IF(F553="","",VLOOKUP(F553,Meldingsclassificaties!H:H,1,FALSE))</f>
        <v/>
      </c>
    </row>
    <row r="554" spans="1:18" x14ac:dyDescent="0.25">
      <c r="A554" s="59"/>
      <c r="B554" s="59"/>
      <c r="C554" s="59"/>
      <c r="D554" s="59"/>
      <c r="E554" s="60" t="s">
        <v>7269</v>
      </c>
      <c r="F554" s="59"/>
      <c r="G554" s="59" t="s">
        <v>1213</v>
      </c>
      <c r="H554" s="59"/>
      <c r="I554" s="59">
        <f t="shared" si="8"/>
        <v>19</v>
      </c>
      <c r="J554" s="59" t="s">
        <v>1561</v>
      </c>
      <c r="K554" s="61"/>
      <c r="L554" s="62" t="s">
        <v>6737</v>
      </c>
      <c r="M554" s="62" t="s">
        <v>1213</v>
      </c>
      <c r="N554" s="81" t="str">
        <f>VLOOKUP($M554,'Hulpblad MC-parser'!$A:$D,2,FALSE)</f>
        <v>Brand</v>
      </c>
      <c r="O554" s="81" t="str">
        <f>VLOOKUP($M554,'Hulpblad MC-parser'!$A:$D,3,FALSE)</f>
        <v>Gebouw</v>
      </c>
      <c r="P554" s="81" t="str">
        <f>VLOOKUP($M554,'Hulpblad MC-parser'!$A:$D,4,FALSE)</f>
        <v>05 Industrie</v>
      </c>
      <c r="Q554" s="136" t="str">
        <f>IF(CONCATENATE(B554,C554,D554)="","",VLOOKUP(CONCATENATE(B554,C554,D554),Meldingsclassificaties!AA:AA,1,FALSE))</f>
        <v/>
      </c>
      <c r="R554" s="136" t="str">
        <f>IF(F554="","",VLOOKUP(F554,Meldingsclassificaties!H:H,1,FALSE))</f>
        <v/>
      </c>
    </row>
    <row r="555" spans="1:18" x14ac:dyDescent="0.25">
      <c r="A555" s="59"/>
      <c r="B555" s="59"/>
      <c r="C555" s="59"/>
      <c r="D555" s="59"/>
      <c r="E555" s="60" t="s">
        <v>7272</v>
      </c>
      <c r="F555" s="59"/>
      <c r="G555" s="59" t="s">
        <v>1213</v>
      </c>
      <c r="H555" s="59"/>
      <c r="I555" s="59">
        <f t="shared" si="8"/>
        <v>11</v>
      </c>
      <c r="J555" s="59" t="s">
        <v>1561</v>
      </c>
      <c r="K555" s="61"/>
      <c r="L555" s="62" t="s">
        <v>6737</v>
      </c>
      <c r="M555" s="62" t="s">
        <v>1213</v>
      </c>
      <c r="N555" s="81" t="str">
        <f>VLOOKUP($M555,'Hulpblad MC-parser'!$A:$D,2,FALSE)</f>
        <v>Brand</v>
      </c>
      <c r="O555" s="81" t="str">
        <f>VLOOKUP($M555,'Hulpblad MC-parser'!$A:$D,3,FALSE)</f>
        <v>Gebouw</v>
      </c>
      <c r="P555" s="81" t="str">
        <f>VLOOKUP($M555,'Hulpblad MC-parser'!$A:$D,4,FALSE)</f>
        <v>05 Industrie</v>
      </c>
      <c r="Q555" s="136" t="str">
        <f>IF(CONCATENATE(B555,C555,D555)="","",VLOOKUP(CONCATENATE(B555,C555,D555),Meldingsclassificaties!AA:AA,1,FALSE))</f>
        <v/>
      </c>
      <c r="R555" s="136" t="str">
        <f>IF(F555="","",VLOOKUP(F555,Meldingsclassificaties!H:H,1,FALSE))</f>
        <v/>
      </c>
    </row>
    <row r="556" spans="1:18" x14ac:dyDescent="0.25">
      <c r="A556" s="59"/>
      <c r="B556" s="59"/>
      <c r="C556" s="59"/>
      <c r="D556" s="59"/>
      <c r="E556" s="60" t="s">
        <v>7273</v>
      </c>
      <c r="F556" s="59"/>
      <c r="G556" s="59" t="s">
        <v>1213</v>
      </c>
      <c r="H556" s="59"/>
      <c r="I556" s="59">
        <f t="shared" si="8"/>
        <v>20</v>
      </c>
      <c r="J556" s="59" t="s">
        <v>1561</v>
      </c>
      <c r="K556" s="61"/>
      <c r="L556" s="62" t="s">
        <v>6737</v>
      </c>
      <c r="M556" s="62" t="s">
        <v>1213</v>
      </c>
      <c r="N556" s="81" t="str">
        <f>VLOOKUP($M556,'Hulpblad MC-parser'!$A:$D,2,FALSE)</f>
        <v>Brand</v>
      </c>
      <c r="O556" s="81" t="str">
        <f>VLOOKUP($M556,'Hulpblad MC-parser'!$A:$D,3,FALSE)</f>
        <v>Gebouw</v>
      </c>
      <c r="P556" s="81" t="str">
        <f>VLOOKUP($M556,'Hulpblad MC-parser'!$A:$D,4,FALSE)</f>
        <v>05 Industrie</v>
      </c>
      <c r="Q556" s="136" t="str">
        <f>IF(CONCATENATE(B556,C556,D556)="","",VLOOKUP(CONCATENATE(B556,C556,D556),Meldingsclassificaties!AA:AA,1,FALSE))</f>
        <v/>
      </c>
      <c r="R556" s="136" t="str">
        <f>IF(F556="","",VLOOKUP(F556,Meldingsclassificaties!H:H,1,FALSE))</f>
        <v/>
      </c>
    </row>
    <row r="557" spans="1:18" x14ac:dyDescent="0.25">
      <c r="A557" s="59"/>
      <c r="B557" s="59"/>
      <c r="C557" s="59"/>
      <c r="D557" s="59"/>
      <c r="E557" s="60" t="s">
        <v>7282</v>
      </c>
      <c r="F557" s="59"/>
      <c r="G557" s="59" t="s">
        <v>1213</v>
      </c>
      <c r="H557" s="59"/>
      <c r="I557" s="59">
        <f t="shared" si="8"/>
        <v>23</v>
      </c>
      <c r="J557" s="59" t="s">
        <v>1561</v>
      </c>
      <c r="K557" s="61"/>
      <c r="L557" s="62" t="s">
        <v>6737</v>
      </c>
      <c r="M557" s="62" t="s">
        <v>1213</v>
      </c>
      <c r="N557" s="81" t="str">
        <f>VLOOKUP($M557,'Hulpblad MC-parser'!$A:$D,2,FALSE)</f>
        <v>Brand</v>
      </c>
      <c r="O557" s="81" t="str">
        <f>VLOOKUP($M557,'Hulpblad MC-parser'!$A:$D,3,FALSE)</f>
        <v>Gebouw</v>
      </c>
      <c r="P557" s="81" t="str">
        <f>VLOOKUP($M557,'Hulpblad MC-parser'!$A:$D,4,FALSE)</f>
        <v>05 Industrie</v>
      </c>
      <c r="Q557" s="136" t="str">
        <f>IF(CONCATENATE(B557,C557,D557)="","",VLOOKUP(CONCATENATE(B557,C557,D557),Meldingsclassificaties!AA:AA,1,FALSE))</f>
        <v/>
      </c>
      <c r="R557" s="136" t="str">
        <f>IF(F557="","",VLOOKUP(F557,Meldingsclassificaties!H:H,1,FALSE))</f>
        <v/>
      </c>
    </row>
    <row r="558" spans="1:18" x14ac:dyDescent="0.25">
      <c r="A558" s="59"/>
      <c r="B558" s="59"/>
      <c r="C558" s="59"/>
      <c r="D558" s="59"/>
      <c r="E558" s="60" t="s">
        <v>7285</v>
      </c>
      <c r="F558" s="59"/>
      <c r="G558" s="59" t="s">
        <v>1213</v>
      </c>
      <c r="H558" s="59"/>
      <c r="I558" s="59">
        <f t="shared" si="8"/>
        <v>4</v>
      </c>
      <c r="J558" s="59" t="s">
        <v>1561</v>
      </c>
      <c r="K558" s="61"/>
      <c r="L558" s="62" t="s">
        <v>6737</v>
      </c>
      <c r="M558" s="62" t="s">
        <v>1213</v>
      </c>
      <c r="N558" s="81" t="str">
        <f>VLOOKUP($M558,'Hulpblad MC-parser'!$A:$D,2,FALSE)</f>
        <v>Brand</v>
      </c>
      <c r="O558" s="81" t="str">
        <f>VLOOKUP($M558,'Hulpblad MC-parser'!$A:$D,3,FALSE)</f>
        <v>Gebouw</v>
      </c>
      <c r="P558" s="81" t="str">
        <f>VLOOKUP($M558,'Hulpblad MC-parser'!$A:$D,4,FALSE)</f>
        <v>05 Industrie</v>
      </c>
      <c r="Q558" s="136" t="str">
        <f>IF(CONCATENATE(B558,C558,D558)="","",VLOOKUP(CONCATENATE(B558,C558,D558),Meldingsclassificaties!AA:AA,1,FALSE))</f>
        <v/>
      </c>
      <c r="R558" s="136" t="str">
        <f>IF(F558="","",VLOOKUP(F558,Meldingsclassificaties!H:H,1,FALSE))</f>
        <v/>
      </c>
    </row>
    <row r="559" spans="1:18" x14ac:dyDescent="0.25">
      <c r="A559" s="59"/>
      <c r="B559" s="59"/>
      <c r="C559" s="59"/>
      <c r="D559" s="59"/>
      <c r="E559" s="60" t="s">
        <v>7286</v>
      </c>
      <c r="F559" s="59"/>
      <c r="G559" s="59" t="s">
        <v>1213</v>
      </c>
      <c r="H559" s="59"/>
      <c r="I559" s="59">
        <f t="shared" si="8"/>
        <v>5</v>
      </c>
      <c r="J559" s="59" t="s">
        <v>1561</v>
      </c>
      <c r="K559" s="61"/>
      <c r="L559" s="62" t="s">
        <v>6737</v>
      </c>
      <c r="M559" s="62" t="s">
        <v>1213</v>
      </c>
      <c r="N559" s="81" t="str">
        <f>VLOOKUP($M559,'Hulpblad MC-parser'!$A:$D,2,FALSE)</f>
        <v>Brand</v>
      </c>
      <c r="O559" s="81" t="str">
        <f>VLOOKUP($M559,'Hulpblad MC-parser'!$A:$D,3,FALSE)</f>
        <v>Gebouw</v>
      </c>
      <c r="P559" s="81" t="str">
        <f>VLOOKUP($M559,'Hulpblad MC-parser'!$A:$D,4,FALSE)</f>
        <v>05 Industrie</v>
      </c>
      <c r="Q559" s="136" t="str">
        <f>IF(CONCATENATE(B559,C559,D559)="","",VLOOKUP(CONCATENATE(B559,C559,D559),Meldingsclassificaties!AA:AA,1,FALSE))</f>
        <v/>
      </c>
      <c r="R559" s="136" t="str">
        <f>IF(F559="","",VLOOKUP(F559,Meldingsclassificaties!H:H,1,FALSE))</f>
        <v/>
      </c>
    </row>
    <row r="560" spans="1:18" x14ac:dyDescent="0.25">
      <c r="A560" s="59"/>
      <c r="B560" s="59"/>
      <c r="C560" s="59"/>
      <c r="D560" s="59"/>
      <c r="E560" s="60" t="s">
        <v>7289</v>
      </c>
      <c r="F560" s="59"/>
      <c r="G560" s="59" t="s">
        <v>1213</v>
      </c>
      <c r="H560" s="59"/>
      <c r="I560" s="59">
        <f t="shared" si="8"/>
        <v>14</v>
      </c>
      <c r="J560" s="59" t="s">
        <v>1561</v>
      </c>
      <c r="K560" s="61"/>
      <c r="L560" s="62" t="s">
        <v>6737</v>
      </c>
      <c r="M560" s="62" t="s">
        <v>1213</v>
      </c>
      <c r="N560" s="81" t="str">
        <f>VLOOKUP($M560,'Hulpblad MC-parser'!$A:$D,2,FALSE)</f>
        <v>Brand</v>
      </c>
      <c r="O560" s="81" t="str">
        <f>VLOOKUP($M560,'Hulpblad MC-parser'!$A:$D,3,FALSE)</f>
        <v>Gebouw</v>
      </c>
      <c r="P560" s="81" t="str">
        <f>VLOOKUP($M560,'Hulpblad MC-parser'!$A:$D,4,FALSE)</f>
        <v>05 Industrie</v>
      </c>
      <c r="Q560" s="136" t="str">
        <f>IF(CONCATENATE(B560,C560,D560)="","",VLOOKUP(CONCATENATE(B560,C560,D560),Meldingsclassificaties!AA:AA,1,FALSE))</f>
        <v/>
      </c>
      <c r="R560" s="136" t="str">
        <f>IF(F560="","",VLOOKUP(F560,Meldingsclassificaties!H:H,1,FALSE))</f>
        <v/>
      </c>
    </row>
    <row r="561" spans="1:18" x14ac:dyDescent="0.25">
      <c r="A561" s="59">
        <v>200010541</v>
      </c>
      <c r="B561" s="59" t="s">
        <v>710</v>
      </c>
      <c r="C561" s="59" t="s">
        <v>124</v>
      </c>
      <c r="D561" s="59" t="s">
        <v>774</v>
      </c>
      <c r="E561" s="60" t="s">
        <v>1215</v>
      </c>
      <c r="F561" s="59" t="s">
        <v>776</v>
      </c>
      <c r="G561" s="59"/>
      <c r="H561" s="59"/>
      <c r="I561" s="59">
        <f t="shared" si="8"/>
        <v>14</v>
      </c>
      <c r="J561" s="59" t="s">
        <v>1613</v>
      </c>
      <c r="K561" s="61"/>
      <c r="L561" s="62" t="s">
        <v>6737</v>
      </c>
      <c r="M561" s="62" t="s">
        <v>1215</v>
      </c>
      <c r="N561" s="81" t="str">
        <f>VLOOKUP($M561,'Hulpblad MC-parser'!$A:$D,2,FALSE)</f>
        <v>Brand</v>
      </c>
      <c r="O561" s="81" t="str">
        <f>VLOOKUP($M561,'Hulpblad MC-parser'!$A:$D,3,FALSE)</f>
        <v>Gebouw</v>
      </c>
      <c r="P561" s="81" t="str">
        <f>VLOOKUP($M561,'Hulpblad MC-parser'!$A:$D,4,FALSE)</f>
        <v>06 Kantoor</v>
      </c>
      <c r="Q561" s="136" t="str">
        <f>IF(CONCATENATE(B561,C561,D561)="","",VLOOKUP(CONCATENATE(B561,C561,D561),Meldingsclassificaties!AA:AA,1,FALSE))</f>
        <v>BrandGebouw06 Kantoor</v>
      </c>
      <c r="R561" s="136" t="str">
        <f>IF(F561="","",VLOOKUP(F561,Meldingsclassificaties!H:H,1,FALSE))</f>
        <v>Brand kantoor</v>
      </c>
    </row>
    <row r="562" spans="1:18" x14ac:dyDescent="0.25">
      <c r="A562" s="59"/>
      <c r="B562" s="59"/>
      <c r="C562" s="59"/>
      <c r="D562" s="59"/>
      <c r="E562" s="60" t="s">
        <v>7297</v>
      </c>
      <c r="F562" s="59"/>
      <c r="G562" s="59" t="s">
        <v>1215</v>
      </c>
      <c r="H562" s="59"/>
      <c r="I562" s="59">
        <f t="shared" si="8"/>
        <v>4</v>
      </c>
      <c r="J562" s="59" t="s">
        <v>1561</v>
      </c>
      <c r="K562" s="61"/>
      <c r="L562" s="62" t="s">
        <v>6737</v>
      </c>
      <c r="M562" s="62" t="s">
        <v>1215</v>
      </c>
      <c r="N562" s="81" t="str">
        <f>VLOOKUP($M562,'Hulpblad MC-parser'!$A:$D,2,FALSE)</f>
        <v>Brand</v>
      </c>
      <c r="O562" s="81" t="str">
        <f>VLOOKUP($M562,'Hulpblad MC-parser'!$A:$D,3,FALSE)</f>
        <v>Gebouw</v>
      </c>
      <c r="P562" s="81" t="str">
        <f>VLOOKUP($M562,'Hulpblad MC-parser'!$A:$D,4,FALSE)</f>
        <v>06 Kantoor</v>
      </c>
      <c r="Q562" s="136" t="str">
        <f>IF(CONCATENATE(B562,C562,D562)="","",VLOOKUP(CONCATENATE(B562,C562,D562),Meldingsclassificaties!AA:AA,1,FALSE))</f>
        <v/>
      </c>
      <c r="R562" s="136" t="str">
        <f>IF(F562="","",VLOOKUP(F562,Meldingsclassificaties!H:H,1,FALSE))</f>
        <v/>
      </c>
    </row>
    <row r="563" spans="1:18" x14ac:dyDescent="0.25">
      <c r="A563" s="59"/>
      <c r="B563" s="59"/>
      <c r="C563" s="59"/>
      <c r="D563" s="59"/>
      <c r="E563" s="60" t="s">
        <v>7298</v>
      </c>
      <c r="F563" s="59"/>
      <c r="G563" s="59" t="s">
        <v>1215</v>
      </c>
      <c r="H563" s="59"/>
      <c r="I563" s="59">
        <f t="shared" si="8"/>
        <v>10</v>
      </c>
      <c r="J563" s="59" t="s">
        <v>1561</v>
      </c>
      <c r="K563" s="61"/>
      <c r="L563" s="62" t="s">
        <v>6737</v>
      </c>
      <c r="M563" s="62" t="s">
        <v>1215</v>
      </c>
      <c r="N563" s="81" t="str">
        <f>VLOOKUP($M563,'Hulpblad MC-parser'!$A:$D,2,FALSE)</f>
        <v>Brand</v>
      </c>
      <c r="O563" s="81" t="str">
        <f>VLOOKUP($M563,'Hulpblad MC-parser'!$A:$D,3,FALSE)</f>
        <v>Gebouw</v>
      </c>
      <c r="P563" s="81" t="str">
        <f>VLOOKUP($M563,'Hulpblad MC-parser'!$A:$D,4,FALSE)</f>
        <v>06 Kantoor</v>
      </c>
      <c r="Q563" s="136" t="str">
        <f>IF(CONCATENATE(B563,C563,D563)="","",VLOOKUP(CONCATENATE(B563,C563,D563),Meldingsclassificaties!AA:AA,1,FALSE))</f>
        <v/>
      </c>
      <c r="R563" s="136" t="str">
        <f>IF(F563="","",VLOOKUP(F563,Meldingsclassificaties!H:H,1,FALSE))</f>
        <v/>
      </c>
    </row>
    <row r="564" spans="1:18" x14ac:dyDescent="0.25">
      <c r="A564" s="59"/>
      <c r="B564" s="59"/>
      <c r="C564" s="59"/>
      <c r="D564" s="59"/>
      <c r="E564" s="60" t="s">
        <v>7299</v>
      </c>
      <c r="F564" s="59"/>
      <c r="G564" s="59" t="s">
        <v>1215</v>
      </c>
      <c r="H564" s="59"/>
      <c r="I564" s="59">
        <f t="shared" si="8"/>
        <v>11</v>
      </c>
      <c r="J564" s="59" t="s">
        <v>1561</v>
      </c>
      <c r="K564" s="61"/>
      <c r="L564" s="62" t="s">
        <v>6737</v>
      </c>
      <c r="M564" s="62" t="s">
        <v>1215</v>
      </c>
      <c r="N564" s="81" t="str">
        <f>VLOOKUP($M564,'Hulpblad MC-parser'!$A:$D,2,FALSE)</f>
        <v>Brand</v>
      </c>
      <c r="O564" s="81" t="str">
        <f>VLOOKUP($M564,'Hulpblad MC-parser'!$A:$D,3,FALSE)</f>
        <v>Gebouw</v>
      </c>
      <c r="P564" s="81" t="str">
        <f>VLOOKUP($M564,'Hulpblad MC-parser'!$A:$D,4,FALSE)</f>
        <v>06 Kantoor</v>
      </c>
      <c r="Q564" s="136" t="str">
        <f>IF(CONCATENATE(B564,C564,D564)="","",VLOOKUP(CONCATENATE(B564,C564,D564),Meldingsclassificaties!AA:AA,1,FALSE))</f>
        <v/>
      </c>
      <c r="R564" s="136" t="str">
        <f>IF(F564="","",VLOOKUP(F564,Meldingsclassificaties!H:H,1,FALSE))</f>
        <v/>
      </c>
    </row>
    <row r="565" spans="1:18" x14ac:dyDescent="0.25">
      <c r="A565" s="59"/>
      <c r="B565" s="59"/>
      <c r="C565" s="59"/>
      <c r="D565" s="59"/>
      <c r="E565" s="60" t="s">
        <v>7300</v>
      </c>
      <c r="F565" s="59"/>
      <c r="G565" s="59" t="s">
        <v>1215</v>
      </c>
      <c r="H565" s="59"/>
      <c r="I565" s="59">
        <f t="shared" si="8"/>
        <v>7</v>
      </c>
      <c r="J565" s="59" t="s">
        <v>1561</v>
      </c>
      <c r="K565" s="61"/>
      <c r="L565" s="62" t="s">
        <v>6737</v>
      </c>
      <c r="M565" s="62" t="s">
        <v>1215</v>
      </c>
      <c r="N565" s="81" t="str">
        <f>VLOOKUP($M565,'Hulpblad MC-parser'!$A:$D,2,FALSE)</f>
        <v>Brand</v>
      </c>
      <c r="O565" s="81" t="str">
        <f>VLOOKUP($M565,'Hulpblad MC-parser'!$A:$D,3,FALSE)</f>
        <v>Gebouw</v>
      </c>
      <c r="P565" s="81" t="str">
        <f>VLOOKUP($M565,'Hulpblad MC-parser'!$A:$D,4,FALSE)</f>
        <v>06 Kantoor</v>
      </c>
      <c r="Q565" s="136" t="str">
        <f>IF(CONCATENATE(B565,C565,D565)="","",VLOOKUP(CONCATENATE(B565,C565,D565),Meldingsclassificaties!AA:AA,1,FALSE))</f>
        <v/>
      </c>
      <c r="R565" s="136" t="str">
        <f>IF(F565="","",VLOOKUP(F565,Meldingsclassificaties!H:H,1,FALSE))</f>
        <v/>
      </c>
    </row>
    <row r="566" spans="1:18" x14ac:dyDescent="0.25">
      <c r="A566" s="59"/>
      <c r="B566" s="59"/>
      <c r="C566" s="59"/>
      <c r="D566" s="59"/>
      <c r="E566" s="60" t="s">
        <v>7301</v>
      </c>
      <c r="F566" s="59"/>
      <c r="G566" s="59" t="s">
        <v>1215</v>
      </c>
      <c r="H566" s="59"/>
      <c r="I566" s="59">
        <f t="shared" si="8"/>
        <v>4</v>
      </c>
      <c r="J566" s="59" t="s">
        <v>1561</v>
      </c>
      <c r="K566" s="61"/>
      <c r="L566" s="62" t="s">
        <v>6737</v>
      </c>
      <c r="M566" s="62" t="s">
        <v>1215</v>
      </c>
      <c r="N566" s="81" t="str">
        <f>VLOOKUP($M566,'Hulpblad MC-parser'!$A:$D,2,FALSE)</f>
        <v>Brand</v>
      </c>
      <c r="O566" s="81" t="str">
        <f>VLOOKUP($M566,'Hulpblad MC-parser'!$A:$D,3,FALSE)</f>
        <v>Gebouw</v>
      </c>
      <c r="P566" s="81" t="str">
        <f>VLOOKUP($M566,'Hulpblad MC-parser'!$A:$D,4,FALSE)</f>
        <v>06 Kantoor</v>
      </c>
      <c r="Q566" s="136" t="str">
        <f>IF(CONCATENATE(B566,C566,D566)="","",VLOOKUP(CONCATENATE(B566,C566,D566),Meldingsclassificaties!AA:AA,1,FALSE))</f>
        <v/>
      </c>
      <c r="R566" s="136" t="str">
        <f>IF(F566="","",VLOOKUP(F566,Meldingsclassificaties!H:H,1,FALSE))</f>
        <v/>
      </c>
    </row>
    <row r="567" spans="1:18" x14ac:dyDescent="0.25">
      <c r="A567" s="59"/>
      <c r="B567" s="59"/>
      <c r="C567" s="59"/>
      <c r="D567" s="59"/>
      <c r="E567" s="60" t="s">
        <v>7302</v>
      </c>
      <c r="F567" s="59"/>
      <c r="G567" s="59" t="s">
        <v>1215</v>
      </c>
      <c r="H567" s="59"/>
      <c r="I567" s="59">
        <f t="shared" si="8"/>
        <v>5</v>
      </c>
      <c r="J567" s="59" t="s">
        <v>1561</v>
      </c>
      <c r="K567" s="61"/>
      <c r="L567" s="62" t="s">
        <v>6737</v>
      </c>
      <c r="M567" s="62" t="s">
        <v>1215</v>
      </c>
      <c r="N567" s="81" t="str">
        <f>VLOOKUP($M567,'Hulpblad MC-parser'!$A:$D,2,FALSE)</f>
        <v>Brand</v>
      </c>
      <c r="O567" s="81" t="str">
        <f>VLOOKUP($M567,'Hulpblad MC-parser'!$A:$D,3,FALSE)</f>
        <v>Gebouw</v>
      </c>
      <c r="P567" s="81" t="str">
        <f>VLOOKUP($M567,'Hulpblad MC-parser'!$A:$D,4,FALSE)</f>
        <v>06 Kantoor</v>
      </c>
      <c r="Q567" s="136" t="str">
        <f>IF(CONCATENATE(B567,C567,D567)="","",VLOOKUP(CONCATENATE(B567,C567,D567),Meldingsclassificaties!AA:AA,1,FALSE))</f>
        <v/>
      </c>
      <c r="R567" s="136" t="str">
        <f>IF(F567="","",VLOOKUP(F567,Meldingsclassificaties!H:H,1,FALSE))</f>
        <v/>
      </c>
    </row>
    <row r="568" spans="1:18" x14ac:dyDescent="0.25">
      <c r="A568" s="59"/>
      <c r="B568" s="59"/>
      <c r="C568" s="59"/>
      <c r="D568" s="59"/>
      <c r="E568" s="60" t="s">
        <v>7303</v>
      </c>
      <c r="F568" s="59"/>
      <c r="G568" s="59" t="s">
        <v>1215</v>
      </c>
      <c r="H568" s="59"/>
      <c r="I568" s="59">
        <f t="shared" si="8"/>
        <v>13</v>
      </c>
      <c r="J568" s="59" t="s">
        <v>1561</v>
      </c>
      <c r="K568" s="61"/>
      <c r="L568" s="62" t="s">
        <v>6737</v>
      </c>
      <c r="M568" s="62" t="s">
        <v>1215</v>
      </c>
      <c r="N568" s="81" t="str">
        <f>VLOOKUP($M568,'Hulpblad MC-parser'!$A:$D,2,FALSE)</f>
        <v>Brand</v>
      </c>
      <c r="O568" s="81" t="str">
        <f>VLOOKUP($M568,'Hulpblad MC-parser'!$A:$D,3,FALSE)</f>
        <v>Gebouw</v>
      </c>
      <c r="P568" s="81" t="str">
        <f>VLOOKUP($M568,'Hulpblad MC-parser'!$A:$D,4,FALSE)</f>
        <v>06 Kantoor</v>
      </c>
      <c r="Q568" s="136" t="str">
        <f>IF(CONCATENATE(B568,C568,D568)="","",VLOOKUP(CONCATENATE(B568,C568,D568),Meldingsclassificaties!AA:AA,1,FALSE))</f>
        <v/>
      </c>
      <c r="R568" s="136" t="str">
        <f>IF(F568="","",VLOOKUP(F568,Meldingsclassificaties!H:H,1,FALSE))</f>
        <v/>
      </c>
    </row>
    <row r="569" spans="1:18" x14ac:dyDescent="0.25">
      <c r="A569" s="59">
        <v>200010544</v>
      </c>
      <c r="B569" s="59" t="s">
        <v>710</v>
      </c>
      <c r="C569" s="59" t="s">
        <v>124</v>
      </c>
      <c r="D569" s="59" t="s">
        <v>822</v>
      </c>
      <c r="E569" s="60" t="s">
        <v>1217</v>
      </c>
      <c r="F569" s="59" t="s">
        <v>824</v>
      </c>
      <c r="G569" s="59"/>
      <c r="H569" s="59"/>
      <c r="I569" s="59">
        <f t="shared" si="8"/>
        <v>13</v>
      </c>
      <c r="J569" s="59" t="s">
        <v>1613</v>
      </c>
      <c r="K569" s="61"/>
      <c r="L569" s="62" t="s">
        <v>6737</v>
      </c>
      <c r="M569" s="62" t="s">
        <v>1217</v>
      </c>
      <c r="N569" s="81" t="str">
        <f>VLOOKUP($M569,'Hulpblad MC-parser'!$A:$D,2,FALSE)</f>
        <v>Brand</v>
      </c>
      <c r="O569" s="81" t="str">
        <f>VLOOKUP($M569,'Hulpblad MC-parser'!$A:$D,3,FALSE)</f>
        <v>Gebouw</v>
      </c>
      <c r="P569" s="81" t="str">
        <f>VLOOKUP($M569,'Hulpblad MC-parser'!$A:$D,4,FALSE)</f>
        <v>07 Logies</v>
      </c>
      <c r="Q569" s="136" t="str">
        <f>IF(CONCATENATE(B569,C569,D569)="","",VLOOKUP(CONCATENATE(B569,C569,D569),Meldingsclassificaties!AA:AA,1,FALSE))</f>
        <v>BrandGebouw07 Logies</v>
      </c>
      <c r="R569" s="136" t="str">
        <f>IF(F569="","",VLOOKUP(F569,Meldingsclassificaties!H:H,1,FALSE))</f>
        <v>Brand logies</v>
      </c>
    </row>
    <row r="570" spans="1:18" x14ac:dyDescent="0.25">
      <c r="A570" s="59"/>
      <c r="B570" s="59"/>
      <c r="C570" s="59"/>
      <c r="D570" s="59"/>
      <c r="E570" s="60" t="s">
        <v>7304</v>
      </c>
      <c r="F570" s="59"/>
      <c r="G570" s="59" t="s">
        <v>1217</v>
      </c>
      <c r="H570" s="59"/>
      <c r="I570" s="59">
        <f t="shared" si="8"/>
        <v>4</v>
      </c>
      <c r="J570" s="59" t="s">
        <v>1561</v>
      </c>
      <c r="K570" s="61"/>
      <c r="L570" s="62" t="s">
        <v>6737</v>
      </c>
      <c r="M570" s="62" t="s">
        <v>1217</v>
      </c>
      <c r="N570" s="81" t="str">
        <f>VLOOKUP($M570,'Hulpblad MC-parser'!$A:$D,2,FALSE)</f>
        <v>Brand</v>
      </c>
      <c r="O570" s="81" t="str">
        <f>VLOOKUP($M570,'Hulpblad MC-parser'!$A:$D,3,FALSE)</f>
        <v>Gebouw</v>
      </c>
      <c r="P570" s="81" t="str">
        <f>VLOOKUP($M570,'Hulpblad MC-parser'!$A:$D,4,FALSE)</f>
        <v>07 Logies</v>
      </c>
      <c r="Q570" s="136" t="str">
        <f>IF(CONCATENATE(B570,C570,D570)="","",VLOOKUP(CONCATENATE(B570,C570,D570),Meldingsclassificaties!AA:AA,1,FALSE))</f>
        <v/>
      </c>
      <c r="R570" s="136" t="str">
        <f>IF(F570="","",VLOOKUP(F570,Meldingsclassificaties!H:H,1,FALSE))</f>
        <v/>
      </c>
    </row>
    <row r="571" spans="1:18" x14ac:dyDescent="0.25">
      <c r="A571" s="59"/>
      <c r="B571" s="59"/>
      <c r="C571" s="59"/>
      <c r="D571" s="59"/>
      <c r="E571" s="60" t="s">
        <v>7305</v>
      </c>
      <c r="F571" s="59"/>
      <c r="G571" s="59" t="s">
        <v>1217</v>
      </c>
      <c r="H571" s="59"/>
      <c r="I571" s="59">
        <f t="shared" si="8"/>
        <v>9</v>
      </c>
      <c r="J571" s="59" t="s">
        <v>1561</v>
      </c>
      <c r="K571" s="61"/>
      <c r="L571" s="62" t="s">
        <v>6737</v>
      </c>
      <c r="M571" s="62" t="s">
        <v>1217</v>
      </c>
      <c r="N571" s="81" t="str">
        <f>VLOOKUP($M571,'Hulpblad MC-parser'!$A:$D,2,FALSE)</f>
        <v>Brand</v>
      </c>
      <c r="O571" s="81" t="str">
        <f>VLOOKUP($M571,'Hulpblad MC-parser'!$A:$D,3,FALSE)</f>
        <v>Gebouw</v>
      </c>
      <c r="P571" s="81" t="str">
        <f>VLOOKUP($M571,'Hulpblad MC-parser'!$A:$D,4,FALSE)</f>
        <v>07 Logies</v>
      </c>
      <c r="Q571" s="136" t="str">
        <f>IF(CONCATENATE(B571,C571,D571)="","",VLOOKUP(CONCATENATE(B571,C571,D571),Meldingsclassificaties!AA:AA,1,FALSE))</f>
        <v/>
      </c>
      <c r="R571" s="136" t="str">
        <f>IF(F571="","",VLOOKUP(F571,Meldingsclassificaties!H:H,1,FALSE))</f>
        <v/>
      </c>
    </row>
    <row r="572" spans="1:18" x14ac:dyDescent="0.25">
      <c r="A572" s="59"/>
      <c r="B572" s="59"/>
      <c r="C572" s="59"/>
      <c r="D572" s="59"/>
      <c r="E572" s="60" t="s">
        <v>7306</v>
      </c>
      <c r="F572" s="59"/>
      <c r="G572" s="59" t="s">
        <v>1217</v>
      </c>
      <c r="H572" s="59"/>
      <c r="I572" s="59">
        <f t="shared" si="8"/>
        <v>10</v>
      </c>
      <c r="J572" s="59" t="s">
        <v>1561</v>
      </c>
      <c r="K572" s="61"/>
      <c r="L572" s="62" t="s">
        <v>6737</v>
      </c>
      <c r="M572" s="62" t="s">
        <v>1217</v>
      </c>
      <c r="N572" s="81" t="str">
        <f>VLOOKUP($M572,'Hulpblad MC-parser'!$A:$D,2,FALSE)</f>
        <v>Brand</v>
      </c>
      <c r="O572" s="81" t="str">
        <f>VLOOKUP($M572,'Hulpblad MC-parser'!$A:$D,3,FALSE)</f>
        <v>Gebouw</v>
      </c>
      <c r="P572" s="81" t="str">
        <f>VLOOKUP($M572,'Hulpblad MC-parser'!$A:$D,4,FALSE)</f>
        <v>07 Logies</v>
      </c>
      <c r="Q572" s="136" t="str">
        <f>IF(CONCATENATE(B572,C572,D572)="","",VLOOKUP(CONCATENATE(B572,C572,D572),Meldingsclassificaties!AA:AA,1,FALSE))</f>
        <v/>
      </c>
      <c r="R572" s="136" t="str">
        <f>IF(F572="","",VLOOKUP(F572,Meldingsclassificaties!H:H,1,FALSE))</f>
        <v/>
      </c>
    </row>
    <row r="573" spans="1:18" x14ac:dyDescent="0.25">
      <c r="A573" s="59"/>
      <c r="B573" s="59"/>
      <c r="C573" s="59"/>
      <c r="D573" s="59"/>
      <c r="E573" s="60" t="s">
        <v>7307</v>
      </c>
      <c r="F573" s="59"/>
      <c r="G573" s="59" t="s">
        <v>1217</v>
      </c>
      <c r="H573" s="59"/>
      <c r="I573" s="59">
        <f t="shared" si="8"/>
        <v>7</v>
      </c>
      <c r="J573" s="59" t="s">
        <v>1561</v>
      </c>
      <c r="K573" s="61"/>
      <c r="L573" s="62" t="s">
        <v>6737</v>
      </c>
      <c r="M573" s="62" t="s">
        <v>1217</v>
      </c>
      <c r="N573" s="81" t="str">
        <f>VLOOKUP($M573,'Hulpblad MC-parser'!$A:$D,2,FALSE)</f>
        <v>Brand</v>
      </c>
      <c r="O573" s="81" t="str">
        <f>VLOOKUP($M573,'Hulpblad MC-parser'!$A:$D,3,FALSE)</f>
        <v>Gebouw</v>
      </c>
      <c r="P573" s="81" t="str">
        <f>VLOOKUP($M573,'Hulpblad MC-parser'!$A:$D,4,FALSE)</f>
        <v>07 Logies</v>
      </c>
      <c r="Q573" s="136" t="str">
        <f>IF(CONCATENATE(B573,C573,D573)="","",VLOOKUP(CONCATENATE(B573,C573,D573),Meldingsclassificaties!AA:AA,1,FALSE))</f>
        <v/>
      </c>
      <c r="R573" s="136" t="str">
        <f>IF(F573="","",VLOOKUP(F573,Meldingsclassificaties!H:H,1,FALSE))</f>
        <v/>
      </c>
    </row>
    <row r="574" spans="1:18" x14ac:dyDescent="0.25">
      <c r="A574" s="59"/>
      <c r="B574" s="59"/>
      <c r="C574" s="59"/>
      <c r="D574" s="59"/>
      <c r="E574" s="60" t="s">
        <v>7308</v>
      </c>
      <c r="F574" s="59"/>
      <c r="G574" s="59" t="s">
        <v>1217</v>
      </c>
      <c r="H574" s="59"/>
      <c r="I574" s="59">
        <f t="shared" si="8"/>
        <v>5</v>
      </c>
      <c r="J574" s="59" t="s">
        <v>1561</v>
      </c>
      <c r="K574" s="61"/>
      <c r="L574" s="62" t="s">
        <v>6737</v>
      </c>
      <c r="M574" s="62" t="s">
        <v>1217</v>
      </c>
      <c r="N574" s="81" t="str">
        <f>VLOOKUP($M574,'Hulpblad MC-parser'!$A:$D,2,FALSE)</f>
        <v>Brand</v>
      </c>
      <c r="O574" s="81" t="str">
        <f>VLOOKUP($M574,'Hulpblad MC-parser'!$A:$D,3,FALSE)</f>
        <v>Gebouw</v>
      </c>
      <c r="P574" s="81" t="str">
        <f>VLOOKUP($M574,'Hulpblad MC-parser'!$A:$D,4,FALSE)</f>
        <v>07 Logies</v>
      </c>
      <c r="Q574" s="136" t="str">
        <f>IF(CONCATENATE(B574,C574,D574)="","",VLOOKUP(CONCATENATE(B574,C574,D574),Meldingsclassificaties!AA:AA,1,FALSE))</f>
        <v/>
      </c>
      <c r="R574" s="136" t="str">
        <f>IF(F574="","",VLOOKUP(F574,Meldingsclassificaties!H:H,1,FALSE))</f>
        <v/>
      </c>
    </row>
    <row r="575" spans="1:18" x14ac:dyDescent="0.25">
      <c r="A575" s="59">
        <v>200010546</v>
      </c>
      <c r="B575" s="59" t="s">
        <v>710</v>
      </c>
      <c r="C575" s="59" t="s">
        <v>124</v>
      </c>
      <c r="D575" s="59" t="s">
        <v>818</v>
      </c>
      <c r="E575" s="60" t="s">
        <v>1219</v>
      </c>
      <c r="F575" s="59" t="s">
        <v>820</v>
      </c>
      <c r="G575" s="59"/>
      <c r="H575" s="59"/>
      <c r="I575" s="59">
        <f t="shared" si="8"/>
        <v>16</v>
      </c>
      <c r="J575" s="59" t="s">
        <v>1613</v>
      </c>
      <c r="K575" s="61"/>
      <c r="L575" s="62" t="s">
        <v>6737</v>
      </c>
      <c r="M575" s="62" t="s">
        <v>1219</v>
      </c>
      <c r="N575" s="81" t="str">
        <f>VLOOKUP($M575,'Hulpblad MC-parser'!$A:$D,2,FALSE)</f>
        <v>Brand</v>
      </c>
      <c r="O575" s="81" t="str">
        <f>VLOOKUP($M575,'Hulpblad MC-parser'!$A:$D,3,FALSE)</f>
        <v>Gebouw</v>
      </c>
      <c r="P575" s="81" t="str">
        <f>VLOOKUP($M575,'Hulpblad MC-parser'!$A:$D,4,FALSE)</f>
        <v>08 Onderwijs</v>
      </c>
      <c r="Q575" s="136" t="str">
        <f>IF(CONCATENATE(B575,C575,D575)="","",VLOOKUP(CONCATENATE(B575,C575,D575),Meldingsclassificaties!AA:AA,1,FALSE))</f>
        <v>BrandGebouw08 Onderwijs</v>
      </c>
      <c r="R575" s="136" t="str">
        <f>IF(F575="","",VLOOKUP(F575,Meldingsclassificaties!H:H,1,FALSE))</f>
        <v>Brand onderwijs</v>
      </c>
    </row>
    <row r="576" spans="1:18" x14ac:dyDescent="0.25">
      <c r="A576" s="59"/>
      <c r="B576" s="59"/>
      <c r="C576" s="59"/>
      <c r="D576" s="59"/>
      <c r="E576" s="60" t="s">
        <v>7309</v>
      </c>
      <c r="F576" s="59"/>
      <c r="G576" s="59" t="s">
        <v>1219</v>
      </c>
      <c r="H576" s="59"/>
      <c r="I576" s="59">
        <f t="shared" si="8"/>
        <v>4</v>
      </c>
      <c r="J576" s="59" t="s">
        <v>1561</v>
      </c>
      <c r="K576" s="61"/>
      <c r="L576" s="62" t="s">
        <v>6737</v>
      </c>
      <c r="M576" s="62" t="s">
        <v>1219</v>
      </c>
      <c r="N576" s="81" t="str">
        <f>VLOOKUP($M576,'Hulpblad MC-parser'!$A:$D,2,FALSE)</f>
        <v>Brand</v>
      </c>
      <c r="O576" s="81" t="str">
        <f>VLOOKUP($M576,'Hulpblad MC-parser'!$A:$D,3,FALSE)</f>
        <v>Gebouw</v>
      </c>
      <c r="P576" s="81" t="str">
        <f>VLOOKUP($M576,'Hulpblad MC-parser'!$A:$D,4,FALSE)</f>
        <v>08 Onderwijs</v>
      </c>
      <c r="Q576" s="136" t="str">
        <f>IF(CONCATENATE(B576,C576,D576)="","",VLOOKUP(CONCATENATE(B576,C576,D576),Meldingsclassificaties!AA:AA,1,FALSE))</f>
        <v/>
      </c>
      <c r="R576" s="136" t="str">
        <f>IF(F576="","",VLOOKUP(F576,Meldingsclassificaties!H:H,1,FALSE))</f>
        <v/>
      </c>
    </row>
    <row r="577" spans="1:18" x14ac:dyDescent="0.25">
      <c r="A577" s="59"/>
      <c r="B577" s="59"/>
      <c r="C577" s="59"/>
      <c r="D577" s="59"/>
      <c r="E577" s="60" t="s">
        <v>7310</v>
      </c>
      <c r="F577" s="59"/>
      <c r="G577" s="59" t="s">
        <v>1219</v>
      </c>
      <c r="H577" s="59"/>
      <c r="I577" s="59">
        <f t="shared" si="8"/>
        <v>9</v>
      </c>
      <c r="J577" s="59" t="s">
        <v>1561</v>
      </c>
      <c r="K577" s="61"/>
      <c r="L577" s="62" t="s">
        <v>6737</v>
      </c>
      <c r="M577" s="62" t="s">
        <v>1219</v>
      </c>
      <c r="N577" s="81" t="str">
        <f>VLOOKUP($M577,'Hulpblad MC-parser'!$A:$D,2,FALSE)</f>
        <v>Brand</v>
      </c>
      <c r="O577" s="81" t="str">
        <f>VLOOKUP($M577,'Hulpblad MC-parser'!$A:$D,3,FALSE)</f>
        <v>Gebouw</v>
      </c>
      <c r="P577" s="81" t="str">
        <f>VLOOKUP($M577,'Hulpblad MC-parser'!$A:$D,4,FALSE)</f>
        <v>08 Onderwijs</v>
      </c>
      <c r="Q577" s="136" t="str">
        <f>IF(CONCATENATE(B577,C577,D577)="","",VLOOKUP(CONCATENATE(B577,C577,D577),Meldingsclassificaties!AA:AA,1,FALSE))</f>
        <v/>
      </c>
      <c r="R577" s="136" t="str">
        <f>IF(F577="","",VLOOKUP(F577,Meldingsclassificaties!H:H,1,FALSE))</f>
        <v/>
      </c>
    </row>
    <row r="578" spans="1:18" x14ac:dyDescent="0.25">
      <c r="A578" s="59"/>
      <c r="B578" s="59"/>
      <c r="C578" s="59"/>
      <c r="D578" s="59"/>
      <c r="E578" s="60" t="s">
        <v>7311</v>
      </c>
      <c r="F578" s="59"/>
      <c r="G578" s="59" t="s">
        <v>1219</v>
      </c>
      <c r="H578" s="59"/>
      <c r="I578" s="59">
        <f t="shared" ref="I578:I641" si="9">LEN(E578)</f>
        <v>10</v>
      </c>
      <c r="J578" s="59" t="s">
        <v>1561</v>
      </c>
      <c r="K578" s="61"/>
      <c r="L578" s="62" t="s">
        <v>6737</v>
      </c>
      <c r="M578" s="62" t="s">
        <v>1219</v>
      </c>
      <c r="N578" s="81" t="str">
        <f>VLOOKUP($M578,'Hulpblad MC-parser'!$A:$D,2,FALSE)</f>
        <v>Brand</v>
      </c>
      <c r="O578" s="81" t="str">
        <f>VLOOKUP($M578,'Hulpblad MC-parser'!$A:$D,3,FALSE)</f>
        <v>Gebouw</v>
      </c>
      <c r="P578" s="81" t="str">
        <f>VLOOKUP($M578,'Hulpblad MC-parser'!$A:$D,4,FALSE)</f>
        <v>08 Onderwijs</v>
      </c>
      <c r="Q578" s="136" t="str">
        <f>IF(CONCATENATE(B578,C578,D578)="","",VLOOKUP(CONCATENATE(B578,C578,D578),Meldingsclassificaties!AA:AA,1,FALSE))</f>
        <v/>
      </c>
      <c r="R578" s="136" t="str">
        <f>IF(F578="","",VLOOKUP(F578,Meldingsclassificaties!H:H,1,FALSE))</f>
        <v/>
      </c>
    </row>
    <row r="579" spans="1:18" x14ac:dyDescent="0.25">
      <c r="A579" s="59"/>
      <c r="B579" s="59"/>
      <c r="C579" s="59"/>
      <c r="D579" s="59"/>
      <c r="E579" s="60" t="s">
        <v>7312</v>
      </c>
      <c r="F579" s="59"/>
      <c r="G579" s="59" t="s">
        <v>1219</v>
      </c>
      <c r="H579" s="59"/>
      <c r="I579" s="59">
        <f t="shared" si="9"/>
        <v>13</v>
      </c>
      <c r="J579" s="59" t="s">
        <v>1561</v>
      </c>
      <c r="K579" s="61"/>
      <c r="L579" s="62" t="s">
        <v>6737</v>
      </c>
      <c r="M579" s="62" t="s">
        <v>1219</v>
      </c>
      <c r="N579" s="81" t="str">
        <f>VLOOKUP($M579,'Hulpblad MC-parser'!$A:$D,2,FALSE)</f>
        <v>Brand</v>
      </c>
      <c r="O579" s="81" t="str">
        <f>VLOOKUP($M579,'Hulpblad MC-parser'!$A:$D,3,FALSE)</f>
        <v>Gebouw</v>
      </c>
      <c r="P579" s="81" t="str">
        <f>VLOOKUP($M579,'Hulpblad MC-parser'!$A:$D,4,FALSE)</f>
        <v>08 Onderwijs</v>
      </c>
      <c r="Q579" s="136" t="str">
        <f>IF(CONCATENATE(B579,C579,D579)="","",VLOOKUP(CONCATENATE(B579,C579,D579),Meldingsclassificaties!AA:AA,1,FALSE))</f>
        <v/>
      </c>
      <c r="R579" s="136" t="str">
        <f>IF(F579="","",VLOOKUP(F579,Meldingsclassificaties!H:H,1,FALSE))</f>
        <v/>
      </c>
    </row>
    <row r="580" spans="1:18" x14ac:dyDescent="0.25">
      <c r="A580" s="59"/>
      <c r="B580" s="59"/>
      <c r="C580" s="59"/>
      <c r="D580" s="59"/>
      <c r="E580" s="60" t="s">
        <v>7313</v>
      </c>
      <c r="F580" s="59"/>
      <c r="G580" s="59" t="s">
        <v>1219</v>
      </c>
      <c r="H580" s="59"/>
      <c r="I580" s="59">
        <f t="shared" si="9"/>
        <v>7</v>
      </c>
      <c r="J580" s="59" t="s">
        <v>1561</v>
      </c>
      <c r="K580" s="61"/>
      <c r="L580" s="62" t="s">
        <v>6737</v>
      </c>
      <c r="M580" s="62" t="s">
        <v>1219</v>
      </c>
      <c r="N580" s="81" t="str">
        <f>VLOOKUP($M580,'Hulpblad MC-parser'!$A:$D,2,FALSE)</f>
        <v>Brand</v>
      </c>
      <c r="O580" s="81" t="str">
        <f>VLOOKUP($M580,'Hulpblad MC-parser'!$A:$D,3,FALSE)</f>
        <v>Gebouw</v>
      </c>
      <c r="P580" s="81" t="str">
        <f>VLOOKUP($M580,'Hulpblad MC-parser'!$A:$D,4,FALSE)</f>
        <v>08 Onderwijs</v>
      </c>
      <c r="Q580" s="136" t="str">
        <f>IF(CONCATENATE(B580,C580,D580)="","",VLOOKUP(CONCATENATE(B580,C580,D580),Meldingsclassificaties!AA:AA,1,FALSE))</f>
        <v/>
      </c>
      <c r="R580" s="136" t="str">
        <f>IF(F580="","",VLOOKUP(F580,Meldingsclassificaties!H:H,1,FALSE))</f>
        <v/>
      </c>
    </row>
    <row r="581" spans="1:18" x14ac:dyDescent="0.25">
      <c r="A581" s="59"/>
      <c r="B581" s="59"/>
      <c r="C581" s="59"/>
      <c r="D581" s="59"/>
      <c r="E581" s="60" t="s">
        <v>7314</v>
      </c>
      <c r="F581" s="59"/>
      <c r="G581" s="59" t="s">
        <v>1219</v>
      </c>
      <c r="H581" s="59"/>
      <c r="I581" s="59">
        <f t="shared" si="9"/>
        <v>4</v>
      </c>
      <c r="J581" s="59" t="s">
        <v>1561</v>
      </c>
      <c r="K581" s="61"/>
      <c r="L581" s="62" t="s">
        <v>6737</v>
      </c>
      <c r="M581" s="62" t="s">
        <v>1219</v>
      </c>
      <c r="N581" s="81" t="str">
        <f>VLOOKUP($M581,'Hulpblad MC-parser'!$A:$D,2,FALSE)</f>
        <v>Brand</v>
      </c>
      <c r="O581" s="81" t="str">
        <f>VLOOKUP($M581,'Hulpblad MC-parser'!$A:$D,3,FALSE)</f>
        <v>Gebouw</v>
      </c>
      <c r="P581" s="81" t="str">
        <f>VLOOKUP($M581,'Hulpblad MC-parser'!$A:$D,4,FALSE)</f>
        <v>08 Onderwijs</v>
      </c>
      <c r="Q581" s="136" t="str">
        <f>IF(CONCATENATE(B581,C581,D581)="","",VLOOKUP(CONCATENATE(B581,C581,D581),Meldingsclassificaties!AA:AA,1,FALSE))</f>
        <v/>
      </c>
      <c r="R581" s="136" t="str">
        <f>IF(F581="","",VLOOKUP(F581,Meldingsclassificaties!H:H,1,FALSE))</f>
        <v/>
      </c>
    </row>
    <row r="582" spans="1:18" x14ac:dyDescent="0.25">
      <c r="A582" s="59"/>
      <c r="B582" s="59"/>
      <c r="C582" s="59"/>
      <c r="D582" s="59"/>
      <c r="E582" s="60" t="s">
        <v>7315</v>
      </c>
      <c r="F582" s="59"/>
      <c r="G582" s="59" t="s">
        <v>1219</v>
      </c>
      <c r="H582" s="59"/>
      <c r="I582" s="59">
        <f t="shared" si="9"/>
        <v>5</v>
      </c>
      <c r="J582" s="59" t="s">
        <v>1561</v>
      </c>
      <c r="K582" s="61"/>
      <c r="L582" s="62" t="s">
        <v>6737</v>
      </c>
      <c r="M582" s="62" t="s">
        <v>1219</v>
      </c>
      <c r="N582" s="81" t="str">
        <f>VLOOKUP($M582,'Hulpblad MC-parser'!$A:$D,2,FALSE)</f>
        <v>Brand</v>
      </c>
      <c r="O582" s="81" t="str">
        <f>VLOOKUP($M582,'Hulpblad MC-parser'!$A:$D,3,FALSE)</f>
        <v>Gebouw</v>
      </c>
      <c r="P582" s="81" t="str">
        <f>VLOOKUP($M582,'Hulpblad MC-parser'!$A:$D,4,FALSE)</f>
        <v>08 Onderwijs</v>
      </c>
      <c r="Q582" s="136" t="str">
        <f>IF(CONCATENATE(B582,C582,D582)="","",VLOOKUP(CONCATENATE(B582,C582,D582),Meldingsclassificaties!AA:AA,1,FALSE))</f>
        <v/>
      </c>
      <c r="R582" s="136" t="str">
        <f>IF(F582="","",VLOOKUP(F582,Meldingsclassificaties!H:H,1,FALSE))</f>
        <v/>
      </c>
    </row>
    <row r="583" spans="1:18" x14ac:dyDescent="0.25">
      <c r="A583" s="59">
        <v>200010549</v>
      </c>
      <c r="B583" s="59" t="s">
        <v>710</v>
      </c>
      <c r="C583" s="59" t="s">
        <v>124</v>
      </c>
      <c r="D583" s="59" t="s">
        <v>826</v>
      </c>
      <c r="E583" s="60" t="s">
        <v>1221</v>
      </c>
      <c r="F583" s="59" t="s">
        <v>828</v>
      </c>
      <c r="G583" s="59"/>
      <c r="H583" s="59"/>
      <c r="I583" s="59">
        <f t="shared" si="9"/>
        <v>12</v>
      </c>
      <c r="J583" s="59" t="s">
        <v>1613</v>
      </c>
      <c r="K583" s="61"/>
      <c r="L583" s="62" t="s">
        <v>6737</v>
      </c>
      <c r="M583" s="62" t="s">
        <v>1221</v>
      </c>
      <c r="N583" s="81" t="str">
        <f>VLOOKUP($M583,'Hulpblad MC-parser'!$A:$D,2,FALSE)</f>
        <v>Brand</v>
      </c>
      <c r="O583" s="81" t="str">
        <f>VLOOKUP($M583,'Hulpblad MC-parser'!$A:$D,3,FALSE)</f>
        <v>Gebouw</v>
      </c>
      <c r="P583" s="81" t="str">
        <f>VLOOKUP($M583,'Hulpblad MC-parser'!$A:$D,4,FALSE)</f>
        <v>09 Sport</v>
      </c>
      <c r="Q583" s="136" t="str">
        <f>IF(CONCATENATE(B583,C583,D583)="","",VLOOKUP(CONCATENATE(B583,C583,D583),Meldingsclassificaties!AA:AA,1,FALSE))</f>
        <v>BrandGebouw09 Sport</v>
      </c>
      <c r="R583" s="136" t="str">
        <f>IF(F583="","",VLOOKUP(F583,Meldingsclassificaties!H:H,1,FALSE))</f>
        <v>Brand sport</v>
      </c>
    </row>
    <row r="584" spans="1:18" x14ac:dyDescent="0.25">
      <c r="A584" s="59"/>
      <c r="B584" s="59"/>
      <c r="C584" s="59"/>
      <c r="D584" s="59"/>
      <c r="E584" s="60" t="s">
        <v>7316</v>
      </c>
      <c r="F584" s="59"/>
      <c r="G584" s="59" t="s">
        <v>1221</v>
      </c>
      <c r="H584" s="59"/>
      <c r="I584" s="59">
        <f t="shared" si="9"/>
        <v>4</v>
      </c>
      <c r="J584" s="59" t="s">
        <v>1561</v>
      </c>
      <c r="K584" s="61"/>
      <c r="L584" s="62" t="s">
        <v>6737</v>
      </c>
      <c r="M584" s="62" t="s">
        <v>1221</v>
      </c>
      <c r="N584" s="81" t="str">
        <f>VLOOKUP($M584,'Hulpblad MC-parser'!$A:$D,2,FALSE)</f>
        <v>Brand</v>
      </c>
      <c r="O584" s="81" t="str">
        <f>VLOOKUP($M584,'Hulpblad MC-parser'!$A:$D,3,FALSE)</f>
        <v>Gebouw</v>
      </c>
      <c r="P584" s="81" t="str">
        <f>VLOOKUP($M584,'Hulpblad MC-parser'!$A:$D,4,FALSE)</f>
        <v>09 Sport</v>
      </c>
      <c r="Q584" s="136" t="str">
        <f>IF(CONCATENATE(B584,C584,D584)="","",VLOOKUP(CONCATENATE(B584,C584,D584),Meldingsclassificaties!AA:AA,1,FALSE))</f>
        <v/>
      </c>
      <c r="R584" s="136" t="str">
        <f>IF(F584="","",VLOOKUP(F584,Meldingsclassificaties!H:H,1,FALSE))</f>
        <v/>
      </c>
    </row>
    <row r="585" spans="1:18" x14ac:dyDescent="0.25">
      <c r="A585" s="59"/>
      <c r="B585" s="59"/>
      <c r="C585" s="59"/>
      <c r="D585" s="59"/>
      <c r="E585" s="60" t="s">
        <v>7317</v>
      </c>
      <c r="F585" s="59"/>
      <c r="G585" s="59" t="s">
        <v>1221</v>
      </c>
      <c r="H585" s="59"/>
      <c r="I585" s="59">
        <f t="shared" si="9"/>
        <v>8</v>
      </c>
      <c r="J585" s="59" t="s">
        <v>1561</v>
      </c>
      <c r="K585" s="61"/>
      <c r="L585" s="62" t="s">
        <v>6737</v>
      </c>
      <c r="M585" s="62" t="s">
        <v>1221</v>
      </c>
      <c r="N585" s="81" t="str">
        <f>VLOOKUP($M585,'Hulpblad MC-parser'!$A:$D,2,FALSE)</f>
        <v>Brand</v>
      </c>
      <c r="O585" s="81" t="str">
        <f>VLOOKUP($M585,'Hulpblad MC-parser'!$A:$D,3,FALSE)</f>
        <v>Gebouw</v>
      </c>
      <c r="P585" s="81" t="str">
        <f>VLOOKUP($M585,'Hulpblad MC-parser'!$A:$D,4,FALSE)</f>
        <v>09 Sport</v>
      </c>
      <c r="Q585" s="136" t="str">
        <f>IF(CONCATENATE(B585,C585,D585)="","",VLOOKUP(CONCATENATE(B585,C585,D585),Meldingsclassificaties!AA:AA,1,FALSE))</f>
        <v/>
      </c>
      <c r="R585" s="136" t="str">
        <f>IF(F585="","",VLOOKUP(F585,Meldingsclassificaties!H:H,1,FALSE))</f>
        <v/>
      </c>
    </row>
    <row r="586" spans="1:18" x14ac:dyDescent="0.25">
      <c r="A586" s="59"/>
      <c r="B586" s="59"/>
      <c r="C586" s="59"/>
      <c r="D586" s="59"/>
      <c r="E586" s="60" t="s">
        <v>7318</v>
      </c>
      <c r="F586" s="59"/>
      <c r="G586" s="59" t="s">
        <v>1221</v>
      </c>
      <c r="H586" s="59"/>
      <c r="I586" s="59">
        <f t="shared" si="9"/>
        <v>9</v>
      </c>
      <c r="J586" s="59" t="s">
        <v>1561</v>
      </c>
      <c r="K586" s="61"/>
      <c r="L586" s="62" t="s">
        <v>6737</v>
      </c>
      <c r="M586" s="62" t="s">
        <v>1221</v>
      </c>
      <c r="N586" s="81" t="str">
        <f>VLOOKUP($M586,'Hulpblad MC-parser'!$A:$D,2,FALSE)</f>
        <v>Brand</v>
      </c>
      <c r="O586" s="81" t="str">
        <f>VLOOKUP($M586,'Hulpblad MC-parser'!$A:$D,3,FALSE)</f>
        <v>Gebouw</v>
      </c>
      <c r="P586" s="81" t="str">
        <f>VLOOKUP($M586,'Hulpblad MC-parser'!$A:$D,4,FALSE)</f>
        <v>09 Sport</v>
      </c>
      <c r="Q586" s="136" t="str">
        <f>IF(CONCATENATE(B586,C586,D586)="","",VLOOKUP(CONCATENATE(B586,C586,D586),Meldingsclassificaties!AA:AA,1,FALSE))</f>
        <v/>
      </c>
      <c r="R586" s="136" t="str">
        <f>IF(F586="","",VLOOKUP(F586,Meldingsclassificaties!H:H,1,FALSE))</f>
        <v/>
      </c>
    </row>
    <row r="587" spans="1:18" x14ac:dyDescent="0.25">
      <c r="A587" s="59"/>
      <c r="B587" s="59"/>
      <c r="C587" s="59"/>
      <c r="D587" s="59"/>
      <c r="E587" s="60" t="s">
        <v>7319</v>
      </c>
      <c r="F587" s="59"/>
      <c r="G587" s="59" t="s">
        <v>1221</v>
      </c>
      <c r="H587" s="59"/>
      <c r="I587" s="59">
        <f t="shared" si="9"/>
        <v>7</v>
      </c>
      <c r="J587" s="59" t="s">
        <v>1561</v>
      </c>
      <c r="K587" s="61"/>
      <c r="L587" s="62" t="s">
        <v>6737</v>
      </c>
      <c r="M587" s="62" t="s">
        <v>1221</v>
      </c>
      <c r="N587" s="81" t="str">
        <f>VLOOKUP($M587,'Hulpblad MC-parser'!$A:$D,2,FALSE)</f>
        <v>Brand</v>
      </c>
      <c r="O587" s="81" t="str">
        <f>VLOOKUP($M587,'Hulpblad MC-parser'!$A:$D,3,FALSE)</f>
        <v>Gebouw</v>
      </c>
      <c r="P587" s="81" t="str">
        <f>VLOOKUP($M587,'Hulpblad MC-parser'!$A:$D,4,FALSE)</f>
        <v>09 Sport</v>
      </c>
      <c r="Q587" s="136" t="str">
        <f>IF(CONCATENATE(B587,C587,D587)="","",VLOOKUP(CONCATENATE(B587,C587,D587),Meldingsclassificaties!AA:AA,1,FALSE))</f>
        <v/>
      </c>
      <c r="R587" s="136" t="str">
        <f>IF(F587="","",VLOOKUP(F587,Meldingsclassificaties!H:H,1,FALSE))</f>
        <v/>
      </c>
    </row>
    <row r="588" spans="1:18" x14ac:dyDescent="0.25">
      <c r="A588" s="59"/>
      <c r="B588" s="59"/>
      <c r="C588" s="59"/>
      <c r="D588" s="59"/>
      <c r="E588" s="60" t="s">
        <v>7320</v>
      </c>
      <c r="F588" s="59"/>
      <c r="G588" s="59" t="s">
        <v>1221</v>
      </c>
      <c r="H588" s="59"/>
      <c r="I588" s="59">
        <f t="shared" si="9"/>
        <v>4</v>
      </c>
      <c r="J588" s="59" t="s">
        <v>1561</v>
      </c>
      <c r="K588" s="61"/>
      <c r="L588" s="62" t="s">
        <v>6737</v>
      </c>
      <c r="M588" s="62" t="s">
        <v>1221</v>
      </c>
      <c r="N588" s="81" t="str">
        <f>VLOOKUP($M588,'Hulpblad MC-parser'!$A:$D,2,FALSE)</f>
        <v>Brand</v>
      </c>
      <c r="O588" s="81" t="str">
        <f>VLOOKUP($M588,'Hulpblad MC-parser'!$A:$D,3,FALSE)</f>
        <v>Gebouw</v>
      </c>
      <c r="P588" s="81" t="str">
        <f>VLOOKUP($M588,'Hulpblad MC-parser'!$A:$D,4,FALSE)</f>
        <v>09 Sport</v>
      </c>
      <c r="Q588" s="136" t="str">
        <f>IF(CONCATENATE(B588,C588,D588)="","",VLOOKUP(CONCATENATE(B588,C588,D588),Meldingsclassificaties!AA:AA,1,FALSE))</f>
        <v/>
      </c>
      <c r="R588" s="136" t="str">
        <f>IF(F588="","",VLOOKUP(F588,Meldingsclassificaties!H:H,1,FALSE))</f>
        <v/>
      </c>
    </row>
    <row r="589" spans="1:18" x14ac:dyDescent="0.25">
      <c r="A589" s="59"/>
      <c r="B589" s="59"/>
      <c r="C589" s="59"/>
      <c r="D589" s="59"/>
      <c r="E589" s="60" t="s">
        <v>7321</v>
      </c>
      <c r="F589" s="59"/>
      <c r="G589" s="59" t="s">
        <v>1221</v>
      </c>
      <c r="H589" s="59"/>
      <c r="I589" s="59">
        <f t="shared" si="9"/>
        <v>6</v>
      </c>
      <c r="J589" s="59" t="s">
        <v>1561</v>
      </c>
      <c r="K589" s="61"/>
      <c r="L589" s="62" t="s">
        <v>6737</v>
      </c>
      <c r="M589" s="62" t="s">
        <v>1221</v>
      </c>
      <c r="N589" s="81" t="str">
        <f>VLOOKUP($M589,'Hulpblad MC-parser'!$A:$D,2,FALSE)</f>
        <v>Brand</v>
      </c>
      <c r="O589" s="81" t="str">
        <f>VLOOKUP($M589,'Hulpblad MC-parser'!$A:$D,3,FALSE)</f>
        <v>Gebouw</v>
      </c>
      <c r="P589" s="81" t="str">
        <f>VLOOKUP($M589,'Hulpblad MC-parser'!$A:$D,4,FALSE)</f>
        <v>09 Sport</v>
      </c>
      <c r="Q589" s="136" t="str">
        <f>IF(CONCATENATE(B589,C589,D589)="","",VLOOKUP(CONCATENATE(B589,C589,D589),Meldingsclassificaties!AA:AA,1,FALSE))</f>
        <v/>
      </c>
      <c r="R589" s="136" t="str">
        <f>IF(F589="","",VLOOKUP(F589,Meldingsclassificaties!H:H,1,FALSE))</f>
        <v/>
      </c>
    </row>
    <row r="590" spans="1:18" x14ac:dyDescent="0.25">
      <c r="A590" s="59">
        <v>200010551</v>
      </c>
      <c r="B590" s="59" t="s">
        <v>710</v>
      </c>
      <c r="C590" s="59" t="s">
        <v>124</v>
      </c>
      <c r="D590" s="59" t="s">
        <v>778</v>
      </c>
      <c r="E590" s="60" t="s">
        <v>1223</v>
      </c>
      <c r="F590" s="59" t="s">
        <v>780</v>
      </c>
      <c r="G590" s="59"/>
      <c r="H590" s="59"/>
      <c r="I590" s="59">
        <f t="shared" si="9"/>
        <v>13</v>
      </c>
      <c r="J590" s="59" t="s">
        <v>1613</v>
      </c>
      <c r="K590" s="61"/>
      <c r="L590" s="62" t="s">
        <v>6737</v>
      </c>
      <c r="M590" s="62" t="s">
        <v>1223</v>
      </c>
      <c r="N590" s="81" t="str">
        <f>VLOOKUP($M590,'Hulpblad MC-parser'!$A:$D,2,FALSE)</f>
        <v>Brand</v>
      </c>
      <c r="O590" s="81" t="str">
        <f>VLOOKUP($M590,'Hulpblad MC-parser'!$A:$D,3,FALSE)</f>
        <v>Gebouw</v>
      </c>
      <c r="P590" s="81" t="str">
        <f>VLOOKUP($M590,'Hulpblad MC-parser'!$A:$D,4,FALSE)</f>
        <v>10 Winkel</v>
      </c>
      <c r="Q590" s="136" t="str">
        <f>IF(CONCATENATE(B590,C590,D590)="","",VLOOKUP(CONCATENATE(B590,C590,D590),Meldingsclassificaties!AA:AA,1,FALSE))</f>
        <v>BrandGebouw10 Winkel</v>
      </c>
      <c r="R590" s="136" t="str">
        <f>IF(F590="","",VLOOKUP(F590,Meldingsclassificaties!H:H,1,FALSE))</f>
        <v>Brand winkel</v>
      </c>
    </row>
    <row r="591" spans="1:18" x14ac:dyDescent="0.25">
      <c r="A591" s="59"/>
      <c r="B591" s="59"/>
      <c r="C591" s="59"/>
      <c r="D591" s="59"/>
      <c r="E591" s="60" t="s">
        <v>7322</v>
      </c>
      <c r="F591" s="59"/>
      <c r="G591" s="59" t="s">
        <v>1223</v>
      </c>
      <c r="H591" s="59"/>
      <c r="I591" s="59">
        <f t="shared" si="9"/>
        <v>5</v>
      </c>
      <c r="J591" s="59" t="s">
        <v>1561</v>
      </c>
      <c r="K591" s="61"/>
      <c r="L591" s="62" t="s">
        <v>6737</v>
      </c>
      <c r="M591" s="62" t="s">
        <v>1223</v>
      </c>
      <c r="N591" s="81" t="str">
        <f>VLOOKUP($M591,'Hulpblad MC-parser'!$A:$D,2,FALSE)</f>
        <v>Brand</v>
      </c>
      <c r="O591" s="81" t="str">
        <f>VLOOKUP($M591,'Hulpblad MC-parser'!$A:$D,3,FALSE)</f>
        <v>Gebouw</v>
      </c>
      <c r="P591" s="81" t="str">
        <f>VLOOKUP($M591,'Hulpblad MC-parser'!$A:$D,4,FALSE)</f>
        <v>10 Winkel</v>
      </c>
      <c r="Q591" s="136" t="str">
        <f>IF(CONCATENATE(B591,C591,D591)="","",VLOOKUP(CONCATENATE(B591,C591,D591),Meldingsclassificaties!AA:AA,1,FALSE))</f>
        <v/>
      </c>
      <c r="R591" s="136" t="str">
        <f>IF(F591="","",VLOOKUP(F591,Meldingsclassificaties!H:H,1,FALSE))</f>
        <v/>
      </c>
    </row>
    <row r="592" spans="1:18" x14ac:dyDescent="0.25">
      <c r="A592" s="59"/>
      <c r="B592" s="59"/>
      <c r="C592" s="59"/>
      <c r="D592" s="59"/>
      <c r="E592" s="60" t="s">
        <v>7323</v>
      </c>
      <c r="F592" s="59"/>
      <c r="G592" s="59" t="s">
        <v>1223</v>
      </c>
      <c r="H592" s="59"/>
      <c r="I592" s="59">
        <f t="shared" si="9"/>
        <v>9</v>
      </c>
      <c r="J592" s="59" t="s">
        <v>1561</v>
      </c>
      <c r="K592" s="61"/>
      <c r="L592" s="62" t="s">
        <v>6737</v>
      </c>
      <c r="M592" s="62" t="s">
        <v>1223</v>
      </c>
      <c r="N592" s="81" t="str">
        <f>VLOOKUP($M592,'Hulpblad MC-parser'!$A:$D,2,FALSE)</f>
        <v>Brand</v>
      </c>
      <c r="O592" s="81" t="str">
        <f>VLOOKUP($M592,'Hulpblad MC-parser'!$A:$D,3,FALSE)</f>
        <v>Gebouw</v>
      </c>
      <c r="P592" s="81" t="str">
        <f>VLOOKUP($M592,'Hulpblad MC-parser'!$A:$D,4,FALSE)</f>
        <v>10 Winkel</v>
      </c>
      <c r="Q592" s="136" t="str">
        <f>IF(CONCATENATE(B592,C592,D592)="","",VLOOKUP(CONCATENATE(B592,C592,D592),Meldingsclassificaties!AA:AA,1,FALSE))</f>
        <v/>
      </c>
      <c r="R592" s="136" t="str">
        <f>IF(F592="","",VLOOKUP(F592,Meldingsclassificaties!H:H,1,FALSE))</f>
        <v/>
      </c>
    </row>
    <row r="593" spans="1:18" x14ac:dyDescent="0.25">
      <c r="A593" s="59"/>
      <c r="B593" s="59"/>
      <c r="C593" s="59"/>
      <c r="D593" s="59"/>
      <c r="E593" s="60" t="s">
        <v>7324</v>
      </c>
      <c r="F593" s="59"/>
      <c r="G593" s="59" t="s">
        <v>1223</v>
      </c>
      <c r="H593" s="59"/>
      <c r="I593" s="59">
        <f t="shared" si="9"/>
        <v>10</v>
      </c>
      <c r="J593" s="59" t="s">
        <v>1561</v>
      </c>
      <c r="K593" s="61"/>
      <c r="L593" s="62" t="s">
        <v>6737</v>
      </c>
      <c r="M593" s="62" t="s">
        <v>1223</v>
      </c>
      <c r="N593" s="81" t="str">
        <f>VLOOKUP($M593,'Hulpblad MC-parser'!$A:$D,2,FALSE)</f>
        <v>Brand</v>
      </c>
      <c r="O593" s="81" t="str">
        <f>VLOOKUP($M593,'Hulpblad MC-parser'!$A:$D,3,FALSE)</f>
        <v>Gebouw</v>
      </c>
      <c r="P593" s="81" t="str">
        <f>VLOOKUP($M593,'Hulpblad MC-parser'!$A:$D,4,FALSE)</f>
        <v>10 Winkel</v>
      </c>
      <c r="Q593" s="136" t="str">
        <f>IF(CONCATENATE(B593,C593,D593)="","",VLOOKUP(CONCATENATE(B593,C593,D593),Meldingsclassificaties!AA:AA,1,FALSE))</f>
        <v/>
      </c>
      <c r="R593" s="136" t="str">
        <f>IF(F593="","",VLOOKUP(F593,Meldingsclassificaties!H:H,1,FALSE))</f>
        <v/>
      </c>
    </row>
    <row r="594" spans="1:18" x14ac:dyDescent="0.25">
      <c r="A594" s="59"/>
      <c r="B594" s="59"/>
      <c r="C594" s="59"/>
      <c r="D594" s="59"/>
      <c r="E594" s="60" t="s">
        <v>7325</v>
      </c>
      <c r="F594" s="59"/>
      <c r="G594" s="59" t="s">
        <v>1223</v>
      </c>
      <c r="H594" s="59"/>
      <c r="I594" s="59">
        <f t="shared" si="9"/>
        <v>7</v>
      </c>
      <c r="J594" s="59" t="s">
        <v>1561</v>
      </c>
      <c r="K594" s="61"/>
      <c r="L594" s="62" t="s">
        <v>6737</v>
      </c>
      <c r="M594" s="62" t="s">
        <v>1223</v>
      </c>
      <c r="N594" s="81" t="str">
        <f>VLOOKUP($M594,'Hulpblad MC-parser'!$A:$D,2,FALSE)</f>
        <v>Brand</v>
      </c>
      <c r="O594" s="81" t="str">
        <f>VLOOKUP($M594,'Hulpblad MC-parser'!$A:$D,3,FALSE)</f>
        <v>Gebouw</v>
      </c>
      <c r="P594" s="81" t="str">
        <f>VLOOKUP($M594,'Hulpblad MC-parser'!$A:$D,4,FALSE)</f>
        <v>10 Winkel</v>
      </c>
      <c r="Q594" s="136" t="str">
        <f>IF(CONCATENATE(B594,C594,D594)="","",VLOOKUP(CONCATENATE(B594,C594,D594),Meldingsclassificaties!AA:AA,1,FALSE))</f>
        <v/>
      </c>
      <c r="R594" s="136" t="str">
        <f>IF(F594="","",VLOOKUP(F594,Meldingsclassificaties!H:H,1,FALSE))</f>
        <v/>
      </c>
    </row>
    <row r="595" spans="1:18" x14ac:dyDescent="0.25">
      <c r="A595" s="59"/>
      <c r="B595" s="59"/>
      <c r="C595" s="59"/>
      <c r="D595" s="59"/>
      <c r="E595" s="60" t="s">
        <v>7326</v>
      </c>
      <c r="F595" s="59"/>
      <c r="G595" s="59" t="s">
        <v>1223</v>
      </c>
      <c r="H595" s="59"/>
      <c r="I595" s="59">
        <f t="shared" si="9"/>
        <v>5</v>
      </c>
      <c r="J595" s="59" t="s">
        <v>1561</v>
      </c>
      <c r="K595" s="61"/>
      <c r="L595" s="62" t="s">
        <v>6737</v>
      </c>
      <c r="M595" s="62" t="s">
        <v>1223</v>
      </c>
      <c r="N595" s="81" t="str">
        <f>VLOOKUP($M595,'Hulpblad MC-parser'!$A:$D,2,FALSE)</f>
        <v>Brand</v>
      </c>
      <c r="O595" s="81" t="str">
        <f>VLOOKUP($M595,'Hulpblad MC-parser'!$A:$D,3,FALSE)</f>
        <v>Gebouw</v>
      </c>
      <c r="P595" s="81" t="str">
        <f>VLOOKUP($M595,'Hulpblad MC-parser'!$A:$D,4,FALSE)</f>
        <v>10 Winkel</v>
      </c>
      <c r="Q595" s="136" t="str">
        <f>IF(CONCATENATE(B595,C595,D595)="","",VLOOKUP(CONCATENATE(B595,C595,D595),Meldingsclassificaties!AA:AA,1,FALSE))</f>
        <v/>
      </c>
      <c r="R595" s="136" t="str">
        <f>IF(F595="","",VLOOKUP(F595,Meldingsclassificaties!H:H,1,FALSE))</f>
        <v/>
      </c>
    </row>
    <row r="596" spans="1:18" x14ac:dyDescent="0.25">
      <c r="A596" s="59"/>
      <c r="B596" s="59"/>
      <c r="C596" s="59"/>
      <c r="D596" s="59"/>
      <c r="E596" s="60" t="s">
        <v>7327</v>
      </c>
      <c r="F596" s="59"/>
      <c r="G596" s="59" t="s">
        <v>1223</v>
      </c>
      <c r="H596" s="59"/>
      <c r="I596" s="59">
        <f t="shared" si="9"/>
        <v>5</v>
      </c>
      <c r="J596" s="59" t="s">
        <v>1561</v>
      </c>
      <c r="K596" s="61"/>
      <c r="L596" s="62" t="s">
        <v>6737</v>
      </c>
      <c r="M596" s="62" t="s">
        <v>1223</v>
      </c>
      <c r="N596" s="81" t="str">
        <f>VLOOKUP($M596,'Hulpblad MC-parser'!$A:$D,2,FALSE)</f>
        <v>Brand</v>
      </c>
      <c r="O596" s="81" t="str">
        <f>VLOOKUP($M596,'Hulpblad MC-parser'!$A:$D,3,FALSE)</f>
        <v>Gebouw</v>
      </c>
      <c r="P596" s="81" t="str">
        <f>VLOOKUP($M596,'Hulpblad MC-parser'!$A:$D,4,FALSE)</f>
        <v>10 Winkel</v>
      </c>
      <c r="Q596" s="136" t="str">
        <f>IF(CONCATENATE(B596,C596,D596)="","",VLOOKUP(CONCATENATE(B596,C596,D596),Meldingsclassificaties!AA:AA,1,FALSE))</f>
        <v/>
      </c>
      <c r="R596" s="136" t="str">
        <f>IF(F596="","",VLOOKUP(F596,Meldingsclassificaties!H:H,1,FALSE))</f>
        <v/>
      </c>
    </row>
    <row r="597" spans="1:18" x14ac:dyDescent="0.25">
      <c r="A597" s="59"/>
      <c r="B597" s="59"/>
      <c r="C597" s="59"/>
      <c r="D597" s="59"/>
      <c r="E597" s="60" t="s">
        <v>7328</v>
      </c>
      <c r="F597" s="59"/>
      <c r="G597" s="59" t="s">
        <v>1223</v>
      </c>
      <c r="H597" s="59"/>
      <c r="I597" s="59">
        <f t="shared" si="9"/>
        <v>12</v>
      </c>
      <c r="J597" s="59" t="s">
        <v>1561</v>
      </c>
      <c r="K597" s="61"/>
      <c r="L597" s="62" t="s">
        <v>6737</v>
      </c>
      <c r="M597" s="62" t="s">
        <v>1223</v>
      </c>
      <c r="N597" s="81" t="str">
        <f>VLOOKUP($M597,'Hulpblad MC-parser'!$A:$D,2,FALSE)</f>
        <v>Brand</v>
      </c>
      <c r="O597" s="81" t="str">
        <f>VLOOKUP($M597,'Hulpblad MC-parser'!$A:$D,3,FALSE)</f>
        <v>Gebouw</v>
      </c>
      <c r="P597" s="81" t="str">
        <f>VLOOKUP($M597,'Hulpblad MC-parser'!$A:$D,4,FALSE)</f>
        <v>10 Winkel</v>
      </c>
      <c r="Q597" s="136" t="str">
        <f>IF(CONCATENATE(B597,C597,D597)="","",VLOOKUP(CONCATENATE(B597,C597,D597),Meldingsclassificaties!AA:AA,1,FALSE))</f>
        <v/>
      </c>
      <c r="R597" s="136" t="str">
        <f>IF(F597="","",VLOOKUP(F597,Meldingsclassificaties!H:H,1,FALSE))</f>
        <v/>
      </c>
    </row>
    <row r="598" spans="1:18" x14ac:dyDescent="0.25">
      <c r="A598" s="59">
        <v>200059078</v>
      </c>
      <c r="B598" s="59" t="s">
        <v>710</v>
      </c>
      <c r="C598" s="59" t="s">
        <v>124</v>
      </c>
      <c r="D598" s="59" t="s">
        <v>1009</v>
      </c>
      <c r="E598" s="60" t="s">
        <v>6575</v>
      </c>
      <c r="F598" s="59" t="s">
        <v>1011</v>
      </c>
      <c r="G598" s="59"/>
      <c r="H598" s="59"/>
      <c r="I598" s="59">
        <f t="shared" si="9"/>
        <v>15</v>
      </c>
      <c r="J598" s="59" t="s">
        <v>1613</v>
      </c>
      <c r="K598" s="61"/>
      <c r="L598" s="62" t="s">
        <v>6738</v>
      </c>
      <c r="M598" s="62" t="s">
        <v>6575</v>
      </c>
      <c r="N598" s="81" t="str">
        <f>VLOOKUP($M598,'Hulpblad MC-parser'!$A:$D,2,FALSE)</f>
        <v>Brand</v>
      </c>
      <c r="O598" s="81" t="str">
        <f>VLOOKUP($M598,'Hulpblad MC-parser'!$A:$D,3,FALSE)</f>
        <v>Gebouw</v>
      </c>
      <c r="P598" s="81" t="str">
        <f>VLOOKUP($M598,'Hulpblad MC-parser'!$A:$D,4,FALSE)</f>
        <v>11 Overige</v>
      </c>
      <c r="Q598" s="136" t="str">
        <f>IF(CONCATENATE(B598,C598,D598)="","",VLOOKUP(CONCATENATE(B598,C598,D598),Meldingsclassificaties!AA:AA,1,FALSE))</f>
        <v>BrandGebouw11 Overige</v>
      </c>
      <c r="R598" s="136" t="str">
        <f>IF(F598="","",VLOOKUP(F598,Meldingsclassificaties!H:H,1,FALSE))</f>
        <v>Brand overige gebouwen</v>
      </c>
    </row>
    <row r="599" spans="1:18" x14ac:dyDescent="0.25">
      <c r="A599" s="59">
        <v>200059081</v>
      </c>
      <c r="B599" s="59" t="s">
        <v>710</v>
      </c>
      <c r="C599" s="59" t="s">
        <v>124</v>
      </c>
      <c r="D599" s="59" t="s">
        <v>1009</v>
      </c>
      <c r="E599" s="60" t="s">
        <v>6372</v>
      </c>
      <c r="F599" s="59" t="s">
        <v>1011</v>
      </c>
      <c r="G599" s="59"/>
      <c r="H599" s="59"/>
      <c r="I599" s="59">
        <f t="shared" si="9"/>
        <v>26</v>
      </c>
      <c r="J599" s="59" t="s">
        <v>1613</v>
      </c>
      <c r="K599" s="61"/>
      <c r="L599" s="62" t="s">
        <v>6738</v>
      </c>
      <c r="M599" s="62" t="s">
        <v>6372</v>
      </c>
      <c r="N599" s="81" t="str">
        <f>VLOOKUP($M599,'Hulpblad MC-parser'!$A:$D,2,FALSE)</f>
        <v>Brand</v>
      </c>
      <c r="O599" s="81" t="str">
        <f>VLOOKUP($M599,'Hulpblad MC-parser'!$A:$D,3,FALSE)</f>
        <v>Gebouw</v>
      </c>
      <c r="P599" s="81" t="str">
        <f>VLOOKUP($M599,'Hulpblad MC-parser'!$A:$D,4,FALSE)</f>
        <v>11 Overige</v>
      </c>
      <c r="Q599" s="136" t="str">
        <f>IF(CONCATENATE(B599,C599,D599)="","",VLOOKUP(CONCATENATE(B599,C599,D599),Meldingsclassificaties!AA:AA,1,FALSE))</f>
        <v>BrandGebouw11 Overige</v>
      </c>
      <c r="R599" s="136" t="str">
        <f>IF(F599="","",VLOOKUP(F599,Meldingsclassificaties!H:H,1,FALSE))</f>
        <v>Brand overige gebouwen</v>
      </c>
    </row>
    <row r="600" spans="1:18" x14ac:dyDescent="0.25">
      <c r="A600" s="59">
        <v>200059079</v>
      </c>
      <c r="B600" s="59" t="s">
        <v>710</v>
      </c>
      <c r="C600" s="59" t="s">
        <v>124</v>
      </c>
      <c r="D600" s="59" t="s">
        <v>1009</v>
      </c>
      <c r="E600" s="60" t="s">
        <v>6574</v>
      </c>
      <c r="F600" s="59" t="s">
        <v>1011</v>
      </c>
      <c r="G600" s="59"/>
      <c r="H600" s="59"/>
      <c r="I600" s="59">
        <f t="shared" si="9"/>
        <v>18</v>
      </c>
      <c r="J600" s="59" t="s">
        <v>1613</v>
      </c>
      <c r="K600" s="61"/>
      <c r="L600" s="62" t="s">
        <v>6738</v>
      </c>
      <c r="M600" s="62" t="s">
        <v>6574</v>
      </c>
      <c r="N600" s="81" t="str">
        <f>VLOOKUP($M600,'Hulpblad MC-parser'!$A:$D,2,FALSE)</f>
        <v>Brand</v>
      </c>
      <c r="O600" s="81" t="str">
        <f>VLOOKUP($M600,'Hulpblad MC-parser'!$A:$D,3,FALSE)</f>
        <v>Gebouw</v>
      </c>
      <c r="P600" s="81" t="str">
        <f>VLOOKUP($M600,'Hulpblad MC-parser'!$A:$D,4,FALSE)</f>
        <v>11 Overige</v>
      </c>
      <c r="Q600" s="136" t="str">
        <f>IF(CONCATENATE(B600,C600,D600)="","",VLOOKUP(CONCATENATE(B600,C600,D600),Meldingsclassificaties!AA:AA,1,FALSE))</f>
        <v>BrandGebouw11 Overige</v>
      </c>
      <c r="R600" s="136" t="str">
        <f>IF(F600="","",VLOOKUP(F600,Meldingsclassificaties!H:H,1,FALSE))</f>
        <v>Brand overige gebouwen</v>
      </c>
    </row>
    <row r="601" spans="1:18" x14ac:dyDescent="0.25">
      <c r="A601" s="59">
        <v>200059080</v>
      </c>
      <c r="B601" s="59" t="s">
        <v>710</v>
      </c>
      <c r="C601" s="59" t="s">
        <v>124</v>
      </c>
      <c r="D601" s="59" t="s">
        <v>1009</v>
      </c>
      <c r="E601" s="60" t="s">
        <v>6376</v>
      </c>
      <c r="F601" s="59" t="s">
        <v>1011</v>
      </c>
      <c r="G601" s="59"/>
      <c r="H601" s="59"/>
      <c r="I601" s="59">
        <f t="shared" si="9"/>
        <v>20</v>
      </c>
      <c r="J601" s="59" t="s">
        <v>1613</v>
      </c>
      <c r="K601" s="61"/>
      <c r="L601" s="62" t="s">
        <v>6738</v>
      </c>
      <c r="M601" s="62" t="s">
        <v>6376</v>
      </c>
      <c r="N601" s="81" t="str">
        <f>VLOOKUP($M601,'Hulpblad MC-parser'!$A:$D,2,FALSE)</f>
        <v>Brand</v>
      </c>
      <c r="O601" s="81" t="str">
        <f>VLOOKUP($M601,'Hulpblad MC-parser'!$A:$D,3,FALSE)</f>
        <v>Gebouw</v>
      </c>
      <c r="P601" s="81" t="str">
        <f>VLOOKUP($M601,'Hulpblad MC-parser'!$A:$D,4,FALSE)</f>
        <v>11 Overige</v>
      </c>
      <c r="Q601" s="136" t="str">
        <f>IF(CONCATENATE(B601,C601,D601)="","",VLOOKUP(CONCATENATE(B601,C601,D601),Meldingsclassificaties!AA:AA,1,FALSE))</f>
        <v>BrandGebouw11 Overige</v>
      </c>
      <c r="R601" s="136" t="str">
        <f>IF(F601="","",VLOOKUP(F601,Meldingsclassificaties!H:H,1,FALSE))</f>
        <v>Brand overige gebouwen</v>
      </c>
    </row>
    <row r="602" spans="1:18" x14ac:dyDescent="0.25">
      <c r="A602" s="59">
        <v>200059077</v>
      </c>
      <c r="B602" s="59" t="s">
        <v>710</v>
      </c>
      <c r="C602" s="59" t="s">
        <v>124</v>
      </c>
      <c r="D602" s="59" t="s">
        <v>1009</v>
      </c>
      <c r="E602" s="60" t="s">
        <v>6576</v>
      </c>
      <c r="F602" s="59" t="s">
        <v>1011</v>
      </c>
      <c r="G602" s="59"/>
      <c r="H602" s="59"/>
      <c r="I602" s="59">
        <f t="shared" si="9"/>
        <v>14</v>
      </c>
      <c r="J602" s="59" t="s">
        <v>1613</v>
      </c>
      <c r="K602" s="61"/>
      <c r="L602" s="62" t="s">
        <v>6738</v>
      </c>
      <c r="M602" s="62" t="s">
        <v>6576</v>
      </c>
      <c r="N602" s="81" t="str">
        <f>VLOOKUP($M602,'Hulpblad MC-parser'!$A:$D,2,FALSE)</f>
        <v>Brand</v>
      </c>
      <c r="O602" s="81" t="str">
        <f>VLOOKUP($M602,'Hulpblad MC-parser'!$A:$D,3,FALSE)</f>
        <v>Gebouw</v>
      </c>
      <c r="P602" s="81" t="str">
        <f>VLOOKUP($M602,'Hulpblad MC-parser'!$A:$D,4,FALSE)</f>
        <v>11 Overige</v>
      </c>
      <c r="Q602" s="136" t="str">
        <f>IF(CONCATENATE(B602,C602,D602)="","",VLOOKUP(CONCATENATE(B602,C602,D602),Meldingsclassificaties!AA:AA,1,FALSE))</f>
        <v>BrandGebouw11 Overige</v>
      </c>
      <c r="R602" s="136" t="str">
        <f>IF(F602="","",VLOOKUP(F602,Meldingsclassificaties!H:H,1,FALSE))</f>
        <v>Brand overige gebouwen</v>
      </c>
    </row>
    <row r="603" spans="1:18" x14ac:dyDescent="0.25">
      <c r="A603" s="59">
        <v>200059076</v>
      </c>
      <c r="B603" s="59" t="s">
        <v>710</v>
      </c>
      <c r="C603" s="59" t="s">
        <v>124</v>
      </c>
      <c r="D603" s="59" t="s">
        <v>1009</v>
      </c>
      <c r="E603" s="60" t="s">
        <v>6577</v>
      </c>
      <c r="F603" s="59" t="s">
        <v>1011</v>
      </c>
      <c r="G603" s="59"/>
      <c r="H603" s="59"/>
      <c r="I603" s="59">
        <f t="shared" si="9"/>
        <v>13</v>
      </c>
      <c r="J603" s="59" t="s">
        <v>1613</v>
      </c>
      <c r="K603" s="61"/>
      <c r="L603" s="62" t="s">
        <v>6738</v>
      </c>
      <c r="M603" s="62" t="s">
        <v>6577</v>
      </c>
      <c r="N603" s="81" t="str">
        <f>VLOOKUP($M603,'Hulpblad MC-parser'!$A:$D,2,FALSE)</f>
        <v>Brand</v>
      </c>
      <c r="O603" s="81" t="str">
        <f>VLOOKUP($M603,'Hulpblad MC-parser'!$A:$D,3,FALSE)</f>
        <v>Gebouw</v>
      </c>
      <c r="P603" s="81" t="str">
        <f>VLOOKUP($M603,'Hulpblad MC-parser'!$A:$D,4,FALSE)</f>
        <v>11 Overige</v>
      </c>
      <c r="Q603" s="136" t="str">
        <f>IF(CONCATENATE(B603,C603,D603)="","",VLOOKUP(CONCATENATE(B603,C603,D603),Meldingsclassificaties!AA:AA,1,FALSE))</f>
        <v>BrandGebouw11 Overige</v>
      </c>
      <c r="R603" s="136" t="str">
        <f>IF(F603="","",VLOOKUP(F603,Meldingsclassificaties!H:H,1,FALSE))</f>
        <v>Brand overige gebouwen</v>
      </c>
    </row>
    <row r="604" spans="1:18" x14ac:dyDescent="0.25">
      <c r="A604" s="59">
        <v>200031379</v>
      </c>
      <c r="B604" s="59" t="s">
        <v>710</v>
      </c>
      <c r="C604" s="59" t="s">
        <v>124</v>
      </c>
      <c r="D604" s="59" t="s">
        <v>1009</v>
      </c>
      <c r="E604" s="60" t="s">
        <v>1224</v>
      </c>
      <c r="F604" s="59" t="s">
        <v>1011</v>
      </c>
      <c r="G604" s="59"/>
      <c r="H604" s="59"/>
      <c r="I604" s="59">
        <f t="shared" si="9"/>
        <v>23</v>
      </c>
      <c r="J604" s="59" t="s">
        <v>1613</v>
      </c>
      <c r="K604" s="61"/>
      <c r="L604" s="62" t="s">
        <v>6737</v>
      </c>
      <c r="M604" s="62" t="s">
        <v>1224</v>
      </c>
      <c r="N604" s="81" t="str">
        <f>VLOOKUP($M604,'Hulpblad MC-parser'!$A:$D,2,FALSE)</f>
        <v>Brand</v>
      </c>
      <c r="O604" s="81" t="str">
        <f>VLOOKUP($M604,'Hulpblad MC-parser'!$A:$D,3,FALSE)</f>
        <v>Gebouw</v>
      </c>
      <c r="P604" s="81" t="str">
        <f>VLOOKUP($M604,'Hulpblad MC-parser'!$A:$D,4,FALSE)</f>
        <v>11 Overige</v>
      </c>
      <c r="Q604" s="136" t="str">
        <f>IF(CONCATENATE(B604,C604,D604)="","",VLOOKUP(CONCATENATE(B604,C604,D604),Meldingsclassificaties!AA:AA,1,FALSE))</f>
        <v>BrandGebouw11 Overige</v>
      </c>
      <c r="R604" s="136" t="str">
        <f>IF(F604="","",VLOOKUP(F604,Meldingsclassificaties!H:H,1,FALSE))</f>
        <v>Brand overige gebouwen</v>
      </c>
    </row>
    <row r="605" spans="1:18" x14ac:dyDescent="0.25">
      <c r="A605" s="59"/>
      <c r="B605" s="59"/>
      <c r="C605" s="59"/>
      <c r="D605" s="59"/>
      <c r="E605" s="60" t="s">
        <v>7329</v>
      </c>
      <c r="F605" s="59"/>
      <c r="G605" s="59" t="s">
        <v>1224</v>
      </c>
      <c r="H605" s="59"/>
      <c r="I605" s="59">
        <f t="shared" si="9"/>
        <v>5</v>
      </c>
      <c r="J605" s="59" t="s">
        <v>1561</v>
      </c>
      <c r="K605" s="61"/>
      <c r="L605" s="62" t="s">
        <v>6737</v>
      </c>
      <c r="M605" s="62" t="s">
        <v>1224</v>
      </c>
      <c r="N605" s="81" t="str">
        <f>VLOOKUP($M605,'Hulpblad MC-parser'!$A:$D,2,FALSE)</f>
        <v>Brand</v>
      </c>
      <c r="O605" s="81" t="str">
        <f>VLOOKUP($M605,'Hulpblad MC-parser'!$A:$D,3,FALSE)</f>
        <v>Gebouw</v>
      </c>
      <c r="P605" s="81" t="str">
        <f>VLOOKUP($M605,'Hulpblad MC-parser'!$A:$D,4,FALSE)</f>
        <v>11 Overige</v>
      </c>
      <c r="Q605" s="136" t="str">
        <f>IF(CONCATENATE(B605,C605,D605)="","",VLOOKUP(CONCATENATE(B605,C605,D605),Meldingsclassificaties!AA:AA,1,FALSE))</f>
        <v/>
      </c>
      <c r="R605" s="136" t="str">
        <f>IF(F605="","",VLOOKUP(F605,Meldingsclassificaties!H:H,1,FALSE))</f>
        <v/>
      </c>
    </row>
    <row r="606" spans="1:18" x14ac:dyDescent="0.25">
      <c r="A606" s="59"/>
      <c r="B606" s="59"/>
      <c r="C606" s="59"/>
      <c r="D606" s="59"/>
      <c r="E606" s="60" t="s">
        <v>7330</v>
      </c>
      <c r="F606" s="59"/>
      <c r="G606" s="59" t="s">
        <v>1224</v>
      </c>
      <c r="H606" s="59"/>
      <c r="I606" s="59">
        <f t="shared" si="9"/>
        <v>10</v>
      </c>
      <c r="J606" s="59" t="s">
        <v>1561</v>
      </c>
      <c r="K606" s="61"/>
      <c r="L606" s="62" t="s">
        <v>6737</v>
      </c>
      <c r="M606" s="62" t="s">
        <v>1224</v>
      </c>
      <c r="N606" s="81" t="str">
        <f>VLOOKUP($M606,'Hulpblad MC-parser'!$A:$D,2,FALSE)</f>
        <v>Brand</v>
      </c>
      <c r="O606" s="81" t="str">
        <f>VLOOKUP($M606,'Hulpblad MC-parser'!$A:$D,3,FALSE)</f>
        <v>Gebouw</v>
      </c>
      <c r="P606" s="81" t="str">
        <f>VLOOKUP($M606,'Hulpblad MC-parser'!$A:$D,4,FALSE)</f>
        <v>11 Overige</v>
      </c>
      <c r="Q606" s="136" t="str">
        <f>IF(CONCATENATE(B606,C606,D606)="","",VLOOKUP(CONCATENATE(B606,C606,D606),Meldingsclassificaties!AA:AA,1,FALSE))</f>
        <v/>
      </c>
      <c r="R606" s="136" t="str">
        <f>IF(F606="","",VLOOKUP(F606,Meldingsclassificaties!H:H,1,FALSE))</f>
        <v/>
      </c>
    </row>
    <row r="607" spans="1:18" x14ac:dyDescent="0.25">
      <c r="A607" s="59"/>
      <c r="B607" s="59"/>
      <c r="C607" s="59"/>
      <c r="D607" s="59"/>
      <c r="E607" s="60" t="s">
        <v>7337</v>
      </c>
      <c r="F607" s="59"/>
      <c r="G607" s="59" t="s">
        <v>1224</v>
      </c>
      <c r="H607" s="59"/>
      <c r="I607" s="59">
        <f t="shared" si="9"/>
        <v>11</v>
      </c>
      <c r="J607" s="59" t="s">
        <v>1561</v>
      </c>
      <c r="K607" s="61"/>
      <c r="L607" s="62" t="s">
        <v>6737</v>
      </c>
      <c r="M607" s="62" t="s">
        <v>1224</v>
      </c>
      <c r="N607" s="81" t="str">
        <f>VLOOKUP($M607,'Hulpblad MC-parser'!$A:$D,2,FALSE)</f>
        <v>Brand</v>
      </c>
      <c r="O607" s="81" t="str">
        <f>VLOOKUP($M607,'Hulpblad MC-parser'!$A:$D,3,FALSE)</f>
        <v>Gebouw</v>
      </c>
      <c r="P607" s="81" t="str">
        <f>VLOOKUP($M607,'Hulpblad MC-parser'!$A:$D,4,FALSE)</f>
        <v>11 Overige</v>
      </c>
      <c r="Q607" s="136" t="str">
        <f>IF(CONCATENATE(B607,C607,D607)="","",VLOOKUP(CONCATENATE(B607,C607,D607),Meldingsclassificaties!AA:AA,1,FALSE))</f>
        <v/>
      </c>
      <c r="R607" s="136" t="str">
        <f>IF(F607="","",VLOOKUP(F607,Meldingsclassificaties!H:H,1,FALSE))</f>
        <v/>
      </c>
    </row>
    <row r="608" spans="1:18" x14ac:dyDescent="0.25">
      <c r="A608" s="59"/>
      <c r="B608" s="59"/>
      <c r="C608" s="59"/>
      <c r="D608" s="59"/>
      <c r="E608" s="60" t="s">
        <v>7344</v>
      </c>
      <c r="F608" s="59"/>
      <c r="G608" s="59" t="s">
        <v>1224</v>
      </c>
      <c r="H608" s="59"/>
      <c r="I608" s="59">
        <f t="shared" si="9"/>
        <v>14</v>
      </c>
      <c r="J608" s="59" t="s">
        <v>1561</v>
      </c>
      <c r="K608" s="61"/>
      <c r="L608" s="62" t="s">
        <v>6737</v>
      </c>
      <c r="M608" s="62" t="s">
        <v>1224</v>
      </c>
      <c r="N608" s="81" t="str">
        <f>VLOOKUP($M608,'Hulpblad MC-parser'!$A:$D,2,FALSE)</f>
        <v>Brand</v>
      </c>
      <c r="O608" s="81" t="str">
        <f>VLOOKUP($M608,'Hulpblad MC-parser'!$A:$D,3,FALSE)</f>
        <v>Gebouw</v>
      </c>
      <c r="P608" s="81" t="str">
        <f>VLOOKUP($M608,'Hulpblad MC-parser'!$A:$D,4,FALSE)</f>
        <v>11 Overige</v>
      </c>
      <c r="Q608" s="136" t="str">
        <f>IF(CONCATENATE(B608,C608,D608)="","",VLOOKUP(CONCATENATE(B608,C608,D608),Meldingsclassificaties!AA:AA,1,FALSE))</f>
        <v/>
      </c>
      <c r="R608" s="136" t="str">
        <f>IF(F608="","",VLOOKUP(F608,Meldingsclassificaties!H:H,1,FALSE))</f>
        <v/>
      </c>
    </row>
    <row r="609" spans="1:18" x14ac:dyDescent="0.25">
      <c r="A609" s="59"/>
      <c r="B609" s="59"/>
      <c r="C609" s="59"/>
      <c r="D609" s="59"/>
      <c r="E609" s="60" t="s">
        <v>7346</v>
      </c>
      <c r="F609" s="59"/>
      <c r="G609" s="59" t="s">
        <v>1224</v>
      </c>
      <c r="H609" s="59"/>
      <c r="I609" s="59">
        <f t="shared" si="9"/>
        <v>7</v>
      </c>
      <c r="J609" s="59" t="s">
        <v>1561</v>
      </c>
      <c r="K609" s="61"/>
      <c r="L609" s="62" t="s">
        <v>6737</v>
      </c>
      <c r="M609" s="62" t="s">
        <v>1224</v>
      </c>
      <c r="N609" s="81" t="str">
        <f>VLOOKUP($M609,'Hulpblad MC-parser'!$A:$D,2,FALSE)</f>
        <v>Brand</v>
      </c>
      <c r="O609" s="81" t="str">
        <f>VLOOKUP($M609,'Hulpblad MC-parser'!$A:$D,3,FALSE)</f>
        <v>Gebouw</v>
      </c>
      <c r="P609" s="81" t="str">
        <f>VLOOKUP($M609,'Hulpblad MC-parser'!$A:$D,4,FALSE)</f>
        <v>11 Overige</v>
      </c>
      <c r="Q609" s="136" t="str">
        <f>IF(CONCATENATE(B609,C609,D609)="","",VLOOKUP(CONCATENATE(B609,C609,D609),Meldingsclassificaties!AA:AA,1,FALSE))</f>
        <v/>
      </c>
      <c r="R609" s="136" t="str">
        <f>IF(F609="","",VLOOKUP(F609,Meldingsclassificaties!H:H,1,FALSE))</f>
        <v/>
      </c>
    </row>
    <row r="610" spans="1:18" x14ac:dyDescent="0.25">
      <c r="A610" s="59"/>
      <c r="B610" s="59"/>
      <c r="C610" s="59"/>
      <c r="D610" s="59"/>
      <c r="E610" s="60" t="s">
        <v>7347</v>
      </c>
      <c r="F610" s="59"/>
      <c r="G610" s="59" t="s">
        <v>1224</v>
      </c>
      <c r="H610" s="59"/>
      <c r="I610" s="59">
        <f t="shared" si="9"/>
        <v>5</v>
      </c>
      <c r="J610" s="59" t="s">
        <v>1561</v>
      </c>
      <c r="K610" s="61"/>
      <c r="L610" s="62" t="s">
        <v>6737</v>
      </c>
      <c r="M610" s="62" t="s">
        <v>1224</v>
      </c>
      <c r="N610" s="81" t="str">
        <f>VLOOKUP($M610,'Hulpblad MC-parser'!$A:$D,2,FALSE)</f>
        <v>Brand</v>
      </c>
      <c r="O610" s="81" t="str">
        <f>VLOOKUP($M610,'Hulpblad MC-parser'!$A:$D,3,FALSE)</f>
        <v>Gebouw</v>
      </c>
      <c r="P610" s="81" t="str">
        <f>VLOOKUP($M610,'Hulpblad MC-parser'!$A:$D,4,FALSE)</f>
        <v>11 Overige</v>
      </c>
      <c r="Q610" s="136" t="str">
        <f>IF(CONCATENATE(B610,C610,D610)="","",VLOOKUP(CONCATENATE(B610,C610,D610),Meldingsclassificaties!AA:AA,1,FALSE))</f>
        <v/>
      </c>
      <c r="R610" s="136" t="str">
        <f>IF(F610="","",VLOOKUP(F610,Meldingsclassificaties!H:H,1,FALSE))</f>
        <v/>
      </c>
    </row>
    <row r="611" spans="1:18" x14ac:dyDescent="0.25">
      <c r="A611" s="59"/>
      <c r="B611" s="59"/>
      <c r="C611" s="59"/>
      <c r="D611" s="59"/>
      <c r="E611" s="60" t="s">
        <v>7348</v>
      </c>
      <c r="F611" s="59"/>
      <c r="G611" s="59" t="s">
        <v>1224</v>
      </c>
      <c r="H611" s="59"/>
      <c r="I611" s="59">
        <f t="shared" si="9"/>
        <v>5</v>
      </c>
      <c r="J611" s="59" t="s">
        <v>1561</v>
      </c>
      <c r="K611" s="61"/>
      <c r="L611" s="62" t="s">
        <v>6737</v>
      </c>
      <c r="M611" s="62" t="s">
        <v>1224</v>
      </c>
      <c r="N611" s="81" t="str">
        <f>VLOOKUP($M611,'Hulpblad MC-parser'!$A:$D,2,FALSE)</f>
        <v>Brand</v>
      </c>
      <c r="O611" s="81" t="str">
        <f>VLOOKUP($M611,'Hulpblad MC-parser'!$A:$D,3,FALSE)</f>
        <v>Gebouw</v>
      </c>
      <c r="P611" s="81" t="str">
        <f>VLOOKUP($M611,'Hulpblad MC-parser'!$A:$D,4,FALSE)</f>
        <v>11 Overige</v>
      </c>
      <c r="Q611" s="136" t="str">
        <f>IF(CONCATENATE(B611,C611,D611)="","",VLOOKUP(CONCATENATE(B611,C611,D611),Meldingsclassificaties!AA:AA,1,FALSE))</f>
        <v/>
      </c>
      <c r="R611" s="136" t="str">
        <f>IF(F611="","",VLOOKUP(F611,Meldingsclassificaties!H:H,1,FALSE))</f>
        <v/>
      </c>
    </row>
    <row r="612" spans="1:18" x14ac:dyDescent="0.25">
      <c r="A612" s="59"/>
      <c r="B612" s="59"/>
      <c r="C612" s="59"/>
      <c r="D612" s="59"/>
      <c r="E612" s="60" t="s">
        <v>7353</v>
      </c>
      <c r="F612" s="59"/>
      <c r="G612" s="59" t="s">
        <v>1224</v>
      </c>
      <c r="H612" s="59"/>
      <c r="I612" s="59">
        <f t="shared" si="9"/>
        <v>14</v>
      </c>
      <c r="J612" s="59" t="s">
        <v>1561</v>
      </c>
      <c r="K612" s="61"/>
      <c r="L612" s="62" t="s">
        <v>6737</v>
      </c>
      <c r="M612" s="62" t="s">
        <v>1224</v>
      </c>
      <c r="N612" s="81" t="str">
        <f>VLOOKUP($M612,'Hulpblad MC-parser'!$A:$D,2,FALSE)</f>
        <v>Brand</v>
      </c>
      <c r="O612" s="81" t="str">
        <f>VLOOKUP($M612,'Hulpblad MC-parser'!$A:$D,3,FALSE)</f>
        <v>Gebouw</v>
      </c>
      <c r="P612" s="81" t="str">
        <f>VLOOKUP($M612,'Hulpblad MC-parser'!$A:$D,4,FALSE)</f>
        <v>11 Overige</v>
      </c>
      <c r="Q612" s="136" t="str">
        <f>IF(CONCATENATE(B612,C612,D612)="","",VLOOKUP(CONCATENATE(B612,C612,D612),Meldingsclassificaties!AA:AA,1,FALSE))</f>
        <v/>
      </c>
      <c r="R612" s="136" t="str">
        <f>IF(F612="","",VLOOKUP(F612,Meldingsclassificaties!H:H,1,FALSE))</f>
        <v/>
      </c>
    </row>
    <row r="613" spans="1:18" x14ac:dyDescent="0.25">
      <c r="A613" s="59">
        <v>200059082</v>
      </c>
      <c r="B613" s="59" t="s">
        <v>710</v>
      </c>
      <c r="C613" s="59" t="s">
        <v>276</v>
      </c>
      <c r="D613" s="59"/>
      <c r="E613" s="60" t="s">
        <v>6525</v>
      </c>
      <c r="F613" s="59" t="s">
        <v>948</v>
      </c>
      <c r="G613" s="59"/>
      <c r="H613" s="59"/>
      <c r="I613" s="59">
        <f t="shared" si="9"/>
        <v>12</v>
      </c>
      <c r="J613" s="59" t="s">
        <v>1613</v>
      </c>
      <c r="K613" s="61"/>
      <c r="L613" s="62" t="s">
        <v>6738</v>
      </c>
      <c r="M613" s="62" t="s">
        <v>6525</v>
      </c>
      <c r="N613" s="81" t="str">
        <f>VLOOKUP($M613,'Hulpblad MC-parser'!$A:$D,2,FALSE)</f>
        <v>Brand</v>
      </c>
      <c r="O613" s="81" t="str">
        <f>VLOOKUP($M613,'Hulpblad MC-parser'!$A:$D,3,FALSE)</f>
        <v>Luchtvaart</v>
      </c>
      <c r="P613" s="81">
        <f>VLOOKUP($M613,'Hulpblad MC-parser'!$A:$D,4,FALSE)</f>
        <v>0</v>
      </c>
      <c r="Q613" s="136" t="str">
        <f>IF(CONCATENATE(B613,C613,D613)="","",VLOOKUP(CONCATENATE(B613,C613,D613),Meldingsclassificaties!AA:AA,1,FALSE))</f>
        <v>BrandLuchtvaart</v>
      </c>
      <c r="R613" s="136" t="str">
        <f>IF(F613="","",VLOOKUP(F613,Meldingsclassificaties!H:H,1,FALSE))</f>
        <v>Brand luchtvaart</v>
      </c>
    </row>
    <row r="614" spans="1:18" x14ac:dyDescent="0.25">
      <c r="A614" s="59">
        <v>200059084</v>
      </c>
      <c r="B614" s="59" t="s">
        <v>710</v>
      </c>
      <c r="C614" s="59" t="s">
        <v>276</v>
      </c>
      <c r="D614" s="59"/>
      <c r="E614" s="60" t="s">
        <v>6527</v>
      </c>
      <c r="F614" s="59" t="s">
        <v>948</v>
      </c>
      <c r="G614" s="59"/>
      <c r="H614" s="59"/>
      <c r="I614" s="59">
        <f t="shared" si="9"/>
        <v>17</v>
      </c>
      <c r="J614" s="59" t="s">
        <v>1613</v>
      </c>
      <c r="K614" s="61"/>
      <c r="L614" s="62" t="s">
        <v>6738</v>
      </c>
      <c r="M614" s="62" t="s">
        <v>6527</v>
      </c>
      <c r="N614" s="81" t="str">
        <f>VLOOKUP($M614,'Hulpblad MC-parser'!$A:$D,2,FALSE)</f>
        <v>Brand</v>
      </c>
      <c r="O614" s="81" t="str">
        <f>VLOOKUP($M614,'Hulpblad MC-parser'!$A:$D,3,FALSE)</f>
        <v>Luchtvaart</v>
      </c>
      <c r="P614" s="81">
        <f>VLOOKUP($M614,'Hulpblad MC-parser'!$A:$D,4,FALSE)</f>
        <v>0</v>
      </c>
      <c r="Q614" s="136" t="str">
        <f>IF(CONCATENATE(B614,C614,D614)="","",VLOOKUP(CONCATENATE(B614,C614,D614),Meldingsclassificaties!AA:AA,1,FALSE))</f>
        <v>BrandLuchtvaart</v>
      </c>
      <c r="R614" s="136" t="str">
        <f>IF(F614="","",VLOOKUP(F614,Meldingsclassificaties!H:H,1,FALSE))</f>
        <v>Brand luchtvaart</v>
      </c>
    </row>
    <row r="615" spans="1:18" x14ac:dyDescent="0.25">
      <c r="A615" s="59">
        <v>200059086</v>
      </c>
      <c r="B615" s="59" t="s">
        <v>710</v>
      </c>
      <c r="C615" s="59" t="s">
        <v>276</v>
      </c>
      <c r="D615" s="59"/>
      <c r="E615" s="60" t="s">
        <v>6529</v>
      </c>
      <c r="F615" s="59" t="s">
        <v>948</v>
      </c>
      <c r="G615" s="59"/>
      <c r="H615" s="59"/>
      <c r="I615" s="59">
        <f t="shared" si="9"/>
        <v>18</v>
      </c>
      <c r="J615" s="59" t="s">
        <v>1613</v>
      </c>
      <c r="K615" s="61"/>
      <c r="L615" s="62" t="s">
        <v>6738</v>
      </c>
      <c r="M615" s="62" t="s">
        <v>6529</v>
      </c>
      <c r="N615" s="81" t="str">
        <f>VLOOKUP($M615,'Hulpblad MC-parser'!$A:$D,2,FALSE)</f>
        <v>Brand</v>
      </c>
      <c r="O615" s="81" t="str">
        <f>VLOOKUP($M615,'Hulpblad MC-parser'!$A:$D,3,FALSE)</f>
        <v>Luchtvaart</v>
      </c>
      <c r="P615" s="81">
        <f>VLOOKUP($M615,'Hulpblad MC-parser'!$A:$D,4,FALSE)</f>
        <v>0</v>
      </c>
      <c r="Q615" s="136" t="str">
        <f>IF(CONCATENATE(B615,C615,D615)="","",VLOOKUP(CONCATENATE(B615,C615,D615),Meldingsclassificaties!AA:AA,1,FALSE))</f>
        <v>BrandLuchtvaart</v>
      </c>
      <c r="R615" s="136" t="str">
        <f>IF(F615="","",VLOOKUP(F615,Meldingsclassificaties!H:H,1,FALSE))</f>
        <v>Brand luchtvaart</v>
      </c>
    </row>
    <row r="616" spans="1:18" x14ac:dyDescent="0.25">
      <c r="A616" s="59">
        <v>200059091</v>
      </c>
      <c r="B616" s="59" t="s">
        <v>710</v>
      </c>
      <c r="C616" s="59" t="s">
        <v>276</v>
      </c>
      <c r="D616" s="59"/>
      <c r="E616" s="60" t="s">
        <v>6531</v>
      </c>
      <c r="F616" s="59" t="s">
        <v>948</v>
      </c>
      <c r="G616" s="59"/>
      <c r="H616" s="59"/>
      <c r="I616" s="59">
        <f t="shared" si="9"/>
        <v>24</v>
      </c>
      <c r="J616" s="59" t="s">
        <v>1613</v>
      </c>
      <c r="K616" s="61"/>
      <c r="L616" s="62" t="s">
        <v>6738</v>
      </c>
      <c r="M616" s="62" t="s">
        <v>6531</v>
      </c>
      <c r="N616" s="81" t="str">
        <f>VLOOKUP($M616,'Hulpblad MC-parser'!$A:$D,2,FALSE)</f>
        <v>Brand</v>
      </c>
      <c r="O616" s="81" t="str">
        <f>VLOOKUP($M616,'Hulpblad MC-parser'!$A:$D,3,FALSE)</f>
        <v>Luchtvaart</v>
      </c>
      <c r="P616" s="81">
        <f>VLOOKUP($M616,'Hulpblad MC-parser'!$A:$D,4,FALSE)</f>
        <v>0</v>
      </c>
      <c r="Q616" s="136" t="str">
        <f>IF(CONCATENATE(B616,C616,D616)="","",VLOOKUP(CONCATENATE(B616,C616,D616),Meldingsclassificaties!AA:AA,1,FALSE))</f>
        <v>BrandLuchtvaart</v>
      </c>
      <c r="R616" s="136" t="str">
        <f>IF(F616="","",VLOOKUP(F616,Meldingsclassificaties!H:H,1,FALSE))</f>
        <v>Brand luchtvaart</v>
      </c>
    </row>
    <row r="617" spans="1:18" x14ac:dyDescent="0.25">
      <c r="A617" s="59">
        <v>200059092</v>
      </c>
      <c r="B617" s="59" t="s">
        <v>710</v>
      </c>
      <c r="C617" s="59" t="s">
        <v>276</v>
      </c>
      <c r="D617" s="59"/>
      <c r="E617" s="60" t="s">
        <v>6534</v>
      </c>
      <c r="F617" s="59" t="s">
        <v>948</v>
      </c>
      <c r="G617" s="59"/>
      <c r="H617" s="59"/>
      <c r="I617" s="59">
        <f t="shared" si="9"/>
        <v>26</v>
      </c>
      <c r="J617" s="59" t="s">
        <v>1613</v>
      </c>
      <c r="K617" s="61"/>
      <c r="L617" s="62" t="s">
        <v>6738</v>
      </c>
      <c r="M617" s="62" t="s">
        <v>6534</v>
      </c>
      <c r="N617" s="81" t="str">
        <f>VLOOKUP($M617,'Hulpblad MC-parser'!$A:$D,2,FALSE)</f>
        <v>Brand</v>
      </c>
      <c r="O617" s="81" t="str">
        <f>VLOOKUP($M617,'Hulpblad MC-parser'!$A:$D,3,FALSE)</f>
        <v>Luchtvaart</v>
      </c>
      <c r="P617" s="81">
        <f>VLOOKUP($M617,'Hulpblad MC-parser'!$A:$D,4,FALSE)</f>
        <v>0</v>
      </c>
      <c r="Q617" s="136" t="str">
        <f>IF(CONCATENATE(B617,C617,D617)="","",VLOOKUP(CONCATENATE(B617,C617,D617),Meldingsclassificaties!AA:AA,1,FALSE))</f>
        <v>BrandLuchtvaart</v>
      </c>
      <c r="R617" s="136" t="str">
        <f>IF(F617="","",VLOOKUP(F617,Meldingsclassificaties!H:H,1,FALSE))</f>
        <v>Brand luchtvaart</v>
      </c>
    </row>
    <row r="618" spans="1:18" x14ac:dyDescent="0.25">
      <c r="A618" s="59">
        <v>200059088</v>
      </c>
      <c r="B618" s="59" t="s">
        <v>710</v>
      </c>
      <c r="C618" s="59" t="s">
        <v>276</v>
      </c>
      <c r="D618" s="59"/>
      <c r="E618" s="60" t="s">
        <v>6536</v>
      </c>
      <c r="F618" s="59" t="s">
        <v>948</v>
      </c>
      <c r="G618" s="59"/>
      <c r="H618" s="59"/>
      <c r="I618" s="59">
        <f t="shared" si="9"/>
        <v>21</v>
      </c>
      <c r="J618" s="59" t="s">
        <v>1613</v>
      </c>
      <c r="K618" s="61"/>
      <c r="L618" s="62" t="s">
        <v>6738</v>
      </c>
      <c r="M618" s="62" t="s">
        <v>6536</v>
      </c>
      <c r="N618" s="81" t="str">
        <f>VLOOKUP($M618,'Hulpblad MC-parser'!$A:$D,2,FALSE)</f>
        <v>Brand</v>
      </c>
      <c r="O618" s="81" t="str">
        <f>VLOOKUP($M618,'Hulpblad MC-parser'!$A:$D,3,FALSE)</f>
        <v>Luchtvaart</v>
      </c>
      <c r="P618" s="81">
        <f>VLOOKUP($M618,'Hulpblad MC-parser'!$A:$D,4,FALSE)</f>
        <v>0</v>
      </c>
      <c r="Q618" s="136" t="str">
        <f>IF(CONCATENATE(B618,C618,D618)="","",VLOOKUP(CONCATENATE(B618,C618,D618),Meldingsclassificaties!AA:AA,1,FALSE))</f>
        <v>BrandLuchtvaart</v>
      </c>
      <c r="R618" s="136" t="str">
        <f>IF(F618="","",VLOOKUP(F618,Meldingsclassificaties!H:H,1,FALSE))</f>
        <v>Brand luchtvaart</v>
      </c>
    </row>
    <row r="619" spans="1:18" x14ac:dyDescent="0.25">
      <c r="A619" s="59">
        <v>200059087</v>
      </c>
      <c r="B619" s="59" t="s">
        <v>710</v>
      </c>
      <c r="C619" s="59" t="s">
        <v>276</v>
      </c>
      <c r="D619" s="59"/>
      <c r="E619" s="60" t="s">
        <v>6538</v>
      </c>
      <c r="F619" s="59" t="s">
        <v>948</v>
      </c>
      <c r="G619" s="59"/>
      <c r="H619" s="59"/>
      <c r="I619" s="59">
        <f t="shared" si="9"/>
        <v>18</v>
      </c>
      <c r="J619" s="59" t="s">
        <v>1613</v>
      </c>
      <c r="K619" s="61"/>
      <c r="L619" s="62" t="s">
        <v>6738</v>
      </c>
      <c r="M619" s="62" t="s">
        <v>6538</v>
      </c>
      <c r="N619" s="81" t="str">
        <f>VLOOKUP($M619,'Hulpblad MC-parser'!$A:$D,2,FALSE)</f>
        <v>Brand</v>
      </c>
      <c r="O619" s="81" t="str">
        <f>VLOOKUP($M619,'Hulpblad MC-parser'!$A:$D,3,FALSE)</f>
        <v>Luchtvaart</v>
      </c>
      <c r="P619" s="81">
        <f>VLOOKUP($M619,'Hulpblad MC-parser'!$A:$D,4,FALSE)</f>
        <v>0</v>
      </c>
      <c r="Q619" s="136" t="str">
        <f>IF(CONCATENATE(B619,C619,D619)="","",VLOOKUP(CONCATENATE(B619,C619,D619),Meldingsclassificaties!AA:AA,1,FALSE))</f>
        <v>BrandLuchtvaart</v>
      </c>
      <c r="R619" s="136" t="str">
        <f>IF(F619="","",VLOOKUP(F619,Meldingsclassificaties!H:H,1,FALSE))</f>
        <v>Brand luchtvaart</v>
      </c>
    </row>
    <row r="620" spans="1:18" x14ac:dyDescent="0.25">
      <c r="A620" s="59">
        <v>200059085</v>
      </c>
      <c r="B620" s="59" t="s">
        <v>710</v>
      </c>
      <c r="C620" s="59" t="s">
        <v>276</v>
      </c>
      <c r="D620" s="59"/>
      <c r="E620" s="60" t="s">
        <v>6539</v>
      </c>
      <c r="F620" s="59" t="s">
        <v>948</v>
      </c>
      <c r="G620" s="59"/>
      <c r="H620" s="59"/>
      <c r="I620" s="59">
        <f t="shared" si="9"/>
        <v>17</v>
      </c>
      <c r="J620" s="59" t="s">
        <v>1613</v>
      </c>
      <c r="K620" s="61"/>
      <c r="L620" s="62" t="s">
        <v>6738</v>
      </c>
      <c r="M620" s="62" t="s">
        <v>6539</v>
      </c>
      <c r="N620" s="81" t="str">
        <f>VLOOKUP($M620,'Hulpblad MC-parser'!$A:$D,2,FALSE)</f>
        <v>Brand</v>
      </c>
      <c r="O620" s="81" t="str">
        <f>VLOOKUP($M620,'Hulpblad MC-parser'!$A:$D,3,FALSE)</f>
        <v>Luchtvaart</v>
      </c>
      <c r="P620" s="81">
        <f>VLOOKUP($M620,'Hulpblad MC-parser'!$A:$D,4,FALSE)</f>
        <v>0</v>
      </c>
      <c r="Q620" s="136" t="str">
        <f>IF(CONCATENATE(B620,C620,D620)="","",VLOOKUP(CONCATENATE(B620,C620,D620),Meldingsclassificaties!AA:AA,1,FALSE))</f>
        <v>BrandLuchtvaart</v>
      </c>
      <c r="R620" s="136" t="str">
        <f>IF(F620="","",VLOOKUP(F620,Meldingsclassificaties!H:H,1,FALSE))</f>
        <v>Brand luchtvaart</v>
      </c>
    </row>
    <row r="621" spans="1:18" x14ac:dyDescent="0.25">
      <c r="A621" s="59">
        <v>200059090</v>
      </c>
      <c r="B621" s="59" t="s">
        <v>710</v>
      </c>
      <c r="C621" s="59" t="s">
        <v>276</v>
      </c>
      <c r="D621" s="59"/>
      <c r="E621" s="60" t="s">
        <v>6541</v>
      </c>
      <c r="F621" s="59" t="s">
        <v>948</v>
      </c>
      <c r="G621" s="59"/>
      <c r="H621" s="59"/>
      <c r="I621" s="59">
        <f t="shared" si="9"/>
        <v>22</v>
      </c>
      <c r="J621" s="59" t="s">
        <v>1613</v>
      </c>
      <c r="K621" s="61"/>
      <c r="L621" s="62" t="s">
        <v>6738</v>
      </c>
      <c r="M621" s="62" t="s">
        <v>6541</v>
      </c>
      <c r="N621" s="81" t="str">
        <f>VLOOKUP($M621,'Hulpblad MC-parser'!$A:$D,2,FALSE)</f>
        <v>Brand</v>
      </c>
      <c r="O621" s="81" t="str">
        <f>VLOOKUP($M621,'Hulpblad MC-parser'!$A:$D,3,FALSE)</f>
        <v>Luchtvaart</v>
      </c>
      <c r="P621" s="81">
        <f>VLOOKUP($M621,'Hulpblad MC-parser'!$A:$D,4,FALSE)</f>
        <v>0</v>
      </c>
      <c r="Q621" s="136" t="str">
        <f>IF(CONCATENATE(B621,C621,D621)="","",VLOOKUP(CONCATENATE(B621,C621,D621),Meldingsclassificaties!AA:AA,1,FALSE))</f>
        <v>BrandLuchtvaart</v>
      </c>
      <c r="R621" s="136" t="str">
        <f>IF(F621="","",VLOOKUP(F621,Meldingsclassificaties!H:H,1,FALSE))</f>
        <v>Brand luchtvaart</v>
      </c>
    </row>
    <row r="622" spans="1:18" x14ac:dyDescent="0.25">
      <c r="A622" s="59">
        <v>200059083</v>
      </c>
      <c r="B622" s="59" t="s">
        <v>710</v>
      </c>
      <c r="C622" s="59" t="s">
        <v>276</v>
      </c>
      <c r="D622" s="59"/>
      <c r="E622" s="60" t="s">
        <v>6543</v>
      </c>
      <c r="F622" s="59" t="s">
        <v>948</v>
      </c>
      <c r="G622" s="59"/>
      <c r="H622" s="59"/>
      <c r="I622" s="59">
        <f t="shared" si="9"/>
        <v>15</v>
      </c>
      <c r="J622" s="59" t="s">
        <v>1613</v>
      </c>
      <c r="K622" s="61"/>
      <c r="L622" s="62" t="s">
        <v>6738</v>
      </c>
      <c r="M622" s="62" t="s">
        <v>6543</v>
      </c>
      <c r="N622" s="81" t="str">
        <f>VLOOKUP($M622,'Hulpblad MC-parser'!$A:$D,2,FALSE)</f>
        <v>Brand</v>
      </c>
      <c r="O622" s="81" t="str">
        <f>VLOOKUP($M622,'Hulpblad MC-parser'!$A:$D,3,FALSE)</f>
        <v>Luchtvaart</v>
      </c>
      <c r="P622" s="81">
        <f>VLOOKUP($M622,'Hulpblad MC-parser'!$A:$D,4,FALSE)</f>
        <v>0</v>
      </c>
      <c r="Q622" s="136" t="str">
        <f>IF(CONCATENATE(B622,C622,D622)="","",VLOOKUP(CONCATENATE(B622,C622,D622),Meldingsclassificaties!AA:AA,1,FALSE))</f>
        <v>BrandLuchtvaart</v>
      </c>
      <c r="R622" s="136" t="str">
        <f>IF(F622="","",VLOOKUP(F622,Meldingsclassificaties!H:H,1,FALSE))</f>
        <v>Brand luchtvaart</v>
      </c>
    </row>
    <row r="623" spans="1:18" x14ac:dyDescent="0.25">
      <c r="A623" s="59">
        <v>200059089</v>
      </c>
      <c r="B623" s="59" t="s">
        <v>710</v>
      </c>
      <c r="C623" s="59" t="s">
        <v>276</v>
      </c>
      <c r="D623" s="59"/>
      <c r="E623" s="60" t="s">
        <v>6545</v>
      </c>
      <c r="F623" s="59" t="s">
        <v>948</v>
      </c>
      <c r="G623" s="59"/>
      <c r="H623" s="59"/>
      <c r="I623" s="59">
        <f t="shared" si="9"/>
        <v>21</v>
      </c>
      <c r="J623" s="59" t="s">
        <v>1613</v>
      </c>
      <c r="K623" s="61"/>
      <c r="L623" s="62" t="s">
        <v>6738</v>
      </c>
      <c r="M623" s="62" t="s">
        <v>6545</v>
      </c>
      <c r="N623" s="81" t="str">
        <f>VLOOKUP($M623,'Hulpblad MC-parser'!$A:$D,2,FALSE)</f>
        <v>Brand</v>
      </c>
      <c r="O623" s="81" t="str">
        <f>VLOOKUP($M623,'Hulpblad MC-parser'!$A:$D,3,FALSE)</f>
        <v>Luchtvaart</v>
      </c>
      <c r="P623" s="81">
        <f>VLOOKUP($M623,'Hulpblad MC-parser'!$A:$D,4,FALSE)</f>
        <v>0</v>
      </c>
      <c r="Q623" s="136" t="str">
        <f>IF(CONCATENATE(B623,C623,D623)="","",VLOOKUP(CONCATENATE(B623,C623,D623),Meldingsclassificaties!AA:AA,1,FALSE))</f>
        <v>BrandLuchtvaart</v>
      </c>
      <c r="R623" s="136" t="str">
        <f>IF(F623="","",VLOOKUP(F623,Meldingsclassificaties!H:H,1,FALSE))</f>
        <v>Brand luchtvaart</v>
      </c>
    </row>
    <row r="624" spans="1:18" x14ac:dyDescent="0.25">
      <c r="A624" s="59">
        <v>200010557</v>
      </c>
      <c r="B624" s="59" t="s">
        <v>710</v>
      </c>
      <c r="C624" s="59" t="s">
        <v>276</v>
      </c>
      <c r="D624" s="59"/>
      <c r="E624" s="60" t="s">
        <v>1226</v>
      </c>
      <c r="F624" s="59" t="s">
        <v>948</v>
      </c>
      <c r="G624" s="59"/>
      <c r="H624" s="59"/>
      <c r="I624" s="59">
        <f t="shared" si="9"/>
        <v>17</v>
      </c>
      <c r="J624" s="59" t="s">
        <v>1613</v>
      </c>
      <c r="K624" s="61"/>
      <c r="L624" s="62" t="s">
        <v>6737</v>
      </c>
      <c r="M624" s="62" t="s">
        <v>1226</v>
      </c>
      <c r="N624" s="81" t="str">
        <f>VLOOKUP($M624,'Hulpblad MC-parser'!$A:$D,2,FALSE)</f>
        <v>Brand</v>
      </c>
      <c r="O624" s="81" t="str">
        <f>VLOOKUP($M624,'Hulpblad MC-parser'!$A:$D,3,FALSE)</f>
        <v>Luchtvaart</v>
      </c>
      <c r="P624" s="81">
        <f>VLOOKUP($M624,'Hulpblad MC-parser'!$A:$D,4,FALSE)</f>
        <v>0</v>
      </c>
      <c r="Q624" s="136" t="str">
        <f>IF(CONCATENATE(B624,C624,D624)="","",VLOOKUP(CONCATENATE(B624,C624,D624),Meldingsclassificaties!AA:AA,1,FALSE))</f>
        <v>BrandLuchtvaart</v>
      </c>
      <c r="R624" s="136" t="str">
        <f>IF(F624="","",VLOOKUP(F624,Meldingsclassificaties!H:H,1,FALSE))</f>
        <v>Brand luchtvaart</v>
      </c>
    </row>
    <row r="625" spans="1:18" x14ac:dyDescent="0.25">
      <c r="A625" s="59"/>
      <c r="B625" s="59"/>
      <c r="C625" s="59"/>
      <c r="D625" s="59"/>
      <c r="E625" s="60" t="s">
        <v>7358</v>
      </c>
      <c r="F625" s="59"/>
      <c r="G625" s="59" t="s">
        <v>1226</v>
      </c>
      <c r="H625" s="59"/>
      <c r="I625" s="59">
        <f t="shared" si="9"/>
        <v>4</v>
      </c>
      <c r="J625" s="59" t="s">
        <v>1561</v>
      </c>
      <c r="K625" s="61"/>
      <c r="L625" s="62" t="s">
        <v>6737</v>
      </c>
      <c r="M625" s="62" t="s">
        <v>1226</v>
      </c>
      <c r="N625" s="81" t="str">
        <f>VLOOKUP($M625,'Hulpblad MC-parser'!$A:$D,2,FALSE)</f>
        <v>Brand</v>
      </c>
      <c r="O625" s="81" t="str">
        <f>VLOOKUP($M625,'Hulpblad MC-parser'!$A:$D,3,FALSE)</f>
        <v>Luchtvaart</v>
      </c>
      <c r="P625" s="81">
        <f>VLOOKUP($M625,'Hulpblad MC-parser'!$A:$D,4,FALSE)</f>
        <v>0</v>
      </c>
      <c r="Q625" s="136" t="str">
        <f>IF(CONCATENATE(B625,C625,D625)="","",VLOOKUP(CONCATENATE(B625,C625,D625),Meldingsclassificaties!AA:AA,1,FALSE))</f>
        <v/>
      </c>
      <c r="R625" s="136" t="str">
        <f>IF(F625="","",VLOOKUP(F625,Meldingsclassificaties!H:H,1,FALSE))</f>
        <v/>
      </c>
    </row>
    <row r="626" spans="1:18" x14ac:dyDescent="0.25">
      <c r="A626" s="59"/>
      <c r="B626" s="59"/>
      <c r="C626" s="59"/>
      <c r="D626" s="59"/>
      <c r="E626" s="60" t="s">
        <v>7359</v>
      </c>
      <c r="F626" s="59"/>
      <c r="G626" s="59" t="s">
        <v>1226</v>
      </c>
      <c r="H626" s="59"/>
      <c r="I626" s="59">
        <f t="shared" si="9"/>
        <v>13</v>
      </c>
      <c r="J626" s="59" t="s">
        <v>1561</v>
      </c>
      <c r="K626" s="61"/>
      <c r="L626" s="62" t="s">
        <v>6737</v>
      </c>
      <c r="M626" s="62" t="s">
        <v>1226</v>
      </c>
      <c r="N626" s="81" t="str">
        <f>VLOOKUP($M626,'Hulpblad MC-parser'!$A:$D,2,FALSE)</f>
        <v>Brand</v>
      </c>
      <c r="O626" s="81" t="str">
        <f>VLOOKUP($M626,'Hulpblad MC-parser'!$A:$D,3,FALSE)</f>
        <v>Luchtvaart</v>
      </c>
      <c r="P626" s="81">
        <f>VLOOKUP($M626,'Hulpblad MC-parser'!$A:$D,4,FALSE)</f>
        <v>0</v>
      </c>
      <c r="Q626" s="136" t="str">
        <f>IF(CONCATENATE(B626,C626,D626)="","",VLOOKUP(CONCATENATE(B626,C626,D626),Meldingsclassificaties!AA:AA,1,FALSE))</f>
        <v/>
      </c>
      <c r="R626" s="136" t="str">
        <f>IF(F626="","",VLOOKUP(F626,Meldingsclassificaties!H:H,1,FALSE))</f>
        <v/>
      </c>
    </row>
    <row r="627" spans="1:18" x14ac:dyDescent="0.25">
      <c r="A627" s="59"/>
      <c r="B627" s="59"/>
      <c r="C627" s="59"/>
      <c r="D627" s="59"/>
      <c r="E627" s="60" t="s">
        <v>7363</v>
      </c>
      <c r="F627" s="59"/>
      <c r="G627" s="59" t="s">
        <v>1226</v>
      </c>
      <c r="H627" s="59"/>
      <c r="I627" s="59">
        <f t="shared" si="9"/>
        <v>14</v>
      </c>
      <c r="J627" s="59" t="s">
        <v>1561</v>
      </c>
      <c r="K627" s="61"/>
      <c r="L627" s="62" t="s">
        <v>6737</v>
      </c>
      <c r="M627" s="62" t="s">
        <v>1226</v>
      </c>
      <c r="N627" s="81" t="str">
        <f>VLOOKUP($M627,'Hulpblad MC-parser'!$A:$D,2,FALSE)</f>
        <v>Brand</v>
      </c>
      <c r="O627" s="81" t="str">
        <f>VLOOKUP($M627,'Hulpblad MC-parser'!$A:$D,3,FALSE)</f>
        <v>Luchtvaart</v>
      </c>
      <c r="P627" s="81">
        <f>VLOOKUP($M627,'Hulpblad MC-parser'!$A:$D,4,FALSE)</f>
        <v>0</v>
      </c>
      <c r="Q627" s="136" t="str">
        <f>IF(CONCATENATE(B627,C627,D627)="","",VLOOKUP(CONCATENATE(B627,C627,D627),Meldingsclassificaties!AA:AA,1,FALSE))</f>
        <v/>
      </c>
      <c r="R627" s="136" t="str">
        <f>IF(F627="","",VLOOKUP(F627,Meldingsclassificaties!H:H,1,FALSE))</f>
        <v/>
      </c>
    </row>
    <row r="628" spans="1:18" x14ac:dyDescent="0.25">
      <c r="A628" s="59"/>
      <c r="B628" s="59"/>
      <c r="C628" s="59"/>
      <c r="D628" s="59"/>
      <c r="E628" s="60" t="s">
        <v>7372</v>
      </c>
      <c r="F628" s="59"/>
      <c r="G628" s="59" t="s">
        <v>1226</v>
      </c>
      <c r="H628" s="59"/>
      <c r="I628" s="59">
        <f t="shared" si="9"/>
        <v>5</v>
      </c>
      <c r="J628" s="59" t="s">
        <v>1561</v>
      </c>
      <c r="K628" s="61"/>
      <c r="L628" s="62" t="s">
        <v>6737</v>
      </c>
      <c r="M628" s="62" t="s">
        <v>1226</v>
      </c>
      <c r="N628" s="81" t="str">
        <f>VLOOKUP($M628,'Hulpblad MC-parser'!$A:$D,2,FALSE)</f>
        <v>Brand</v>
      </c>
      <c r="O628" s="81" t="str">
        <f>VLOOKUP($M628,'Hulpblad MC-parser'!$A:$D,3,FALSE)</f>
        <v>Luchtvaart</v>
      </c>
      <c r="P628" s="81">
        <f>VLOOKUP($M628,'Hulpblad MC-parser'!$A:$D,4,FALSE)</f>
        <v>0</v>
      </c>
      <c r="Q628" s="136" t="str">
        <f>IF(CONCATENATE(B628,C628,D628)="","",VLOOKUP(CONCATENATE(B628,C628,D628),Meldingsclassificaties!AA:AA,1,FALSE))</f>
        <v/>
      </c>
      <c r="R628" s="136" t="str">
        <f>IF(F628="","",VLOOKUP(F628,Meldingsclassificaties!H:H,1,FALSE))</f>
        <v/>
      </c>
    </row>
    <row r="629" spans="1:18" x14ac:dyDescent="0.25">
      <c r="A629" s="59"/>
      <c r="B629" s="59"/>
      <c r="C629" s="59"/>
      <c r="D629" s="59"/>
      <c r="E629" s="60" t="s">
        <v>7373</v>
      </c>
      <c r="F629" s="59"/>
      <c r="G629" s="59" t="s">
        <v>1226</v>
      </c>
      <c r="H629" s="59"/>
      <c r="I629" s="59">
        <f t="shared" si="9"/>
        <v>5</v>
      </c>
      <c r="J629" s="59" t="s">
        <v>1561</v>
      </c>
      <c r="K629" s="61"/>
      <c r="L629" s="62" t="s">
        <v>6737</v>
      </c>
      <c r="M629" s="62" t="s">
        <v>1226</v>
      </c>
      <c r="N629" s="81" t="str">
        <f>VLOOKUP($M629,'Hulpblad MC-parser'!$A:$D,2,FALSE)</f>
        <v>Brand</v>
      </c>
      <c r="O629" s="81" t="str">
        <f>VLOOKUP($M629,'Hulpblad MC-parser'!$A:$D,3,FALSE)</f>
        <v>Luchtvaart</v>
      </c>
      <c r="P629" s="81">
        <f>VLOOKUP($M629,'Hulpblad MC-parser'!$A:$D,4,FALSE)</f>
        <v>0</v>
      </c>
      <c r="Q629" s="136" t="str">
        <f>IF(CONCATENATE(B629,C629,D629)="","",VLOOKUP(CONCATENATE(B629,C629,D629),Meldingsclassificaties!AA:AA,1,FALSE))</f>
        <v/>
      </c>
      <c r="R629" s="136" t="str">
        <f>IF(F629="","",VLOOKUP(F629,Meldingsclassificaties!H:H,1,FALSE))</f>
        <v/>
      </c>
    </row>
    <row r="630" spans="1:18" x14ac:dyDescent="0.25">
      <c r="A630" s="59"/>
      <c r="B630" s="59"/>
      <c r="C630" s="59"/>
      <c r="D630" s="59"/>
      <c r="E630" s="60" t="s">
        <v>7377</v>
      </c>
      <c r="F630" s="59"/>
      <c r="G630" s="59" t="s">
        <v>1226</v>
      </c>
      <c r="H630" s="59"/>
      <c r="I630" s="59">
        <f t="shared" si="9"/>
        <v>16</v>
      </c>
      <c r="J630" s="59" t="s">
        <v>1561</v>
      </c>
      <c r="K630" s="61"/>
      <c r="L630" s="62" t="s">
        <v>6737</v>
      </c>
      <c r="M630" s="62" t="s">
        <v>1226</v>
      </c>
      <c r="N630" s="81" t="str">
        <f>VLOOKUP($M630,'Hulpblad MC-parser'!$A:$D,2,FALSE)</f>
        <v>Brand</v>
      </c>
      <c r="O630" s="81" t="str">
        <f>VLOOKUP($M630,'Hulpblad MC-parser'!$A:$D,3,FALSE)</f>
        <v>Luchtvaart</v>
      </c>
      <c r="P630" s="81">
        <f>VLOOKUP($M630,'Hulpblad MC-parser'!$A:$D,4,FALSE)</f>
        <v>0</v>
      </c>
      <c r="Q630" s="136" t="str">
        <f>IF(CONCATENATE(B630,C630,D630)="","",VLOOKUP(CONCATENATE(B630,C630,D630),Meldingsclassificaties!AA:AA,1,FALSE))</f>
        <v/>
      </c>
      <c r="R630" s="136" t="str">
        <f>IF(F630="","",VLOOKUP(F630,Meldingsclassificaties!H:H,1,FALSE))</f>
        <v/>
      </c>
    </row>
    <row r="631" spans="1:18" x14ac:dyDescent="0.25">
      <c r="A631" s="59">
        <v>200010561</v>
      </c>
      <c r="B631" s="59" t="s">
        <v>710</v>
      </c>
      <c r="C631" s="59" t="s">
        <v>759</v>
      </c>
      <c r="D631" s="59"/>
      <c r="E631" s="60" t="s">
        <v>1228</v>
      </c>
      <c r="F631" s="59" t="s">
        <v>896</v>
      </c>
      <c r="G631" s="59"/>
      <c r="H631" s="59"/>
      <c r="I631" s="59">
        <f t="shared" si="9"/>
        <v>12</v>
      </c>
      <c r="J631" s="59" t="s">
        <v>1613</v>
      </c>
      <c r="K631" s="61"/>
      <c r="L631" s="62" t="s">
        <v>6737</v>
      </c>
      <c r="M631" s="62" t="s">
        <v>1228</v>
      </c>
      <c r="N631" s="81" t="str">
        <f>VLOOKUP($M631,'Hulpblad MC-parser'!$A:$D,2,FALSE)</f>
        <v>Brand</v>
      </c>
      <c r="O631" s="81" t="str">
        <f>VLOOKUP($M631,'Hulpblad MC-parser'!$A:$D,3,FALSE)</f>
        <v>Natuur</v>
      </c>
      <c r="P631" s="81">
        <f>VLOOKUP($M631,'Hulpblad MC-parser'!$A:$D,4,FALSE)</f>
        <v>0</v>
      </c>
      <c r="Q631" s="136" t="str">
        <f>IF(CONCATENATE(B631,C631,D631)="","",VLOOKUP(CONCATENATE(B631,C631,D631),Meldingsclassificaties!AA:AA,1,FALSE))</f>
        <v>BrandNatuur</v>
      </c>
      <c r="R631" s="136" t="str">
        <f>IF(F631="","",VLOOKUP(F631,Meldingsclassificaties!H:H,1,FALSE))</f>
        <v>Natuurbrand</v>
      </c>
    </row>
    <row r="632" spans="1:18" x14ac:dyDescent="0.25">
      <c r="A632" s="59"/>
      <c r="B632" s="59"/>
      <c r="C632" s="59"/>
      <c r="D632" s="59"/>
      <c r="E632" s="60" t="s">
        <v>7386</v>
      </c>
      <c r="F632" s="59"/>
      <c r="G632" s="59" t="s">
        <v>1228</v>
      </c>
      <c r="H632" s="59"/>
      <c r="I632" s="59">
        <f t="shared" si="9"/>
        <v>4</v>
      </c>
      <c r="J632" s="59" t="s">
        <v>1561</v>
      </c>
      <c r="K632" s="61"/>
      <c r="L632" s="62" t="s">
        <v>6737</v>
      </c>
      <c r="M632" s="62" t="s">
        <v>1228</v>
      </c>
      <c r="N632" s="81" t="str">
        <f>VLOOKUP($M632,'Hulpblad MC-parser'!$A:$D,2,FALSE)</f>
        <v>Brand</v>
      </c>
      <c r="O632" s="81" t="str">
        <f>VLOOKUP($M632,'Hulpblad MC-parser'!$A:$D,3,FALSE)</f>
        <v>Natuur</v>
      </c>
      <c r="P632" s="81">
        <f>VLOOKUP($M632,'Hulpblad MC-parser'!$A:$D,4,FALSE)</f>
        <v>0</v>
      </c>
      <c r="Q632" s="136" t="str">
        <f>IF(CONCATENATE(B632,C632,D632)="","",VLOOKUP(CONCATENATE(B632,C632,D632),Meldingsclassificaties!AA:AA,1,FALSE))</f>
        <v/>
      </c>
      <c r="R632" s="136" t="str">
        <f>IF(F632="","",VLOOKUP(F632,Meldingsclassificaties!H:H,1,FALSE))</f>
        <v/>
      </c>
    </row>
    <row r="633" spans="1:18" x14ac:dyDescent="0.25">
      <c r="A633" s="59"/>
      <c r="B633" s="59"/>
      <c r="C633" s="59"/>
      <c r="D633" s="59"/>
      <c r="E633" s="60" t="s">
        <v>7387</v>
      </c>
      <c r="F633" s="59"/>
      <c r="G633" s="59" t="s">
        <v>1228</v>
      </c>
      <c r="H633" s="59"/>
      <c r="I633" s="59">
        <f t="shared" si="9"/>
        <v>9</v>
      </c>
      <c r="J633" s="59" t="s">
        <v>1561</v>
      </c>
      <c r="K633" s="61"/>
      <c r="L633" s="62" t="s">
        <v>6737</v>
      </c>
      <c r="M633" s="62" t="s">
        <v>1228</v>
      </c>
      <c r="N633" s="81" t="str">
        <f>VLOOKUP($M633,'Hulpblad MC-parser'!$A:$D,2,FALSE)</f>
        <v>Brand</v>
      </c>
      <c r="O633" s="81" t="str">
        <f>VLOOKUP($M633,'Hulpblad MC-parser'!$A:$D,3,FALSE)</f>
        <v>Natuur</v>
      </c>
      <c r="P633" s="81">
        <f>VLOOKUP($M633,'Hulpblad MC-parser'!$A:$D,4,FALSE)</f>
        <v>0</v>
      </c>
      <c r="Q633" s="136" t="str">
        <f>IF(CONCATENATE(B633,C633,D633)="","",VLOOKUP(CONCATENATE(B633,C633,D633),Meldingsclassificaties!AA:AA,1,FALSE))</f>
        <v/>
      </c>
      <c r="R633" s="136" t="str">
        <f>IF(F633="","",VLOOKUP(F633,Meldingsclassificaties!H:H,1,FALSE))</f>
        <v/>
      </c>
    </row>
    <row r="634" spans="1:18" x14ac:dyDescent="0.25">
      <c r="A634" s="59"/>
      <c r="B634" s="59"/>
      <c r="C634" s="59"/>
      <c r="D634" s="59"/>
      <c r="E634" s="60" t="s">
        <v>7388</v>
      </c>
      <c r="F634" s="59"/>
      <c r="G634" s="59" t="s">
        <v>1228</v>
      </c>
      <c r="H634" s="59"/>
      <c r="I634" s="59">
        <f t="shared" si="9"/>
        <v>10</v>
      </c>
      <c r="J634" s="59" t="s">
        <v>1561</v>
      </c>
      <c r="K634" s="61"/>
      <c r="L634" s="62" t="s">
        <v>6737</v>
      </c>
      <c r="M634" s="62" t="s">
        <v>1228</v>
      </c>
      <c r="N634" s="81" t="str">
        <f>VLOOKUP($M634,'Hulpblad MC-parser'!$A:$D,2,FALSE)</f>
        <v>Brand</v>
      </c>
      <c r="O634" s="81" t="str">
        <f>VLOOKUP($M634,'Hulpblad MC-parser'!$A:$D,3,FALSE)</f>
        <v>Natuur</v>
      </c>
      <c r="P634" s="81">
        <f>VLOOKUP($M634,'Hulpblad MC-parser'!$A:$D,4,FALSE)</f>
        <v>0</v>
      </c>
      <c r="Q634" s="136" t="str">
        <f>IF(CONCATENATE(B634,C634,D634)="","",VLOOKUP(CONCATENATE(B634,C634,D634),Meldingsclassificaties!AA:AA,1,FALSE))</f>
        <v/>
      </c>
      <c r="R634" s="136" t="str">
        <f>IF(F634="","",VLOOKUP(F634,Meldingsclassificaties!H:H,1,FALSE))</f>
        <v/>
      </c>
    </row>
    <row r="635" spans="1:18" x14ac:dyDescent="0.25">
      <c r="A635" s="59"/>
      <c r="B635" s="59"/>
      <c r="C635" s="59"/>
      <c r="D635" s="59"/>
      <c r="E635" s="60" t="s">
        <v>7389</v>
      </c>
      <c r="F635" s="59"/>
      <c r="G635" s="59" t="s">
        <v>1228</v>
      </c>
      <c r="H635" s="59"/>
      <c r="I635" s="59">
        <f t="shared" si="9"/>
        <v>13</v>
      </c>
      <c r="J635" s="59" t="s">
        <v>1561</v>
      </c>
      <c r="K635" s="61"/>
      <c r="L635" s="62" t="s">
        <v>6737</v>
      </c>
      <c r="M635" s="62" t="s">
        <v>1228</v>
      </c>
      <c r="N635" s="81" t="str">
        <f>VLOOKUP($M635,'Hulpblad MC-parser'!$A:$D,2,FALSE)</f>
        <v>Brand</v>
      </c>
      <c r="O635" s="81" t="str">
        <f>VLOOKUP($M635,'Hulpblad MC-parser'!$A:$D,3,FALSE)</f>
        <v>Natuur</v>
      </c>
      <c r="P635" s="81">
        <f>VLOOKUP($M635,'Hulpblad MC-parser'!$A:$D,4,FALSE)</f>
        <v>0</v>
      </c>
      <c r="Q635" s="136" t="str">
        <f>IF(CONCATENATE(B635,C635,D635)="","",VLOOKUP(CONCATENATE(B635,C635,D635),Meldingsclassificaties!AA:AA,1,FALSE))</f>
        <v/>
      </c>
      <c r="R635" s="136" t="str">
        <f>IF(F635="","",VLOOKUP(F635,Meldingsclassificaties!H:H,1,FALSE))</f>
        <v/>
      </c>
    </row>
    <row r="636" spans="1:18" x14ac:dyDescent="0.25">
      <c r="A636" s="59"/>
      <c r="B636" s="59"/>
      <c r="C636" s="59"/>
      <c r="D636" s="59"/>
      <c r="E636" s="60" t="s">
        <v>7390</v>
      </c>
      <c r="F636" s="59"/>
      <c r="G636" s="59" t="s">
        <v>1228</v>
      </c>
      <c r="H636" s="59"/>
      <c r="I636" s="59">
        <f t="shared" si="9"/>
        <v>5</v>
      </c>
      <c r="J636" s="59" t="s">
        <v>1561</v>
      </c>
      <c r="K636" s="61"/>
      <c r="L636" s="62" t="s">
        <v>6737</v>
      </c>
      <c r="M636" s="62" t="s">
        <v>1228</v>
      </c>
      <c r="N636" s="81" t="str">
        <f>VLOOKUP($M636,'Hulpblad MC-parser'!$A:$D,2,FALSE)</f>
        <v>Brand</v>
      </c>
      <c r="O636" s="81" t="str">
        <f>VLOOKUP($M636,'Hulpblad MC-parser'!$A:$D,3,FALSE)</f>
        <v>Natuur</v>
      </c>
      <c r="P636" s="81">
        <f>VLOOKUP($M636,'Hulpblad MC-parser'!$A:$D,4,FALSE)</f>
        <v>0</v>
      </c>
      <c r="Q636" s="136" t="str">
        <f>IF(CONCATENATE(B636,C636,D636)="","",VLOOKUP(CONCATENATE(B636,C636,D636),Meldingsclassificaties!AA:AA,1,FALSE))</f>
        <v/>
      </c>
      <c r="R636" s="136" t="str">
        <f>IF(F636="","",VLOOKUP(F636,Meldingsclassificaties!H:H,1,FALSE))</f>
        <v/>
      </c>
    </row>
    <row r="637" spans="1:18" x14ac:dyDescent="0.25">
      <c r="A637" s="59"/>
      <c r="B637" s="59"/>
      <c r="C637" s="59"/>
      <c r="D637" s="59"/>
      <c r="E637" s="60" t="s">
        <v>7391</v>
      </c>
      <c r="F637" s="59"/>
      <c r="G637" s="59" t="s">
        <v>1228</v>
      </c>
      <c r="H637" s="59"/>
      <c r="I637" s="59">
        <f t="shared" si="9"/>
        <v>4</v>
      </c>
      <c r="J637" s="59" t="s">
        <v>1561</v>
      </c>
      <c r="K637" s="61"/>
      <c r="L637" s="62" t="s">
        <v>6737</v>
      </c>
      <c r="M637" s="62" t="s">
        <v>1228</v>
      </c>
      <c r="N637" s="81" t="str">
        <f>VLOOKUP($M637,'Hulpblad MC-parser'!$A:$D,2,FALSE)</f>
        <v>Brand</v>
      </c>
      <c r="O637" s="81" t="str">
        <f>VLOOKUP($M637,'Hulpblad MC-parser'!$A:$D,3,FALSE)</f>
        <v>Natuur</v>
      </c>
      <c r="P637" s="81">
        <f>VLOOKUP($M637,'Hulpblad MC-parser'!$A:$D,4,FALSE)</f>
        <v>0</v>
      </c>
      <c r="Q637" s="136" t="str">
        <f>IF(CONCATENATE(B637,C637,D637)="","",VLOOKUP(CONCATENATE(B637,C637,D637),Meldingsclassificaties!AA:AA,1,FALSE))</f>
        <v/>
      </c>
      <c r="R637" s="136" t="str">
        <f>IF(F637="","",VLOOKUP(F637,Meldingsclassificaties!H:H,1,FALSE))</f>
        <v/>
      </c>
    </row>
    <row r="638" spans="1:18" x14ac:dyDescent="0.25">
      <c r="A638" s="59">
        <v>200106567</v>
      </c>
      <c r="B638" s="59" t="s">
        <v>710</v>
      </c>
      <c r="C638" s="59" t="s">
        <v>759</v>
      </c>
      <c r="D638" s="59" t="s">
        <v>805</v>
      </c>
      <c r="E638" s="60" t="s">
        <v>1230</v>
      </c>
      <c r="F638" s="59" t="s">
        <v>808</v>
      </c>
      <c r="G638" s="59"/>
      <c r="H638" s="59"/>
      <c r="I638" s="59">
        <f t="shared" si="9"/>
        <v>11</v>
      </c>
      <c r="J638" s="59" t="s">
        <v>1613</v>
      </c>
      <c r="K638" s="61"/>
      <c r="L638" s="62" t="s">
        <v>6737</v>
      </c>
      <c r="M638" s="62" t="s">
        <v>1230</v>
      </c>
      <c r="N638" s="81" t="str">
        <f>VLOOKUP($M638,'Hulpblad MC-parser'!$A:$D,2,FALSE)</f>
        <v>Brand</v>
      </c>
      <c r="O638" s="81" t="str">
        <f>VLOOKUP($M638,'Hulpblad MC-parser'!$A:$D,3,FALSE)</f>
        <v>Natuur</v>
      </c>
      <c r="P638" s="81" t="str">
        <f>VLOOKUP($M638,'Hulpblad MC-parser'!$A:$D,4,FALSE)</f>
        <v>Akker/Weide</v>
      </c>
      <c r="Q638" s="136" t="str">
        <f>IF(CONCATENATE(B638,C638,D638)="","",VLOOKUP(CONCATENATE(B638,C638,D638),Meldingsclassificaties!AA:AA,1,FALSE))</f>
        <v>BrandNatuurAkker/Weide</v>
      </c>
      <c r="R638" s="136" t="str">
        <f>IF(F638="","",VLOOKUP(F638,Meldingsclassificaties!H:H,1,FALSE))</f>
        <v>Akkerbrand</v>
      </c>
    </row>
    <row r="639" spans="1:18" x14ac:dyDescent="0.25">
      <c r="A639" s="59"/>
      <c r="B639" s="59"/>
      <c r="C639" s="59"/>
      <c r="D639" s="59"/>
      <c r="E639" s="60" t="s">
        <v>7392</v>
      </c>
      <c r="F639" s="59"/>
      <c r="G639" s="59" t="s">
        <v>1230</v>
      </c>
      <c r="H639" s="59"/>
      <c r="I639" s="59">
        <f t="shared" si="9"/>
        <v>4</v>
      </c>
      <c r="J639" s="59" t="s">
        <v>1561</v>
      </c>
      <c r="K639" s="61"/>
      <c r="L639" s="62" t="s">
        <v>6737</v>
      </c>
      <c r="M639" s="62" t="s">
        <v>1230</v>
      </c>
      <c r="N639" s="81" t="str">
        <f>VLOOKUP($M639,'Hulpblad MC-parser'!$A:$D,2,FALSE)</f>
        <v>Brand</v>
      </c>
      <c r="O639" s="81" t="str">
        <f>VLOOKUP($M639,'Hulpblad MC-parser'!$A:$D,3,FALSE)</f>
        <v>Natuur</v>
      </c>
      <c r="P639" s="81" t="str">
        <f>VLOOKUP($M639,'Hulpblad MC-parser'!$A:$D,4,FALSE)</f>
        <v>Akker/Weide</v>
      </c>
      <c r="Q639" s="136" t="str">
        <f>IF(CONCATENATE(B639,C639,D639)="","",VLOOKUP(CONCATENATE(B639,C639,D639),Meldingsclassificaties!AA:AA,1,FALSE))</f>
        <v/>
      </c>
      <c r="R639" s="136" t="str">
        <f>IF(F639="","",VLOOKUP(F639,Meldingsclassificaties!H:H,1,FALSE))</f>
        <v/>
      </c>
    </row>
    <row r="640" spans="1:18" x14ac:dyDescent="0.25">
      <c r="A640" s="59"/>
      <c r="B640" s="59"/>
      <c r="C640" s="59"/>
      <c r="D640" s="59"/>
      <c r="E640" s="60" t="s">
        <v>7393</v>
      </c>
      <c r="F640" s="59"/>
      <c r="G640" s="59" t="s">
        <v>1230</v>
      </c>
      <c r="H640" s="59"/>
      <c r="I640" s="59">
        <f t="shared" si="9"/>
        <v>4</v>
      </c>
      <c r="J640" s="59" t="s">
        <v>1561</v>
      </c>
      <c r="K640" s="61"/>
      <c r="L640" s="62" t="s">
        <v>6737</v>
      </c>
      <c r="M640" s="62" t="s">
        <v>1230</v>
      </c>
      <c r="N640" s="81" t="str">
        <f>VLOOKUP($M640,'Hulpblad MC-parser'!$A:$D,2,FALSE)</f>
        <v>Brand</v>
      </c>
      <c r="O640" s="81" t="str">
        <f>VLOOKUP($M640,'Hulpblad MC-parser'!$A:$D,3,FALSE)</f>
        <v>Natuur</v>
      </c>
      <c r="P640" s="81" t="str">
        <f>VLOOKUP($M640,'Hulpblad MC-parser'!$A:$D,4,FALSE)</f>
        <v>Akker/Weide</v>
      </c>
      <c r="Q640" s="136" t="str">
        <f>IF(CONCATENATE(B640,C640,D640)="","",VLOOKUP(CONCATENATE(B640,C640,D640),Meldingsclassificaties!AA:AA,1,FALSE))</f>
        <v/>
      </c>
      <c r="R640" s="136" t="str">
        <f>IF(F640="","",VLOOKUP(F640,Meldingsclassificaties!H:H,1,FALSE))</f>
        <v/>
      </c>
    </row>
    <row r="641" spans="1:18" x14ac:dyDescent="0.25">
      <c r="A641" s="59"/>
      <c r="B641" s="59"/>
      <c r="C641" s="59"/>
      <c r="D641" s="59"/>
      <c r="E641" s="60" t="s">
        <v>7394</v>
      </c>
      <c r="F641" s="59"/>
      <c r="G641" s="59" t="s">
        <v>1230</v>
      </c>
      <c r="H641" s="59"/>
      <c r="I641" s="59">
        <f t="shared" si="9"/>
        <v>8</v>
      </c>
      <c r="J641" s="59" t="s">
        <v>1561</v>
      </c>
      <c r="K641" s="61"/>
      <c r="L641" s="62" t="s">
        <v>6737</v>
      </c>
      <c r="M641" s="62" t="s">
        <v>1230</v>
      </c>
      <c r="N641" s="81" t="str">
        <f>VLOOKUP($M641,'Hulpblad MC-parser'!$A:$D,2,FALSE)</f>
        <v>Brand</v>
      </c>
      <c r="O641" s="81" t="str">
        <f>VLOOKUP($M641,'Hulpblad MC-parser'!$A:$D,3,FALSE)</f>
        <v>Natuur</v>
      </c>
      <c r="P641" s="81" t="str">
        <f>VLOOKUP($M641,'Hulpblad MC-parser'!$A:$D,4,FALSE)</f>
        <v>Akker/Weide</v>
      </c>
      <c r="Q641" s="136" t="str">
        <f>IF(CONCATENATE(B641,C641,D641)="","",VLOOKUP(CONCATENATE(B641,C641,D641),Meldingsclassificaties!AA:AA,1,FALSE))</f>
        <v/>
      </c>
      <c r="R641" s="136" t="str">
        <f>IF(F641="","",VLOOKUP(F641,Meldingsclassificaties!H:H,1,FALSE))</f>
        <v/>
      </c>
    </row>
    <row r="642" spans="1:18" x14ac:dyDescent="0.25">
      <c r="A642" s="59"/>
      <c r="B642" s="59"/>
      <c r="C642" s="59"/>
      <c r="D642" s="59"/>
      <c r="E642" s="60" t="s">
        <v>7395</v>
      </c>
      <c r="F642" s="59"/>
      <c r="G642" s="59" t="s">
        <v>1230</v>
      </c>
      <c r="H642" s="59"/>
      <c r="I642" s="59">
        <f t="shared" ref="I642:I705" si="10">LEN(E642)</f>
        <v>8</v>
      </c>
      <c r="J642" s="59" t="s">
        <v>1561</v>
      </c>
      <c r="K642" s="61"/>
      <c r="L642" s="62" t="s">
        <v>6737</v>
      </c>
      <c r="M642" s="62" t="s">
        <v>1230</v>
      </c>
      <c r="N642" s="81" t="str">
        <f>VLOOKUP($M642,'Hulpblad MC-parser'!$A:$D,2,FALSE)</f>
        <v>Brand</v>
      </c>
      <c r="O642" s="81" t="str">
        <f>VLOOKUP($M642,'Hulpblad MC-parser'!$A:$D,3,FALSE)</f>
        <v>Natuur</v>
      </c>
      <c r="P642" s="81" t="str">
        <f>VLOOKUP($M642,'Hulpblad MC-parser'!$A:$D,4,FALSE)</f>
        <v>Akker/Weide</v>
      </c>
      <c r="Q642" s="136" t="str">
        <f>IF(CONCATENATE(B642,C642,D642)="","",VLOOKUP(CONCATENATE(B642,C642,D642),Meldingsclassificaties!AA:AA,1,FALSE))</f>
        <v/>
      </c>
      <c r="R642" s="136" t="str">
        <f>IF(F642="","",VLOOKUP(F642,Meldingsclassificaties!H:H,1,FALSE))</f>
        <v/>
      </c>
    </row>
    <row r="643" spans="1:18" x14ac:dyDescent="0.25">
      <c r="A643" s="59"/>
      <c r="B643" s="59"/>
      <c r="C643" s="59"/>
      <c r="D643" s="59"/>
      <c r="E643" s="60" t="s">
        <v>7396</v>
      </c>
      <c r="F643" s="59"/>
      <c r="G643" s="59" t="s">
        <v>1230</v>
      </c>
      <c r="H643" s="59"/>
      <c r="I643" s="59">
        <f t="shared" si="10"/>
        <v>9</v>
      </c>
      <c r="J643" s="59" t="s">
        <v>1561</v>
      </c>
      <c r="K643" s="61"/>
      <c r="L643" s="62" t="s">
        <v>6737</v>
      </c>
      <c r="M643" s="62" t="s">
        <v>1230</v>
      </c>
      <c r="N643" s="81" t="str">
        <f>VLOOKUP($M643,'Hulpblad MC-parser'!$A:$D,2,FALSE)</f>
        <v>Brand</v>
      </c>
      <c r="O643" s="81" t="str">
        <f>VLOOKUP($M643,'Hulpblad MC-parser'!$A:$D,3,FALSE)</f>
        <v>Natuur</v>
      </c>
      <c r="P643" s="81" t="str">
        <f>VLOOKUP($M643,'Hulpblad MC-parser'!$A:$D,4,FALSE)</f>
        <v>Akker/Weide</v>
      </c>
      <c r="Q643" s="136" t="str">
        <f>IF(CONCATENATE(B643,C643,D643)="","",VLOOKUP(CONCATENATE(B643,C643,D643),Meldingsclassificaties!AA:AA,1,FALSE))</f>
        <v/>
      </c>
      <c r="R643" s="136" t="str">
        <f>IF(F643="","",VLOOKUP(F643,Meldingsclassificaties!H:H,1,FALSE))</f>
        <v/>
      </c>
    </row>
    <row r="644" spans="1:18" x14ac:dyDescent="0.25">
      <c r="A644" s="59"/>
      <c r="B644" s="59"/>
      <c r="C644" s="59"/>
      <c r="D644" s="59"/>
      <c r="E644" s="60" t="s">
        <v>7397</v>
      </c>
      <c r="F644" s="59"/>
      <c r="G644" s="59" t="s">
        <v>1230</v>
      </c>
      <c r="H644" s="59"/>
      <c r="I644" s="59">
        <f t="shared" si="10"/>
        <v>9</v>
      </c>
      <c r="J644" s="59" t="s">
        <v>1561</v>
      </c>
      <c r="K644" s="61"/>
      <c r="L644" s="62" t="s">
        <v>6737</v>
      </c>
      <c r="M644" s="62" t="s">
        <v>1230</v>
      </c>
      <c r="N644" s="81" t="str">
        <f>VLOOKUP($M644,'Hulpblad MC-parser'!$A:$D,2,FALSE)</f>
        <v>Brand</v>
      </c>
      <c r="O644" s="81" t="str">
        <f>VLOOKUP($M644,'Hulpblad MC-parser'!$A:$D,3,FALSE)</f>
        <v>Natuur</v>
      </c>
      <c r="P644" s="81" t="str">
        <f>VLOOKUP($M644,'Hulpblad MC-parser'!$A:$D,4,FALSE)</f>
        <v>Akker/Weide</v>
      </c>
      <c r="Q644" s="136" t="str">
        <f>IF(CONCATENATE(B644,C644,D644)="","",VLOOKUP(CONCATENATE(B644,C644,D644),Meldingsclassificaties!AA:AA,1,FALSE))</f>
        <v/>
      </c>
      <c r="R644" s="136" t="str">
        <f>IF(F644="","",VLOOKUP(F644,Meldingsclassificaties!H:H,1,FALSE))</f>
        <v/>
      </c>
    </row>
    <row r="645" spans="1:18" x14ac:dyDescent="0.25">
      <c r="A645" s="59"/>
      <c r="B645" s="59"/>
      <c r="C645" s="59"/>
      <c r="D645" s="59"/>
      <c r="E645" s="60" t="s">
        <v>7398</v>
      </c>
      <c r="F645" s="59"/>
      <c r="G645" s="59" t="s">
        <v>1230</v>
      </c>
      <c r="H645" s="59"/>
      <c r="I645" s="59">
        <f t="shared" si="10"/>
        <v>12</v>
      </c>
      <c r="J645" s="59" t="s">
        <v>1561</v>
      </c>
      <c r="K645" s="61"/>
      <c r="L645" s="62" t="s">
        <v>6737</v>
      </c>
      <c r="M645" s="62" t="s">
        <v>1230</v>
      </c>
      <c r="N645" s="81" t="str">
        <f>VLOOKUP($M645,'Hulpblad MC-parser'!$A:$D,2,FALSE)</f>
        <v>Brand</v>
      </c>
      <c r="O645" s="81" t="str">
        <f>VLOOKUP($M645,'Hulpblad MC-parser'!$A:$D,3,FALSE)</f>
        <v>Natuur</v>
      </c>
      <c r="P645" s="81" t="str">
        <f>VLOOKUP($M645,'Hulpblad MC-parser'!$A:$D,4,FALSE)</f>
        <v>Akker/Weide</v>
      </c>
      <c r="Q645" s="136" t="str">
        <f>IF(CONCATENATE(B645,C645,D645)="","",VLOOKUP(CONCATENATE(B645,C645,D645),Meldingsclassificaties!AA:AA,1,FALSE))</f>
        <v/>
      </c>
      <c r="R645" s="136" t="str">
        <f>IF(F645="","",VLOOKUP(F645,Meldingsclassificaties!H:H,1,FALSE))</f>
        <v/>
      </c>
    </row>
    <row r="646" spans="1:18" x14ac:dyDescent="0.25">
      <c r="A646" s="59"/>
      <c r="B646" s="59"/>
      <c r="C646" s="59"/>
      <c r="D646" s="59"/>
      <c r="E646" s="60" t="s">
        <v>7399</v>
      </c>
      <c r="F646" s="59"/>
      <c r="G646" s="59" t="s">
        <v>1230</v>
      </c>
      <c r="H646" s="59"/>
      <c r="I646" s="59">
        <f t="shared" si="10"/>
        <v>20</v>
      </c>
      <c r="J646" s="59" t="s">
        <v>1561</v>
      </c>
      <c r="K646" s="61"/>
      <c r="L646" s="62" t="s">
        <v>6737</v>
      </c>
      <c r="M646" s="62" t="s">
        <v>1230</v>
      </c>
      <c r="N646" s="81" t="str">
        <f>VLOOKUP($M646,'Hulpblad MC-parser'!$A:$D,2,FALSE)</f>
        <v>Brand</v>
      </c>
      <c r="O646" s="81" t="str">
        <f>VLOOKUP($M646,'Hulpblad MC-parser'!$A:$D,3,FALSE)</f>
        <v>Natuur</v>
      </c>
      <c r="P646" s="81" t="str">
        <f>VLOOKUP($M646,'Hulpblad MC-parser'!$A:$D,4,FALSE)</f>
        <v>Akker/Weide</v>
      </c>
      <c r="Q646" s="136" t="str">
        <f>IF(CONCATENATE(B646,C646,D646)="","",VLOOKUP(CONCATENATE(B646,C646,D646),Meldingsclassificaties!AA:AA,1,FALSE))</f>
        <v/>
      </c>
      <c r="R646" s="136" t="str">
        <f>IF(F646="","",VLOOKUP(F646,Meldingsclassificaties!H:H,1,FALSE))</f>
        <v/>
      </c>
    </row>
    <row r="647" spans="1:18" x14ac:dyDescent="0.25">
      <c r="A647" s="59"/>
      <c r="B647" s="59"/>
      <c r="C647" s="59"/>
      <c r="D647" s="59"/>
      <c r="E647" s="60" t="s">
        <v>7400</v>
      </c>
      <c r="F647" s="59"/>
      <c r="G647" s="59" t="s">
        <v>1230</v>
      </c>
      <c r="H647" s="59"/>
      <c r="I647" s="59">
        <f t="shared" si="10"/>
        <v>15</v>
      </c>
      <c r="J647" s="59" t="s">
        <v>1561</v>
      </c>
      <c r="K647" s="61"/>
      <c r="L647" s="62" t="s">
        <v>6737</v>
      </c>
      <c r="M647" s="62" t="s">
        <v>1230</v>
      </c>
      <c r="N647" s="81" t="str">
        <f>VLOOKUP($M647,'Hulpblad MC-parser'!$A:$D,2,FALSE)</f>
        <v>Brand</v>
      </c>
      <c r="O647" s="81" t="str">
        <f>VLOOKUP($M647,'Hulpblad MC-parser'!$A:$D,3,FALSE)</f>
        <v>Natuur</v>
      </c>
      <c r="P647" s="81" t="str">
        <f>VLOOKUP($M647,'Hulpblad MC-parser'!$A:$D,4,FALSE)</f>
        <v>Akker/Weide</v>
      </c>
      <c r="Q647" s="136" t="str">
        <f>IF(CONCATENATE(B647,C647,D647)="","",VLOOKUP(CONCATENATE(B647,C647,D647),Meldingsclassificaties!AA:AA,1,FALSE))</f>
        <v/>
      </c>
      <c r="R647" s="136" t="str">
        <f>IF(F647="","",VLOOKUP(F647,Meldingsclassificaties!H:H,1,FALSE))</f>
        <v/>
      </c>
    </row>
    <row r="648" spans="1:18" x14ac:dyDescent="0.25">
      <c r="A648" s="59"/>
      <c r="B648" s="59"/>
      <c r="C648" s="59"/>
      <c r="D648" s="59"/>
      <c r="E648" s="60" t="s">
        <v>7401</v>
      </c>
      <c r="F648" s="59"/>
      <c r="G648" s="59" t="s">
        <v>1230</v>
      </c>
      <c r="H648" s="59"/>
      <c r="I648" s="59">
        <f t="shared" si="10"/>
        <v>19</v>
      </c>
      <c r="J648" s="59" t="s">
        <v>1561</v>
      </c>
      <c r="K648" s="61"/>
      <c r="L648" s="62" t="s">
        <v>6737</v>
      </c>
      <c r="M648" s="62" t="s">
        <v>1230</v>
      </c>
      <c r="N648" s="81" t="str">
        <f>VLOOKUP($M648,'Hulpblad MC-parser'!$A:$D,2,FALSE)</f>
        <v>Brand</v>
      </c>
      <c r="O648" s="81" t="str">
        <f>VLOOKUP($M648,'Hulpblad MC-parser'!$A:$D,3,FALSE)</f>
        <v>Natuur</v>
      </c>
      <c r="P648" s="81" t="str">
        <f>VLOOKUP($M648,'Hulpblad MC-parser'!$A:$D,4,FALSE)</f>
        <v>Akker/Weide</v>
      </c>
      <c r="Q648" s="136" t="str">
        <f>IF(CONCATENATE(B648,C648,D648)="","",VLOOKUP(CONCATENATE(B648,C648,D648),Meldingsclassificaties!AA:AA,1,FALSE))</f>
        <v/>
      </c>
      <c r="R648" s="136" t="str">
        <f>IF(F648="","",VLOOKUP(F648,Meldingsclassificaties!H:H,1,FALSE))</f>
        <v/>
      </c>
    </row>
    <row r="649" spans="1:18" x14ac:dyDescent="0.25">
      <c r="A649" s="59"/>
      <c r="B649" s="59"/>
      <c r="C649" s="59"/>
      <c r="D649" s="59"/>
      <c r="E649" s="60" t="s">
        <v>7402</v>
      </c>
      <c r="F649" s="59"/>
      <c r="G649" s="59" t="s">
        <v>1230</v>
      </c>
      <c r="H649" s="59"/>
      <c r="I649" s="59">
        <f t="shared" si="10"/>
        <v>19</v>
      </c>
      <c r="J649" s="59" t="s">
        <v>1561</v>
      </c>
      <c r="K649" s="61"/>
      <c r="L649" s="62" t="s">
        <v>6737</v>
      </c>
      <c r="M649" s="62" t="s">
        <v>1230</v>
      </c>
      <c r="N649" s="81" t="str">
        <f>VLOOKUP($M649,'Hulpblad MC-parser'!$A:$D,2,FALSE)</f>
        <v>Brand</v>
      </c>
      <c r="O649" s="81" t="str">
        <f>VLOOKUP($M649,'Hulpblad MC-parser'!$A:$D,3,FALSE)</f>
        <v>Natuur</v>
      </c>
      <c r="P649" s="81" t="str">
        <f>VLOOKUP($M649,'Hulpblad MC-parser'!$A:$D,4,FALSE)</f>
        <v>Akker/Weide</v>
      </c>
      <c r="Q649" s="136" t="str">
        <f>IF(CONCATENATE(B649,C649,D649)="","",VLOOKUP(CONCATENATE(B649,C649,D649),Meldingsclassificaties!AA:AA,1,FALSE))</f>
        <v/>
      </c>
      <c r="R649" s="136" t="str">
        <f>IF(F649="","",VLOOKUP(F649,Meldingsclassificaties!H:H,1,FALSE))</f>
        <v/>
      </c>
    </row>
    <row r="650" spans="1:18" x14ac:dyDescent="0.25">
      <c r="A650" s="59"/>
      <c r="B650" s="59"/>
      <c r="C650" s="59"/>
      <c r="D650" s="59"/>
      <c r="E650" s="60" t="s">
        <v>7403</v>
      </c>
      <c r="F650" s="59"/>
      <c r="G650" s="59" t="s">
        <v>1230</v>
      </c>
      <c r="H650" s="59"/>
      <c r="I650" s="59">
        <f t="shared" si="10"/>
        <v>12</v>
      </c>
      <c r="J650" s="59" t="s">
        <v>1561</v>
      </c>
      <c r="K650" s="61"/>
      <c r="L650" s="62" t="s">
        <v>6737</v>
      </c>
      <c r="M650" s="62" t="s">
        <v>1230</v>
      </c>
      <c r="N650" s="81" t="str">
        <f>VLOOKUP($M650,'Hulpblad MC-parser'!$A:$D,2,FALSE)</f>
        <v>Brand</v>
      </c>
      <c r="O650" s="81" t="str">
        <f>VLOOKUP($M650,'Hulpblad MC-parser'!$A:$D,3,FALSE)</f>
        <v>Natuur</v>
      </c>
      <c r="P650" s="81" t="str">
        <f>VLOOKUP($M650,'Hulpblad MC-parser'!$A:$D,4,FALSE)</f>
        <v>Akker/Weide</v>
      </c>
      <c r="Q650" s="136" t="str">
        <f>IF(CONCATENATE(B650,C650,D650)="","",VLOOKUP(CONCATENATE(B650,C650,D650),Meldingsclassificaties!AA:AA,1,FALSE))</f>
        <v/>
      </c>
      <c r="R650" s="136" t="str">
        <f>IF(F650="","",VLOOKUP(F650,Meldingsclassificaties!H:H,1,FALSE))</f>
        <v/>
      </c>
    </row>
    <row r="651" spans="1:18" x14ac:dyDescent="0.25">
      <c r="A651" s="59"/>
      <c r="B651" s="59"/>
      <c r="C651" s="59"/>
      <c r="D651" s="59"/>
      <c r="E651" s="60" t="s">
        <v>7404</v>
      </c>
      <c r="F651" s="59"/>
      <c r="G651" s="59" t="s">
        <v>1230</v>
      </c>
      <c r="H651" s="59"/>
      <c r="I651" s="59">
        <f t="shared" si="10"/>
        <v>7</v>
      </c>
      <c r="J651" s="59" t="s">
        <v>1561</v>
      </c>
      <c r="K651" s="61"/>
      <c r="L651" s="62" t="s">
        <v>6737</v>
      </c>
      <c r="M651" s="62" t="s">
        <v>1230</v>
      </c>
      <c r="N651" s="81" t="str">
        <f>VLOOKUP($M651,'Hulpblad MC-parser'!$A:$D,2,FALSE)</f>
        <v>Brand</v>
      </c>
      <c r="O651" s="81" t="str">
        <f>VLOOKUP($M651,'Hulpblad MC-parser'!$A:$D,3,FALSE)</f>
        <v>Natuur</v>
      </c>
      <c r="P651" s="81" t="str">
        <f>VLOOKUP($M651,'Hulpblad MC-parser'!$A:$D,4,FALSE)</f>
        <v>Akker/Weide</v>
      </c>
      <c r="Q651" s="136" t="str">
        <f>IF(CONCATENATE(B651,C651,D651)="","",VLOOKUP(CONCATENATE(B651,C651,D651),Meldingsclassificaties!AA:AA,1,FALSE))</f>
        <v/>
      </c>
      <c r="R651" s="136" t="str">
        <f>IF(F651="","",VLOOKUP(F651,Meldingsclassificaties!H:H,1,FALSE))</f>
        <v/>
      </c>
    </row>
    <row r="652" spans="1:18" x14ac:dyDescent="0.25">
      <c r="A652" s="59"/>
      <c r="B652" s="59"/>
      <c r="C652" s="59"/>
      <c r="D652" s="59"/>
      <c r="E652" s="60" t="s">
        <v>7405</v>
      </c>
      <c r="F652" s="59"/>
      <c r="G652" s="59" t="s">
        <v>1230</v>
      </c>
      <c r="H652" s="59"/>
      <c r="I652" s="59">
        <f t="shared" si="10"/>
        <v>7</v>
      </c>
      <c r="J652" s="59" t="s">
        <v>1561</v>
      </c>
      <c r="K652" s="61"/>
      <c r="L652" s="62" t="s">
        <v>6737</v>
      </c>
      <c r="M652" s="62" t="s">
        <v>1230</v>
      </c>
      <c r="N652" s="81" t="str">
        <f>VLOOKUP($M652,'Hulpblad MC-parser'!$A:$D,2,FALSE)</f>
        <v>Brand</v>
      </c>
      <c r="O652" s="81" t="str">
        <f>VLOOKUP($M652,'Hulpblad MC-parser'!$A:$D,3,FALSE)</f>
        <v>Natuur</v>
      </c>
      <c r="P652" s="81" t="str">
        <f>VLOOKUP($M652,'Hulpblad MC-parser'!$A:$D,4,FALSE)</f>
        <v>Akker/Weide</v>
      </c>
      <c r="Q652" s="136" t="str">
        <f>IF(CONCATENATE(B652,C652,D652)="","",VLOOKUP(CONCATENATE(B652,C652,D652),Meldingsclassificaties!AA:AA,1,FALSE))</f>
        <v/>
      </c>
      <c r="R652" s="136" t="str">
        <f>IF(F652="","",VLOOKUP(F652,Meldingsclassificaties!H:H,1,FALSE))</f>
        <v/>
      </c>
    </row>
    <row r="653" spans="1:18" x14ac:dyDescent="0.25">
      <c r="A653" s="59"/>
      <c r="B653" s="59"/>
      <c r="C653" s="59"/>
      <c r="D653" s="59"/>
      <c r="E653" s="60" t="s">
        <v>7406</v>
      </c>
      <c r="F653" s="59"/>
      <c r="G653" s="59" t="s">
        <v>1230</v>
      </c>
      <c r="H653" s="59"/>
      <c r="I653" s="59">
        <f t="shared" si="10"/>
        <v>18</v>
      </c>
      <c r="J653" s="59" t="s">
        <v>1561</v>
      </c>
      <c r="K653" s="61"/>
      <c r="L653" s="62" t="s">
        <v>6737</v>
      </c>
      <c r="M653" s="62" t="s">
        <v>1230</v>
      </c>
      <c r="N653" s="81" t="str">
        <f>VLOOKUP($M653,'Hulpblad MC-parser'!$A:$D,2,FALSE)</f>
        <v>Brand</v>
      </c>
      <c r="O653" s="81" t="str">
        <f>VLOOKUP($M653,'Hulpblad MC-parser'!$A:$D,3,FALSE)</f>
        <v>Natuur</v>
      </c>
      <c r="P653" s="81" t="str">
        <f>VLOOKUP($M653,'Hulpblad MC-parser'!$A:$D,4,FALSE)</f>
        <v>Akker/Weide</v>
      </c>
      <c r="Q653" s="136" t="str">
        <f>IF(CONCATENATE(B653,C653,D653)="","",VLOOKUP(CONCATENATE(B653,C653,D653),Meldingsclassificaties!AA:AA,1,FALSE))</f>
        <v/>
      </c>
      <c r="R653" s="136" t="str">
        <f>IF(F653="","",VLOOKUP(F653,Meldingsclassificaties!H:H,1,FALSE))</f>
        <v/>
      </c>
    </row>
    <row r="654" spans="1:18" x14ac:dyDescent="0.25">
      <c r="A654" s="59"/>
      <c r="B654" s="59"/>
      <c r="C654" s="59"/>
      <c r="D654" s="59"/>
      <c r="E654" s="60" t="s">
        <v>7407</v>
      </c>
      <c r="F654" s="59"/>
      <c r="G654" s="59" t="s">
        <v>1230</v>
      </c>
      <c r="H654" s="59"/>
      <c r="I654" s="59">
        <f t="shared" si="10"/>
        <v>14</v>
      </c>
      <c r="J654" s="59" t="s">
        <v>1561</v>
      </c>
      <c r="K654" s="61"/>
      <c r="L654" s="62" t="s">
        <v>6737</v>
      </c>
      <c r="M654" s="62" t="s">
        <v>1230</v>
      </c>
      <c r="N654" s="81" t="str">
        <f>VLOOKUP($M654,'Hulpblad MC-parser'!$A:$D,2,FALSE)</f>
        <v>Brand</v>
      </c>
      <c r="O654" s="81" t="str">
        <f>VLOOKUP($M654,'Hulpblad MC-parser'!$A:$D,3,FALSE)</f>
        <v>Natuur</v>
      </c>
      <c r="P654" s="81" t="str">
        <f>VLOOKUP($M654,'Hulpblad MC-parser'!$A:$D,4,FALSE)</f>
        <v>Akker/Weide</v>
      </c>
      <c r="Q654" s="136" t="str">
        <f>IF(CONCATENATE(B654,C654,D654)="","",VLOOKUP(CONCATENATE(B654,C654,D654),Meldingsclassificaties!AA:AA,1,FALSE))</f>
        <v/>
      </c>
      <c r="R654" s="136" t="str">
        <f>IF(F654="","",VLOOKUP(F654,Meldingsclassificaties!H:H,1,FALSE))</f>
        <v/>
      </c>
    </row>
    <row r="655" spans="1:18" x14ac:dyDescent="0.25">
      <c r="A655" s="59"/>
      <c r="B655" s="59"/>
      <c r="C655" s="59"/>
      <c r="D655" s="59"/>
      <c r="E655" s="60" t="s">
        <v>7408</v>
      </c>
      <c r="F655" s="59"/>
      <c r="G655" s="59" t="s">
        <v>1230</v>
      </c>
      <c r="H655" s="59"/>
      <c r="I655" s="59">
        <f t="shared" si="10"/>
        <v>19</v>
      </c>
      <c r="J655" s="59" t="s">
        <v>1561</v>
      </c>
      <c r="K655" s="61"/>
      <c r="L655" s="62" t="s">
        <v>6737</v>
      </c>
      <c r="M655" s="62" t="s">
        <v>1230</v>
      </c>
      <c r="N655" s="81" t="str">
        <f>VLOOKUP($M655,'Hulpblad MC-parser'!$A:$D,2,FALSE)</f>
        <v>Brand</v>
      </c>
      <c r="O655" s="81" t="str">
        <f>VLOOKUP($M655,'Hulpblad MC-parser'!$A:$D,3,FALSE)</f>
        <v>Natuur</v>
      </c>
      <c r="P655" s="81" t="str">
        <f>VLOOKUP($M655,'Hulpblad MC-parser'!$A:$D,4,FALSE)</f>
        <v>Akker/Weide</v>
      </c>
      <c r="Q655" s="136" t="str">
        <f>IF(CONCATENATE(B655,C655,D655)="","",VLOOKUP(CONCATENATE(B655,C655,D655),Meldingsclassificaties!AA:AA,1,FALSE))</f>
        <v/>
      </c>
      <c r="R655" s="136" t="str">
        <f>IF(F655="","",VLOOKUP(F655,Meldingsclassificaties!H:H,1,FALSE))</f>
        <v/>
      </c>
    </row>
    <row r="656" spans="1:18" x14ac:dyDescent="0.25">
      <c r="A656" s="59"/>
      <c r="B656" s="59"/>
      <c r="C656" s="59"/>
      <c r="D656" s="59"/>
      <c r="E656" s="60" t="s">
        <v>7409</v>
      </c>
      <c r="F656" s="59"/>
      <c r="G656" s="59" t="s">
        <v>1230</v>
      </c>
      <c r="H656" s="59"/>
      <c r="I656" s="59">
        <f t="shared" si="10"/>
        <v>20</v>
      </c>
      <c r="J656" s="59" t="s">
        <v>1561</v>
      </c>
      <c r="K656" s="61"/>
      <c r="L656" s="62" t="s">
        <v>6737</v>
      </c>
      <c r="M656" s="62" t="s">
        <v>1230</v>
      </c>
      <c r="N656" s="81" t="str">
        <f>VLOOKUP($M656,'Hulpblad MC-parser'!$A:$D,2,FALSE)</f>
        <v>Brand</v>
      </c>
      <c r="O656" s="81" t="str">
        <f>VLOOKUP($M656,'Hulpblad MC-parser'!$A:$D,3,FALSE)</f>
        <v>Natuur</v>
      </c>
      <c r="P656" s="81" t="str">
        <f>VLOOKUP($M656,'Hulpblad MC-parser'!$A:$D,4,FALSE)</f>
        <v>Akker/Weide</v>
      </c>
      <c r="Q656" s="136" t="str">
        <f>IF(CONCATENATE(B656,C656,D656)="","",VLOOKUP(CONCATENATE(B656,C656,D656),Meldingsclassificaties!AA:AA,1,FALSE))</f>
        <v/>
      </c>
      <c r="R656" s="136" t="str">
        <f>IF(F656="","",VLOOKUP(F656,Meldingsclassificaties!H:H,1,FALSE))</f>
        <v/>
      </c>
    </row>
    <row r="657" spans="1:18" x14ac:dyDescent="0.25">
      <c r="A657" s="59"/>
      <c r="B657" s="59"/>
      <c r="C657" s="59"/>
      <c r="D657" s="59"/>
      <c r="E657" s="60" t="s">
        <v>7410</v>
      </c>
      <c r="F657" s="59"/>
      <c r="G657" s="59" t="s">
        <v>1230</v>
      </c>
      <c r="H657" s="59"/>
      <c r="I657" s="59">
        <f t="shared" si="10"/>
        <v>11</v>
      </c>
      <c r="J657" s="59" t="s">
        <v>1561</v>
      </c>
      <c r="K657" s="61"/>
      <c r="L657" s="62" t="s">
        <v>6737</v>
      </c>
      <c r="M657" s="62" t="s">
        <v>1230</v>
      </c>
      <c r="N657" s="81" t="str">
        <f>VLOOKUP($M657,'Hulpblad MC-parser'!$A:$D,2,FALSE)</f>
        <v>Brand</v>
      </c>
      <c r="O657" s="81" t="str">
        <f>VLOOKUP($M657,'Hulpblad MC-parser'!$A:$D,3,FALSE)</f>
        <v>Natuur</v>
      </c>
      <c r="P657" s="81" t="str">
        <f>VLOOKUP($M657,'Hulpblad MC-parser'!$A:$D,4,FALSE)</f>
        <v>Akker/Weide</v>
      </c>
      <c r="Q657" s="136" t="str">
        <f>IF(CONCATENATE(B657,C657,D657)="","",VLOOKUP(CONCATENATE(B657,C657,D657),Meldingsclassificaties!AA:AA,1,FALSE))</f>
        <v/>
      </c>
      <c r="R657" s="136" t="str">
        <f>IF(F657="","",VLOOKUP(F657,Meldingsclassificaties!H:H,1,FALSE))</f>
        <v/>
      </c>
    </row>
    <row r="658" spans="1:18" x14ac:dyDescent="0.25">
      <c r="A658" s="59">
        <v>200010564</v>
      </c>
      <c r="B658" s="59" t="s">
        <v>710</v>
      </c>
      <c r="C658" s="59" t="s">
        <v>759</v>
      </c>
      <c r="D658" s="59" t="s">
        <v>1004</v>
      </c>
      <c r="E658" s="60" t="s">
        <v>1232</v>
      </c>
      <c r="F658" s="59" t="s">
        <v>1006</v>
      </c>
      <c r="G658" s="59"/>
      <c r="H658" s="59"/>
      <c r="I658" s="59">
        <f t="shared" si="10"/>
        <v>9</v>
      </c>
      <c r="J658" s="59" t="s">
        <v>1613</v>
      </c>
      <c r="K658" s="61"/>
      <c r="L658" s="62" t="s">
        <v>6737</v>
      </c>
      <c r="M658" s="62" t="s">
        <v>1232</v>
      </c>
      <c r="N658" s="81" t="str">
        <f>VLOOKUP($M658,'Hulpblad MC-parser'!$A:$D,2,FALSE)</f>
        <v>Brand</v>
      </c>
      <c r="O658" s="81" t="str">
        <f>VLOOKUP($M658,'Hulpblad MC-parser'!$A:$D,3,FALSE)</f>
        <v>Natuur</v>
      </c>
      <c r="P658" s="81" t="str">
        <f>VLOOKUP($M658,'Hulpblad MC-parser'!$A:$D,4,FALSE)</f>
        <v>Bos</v>
      </c>
      <c r="Q658" s="136" t="str">
        <f>IF(CONCATENATE(B658,C658,D658)="","",VLOOKUP(CONCATENATE(B658,C658,D658),Meldingsclassificaties!AA:AA,1,FALSE))</f>
        <v>BrandNatuurBos</v>
      </c>
      <c r="R658" s="136" t="str">
        <f>IF(F658="","",VLOOKUP(F658,Meldingsclassificaties!H:H,1,FALSE))</f>
        <v>Bosbrand</v>
      </c>
    </row>
    <row r="659" spans="1:18" x14ac:dyDescent="0.25">
      <c r="A659" s="59"/>
      <c r="B659" s="59"/>
      <c r="C659" s="59"/>
      <c r="D659" s="59"/>
      <c r="E659" s="60" t="s">
        <v>7411</v>
      </c>
      <c r="F659" s="59"/>
      <c r="G659" s="59" t="s">
        <v>1232</v>
      </c>
      <c r="H659" s="59"/>
      <c r="I659" s="59">
        <f t="shared" si="10"/>
        <v>4</v>
      </c>
      <c r="J659" s="59" t="s">
        <v>1561</v>
      </c>
      <c r="K659" s="61"/>
      <c r="L659" s="62" t="s">
        <v>6737</v>
      </c>
      <c r="M659" s="62" t="s">
        <v>1232</v>
      </c>
      <c r="N659" s="81" t="str">
        <f>VLOOKUP($M659,'Hulpblad MC-parser'!$A:$D,2,FALSE)</f>
        <v>Brand</v>
      </c>
      <c r="O659" s="81" t="str">
        <f>VLOOKUP($M659,'Hulpblad MC-parser'!$A:$D,3,FALSE)</f>
        <v>Natuur</v>
      </c>
      <c r="P659" s="81" t="str">
        <f>VLOOKUP($M659,'Hulpblad MC-parser'!$A:$D,4,FALSE)</f>
        <v>Bos</v>
      </c>
      <c r="Q659" s="136" t="str">
        <f>IF(CONCATENATE(B659,C659,D659)="","",VLOOKUP(CONCATENATE(B659,C659,D659),Meldingsclassificaties!AA:AA,1,FALSE))</f>
        <v/>
      </c>
      <c r="R659" s="136" t="str">
        <f>IF(F659="","",VLOOKUP(F659,Meldingsclassificaties!H:H,1,FALSE))</f>
        <v/>
      </c>
    </row>
    <row r="660" spans="1:18" x14ac:dyDescent="0.25">
      <c r="A660" s="59"/>
      <c r="B660" s="59"/>
      <c r="C660" s="59"/>
      <c r="D660" s="59"/>
      <c r="E660" s="60" t="s">
        <v>7412</v>
      </c>
      <c r="F660" s="59"/>
      <c r="G660" s="59" t="s">
        <v>1232</v>
      </c>
      <c r="H660" s="59"/>
      <c r="I660" s="59">
        <f t="shared" si="10"/>
        <v>6</v>
      </c>
      <c r="J660" s="59" t="s">
        <v>1561</v>
      </c>
      <c r="K660" s="61"/>
      <c r="L660" s="62" t="s">
        <v>6737</v>
      </c>
      <c r="M660" s="62" t="s">
        <v>1232</v>
      </c>
      <c r="N660" s="81" t="str">
        <f>VLOOKUP($M660,'Hulpblad MC-parser'!$A:$D,2,FALSE)</f>
        <v>Brand</v>
      </c>
      <c r="O660" s="81" t="str">
        <f>VLOOKUP($M660,'Hulpblad MC-parser'!$A:$D,3,FALSE)</f>
        <v>Natuur</v>
      </c>
      <c r="P660" s="81" t="str">
        <f>VLOOKUP($M660,'Hulpblad MC-parser'!$A:$D,4,FALSE)</f>
        <v>Bos</v>
      </c>
      <c r="Q660" s="136" t="str">
        <f>IF(CONCATENATE(B660,C660,D660)="","",VLOOKUP(CONCATENATE(B660,C660,D660),Meldingsclassificaties!AA:AA,1,FALSE))</f>
        <v/>
      </c>
      <c r="R660" s="136" t="str">
        <f>IF(F660="","",VLOOKUP(F660,Meldingsclassificaties!H:H,1,FALSE))</f>
        <v/>
      </c>
    </row>
    <row r="661" spans="1:18" x14ac:dyDescent="0.25">
      <c r="A661" s="59"/>
      <c r="B661" s="59"/>
      <c r="C661" s="59"/>
      <c r="D661" s="59"/>
      <c r="E661" s="60" t="s">
        <v>7413</v>
      </c>
      <c r="F661" s="59"/>
      <c r="G661" s="59" t="s">
        <v>1232</v>
      </c>
      <c r="H661" s="59"/>
      <c r="I661" s="59">
        <f t="shared" si="10"/>
        <v>4</v>
      </c>
      <c r="J661" s="59" t="s">
        <v>1561</v>
      </c>
      <c r="K661" s="61"/>
      <c r="L661" s="62" t="s">
        <v>6737</v>
      </c>
      <c r="M661" s="62" t="s">
        <v>1232</v>
      </c>
      <c r="N661" s="81" t="str">
        <f>VLOOKUP($M661,'Hulpblad MC-parser'!$A:$D,2,FALSE)</f>
        <v>Brand</v>
      </c>
      <c r="O661" s="81" t="str">
        <f>VLOOKUP($M661,'Hulpblad MC-parser'!$A:$D,3,FALSE)</f>
        <v>Natuur</v>
      </c>
      <c r="P661" s="81" t="str">
        <f>VLOOKUP($M661,'Hulpblad MC-parser'!$A:$D,4,FALSE)</f>
        <v>Bos</v>
      </c>
      <c r="Q661" s="136" t="str">
        <f>IF(CONCATENATE(B661,C661,D661)="","",VLOOKUP(CONCATENATE(B661,C661,D661),Meldingsclassificaties!AA:AA,1,FALSE))</f>
        <v/>
      </c>
      <c r="R661" s="136" t="str">
        <f>IF(F661="","",VLOOKUP(F661,Meldingsclassificaties!H:H,1,FALSE))</f>
        <v/>
      </c>
    </row>
    <row r="662" spans="1:18" x14ac:dyDescent="0.25">
      <c r="A662" s="59"/>
      <c r="B662" s="59"/>
      <c r="C662" s="59"/>
      <c r="D662" s="59"/>
      <c r="E662" s="60" t="s">
        <v>7414</v>
      </c>
      <c r="F662" s="59"/>
      <c r="G662" s="59" t="s">
        <v>1232</v>
      </c>
      <c r="H662" s="59"/>
      <c r="I662" s="59">
        <f t="shared" si="10"/>
        <v>7</v>
      </c>
      <c r="J662" s="59" t="s">
        <v>1561</v>
      </c>
      <c r="K662" s="61"/>
      <c r="L662" s="62" t="s">
        <v>6737</v>
      </c>
      <c r="M662" s="62" t="s">
        <v>1232</v>
      </c>
      <c r="N662" s="81" t="str">
        <f>VLOOKUP($M662,'Hulpblad MC-parser'!$A:$D,2,FALSE)</f>
        <v>Brand</v>
      </c>
      <c r="O662" s="81" t="str">
        <f>VLOOKUP($M662,'Hulpblad MC-parser'!$A:$D,3,FALSE)</f>
        <v>Natuur</v>
      </c>
      <c r="P662" s="81" t="str">
        <f>VLOOKUP($M662,'Hulpblad MC-parser'!$A:$D,4,FALSE)</f>
        <v>Bos</v>
      </c>
      <c r="Q662" s="136" t="str">
        <f>IF(CONCATENATE(B662,C662,D662)="","",VLOOKUP(CONCATENATE(B662,C662,D662),Meldingsclassificaties!AA:AA,1,FALSE))</f>
        <v/>
      </c>
      <c r="R662" s="136" t="str">
        <f>IF(F662="","",VLOOKUP(F662,Meldingsclassificaties!H:H,1,FALSE))</f>
        <v/>
      </c>
    </row>
    <row r="663" spans="1:18" x14ac:dyDescent="0.25">
      <c r="A663" s="59"/>
      <c r="B663" s="59"/>
      <c r="C663" s="59"/>
      <c r="D663" s="59"/>
      <c r="E663" s="60" t="s">
        <v>7415</v>
      </c>
      <c r="F663" s="59"/>
      <c r="G663" s="59" t="s">
        <v>1232</v>
      </c>
      <c r="H663" s="59"/>
      <c r="I663" s="59">
        <f t="shared" si="10"/>
        <v>10</v>
      </c>
      <c r="J663" s="59" t="s">
        <v>1561</v>
      </c>
      <c r="K663" s="61"/>
      <c r="L663" s="62" t="s">
        <v>6737</v>
      </c>
      <c r="M663" s="62" t="s">
        <v>1232</v>
      </c>
      <c r="N663" s="81" t="str">
        <f>VLOOKUP($M663,'Hulpblad MC-parser'!$A:$D,2,FALSE)</f>
        <v>Brand</v>
      </c>
      <c r="O663" s="81" t="str">
        <f>VLOOKUP($M663,'Hulpblad MC-parser'!$A:$D,3,FALSE)</f>
        <v>Natuur</v>
      </c>
      <c r="P663" s="81" t="str">
        <f>VLOOKUP($M663,'Hulpblad MC-parser'!$A:$D,4,FALSE)</f>
        <v>Bos</v>
      </c>
      <c r="Q663" s="136" t="str">
        <f>IF(CONCATENATE(B663,C663,D663)="","",VLOOKUP(CONCATENATE(B663,C663,D663),Meldingsclassificaties!AA:AA,1,FALSE))</f>
        <v/>
      </c>
      <c r="R663" s="136" t="str">
        <f>IF(F663="","",VLOOKUP(F663,Meldingsclassificaties!H:H,1,FALSE))</f>
        <v/>
      </c>
    </row>
    <row r="664" spans="1:18" x14ac:dyDescent="0.25">
      <c r="A664" s="59"/>
      <c r="B664" s="59"/>
      <c r="C664" s="59"/>
      <c r="D664" s="59"/>
      <c r="E664" s="60" t="s">
        <v>7416</v>
      </c>
      <c r="F664" s="59"/>
      <c r="G664" s="59" t="s">
        <v>1232</v>
      </c>
      <c r="H664" s="59"/>
      <c r="I664" s="59">
        <f t="shared" si="10"/>
        <v>5</v>
      </c>
      <c r="J664" s="59" t="s">
        <v>1561</v>
      </c>
      <c r="K664" s="61"/>
      <c r="L664" s="62" t="s">
        <v>6737</v>
      </c>
      <c r="M664" s="62" t="s">
        <v>1232</v>
      </c>
      <c r="N664" s="81" t="str">
        <f>VLOOKUP($M664,'Hulpblad MC-parser'!$A:$D,2,FALSE)</f>
        <v>Brand</v>
      </c>
      <c r="O664" s="81" t="str">
        <f>VLOOKUP($M664,'Hulpblad MC-parser'!$A:$D,3,FALSE)</f>
        <v>Natuur</v>
      </c>
      <c r="P664" s="81" t="str">
        <f>VLOOKUP($M664,'Hulpblad MC-parser'!$A:$D,4,FALSE)</f>
        <v>Bos</v>
      </c>
      <c r="Q664" s="136" t="str">
        <f>IF(CONCATENATE(B664,C664,D664)="","",VLOOKUP(CONCATENATE(B664,C664,D664),Meldingsclassificaties!AA:AA,1,FALSE))</f>
        <v/>
      </c>
      <c r="R664" s="136" t="str">
        <f>IF(F664="","",VLOOKUP(F664,Meldingsclassificaties!H:H,1,FALSE))</f>
        <v/>
      </c>
    </row>
    <row r="665" spans="1:18" x14ac:dyDescent="0.25">
      <c r="A665" s="59"/>
      <c r="B665" s="59"/>
      <c r="C665" s="59"/>
      <c r="D665" s="59"/>
      <c r="E665" s="60" t="s">
        <v>7417</v>
      </c>
      <c r="F665" s="59"/>
      <c r="G665" s="59" t="s">
        <v>1232</v>
      </c>
      <c r="H665" s="59"/>
      <c r="I665" s="59">
        <f t="shared" si="10"/>
        <v>7</v>
      </c>
      <c r="J665" s="59" t="s">
        <v>1561</v>
      </c>
      <c r="K665" s="61"/>
      <c r="L665" s="62" t="s">
        <v>6737</v>
      </c>
      <c r="M665" s="62" t="s">
        <v>1232</v>
      </c>
      <c r="N665" s="81" t="str">
        <f>VLOOKUP($M665,'Hulpblad MC-parser'!$A:$D,2,FALSE)</f>
        <v>Brand</v>
      </c>
      <c r="O665" s="81" t="str">
        <f>VLOOKUP($M665,'Hulpblad MC-parser'!$A:$D,3,FALSE)</f>
        <v>Natuur</v>
      </c>
      <c r="P665" s="81" t="str">
        <f>VLOOKUP($M665,'Hulpblad MC-parser'!$A:$D,4,FALSE)</f>
        <v>Bos</v>
      </c>
      <c r="Q665" s="136" t="str">
        <f>IF(CONCATENATE(B665,C665,D665)="","",VLOOKUP(CONCATENATE(B665,C665,D665),Meldingsclassificaties!AA:AA,1,FALSE))</f>
        <v/>
      </c>
      <c r="R665" s="136" t="str">
        <f>IF(F665="","",VLOOKUP(F665,Meldingsclassificaties!H:H,1,FALSE))</f>
        <v/>
      </c>
    </row>
    <row r="666" spans="1:18" x14ac:dyDescent="0.25">
      <c r="A666" s="59">
        <v>200010567</v>
      </c>
      <c r="B666" s="59" t="s">
        <v>710</v>
      </c>
      <c r="C666" s="59" t="s">
        <v>759</v>
      </c>
      <c r="D666" s="59" t="s">
        <v>968</v>
      </c>
      <c r="E666" s="60" t="s">
        <v>1234</v>
      </c>
      <c r="F666" s="59" t="s">
        <v>970</v>
      </c>
      <c r="G666" s="59"/>
      <c r="H666" s="59"/>
      <c r="I666" s="59">
        <f t="shared" si="10"/>
        <v>10</v>
      </c>
      <c r="J666" s="59" t="s">
        <v>1613</v>
      </c>
      <c r="K666" s="61"/>
      <c r="L666" s="62" t="s">
        <v>6737</v>
      </c>
      <c r="M666" s="62" t="s">
        <v>1234</v>
      </c>
      <c r="N666" s="81" t="str">
        <f>VLOOKUP($M666,'Hulpblad MC-parser'!$A:$D,2,FALSE)</f>
        <v>Brand</v>
      </c>
      <c r="O666" s="81" t="str">
        <f>VLOOKUP($M666,'Hulpblad MC-parser'!$A:$D,3,FALSE)</f>
        <v>Natuur</v>
      </c>
      <c r="P666" s="81" t="str">
        <f>VLOOKUP($M666,'Hulpblad MC-parser'!$A:$D,4,FALSE)</f>
        <v>Duin</v>
      </c>
      <c r="Q666" s="136" t="str">
        <f>IF(CONCATENATE(B666,C666,D666)="","",VLOOKUP(CONCATENATE(B666,C666,D666),Meldingsclassificaties!AA:AA,1,FALSE))</f>
        <v>BrandNatuurDuin</v>
      </c>
      <c r="R666" s="136" t="str">
        <f>IF(F666="","",VLOOKUP(F666,Meldingsclassificaties!H:H,1,FALSE))</f>
        <v>Duinbrand</v>
      </c>
    </row>
    <row r="667" spans="1:18" x14ac:dyDescent="0.25">
      <c r="A667" s="59"/>
      <c r="B667" s="59"/>
      <c r="C667" s="59"/>
      <c r="D667" s="59"/>
      <c r="E667" s="60" t="s">
        <v>7418</v>
      </c>
      <c r="F667" s="59"/>
      <c r="G667" s="59" t="s">
        <v>1234</v>
      </c>
      <c r="H667" s="59"/>
      <c r="I667" s="59">
        <f t="shared" si="10"/>
        <v>4</v>
      </c>
      <c r="J667" s="59" t="s">
        <v>1561</v>
      </c>
      <c r="K667" s="61"/>
      <c r="L667" s="62" t="s">
        <v>6737</v>
      </c>
      <c r="M667" s="62" t="s">
        <v>1234</v>
      </c>
      <c r="N667" s="81" t="str">
        <f>VLOOKUP($M667,'Hulpblad MC-parser'!$A:$D,2,FALSE)</f>
        <v>Brand</v>
      </c>
      <c r="O667" s="81" t="str">
        <f>VLOOKUP($M667,'Hulpblad MC-parser'!$A:$D,3,FALSE)</f>
        <v>Natuur</v>
      </c>
      <c r="P667" s="81" t="str">
        <f>VLOOKUP($M667,'Hulpblad MC-parser'!$A:$D,4,FALSE)</f>
        <v>Duin</v>
      </c>
      <c r="Q667" s="136" t="str">
        <f>IF(CONCATENATE(B667,C667,D667)="","",VLOOKUP(CONCATENATE(B667,C667,D667),Meldingsclassificaties!AA:AA,1,FALSE))</f>
        <v/>
      </c>
      <c r="R667" s="136" t="str">
        <f>IF(F667="","",VLOOKUP(F667,Meldingsclassificaties!H:H,1,FALSE))</f>
        <v/>
      </c>
    </row>
    <row r="668" spans="1:18" x14ac:dyDescent="0.25">
      <c r="A668" s="59"/>
      <c r="B668" s="59"/>
      <c r="C668" s="59"/>
      <c r="D668" s="59"/>
      <c r="E668" s="60" t="s">
        <v>7419</v>
      </c>
      <c r="F668" s="59"/>
      <c r="G668" s="59" t="s">
        <v>1234</v>
      </c>
      <c r="H668" s="59"/>
      <c r="I668" s="59">
        <f t="shared" si="10"/>
        <v>7</v>
      </c>
      <c r="J668" s="59" t="s">
        <v>1561</v>
      </c>
      <c r="K668" s="61"/>
      <c r="L668" s="62" t="s">
        <v>6737</v>
      </c>
      <c r="M668" s="62" t="s">
        <v>1234</v>
      </c>
      <c r="N668" s="81" t="str">
        <f>VLOOKUP($M668,'Hulpblad MC-parser'!$A:$D,2,FALSE)</f>
        <v>Brand</v>
      </c>
      <c r="O668" s="81" t="str">
        <f>VLOOKUP($M668,'Hulpblad MC-parser'!$A:$D,3,FALSE)</f>
        <v>Natuur</v>
      </c>
      <c r="P668" s="81" t="str">
        <f>VLOOKUP($M668,'Hulpblad MC-parser'!$A:$D,4,FALSE)</f>
        <v>Duin</v>
      </c>
      <c r="Q668" s="136" t="str">
        <f>IF(CONCATENATE(B668,C668,D668)="","",VLOOKUP(CONCATENATE(B668,C668,D668),Meldingsclassificaties!AA:AA,1,FALSE))</f>
        <v/>
      </c>
      <c r="R668" s="136" t="str">
        <f>IF(F668="","",VLOOKUP(F668,Meldingsclassificaties!H:H,1,FALSE))</f>
        <v/>
      </c>
    </row>
    <row r="669" spans="1:18" x14ac:dyDescent="0.25">
      <c r="A669" s="59"/>
      <c r="B669" s="59"/>
      <c r="C669" s="59"/>
      <c r="D669" s="59"/>
      <c r="E669" s="60" t="s">
        <v>7420</v>
      </c>
      <c r="F669" s="59"/>
      <c r="G669" s="59" t="s">
        <v>1234</v>
      </c>
      <c r="H669" s="59"/>
      <c r="I669" s="59">
        <f t="shared" si="10"/>
        <v>8</v>
      </c>
      <c r="J669" s="59" t="s">
        <v>1561</v>
      </c>
      <c r="K669" s="61"/>
      <c r="L669" s="62" t="s">
        <v>6737</v>
      </c>
      <c r="M669" s="62" t="s">
        <v>1234</v>
      </c>
      <c r="N669" s="81" t="str">
        <f>VLOOKUP($M669,'Hulpblad MC-parser'!$A:$D,2,FALSE)</f>
        <v>Brand</v>
      </c>
      <c r="O669" s="81" t="str">
        <f>VLOOKUP($M669,'Hulpblad MC-parser'!$A:$D,3,FALSE)</f>
        <v>Natuur</v>
      </c>
      <c r="P669" s="81" t="str">
        <f>VLOOKUP($M669,'Hulpblad MC-parser'!$A:$D,4,FALSE)</f>
        <v>Duin</v>
      </c>
      <c r="Q669" s="136" t="str">
        <f>IF(CONCATENATE(B669,C669,D669)="","",VLOOKUP(CONCATENATE(B669,C669,D669),Meldingsclassificaties!AA:AA,1,FALSE))</f>
        <v/>
      </c>
      <c r="R669" s="136" t="str">
        <f>IF(F669="","",VLOOKUP(F669,Meldingsclassificaties!H:H,1,FALSE))</f>
        <v/>
      </c>
    </row>
    <row r="670" spans="1:18" x14ac:dyDescent="0.25">
      <c r="A670" s="59"/>
      <c r="B670" s="59"/>
      <c r="C670" s="59"/>
      <c r="D670" s="59"/>
      <c r="E670" s="60" t="s">
        <v>7421</v>
      </c>
      <c r="F670" s="59"/>
      <c r="G670" s="59" t="s">
        <v>1234</v>
      </c>
      <c r="H670" s="59"/>
      <c r="I670" s="59">
        <f t="shared" si="10"/>
        <v>11</v>
      </c>
      <c r="J670" s="59" t="s">
        <v>1561</v>
      </c>
      <c r="K670" s="61"/>
      <c r="L670" s="62" t="s">
        <v>6737</v>
      </c>
      <c r="M670" s="62" t="s">
        <v>1234</v>
      </c>
      <c r="N670" s="81" t="str">
        <f>VLOOKUP($M670,'Hulpblad MC-parser'!$A:$D,2,FALSE)</f>
        <v>Brand</v>
      </c>
      <c r="O670" s="81" t="str">
        <f>VLOOKUP($M670,'Hulpblad MC-parser'!$A:$D,3,FALSE)</f>
        <v>Natuur</v>
      </c>
      <c r="P670" s="81" t="str">
        <f>VLOOKUP($M670,'Hulpblad MC-parser'!$A:$D,4,FALSE)</f>
        <v>Duin</v>
      </c>
      <c r="Q670" s="136" t="str">
        <f>IF(CONCATENATE(B670,C670,D670)="","",VLOOKUP(CONCATENATE(B670,C670,D670),Meldingsclassificaties!AA:AA,1,FALSE))</f>
        <v/>
      </c>
      <c r="R670" s="136" t="str">
        <f>IF(F670="","",VLOOKUP(F670,Meldingsclassificaties!H:H,1,FALSE))</f>
        <v/>
      </c>
    </row>
    <row r="671" spans="1:18" x14ac:dyDescent="0.25">
      <c r="A671" s="59"/>
      <c r="B671" s="59"/>
      <c r="C671" s="59"/>
      <c r="D671" s="59"/>
      <c r="E671" s="60" t="s">
        <v>7422</v>
      </c>
      <c r="F671" s="59"/>
      <c r="G671" s="59" t="s">
        <v>1234</v>
      </c>
      <c r="H671" s="59"/>
      <c r="I671" s="59">
        <f t="shared" si="10"/>
        <v>5</v>
      </c>
      <c r="J671" s="59" t="s">
        <v>1561</v>
      </c>
      <c r="K671" s="61"/>
      <c r="L671" s="62" t="s">
        <v>6737</v>
      </c>
      <c r="M671" s="62" t="s">
        <v>1234</v>
      </c>
      <c r="N671" s="81" t="str">
        <f>VLOOKUP($M671,'Hulpblad MC-parser'!$A:$D,2,FALSE)</f>
        <v>Brand</v>
      </c>
      <c r="O671" s="81" t="str">
        <f>VLOOKUP($M671,'Hulpblad MC-parser'!$A:$D,3,FALSE)</f>
        <v>Natuur</v>
      </c>
      <c r="P671" s="81" t="str">
        <f>VLOOKUP($M671,'Hulpblad MC-parser'!$A:$D,4,FALSE)</f>
        <v>Duin</v>
      </c>
      <c r="Q671" s="136" t="str">
        <f>IF(CONCATENATE(B671,C671,D671)="","",VLOOKUP(CONCATENATE(B671,C671,D671),Meldingsclassificaties!AA:AA,1,FALSE))</f>
        <v/>
      </c>
      <c r="R671" s="136" t="str">
        <f>IF(F671="","",VLOOKUP(F671,Meldingsclassificaties!H:H,1,FALSE))</f>
        <v/>
      </c>
    </row>
    <row r="672" spans="1:18" x14ac:dyDescent="0.25">
      <c r="A672" s="59"/>
      <c r="B672" s="59"/>
      <c r="C672" s="59"/>
      <c r="D672" s="59"/>
      <c r="E672" s="60" t="s">
        <v>7423</v>
      </c>
      <c r="F672" s="59"/>
      <c r="G672" s="59" t="s">
        <v>1234</v>
      </c>
      <c r="H672" s="59"/>
      <c r="I672" s="59">
        <f t="shared" si="10"/>
        <v>7</v>
      </c>
      <c r="J672" s="59" t="s">
        <v>1561</v>
      </c>
      <c r="K672" s="61"/>
      <c r="L672" s="62" t="s">
        <v>6737</v>
      </c>
      <c r="M672" s="62" t="s">
        <v>1234</v>
      </c>
      <c r="N672" s="81" t="str">
        <f>VLOOKUP($M672,'Hulpblad MC-parser'!$A:$D,2,FALSE)</f>
        <v>Brand</v>
      </c>
      <c r="O672" s="81" t="str">
        <f>VLOOKUP($M672,'Hulpblad MC-parser'!$A:$D,3,FALSE)</f>
        <v>Natuur</v>
      </c>
      <c r="P672" s="81" t="str">
        <f>VLOOKUP($M672,'Hulpblad MC-parser'!$A:$D,4,FALSE)</f>
        <v>Duin</v>
      </c>
      <c r="Q672" s="136" t="str">
        <f>IF(CONCATENATE(B672,C672,D672)="","",VLOOKUP(CONCATENATE(B672,C672,D672),Meldingsclassificaties!AA:AA,1,FALSE))</f>
        <v/>
      </c>
      <c r="R672" s="136" t="str">
        <f>IF(F672="","",VLOOKUP(F672,Meldingsclassificaties!H:H,1,FALSE))</f>
        <v/>
      </c>
    </row>
    <row r="673" spans="1:18" x14ac:dyDescent="0.25">
      <c r="A673" s="59"/>
      <c r="B673" s="59"/>
      <c r="C673" s="59"/>
      <c r="D673" s="59"/>
      <c r="E673" s="60" t="s">
        <v>7424</v>
      </c>
      <c r="F673" s="59"/>
      <c r="G673" s="59" t="s">
        <v>1234</v>
      </c>
      <c r="H673" s="59"/>
      <c r="I673" s="59">
        <f t="shared" si="10"/>
        <v>4</v>
      </c>
      <c r="J673" s="59" t="s">
        <v>1561</v>
      </c>
      <c r="K673" s="61"/>
      <c r="L673" s="62" t="s">
        <v>6737</v>
      </c>
      <c r="M673" s="62" t="s">
        <v>1234</v>
      </c>
      <c r="N673" s="81" t="str">
        <f>VLOOKUP($M673,'Hulpblad MC-parser'!$A:$D,2,FALSE)</f>
        <v>Brand</v>
      </c>
      <c r="O673" s="81" t="str">
        <f>VLOOKUP($M673,'Hulpblad MC-parser'!$A:$D,3,FALSE)</f>
        <v>Natuur</v>
      </c>
      <c r="P673" s="81" t="str">
        <f>VLOOKUP($M673,'Hulpblad MC-parser'!$A:$D,4,FALSE)</f>
        <v>Duin</v>
      </c>
      <c r="Q673" s="136" t="str">
        <f>IF(CONCATENATE(B673,C673,D673)="","",VLOOKUP(CONCATENATE(B673,C673,D673),Meldingsclassificaties!AA:AA,1,FALSE))</f>
        <v/>
      </c>
      <c r="R673" s="136" t="str">
        <f>IF(F673="","",VLOOKUP(F673,Meldingsclassificaties!H:H,1,FALSE))</f>
        <v/>
      </c>
    </row>
    <row r="674" spans="1:18" x14ac:dyDescent="0.25">
      <c r="A674" s="59">
        <v>200010570</v>
      </c>
      <c r="B674" s="59" t="s">
        <v>710</v>
      </c>
      <c r="C674" s="59" t="s">
        <v>759</v>
      </c>
      <c r="D674" s="59" t="s">
        <v>797</v>
      </c>
      <c r="E674" s="60" t="s">
        <v>1236</v>
      </c>
      <c r="F674" s="59" t="s">
        <v>799</v>
      </c>
      <c r="G674" s="59"/>
      <c r="H674" s="59"/>
      <c r="I674" s="59">
        <f t="shared" si="10"/>
        <v>11</v>
      </c>
      <c r="J674" s="59" t="s">
        <v>1613</v>
      </c>
      <c r="K674" s="61"/>
      <c r="L674" s="62" t="s">
        <v>6737</v>
      </c>
      <c r="M674" s="62" t="s">
        <v>1236</v>
      </c>
      <c r="N674" s="81" t="str">
        <f>VLOOKUP($M674,'Hulpblad MC-parser'!$A:$D,2,FALSE)</f>
        <v>Brand</v>
      </c>
      <c r="O674" s="81" t="str">
        <f>VLOOKUP($M674,'Hulpblad MC-parser'!$A:$D,3,FALSE)</f>
        <v>Natuur</v>
      </c>
      <c r="P674" s="81" t="str">
        <f>VLOOKUP($M674,'Hulpblad MC-parser'!$A:$D,4,FALSE)</f>
        <v>Heide</v>
      </c>
      <c r="Q674" s="136" t="str">
        <f>IF(CONCATENATE(B674,C674,D674)="","",VLOOKUP(CONCATENATE(B674,C674,D674),Meldingsclassificaties!AA:AA,1,FALSE))</f>
        <v>BrandNatuurHeide</v>
      </c>
      <c r="R674" s="136" t="str">
        <f>IF(F674="","",VLOOKUP(F674,Meldingsclassificaties!H:H,1,FALSE))</f>
        <v>Heidebrand</v>
      </c>
    </row>
    <row r="675" spans="1:18" x14ac:dyDescent="0.25">
      <c r="A675" s="59"/>
      <c r="B675" s="59"/>
      <c r="C675" s="59"/>
      <c r="D675" s="59"/>
      <c r="E675" s="60" t="s">
        <v>7425</v>
      </c>
      <c r="F675" s="59"/>
      <c r="G675" s="59" t="s">
        <v>1236</v>
      </c>
      <c r="H675" s="59"/>
      <c r="I675" s="59">
        <f t="shared" si="10"/>
        <v>4</v>
      </c>
      <c r="J675" s="59" t="s">
        <v>1561</v>
      </c>
      <c r="K675" s="61"/>
      <c r="L675" s="62" t="s">
        <v>6737</v>
      </c>
      <c r="M675" s="62" t="s">
        <v>1236</v>
      </c>
      <c r="N675" s="81" t="str">
        <f>VLOOKUP($M675,'Hulpblad MC-parser'!$A:$D,2,FALSE)</f>
        <v>Brand</v>
      </c>
      <c r="O675" s="81" t="str">
        <f>VLOOKUP($M675,'Hulpblad MC-parser'!$A:$D,3,FALSE)</f>
        <v>Natuur</v>
      </c>
      <c r="P675" s="81" t="str">
        <f>VLOOKUP($M675,'Hulpblad MC-parser'!$A:$D,4,FALSE)</f>
        <v>Heide</v>
      </c>
      <c r="Q675" s="136" t="str">
        <f>IF(CONCATENATE(B675,C675,D675)="","",VLOOKUP(CONCATENATE(B675,C675,D675),Meldingsclassificaties!AA:AA,1,FALSE))</f>
        <v/>
      </c>
      <c r="R675" s="136" t="str">
        <f>IF(F675="","",VLOOKUP(F675,Meldingsclassificaties!H:H,1,FALSE))</f>
        <v/>
      </c>
    </row>
    <row r="676" spans="1:18" x14ac:dyDescent="0.25">
      <c r="A676" s="59"/>
      <c r="B676" s="59"/>
      <c r="C676" s="59"/>
      <c r="D676" s="59"/>
      <c r="E676" s="60" t="s">
        <v>7426</v>
      </c>
      <c r="F676" s="59"/>
      <c r="G676" s="59" t="s">
        <v>1236</v>
      </c>
      <c r="H676" s="59"/>
      <c r="I676" s="59">
        <f t="shared" si="10"/>
        <v>8</v>
      </c>
      <c r="J676" s="59" t="s">
        <v>1561</v>
      </c>
      <c r="K676" s="61"/>
      <c r="L676" s="62" t="s">
        <v>6737</v>
      </c>
      <c r="M676" s="62" t="s">
        <v>1236</v>
      </c>
      <c r="N676" s="81" t="str">
        <f>VLOOKUP($M676,'Hulpblad MC-parser'!$A:$D,2,FALSE)</f>
        <v>Brand</v>
      </c>
      <c r="O676" s="81" t="str">
        <f>VLOOKUP($M676,'Hulpblad MC-parser'!$A:$D,3,FALSE)</f>
        <v>Natuur</v>
      </c>
      <c r="P676" s="81" t="str">
        <f>VLOOKUP($M676,'Hulpblad MC-parser'!$A:$D,4,FALSE)</f>
        <v>Heide</v>
      </c>
      <c r="Q676" s="136" t="str">
        <f>IF(CONCATENATE(B676,C676,D676)="","",VLOOKUP(CONCATENATE(B676,C676,D676),Meldingsclassificaties!AA:AA,1,FALSE))</f>
        <v/>
      </c>
      <c r="R676" s="136" t="str">
        <f>IF(F676="","",VLOOKUP(F676,Meldingsclassificaties!H:H,1,FALSE))</f>
        <v/>
      </c>
    </row>
    <row r="677" spans="1:18" x14ac:dyDescent="0.25">
      <c r="A677" s="59"/>
      <c r="B677" s="59"/>
      <c r="C677" s="59"/>
      <c r="D677" s="59"/>
      <c r="E677" s="60" t="s">
        <v>7427</v>
      </c>
      <c r="F677" s="59"/>
      <c r="G677" s="59" t="s">
        <v>1236</v>
      </c>
      <c r="H677" s="59"/>
      <c r="I677" s="59">
        <f t="shared" si="10"/>
        <v>9</v>
      </c>
      <c r="J677" s="59" t="s">
        <v>1561</v>
      </c>
      <c r="K677" s="61"/>
      <c r="L677" s="62" t="s">
        <v>6737</v>
      </c>
      <c r="M677" s="62" t="s">
        <v>1236</v>
      </c>
      <c r="N677" s="81" t="str">
        <f>VLOOKUP($M677,'Hulpblad MC-parser'!$A:$D,2,FALSE)</f>
        <v>Brand</v>
      </c>
      <c r="O677" s="81" t="str">
        <f>VLOOKUP($M677,'Hulpblad MC-parser'!$A:$D,3,FALSE)</f>
        <v>Natuur</v>
      </c>
      <c r="P677" s="81" t="str">
        <f>VLOOKUP($M677,'Hulpblad MC-parser'!$A:$D,4,FALSE)</f>
        <v>Heide</v>
      </c>
      <c r="Q677" s="136" t="str">
        <f>IF(CONCATENATE(B677,C677,D677)="","",VLOOKUP(CONCATENATE(B677,C677,D677),Meldingsclassificaties!AA:AA,1,FALSE))</f>
        <v/>
      </c>
      <c r="R677" s="136" t="str">
        <f>IF(F677="","",VLOOKUP(F677,Meldingsclassificaties!H:H,1,FALSE))</f>
        <v/>
      </c>
    </row>
    <row r="678" spans="1:18" x14ac:dyDescent="0.25">
      <c r="A678" s="59"/>
      <c r="B678" s="59"/>
      <c r="C678" s="59"/>
      <c r="D678" s="59"/>
      <c r="E678" s="60" t="s">
        <v>7428</v>
      </c>
      <c r="F678" s="59"/>
      <c r="G678" s="59" t="s">
        <v>1236</v>
      </c>
      <c r="H678" s="59"/>
      <c r="I678" s="59">
        <f t="shared" si="10"/>
        <v>12</v>
      </c>
      <c r="J678" s="59" t="s">
        <v>1561</v>
      </c>
      <c r="K678" s="61"/>
      <c r="L678" s="62" t="s">
        <v>6737</v>
      </c>
      <c r="M678" s="62" t="s">
        <v>1236</v>
      </c>
      <c r="N678" s="81" t="str">
        <f>VLOOKUP($M678,'Hulpblad MC-parser'!$A:$D,2,FALSE)</f>
        <v>Brand</v>
      </c>
      <c r="O678" s="81" t="str">
        <f>VLOOKUP($M678,'Hulpblad MC-parser'!$A:$D,3,FALSE)</f>
        <v>Natuur</v>
      </c>
      <c r="P678" s="81" t="str">
        <f>VLOOKUP($M678,'Hulpblad MC-parser'!$A:$D,4,FALSE)</f>
        <v>Heide</v>
      </c>
      <c r="Q678" s="136" t="str">
        <f>IF(CONCATENATE(B678,C678,D678)="","",VLOOKUP(CONCATENATE(B678,C678,D678),Meldingsclassificaties!AA:AA,1,FALSE))</f>
        <v/>
      </c>
      <c r="R678" s="136" t="str">
        <f>IF(F678="","",VLOOKUP(F678,Meldingsclassificaties!H:H,1,FALSE))</f>
        <v/>
      </c>
    </row>
    <row r="679" spans="1:18" x14ac:dyDescent="0.25">
      <c r="A679" s="59"/>
      <c r="B679" s="59"/>
      <c r="C679" s="59"/>
      <c r="D679" s="59"/>
      <c r="E679" s="60" t="s">
        <v>7429</v>
      </c>
      <c r="F679" s="59"/>
      <c r="G679" s="59" t="s">
        <v>1236</v>
      </c>
      <c r="H679" s="59"/>
      <c r="I679" s="59">
        <f t="shared" si="10"/>
        <v>5</v>
      </c>
      <c r="J679" s="59" t="s">
        <v>1561</v>
      </c>
      <c r="K679" s="61"/>
      <c r="L679" s="62" t="s">
        <v>6737</v>
      </c>
      <c r="M679" s="62" t="s">
        <v>1236</v>
      </c>
      <c r="N679" s="81" t="str">
        <f>VLOOKUP($M679,'Hulpblad MC-parser'!$A:$D,2,FALSE)</f>
        <v>Brand</v>
      </c>
      <c r="O679" s="81" t="str">
        <f>VLOOKUP($M679,'Hulpblad MC-parser'!$A:$D,3,FALSE)</f>
        <v>Natuur</v>
      </c>
      <c r="P679" s="81" t="str">
        <f>VLOOKUP($M679,'Hulpblad MC-parser'!$A:$D,4,FALSE)</f>
        <v>Heide</v>
      </c>
      <c r="Q679" s="136" t="str">
        <f>IF(CONCATENATE(B679,C679,D679)="","",VLOOKUP(CONCATENATE(B679,C679,D679),Meldingsclassificaties!AA:AA,1,FALSE))</f>
        <v/>
      </c>
      <c r="R679" s="136" t="str">
        <f>IF(F679="","",VLOOKUP(F679,Meldingsclassificaties!H:H,1,FALSE))</f>
        <v/>
      </c>
    </row>
    <row r="680" spans="1:18" x14ac:dyDescent="0.25">
      <c r="A680" s="59"/>
      <c r="B680" s="59"/>
      <c r="C680" s="59"/>
      <c r="D680" s="59"/>
      <c r="E680" s="60" t="s">
        <v>7430</v>
      </c>
      <c r="F680" s="59"/>
      <c r="G680" s="59" t="s">
        <v>1236</v>
      </c>
      <c r="H680" s="59"/>
      <c r="I680" s="59">
        <f t="shared" si="10"/>
        <v>7</v>
      </c>
      <c r="J680" s="59" t="s">
        <v>1561</v>
      </c>
      <c r="K680" s="61"/>
      <c r="L680" s="62" t="s">
        <v>6737</v>
      </c>
      <c r="M680" s="62" t="s">
        <v>1236</v>
      </c>
      <c r="N680" s="81" t="str">
        <f>VLOOKUP($M680,'Hulpblad MC-parser'!$A:$D,2,FALSE)</f>
        <v>Brand</v>
      </c>
      <c r="O680" s="81" t="str">
        <f>VLOOKUP($M680,'Hulpblad MC-parser'!$A:$D,3,FALSE)</f>
        <v>Natuur</v>
      </c>
      <c r="P680" s="81" t="str">
        <f>VLOOKUP($M680,'Hulpblad MC-parser'!$A:$D,4,FALSE)</f>
        <v>Heide</v>
      </c>
      <c r="Q680" s="136" t="str">
        <f>IF(CONCATENATE(B680,C680,D680)="","",VLOOKUP(CONCATENATE(B680,C680,D680),Meldingsclassificaties!AA:AA,1,FALSE))</f>
        <v/>
      </c>
      <c r="R680" s="136" t="str">
        <f>IF(F680="","",VLOOKUP(F680,Meldingsclassificaties!H:H,1,FALSE))</f>
        <v/>
      </c>
    </row>
    <row r="681" spans="1:18" x14ac:dyDescent="0.25">
      <c r="A681" s="59"/>
      <c r="B681" s="59"/>
      <c r="C681" s="59"/>
      <c r="D681" s="59"/>
      <c r="E681" s="60" t="s">
        <v>7431</v>
      </c>
      <c r="F681" s="59"/>
      <c r="G681" s="59" t="s">
        <v>1236</v>
      </c>
      <c r="H681" s="59"/>
      <c r="I681" s="59">
        <f t="shared" si="10"/>
        <v>4</v>
      </c>
      <c r="J681" s="59" t="s">
        <v>1561</v>
      </c>
      <c r="K681" s="61"/>
      <c r="L681" s="62" t="s">
        <v>6737</v>
      </c>
      <c r="M681" s="62" t="s">
        <v>1236</v>
      </c>
      <c r="N681" s="81" t="str">
        <f>VLOOKUP($M681,'Hulpblad MC-parser'!$A:$D,2,FALSE)</f>
        <v>Brand</v>
      </c>
      <c r="O681" s="81" t="str">
        <f>VLOOKUP($M681,'Hulpblad MC-parser'!$A:$D,3,FALSE)</f>
        <v>Natuur</v>
      </c>
      <c r="P681" s="81" t="str">
        <f>VLOOKUP($M681,'Hulpblad MC-parser'!$A:$D,4,FALSE)</f>
        <v>Heide</v>
      </c>
      <c r="Q681" s="136" t="str">
        <f>IF(CONCATENATE(B681,C681,D681)="","",VLOOKUP(CONCATENATE(B681,C681,D681),Meldingsclassificaties!AA:AA,1,FALSE))</f>
        <v/>
      </c>
      <c r="R681" s="136" t="str">
        <f>IF(F681="","",VLOOKUP(F681,Meldingsclassificaties!H:H,1,FALSE))</f>
        <v/>
      </c>
    </row>
    <row r="682" spans="1:18" x14ac:dyDescent="0.25">
      <c r="A682" s="59">
        <v>200010573</v>
      </c>
      <c r="B682" s="59" t="s">
        <v>710</v>
      </c>
      <c r="C682" s="59" t="s">
        <v>759</v>
      </c>
      <c r="D682" s="59" t="s">
        <v>764</v>
      </c>
      <c r="E682" s="60" t="s">
        <v>1238</v>
      </c>
      <c r="F682" s="59" t="s">
        <v>766</v>
      </c>
      <c r="G682" s="59"/>
      <c r="H682" s="59"/>
      <c r="I682" s="59">
        <f t="shared" si="10"/>
        <v>10</v>
      </c>
      <c r="J682" s="59" t="s">
        <v>1613</v>
      </c>
      <c r="K682" s="61"/>
      <c r="L682" s="62" t="s">
        <v>6737</v>
      </c>
      <c r="M682" s="62" t="s">
        <v>1238</v>
      </c>
      <c r="N682" s="81" t="str">
        <f>VLOOKUP($M682,'Hulpblad MC-parser'!$A:$D,2,FALSE)</f>
        <v>Brand</v>
      </c>
      <c r="O682" s="81" t="str">
        <f>VLOOKUP($M682,'Hulpblad MC-parser'!$A:$D,3,FALSE)</f>
        <v>Natuur</v>
      </c>
      <c r="P682" s="81" t="str">
        <f>VLOOKUP($M682,'Hulpblad MC-parser'!$A:$D,4,FALSE)</f>
        <v>Riet</v>
      </c>
      <c r="Q682" s="136" t="str">
        <f>IF(CONCATENATE(B682,C682,D682)="","",VLOOKUP(CONCATENATE(B682,C682,D682),Meldingsclassificaties!AA:AA,1,FALSE))</f>
        <v>BrandNatuurRiet</v>
      </c>
      <c r="R682" s="136" t="str">
        <f>IF(F682="","",VLOOKUP(F682,Meldingsclassificaties!H:H,1,FALSE))</f>
        <v>Rietbrand</v>
      </c>
    </row>
    <row r="683" spans="1:18" x14ac:dyDescent="0.25">
      <c r="A683" s="59"/>
      <c r="B683" s="59"/>
      <c r="C683" s="59"/>
      <c r="D683" s="59"/>
      <c r="E683" s="60" t="s">
        <v>7432</v>
      </c>
      <c r="F683" s="59"/>
      <c r="G683" s="59" t="s">
        <v>1238</v>
      </c>
      <c r="H683" s="59"/>
      <c r="I683" s="59">
        <f t="shared" si="10"/>
        <v>4</v>
      </c>
      <c r="J683" s="59" t="s">
        <v>1561</v>
      </c>
      <c r="K683" s="61"/>
      <c r="L683" s="62" t="s">
        <v>6737</v>
      </c>
      <c r="M683" s="62" t="s">
        <v>1238</v>
      </c>
      <c r="N683" s="81" t="str">
        <f>VLOOKUP($M683,'Hulpblad MC-parser'!$A:$D,2,FALSE)</f>
        <v>Brand</v>
      </c>
      <c r="O683" s="81" t="str">
        <f>VLOOKUP($M683,'Hulpblad MC-parser'!$A:$D,3,FALSE)</f>
        <v>Natuur</v>
      </c>
      <c r="P683" s="81" t="str">
        <f>VLOOKUP($M683,'Hulpblad MC-parser'!$A:$D,4,FALSE)</f>
        <v>Riet</v>
      </c>
      <c r="Q683" s="136" t="str">
        <f>IF(CONCATENATE(B683,C683,D683)="","",VLOOKUP(CONCATENATE(B683,C683,D683),Meldingsclassificaties!AA:AA,1,FALSE))</f>
        <v/>
      </c>
      <c r="R683" s="136" t="str">
        <f>IF(F683="","",VLOOKUP(F683,Meldingsclassificaties!H:H,1,FALSE))</f>
        <v/>
      </c>
    </row>
    <row r="684" spans="1:18" x14ac:dyDescent="0.25">
      <c r="A684" s="59"/>
      <c r="B684" s="59"/>
      <c r="C684" s="59"/>
      <c r="D684" s="59"/>
      <c r="E684" s="60" t="s">
        <v>7433</v>
      </c>
      <c r="F684" s="59"/>
      <c r="G684" s="59" t="s">
        <v>1238</v>
      </c>
      <c r="H684" s="59"/>
      <c r="I684" s="59">
        <f t="shared" si="10"/>
        <v>7</v>
      </c>
      <c r="J684" s="59" t="s">
        <v>1561</v>
      </c>
      <c r="K684" s="61"/>
      <c r="L684" s="62" t="s">
        <v>6737</v>
      </c>
      <c r="M684" s="62" t="s">
        <v>1238</v>
      </c>
      <c r="N684" s="81" t="str">
        <f>VLOOKUP($M684,'Hulpblad MC-parser'!$A:$D,2,FALSE)</f>
        <v>Brand</v>
      </c>
      <c r="O684" s="81" t="str">
        <f>VLOOKUP($M684,'Hulpblad MC-parser'!$A:$D,3,FALSE)</f>
        <v>Natuur</v>
      </c>
      <c r="P684" s="81" t="str">
        <f>VLOOKUP($M684,'Hulpblad MC-parser'!$A:$D,4,FALSE)</f>
        <v>Riet</v>
      </c>
      <c r="Q684" s="136" t="str">
        <f>IF(CONCATENATE(B684,C684,D684)="","",VLOOKUP(CONCATENATE(B684,C684,D684),Meldingsclassificaties!AA:AA,1,FALSE))</f>
        <v/>
      </c>
      <c r="R684" s="136" t="str">
        <f>IF(F684="","",VLOOKUP(F684,Meldingsclassificaties!H:H,1,FALSE))</f>
        <v/>
      </c>
    </row>
    <row r="685" spans="1:18" x14ac:dyDescent="0.25">
      <c r="A685" s="59"/>
      <c r="B685" s="59"/>
      <c r="C685" s="59"/>
      <c r="D685" s="59"/>
      <c r="E685" s="60" t="s">
        <v>7434</v>
      </c>
      <c r="F685" s="59"/>
      <c r="G685" s="59" t="s">
        <v>1238</v>
      </c>
      <c r="H685" s="59"/>
      <c r="I685" s="59">
        <f t="shared" si="10"/>
        <v>8</v>
      </c>
      <c r="J685" s="59" t="s">
        <v>1561</v>
      </c>
      <c r="K685" s="61"/>
      <c r="L685" s="62" t="s">
        <v>6737</v>
      </c>
      <c r="M685" s="62" t="s">
        <v>1238</v>
      </c>
      <c r="N685" s="81" t="str">
        <f>VLOOKUP($M685,'Hulpblad MC-parser'!$A:$D,2,FALSE)</f>
        <v>Brand</v>
      </c>
      <c r="O685" s="81" t="str">
        <f>VLOOKUP($M685,'Hulpblad MC-parser'!$A:$D,3,FALSE)</f>
        <v>Natuur</v>
      </c>
      <c r="P685" s="81" t="str">
        <f>VLOOKUP($M685,'Hulpblad MC-parser'!$A:$D,4,FALSE)</f>
        <v>Riet</v>
      </c>
      <c r="Q685" s="136" t="str">
        <f>IF(CONCATENATE(B685,C685,D685)="","",VLOOKUP(CONCATENATE(B685,C685,D685),Meldingsclassificaties!AA:AA,1,FALSE))</f>
        <v/>
      </c>
      <c r="R685" s="136" t="str">
        <f>IF(F685="","",VLOOKUP(F685,Meldingsclassificaties!H:H,1,FALSE))</f>
        <v/>
      </c>
    </row>
    <row r="686" spans="1:18" x14ac:dyDescent="0.25">
      <c r="A686" s="59"/>
      <c r="B686" s="59"/>
      <c r="C686" s="59"/>
      <c r="D686" s="59"/>
      <c r="E686" s="60" t="s">
        <v>7435</v>
      </c>
      <c r="F686" s="59"/>
      <c r="G686" s="59" t="s">
        <v>1238</v>
      </c>
      <c r="H686" s="59"/>
      <c r="I686" s="59">
        <f t="shared" si="10"/>
        <v>11</v>
      </c>
      <c r="J686" s="59" t="s">
        <v>1561</v>
      </c>
      <c r="K686" s="61"/>
      <c r="L686" s="62" t="s">
        <v>6737</v>
      </c>
      <c r="M686" s="62" t="s">
        <v>1238</v>
      </c>
      <c r="N686" s="81" t="str">
        <f>VLOOKUP($M686,'Hulpblad MC-parser'!$A:$D,2,FALSE)</f>
        <v>Brand</v>
      </c>
      <c r="O686" s="81" t="str">
        <f>VLOOKUP($M686,'Hulpblad MC-parser'!$A:$D,3,FALSE)</f>
        <v>Natuur</v>
      </c>
      <c r="P686" s="81" t="str">
        <f>VLOOKUP($M686,'Hulpblad MC-parser'!$A:$D,4,FALSE)</f>
        <v>Riet</v>
      </c>
      <c r="Q686" s="136" t="str">
        <f>IF(CONCATENATE(B686,C686,D686)="","",VLOOKUP(CONCATENATE(B686,C686,D686),Meldingsclassificaties!AA:AA,1,FALSE))</f>
        <v/>
      </c>
      <c r="R686" s="136" t="str">
        <f>IF(F686="","",VLOOKUP(F686,Meldingsclassificaties!H:H,1,FALSE))</f>
        <v/>
      </c>
    </row>
    <row r="687" spans="1:18" x14ac:dyDescent="0.25">
      <c r="A687" s="59"/>
      <c r="B687" s="59"/>
      <c r="C687" s="59"/>
      <c r="D687" s="59"/>
      <c r="E687" s="60" t="s">
        <v>7436</v>
      </c>
      <c r="F687" s="59"/>
      <c r="G687" s="59" t="s">
        <v>1238</v>
      </c>
      <c r="H687" s="59"/>
      <c r="I687" s="59">
        <f t="shared" si="10"/>
        <v>7</v>
      </c>
      <c r="J687" s="59" t="s">
        <v>1561</v>
      </c>
      <c r="K687" s="61"/>
      <c r="L687" s="62" t="s">
        <v>6737</v>
      </c>
      <c r="M687" s="62" t="s">
        <v>1238</v>
      </c>
      <c r="N687" s="81" t="str">
        <f>VLOOKUP($M687,'Hulpblad MC-parser'!$A:$D,2,FALSE)</f>
        <v>Brand</v>
      </c>
      <c r="O687" s="81" t="str">
        <f>VLOOKUP($M687,'Hulpblad MC-parser'!$A:$D,3,FALSE)</f>
        <v>Natuur</v>
      </c>
      <c r="P687" s="81" t="str">
        <f>VLOOKUP($M687,'Hulpblad MC-parser'!$A:$D,4,FALSE)</f>
        <v>Riet</v>
      </c>
      <c r="Q687" s="136" t="str">
        <f>IF(CONCATENATE(B687,C687,D687)="","",VLOOKUP(CONCATENATE(B687,C687,D687),Meldingsclassificaties!AA:AA,1,FALSE))</f>
        <v/>
      </c>
      <c r="R687" s="136" t="str">
        <f>IF(F687="","",VLOOKUP(F687,Meldingsclassificaties!H:H,1,FALSE))</f>
        <v/>
      </c>
    </row>
    <row r="688" spans="1:18" x14ac:dyDescent="0.25">
      <c r="A688" s="59"/>
      <c r="B688" s="59"/>
      <c r="C688" s="59"/>
      <c r="D688" s="59"/>
      <c r="E688" s="60" t="s">
        <v>7437</v>
      </c>
      <c r="F688" s="59"/>
      <c r="G688" s="59" t="s">
        <v>1238</v>
      </c>
      <c r="H688" s="59"/>
      <c r="I688" s="59">
        <f t="shared" si="10"/>
        <v>5</v>
      </c>
      <c r="J688" s="59" t="s">
        <v>1561</v>
      </c>
      <c r="K688" s="61"/>
      <c r="L688" s="62" t="s">
        <v>6737</v>
      </c>
      <c r="M688" s="62" t="s">
        <v>1238</v>
      </c>
      <c r="N688" s="81" t="str">
        <f>VLOOKUP($M688,'Hulpblad MC-parser'!$A:$D,2,FALSE)</f>
        <v>Brand</v>
      </c>
      <c r="O688" s="81" t="str">
        <f>VLOOKUP($M688,'Hulpblad MC-parser'!$A:$D,3,FALSE)</f>
        <v>Natuur</v>
      </c>
      <c r="P688" s="81" t="str">
        <f>VLOOKUP($M688,'Hulpblad MC-parser'!$A:$D,4,FALSE)</f>
        <v>Riet</v>
      </c>
      <c r="Q688" s="136" t="str">
        <f>IF(CONCATENATE(B688,C688,D688)="","",VLOOKUP(CONCATENATE(B688,C688,D688),Meldingsclassificaties!AA:AA,1,FALSE))</f>
        <v/>
      </c>
      <c r="R688" s="136" t="str">
        <f>IF(F688="","",VLOOKUP(F688,Meldingsclassificaties!H:H,1,FALSE))</f>
        <v/>
      </c>
    </row>
    <row r="689" spans="1:18" x14ac:dyDescent="0.25">
      <c r="A689" s="59"/>
      <c r="B689" s="59"/>
      <c r="C689" s="59"/>
      <c r="D689" s="59"/>
      <c r="E689" s="60" t="s">
        <v>7438</v>
      </c>
      <c r="F689" s="59"/>
      <c r="G689" s="59" t="s">
        <v>1238</v>
      </c>
      <c r="H689" s="59"/>
      <c r="I689" s="59">
        <f t="shared" si="10"/>
        <v>4</v>
      </c>
      <c r="J689" s="59" t="s">
        <v>1561</v>
      </c>
      <c r="K689" s="61"/>
      <c r="L689" s="62" t="s">
        <v>6737</v>
      </c>
      <c r="M689" s="62" t="s">
        <v>1238</v>
      </c>
      <c r="N689" s="81" t="str">
        <f>VLOOKUP($M689,'Hulpblad MC-parser'!$A:$D,2,FALSE)</f>
        <v>Brand</v>
      </c>
      <c r="O689" s="81" t="str">
        <f>VLOOKUP($M689,'Hulpblad MC-parser'!$A:$D,3,FALSE)</f>
        <v>Natuur</v>
      </c>
      <c r="P689" s="81" t="str">
        <f>VLOOKUP($M689,'Hulpblad MC-parser'!$A:$D,4,FALSE)</f>
        <v>Riet</v>
      </c>
      <c r="Q689" s="136" t="str">
        <f>IF(CONCATENATE(B689,C689,D689)="","",VLOOKUP(CONCATENATE(B689,C689,D689),Meldingsclassificaties!AA:AA,1,FALSE))</f>
        <v/>
      </c>
      <c r="R689" s="136" t="str">
        <f>IF(F689="","",VLOOKUP(F689,Meldingsclassificaties!H:H,1,FALSE))</f>
        <v/>
      </c>
    </row>
    <row r="690" spans="1:18" x14ac:dyDescent="0.25">
      <c r="A690" s="59">
        <v>200010576</v>
      </c>
      <c r="B690" s="59" t="s">
        <v>710</v>
      </c>
      <c r="C690" s="59" t="s">
        <v>759</v>
      </c>
      <c r="D690" s="59" t="s">
        <v>760</v>
      </c>
      <c r="E690" s="60" t="s">
        <v>1240</v>
      </c>
      <c r="F690" s="59" t="s">
        <v>762</v>
      </c>
      <c r="G690" s="59"/>
      <c r="H690" s="59"/>
      <c r="I690" s="59">
        <f t="shared" si="10"/>
        <v>10</v>
      </c>
      <c r="J690" s="59" t="s">
        <v>1613</v>
      </c>
      <c r="K690" s="61"/>
      <c r="L690" s="62" t="s">
        <v>6737</v>
      </c>
      <c r="M690" s="62" t="s">
        <v>1240</v>
      </c>
      <c r="N690" s="81" t="str">
        <f>VLOOKUP($M690,'Hulpblad MC-parser'!$A:$D,2,FALSE)</f>
        <v>Brand</v>
      </c>
      <c r="O690" s="81" t="str">
        <f>VLOOKUP($M690,'Hulpblad MC-parser'!$A:$D,3,FALSE)</f>
        <v>Natuur</v>
      </c>
      <c r="P690" s="81" t="str">
        <f>VLOOKUP($M690,'Hulpblad MC-parser'!$A:$D,4,FALSE)</f>
        <v>Veen</v>
      </c>
      <c r="Q690" s="136" t="str">
        <f>IF(CONCATENATE(B690,C690,D690)="","",VLOOKUP(CONCATENATE(B690,C690,D690),Meldingsclassificaties!AA:AA,1,FALSE))</f>
        <v>BrandNatuurVeen</v>
      </c>
      <c r="R690" s="136" t="str">
        <f>IF(F690="","",VLOOKUP(F690,Meldingsclassificaties!H:H,1,FALSE))</f>
        <v>Veenbrand</v>
      </c>
    </row>
    <row r="691" spans="1:18" x14ac:dyDescent="0.25">
      <c r="A691" s="59"/>
      <c r="B691" s="59"/>
      <c r="C691" s="59"/>
      <c r="D691" s="59"/>
      <c r="E691" s="60" t="s">
        <v>7439</v>
      </c>
      <c r="F691" s="59"/>
      <c r="G691" s="59" t="s">
        <v>1240</v>
      </c>
      <c r="H691" s="59"/>
      <c r="I691" s="59">
        <f t="shared" si="10"/>
        <v>4</v>
      </c>
      <c r="J691" s="59" t="s">
        <v>1561</v>
      </c>
      <c r="K691" s="61"/>
      <c r="L691" s="62" t="s">
        <v>6737</v>
      </c>
      <c r="M691" s="62" t="s">
        <v>1240</v>
      </c>
      <c r="N691" s="81" t="str">
        <f>VLOOKUP($M691,'Hulpblad MC-parser'!$A:$D,2,FALSE)</f>
        <v>Brand</v>
      </c>
      <c r="O691" s="81" t="str">
        <f>VLOOKUP($M691,'Hulpblad MC-parser'!$A:$D,3,FALSE)</f>
        <v>Natuur</v>
      </c>
      <c r="P691" s="81" t="str">
        <f>VLOOKUP($M691,'Hulpblad MC-parser'!$A:$D,4,FALSE)</f>
        <v>Veen</v>
      </c>
      <c r="Q691" s="136" t="str">
        <f>IF(CONCATENATE(B691,C691,D691)="","",VLOOKUP(CONCATENATE(B691,C691,D691),Meldingsclassificaties!AA:AA,1,FALSE))</f>
        <v/>
      </c>
      <c r="R691" s="136" t="str">
        <f>IF(F691="","",VLOOKUP(F691,Meldingsclassificaties!H:H,1,FALSE))</f>
        <v/>
      </c>
    </row>
    <row r="692" spans="1:18" x14ac:dyDescent="0.25">
      <c r="A692" s="59"/>
      <c r="B692" s="59"/>
      <c r="C692" s="59"/>
      <c r="D692" s="59"/>
      <c r="E692" s="60" t="s">
        <v>7440</v>
      </c>
      <c r="F692" s="59"/>
      <c r="G692" s="59" t="s">
        <v>1240</v>
      </c>
      <c r="H692" s="59"/>
      <c r="I692" s="59">
        <f t="shared" si="10"/>
        <v>7</v>
      </c>
      <c r="J692" s="59" t="s">
        <v>1561</v>
      </c>
      <c r="K692" s="61"/>
      <c r="L692" s="62" t="s">
        <v>6737</v>
      </c>
      <c r="M692" s="62" t="s">
        <v>1240</v>
      </c>
      <c r="N692" s="81" t="str">
        <f>VLOOKUP($M692,'Hulpblad MC-parser'!$A:$D,2,FALSE)</f>
        <v>Brand</v>
      </c>
      <c r="O692" s="81" t="str">
        <f>VLOOKUP($M692,'Hulpblad MC-parser'!$A:$D,3,FALSE)</f>
        <v>Natuur</v>
      </c>
      <c r="P692" s="81" t="str">
        <f>VLOOKUP($M692,'Hulpblad MC-parser'!$A:$D,4,FALSE)</f>
        <v>Veen</v>
      </c>
      <c r="Q692" s="136" t="str">
        <f>IF(CONCATENATE(B692,C692,D692)="","",VLOOKUP(CONCATENATE(B692,C692,D692),Meldingsclassificaties!AA:AA,1,FALSE))</f>
        <v/>
      </c>
      <c r="R692" s="136" t="str">
        <f>IF(F692="","",VLOOKUP(F692,Meldingsclassificaties!H:H,1,FALSE))</f>
        <v/>
      </c>
    </row>
    <row r="693" spans="1:18" x14ac:dyDescent="0.25">
      <c r="A693" s="59"/>
      <c r="B693" s="59"/>
      <c r="C693" s="59"/>
      <c r="D693" s="59"/>
      <c r="E693" s="60" t="s">
        <v>7441</v>
      </c>
      <c r="F693" s="59"/>
      <c r="G693" s="59" t="s">
        <v>1240</v>
      </c>
      <c r="H693" s="59"/>
      <c r="I693" s="59">
        <f t="shared" si="10"/>
        <v>8</v>
      </c>
      <c r="J693" s="59" t="s">
        <v>1561</v>
      </c>
      <c r="K693" s="61"/>
      <c r="L693" s="62" t="s">
        <v>6737</v>
      </c>
      <c r="M693" s="62" t="s">
        <v>1240</v>
      </c>
      <c r="N693" s="81" t="str">
        <f>VLOOKUP($M693,'Hulpblad MC-parser'!$A:$D,2,FALSE)</f>
        <v>Brand</v>
      </c>
      <c r="O693" s="81" t="str">
        <f>VLOOKUP($M693,'Hulpblad MC-parser'!$A:$D,3,FALSE)</f>
        <v>Natuur</v>
      </c>
      <c r="P693" s="81" t="str">
        <f>VLOOKUP($M693,'Hulpblad MC-parser'!$A:$D,4,FALSE)</f>
        <v>Veen</v>
      </c>
      <c r="Q693" s="136" t="str">
        <f>IF(CONCATENATE(B693,C693,D693)="","",VLOOKUP(CONCATENATE(B693,C693,D693),Meldingsclassificaties!AA:AA,1,FALSE))</f>
        <v/>
      </c>
      <c r="R693" s="136" t="str">
        <f>IF(F693="","",VLOOKUP(F693,Meldingsclassificaties!H:H,1,FALSE))</f>
        <v/>
      </c>
    </row>
    <row r="694" spans="1:18" x14ac:dyDescent="0.25">
      <c r="A694" s="59"/>
      <c r="B694" s="59"/>
      <c r="C694" s="59"/>
      <c r="D694" s="59"/>
      <c r="E694" s="60" t="s">
        <v>7442</v>
      </c>
      <c r="F694" s="59"/>
      <c r="G694" s="59" t="s">
        <v>1240</v>
      </c>
      <c r="H694" s="59"/>
      <c r="I694" s="59">
        <f t="shared" si="10"/>
        <v>11</v>
      </c>
      <c r="J694" s="59" t="s">
        <v>1561</v>
      </c>
      <c r="K694" s="61"/>
      <c r="L694" s="62" t="s">
        <v>6737</v>
      </c>
      <c r="M694" s="62" t="s">
        <v>1240</v>
      </c>
      <c r="N694" s="81" t="str">
        <f>VLOOKUP($M694,'Hulpblad MC-parser'!$A:$D,2,FALSE)</f>
        <v>Brand</v>
      </c>
      <c r="O694" s="81" t="str">
        <f>VLOOKUP($M694,'Hulpblad MC-parser'!$A:$D,3,FALSE)</f>
        <v>Natuur</v>
      </c>
      <c r="P694" s="81" t="str">
        <f>VLOOKUP($M694,'Hulpblad MC-parser'!$A:$D,4,FALSE)</f>
        <v>Veen</v>
      </c>
      <c r="Q694" s="136" t="str">
        <f>IF(CONCATENATE(B694,C694,D694)="","",VLOOKUP(CONCATENATE(B694,C694,D694),Meldingsclassificaties!AA:AA,1,FALSE))</f>
        <v/>
      </c>
      <c r="R694" s="136" t="str">
        <f>IF(F694="","",VLOOKUP(F694,Meldingsclassificaties!H:H,1,FALSE))</f>
        <v/>
      </c>
    </row>
    <row r="695" spans="1:18" x14ac:dyDescent="0.25">
      <c r="A695" s="59"/>
      <c r="B695" s="59"/>
      <c r="C695" s="59"/>
      <c r="D695" s="59"/>
      <c r="E695" s="60" t="s">
        <v>7443</v>
      </c>
      <c r="F695" s="59"/>
      <c r="G695" s="59" t="s">
        <v>1240</v>
      </c>
      <c r="H695" s="59"/>
      <c r="I695" s="59">
        <f t="shared" si="10"/>
        <v>7</v>
      </c>
      <c r="J695" s="59" t="s">
        <v>1561</v>
      </c>
      <c r="K695" s="61"/>
      <c r="L695" s="62" t="s">
        <v>6737</v>
      </c>
      <c r="M695" s="62" t="s">
        <v>1240</v>
      </c>
      <c r="N695" s="81" t="str">
        <f>VLOOKUP($M695,'Hulpblad MC-parser'!$A:$D,2,FALSE)</f>
        <v>Brand</v>
      </c>
      <c r="O695" s="81" t="str">
        <f>VLOOKUP($M695,'Hulpblad MC-parser'!$A:$D,3,FALSE)</f>
        <v>Natuur</v>
      </c>
      <c r="P695" s="81" t="str">
        <f>VLOOKUP($M695,'Hulpblad MC-parser'!$A:$D,4,FALSE)</f>
        <v>Veen</v>
      </c>
      <c r="Q695" s="136" t="str">
        <f>IF(CONCATENATE(B695,C695,D695)="","",VLOOKUP(CONCATENATE(B695,C695,D695),Meldingsclassificaties!AA:AA,1,FALSE))</f>
        <v/>
      </c>
      <c r="R695" s="136" t="str">
        <f>IF(F695="","",VLOOKUP(F695,Meldingsclassificaties!H:H,1,FALSE))</f>
        <v/>
      </c>
    </row>
    <row r="696" spans="1:18" x14ac:dyDescent="0.25">
      <c r="A696" s="59"/>
      <c r="B696" s="59"/>
      <c r="C696" s="59"/>
      <c r="D696" s="59"/>
      <c r="E696" s="60" t="s">
        <v>7444</v>
      </c>
      <c r="F696" s="59"/>
      <c r="G696" s="59" t="s">
        <v>1240</v>
      </c>
      <c r="H696" s="59"/>
      <c r="I696" s="59">
        <f t="shared" si="10"/>
        <v>5</v>
      </c>
      <c r="J696" s="59" t="s">
        <v>1561</v>
      </c>
      <c r="K696" s="61"/>
      <c r="L696" s="62" t="s">
        <v>6737</v>
      </c>
      <c r="M696" s="62" t="s">
        <v>1240</v>
      </c>
      <c r="N696" s="81" t="str">
        <f>VLOOKUP($M696,'Hulpblad MC-parser'!$A:$D,2,FALSE)</f>
        <v>Brand</v>
      </c>
      <c r="O696" s="81" t="str">
        <f>VLOOKUP($M696,'Hulpblad MC-parser'!$A:$D,3,FALSE)</f>
        <v>Natuur</v>
      </c>
      <c r="P696" s="81" t="str">
        <f>VLOOKUP($M696,'Hulpblad MC-parser'!$A:$D,4,FALSE)</f>
        <v>Veen</v>
      </c>
      <c r="Q696" s="136" t="str">
        <f>IF(CONCATENATE(B696,C696,D696)="","",VLOOKUP(CONCATENATE(B696,C696,D696),Meldingsclassificaties!AA:AA,1,FALSE))</f>
        <v/>
      </c>
      <c r="R696" s="136" t="str">
        <f>IF(F696="","",VLOOKUP(F696,Meldingsclassificaties!H:H,1,FALSE))</f>
        <v/>
      </c>
    </row>
    <row r="697" spans="1:18" x14ac:dyDescent="0.25">
      <c r="A697" s="59"/>
      <c r="B697" s="59"/>
      <c r="C697" s="59"/>
      <c r="D697" s="59"/>
      <c r="E697" s="60" t="s">
        <v>7445</v>
      </c>
      <c r="F697" s="59"/>
      <c r="G697" s="59" t="s">
        <v>1240</v>
      </c>
      <c r="H697" s="59"/>
      <c r="I697" s="59">
        <f t="shared" si="10"/>
        <v>4</v>
      </c>
      <c r="J697" s="59" t="s">
        <v>1561</v>
      </c>
      <c r="K697" s="61"/>
      <c r="L697" s="62" t="s">
        <v>6737</v>
      </c>
      <c r="M697" s="62" t="s">
        <v>1240</v>
      </c>
      <c r="N697" s="81" t="str">
        <f>VLOOKUP($M697,'Hulpblad MC-parser'!$A:$D,2,FALSE)</f>
        <v>Brand</v>
      </c>
      <c r="O697" s="81" t="str">
        <f>VLOOKUP($M697,'Hulpblad MC-parser'!$A:$D,3,FALSE)</f>
        <v>Natuur</v>
      </c>
      <c r="P697" s="81" t="str">
        <f>VLOOKUP($M697,'Hulpblad MC-parser'!$A:$D,4,FALSE)</f>
        <v>Veen</v>
      </c>
      <c r="Q697" s="136" t="str">
        <f>IF(CONCATENATE(B697,C697,D697)="","",VLOOKUP(CONCATENATE(B697,C697,D697),Meldingsclassificaties!AA:AA,1,FALSE))</f>
        <v/>
      </c>
      <c r="R697" s="136" t="str">
        <f>IF(F697="","",VLOOKUP(F697,Meldingsclassificaties!H:H,1,FALSE))</f>
        <v/>
      </c>
    </row>
    <row r="698" spans="1:18" x14ac:dyDescent="0.25">
      <c r="A698" s="59">
        <v>200059107</v>
      </c>
      <c r="B698" s="59" t="s">
        <v>710</v>
      </c>
      <c r="C698" s="59" t="s">
        <v>362</v>
      </c>
      <c r="D698" s="59"/>
      <c r="E698" s="60" t="s">
        <v>6608</v>
      </c>
      <c r="F698" s="59" t="s">
        <v>713</v>
      </c>
      <c r="G698" s="59"/>
      <c r="H698" s="59"/>
      <c r="I698" s="59">
        <f t="shared" si="10"/>
        <v>23</v>
      </c>
      <c r="J698" s="59" t="s">
        <v>1613</v>
      </c>
      <c r="K698" s="61"/>
      <c r="L698" s="62" t="s">
        <v>6738</v>
      </c>
      <c r="M698" s="62" t="s">
        <v>6608</v>
      </c>
      <c r="N698" s="81" t="str">
        <f>VLOOKUP($M698,'Hulpblad MC-parser'!$A:$D,2,FALSE)</f>
        <v>Brand</v>
      </c>
      <c r="O698" s="81" t="str">
        <f>VLOOKUP($M698,'Hulpblad MC-parser'!$A:$D,3,FALSE)</f>
        <v>Scheepvaart</v>
      </c>
      <c r="P698" s="81">
        <f>VLOOKUP($M698,'Hulpblad MC-parser'!$A:$D,4,FALSE)</f>
        <v>0</v>
      </c>
      <c r="Q698" s="136" t="str">
        <f>IF(CONCATENATE(B698,C698,D698)="","",VLOOKUP(CONCATENATE(B698,C698,D698),Meldingsclassificaties!AA:AA,1,FALSE))</f>
        <v>BrandScheepvaart</v>
      </c>
      <c r="R698" s="136" t="str">
        <f>IF(F698="","",VLOOKUP(F698,Meldingsclassificaties!H:H,1,FALSE))</f>
        <v>Brand scheepvaart</v>
      </c>
    </row>
    <row r="699" spans="1:18" x14ac:dyDescent="0.25">
      <c r="A699" s="59">
        <v>200107365</v>
      </c>
      <c r="B699" s="59" t="s">
        <v>710</v>
      </c>
      <c r="C699" s="59" t="s">
        <v>362</v>
      </c>
      <c r="D699" s="59"/>
      <c r="E699" s="60" t="s">
        <v>6603</v>
      </c>
      <c r="F699" s="59" t="s">
        <v>713</v>
      </c>
      <c r="G699" s="59"/>
      <c r="H699" s="59"/>
      <c r="I699" s="59">
        <f t="shared" si="10"/>
        <v>19</v>
      </c>
      <c r="J699" s="59" t="s">
        <v>1613</v>
      </c>
      <c r="K699" s="61"/>
      <c r="L699" s="62" t="s">
        <v>6738</v>
      </c>
      <c r="M699" s="62" t="s">
        <v>6603</v>
      </c>
      <c r="N699" s="81" t="str">
        <f>VLOOKUP($M699,'Hulpblad MC-parser'!$A:$D,2,FALSE)</f>
        <v>Brand</v>
      </c>
      <c r="O699" s="81" t="str">
        <f>VLOOKUP($M699,'Hulpblad MC-parser'!$A:$D,3,FALSE)</f>
        <v>Scheepvaart</v>
      </c>
      <c r="P699" s="81">
        <f>VLOOKUP($M699,'Hulpblad MC-parser'!$A:$D,4,FALSE)</f>
        <v>0</v>
      </c>
      <c r="Q699" s="136" t="str">
        <f>IF(CONCATENATE(B699,C699,D699)="","",VLOOKUP(CONCATENATE(B699,C699,D699),Meldingsclassificaties!AA:AA,1,FALSE))</f>
        <v>BrandScheepvaart</v>
      </c>
      <c r="R699" s="136" t="str">
        <f>IF(F699="","",VLOOKUP(F699,Meldingsclassificaties!H:H,1,FALSE))</f>
        <v>Brand scheepvaart</v>
      </c>
    </row>
    <row r="700" spans="1:18" x14ac:dyDescent="0.25">
      <c r="A700" s="59">
        <v>200059102</v>
      </c>
      <c r="B700" s="59" t="s">
        <v>710</v>
      </c>
      <c r="C700" s="59" t="s">
        <v>362</v>
      </c>
      <c r="D700" s="59"/>
      <c r="E700" s="60" t="s">
        <v>6609</v>
      </c>
      <c r="F700" s="59" t="s">
        <v>713</v>
      </c>
      <c r="G700" s="59"/>
      <c r="H700" s="59"/>
      <c r="I700" s="59">
        <f t="shared" si="10"/>
        <v>18</v>
      </c>
      <c r="J700" s="59" t="s">
        <v>1613</v>
      </c>
      <c r="K700" s="61"/>
      <c r="L700" s="62" t="s">
        <v>6738</v>
      </c>
      <c r="M700" s="62" t="s">
        <v>6609</v>
      </c>
      <c r="N700" s="81" t="str">
        <f>VLOOKUP($M700,'Hulpblad MC-parser'!$A:$D,2,FALSE)</f>
        <v>Brand</v>
      </c>
      <c r="O700" s="81" t="str">
        <f>VLOOKUP($M700,'Hulpblad MC-parser'!$A:$D,3,FALSE)</f>
        <v>Scheepvaart</v>
      </c>
      <c r="P700" s="81">
        <f>VLOOKUP($M700,'Hulpblad MC-parser'!$A:$D,4,FALSE)</f>
        <v>0</v>
      </c>
      <c r="Q700" s="136" t="str">
        <f>IF(CONCATENATE(B700,C700,D700)="","",VLOOKUP(CONCATENATE(B700,C700,D700),Meldingsclassificaties!AA:AA,1,FALSE))</f>
        <v>BrandScheepvaart</v>
      </c>
      <c r="R700" s="136" t="str">
        <f>IF(F700="","",VLOOKUP(F700,Meldingsclassificaties!H:H,1,FALSE))</f>
        <v>Brand scheepvaart</v>
      </c>
    </row>
    <row r="701" spans="1:18" x14ac:dyDescent="0.25">
      <c r="A701" s="59">
        <v>200059093</v>
      </c>
      <c r="B701" s="59" t="s">
        <v>710</v>
      </c>
      <c r="C701" s="59" t="s">
        <v>362</v>
      </c>
      <c r="D701" s="59"/>
      <c r="E701" s="60" t="s">
        <v>6612</v>
      </c>
      <c r="F701" s="59" t="s">
        <v>713</v>
      </c>
      <c r="G701" s="59"/>
      <c r="H701" s="59"/>
      <c r="I701" s="59">
        <f t="shared" si="10"/>
        <v>13</v>
      </c>
      <c r="J701" s="59" t="s">
        <v>1613</v>
      </c>
      <c r="K701" s="61"/>
      <c r="L701" s="62" t="s">
        <v>6738</v>
      </c>
      <c r="M701" s="62" t="s">
        <v>6612</v>
      </c>
      <c r="N701" s="81" t="str">
        <f>VLOOKUP($M701,'Hulpblad MC-parser'!$A:$D,2,FALSE)</f>
        <v>Brand</v>
      </c>
      <c r="O701" s="81" t="str">
        <f>VLOOKUP($M701,'Hulpblad MC-parser'!$A:$D,3,FALSE)</f>
        <v>Scheepvaart</v>
      </c>
      <c r="P701" s="81">
        <f>VLOOKUP($M701,'Hulpblad MC-parser'!$A:$D,4,FALSE)</f>
        <v>0</v>
      </c>
      <c r="Q701" s="136" t="str">
        <f>IF(CONCATENATE(B701,C701,D701)="","",VLOOKUP(CONCATENATE(B701,C701,D701),Meldingsclassificaties!AA:AA,1,FALSE))</f>
        <v>BrandScheepvaart</v>
      </c>
      <c r="R701" s="136" t="str">
        <f>IF(F701="","",VLOOKUP(F701,Meldingsclassificaties!H:H,1,FALSE))</f>
        <v>Brand scheepvaart</v>
      </c>
    </row>
    <row r="702" spans="1:18" x14ac:dyDescent="0.25">
      <c r="A702" s="59">
        <v>200059096</v>
      </c>
      <c r="B702" s="59" t="s">
        <v>710</v>
      </c>
      <c r="C702" s="59" t="s">
        <v>362</v>
      </c>
      <c r="D702" s="59"/>
      <c r="E702" s="60" t="s">
        <v>6617</v>
      </c>
      <c r="F702" s="59" t="s">
        <v>713</v>
      </c>
      <c r="G702" s="59"/>
      <c r="H702" s="59"/>
      <c r="I702" s="59">
        <f t="shared" si="10"/>
        <v>15</v>
      </c>
      <c r="J702" s="59" t="s">
        <v>1613</v>
      </c>
      <c r="K702" s="61"/>
      <c r="L702" s="62" t="s">
        <v>6738</v>
      </c>
      <c r="M702" s="62" t="s">
        <v>6617</v>
      </c>
      <c r="N702" s="81" t="str">
        <f>VLOOKUP($M702,'Hulpblad MC-parser'!$A:$D,2,FALSE)</f>
        <v>Brand</v>
      </c>
      <c r="O702" s="81" t="str">
        <f>VLOOKUP($M702,'Hulpblad MC-parser'!$A:$D,3,FALSE)</f>
        <v>Scheepvaart</v>
      </c>
      <c r="P702" s="81">
        <f>VLOOKUP($M702,'Hulpblad MC-parser'!$A:$D,4,FALSE)</f>
        <v>0</v>
      </c>
      <c r="Q702" s="136" t="str">
        <f>IF(CONCATENATE(B702,C702,D702)="","",VLOOKUP(CONCATENATE(B702,C702,D702),Meldingsclassificaties!AA:AA,1,FALSE))</f>
        <v>BrandScheepvaart</v>
      </c>
      <c r="R702" s="136" t="str">
        <f>IF(F702="","",VLOOKUP(F702,Meldingsclassificaties!H:H,1,FALSE))</f>
        <v>Brand scheepvaart</v>
      </c>
    </row>
    <row r="703" spans="1:18" x14ac:dyDescent="0.25">
      <c r="A703" s="59">
        <v>200059108</v>
      </c>
      <c r="B703" s="59" t="s">
        <v>710</v>
      </c>
      <c r="C703" s="59" t="s">
        <v>362</v>
      </c>
      <c r="D703" s="59"/>
      <c r="E703" s="60" t="s">
        <v>6618</v>
      </c>
      <c r="F703" s="59" t="s">
        <v>713</v>
      </c>
      <c r="G703" s="59"/>
      <c r="H703" s="59"/>
      <c r="I703" s="59">
        <f t="shared" si="10"/>
        <v>24</v>
      </c>
      <c r="J703" s="59" t="s">
        <v>1613</v>
      </c>
      <c r="K703" s="61"/>
      <c r="L703" s="62" t="s">
        <v>6738</v>
      </c>
      <c r="M703" s="62" t="s">
        <v>6618</v>
      </c>
      <c r="N703" s="81" t="str">
        <f>VLOOKUP($M703,'Hulpblad MC-parser'!$A:$D,2,FALSE)</f>
        <v>Brand</v>
      </c>
      <c r="O703" s="81" t="str">
        <f>VLOOKUP($M703,'Hulpblad MC-parser'!$A:$D,3,FALSE)</f>
        <v>Scheepvaart</v>
      </c>
      <c r="P703" s="81">
        <f>VLOOKUP($M703,'Hulpblad MC-parser'!$A:$D,4,FALSE)</f>
        <v>0</v>
      </c>
      <c r="Q703" s="136" t="str">
        <f>IF(CONCATENATE(B703,C703,D703)="","",VLOOKUP(CONCATENATE(B703,C703,D703),Meldingsclassificaties!AA:AA,1,FALSE))</f>
        <v>BrandScheepvaart</v>
      </c>
      <c r="R703" s="136" t="str">
        <f>IF(F703="","",VLOOKUP(F703,Meldingsclassificaties!H:H,1,FALSE))</f>
        <v>Brand scheepvaart</v>
      </c>
    </row>
    <row r="704" spans="1:18" x14ac:dyDescent="0.25">
      <c r="A704" s="59">
        <v>200059099</v>
      </c>
      <c r="B704" s="59" t="s">
        <v>710</v>
      </c>
      <c r="C704" s="59" t="s">
        <v>362</v>
      </c>
      <c r="D704" s="59"/>
      <c r="E704" s="60" t="s">
        <v>6619</v>
      </c>
      <c r="F704" s="59" t="s">
        <v>713</v>
      </c>
      <c r="G704" s="59"/>
      <c r="H704" s="59"/>
      <c r="I704" s="59">
        <f t="shared" si="10"/>
        <v>16</v>
      </c>
      <c r="J704" s="59" t="s">
        <v>1613</v>
      </c>
      <c r="K704" s="61"/>
      <c r="L704" s="62" t="s">
        <v>6738</v>
      </c>
      <c r="M704" s="62" t="s">
        <v>6619</v>
      </c>
      <c r="N704" s="81" t="str">
        <f>VLOOKUP($M704,'Hulpblad MC-parser'!$A:$D,2,FALSE)</f>
        <v>Brand</v>
      </c>
      <c r="O704" s="81" t="str">
        <f>VLOOKUP($M704,'Hulpblad MC-parser'!$A:$D,3,FALSE)</f>
        <v>Scheepvaart</v>
      </c>
      <c r="P704" s="81">
        <f>VLOOKUP($M704,'Hulpblad MC-parser'!$A:$D,4,FALSE)</f>
        <v>0</v>
      </c>
      <c r="Q704" s="136" t="str">
        <f>IF(CONCATENATE(B704,C704,D704)="","",VLOOKUP(CONCATENATE(B704,C704,D704),Meldingsclassificaties!AA:AA,1,FALSE))</f>
        <v>BrandScheepvaart</v>
      </c>
      <c r="R704" s="136" t="str">
        <f>IF(F704="","",VLOOKUP(F704,Meldingsclassificaties!H:H,1,FALSE))</f>
        <v>Brand scheepvaart</v>
      </c>
    </row>
    <row r="705" spans="1:18" x14ac:dyDescent="0.25">
      <c r="A705" s="59">
        <v>200059106</v>
      </c>
      <c r="B705" s="59" t="s">
        <v>710</v>
      </c>
      <c r="C705" s="59" t="s">
        <v>362</v>
      </c>
      <c r="D705" s="59"/>
      <c r="E705" s="60" t="s">
        <v>6620</v>
      </c>
      <c r="F705" s="59" t="s">
        <v>713</v>
      </c>
      <c r="G705" s="59"/>
      <c r="H705" s="59"/>
      <c r="I705" s="59">
        <f t="shared" si="10"/>
        <v>22</v>
      </c>
      <c r="J705" s="59" t="s">
        <v>1613</v>
      </c>
      <c r="K705" s="61"/>
      <c r="L705" s="62" t="s">
        <v>6738</v>
      </c>
      <c r="M705" s="62" t="s">
        <v>6620</v>
      </c>
      <c r="N705" s="81" t="str">
        <f>VLOOKUP($M705,'Hulpblad MC-parser'!$A:$D,2,FALSE)</f>
        <v>Brand</v>
      </c>
      <c r="O705" s="81" t="str">
        <f>VLOOKUP($M705,'Hulpblad MC-parser'!$A:$D,3,FALSE)</f>
        <v>Scheepvaart</v>
      </c>
      <c r="P705" s="81">
        <f>VLOOKUP($M705,'Hulpblad MC-parser'!$A:$D,4,FALSE)</f>
        <v>0</v>
      </c>
      <c r="Q705" s="136" t="str">
        <f>IF(CONCATENATE(B705,C705,D705)="","",VLOOKUP(CONCATENATE(B705,C705,D705),Meldingsclassificaties!AA:AA,1,FALSE))</f>
        <v>BrandScheepvaart</v>
      </c>
      <c r="R705" s="136" t="str">
        <f>IF(F705="","",VLOOKUP(F705,Meldingsclassificaties!H:H,1,FALSE))</f>
        <v>Brand scheepvaart</v>
      </c>
    </row>
    <row r="706" spans="1:18" x14ac:dyDescent="0.25">
      <c r="A706" s="59">
        <v>200059105</v>
      </c>
      <c r="B706" s="59" t="s">
        <v>710</v>
      </c>
      <c r="C706" s="59" t="s">
        <v>362</v>
      </c>
      <c r="D706" s="59"/>
      <c r="E706" s="60" t="s">
        <v>6621</v>
      </c>
      <c r="F706" s="59" t="s">
        <v>713</v>
      </c>
      <c r="G706" s="59"/>
      <c r="H706" s="59"/>
      <c r="I706" s="59">
        <f t="shared" ref="I706:I769" si="11">LEN(E706)</f>
        <v>21</v>
      </c>
      <c r="J706" s="59" t="s">
        <v>1613</v>
      </c>
      <c r="K706" s="61"/>
      <c r="L706" s="62" t="s">
        <v>6738</v>
      </c>
      <c r="M706" s="62" t="s">
        <v>6621</v>
      </c>
      <c r="N706" s="81" t="str">
        <f>VLOOKUP($M706,'Hulpblad MC-parser'!$A:$D,2,FALSE)</f>
        <v>Brand</v>
      </c>
      <c r="O706" s="81" t="str">
        <f>VLOOKUP($M706,'Hulpblad MC-parser'!$A:$D,3,FALSE)</f>
        <v>Scheepvaart</v>
      </c>
      <c r="P706" s="81">
        <f>VLOOKUP($M706,'Hulpblad MC-parser'!$A:$D,4,FALSE)</f>
        <v>0</v>
      </c>
      <c r="Q706" s="136" t="str">
        <f>IF(CONCATENATE(B706,C706,D706)="","",VLOOKUP(CONCATENATE(B706,C706,D706),Meldingsclassificaties!AA:AA,1,FALSE))</f>
        <v>BrandScheepvaart</v>
      </c>
      <c r="R706" s="136" t="str">
        <f>IF(F706="","",VLOOKUP(F706,Meldingsclassificaties!H:H,1,FALSE))</f>
        <v>Brand scheepvaart</v>
      </c>
    </row>
    <row r="707" spans="1:18" x14ac:dyDescent="0.25">
      <c r="A707" s="59">
        <v>200059095</v>
      </c>
      <c r="B707" s="59" t="s">
        <v>710</v>
      </c>
      <c r="C707" s="59" t="s">
        <v>362</v>
      </c>
      <c r="D707" s="59"/>
      <c r="E707" s="60" t="s">
        <v>6614</v>
      </c>
      <c r="F707" s="59" t="s">
        <v>713</v>
      </c>
      <c r="G707" s="59"/>
      <c r="H707" s="59"/>
      <c r="I707" s="59">
        <f t="shared" si="11"/>
        <v>15</v>
      </c>
      <c r="J707" s="59" t="s">
        <v>1613</v>
      </c>
      <c r="K707" s="61"/>
      <c r="L707" s="62" t="s">
        <v>6738</v>
      </c>
      <c r="M707" s="62" t="s">
        <v>6614</v>
      </c>
      <c r="N707" s="81" t="str">
        <f>VLOOKUP($M707,'Hulpblad MC-parser'!$A:$D,2,FALSE)</f>
        <v>Brand</v>
      </c>
      <c r="O707" s="81" t="str">
        <f>VLOOKUP($M707,'Hulpblad MC-parser'!$A:$D,3,FALSE)</f>
        <v>Scheepvaart</v>
      </c>
      <c r="P707" s="81">
        <f>VLOOKUP($M707,'Hulpblad MC-parser'!$A:$D,4,FALSE)</f>
        <v>0</v>
      </c>
      <c r="Q707" s="136" t="str">
        <f>IF(CONCATENATE(B707,C707,D707)="","",VLOOKUP(CONCATENATE(B707,C707,D707),Meldingsclassificaties!AA:AA,1,FALSE))</f>
        <v>BrandScheepvaart</v>
      </c>
      <c r="R707" s="136" t="str">
        <f>IF(F707="","",VLOOKUP(F707,Meldingsclassificaties!H:H,1,FALSE))</f>
        <v>Brand scheepvaart</v>
      </c>
    </row>
    <row r="708" spans="1:18" x14ac:dyDescent="0.25">
      <c r="A708" s="59">
        <v>200059104</v>
      </c>
      <c r="B708" s="59" t="s">
        <v>710</v>
      </c>
      <c r="C708" s="59" t="s">
        <v>362</v>
      </c>
      <c r="D708" s="59"/>
      <c r="E708" s="60" t="s">
        <v>6623</v>
      </c>
      <c r="F708" s="59" t="s">
        <v>713</v>
      </c>
      <c r="G708" s="59"/>
      <c r="H708" s="59"/>
      <c r="I708" s="59">
        <f t="shared" si="11"/>
        <v>20</v>
      </c>
      <c r="J708" s="59" t="s">
        <v>1613</v>
      </c>
      <c r="K708" s="61"/>
      <c r="L708" s="62" t="s">
        <v>6738</v>
      </c>
      <c r="M708" s="62" t="s">
        <v>6623</v>
      </c>
      <c r="N708" s="81" t="str">
        <f>VLOOKUP($M708,'Hulpblad MC-parser'!$A:$D,2,FALSE)</f>
        <v>Brand</v>
      </c>
      <c r="O708" s="81" t="str">
        <f>VLOOKUP($M708,'Hulpblad MC-parser'!$A:$D,3,FALSE)</f>
        <v>Scheepvaart</v>
      </c>
      <c r="P708" s="81">
        <f>VLOOKUP($M708,'Hulpblad MC-parser'!$A:$D,4,FALSE)</f>
        <v>0</v>
      </c>
      <c r="Q708" s="136" t="str">
        <f>IF(CONCATENATE(B708,C708,D708)="","",VLOOKUP(CONCATENATE(B708,C708,D708),Meldingsclassificaties!AA:AA,1,FALSE))</f>
        <v>BrandScheepvaart</v>
      </c>
      <c r="R708" s="136" t="str">
        <f>IF(F708="","",VLOOKUP(F708,Meldingsclassificaties!H:H,1,FALSE))</f>
        <v>Brand scheepvaart</v>
      </c>
    </row>
    <row r="709" spans="1:18" x14ac:dyDescent="0.25">
      <c r="A709" s="59">
        <v>200059101</v>
      </c>
      <c r="B709" s="59" t="s">
        <v>710</v>
      </c>
      <c r="C709" s="59" t="s">
        <v>362</v>
      </c>
      <c r="D709" s="59"/>
      <c r="E709" s="60" t="s">
        <v>6611</v>
      </c>
      <c r="F709" s="59" t="s">
        <v>713</v>
      </c>
      <c r="G709" s="59"/>
      <c r="H709" s="59"/>
      <c r="I709" s="59">
        <f t="shared" si="11"/>
        <v>17</v>
      </c>
      <c r="J709" s="59" t="s">
        <v>1613</v>
      </c>
      <c r="K709" s="61"/>
      <c r="L709" s="62" t="s">
        <v>6738</v>
      </c>
      <c r="M709" s="62" t="s">
        <v>6611</v>
      </c>
      <c r="N709" s="81" t="str">
        <f>VLOOKUP($M709,'Hulpblad MC-parser'!$A:$D,2,FALSE)</f>
        <v>Brand</v>
      </c>
      <c r="O709" s="81" t="str">
        <f>VLOOKUP($M709,'Hulpblad MC-parser'!$A:$D,3,FALSE)</f>
        <v>Scheepvaart</v>
      </c>
      <c r="P709" s="81">
        <f>VLOOKUP($M709,'Hulpblad MC-parser'!$A:$D,4,FALSE)</f>
        <v>0</v>
      </c>
      <c r="Q709" s="136" t="str">
        <f>IF(CONCATENATE(B709,C709,D709)="","",VLOOKUP(CONCATENATE(B709,C709,D709),Meldingsclassificaties!AA:AA,1,FALSE))</f>
        <v>BrandScheepvaart</v>
      </c>
      <c r="R709" s="136" t="str">
        <f>IF(F709="","",VLOOKUP(F709,Meldingsclassificaties!H:H,1,FALSE))</f>
        <v>Brand scheepvaart</v>
      </c>
    </row>
    <row r="710" spans="1:18" x14ac:dyDescent="0.25">
      <c r="A710" s="59">
        <v>200059100</v>
      </c>
      <c r="B710" s="59" t="s">
        <v>710</v>
      </c>
      <c r="C710" s="59" t="s">
        <v>362</v>
      </c>
      <c r="D710" s="59"/>
      <c r="E710" s="60" t="s">
        <v>6624</v>
      </c>
      <c r="F710" s="59" t="s">
        <v>713</v>
      </c>
      <c r="G710" s="59"/>
      <c r="H710" s="59"/>
      <c r="I710" s="59">
        <f t="shared" si="11"/>
        <v>16</v>
      </c>
      <c r="J710" s="59" t="s">
        <v>1613</v>
      </c>
      <c r="K710" s="61"/>
      <c r="L710" s="62" t="s">
        <v>6738</v>
      </c>
      <c r="M710" s="62" t="s">
        <v>6624</v>
      </c>
      <c r="N710" s="81" t="str">
        <f>VLOOKUP($M710,'Hulpblad MC-parser'!$A:$D,2,FALSE)</f>
        <v>Brand</v>
      </c>
      <c r="O710" s="81" t="str">
        <f>VLOOKUP($M710,'Hulpblad MC-parser'!$A:$D,3,FALSE)</f>
        <v>Scheepvaart</v>
      </c>
      <c r="P710" s="81">
        <f>VLOOKUP($M710,'Hulpblad MC-parser'!$A:$D,4,FALSE)</f>
        <v>0</v>
      </c>
      <c r="Q710" s="136" t="str">
        <f>IF(CONCATENATE(B710,C710,D710)="","",VLOOKUP(CONCATENATE(B710,C710,D710),Meldingsclassificaties!AA:AA,1,FALSE))</f>
        <v>BrandScheepvaart</v>
      </c>
      <c r="R710" s="136" t="str">
        <f>IF(F710="","",VLOOKUP(F710,Meldingsclassificaties!H:H,1,FALSE))</f>
        <v>Brand scheepvaart</v>
      </c>
    </row>
    <row r="711" spans="1:18" x14ac:dyDescent="0.25">
      <c r="A711" s="59">
        <v>200059094</v>
      </c>
      <c r="B711" s="59" t="s">
        <v>710</v>
      </c>
      <c r="C711" s="59" t="s">
        <v>362</v>
      </c>
      <c r="D711" s="59"/>
      <c r="E711" s="60" t="s">
        <v>6625</v>
      </c>
      <c r="F711" s="59" t="s">
        <v>713</v>
      </c>
      <c r="G711" s="59"/>
      <c r="H711" s="59"/>
      <c r="I711" s="59">
        <f t="shared" si="11"/>
        <v>13</v>
      </c>
      <c r="J711" s="59" t="s">
        <v>1613</v>
      </c>
      <c r="K711" s="61"/>
      <c r="L711" s="62" t="s">
        <v>6738</v>
      </c>
      <c r="M711" s="62" t="s">
        <v>6625</v>
      </c>
      <c r="N711" s="81" t="str">
        <f>VLOOKUP($M711,'Hulpblad MC-parser'!$A:$D,2,FALSE)</f>
        <v>Brand</v>
      </c>
      <c r="O711" s="81" t="str">
        <f>VLOOKUP($M711,'Hulpblad MC-parser'!$A:$D,3,FALSE)</f>
        <v>Scheepvaart</v>
      </c>
      <c r="P711" s="81">
        <f>VLOOKUP($M711,'Hulpblad MC-parser'!$A:$D,4,FALSE)</f>
        <v>0</v>
      </c>
      <c r="Q711" s="136" t="str">
        <f>IF(CONCATENATE(B711,C711,D711)="","",VLOOKUP(CONCATENATE(B711,C711,D711),Meldingsclassificaties!AA:AA,1,FALSE))</f>
        <v>BrandScheepvaart</v>
      </c>
      <c r="R711" s="136" t="str">
        <f>IF(F711="","",VLOOKUP(F711,Meldingsclassificaties!H:H,1,FALSE))</f>
        <v>Brand scheepvaart</v>
      </c>
    </row>
    <row r="712" spans="1:18" x14ac:dyDescent="0.25">
      <c r="A712" s="59">
        <v>200059097</v>
      </c>
      <c r="B712" s="59" t="s">
        <v>710</v>
      </c>
      <c r="C712" s="59" t="s">
        <v>362</v>
      </c>
      <c r="D712" s="59"/>
      <c r="E712" s="60" t="s">
        <v>6627</v>
      </c>
      <c r="F712" s="59" t="s">
        <v>713</v>
      </c>
      <c r="G712" s="59"/>
      <c r="H712" s="59"/>
      <c r="I712" s="59">
        <f t="shared" si="11"/>
        <v>15</v>
      </c>
      <c r="J712" s="59" t="s">
        <v>1613</v>
      </c>
      <c r="K712" s="61"/>
      <c r="L712" s="62" t="s">
        <v>6738</v>
      </c>
      <c r="M712" s="62" t="s">
        <v>6627</v>
      </c>
      <c r="N712" s="81" t="str">
        <f>VLOOKUP($M712,'Hulpblad MC-parser'!$A:$D,2,FALSE)</f>
        <v>Brand</v>
      </c>
      <c r="O712" s="81" t="str">
        <f>VLOOKUP($M712,'Hulpblad MC-parser'!$A:$D,3,FALSE)</f>
        <v>Scheepvaart</v>
      </c>
      <c r="P712" s="81">
        <f>VLOOKUP($M712,'Hulpblad MC-parser'!$A:$D,4,FALSE)</f>
        <v>0</v>
      </c>
      <c r="Q712" s="136" t="str">
        <f>IF(CONCATENATE(B712,C712,D712)="","",VLOOKUP(CONCATENATE(B712,C712,D712),Meldingsclassificaties!AA:AA,1,FALSE))</f>
        <v>BrandScheepvaart</v>
      </c>
      <c r="R712" s="136" t="str">
        <f>IF(F712="","",VLOOKUP(F712,Meldingsclassificaties!H:H,1,FALSE))</f>
        <v>Brand scheepvaart</v>
      </c>
    </row>
    <row r="713" spans="1:18" x14ac:dyDescent="0.25">
      <c r="A713" s="59">
        <v>200059103</v>
      </c>
      <c r="B713" s="59" t="s">
        <v>710</v>
      </c>
      <c r="C713" s="59" t="s">
        <v>362</v>
      </c>
      <c r="D713" s="59"/>
      <c r="E713" s="60" t="s">
        <v>6629</v>
      </c>
      <c r="F713" s="59" t="s">
        <v>713</v>
      </c>
      <c r="G713" s="59"/>
      <c r="H713" s="59"/>
      <c r="I713" s="59">
        <f t="shared" si="11"/>
        <v>18</v>
      </c>
      <c r="J713" s="59" t="s">
        <v>1613</v>
      </c>
      <c r="K713" s="61"/>
      <c r="L713" s="62" t="s">
        <v>6738</v>
      </c>
      <c r="M713" s="62" t="s">
        <v>6629</v>
      </c>
      <c r="N713" s="81" t="str">
        <f>VLOOKUP($M713,'Hulpblad MC-parser'!$A:$D,2,FALSE)</f>
        <v>Brand</v>
      </c>
      <c r="O713" s="81" t="str">
        <f>VLOOKUP($M713,'Hulpblad MC-parser'!$A:$D,3,FALSE)</f>
        <v>Scheepvaart</v>
      </c>
      <c r="P713" s="81">
        <f>VLOOKUP($M713,'Hulpblad MC-parser'!$A:$D,4,FALSE)</f>
        <v>0</v>
      </c>
      <c r="Q713" s="136" t="str">
        <f>IF(CONCATENATE(B713,C713,D713)="","",VLOOKUP(CONCATENATE(B713,C713,D713),Meldingsclassificaties!AA:AA,1,FALSE))</f>
        <v>BrandScheepvaart</v>
      </c>
      <c r="R713" s="136" t="str">
        <f>IF(F713="","",VLOOKUP(F713,Meldingsclassificaties!H:H,1,FALSE))</f>
        <v>Brand scheepvaart</v>
      </c>
    </row>
    <row r="714" spans="1:18" x14ac:dyDescent="0.25">
      <c r="A714" s="59">
        <v>200059098</v>
      </c>
      <c r="B714" s="59" t="s">
        <v>710</v>
      </c>
      <c r="C714" s="59" t="s">
        <v>362</v>
      </c>
      <c r="D714" s="59"/>
      <c r="E714" s="60" t="s">
        <v>6630</v>
      </c>
      <c r="F714" s="59" t="s">
        <v>713</v>
      </c>
      <c r="G714" s="59"/>
      <c r="H714" s="59"/>
      <c r="I714" s="59">
        <f t="shared" si="11"/>
        <v>15</v>
      </c>
      <c r="J714" s="59" t="s">
        <v>1613</v>
      </c>
      <c r="K714" s="61"/>
      <c r="L714" s="62" t="s">
        <v>6738</v>
      </c>
      <c r="M714" s="62" t="s">
        <v>6630</v>
      </c>
      <c r="N714" s="81" t="str">
        <f>VLOOKUP($M714,'Hulpblad MC-parser'!$A:$D,2,FALSE)</f>
        <v>Brand</v>
      </c>
      <c r="O714" s="81" t="str">
        <f>VLOOKUP($M714,'Hulpblad MC-parser'!$A:$D,3,FALSE)</f>
        <v>Scheepvaart</v>
      </c>
      <c r="P714" s="81">
        <f>VLOOKUP($M714,'Hulpblad MC-parser'!$A:$D,4,FALSE)</f>
        <v>0</v>
      </c>
      <c r="Q714" s="136" t="str">
        <f>IF(CONCATENATE(B714,C714,D714)="","",VLOOKUP(CONCATENATE(B714,C714,D714),Meldingsclassificaties!AA:AA,1,FALSE))</f>
        <v>BrandScheepvaart</v>
      </c>
      <c r="R714" s="136" t="str">
        <f>IF(F714="","",VLOOKUP(F714,Meldingsclassificaties!H:H,1,FALSE))</f>
        <v>Brand scheepvaart</v>
      </c>
    </row>
    <row r="715" spans="1:18" x14ac:dyDescent="0.25">
      <c r="A715" s="59">
        <v>200010578</v>
      </c>
      <c r="B715" s="59" t="s">
        <v>710</v>
      </c>
      <c r="C715" s="59" t="s">
        <v>362</v>
      </c>
      <c r="D715" s="59"/>
      <c r="E715" s="60" t="s">
        <v>1242</v>
      </c>
      <c r="F715" s="59" t="s">
        <v>713</v>
      </c>
      <c r="G715" s="59"/>
      <c r="H715" s="59"/>
      <c r="I715" s="59">
        <f t="shared" si="11"/>
        <v>18</v>
      </c>
      <c r="J715" s="59" t="s">
        <v>1613</v>
      </c>
      <c r="K715" s="61"/>
      <c r="L715" s="62" t="s">
        <v>6737</v>
      </c>
      <c r="M715" s="62" t="s">
        <v>1242</v>
      </c>
      <c r="N715" s="81" t="str">
        <f>VLOOKUP($M715,'Hulpblad MC-parser'!$A:$D,2,FALSE)</f>
        <v>Brand</v>
      </c>
      <c r="O715" s="81" t="str">
        <f>VLOOKUP($M715,'Hulpblad MC-parser'!$A:$D,3,FALSE)</f>
        <v>Scheepvaart</v>
      </c>
      <c r="P715" s="81">
        <f>VLOOKUP($M715,'Hulpblad MC-parser'!$A:$D,4,FALSE)</f>
        <v>0</v>
      </c>
      <c r="Q715" s="136" t="str">
        <f>IF(CONCATENATE(B715,C715,D715)="","",VLOOKUP(CONCATENATE(B715,C715,D715),Meldingsclassificaties!AA:AA,1,FALSE))</f>
        <v>BrandScheepvaart</v>
      </c>
      <c r="R715" s="136" t="str">
        <f>IF(F715="","",VLOOKUP(F715,Meldingsclassificaties!H:H,1,FALSE))</f>
        <v>Brand scheepvaart</v>
      </c>
    </row>
    <row r="716" spans="1:18" x14ac:dyDescent="0.25">
      <c r="A716" s="59"/>
      <c r="B716" s="59"/>
      <c r="C716" s="59"/>
      <c r="D716" s="59"/>
      <c r="E716" s="60" t="s">
        <v>7446</v>
      </c>
      <c r="F716" s="59"/>
      <c r="G716" s="59" t="s">
        <v>1242</v>
      </c>
      <c r="H716" s="59"/>
      <c r="I716" s="59">
        <f t="shared" si="11"/>
        <v>4</v>
      </c>
      <c r="J716" s="59" t="s">
        <v>1561</v>
      </c>
      <c r="K716" s="61"/>
      <c r="L716" s="62" t="s">
        <v>6737</v>
      </c>
      <c r="M716" s="62" t="s">
        <v>1242</v>
      </c>
      <c r="N716" s="81" t="str">
        <f>VLOOKUP($M716,'Hulpblad MC-parser'!$A:$D,2,FALSE)</f>
        <v>Brand</v>
      </c>
      <c r="O716" s="81" t="str">
        <f>VLOOKUP($M716,'Hulpblad MC-parser'!$A:$D,3,FALSE)</f>
        <v>Scheepvaart</v>
      </c>
      <c r="P716" s="81">
        <f>VLOOKUP($M716,'Hulpblad MC-parser'!$A:$D,4,FALSE)</f>
        <v>0</v>
      </c>
      <c r="Q716" s="136" t="str">
        <f>IF(CONCATENATE(B716,C716,D716)="","",VLOOKUP(CONCATENATE(B716,C716,D716),Meldingsclassificaties!AA:AA,1,FALSE))</f>
        <v/>
      </c>
      <c r="R716" s="136" t="str">
        <f>IF(F716="","",VLOOKUP(F716,Meldingsclassificaties!H:H,1,FALSE))</f>
        <v/>
      </c>
    </row>
    <row r="717" spans="1:18" x14ac:dyDescent="0.25">
      <c r="A717" s="59"/>
      <c r="B717" s="59"/>
      <c r="C717" s="59"/>
      <c r="D717" s="59"/>
      <c r="E717" s="60" t="s">
        <v>7466</v>
      </c>
      <c r="F717" s="59"/>
      <c r="G717" s="59" t="s">
        <v>1242</v>
      </c>
      <c r="H717" s="59"/>
      <c r="I717" s="59">
        <f t="shared" si="11"/>
        <v>15</v>
      </c>
      <c r="J717" s="59" t="s">
        <v>1561</v>
      </c>
      <c r="K717" s="61"/>
      <c r="L717" s="62" t="s">
        <v>6737</v>
      </c>
      <c r="M717" s="62" t="s">
        <v>1242</v>
      </c>
      <c r="N717" s="81" t="str">
        <f>VLOOKUP($M717,'Hulpblad MC-parser'!$A:$D,2,FALSE)</f>
        <v>Brand</v>
      </c>
      <c r="O717" s="81" t="str">
        <f>VLOOKUP($M717,'Hulpblad MC-parser'!$A:$D,3,FALSE)</f>
        <v>Scheepvaart</v>
      </c>
      <c r="P717" s="81">
        <f>VLOOKUP($M717,'Hulpblad MC-parser'!$A:$D,4,FALSE)</f>
        <v>0</v>
      </c>
      <c r="Q717" s="136" t="str">
        <f>IF(CONCATENATE(B717,C717,D717)="","",VLOOKUP(CONCATENATE(B717,C717,D717),Meldingsclassificaties!AA:AA,1,FALSE))</f>
        <v/>
      </c>
      <c r="R717" s="136" t="str">
        <f>IF(F717="","",VLOOKUP(F717,Meldingsclassificaties!H:H,1,FALSE))</f>
        <v/>
      </c>
    </row>
    <row r="718" spans="1:18" x14ac:dyDescent="0.25">
      <c r="A718" s="59"/>
      <c r="B718" s="59"/>
      <c r="C718" s="59"/>
      <c r="D718" s="59"/>
      <c r="E718" s="60" t="s">
        <v>7467</v>
      </c>
      <c r="F718" s="59"/>
      <c r="G718" s="59" t="s">
        <v>1242</v>
      </c>
      <c r="H718" s="59"/>
      <c r="I718" s="59">
        <f t="shared" si="11"/>
        <v>9</v>
      </c>
      <c r="J718" s="59" t="s">
        <v>1561</v>
      </c>
      <c r="K718" s="61"/>
      <c r="L718" s="62" t="s">
        <v>6737</v>
      </c>
      <c r="M718" s="62" t="s">
        <v>1242</v>
      </c>
      <c r="N718" s="81" t="str">
        <f>VLOOKUP($M718,'Hulpblad MC-parser'!$A:$D,2,FALSE)</f>
        <v>Brand</v>
      </c>
      <c r="O718" s="81" t="str">
        <f>VLOOKUP($M718,'Hulpblad MC-parser'!$A:$D,3,FALSE)</f>
        <v>Scheepvaart</v>
      </c>
      <c r="P718" s="81">
        <f>VLOOKUP($M718,'Hulpblad MC-parser'!$A:$D,4,FALSE)</f>
        <v>0</v>
      </c>
      <c r="Q718" s="136" t="str">
        <f>IF(CONCATENATE(B718,C718,D718)="","",VLOOKUP(CONCATENATE(B718,C718,D718),Meldingsclassificaties!AA:AA,1,FALSE))</f>
        <v/>
      </c>
      <c r="R718" s="136" t="str">
        <f>IF(F718="","",VLOOKUP(F718,Meldingsclassificaties!H:H,1,FALSE))</f>
        <v/>
      </c>
    </row>
    <row r="719" spans="1:18" x14ac:dyDescent="0.25">
      <c r="A719" s="59"/>
      <c r="B719" s="59"/>
      <c r="C719" s="59"/>
      <c r="D719" s="59"/>
      <c r="E719" s="60" t="s">
        <v>7482</v>
      </c>
      <c r="F719" s="59"/>
      <c r="G719" s="59" t="s">
        <v>1242</v>
      </c>
      <c r="H719" s="59"/>
      <c r="I719" s="59">
        <f t="shared" si="11"/>
        <v>12</v>
      </c>
      <c r="J719" s="59" t="s">
        <v>1561</v>
      </c>
      <c r="K719" s="61"/>
      <c r="L719" s="62" t="s">
        <v>6737</v>
      </c>
      <c r="M719" s="62" t="s">
        <v>1242</v>
      </c>
      <c r="N719" s="81" t="str">
        <f>VLOOKUP($M719,'Hulpblad MC-parser'!$A:$D,2,FALSE)</f>
        <v>Brand</v>
      </c>
      <c r="O719" s="81" t="str">
        <f>VLOOKUP($M719,'Hulpblad MC-parser'!$A:$D,3,FALSE)</f>
        <v>Scheepvaart</v>
      </c>
      <c r="P719" s="81">
        <f>VLOOKUP($M719,'Hulpblad MC-parser'!$A:$D,4,FALSE)</f>
        <v>0</v>
      </c>
      <c r="Q719" s="136" t="str">
        <f>IF(CONCATENATE(B719,C719,D719)="","",VLOOKUP(CONCATENATE(B719,C719,D719),Meldingsclassificaties!AA:AA,1,FALSE))</f>
        <v/>
      </c>
      <c r="R719" s="136" t="str">
        <f>IF(F719="","",VLOOKUP(F719,Meldingsclassificaties!H:H,1,FALSE))</f>
        <v/>
      </c>
    </row>
    <row r="720" spans="1:18" x14ac:dyDescent="0.25">
      <c r="A720" s="59"/>
      <c r="B720" s="59"/>
      <c r="C720" s="59"/>
      <c r="D720" s="59"/>
      <c r="E720" s="60" t="s">
        <v>7484</v>
      </c>
      <c r="F720" s="59"/>
      <c r="G720" s="59" t="s">
        <v>1242</v>
      </c>
      <c r="H720" s="59"/>
      <c r="I720" s="59">
        <f t="shared" si="11"/>
        <v>5</v>
      </c>
      <c r="J720" s="59" t="s">
        <v>1561</v>
      </c>
      <c r="K720" s="61"/>
      <c r="L720" s="62" t="s">
        <v>6737</v>
      </c>
      <c r="M720" s="62" t="s">
        <v>1242</v>
      </c>
      <c r="N720" s="81" t="str">
        <f>VLOOKUP($M720,'Hulpblad MC-parser'!$A:$D,2,FALSE)</f>
        <v>Brand</v>
      </c>
      <c r="O720" s="81" t="str">
        <f>VLOOKUP($M720,'Hulpblad MC-parser'!$A:$D,3,FALSE)</f>
        <v>Scheepvaart</v>
      </c>
      <c r="P720" s="81">
        <f>VLOOKUP($M720,'Hulpblad MC-parser'!$A:$D,4,FALSE)</f>
        <v>0</v>
      </c>
      <c r="Q720" s="136" t="str">
        <f>IF(CONCATENATE(B720,C720,D720)="","",VLOOKUP(CONCATENATE(B720,C720,D720),Meldingsclassificaties!AA:AA,1,FALSE))</f>
        <v/>
      </c>
      <c r="R720" s="136" t="str">
        <f>IF(F720="","",VLOOKUP(F720,Meldingsclassificaties!H:H,1,FALSE))</f>
        <v/>
      </c>
    </row>
    <row r="721" spans="1:18" x14ac:dyDescent="0.25">
      <c r="A721" s="59"/>
      <c r="B721" s="59"/>
      <c r="C721" s="59"/>
      <c r="D721" s="59"/>
      <c r="E721" s="60" t="s">
        <v>7485</v>
      </c>
      <c r="F721" s="59"/>
      <c r="G721" s="59" t="s">
        <v>1242</v>
      </c>
      <c r="H721" s="59"/>
      <c r="I721" s="59">
        <f t="shared" si="11"/>
        <v>5</v>
      </c>
      <c r="J721" s="59" t="s">
        <v>1561</v>
      </c>
      <c r="K721" s="61"/>
      <c r="L721" s="62" t="s">
        <v>6737</v>
      </c>
      <c r="M721" s="62" t="s">
        <v>1242</v>
      </c>
      <c r="N721" s="81" t="str">
        <f>VLOOKUP($M721,'Hulpblad MC-parser'!$A:$D,2,FALSE)</f>
        <v>Brand</v>
      </c>
      <c r="O721" s="81" t="str">
        <f>VLOOKUP($M721,'Hulpblad MC-parser'!$A:$D,3,FALSE)</f>
        <v>Scheepvaart</v>
      </c>
      <c r="P721" s="81">
        <f>VLOOKUP($M721,'Hulpblad MC-parser'!$A:$D,4,FALSE)</f>
        <v>0</v>
      </c>
      <c r="Q721" s="136" t="str">
        <f>IF(CONCATENATE(B721,C721,D721)="","",VLOOKUP(CONCATENATE(B721,C721,D721),Meldingsclassificaties!AA:AA,1,FALSE))</f>
        <v/>
      </c>
      <c r="R721" s="136" t="str">
        <f>IF(F721="","",VLOOKUP(F721,Meldingsclassificaties!H:H,1,FALSE))</f>
        <v/>
      </c>
    </row>
    <row r="722" spans="1:18" x14ac:dyDescent="0.25">
      <c r="A722" s="59"/>
      <c r="B722" s="59"/>
      <c r="C722" s="59"/>
      <c r="D722" s="59"/>
      <c r="E722" s="60" t="s">
        <v>7486</v>
      </c>
      <c r="F722" s="59"/>
      <c r="G722" s="59" t="s">
        <v>1242</v>
      </c>
      <c r="H722" s="59"/>
      <c r="I722" s="59">
        <f t="shared" si="11"/>
        <v>5</v>
      </c>
      <c r="J722" s="59" t="s">
        <v>1561</v>
      </c>
      <c r="K722" s="61"/>
      <c r="L722" s="62" t="s">
        <v>6737</v>
      </c>
      <c r="M722" s="62" t="s">
        <v>1242</v>
      </c>
      <c r="N722" s="81" t="str">
        <f>VLOOKUP($M722,'Hulpblad MC-parser'!$A:$D,2,FALSE)</f>
        <v>Brand</v>
      </c>
      <c r="O722" s="81" t="str">
        <f>VLOOKUP($M722,'Hulpblad MC-parser'!$A:$D,3,FALSE)</f>
        <v>Scheepvaart</v>
      </c>
      <c r="P722" s="81">
        <f>VLOOKUP($M722,'Hulpblad MC-parser'!$A:$D,4,FALSE)</f>
        <v>0</v>
      </c>
      <c r="Q722" s="136" t="str">
        <f>IF(CONCATENATE(B722,C722,D722)="","",VLOOKUP(CONCATENATE(B722,C722,D722),Meldingsclassificaties!AA:AA,1,FALSE))</f>
        <v/>
      </c>
      <c r="R722" s="136" t="str">
        <f>IF(F722="","",VLOOKUP(F722,Meldingsclassificaties!H:H,1,FALSE))</f>
        <v/>
      </c>
    </row>
    <row r="723" spans="1:18" x14ac:dyDescent="0.25">
      <c r="A723" s="59"/>
      <c r="B723" s="59"/>
      <c r="C723" s="59"/>
      <c r="D723" s="59"/>
      <c r="E723" s="60" t="s">
        <v>7504</v>
      </c>
      <c r="F723" s="59"/>
      <c r="G723" s="59" t="s">
        <v>1242</v>
      </c>
      <c r="H723" s="59"/>
      <c r="I723" s="59">
        <f t="shared" si="11"/>
        <v>13</v>
      </c>
      <c r="J723" s="59" t="s">
        <v>1561</v>
      </c>
      <c r="K723" s="61"/>
      <c r="L723" s="62" t="s">
        <v>6737</v>
      </c>
      <c r="M723" s="62" t="s">
        <v>1242</v>
      </c>
      <c r="N723" s="81" t="str">
        <f>VLOOKUP($M723,'Hulpblad MC-parser'!$A:$D,2,FALSE)</f>
        <v>Brand</v>
      </c>
      <c r="O723" s="81" t="str">
        <f>VLOOKUP($M723,'Hulpblad MC-parser'!$A:$D,3,FALSE)</f>
        <v>Scheepvaart</v>
      </c>
      <c r="P723" s="81">
        <f>VLOOKUP($M723,'Hulpblad MC-parser'!$A:$D,4,FALSE)</f>
        <v>0</v>
      </c>
      <c r="Q723" s="136" t="str">
        <f>IF(CONCATENATE(B723,C723,D723)="","",VLOOKUP(CONCATENATE(B723,C723,D723),Meldingsclassificaties!AA:AA,1,FALSE))</f>
        <v/>
      </c>
      <c r="R723" s="136" t="str">
        <f>IF(F723="","",VLOOKUP(F723,Meldingsclassificaties!H:H,1,FALSE))</f>
        <v/>
      </c>
    </row>
    <row r="724" spans="1:18" x14ac:dyDescent="0.25">
      <c r="A724" s="59">
        <v>200010581</v>
      </c>
      <c r="B724" s="59" t="s">
        <v>710</v>
      </c>
      <c r="C724" s="59" t="s">
        <v>742</v>
      </c>
      <c r="D724" s="59"/>
      <c r="E724" s="60" t="s">
        <v>1243</v>
      </c>
      <c r="F724" s="59" t="s">
        <v>757</v>
      </c>
      <c r="G724" s="59"/>
      <c r="H724" s="59"/>
      <c r="I724" s="59">
        <f t="shared" si="11"/>
        <v>16</v>
      </c>
      <c r="J724" s="59" t="s">
        <v>1613</v>
      </c>
      <c r="K724" s="61"/>
      <c r="L724" s="62" t="s">
        <v>6737</v>
      </c>
      <c r="M724" s="62" t="s">
        <v>1243</v>
      </c>
      <c r="N724" s="81" t="str">
        <f>VLOOKUP($M724,'Hulpblad MC-parser'!$A:$D,2,FALSE)</f>
        <v>Brand</v>
      </c>
      <c r="O724" s="81" t="str">
        <f>VLOOKUP($M724,'Hulpblad MC-parser'!$A:$D,3,FALSE)</f>
        <v>Specifiek</v>
      </c>
      <c r="P724" s="81">
        <f>VLOOKUP($M724,'Hulpblad MC-parser'!$A:$D,4,FALSE)</f>
        <v>0</v>
      </c>
      <c r="Q724" s="136" t="str">
        <f>IF(CONCATENATE(B724,C724,D724)="","",VLOOKUP(CONCATENATE(B724,C724,D724),Meldingsclassificaties!AA:AA,1,FALSE))</f>
        <v>BrandSpecifiek</v>
      </c>
      <c r="R724" s="136" t="str">
        <f>IF(F724="","",VLOOKUP(F724,Meldingsclassificaties!H:H,1,FALSE))</f>
        <v>Brand specifiek</v>
      </c>
    </row>
    <row r="725" spans="1:18" x14ac:dyDescent="0.25">
      <c r="A725" s="59"/>
      <c r="B725" s="59"/>
      <c r="C725" s="59"/>
      <c r="D725" s="59"/>
      <c r="E725" s="60" t="s">
        <v>7512</v>
      </c>
      <c r="F725" s="59"/>
      <c r="G725" s="59" t="s">
        <v>1243</v>
      </c>
      <c r="H725" s="59"/>
      <c r="I725" s="59">
        <f t="shared" si="11"/>
        <v>4</v>
      </c>
      <c r="J725" s="59" t="s">
        <v>1561</v>
      </c>
      <c r="K725" s="61"/>
      <c r="L725" s="62" t="s">
        <v>6737</v>
      </c>
      <c r="M725" s="62" t="s">
        <v>1243</v>
      </c>
      <c r="N725" s="81" t="str">
        <f>VLOOKUP($M725,'Hulpblad MC-parser'!$A:$D,2,FALSE)</f>
        <v>Brand</v>
      </c>
      <c r="O725" s="81" t="str">
        <f>VLOOKUP($M725,'Hulpblad MC-parser'!$A:$D,3,FALSE)</f>
        <v>Specifiek</v>
      </c>
      <c r="P725" s="81">
        <f>VLOOKUP($M725,'Hulpblad MC-parser'!$A:$D,4,FALSE)</f>
        <v>0</v>
      </c>
      <c r="Q725" s="136" t="str">
        <f>IF(CONCATENATE(B725,C725,D725)="","",VLOOKUP(CONCATENATE(B725,C725,D725),Meldingsclassificaties!AA:AA,1,FALSE))</f>
        <v/>
      </c>
      <c r="R725" s="136" t="str">
        <f>IF(F725="","",VLOOKUP(F725,Meldingsclassificaties!H:H,1,FALSE))</f>
        <v/>
      </c>
    </row>
    <row r="726" spans="1:18" x14ac:dyDescent="0.25">
      <c r="A726" s="59"/>
      <c r="B726" s="59"/>
      <c r="C726" s="59"/>
      <c r="D726" s="59"/>
      <c r="E726" s="60" t="s">
        <v>7513</v>
      </c>
      <c r="F726" s="59"/>
      <c r="G726" s="59" t="s">
        <v>1243</v>
      </c>
      <c r="H726" s="59"/>
      <c r="I726" s="59">
        <f t="shared" si="11"/>
        <v>13</v>
      </c>
      <c r="J726" s="59" t="s">
        <v>1561</v>
      </c>
      <c r="K726" s="61"/>
      <c r="L726" s="62" t="s">
        <v>6737</v>
      </c>
      <c r="M726" s="62" t="s">
        <v>1243</v>
      </c>
      <c r="N726" s="81" t="str">
        <f>VLOOKUP($M726,'Hulpblad MC-parser'!$A:$D,2,FALSE)</f>
        <v>Brand</v>
      </c>
      <c r="O726" s="81" t="str">
        <f>VLOOKUP($M726,'Hulpblad MC-parser'!$A:$D,3,FALSE)</f>
        <v>Specifiek</v>
      </c>
      <c r="P726" s="81">
        <f>VLOOKUP($M726,'Hulpblad MC-parser'!$A:$D,4,FALSE)</f>
        <v>0</v>
      </c>
      <c r="Q726" s="136" t="str">
        <f>IF(CONCATENATE(B726,C726,D726)="","",VLOOKUP(CONCATENATE(B726,C726,D726),Meldingsclassificaties!AA:AA,1,FALSE))</f>
        <v/>
      </c>
      <c r="R726" s="136" t="str">
        <f>IF(F726="","",VLOOKUP(F726,Meldingsclassificaties!H:H,1,FALSE))</f>
        <v/>
      </c>
    </row>
    <row r="727" spans="1:18" x14ac:dyDescent="0.25">
      <c r="A727" s="59"/>
      <c r="B727" s="59"/>
      <c r="C727" s="59"/>
      <c r="D727" s="59"/>
      <c r="E727" s="60" t="s">
        <v>7514</v>
      </c>
      <c r="F727" s="59"/>
      <c r="G727" s="59" t="s">
        <v>1243</v>
      </c>
      <c r="H727" s="59"/>
      <c r="I727" s="59">
        <f t="shared" si="11"/>
        <v>5</v>
      </c>
      <c r="J727" s="59" t="s">
        <v>1561</v>
      </c>
      <c r="K727" s="61"/>
      <c r="L727" s="62" t="s">
        <v>6737</v>
      </c>
      <c r="M727" s="62" t="s">
        <v>1243</v>
      </c>
      <c r="N727" s="81" t="str">
        <f>VLOOKUP($M727,'Hulpblad MC-parser'!$A:$D,2,FALSE)</f>
        <v>Brand</v>
      </c>
      <c r="O727" s="81" t="str">
        <f>VLOOKUP($M727,'Hulpblad MC-parser'!$A:$D,3,FALSE)</f>
        <v>Specifiek</v>
      </c>
      <c r="P727" s="81">
        <f>VLOOKUP($M727,'Hulpblad MC-parser'!$A:$D,4,FALSE)</f>
        <v>0</v>
      </c>
      <c r="Q727" s="136" t="str">
        <f>IF(CONCATENATE(B727,C727,D727)="","",VLOOKUP(CONCATENATE(B727,C727,D727),Meldingsclassificaties!AA:AA,1,FALSE))</f>
        <v/>
      </c>
      <c r="R727" s="136" t="str">
        <f>IF(F727="","",VLOOKUP(F727,Meldingsclassificaties!H:H,1,FALSE))</f>
        <v/>
      </c>
    </row>
    <row r="728" spans="1:18" x14ac:dyDescent="0.25">
      <c r="A728" s="59"/>
      <c r="B728" s="59"/>
      <c r="C728" s="59"/>
      <c r="D728" s="59"/>
      <c r="E728" s="60" t="s">
        <v>7515</v>
      </c>
      <c r="F728" s="59"/>
      <c r="G728" s="59" t="s">
        <v>1243</v>
      </c>
      <c r="H728" s="59"/>
      <c r="I728" s="59">
        <f t="shared" si="11"/>
        <v>7</v>
      </c>
      <c r="J728" s="59" t="s">
        <v>1561</v>
      </c>
      <c r="K728" s="61"/>
      <c r="L728" s="62" t="s">
        <v>6737</v>
      </c>
      <c r="M728" s="62" t="s">
        <v>1243</v>
      </c>
      <c r="N728" s="81" t="str">
        <f>VLOOKUP($M728,'Hulpblad MC-parser'!$A:$D,2,FALSE)</f>
        <v>Brand</v>
      </c>
      <c r="O728" s="81" t="str">
        <f>VLOOKUP($M728,'Hulpblad MC-parser'!$A:$D,3,FALSE)</f>
        <v>Specifiek</v>
      </c>
      <c r="P728" s="81">
        <f>VLOOKUP($M728,'Hulpblad MC-parser'!$A:$D,4,FALSE)</f>
        <v>0</v>
      </c>
      <c r="Q728" s="136" t="str">
        <f>IF(CONCATENATE(B728,C728,D728)="","",VLOOKUP(CONCATENATE(B728,C728,D728),Meldingsclassificaties!AA:AA,1,FALSE))</f>
        <v/>
      </c>
      <c r="R728" s="136" t="str">
        <f>IF(F728="","",VLOOKUP(F728,Meldingsclassificaties!H:H,1,FALSE))</f>
        <v/>
      </c>
    </row>
    <row r="729" spans="1:18" x14ac:dyDescent="0.25">
      <c r="A729" s="59">
        <v>200010582</v>
      </c>
      <c r="B729" s="59" t="s">
        <v>710</v>
      </c>
      <c r="C729" s="59" t="s">
        <v>742</v>
      </c>
      <c r="D729" s="59" t="s">
        <v>920</v>
      </c>
      <c r="E729" s="60" t="s">
        <v>1244</v>
      </c>
      <c r="F729" s="59" t="s">
        <v>920</v>
      </c>
      <c r="G729" s="59"/>
      <c r="H729" s="59"/>
      <c r="I729" s="59">
        <f t="shared" si="11"/>
        <v>13</v>
      </c>
      <c r="J729" s="59" t="s">
        <v>1613</v>
      </c>
      <c r="K729" s="61"/>
      <c r="L729" s="62" t="s">
        <v>6737</v>
      </c>
      <c r="M729" s="62" t="s">
        <v>1244</v>
      </c>
      <c r="N729" s="81" t="str">
        <f>VLOOKUP($M729,'Hulpblad MC-parser'!$A:$D,2,FALSE)</f>
        <v>Brand</v>
      </c>
      <c r="O729" s="81" t="str">
        <f>VLOOKUP($M729,'Hulpblad MC-parser'!$A:$D,3,FALSE)</f>
        <v>Specifiek</v>
      </c>
      <c r="P729" s="81" t="str">
        <f>VLOOKUP($M729,'Hulpblad MC-parser'!$A:$D,4,FALSE)</f>
        <v>Brandgerucht</v>
      </c>
      <c r="Q729" s="136" t="str">
        <f>IF(CONCATENATE(B729,C729,D729)="","",VLOOKUP(CONCATENATE(B729,C729,D729),Meldingsclassificaties!AA:AA,1,FALSE))</f>
        <v>BrandSpecifiekBrandgerucht</v>
      </c>
      <c r="R729" s="136" t="str">
        <f>IF(F729="","",VLOOKUP(F729,Meldingsclassificaties!H:H,1,FALSE))</f>
        <v>Brandgerucht</v>
      </c>
    </row>
    <row r="730" spans="1:18" x14ac:dyDescent="0.25">
      <c r="A730" s="59"/>
      <c r="B730" s="59"/>
      <c r="C730" s="59"/>
      <c r="D730" s="59"/>
      <c r="E730" s="60" t="s">
        <v>7516</v>
      </c>
      <c r="F730" s="59"/>
      <c r="G730" s="59" t="s">
        <v>1244</v>
      </c>
      <c r="H730" s="59"/>
      <c r="I730" s="59">
        <f t="shared" si="11"/>
        <v>4</v>
      </c>
      <c r="J730" s="59" t="s">
        <v>1561</v>
      </c>
      <c r="K730" s="61"/>
      <c r="L730" s="62" t="s">
        <v>6737</v>
      </c>
      <c r="M730" s="62" t="s">
        <v>1244</v>
      </c>
      <c r="N730" s="81" t="str">
        <f>VLOOKUP($M730,'Hulpblad MC-parser'!$A:$D,2,FALSE)</f>
        <v>Brand</v>
      </c>
      <c r="O730" s="81" t="str">
        <f>VLOOKUP($M730,'Hulpblad MC-parser'!$A:$D,3,FALSE)</f>
        <v>Specifiek</v>
      </c>
      <c r="P730" s="81" t="str">
        <f>VLOOKUP($M730,'Hulpblad MC-parser'!$A:$D,4,FALSE)</f>
        <v>Brandgerucht</v>
      </c>
      <c r="Q730" s="136" t="str">
        <f>IF(CONCATENATE(B730,C730,D730)="","",VLOOKUP(CONCATENATE(B730,C730,D730),Meldingsclassificaties!AA:AA,1,FALSE))</f>
        <v/>
      </c>
      <c r="R730" s="136" t="str">
        <f>IF(F730="","",VLOOKUP(F730,Meldingsclassificaties!H:H,1,FALSE))</f>
        <v/>
      </c>
    </row>
    <row r="731" spans="1:18" x14ac:dyDescent="0.25">
      <c r="A731" s="59"/>
      <c r="B731" s="59"/>
      <c r="C731" s="59"/>
      <c r="D731" s="59"/>
      <c r="E731" s="60" t="s">
        <v>7517</v>
      </c>
      <c r="F731" s="59"/>
      <c r="G731" s="59" t="s">
        <v>1244</v>
      </c>
      <c r="H731" s="59"/>
      <c r="I731" s="59">
        <f t="shared" si="11"/>
        <v>4</v>
      </c>
      <c r="J731" s="59" t="s">
        <v>1561</v>
      </c>
      <c r="K731" s="61"/>
      <c r="L731" s="62" t="s">
        <v>6737</v>
      </c>
      <c r="M731" s="62" t="s">
        <v>1244</v>
      </c>
      <c r="N731" s="81" t="str">
        <f>VLOOKUP($M731,'Hulpblad MC-parser'!$A:$D,2,FALSE)</f>
        <v>Brand</v>
      </c>
      <c r="O731" s="81" t="str">
        <f>VLOOKUP($M731,'Hulpblad MC-parser'!$A:$D,3,FALSE)</f>
        <v>Specifiek</v>
      </c>
      <c r="P731" s="81" t="str">
        <f>VLOOKUP($M731,'Hulpblad MC-parser'!$A:$D,4,FALSE)</f>
        <v>Brandgerucht</v>
      </c>
      <c r="Q731" s="136" t="str">
        <f>IF(CONCATENATE(B731,C731,D731)="","",VLOOKUP(CONCATENATE(B731,C731,D731),Meldingsclassificaties!AA:AA,1,FALSE))</f>
        <v/>
      </c>
      <c r="R731" s="136" t="str">
        <f>IF(F731="","",VLOOKUP(F731,Meldingsclassificaties!H:H,1,FALSE))</f>
        <v/>
      </c>
    </row>
    <row r="732" spans="1:18" x14ac:dyDescent="0.25">
      <c r="A732" s="59"/>
      <c r="B732" s="59"/>
      <c r="C732" s="59"/>
      <c r="D732" s="59"/>
      <c r="E732" s="60" t="s">
        <v>7518</v>
      </c>
      <c r="F732" s="59"/>
      <c r="G732" s="59" t="s">
        <v>1244</v>
      </c>
      <c r="H732" s="59"/>
      <c r="I732" s="59">
        <f t="shared" si="11"/>
        <v>5</v>
      </c>
      <c r="J732" s="59" t="s">
        <v>1561</v>
      </c>
      <c r="K732" s="61"/>
      <c r="L732" s="62" t="s">
        <v>6737</v>
      </c>
      <c r="M732" s="62" t="s">
        <v>1244</v>
      </c>
      <c r="N732" s="81" t="str">
        <f>VLOOKUP($M732,'Hulpblad MC-parser'!$A:$D,2,FALSE)</f>
        <v>Brand</v>
      </c>
      <c r="O732" s="81" t="str">
        <f>VLOOKUP($M732,'Hulpblad MC-parser'!$A:$D,3,FALSE)</f>
        <v>Specifiek</v>
      </c>
      <c r="P732" s="81" t="str">
        <f>VLOOKUP($M732,'Hulpblad MC-parser'!$A:$D,4,FALSE)</f>
        <v>Brandgerucht</v>
      </c>
      <c r="Q732" s="136" t="str">
        <f>IF(CONCATENATE(B732,C732,D732)="","",VLOOKUP(CONCATENATE(B732,C732,D732),Meldingsclassificaties!AA:AA,1,FALSE))</f>
        <v/>
      </c>
      <c r="R732" s="136" t="str">
        <f>IF(F732="","",VLOOKUP(F732,Meldingsclassificaties!H:H,1,FALSE))</f>
        <v/>
      </c>
    </row>
    <row r="733" spans="1:18" x14ac:dyDescent="0.25">
      <c r="A733" s="59"/>
      <c r="B733" s="59"/>
      <c r="C733" s="59"/>
      <c r="D733" s="59"/>
      <c r="E733" s="60" t="s">
        <v>7519</v>
      </c>
      <c r="F733" s="59"/>
      <c r="G733" s="59" t="s">
        <v>1244</v>
      </c>
      <c r="H733" s="59"/>
      <c r="I733" s="59">
        <f t="shared" si="11"/>
        <v>10</v>
      </c>
      <c r="J733" s="59" t="s">
        <v>1561</v>
      </c>
      <c r="K733" s="61"/>
      <c r="L733" s="62" t="s">
        <v>6737</v>
      </c>
      <c r="M733" s="62" t="s">
        <v>1244</v>
      </c>
      <c r="N733" s="81" t="str">
        <f>VLOOKUP($M733,'Hulpblad MC-parser'!$A:$D,2,FALSE)</f>
        <v>Brand</v>
      </c>
      <c r="O733" s="81" t="str">
        <f>VLOOKUP($M733,'Hulpblad MC-parser'!$A:$D,3,FALSE)</f>
        <v>Specifiek</v>
      </c>
      <c r="P733" s="81" t="str">
        <f>VLOOKUP($M733,'Hulpblad MC-parser'!$A:$D,4,FALSE)</f>
        <v>Brandgerucht</v>
      </c>
      <c r="Q733" s="136" t="str">
        <f>IF(CONCATENATE(B733,C733,D733)="","",VLOOKUP(CONCATENATE(B733,C733,D733),Meldingsclassificaties!AA:AA,1,FALSE))</f>
        <v/>
      </c>
      <c r="R733" s="136" t="str">
        <f>IF(F733="","",VLOOKUP(F733,Meldingsclassificaties!H:H,1,FALSE))</f>
        <v/>
      </c>
    </row>
    <row r="734" spans="1:18" x14ac:dyDescent="0.25">
      <c r="A734" s="59"/>
      <c r="B734" s="59"/>
      <c r="C734" s="59"/>
      <c r="D734" s="59"/>
      <c r="E734" s="60" t="s">
        <v>7520</v>
      </c>
      <c r="F734" s="59"/>
      <c r="G734" s="59" t="s">
        <v>1244</v>
      </c>
      <c r="H734" s="59"/>
      <c r="I734" s="59">
        <f t="shared" si="11"/>
        <v>7</v>
      </c>
      <c r="J734" s="59" t="s">
        <v>1561</v>
      </c>
      <c r="K734" s="61"/>
      <c r="L734" s="62" t="s">
        <v>6737</v>
      </c>
      <c r="M734" s="62" t="s">
        <v>1244</v>
      </c>
      <c r="N734" s="81" t="str">
        <f>VLOOKUP($M734,'Hulpblad MC-parser'!$A:$D,2,FALSE)</f>
        <v>Brand</v>
      </c>
      <c r="O734" s="81" t="str">
        <f>VLOOKUP($M734,'Hulpblad MC-parser'!$A:$D,3,FALSE)</f>
        <v>Specifiek</v>
      </c>
      <c r="P734" s="81" t="str">
        <f>VLOOKUP($M734,'Hulpblad MC-parser'!$A:$D,4,FALSE)</f>
        <v>Brandgerucht</v>
      </c>
      <c r="Q734" s="136" t="str">
        <f>IF(CONCATENATE(B734,C734,D734)="","",VLOOKUP(CONCATENATE(B734,C734,D734),Meldingsclassificaties!AA:AA,1,FALSE))</f>
        <v/>
      </c>
      <c r="R734" s="136" t="str">
        <f>IF(F734="","",VLOOKUP(F734,Meldingsclassificaties!H:H,1,FALSE))</f>
        <v/>
      </c>
    </row>
    <row r="735" spans="1:18" x14ac:dyDescent="0.25">
      <c r="A735" s="59">
        <v>200010583</v>
      </c>
      <c r="B735" s="59" t="s">
        <v>710</v>
      </c>
      <c r="C735" s="59" t="s">
        <v>742</v>
      </c>
      <c r="D735" s="59" t="s">
        <v>902</v>
      </c>
      <c r="E735" s="60" t="s">
        <v>1245</v>
      </c>
      <c r="F735" s="59" t="s">
        <v>902</v>
      </c>
      <c r="G735" s="59"/>
      <c r="H735" s="59"/>
      <c r="I735" s="59">
        <f t="shared" si="11"/>
        <v>10</v>
      </c>
      <c r="J735" s="59" t="s">
        <v>1613</v>
      </c>
      <c r="K735" s="61"/>
      <c r="L735" s="62" t="s">
        <v>6737</v>
      </c>
      <c r="M735" s="62" t="s">
        <v>1245</v>
      </c>
      <c r="N735" s="81" t="str">
        <f>VLOOKUP($M735,'Hulpblad MC-parser'!$A:$D,2,FALSE)</f>
        <v>Brand</v>
      </c>
      <c r="O735" s="81" t="str">
        <f>VLOOKUP($M735,'Hulpblad MC-parser'!$A:$D,3,FALSE)</f>
        <v>Specifiek</v>
      </c>
      <c r="P735" s="81" t="str">
        <f>VLOOKUP($M735,'Hulpblad MC-parser'!$A:$D,4,FALSE)</f>
        <v>Nablussen</v>
      </c>
      <c r="Q735" s="136" t="str">
        <f>IF(CONCATENATE(B735,C735,D735)="","",VLOOKUP(CONCATENATE(B735,C735,D735),Meldingsclassificaties!AA:AA,1,FALSE))</f>
        <v>BrandSpecifiekNablussen</v>
      </c>
      <c r="R735" s="136" t="str">
        <f>IF(F735="","",VLOOKUP(F735,Meldingsclassificaties!H:H,1,FALSE))</f>
        <v>Nablussen</v>
      </c>
    </row>
    <row r="736" spans="1:18" x14ac:dyDescent="0.25">
      <c r="A736" s="59"/>
      <c r="B736" s="59"/>
      <c r="C736" s="59"/>
      <c r="D736" s="59"/>
      <c r="E736" s="60" t="s">
        <v>7521</v>
      </c>
      <c r="F736" s="59"/>
      <c r="G736" s="59" t="s">
        <v>1245</v>
      </c>
      <c r="H736" s="59"/>
      <c r="I736" s="59">
        <f t="shared" si="11"/>
        <v>4</v>
      </c>
      <c r="J736" s="59" t="s">
        <v>1561</v>
      </c>
      <c r="K736" s="61"/>
      <c r="L736" s="62" t="s">
        <v>6737</v>
      </c>
      <c r="M736" s="62" t="s">
        <v>1245</v>
      </c>
      <c r="N736" s="81" t="str">
        <f>VLOOKUP($M736,'Hulpblad MC-parser'!$A:$D,2,FALSE)</f>
        <v>Brand</v>
      </c>
      <c r="O736" s="81" t="str">
        <f>VLOOKUP($M736,'Hulpblad MC-parser'!$A:$D,3,FALSE)</f>
        <v>Specifiek</v>
      </c>
      <c r="P736" s="81" t="str">
        <f>VLOOKUP($M736,'Hulpblad MC-parser'!$A:$D,4,FALSE)</f>
        <v>Nablussen</v>
      </c>
      <c r="Q736" s="136" t="str">
        <f>IF(CONCATENATE(B736,C736,D736)="","",VLOOKUP(CONCATENATE(B736,C736,D736),Meldingsclassificaties!AA:AA,1,FALSE))</f>
        <v/>
      </c>
      <c r="R736" s="136" t="str">
        <f>IF(F736="","",VLOOKUP(F736,Meldingsclassificaties!H:H,1,FALSE))</f>
        <v/>
      </c>
    </row>
    <row r="737" spans="1:18" x14ac:dyDescent="0.25">
      <c r="A737" s="59"/>
      <c r="B737" s="59"/>
      <c r="C737" s="59"/>
      <c r="D737" s="59"/>
      <c r="E737" s="60" t="s">
        <v>7522</v>
      </c>
      <c r="F737" s="59"/>
      <c r="G737" s="59" t="s">
        <v>1245</v>
      </c>
      <c r="H737" s="59"/>
      <c r="I737" s="59">
        <f t="shared" si="11"/>
        <v>5</v>
      </c>
      <c r="J737" s="59" t="s">
        <v>1561</v>
      </c>
      <c r="K737" s="61"/>
      <c r="L737" s="62" t="s">
        <v>6737</v>
      </c>
      <c r="M737" s="62" t="s">
        <v>1245</v>
      </c>
      <c r="N737" s="81" t="str">
        <f>VLOOKUP($M737,'Hulpblad MC-parser'!$A:$D,2,FALSE)</f>
        <v>Brand</v>
      </c>
      <c r="O737" s="81" t="str">
        <f>VLOOKUP($M737,'Hulpblad MC-parser'!$A:$D,3,FALSE)</f>
        <v>Specifiek</v>
      </c>
      <c r="P737" s="81" t="str">
        <f>VLOOKUP($M737,'Hulpblad MC-parser'!$A:$D,4,FALSE)</f>
        <v>Nablussen</v>
      </c>
      <c r="Q737" s="136" t="str">
        <f>IF(CONCATENATE(B737,C737,D737)="","",VLOOKUP(CONCATENATE(B737,C737,D737),Meldingsclassificaties!AA:AA,1,FALSE))</f>
        <v/>
      </c>
      <c r="R737" s="136" t="str">
        <f>IF(F737="","",VLOOKUP(F737,Meldingsclassificaties!H:H,1,FALSE))</f>
        <v/>
      </c>
    </row>
    <row r="738" spans="1:18" x14ac:dyDescent="0.25">
      <c r="A738" s="59"/>
      <c r="B738" s="59"/>
      <c r="C738" s="59"/>
      <c r="D738" s="59"/>
      <c r="E738" s="60" t="s">
        <v>7523</v>
      </c>
      <c r="F738" s="59"/>
      <c r="G738" s="59" t="s">
        <v>1245</v>
      </c>
      <c r="H738" s="59"/>
      <c r="I738" s="59">
        <f t="shared" si="11"/>
        <v>7</v>
      </c>
      <c r="J738" s="59" t="s">
        <v>1561</v>
      </c>
      <c r="K738" s="61"/>
      <c r="L738" s="62" t="s">
        <v>6737</v>
      </c>
      <c r="M738" s="62" t="s">
        <v>1245</v>
      </c>
      <c r="N738" s="81" t="str">
        <f>VLOOKUP($M738,'Hulpblad MC-parser'!$A:$D,2,FALSE)</f>
        <v>Brand</v>
      </c>
      <c r="O738" s="81" t="str">
        <f>VLOOKUP($M738,'Hulpblad MC-parser'!$A:$D,3,FALSE)</f>
        <v>Specifiek</v>
      </c>
      <c r="P738" s="81" t="str">
        <f>VLOOKUP($M738,'Hulpblad MC-parser'!$A:$D,4,FALSE)</f>
        <v>Nablussen</v>
      </c>
      <c r="Q738" s="136" t="str">
        <f>IF(CONCATENATE(B738,C738,D738)="","",VLOOKUP(CONCATENATE(B738,C738,D738),Meldingsclassificaties!AA:AA,1,FALSE))</f>
        <v/>
      </c>
      <c r="R738" s="136" t="str">
        <f>IF(F738="","",VLOOKUP(F738,Meldingsclassificaties!H:H,1,FALSE))</f>
        <v/>
      </c>
    </row>
    <row r="739" spans="1:18" x14ac:dyDescent="0.25">
      <c r="A739" s="59"/>
      <c r="B739" s="59"/>
      <c r="C739" s="59"/>
      <c r="D739" s="59"/>
      <c r="E739" s="60" t="s">
        <v>7524</v>
      </c>
      <c r="F739" s="59"/>
      <c r="G739" s="59" t="s">
        <v>1245</v>
      </c>
      <c r="H739" s="59"/>
      <c r="I739" s="59">
        <f t="shared" si="11"/>
        <v>4</v>
      </c>
      <c r="J739" s="59" t="s">
        <v>1561</v>
      </c>
      <c r="K739" s="61"/>
      <c r="L739" s="62" t="s">
        <v>6737</v>
      </c>
      <c r="M739" s="62" t="s">
        <v>1245</v>
      </c>
      <c r="N739" s="81" t="str">
        <f>VLOOKUP($M739,'Hulpblad MC-parser'!$A:$D,2,FALSE)</f>
        <v>Brand</v>
      </c>
      <c r="O739" s="81" t="str">
        <f>VLOOKUP($M739,'Hulpblad MC-parser'!$A:$D,3,FALSE)</f>
        <v>Specifiek</v>
      </c>
      <c r="P739" s="81" t="str">
        <f>VLOOKUP($M739,'Hulpblad MC-parser'!$A:$D,4,FALSE)</f>
        <v>Nablussen</v>
      </c>
      <c r="Q739" s="136" t="str">
        <f>IF(CONCATENATE(B739,C739,D739)="","",VLOOKUP(CONCATENATE(B739,C739,D739),Meldingsclassificaties!AA:AA,1,FALSE))</f>
        <v/>
      </c>
      <c r="R739" s="136" t="str">
        <f>IF(F739="","",VLOOKUP(F739,Meldingsclassificaties!H:H,1,FALSE))</f>
        <v/>
      </c>
    </row>
    <row r="740" spans="1:18" x14ac:dyDescent="0.25">
      <c r="A740" s="59">
        <v>200031392</v>
      </c>
      <c r="B740" s="59" t="s">
        <v>710</v>
      </c>
      <c r="C740" s="59" t="s">
        <v>742</v>
      </c>
      <c r="D740" s="59" t="s">
        <v>743</v>
      </c>
      <c r="E740" s="60" t="s">
        <v>1246</v>
      </c>
      <c r="F740" s="59" t="s">
        <v>745</v>
      </c>
      <c r="G740" s="59"/>
      <c r="H740" s="59"/>
      <c r="I740" s="59">
        <f t="shared" si="11"/>
        <v>17</v>
      </c>
      <c r="J740" s="59" t="s">
        <v>1613</v>
      </c>
      <c r="K740" s="61"/>
      <c r="L740" s="62" t="s">
        <v>6737</v>
      </c>
      <c r="M740" s="62" t="s">
        <v>1246</v>
      </c>
      <c r="N740" s="81" t="str">
        <f>VLOOKUP($M740,'Hulpblad MC-parser'!$A:$D,2,FALSE)</f>
        <v>Brand</v>
      </c>
      <c r="O740" s="81" t="str">
        <f>VLOOKUP($M740,'Hulpblad MC-parser'!$A:$D,3,FALSE)</f>
        <v>Specifiek</v>
      </c>
      <c r="P740" s="81" t="str">
        <f>VLOOKUP($M740,'Hulpblad MC-parser'!$A:$D,4,FALSE)</f>
        <v>Nacontrole</v>
      </c>
      <c r="Q740" s="136" t="str">
        <f>IF(CONCATENATE(B740,C740,D740)="","",VLOOKUP(CONCATENATE(B740,C740,D740),Meldingsclassificaties!AA:AA,1,FALSE))</f>
        <v>BrandSpecifiekNacontrole</v>
      </c>
      <c r="R740" s="136" t="str">
        <f>IF(F740="","",VLOOKUP(F740,Meldingsclassificaties!H:H,1,FALSE))</f>
        <v>Nacontrole brand</v>
      </c>
    </row>
    <row r="741" spans="1:18" x14ac:dyDescent="0.25">
      <c r="A741" s="59"/>
      <c r="B741" s="59"/>
      <c r="C741" s="59"/>
      <c r="D741" s="59"/>
      <c r="E741" s="60" t="s">
        <v>7525</v>
      </c>
      <c r="F741" s="59"/>
      <c r="G741" s="59" t="s">
        <v>1246</v>
      </c>
      <c r="H741" s="59"/>
      <c r="I741" s="59">
        <f t="shared" si="11"/>
        <v>4</v>
      </c>
      <c r="J741" s="59" t="s">
        <v>1561</v>
      </c>
      <c r="K741" s="61"/>
      <c r="L741" s="62" t="s">
        <v>6737</v>
      </c>
      <c r="M741" s="62" t="s">
        <v>1246</v>
      </c>
      <c r="N741" s="81" t="str">
        <f>VLOOKUP($M741,'Hulpblad MC-parser'!$A:$D,2,FALSE)</f>
        <v>Brand</v>
      </c>
      <c r="O741" s="81" t="str">
        <f>VLOOKUP($M741,'Hulpblad MC-parser'!$A:$D,3,FALSE)</f>
        <v>Specifiek</v>
      </c>
      <c r="P741" s="81" t="str">
        <f>VLOOKUP($M741,'Hulpblad MC-parser'!$A:$D,4,FALSE)</f>
        <v>Nacontrole</v>
      </c>
      <c r="Q741" s="136" t="str">
        <f>IF(CONCATENATE(B741,C741,D741)="","",VLOOKUP(CONCATENATE(B741,C741,D741),Meldingsclassificaties!AA:AA,1,FALSE))</f>
        <v/>
      </c>
      <c r="R741" s="136" t="str">
        <f>IF(F741="","",VLOOKUP(F741,Meldingsclassificaties!H:H,1,FALSE))</f>
        <v/>
      </c>
    </row>
    <row r="742" spans="1:18" x14ac:dyDescent="0.25">
      <c r="A742" s="59"/>
      <c r="B742" s="59"/>
      <c r="C742" s="59"/>
      <c r="D742" s="59"/>
      <c r="E742" s="60" t="s">
        <v>7526</v>
      </c>
      <c r="F742" s="59"/>
      <c r="G742" s="59" t="s">
        <v>1246</v>
      </c>
      <c r="H742" s="59"/>
      <c r="I742" s="59">
        <f t="shared" si="11"/>
        <v>5</v>
      </c>
      <c r="J742" s="59" t="s">
        <v>1561</v>
      </c>
      <c r="K742" s="61"/>
      <c r="L742" s="62" t="s">
        <v>6737</v>
      </c>
      <c r="M742" s="62" t="s">
        <v>1246</v>
      </c>
      <c r="N742" s="81" t="str">
        <f>VLOOKUP($M742,'Hulpblad MC-parser'!$A:$D,2,FALSE)</f>
        <v>Brand</v>
      </c>
      <c r="O742" s="81" t="str">
        <f>VLOOKUP($M742,'Hulpblad MC-parser'!$A:$D,3,FALSE)</f>
        <v>Specifiek</v>
      </c>
      <c r="P742" s="81" t="str">
        <f>VLOOKUP($M742,'Hulpblad MC-parser'!$A:$D,4,FALSE)</f>
        <v>Nacontrole</v>
      </c>
      <c r="Q742" s="136" t="str">
        <f>IF(CONCATENATE(B742,C742,D742)="","",VLOOKUP(CONCATENATE(B742,C742,D742),Meldingsclassificaties!AA:AA,1,FALSE))</f>
        <v/>
      </c>
      <c r="R742" s="136" t="str">
        <f>IF(F742="","",VLOOKUP(F742,Meldingsclassificaties!H:H,1,FALSE))</f>
        <v/>
      </c>
    </row>
    <row r="743" spans="1:18" x14ac:dyDescent="0.25">
      <c r="A743" s="59"/>
      <c r="B743" s="59"/>
      <c r="C743" s="59"/>
      <c r="D743" s="59"/>
      <c r="E743" s="60" t="s">
        <v>7527</v>
      </c>
      <c r="F743" s="59"/>
      <c r="G743" s="59" t="s">
        <v>1246</v>
      </c>
      <c r="H743" s="59"/>
      <c r="I743" s="59">
        <f t="shared" si="11"/>
        <v>7</v>
      </c>
      <c r="J743" s="59" t="s">
        <v>1561</v>
      </c>
      <c r="K743" s="61"/>
      <c r="L743" s="62" t="s">
        <v>6737</v>
      </c>
      <c r="M743" s="62" t="s">
        <v>1246</v>
      </c>
      <c r="N743" s="81" t="str">
        <f>VLOOKUP($M743,'Hulpblad MC-parser'!$A:$D,2,FALSE)</f>
        <v>Brand</v>
      </c>
      <c r="O743" s="81" t="str">
        <f>VLOOKUP($M743,'Hulpblad MC-parser'!$A:$D,3,FALSE)</f>
        <v>Specifiek</v>
      </c>
      <c r="P743" s="81" t="str">
        <f>VLOOKUP($M743,'Hulpblad MC-parser'!$A:$D,4,FALSE)</f>
        <v>Nacontrole</v>
      </c>
      <c r="Q743" s="136" t="str">
        <f>IF(CONCATENATE(B743,C743,D743)="","",VLOOKUP(CONCATENATE(B743,C743,D743),Meldingsclassificaties!AA:AA,1,FALSE))</f>
        <v/>
      </c>
      <c r="R743" s="136" t="str">
        <f>IF(F743="","",VLOOKUP(F743,Meldingsclassificaties!H:H,1,FALSE))</f>
        <v/>
      </c>
    </row>
    <row r="744" spans="1:18" x14ac:dyDescent="0.25">
      <c r="A744" s="59"/>
      <c r="B744" s="59"/>
      <c r="C744" s="59"/>
      <c r="D744" s="59"/>
      <c r="E744" s="60" t="s">
        <v>7528</v>
      </c>
      <c r="F744" s="59"/>
      <c r="G744" s="59" t="s">
        <v>1246</v>
      </c>
      <c r="H744" s="59"/>
      <c r="I744" s="59">
        <f t="shared" si="11"/>
        <v>11</v>
      </c>
      <c r="J744" s="59" t="s">
        <v>1561</v>
      </c>
      <c r="K744" s="61"/>
      <c r="L744" s="62" t="s">
        <v>6737</v>
      </c>
      <c r="M744" s="62" t="s">
        <v>1246</v>
      </c>
      <c r="N744" s="81" t="str">
        <f>VLOOKUP($M744,'Hulpblad MC-parser'!$A:$D,2,FALSE)</f>
        <v>Brand</v>
      </c>
      <c r="O744" s="81" t="str">
        <f>VLOOKUP($M744,'Hulpblad MC-parser'!$A:$D,3,FALSE)</f>
        <v>Specifiek</v>
      </c>
      <c r="P744" s="81" t="str">
        <f>VLOOKUP($M744,'Hulpblad MC-parser'!$A:$D,4,FALSE)</f>
        <v>Nacontrole</v>
      </c>
      <c r="Q744" s="136" t="str">
        <f>IF(CONCATENATE(B744,C744,D744)="","",VLOOKUP(CONCATENATE(B744,C744,D744),Meldingsclassificaties!AA:AA,1,FALSE))</f>
        <v/>
      </c>
      <c r="R744" s="136" t="str">
        <f>IF(F744="","",VLOOKUP(F744,Meldingsclassificaties!H:H,1,FALSE))</f>
        <v/>
      </c>
    </row>
    <row r="745" spans="1:18" x14ac:dyDescent="0.25">
      <c r="A745" s="59"/>
      <c r="B745" s="59"/>
      <c r="C745" s="59"/>
      <c r="D745" s="59"/>
      <c r="E745" s="60" t="s">
        <v>7529</v>
      </c>
      <c r="F745" s="59"/>
      <c r="G745" s="59" t="s">
        <v>1246</v>
      </c>
      <c r="H745" s="59"/>
      <c r="I745" s="59">
        <f t="shared" si="11"/>
        <v>4</v>
      </c>
      <c r="J745" s="59" t="s">
        <v>1561</v>
      </c>
      <c r="K745" s="61"/>
      <c r="L745" s="62" t="s">
        <v>6737</v>
      </c>
      <c r="M745" s="62" t="s">
        <v>1246</v>
      </c>
      <c r="N745" s="81" t="str">
        <f>VLOOKUP($M745,'Hulpblad MC-parser'!$A:$D,2,FALSE)</f>
        <v>Brand</v>
      </c>
      <c r="O745" s="81" t="str">
        <f>VLOOKUP($M745,'Hulpblad MC-parser'!$A:$D,3,FALSE)</f>
        <v>Specifiek</v>
      </c>
      <c r="P745" s="81" t="str">
        <f>VLOOKUP($M745,'Hulpblad MC-parser'!$A:$D,4,FALSE)</f>
        <v>Nacontrole</v>
      </c>
      <c r="Q745" s="136" t="str">
        <f>IF(CONCATENATE(B745,C745,D745)="","",VLOOKUP(CONCATENATE(B745,C745,D745),Meldingsclassificaties!AA:AA,1,FALSE))</f>
        <v/>
      </c>
      <c r="R745" s="136" t="str">
        <f>IF(F745="","",VLOOKUP(F745,Meldingsclassificaties!H:H,1,FALSE))</f>
        <v/>
      </c>
    </row>
    <row r="746" spans="1:18" x14ac:dyDescent="0.25">
      <c r="A746" s="59">
        <v>200059112</v>
      </c>
      <c r="B746" s="59" t="s">
        <v>710</v>
      </c>
      <c r="C746" s="59" t="s">
        <v>66</v>
      </c>
      <c r="D746" s="59"/>
      <c r="E746" s="60" t="s">
        <v>6587</v>
      </c>
      <c r="F746" s="59" t="s">
        <v>927</v>
      </c>
      <c r="G746" s="59"/>
      <c r="H746" s="59"/>
      <c r="I746" s="59">
        <f t="shared" si="11"/>
        <v>20</v>
      </c>
      <c r="J746" s="59" t="s">
        <v>1613</v>
      </c>
      <c r="K746" s="61"/>
      <c r="L746" s="62" t="s">
        <v>6738</v>
      </c>
      <c r="M746" s="62" t="s">
        <v>6587</v>
      </c>
      <c r="N746" s="81" t="str">
        <f>VLOOKUP($M746,'Hulpblad MC-parser'!$A:$D,2,FALSE)</f>
        <v>Brand</v>
      </c>
      <c r="O746" s="81" t="str">
        <f>VLOOKUP($M746,'Hulpblad MC-parser'!$A:$D,3,FALSE)</f>
        <v>Spoorvervoer</v>
      </c>
      <c r="P746" s="81">
        <f>VLOOKUP($M746,'Hulpblad MC-parser'!$A:$D,4,FALSE)</f>
        <v>0</v>
      </c>
      <c r="Q746" s="136" t="str">
        <f>IF(CONCATENATE(B746,C746,D746)="","",VLOOKUP(CONCATENATE(B746,C746,D746),Meldingsclassificaties!AA:AA,1,FALSE))</f>
        <v>BrandSpoorvervoer</v>
      </c>
      <c r="R746" s="136" t="str">
        <f>IF(F746="","",VLOOKUP(F746,Meldingsclassificaties!H:H,1,FALSE))</f>
        <v>Brand spoorvervoer</v>
      </c>
    </row>
    <row r="747" spans="1:18" x14ac:dyDescent="0.25">
      <c r="A747" s="59">
        <v>200059111</v>
      </c>
      <c r="B747" s="59" t="s">
        <v>710</v>
      </c>
      <c r="C747" s="59" t="s">
        <v>66</v>
      </c>
      <c r="D747" s="59"/>
      <c r="E747" s="60" t="s">
        <v>6588</v>
      </c>
      <c r="F747" s="59" t="s">
        <v>927</v>
      </c>
      <c r="G747" s="59"/>
      <c r="H747" s="59"/>
      <c r="I747" s="59">
        <f t="shared" si="11"/>
        <v>16</v>
      </c>
      <c r="J747" s="59" t="s">
        <v>1613</v>
      </c>
      <c r="K747" s="61"/>
      <c r="L747" s="62" t="s">
        <v>6738</v>
      </c>
      <c r="M747" s="62" t="s">
        <v>6588</v>
      </c>
      <c r="N747" s="81" t="str">
        <f>VLOOKUP($M747,'Hulpblad MC-parser'!$A:$D,2,FALSE)</f>
        <v>Brand</v>
      </c>
      <c r="O747" s="81" t="str">
        <f>VLOOKUP($M747,'Hulpblad MC-parser'!$A:$D,3,FALSE)</f>
        <v>Spoorvervoer</v>
      </c>
      <c r="P747" s="81">
        <f>VLOOKUP($M747,'Hulpblad MC-parser'!$A:$D,4,FALSE)</f>
        <v>0</v>
      </c>
      <c r="Q747" s="136" t="str">
        <f>IF(CONCATENATE(B747,C747,D747)="","",VLOOKUP(CONCATENATE(B747,C747,D747),Meldingsclassificaties!AA:AA,1,FALSE))</f>
        <v>BrandSpoorvervoer</v>
      </c>
      <c r="R747" s="136" t="str">
        <f>IF(F747="","",VLOOKUP(F747,Meldingsclassificaties!H:H,1,FALSE))</f>
        <v>Brand spoorvervoer</v>
      </c>
    </row>
    <row r="748" spans="1:18" x14ac:dyDescent="0.25">
      <c r="A748" s="59">
        <v>200059110</v>
      </c>
      <c r="B748" s="59" t="s">
        <v>710</v>
      </c>
      <c r="C748" s="59" t="s">
        <v>66</v>
      </c>
      <c r="D748" s="59"/>
      <c r="E748" s="60" t="s">
        <v>6589</v>
      </c>
      <c r="F748" s="59" t="s">
        <v>927</v>
      </c>
      <c r="G748" s="59"/>
      <c r="H748" s="59"/>
      <c r="I748" s="59">
        <f t="shared" si="11"/>
        <v>12</v>
      </c>
      <c r="J748" s="59" t="s">
        <v>1613</v>
      </c>
      <c r="K748" s="61"/>
      <c r="L748" s="62" t="s">
        <v>6738</v>
      </c>
      <c r="M748" s="62" t="s">
        <v>6589</v>
      </c>
      <c r="N748" s="81" t="str">
        <f>VLOOKUP($M748,'Hulpblad MC-parser'!$A:$D,2,FALSE)</f>
        <v>Brand</v>
      </c>
      <c r="O748" s="81" t="str">
        <f>VLOOKUP($M748,'Hulpblad MC-parser'!$A:$D,3,FALSE)</f>
        <v>Spoorvervoer</v>
      </c>
      <c r="P748" s="81">
        <f>VLOOKUP($M748,'Hulpblad MC-parser'!$A:$D,4,FALSE)</f>
        <v>0</v>
      </c>
      <c r="Q748" s="136" t="str">
        <f>IF(CONCATENATE(B748,C748,D748)="","",VLOOKUP(CONCATENATE(B748,C748,D748),Meldingsclassificaties!AA:AA,1,FALSE))</f>
        <v>BrandSpoorvervoer</v>
      </c>
      <c r="R748" s="136" t="str">
        <f>IF(F748="","",VLOOKUP(F748,Meldingsclassificaties!H:H,1,FALSE))</f>
        <v>Brand spoorvervoer</v>
      </c>
    </row>
    <row r="749" spans="1:18" x14ac:dyDescent="0.25">
      <c r="A749" s="59">
        <v>200059113</v>
      </c>
      <c r="B749" s="59" t="s">
        <v>710</v>
      </c>
      <c r="C749" s="59" t="s">
        <v>66</v>
      </c>
      <c r="D749" s="59"/>
      <c r="E749" s="60" t="s">
        <v>6590</v>
      </c>
      <c r="F749" s="59" t="s">
        <v>927</v>
      </c>
      <c r="G749" s="59"/>
      <c r="H749" s="59"/>
      <c r="I749" s="59">
        <f t="shared" si="11"/>
        <v>22</v>
      </c>
      <c r="J749" s="59" t="s">
        <v>1613</v>
      </c>
      <c r="K749" s="61"/>
      <c r="L749" s="62" t="s">
        <v>6738</v>
      </c>
      <c r="M749" s="62" t="s">
        <v>6590</v>
      </c>
      <c r="N749" s="81" t="str">
        <f>VLOOKUP($M749,'Hulpblad MC-parser'!$A:$D,2,FALSE)</f>
        <v>Brand</v>
      </c>
      <c r="O749" s="81" t="str">
        <f>VLOOKUP($M749,'Hulpblad MC-parser'!$A:$D,3,FALSE)</f>
        <v>Spoorvervoer</v>
      </c>
      <c r="P749" s="81">
        <f>VLOOKUP($M749,'Hulpblad MC-parser'!$A:$D,4,FALSE)</f>
        <v>0</v>
      </c>
      <c r="Q749" s="136" t="str">
        <f>IF(CONCATENATE(B749,C749,D749)="","",VLOOKUP(CONCATENATE(B749,C749,D749),Meldingsclassificaties!AA:AA,1,FALSE))</f>
        <v>BrandSpoorvervoer</v>
      </c>
      <c r="R749" s="136" t="str">
        <f>IF(F749="","",VLOOKUP(F749,Meldingsclassificaties!H:H,1,FALSE))</f>
        <v>Brand spoorvervoer</v>
      </c>
    </row>
    <row r="750" spans="1:18" x14ac:dyDescent="0.25">
      <c r="A750" s="59">
        <v>200059109</v>
      </c>
      <c r="B750" s="59" t="s">
        <v>710</v>
      </c>
      <c r="C750" s="59" t="s">
        <v>66</v>
      </c>
      <c r="D750" s="59"/>
      <c r="E750" s="60" t="s">
        <v>6591</v>
      </c>
      <c r="F750" s="59" t="s">
        <v>927</v>
      </c>
      <c r="G750" s="59"/>
      <c r="H750" s="59"/>
      <c r="I750" s="59">
        <f t="shared" si="11"/>
        <v>11</v>
      </c>
      <c r="J750" s="59" t="s">
        <v>1613</v>
      </c>
      <c r="K750" s="61"/>
      <c r="L750" s="62" t="s">
        <v>6738</v>
      </c>
      <c r="M750" s="62" t="s">
        <v>6591</v>
      </c>
      <c r="N750" s="81" t="str">
        <f>VLOOKUP($M750,'Hulpblad MC-parser'!$A:$D,2,FALSE)</f>
        <v>Brand</v>
      </c>
      <c r="O750" s="81" t="str">
        <f>VLOOKUP($M750,'Hulpblad MC-parser'!$A:$D,3,FALSE)</f>
        <v>Spoorvervoer</v>
      </c>
      <c r="P750" s="81">
        <f>VLOOKUP($M750,'Hulpblad MC-parser'!$A:$D,4,FALSE)</f>
        <v>0</v>
      </c>
      <c r="Q750" s="136" t="str">
        <f>IF(CONCATENATE(B750,C750,D750)="","",VLOOKUP(CONCATENATE(B750,C750,D750),Meldingsclassificaties!AA:AA,1,FALSE))</f>
        <v>BrandSpoorvervoer</v>
      </c>
      <c r="R750" s="136" t="str">
        <f>IF(F750="","",VLOOKUP(F750,Meldingsclassificaties!H:H,1,FALSE))</f>
        <v>Brand spoorvervoer</v>
      </c>
    </row>
    <row r="751" spans="1:18" x14ac:dyDescent="0.25">
      <c r="A751" s="59">
        <v>200010585</v>
      </c>
      <c r="B751" s="59" t="s">
        <v>710</v>
      </c>
      <c r="C751" s="59" t="s">
        <v>66</v>
      </c>
      <c r="D751" s="59"/>
      <c r="E751" s="60" t="s">
        <v>1248</v>
      </c>
      <c r="F751" s="59" t="s">
        <v>927</v>
      </c>
      <c r="G751" s="59"/>
      <c r="H751" s="59"/>
      <c r="I751" s="59">
        <f t="shared" si="11"/>
        <v>19</v>
      </c>
      <c r="J751" s="59" t="s">
        <v>1613</v>
      </c>
      <c r="K751" s="61"/>
      <c r="L751" s="62" t="s">
        <v>6737</v>
      </c>
      <c r="M751" s="62" t="s">
        <v>1248</v>
      </c>
      <c r="N751" s="81" t="str">
        <f>VLOOKUP($M751,'Hulpblad MC-parser'!$A:$D,2,FALSE)</f>
        <v>Brand</v>
      </c>
      <c r="O751" s="81" t="str">
        <f>VLOOKUP($M751,'Hulpblad MC-parser'!$A:$D,3,FALSE)</f>
        <v>Spoorvervoer</v>
      </c>
      <c r="P751" s="81">
        <f>VLOOKUP($M751,'Hulpblad MC-parser'!$A:$D,4,FALSE)</f>
        <v>0</v>
      </c>
      <c r="Q751" s="136" t="str">
        <f>IF(CONCATENATE(B751,C751,D751)="","",VLOOKUP(CONCATENATE(B751,C751,D751),Meldingsclassificaties!AA:AA,1,FALSE))</f>
        <v>BrandSpoorvervoer</v>
      </c>
      <c r="R751" s="136" t="str">
        <f>IF(F751="","",VLOOKUP(F751,Meldingsclassificaties!H:H,1,FALSE))</f>
        <v>Brand spoorvervoer</v>
      </c>
    </row>
    <row r="752" spans="1:18" x14ac:dyDescent="0.25">
      <c r="A752" s="59"/>
      <c r="B752" s="59"/>
      <c r="C752" s="59"/>
      <c r="D752" s="59"/>
      <c r="E752" s="60" t="s">
        <v>7530</v>
      </c>
      <c r="F752" s="59"/>
      <c r="G752" s="59" t="s">
        <v>1248</v>
      </c>
      <c r="H752" s="59"/>
      <c r="I752" s="59">
        <f t="shared" si="11"/>
        <v>4</v>
      </c>
      <c r="J752" s="59" t="s">
        <v>1561</v>
      </c>
      <c r="K752" s="61"/>
      <c r="L752" s="62" t="s">
        <v>6737</v>
      </c>
      <c r="M752" s="62" t="s">
        <v>1248</v>
      </c>
      <c r="N752" s="81" t="str">
        <f>VLOOKUP($M752,'Hulpblad MC-parser'!$A:$D,2,FALSE)</f>
        <v>Brand</v>
      </c>
      <c r="O752" s="81" t="str">
        <f>VLOOKUP($M752,'Hulpblad MC-parser'!$A:$D,3,FALSE)</f>
        <v>Spoorvervoer</v>
      </c>
      <c r="P752" s="81">
        <f>VLOOKUP($M752,'Hulpblad MC-parser'!$A:$D,4,FALSE)</f>
        <v>0</v>
      </c>
      <c r="Q752" s="136" t="str">
        <f>IF(CONCATENATE(B752,C752,D752)="","",VLOOKUP(CONCATENATE(B752,C752,D752),Meldingsclassificaties!AA:AA,1,FALSE))</f>
        <v/>
      </c>
      <c r="R752" s="136" t="str">
        <f>IF(F752="","",VLOOKUP(F752,Meldingsclassificaties!H:H,1,FALSE))</f>
        <v/>
      </c>
    </row>
    <row r="753" spans="1:18" x14ac:dyDescent="0.25">
      <c r="A753" s="59"/>
      <c r="B753" s="59"/>
      <c r="C753" s="59"/>
      <c r="D753" s="59"/>
      <c r="E753" s="60" t="s">
        <v>7535</v>
      </c>
      <c r="F753" s="59"/>
      <c r="G753" s="59" t="s">
        <v>1248</v>
      </c>
      <c r="H753" s="59"/>
      <c r="I753" s="59">
        <f t="shared" si="11"/>
        <v>9</v>
      </c>
      <c r="J753" s="59" t="s">
        <v>1561</v>
      </c>
      <c r="K753" s="61"/>
      <c r="L753" s="62" t="s">
        <v>6737</v>
      </c>
      <c r="M753" s="62" t="s">
        <v>1248</v>
      </c>
      <c r="N753" s="81" t="str">
        <f>VLOOKUP($M753,'Hulpblad MC-parser'!$A:$D,2,FALSE)</f>
        <v>Brand</v>
      </c>
      <c r="O753" s="81" t="str">
        <f>VLOOKUP($M753,'Hulpblad MC-parser'!$A:$D,3,FALSE)</f>
        <v>Spoorvervoer</v>
      </c>
      <c r="P753" s="81">
        <f>VLOOKUP($M753,'Hulpblad MC-parser'!$A:$D,4,FALSE)</f>
        <v>0</v>
      </c>
      <c r="Q753" s="136" t="str">
        <f>IF(CONCATENATE(B753,C753,D753)="","",VLOOKUP(CONCATENATE(B753,C753,D753),Meldingsclassificaties!AA:AA,1,FALSE))</f>
        <v/>
      </c>
      <c r="R753" s="136" t="str">
        <f>IF(F753="","",VLOOKUP(F753,Meldingsclassificaties!H:H,1,FALSE))</f>
        <v/>
      </c>
    </row>
    <row r="754" spans="1:18" x14ac:dyDescent="0.25">
      <c r="A754" s="59"/>
      <c r="B754" s="59"/>
      <c r="C754" s="59"/>
      <c r="D754" s="59"/>
      <c r="E754" s="60" t="s">
        <v>7536</v>
      </c>
      <c r="F754" s="59"/>
      <c r="G754" s="59" t="s">
        <v>1248</v>
      </c>
      <c r="H754" s="59"/>
      <c r="I754" s="59">
        <f t="shared" si="11"/>
        <v>16</v>
      </c>
      <c r="J754" s="59" t="s">
        <v>1561</v>
      </c>
      <c r="K754" s="61"/>
      <c r="L754" s="62" t="s">
        <v>6737</v>
      </c>
      <c r="M754" s="62" t="s">
        <v>1248</v>
      </c>
      <c r="N754" s="81" t="str">
        <f>VLOOKUP($M754,'Hulpblad MC-parser'!$A:$D,2,FALSE)</f>
        <v>Brand</v>
      </c>
      <c r="O754" s="81" t="str">
        <f>VLOOKUP($M754,'Hulpblad MC-parser'!$A:$D,3,FALSE)</f>
        <v>Spoorvervoer</v>
      </c>
      <c r="P754" s="81">
        <f>VLOOKUP($M754,'Hulpblad MC-parser'!$A:$D,4,FALSE)</f>
        <v>0</v>
      </c>
      <c r="Q754" s="136" t="str">
        <f>IF(CONCATENATE(B754,C754,D754)="","",VLOOKUP(CONCATENATE(B754,C754,D754),Meldingsclassificaties!AA:AA,1,FALSE))</f>
        <v/>
      </c>
      <c r="R754" s="136" t="str">
        <f>IF(F754="","",VLOOKUP(F754,Meldingsclassificaties!H:H,1,FALSE))</f>
        <v/>
      </c>
    </row>
    <row r="755" spans="1:18" x14ac:dyDescent="0.25">
      <c r="A755" s="59"/>
      <c r="B755" s="59"/>
      <c r="C755" s="59"/>
      <c r="D755" s="59"/>
      <c r="E755" s="60" t="s">
        <v>7538</v>
      </c>
      <c r="F755" s="59"/>
      <c r="G755" s="59" t="s">
        <v>1248</v>
      </c>
      <c r="H755" s="59"/>
      <c r="I755" s="59">
        <f t="shared" si="11"/>
        <v>12</v>
      </c>
      <c r="J755" s="59" t="s">
        <v>1561</v>
      </c>
      <c r="K755" s="61"/>
      <c r="L755" s="62" t="s">
        <v>6737</v>
      </c>
      <c r="M755" s="62" t="s">
        <v>1248</v>
      </c>
      <c r="N755" s="81" t="str">
        <f>VLOOKUP($M755,'Hulpblad MC-parser'!$A:$D,2,FALSE)</f>
        <v>Brand</v>
      </c>
      <c r="O755" s="81" t="str">
        <f>VLOOKUP($M755,'Hulpblad MC-parser'!$A:$D,3,FALSE)</f>
        <v>Spoorvervoer</v>
      </c>
      <c r="P755" s="81">
        <f>VLOOKUP($M755,'Hulpblad MC-parser'!$A:$D,4,FALSE)</f>
        <v>0</v>
      </c>
      <c r="Q755" s="136" t="str">
        <f>IF(CONCATENATE(B755,C755,D755)="","",VLOOKUP(CONCATENATE(B755,C755,D755),Meldingsclassificaties!AA:AA,1,FALSE))</f>
        <v/>
      </c>
      <c r="R755" s="136" t="str">
        <f>IF(F755="","",VLOOKUP(F755,Meldingsclassificaties!H:H,1,FALSE))</f>
        <v/>
      </c>
    </row>
    <row r="756" spans="1:18" x14ac:dyDescent="0.25">
      <c r="A756" s="59"/>
      <c r="B756" s="59"/>
      <c r="C756" s="59"/>
      <c r="D756" s="59"/>
      <c r="E756" s="60" t="s">
        <v>7539</v>
      </c>
      <c r="F756" s="59"/>
      <c r="G756" s="59" t="s">
        <v>1248</v>
      </c>
      <c r="H756" s="59"/>
      <c r="I756" s="59">
        <f t="shared" si="11"/>
        <v>5</v>
      </c>
      <c r="J756" s="59" t="s">
        <v>1561</v>
      </c>
      <c r="K756" s="61"/>
      <c r="L756" s="62" t="s">
        <v>6737</v>
      </c>
      <c r="M756" s="62" t="s">
        <v>1248</v>
      </c>
      <c r="N756" s="81" t="str">
        <f>VLOOKUP($M756,'Hulpblad MC-parser'!$A:$D,2,FALSE)</f>
        <v>Brand</v>
      </c>
      <c r="O756" s="81" t="str">
        <f>VLOOKUP($M756,'Hulpblad MC-parser'!$A:$D,3,FALSE)</f>
        <v>Spoorvervoer</v>
      </c>
      <c r="P756" s="81">
        <f>VLOOKUP($M756,'Hulpblad MC-parser'!$A:$D,4,FALSE)</f>
        <v>0</v>
      </c>
      <c r="Q756" s="136" t="str">
        <f>IF(CONCATENATE(B756,C756,D756)="","",VLOOKUP(CONCATENATE(B756,C756,D756),Meldingsclassificaties!AA:AA,1,FALSE))</f>
        <v/>
      </c>
      <c r="R756" s="136" t="str">
        <f>IF(F756="","",VLOOKUP(F756,Meldingsclassificaties!H:H,1,FALSE))</f>
        <v/>
      </c>
    </row>
    <row r="757" spans="1:18" x14ac:dyDescent="0.25">
      <c r="A757" s="59">
        <v>200059122</v>
      </c>
      <c r="B757" s="59" t="s">
        <v>710</v>
      </c>
      <c r="C757" s="59" t="s">
        <v>881</v>
      </c>
      <c r="D757" s="59"/>
      <c r="E757" s="60" t="s">
        <v>6636</v>
      </c>
      <c r="F757" s="59" t="s">
        <v>984</v>
      </c>
      <c r="G757" s="59"/>
      <c r="H757" s="59"/>
      <c r="I757" s="59">
        <f t="shared" si="11"/>
        <v>16</v>
      </c>
      <c r="J757" s="59" t="s">
        <v>1613</v>
      </c>
      <c r="K757" s="61"/>
      <c r="L757" s="62" t="s">
        <v>6738</v>
      </c>
      <c r="M757" s="62" t="s">
        <v>6636</v>
      </c>
      <c r="N757" s="81" t="str">
        <f>VLOOKUP($M757,'Hulpblad MC-parser'!$A:$D,2,FALSE)</f>
        <v>Brand</v>
      </c>
      <c r="O757" s="81" t="str">
        <f>VLOOKUP($M757,'Hulpblad MC-parser'!$A:$D,3,FALSE)</f>
        <v>Wegvervoer</v>
      </c>
      <c r="P757" s="81">
        <f>VLOOKUP($M757,'Hulpblad MC-parser'!$A:$D,4,FALSE)</f>
        <v>0</v>
      </c>
      <c r="Q757" s="136" t="str">
        <f>IF(CONCATENATE(B757,C757,D757)="","",VLOOKUP(CONCATENATE(B757,C757,D757),Meldingsclassificaties!AA:AA,1,FALSE))</f>
        <v>BrandWegvervoer</v>
      </c>
      <c r="R757" s="136" t="str">
        <f>IF(F757="","",VLOOKUP(F757,Meldingsclassificaties!H:H,1,FALSE))</f>
        <v>Brand wegvervoer</v>
      </c>
    </row>
    <row r="758" spans="1:18" x14ac:dyDescent="0.25">
      <c r="A758" s="59">
        <v>200059123</v>
      </c>
      <c r="B758" s="59" t="s">
        <v>710</v>
      </c>
      <c r="C758" s="59" t="s">
        <v>881</v>
      </c>
      <c r="D758" s="59"/>
      <c r="E758" s="60" t="s">
        <v>6638</v>
      </c>
      <c r="F758" s="59" t="s">
        <v>984</v>
      </c>
      <c r="G758" s="59"/>
      <c r="H758" s="59"/>
      <c r="I758" s="59">
        <f t="shared" si="11"/>
        <v>16</v>
      </c>
      <c r="J758" s="59" t="s">
        <v>1613</v>
      </c>
      <c r="K758" s="61"/>
      <c r="L758" s="62" t="s">
        <v>6738</v>
      </c>
      <c r="M758" s="62" t="s">
        <v>6638</v>
      </c>
      <c r="N758" s="81" t="str">
        <f>VLOOKUP($M758,'Hulpblad MC-parser'!$A:$D,2,FALSE)</f>
        <v>Brand</v>
      </c>
      <c r="O758" s="81" t="str">
        <f>VLOOKUP($M758,'Hulpblad MC-parser'!$A:$D,3,FALSE)</f>
        <v>Wegvervoer</v>
      </c>
      <c r="P758" s="81">
        <f>VLOOKUP($M758,'Hulpblad MC-parser'!$A:$D,4,FALSE)</f>
        <v>0</v>
      </c>
      <c r="Q758" s="136" t="str">
        <f>IF(CONCATENATE(B758,C758,D758)="","",VLOOKUP(CONCATENATE(B758,C758,D758),Meldingsclassificaties!AA:AA,1,FALSE))</f>
        <v>BrandWegvervoer</v>
      </c>
      <c r="R758" s="136" t="str">
        <f>IF(F758="","",VLOOKUP(F758,Meldingsclassificaties!H:H,1,FALSE))</f>
        <v>Brand wegvervoer</v>
      </c>
    </row>
    <row r="759" spans="1:18" x14ac:dyDescent="0.25">
      <c r="A759" s="59">
        <v>200027286</v>
      </c>
      <c r="B759" s="59" t="s">
        <v>710</v>
      </c>
      <c r="C759" s="59" t="s">
        <v>881</v>
      </c>
      <c r="D759" s="59"/>
      <c r="E759" s="60" t="s">
        <v>6639</v>
      </c>
      <c r="F759" s="59" t="s">
        <v>984</v>
      </c>
      <c r="G759" s="59"/>
      <c r="H759" s="59"/>
      <c r="I759" s="59">
        <f t="shared" si="11"/>
        <v>16</v>
      </c>
      <c r="J759" s="59" t="s">
        <v>1613</v>
      </c>
      <c r="K759" s="61"/>
      <c r="L759" s="62" t="s">
        <v>6738</v>
      </c>
      <c r="M759" s="62" t="s">
        <v>6639</v>
      </c>
      <c r="N759" s="81" t="str">
        <f>VLOOKUP($M759,'Hulpblad MC-parser'!$A:$D,2,FALSE)</f>
        <v>Brand</v>
      </c>
      <c r="O759" s="81" t="str">
        <f>VLOOKUP($M759,'Hulpblad MC-parser'!$A:$D,3,FALSE)</f>
        <v>Wegvervoer</v>
      </c>
      <c r="P759" s="81">
        <f>VLOOKUP($M759,'Hulpblad MC-parser'!$A:$D,4,FALSE)</f>
        <v>0</v>
      </c>
      <c r="Q759" s="136" t="str">
        <f>IF(CONCATENATE(B759,C759,D759)="","",VLOOKUP(CONCATENATE(B759,C759,D759),Meldingsclassificaties!AA:AA,1,FALSE))</f>
        <v>BrandWegvervoer</v>
      </c>
      <c r="R759" s="136" t="str">
        <f>IF(F759="","",VLOOKUP(F759,Meldingsclassificaties!H:H,1,FALSE))</f>
        <v>Brand wegvervoer</v>
      </c>
    </row>
    <row r="760" spans="1:18" x14ac:dyDescent="0.25">
      <c r="A760" s="59">
        <v>200059124</v>
      </c>
      <c r="B760" s="59" t="s">
        <v>710</v>
      </c>
      <c r="C760" s="59" t="s">
        <v>881</v>
      </c>
      <c r="D760" s="59"/>
      <c r="E760" s="60" t="s">
        <v>6642</v>
      </c>
      <c r="F760" s="59" t="s">
        <v>984</v>
      </c>
      <c r="G760" s="59"/>
      <c r="H760" s="59"/>
      <c r="I760" s="59">
        <f t="shared" si="11"/>
        <v>17</v>
      </c>
      <c r="J760" s="59" t="s">
        <v>1613</v>
      </c>
      <c r="K760" s="61"/>
      <c r="L760" s="62" t="s">
        <v>6738</v>
      </c>
      <c r="M760" s="62" t="s">
        <v>6642</v>
      </c>
      <c r="N760" s="81" t="str">
        <f>VLOOKUP($M760,'Hulpblad MC-parser'!$A:$D,2,FALSE)</f>
        <v>Brand</v>
      </c>
      <c r="O760" s="81" t="str">
        <f>VLOOKUP($M760,'Hulpblad MC-parser'!$A:$D,3,FALSE)</f>
        <v>Wegvervoer</v>
      </c>
      <c r="P760" s="81">
        <f>VLOOKUP($M760,'Hulpblad MC-parser'!$A:$D,4,FALSE)</f>
        <v>0</v>
      </c>
      <c r="Q760" s="136" t="str">
        <f>IF(CONCATENATE(B760,C760,D760)="","",VLOOKUP(CONCATENATE(B760,C760,D760),Meldingsclassificaties!AA:AA,1,FALSE))</f>
        <v>BrandWegvervoer</v>
      </c>
      <c r="R760" s="136" t="str">
        <f>IF(F760="","",VLOOKUP(F760,Meldingsclassificaties!H:H,1,FALSE))</f>
        <v>Brand wegvervoer</v>
      </c>
    </row>
    <row r="761" spans="1:18" x14ac:dyDescent="0.25">
      <c r="A761" s="59">
        <v>200027287</v>
      </c>
      <c r="B761" s="59" t="s">
        <v>710</v>
      </c>
      <c r="C761" s="59" t="s">
        <v>881</v>
      </c>
      <c r="D761" s="59"/>
      <c r="E761" s="60" t="s">
        <v>6644</v>
      </c>
      <c r="F761" s="59" t="s">
        <v>984</v>
      </c>
      <c r="G761" s="59"/>
      <c r="H761" s="59"/>
      <c r="I761" s="59">
        <f t="shared" si="11"/>
        <v>10</v>
      </c>
      <c r="J761" s="59" t="s">
        <v>1613</v>
      </c>
      <c r="K761" s="61"/>
      <c r="L761" s="62" t="s">
        <v>6738</v>
      </c>
      <c r="M761" s="62" t="s">
        <v>6644</v>
      </c>
      <c r="N761" s="81" t="str">
        <f>VLOOKUP($M761,'Hulpblad MC-parser'!$A:$D,2,FALSE)</f>
        <v>Brand</v>
      </c>
      <c r="O761" s="81" t="str">
        <f>VLOOKUP($M761,'Hulpblad MC-parser'!$A:$D,3,FALSE)</f>
        <v>Wegvervoer</v>
      </c>
      <c r="P761" s="81">
        <f>VLOOKUP($M761,'Hulpblad MC-parser'!$A:$D,4,FALSE)</f>
        <v>0</v>
      </c>
      <c r="Q761" s="136" t="str">
        <f>IF(CONCATENATE(B761,C761,D761)="","",VLOOKUP(CONCATENATE(B761,C761,D761),Meldingsclassificaties!AA:AA,1,FALSE))</f>
        <v>BrandWegvervoer</v>
      </c>
      <c r="R761" s="136" t="str">
        <f>IF(F761="","",VLOOKUP(F761,Meldingsclassificaties!H:H,1,FALSE))</f>
        <v>Brand wegvervoer</v>
      </c>
    </row>
    <row r="762" spans="1:18" x14ac:dyDescent="0.25">
      <c r="A762" s="59">
        <v>200059118</v>
      </c>
      <c r="B762" s="59" t="s">
        <v>710</v>
      </c>
      <c r="C762" s="59" t="s">
        <v>881</v>
      </c>
      <c r="D762" s="59"/>
      <c r="E762" s="60" t="s">
        <v>6647</v>
      </c>
      <c r="F762" s="59" t="s">
        <v>984</v>
      </c>
      <c r="G762" s="59"/>
      <c r="H762" s="59"/>
      <c r="I762" s="59">
        <f t="shared" si="11"/>
        <v>13</v>
      </c>
      <c r="J762" s="59" t="s">
        <v>1613</v>
      </c>
      <c r="K762" s="61"/>
      <c r="L762" s="62" t="s">
        <v>6738</v>
      </c>
      <c r="M762" s="62" t="s">
        <v>6647</v>
      </c>
      <c r="N762" s="81" t="str">
        <f>VLOOKUP($M762,'Hulpblad MC-parser'!$A:$D,2,FALSE)</f>
        <v>Brand</v>
      </c>
      <c r="O762" s="81" t="str">
        <f>VLOOKUP($M762,'Hulpblad MC-parser'!$A:$D,3,FALSE)</f>
        <v>Wegvervoer</v>
      </c>
      <c r="P762" s="81">
        <f>VLOOKUP($M762,'Hulpblad MC-parser'!$A:$D,4,FALSE)</f>
        <v>0</v>
      </c>
      <c r="Q762" s="136" t="str">
        <f>IF(CONCATENATE(B762,C762,D762)="","",VLOOKUP(CONCATENATE(B762,C762,D762),Meldingsclassificaties!AA:AA,1,FALSE))</f>
        <v>BrandWegvervoer</v>
      </c>
      <c r="R762" s="136" t="str">
        <f>IF(F762="","",VLOOKUP(F762,Meldingsclassificaties!H:H,1,FALSE))</f>
        <v>Brand wegvervoer</v>
      </c>
    </row>
    <row r="763" spans="1:18" x14ac:dyDescent="0.25">
      <c r="A763" s="59">
        <v>200027288</v>
      </c>
      <c r="B763" s="59" t="s">
        <v>710</v>
      </c>
      <c r="C763" s="59" t="s">
        <v>881</v>
      </c>
      <c r="D763" s="59"/>
      <c r="E763" s="60" t="s">
        <v>6649</v>
      </c>
      <c r="F763" s="59" t="s">
        <v>984</v>
      </c>
      <c r="G763" s="59"/>
      <c r="H763" s="59"/>
      <c r="I763" s="59">
        <f t="shared" si="11"/>
        <v>14</v>
      </c>
      <c r="J763" s="59" t="s">
        <v>1613</v>
      </c>
      <c r="K763" s="61"/>
      <c r="L763" s="62" t="s">
        <v>6738</v>
      </c>
      <c r="M763" s="62" t="s">
        <v>6649</v>
      </c>
      <c r="N763" s="81" t="str">
        <f>VLOOKUP($M763,'Hulpblad MC-parser'!$A:$D,2,FALSE)</f>
        <v>Brand</v>
      </c>
      <c r="O763" s="81" t="str">
        <f>VLOOKUP($M763,'Hulpblad MC-parser'!$A:$D,3,FALSE)</f>
        <v>Wegvervoer</v>
      </c>
      <c r="P763" s="81">
        <f>VLOOKUP($M763,'Hulpblad MC-parser'!$A:$D,4,FALSE)</f>
        <v>0</v>
      </c>
      <c r="Q763" s="136" t="str">
        <f>IF(CONCATENATE(B763,C763,D763)="","",VLOOKUP(CONCATENATE(B763,C763,D763),Meldingsclassificaties!AA:AA,1,FALSE))</f>
        <v>BrandWegvervoer</v>
      </c>
      <c r="R763" s="136" t="str">
        <f>IF(F763="","",VLOOKUP(F763,Meldingsclassificaties!H:H,1,FALSE))</f>
        <v>Brand wegvervoer</v>
      </c>
    </row>
    <row r="764" spans="1:18" x14ac:dyDescent="0.25">
      <c r="A764" s="59">
        <v>200059126</v>
      </c>
      <c r="B764" s="59" t="s">
        <v>710</v>
      </c>
      <c r="C764" s="59" t="s">
        <v>881</v>
      </c>
      <c r="D764" s="59"/>
      <c r="E764" s="60" t="s">
        <v>6651</v>
      </c>
      <c r="F764" s="59" t="s">
        <v>984</v>
      </c>
      <c r="G764" s="59"/>
      <c r="H764" s="59"/>
      <c r="I764" s="59">
        <f t="shared" si="11"/>
        <v>21</v>
      </c>
      <c r="J764" s="59" t="s">
        <v>1613</v>
      </c>
      <c r="K764" s="61"/>
      <c r="L764" s="62" t="s">
        <v>6738</v>
      </c>
      <c r="M764" s="62" t="s">
        <v>6651</v>
      </c>
      <c r="N764" s="81" t="str">
        <f>VLOOKUP($M764,'Hulpblad MC-parser'!$A:$D,2,FALSE)</f>
        <v>Brand</v>
      </c>
      <c r="O764" s="81" t="str">
        <f>VLOOKUP($M764,'Hulpblad MC-parser'!$A:$D,3,FALSE)</f>
        <v>Wegvervoer</v>
      </c>
      <c r="P764" s="81">
        <f>VLOOKUP($M764,'Hulpblad MC-parser'!$A:$D,4,FALSE)</f>
        <v>0</v>
      </c>
      <c r="Q764" s="136" t="str">
        <f>IF(CONCATENATE(B764,C764,D764)="","",VLOOKUP(CONCATENATE(B764,C764,D764),Meldingsclassificaties!AA:AA,1,FALSE))</f>
        <v>BrandWegvervoer</v>
      </c>
      <c r="R764" s="136" t="str">
        <f>IF(F764="","",VLOOKUP(F764,Meldingsclassificaties!H:H,1,FALSE))</f>
        <v>Brand wegvervoer</v>
      </c>
    </row>
    <row r="765" spans="1:18" x14ac:dyDescent="0.25">
      <c r="A765" s="59">
        <v>200059127</v>
      </c>
      <c r="B765" s="59" t="s">
        <v>710</v>
      </c>
      <c r="C765" s="59" t="s">
        <v>881</v>
      </c>
      <c r="D765" s="59"/>
      <c r="E765" s="60" t="s">
        <v>6653</v>
      </c>
      <c r="F765" s="59" t="s">
        <v>984</v>
      </c>
      <c r="G765" s="59"/>
      <c r="H765" s="59"/>
      <c r="I765" s="59">
        <f t="shared" si="11"/>
        <v>22</v>
      </c>
      <c r="J765" s="59" t="s">
        <v>1613</v>
      </c>
      <c r="K765" s="61"/>
      <c r="L765" s="62" t="s">
        <v>6738</v>
      </c>
      <c r="M765" s="62" t="s">
        <v>6653</v>
      </c>
      <c r="N765" s="81" t="str">
        <f>VLOOKUP($M765,'Hulpblad MC-parser'!$A:$D,2,FALSE)</f>
        <v>Brand</v>
      </c>
      <c r="O765" s="81" t="str">
        <f>VLOOKUP($M765,'Hulpblad MC-parser'!$A:$D,3,FALSE)</f>
        <v>Wegvervoer</v>
      </c>
      <c r="P765" s="81">
        <f>VLOOKUP($M765,'Hulpblad MC-parser'!$A:$D,4,FALSE)</f>
        <v>0</v>
      </c>
      <c r="Q765" s="136" t="str">
        <f>IF(CONCATENATE(B765,C765,D765)="","",VLOOKUP(CONCATENATE(B765,C765,D765),Meldingsclassificaties!AA:AA,1,FALSE))</f>
        <v>BrandWegvervoer</v>
      </c>
      <c r="R765" s="136" t="str">
        <f>IF(F765="","",VLOOKUP(F765,Meldingsclassificaties!H:H,1,FALSE))</f>
        <v>Brand wegvervoer</v>
      </c>
    </row>
    <row r="766" spans="1:18" x14ac:dyDescent="0.25">
      <c r="A766" s="59">
        <v>200059116</v>
      </c>
      <c r="B766" s="59" t="s">
        <v>710</v>
      </c>
      <c r="C766" s="59" t="s">
        <v>881</v>
      </c>
      <c r="D766" s="59"/>
      <c r="E766" s="60" t="s">
        <v>6655</v>
      </c>
      <c r="F766" s="59" t="s">
        <v>984</v>
      </c>
      <c r="G766" s="59"/>
      <c r="H766" s="59"/>
      <c r="I766" s="59">
        <f t="shared" si="11"/>
        <v>12</v>
      </c>
      <c r="J766" s="59" t="s">
        <v>1613</v>
      </c>
      <c r="K766" s="61"/>
      <c r="L766" s="62" t="s">
        <v>6738</v>
      </c>
      <c r="M766" s="62" t="s">
        <v>6655</v>
      </c>
      <c r="N766" s="81" t="str">
        <f>VLOOKUP($M766,'Hulpblad MC-parser'!$A:$D,2,FALSE)</f>
        <v>Brand</v>
      </c>
      <c r="O766" s="81" t="str">
        <f>VLOOKUP($M766,'Hulpblad MC-parser'!$A:$D,3,FALSE)</f>
        <v>Wegvervoer</v>
      </c>
      <c r="P766" s="81">
        <f>VLOOKUP($M766,'Hulpblad MC-parser'!$A:$D,4,FALSE)</f>
        <v>0</v>
      </c>
      <c r="Q766" s="136" t="str">
        <f>IF(CONCATENATE(B766,C766,D766)="","",VLOOKUP(CONCATENATE(B766,C766,D766),Meldingsclassificaties!AA:AA,1,FALSE))</f>
        <v>BrandWegvervoer</v>
      </c>
      <c r="R766" s="136" t="str">
        <f>IF(F766="","",VLOOKUP(F766,Meldingsclassificaties!H:H,1,FALSE))</f>
        <v>Brand wegvervoer</v>
      </c>
    </row>
    <row r="767" spans="1:18" x14ac:dyDescent="0.25">
      <c r="A767" s="59">
        <v>200059129</v>
      </c>
      <c r="B767" s="59" t="s">
        <v>710</v>
      </c>
      <c r="C767" s="59" t="s">
        <v>881</v>
      </c>
      <c r="D767" s="59"/>
      <c r="E767" s="60" t="s">
        <v>6658</v>
      </c>
      <c r="F767" s="59" t="s">
        <v>984</v>
      </c>
      <c r="G767" s="59"/>
      <c r="H767" s="59"/>
      <c r="I767" s="59">
        <f t="shared" si="11"/>
        <v>23</v>
      </c>
      <c r="J767" s="59" t="s">
        <v>1613</v>
      </c>
      <c r="K767" s="61"/>
      <c r="L767" s="62" t="s">
        <v>6738</v>
      </c>
      <c r="M767" s="62" t="s">
        <v>6658</v>
      </c>
      <c r="N767" s="81" t="str">
        <f>VLOOKUP($M767,'Hulpblad MC-parser'!$A:$D,2,FALSE)</f>
        <v>Brand</v>
      </c>
      <c r="O767" s="81" t="str">
        <f>VLOOKUP($M767,'Hulpblad MC-parser'!$A:$D,3,FALSE)</f>
        <v>Wegvervoer</v>
      </c>
      <c r="P767" s="81">
        <f>VLOOKUP($M767,'Hulpblad MC-parser'!$A:$D,4,FALSE)</f>
        <v>0</v>
      </c>
      <c r="Q767" s="136" t="str">
        <f>IF(CONCATENATE(B767,C767,D767)="","",VLOOKUP(CONCATENATE(B767,C767,D767),Meldingsclassificaties!AA:AA,1,FALSE))</f>
        <v>BrandWegvervoer</v>
      </c>
      <c r="R767" s="136" t="str">
        <f>IF(F767="","",VLOOKUP(F767,Meldingsclassificaties!H:H,1,FALSE))</f>
        <v>Brand wegvervoer</v>
      </c>
    </row>
    <row r="768" spans="1:18" x14ac:dyDescent="0.25">
      <c r="A768" s="59">
        <v>200059130</v>
      </c>
      <c r="B768" s="59" t="s">
        <v>710</v>
      </c>
      <c r="C768" s="59" t="s">
        <v>881</v>
      </c>
      <c r="D768" s="59"/>
      <c r="E768" s="60" t="s">
        <v>6660</v>
      </c>
      <c r="F768" s="59" t="s">
        <v>984</v>
      </c>
      <c r="G768" s="59"/>
      <c r="H768" s="59"/>
      <c r="I768" s="59">
        <f t="shared" si="11"/>
        <v>23</v>
      </c>
      <c r="J768" s="59" t="s">
        <v>1613</v>
      </c>
      <c r="K768" s="61"/>
      <c r="L768" s="62" t="s">
        <v>6738</v>
      </c>
      <c r="M768" s="62" t="s">
        <v>6660</v>
      </c>
      <c r="N768" s="81" t="str">
        <f>VLOOKUP($M768,'Hulpblad MC-parser'!$A:$D,2,FALSE)</f>
        <v>Brand</v>
      </c>
      <c r="O768" s="81" t="str">
        <f>VLOOKUP($M768,'Hulpblad MC-parser'!$A:$D,3,FALSE)</f>
        <v>Wegvervoer</v>
      </c>
      <c r="P768" s="81">
        <f>VLOOKUP($M768,'Hulpblad MC-parser'!$A:$D,4,FALSE)</f>
        <v>0</v>
      </c>
      <c r="Q768" s="136" t="str">
        <f>IF(CONCATENATE(B768,C768,D768)="","",VLOOKUP(CONCATENATE(B768,C768,D768),Meldingsclassificaties!AA:AA,1,FALSE))</f>
        <v>BrandWegvervoer</v>
      </c>
      <c r="R768" s="136" t="str">
        <f>IF(F768="","",VLOOKUP(F768,Meldingsclassificaties!H:H,1,FALSE))</f>
        <v>Brand wegvervoer</v>
      </c>
    </row>
    <row r="769" spans="1:18" x14ac:dyDescent="0.25">
      <c r="A769" s="59">
        <v>200059117</v>
      </c>
      <c r="B769" s="59" t="s">
        <v>710</v>
      </c>
      <c r="C769" s="59" t="s">
        <v>881</v>
      </c>
      <c r="D769" s="59"/>
      <c r="E769" s="60" t="s">
        <v>6662</v>
      </c>
      <c r="F769" s="59" t="s">
        <v>984</v>
      </c>
      <c r="G769" s="59"/>
      <c r="H769" s="59"/>
      <c r="I769" s="59">
        <f t="shared" si="11"/>
        <v>12</v>
      </c>
      <c r="J769" s="59" t="s">
        <v>1613</v>
      </c>
      <c r="K769" s="61"/>
      <c r="L769" s="62" t="s">
        <v>6738</v>
      </c>
      <c r="M769" s="62" t="s">
        <v>6662</v>
      </c>
      <c r="N769" s="81" t="str">
        <f>VLOOKUP($M769,'Hulpblad MC-parser'!$A:$D,2,FALSE)</f>
        <v>Brand</v>
      </c>
      <c r="O769" s="81" t="str">
        <f>VLOOKUP($M769,'Hulpblad MC-parser'!$A:$D,3,FALSE)</f>
        <v>Wegvervoer</v>
      </c>
      <c r="P769" s="81">
        <f>VLOOKUP($M769,'Hulpblad MC-parser'!$A:$D,4,FALSE)</f>
        <v>0</v>
      </c>
      <c r="Q769" s="136" t="str">
        <f>IF(CONCATENATE(B769,C769,D769)="","",VLOOKUP(CONCATENATE(B769,C769,D769),Meldingsclassificaties!AA:AA,1,FALSE))</f>
        <v>BrandWegvervoer</v>
      </c>
      <c r="R769" s="136" t="str">
        <f>IF(F769="","",VLOOKUP(F769,Meldingsclassificaties!H:H,1,FALSE))</f>
        <v>Brand wegvervoer</v>
      </c>
    </row>
    <row r="770" spans="1:18" x14ac:dyDescent="0.25">
      <c r="A770" s="59">
        <v>200059125</v>
      </c>
      <c r="B770" s="59" t="s">
        <v>710</v>
      </c>
      <c r="C770" s="59" t="s">
        <v>881</v>
      </c>
      <c r="D770" s="59"/>
      <c r="E770" s="60" t="s">
        <v>6666</v>
      </c>
      <c r="F770" s="59" t="s">
        <v>984</v>
      </c>
      <c r="G770" s="59"/>
      <c r="H770" s="59"/>
      <c r="I770" s="59">
        <f t="shared" ref="I770:I833" si="12">LEN(E770)</f>
        <v>19</v>
      </c>
      <c r="J770" s="59" t="s">
        <v>1613</v>
      </c>
      <c r="K770" s="61"/>
      <c r="L770" s="62" t="s">
        <v>6738</v>
      </c>
      <c r="M770" s="62" t="s">
        <v>6666</v>
      </c>
      <c r="N770" s="81" t="str">
        <f>VLOOKUP($M770,'Hulpblad MC-parser'!$A:$D,2,FALSE)</f>
        <v>Brand</v>
      </c>
      <c r="O770" s="81" t="str">
        <f>VLOOKUP($M770,'Hulpblad MC-parser'!$A:$D,3,FALSE)</f>
        <v>Wegvervoer</v>
      </c>
      <c r="P770" s="81">
        <f>VLOOKUP($M770,'Hulpblad MC-parser'!$A:$D,4,FALSE)</f>
        <v>0</v>
      </c>
      <c r="Q770" s="136" t="str">
        <f>IF(CONCATENATE(B770,C770,D770)="","",VLOOKUP(CONCATENATE(B770,C770,D770),Meldingsclassificaties!AA:AA,1,FALSE))</f>
        <v>BrandWegvervoer</v>
      </c>
      <c r="R770" s="136" t="str">
        <f>IF(F770="","",VLOOKUP(F770,Meldingsclassificaties!H:H,1,FALSE))</f>
        <v>Brand wegvervoer</v>
      </c>
    </row>
    <row r="771" spans="1:18" x14ac:dyDescent="0.25">
      <c r="A771" s="59">
        <v>200059114</v>
      </c>
      <c r="B771" s="59" t="s">
        <v>710</v>
      </c>
      <c r="C771" s="59" t="s">
        <v>881</v>
      </c>
      <c r="D771" s="59"/>
      <c r="E771" s="60" t="s">
        <v>6669</v>
      </c>
      <c r="F771" s="59" t="s">
        <v>984</v>
      </c>
      <c r="G771" s="59"/>
      <c r="H771" s="59"/>
      <c r="I771" s="59">
        <f t="shared" si="12"/>
        <v>11</v>
      </c>
      <c r="J771" s="59" t="s">
        <v>1613</v>
      </c>
      <c r="K771" s="61"/>
      <c r="L771" s="62" t="s">
        <v>6738</v>
      </c>
      <c r="M771" s="62" t="s">
        <v>6669</v>
      </c>
      <c r="N771" s="81" t="str">
        <f>VLOOKUP($M771,'Hulpblad MC-parser'!$A:$D,2,FALSE)</f>
        <v>Brand</v>
      </c>
      <c r="O771" s="81" t="str">
        <f>VLOOKUP($M771,'Hulpblad MC-parser'!$A:$D,3,FALSE)</f>
        <v>Wegvervoer</v>
      </c>
      <c r="P771" s="81">
        <f>VLOOKUP($M771,'Hulpblad MC-parser'!$A:$D,4,FALSE)</f>
        <v>0</v>
      </c>
      <c r="Q771" s="136" t="str">
        <f>IF(CONCATENATE(B771,C771,D771)="","",VLOOKUP(CONCATENATE(B771,C771,D771),Meldingsclassificaties!AA:AA,1,FALSE))</f>
        <v>BrandWegvervoer</v>
      </c>
      <c r="R771" s="136" t="str">
        <f>IF(F771="","",VLOOKUP(F771,Meldingsclassificaties!H:H,1,FALSE))</f>
        <v>Brand wegvervoer</v>
      </c>
    </row>
    <row r="772" spans="1:18" x14ac:dyDescent="0.25">
      <c r="A772" s="59">
        <v>200059119</v>
      </c>
      <c r="B772" s="59" t="s">
        <v>710</v>
      </c>
      <c r="C772" s="59" t="s">
        <v>881</v>
      </c>
      <c r="D772" s="59"/>
      <c r="E772" s="60" t="s">
        <v>6671</v>
      </c>
      <c r="F772" s="59" t="s">
        <v>984</v>
      </c>
      <c r="G772" s="59"/>
      <c r="H772" s="59"/>
      <c r="I772" s="59">
        <f t="shared" si="12"/>
        <v>14</v>
      </c>
      <c r="J772" s="59" t="s">
        <v>1613</v>
      </c>
      <c r="K772" s="61"/>
      <c r="L772" s="62" t="s">
        <v>6738</v>
      </c>
      <c r="M772" s="62" t="s">
        <v>6671</v>
      </c>
      <c r="N772" s="81" t="str">
        <f>VLOOKUP($M772,'Hulpblad MC-parser'!$A:$D,2,FALSE)</f>
        <v>Brand</v>
      </c>
      <c r="O772" s="81" t="str">
        <f>VLOOKUP($M772,'Hulpblad MC-parser'!$A:$D,3,FALSE)</f>
        <v>Wegvervoer</v>
      </c>
      <c r="P772" s="81">
        <f>VLOOKUP($M772,'Hulpblad MC-parser'!$A:$D,4,FALSE)</f>
        <v>0</v>
      </c>
      <c r="Q772" s="136" t="str">
        <f>IF(CONCATENATE(B772,C772,D772)="","",VLOOKUP(CONCATENATE(B772,C772,D772),Meldingsclassificaties!AA:AA,1,FALSE))</f>
        <v>BrandWegvervoer</v>
      </c>
      <c r="R772" s="136" t="str">
        <f>IF(F772="","",VLOOKUP(F772,Meldingsclassificaties!H:H,1,FALSE))</f>
        <v>Brand wegvervoer</v>
      </c>
    </row>
    <row r="773" spans="1:18" x14ac:dyDescent="0.25">
      <c r="A773" s="59">
        <v>200059120</v>
      </c>
      <c r="B773" s="59" t="s">
        <v>710</v>
      </c>
      <c r="C773" s="59" t="s">
        <v>881</v>
      </c>
      <c r="D773" s="59"/>
      <c r="E773" s="60" t="s">
        <v>6673</v>
      </c>
      <c r="F773" s="59" t="s">
        <v>984</v>
      </c>
      <c r="G773" s="59"/>
      <c r="H773" s="59"/>
      <c r="I773" s="59">
        <f t="shared" si="12"/>
        <v>15</v>
      </c>
      <c r="J773" s="59" t="s">
        <v>1613</v>
      </c>
      <c r="K773" s="61"/>
      <c r="L773" s="62" t="s">
        <v>6738</v>
      </c>
      <c r="M773" s="62" t="s">
        <v>6673</v>
      </c>
      <c r="N773" s="81" t="str">
        <f>VLOOKUP($M773,'Hulpblad MC-parser'!$A:$D,2,FALSE)</f>
        <v>Brand</v>
      </c>
      <c r="O773" s="81" t="str">
        <f>VLOOKUP($M773,'Hulpblad MC-parser'!$A:$D,3,FALSE)</f>
        <v>Wegvervoer</v>
      </c>
      <c r="P773" s="81">
        <f>VLOOKUP($M773,'Hulpblad MC-parser'!$A:$D,4,FALSE)</f>
        <v>0</v>
      </c>
      <c r="Q773" s="136" t="str">
        <f>IF(CONCATENATE(B773,C773,D773)="","",VLOOKUP(CONCATENATE(B773,C773,D773),Meldingsclassificaties!AA:AA,1,FALSE))</f>
        <v>BrandWegvervoer</v>
      </c>
      <c r="R773" s="136" t="str">
        <f>IF(F773="","",VLOOKUP(F773,Meldingsclassificaties!H:H,1,FALSE))</f>
        <v>Brand wegvervoer</v>
      </c>
    </row>
    <row r="774" spans="1:18" x14ac:dyDescent="0.25">
      <c r="A774" s="59">
        <v>200059115</v>
      </c>
      <c r="B774" s="59" t="s">
        <v>710</v>
      </c>
      <c r="C774" s="59" t="s">
        <v>881</v>
      </c>
      <c r="D774" s="59"/>
      <c r="E774" s="60" t="s">
        <v>6675</v>
      </c>
      <c r="F774" s="59" t="s">
        <v>984</v>
      </c>
      <c r="G774" s="59"/>
      <c r="H774" s="59"/>
      <c r="I774" s="59">
        <f t="shared" si="12"/>
        <v>11</v>
      </c>
      <c r="J774" s="59" t="s">
        <v>1613</v>
      </c>
      <c r="K774" s="61"/>
      <c r="L774" s="62" t="s">
        <v>6738</v>
      </c>
      <c r="M774" s="62" t="s">
        <v>6675</v>
      </c>
      <c r="N774" s="81" t="str">
        <f>VLOOKUP($M774,'Hulpblad MC-parser'!$A:$D,2,FALSE)</f>
        <v>Brand</v>
      </c>
      <c r="O774" s="81" t="str">
        <f>VLOOKUP($M774,'Hulpblad MC-parser'!$A:$D,3,FALSE)</f>
        <v>Wegvervoer</v>
      </c>
      <c r="P774" s="81">
        <f>VLOOKUP($M774,'Hulpblad MC-parser'!$A:$D,4,FALSE)</f>
        <v>0</v>
      </c>
      <c r="Q774" s="136" t="str">
        <f>IF(CONCATENATE(B774,C774,D774)="","",VLOOKUP(CONCATENATE(B774,C774,D774),Meldingsclassificaties!AA:AA,1,FALSE))</f>
        <v>BrandWegvervoer</v>
      </c>
      <c r="R774" s="136" t="str">
        <f>IF(F774="","",VLOOKUP(F774,Meldingsclassificaties!H:H,1,FALSE))</f>
        <v>Brand wegvervoer</v>
      </c>
    </row>
    <row r="775" spans="1:18" x14ac:dyDescent="0.25">
      <c r="A775" s="59">
        <v>200027290</v>
      </c>
      <c r="B775" s="59" t="s">
        <v>710</v>
      </c>
      <c r="C775" s="59" t="s">
        <v>881</v>
      </c>
      <c r="D775" s="59"/>
      <c r="E775" s="60" t="s">
        <v>6677</v>
      </c>
      <c r="F775" s="59" t="s">
        <v>984</v>
      </c>
      <c r="G775" s="59"/>
      <c r="H775" s="59"/>
      <c r="I775" s="59">
        <f t="shared" si="12"/>
        <v>17</v>
      </c>
      <c r="J775" s="59" t="s">
        <v>1613</v>
      </c>
      <c r="K775" s="61"/>
      <c r="L775" s="62" t="s">
        <v>6738</v>
      </c>
      <c r="M775" s="62" t="s">
        <v>6677</v>
      </c>
      <c r="N775" s="81" t="str">
        <f>VLOOKUP($M775,'Hulpblad MC-parser'!$A:$D,2,FALSE)</f>
        <v>Brand</v>
      </c>
      <c r="O775" s="81" t="str">
        <f>VLOOKUP($M775,'Hulpblad MC-parser'!$A:$D,3,FALSE)</f>
        <v>Wegvervoer</v>
      </c>
      <c r="P775" s="81">
        <f>VLOOKUP($M775,'Hulpblad MC-parser'!$A:$D,4,FALSE)</f>
        <v>0</v>
      </c>
      <c r="Q775" s="136" t="str">
        <f>IF(CONCATENATE(B775,C775,D775)="","",VLOOKUP(CONCATENATE(B775,C775,D775),Meldingsclassificaties!AA:AA,1,FALSE))</f>
        <v>BrandWegvervoer</v>
      </c>
      <c r="R775" s="136" t="str">
        <f>IF(F775="","",VLOOKUP(F775,Meldingsclassificaties!H:H,1,FALSE))</f>
        <v>Brand wegvervoer</v>
      </c>
    </row>
    <row r="776" spans="1:18" x14ac:dyDescent="0.25">
      <c r="A776" s="59">
        <v>200059128</v>
      </c>
      <c r="B776" s="59" t="s">
        <v>710</v>
      </c>
      <c r="C776" s="59" t="s">
        <v>881</v>
      </c>
      <c r="D776" s="59"/>
      <c r="E776" s="60" t="s">
        <v>6681</v>
      </c>
      <c r="F776" s="59" t="s">
        <v>984</v>
      </c>
      <c r="G776" s="59"/>
      <c r="H776" s="59"/>
      <c r="I776" s="59">
        <f t="shared" si="12"/>
        <v>22</v>
      </c>
      <c r="J776" s="59" t="s">
        <v>1613</v>
      </c>
      <c r="K776" s="61"/>
      <c r="L776" s="62" t="s">
        <v>6738</v>
      </c>
      <c r="M776" s="62" t="s">
        <v>6681</v>
      </c>
      <c r="N776" s="81" t="str">
        <f>VLOOKUP($M776,'Hulpblad MC-parser'!$A:$D,2,FALSE)</f>
        <v>Brand</v>
      </c>
      <c r="O776" s="81" t="str">
        <f>VLOOKUP($M776,'Hulpblad MC-parser'!$A:$D,3,FALSE)</f>
        <v>Wegvervoer</v>
      </c>
      <c r="P776" s="81">
        <f>VLOOKUP($M776,'Hulpblad MC-parser'!$A:$D,4,FALSE)</f>
        <v>0</v>
      </c>
      <c r="Q776" s="136" t="str">
        <f>IF(CONCATENATE(B776,C776,D776)="","",VLOOKUP(CONCATENATE(B776,C776,D776),Meldingsclassificaties!AA:AA,1,FALSE))</f>
        <v>BrandWegvervoer</v>
      </c>
      <c r="R776" s="136" t="str">
        <f>IF(F776="","",VLOOKUP(F776,Meldingsclassificaties!H:H,1,FALSE))</f>
        <v>Brand wegvervoer</v>
      </c>
    </row>
    <row r="777" spans="1:18" x14ac:dyDescent="0.25">
      <c r="A777" s="59">
        <v>200010587</v>
      </c>
      <c r="B777" s="59" t="s">
        <v>710</v>
      </c>
      <c r="C777" s="59" t="s">
        <v>881</v>
      </c>
      <c r="D777" s="59"/>
      <c r="E777" s="60" t="s">
        <v>1250</v>
      </c>
      <c r="F777" s="59" t="s">
        <v>984</v>
      </c>
      <c r="G777" s="59"/>
      <c r="H777" s="59"/>
      <c r="I777" s="59">
        <f t="shared" si="12"/>
        <v>17</v>
      </c>
      <c r="J777" s="59" t="s">
        <v>1613</v>
      </c>
      <c r="K777" s="61"/>
      <c r="L777" s="62" t="s">
        <v>6737</v>
      </c>
      <c r="M777" s="62" t="s">
        <v>1250</v>
      </c>
      <c r="N777" s="81" t="str">
        <f>VLOOKUP($M777,'Hulpblad MC-parser'!$A:$D,2,FALSE)</f>
        <v>Brand</v>
      </c>
      <c r="O777" s="81" t="str">
        <f>VLOOKUP($M777,'Hulpblad MC-parser'!$A:$D,3,FALSE)</f>
        <v>Wegvervoer</v>
      </c>
      <c r="P777" s="81">
        <f>VLOOKUP($M777,'Hulpblad MC-parser'!$A:$D,4,FALSE)</f>
        <v>0</v>
      </c>
      <c r="Q777" s="136" t="str">
        <f>IF(CONCATENATE(B777,C777,D777)="","",VLOOKUP(CONCATENATE(B777,C777,D777),Meldingsclassificaties!AA:AA,1,FALSE))</f>
        <v>BrandWegvervoer</v>
      </c>
      <c r="R777" s="136" t="str">
        <f>IF(F777="","",VLOOKUP(F777,Meldingsclassificaties!H:H,1,FALSE))</f>
        <v>Brand wegvervoer</v>
      </c>
    </row>
    <row r="778" spans="1:18" x14ac:dyDescent="0.25">
      <c r="A778" s="59"/>
      <c r="B778" s="59"/>
      <c r="C778" s="59"/>
      <c r="D778" s="59"/>
      <c r="E778" s="60" t="s">
        <v>7545</v>
      </c>
      <c r="F778" s="59"/>
      <c r="G778" s="59" t="s">
        <v>1250</v>
      </c>
      <c r="H778" s="59"/>
      <c r="I778" s="59">
        <f t="shared" si="12"/>
        <v>4</v>
      </c>
      <c r="J778" s="59" t="s">
        <v>1561</v>
      </c>
      <c r="K778" s="61"/>
      <c r="L778" s="62" t="s">
        <v>6737</v>
      </c>
      <c r="M778" s="62" t="s">
        <v>1250</v>
      </c>
      <c r="N778" s="81" t="str">
        <f>VLOOKUP($M778,'Hulpblad MC-parser'!$A:$D,2,FALSE)</f>
        <v>Brand</v>
      </c>
      <c r="O778" s="81" t="str">
        <f>VLOOKUP($M778,'Hulpblad MC-parser'!$A:$D,3,FALSE)</f>
        <v>Wegvervoer</v>
      </c>
      <c r="P778" s="81">
        <f>VLOOKUP($M778,'Hulpblad MC-parser'!$A:$D,4,FALSE)</f>
        <v>0</v>
      </c>
      <c r="Q778" s="136" t="str">
        <f>IF(CONCATENATE(B778,C778,D778)="","",VLOOKUP(CONCATENATE(B778,C778,D778),Meldingsclassificaties!AA:AA,1,FALSE))</f>
        <v/>
      </c>
      <c r="R778" s="136" t="str">
        <f>IF(F778="","",VLOOKUP(F778,Meldingsclassificaties!H:H,1,FALSE))</f>
        <v/>
      </c>
    </row>
    <row r="779" spans="1:18" x14ac:dyDescent="0.25">
      <c r="A779" s="59"/>
      <c r="B779" s="59"/>
      <c r="C779" s="59"/>
      <c r="D779" s="59"/>
      <c r="E779" s="60" t="s">
        <v>7575</v>
      </c>
      <c r="F779" s="59"/>
      <c r="G779" s="59" t="s">
        <v>1250</v>
      </c>
      <c r="H779" s="59"/>
      <c r="I779" s="59">
        <f t="shared" si="12"/>
        <v>7</v>
      </c>
      <c r="J779" s="59" t="s">
        <v>1561</v>
      </c>
      <c r="K779" s="61"/>
      <c r="L779" s="62" t="s">
        <v>6737</v>
      </c>
      <c r="M779" s="62" t="s">
        <v>1250</v>
      </c>
      <c r="N779" s="81" t="str">
        <f>VLOOKUP($M779,'Hulpblad MC-parser'!$A:$D,2,FALSE)</f>
        <v>Brand</v>
      </c>
      <c r="O779" s="81" t="str">
        <f>VLOOKUP($M779,'Hulpblad MC-parser'!$A:$D,3,FALSE)</f>
        <v>Wegvervoer</v>
      </c>
      <c r="P779" s="81">
        <f>VLOOKUP($M779,'Hulpblad MC-parser'!$A:$D,4,FALSE)</f>
        <v>0</v>
      </c>
      <c r="Q779" s="136" t="str">
        <f>IF(CONCATENATE(B779,C779,D779)="","",VLOOKUP(CONCATENATE(B779,C779,D779),Meldingsclassificaties!AA:AA,1,FALSE))</f>
        <v/>
      </c>
      <c r="R779" s="136" t="str">
        <f>IF(F779="","",VLOOKUP(F779,Meldingsclassificaties!H:H,1,FALSE))</f>
        <v/>
      </c>
    </row>
    <row r="780" spans="1:18" x14ac:dyDescent="0.25">
      <c r="A780" s="59"/>
      <c r="B780" s="59"/>
      <c r="C780" s="59"/>
      <c r="D780" s="59"/>
      <c r="E780" s="60" t="s">
        <v>7576</v>
      </c>
      <c r="F780" s="59"/>
      <c r="G780" s="59" t="s">
        <v>1250</v>
      </c>
      <c r="H780" s="59"/>
      <c r="I780" s="59">
        <f t="shared" si="12"/>
        <v>14</v>
      </c>
      <c r="J780" s="59" t="s">
        <v>1561</v>
      </c>
      <c r="K780" s="61"/>
      <c r="L780" s="62" t="s">
        <v>6737</v>
      </c>
      <c r="M780" s="62" t="s">
        <v>1250</v>
      </c>
      <c r="N780" s="81" t="str">
        <f>VLOOKUP($M780,'Hulpblad MC-parser'!$A:$D,2,FALSE)</f>
        <v>Brand</v>
      </c>
      <c r="O780" s="81" t="str">
        <f>VLOOKUP($M780,'Hulpblad MC-parser'!$A:$D,3,FALSE)</f>
        <v>Wegvervoer</v>
      </c>
      <c r="P780" s="81">
        <f>VLOOKUP($M780,'Hulpblad MC-parser'!$A:$D,4,FALSE)</f>
        <v>0</v>
      </c>
      <c r="Q780" s="136" t="str">
        <f>IF(CONCATENATE(B780,C780,D780)="","",VLOOKUP(CONCATENATE(B780,C780,D780),Meldingsclassificaties!AA:AA,1,FALSE))</f>
        <v/>
      </c>
      <c r="R780" s="136" t="str">
        <f>IF(F780="","",VLOOKUP(F780,Meldingsclassificaties!H:H,1,FALSE))</f>
        <v/>
      </c>
    </row>
    <row r="781" spans="1:18" x14ac:dyDescent="0.25">
      <c r="A781" s="59"/>
      <c r="B781" s="59"/>
      <c r="C781" s="59"/>
      <c r="D781" s="59"/>
      <c r="E781" s="60" t="s">
        <v>7582</v>
      </c>
      <c r="F781" s="59"/>
      <c r="G781" s="59" t="s">
        <v>1250</v>
      </c>
      <c r="H781" s="59"/>
      <c r="I781" s="59">
        <f t="shared" si="12"/>
        <v>10</v>
      </c>
      <c r="J781" s="59" t="s">
        <v>1561</v>
      </c>
      <c r="K781" s="61"/>
      <c r="L781" s="62" t="s">
        <v>6737</v>
      </c>
      <c r="M781" s="62" t="s">
        <v>1250</v>
      </c>
      <c r="N781" s="81" t="str">
        <f>VLOOKUP($M781,'Hulpblad MC-parser'!$A:$D,2,FALSE)</f>
        <v>Brand</v>
      </c>
      <c r="O781" s="81" t="str">
        <f>VLOOKUP($M781,'Hulpblad MC-parser'!$A:$D,3,FALSE)</f>
        <v>Wegvervoer</v>
      </c>
      <c r="P781" s="81">
        <f>VLOOKUP($M781,'Hulpblad MC-parser'!$A:$D,4,FALSE)</f>
        <v>0</v>
      </c>
      <c r="Q781" s="136" t="str">
        <f>IF(CONCATENATE(B781,C781,D781)="","",VLOOKUP(CONCATENATE(B781,C781,D781),Meldingsclassificaties!AA:AA,1,FALSE))</f>
        <v/>
      </c>
      <c r="R781" s="136" t="str">
        <f>IF(F781="","",VLOOKUP(F781,Meldingsclassificaties!H:H,1,FALSE))</f>
        <v/>
      </c>
    </row>
    <row r="782" spans="1:18" x14ac:dyDescent="0.25">
      <c r="A782" s="59"/>
      <c r="B782" s="59"/>
      <c r="C782" s="59"/>
      <c r="D782" s="59"/>
      <c r="E782" s="60" t="s">
        <v>7586</v>
      </c>
      <c r="F782" s="59"/>
      <c r="G782" s="59" t="s">
        <v>1250</v>
      </c>
      <c r="H782" s="59"/>
      <c r="I782" s="59">
        <f t="shared" si="12"/>
        <v>5</v>
      </c>
      <c r="J782" s="59" t="s">
        <v>1561</v>
      </c>
      <c r="K782" s="61"/>
      <c r="L782" s="62" t="s">
        <v>6737</v>
      </c>
      <c r="M782" s="62" t="s">
        <v>1250</v>
      </c>
      <c r="N782" s="81" t="str">
        <f>VLOOKUP($M782,'Hulpblad MC-parser'!$A:$D,2,FALSE)</f>
        <v>Brand</v>
      </c>
      <c r="O782" s="81" t="str">
        <f>VLOOKUP($M782,'Hulpblad MC-parser'!$A:$D,3,FALSE)</f>
        <v>Wegvervoer</v>
      </c>
      <c r="P782" s="81">
        <f>VLOOKUP($M782,'Hulpblad MC-parser'!$A:$D,4,FALSE)</f>
        <v>0</v>
      </c>
      <c r="Q782" s="136" t="str">
        <f>IF(CONCATENATE(B782,C782,D782)="","",VLOOKUP(CONCATENATE(B782,C782,D782),Meldingsclassificaties!AA:AA,1,FALSE))</f>
        <v/>
      </c>
      <c r="R782" s="136" t="str">
        <f>IF(F782="","",VLOOKUP(F782,Meldingsclassificaties!H:H,1,FALSE))</f>
        <v/>
      </c>
    </row>
    <row r="783" spans="1:18" x14ac:dyDescent="0.25">
      <c r="A783" s="59"/>
      <c r="B783" s="59"/>
      <c r="C783" s="59"/>
      <c r="D783" s="59"/>
      <c r="E783" s="60" t="s">
        <v>7587</v>
      </c>
      <c r="F783" s="59"/>
      <c r="G783" s="59" t="s">
        <v>1250</v>
      </c>
      <c r="H783" s="59"/>
      <c r="I783" s="59">
        <f t="shared" si="12"/>
        <v>5</v>
      </c>
      <c r="J783" s="59" t="s">
        <v>1561</v>
      </c>
      <c r="K783" s="61"/>
      <c r="L783" s="62" t="s">
        <v>6737</v>
      </c>
      <c r="M783" s="62" t="s">
        <v>1250</v>
      </c>
      <c r="N783" s="81" t="str">
        <f>VLOOKUP($M783,'Hulpblad MC-parser'!$A:$D,2,FALSE)</f>
        <v>Brand</v>
      </c>
      <c r="O783" s="81" t="str">
        <f>VLOOKUP($M783,'Hulpblad MC-parser'!$A:$D,3,FALSE)</f>
        <v>Wegvervoer</v>
      </c>
      <c r="P783" s="81">
        <f>VLOOKUP($M783,'Hulpblad MC-parser'!$A:$D,4,FALSE)</f>
        <v>0</v>
      </c>
      <c r="Q783" s="136" t="str">
        <f>IF(CONCATENATE(B783,C783,D783)="","",VLOOKUP(CONCATENATE(B783,C783,D783),Meldingsclassificaties!AA:AA,1,FALSE))</f>
        <v/>
      </c>
      <c r="R783" s="136" t="str">
        <f>IF(F783="","",VLOOKUP(F783,Meldingsclassificaties!H:H,1,FALSE))</f>
        <v/>
      </c>
    </row>
    <row r="784" spans="1:18" x14ac:dyDescent="0.25">
      <c r="A784" s="59">
        <v>200010589</v>
      </c>
      <c r="B784" s="59" t="s">
        <v>26</v>
      </c>
      <c r="C784" s="59"/>
      <c r="D784" s="59"/>
      <c r="E784" s="60" t="s">
        <v>1251</v>
      </c>
      <c r="F784" s="59" t="s">
        <v>26</v>
      </c>
      <c r="G784" s="59"/>
      <c r="H784" s="59"/>
      <c r="I784" s="59">
        <f t="shared" si="12"/>
        <v>16</v>
      </c>
      <c r="J784" s="59" t="s">
        <v>1613</v>
      </c>
      <c r="K784" s="61"/>
      <c r="L784" s="62" t="s">
        <v>6737</v>
      </c>
      <c r="M784" s="62" t="s">
        <v>1251</v>
      </c>
      <c r="N784" s="81" t="str">
        <f>VLOOKUP($M784,'Hulpblad MC-parser'!$A:$D,2,FALSE)</f>
        <v>Dienstverlening</v>
      </c>
      <c r="O784" s="81">
        <f>VLOOKUP($M784,'Hulpblad MC-parser'!$A:$D,3,FALSE)</f>
        <v>0</v>
      </c>
      <c r="P784" s="81">
        <f>VLOOKUP($M784,'Hulpblad MC-parser'!$A:$D,4,FALSE)</f>
        <v>0</v>
      </c>
      <c r="Q784" s="136" t="str">
        <f>IF(CONCATENATE(B784,C784,D784)="","",VLOOKUP(CONCATENATE(B784,C784,D784),Meldingsclassificaties!AA:AA,1,FALSE))</f>
        <v>Dienstverlening</v>
      </c>
      <c r="R784" s="136" t="str">
        <f>IF(F784="","",VLOOKUP(F784,Meldingsclassificaties!H:H,1,FALSE))</f>
        <v>Dienstverlening</v>
      </c>
    </row>
    <row r="785" spans="1:18" x14ac:dyDescent="0.25">
      <c r="A785" s="59"/>
      <c r="B785" s="59"/>
      <c r="C785" s="59"/>
      <c r="D785" s="59"/>
      <c r="E785" s="60" t="s">
        <v>7606</v>
      </c>
      <c r="F785" s="59"/>
      <c r="G785" s="59" t="s">
        <v>1251</v>
      </c>
      <c r="H785" s="59"/>
      <c r="I785" s="59">
        <f t="shared" si="12"/>
        <v>4</v>
      </c>
      <c r="J785" s="59" t="s">
        <v>1561</v>
      </c>
      <c r="K785" s="61"/>
      <c r="L785" s="62" t="s">
        <v>6737</v>
      </c>
      <c r="M785" s="62" t="s">
        <v>1251</v>
      </c>
      <c r="N785" s="81" t="str">
        <f>VLOOKUP($M785,'Hulpblad MC-parser'!$A:$D,2,FALSE)</f>
        <v>Dienstverlening</v>
      </c>
      <c r="O785" s="81">
        <f>VLOOKUP($M785,'Hulpblad MC-parser'!$A:$D,3,FALSE)</f>
        <v>0</v>
      </c>
      <c r="P785" s="81">
        <f>VLOOKUP($M785,'Hulpblad MC-parser'!$A:$D,4,FALSE)</f>
        <v>0</v>
      </c>
      <c r="Q785" s="136" t="str">
        <f>IF(CONCATENATE(B785,C785,D785)="","",VLOOKUP(CONCATENATE(B785,C785,D785),Meldingsclassificaties!AA:AA,1,FALSE))</f>
        <v/>
      </c>
      <c r="R785" s="136" t="str">
        <f>IF(F785="","",VLOOKUP(F785,Meldingsclassificaties!H:H,1,FALSE))</f>
        <v/>
      </c>
    </row>
    <row r="786" spans="1:18" x14ac:dyDescent="0.25">
      <c r="A786" s="59"/>
      <c r="B786" s="59"/>
      <c r="C786" s="59"/>
      <c r="D786" s="59"/>
      <c r="E786" s="60" t="s">
        <v>7607</v>
      </c>
      <c r="F786" s="59"/>
      <c r="G786" s="59" t="s">
        <v>1251</v>
      </c>
      <c r="H786" s="59"/>
      <c r="I786" s="59">
        <f t="shared" si="12"/>
        <v>3</v>
      </c>
      <c r="J786" s="59" t="s">
        <v>1561</v>
      </c>
      <c r="K786" s="61"/>
      <c r="L786" s="62" t="s">
        <v>6737</v>
      </c>
      <c r="M786" s="62" t="s">
        <v>1251</v>
      </c>
      <c r="N786" s="81" t="str">
        <f>VLOOKUP($M786,'Hulpblad MC-parser'!$A:$D,2,FALSE)</f>
        <v>Dienstverlening</v>
      </c>
      <c r="O786" s="81">
        <f>VLOOKUP($M786,'Hulpblad MC-parser'!$A:$D,3,FALSE)</f>
        <v>0</v>
      </c>
      <c r="P786" s="81">
        <f>VLOOKUP($M786,'Hulpblad MC-parser'!$A:$D,4,FALSE)</f>
        <v>0</v>
      </c>
      <c r="Q786" s="136" t="str">
        <f>IF(CONCATENATE(B786,C786,D786)="","",VLOOKUP(CONCATENATE(B786,C786,D786),Meldingsclassificaties!AA:AA,1,FALSE))</f>
        <v/>
      </c>
      <c r="R786" s="136" t="str">
        <f>IF(F786="","",VLOOKUP(F786,Meldingsclassificaties!H:H,1,FALSE))</f>
        <v/>
      </c>
    </row>
    <row r="787" spans="1:18" x14ac:dyDescent="0.25">
      <c r="A787" s="59"/>
      <c r="B787" s="59"/>
      <c r="C787" s="59"/>
      <c r="D787" s="59"/>
      <c r="E787" s="60" t="s">
        <v>7608</v>
      </c>
      <c r="F787" s="59"/>
      <c r="G787" s="59" t="s">
        <v>1251</v>
      </c>
      <c r="H787" s="59"/>
      <c r="I787" s="59">
        <f t="shared" si="12"/>
        <v>4</v>
      </c>
      <c r="J787" s="59" t="s">
        <v>1561</v>
      </c>
      <c r="K787" s="61"/>
      <c r="L787" s="62" t="s">
        <v>6737</v>
      </c>
      <c r="M787" s="62" t="s">
        <v>1251</v>
      </c>
      <c r="N787" s="81" t="str">
        <f>VLOOKUP($M787,'Hulpblad MC-parser'!$A:$D,2,FALSE)</f>
        <v>Dienstverlening</v>
      </c>
      <c r="O787" s="81">
        <f>VLOOKUP($M787,'Hulpblad MC-parser'!$A:$D,3,FALSE)</f>
        <v>0</v>
      </c>
      <c r="P787" s="81">
        <f>VLOOKUP($M787,'Hulpblad MC-parser'!$A:$D,4,FALSE)</f>
        <v>0</v>
      </c>
      <c r="Q787" s="136" t="str">
        <f>IF(CONCATENATE(B787,C787,D787)="","",VLOOKUP(CONCATENATE(B787,C787,D787),Meldingsclassificaties!AA:AA,1,FALSE))</f>
        <v/>
      </c>
      <c r="R787" s="136" t="str">
        <f>IF(F787="","",VLOOKUP(F787,Meldingsclassificaties!H:H,1,FALSE))</f>
        <v/>
      </c>
    </row>
    <row r="788" spans="1:18" x14ac:dyDescent="0.25">
      <c r="A788" s="59">
        <v>200031404</v>
      </c>
      <c r="B788" s="59" t="s">
        <v>26</v>
      </c>
      <c r="C788" s="59" t="s">
        <v>191</v>
      </c>
      <c r="D788" s="59"/>
      <c r="E788" s="60" t="s">
        <v>1253</v>
      </c>
      <c r="F788" s="59" t="s">
        <v>325</v>
      </c>
      <c r="G788" s="59"/>
      <c r="H788" s="59"/>
      <c r="I788" s="59">
        <f t="shared" si="12"/>
        <v>25</v>
      </c>
      <c r="J788" s="59" t="s">
        <v>1613</v>
      </c>
      <c r="K788" s="61"/>
      <c r="L788" s="62" t="s">
        <v>6737</v>
      </c>
      <c r="M788" s="62" t="s">
        <v>1253</v>
      </c>
      <c r="N788" s="81" t="str">
        <f>VLOOKUP($M788,'Hulpblad MC-parser'!$A:$D,2,FALSE)</f>
        <v>Dienstverlening</v>
      </c>
      <c r="O788" s="81" t="str">
        <f>VLOOKUP($M788,'Hulpblad MC-parser'!$A:$D,3,FALSE)</f>
        <v>Ambulancezorg</v>
      </c>
      <c r="P788" s="81">
        <f>VLOOKUP($M788,'Hulpblad MC-parser'!$A:$D,4,FALSE)</f>
        <v>0</v>
      </c>
      <c r="Q788" s="136" t="str">
        <f>IF(CONCATENATE(B788,C788,D788)="","",VLOOKUP(CONCATENATE(B788,C788,D788),Meldingsclassificaties!AA:AA,1,FALSE))</f>
        <v>DienstverleningAmbulancezorg</v>
      </c>
      <c r="R788" s="136" t="str">
        <f>IF(F788="","",VLOOKUP(F788,Meldingsclassificaties!H:H,1,FALSE))</f>
        <v>Dienstverlening ambuzorg</v>
      </c>
    </row>
    <row r="789" spans="1:18" x14ac:dyDescent="0.25">
      <c r="A789" s="59"/>
      <c r="B789" s="59"/>
      <c r="C789" s="59"/>
      <c r="D789" s="59"/>
      <c r="E789" s="60" t="s">
        <v>7609</v>
      </c>
      <c r="F789" s="59"/>
      <c r="G789" s="59" t="s">
        <v>1253</v>
      </c>
      <c r="H789" s="59"/>
      <c r="I789" s="59">
        <f t="shared" si="12"/>
        <v>4</v>
      </c>
      <c r="J789" s="59" t="s">
        <v>1561</v>
      </c>
      <c r="K789" s="61"/>
      <c r="L789" s="62" t="s">
        <v>6737</v>
      </c>
      <c r="M789" s="62" t="s">
        <v>1253</v>
      </c>
      <c r="N789" s="81" t="str">
        <f>VLOOKUP($M789,'Hulpblad MC-parser'!$A:$D,2,FALSE)</f>
        <v>Dienstverlening</v>
      </c>
      <c r="O789" s="81" t="str">
        <f>VLOOKUP($M789,'Hulpblad MC-parser'!$A:$D,3,FALSE)</f>
        <v>Ambulancezorg</v>
      </c>
      <c r="P789" s="81">
        <f>VLOOKUP($M789,'Hulpblad MC-parser'!$A:$D,4,FALSE)</f>
        <v>0</v>
      </c>
      <c r="Q789" s="136" t="str">
        <f>IF(CONCATENATE(B789,C789,D789)="","",VLOOKUP(CONCATENATE(B789,C789,D789),Meldingsclassificaties!AA:AA,1,FALSE))</f>
        <v/>
      </c>
      <c r="R789" s="136" t="str">
        <f>IF(F789="","",VLOOKUP(F789,Meldingsclassificaties!H:H,1,FALSE))</f>
        <v/>
      </c>
    </row>
    <row r="790" spans="1:18" x14ac:dyDescent="0.25">
      <c r="A790" s="59"/>
      <c r="B790" s="59"/>
      <c r="C790" s="59"/>
      <c r="D790" s="59"/>
      <c r="E790" s="60" t="s">
        <v>7610</v>
      </c>
      <c r="F790" s="59"/>
      <c r="G790" s="59" t="s">
        <v>1253</v>
      </c>
      <c r="H790" s="59"/>
      <c r="I790" s="59">
        <f t="shared" si="12"/>
        <v>3</v>
      </c>
      <c r="J790" s="59" t="s">
        <v>1561</v>
      </c>
      <c r="K790" s="61"/>
      <c r="L790" s="62" t="s">
        <v>6737</v>
      </c>
      <c r="M790" s="62" t="s">
        <v>1253</v>
      </c>
      <c r="N790" s="81" t="str">
        <f>VLOOKUP($M790,'Hulpblad MC-parser'!$A:$D,2,FALSE)</f>
        <v>Dienstverlening</v>
      </c>
      <c r="O790" s="81" t="str">
        <f>VLOOKUP($M790,'Hulpblad MC-parser'!$A:$D,3,FALSE)</f>
        <v>Ambulancezorg</v>
      </c>
      <c r="P790" s="81">
        <f>VLOOKUP($M790,'Hulpblad MC-parser'!$A:$D,4,FALSE)</f>
        <v>0</v>
      </c>
      <c r="Q790" s="136" t="str">
        <f>IF(CONCATENATE(B790,C790,D790)="","",VLOOKUP(CONCATENATE(B790,C790,D790),Meldingsclassificaties!AA:AA,1,FALSE))</f>
        <v/>
      </c>
      <c r="R790" s="136" t="str">
        <f>IF(F790="","",VLOOKUP(F790,Meldingsclassificaties!H:H,1,FALSE))</f>
        <v/>
      </c>
    </row>
    <row r="791" spans="1:18" x14ac:dyDescent="0.25">
      <c r="A791" s="59"/>
      <c r="B791" s="59"/>
      <c r="C791" s="59"/>
      <c r="D791" s="59"/>
      <c r="E791" s="60" t="s">
        <v>7611</v>
      </c>
      <c r="F791" s="59"/>
      <c r="G791" s="59" t="s">
        <v>1253</v>
      </c>
      <c r="H791" s="59"/>
      <c r="I791" s="59">
        <f t="shared" si="12"/>
        <v>21</v>
      </c>
      <c r="J791" s="59" t="s">
        <v>1561</v>
      </c>
      <c r="K791" s="61"/>
      <c r="L791" s="62" t="s">
        <v>6737</v>
      </c>
      <c r="M791" s="62" t="s">
        <v>1253</v>
      </c>
      <c r="N791" s="81" t="str">
        <f>VLOOKUP($M791,'Hulpblad MC-parser'!$A:$D,2,FALSE)</f>
        <v>Dienstverlening</v>
      </c>
      <c r="O791" s="81" t="str">
        <f>VLOOKUP($M791,'Hulpblad MC-parser'!$A:$D,3,FALSE)</f>
        <v>Ambulancezorg</v>
      </c>
      <c r="P791" s="81">
        <f>VLOOKUP($M791,'Hulpblad MC-parser'!$A:$D,4,FALSE)</f>
        <v>0</v>
      </c>
      <c r="Q791" s="136" t="str">
        <f>IF(CONCATENATE(B791,C791,D791)="","",VLOOKUP(CONCATENATE(B791,C791,D791),Meldingsclassificaties!AA:AA,1,FALSE))</f>
        <v/>
      </c>
      <c r="R791" s="136" t="str">
        <f>IF(F791="","",VLOOKUP(F791,Meldingsclassificaties!H:H,1,FALSE))</f>
        <v/>
      </c>
    </row>
    <row r="792" spans="1:18" x14ac:dyDescent="0.25">
      <c r="A792" s="59"/>
      <c r="B792" s="59"/>
      <c r="C792" s="59"/>
      <c r="D792" s="59"/>
      <c r="E792" s="60" t="s">
        <v>7612</v>
      </c>
      <c r="F792" s="59"/>
      <c r="G792" s="59" t="s">
        <v>1253</v>
      </c>
      <c r="H792" s="59"/>
      <c r="I792" s="59">
        <f t="shared" si="12"/>
        <v>4</v>
      </c>
      <c r="J792" s="59" t="s">
        <v>1561</v>
      </c>
      <c r="K792" s="61"/>
      <c r="L792" s="62" t="s">
        <v>6737</v>
      </c>
      <c r="M792" s="62" t="s">
        <v>1253</v>
      </c>
      <c r="N792" s="81" t="str">
        <f>VLOOKUP($M792,'Hulpblad MC-parser'!$A:$D,2,FALSE)</f>
        <v>Dienstverlening</v>
      </c>
      <c r="O792" s="81" t="str">
        <f>VLOOKUP($M792,'Hulpblad MC-parser'!$A:$D,3,FALSE)</f>
        <v>Ambulancezorg</v>
      </c>
      <c r="P792" s="81">
        <f>VLOOKUP($M792,'Hulpblad MC-parser'!$A:$D,4,FALSE)</f>
        <v>0</v>
      </c>
      <c r="Q792" s="136" t="str">
        <f>IF(CONCATENATE(B792,C792,D792)="","",VLOOKUP(CONCATENATE(B792,C792,D792),Meldingsclassificaties!AA:AA,1,FALSE))</f>
        <v/>
      </c>
      <c r="R792" s="136" t="str">
        <f>IF(F792="","",VLOOKUP(F792,Meldingsclassificaties!H:H,1,FALSE))</f>
        <v/>
      </c>
    </row>
    <row r="793" spans="1:18" x14ac:dyDescent="0.25">
      <c r="A793" s="59"/>
      <c r="B793" s="59"/>
      <c r="C793" s="59"/>
      <c r="D793" s="59"/>
      <c r="E793" s="60" t="s">
        <v>7613</v>
      </c>
      <c r="F793" s="59"/>
      <c r="G793" s="59" t="s">
        <v>1253</v>
      </c>
      <c r="H793" s="59"/>
      <c r="I793" s="59">
        <f t="shared" si="12"/>
        <v>5</v>
      </c>
      <c r="J793" s="59" t="s">
        <v>1561</v>
      </c>
      <c r="K793" s="61"/>
      <c r="L793" s="62" t="s">
        <v>6737</v>
      </c>
      <c r="M793" s="62" t="s">
        <v>1253</v>
      </c>
      <c r="N793" s="81" t="str">
        <f>VLOOKUP($M793,'Hulpblad MC-parser'!$A:$D,2,FALSE)</f>
        <v>Dienstverlening</v>
      </c>
      <c r="O793" s="81" t="str">
        <f>VLOOKUP($M793,'Hulpblad MC-parser'!$A:$D,3,FALSE)</f>
        <v>Ambulancezorg</v>
      </c>
      <c r="P793" s="81">
        <f>VLOOKUP($M793,'Hulpblad MC-parser'!$A:$D,4,FALSE)</f>
        <v>0</v>
      </c>
      <c r="Q793" s="136" t="str">
        <f>IF(CONCATENATE(B793,C793,D793)="","",VLOOKUP(CONCATENATE(B793,C793,D793),Meldingsclassificaties!AA:AA,1,FALSE))</f>
        <v/>
      </c>
      <c r="R793" s="136" t="str">
        <f>IF(F793="","",VLOOKUP(F793,Meldingsclassificaties!H:H,1,FALSE))</f>
        <v/>
      </c>
    </row>
    <row r="794" spans="1:18" x14ac:dyDescent="0.25">
      <c r="A794" s="59">
        <v>200107354</v>
      </c>
      <c r="B794" s="59" t="s">
        <v>26</v>
      </c>
      <c r="C794" s="59" t="s">
        <v>191</v>
      </c>
      <c r="D794" s="59" t="s">
        <v>1054</v>
      </c>
      <c r="E794" s="60" t="s">
        <v>1254</v>
      </c>
      <c r="F794" s="59" t="s">
        <v>1054</v>
      </c>
      <c r="G794" s="59"/>
      <c r="H794" s="59"/>
      <c r="I794" s="59">
        <f t="shared" si="12"/>
        <v>27</v>
      </c>
      <c r="J794" s="59" t="s">
        <v>1613</v>
      </c>
      <c r="K794" s="61"/>
      <c r="L794" s="62" t="s">
        <v>6737</v>
      </c>
      <c r="M794" s="62" t="s">
        <v>1254</v>
      </c>
      <c r="N794" s="81" t="str">
        <f>VLOOKUP($M794,'Hulpblad MC-parser'!$A:$D,2,FALSE)</f>
        <v>Dienstverlening</v>
      </c>
      <c r="O794" s="81" t="str">
        <f>VLOOKUP($M794,'Hulpblad MC-parser'!$A:$D,3,FALSE)</f>
        <v>Ambulancezorg</v>
      </c>
      <c r="P794" s="81" t="str">
        <f>VLOOKUP($M794,'Hulpblad MC-parser'!$A:$D,4,FALSE)</f>
        <v>Afgebroken inzet</v>
      </c>
      <c r="Q794" s="136" t="str">
        <f>IF(CONCATENATE(B794,C794,D794)="","",VLOOKUP(CONCATENATE(B794,C794,D794),Meldingsclassificaties!AA:AA,1,FALSE))</f>
        <v>DienstverleningAmbulancezorgAfgebroken inzet</v>
      </c>
      <c r="R794" s="136" t="str">
        <f>IF(F794="","",VLOOKUP(F794,Meldingsclassificaties!H:H,1,FALSE))</f>
        <v>Afgebroken inzet</v>
      </c>
    </row>
    <row r="795" spans="1:18" x14ac:dyDescent="0.25">
      <c r="A795" s="59"/>
      <c r="B795" s="59"/>
      <c r="C795" s="59"/>
      <c r="D795" s="59"/>
      <c r="E795" s="60" t="s">
        <v>7614</v>
      </c>
      <c r="F795" s="59"/>
      <c r="G795" s="59" t="s">
        <v>1254</v>
      </c>
      <c r="H795" s="59"/>
      <c r="I795" s="59">
        <f t="shared" si="12"/>
        <v>4</v>
      </c>
      <c r="J795" s="59" t="s">
        <v>1561</v>
      </c>
      <c r="K795" s="61"/>
      <c r="L795" s="62" t="s">
        <v>6737</v>
      </c>
      <c r="M795" s="62" t="s">
        <v>1254</v>
      </c>
      <c r="N795" s="81" t="str">
        <f>VLOOKUP($M795,'Hulpblad MC-parser'!$A:$D,2,FALSE)</f>
        <v>Dienstverlening</v>
      </c>
      <c r="O795" s="81" t="str">
        <f>VLOOKUP($M795,'Hulpblad MC-parser'!$A:$D,3,FALSE)</f>
        <v>Ambulancezorg</v>
      </c>
      <c r="P795" s="81" t="str">
        <f>VLOOKUP($M795,'Hulpblad MC-parser'!$A:$D,4,FALSE)</f>
        <v>Afgebroken inzet</v>
      </c>
      <c r="Q795" s="136" t="str">
        <f>IF(CONCATENATE(B795,C795,D795)="","",VLOOKUP(CONCATENATE(B795,C795,D795),Meldingsclassificaties!AA:AA,1,FALSE))</f>
        <v/>
      </c>
      <c r="R795" s="136" t="str">
        <f>IF(F795="","",VLOOKUP(F795,Meldingsclassificaties!H:H,1,FALSE))</f>
        <v/>
      </c>
    </row>
    <row r="796" spans="1:18" x14ac:dyDescent="0.25">
      <c r="A796" s="59"/>
      <c r="B796" s="59"/>
      <c r="C796" s="59"/>
      <c r="D796" s="59"/>
      <c r="E796" s="60" t="s">
        <v>11816</v>
      </c>
      <c r="F796" s="59"/>
      <c r="G796" s="59" t="s">
        <v>1254</v>
      </c>
      <c r="H796" s="59"/>
      <c r="I796" s="59">
        <f t="shared" si="12"/>
        <v>4</v>
      </c>
      <c r="J796" s="59" t="s">
        <v>1561</v>
      </c>
      <c r="K796" s="61"/>
      <c r="L796" s="62" t="s">
        <v>6737</v>
      </c>
      <c r="M796" s="62" t="s">
        <v>1254</v>
      </c>
      <c r="N796" s="81" t="str">
        <f>VLOOKUP($M796,'Hulpblad MC-parser'!$A:$D,2,FALSE)</f>
        <v>Dienstverlening</v>
      </c>
      <c r="O796" s="81" t="str">
        <f>VLOOKUP($M796,'Hulpblad MC-parser'!$A:$D,3,FALSE)</f>
        <v>Ambulancezorg</v>
      </c>
      <c r="P796" s="81" t="str">
        <f>VLOOKUP($M796,'Hulpblad MC-parser'!$A:$D,4,FALSE)</f>
        <v>Afgebroken inzet</v>
      </c>
      <c r="Q796" s="136" t="str">
        <f>IF(CONCATENATE(B796,C796,D796)="","",VLOOKUP(CONCATENATE(B796,C796,D796),Meldingsclassificaties!AA:AA,1,FALSE))</f>
        <v/>
      </c>
      <c r="R796" s="136" t="str">
        <f>IF(F796="","",VLOOKUP(F796,Meldingsclassificaties!H:H,1,FALSE))</f>
        <v/>
      </c>
    </row>
    <row r="797" spans="1:18" x14ac:dyDescent="0.25">
      <c r="A797" s="59"/>
      <c r="B797" s="59"/>
      <c r="C797" s="59"/>
      <c r="D797" s="59"/>
      <c r="E797" s="60" t="s">
        <v>7615</v>
      </c>
      <c r="F797" s="59"/>
      <c r="G797" s="59" t="s">
        <v>1254</v>
      </c>
      <c r="H797" s="59"/>
      <c r="I797" s="59">
        <f t="shared" si="12"/>
        <v>5</v>
      </c>
      <c r="J797" s="59" t="s">
        <v>1561</v>
      </c>
      <c r="K797" s="61"/>
      <c r="L797" s="62" t="s">
        <v>6737</v>
      </c>
      <c r="M797" s="62" t="s">
        <v>1254</v>
      </c>
      <c r="N797" s="81" t="str">
        <f>VLOOKUP($M797,'Hulpblad MC-parser'!$A:$D,2,FALSE)</f>
        <v>Dienstverlening</v>
      </c>
      <c r="O797" s="81" t="str">
        <f>VLOOKUP($M797,'Hulpblad MC-parser'!$A:$D,3,FALSE)</f>
        <v>Ambulancezorg</v>
      </c>
      <c r="P797" s="81" t="str">
        <f>VLOOKUP($M797,'Hulpblad MC-parser'!$A:$D,4,FALSE)</f>
        <v>Afgebroken inzet</v>
      </c>
      <c r="Q797" s="136" t="str">
        <f>IF(CONCATENATE(B797,C797,D797)="","",VLOOKUP(CONCATENATE(B797,C797,D797),Meldingsclassificaties!AA:AA,1,FALSE))</f>
        <v/>
      </c>
      <c r="R797" s="136" t="str">
        <f>IF(F797="","",VLOOKUP(F797,Meldingsclassificaties!H:H,1,FALSE))</f>
        <v/>
      </c>
    </row>
    <row r="798" spans="1:18" x14ac:dyDescent="0.25">
      <c r="A798" s="59"/>
      <c r="B798" s="59"/>
      <c r="C798" s="59"/>
      <c r="D798" s="59"/>
      <c r="E798" s="60" t="s">
        <v>7616</v>
      </c>
      <c r="F798" s="59"/>
      <c r="G798" s="59" t="s">
        <v>1254</v>
      </c>
      <c r="H798" s="59"/>
      <c r="I798" s="59">
        <f t="shared" si="12"/>
        <v>7</v>
      </c>
      <c r="J798" s="59" t="s">
        <v>1561</v>
      </c>
      <c r="K798" s="61"/>
      <c r="L798" s="62" t="s">
        <v>6737</v>
      </c>
      <c r="M798" s="62" t="s">
        <v>1254</v>
      </c>
      <c r="N798" s="81" t="str">
        <f>VLOOKUP($M798,'Hulpblad MC-parser'!$A:$D,2,FALSE)</f>
        <v>Dienstverlening</v>
      </c>
      <c r="O798" s="81" t="str">
        <f>VLOOKUP($M798,'Hulpblad MC-parser'!$A:$D,3,FALSE)</f>
        <v>Ambulancezorg</v>
      </c>
      <c r="P798" s="81" t="str">
        <f>VLOOKUP($M798,'Hulpblad MC-parser'!$A:$D,4,FALSE)</f>
        <v>Afgebroken inzet</v>
      </c>
      <c r="Q798" s="136" t="str">
        <f>IF(CONCATENATE(B798,C798,D798)="","",VLOOKUP(CONCATENATE(B798,C798,D798),Meldingsclassificaties!AA:AA,1,FALSE))</f>
        <v/>
      </c>
      <c r="R798" s="136" t="str">
        <f>IF(F798="","",VLOOKUP(F798,Meldingsclassificaties!H:H,1,FALSE))</f>
        <v/>
      </c>
    </row>
    <row r="799" spans="1:18" x14ac:dyDescent="0.25">
      <c r="A799" s="59">
        <v>200106712</v>
      </c>
      <c r="B799" s="59" t="s">
        <v>26</v>
      </c>
      <c r="C799" s="59" t="s">
        <v>191</v>
      </c>
      <c r="D799" s="59" t="s">
        <v>72</v>
      </c>
      <c r="E799" s="60" t="s">
        <v>1255</v>
      </c>
      <c r="F799" s="2" t="s">
        <v>12452</v>
      </c>
      <c r="G799" s="59"/>
      <c r="H799" s="59"/>
      <c r="I799" s="59">
        <f t="shared" si="12"/>
        <v>28</v>
      </c>
      <c r="J799" s="59" t="s">
        <v>1613</v>
      </c>
      <c r="K799" s="61"/>
      <c r="L799" s="62" t="s">
        <v>6737</v>
      </c>
      <c r="M799" s="62" t="s">
        <v>1255</v>
      </c>
      <c r="N799" s="81" t="str">
        <f>VLOOKUP($M799,'Hulpblad MC-parser'!$A:$D,2,FALSE)</f>
        <v>Dienstverlening</v>
      </c>
      <c r="O799" s="81" t="str">
        <f>VLOOKUP($M799,'Hulpblad MC-parser'!$A:$D,3,FALSE)</f>
        <v>Ambulancezorg</v>
      </c>
      <c r="P799" s="81" t="str">
        <f>VLOOKUP($M799,'Hulpblad MC-parser'!$A:$D,4,FALSE)</f>
        <v>Afstemverzoek</v>
      </c>
      <c r="Q799" s="136" t="str">
        <f>IF(CONCATENATE(B799,C799,D799)="","",VLOOKUP(CONCATENATE(B799,C799,D799),Meldingsclassificaties!AA:AA,1,FALSE))</f>
        <v>DienstverleningAmbulancezorgAfstemverzoek</v>
      </c>
      <c r="R799" s="136" t="str">
        <f>IF(F799="","",VLOOKUP(F799,Meldingsclassificaties!H:H,1,FALSE))</f>
        <v>Ambulancezorg afstemverz</v>
      </c>
    </row>
    <row r="800" spans="1:18" x14ac:dyDescent="0.25">
      <c r="A800" s="59"/>
      <c r="B800" s="59"/>
      <c r="C800" s="59"/>
      <c r="D800" s="59"/>
      <c r="E800" s="60" t="s">
        <v>7617</v>
      </c>
      <c r="F800" s="59"/>
      <c r="G800" s="59" t="s">
        <v>1255</v>
      </c>
      <c r="H800" s="59"/>
      <c r="I800" s="59">
        <f t="shared" si="12"/>
        <v>4</v>
      </c>
      <c r="J800" s="59" t="s">
        <v>1561</v>
      </c>
      <c r="K800" s="61"/>
      <c r="L800" s="62" t="s">
        <v>6737</v>
      </c>
      <c r="M800" s="62" t="s">
        <v>1255</v>
      </c>
      <c r="N800" s="81" t="str">
        <f>VLOOKUP($M800,'Hulpblad MC-parser'!$A:$D,2,FALSE)</f>
        <v>Dienstverlening</v>
      </c>
      <c r="O800" s="81" t="str">
        <f>VLOOKUP($M800,'Hulpblad MC-parser'!$A:$D,3,FALSE)</f>
        <v>Ambulancezorg</v>
      </c>
      <c r="P800" s="81" t="str">
        <f>VLOOKUP($M800,'Hulpblad MC-parser'!$A:$D,4,FALSE)</f>
        <v>Afstemverzoek</v>
      </c>
      <c r="Q800" s="136" t="str">
        <f>IF(CONCATENATE(B800,C800,D800)="","",VLOOKUP(CONCATENATE(B800,C800,D800),Meldingsclassificaties!AA:AA,1,FALSE))</f>
        <v/>
      </c>
      <c r="R800" s="136" t="str">
        <f>IF(F800="","",VLOOKUP(F800,Meldingsclassificaties!H:H,1,FALSE))</f>
        <v/>
      </c>
    </row>
    <row r="801" spans="1:18" x14ac:dyDescent="0.25">
      <c r="A801" s="59"/>
      <c r="B801" s="59"/>
      <c r="C801" s="59"/>
      <c r="D801" s="59"/>
      <c r="E801" s="60" t="s">
        <v>7618</v>
      </c>
      <c r="F801" s="59"/>
      <c r="G801" s="59" t="s">
        <v>1255</v>
      </c>
      <c r="H801" s="59"/>
      <c r="I801" s="59">
        <f t="shared" si="12"/>
        <v>4</v>
      </c>
      <c r="J801" s="59" t="s">
        <v>1561</v>
      </c>
      <c r="K801" s="61"/>
      <c r="L801" s="62" t="s">
        <v>6737</v>
      </c>
      <c r="M801" s="62" t="s">
        <v>1255</v>
      </c>
      <c r="N801" s="81" t="str">
        <f>VLOOKUP($M801,'Hulpblad MC-parser'!$A:$D,2,FALSE)</f>
        <v>Dienstverlening</v>
      </c>
      <c r="O801" s="81" t="str">
        <f>VLOOKUP($M801,'Hulpblad MC-parser'!$A:$D,3,FALSE)</f>
        <v>Ambulancezorg</v>
      </c>
      <c r="P801" s="81" t="str">
        <f>VLOOKUP($M801,'Hulpblad MC-parser'!$A:$D,4,FALSE)</f>
        <v>Afstemverzoek</v>
      </c>
      <c r="Q801" s="136" t="str">
        <f>IF(CONCATENATE(B801,C801,D801)="","",VLOOKUP(CONCATENATE(B801,C801,D801),Meldingsclassificaties!AA:AA,1,FALSE))</f>
        <v/>
      </c>
      <c r="R801" s="136" t="str">
        <f>IF(F801="","",VLOOKUP(F801,Meldingsclassificaties!H:H,1,FALSE))</f>
        <v/>
      </c>
    </row>
    <row r="802" spans="1:18" x14ac:dyDescent="0.25">
      <c r="A802" s="59"/>
      <c r="B802" s="59"/>
      <c r="C802" s="59"/>
      <c r="D802" s="59"/>
      <c r="E802" s="60" t="s">
        <v>7619</v>
      </c>
      <c r="F802" s="59"/>
      <c r="G802" s="59" t="s">
        <v>1255</v>
      </c>
      <c r="H802" s="59"/>
      <c r="I802" s="59">
        <f t="shared" si="12"/>
        <v>5</v>
      </c>
      <c r="J802" s="59" t="s">
        <v>1561</v>
      </c>
      <c r="K802" s="61"/>
      <c r="L802" s="62" t="s">
        <v>6737</v>
      </c>
      <c r="M802" s="62" t="s">
        <v>1255</v>
      </c>
      <c r="N802" s="81" t="str">
        <f>VLOOKUP($M802,'Hulpblad MC-parser'!$A:$D,2,FALSE)</f>
        <v>Dienstverlening</v>
      </c>
      <c r="O802" s="81" t="str">
        <f>VLOOKUP($M802,'Hulpblad MC-parser'!$A:$D,3,FALSE)</f>
        <v>Ambulancezorg</v>
      </c>
      <c r="P802" s="81" t="str">
        <f>VLOOKUP($M802,'Hulpblad MC-parser'!$A:$D,4,FALSE)</f>
        <v>Afstemverzoek</v>
      </c>
      <c r="Q802" s="136" t="str">
        <f>IF(CONCATENATE(B802,C802,D802)="","",VLOOKUP(CONCATENATE(B802,C802,D802),Meldingsclassificaties!AA:AA,1,FALSE))</f>
        <v/>
      </c>
      <c r="R802" s="136" t="str">
        <f>IF(F802="","",VLOOKUP(F802,Meldingsclassificaties!H:H,1,FALSE))</f>
        <v/>
      </c>
    </row>
    <row r="803" spans="1:18" x14ac:dyDescent="0.25">
      <c r="A803" s="59"/>
      <c r="B803" s="59"/>
      <c r="C803" s="59"/>
      <c r="D803" s="59"/>
      <c r="E803" s="60" t="s">
        <v>7620</v>
      </c>
      <c r="F803" s="59"/>
      <c r="G803" s="59" t="s">
        <v>1255</v>
      </c>
      <c r="H803" s="59"/>
      <c r="I803" s="59">
        <f t="shared" si="12"/>
        <v>19</v>
      </c>
      <c r="J803" s="59" t="s">
        <v>1561</v>
      </c>
      <c r="K803" s="61"/>
      <c r="L803" s="62" t="s">
        <v>6737</v>
      </c>
      <c r="M803" s="62" t="s">
        <v>1255</v>
      </c>
      <c r="N803" s="81" t="str">
        <f>VLOOKUP($M803,'Hulpblad MC-parser'!$A:$D,2,FALSE)</f>
        <v>Dienstverlening</v>
      </c>
      <c r="O803" s="81" t="str">
        <f>VLOOKUP($M803,'Hulpblad MC-parser'!$A:$D,3,FALSE)</f>
        <v>Ambulancezorg</v>
      </c>
      <c r="P803" s="81" t="str">
        <f>VLOOKUP($M803,'Hulpblad MC-parser'!$A:$D,4,FALSE)</f>
        <v>Afstemverzoek</v>
      </c>
      <c r="Q803" s="136" t="str">
        <f>IF(CONCATENATE(B803,C803,D803)="","",VLOOKUP(CONCATENATE(B803,C803,D803),Meldingsclassificaties!AA:AA,1,FALSE))</f>
        <v/>
      </c>
      <c r="R803" s="136" t="str">
        <f>IF(F803="","",VLOOKUP(F803,Meldingsclassificaties!H:H,1,FALSE))</f>
        <v/>
      </c>
    </row>
    <row r="804" spans="1:18" x14ac:dyDescent="0.25">
      <c r="A804" s="59"/>
      <c r="B804" s="59"/>
      <c r="C804" s="59"/>
      <c r="D804" s="59"/>
      <c r="E804" s="60" t="s">
        <v>7621</v>
      </c>
      <c r="F804" s="59"/>
      <c r="G804" s="59" t="s">
        <v>1255</v>
      </c>
      <c r="H804" s="59"/>
      <c r="I804" s="59">
        <f t="shared" si="12"/>
        <v>7</v>
      </c>
      <c r="J804" s="59" t="s">
        <v>1561</v>
      </c>
      <c r="K804" s="61"/>
      <c r="L804" s="62" t="s">
        <v>6737</v>
      </c>
      <c r="M804" s="62" t="s">
        <v>1255</v>
      </c>
      <c r="N804" s="81" t="str">
        <f>VLOOKUP($M804,'Hulpblad MC-parser'!$A:$D,2,FALSE)</f>
        <v>Dienstverlening</v>
      </c>
      <c r="O804" s="81" t="str">
        <f>VLOOKUP($M804,'Hulpblad MC-parser'!$A:$D,3,FALSE)</f>
        <v>Ambulancezorg</v>
      </c>
      <c r="P804" s="81" t="str">
        <f>VLOOKUP($M804,'Hulpblad MC-parser'!$A:$D,4,FALSE)</f>
        <v>Afstemverzoek</v>
      </c>
      <c r="Q804" s="136" t="str">
        <f>IF(CONCATENATE(B804,C804,D804)="","",VLOOKUP(CONCATENATE(B804,C804,D804),Meldingsclassificaties!AA:AA,1,FALSE))</f>
        <v/>
      </c>
      <c r="R804" s="136" t="str">
        <f>IF(F804="","",VLOOKUP(F804,Meldingsclassificaties!H:H,1,FALSE))</f>
        <v/>
      </c>
    </row>
    <row r="805" spans="1:18" x14ac:dyDescent="0.25">
      <c r="A805" s="59">
        <v>200031397</v>
      </c>
      <c r="B805" s="59" t="s">
        <v>26</v>
      </c>
      <c r="C805" s="59" t="s">
        <v>191</v>
      </c>
      <c r="D805" s="59" t="s">
        <v>41</v>
      </c>
      <c r="E805" s="60" t="s">
        <v>1256</v>
      </c>
      <c r="F805" s="59" t="s">
        <v>618</v>
      </c>
      <c r="G805" s="59"/>
      <c r="H805" s="59"/>
      <c r="I805" s="59">
        <f t="shared" si="12"/>
        <v>23</v>
      </c>
      <c r="J805" s="59" t="s">
        <v>1613</v>
      </c>
      <c r="K805" s="61"/>
      <c r="L805" s="62" t="s">
        <v>6737</v>
      </c>
      <c r="M805" s="62" t="s">
        <v>1256</v>
      </c>
      <c r="N805" s="81" t="str">
        <f>VLOOKUP($M805,'Hulpblad MC-parser'!$A:$D,2,FALSE)</f>
        <v>Dienstverlening</v>
      </c>
      <c r="O805" s="81" t="str">
        <f>VLOOKUP($M805,'Hulpblad MC-parser'!$A:$D,3,FALSE)</f>
        <v>Ambulancezorg</v>
      </c>
      <c r="P805" s="81" t="str">
        <f>VLOOKUP($M805,'Hulpblad MC-parser'!$A:$D,4,FALSE)</f>
        <v>Bijstand</v>
      </c>
      <c r="Q805" s="136" t="str">
        <f>IF(CONCATENATE(B805,C805,D805)="","",VLOOKUP(CONCATENATE(B805,C805,D805),Meldingsclassificaties!AA:AA,1,FALSE))</f>
        <v>DienstverleningAmbulancezorgBijstand</v>
      </c>
      <c r="R805" s="136" t="str">
        <f>IF(F805="","",VLOOKUP(F805,Meldingsclassificaties!H:H,1,FALSE))</f>
        <v>Ambulancezorg bijstand</v>
      </c>
    </row>
    <row r="806" spans="1:18" x14ac:dyDescent="0.25">
      <c r="A806" s="59"/>
      <c r="B806" s="59"/>
      <c r="C806" s="59"/>
      <c r="D806" s="59"/>
      <c r="E806" s="60" t="s">
        <v>7622</v>
      </c>
      <c r="F806" s="59"/>
      <c r="G806" s="59" t="s">
        <v>1256</v>
      </c>
      <c r="H806" s="59"/>
      <c r="I806" s="59">
        <f t="shared" si="12"/>
        <v>4</v>
      </c>
      <c r="J806" s="59" t="s">
        <v>1561</v>
      </c>
      <c r="K806" s="61"/>
      <c r="L806" s="62" t="s">
        <v>6737</v>
      </c>
      <c r="M806" s="62" t="s">
        <v>1256</v>
      </c>
      <c r="N806" s="81" t="str">
        <f>VLOOKUP($M806,'Hulpblad MC-parser'!$A:$D,2,FALSE)</f>
        <v>Dienstverlening</v>
      </c>
      <c r="O806" s="81" t="str">
        <f>VLOOKUP($M806,'Hulpblad MC-parser'!$A:$D,3,FALSE)</f>
        <v>Ambulancezorg</v>
      </c>
      <c r="P806" s="81" t="str">
        <f>VLOOKUP($M806,'Hulpblad MC-parser'!$A:$D,4,FALSE)</f>
        <v>Bijstand</v>
      </c>
      <c r="Q806" s="136" t="str">
        <f>IF(CONCATENATE(B806,C806,D806)="","",VLOOKUP(CONCATENATE(B806,C806,D806),Meldingsclassificaties!AA:AA,1,FALSE))</f>
        <v/>
      </c>
      <c r="R806" s="136" t="str">
        <f>IF(F806="","",VLOOKUP(F806,Meldingsclassificaties!H:H,1,FALSE))</f>
        <v/>
      </c>
    </row>
    <row r="807" spans="1:18" x14ac:dyDescent="0.25">
      <c r="A807" s="59"/>
      <c r="B807" s="59"/>
      <c r="C807" s="59"/>
      <c r="D807" s="59"/>
      <c r="E807" s="60" t="s">
        <v>7623</v>
      </c>
      <c r="F807" s="59"/>
      <c r="G807" s="59" t="s">
        <v>1256</v>
      </c>
      <c r="H807" s="59"/>
      <c r="I807" s="59">
        <f t="shared" si="12"/>
        <v>4</v>
      </c>
      <c r="J807" s="59" t="s">
        <v>1561</v>
      </c>
      <c r="K807" s="61"/>
      <c r="L807" s="62" t="s">
        <v>6737</v>
      </c>
      <c r="M807" s="62" t="s">
        <v>1256</v>
      </c>
      <c r="N807" s="81" t="str">
        <f>VLOOKUP($M807,'Hulpblad MC-parser'!$A:$D,2,FALSE)</f>
        <v>Dienstverlening</v>
      </c>
      <c r="O807" s="81" t="str">
        <f>VLOOKUP($M807,'Hulpblad MC-parser'!$A:$D,3,FALSE)</f>
        <v>Ambulancezorg</v>
      </c>
      <c r="P807" s="81" t="str">
        <f>VLOOKUP($M807,'Hulpblad MC-parser'!$A:$D,4,FALSE)</f>
        <v>Bijstand</v>
      </c>
      <c r="Q807" s="136" t="str">
        <f>IF(CONCATENATE(B807,C807,D807)="","",VLOOKUP(CONCATENATE(B807,C807,D807),Meldingsclassificaties!AA:AA,1,FALSE))</f>
        <v/>
      </c>
      <c r="R807" s="136" t="str">
        <f>IF(F807="","",VLOOKUP(F807,Meldingsclassificaties!H:H,1,FALSE))</f>
        <v/>
      </c>
    </row>
    <row r="808" spans="1:18" x14ac:dyDescent="0.25">
      <c r="A808" s="59"/>
      <c r="B808" s="59"/>
      <c r="C808" s="59"/>
      <c r="D808" s="59"/>
      <c r="E808" s="60" t="s">
        <v>7624</v>
      </c>
      <c r="F808" s="59"/>
      <c r="G808" s="59" t="s">
        <v>1256</v>
      </c>
      <c r="H808" s="59"/>
      <c r="I808" s="59">
        <f t="shared" si="12"/>
        <v>14</v>
      </c>
      <c r="J808" s="59" t="s">
        <v>1561</v>
      </c>
      <c r="K808" s="61"/>
      <c r="L808" s="62" t="s">
        <v>6737</v>
      </c>
      <c r="M808" s="62" t="s">
        <v>1256</v>
      </c>
      <c r="N808" s="81" t="str">
        <f>VLOOKUP($M808,'Hulpblad MC-parser'!$A:$D,2,FALSE)</f>
        <v>Dienstverlening</v>
      </c>
      <c r="O808" s="81" t="str">
        <f>VLOOKUP($M808,'Hulpblad MC-parser'!$A:$D,3,FALSE)</f>
        <v>Ambulancezorg</v>
      </c>
      <c r="P808" s="81" t="str">
        <f>VLOOKUP($M808,'Hulpblad MC-parser'!$A:$D,4,FALSE)</f>
        <v>Bijstand</v>
      </c>
      <c r="Q808" s="136" t="str">
        <f>IF(CONCATENATE(B808,C808,D808)="","",VLOOKUP(CONCATENATE(B808,C808,D808),Meldingsclassificaties!AA:AA,1,FALSE))</f>
        <v/>
      </c>
      <c r="R808" s="136" t="str">
        <f>IF(F808="","",VLOOKUP(F808,Meldingsclassificaties!H:H,1,FALSE))</f>
        <v/>
      </c>
    </row>
    <row r="809" spans="1:18" x14ac:dyDescent="0.25">
      <c r="A809" s="59"/>
      <c r="B809" s="59"/>
      <c r="C809" s="59"/>
      <c r="D809" s="59"/>
      <c r="E809" s="60" t="s">
        <v>7625</v>
      </c>
      <c r="F809" s="59"/>
      <c r="G809" s="59" t="s">
        <v>1256</v>
      </c>
      <c r="H809" s="59"/>
      <c r="I809" s="59">
        <f t="shared" si="12"/>
        <v>5</v>
      </c>
      <c r="J809" s="59" t="s">
        <v>1561</v>
      </c>
      <c r="K809" s="61"/>
      <c r="L809" s="62" t="s">
        <v>6737</v>
      </c>
      <c r="M809" s="62" t="s">
        <v>1256</v>
      </c>
      <c r="N809" s="81" t="str">
        <f>VLOOKUP($M809,'Hulpblad MC-parser'!$A:$D,2,FALSE)</f>
        <v>Dienstverlening</v>
      </c>
      <c r="O809" s="81" t="str">
        <f>VLOOKUP($M809,'Hulpblad MC-parser'!$A:$D,3,FALSE)</f>
        <v>Ambulancezorg</v>
      </c>
      <c r="P809" s="81" t="str">
        <f>VLOOKUP($M809,'Hulpblad MC-parser'!$A:$D,4,FALSE)</f>
        <v>Bijstand</v>
      </c>
      <c r="Q809" s="136" t="str">
        <f>IF(CONCATENATE(B809,C809,D809)="","",VLOOKUP(CONCATENATE(B809,C809,D809),Meldingsclassificaties!AA:AA,1,FALSE))</f>
        <v/>
      </c>
      <c r="R809" s="136" t="str">
        <f>IF(F809="","",VLOOKUP(F809,Meldingsclassificaties!H:H,1,FALSE))</f>
        <v/>
      </c>
    </row>
    <row r="810" spans="1:18" x14ac:dyDescent="0.25">
      <c r="A810" s="59"/>
      <c r="B810" s="59"/>
      <c r="C810" s="59"/>
      <c r="D810" s="59"/>
      <c r="E810" s="60" t="s">
        <v>7626</v>
      </c>
      <c r="F810" s="59"/>
      <c r="G810" s="59" t="s">
        <v>1256</v>
      </c>
      <c r="H810" s="59"/>
      <c r="I810" s="59">
        <f t="shared" si="12"/>
        <v>7</v>
      </c>
      <c r="J810" s="59" t="s">
        <v>1561</v>
      </c>
      <c r="K810" s="61"/>
      <c r="L810" s="62" t="s">
        <v>6737</v>
      </c>
      <c r="M810" s="62" t="s">
        <v>1256</v>
      </c>
      <c r="N810" s="81" t="str">
        <f>VLOOKUP($M810,'Hulpblad MC-parser'!$A:$D,2,FALSE)</f>
        <v>Dienstverlening</v>
      </c>
      <c r="O810" s="81" t="str">
        <f>VLOOKUP($M810,'Hulpblad MC-parser'!$A:$D,3,FALSE)</f>
        <v>Ambulancezorg</v>
      </c>
      <c r="P810" s="81" t="str">
        <f>VLOOKUP($M810,'Hulpblad MC-parser'!$A:$D,4,FALSE)</f>
        <v>Bijstand</v>
      </c>
      <c r="Q810" s="136" t="str">
        <f>IF(CONCATENATE(B810,C810,D810)="","",VLOOKUP(CONCATENATE(B810,C810,D810),Meldingsclassificaties!AA:AA,1,FALSE))</f>
        <v/>
      </c>
      <c r="R810" s="136" t="str">
        <f>IF(F810="","",VLOOKUP(F810,Meldingsclassificaties!H:H,1,FALSE))</f>
        <v/>
      </c>
    </row>
    <row r="811" spans="1:18" x14ac:dyDescent="0.25">
      <c r="A811" s="59">
        <v>200031399</v>
      </c>
      <c r="B811" s="59" t="s">
        <v>26</v>
      </c>
      <c r="C811" s="59" t="s">
        <v>191</v>
      </c>
      <c r="D811" s="59" t="s">
        <v>192</v>
      </c>
      <c r="E811" s="60" t="s">
        <v>1257</v>
      </c>
      <c r="F811" s="59" t="s">
        <v>194</v>
      </c>
      <c r="G811" s="59"/>
      <c r="H811" s="59"/>
      <c r="I811" s="59">
        <f t="shared" si="12"/>
        <v>25</v>
      </c>
      <c r="J811" s="59" t="s">
        <v>1613</v>
      </c>
      <c r="K811" s="61"/>
      <c r="L811" s="62" t="s">
        <v>6737</v>
      </c>
      <c r="M811" s="62" t="s">
        <v>1257</v>
      </c>
      <c r="N811" s="81" t="str">
        <f>VLOOKUP($M811,'Hulpblad MC-parser'!$A:$D,2,FALSE)</f>
        <v>Dienstverlening</v>
      </c>
      <c r="O811" s="81" t="str">
        <f>VLOOKUP($M811,'Hulpblad MC-parser'!$A:$D,3,FALSE)</f>
        <v>Ambulancezorg</v>
      </c>
      <c r="P811" s="81" t="str">
        <f>VLOOKUP($M811,'Hulpblad MC-parser'!$A:$D,4,FALSE)</f>
        <v>Dienst aan derden</v>
      </c>
      <c r="Q811" s="136" t="str">
        <f>IF(CONCATENATE(B811,C811,D811)="","",VLOOKUP(CONCATENATE(B811,C811,D811),Meldingsclassificaties!AA:AA,1,FALSE))</f>
        <v>DienstverleningAmbulancezorgDienst aan derden</v>
      </c>
      <c r="R811" s="136" t="str">
        <f>IF(F811="","",VLOOKUP(F811,Meldingsclassificaties!H:H,1,FALSE))</f>
        <v>Ambuzorg dienst aan derd</v>
      </c>
    </row>
    <row r="812" spans="1:18" x14ac:dyDescent="0.25">
      <c r="A812" s="59"/>
      <c r="B812" s="59"/>
      <c r="C812" s="59"/>
      <c r="D812" s="59"/>
      <c r="E812" s="60" t="s">
        <v>7627</v>
      </c>
      <c r="F812" s="59"/>
      <c r="G812" s="59" t="s">
        <v>1257</v>
      </c>
      <c r="H812" s="59"/>
      <c r="I812" s="59">
        <f t="shared" si="12"/>
        <v>4</v>
      </c>
      <c r="J812" s="59" t="s">
        <v>1561</v>
      </c>
      <c r="K812" s="61"/>
      <c r="L812" s="62" t="s">
        <v>6737</v>
      </c>
      <c r="M812" s="62" t="s">
        <v>1257</v>
      </c>
      <c r="N812" s="81" t="str">
        <f>VLOOKUP($M812,'Hulpblad MC-parser'!$A:$D,2,FALSE)</f>
        <v>Dienstverlening</v>
      </c>
      <c r="O812" s="81" t="str">
        <f>VLOOKUP($M812,'Hulpblad MC-parser'!$A:$D,3,FALSE)</f>
        <v>Ambulancezorg</v>
      </c>
      <c r="P812" s="81" t="str">
        <f>VLOOKUP($M812,'Hulpblad MC-parser'!$A:$D,4,FALSE)</f>
        <v>Dienst aan derden</v>
      </c>
      <c r="Q812" s="136" t="str">
        <f>IF(CONCATENATE(B812,C812,D812)="","",VLOOKUP(CONCATENATE(B812,C812,D812),Meldingsclassificaties!AA:AA,1,FALSE))</f>
        <v/>
      </c>
      <c r="R812" s="136" t="str">
        <f>IF(F812="","",VLOOKUP(F812,Meldingsclassificaties!H:H,1,FALSE))</f>
        <v/>
      </c>
    </row>
    <row r="813" spans="1:18" x14ac:dyDescent="0.25">
      <c r="A813" s="59"/>
      <c r="B813" s="59"/>
      <c r="C813" s="59"/>
      <c r="D813" s="59"/>
      <c r="E813" s="60" t="s">
        <v>7628</v>
      </c>
      <c r="F813" s="59"/>
      <c r="G813" s="59" t="s">
        <v>1257</v>
      </c>
      <c r="H813" s="59"/>
      <c r="I813" s="59">
        <f t="shared" si="12"/>
        <v>6</v>
      </c>
      <c r="J813" s="59" t="s">
        <v>1561</v>
      </c>
      <c r="K813" s="61"/>
      <c r="L813" s="62" t="s">
        <v>6737</v>
      </c>
      <c r="M813" s="62" t="s">
        <v>1257</v>
      </c>
      <c r="N813" s="81" t="str">
        <f>VLOOKUP($M813,'Hulpblad MC-parser'!$A:$D,2,FALSE)</f>
        <v>Dienstverlening</v>
      </c>
      <c r="O813" s="81" t="str">
        <f>VLOOKUP($M813,'Hulpblad MC-parser'!$A:$D,3,FALSE)</f>
        <v>Ambulancezorg</v>
      </c>
      <c r="P813" s="81" t="str">
        <f>VLOOKUP($M813,'Hulpblad MC-parser'!$A:$D,4,FALSE)</f>
        <v>Dienst aan derden</v>
      </c>
      <c r="Q813" s="136" t="str">
        <f>IF(CONCATENATE(B813,C813,D813)="","",VLOOKUP(CONCATENATE(B813,C813,D813),Meldingsclassificaties!AA:AA,1,FALSE))</f>
        <v/>
      </c>
      <c r="R813" s="136" t="str">
        <f>IF(F813="","",VLOOKUP(F813,Meldingsclassificaties!H:H,1,FALSE))</f>
        <v/>
      </c>
    </row>
    <row r="814" spans="1:18" x14ac:dyDescent="0.25">
      <c r="A814" s="59"/>
      <c r="B814" s="59"/>
      <c r="C814" s="59"/>
      <c r="D814" s="59"/>
      <c r="E814" s="60" t="s">
        <v>7629</v>
      </c>
      <c r="F814" s="59"/>
      <c r="G814" s="59" t="s">
        <v>1257</v>
      </c>
      <c r="H814" s="59"/>
      <c r="I814" s="59">
        <f t="shared" si="12"/>
        <v>19</v>
      </c>
      <c r="J814" s="59" t="s">
        <v>1561</v>
      </c>
      <c r="K814" s="61"/>
      <c r="L814" s="62" t="s">
        <v>6737</v>
      </c>
      <c r="M814" s="62" t="s">
        <v>1257</v>
      </c>
      <c r="N814" s="81" t="str">
        <f>VLOOKUP($M814,'Hulpblad MC-parser'!$A:$D,2,FALSE)</f>
        <v>Dienstverlening</v>
      </c>
      <c r="O814" s="81" t="str">
        <f>VLOOKUP($M814,'Hulpblad MC-parser'!$A:$D,3,FALSE)</f>
        <v>Ambulancezorg</v>
      </c>
      <c r="P814" s="81" t="str">
        <f>VLOOKUP($M814,'Hulpblad MC-parser'!$A:$D,4,FALSE)</f>
        <v>Dienst aan derden</v>
      </c>
      <c r="Q814" s="136" t="str">
        <f>IF(CONCATENATE(B814,C814,D814)="","",VLOOKUP(CONCATENATE(B814,C814,D814),Meldingsclassificaties!AA:AA,1,FALSE))</f>
        <v/>
      </c>
      <c r="R814" s="136" t="str">
        <f>IF(F814="","",VLOOKUP(F814,Meldingsclassificaties!H:H,1,FALSE))</f>
        <v/>
      </c>
    </row>
    <row r="815" spans="1:18" x14ac:dyDescent="0.25">
      <c r="A815" s="59"/>
      <c r="B815" s="59"/>
      <c r="C815" s="59"/>
      <c r="D815" s="59"/>
      <c r="E815" s="60" t="s">
        <v>7630</v>
      </c>
      <c r="F815" s="59"/>
      <c r="G815" s="59" t="s">
        <v>1257</v>
      </c>
      <c r="H815" s="59"/>
      <c r="I815" s="59">
        <f t="shared" si="12"/>
        <v>5</v>
      </c>
      <c r="J815" s="59" t="s">
        <v>1561</v>
      </c>
      <c r="K815" s="61"/>
      <c r="L815" s="62" t="s">
        <v>6737</v>
      </c>
      <c r="M815" s="62" t="s">
        <v>1257</v>
      </c>
      <c r="N815" s="81" t="str">
        <f>VLOOKUP($M815,'Hulpblad MC-parser'!$A:$D,2,FALSE)</f>
        <v>Dienstverlening</v>
      </c>
      <c r="O815" s="81" t="str">
        <f>VLOOKUP($M815,'Hulpblad MC-parser'!$A:$D,3,FALSE)</f>
        <v>Ambulancezorg</v>
      </c>
      <c r="P815" s="81" t="str">
        <f>VLOOKUP($M815,'Hulpblad MC-parser'!$A:$D,4,FALSE)</f>
        <v>Dienst aan derden</v>
      </c>
      <c r="Q815" s="136" t="str">
        <f>IF(CONCATENATE(B815,C815,D815)="","",VLOOKUP(CONCATENATE(B815,C815,D815),Meldingsclassificaties!AA:AA,1,FALSE))</f>
        <v/>
      </c>
      <c r="R815" s="136" t="str">
        <f>IF(F815="","",VLOOKUP(F815,Meldingsclassificaties!H:H,1,FALSE))</f>
        <v/>
      </c>
    </row>
    <row r="816" spans="1:18" x14ac:dyDescent="0.25">
      <c r="A816" s="59"/>
      <c r="B816" s="59"/>
      <c r="C816" s="59"/>
      <c r="D816" s="59"/>
      <c r="E816" s="60" t="s">
        <v>7631</v>
      </c>
      <c r="F816" s="59"/>
      <c r="G816" s="59" t="s">
        <v>1257</v>
      </c>
      <c r="H816" s="59"/>
      <c r="I816" s="59">
        <f t="shared" si="12"/>
        <v>7</v>
      </c>
      <c r="J816" s="59" t="s">
        <v>1561</v>
      </c>
      <c r="K816" s="61"/>
      <c r="L816" s="62" t="s">
        <v>6737</v>
      </c>
      <c r="M816" s="62" t="s">
        <v>1257</v>
      </c>
      <c r="N816" s="81" t="str">
        <f>VLOOKUP($M816,'Hulpblad MC-parser'!$A:$D,2,FALSE)</f>
        <v>Dienstverlening</v>
      </c>
      <c r="O816" s="81" t="str">
        <f>VLOOKUP($M816,'Hulpblad MC-parser'!$A:$D,3,FALSE)</f>
        <v>Ambulancezorg</v>
      </c>
      <c r="P816" s="81" t="str">
        <f>VLOOKUP($M816,'Hulpblad MC-parser'!$A:$D,4,FALSE)</f>
        <v>Dienst aan derden</v>
      </c>
      <c r="Q816" s="136" t="str">
        <f>IF(CONCATENATE(B816,C816,D816)="","",VLOOKUP(CONCATENATE(B816,C816,D816),Meldingsclassificaties!AA:AA,1,FALSE))</f>
        <v/>
      </c>
      <c r="R816" s="136" t="str">
        <f>IF(F816="","",VLOOKUP(F816,Meldingsclassificaties!H:H,1,FALSE))</f>
        <v/>
      </c>
    </row>
    <row r="817" spans="1:18" x14ac:dyDescent="0.25">
      <c r="A817" s="59">
        <v>200031401</v>
      </c>
      <c r="B817" s="59" t="s">
        <v>26</v>
      </c>
      <c r="C817" s="59" t="s">
        <v>191</v>
      </c>
      <c r="D817" s="59" t="s">
        <v>60</v>
      </c>
      <c r="E817" s="60" t="s">
        <v>1258</v>
      </c>
      <c r="F817" s="59" t="s">
        <v>681</v>
      </c>
      <c r="G817" s="59"/>
      <c r="H817" s="59"/>
      <c r="I817" s="59">
        <f t="shared" si="12"/>
        <v>24</v>
      </c>
      <c r="J817" s="59" t="s">
        <v>1613</v>
      </c>
      <c r="K817" s="61"/>
      <c r="L817" s="62" t="s">
        <v>6737</v>
      </c>
      <c r="M817" s="62" t="s">
        <v>1258</v>
      </c>
      <c r="N817" s="81" t="str">
        <f>VLOOKUP($M817,'Hulpblad MC-parser'!$A:$D,2,FALSE)</f>
        <v>Dienstverlening</v>
      </c>
      <c r="O817" s="81" t="str">
        <f>VLOOKUP($M817,'Hulpblad MC-parser'!$A:$D,3,FALSE)</f>
        <v>Ambulancezorg</v>
      </c>
      <c r="P817" s="81" t="str">
        <f>VLOOKUP($M817,'Hulpblad MC-parser'!$A:$D,4,FALSE)</f>
        <v>Geplande actie</v>
      </c>
      <c r="Q817" s="136" t="str">
        <f>IF(CONCATENATE(B817,C817,D817)="","",VLOOKUP(CONCATENATE(B817,C817,D817),Meldingsclassificaties!AA:AA,1,FALSE))</f>
        <v>DienstverleningAmbulancezorgGeplande actie</v>
      </c>
      <c r="R817" s="136" t="str">
        <f>IF(F817="","",VLOOKUP(F817,Meldingsclassificaties!H:H,1,FALSE))</f>
        <v>Ambuzorg geplande actie</v>
      </c>
    </row>
    <row r="818" spans="1:18" x14ac:dyDescent="0.25">
      <c r="A818" s="59"/>
      <c r="B818" s="59"/>
      <c r="C818" s="59"/>
      <c r="D818" s="59"/>
      <c r="E818" s="60" t="s">
        <v>7632</v>
      </c>
      <c r="F818" s="59"/>
      <c r="G818" s="59" t="s">
        <v>1258</v>
      </c>
      <c r="H818" s="59"/>
      <c r="I818" s="59">
        <f t="shared" si="12"/>
        <v>4</v>
      </c>
      <c r="J818" s="59" t="s">
        <v>1561</v>
      </c>
      <c r="K818" s="61"/>
      <c r="L818" s="62" t="s">
        <v>6737</v>
      </c>
      <c r="M818" s="62" t="s">
        <v>1258</v>
      </c>
      <c r="N818" s="81" t="str">
        <f>VLOOKUP($M818,'Hulpblad MC-parser'!$A:$D,2,FALSE)</f>
        <v>Dienstverlening</v>
      </c>
      <c r="O818" s="81" t="str">
        <f>VLOOKUP($M818,'Hulpblad MC-parser'!$A:$D,3,FALSE)</f>
        <v>Ambulancezorg</v>
      </c>
      <c r="P818" s="81" t="str">
        <f>VLOOKUP($M818,'Hulpblad MC-parser'!$A:$D,4,FALSE)</f>
        <v>Geplande actie</v>
      </c>
      <c r="Q818" s="136" t="str">
        <f>IF(CONCATENATE(B818,C818,D818)="","",VLOOKUP(CONCATENATE(B818,C818,D818),Meldingsclassificaties!AA:AA,1,FALSE))</f>
        <v/>
      </c>
      <c r="R818" s="136" t="str">
        <f>IF(F818="","",VLOOKUP(F818,Meldingsclassificaties!H:H,1,FALSE))</f>
        <v/>
      </c>
    </row>
    <row r="819" spans="1:18" x14ac:dyDescent="0.25">
      <c r="A819" s="59"/>
      <c r="B819" s="59"/>
      <c r="C819" s="59"/>
      <c r="D819" s="59"/>
      <c r="E819" s="60" t="s">
        <v>7633</v>
      </c>
      <c r="F819" s="59"/>
      <c r="G819" s="59" t="s">
        <v>1258</v>
      </c>
      <c r="H819" s="59"/>
      <c r="I819" s="59">
        <f t="shared" si="12"/>
        <v>5</v>
      </c>
      <c r="J819" s="59" t="s">
        <v>1561</v>
      </c>
      <c r="K819" s="61"/>
      <c r="L819" s="62" t="s">
        <v>6737</v>
      </c>
      <c r="M819" s="62" t="s">
        <v>1258</v>
      </c>
      <c r="N819" s="81" t="str">
        <f>VLOOKUP($M819,'Hulpblad MC-parser'!$A:$D,2,FALSE)</f>
        <v>Dienstverlening</v>
      </c>
      <c r="O819" s="81" t="str">
        <f>VLOOKUP($M819,'Hulpblad MC-parser'!$A:$D,3,FALSE)</f>
        <v>Ambulancezorg</v>
      </c>
      <c r="P819" s="81" t="str">
        <f>VLOOKUP($M819,'Hulpblad MC-parser'!$A:$D,4,FALSE)</f>
        <v>Geplande actie</v>
      </c>
      <c r="Q819" s="136" t="str">
        <f>IF(CONCATENATE(B819,C819,D819)="","",VLOOKUP(CONCATENATE(B819,C819,D819),Meldingsclassificaties!AA:AA,1,FALSE))</f>
        <v/>
      </c>
      <c r="R819" s="136" t="str">
        <f>IF(F819="","",VLOOKUP(F819,Meldingsclassificaties!H:H,1,FALSE))</f>
        <v/>
      </c>
    </row>
    <row r="820" spans="1:18" x14ac:dyDescent="0.25">
      <c r="A820" s="59"/>
      <c r="B820" s="59"/>
      <c r="C820" s="59"/>
      <c r="D820" s="59"/>
      <c r="E820" s="60" t="s">
        <v>7634</v>
      </c>
      <c r="F820" s="59"/>
      <c r="G820" s="59" t="s">
        <v>1258</v>
      </c>
      <c r="H820" s="59"/>
      <c r="I820" s="59">
        <f t="shared" si="12"/>
        <v>20</v>
      </c>
      <c r="J820" s="59" t="s">
        <v>1561</v>
      </c>
      <c r="K820" s="61"/>
      <c r="L820" s="62" t="s">
        <v>6737</v>
      </c>
      <c r="M820" s="62" t="s">
        <v>1258</v>
      </c>
      <c r="N820" s="81" t="str">
        <f>VLOOKUP($M820,'Hulpblad MC-parser'!$A:$D,2,FALSE)</f>
        <v>Dienstverlening</v>
      </c>
      <c r="O820" s="81" t="str">
        <f>VLOOKUP($M820,'Hulpblad MC-parser'!$A:$D,3,FALSE)</f>
        <v>Ambulancezorg</v>
      </c>
      <c r="P820" s="81" t="str">
        <f>VLOOKUP($M820,'Hulpblad MC-parser'!$A:$D,4,FALSE)</f>
        <v>Geplande actie</v>
      </c>
      <c r="Q820" s="136" t="str">
        <f>IF(CONCATENATE(B820,C820,D820)="","",VLOOKUP(CONCATENATE(B820,C820,D820),Meldingsclassificaties!AA:AA,1,FALSE))</f>
        <v/>
      </c>
      <c r="R820" s="136" t="str">
        <f>IF(F820="","",VLOOKUP(F820,Meldingsclassificaties!H:H,1,FALSE))</f>
        <v/>
      </c>
    </row>
    <row r="821" spans="1:18" x14ac:dyDescent="0.25">
      <c r="A821" s="59"/>
      <c r="B821" s="59"/>
      <c r="C821" s="59"/>
      <c r="D821" s="59"/>
      <c r="E821" s="60" t="s">
        <v>7635</v>
      </c>
      <c r="F821" s="59"/>
      <c r="G821" s="59" t="s">
        <v>1258</v>
      </c>
      <c r="H821" s="59"/>
      <c r="I821" s="59">
        <f t="shared" si="12"/>
        <v>7</v>
      </c>
      <c r="J821" s="59" t="s">
        <v>1561</v>
      </c>
      <c r="K821" s="61"/>
      <c r="L821" s="62" t="s">
        <v>6737</v>
      </c>
      <c r="M821" s="62" t="s">
        <v>1258</v>
      </c>
      <c r="N821" s="81" t="str">
        <f>VLOOKUP($M821,'Hulpblad MC-parser'!$A:$D,2,FALSE)</f>
        <v>Dienstverlening</v>
      </c>
      <c r="O821" s="81" t="str">
        <f>VLOOKUP($M821,'Hulpblad MC-parser'!$A:$D,3,FALSE)</f>
        <v>Ambulancezorg</v>
      </c>
      <c r="P821" s="81" t="str">
        <f>VLOOKUP($M821,'Hulpblad MC-parser'!$A:$D,4,FALSE)</f>
        <v>Geplande actie</v>
      </c>
      <c r="Q821" s="136" t="str">
        <f>IF(CONCATENATE(B821,C821,D821)="","",VLOOKUP(CONCATENATE(B821,C821,D821),Meldingsclassificaties!AA:AA,1,FALSE))</f>
        <v/>
      </c>
      <c r="R821" s="136" t="str">
        <f>IF(F821="","",VLOOKUP(F821,Meldingsclassificaties!H:H,1,FALSE))</f>
        <v/>
      </c>
    </row>
    <row r="822" spans="1:18" x14ac:dyDescent="0.25">
      <c r="A822" s="59">
        <v>200031403</v>
      </c>
      <c r="B822" s="59" t="s">
        <v>26</v>
      </c>
      <c r="C822" s="59" t="s">
        <v>191</v>
      </c>
      <c r="D822" s="59" t="s">
        <v>155</v>
      </c>
      <c r="E822" s="60" t="s">
        <v>1259</v>
      </c>
      <c r="F822" s="59" t="s">
        <v>210</v>
      </c>
      <c r="G822" s="59"/>
      <c r="H822" s="59"/>
      <c r="I822" s="59">
        <f t="shared" si="12"/>
        <v>23</v>
      </c>
      <c r="J822" s="59" t="s">
        <v>1613</v>
      </c>
      <c r="K822" s="61"/>
      <c r="L822" s="62" t="s">
        <v>6737</v>
      </c>
      <c r="M822" s="62" t="s">
        <v>1259</v>
      </c>
      <c r="N822" s="81" t="str">
        <f>VLOOKUP($M822,'Hulpblad MC-parser'!$A:$D,2,FALSE)</f>
        <v>Dienstverlening</v>
      </c>
      <c r="O822" s="81" t="str">
        <f>VLOOKUP($M822,'Hulpblad MC-parser'!$A:$D,3,FALSE)</f>
        <v>Ambulancezorg</v>
      </c>
      <c r="P822" s="81" t="str">
        <f>VLOOKUP($M822,'Hulpblad MC-parser'!$A:$D,4,FALSE)</f>
        <v>Oefening</v>
      </c>
      <c r="Q822" s="136" t="str">
        <f>IF(CONCATENATE(B822,C822,D822)="","",VLOOKUP(CONCATENATE(B822,C822,D822),Meldingsclassificaties!AA:AA,1,FALSE))</f>
        <v>DienstverleningAmbulancezorgOefening</v>
      </c>
      <c r="R822" s="136" t="str">
        <f>IF(F822="","",VLOOKUP(F822,Meldingsclassificaties!H:H,1,FALSE))</f>
        <v>Ambulancezorg oefening</v>
      </c>
    </row>
    <row r="823" spans="1:18" x14ac:dyDescent="0.25">
      <c r="A823" s="59"/>
      <c r="B823" s="59"/>
      <c r="C823" s="59"/>
      <c r="D823" s="59"/>
      <c r="E823" s="60" t="s">
        <v>7636</v>
      </c>
      <c r="F823" s="59"/>
      <c r="G823" s="59" t="s">
        <v>1259</v>
      </c>
      <c r="H823" s="59"/>
      <c r="I823" s="59">
        <f t="shared" si="12"/>
        <v>4</v>
      </c>
      <c r="J823" s="59" t="s">
        <v>1561</v>
      </c>
      <c r="K823" s="61"/>
      <c r="L823" s="62" t="s">
        <v>6737</v>
      </c>
      <c r="M823" s="62" t="s">
        <v>1259</v>
      </c>
      <c r="N823" s="81" t="str">
        <f>VLOOKUP($M823,'Hulpblad MC-parser'!$A:$D,2,FALSE)</f>
        <v>Dienstverlening</v>
      </c>
      <c r="O823" s="81" t="str">
        <f>VLOOKUP($M823,'Hulpblad MC-parser'!$A:$D,3,FALSE)</f>
        <v>Ambulancezorg</v>
      </c>
      <c r="P823" s="81" t="str">
        <f>VLOOKUP($M823,'Hulpblad MC-parser'!$A:$D,4,FALSE)</f>
        <v>Oefening</v>
      </c>
      <c r="Q823" s="136" t="str">
        <f>IF(CONCATENATE(B823,C823,D823)="","",VLOOKUP(CONCATENATE(B823,C823,D823),Meldingsclassificaties!AA:AA,1,FALSE))</f>
        <v/>
      </c>
      <c r="R823" s="136" t="str">
        <f>IF(F823="","",VLOOKUP(F823,Meldingsclassificaties!H:H,1,FALSE))</f>
        <v/>
      </c>
    </row>
    <row r="824" spans="1:18" x14ac:dyDescent="0.25">
      <c r="A824" s="59"/>
      <c r="B824" s="59"/>
      <c r="C824" s="59"/>
      <c r="D824" s="59"/>
      <c r="E824" s="60" t="s">
        <v>7637</v>
      </c>
      <c r="F824" s="59"/>
      <c r="G824" s="59" t="s">
        <v>1259</v>
      </c>
      <c r="H824" s="59"/>
      <c r="I824" s="59">
        <f t="shared" si="12"/>
        <v>4</v>
      </c>
      <c r="J824" s="59" t="s">
        <v>1561</v>
      </c>
      <c r="K824" s="61"/>
      <c r="L824" s="62" t="s">
        <v>6737</v>
      </c>
      <c r="M824" s="62" t="s">
        <v>1259</v>
      </c>
      <c r="N824" s="81" t="str">
        <f>VLOOKUP($M824,'Hulpblad MC-parser'!$A:$D,2,FALSE)</f>
        <v>Dienstverlening</v>
      </c>
      <c r="O824" s="81" t="str">
        <f>VLOOKUP($M824,'Hulpblad MC-parser'!$A:$D,3,FALSE)</f>
        <v>Ambulancezorg</v>
      </c>
      <c r="P824" s="81" t="str">
        <f>VLOOKUP($M824,'Hulpblad MC-parser'!$A:$D,4,FALSE)</f>
        <v>Oefening</v>
      </c>
      <c r="Q824" s="136" t="str">
        <f>IF(CONCATENATE(B824,C824,D824)="","",VLOOKUP(CONCATENATE(B824,C824,D824),Meldingsclassificaties!AA:AA,1,FALSE))</f>
        <v/>
      </c>
      <c r="R824" s="136" t="str">
        <f>IF(F824="","",VLOOKUP(F824,Meldingsclassificaties!H:H,1,FALSE))</f>
        <v/>
      </c>
    </row>
    <row r="825" spans="1:18" x14ac:dyDescent="0.25">
      <c r="A825" s="59"/>
      <c r="B825" s="59"/>
      <c r="C825" s="59"/>
      <c r="D825" s="59"/>
      <c r="E825" s="60" t="s">
        <v>7638</v>
      </c>
      <c r="F825" s="59"/>
      <c r="G825" s="59" t="s">
        <v>1259</v>
      </c>
      <c r="H825" s="59"/>
      <c r="I825" s="59">
        <f t="shared" si="12"/>
        <v>14</v>
      </c>
      <c r="J825" s="59" t="s">
        <v>1561</v>
      </c>
      <c r="K825" s="61"/>
      <c r="L825" s="62" t="s">
        <v>6737</v>
      </c>
      <c r="M825" s="62" t="s">
        <v>1259</v>
      </c>
      <c r="N825" s="81" t="str">
        <f>VLOOKUP($M825,'Hulpblad MC-parser'!$A:$D,2,FALSE)</f>
        <v>Dienstverlening</v>
      </c>
      <c r="O825" s="81" t="str">
        <f>VLOOKUP($M825,'Hulpblad MC-parser'!$A:$D,3,FALSE)</f>
        <v>Ambulancezorg</v>
      </c>
      <c r="P825" s="81" t="str">
        <f>VLOOKUP($M825,'Hulpblad MC-parser'!$A:$D,4,FALSE)</f>
        <v>Oefening</v>
      </c>
      <c r="Q825" s="136" t="str">
        <f>IF(CONCATENATE(B825,C825,D825)="","",VLOOKUP(CONCATENATE(B825,C825,D825),Meldingsclassificaties!AA:AA,1,FALSE))</f>
        <v/>
      </c>
      <c r="R825" s="136" t="str">
        <f>IF(F825="","",VLOOKUP(F825,Meldingsclassificaties!H:H,1,FALSE))</f>
        <v/>
      </c>
    </row>
    <row r="826" spans="1:18" x14ac:dyDescent="0.25">
      <c r="A826" s="59"/>
      <c r="B826" s="59"/>
      <c r="C826" s="59"/>
      <c r="D826" s="59"/>
      <c r="E826" s="60" t="s">
        <v>7639</v>
      </c>
      <c r="F826" s="59"/>
      <c r="G826" s="59" t="s">
        <v>1259</v>
      </c>
      <c r="H826" s="59"/>
      <c r="I826" s="59">
        <f t="shared" si="12"/>
        <v>5</v>
      </c>
      <c r="J826" s="59" t="s">
        <v>1561</v>
      </c>
      <c r="K826" s="61"/>
      <c r="L826" s="62" t="s">
        <v>6737</v>
      </c>
      <c r="M826" s="62" t="s">
        <v>1259</v>
      </c>
      <c r="N826" s="81" t="str">
        <f>VLOOKUP($M826,'Hulpblad MC-parser'!$A:$D,2,FALSE)</f>
        <v>Dienstverlening</v>
      </c>
      <c r="O826" s="81" t="str">
        <f>VLOOKUP($M826,'Hulpblad MC-parser'!$A:$D,3,FALSE)</f>
        <v>Ambulancezorg</v>
      </c>
      <c r="P826" s="81" t="str">
        <f>VLOOKUP($M826,'Hulpblad MC-parser'!$A:$D,4,FALSE)</f>
        <v>Oefening</v>
      </c>
      <c r="Q826" s="136" t="str">
        <f>IF(CONCATENATE(B826,C826,D826)="","",VLOOKUP(CONCATENATE(B826,C826,D826),Meldingsclassificaties!AA:AA,1,FALSE))</f>
        <v/>
      </c>
      <c r="R826" s="136" t="str">
        <f>IF(F826="","",VLOOKUP(F826,Meldingsclassificaties!H:H,1,FALSE))</f>
        <v/>
      </c>
    </row>
    <row r="827" spans="1:18" x14ac:dyDescent="0.25">
      <c r="A827" s="59"/>
      <c r="B827" s="59"/>
      <c r="C827" s="59"/>
      <c r="D827" s="59"/>
      <c r="E827" s="60" t="s">
        <v>7640</v>
      </c>
      <c r="F827" s="59"/>
      <c r="G827" s="59" t="s">
        <v>1259</v>
      </c>
      <c r="H827" s="59"/>
      <c r="I827" s="59">
        <f t="shared" si="12"/>
        <v>7</v>
      </c>
      <c r="J827" s="59" t="s">
        <v>1561</v>
      </c>
      <c r="K827" s="61"/>
      <c r="L827" s="62" t="s">
        <v>6737</v>
      </c>
      <c r="M827" s="62" t="s">
        <v>1259</v>
      </c>
      <c r="N827" s="81" t="str">
        <f>VLOOKUP($M827,'Hulpblad MC-parser'!$A:$D,2,FALSE)</f>
        <v>Dienstverlening</v>
      </c>
      <c r="O827" s="81" t="str">
        <f>VLOOKUP($M827,'Hulpblad MC-parser'!$A:$D,3,FALSE)</f>
        <v>Ambulancezorg</v>
      </c>
      <c r="P827" s="81" t="str">
        <f>VLOOKUP($M827,'Hulpblad MC-parser'!$A:$D,4,FALSE)</f>
        <v>Oefening</v>
      </c>
      <c r="Q827" s="136" t="str">
        <f>IF(CONCATENATE(B827,C827,D827)="","",VLOOKUP(CONCATENATE(B827,C827,D827),Meldingsclassificaties!AA:AA,1,FALSE))</f>
        <v/>
      </c>
      <c r="R827" s="136" t="str">
        <f>IF(F827="","",VLOOKUP(F827,Meldingsclassificaties!H:H,1,FALSE))</f>
        <v/>
      </c>
    </row>
    <row r="828" spans="1:18" x14ac:dyDescent="0.25">
      <c r="A828" s="59">
        <v>200106718</v>
      </c>
      <c r="B828" s="59" t="s">
        <v>26</v>
      </c>
      <c r="C828" s="59" t="s">
        <v>191</v>
      </c>
      <c r="D828" s="59" t="s">
        <v>702</v>
      </c>
      <c r="E828" s="60" t="s">
        <v>1260</v>
      </c>
      <c r="F828" s="59" t="s">
        <v>210</v>
      </c>
      <c r="G828" s="59"/>
      <c r="H828" s="59"/>
      <c r="I828" s="59">
        <f t="shared" si="12"/>
        <v>25</v>
      </c>
      <c r="J828" s="59" t="s">
        <v>1613</v>
      </c>
      <c r="K828" s="61"/>
      <c r="L828" s="62" t="s">
        <v>6737</v>
      </c>
      <c r="M828" s="62" t="s">
        <v>1260</v>
      </c>
      <c r="N828" s="81" t="str">
        <f>VLOOKUP($M828,'Hulpblad MC-parser'!$A:$D,2,FALSE)</f>
        <v>Dienstverlening</v>
      </c>
      <c r="O828" s="81" t="str">
        <f>VLOOKUP($M828,'Hulpblad MC-parser'!$A:$D,3,FALSE)</f>
        <v>Ambulancezorg</v>
      </c>
      <c r="P828" s="81" t="str">
        <f>VLOOKUP($M828,'Hulpblad MC-parser'!$A:$D,4,FALSE)</f>
        <v>Opnamestop</v>
      </c>
      <c r="Q828" s="136" t="str">
        <f>IF(CONCATENATE(B828,C828,D828)="","",VLOOKUP(CONCATENATE(B828,C828,D828),Meldingsclassificaties!AA:AA,1,FALSE))</f>
        <v>DienstverleningAmbulancezorgOpnamestop</v>
      </c>
      <c r="R828" s="136" t="str">
        <f>IF(F828="","",VLOOKUP(F828,Meldingsclassificaties!H:H,1,FALSE))</f>
        <v>Ambulancezorg oefening</v>
      </c>
    </row>
    <row r="829" spans="1:18" x14ac:dyDescent="0.25">
      <c r="A829" s="59"/>
      <c r="B829" s="59"/>
      <c r="C829" s="59"/>
      <c r="D829" s="59"/>
      <c r="E829" s="60" t="s">
        <v>7641</v>
      </c>
      <c r="F829" s="59"/>
      <c r="G829" s="59" t="s">
        <v>1260</v>
      </c>
      <c r="H829" s="59"/>
      <c r="I829" s="59">
        <f t="shared" si="12"/>
        <v>4</v>
      </c>
      <c r="J829" s="59" t="s">
        <v>1561</v>
      </c>
      <c r="K829" s="61"/>
      <c r="L829" s="62" t="s">
        <v>6737</v>
      </c>
      <c r="M829" s="62" t="s">
        <v>1260</v>
      </c>
      <c r="N829" s="81" t="str">
        <f>VLOOKUP($M829,'Hulpblad MC-parser'!$A:$D,2,FALSE)</f>
        <v>Dienstverlening</v>
      </c>
      <c r="O829" s="81" t="str">
        <f>VLOOKUP($M829,'Hulpblad MC-parser'!$A:$D,3,FALSE)</f>
        <v>Ambulancezorg</v>
      </c>
      <c r="P829" s="81" t="str">
        <f>VLOOKUP($M829,'Hulpblad MC-parser'!$A:$D,4,FALSE)</f>
        <v>Opnamestop</v>
      </c>
      <c r="Q829" s="136" t="str">
        <f>IF(CONCATENATE(B829,C829,D829)="","",VLOOKUP(CONCATENATE(B829,C829,D829),Meldingsclassificaties!AA:AA,1,FALSE))</f>
        <v/>
      </c>
      <c r="R829" s="136" t="str">
        <f>IF(F829="","",VLOOKUP(F829,Meldingsclassificaties!H:H,1,FALSE))</f>
        <v/>
      </c>
    </row>
    <row r="830" spans="1:18" x14ac:dyDescent="0.25">
      <c r="A830" s="59"/>
      <c r="B830" s="59"/>
      <c r="C830" s="59"/>
      <c r="D830" s="59"/>
      <c r="E830" s="60" t="s">
        <v>7642</v>
      </c>
      <c r="F830" s="59"/>
      <c r="G830" s="59" t="s">
        <v>1260</v>
      </c>
      <c r="H830" s="59"/>
      <c r="I830" s="59">
        <f t="shared" si="12"/>
        <v>5</v>
      </c>
      <c r="J830" s="59" t="s">
        <v>1561</v>
      </c>
      <c r="K830" s="61"/>
      <c r="L830" s="62" t="s">
        <v>6737</v>
      </c>
      <c r="M830" s="62" t="s">
        <v>1260</v>
      </c>
      <c r="N830" s="81" t="str">
        <f>VLOOKUP($M830,'Hulpblad MC-parser'!$A:$D,2,FALSE)</f>
        <v>Dienstverlening</v>
      </c>
      <c r="O830" s="81" t="str">
        <f>VLOOKUP($M830,'Hulpblad MC-parser'!$A:$D,3,FALSE)</f>
        <v>Ambulancezorg</v>
      </c>
      <c r="P830" s="81" t="str">
        <f>VLOOKUP($M830,'Hulpblad MC-parser'!$A:$D,4,FALSE)</f>
        <v>Opnamestop</v>
      </c>
      <c r="Q830" s="136" t="str">
        <f>IF(CONCATENATE(B830,C830,D830)="","",VLOOKUP(CONCATENATE(B830,C830,D830),Meldingsclassificaties!AA:AA,1,FALSE))</f>
        <v/>
      </c>
      <c r="R830" s="136" t="str">
        <f>IF(F830="","",VLOOKUP(F830,Meldingsclassificaties!H:H,1,FALSE))</f>
        <v/>
      </c>
    </row>
    <row r="831" spans="1:18" x14ac:dyDescent="0.25">
      <c r="A831" s="59"/>
      <c r="B831" s="59"/>
      <c r="C831" s="59"/>
      <c r="D831" s="59"/>
      <c r="E831" s="60" t="s">
        <v>7643</v>
      </c>
      <c r="F831" s="59"/>
      <c r="G831" s="59" t="s">
        <v>1260</v>
      </c>
      <c r="H831" s="59"/>
      <c r="I831" s="59">
        <f t="shared" si="12"/>
        <v>7</v>
      </c>
      <c r="J831" s="59" t="s">
        <v>1561</v>
      </c>
      <c r="K831" s="61"/>
      <c r="L831" s="62" t="s">
        <v>6737</v>
      </c>
      <c r="M831" s="62" t="s">
        <v>1260</v>
      </c>
      <c r="N831" s="81" t="str">
        <f>VLOOKUP($M831,'Hulpblad MC-parser'!$A:$D,2,FALSE)</f>
        <v>Dienstverlening</v>
      </c>
      <c r="O831" s="81" t="str">
        <f>VLOOKUP($M831,'Hulpblad MC-parser'!$A:$D,3,FALSE)</f>
        <v>Ambulancezorg</v>
      </c>
      <c r="P831" s="81" t="str">
        <f>VLOOKUP($M831,'Hulpblad MC-parser'!$A:$D,4,FALSE)</f>
        <v>Opnamestop</v>
      </c>
      <c r="Q831" s="136" t="str">
        <f>IF(CONCATENATE(B831,C831,D831)="","",VLOOKUP(CONCATENATE(B831,C831,D831),Meldingsclassificaties!AA:AA,1,FALSE))</f>
        <v/>
      </c>
      <c r="R831" s="136" t="str">
        <f>IF(F831="","",VLOOKUP(F831,Meldingsclassificaties!H:H,1,FALSE))</f>
        <v/>
      </c>
    </row>
    <row r="832" spans="1:18" x14ac:dyDescent="0.25">
      <c r="A832" s="59"/>
      <c r="B832" s="59"/>
      <c r="C832" s="59"/>
      <c r="D832" s="59"/>
      <c r="E832" s="60" t="s">
        <v>7644</v>
      </c>
      <c r="F832" s="59"/>
      <c r="G832" s="59" t="s">
        <v>1260</v>
      </c>
      <c r="H832" s="59"/>
      <c r="I832" s="59">
        <f t="shared" si="12"/>
        <v>6</v>
      </c>
      <c r="J832" s="59" t="s">
        <v>1561</v>
      </c>
      <c r="K832" s="61"/>
      <c r="L832" s="62" t="s">
        <v>6737</v>
      </c>
      <c r="M832" s="62" t="s">
        <v>1260</v>
      </c>
      <c r="N832" s="81" t="str">
        <f>VLOOKUP($M832,'Hulpblad MC-parser'!$A:$D,2,FALSE)</f>
        <v>Dienstverlening</v>
      </c>
      <c r="O832" s="81" t="str">
        <f>VLOOKUP($M832,'Hulpblad MC-parser'!$A:$D,3,FALSE)</f>
        <v>Ambulancezorg</v>
      </c>
      <c r="P832" s="81" t="str">
        <f>VLOOKUP($M832,'Hulpblad MC-parser'!$A:$D,4,FALSE)</f>
        <v>Opnamestop</v>
      </c>
      <c r="Q832" s="136" t="str">
        <f>IF(CONCATENATE(B832,C832,D832)="","",VLOOKUP(CONCATENATE(B832,C832,D832),Meldingsclassificaties!AA:AA,1,FALSE))</f>
        <v/>
      </c>
      <c r="R832" s="136" t="str">
        <f>IF(F832="","",VLOOKUP(F832,Meldingsclassificaties!H:H,1,FALSE))</f>
        <v/>
      </c>
    </row>
    <row r="833" spans="1:18" x14ac:dyDescent="0.25">
      <c r="A833" s="59">
        <v>200107355</v>
      </c>
      <c r="B833" s="59" t="s">
        <v>26</v>
      </c>
      <c r="C833" s="59" t="s">
        <v>191</v>
      </c>
      <c r="D833" s="59" t="s">
        <v>1067</v>
      </c>
      <c r="E833" s="60" t="s">
        <v>1261</v>
      </c>
      <c r="F833" s="59" t="s">
        <v>1108</v>
      </c>
      <c r="G833" s="59"/>
      <c r="H833" s="59"/>
      <c r="I833" s="59">
        <f t="shared" si="12"/>
        <v>26</v>
      </c>
      <c r="J833" s="59" t="s">
        <v>1613</v>
      </c>
      <c r="K833" s="61"/>
      <c r="L833" s="62" t="s">
        <v>6737</v>
      </c>
      <c r="M833" s="62" t="s">
        <v>1261</v>
      </c>
      <c r="N833" s="81" t="str">
        <f>VLOOKUP($M833,'Hulpblad MC-parser'!$A:$D,2,FALSE)</f>
        <v>Dienstverlening</v>
      </c>
      <c r="O833" s="81" t="str">
        <f>VLOOKUP($M833,'Hulpblad MC-parser'!$A:$D,3,FALSE)</f>
        <v>Ambulancezorg</v>
      </c>
      <c r="P833" s="81" t="str">
        <f>VLOOKUP($M833,'Hulpblad MC-parser'!$A:$D,4,FALSE)</f>
        <v>Testmelding</v>
      </c>
      <c r="Q833" s="136" t="str">
        <f>IF(CONCATENATE(B833,C833,D833)="","",VLOOKUP(CONCATENATE(B833,C833,D833),Meldingsclassificaties!AA:AA,1,FALSE))</f>
        <v>DienstverleningAmbulancezorgTestmelding</v>
      </c>
      <c r="R833" s="136" t="str">
        <f>IF(F833="","",VLOOKUP(F833,Meldingsclassificaties!H:H,1,FALSE))</f>
        <v>Ambulancezorg testmelding</v>
      </c>
    </row>
    <row r="834" spans="1:18" x14ac:dyDescent="0.25">
      <c r="A834" s="59"/>
      <c r="B834" s="59"/>
      <c r="C834" s="59"/>
      <c r="D834" s="59"/>
      <c r="E834" s="60" t="s">
        <v>7645</v>
      </c>
      <c r="F834" s="59"/>
      <c r="G834" s="59" t="s">
        <v>1261</v>
      </c>
      <c r="H834" s="59"/>
      <c r="I834" s="59">
        <f t="shared" ref="I834:I897" si="13">LEN(E834)</f>
        <v>4</v>
      </c>
      <c r="J834" s="59" t="s">
        <v>1561</v>
      </c>
      <c r="K834" s="61"/>
      <c r="L834" s="62" t="s">
        <v>6737</v>
      </c>
      <c r="M834" s="62" t="s">
        <v>1261</v>
      </c>
      <c r="N834" s="81" t="str">
        <f>VLOOKUP($M834,'Hulpblad MC-parser'!$A:$D,2,FALSE)</f>
        <v>Dienstverlening</v>
      </c>
      <c r="O834" s="81" t="str">
        <f>VLOOKUP($M834,'Hulpblad MC-parser'!$A:$D,3,FALSE)</f>
        <v>Ambulancezorg</v>
      </c>
      <c r="P834" s="81" t="str">
        <f>VLOOKUP($M834,'Hulpblad MC-parser'!$A:$D,4,FALSE)</f>
        <v>Testmelding</v>
      </c>
      <c r="Q834" s="136" t="str">
        <f>IF(CONCATENATE(B834,C834,D834)="","",VLOOKUP(CONCATENATE(B834,C834,D834),Meldingsclassificaties!AA:AA,1,FALSE))</f>
        <v/>
      </c>
      <c r="R834" s="136" t="str">
        <f>IF(F834="","",VLOOKUP(F834,Meldingsclassificaties!H:H,1,FALSE))</f>
        <v/>
      </c>
    </row>
    <row r="835" spans="1:18" x14ac:dyDescent="0.25">
      <c r="A835" s="59"/>
      <c r="B835" s="59"/>
      <c r="C835" s="59"/>
      <c r="D835" s="59"/>
      <c r="E835" s="60" t="s">
        <v>7646</v>
      </c>
      <c r="F835" s="59"/>
      <c r="G835" s="59" t="s">
        <v>1261</v>
      </c>
      <c r="H835" s="59"/>
      <c r="I835" s="59">
        <f t="shared" si="13"/>
        <v>5</v>
      </c>
      <c r="J835" s="59" t="s">
        <v>1561</v>
      </c>
      <c r="K835" s="61"/>
      <c r="L835" s="62" t="s">
        <v>6737</v>
      </c>
      <c r="M835" s="62" t="s">
        <v>1261</v>
      </c>
      <c r="N835" s="81" t="str">
        <f>VLOOKUP($M835,'Hulpblad MC-parser'!$A:$D,2,FALSE)</f>
        <v>Dienstverlening</v>
      </c>
      <c r="O835" s="81" t="str">
        <f>VLOOKUP($M835,'Hulpblad MC-parser'!$A:$D,3,FALSE)</f>
        <v>Ambulancezorg</v>
      </c>
      <c r="P835" s="81" t="str">
        <f>VLOOKUP($M835,'Hulpblad MC-parser'!$A:$D,4,FALSE)</f>
        <v>Testmelding</v>
      </c>
      <c r="Q835" s="136" t="str">
        <f>IF(CONCATENATE(B835,C835,D835)="","",VLOOKUP(CONCATENATE(B835,C835,D835),Meldingsclassificaties!AA:AA,1,FALSE))</f>
        <v/>
      </c>
      <c r="R835" s="136" t="str">
        <f>IF(F835="","",VLOOKUP(F835,Meldingsclassificaties!H:H,1,FALSE))</f>
        <v/>
      </c>
    </row>
    <row r="836" spans="1:18" x14ac:dyDescent="0.25">
      <c r="A836" s="59"/>
      <c r="B836" s="59"/>
      <c r="C836" s="59"/>
      <c r="D836" s="59"/>
      <c r="E836" s="60" t="s">
        <v>7647</v>
      </c>
      <c r="F836" s="59"/>
      <c r="G836" s="59" t="s">
        <v>1261</v>
      </c>
      <c r="H836" s="59"/>
      <c r="I836" s="59">
        <f t="shared" si="13"/>
        <v>7</v>
      </c>
      <c r="J836" s="59" t="s">
        <v>1561</v>
      </c>
      <c r="K836" s="61"/>
      <c r="L836" s="62" t="s">
        <v>6737</v>
      </c>
      <c r="M836" s="62" t="s">
        <v>1261</v>
      </c>
      <c r="N836" s="81" t="str">
        <f>VLOOKUP($M836,'Hulpblad MC-parser'!$A:$D,2,FALSE)</f>
        <v>Dienstverlening</v>
      </c>
      <c r="O836" s="81" t="str">
        <f>VLOOKUP($M836,'Hulpblad MC-parser'!$A:$D,3,FALSE)</f>
        <v>Ambulancezorg</v>
      </c>
      <c r="P836" s="81" t="str">
        <f>VLOOKUP($M836,'Hulpblad MC-parser'!$A:$D,4,FALSE)</f>
        <v>Testmelding</v>
      </c>
      <c r="Q836" s="136" t="str">
        <f>IF(CONCATENATE(B836,C836,D836)="","",VLOOKUP(CONCATENATE(B836,C836,D836),Meldingsclassificaties!AA:AA,1,FALSE))</f>
        <v/>
      </c>
      <c r="R836" s="136" t="str">
        <f>IF(F836="","",VLOOKUP(F836,Meldingsclassificaties!H:H,1,FALSE))</f>
        <v/>
      </c>
    </row>
    <row r="837" spans="1:18" x14ac:dyDescent="0.25">
      <c r="A837" s="59">
        <v>200010594</v>
      </c>
      <c r="B837" s="59" t="s">
        <v>26</v>
      </c>
      <c r="C837" s="59" t="s">
        <v>191</v>
      </c>
      <c r="D837" s="59" t="s">
        <v>229</v>
      </c>
      <c r="E837" s="60" t="s">
        <v>1262</v>
      </c>
      <c r="F837" s="59" t="s">
        <v>229</v>
      </c>
      <c r="G837" s="59"/>
      <c r="H837" s="59"/>
      <c r="I837" s="59">
        <f t="shared" si="13"/>
        <v>4</v>
      </c>
      <c r="J837" s="59" t="s">
        <v>1613</v>
      </c>
      <c r="K837" s="61"/>
      <c r="L837" s="62" t="s">
        <v>6737</v>
      </c>
      <c r="M837" s="62" t="s">
        <v>1262</v>
      </c>
      <c r="N837" s="81" t="str">
        <f>VLOOKUP($M837,'Hulpblad MC-parser'!$A:$D,2,FALSE)</f>
        <v>Dienstverlening</v>
      </c>
      <c r="O837" s="81" t="str">
        <f>VLOOKUP($M837,'Hulpblad MC-parser'!$A:$D,3,FALSE)</f>
        <v>Ambulancezorg</v>
      </c>
      <c r="P837" s="81" t="str">
        <f>VLOOKUP($M837,'Hulpblad MC-parser'!$A:$D,4,FALSE)</f>
        <v>VWS</v>
      </c>
      <c r="Q837" s="136" t="str">
        <f>IF(CONCATENATE(B837,C837,D837)="","",VLOOKUP(CONCATENATE(B837,C837,D837),Meldingsclassificaties!AA:AA,1,FALSE))</f>
        <v>DienstverleningAmbulancezorgVWS</v>
      </c>
      <c r="R837" s="136" t="str">
        <f>IF(F837="","",VLOOKUP(F837,Meldingsclassificaties!H:H,1,FALSE))</f>
        <v>VWS</v>
      </c>
    </row>
    <row r="838" spans="1:18" x14ac:dyDescent="0.25">
      <c r="A838" s="59"/>
      <c r="B838" s="59"/>
      <c r="C838" s="59"/>
      <c r="D838" s="59"/>
      <c r="E838" s="60" t="s">
        <v>7648</v>
      </c>
      <c r="F838" s="59"/>
      <c r="G838" s="59" t="s">
        <v>1262</v>
      </c>
      <c r="H838" s="59"/>
      <c r="I838" s="59">
        <f t="shared" si="13"/>
        <v>4</v>
      </c>
      <c r="J838" s="59" t="s">
        <v>1561</v>
      </c>
      <c r="K838" s="61"/>
      <c r="L838" s="62" t="s">
        <v>6737</v>
      </c>
      <c r="M838" s="62" t="s">
        <v>1262</v>
      </c>
      <c r="N838" s="81" t="str">
        <f>VLOOKUP($M838,'Hulpblad MC-parser'!$A:$D,2,FALSE)</f>
        <v>Dienstverlening</v>
      </c>
      <c r="O838" s="81" t="str">
        <f>VLOOKUP($M838,'Hulpblad MC-parser'!$A:$D,3,FALSE)</f>
        <v>Ambulancezorg</v>
      </c>
      <c r="P838" s="81" t="str">
        <f>VLOOKUP($M838,'Hulpblad MC-parser'!$A:$D,4,FALSE)</f>
        <v>VWS</v>
      </c>
      <c r="Q838" s="136" t="str">
        <f>IF(CONCATENATE(B838,C838,D838)="","",VLOOKUP(CONCATENATE(B838,C838,D838),Meldingsclassificaties!AA:AA,1,FALSE))</f>
        <v/>
      </c>
      <c r="R838" s="136" t="str">
        <f>IF(F838="","",VLOOKUP(F838,Meldingsclassificaties!H:H,1,FALSE))</f>
        <v/>
      </c>
    </row>
    <row r="839" spans="1:18" x14ac:dyDescent="0.25">
      <c r="A839" s="59"/>
      <c r="B839" s="59"/>
      <c r="C839" s="59"/>
      <c r="D839" s="59"/>
      <c r="E839" s="60" t="s">
        <v>7649</v>
      </c>
      <c r="F839" s="59"/>
      <c r="G839" s="59" t="s">
        <v>1262</v>
      </c>
      <c r="H839" s="59"/>
      <c r="I839" s="59">
        <f t="shared" si="13"/>
        <v>5</v>
      </c>
      <c r="J839" s="59" t="s">
        <v>1561</v>
      </c>
      <c r="K839" s="61"/>
      <c r="L839" s="62" t="s">
        <v>6737</v>
      </c>
      <c r="M839" s="62" t="s">
        <v>1262</v>
      </c>
      <c r="N839" s="81" t="str">
        <f>VLOOKUP($M839,'Hulpblad MC-parser'!$A:$D,2,FALSE)</f>
        <v>Dienstverlening</v>
      </c>
      <c r="O839" s="81" t="str">
        <f>VLOOKUP($M839,'Hulpblad MC-parser'!$A:$D,3,FALSE)</f>
        <v>Ambulancezorg</v>
      </c>
      <c r="P839" s="81" t="str">
        <f>VLOOKUP($M839,'Hulpblad MC-parser'!$A:$D,4,FALSE)</f>
        <v>VWS</v>
      </c>
      <c r="Q839" s="136" t="str">
        <f>IF(CONCATENATE(B839,C839,D839)="","",VLOOKUP(CONCATENATE(B839,C839,D839),Meldingsclassificaties!AA:AA,1,FALSE))</f>
        <v/>
      </c>
      <c r="R839" s="136" t="str">
        <f>IF(F839="","",VLOOKUP(F839,Meldingsclassificaties!H:H,1,FALSE))</f>
        <v/>
      </c>
    </row>
    <row r="840" spans="1:18" x14ac:dyDescent="0.25">
      <c r="A840" s="59"/>
      <c r="B840" s="59"/>
      <c r="C840" s="59"/>
      <c r="D840" s="59"/>
      <c r="E840" s="60" t="s">
        <v>7650</v>
      </c>
      <c r="F840" s="59"/>
      <c r="G840" s="59" t="s">
        <v>1262</v>
      </c>
      <c r="H840" s="59"/>
      <c r="I840" s="59">
        <f t="shared" si="13"/>
        <v>7</v>
      </c>
      <c r="J840" s="59" t="s">
        <v>1561</v>
      </c>
      <c r="K840" s="61"/>
      <c r="L840" s="62" t="s">
        <v>6737</v>
      </c>
      <c r="M840" s="62" t="s">
        <v>1262</v>
      </c>
      <c r="N840" s="81" t="str">
        <f>VLOOKUP($M840,'Hulpblad MC-parser'!$A:$D,2,FALSE)</f>
        <v>Dienstverlening</v>
      </c>
      <c r="O840" s="81" t="str">
        <f>VLOOKUP($M840,'Hulpblad MC-parser'!$A:$D,3,FALSE)</f>
        <v>Ambulancezorg</v>
      </c>
      <c r="P840" s="81" t="str">
        <f>VLOOKUP($M840,'Hulpblad MC-parser'!$A:$D,4,FALSE)</f>
        <v>VWS</v>
      </c>
      <c r="Q840" s="136" t="str">
        <f>IF(CONCATENATE(B840,C840,D840)="","",VLOOKUP(CONCATENATE(B840,C840,D840),Meldingsclassificaties!AA:AA,1,FALSE))</f>
        <v/>
      </c>
      <c r="R840" s="136" t="str">
        <f>IF(F840="","",VLOOKUP(F840,Meldingsclassificaties!H:H,1,FALSE))</f>
        <v/>
      </c>
    </row>
    <row r="841" spans="1:18" x14ac:dyDescent="0.25">
      <c r="A841" s="59">
        <v>200031420</v>
      </c>
      <c r="B841" s="59" t="s">
        <v>26</v>
      </c>
      <c r="C841" s="59" t="s">
        <v>40</v>
      </c>
      <c r="D841" s="59"/>
      <c r="E841" s="60" t="s">
        <v>1263</v>
      </c>
      <c r="F841" s="59" t="s">
        <v>590</v>
      </c>
      <c r="G841" s="59"/>
      <c r="H841" s="59"/>
      <c r="I841" s="59">
        <f t="shared" si="13"/>
        <v>26</v>
      </c>
      <c r="J841" s="59" t="s">
        <v>1613</v>
      </c>
      <c r="K841" s="61"/>
      <c r="L841" s="62" t="s">
        <v>6737</v>
      </c>
      <c r="M841" s="62" t="s">
        <v>1263</v>
      </c>
      <c r="N841" s="81" t="str">
        <f>VLOOKUP($M841,'Hulpblad MC-parser'!$A:$D,2,FALSE)</f>
        <v>Dienstverlening</v>
      </c>
      <c r="O841" s="81" t="str">
        <f>VLOOKUP($M841,'Hulpblad MC-parser'!$A:$D,3,FALSE)</f>
        <v>Brandweer</v>
      </c>
      <c r="P841" s="81">
        <f>VLOOKUP($M841,'Hulpblad MC-parser'!$A:$D,4,FALSE)</f>
        <v>0</v>
      </c>
      <c r="Q841" s="136" t="str">
        <f>IF(CONCATENATE(B841,C841,D841)="","",VLOOKUP(CONCATENATE(B841,C841,D841),Meldingsclassificaties!AA:AA,1,FALSE))</f>
        <v>DienstverleningBrandweer</v>
      </c>
      <c r="R841" s="136" t="str">
        <f>IF(F841="","",VLOOKUP(F841,Meldingsclassificaties!H:H,1,FALSE))</f>
        <v>Dienstverlening brandweer</v>
      </c>
    </row>
    <row r="842" spans="1:18" x14ac:dyDescent="0.25">
      <c r="A842" s="59"/>
      <c r="B842" s="59"/>
      <c r="C842" s="59"/>
      <c r="D842" s="59"/>
      <c r="E842" s="60" t="s">
        <v>7651</v>
      </c>
      <c r="F842" s="59"/>
      <c r="G842" s="59" t="s">
        <v>1263</v>
      </c>
      <c r="H842" s="59"/>
      <c r="I842" s="59">
        <f t="shared" si="13"/>
        <v>4</v>
      </c>
      <c r="J842" s="59" t="s">
        <v>1561</v>
      </c>
      <c r="K842" s="61"/>
      <c r="L842" s="62" t="s">
        <v>6737</v>
      </c>
      <c r="M842" s="62" t="s">
        <v>1263</v>
      </c>
      <c r="N842" s="81" t="str">
        <f>VLOOKUP($M842,'Hulpblad MC-parser'!$A:$D,2,FALSE)</f>
        <v>Dienstverlening</v>
      </c>
      <c r="O842" s="81" t="str">
        <f>VLOOKUP($M842,'Hulpblad MC-parser'!$A:$D,3,FALSE)</f>
        <v>Brandweer</v>
      </c>
      <c r="P842" s="81">
        <f>VLOOKUP($M842,'Hulpblad MC-parser'!$A:$D,4,FALSE)</f>
        <v>0</v>
      </c>
      <c r="Q842" s="136" t="str">
        <f>IF(CONCATENATE(B842,C842,D842)="","",VLOOKUP(CONCATENATE(B842,C842,D842),Meldingsclassificaties!AA:AA,1,FALSE))</f>
        <v/>
      </c>
      <c r="R842" s="136" t="str">
        <f>IF(F842="","",VLOOKUP(F842,Meldingsclassificaties!H:H,1,FALSE))</f>
        <v/>
      </c>
    </row>
    <row r="843" spans="1:18" x14ac:dyDescent="0.25">
      <c r="A843" s="59"/>
      <c r="B843" s="59"/>
      <c r="C843" s="59"/>
      <c r="D843" s="59"/>
      <c r="E843" s="60" t="s">
        <v>7652</v>
      </c>
      <c r="F843" s="59"/>
      <c r="G843" s="59" t="s">
        <v>1263</v>
      </c>
      <c r="H843" s="59"/>
      <c r="I843" s="59">
        <f t="shared" si="13"/>
        <v>3</v>
      </c>
      <c r="J843" s="59" t="s">
        <v>1561</v>
      </c>
      <c r="K843" s="61"/>
      <c r="L843" s="62" t="s">
        <v>6737</v>
      </c>
      <c r="M843" s="62" t="s">
        <v>1263</v>
      </c>
      <c r="N843" s="81" t="str">
        <f>VLOOKUP($M843,'Hulpblad MC-parser'!$A:$D,2,FALSE)</f>
        <v>Dienstverlening</v>
      </c>
      <c r="O843" s="81" t="str">
        <f>VLOOKUP($M843,'Hulpblad MC-parser'!$A:$D,3,FALSE)</f>
        <v>Brandweer</v>
      </c>
      <c r="P843" s="81">
        <f>VLOOKUP($M843,'Hulpblad MC-parser'!$A:$D,4,FALSE)</f>
        <v>0</v>
      </c>
      <c r="Q843" s="136" t="str">
        <f>IF(CONCATENATE(B843,C843,D843)="","",VLOOKUP(CONCATENATE(B843,C843,D843),Meldingsclassificaties!AA:AA,1,FALSE))</f>
        <v/>
      </c>
      <c r="R843" s="136" t="str">
        <f>IF(F843="","",VLOOKUP(F843,Meldingsclassificaties!H:H,1,FALSE))</f>
        <v/>
      </c>
    </row>
    <row r="844" spans="1:18" x14ac:dyDescent="0.25">
      <c r="A844" s="59"/>
      <c r="B844" s="59"/>
      <c r="C844" s="59"/>
      <c r="D844" s="59"/>
      <c r="E844" s="60" t="s">
        <v>7653</v>
      </c>
      <c r="F844" s="59"/>
      <c r="G844" s="59" t="s">
        <v>1263</v>
      </c>
      <c r="H844" s="59"/>
      <c r="I844" s="59">
        <f t="shared" si="13"/>
        <v>4</v>
      </c>
      <c r="J844" s="59" t="s">
        <v>1561</v>
      </c>
      <c r="K844" s="61"/>
      <c r="L844" s="62" t="s">
        <v>6737</v>
      </c>
      <c r="M844" s="62" t="s">
        <v>1263</v>
      </c>
      <c r="N844" s="81" t="str">
        <f>VLOOKUP($M844,'Hulpblad MC-parser'!$A:$D,2,FALSE)</f>
        <v>Dienstverlening</v>
      </c>
      <c r="O844" s="81" t="str">
        <f>VLOOKUP($M844,'Hulpblad MC-parser'!$A:$D,3,FALSE)</f>
        <v>Brandweer</v>
      </c>
      <c r="P844" s="81">
        <f>VLOOKUP($M844,'Hulpblad MC-parser'!$A:$D,4,FALSE)</f>
        <v>0</v>
      </c>
      <c r="Q844" s="136" t="str">
        <f>IF(CONCATENATE(B844,C844,D844)="","",VLOOKUP(CONCATENATE(B844,C844,D844),Meldingsclassificaties!AA:AA,1,FALSE))</f>
        <v/>
      </c>
      <c r="R844" s="136" t="str">
        <f>IF(F844="","",VLOOKUP(F844,Meldingsclassificaties!H:H,1,FALSE))</f>
        <v/>
      </c>
    </row>
    <row r="845" spans="1:18" x14ac:dyDescent="0.25">
      <c r="A845" s="59"/>
      <c r="B845" s="59"/>
      <c r="C845" s="59"/>
      <c r="D845" s="59"/>
      <c r="E845" s="60" t="s">
        <v>7654</v>
      </c>
      <c r="F845" s="59"/>
      <c r="G845" s="59" t="s">
        <v>1263</v>
      </c>
      <c r="H845" s="59"/>
      <c r="I845" s="59">
        <f t="shared" si="13"/>
        <v>20</v>
      </c>
      <c r="J845" s="59" t="s">
        <v>1561</v>
      </c>
      <c r="K845" s="61"/>
      <c r="L845" s="62" t="s">
        <v>6737</v>
      </c>
      <c r="M845" s="62" t="s">
        <v>1263</v>
      </c>
      <c r="N845" s="81" t="str">
        <f>VLOOKUP($M845,'Hulpblad MC-parser'!$A:$D,2,FALSE)</f>
        <v>Dienstverlening</v>
      </c>
      <c r="O845" s="81" t="str">
        <f>VLOOKUP($M845,'Hulpblad MC-parser'!$A:$D,3,FALSE)</f>
        <v>Brandweer</v>
      </c>
      <c r="P845" s="81">
        <f>VLOOKUP($M845,'Hulpblad MC-parser'!$A:$D,4,FALSE)</f>
        <v>0</v>
      </c>
      <c r="Q845" s="136" t="str">
        <f>IF(CONCATENATE(B845,C845,D845)="","",VLOOKUP(CONCATENATE(B845,C845,D845),Meldingsclassificaties!AA:AA,1,FALSE))</f>
        <v/>
      </c>
      <c r="R845" s="136" t="str">
        <f>IF(F845="","",VLOOKUP(F845,Meldingsclassificaties!H:H,1,FALSE))</f>
        <v/>
      </c>
    </row>
    <row r="846" spans="1:18" x14ac:dyDescent="0.25">
      <c r="A846" s="59"/>
      <c r="B846" s="59"/>
      <c r="C846" s="59"/>
      <c r="D846" s="59"/>
      <c r="E846" s="60" t="s">
        <v>7655</v>
      </c>
      <c r="F846" s="59"/>
      <c r="G846" s="59" t="s">
        <v>1263</v>
      </c>
      <c r="H846" s="59"/>
      <c r="I846" s="59">
        <f t="shared" si="13"/>
        <v>5</v>
      </c>
      <c r="J846" s="59" t="s">
        <v>1561</v>
      </c>
      <c r="K846" s="61"/>
      <c r="L846" s="62" t="s">
        <v>6737</v>
      </c>
      <c r="M846" s="62" t="s">
        <v>1263</v>
      </c>
      <c r="N846" s="81" t="str">
        <f>VLOOKUP($M846,'Hulpblad MC-parser'!$A:$D,2,FALSE)</f>
        <v>Dienstverlening</v>
      </c>
      <c r="O846" s="81" t="str">
        <f>VLOOKUP($M846,'Hulpblad MC-parser'!$A:$D,3,FALSE)</f>
        <v>Brandweer</v>
      </c>
      <c r="P846" s="81">
        <f>VLOOKUP($M846,'Hulpblad MC-parser'!$A:$D,4,FALSE)</f>
        <v>0</v>
      </c>
      <c r="Q846" s="136" t="str">
        <f>IF(CONCATENATE(B846,C846,D846)="","",VLOOKUP(CONCATENATE(B846,C846,D846),Meldingsclassificaties!AA:AA,1,FALSE))</f>
        <v/>
      </c>
      <c r="R846" s="136" t="str">
        <f>IF(F846="","",VLOOKUP(F846,Meldingsclassificaties!H:H,1,FALSE))</f>
        <v/>
      </c>
    </row>
    <row r="847" spans="1:18" x14ac:dyDescent="0.25">
      <c r="A847" s="59">
        <v>200031406</v>
      </c>
      <c r="B847" s="59" t="s">
        <v>26</v>
      </c>
      <c r="C847" s="59" t="s">
        <v>40</v>
      </c>
      <c r="D847" s="59" t="s">
        <v>72</v>
      </c>
      <c r="E847" s="60" t="s">
        <v>1264</v>
      </c>
      <c r="F847" s="59" t="s">
        <v>74</v>
      </c>
      <c r="G847" s="59"/>
      <c r="H847" s="59"/>
      <c r="I847" s="59">
        <f t="shared" si="13"/>
        <v>24</v>
      </c>
      <c r="J847" s="59" t="s">
        <v>1613</v>
      </c>
      <c r="K847" s="61"/>
      <c r="L847" s="62" t="s">
        <v>6737</v>
      </c>
      <c r="M847" s="62" t="s">
        <v>1264</v>
      </c>
      <c r="N847" s="81" t="str">
        <f>VLOOKUP($M847,'Hulpblad MC-parser'!$A:$D,2,FALSE)</f>
        <v>Dienstverlening</v>
      </c>
      <c r="O847" s="81" t="str">
        <f>VLOOKUP($M847,'Hulpblad MC-parser'!$A:$D,3,FALSE)</f>
        <v>Brandweer</v>
      </c>
      <c r="P847" s="81" t="str">
        <f>VLOOKUP($M847,'Hulpblad MC-parser'!$A:$D,4,FALSE)</f>
        <v>Afstemverzoek</v>
      </c>
      <c r="Q847" s="136" t="str">
        <f>IF(CONCATENATE(B847,C847,D847)="","",VLOOKUP(CONCATENATE(B847,C847,D847),Meldingsclassificaties!AA:AA,1,FALSE))</f>
        <v>DienstverleningBrandweerAfstemverzoek</v>
      </c>
      <c r="R847" s="136" t="str">
        <f>IF(F847="","",VLOOKUP(F847,Meldingsclassificaties!H:H,1,FALSE))</f>
        <v>Brandweer afstemverzoek</v>
      </c>
    </row>
    <row r="848" spans="1:18" x14ac:dyDescent="0.25">
      <c r="A848" s="59"/>
      <c r="B848" s="59"/>
      <c r="C848" s="59"/>
      <c r="D848" s="59"/>
      <c r="E848" s="60" t="s">
        <v>7656</v>
      </c>
      <c r="F848" s="59"/>
      <c r="G848" s="59" t="s">
        <v>1264</v>
      </c>
      <c r="H848" s="59"/>
      <c r="I848" s="59">
        <f t="shared" si="13"/>
        <v>4</v>
      </c>
      <c r="J848" s="59" t="s">
        <v>1561</v>
      </c>
      <c r="K848" s="61"/>
      <c r="L848" s="62" t="s">
        <v>6737</v>
      </c>
      <c r="M848" s="62" t="s">
        <v>1264</v>
      </c>
      <c r="N848" s="81" t="str">
        <f>VLOOKUP($M848,'Hulpblad MC-parser'!$A:$D,2,FALSE)</f>
        <v>Dienstverlening</v>
      </c>
      <c r="O848" s="81" t="str">
        <f>VLOOKUP($M848,'Hulpblad MC-parser'!$A:$D,3,FALSE)</f>
        <v>Brandweer</v>
      </c>
      <c r="P848" s="81" t="str">
        <f>VLOOKUP($M848,'Hulpblad MC-parser'!$A:$D,4,FALSE)</f>
        <v>Afstemverzoek</v>
      </c>
      <c r="Q848" s="136" t="str">
        <f>IF(CONCATENATE(B848,C848,D848)="","",VLOOKUP(CONCATENATE(B848,C848,D848),Meldingsclassificaties!AA:AA,1,FALSE))</f>
        <v/>
      </c>
      <c r="R848" s="136" t="str">
        <f>IF(F848="","",VLOOKUP(F848,Meldingsclassificaties!H:H,1,FALSE))</f>
        <v/>
      </c>
    </row>
    <row r="849" spans="1:18" x14ac:dyDescent="0.25">
      <c r="A849" s="59"/>
      <c r="B849" s="59"/>
      <c r="C849" s="59"/>
      <c r="D849" s="59"/>
      <c r="E849" s="60" t="s">
        <v>7657</v>
      </c>
      <c r="F849" s="59"/>
      <c r="G849" s="59" t="s">
        <v>1264</v>
      </c>
      <c r="H849" s="59"/>
      <c r="I849" s="59">
        <f t="shared" si="13"/>
        <v>18</v>
      </c>
      <c r="J849" s="59" t="s">
        <v>1561</v>
      </c>
      <c r="K849" s="61"/>
      <c r="L849" s="62" t="s">
        <v>6737</v>
      </c>
      <c r="M849" s="62" t="s">
        <v>1264</v>
      </c>
      <c r="N849" s="81" t="str">
        <f>VLOOKUP($M849,'Hulpblad MC-parser'!$A:$D,2,FALSE)</f>
        <v>Dienstverlening</v>
      </c>
      <c r="O849" s="81" t="str">
        <f>VLOOKUP($M849,'Hulpblad MC-parser'!$A:$D,3,FALSE)</f>
        <v>Brandweer</v>
      </c>
      <c r="P849" s="81" t="str">
        <f>VLOOKUP($M849,'Hulpblad MC-parser'!$A:$D,4,FALSE)</f>
        <v>Afstemverzoek</v>
      </c>
      <c r="Q849" s="136" t="str">
        <f>IF(CONCATENATE(B849,C849,D849)="","",VLOOKUP(CONCATENATE(B849,C849,D849),Meldingsclassificaties!AA:AA,1,FALSE))</f>
        <v/>
      </c>
      <c r="R849" s="136" t="str">
        <f>IF(F849="","",VLOOKUP(F849,Meldingsclassificaties!H:H,1,FALSE))</f>
        <v/>
      </c>
    </row>
    <row r="850" spans="1:18" x14ac:dyDescent="0.25">
      <c r="A850" s="59"/>
      <c r="B850" s="59"/>
      <c r="C850" s="59"/>
      <c r="D850" s="59"/>
      <c r="E850" s="60" t="s">
        <v>7658</v>
      </c>
      <c r="F850" s="59"/>
      <c r="G850" s="59" t="s">
        <v>1264</v>
      </c>
      <c r="H850" s="59"/>
      <c r="I850" s="59">
        <f t="shared" si="13"/>
        <v>4</v>
      </c>
      <c r="J850" s="59" t="s">
        <v>1561</v>
      </c>
      <c r="K850" s="61"/>
      <c r="L850" s="62" t="s">
        <v>6737</v>
      </c>
      <c r="M850" s="62" t="s">
        <v>1264</v>
      </c>
      <c r="N850" s="81" t="str">
        <f>VLOOKUP($M850,'Hulpblad MC-parser'!$A:$D,2,FALSE)</f>
        <v>Dienstverlening</v>
      </c>
      <c r="O850" s="81" t="str">
        <f>VLOOKUP($M850,'Hulpblad MC-parser'!$A:$D,3,FALSE)</f>
        <v>Brandweer</v>
      </c>
      <c r="P850" s="81" t="str">
        <f>VLOOKUP($M850,'Hulpblad MC-parser'!$A:$D,4,FALSE)</f>
        <v>Afstemverzoek</v>
      </c>
      <c r="Q850" s="136" t="str">
        <f>IF(CONCATENATE(B850,C850,D850)="","",VLOOKUP(CONCATENATE(B850,C850,D850),Meldingsclassificaties!AA:AA,1,FALSE))</f>
        <v/>
      </c>
      <c r="R850" s="136" t="str">
        <f>IF(F850="","",VLOOKUP(F850,Meldingsclassificaties!H:H,1,FALSE))</f>
        <v/>
      </c>
    </row>
    <row r="851" spans="1:18" x14ac:dyDescent="0.25">
      <c r="A851" s="59"/>
      <c r="B851" s="59"/>
      <c r="C851" s="59"/>
      <c r="D851" s="59"/>
      <c r="E851" s="60" t="s">
        <v>7659</v>
      </c>
      <c r="F851" s="59"/>
      <c r="G851" s="59" t="s">
        <v>1264</v>
      </c>
      <c r="H851" s="59"/>
      <c r="I851" s="59">
        <f t="shared" si="13"/>
        <v>5</v>
      </c>
      <c r="J851" s="59" t="s">
        <v>1561</v>
      </c>
      <c r="K851" s="61"/>
      <c r="L851" s="62" t="s">
        <v>6737</v>
      </c>
      <c r="M851" s="62" t="s">
        <v>1264</v>
      </c>
      <c r="N851" s="81" t="str">
        <f>VLOOKUP($M851,'Hulpblad MC-parser'!$A:$D,2,FALSE)</f>
        <v>Dienstverlening</v>
      </c>
      <c r="O851" s="81" t="str">
        <f>VLOOKUP($M851,'Hulpblad MC-parser'!$A:$D,3,FALSE)</f>
        <v>Brandweer</v>
      </c>
      <c r="P851" s="81" t="str">
        <f>VLOOKUP($M851,'Hulpblad MC-parser'!$A:$D,4,FALSE)</f>
        <v>Afstemverzoek</v>
      </c>
      <c r="Q851" s="136" t="str">
        <f>IF(CONCATENATE(B851,C851,D851)="","",VLOOKUP(CONCATENATE(B851,C851,D851),Meldingsclassificaties!AA:AA,1,FALSE))</f>
        <v/>
      </c>
      <c r="R851" s="136" t="str">
        <f>IF(F851="","",VLOOKUP(F851,Meldingsclassificaties!H:H,1,FALSE))</f>
        <v/>
      </c>
    </row>
    <row r="852" spans="1:18" x14ac:dyDescent="0.25">
      <c r="A852" s="59"/>
      <c r="B852" s="59"/>
      <c r="C852" s="59"/>
      <c r="D852" s="59"/>
      <c r="E852" s="60" t="s">
        <v>7660</v>
      </c>
      <c r="F852" s="59"/>
      <c r="G852" s="59" t="s">
        <v>1264</v>
      </c>
      <c r="H852" s="59"/>
      <c r="I852" s="59">
        <f t="shared" si="13"/>
        <v>7</v>
      </c>
      <c r="J852" s="59" t="s">
        <v>1561</v>
      </c>
      <c r="K852" s="61"/>
      <c r="L852" s="62" t="s">
        <v>6737</v>
      </c>
      <c r="M852" s="62" t="s">
        <v>1264</v>
      </c>
      <c r="N852" s="81" t="str">
        <f>VLOOKUP($M852,'Hulpblad MC-parser'!$A:$D,2,FALSE)</f>
        <v>Dienstverlening</v>
      </c>
      <c r="O852" s="81" t="str">
        <f>VLOOKUP($M852,'Hulpblad MC-parser'!$A:$D,3,FALSE)</f>
        <v>Brandweer</v>
      </c>
      <c r="P852" s="81" t="str">
        <f>VLOOKUP($M852,'Hulpblad MC-parser'!$A:$D,4,FALSE)</f>
        <v>Afstemverzoek</v>
      </c>
      <c r="Q852" s="136" t="str">
        <f>IF(CONCATENATE(B852,C852,D852)="","",VLOOKUP(CONCATENATE(B852,C852,D852),Meldingsclassificaties!AA:AA,1,FALSE))</f>
        <v/>
      </c>
      <c r="R852" s="136" t="str">
        <f>IF(F852="","",VLOOKUP(F852,Meldingsclassificaties!H:H,1,FALSE))</f>
        <v/>
      </c>
    </row>
    <row r="853" spans="1:18" x14ac:dyDescent="0.25">
      <c r="A853" s="59">
        <v>200031408</v>
      </c>
      <c r="B853" s="59" t="s">
        <v>26</v>
      </c>
      <c r="C853" s="59" t="s">
        <v>40</v>
      </c>
      <c r="D853" s="59" t="s">
        <v>41</v>
      </c>
      <c r="E853" s="60" t="s">
        <v>1265</v>
      </c>
      <c r="F853" s="59" t="s">
        <v>44</v>
      </c>
      <c r="G853" s="59"/>
      <c r="H853" s="59"/>
      <c r="I853" s="59">
        <f t="shared" si="13"/>
        <v>19</v>
      </c>
      <c r="J853" s="59" t="s">
        <v>1613</v>
      </c>
      <c r="K853" s="61"/>
      <c r="L853" s="62" t="s">
        <v>6737</v>
      </c>
      <c r="M853" s="62" t="s">
        <v>1265</v>
      </c>
      <c r="N853" s="81" t="str">
        <f>VLOOKUP($M853,'Hulpblad MC-parser'!$A:$D,2,FALSE)</f>
        <v>Dienstverlening</v>
      </c>
      <c r="O853" s="81" t="str">
        <f>VLOOKUP($M853,'Hulpblad MC-parser'!$A:$D,3,FALSE)</f>
        <v>Brandweer</v>
      </c>
      <c r="P853" s="81" t="str">
        <f>VLOOKUP($M853,'Hulpblad MC-parser'!$A:$D,4,FALSE)</f>
        <v>Bijstand</v>
      </c>
      <c r="Q853" s="136" t="str">
        <f>IF(CONCATENATE(B853,C853,D853)="","",VLOOKUP(CONCATENATE(B853,C853,D853),Meldingsclassificaties!AA:AA,1,FALSE))</f>
        <v>DienstverleningBrandweerBijstand</v>
      </c>
      <c r="R853" s="136" t="str">
        <f>IF(F853="","",VLOOKUP(F853,Meldingsclassificaties!H:H,1,FALSE))</f>
        <v>Brandweer bijstand</v>
      </c>
    </row>
    <row r="854" spans="1:18" x14ac:dyDescent="0.25">
      <c r="A854" s="59"/>
      <c r="B854" s="59"/>
      <c r="C854" s="59"/>
      <c r="D854" s="59"/>
      <c r="E854" s="60" t="s">
        <v>7661</v>
      </c>
      <c r="F854" s="59"/>
      <c r="G854" s="59" t="s">
        <v>1265</v>
      </c>
      <c r="H854" s="59"/>
      <c r="I854" s="59">
        <f t="shared" si="13"/>
        <v>4</v>
      </c>
      <c r="J854" s="59" t="s">
        <v>1561</v>
      </c>
      <c r="K854" s="61"/>
      <c r="L854" s="62" t="s">
        <v>6737</v>
      </c>
      <c r="M854" s="62" t="s">
        <v>1265</v>
      </c>
      <c r="N854" s="81" t="str">
        <f>VLOOKUP($M854,'Hulpblad MC-parser'!$A:$D,2,FALSE)</f>
        <v>Dienstverlening</v>
      </c>
      <c r="O854" s="81" t="str">
        <f>VLOOKUP($M854,'Hulpblad MC-parser'!$A:$D,3,FALSE)</f>
        <v>Brandweer</v>
      </c>
      <c r="P854" s="81" t="str">
        <f>VLOOKUP($M854,'Hulpblad MC-parser'!$A:$D,4,FALSE)</f>
        <v>Bijstand</v>
      </c>
      <c r="Q854" s="136" t="str">
        <f>IF(CONCATENATE(B854,C854,D854)="","",VLOOKUP(CONCATENATE(B854,C854,D854),Meldingsclassificaties!AA:AA,1,FALSE))</f>
        <v/>
      </c>
      <c r="R854" s="136" t="str">
        <f>IF(F854="","",VLOOKUP(F854,Meldingsclassificaties!H:H,1,FALSE))</f>
        <v/>
      </c>
    </row>
    <row r="855" spans="1:18" x14ac:dyDescent="0.25">
      <c r="A855" s="59"/>
      <c r="B855" s="59"/>
      <c r="C855" s="59"/>
      <c r="D855" s="59"/>
      <c r="E855" s="60" t="s">
        <v>7662</v>
      </c>
      <c r="F855" s="59"/>
      <c r="G855" s="59" t="s">
        <v>1265</v>
      </c>
      <c r="H855" s="59"/>
      <c r="I855" s="59">
        <f t="shared" si="13"/>
        <v>13</v>
      </c>
      <c r="J855" s="59" t="s">
        <v>1561</v>
      </c>
      <c r="K855" s="61"/>
      <c r="L855" s="62" t="s">
        <v>6737</v>
      </c>
      <c r="M855" s="62" t="s">
        <v>1265</v>
      </c>
      <c r="N855" s="81" t="str">
        <f>VLOOKUP($M855,'Hulpblad MC-parser'!$A:$D,2,FALSE)</f>
        <v>Dienstverlening</v>
      </c>
      <c r="O855" s="81" t="str">
        <f>VLOOKUP($M855,'Hulpblad MC-parser'!$A:$D,3,FALSE)</f>
        <v>Brandweer</v>
      </c>
      <c r="P855" s="81" t="str">
        <f>VLOOKUP($M855,'Hulpblad MC-parser'!$A:$D,4,FALSE)</f>
        <v>Bijstand</v>
      </c>
      <c r="Q855" s="136" t="str">
        <f>IF(CONCATENATE(B855,C855,D855)="","",VLOOKUP(CONCATENATE(B855,C855,D855),Meldingsclassificaties!AA:AA,1,FALSE))</f>
        <v/>
      </c>
      <c r="R855" s="136" t="str">
        <f>IF(F855="","",VLOOKUP(F855,Meldingsclassificaties!H:H,1,FALSE))</f>
        <v/>
      </c>
    </row>
    <row r="856" spans="1:18" x14ac:dyDescent="0.25">
      <c r="A856" s="59"/>
      <c r="B856" s="59"/>
      <c r="C856" s="59"/>
      <c r="D856" s="59"/>
      <c r="E856" s="60" t="s">
        <v>7663</v>
      </c>
      <c r="F856" s="59"/>
      <c r="G856" s="59" t="s">
        <v>1265</v>
      </c>
      <c r="H856" s="59"/>
      <c r="I856" s="59">
        <f t="shared" si="13"/>
        <v>4</v>
      </c>
      <c r="J856" s="59" t="s">
        <v>1561</v>
      </c>
      <c r="K856" s="61"/>
      <c r="L856" s="62" t="s">
        <v>6737</v>
      </c>
      <c r="M856" s="62" t="s">
        <v>1265</v>
      </c>
      <c r="N856" s="81" t="str">
        <f>VLOOKUP($M856,'Hulpblad MC-parser'!$A:$D,2,FALSE)</f>
        <v>Dienstverlening</v>
      </c>
      <c r="O856" s="81" t="str">
        <f>VLOOKUP($M856,'Hulpblad MC-parser'!$A:$D,3,FALSE)</f>
        <v>Brandweer</v>
      </c>
      <c r="P856" s="81" t="str">
        <f>VLOOKUP($M856,'Hulpblad MC-parser'!$A:$D,4,FALSE)</f>
        <v>Bijstand</v>
      </c>
      <c r="Q856" s="136" t="str">
        <f>IF(CONCATENATE(B856,C856,D856)="","",VLOOKUP(CONCATENATE(B856,C856,D856),Meldingsclassificaties!AA:AA,1,FALSE))</f>
        <v/>
      </c>
      <c r="R856" s="136" t="str">
        <f>IF(F856="","",VLOOKUP(F856,Meldingsclassificaties!H:H,1,FALSE))</f>
        <v/>
      </c>
    </row>
    <row r="857" spans="1:18" x14ac:dyDescent="0.25">
      <c r="A857" s="59"/>
      <c r="B857" s="59"/>
      <c r="C857" s="59"/>
      <c r="D857" s="59"/>
      <c r="E857" s="60" t="s">
        <v>7664</v>
      </c>
      <c r="F857" s="59"/>
      <c r="G857" s="59" t="s">
        <v>1265</v>
      </c>
      <c r="H857" s="59"/>
      <c r="I857" s="59">
        <f t="shared" si="13"/>
        <v>5</v>
      </c>
      <c r="J857" s="59" t="s">
        <v>1561</v>
      </c>
      <c r="K857" s="61"/>
      <c r="L857" s="62" t="s">
        <v>6737</v>
      </c>
      <c r="M857" s="62" t="s">
        <v>1265</v>
      </c>
      <c r="N857" s="81" t="str">
        <f>VLOOKUP($M857,'Hulpblad MC-parser'!$A:$D,2,FALSE)</f>
        <v>Dienstverlening</v>
      </c>
      <c r="O857" s="81" t="str">
        <f>VLOOKUP($M857,'Hulpblad MC-parser'!$A:$D,3,FALSE)</f>
        <v>Brandweer</v>
      </c>
      <c r="P857" s="81" t="str">
        <f>VLOOKUP($M857,'Hulpblad MC-parser'!$A:$D,4,FALSE)</f>
        <v>Bijstand</v>
      </c>
      <c r="Q857" s="136" t="str">
        <f>IF(CONCATENATE(B857,C857,D857)="","",VLOOKUP(CONCATENATE(B857,C857,D857),Meldingsclassificaties!AA:AA,1,FALSE))</f>
        <v/>
      </c>
      <c r="R857" s="136" t="str">
        <f>IF(F857="","",VLOOKUP(F857,Meldingsclassificaties!H:H,1,FALSE))</f>
        <v/>
      </c>
    </row>
    <row r="858" spans="1:18" x14ac:dyDescent="0.25">
      <c r="A858" s="59"/>
      <c r="B858" s="59"/>
      <c r="C858" s="59"/>
      <c r="D858" s="59"/>
      <c r="E858" s="60" t="s">
        <v>7665</v>
      </c>
      <c r="F858" s="59"/>
      <c r="G858" s="59" t="s">
        <v>1265</v>
      </c>
      <c r="H858" s="59"/>
      <c r="I858" s="59">
        <f t="shared" si="13"/>
        <v>7</v>
      </c>
      <c r="J858" s="59" t="s">
        <v>1561</v>
      </c>
      <c r="K858" s="61"/>
      <c r="L858" s="62" t="s">
        <v>6737</v>
      </c>
      <c r="M858" s="62" t="s">
        <v>1265</v>
      </c>
      <c r="N858" s="81" t="str">
        <f>VLOOKUP($M858,'Hulpblad MC-parser'!$A:$D,2,FALSE)</f>
        <v>Dienstverlening</v>
      </c>
      <c r="O858" s="81" t="str">
        <f>VLOOKUP($M858,'Hulpblad MC-parser'!$A:$D,3,FALSE)</f>
        <v>Brandweer</v>
      </c>
      <c r="P858" s="81" t="str">
        <f>VLOOKUP($M858,'Hulpblad MC-parser'!$A:$D,4,FALSE)</f>
        <v>Bijstand</v>
      </c>
      <c r="Q858" s="136" t="str">
        <f>IF(CONCATENATE(B858,C858,D858)="","",VLOOKUP(CONCATENATE(B858,C858,D858),Meldingsclassificaties!AA:AA,1,FALSE))</f>
        <v/>
      </c>
      <c r="R858" s="136" t="str">
        <f>IF(F858="","",VLOOKUP(F858,Meldingsclassificaties!H:H,1,FALSE))</f>
        <v/>
      </c>
    </row>
    <row r="859" spans="1:18" x14ac:dyDescent="0.25">
      <c r="A859" s="59">
        <v>200031410</v>
      </c>
      <c r="B859" s="59" t="s">
        <v>26</v>
      </c>
      <c r="C859" s="59" t="s">
        <v>40</v>
      </c>
      <c r="D859" s="59" t="s">
        <v>192</v>
      </c>
      <c r="E859" s="60" t="s">
        <v>1266</v>
      </c>
      <c r="F859" s="59" t="s">
        <v>343</v>
      </c>
      <c r="G859" s="59"/>
      <c r="H859" s="59"/>
      <c r="I859" s="59">
        <f t="shared" si="13"/>
        <v>26</v>
      </c>
      <c r="J859" s="59" t="s">
        <v>1613</v>
      </c>
      <c r="K859" s="61"/>
      <c r="L859" s="62" t="s">
        <v>6737</v>
      </c>
      <c r="M859" s="62" t="s">
        <v>1266</v>
      </c>
      <c r="N859" s="81" t="str">
        <f>VLOOKUP($M859,'Hulpblad MC-parser'!$A:$D,2,FALSE)</f>
        <v>Dienstverlening</v>
      </c>
      <c r="O859" s="81" t="str">
        <f>VLOOKUP($M859,'Hulpblad MC-parser'!$A:$D,3,FALSE)</f>
        <v>Brandweer</v>
      </c>
      <c r="P859" s="81" t="str">
        <f>VLOOKUP($M859,'Hulpblad MC-parser'!$A:$D,4,FALSE)</f>
        <v>Dienst aan derden</v>
      </c>
      <c r="Q859" s="136" t="str">
        <f>IF(CONCATENATE(B859,C859,D859)="","",VLOOKUP(CONCATENATE(B859,C859,D859),Meldingsclassificaties!AA:AA,1,FALSE))</f>
        <v>DienstverleningBrandweerDienst aan derden</v>
      </c>
      <c r="R859" s="136" t="str">
        <f>IF(F859="","",VLOOKUP(F859,Meldingsclassificaties!H:H,1,FALSE))</f>
        <v>Brandweer dienst aan derd</v>
      </c>
    </row>
    <row r="860" spans="1:18" x14ac:dyDescent="0.25">
      <c r="A860" s="59"/>
      <c r="B860" s="59"/>
      <c r="C860" s="59"/>
      <c r="D860" s="59"/>
      <c r="E860" s="60" t="s">
        <v>7666</v>
      </c>
      <c r="F860" s="59"/>
      <c r="G860" s="59" t="s">
        <v>1266</v>
      </c>
      <c r="H860" s="59"/>
      <c r="I860" s="59">
        <f t="shared" si="13"/>
        <v>4</v>
      </c>
      <c r="J860" s="59" t="s">
        <v>1561</v>
      </c>
      <c r="K860" s="61"/>
      <c r="L860" s="62" t="s">
        <v>6737</v>
      </c>
      <c r="M860" s="62" t="s">
        <v>1266</v>
      </c>
      <c r="N860" s="81" t="str">
        <f>VLOOKUP($M860,'Hulpblad MC-parser'!$A:$D,2,FALSE)</f>
        <v>Dienstverlening</v>
      </c>
      <c r="O860" s="81" t="str">
        <f>VLOOKUP($M860,'Hulpblad MC-parser'!$A:$D,3,FALSE)</f>
        <v>Brandweer</v>
      </c>
      <c r="P860" s="81" t="str">
        <f>VLOOKUP($M860,'Hulpblad MC-parser'!$A:$D,4,FALSE)</f>
        <v>Dienst aan derden</v>
      </c>
      <c r="Q860" s="136" t="str">
        <f>IF(CONCATENATE(B860,C860,D860)="","",VLOOKUP(CONCATENATE(B860,C860,D860),Meldingsclassificaties!AA:AA,1,FALSE))</f>
        <v/>
      </c>
      <c r="R860" s="136" t="str">
        <f>IF(F860="","",VLOOKUP(F860,Meldingsclassificaties!H:H,1,FALSE))</f>
        <v/>
      </c>
    </row>
    <row r="861" spans="1:18" x14ac:dyDescent="0.25">
      <c r="A861" s="59"/>
      <c r="B861" s="59"/>
      <c r="C861" s="59"/>
      <c r="D861" s="59"/>
      <c r="E861" s="60" t="s">
        <v>7667</v>
      </c>
      <c r="F861" s="59"/>
      <c r="G861" s="59" t="s">
        <v>1266</v>
      </c>
      <c r="H861" s="59"/>
      <c r="I861" s="59">
        <f t="shared" si="13"/>
        <v>18</v>
      </c>
      <c r="J861" s="59" t="s">
        <v>1561</v>
      </c>
      <c r="K861" s="61"/>
      <c r="L861" s="62" t="s">
        <v>6737</v>
      </c>
      <c r="M861" s="62" t="s">
        <v>1266</v>
      </c>
      <c r="N861" s="81" t="str">
        <f>VLOOKUP($M861,'Hulpblad MC-parser'!$A:$D,2,FALSE)</f>
        <v>Dienstverlening</v>
      </c>
      <c r="O861" s="81" t="str">
        <f>VLOOKUP($M861,'Hulpblad MC-parser'!$A:$D,3,FALSE)</f>
        <v>Brandweer</v>
      </c>
      <c r="P861" s="81" t="str">
        <f>VLOOKUP($M861,'Hulpblad MC-parser'!$A:$D,4,FALSE)</f>
        <v>Dienst aan derden</v>
      </c>
      <c r="Q861" s="136" t="str">
        <f>IF(CONCATENATE(B861,C861,D861)="","",VLOOKUP(CONCATENATE(B861,C861,D861),Meldingsclassificaties!AA:AA,1,FALSE))</f>
        <v/>
      </c>
      <c r="R861" s="136" t="str">
        <f>IF(F861="","",VLOOKUP(F861,Meldingsclassificaties!H:H,1,FALSE))</f>
        <v/>
      </c>
    </row>
    <row r="862" spans="1:18" x14ac:dyDescent="0.25">
      <c r="A862" s="59"/>
      <c r="B862" s="59"/>
      <c r="C862" s="59"/>
      <c r="D862" s="59"/>
      <c r="E862" s="60" t="s">
        <v>7668</v>
      </c>
      <c r="F862" s="59"/>
      <c r="G862" s="59" t="s">
        <v>1266</v>
      </c>
      <c r="H862" s="59"/>
      <c r="I862" s="59">
        <f t="shared" si="13"/>
        <v>4</v>
      </c>
      <c r="J862" s="59" t="s">
        <v>1561</v>
      </c>
      <c r="K862" s="61"/>
      <c r="L862" s="62" t="s">
        <v>6737</v>
      </c>
      <c r="M862" s="62" t="s">
        <v>1266</v>
      </c>
      <c r="N862" s="81" t="str">
        <f>VLOOKUP($M862,'Hulpblad MC-parser'!$A:$D,2,FALSE)</f>
        <v>Dienstverlening</v>
      </c>
      <c r="O862" s="81" t="str">
        <f>VLOOKUP($M862,'Hulpblad MC-parser'!$A:$D,3,FALSE)</f>
        <v>Brandweer</v>
      </c>
      <c r="P862" s="81" t="str">
        <f>VLOOKUP($M862,'Hulpblad MC-parser'!$A:$D,4,FALSE)</f>
        <v>Dienst aan derden</v>
      </c>
      <c r="Q862" s="136" t="str">
        <f>IF(CONCATENATE(B862,C862,D862)="","",VLOOKUP(CONCATENATE(B862,C862,D862),Meldingsclassificaties!AA:AA,1,FALSE))</f>
        <v/>
      </c>
      <c r="R862" s="136" t="str">
        <f>IF(F862="","",VLOOKUP(F862,Meldingsclassificaties!H:H,1,FALSE))</f>
        <v/>
      </c>
    </row>
    <row r="863" spans="1:18" x14ac:dyDescent="0.25">
      <c r="A863" s="59"/>
      <c r="B863" s="59"/>
      <c r="C863" s="59"/>
      <c r="D863" s="59"/>
      <c r="E863" s="60" t="s">
        <v>7669</v>
      </c>
      <c r="F863" s="59"/>
      <c r="G863" s="59" t="s">
        <v>1266</v>
      </c>
      <c r="H863" s="59"/>
      <c r="I863" s="59">
        <f t="shared" si="13"/>
        <v>5</v>
      </c>
      <c r="J863" s="59" t="s">
        <v>1561</v>
      </c>
      <c r="K863" s="61"/>
      <c r="L863" s="62" t="s">
        <v>6737</v>
      </c>
      <c r="M863" s="62" t="s">
        <v>1266</v>
      </c>
      <c r="N863" s="81" t="str">
        <f>VLOOKUP($M863,'Hulpblad MC-parser'!$A:$D,2,FALSE)</f>
        <v>Dienstverlening</v>
      </c>
      <c r="O863" s="81" t="str">
        <f>VLOOKUP($M863,'Hulpblad MC-parser'!$A:$D,3,FALSE)</f>
        <v>Brandweer</v>
      </c>
      <c r="P863" s="81" t="str">
        <f>VLOOKUP($M863,'Hulpblad MC-parser'!$A:$D,4,FALSE)</f>
        <v>Dienst aan derden</v>
      </c>
      <c r="Q863" s="136" t="str">
        <f>IF(CONCATENATE(B863,C863,D863)="","",VLOOKUP(CONCATENATE(B863,C863,D863),Meldingsclassificaties!AA:AA,1,FALSE))</f>
        <v/>
      </c>
      <c r="R863" s="136" t="str">
        <f>IF(F863="","",VLOOKUP(F863,Meldingsclassificaties!H:H,1,FALSE))</f>
        <v/>
      </c>
    </row>
    <row r="864" spans="1:18" x14ac:dyDescent="0.25">
      <c r="A864" s="59"/>
      <c r="B864" s="59"/>
      <c r="C864" s="59"/>
      <c r="D864" s="59"/>
      <c r="E864" s="60" t="s">
        <v>7670</v>
      </c>
      <c r="F864" s="59"/>
      <c r="G864" s="59" t="s">
        <v>1266</v>
      </c>
      <c r="H864" s="59"/>
      <c r="I864" s="59">
        <f t="shared" si="13"/>
        <v>7</v>
      </c>
      <c r="J864" s="59" t="s">
        <v>1561</v>
      </c>
      <c r="K864" s="61"/>
      <c r="L864" s="62" t="s">
        <v>6737</v>
      </c>
      <c r="M864" s="62" t="s">
        <v>1266</v>
      </c>
      <c r="N864" s="81" t="str">
        <f>VLOOKUP($M864,'Hulpblad MC-parser'!$A:$D,2,FALSE)</f>
        <v>Dienstverlening</v>
      </c>
      <c r="O864" s="81" t="str">
        <f>VLOOKUP($M864,'Hulpblad MC-parser'!$A:$D,3,FALSE)</f>
        <v>Brandweer</v>
      </c>
      <c r="P864" s="81" t="str">
        <f>VLOOKUP($M864,'Hulpblad MC-parser'!$A:$D,4,FALSE)</f>
        <v>Dienst aan derden</v>
      </c>
      <c r="Q864" s="136" t="str">
        <f>IF(CONCATENATE(B864,C864,D864)="","",VLOOKUP(CONCATENATE(B864,C864,D864),Meldingsclassificaties!AA:AA,1,FALSE))</f>
        <v/>
      </c>
      <c r="R864" s="136" t="str">
        <f>IF(F864="","",VLOOKUP(F864,Meldingsclassificaties!H:H,1,FALSE))</f>
        <v/>
      </c>
    </row>
    <row r="865" spans="1:18" x14ac:dyDescent="0.25">
      <c r="A865" s="63"/>
      <c r="B865" s="63" t="s">
        <v>26</v>
      </c>
      <c r="C865" s="63" t="s">
        <v>40</v>
      </c>
      <c r="D865" s="63" t="s">
        <v>60</v>
      </c>
      <c r="E865" s="64" t="s">
        <v>12551</v>
      </c>
      <c r="F865" s="63" t="s">
        <v>62</v>
      </c>
      <c r="G865" s="63"/>
      <c r="H865" s="63"/>
      <c r="I865" s="63">
        <f t="shared" si="13"/>
        <v>11</v>
      </c>
      <c r="J865" s="63" t="s">
        <v>1613</v>
      </c>
      <c r="K865" s="93" t="s">
        <v>12198</v>
      </c>
      <c r="L865" s="62" t="s">
        <v>6738</v>
      </c>
      <c r="M865" s="69" t="s">
        <v>12551</v>
      </c>
      <c r="N865" s="81" t="str">
        <f>VLOOKUP($M865,'Hulpblad MC-parser'!$A:$D,2,FALSE)</f>
        <v>Dienstverlening</v>
      </c>
      <c r="O865" s="81" t="str">
        <f>VLOOKUP($M865,'Hulpblad MC-parser'!$A:$D,3,FALSE)</f>
        <v>Brandweer</v>
      </c>
      <c r="P865" s="81" t="str">
        <f>VLOOKUP($M865,'Hulpblad MC-parser'!$A:$D,4,FALSE)</f>
        <v>Geplande actie</v>
      </c>
      <c r="Q865" s="136" t="str">
        <f>IF(CONCATENATE(B865,C865,D865)="","",VLOOKUP(CONCATENATE(B865,C865,D865),Meldingsclassificaties!AA:AA,1,FALSE))</f>
        <v>DienstverleningBrandweerGeplande actie</v>
      </c>
      <c r="R865" s="136" t="str">
        <f>IF(F865="","",VLOOKUP(F865,Meldingsclassificaties!H:H,1,FALSE))</f>
        <v>Brandweer geplande actie</v>
      </c>
    </row>
    <row r="866" spans="1:18" x14ac:dyDescent="0.25">
      <c r="A866" s="59">
        <v>200059131</v>
      </c>
      <c r="B866" s="59" t="s">
        <v>26</v>
      </c>
      <c r="C866" s="59" t="s">
        <v>40</v>
      </c>
      <c r="D866" s="59" t="s">
        <v>60</v>
      </c>
      <c r="E866" s="60" t="s">
        <v>6508</v>
      </c>
      <c r="F866" s="59" t="s">
        <v>62</v>
      </c>
      <c r="G866" s="59"/>
      <c r="H866" s="59"/>
      <c r="I866" s="59">
        <f t="shared" si="13"/>
        <v>12</v>
      </c>
      <c r="J866" s="59" t="s">
        <v>1613</v>
      </c>
      <c r="K866" s="61"/>
      <c r="L866" s="62" t="s">
        <v>6738</v>
      </c>
      <c r="M866" s="62" t="s">
        <v>6508</v>
      </c>
      <c r="N866" s="81" t="str">
        <f>VLOOKUP($M866,'Hulpblad MC-parser'!$A:$D,2,FALSE)</f>
        <v>Dienstverlening</v>
      </c>
      <c r="O866" s="81" t="str">
        <f>VLOOKUP($M866,'Hulpblad MC-parser'!$A:$D,3,FALSE)</f>
        <v>Brandweer</v>
      </c>
      <c r="P866" s="81" t="str">
        <f>VLOOKUP($M866,'Hulpblad MC-parser'!$A:$D,4,FALSE)</f>
        <v>Geplande actie</v>
      </c>
      <c r="Q866" s="136" t="str">
        <f>IF(CONCATENATE(B866,C866,D866)="","",VLOOKUP(CONCATENATE(B866,C866,D866),Meldingsclassificaties!AA:AA,1,FALSE))</f>
        <v>DienstverleningBrandweerGeplande actie</v>
      </c>
      <c r="R866" s="136" t="str">
        <f>IF(F866="","",VLOOKUP(F866,Meldingsclassificaties!H:H,1,FALSE))</f>
        <v>Brandweer geplande actie</v>
      </c>
    </row>
    <row r="867" spans="1:18" x14ac:dyDescent="0.25">
      <c r="A867" s="59">
        <v>200059139</v>
      </c>
      <c r="B867" s="59" t="s">
        <v>26</v>
      </c>
      <c r="C867" s="59" t="s">
        <v>40</v>
      </c>
      <c r="D867" s="59" t="s">
        <v>60</v>
      </c>
      <c r="E867" s="60" t="s">
        <v>6507</v>
      </c>
      <c r="F867" s="59" t="s">
        <v>62</v>
      </c>
      <c r="G867" s="59"/>
      <c r="H867" s="59"/>
      <c r="I867" s="59">
        <f t="shared" si="13"/>
        <v>14</v>
      </c>
      <c r="J867" s="59" t="s">
        <v>1613</v>
      </c>
      <c r="K867" s="61"/>
      <c r="L867" s="62" t="s">
        <v>6738</v>
      </c>
      <c r="M867" s="62" t="s">
        <v>6507</v>
      </c>
      <c r="N867" s="81" t="str">
        <f>VLOOKUP($M867,'Hulpblad MC-parser'!$A:$D,2,FALSE)</f>
        <v>Dienstverlening</v>
      </c>
      <c r="O867" s="81" t="str">
        <f>VLOOKUP($M867,'Hulpblad MC-parser'!$A:$D,3,FALSE)</f>
        <v>Brandweer</v>
      </c>
      <c r="P867" s="81" t="str">
        <f>VLOOKUP($M867,'Hulpblad MC-parser'!$A:$D,4,FALSE)</f>
        <v>Geplande actie</v>
      </c>
      <c r="Q867" s="136" t="str">
        <f>IF(CONCATENATE(B867,C867,D867)="","",VLOOKUP(CONCATENATE(B867,C867,D867),Meldingsclassificaties!AA:AA,1,FALSE))</f>
        <v>DienstverleningBrandweerGeplande actie</v>
      </c>
      <c r="R867" s="136" t="str">
        <f>IF(F867="","",VLOOKUP(F867,Meldingsclassificaties!H:H,1,FALSE))</f>
        <v>Brandweer geplande actie</v>
      </c>
    </row>
    <row r="868" spans="1:18" x14ac:dyDescent="0.25">
      <c r="A868" s="59">
        <v>200031412</v>
      </c>
      <c r="B868" s="59" t="s">
        <v>26</v>
      </c>
      <c r="C868" s="59" t="s">
        <v>40</v>
      </c>
      <c r="D868" s="59" t="s">
        <v>60</v>
      </c>
      <c r="E868" s="60" t="s">
        <v>1267</v>
      </c>
      <c r="F868" s="59" t="s">
        <v>62</v>
      </c>
      <c r="G868" s="59"/>
      <c r="H868" s="59"/>
      <c r="I868" s="59">
        <f t="shared" si="13"/>
        <v>25</v>
      </c>
      <c r="J868" s="59" t="s">
        <v>1613</v>
      </c>
      <c r="K868" s="61"/>
      <c r="L868" s="62" t="s">
        <v>6737</v>
      </c>
      <c r="M868" s="62" t="s">
        <v>1267</v>
      </c>
      <c r="N868" s="81" t="str">
        <f>VLOOKUP($M868,'Hulpblad MC-parser'!$A:$D,2,FALSE)</f>
        <v>Dienstverlening</v>
      </c>
      <c r="O868" s="81" t="str">
        <f>VLOOKUP($M868,'Hulpblad MC-parser'!$A:$D,3,FALSE)</f>
        <v>Brandweer</v>
      </c>
      <c r="P868" s="81" t="str">
        <f>VLOOKUP($M868,'Hulpblad MC-parser'!$A:$D,4,FALSE)</f>
        <v>Geplande actie</v>
      </c>
      <c r="Q868" s="136" t="str">
        <f>IF(CONCATENATE(B868,C868,D868)="","",VLOOKUP(CONCATENATE(B868,C868,D868),Meldingsclassificaties!AA:AA,1,FALSE))</f>
        <v>DienstverleningBrandweerGeplande actie</v>
      </c>
      <c r="R868" s="136" t="str">
        <f>IF(F868="","",VLOOKUP(F868,Meldingsclassificaties!H:H,1,FALSE))</f>
        <v>Brandweer geplande actie</v>
      </c>
    </row>
    <row r="869" spans="1:18" x14ac:dyDescent="0.25">
      <c r="A869" s="59"/>
      <c r="B869" s="59"/>
      <c r="C869" s="59"/>
      <c r="D869" s="59"/>
      <c r="E869" s="60" t="s">
        <v>7671</v>
      </c>
      <c r="F869" s="59"/>
      <c r="G869" s="59" t="s">
        <v>1267</v>
      </c>
      <c r="H869" s="59"/>
      <c r="I869" s="59">
        <f t="shared" si="13"/>
        <v>4</v>
      </c>
      <c r="J869" s="59" t="s">
        <v>1561</v>
      </c>
      <c r="K869" s="61"/>
      <c r="L869" s="62" t="s">
        <v>6737</v>
      </c>
      <c r="M869" s="62" t="s">
        <v>1267</v>
      </c>
      <c r="N869" s="81" t="str">
        <f>VLOOKUP($M869,'Hulpblad MC-parser'!$A:$D,2,FALSE)</f>
        <v>Dienstverlening</v>
      </c>
      <c r="O869" s="81" t="str">
        <f>VLOOKUP($M869,'Hulpblad MC-parser'!$A:$D,3,FALSE)</f>
        <v>Brandweer</v>
      </c>
      <c r="P869" s="81" t="str">
        <f>VLOOKUP($M869,'Hulpblad MC-parser'!$A:$D,4,FALSE)</f>
        <v>Geplande actie</v>
      </c>
      <c r="Q869" s="136" t="str">
        <f>IF(CONCATENATE(B869,C869,D869)="","",VLOOKUP(CONCATENATE(B869,C869,D869),Meldingsclassificaties!AA:AA,1,FALSE))</f>
        <v/>
      </c>
      <c r="R869" s="136" t="str">
        <f>IF(F869="","",VLOOKUP(F869,Meldingsclassificaties!H:H,1,FALSE))</f>
        <v/>
      </c>
    </row>
    <row r="870" spans="1:18" x14ac:dyDescent="0.25">
      <c r="A870" s="59"/>
      <c r="B870" s="59"/>
      <c r="C870" s="59"/>
      <c r="D870" s="59"/>
      <c r="E870" s="60" t="s">
        <v>7673</v>
      </c>
      <c r="F870" s="59"/>
      <c r="G870" s="59" t="s">
        <v>1267</v>
      </c>
      <c r="H870" s="59"/>
      <c r="I870" s="59">
        <f t="shared" si="13"/>
        <v>19</v>
      </c>
      <c r="J870" s="59" t="s">
        <v>1561</v>
      </c>
      <c r="K870" s="61"/>
      <c r="L870" s="62" t="s">
        <v>6737</v>
      </c>
      <c r="M870" s="62" t="s">
        <v>1267</v>
      </c>
      <c r="N870" s="81" t="str">
        <f>VLOOKUP($M870,'Hulpblad MC-parser'!$A:$D,2,FALSE)</f>
        <v>Dienstverlening</v>
      </c>
      <c r="O870" s="81" t="str">
        <f>VLOOKUP($M870,'Hulpblad MC-parser'!$A:$D,3,FALSE)</f>
        <v>Brandweer</v>
      </c>
      <c r="P870" s="81" t="str">
        <f>VLOOKUP($M870,'Hulpblad MC-parser'!$A:$D,4,FALSE)</f>
        <v>Geplande actie</v>
      </c>
      <c r="Q870" s="136" t="str">
        <f>IF(CONCATENATE(B870,C870,D870)="","",VLOOKUP(CONCATENATE(B870,C870,D870),Meldingsclassificaties!AA:AA,1,FALSE))</f>
        <v/>
      </c>
      <c r="R870" s="136" t="str">
        <f>IF(F870="","",VLOOKUP(F870,Meldingsclassificaties!H:H,1,FALSE))</f>
        <v/>
      </c>
    </row>
    <row r="871" spans="1:18" x14ac:dyDescent="0.25">
      <c r="A871" s="59"/>
      <c r="B871" s="59"/>
      <c r="C871" s="59"/>
      <c r="D871" s="59"/>
      <c r="E871" s="60" t="s">
        <v>7674</v>
      </c>
      <c r="F871" s="59"/>
      <c r="G871" s="59" t="s">
        <v>1267</v>
      </c>
      <c r="H871" s="59"/>
      <c r="I871" s="59">
        <f t="shared" si="13"/>
        <v>4</v>
      </c>
      <c r="J871" s="59" t="s">
        <v>1561</v>
      </c>
      <c r="K871" s="61"/>
      <c r="L871" s="62" t="s">
        <v>6737</v>
      </c>
      <c r="M871" s="62" t="s">
        <v>1267</v>
      </c>
      <c r="N871" s="81" t="str">
        <f>VLOOKUP($M871,'Hulpblad MC-parser'!$A:$D,2,FALSE)</f>
        <v>Dienstverlening</v>
      </c>
      <c r="O871" s="81" t="str">
        <f>VLOOKUP($M871,'Hulpblad MC-parser'!$A:$D,3,FALSE)</f>
        <v>Brandweer</v>
      </c>
      <c r="P871" s="81" t="str">
        <f>VLOOKUP($M871,'Hulpblad MC-parser'!$A:$D,4,FALSE)</f>
        <v>Geplande actie</v>
      </c>
      <c r="Q871" s="136" t="str">
        <f>IF(CONCATENATE(B871,C871,D871)="","",VLOOKUP(CONCATENATE(B871,C871,D871),Meldingsclassificaties!AA:AA,1,FALSE))</f>
        <v/>
      </c>
      <c r="R871" s="136" t="str">
        <f>IF(F871="","",VLOOKUP(F871,Meldingsclassificaties!H:H,1,FALSE))</f>
        <v/>
      </c>
    </row>
    <row r="872" spans="1:18" x14ac:dyDescent="0.25">
      <c r="A872" s="59"/>
      <c r="B872" s="59"/>
      <c r="C872" s="59"/>
      <c r="D872" s="59"/>
      <c r="E872" s="60" t="s">
        <v>7675</v>
      </c>
      <c r="F872" s="59"/>
      <c r="G872" s="59" t="s">
        <v>1267</v>
      </c>
      <c r="H872" s="59"/>
      <c r="I872" s="59">
        <f t="shared" si="13"/>
        <v>5</v>
      </c>
      <c r="J872" s="59" t="s">
        <v>1561</v>
      </c>
      <c r="K872" s="61"/>
      <c r="L872" s="62" t="s">
        <v>6737</v>
      </c>
      <c r="M872" s="62" t="s">
        <v>1267</v>
      </c>
      <c r="N872" s="81" t="str">
        <f>VLOOKUP($M872,'Hulpblad MC-parser'!$A:$D,2,FALSE)</f>
        <v>Dienstverlening</v>
      </c>
      <c r="O872" s="81" t="str">
        <f>VLOOKUP($M872,'Hulpblad MC-parser'!$A:$D,3,FALSE)</f>
        <v>Brandweer</v>
      </c>
      <c r="P872" s="81" t="str">
        <f>VLOOKUP($M872,'Hulpblad MC-parser'!$A:$D,4,FALSE)</f>
        <v>Geplande actie</v>
      </c>
      <c r="Q872" s="136" t="str">
        <f>IF(CONCATENATE(B872,C872,D872)="","",VLOOKUP(CONCATENATE(B872,C872,D872),Meldingsclassificaties!AA:AA,1,FALSE))</f>
        <v/>
      </c>
      <c r="R872" s="136" t="str">
        <f>IF(F872="","",VLOOKUP(F872,Meldingsclassificaties!H:H,1,FALSE))</f>
        <v/>
      </c>
    </row>
    <row r="873" spans="1:18" x14ac:dyDescent="0.25">
      <c r="A873" s="59"/>
      <c r="B873" s="59"/>
      <c r="C873" s="59"/>
      <c r="D873" s="59"/>
      <c r="E873" s="60" t="s">
        <v>7676</v>
      </c>
      <c r="F873" s="59"/>
      <c r="G873" s="59" t="s">
        <v>1267</v>
      </c>
      <c r="H873" s="59"/>
      <c r="I873" s="59">
        <f t="shared" si="13"/>
        <v>7</v>
      </c>
      <c r="J873" s="59" t="s">
        <v>1561</v>
      </c>
      <c r="K873" s="61"/>
      <c r="L873" s="62" t="s">
        <v>6737</v>
      </c>
      <c r="M873" s="62" t="s">
        <v>1267</v>
      </c>
      <c r="N873" s="81" t="str">
        <f>VLOOKUP($M873,'Hulpblad MC-parser'!$A:$D,2,FALSE)</f>
        <v>Dienstverlening</v>
      </c>
      <c r="O873" s="81" t="str">
        <f>VLOOKUP($M873,'Hulpblad MC-parser'!$A:$D,3,FALSE)</f>
        <v>Brandweer</v>
      </c>
      <c r="P873" s="81" t="str">
        <f>VLOOKUP($M873,'Hulpblad MC-parser'!$A:$D,4,FALSE)</f>
        <v>Geplande actie</v>
      </c>
      <c r="Q873" s="136" t="str">
        <f>IF(CONCATENATE(B873,C873,D873)="","",VLOOKUP(CONCATENATE(B873,C873,D873),Meldingsclassificaties!AA:AA,1,FALSE))</f>
        <v/>
      </c>
      <c r="R873" s="136" t="str">
        <f>IF(F873="","",VLOOKUP(F873,Meldingsclassificaties!H:H,1,FALSE))</f>
        <v/>
      </c>
    </row>
    <row r="874" spans="1:18" x14ac:dyDescent="0.25">
      <c r="A874" s="59">
        <v>200059133</v>
      </c>
      <c r="B874" s="59" t="s">
        <v>26</v>
      </c>
      <c r="C874" s="59" t="s">
        <v>40</v>
      </c>
      <c r="D874" s="59" t="s">
        <v>866</v>
      </c>
      <c r="E874" s="60" t="s">
        <v>6314</v>
      </c>
      <c r="F874" s="59" t="s">
        <v>868</v>
      </c>
      <c r="G874" s="59"/>
      <c r="H874" s="59"/>
      <c r="I874" s="59">
        <f t="shared" si="13"/>
        <v>12</v>
      </c>
      <c r="J874" s="59" t="s">
        <v>1613</v>
      </c>
      <c r="K874" s="61"/>
      <c r="L874" s="62" t="s">
        <v>6738</v>
      </c>
      <c r="M874" s="62" t="s">
        <v>6314</v>
      </c>
      <c r="N874" s="81" t="str">
        <f>VLOOKUP($M874,'Hulpblad MC-parser'!$A:$D,2,FALSE)</f>
        <v>Dienstverlening</v>
      </c>
      <c r="O874" s="81" t="str">
        <f>VLOOKUP($M874,'Hulpblad MC-parser'!$A:$D,3,FALSE)</f>
        <v>Brandweer</v>
      </c>
      <c r="P874" s="81" t="str">
        <f>VLOOKUP($M874,'Hulpblad MC-parser'!$A:$D,4,FALSE)</f>
        <v>Herbez./Kazern.</v>
      </c>
      <c r="Q874" s="136" t="str">
        <f>IF(CONCATENATE(B874,C874,D874)="","",VLOOKUP(CONCATENATE(B874,C874,D874),Meldingsclassificaties!AA:AA,1,FALSE))</f>
        <v>DienstverleningBrandweerHerbez./Kazern.</v>
      </c>
      <c r="R874" s="136" t="str">
        <f>IF(F874="","",VLOOKUP(F874,Meldingsclassificaties!H:H,1,FALSE))</f>
        <v>Brandweer Herbez./Kazern.</v>
      </c>
    </row>
    <row r="875" spans="1:18" x14ac:dyDescent="0.25">
      <c r="A875" s="59">
        <v>200059134</v>
      </c>
      <c r="B875" s="59" t="s">
        <v>26</v>
      </c>
      <c r="C875" s="59" t="s">
        <v>40</v>
      </c>
      <c r="D875" s="59" t="s">
        <v>866</v>
      </c>
      <c r="E875" s="60" t="s">
        <v>6315</v>
      </c>
      <c r="F875" s="59" t="s">
        <v>868</v>
      </c>
      <c r="G875" s="59"/>
      <c r="H875" s="59"/>
      <c r="I875" s="59">
        <f t="shared" si="13"/>
        <v>20</v>
      </c>
      <c r="J875" s="59" t="s">
        <v>1613</v>
      </c>
      <c r="K875" s="61"/>
      <c r="L875" s="62" t="s">
        <v>6738</v>
      </c>
      <c r="M875" s="62" t="s">
        <v>6315</v>
      </c>
      <c r="N875" s="81" t="str">
        <f>VLOOKUP($M875,'Hulpblad MC-parser'!$A:$D,2,FALSE)</f>
        <v>Dienstverlening</v>
      </c>
      <c r="O875" s="81" t="str">
        <f>VLOOKUP($M875,'Hulpblad MC-parser'!$A:$D,3,FALSE)</f>
        <v>Brandweer</v>
      </c>
      <c r="P875" s="81" t="str">
        <f>VLOOKUP($M875,'Hulpblad MC-parser'!$A:$D,4,FALSE)</f>
        <v>Herbez./Kazern.</v>
      </c>
      <c r="Q875" s="136" t="str">
        <f>IF(CONCATENATE(B875,C875,D875)="","",VLOOKUP(CONCATENATE(B875,C875,D875),Meldingsclassificaties!AA:AA,1,FALSE))</f>
        <v>DienstverleningBrandweerHerbez./Kazern.</v>
      </c>
      <c r="R875" s="136" t="str">
        <f>IF(F875="","",VLOOKUP(F875,Meldingsclassificaties!H:H,1,FALSE))</f>
        <v>Brandweer Herbez./Kazern.</v>
      </c>
    </row>
    <row r="876" spans="1:18" x14ac:dyDescent="0.25">
      <c r="A876" s="59">
        <v>200116770</v>
      </c>
      <c r="B876" s="59" t="s">
        <v>26</v>
      </c>
      <c r="C876" s="59" t="s">
        <v>40</v>
      </c>
      <c r="D876" s="59" t="s">
        <v>866</v>
      </c>
      <c r="E876" s="60" t="s">
        <v>12197</v>
      </c>
      <c r="F876" s="59" t="s">
        <v>868</v>
      </c>
      <c r="G876" s="59"/>
      <c r="H876" s="59"/>
      <c r="I876" s="59">
        <f t="shared" si="13"/>
        <v>24</v>
      </c>
      <c r="J876" s="59" t="s">
        <v>1613</v>
      </c>
      <c r="K876" s="61"/>
      <c r="L876" s="62" t="s">
        <v>6738</v>
      </c>
      <c r="M876" s="62" t="s">
        <v>12197</v>
      </c>
      <c r="N876" s="81" t="str">
        <f>VLOOKUP($M876,'Hulpblad MC-parser'!$A:$D,2,FALSE)</f>
        <v>Dienstverlening</v>
      </c>
      <c r="O876" s="81" t="str">
        <f>VLOOKUP($M876,'Hulpblad MC-parser'!$A:$D,3,FALSE)</f>
        <v>Brandweer</v>
      </c>
      <c r="P876" s="81" t="str">
        <f>VLOOKUP($M876,'Hulpblad MC-parser'!$A:$D,4,FALSE)</f>
        <v>Herbez./Kazern.</v>
      </c>
      <c r="Q876" s="136" t="str">
        <f>IF(CONCATENATE(B876,C876,D876)="","",VLOOKUP(CONCATENATE(B876,C876,D876),Meldingsclassificaties!AA:AA,1,FALSE))</f>
        <v>DienstverleningBrandweerHerbez./Kazern.</v>
      </c>
      <c r="R876" s="136" t="str">
        <f>IF(F876="","",VLOOKUP(F876,Meldingsclassificaties!H:H,1,FALSE))</f>
        <v>Brandweer Herbez./Kazern.</v>
      </c>
    </row>
    <row r="877" spans="1:18" x14ac:dyDescent="0.25">
      <c r="A877" s="59">
        <v>200059132</v>
      </c>
      <c r="B877" s="59" t="s">
        <v>26</v>
      </c>
      <c r="C877" s="59" t="s">
        <v>40</v>
      </c>
      <c r="D877" s="59" t="s">
        <v>866</v>
      </c>
      <c r="E877" s="60" t="s">
        <v>6318</v>
      </c>
      <c r="F877" s="59" t="s">
        <v>868</v>
      </c>
      <c r="G877" s="59"/>
      <c r="H877" s="59"/>
      <c r="I877" s="59">
        <f t="shared" si="13"/>
        <v>11</v>
      </c>
      <c r="J877" s="59" t="s">
        <v>1613</v>
      </c>
      <c r="K877" s="61"/>
      <c r="L877" s="62" t="s">
        <v>6738</v>
      </c>
      <c r="M877" s="62" t="s">
        <v>6318</v>
      </c>
      <c r="N877" s="81" t="str">
        <f>VLOOKUP($M877,'Hulpblad MC-parser'!$A:$D,2,FALSE)</f>
        <v>Dienstverlening</v>
      </c>
      <c r="O877" s="81" t="str">
        <f>VLOOKUP($M877,'Hulpblad MC-parser'!$A:$D,3,FALSE)</f>
        <v>Brandweer</v>
      </c>
      <c r="P877" s="81" t="str">
        <f>VLOOKUP($M877,'Hulpblad MC-parser'!$A:$D,4,FALSE)</f>
        <v>Herbez./Kazern.</v>
      </c>
      <c r="Q877" s="136" t="str">
        <f>IF(CONCATENATE(B877,C877,D877)="","",VLOOKUP(CONCATENATE(B877,C877,D877),Meldingsclassificaties!AA:AA,1,FALSE))</f>
        <v>DienstverleningBrandweerHerbez./Kazern.</v>
      </c>
      <c r="R877" s="136" t="str">
        <f>IF(F877="","",VLOOKUP(F877,Meldingsclassificaties!H:H,1,FALSE))</f>
        <v>Brandweer Herbez./Kazern.</v>
      </c>
    </row>
    <row r="878" spans="1:18" x14ac:dyDescent="0.25">
      <c r="A878" s="59">
        <v>200031414</v>
      </c>
      <c r="B878" s="59" t="s">
        <v>26</v>
      </c>
      <c r="C878" s="59" t="s">
        <v>40</v>
      </c>
      <c r="D878" s="59" t="s">
        <v>866</v>
      </c>
      <c r="E878" s="60" t="s">
        <v>1268</v>
      </c>
      <c r="F878" s="59" t="s">
        <v>868</v>
      </c>
      <c r="G878" s="59"/>
      <c r="H878" s="59"/>
      <c r="I878" s="59">
        <f t="shared" si="13"/>
        <v>24</v>
      </c>
      <c r="J878" s="59" t="s">
        <v>1613</v>
      </c>
      <c r="K878" s="61"/>
      <c r="L878" s="62" t="s">
        <v>6737</v>
      </c>
      <c r="M878" s="62" t="s">
        <v>1268</v>
      </c>
      <c r="N878" s="81" t="str">
        <f>VLOOKUP($M878,'Hulpblad MC-parser'!$A:$D,2,FALSE)</f>
        <v>Dienstverlening</v>
      </c>
      <c r="O878" s="81" t="str">
        <f>VLOOKUP($M878,'Hulpblad MC-parser'!$A:$D,3,FALSE)</f>
        <v>Brandweer</v>
      </c>
      <c r="P878" s="81" t="str">
        <f>VLOOKUP($M878,'Hulpblad MC-parser'!$A:$D,4,FALSE)</f>
        <v>Herbez./Kazern.</v>
      </c>
      <c r="Q878" s="136" t="str">
        <f>IF(CONCATENATE(B878,C878,D878)="","",VLOOKUP(CONCATENATE(B878,C878,D878),Meldingsclassificaties!AA:AA,1,FALSE))</f>
        <v>DienstverleningBrandweerHerbez./Kazern.</v>
      </c>
      <c r="R878" s="136" t="str">
        <f>IF(F878="","",VLOOKUP(F878,Meldingsclassificaties!H:H,1,FALSE))</f>
        <v>Brandweer Herbez./Kazern.</v>
      </c>
    </row>
    <row r="879" spans="1:18" x14ac:dyDescent="0.25">
      <c r="A879" s="59"/>
      <c r="B879" s="59"/>
      <c r="C879" s="59"/>
      <c r="D879" s="59"/>
      <c r="E879" s="60" t="s">
        <v>7679</v>
      </c>
      <c r="F879" s="59"/>
      <c r="G879" s="59" t="s">
        <v>1268</v>
      </c>
      <c r="H879" s="59"/>
      <c r="I879" s="59">
        <f t="shared" si="13"/>
        <v>4</v>
      </c>
      <c r="J879" s="59" t="s">
        <v>1561</v>
      </c>
      <c r="K879" s="61"/>
      <c r="L879" s="62" t="s">
        <v>6737</v>
      </c>
      <c r="M879" s="62" t="s">
        <v>1268</v>
      </c>
      <c r="N879" s="81" t="str">
        <f>VLOOKUP($M879,'Hulpblad MC-parser'!$A:$D,2,FALSE)</f>
        <v>Dienstverlening</v>
      </c>
      <c r="O879" s="81" t="str">
        <f>VLOOKUP($M879,'Hulpblad MC-parser'!$A:$D,3,FALSE)</f>
        <v>Brandweer</v>
      </c>
      <c r="P879" s="81" t="str">
        <f>VLOOKUP($M879,'Hulpblad MC-parser'!$A:$D,4,FALSE)</f>
        <v>Herbez./Kazern.</v>
      </c>
      <c r="Q879" s="136" t="str">
        <f>IF(CONCATENATE(B879,C879,D879)="","",VLOOKUP(CONCATENATE(B879,C879,D879),Meldingsclassificaties!AA:AA,1,FALSE))</f>
        <v/>
      </c>
      <c r="R879" s="136" t="str">
        <f>IF(F879="","",VLOOKUP(F879,Meldingsclassificaties!H:H,1,FALSE))</f>
        <v/>
      </c>
    </row>
    <row r="880" spans="1:18" x14ac:dyDescent="0.25">
      <c r="A880" s="59"/>
      <c r="B880" s="59"/>
      <c r="C880" s="59"/>
      <c r="D880" s="59"/>
      <c r="E880" s="60" t="s">
        <v>7681</v>
      </c>
      <c r="F880" s="59"/>
      <c r="G880" s="59" t="s">
        <v>1268</v>
      </c>
      <c r="H880" s="59"/>
      <c r="I880" s="59">
        <f t="shared" si="13"/>
        <v>4</v>
      </c>
      <c r="J880" s="59" t="s">
        <v>1561</v>
      </c>
      <c r="K880" s="61"/>
      <c r="L880" s="62" t="s">
        <v>6737</v>
      </c>
      <c r="M880" s="62" t="s">
        <v>1268</v>
      </c>
      <c r="N880" s="81" t="str">
        <f>VLOOKUP($M880,'Hulpblad MC-parser'!$A:$D,2,FALSE)</f>
        <v>Dienstverlening</v>
      </c>
      <c r="O880" s="81" t="str">
        <f>VLOOKUP($M880,'Hulpblad MC-parser'!$A:$D,3,FALSE)</f>
        <v>Brandweer</v>
      </c>
      <c r="P880" s="81" t="str">
        <f>VLOOKUP($M880,'Hulpblad MC-parser'!$A:$D,4,FALSE)</f>
        <v>Herbez./Kazern.</v>
      </c>
      <c r="Q880" s="136" t="str">
        <f>IF(CONCATENATE(B880,C880,D880)="","",VLOOKUP(CONCATENATE(B880,C880,D880),Meldingsclassificaties!AA:AA,1,FALSE))</f>
        <v/>
      </c>
      <c r="R880" s="136" t="str">
        <f>IF(F880="","",VLOOKUP(F880,Meldingsclassificaties!H:H,1,FALSE))</f>
        <v/>
      </c>
    </row>
    <row r="881" spans="1:18" x14ac:dyDescent="0.25">
      <c r="A881" s="59"/>
      <c r="B881" s="59"/>
      <c r="C881" s="59"/>
      <c r="D881" s="59"/>
      <c r="E881" s="60" t="s">
        <v>7682</v>
      </c>
      <c r="F881" s="59"/>
      <c r="G881" s="59" t="s">
        <v>1268</v>
      </c>
      <c r="H881" s="59"/>
      <c r="I881" s="59">
        <f t="shared" si="13"/>
        <v>5</v>
      </c>
      <c r="J881" s="59" t="s">
        <v>1561</v>
      </c>
      <c r="K881" s="61"/>
      <c r="L881" s="62" t="s">
        <v>6737</v>
      </c>
      <c r="M881" s="62" t="s">
        <v>1268</v>
      </c>
      <c r="N881" s="81" t="str">
        <f>VLOOKUP($M881,'Hulpblad MC-parser'!$A:$D,2,FALSE)</f>
        <v>Dienstverlening</v>
      </c>
      <c r="O881" s="81" t="str">
        <f>VLOOKUP($M881,'Hulpblad MC-parser'!$A:$D,3,FALSE)</f>
        <v>Brandweer</v>
      </c>
      <c r="P881" s="81" t="str">
        <f>VLOOKUP($M881,'Hulpblad MC-parser'!$A:$D,4,FALSE)</f>
        <v>Herbez./Kazern.</v>
      </c>
      <c r="Q881" s="136" t="str">
        <f>IF(CONCATENATE(B881,C881,D881)="","",VLOOKUP(CONCATENATE(B881,C881,D881),Meldingsclassificaties!AA:AA,1,FALSE))</f>
        <v/>
      </c>
      <c r="R881" s="136" t="str">
        <f>IF(F881="","",VLOOKUP(F881,Meldingsclassificaties!H:H,1,FALSE))</f>
        <v/>
      </c>
    </row>
    <row r="882" spans="1:18" x14ac:dyDescent="0.25">
      <c r="A882" s="59"/>
      <c r="B882" s="59"/>
      <c r="C882" s="59"/>
      <c r="D882" s="59"/>
      <c r="E882" s="60" t="s">
        <v>7683</v>
      </c>
      <c r="F882" s="59"/>
      <c r="G882" s="59" t="s">
        <v>1268</v>
      </c>
      <c r="H882" s="59"/>
      <c r="I882" s="59">
        <f t="shared" si="13"/>
        <v>7</v>
      </c>
      <c r="J882" s="59" t="s">
        <v>1561</v>
      </c>
      <c r="K882" s="61"/>
      <c r="L882" s="62" t="s">
        <v>6737</v>
      </c>
      <c r="M882" s="62" t="s">
        <v>1268</v>
      </c>
      <c r="N882" s="81" t="str">
        <f>VLOOKUP($M882,'Hulpblad MC-parser'!$A:$D,2,FALSE)</f>
        <v>Dienstverlening</v>
      </c>
      <c r="O882" s="81" t="str">
        <f>VLOOKUP($M882,'Hulpblad MC-parser'!$A:$D,3,FALSE)</f>
        <v>Brandweer</v>
      </c>
      <c r="P882" s="81" t="str">
        <f>VLOOKUP($M882,'Hulpblad MC-parser'!$A:$D,4,FALSE)</f>
        <v>Herbez./Kazern.</v>
      </c>
      <c r="Q882" s="136" t="str">
        <f>IF(CONCATENATE(B882,C882,D882)="","",VLOOKUP(CONCATENATE(B882,C882,D882),Meldingsclassificaties!AA:AA,1,FALSE))</f>
        <v/>
      </c>
      <c r="R882" s="136" t="str">
        <f>IF(F882="","",VLOOKUP(F882,Meldingsclassificaties!H:H,1,FALSE))</f>
        <v/>
      </c>
    </row>
    <row r="883" spans="1:18" x14ac:dyDescent="0.25">
      <c r="A883" s="59">
        <v>200010605</v>
      </c>
      <c r="B883" s="59" t="s">
        <v>26</v>
      </c>
      <c r="C883" s="59" t="s">
        <v>40</v>
      </c>
      <c r="D883" s="59" t="s">
        <v>886</v>
      </c>
      <c r="E883" s="60" t="s">
        <v>1269</v>
      </c>
      <c r="F883" s="59" t="s">
        <v>886</v>
      </c>
      <c r="G883" s="59"/>
      <c r="H883" s="59"/>
      <c r="I883" s="59">
        <f t="shared" si="13"/>
        <v>15</v>
      </c>
      <c r="J883" s="59" t="s">
        <v>1613</v>
      </c>
      <c r="K883" s="61"/>
      <c r="L883" s="62" t="s">
        <v>6737</v>
      </c>
      <c r="M883" s="62" t="s">
        <v>1269</v>
      </c>
      <c r="N883" s="81" t="str">
        <f>VLOOKUP($M883,'Hulpblad MC-parser'!$A:$D,2,FALSE)</f>
        <v>Dienstverlening</v>
      </c>
      <c r="O883" s="81" t="str">
        <f>VLOOKUP($M883,'Hulpblad MC-parser'!$A:$D,3,FALSE)</f>
        <v>Brandweer</v>
      </c>
      <c r="P883" s="81" t="str">
        <f>VLOOKUP($M883,'Hulpblad MC-parser'!$A:$D,4,FALSE)</f>
        <v>Liftopsluiting</v>
      </c>
      <c r="Q883" s="136" t="str">
        <f>IF(CONCATENATE(B883,C883,D883)="","",VLOOKUP(CONCATENATE(B883,C883,D883),Meldingsclassificaties!AA:AA,1,FALSE))</f>
        <v>DienstverleningBrandweerLiftopsluiting</v>
      </c>
      <c r="R883" s="136" t="str">
        <f>IF(F883="","",VLOOKUP(F883,Meldingsclassificaties!H:H,1,FALSE))</f>
        <v>Liftopsluiting</v>
      </c>
    </row>
    <row r="884" spans="1:18" x14ac:dyDescent="0.25">
      <c r="A884" s="59"/>
      <c r="B884" s="59"/>
      <c r="C884" s="59"/>
      <c r="D884" s="59"/>
      <c r="E884" s="60" t="s">
        <v>7689</v>
      </c>
      <c r="F884" s="59"/>
      <c r="G884" s="59" t="s">
        <v>1269</v>
      </c>
      <c r="H884" s="59"/>
      <c r="I884" s="59">
        <f t="shared" si="13"/>
        <v>4</v>
      </c>
      <c r="J884" s="59" t="s">
        <v>1561</v>
      </c>
      <c r="K884" s="61"/>
      <c r="L884" s="62" t="s">
        <v>6737</v>
      </c>
      <c r="M884" s="62" t="s">
        <v>1269</v>
      </c>
      <c r="N884" s="81" t="str">
        <f>VLOOKUP($M884,'Hulpblad MC-parser'!$A:$D,2,FALSE)</f>
        <v>Dienstverlening</v>
      </c>
      <c r="O884" s="81" t="str">
        <f>VLOOKUP($M884,'Hulpblad MC-parser'!$A:$D,3,FALSE)</f>
        <v>Brandweer</v>
      </c>
      <c r="P884" s="81" t="str">
        <f>VLOOKUP($M884,'Hulpblad MC-parser'!$A:$D,4,FALSE)</f>
        <v>Liftopsluiting</v>
      </c>
      <c r="Q884" s="136" t="str">
        <f>IF(CONCATENATE(B884,C884,D884)="","",VLOOKUP(CONCATENATE(B884,C884,D884),Meldingsclassificaties!AA:AA,1,FALSE))</f>
        <v/>
      </c>
      <c r="R884" s="136" t="str">
        <f>IF(F884="","",VLOOKUP(F884,Meldingsclassificaties!H:H,1,FALSE))</f>
        <v/>
      </c>
    </row>
    <row r="885" spans="1:18" x14ac:dyDescent="0.25">
      <c r="A885" s="59"/>
      <c r="B885" s="59"/>
      <c r="C885" s="59"/>
      <c r="D885" s="59"/>
      <c r="E885" s="60" t="s">
        <v>7690</v>
      </c>
      <c r="F885" s="59"/>
      <c r="G885" s="59" t="s">
        <v>1269</v>
      </c>
      <c r="H885" s="59"/>
      <c r="I885" s="59">
        <f t="shared" si="13"/>
        <v>5</v>
      </c>
      <c r="J885" s="59" t="s">
        <v>1561</v>
      </c>
      <c r="K885" s="61"/>
      <c r="L885" s="62" t="s">
        <v>6737</v>
      </c>
      <c r="M885" s="62" t="s">
        <v>1269</v>
      </c>
      <c r="N885" s="81" t="str">
        <f>VLOOKUP($M885,'Hulpblad MC-parser'!$A:$D,2,FALSE)</f>
        <v>Dienstverlening</v>
      </c>
      <c r="O885" s="81" t="str">
        <f>VLOOKUP($M885,'Hulpblad MC-parser'!$A:$D,3,FALSE)</f>
        <v>Brandweer</v>
      </c>
      <c r="P885" s="81" t="str">
        <f>VLOOKUP($M885,'Hulpblad MC-parser'!$A:$D,4,FALSE)</f>
        <v>Liftopsluiting</v>
      </c>
      <c r="Q885" s="136" t="str">
        <f>IF(CONCATENATE(B885,C885,D885)="","",VLOOKUP(CONCATENATE(B885,C885,D885),Meldingsclassificaties!AA:AA,1,FALSE))</f>
        <v/>
      </c>
      <c r="R885" s="136" t="str">
        <f>IF(F885="","",VLOOKUP(F885,Meldingsclassificaties!H:H,1,FALSE))</f>
        <v/>
      </c>
    </row>
    <row r="886" spans="1:18" x14ac:dyDescent="0.25">
      <c r="A886" s="59"/>
      <c r="B886" s="59"/>
      <c r="C886" s="59"/>
      <c r="D886" s="59"/>
      <c r="E886" s="60" t="s">
        <v>7691</v>
      </c>
      <c r="F886" s="59"/>
      <c r="G886" s="59" t="s">
        <v>1269</v>
      </c>
      <c r="H886" s="59"/>
      <c r="I886" s="59">
        <f t="shared" si="13"/>
        <v>7</v>
      </c>
      <c r="J886" s="59" t="s">
        <v>1561</v>
      </c>
      <c r="K886" s="61"/>
      <c r="L886" s="62" t="s">
        <v>6737</v>
      </c>
      <c r="M886" s="62" t="s">
        <v>1269</v>
      </c>
      <c r="N886" s="81" t="str">
        <f>VLOOKUP($M886,'Hulpblad MC-parser'!$A:$D,2,FALSE)</f>
        <v>Dienstverlening</v>
      </c>
      <c r="O886" s="81" t="str">
        <f>VLOOKUP($M886,'Hulpblad MC-parser'!$A:$D,3,FALSE)</f>
        <v>Brandweer</v>
      </c>
      <c r="P886" s="81" t="str">
        <f>VLOOKUP($M886,'Hulpblad MC-parser'!$A:$D,4,FALSE)</f>
        <v>Liftopsluiting</v>
      </c>
      <c r="Q886" s="136" t="str">
        <f>IF(CONCATENATE(B886,C886,D886)="","",VLOOKUP(CONCATENATE(B886,C886,D886),Meldingsclassificaties!AA:AA,1,FALSE))</f>
        <v/>
      </c>
      <c r="R886" s="136" t="str">
        <f>IF(F886="","",VLOOKUP(F886,Meldingsclassificaties!H:H,1,FALSE))</f>
        <v/>
      </c>
    </row>
    <row r="887" spans="1:18" x14ac:dyDescent="0.25">
      <c r="A887" s="59"/>
      <c r="B887" s="59"/>
      <c r="C887" s="59"/>
      <c r="D887" s="59"/>
      <c r="E887" s="60" t="s">
        <v>7692</v>
      </c>
      <c r="F887" s="59"/>
      <c r="G887" s="59" t="s">
        <v>1269</v>
      </c>
      <c r="H887" s="59"/>
      <c r="I887" s="59">
        <f t="shared" si="13"/>
        <v>4</v>
      </c>
      <c r="J887" s="59" t="s">
        <v>1561</v>
      </c>
      <c r="K887" s="61"/>
      <c r="L887" s="62" t="s">
        <v>6737</v>
      </c>
      <c r="M887" s="62" t="s">
        <v>1269</v>
      </c>
      <c r="N887" s="81" t="str">
        <f>VLOOKUP($M887,'Hulpblad MC-parser'!$A:$D,2,FALSE)</f>
        <v>Dienstverlening</v>
      </c>
      <c r="O887" s="81" t="str">
        <f>VLOOKUP($M887,'Hulpblad MC-parser'!$A:$D,3,FALSE)</f>
        <v>Brandweer</v>
      </c>
      <c r="P887" s="81" t="str">
        <f>VLOOKUP($M887,'Hulpblad MC-parser'!$A:$D,4,FALSE)</f>
        <v>Liftopsluiting</v>
      </c>
      <c r="Q887" s="136" t="str">
        <f>IF(CONCATENATE(B887,C887,D887)="","",VLOOKUP(CONCATENATE(B887,C887,D887),Meldingsclassificaties!AA:AA,1,FALSE))</f>
        <v/>
      </c>
      <c r="R887" s="136" t="str">
        <f>IF(F887="","",VLOOKUP(F887,Meldingsclassificaties!H:H,1,FALSE))</f>
        <v/>
      </c>
    </row>
    <row r="888" spans="1:18" x14ac:dyDescent="0.25">
      <c r="A888" s="59">
        <v>200011534</v>
      </c>
      <c r="B888" s="59" t="s">
        <v>26</v>
      </c>
      <c r="C888" s="59" t="s">
        <v>40</v>
      </c>
      <c r="D888" s="59" t="s">
        <v>155</v>
      </c>
      <c r="E888" s="60" t="s">
        <v>6561</v>
      </c>
      <c r="F888" s="59" t="s">
        <v>507</v>
      </c>
      <c r="G888" s="59"/>
      <c r="H888" s="59"/>
      <c r="I888" s="59">
        <f t="shared" si="13"/>
        <v>13</v>
      </c>
      <c r="J888" s="59" t="s">
        <v>1613</v>
      </c>
      <c r="K888" s="61"/>
      <c r="L888" s="62" t="s">
        <v>6738</v>
      </c>
      <c r="M888" s="62" t="s">
        <v>6561</v>
      </c>
      <c r="N888" s="81" t="str">
        <f>VLOOKUP($M888,'Hulpblad MC-parser'!$A:$D,2,FALSE)</f>
        <v>Dienstverlening</v>
      </c>
      <c r="O888" s="81" t="str">
        <f>VLOOKUP($M888,'Hulpblad MC-parser'!$A:$D,3,FALSE)</f>
        <v>Brandweer</v>
      </c>
      <c r="P888" s="81" t="str">
        <f>VLOOKUP($M888,'Hulpblad MC-parser'!$A:$D,4,FALSE)</f>
        <v>Oefening</v>
      </c>
      <c r="Q888" s="136" t="str">
        <f>IF(CONCATENATE(B888,C888,D888)="","",VLOOKUP(CONCATENATE(B888,C888,D888),Meldingsclassificaties!AA:AA,1,FALSE))</f>
        <v>DienstverleningBrandweerOefening</v>
      </c>
      <c r="R888" s="136" t="str">
        <f>IF(F888="","",VLOOKUP(F888,Meldingsclassificaties!H:H,1,FALSE))</f>
        <v>Brandweeroefening</v>
      </c>
    </row>
    <row r="889" spans="1:18" x14ac:dyDescent="0.25">
      <c r="A889" s="59">
        <v>200011536</v>
      </c>
      <c r="B889" s="59" t="s">
        <v>26</v>
      </c>
      <c r="C889" s="59" t="s">
        <v>40</v>
      </c>
      <c r="D889" s="59" t="s">
        <v>155</v>
      </c>
      <c r="E889" s="60" t="s">
        <v>6562</v>
      </c>
      <c r="F889" s="59" t="s">
        <v>507</v>
      </c>
      <c r="G889" s="59"/>
      <c r="H889" s="59"/>
      <c r="I889" s="59">
        <f t="shared" si="13"/>
        <v>18</v>
      </c>
      <c r="J889" s="59" t="s">
        <v>1613</v>
      </c>
      <c r="K889" s="61"/>
      <c r="L889" s="62" t="s">
        <v>6738</v>
      </c>
      <c r="M889" s="62" t="s">
        <v>6562</v>
      </c>
      <c r="N889" s="81" t="str">
        <f>VLOOKUP($M889,'Hulpblad MC-parser'!$A:$D,2,FALSE)</f>
        <v>Dienstverlening</v>
      </c>
      <c r="O889" s="81" t="str">
        <f>VLOOKUP($M889,'Hulpblad MC-parser'!$A:$D,3,FALSE)</f>
        <v>Brandweer</v>
      </c>
      <c r="P889" s="81" t="str">
        <f>VLOOKUP($M889,'Hulpblad MC-parser'!$A:$D,4,FALSE)</f>
        <v>Oefening</v>
      </c>
      <c r="Q889" s="136" t="str">
        <f>IF(CONCATENATE(B889,C889,D889)="","",VLOOKUP(CONCATENATE(B889,C889,D889),Meldingsclassificaties!AA:AA,1,FALSE))</f>
        <v>DienstverleningBrandweerOefening</v>
      </c>
      <c r="R889" s="136" t="str">
        <f>IF(F889="","",VLOOKUP(F889,Meldingsclassificaties!H:H,1,FALSE))</f>
        <v>Brandweeroefening</v>
      </c>
    </row>
    <row r="890" spans="1:18" x14ac:dyDescent="0.25">
      <c r="A890" s="59">
        <v>200059135</v>
      </c>
      <c r="B890" s="59" t="s">
        <v>26</v>
      </c>
      <c r="C890" s="59" t="s">
        <v>40</v>
      </c>
      <c r="D890" s="59" t="s">
        <v>155</v>
      </c>
      <c r="E890" s="60" t="s">
        <v>6563</v>
      </c>
      <c r="F890" s="59" t="s">
        <v>507</v>
      </c>
      <c r="G890" s="59"/>
      <c r="H890" s="59"/>
      <c r="I890" s="59">
        <f t="shared" si="13"/>
        <v>13</v>
      </c>
      <c r="J890" s="59" t="s">
        <v>1613</v>
      </c>
      <c r="K890" s="61"/>
      <c r="L890" s="62" t="s">
        <v>6738</v>
      </c>
      <c r="M890" s="62" t="s">
        <v>6563</v>
      </c>
      <c r="N890" s="81" t="str">
        <f>VLOOKUP($M890,'Hulpblad MC-parser'!$A:$D,2,FALSE)</f>
        <v>Dienstverlening</v>
      </c>
      <c r="O890" s="81" t="str">
        <f>VLOOKUP($M890,'Hulpblad MC-parser'!$A:$D,3,FALSE)</f>
        <v>Brandweer</v>
      </c>
      <c r="P890" s="81" t="str">
        <f>VLOOKUP($M890,'Hulpblad MC-parser'!$A:$D,4,FALSE)</f>
        <v>Oefening</v>
      </c>
      <c r="Q890" s="136" t="str">
        <f>IF(CONCATENATE(B890,C890,D890)="","",VLOOKUP(CONCATENATE(B890,C890,D890),Meldingsclassificaties!AA:AA,1,FALSE))</f>
        <v>DienstverleningBrandweerOefening</v>
      </c>
      <c r="R890" s="136" t="str">
        <f>IF(F890="","",VLOOKUP(F890,Meldingsclassificaties!H:H,1,FALSE))</f>
        <v>Brandweeroefening</v>
      </c>
    </row>
    <row r="891" spans="1:18" x14ac:dyDescent="0.25">
      <c r="A891" s="59">
        <v>200059136</v>
      </c>
      <c r="B891" s="59" t="s">
        <v>26</v>
      </c>
      <c r="C891" s="59" t="s">
        <v>40</v>
      </c>
      <c r="D891" s="59" t="s">
        <v>155</v>
      </c>
      <c r="E891" s="60" t="s">
        <v>6560</v>
      </c>
      <c r="F891" s="59" t="s">
        <v>507</v>
      </c>
      <c r="G891" s="59"/>
      <c r="H891" s="59"/>
      <c r="I891" s="59">
        <f t="shared" si="13"/>
        <v>20</v>
      </c>
      <c r="J891" s="59" t="s">
        <v>1613</v>
      </c>
      <c r="K891" s="61"/>
      <c r="L891" s="62" t="s">
        <v>6738</v>
      </c>
      <c r="M891" s="62" t="s">
        <v>6560</v>
      </c>
      <c r="N891" s="81" t="str">
        <f>VLOOKUP($M891,'Hulpblad MC-parser'!$A:$D,2,FALSE)</f>
        <v>Dienstverlening</v>
      </c>
      <c r="O891" s="81" t="str">
        <f>VLOOKUP($M891,'Hulpblad MC-parser'!$A:$D,3,FALSE)</f>
        <v>Brandweer</v>
      </c>
      <c r="P891" s="81" t="str">
        <f>VLOOKUP($M891,'Hulpblad MC-parser'!$A:$D,4,FALSE)</f>
        <v>Oefening</v>
      </c>
      <c r="Q891" s="136" t="str">
        <f>IF(CONCATENATE(B891,C891,D891)="","",VLOOKUP(CONCATENATE(B891,C891,D891),Meldingsclassificaties!AA:AA,1,FALSE))</f>
        <v>DienstverleningBrandweerOefening</v>
      </c>
      <c r="R891" s="136" t="str">
        <f>IF(F891="","",VLOOKUP(F891,Meldingsclassificaties!H:H,1,FALSE))</f>
        <v>Brandweeroefening</v>
      </c>
    </row>
    <row r="892" spans="1:18" x14ac:dyDescent="0.25">
      <c r="A892" s="59">
        <v>200031417</v>
      </c>
      <c r="B892" s="59" t="s">
        <v>26</v>
      </c>
      <c r="C892" s="59" t="s">
        <v>40</v>
      </c>
      <c r="D892" s="59" t="s">
        <v>155</v>
      </c>
      <c r="E892" s="60" t="s">
        <v>1270</v>
      </c>
      <c r="F892" s="59" t="s">
        <v>507</v>
      </c>
      <c r="G892" s="59"/>
      <c r="H892" s="59"/>
      <c r="I892" s="59">
        <f t="shared" si="13"/>
        <v>18</v>
      </c>
      <c r="J892" s="59" t="s">
        <v>1613</v>
      </c>
      <c r="K892" s="61"/>
      <c r="L892" s="62" t="s">
        <v>6737</v>
      </c>
      <c r="M892" s="62" t="s">
        <v>1270</v>
      </c>
      <c r="N892" s="81" t="str">
        <f>VLOOKUP($M892,'Hulpblad MC-parser'!$A:$D,2,FALSE)</f>
        <v>Dienstverlening</v>
      </c>
      <c r="O892" s="81" t="str">
        <f>VLOOKUP($M892,'Hulpblad MC-parser'!$A:$D,3,FALSE)</f>
        <v>Brandweer</v>
      </c>
      <c r="P892" s="81" t="str">
        <f>VLOOKUP($M892,'Hulpblad MC-parser'!$A:$D,4,FALSE)</f>
        <v>Oefening</v>
      </c>
      <c r="Q892" s="136" t="str">
        <f>IF(CONCATENATE(B892,C892,D892)="","",VLOOKUP(CONCATENATE(B892,C892,D892),Meldingsclassificaties!AA:AA,1,FALSE))</f>
        <v>DienstverleningBrandweerOefening</v>
      </c>
      <c r="R892" s="136" t="str">
        <f>IF(F892="","",VLOOKUP(F892,Meldingsclassificaties!H:H,1,FALSE))</f>
        <v>Brandweeroefening</v>
      </c>
    </row>
    <row r="893" spans="1:18" x14ac:dyDescent="0.25">
      <c r="A893" s="59"/>
      <c r="B893" s="59"/>
      <c r="C893" s="59"/>
      <c r="D893" s="59"/>
      <c r="E893" s="60" t="s">
        <v>7693</v>
      </c>
      <c r="F893" s="59"/>
      <c r="G893" s="59" t="s">
        <v>1270</v>
      </c>
      <c r="H893" s="59"/>
      <c r="I893" s="59">
        <f t="shared" si="13"/>
        <v>4</v>
      </c>
      <c r="J893" s="59" t="s">
        <v>1561</v>
      </c>
      <c r="K893" s="61"/>
      <c r="L893" s="62" t="s">
        <v>6737</v>
      </c>
      <c r="M893" s="62" t="s">
        <v>1270</v>
      </c>
      <c r="N893" s="81" t="str">
        <f>VLOOKUP($M893,'Hulpblad MC-parser'!$A:$D,2,FALSE)</f>
        <v>Dienstverlening</v>
      </c>
      <c r="O893" s="81" t="str">
        <f>VLOOKUP($M893,'Hulpblad MC-parser'!$A:$D,3,FALSE)</f>
        <v>Brandweer</v>
      </c>
      <c r="P893" s="81" t="str">
        <f>VLOOKUP($M893,'Hulpblad MC-parser'!$A:$D,4,FALSE)</f>
        <v>Oefening</v>
      </c>
      <c r="Q893" s="136" t="str">
        <f>IF(CONCATENATE(B893,C893,D893)="","",VLOOKUP(CONCATENATE(B893,C893,D893),Meldingsclassificaties!AA:AA,1,FALSE))</f>
        <v/>
      </c>
      <c r="R893" s="136" t="str">
        <f>IF(F893="","",VLOOKUP(F893,Meldingsclassificaties!H:H,1,FALSE))</f>
        <v/>
      </c>
    </row>
    <row r="894" spans="1:18" x14ac:dyDescent="0.25">
      <c r="A894" s="59"/>
      <c r="B894" s="59"/>
      <c r="C894" s="59"/>
      <c r="D894" s="59"/>
      <c r="E894" s="60" t="s">
        <v>7694</v>
      </c>
      <c r="F894" s="59"/>
      <c r="G894" s="59" t="s">
        <v>1270</v>
      </c>
      <c r="H894" s="59"/>
      <c r="I894" s="59">
        <f t="shared" si="13"/>
        <v>13</v>
      </c>
      <c r="J894" s="59" t="s">
        <v>1561</v>
      </c>
      <c r="K894" s="61"/>
      <c r="L894" s="62" t="s">
        <v>6737</v>
      </c>
      <c r="M894" s="62" t="s">
        <v>1270</v>
      </c>
      <c r="N894" s="81" t="str">
        <f>VLOOKUP($M894,'Hulpblad MC-parser'!$A:$D,2,FALSE)</f>
        <v>Dienstverlening</v>
      </c>
      <c r="O894" s="81" t="str">
        <f>VLOOKUP($M894,'Hulpblad MC-parser'!$A:$D,3,FALSE)</f>
        <v>Brandweer</v>
      </c>
      <c r="P894" s="81" t="str">
        <f>VLOOKUP($M894,'Hulpblad MC-parser'!$A:$D,4,FALSE)</f>
        <v>Oefening</v>
      </c>
      <c r="Q894" s="136" t="str">
        <f>IF(CONCATENATE(B894,C894,D894)="","",VLOOKUP(CONCATENATE(B894,C894,D894),Meldingsclassificaties!AA:AA,1,FALSE))</f>
        <v/>
      </c>
      <c r="R894" s="136" t="str">
        <f>IF(F894="","",VLOOKUP(F894,Meldingsclassificaties!H:H,1,FALSE))</f>
        <v/>
      </c>
    </row>
    <row r="895" spans="1:18" x14ac:dyDescent="0.25">
      <c r="A895" s="59"/>
      <c r="B895" s="59"/>
      <c r="C895" s="59"/>
      <c r="D895" s="59"/>
      <c r="E895" s="60" t="s">
        <v>7695</v>
      </c>
      <c r="F895" s="59"/>
      <c r="G895" s="59" t="s">
        <v>1270</v>
      </c>
      <c r="H895" s="59"/>
      <c r="I895" s="59">
        <f t="shared" si="13"/>
        <v>4</v>
      </c>
      <c r="J895" s="59" t="s">
        <v>1561</v>
      </c>
      <c r="K895" s="61"/>
      <c r="L895" s="62" t="s">
        <v>6737</v>
      </c>
      <c r="M895" s="62" t="s">
        <v>1270</v>
      </c>
      <c r="N895" s="81" t="str">
        <f>VLOOKUP($M895,'Hulpblad MC-parser'!$A:$D,2,FALSE)</f>
        <v>Dienstverlening</v>
      </c>
      <c r="O895" s="81" t="str">
        <f>VLOOKUP($M895,'Hulpblad MC-parser'!$A:$D,3,FALSE)</f>
        <v>Brandweer</v>
      </c>
      <c r="P895" s="81" t="str">
        <f>VLOOKUP($M895,'Hulpblad MC-parser'!$A:$D,4,FALSE)</f>
        <v>Oefening</v>
      </c>
      <c r="Q895" s="136" t="str">
        <f>IF(CONCATENATE(B895,C895,D895)="","",VLOOKUP(CONCATENATE(B895,C895,D895),Meldingsclassificaties!AA:AA,1,FALSE))</f>
        <v/>
      </c>
      <c r="R895" s="136" t="str">
        <f>IF(F895="","",VLOOKUP(F895,Meldingsclassificaties!H:H,1,FALSE))</f>
        <v/>
      </c>
    </row>
    <row r="896" spans="1:18" x14ac:dyDescent="0.25">
      <c r="A896" s="59"/>
      <c r="B896" s="59"/>
      <c r="C896" s="59"/>
      <c r="D896" s="59"/>
      <c r="E896" s="60" t="s">
        <v>7696</v>
      </c>
      <c r="F896" s="59"/>
      <c r="G896" s="59" t="s">
        <v>1270</v>
      </c>
      <c r="H896" s="59"/>
      <c r="I896" s="59">
        <f t="shared" si="13"/>
        <v>5</v>
      </c>
      <c r="J896" s="59" t="s">
        <v>1561</v>
      </c>
      <c r="K896" s="61"/>
      <c r="L896" s="62" t="s">
        <v>6737</v>
      </c>
      <c r="M896" s="62" t="s">
        <v>1270</v>
      </c>
      <c r="N896" s="81" t="str">
        <f>VLOOKUP($M896,'Hulpblad MC-parser'!$A:$D,2,FALSE)</f>
        <v>Dienstverlening</v>
      </c>
      <c r="O896" s="81" t="str">
        <f>VLOOKUP($M896,'Hulpblad MC-parser'!$A:$D,3,FALSE)</f>
        <v>Brandweer</v>
      </c>
      <c r="P896" s="81" t="str">
        <f>VLOOKUP($M896,'Hulpblad MC-parser'!$A:$D,4,FALSE)</f>
        <v>Oefening</v>
      </c>
      <c r="Q896" s="136" t="str">
        <f>IF(CONCATENATE(B896,C896,D896)="","",VLOOKUP(CONCATENATE(B896,C896,D896),Meldingsclassificaties!AA:AA,1,FALSE))</f>
        <v/>
      </c>
      <c r="R896" s="136" t="str">
        <f>IF(F896="","",VLOOKUP(F896,Meldingsclassificaties!H:H,1,FALSE))</f>
        <v/>
      </c>
    </row>
    <row r="897" spans="1:18" x14ac:dyDescent="0.25">
      <c r="A897" s="59"/>
      <c r="B897" s="59"/>
      <c r="C897" s="59"/>
      <c r="D897" s="59"/>
      <c r="E897" s="60" t="s">
        <v>7697</v>
      </c>
      <c r="F897" s="59"/>
      <c r="G897" s="59" t="s">
        <v>1270</v>
      </c>
      <c r="H897" s="59"/>
      <c r="I897" s="59">
        <f t="shared" si="13"/>
        <v>7</v>
      </c>
      <c r="J897" s="59" t="s">
        <v>1561</v>
      </c>
      <c r="K897" s="61"/>
      <c r="L897" s="62" t="s">
        <v>6737</v>
      </c>
      <c r="M897" s="62" t="s">
        <v>1270</v>
      </c>
      <c r="N897" s="81" t="str">
        <f>VLOOKUP($M897,'Hulpblad MC-parser'!$A:$D,2,FALSE)</f>
        <v>Dienstverlening</v>
      </c>
      <c r="O897" s="81" t="str">
        <f>VLOOKUP($M897,'Hulpblad MC-parser'!$A:$D,3,FALSE)</f>
        <v>Brandweer</v>
      </c>
      <c r="P897" s="81" t="str">
        <f>VLOOKUP($M897,'Hulpblad MC-parser'!$A:$D,4,FALSE)</f>
        <v>Oefening</v>
      </c>
      <c r="Q897" s="136" t="str">
        <f>IF(CONCATENATE(B897,C897,D897)="","",VLOOKUP(CONCATENATE(B897,C897,D897),Meldingsclassificaties!AA:AA,1,FALSE))</f>
        <v/>
      </c>
      <c r="R897" s="136" t="str">
        <f>IF(F897="","",VLOOKUP(F897,Meldingsclassificaties!H:H,1,FALSE))</f>
        <v/>
      </c>
    </row>
    <row r="898" spans="1:18" x14ac:dyDescent="0.25">
      <c r="A898" s="59">
        <v>200107366</v>
      </c>
      <c r="B898" s="59" t="s">
        <v>26</v>
      </c>
      <c r="C898" s="59" t="s">
        <v>40</v>
      </c>
      <c r="D898" s="59" t="s">
        <v>1067</v>
      </c>
      <c r="E898" s="60" t="s">
        <v>1271</v>
      </c>
      <c r="F898" s="59" t="s">
        <v>1084</v>
      </c>
      <c r="G898" s="59"/>
      <c r="H898" s="59"/>
      <c r="I898" s="59">
        <f t="shared" ref="I898:I961" si="14">LEN(E898)</f>
        <v>22</v>
      </c>
      <c r="J898" s="59" t="s">
        <v>1613</v>
      </c>
      <c r="K898" s="61"/>
      <c r="L898" s="62" t="s">
        <v>6737</v>
      </c>
      <c r="M898" s="62" t="s">
        <v>1271</v>
      </c>
      <c r="N898" s="81" t="str">
        <f>VLOOKUP($M898,'Hulpblad MC-parser'!$A:$D,2,FALSE)</f>
        <v>Dienstverlening</v>
      </c>
      <c r="O898" s="81" t="str">
        <f>VLOOKUP($M898,'Hulpblad MC-parser'!$A:$D,3,FALSE)</f>
        <v>Brandweer</v>
      </c>
      <c r="P898" s="81" t="str">
        <f>VLOOKUP($M898,'Hulpblad MC-parser'!$A:$D,4,FALSE)</f>
        <v>Testmelding</v>
      </c>
      <c r="Q898" s="136" t="str">
        <f>IF(CONCATENATE(B898,C898,D898)="","",VLOOKUP(CONCATENATE(B898,C898,D898),Meldingsclassificaties!AA:AA,1,FALSE))</f>
        <v>DienstverleningBrandweerTestmelding</v>
      </c>
      <c r="R898" s="136" t="str">
        <f>IF(F898="","",VLOOKUP(F898,Meldingsclassificaties!H:H,1,FALSE))</f>
        <v>Brandweer testmelding</v>
      </c>
    </row>
    <row r="899" spans="1:18" x14ac:dyDescent="0.25">
      <c r="A899" s="59"/>
      <c r="B899" s="59"/>
      <c r="C899" s="59"/>
      <c r="D899" s="59"/>
      <c r="E899" s="60" t="s">
        <v>11817</v>
      </c>
      <c r="F899" s="59"/>
      <c r="G899" s="59" t="s">
        <v>1271</v>
      </c>
      <c r="H899" s="59"/>
      <c r="I899" s="59">
        <f t="shared" si="14"/>
        <v>4</v>
      </c>
      <c r="J899" s="59" t="s">
        <v>1561</v>
      </c>
      <c r="K899" s="61"/>
      <c r="L899" s="62" t="s">
        <v>6737</v>
      </c>
      <c r="M899" s="62" t="s">
        <v>1271</v>
      </c>
      <c r="N899" s="81" t="str">
        <f>VLOOKUP($M899,'Hulpblad MC-parser'!$A:$D,2,FALSE)</f>
        <v>Dienstverlening</v>
      </c>
      <c r="O899" s="81" t="str">
        <f>VLOOKUP($M899,'Hulpblad MC-parser'!$A:$D,3,FALSE)</f>
        <v>Brandweer</v>
      </c>
      <c r="P899" s="81" t="str">
        <f>VLOOKUP($M899,'Hulpblad MC-parser'!$A:$D,4,FALSE)</f>
        <v>Testmelding</v>
      </c>
      <c r="Q899" s="136" t="str">
        <f>IF(CONCATENATE(B899,C899,D899)="","",VLOOKUP(CONCATENATE(B899,C899,D899),Meldingsclassificaties!AA:AA,1,FALSE))</f>
        <v/>
      </c>
      <c r="R899" s="136" t="str">
        <f>IF(F899="","",VLOOKUP(F899,Meldingsclassificaties!H:H,1,FALSE))</f>
        <v/>
      </c>
    </row>
    <row r="900" spans="1:18" x14ac:dyDescent="0.25">
      <c r="A900" s="59"/>
      <c r="B900" s="59"/>
      <c r="C900" s="59"/>
      <c r="D900" s="59"/>
      <c r="E900" s="60" t="s">
        <v>7706</v>
      </c>
      <c r="F900" s="59"/>
      <c r="G900" s="59" t="s">
        <v>1271</v>
      </c>
      <c r="H900" s="59"/>
      <c r="I900" s="59">
        <f t="shared" si="14"/>
        <v>5</v>
      </c>
      <c r="J900" s="59" t="s">
        <v>1561</v>
      </c>
      <c r="K900" s="61"/>
      <c r="L900" s="62" t="s">
        <v>6737</v>
      </c>
      <c r="M900" s="62" t="s">
        <v>1271</v>
      </c>
      <c r="N900" s="81" t="str">
        <f>VLOOKUP($M900,'Hulpblad MC-parser'!$A:$D,2,FALSE)</f>
        <v>Dienstverlening</v>
      </c>
      <c r="O900" s="81" t="str">
        <f>VLOOKUP($M900,'Hulpblad MC-parser'!$A:$D,3,FALSE)</f>
        <v>Brandweer</v>
      </c>
      <c r="P900" s="81" t="str">
        <f>VLOOKUP($M900,'Hulpblad MC-parser'!$A:$D,4,FALSE)</f>
        <v>Testmelding</v>
      </c>
      <c r="Q900" s="136" t="str">
        <f>IF(CONCATENATE(B900,C900,D900)="","",VLOOKUP(CONCATENATE(B900,C900,D900),Meldingsclassificaties!AA:AA,1,FALSE))</f>
        <v/>
      </c>
      <c r="R900" s="136" t="str">
        <f>IF(F900="","",VLOOKUP(F900,Meldingsclassificaties!H:H,1,FALSE))</f>
        <v/>
      </c>
    </row>
    <row r="901" spans="1:18" x14ac:dyDescent="0.25">
      <c r="A901" s="59"/>
      <c r="B901" s="59"/>
      <c r="C901" s="59"/>
      <c r="D901" s="59"/>
      <c r="E901" s="60" t="s">
        <v>7707</v>
      </c>
      <c r="F901" s="59"/>
      <c r="G901" s="59" t="s">
        <v>1271</v>
      </c>
      <c r="H901" s="59"/>
      <c r="I901" s="59">
        <f t="shared" si="14"/>
        <v>7</v>
      </c>
      <c r="J901" s="59" t="s">
        <v>1561</v>
      </c>
      <c r="K901" s="61"/>
      <c r="L901" s="62" t="s">
        <v>6737</v>
      </c>
      <c r="M901" s="62" t="s">
        <v>1271</v>
      </c>
      <c r="N901" s="81" t="str">
        <f>VLOOKUP($M901,'Hulpblad MC-parser'!$A:$D,2,FALSE)</f>
        <v>Dienstverlening</v>
      </c>
      <c r="O901" s="81" t="str">
        <f>VLOOKUP($M901,'Hulpblad MC-parser'!$A:$D,3,FALSE)</f>
        <v>Brandweer</v>
      </c>
      <c r="P901" s="81" t="str">
        <f>VLOOKUP($M901,'Hulpblad MC-parser'!$A:$D,4,FALSE)</f>
        <v>Testmelding</v>
      </c>
      <c r="Q901" s="136" t="str">
        <f>IF(CONCATENATE(B901,C901,D901)="","",VLOOKUP(CONCATENATE(B901,C901,D901),Meldingsclassificaties!AA:AA,1,FALSE))</f>
        <v/>
      </c>
      <c r="R901" s="136" t="str">
        <f>IF(F901="","",VLOOKUP(F901,Meldingsclassificaties!H:H,1,FALSE))</f>
        <v/>
      </c>
    </row>
    <row r="902" spans="1:18" x14ac:dyDescent="0.25">
      <c r="A902" s="59">
        <v>200059137</v>
      </c>
      <c r="B902" s="59" t="s">
        <v>26</v>
      </c>
      <c r="C902" s="59" t="s">
        <v>695</v>
      </c>
      <c r="D902" s="59"/>
      <c r="E902" s="60" t="s">
        <v>1272</v>
      </c>
      <c r="F902" s="59" t="s">
        <v>695</v>
      </c>
      <c r="G902" s="59"/>
      <c r="H902" s="59"/>
      <c r="I902" s="59">
        <f t="shared" si="14"/>
        <v>19</v>
      </c>
      <c r="J902" s="59" t="s">
        <v>1613</v>
      </c>
      <c r="K902" s="61"/>
      <c r="L902" s="62" t="s">
        <v>6737</v>
      </c>
      <c r="M902" s="62" t="s">
        <v>1272</v>
      </c>
      <c r="N902" s="81" t="str">
        <f>VLOOKUP($M902,'Hulpblad MC-parser'!$A:$D,2,FALSE)</f>
        <v>Dienstverlening</v>
      </c>
      <c r="O902" s="81" t="str">
        <f>VLOOKUP($M902,'Hulpblad MC-parser'!$A:$D,3,FALSE)</f>
        <v>Dienst door derden</v>
      </c>
      <c r="P902" s="81">
        <f>VLOOKUP($M902,'Hulpblad MC-parser'!$A:$D,4,FALSE)</f>
        <v>0</v>
      </c>
      <c r="Q902" s="136" t="str">
        <f>IF(CONCATENATE(B902,C902,D902)="","",VLOOKUP(CONCATENATE(B902,C902,D902),Meldingsclassificaties!AA:AA,1,FALSE))</f>
        <v>DienstverleningDienst door derden</v>
      </c>
      <c r="R902" s="136" t="str">
        <f>IF(F902="","",VLOOKUP(F902,Meldingsclassificaties!H:H,1,FALSE))</f>
        <v>Dienst door derden</v>
      </c>
    </row>
    <row r="903" spans="1:18" x14ac:dyDescent="0.25">
      <c r="A903" s="59"/>
      <c r="B903" s="59"/>
      <c r="C903" s="59"/>
      <c r="D903" s="59"/>
      <c r="E903" s="60" t="s">
        <v>11818</v>
      </c>
      <c r="F903" s="59"/>
      <c r="G903" s="59" t="s">
        <v>1272</v>
      </c>
      <c r="H903" s="59"/>
      <c r="I903" s="59">
        <f t="shared" si="14"/>
        <v>4</v>
      </c>
      <c r="J903" s="59" t="s">
        <v>1561</v>
      </c>
      <c r="K903" s="61"/>
      <c r="L903" s="62" t="s">
        <v>6737</v>
      </c>
      <c r="M903" s="62" t="s">
        <v>1272</v>
      </c>
      <c r="N903" s="81" t="str">
        <f>VLOOKUP($M903,'Hulpblad MC-parser'!$A:$D,2,FALSE)</f>
        <v>Dienstverlening</v>
      </c>
      <c r="O903" s="81" t="str">
        <f>VLOOKUP($M903,'Hulpblad MC-parser'!$A:$D,3,FALSE)</f>
        <v>Dienst door derden</v>
      </c>
      <c r="P903" s="81">
        <f>VLOOKUP($M903,'Hulpblad MC-parser'!$A:$D,4,FALSE)</f>
        <v>0</v>
      </c>
      <c r="Q903" s="136" t="str">
        <f>IF(CONCATENATE(B903,C903,D903)="","",VLOOKUP(CONCATENATE(B903,C903,D903),Meldingsclassificaties!AA:AA,1,FALSE))</f>
        <v/>
      </c>
      <c r="R903" s="136" t="str">
        <f>IF(F903="","",VLOOKUP(F903,Meldingsclassificaties!H:H,1,FALSE))</f>
        <v/>
      </c>
    </row>
    <row r="904" spans="1:18" x14ac:dyDescent="0.25">
      <c r="A904" s="59"/>
      <c r="B904" s="59"/>
      <c r="C904" s="59"/>
      <c r="D904" s="59"/>
      <c r="E904" s="60" t="s">
        <v>11819</v>
      </c>
      <c r="F904" s="59"/>
      <c r="G904" s="59" t="s">
        <v>1272</v>
      </c>
      <c r="H904" s="59"/>
      <c r="I904" s="59">
        <f t="shared" si="14"/>
        <v>5</v>
      </c>
      <c r="J904" s="59" t="s">
        <v>1561</v>
      </c>
      <c r="K904" s="61"/>
      <c r="L904" s="62" t="s">
        <v>6737</v>
      </c>
      <c r="M904" s="62" t="s">
        <v>1272</v>
      </c>
      <c r="N904" s="81" t="str">
        <f>VLOOKUP($M904,'Hulpblad MC-parser'!$A:$D,2,FALSE)</f>
        <v>Dienstverlening</v>
      </c>
      <c r="O904" s="81" t="str">
        <f>VLOOKUP($M904,'Hulpblad MC-parser'!$A:$D,3,FALSE)</f>
        <v>Dienst door derden</v>
      </c>
      <c r="P904" s="81">
        <f>VLOOKUP($M904,'Hulpblad MC-parser'!$A:$D,4,FALSE)</f>
        <v>0</v>
      </c>
      <c r="Q904" s="136" t="str">
        <f>IF(CONCATENATE(B904,C904,D904)="","",VLOOKUP(CONCATENATE(B904,C904,D904),Meldingsclassificaties!AA:AA,1,FALSE))</f>
        <v/>
      </c>
      <c r="R904" s="136" t="str">
        <f>IF(F904="","",VLOOKUP(F904,Meldingsclassificaties!H:H,1,FALSE))</f>
        <v/>
      </c>
    </row>
    <row r="905" spans="1:18" x14ac:dyDescent="0.25">
      <c r="A905" s="59">
        <v>200010607</v>
      </c>
      <c r="B905" s="59" t="s">
        <v>26</v>
      </c>
      <c r="C905" s="59" t="s">
        <v>47</v>
      </c>
      <c r="D905" s="59"/>
      <c r="E905" s="60" t="s">
        <v>1273</v>
      </c>
      <c r="F905" s="59" t="s">
        <v>214</v>
      </c>
      <c r="G905" s="59"/>
      <c r="H905" s="59"/>
      <c r="I905" s="59">
        <f t="shared" si="14"/>
        <v>23</v>
      </c>
      <c r="J905" s="59" t="s">
        <v>1613</v>
      </c>
      <c r="K905" s="61"/>
      <c r="L905" s="62" t="s">
        <v>6737</v>
      </c>
      <c r="M905" s="62" t="s">
        <v>1273</v>
      </c>
      <c r="N905" s="81" t="str">
        <f>VLOOKUP($M905,'Hulpblad MC-parser'!$A:$D,2,FALSE)</f>
        <v>Dienstverlening</v>
      </c>
      <c r="O905" s="81" t="str">
        <f>VLOOKUP($M905,'Hulpblad MC-parser'!$A:$D,3,FALSE)</f>
        <v>Dieren</v>
      </c>
      <c r="P905" s="81">
        <f>VLOOKUP($M905,'Hulpblad MC-parser'!$A:$D,4,FALSE)</f>
        <v>0</v>
      </c>
      <c r="Q905" s="136" t="str">
        <f>IF(CONCATENATE(B905,C905,D905)="","",VLOOKUP(CONCATENATE(B905,C905,D905),Meldingsclassificaties!AA:AA,1,FALSE))</f>
        <v>DienstverleningDieren</v>
      </c>
      <c r="R905" s="136" t="str">
        <f>IF(F905="","",VLOOKUP(F905,Meldingsclassificaties!H:H,1,FALSE))</f>
        <v>Dienstverlening dieren</v>
      </c>
    </row>
    <row r="906" spans="1:18" x14ac:dyDescent="0.25">
      <c r="A906" s="59"/>
      <c r="B906" s="59"/>
      <c r="C906" s="59"/>
      <c r="D906" s="59"/>
      <c r="E906" s="60" t="s">
        <v>7708</v>
      </c>
      <c r="F906" s="59"/>
      <c r="G906" s="59" t="s">
        <v>1273</v>
      </c>
      <c r="H906" s="59"/>
      <c r="I906" s="59">
        <f t="shared" si="14"/>
        <v>4</v>
      </c>
      <c r="J906" s="59" t="s">
        <v>1561</v>
      </c>
      <c r="K906" s="61"/>
      <c r="L906" s="62" t="s">
        <v>6737</v>
      </c>
      <c r="M906" s="62" t="s">
        <v>1273</v>
      </c>
      <c r="N906" s="81" t="str">
        <f>VLOOKUP($M906,'Hulpblad MC-parser'!$A:$D,2,FALSE)</f>
        <v>Dienstverlening</v>
      </c>
      <c r="O906" s="81" t="str">
        <f>VLOOKUP($M906,'Hulpblad MC-parser'!$A:$D,3,FALSE)</f>
        <v>Dieren</v>
      </c>
      <c r="P906" s="81">
        <f>VLOOKUP($M906,'Hulpblad MC-parser'!$A:$D,4,FALSE)</f>
        <v>0</v>
      </c>
      <c r="Q906" s="136" t="str">
        <f>IF(CONCATENATE(B906,C906,D906)="","",VLOOKUP(CONCATENATE(B906,C906,D906),Meldingsclassificaties!AA:AA,1,FALSE))</f>
        <v/>
      </c>
      <c r="R906" s="136" t="str">
        <f>IF(F906="","",VLOOKUP(F906,Meldingsclassificaties!H:H,1,FALSE))</f>
        <v/>
      </c>
    </row>
    <row r="907" spans="1:18" x14ac:dyDescent="0.25">
      <c r="A907" s="59"/>
      <c r="B907" s="59"/>
      <c r="C907" s="59"/>
      <c r="D907" s="59"/>
      <c r="E907" s="60" t="s">
        <v>7709</v>
      </c>
      <c r="F907" s="59"/>
      <c r="G907" s="59" t="s">
        <v>1273</v>
      </c>
      <c r="H907" s="59"/>
      <c r="I907" s="59">
        <f t="shared" si="14"/>
        <v>4</v>
      </c>
      <c r="J907" s="59" t="s">
        <v>1561</v>
      </c>
      <c r="K907" s="61"/>
      <c r="L907" s="62" t="s">
        <v>6737</v>
      </c>
      <c r="M907" s="62" t="s">
        <v>1273</v>
      </c>
      <c r="N907" s="81" t="str">
        <f>VLOOKUP($M907,'Hulpblad MC-parser'!$A:$D,2,FALSE)</f>
        <v>Dienstverlening</v>
      </c>
      <c r="O907" s="81" t="str">
        <f>VLOOKUP($M907,'Hulpblad MC-parser'!$A:$D,3,FALSE)</f>
        <v>Dieren</v>
      </c>
      <c r="P907" s="81">
        <f>VLOOKUP($M907,'Hulpblad MC-parser'!$A:$D,4,FALSE)</f>
        <v>0</v>
      </c>
      <c r="Q907" s="136" t="str">
        <f>IF(CONCATENATE(B907,C907,D907)="","",VLOOKUP(CONCATENATE(B907,C907,D907),Meldingsclassificaties!AA:AA,1,FALSE))</f>
        <v/>
      </c>
      <c r="R907" s="136" t="str">
        <f>IF(F907="","",VLOOKUP(F907,Meldingsclassificaties!H:H,1,FALSE))</f>
        <v/>
      </c>
    </row>
    <row r="908" spans="1:18" x14ac:dyDescent="0.25">
      <c r="A908" s="59"/>
      <c r="B908" s="59"/>
      <c r="C908" s="59"/>
      <c r="D908" s="59"/>
      <c r="E908" s="60" t="s">
        <v>7710</v>
      </c>
      <c r="F908" s="59"/>
      <c r="G908" s="59" t="s">
        <v>1273</v>
      </c>
      <c r="H908" s="59"/>
      <c r="I908" s="59">
        <f t="shared" si="14"/>
        <v>5</v>
      </c>
      <c r="J908" s="59" t="s">
        <v>1561</v>
      </c>
      <c r="K908" s="61"/>
      <c r="L908" s="62" t="s">
        <v>6737</v>
      </c>
      <c r="M908" s="62" t="s">
        <v>1273</v>
      </c>
      <c r="N908" s="81" t="str">
        <f>VLOOKUP($M908,'Hulpblad MC-parser'!$A:$D,2,FALSE)</f>
        <v>Dienstverlening</v>
      </c>
      <c r="O908" s="81" t="str">
        <f>VLOOKUP($M908,'Hulpblad MC-parser'!$A:$D,3,FALSE)</f>
        <v>Dieren</v>
      </c>
      <c r="P908" s="81">
        <f>VLOOKUP($M908,'Hulpblad MC-parser'!$A:$D,4,FALSE)</f>
        <v>0</v>
      </c>
      <c r="Q908" s="136" t="str">
        <f>IF(CONCATENATE(B908,C908,D908)="","",VLOOKUP(CONCATENATE(B908,C908,D908),Meldingsclassificaties!AA:AA,1,FALSE))</f>
        <v/>
      </c>
      <c r="R908" s="136" t="str">
        <f>IF(F908="","",VLOOKUP(F908,Meldingsclassificaties!H:H,1,FALSE))</f>
        <v/>
      </c>
    </row>
    <row r="909" spans="1:18" x14ac:dyDescent="0.25">
      <c r="A909" s="59">
        <v>200010608</v>
      </c>
      <c r="B909" s="59" t="s">
        <v>26</v>
      </c>
      <c r="C909" s="59" t="s">
        <v>47</v>
      </c>
      <c r="D909" s="59" t="s">
        <v>206</v>
      </c>
      <c r="E909" s="60" t="s">
        <v>1274</v>
      </c>
      <c r="F909" s="59" t="s">
        <v>206</v>
      </c>
      <c r="G909" s="59"/>
      <c r="H909" s="59"/>
      <c r="I909" s="59">
        <f t="shared" si="14"/>
        <v>18</v>
      </c>
      <c r="J909" s="59" t="s">
        <v>1613</v>
      </c>
      <c r="K909" s="61"/>
      <c r="L909" s="62" t="s">
        <v>6737</v>
      </c>
      <c r="M909" s="62" t="s">
        <v>1274</v>
      </c>
      <c r="N909" s="81" t="str">
        <f>VLOOKUP($M909,'Hulpblad MC-parser'!$A:$D,2,FALSE)</f>
        <v>Dienstverlening</v>
      </c>
      <c r="O909" s="81" t="str">
        <f>VLOOKUP($M909,'Hulpblad MC-parser'!$A:$D,3,FALSE)</f>
        <v>Dieren</v>
      </c>
      <c r="P909" s="81" t="str">
        <f>VLOOKUP($M909,'Hulpblad MC-parser'!$A:$D,4,FALSE)</f>
        <v>Dier in problemen</v>
      </c>
      <c r="Q909" s="136" t="str">
        <f>IF(CONCATENATE(B909,C909,D909)="","",VLOOKUP(CONCATENATE(B909,C909,D909),Meldingsclassificaties!AA:AA,1,FALSE))</f>
        <v>DienstverleningDierenDier in problemen</v>
      </c>
      <c r="R909" s="136" t="str">
        <f>IF(F909="","",VLOOKUP(F909,Meldingsclassificaties!H:H,1,FALSE))</f>
        <v>Dier in problemen</v>
      </c>
    </row>
    <row r="910" spans="1:18" x14ac:dyDescent="0.25">
      <c r="A910" s="59"/>
      <c r="B910" s="59"/>
      <c r="C910" s="59"/>
      <c r="D910" s="59"/>
      <c r="E910" s="60" t="s">
        <v>7711</v>
      </c>
      <c r="F910" s="59"/>
      <c r="G910" s="59" t="s">
        <v>1274</v>
      </c>
      <c r="H910" s="59"/>
      <c r="I910" s="59">
        <f t="shared" si="14"/>
        <v>4</v>
      </c>
      <c r="J910" s="59" t="s">
        <v>1561</v>
      </c>
      <c r="K910" s="61"/>
      <c r="L910" s="62" t="s">
        <v>6737</v>
      </c>
      <c r="M910" s="62" t="s">
        <v>1274</v>
      </c>
      <c r="N910" s="81" t="str">
        <f>VLOOKUP($M910,'Hulpblad MC-parser'!$A:$D,2,FALSE)</f>
        <v>Dienstverlening</v>
      </c>
      <c r="O910" s="81" t="str">
        <f>VLOOKUP($M910,'Hulpblad MC-parser'!$A:$D,3,FALSE)</f>
        <v>Dieren</v>
      </c>
      <c r="P910" s="81" t="str">
        <f>VLOOKUP($M910,'Hulpblad MC-parser'!$A:$D,4,FALSE)</f>
        <v>Dier in problemen</v>
      </c>
      <c r="Q910" s="136" t="str">
        <f>IF(CONCATENATE(B910,C910,D910)="","",VLOOKUP(CONCATENATE(B910,C910,D910),Meldingsclassificaties!AA:AA,1,FALSE))</f>
        <v/>
      </c>
      <c r="R910" s="136" t="str">
        <f>IF(F910="","",VLOOKUP(F910,Meldingsclassificaties!H:H,1,FALSE))</f>
        <v/>
      </c>
    </row>
    <row r="911" spans="1:18" x14ac:dyDescent="0.25">
      <c r="A911" s="59"/>
      <c r="B911" s="59"/>
      <c r="C911" s="59"/>
      <c r="D911" s="59"/>
      <c r="E911" s="60" t="s">
        <v>7712</v>
      </c>
      <c r="F911" s="59"/>
      <c r="G911" s="59" t="s">
        <v>1274</v>
      </c>
      <c r="H911" s="59"/>
      <c r="I911" s="59">
        <f t="shared" si="14"/>
        <v>4</v>
      </c>
      <c r="J911" s="59" t="s">
        <v>1561</v>
      </c>
      <c r="K911" s="61"/>
      <c r="L911" s="62" t="s">
        <v>6737</v>
      </c>
      <c r="M911" s="62" t="s">
        <v>1274</v>
      </c>
      <c r="N911" s="81" t="str">
        <f>VLOOKUP($M911,'Hulpblad MC-parser'!$A:$D,2,FALSE)</f>
        <v>Dienstverlening</v>
      </c>
      <c r="O911" s="81" t="str">
        <f>VLOOKUP($M911,'Hulpblad MC-parser'!$A:$D,3,FALSE)</f>
        <v>Dieren</v>
      </c>
      <c r="P911" s="81" t="str">
        <f>VLOOKUP($M911,'Hulpblad MC-parser'!$A:$D,4,FALSE)</f>
        <v>Dier in problemen</v>
      </c>
      <c r="Q911" s="136" t="str">
        <f>IF(CONCATENATE(B911,C911,D911)="","",VLOOKUP(CONCATENATE(B911,C911,D911),Meldingsclassificaties!AA:AA,1,FALSE))</f>
        <v/>
      </c>
      <c r="R911" s="136" t="str">
        <f>IF(F911="","",VLOOKUP(F911,Meldingsclassificaties!H:H,1,FALSE))</f>
        <v/>
      </c>
    </row>
    <row r="912" spans="1:18" x14ac:dyDescent="0.25">
      <c r="A912" s="59"/>
      <c r="B912" s="59"/>
      <c r="C912" s="59"/>
      <c r="D912" s="59"/>
      <c r="E912" s="60" t="s">
        <v>7713</v>
      </c>
      <c r="F912" s="59"/>
      <c r="G912" s="59" t="s">
        <v>1274</v>
      </c>
      <c r="H912" s="59"/>
      <c r="I912" s="59">
        <f t="shared" si="14"/>
        <v>5</v>
      </c>
      <c r="J912" s="59" t="s">
        <v>1561</v>
      </c>
      <c r="K912" s="61"/>
      <c r="L912" s="62" t="s">
        <v>6737</v>
      </c>
      <c r="M912" s="62" t="s">
        <v>1274</v>
      </c>
      <c r="N912" s="81" t="str">
        <f>VLOOKUP($M912,'Hulpblad MC-parser'!$A:$D,2,FALSE)</f>
        <v>Dienstverlening</v>
      </c>
      <c r="O912" s="81" t="str">
        <f>VLOOKUP($M912,'Hulpblad MC-parser'!$A:$D,3,FALSE)</f>
        <v>Dieren</v>
      </c>
      <c r="P912" s="81" t="str">
        <f>VLOOKUP($M912,'Hulpblad MC-parser'!$A:$D,4,FALSE)</f>
        <v>Dier in problemen</v>
      </c>
      <c r="Q912" s="136" t="str">
        <f>IF(CONCATENATE(B912,C912,D912)="","",VLOOKUP(CONCATENATE(B912,C912,D912),Meldingsclassificaties!AA:AA,1,FALSE))</f>
        <v/>
      </c>
      <c r="R912" s="136" t="str">
        <f>IF(F912="","",VLOOKUP(F912,Meldingsclassificaties!H:H,1,FALSE))</f>
        <v/>
      </c>
    </row>
    <row r="913" spans="1:18" x14ac:dyDescent="0.25">
      <c r="A913" s="59"/>
      <c r="B913" s="59"/>
      <c r="C913" s="59"/>
      <c r="D913" s="59"/>
      <c r="E913" s="60" t="s">
        <v>7714</v>
      </c>
      <c r="F913" s="59"/>
      <c r="G913" s="59" t="s">
        <v>1274</v>
      </c>
      <c r="H913" s="59"/>
      <c r="I913" s="59">
        <f t="shared" si="14"/>
        <v>7</v>
      </c>
      <c r="J913" s="59" t="s">
        <v>1561</v>
      </c>
      <c r="K913" s="61"/>
      <c r="L913" s="62" t="s">
        <v>6737</v>
      </c>
      <c r="M913" s="62" t="s">
        <v>1274</v>
      </c>
      <c r="N913" s="81" t="str">
        <f>VLOOKUP($M913,'Hulpblad MC-parser'!$A:$D,2,FALSE)</f>
        <v>Dienstverlening</v>
      </c>
      <c r="O913" s="81" t="str">
        <f>VLOOKUP($M913,'Hulpblad MC-parser'!$A:$D,3,FALSE)</f>
        <v>Dieren</v>
      </c>
      <c r="P913" s="81" t="str">
        <f>VLOOKUP($M913,'Hulpblad MC-parser'!$A:$D,4,FALSE)</f>
        <v>Dier in problemen</v>
      </c>
      <c r="Q913" s="136" t="str">
        <f>IF(CONCATENATE(B913,C913,D913)="","",VLOOKUP(CONCATENATE(B913,C913,D913),Meldingsclassificaties!AA:AA,1,FALSE))</f>
        <v/>
      </c>
      <c r="R913" s="136" t="str">
        <f>IF(F913="","",VLOOKUP(F913,Meldingsclassificaties!H:H,1,FALSE))</f>
        <v/>
      </c>
    </row>
    <row r="914" spans="1:18" x14ac:dyDescent="0.25">
      <c r="A914" s="59">
        <v>200031422</v>
      </c>
      <c r="B914" s="59" t="s">
        <v>26</v>
      </c>
      <c r="C914" s="59" t="s">
        <v>47</v>
      </c>
      <c r="D914" s="59" t="s">
        <v>1043</v>
      </c>
      <c r="E914" s="60" t="s">
        <v>1275</v>
      </c>
      <c r="F914" s="59" t="s">
        <v>1045</v>
      </c>
      <c r="G914" s="59"/>
      <c r="H914" s="59"/>
      <c r="I914" s="59">
        <f t="shared" si="14"/>
        <v>18</v>
      </c>
      <c r="J914" s="59" t="s">
        <v>1613</v>
      </c>
      <c r="K914" s="61"/>
      <c r="L914" s="62" t="s">
        <v>6737</v>
      </c>
      <c r="M914" s="62" t="s">
        <v>1275</v>
      </c>
      <c r="N914" s="81" t="str">
        <f>VLOOKUP($M914,'Hulpblad MC-parser'!$A:$D,2,FALSE)</f>
        <v>Dienstverlening</v>
      </c>
      <c r="O914" s="81" t="str">
        <f>VLOOKUP($M914,'Hulpblad MC-parser'!$A:$D,3,FALSE)</f>
        <v>Dieren</v>
      </c>
      <c r="P914" s="81" t="str">
        <f>VLOOKUP($M914,'Hulpblad MC-parser'!$A:$D,4,FALSE)</f>
        <v>In of op ijs</v>
      </c>
      <c r="Q914" s="136" t="str">
        <f>IF(CONCATENATE(B914,C914,D914)="","",VLOOKUP(CONCATENATE(B914,C914,D914),Meldingsclassificaties!AA:AA,1,FALSE))</f>
        <v>DienstverleningDierenIn of op ijs</v>
      </c>
      <c r="R914" s="136" t="str">
        <f>IF(F914="","",VLOOKUP(F914,Meldingsclassificaties!H:H,1,FALSE))</f>
        <v>Dier in of op ijs</v>
      </c>
    </row>
    <row r="915" spans="1:18" x14ac:dyDescent="0.25">
      <c r="A915" s="59"/>
      <c r="B915" s="59"/>
      <c r="C915" s="59"/>
      <c r="D915" s="59"/>
      <c r="E915" s="60" t="s">
        <v>7715</v>
      </c>
      <c r="F915" s="59"/>
      <c r="G915" s="59" t="s">
        <v>1275</v>
      </c>
      <c r="H915" s="59"/>
      <c r="I915" s="59">
        <f t="shared" si="14"/>
        <v>4</v>
      </c>
      <c r="J915" s="59" t="s">
        <v>1561</v>
      </c>
      <c r="K915" s="61"/>
      <c r="L915" s="62" t="s">
        <v>6737</v>
      </c>
      <c r="M915" s="62" t="s">
        <v>1275</v>
      </c>
      <c r="N915" s="81" t="str">
        <f>VLOOKUP($M915,'Hulpblad MC-parser'!$A:$D,2,FALSE)</f>
        <v>Dienstverlening</v>
      </c>
      <c r="O915" s="81" t="str">
        <f>VLOOKUP($M915,'Hulpblad MC-parser'!$A:$D,3,FALSE)</f>
        <v>Dieren</v>
      </c>
      <c r="P915" s="81" t="str">
        <f>VLOOKUP($M915,'Hulpblad MC-parser'!$A:$D,4,FALSE)</f>
        <v>In of op ijs</v>
      </c>
      <c r="Q915" s="136" t="str">
        <f>IF(CONCATENATE(B915,C915,D915)="","",VLOOKUP(CONCATENATE(B915,C915,D915),Meldingsclassificaties!AA:AA,1,FALSE))</f>
        <v/>
      </c>
      <c r="R915" s="136" t="str">
        <f>IF(F915="","",VLOOKUP(F915,Meldingsclassificaties!H:H,1,FALSE))</f>
        <v/>
      </c>
    </row>
    <row r="916" spans="1:18" x14ac:dyDescent="0.25">
      <c r="A916" s="59"/>
      <c r="B916" s="59"/>
      <c r="C916" s="59"/>
      <c r="D916" s="59"/>
      <c r="E916" s="60" t="s">
        <v>7716</v>
      </c>
      <c r="F916" s="59"/>
      <c r="G916" s="59" t="s">
        <v>1275</v>
      </c>
      <c r="H916" s="59"/>
      <c r="I916" s="59">
        <f t="shared" si="14"/>
        <v>12</v>
      </c>
      <c r="J916" s="59" t="s">
        <v>1561</v>
      </c>
      <c r="K916" s="61"/>
      <c r="L916" s="62" t="s">
        <v>6737</v>
      </c>
      <c r="M916" s="62" t="s">
        <v>1275</v>
      </c>
      <c r="N916" s="81" t="str">
        <f>VLOOKUP($M916,'Hulpblad MC-parser'!$A:$D,2,FALSE)</f>
        <v>Dienstverlening</v>
      </c>
      <c r="O916" s="81" t="str">
        <f>VLOOKUP($M916,'Hulpblad MC-parser'!$A:$D,3,FALSE)</f>
        <v>Dieren</v>
      </c>
      <c r="P916" s="81" t="str">
        <f>VLOOKUP($M916,'Hulpblad MC-parser'!$A:$D,4,FALSE)</f>
        <v>In of op ijs</v>
      </c>
      <c r="Q916" s="136" t="str">
        <f>IF(CONCATENATE(B916,C916,D916)="","",VLOOKUP(CONCATENATE(B916,C916,D916),Meldingsclassificaties!AA:AA,1,FALSE))</f>
        <v/>
      </c>
      <c r="R916" s="136" t="str">
        <f>IF(F916="","",VLOOKUP(F916,Meldingsclassificaties!H:H,1,FALSE))</f>
        <v/>
      </c>
    </row>
    <row r="917" spans="1:18" x14ac:dyDescent="0.25">
      <c r="A917" s="59"/>
      <c r="B917" s="59"/>
      <c r="C917" s="59"/>
      <c r="D917" s="59"/>
      <c r="E917" s="60" t="s">
        <v>7717</v>
      </c>
      <c r="F917" s="59"/>
      <c r="G917" s="59" t="s">
        <v>1275</v>
      </c>
      <c r="H917" s="59"/>
      <c r="I917" s="59">
        <f t="shared" si="14"/>
        <v>12</v>
      </c>
      <c r="J917" s="59" t="s">
        <v>1561</v>
      </c>
      <c r="K917" s="61"/>
      <c r="L917" s="62" t="s">
        <v>6737</v>
      </c>
      <c r="M917" s="62" t="s">
        <v>1275</v>
      </c>
      <c r="N917" s="81" t="str">
        <f>VLOOKUP($M917,'Hulpblad MC-parser'!$A:$D,2,FALSE)</f>
        <v>Dienstverlening</v>
      </c>
      <c r="O917" s="81" t="str">
        <f>VLOOKUP($M917,'Hulpblad MC-parser'!$A:$D,3,FALSE)</f>
        <v>Dieren</v>
      </c>
      <c r="P917" s="81" t="str">
        <f>VLOOKUP($M917,'Hulpblad MC-parser'!$A:$D,4,FALSE)</f>
        <v>In of op ijs</v>
      </c>
      <c r="Q917" s="136" t="str">
        <f>IF(CONCATENATE(B917,C917,D917)="","",VLOOKUP(CONCATENATE(B917,C917,D917),Meldingsclassificaties!AA:AA,1,FALSE))</f>
        <v/>
      </c>
      <c r="R917" s="136" t="str">
        <f>IF(F917="","",VLOOKUP(F917,Meldingsclassificaties!H:H,1,FALSE))</f>
        <v/>
      </c>
    </row>
    <row r="918" spans="1:18" x14ac:dyDescent="0.25">
      <c r="A918" s="59"/>
      <c r="B918" s="59"/>
      <c r="C918" s="59"/>
      <c r="D918" s="59"/>
      <c r="E918" s="60" t="s">
        <v>7718</v>
      </c>
      <c r="F918" s="59"/>
      <c r="G918" s="59" t="s">
        <v>1275</v>
      </c>
      <c r="H918" s="59"/>
      <c r="I918" s="59">
        <f t="shared" si="14"/>
        <v>6</v>
      </c>
      <c r="J918" s="59" t="s">
        <v>1561</v>
      </c>
      <c r="K918" s="61"/>
      <c r="L918" s="62" t="s">
        <v>6737</v>
      </c>
      <c r="M918" s="62" t="s">
        <v>1275</v>
      </c>
      <c r="N918" s="81" t="str">
        <f>VLOOKUP($M918,'Hulpblad MC-parser'!$A:$D,2,FALSE)</f>
        <v>Dienstverlening</v>
      </c>
      <c r="O918" s="81" t="str">
        <f>VLOOKUP($M918,'Hulpblad MC-parser'!$A:$D,3,FALSE)</f>
        <v>Dieren</v>
      </c>
      <c r="P918" s="81" t="str">
        <f>VLOOKUP($M918,'Hulpblad MC-parser'!$A:$D,4,FALSE)</f>
        <v>In of op ijs</v>
      </c>
      <c r="Q918" s="136" t="str">
        <f>IF(CONCATENATE(B918,C918,D918)="","",VLOOKUP(CONCATENATE(B918,C918,D918),Meldingsclassificaties!AA:AA,1,FALSE))</f>
        <v/>
      </c>
      <c r="R918" s="136" t="str">
        <f>IF(F918="","",VLOOKUP(F918,Meldingsclassificaties!H:H,1,FALSE))</f>
        <v/>
      </c>
    </row>
    <row r="919" spans="1:18" x14ac:dyDescent="0.25">
      <c r="A919" s="59"/>
      <c r="B919" s="59"/>
      <c r="C919" s="59"/>
      <c r="D919" s="59"/>
      <c r="E919" s="60" t="s">
        <v>7719</v>
      </c>
      <c r="F919" s="59"/>
      <c r="G919" s="59" t="s">
        <v>1275</v>
      </c>
      <c r="H919" s="59"/>
      <c r="I919" s="59">
        <f t="shared" si="14"/>
        <v>5</v>
      </c>
      <c r="J919" s="59" t="s">
        <v>1561</v>
      </c>
      <c r="K919" s="61"/>
      <c r="L919" s="62" t="s">
        <v>6737</v>
      </c>
      <c r="M919" s="62" t="s">
        <v>1275</v>
      </c>
      <c r="N919" s="81" t="str">
        <f>VLOOKUP($M919,'Hulpblad MC-parser'!$A:$D,2,FALSE)</f>
        <v>Dienstverlening</v>
      </c>
      <c r="O919" s="81" t="str">
        <f>VLOOKUP($M919,'Hulpblad MC-parser'!$A:$D,3,FALSE)</f>
        <v>Dieren</v>
      </c>
      <c r="P919" s="81" t="str">
        <f>VLOOKUP($M919,'Hulpblad MC-parser'!$A:$D,4,FALSE)</f>
        <v>In of op ijs</v>
      </c>
      <c r="Q919" s="136" t="str">
        <f>IF(CONCATENATE(B919,C919,D919)="","",VLOOKUP(CONCATENATE(B919,C919,D919),Meldingsclassificaties!AA:AA,1,FALSE))</f>
        <v/>
      </c>
      <c r="R919" s="136" t="str">
        <f>IF(F919="","",VLOOKUP(F919,Meldingsclassificaties!H:H,1,FALSE))</f>
        <v/>
      </c>
    </row>
    <row r="920" spans="1:18" x14ac:dyDescent="0.25">
      <c r="A920" s="59"/>
      <c r="B920" s="59"/>
      <c r="C920" s="59"/>
      <c r="D920" s="59"/>
      <c r="E920" s="60" t="s">
        <v>7720</v>
      </c>
      <c r="F920" s="59"/>
      <c r="G920" s="59" t="s">
        <v>1275</v>
      </c>
      <c r="H920" s="59"/>
      <c r="I920" s="59">
        <f t="shared" si="14"/>
        <v>7</v>
      </c>
      <c r="J920" s="59" t="s">
        <v>1561</v>
      </c>
      <c r="K920" s="61"/>
      <c r="L920" s="62" t="s">
        <v>6737</v>
      </c>
      <c r="M920" s="62" t="s">
        <v>1275</v>
      </c>
      <c r="N920" s="81" t="str">
        <f>VLOOKUP($M920,'Hulpblad MC-parser'!$A:$D,2,FALSE)</f>
        <v>Dienstverlening</v>
      </c>
      <c r="O920" s="81" t="str">
        <f>VLOOKUP($M920,'Hulpblad MC-parser'!$A:$D,3,FALSE)</f>
        <v>Dieren</v>
      </c>
      <c r="P920" s="81" t="str">
        <f>VLOOKUP($M920,'Hulpblad MC-parser'!$A:$D,4,FALSE)</f>
        <v>In of op ijs</v>
      </c>
      <c r="Q920" s="136" t="str">
        <f>IF(CONCATENATE(B920,C920,D920)="","",VLOOKUP(CONCATENATE(B920,C920,D920),Meldingsclassificaties!AA:AA,1,FALSE))</f>
        <v/>
      </c>
      <c r="R920" s="136" t="str">
        <f>IF(F920="","",VLOOKUP(F920,Meldingsclassificaties!H:H,1,FALSE))</f>
        <v/>
      </c>
    </row>
    <row r="921" spans="1:18" x14ac:dyDescent="0.25">
      <c r="A921" s="59">
        <v>200031424</v>
      </c>
      <c r="B921" s="59" t="s">
        <v>26</v>
      </c>
      <c r="C921" s="59" t="s">
        <v>47</v>
      </c>
      <c r="D921" s="59" t="s">
        <v>871</v>
      </c>
      <c r="E921" s="60" t="s">
        <v>1277</v>
      </c>
      <c r="F921" s="59" t="s">
        <v>873</v>
      </c>
      <c r="G921" s="59"/>
      <c r="H921" s="59"/>
      <c r="I921" s="59">
        <f t="shared" si="14"/>
        <v>26</v>
      </c>
      <c r="J921" s="59" t="s">
        <v>1613</v>
      </c>
      <c r="K921" s="61"/>
      <c r="L921" s="62" t="s">
        <v>6737</v>
      </c>
      <c r="M921" s="62" t="s">
        <v>1277</v>
      </c>
      <c r="N921" s="81" t="str">
        <f>VLOOKUP($M921,'Hulpblad MC-parser'!$A:$D,2,FALSE)</f>
        <v>Dienstverlening</v>
      </c>
      <c r="O921" s="81" t="str">
        <f>VLOOKUP($M921,'Hulpblad MC-parser'!$A:$D,3,FALSE)</f>
        <v>Dieren</v>
      </c>
      <c r="P921" s="81" t="str">
        <f>VLOOKUP($M921,'Hulpblad MC-parser'!$A:$D,4,FALSE)</f>
        <v>In put/bassin/kelder</v>
      </c>
      <c r="Q921" s="136" t="str">
        <f>IF(CONCATENATE(B921,C921,D921)="","",VLOOKUP(CONCATENATE(B921,C921,D921),Meldingsclassificaties!AA:AA,1,FALSE))</f>
        <v>DienstverleningDierenIn put/bassin/kelder</v>
      </c>
      <c r="R921" s="136" t="str">
        <f>IF(F921="","",VLOOKUP(F921,Meldingsclassificaties!H:H,1,FALSE))</f>
        <v>Dier in put/bassin/kelder</v>
      </c>
    </row>
    <row r="922" spans="1:18" x14ac:dyDescent="0.25">
      <c r="A922" s="59"/>
      <c r="B922" s="59"/>
      <c r="C922" s="59"/>
      <c r="D922" s="59"/>
      <c r="E922" s="60" t="s">
        <v>7721</v>
      </c>
      <c r="F922" s="59"/>
      <c r="G922" s="59" t="s">
        <v>1277</v>
      </c>
      <c r="H922" s="59"/>
      <c r="I922" s="59">
        <f t="shared" si="14"/>
        <v>4</v>
      </c>
      <c r="J922" s="59" t="s">
        <v>1561</v>
      </c>
      <c r="K922" s="61"/>
      <c r="L922" s="62" t="s">
        <v>6737</v>
      </c>
      <c r="M922" s="62" t="s">
        <v>1277</v>
      </c>
      <c r="N922" s="81" t="str">
        <f>VLOOKUP($M922,'Hulpblad MC-parser'!$A:$D,2,FALSE)</f>
        <v>Dienstverlening</v>
      </c>
      <c r="O922" s="81" t="str">
        <f>VLOOKUP($M922,'Hulpblad MC-parser'!$A:$D,3,FALSE)</f>
        <v>Dieren</v>
      </c>
      <c r="P922" s="81" t="str">
        <f>VLOOKUP($M922,'Hulpblad MC-parser'!$A:$D,4,FALSE)</f>
        <v>In put/bassin/kelder</v>
      </c>
      <c r="Q922" s="136" t="str">
        <f>IF(CONCATENATE(B922,C922,D922)="","",VLOOKUP(CONCATENATE(B922,C922,D922),Meldingsclassificaties!AA:AA,1,FALSE))</f>
        <v/>
      </c>
      <c r="R922" s="136" t="str">
        <f>IF(F922="","",VLOOKUP(F922,Meldingsclassificaties!H:H,1,FALSE))</f>
        <v/>
      </c>
    </row>
    <row r="923" spans="1:18" x14ac:dyDescent="0.25">
      <c r="A923" s="59"/>
      <c r="B923" s="59"/>
      <c r="C923" s="59"/>
      <c r="D923" s="59"/>
      <c r="E923" s="60" t="s">
        <v>7722</v>
      </c>
      <c r="F923" s="59"/>
      <c r="G923" s="59" t="s">
        <v>1277</v>
      </c>
      <c r="H923" s="59"/>
      <c r="I923" s="59">
        <f t="shared" si="14"/>
        <v>15</v>
      </c>
      <c r="J923" s="59" t="s">
        <v>1561</v>
      </c>
      <c r="K923" s="61"/>
      <c r="L923" s="62" t="s">
        <v>6737</v>
      </c>
      <c r="M923" s="62" t="s">
        <v>1277</v>
      </c>
      <c r="N923" s="81" t="str">
        <f>VLOOKUP($M923,'Hulpblad MC-parser'!$A:$D,2,FALSE)</f>
        <v>Dienstverlening</v>
      </c>
      <c r="O923" s="81" t="str">
        <f>VLOOKUP($M923,'Hulpblad MC-parser'!$A:$D,3,FALSE)</f>
        <v>Dieren</v>
      </c>
      <c r="P923" s="81" t="str">
        <f>VLOOKUP($M923,'Hulpblad MC-parser'!$A:$D,4,FALSE)</f>
        <v>In put/bassin/kelder</v>
      </c>
      <c r="Q923" s="136" t="str">
        <f>IF(CONCATENATE(B923,C923,D923)="","",VLOOKUP(CONCATENATE(B923,C923,D923),Meldingsclassificaties!AA:AA,1,FALSE))</f>
        <v/>
      </c>
      <c r="R923" s="136" t="str">
        <f>IF(F923="","",VLOOKUP(F923,Meldingsclassificaties!H:H,1,FALSE))</f>
        <v/>
      </c>
    </row>
    <row r="924" spans="1:18" x14ac:dyDescent="0.25">
      <c r="A924" s="59"/>
      <c r="B924" s="59"/>
      <c r="C924" s="59"/>
      <c r="D924" s="59"/>
      <c r="E924" s="60" t="s">
        <v>7723</v>
      </c>
      <c r="F924" s="59"/>
      <c r="G924" s="59" t="s">
        <v>1277</v>
      </c>
      <c r="H924" s="59"/>
      <c r="I924" s="59">
        <f t="shared" si="14"/>
        <v>15</v>
      </c>
      <c r="J924" s="59" t="s">
        <v>1561</v>
      </c>
      <c r="K924" s="61"/>
      <c r="L924" s="62" t="s">
        <v>6737</v>
      </c>
      <c r="M924" s="62" t="s">
        <v>1277</v>
      </c>
      <c r="N924" s="81" t="str">
        <f>VLOOKUP($M924,'Hulpblad MC-parser'!$A:$D,2,FALSE)</f>
        <v>Dienstverlening</v>
      </c>
      <c r="O924" s="81" t="str">
        <f>VLOOKUP($M924,'Hulpblad MC-parser'!$A:$D,3,FALSE)</f>
        <v>Dieren</v>
      </c>
      <c r="P924" s="81" t="str">
        <f>VLOOKUP($M924,'Hulpblad MC-parser'!$A:$D,4,FALSE)</f>
        <v>In put/bassin/kelder</v>
      </c>
      <c r="Q924" s="136" t="str">
        <f>IF(CONCATENATE(B924,C924,D924)="","",VLOOKUP(CONCATENATE(B924,C924,D924),Meldingsclassificaties!AA:AA,1,FALSE))</f>
        <v/>
      </c>
      <c r="R924" s="136" t="str">
        <f>IF(F924="","",VLOOKUP(F924,Meldingsclassificaties!H:H,1,FALSE))</f>
        <v/>
      </c>
    </row>
    <row r="925" spans="1:18" x14ac:dyDescent="0.25">
      <c r="A925" s="59"/>
      <c r="B925" s="59"/>
      <c r="C925" s="59"/>
      <c r="D925" s="59"/>
      <c r="E925" s="60" t="s">
        <v>7724</v>
      </c>
      <c r="F925" s="59"/>
      <c r="G925" s="59" t="s">
        <v>1277</v>
      </c>
      <c r="H925" s="59"/>
      <c r="I925" s="59">
        <f t="shared" si="14"/>
        <v>12</v>
      </c>
      <c r="J925" s="59" t="s">
        <v>1561</v>
      </c>
      <c r="K925" s="61"/>
      <c r="L925" s="62" t="s">
        <v>6737</v>
      </c>
      <c r="M925" s="62" t="s">
        <v>1277</v>
      </c>
      <c r="N925" s="81" t="str">
        <f>VLOOKUP($M925,'Hulpblad MC-parser'!$A:$D,2,FALSE)</f>
        <v>Dienstverlening</v>
      </c>
      <c r="O925" s="81" t="str">
        <f>VLOOKUP($M925,'Hulpblad MC-parser'!$A:$D,3,FALSE)</f>
        <v>Dieren</v>
      </c>
      <c r="P925" s="81" t="str">
        <f>VLOOKUP($M925,'Hulpblad MC-parser'!$A:$D,4,FALSE)</f>
        <v>In put/bassin/kelder</v>
      </c>
      <c r="Q925" s="136" t="str">
        <f>IF(CONCATENATE(B925,C925,D925)="","",VLOOKUP(CONCATENATE(B925,C925,D925),Meldingsclassificaties!AA:AA,1,FALSE))</f>
        <v/>
      </c>
      <c r="R925" s="136" t="str">
        <f>IF(F925="","",VLOOKUP(F925,Meldingsclassificaties!H:H,1,FALSE))</f>
        <v/>
      </c>
    </row>
    <row r="926" spans="1:18" x14ac:dyDescent="0.25">
      <c r="A926" s="59"/>
      <c r="B926" s="59"/>
      <c r="C926" s="59"/>
      <c r="D926" s="59"/>
      <c r="E926" s="60" t="s">
        <v>7725</v>
      </c>
      <c r="F926" s="59"/>
      <c r="G926" s="59" t="s">
        <v>1277</v>
      </c>
      <c r="H926" s="59"/>
      <c r="I926" s="59">
        <f t="shared" si="14"/>
        <v>6</v>
      </c>
      <c r="J926" s="59" t="s">
        <v>1561</v>
      </c>
      <c r="K926" s="61"/>
      <c r="L926" s="62" t="s">
        <v>6737</v>
      </c>
      <c r="M926" s="62" t="s">
        <v>1277</v>
      </c>
      <c r="N926" s="81" t="str">
        <f>VLOOKUP($M926,'Hulpblad MC-parser'!$A:$D,2,FALSE)</f>
        <v>Dienstverlening</v>
      </c>
      <c r="O926" s="81" t="str">
        <f>VLOOKUP($M926,'Hulpblad MC-parser'!$A:$D,3,FALSE)</f>
        <v>Dieren</v>
      </c>
      <c r="P926" s="81" t="str">
        <f>VLOOKUP($M926,'Hulpblad MC-parser'!$A:$D,4,FALSE)</f>
        <v>In put/bassin/kelder</v>
      </c>
      <c r="Q926" s="136" t="str">
        <f>IF(CONCATENATE(B926,C926,D926)="","",VLOOKUP(CONCATENATE(B926,C926,D926),Meldingsclassificaties!AA:AA,1,FALSE))</f>
        <v/>
      </c>
      <c r="R926" s="136" t="str">
        <f>IF(F926="","",VLOOKUP(F926,Meldingsclassificaties!H:H,1,FALSE))</f>
        <v/>
      </c>
    </row>
    <row r="927" spans="1:18" x14ac:dyDescent="0.25">
      <c r="A927" s="59"/>
      <c r="B927" s="59"/>
      <c r="C927" s="59"/>
      <c r="D927" s="59"/>
      <c r="E927" s="60" t="s">
        <v>7726</v>
      </c>
      <c r="F927" s="59"/>
      <c r="G927" s="59" t="s">
        <v>1277</v>
      </c>
      <c r="H927" s="59"/>
      <c r="I927" s="59">
        <f t="shared" si="14"/>
        <v>5</v>
      </c>
      <c r="J927" s="59" t="s">
        <v>1561</v>
      </c>
      <c r="K927" s="61"/>
      <c r="L927" s="62" t="s">
        <v>6737</v>
      </c>
      <c r="M927" s="62" t="s">
        <v>1277</v>
      </c>
      <c r="N927" s="81" t="str">
        <f>VLOOKUP($M927,'Hulpblad MC-parser'!$A:$D,2,FALSE)</f>
        <v>Dienstverlening</v>
      </c>
      <c r="O927" s="81" t="str">
        <f>VLOOKUP($M927,'Hulpblad MC-parser'!$A:$D,3,FALSE)</f>
        <v>Dieren</v>
      </c>
      <c r="P927" s="81" t="str">
        <f>VLOOKUP($M927,'Hulpblad MC-parser'!$A:$D,4,FALSE)</f>
        <v>In put/bassin/kelder</v>
      </c>
      <c r="Q927" s="136" t="str">
        <f>IF(CONCATENATE(B927,C927,D927)="","",VLOOKUP(CONCATENATE(B927,C927,D927),Meldingsclassificaties!AA:AA,1,FALSE))</f>
        <v/>
      </c>
      <c r="R927" s="136" t="str">
        <f>IF(F927="","",VLOOKUP(F927,Meldingsclassificaties!H:H,1,FALSE))</f>
        <v/>
      </c>
    </row>
    <row r="928" spans="1:18" x14ac:dyDescent="0.25">
      <c r="A928" s="59"/>
      <c r="B928" s="59"/>
      <c r="C928" s="59"/>
      <c r="D928" s="59"/>
      <c r="E928" s="60" t="s">
        <v>7727</v>
      </c>
      <c r="F928" s="59"/>
      <c r="G928" s="59" t="s">
        <v>1277</v>
      </c>
      <c r="H928" s="59"/>
      <c r="I928" s="59">
        <f t="shared" si="14"/>
        <v>7</v>
      </c>
      <c r="J928" s="59" t="s">
        <v>1561</v>
      </c>
      <c r="K928" s="61"/>
      <c r="L928" s="62" t="s">
        <v>6737</v>
      </c>
      <c r="M928" s="62" t="s">
        <v>1277</v>
      </c>
      <c r="N928" s="81" t="str">
        <f>VLOOKUP($M928,'Hulpblad MC-parser'!$A:$D,2,FALSE)</f>
        <v>Dienstverlening</v>
      </c>
      <c r="O928" s="81" t="str">
        <f>VLOOKUP($M928,'Hulpblad MC-parser'!$A:$D,3,FALSE)</f>
        <v>Dieren</v>
      </c>
      <c r="P928" s="81" t="str">
        <f>VLOOKUP($M928,'Hulpblad MC-parser'!$A:$D,4,FALSE)</f>
        <v>In put/bassin/kelder</v>
      </c>
      <c r="Q928" s="136" t="str">
        <f>IF(CONCATENATE(B928,C928,D928)="","",VLOOKUP(CONCATENATE(B928,C928,D928),Meldingsclassificaties!AA:AA,1,FALSE))</f>
        <v/>
      </c>
      <c r="R928" s="136" t="str">
        <f>IF(F928="","",VLOOKUP(F928,Meldingsclassificaties!H:H,1,FALSE))</f>
        <v/>
      </c>
    </row>
    <row r="929" spans="1:18" x14ac:dyDescent="0.25">
      <c r="A929" s="59">
        <v>200010614</v>
      </c>
      <c r="B929" s="59" t="s">
        <v>26</v>
      </c>
      <c r="C929" s="59" t="s">
        <v>47</v>
      </c>
      <c r="D929" s="59" t="s">
        <v>48</v>
      </c>
      <c r="E929" s="60" t="s">
        <v>1278</v>
      </c>
      <c r="F929" s="59" t="s">
        <v>51</v>
      </c>
      <c r="G929" s="59"/>
      <c r="H929" s="59"/>
      <c r="I929" s="59">
        <f t="shared" si="14"/>
        <v>15</v>
      </c>
      <c r="J929" s="59" t="s">
        <v>1613</v>
      </c>
      <c r="K929" s="61"/>
      <c r="L929" s="62" t="s">
        <v>6737</v>
      </c>
      <c r="M929" s="62" t="s">
        <v>1278</v>
      </c>
      <c r="N929" s="81" t="str">
        <f>VLOOKUP($M929,'Hulpblad MC-parser'!$A:$D,2,FALSE)</f>
        <v>Dienstverlening</v>
      </c>
      <c r="O929" s="81" t="str">
        <f>VLOOKUP($M929,'Hulpblad MC-parser'!$A:$D,3,FALSE)</f>
        <v>Dieren</v>
      </c>
      <c r="P929" s="81" t="str">
        <f>VLOOKUP($M929,'Hulpblad MC-parser'!$A:$D,4,FALSE)</f>
        <v>Op hoogte</v>
      </c>
      <c r="Q929" s="136" t="str">
        <f>IF(CONCATENATE(B929,C929,D929)="","",VLOOKUP(CONCATENATE(B929,C929,D929),Meldingsclassificaties!AA:AA,1,FALSE))</f>
        <v>DienstverleningDierenOp hoogte</v>
      </c>
      <c r="R929" s="136" t="str">
        <f>IF(F929="","",VLOOKUP(F929,Meldingsclassificaties!H:H,1,FALSE))</f>
        <v>Dier op hoogte</v>
      </c>
    </row>
    <row r="930" spans="1:18" x14ac:dyDescent="0.25">
      <c r="A930" s="59"/>
      <c r="B930" s="59"/>
      <c r="C930" s="59"/>
      <c r="D930" s="59"/>
      <c r="E930" s="60" t="s">
        <v>7728</v>
      </c>
      <c r="F930" s="59"/>
      <c r="G930" s="59" t="s">
        <v>1278</v>
      </c>
      <c r="H930" s="59"/>
      <c r="I930" s="59">
        <f t="shared" si="14"/>
        <v>4</v>
      </c>
      <c r="J930" s="59" t="s">
        <v>1561</v>
      </c>
      <c r="K930" s="61"/>
      <c r="L930" s="62" t="s">
        <v>6737</v>
      </c>
      <c r="M930" s="62" t="s">
        <v>1278</v>
      </c>
      <c r="N930" s="81" t="str">
        <f>VLOOKUP($M930,'Hulpblad MC-parser'!$A:$D,2,FALSE)</f>
        <v>Dienstverlening</v>
      </c>
      <c r="O930" s="81" t="str">
        <f>VLOOKUP($M930,'Hulpblad MC-parser'!$A:$D,3,FALSE)</f>
        <v>Dieren</v>
      </c>
      <c r="P930" s="81" t="str">
        <f>VLOOKUP($M930,'Hulpblad MC-parser'!$A:$D,4,FALSE)</f>
        <v>Op hoogte</v>
      </c>
      <c r="Q930" s="136" t="str">
        <f>IF(CONCATENATE(B930,C930,D930)="","",VLOOKUP(CONCATENATE(B930,C930,D930),Meldingsclassificaties!AA:AA,1,FALSE))</f>
        <v/>
      </c>
      <c r="R930" s="136" t="str">
        <f>IF(F930="","",VLOOKUP(F930,Meldingsclassificaties!H:H,1,FALSE))</f>
        <v/>
      </c>
    </row>
    <row r="931" spans="1:18" x14ac:dyDescent="0.25">
      <c r="A931" s="59"/>
      <c r="B931" s="59"/>
      <c r="C931" s="59"/>
      <c r="D931" s="59"/>
      <c r="E931" s="60" t="s">
        <v>7729</v>
      </c>
      <c r="F931" s="59"/>
      <c r="G931" s="59" t="s">
        <v>1278</v>
      </c>
      <c r="H931" s="59"/>
      <c r="I931" s="59">
        <f t="shared" si="14"/>
        <v>4</v>
      </c>
      <c r="J931" s="59" t="s">
        <v>1561</v>
      </c>
      <c r="K931" s="61"/>
      <c r="L931" s="62" t="s">
        <v>6737</v>
      </c>
      <c r="M931" s="62" t="s">
        <v>1278</v>
      </c>
      <c r="N931" s="81" t="str">
        <f>VLOOKUP($M931,'Hulpblad MC-parser'!$A:$D,2,FALSE)</f>
        <v>Dienstverlening</v>
      </c>
      <c r="O931" s="81" t="str">
        <f>VLOOKUP($M931,'Hulpblad MC-parser'!$A:$D,3,FALSE)</f>
        <v>Dieren</v>
      </c>
      <c r="P931" s="81" t="str">
        <f>VLOOKUP($M931,'Hulpblad MC-parser'!$A:$D,4,FALSE)</f>
        <v>Op hoogte</v>
      </c>
      <c r="Q931" s="136" t="str">
        <f>IF(CONCATENATE(B931,C931,D931)="","",VLOOKUP(CONCATENATE(B931,C931,D931),Meldingsclassificaties!AA:AA,1,FALSE))</f>
        <v/>
      </c>
      <c r="R931" s="136" t="str">
        <f>IF(F931="","",VLOOKUP(F931,Meldingsclassificaties!H:H,1,FALSE))</f>
        <v/>
      </c>
    </row>
    <row r="932" spans="1:18" x14ac:dyDescent="0.25">
      <c r="A932" s="59"/>
      <c r="B932" s="59"/>
      <c r="C932" s="59"/>
      <c r="D932" s="59"/>
      <c r="E932" s="60" t="s">
        <v>7730</v>
      </c>
      <c r="F932" s="59"/>
      <c r="G932" s="59" t="s">
        <v>1278</v>
      </c>
      <c r="H932" s="59"/>
      <c r="I932" s="59">
        <f t="shared" si="14"/>
        <v>5</v>
      </c>
      <c r="J932" s="59" t="s">
        <v>1561</v>
      </c>
      <c r="K932" s="61"/>
      <c r="L932" s="62" t="s">
        <v>6737</v>
      </c>
      <c r="M932" s="62" t="s">
        <v>1278</v>
      </c>
      <c r="N932" s="81" t="str">
        <f>VLOOKUP($M932,'Hulpblad MC-parser'!$A:$D,2,FALSE)</f>
        <v>Dienstverlening</v>
      </c>
      <c r="O932" s="81" t="str">
        <f>VLOOKUP($M932,'Hulpblad MC-parser'!$A:$D,3,FALSE)</f>
        <v>Dieren</v>
      </c>
      <c r="P932" s="81" t="str">
        <f>VLOOKUP($M932,'Hulpblad MC-parser'!$A:$D,4,FALSE)</f>
        <v>Op hoogte</v>
      </c>
      <c r="Q932" s="136" t="str">
        <f>IF(CONCATENATE(B932,C932,D932)="","",VLOOKUP(CONCATENATE(B932,C932,D932),Meldingsclassificaties!AA:AA,1,FALSE))</f>
        <v/>
      </c>
      <c r="R932" s="136" t="str">
        <f>IF(F932="","",VLOOKUP(F932,Meldingsclassificaties!H:H,1,FALSE))</f>
        <v/>
      </c>
    </row>
    <row r="933" spans="1:18" x14ac:dyDescent="0.25">
      <c r="A933" s="59"/>
      <c r="B933" s="59"/>
      <c r="C933" s="59"/>
      <c r="D933" s="59"/>
      <c r="E933" s="60" t="s">
        <v>7731</v>
      </c>
      <c r="F933" s="59"/>
      <c r="G933" s="59" t="s">
        <v>1278</v>
      </c>
      <c r="H933" s="59"/>
      <c r="I933" s="59">
        <f t="shared" si="14"/>
        <v>7</v>
      </c>
      <c r="J933" s="59" t="s">
        <v>1561</v>
      </c>
      <c r="K933" s="61"/>
      <c r="L933" s="62" t="s">
        <v>6737</v>
      </c>
      <c r="M933" s="62" t="s">
        <v>1278</v>
      </c>
      <c r="N933" s="81" t="str">
        <f>VLOOKUP($M933,'Hulpblad MC-parser'!$A:$D,2,FALSE)</f>
        <v>Dienstverlening</v>
      </c>
      <c r="O933" s="81" t="str">
        <f>VLOOKUP($M933,'Hulpblad MC-parser'!$A:$D,3,FALSE)</f>
        <v>Dieren</v>
      </c>
      <c r="P933" s="81" t="str">
        <f>VLOOKUP($M933,'Hulpblad MC-parser'!$A:$D,4,FALSE)</f>
        <v>Op hoogte</v>
      </c>
      <c r="Q933" s="136" t="str">
        <f>IF(CONCATENATE(B933,C933,D933)="","",VLOOKUP(CONCATENATE(B933,C933,D933),Meldingsclassificaties!AA:AA,1,FALSE))</f>
        <v/>
      </c>
      <c r="R933" s="136" t="str">
        <f>IF(F933="","",VLOOKUP(F933,Meldingsclassificaties!H:H,1,FALSE))</f>
        <v/>
      </c>
    </row>
    <row r="934" spans="1:18" x14ac:dyDescent="0.25">
      <c r="A934" s="59">
        <v>200027324</v>
      </c>
      <c r="B934" s="59" t="s">
        <v>26</v>
      </c>
      <c r="C934" s="59" t="s">
        <v>47</v>
      </c>
      <c r="D934" s="59" t="s">
        <v>997</v>
      </c>
      <c r="E934" s="60" t="s">
        <v>6498</v>
      </c>
      <c r="F934" s="59" t="s">
        <v>999</v>
      </c>
      <c r="G934" s="59"/>
      <c r="H934" s="59"/>
      <c r="I934" s="59">
        <f t="shared" si="14"/>
        <v>15</v>
      </c>
      <c r="J934" s="59" t="s">
        <v>1613</v>
      </c>
      <c r="K934" s="61"/>
      <c r="L934" s="62" t="s">
        <v>6738</v>
      </c>
      <c r="M934" s="62" t="s">
        <v>6498</v>
      </c>
      <c r="N934" s="81" t="str">
        <f>VLOOKUP($M934,'Hulpblad MC-parser'!$A:$D,2,FALSE)</f>
        <v>Dienstverlening</v>
      </c>
      <c r="O934" s="81" t="str">
        <f>VLOOKUP($M934,'Hulpblad MC-parser'!$A:$D,3,FALSE)</f>
        <v>Dieren</v>
      </c>
      <c r="P934" s="81" t="str">
        <f>VLOOKUP($M934,'Hulpblad MC-parser'!$A:$D,4,FALSE)</f>
        <v>Te water</v>
      </c>
      <c r="Q934" s="136" t="str">
        <f>IF(CONCATENATE(B934,C934,D934)="","",VLOOKUP(CONCATENATE(B934,C934,D934),Meldingsclassificaties!AA:AA,1,FALSE))</f>
        <v>DienstverleningDierenTe water</v>
      </c>
      <c r="R934" s="136" t="str">
        <f>IF(F934="","",VLOOKUP(F934,Meldingsclassificaties!H:H,1,FALSE))</f>
        <v>Dier te water</v>
      </c>
    </row>
    <row r="935" spans="1:18" x14ac:dyDescent="0.25">
      <c r="A935" s="59">
        <v>200059138</v>
      </c>
      <c r="B935" s="59" t="s">
        <v>26</v>
      </c>
      <c r="C935" s="59" t="s">
        <v>47</v>
      </c>
      <c r="D935" s="59" t="s">
        <v>997</v>
      </c>
      <c r="E935" s="60" t="s">
        <v>6499</v>
      </c>
      <c r="F935" s="59" t="s">
        <v>999</v>
      </c>
      <c r="G935" s="59"/>
      <c r="H935" s="59"/>
      <c r="I935" s="59">
        <f t="shared" si="14"/>
        <v>13</v>
      </c>
      <c r="J935" s="59" t="s">
        <v>1613</v>
      </c>
      <c r="K935" s="61"/>
      <c r="L935" s="62" t="s">
        <v>6738</v>
      </c>
      <c r="M935" s="62" t="s">
        <v>6499</v>
      </c>
      <c r="N935" s="81" t="str">
        <f>VLOOKUP($M935,'Hulpblad MC-parser'!$A:$D,2,FALSE)</f>
        <v>Dienstverlening</v>
      </c>
      <c r="O935" s="81" t="str">
        <f>VLOOKUP($M935,'Hulpblad MC-parser'!$A:$D,3,FALSE)</f>
        <v>Dieren</v>
      </c>
      <c r="P935" s="81" t="str">
        <f>VLOOKUP($M935,'Hulpblad MC-parser'!$A:$D,4,FALSE)</f>
        <v>Te water</v>
      </c>
      <c r="Q935" s="136" t="str">
        <f>IF(CONCATENATE(B935,C935,D935)="","",VLOOKUP(CONCATENATE(B935,C935,D935),Meldingsclassificaties!AA:AA,1,FALSE))</f>
        <v>DienstverleningDierenTe water</v>
      </c>
      <c r="R935" s="136" t="str">
        <f>IF(F935="","",VLOOKUP(F935,Meldingsclassificaties!H:H,1,FALSE))</f>
        <v>Dier te water</v>
      </c>
    </row>
    <row r="936" spans="1:18" x14ac:dyDescent="0.25">
      <c r="A936" s="59">
        <v>200031427</v>
      </c>
      <c r="B936" s="59" t="s">
        <v>26</v>
      </c>
      <c r="C936" s="59" t="s">
        <v>47</v>
      </c>
      <c r="D936" s="59" t="s">
        <v>997</v>
      </c>
      <c r="E936" s="60" t="s">
        <v>1279</v>
      </c>
      <c r="F936" s="59" t="s">
        <v>999</v>
      </c>
      <c r="G936" s="59"/>
      <c r="H936" s="59"/>
      <c r="I936" s="59">
        <f t="shared" si="14"/>
        <v>14</v>
      </c>
      <c r="J936" s="59" t="s">
        <v>1613</v>
      </c>
      <c r="K936" s="61"/>
      <c r="L936" s="62" t="s">
        <v>6737</v>
      </c>
      <c r="M936" s="62" t="s">
        <v>1279</v>
      </c>
      <c r="N936" s="81" t="str">
        <f>VLOOKUP($M936,'Hulpblad MC-parser'!$A:$D,2,FALSE)</f>
        <v>Dienstverlening</v>
      </c>
      <c r="O936" s="81" t="str">
        <f>VLOOKUP($M936,'Hulpblad MC-parser'!$A:$D,3,FALSE)</f>
        <v>Dieren</v>
      </c>
      <c r="P936" s="81" t="str">
        <f>VLOOKUP($M936,'Hulpblad MC-parser'!$A:$D,4,FALSE)</f>
        <v>Te water</v>
      </c>
      <c r="Q936" s="136" t="str">
        <f>IF(CONCATENATE(B936,C936,D936)="","",VLOOKUP(CONCATENATE(B936,C936,D936),Meldingsclassificaties!AA:AA,1,FALSE))</f>
        <v>DienstverleningDierenTe water</v>
      </c>
      <c r="R936" s="136" t="str">
        <f>IF(F936="","",VLOOKUP(F936,Meldingsclassificaties!H:H,1,FALSE))</f>
        <v>Dier te water</v>
      </c>
    </row>
    <row r="937" spans="1:18" x14ac:dyDescent="0.25">
      <c r="A937" s="59"/>
      <c r="B937" s="59"/>
      <c r="C937" s="59"/>
      <c r="D937" s="59"/>
      <c r="E937" s="60" t="s">
        <v>7732</v>
      </c>
      <c r="F937" s="59"/>
      <c r="G937" s="59" t="s">
        <v>1279</v>
      </c>
      <c r="H937" s="59"/>
      <c r="I937" s="59">
        <f t="shared" si="14"/>
        <v>4</v>
      </c>
      <c r="J937" s="59" t="s">
        <v>1561</v>
      </c>
      <c r="K937" s="61"/>
      <c r="L937" s="62" t="s">
        <v>6737</v>
      </c>
      <c r="M937" s="62" t="s">
        <v>1279</v>
      </c>
      <c r="N937" s="81" t="str">
        <f>VLOOKUP($M937,'Hulpblad MC-parser'!$A:$D,2,FALSE)</f>
        <v>Dienstverlening</v>
      </c>
      <c r="O937" s="81" t="str">
        <f>VLOOKUP($M937,'Hulpblad MC-parser'!$A:$D,3,FALSE)</f>
        <v>Dieren</v>
      </c>
      <c r="P937" s="81" t="str">
        <f>VLOOKUP($M937,'Hulpblad MC-parser'!$A:$D,4,FALSE)</f>
        <v>Te water</v>
      </c>
      <c r="Q937" s="136" t="str">
        <f>IF(CONCATENATE(B937,C937,D937)="","",VLOOKUP(CONCATENATE(B937,C937,D937),Meldingsclassificaties!AA:AA,1,FALSE))</f>
        <v/>
      </c>
      <c r="R937" s="136" t="str">
        <f>IF(F937="","",VLOOKUP(F937,Meldingsclassificaties!H:H,1,FALSE))</f>
        <v/>
      </c>
    </row>
    <row r="938" spans="1:18" x14ac:dyDescent="0.25">
      <c r="A938" s="59"/>
      <c r="B938" s="59"/>
      <c r="C938" s="59"/>
      <c r="D938" s="59"/>
      <c r="E938" s="60" t="s">
        <v>7733</v>
      </c>
      <c r="F938" s="59"/>
      <c r="G938" s="59" t="s">
        <v>1279</v>
      </c>
      <c r="H938" s="59"/>
      <c r="I938" s="59">
        <f t="shared" si="14"/>
        <v>14</v>
      </c>
      <c r="J938" s="59" t="s">
        <v>1561</v>
      </c>
      <c r="K938" s="61"/>
      <c r="L938" s="62" t="s">
        <v>6737</v>
      </c>
      <c r="M938" s="62" t="s">
        <v>1279</v>
      </c>
      <c r="N938" s="81" t="str">
        <f>VLOOKUP($M938,'Hulpblad MC-parser'!$A:$D,2,FALSE)</f>
        <v>Dienstverlening</v>
      </c>
      <c r="O938" s="81" t="str">
        <f>VLOOKUP($M938,'Hulpblad MC-parser'!$A:$D,3,FALSE)</f>
        <v>Dieren</v>
      </c>
      <c r="P938" s="81" t="str">
        <f>VLOOKUP($M938,'Hulpblad MC-parser'!$A:$D,4,FALSE)</f>
        <v>Te water</v>
      </c>
      <c r="Q938" s="136" t="str">
        <f>IF(CONCATENATE(B938,C938,D938)="","",VLOOKUP(CONCATENATE(B938,C938,D938),Meldingsclassificaties!AA:AA,1,FALSE))</f>
        <v/>
      </c>
      <c r="R938" s="136" t="str">
        <f>IF(F938="","",VLOOKUP(F938,Meldingsclassificaties!H:H,1,FALSE))</f>
        <v/>
      </c>
    </row>
    <row r="939" spans="1:18" x14ac:dyDescent="0.25">
      <c r="A939" s="59"/>
      <c r="B939" s="59"/>
      <c r="C939" s="59"/>
      <c r="D939" s="59"/>
      <c r="E939" s="60" t="s">
        <v>7734</v>
      </c>
      <c r="F939" s="59"/>
      <c r="G939" s="59" t="s">
        <v>1279</v>
      </c>
      <c r="H939" s="59"/>
      <c r="I939" s="59">
        <f t="shared" si="14"/>
        <v>5</v>
      </c>
      <c r="J939" s="59" t="s">
        <v>1561</v>
      </c>
      <c r="K939" s="61"/>
      <c r="L939" s="62" t="s">
        <v>6737</v>
      </c>
      <c r="M939" s="62" t="s">
        <v>1279</v>
      </c>
      <c r="N939" s="81" t="str">
        <f>VLOOKUP($M939,'Hulpblad MC-parser'!$A:$D,2,FALSE)</f>
        <v>Dienstverlening</v>
      </c>
      <c r="O939" s="81" t="str">
        <f>VLOOKUP($M939,'Hulpblad MC-parser'!$A:$D,3,FALSE)</f>
        <v>Dieren</v>
      </c>
      <c r="P939" s="81" t="str">
        <f>VLOOKUP($M939,'Hulpblad MC-parser'!$A:$D,4,FALSE)</f>
        <v>Te water</v>
      </c>
      <c r="Q939" s="136" t="str">
        <f>IF(CONCATENATE(B939,C939,D939)="","",VLOOKUP(CONCATENATE(B939,C939,D939),Meldingsclassificaties!AA:AA,1,FALSE))</f>
        <v/>
      </c>
      <c r="R939" s="136" t="str">
        <f>IF(F939="","",VLOOKUP(F939,Meldingsclassificaties!H:H,1,FALSE))</f>
        <v/>
      </c>
    </row>
    <row r="940" spans="1:18" x14ac:dyDescent="0.25">
      <c r="A940" s="59"/>
      <c r="B940" s="59"/>
      <c r="C940" s="59"/>
      <c r="D940" s="59"/>
      <c r="E940" s="60" t="s">
        <v>7735</v>
      </c>
      <c r="F940" s="59"/>
      <c r="G940" s="59" t="s">
        <v>1279</v>
      </c>
      <c r="H940" s="59"/>
      <c r="I940" s="59">
        <f t="shared" si="14"/>
        <v>4</v>
      </c>
      <c r="J940" s="59" t="s">
        <v>1561</v>
      </c>
      <c r="K940" s="61"/>
      <c r="L940" s="62" t="s">
        <v>6737</v>
      </c>
      <c r="M940" s="62" t="s">
        <v>1279</v>
      </c>
      <c r="N940" s="81" t="str">
        <f>VLOOKUP($M940,'Hulpblad MC-parser'!$A:$D,2,FALSE)</f>
        <v>Dienstverlening</v>
      </c>
      <c r="O940" s="81" t="str">
        <f>VLOOKUP($M940,'Hulpblad MC-parser'!$A:$D,3,FALSE)</f>
        <v>Dieren</v>
      </c>
      <c r="P940" s="81" t="str">
        <f>VLOOKUP($M940,'Hulpblad MC-parser'!$A:$D,4,FALSE)</f>
        <v>Te water</v>
      </c>
      <c r="Q940" s="136" t="str">
        <f>IF(CONCATENATE(B940,C940,D940)="","",VLOOKUP(CONCATENATE(B940,C940,D940),Meldingsclassificaties!AA:AA,1,FALSE))</f>
        <v/>
      </c>
      <c r="R940" s="136" t="str">
        <f>IF(F940="","",VLOOKUP(F940,Meldingsclassificaties!H:H,1,FALSE))</f>
        <v/>
      </c>
    </row>
    <row r="941" spans="1:18" x14ac:dyDescent="0.25">
      <c r="A941" s="59"/>
      <c r="B941" s="59"/>
      <c r="C941" s="59"/>
      <c r="D941" s="59"/>
      <c r="E941" s="60" t="s">
        <v>7736</v>
      </c>
      <c r="F941" s="59"/>
      <c r="G941" s="59" t="s">
        <v>1279</v>
      </c>
      <c r="H941" s="59"/>
      <c r="I941" s="59">
        <f t="shared" si="14"/>
        <v>7</v>
      </c>
      <c r="J941" s="59" t="s">
        <v>1561</v>
      </c>
      <c r="K941" s="61"/>
      <c r="L941" s="62" t="s">
        <v>6737</v>
      </c>
      <c r="M941" s="62" t="s">
        <v>1279</v>
      </c>
      <c r="N941" s="81" t="str">
        <f>VLOOKUP($M941,'Hulpblad MC-parser'!$A:$D,2,FALSE)</f>
        <v>Dienstverlening</v>
      </c>
      <c r="O941" s="81" t="str">
        <f>VLOOKUP($M941,'Hulpblad MC-parser'!$A:$D,3,FALSE)</f>
        <v>Dieren</v>
      </c>
      <c r="P941" s="81" t="str">
        <f>VLOOKUP($M941,'Hulpblad MC-parser'!$A:$D,4,FALSE)</f>
        <v>Te water</v>
      </c>
      <c r="Q941" s="136" t="str">
        <f>IF(CONCATENATE(B941,C941,D941)="","",VLOOKUP(CONCATENATE(B941,C941,D941),Meldingsclassificaties!AA:AA,1,FALSE))</f>
        <v/>
      </c>
      <c r="R941" s="136" t="str">
        <f>IF(F941="","",VLOOKUP(F941,Meldingsclassificaties!H:H,1,FALSE))</f>
        <v/>
      </c>
    </row>
    <row r="942" spans="1:18" x14ac:dyDescent="0.25">
      <c r="A942" s="59">
        <v>200010616</v>
      </c>
      <c r="B942" s="59" t="s">
        <v>26</v>
      </c>
      <c r="C942" s="59" t="s">
        <v>109</v>
      </c>
      <c r="D942" s="59"/>
      <c r="E942" s="60" t="s">
        <v>1280</v>
      </c>
      <c r="F942" s="59" t="s">
        <v>266</v>
      </c>
      <c r="G942" s="59"/>
      <c r="H942" s="59"/>
      <c r="I942" s="59">
        <f t="shared" si="14"/>
        <v>21</v>
      </c>
      <c r="J942" s="59" t="s">
        <v>1613</v>
      </c>
      <c r="K942" s="61"/>
      <c r="L942" s="62" t="s">
        <v>6737</v>
      </c>
      <c r="M942" s="62" t="s">
        <v>1280</v>
      </c>
      <c r="N942" s="81" t="str">
        <f>VLOOKUP($M942,'Hulpblad MC-parser'!$A:$D,2,FALSE)</f>
        <v>Dienstverlening</v>
      </c>
      <c r="O942" s="81" t="str">
        <f>VLOOKUP($M942,'Hulpblad MC-parser'!$A:$D,3,FALSE)</f>
        <v>KMAR</v>
      </c>
      <c r="P942" s="81">
        <f>VLOOKUP($M942,'Hulpblad MC-parser'!$A:$D,4,FALSE)</f>
        <v>0</v>
      </c>
      <c r="Q942" s="136" t="str">
        <f>IF(CONCATENATE(B942,C942,D942)="","",VLOOKUP(CONCATENATE(B942,C942,D942),Meldingsclassificaties!AA:AA,1,FALSE))</f>
        <v>DienstverleningKMAR</v>
      </c>
      <c r="R942" s="136" t="str">
        <f>IF(F942="","",VLOOKUP(F942,Meldingsclassificaties!H:H,1,FALSE))</f>
        <v>Dienstverlening KMAR</v>
      </c>
    </row>
    <row r="943" spans="1:18" x14ac:dyDescent="0.25">
      <c r="A943" s="59"/>
      <c r="B943" s="59"/>
      <c r="C943" s="59"/>
      <c r="D943" s="59"/>
      <c r="E943" s="60" t="s">
        <v>7739</v>
      </c>
      <c r="F943" s="59"/>
      <c r="G943" s="59" t="s">
        <v>1280</v>
      </c>
      <c r="H943" s="59"/>
      <c r="I943" s="59">
        <f t="shared" si="14"/>
        <v>4</v>
      </c>
      <c r="J943" s="59" t="s">
        <v>1561</v>
      </c>
      <c r="K943" s="61"/>
      <c r="L943" s="62" t="s">
        <v>6737</v>
      </c>
      <c r="M943" s="62" t="s">
        <v>1280</v>
      </c>
      <c r="N943" s="81" t="str">
        <f>VLOOKUP($M943,'Hulpblad MC-parser'!$A:$D,2,FALSE)</f>
        <v>Dienstverlening</v>
      </c>
      <c r="O943" s="81" t="str">
        <f>VLOOKUP($M943,'Hulpblad MC-parser'!$A:$D,3,FALSE)</f>
        <v>KMAR</v>
      </c>
      <c r="P943" s="81">
        <f>VLOOKUP($M943,'Hulpblad MC-parser'!$A:$D,4,FALSE)</f>
        <v>0</v>
      </c>
      <c r="Q943" s="136" t="str">
        <f>IF(CONCATENATE(B943,C943,D943)="","",VLOOKUP(CONCATENATE(B943,C943,D943),Meldingsclassificaties!AA:AA,1,FALSE))</f>
        <v/>
      </c>
      <c r="R943" s="136" t="str">
        <f>IF(F943="","",VLOOKUP(F943,Meldingsclassificaties!H:H,1,FALSE))</f>
        <v/>
      </c>
    </row>
    <row r="944" spans="1:18" x14ac:dyDescent="0.25">
      <c r="A944" s="59"/>
      <c r="B944" s="59"/>
      <c r="C944" s="59"/>
      <c r="D944" s="59"/>
      <c r="E944" s="60" t="s">
        <v>7740</v>
      </c>
      <c r="F944" s="59"/>
      <c r="G944" s="59" t="s">
        <v>1280</v>
      </c>
      <c r="H944" s="59"/>
      <c r="I944" s="59">
        <f t="shared" si="14"/>
        <v>4</v>
      </c>
      <c r="J944" s="59" t="s">
        <v>1561</v>
      </c>
      <c r="K944" s="61"/>
      <c r="L944" s="62" t="s">
        <v>6737</v>
      </c>
      <c r="M944" s="62" t="s">
        <v>1280</v>
      </c>
      <c r="N944" s="81" t="str">
        <f>VLOOKUP($M944,'Hulpblad MC-parser'!$A:$D,2,FALSE)</f>
        <v>Dienstverlening</v>
      </c>
      <c r="O944" s="81" t="str">
        <f>VLOOKUP($M944,'Hulpblad MC-parser'!$A:$D,3,FALSE)</f>
        <v>KMAR</v>
      </c>
      <c r="P944" s="81">
        <f>VLOOKUP($M944,'Hulpblad MC-parser'!$A:$D,4,FALSE)</f>
        <v>0</v>
      </c>
      <c r="Q944" s="136" t="str">
        <f>IF(CONCATENATE(B944,C944,D944)="","",VLOOKUP(CONCATENATE(B944,C944,D944),Meldingsclassificaties!AA:AA,1,FALSE))</f>
        <v/>
      </c>
      <c r="R944" s="136" t="str">
        <f>IF(F944="","",VLOOKUP(F944,Meldingsclassificaties!H:H,1,FALSE))</f>
        <v/>
      </c>
    </row>
    <row r="945" spans="1:18" x14ac:dyDescent="0.25">
      <c r="A945" s="59"/>
      <c r="B945" s="59"/>
      <c r="C945" s="59"/>
      <c r="D945" s="59"/>
      <c r="E945" s="60" t="s">
        <v>7741</v>
      </c>
      <c r="F945" s="59"/>
      <c r="G945" s="59" t="s">
        <v>1280</v>
      </c>
      <c r="H945" s="59"/>
      <c r="I945" s="59">
        <f t="shared" si="14"/>
        <v>5</v>
      </c>
      <c r="J945" s="59" t="s">
        <v>1561</v>
      </c>
      <c r="K945" s="61"/>
      <c r="L945" s="62" t="s">
        <v>6737</v>
      </c>
      <c r="M945" s="62" t="s">
        <v>1280</v>
      </c>
      <c r="N945" s="81" t="str">
        <f>VLOOKUP($M945,'Hulpblad MC-parser'!$A:$D,2,FALSE)</f>
        <v>Dienstverlening</v>
      </c>
      <c r="O945" s="81" t="str">
        <f>VLOOKUP($M945,'Hulpblad MC-parser'!$A:$D,3,FALSE)</f>
        <v>KMAR</v>
      </c>
      <c r="P945" s="81">
        <f>VLOOKUP($M945,'Hulpblad MC-parser'!$A:$D,4,FALSE)</f>
        <v>0</v>
      </c>
      <c r="Q945" s="136" t="str">
        <f>IF(CONCATENATE(B945,C945,D945)="","",VLOOKUP(CONCATENATE(B945,C945,D945),Meldingsclassificaties!AA:AA,1,FALSE))</f>
        <v/>
      </c>
      <c r="R945" s="136" t="str">
        <f>IF(F945="","",VLOOKUP(F945,Meldingsclassificaties!H:H,1,FALSE))</f>
        <v/>
      </c>
    </row>
    <row r="946" spans="1:18" x14ac:dyDescent="0.25">
      <c r="A946" s="59"/>
      <c r="B946" s="59"/>
      <c r="C946" s="59"/>
      <c r="D946" s="59"/>
      <c r="E946" s="60" t="s">
        <v>7742</v>
      </c>
      <c r="F946" s="59"/>
      <c r="G946" s="59" t="s">
        <v>1280</v>
      </c>
      <c r="H946" s="59"/>
      <c r="I946" s="59">
        <f t="shared" si="14"/>
        <v>3</v>
      </c>
      <c r="J946" s="59" t="s">
        <v>1561</v>
      </c>
      <c r="K946" s="61"/>
      <c r="L946" s="62" t="s">
        <v>6737</v>
      </c>
      <c r="M946" s="62" t="s">
        <v>1280</v>
      </c>
      <c r="N946" s="81" t="str">
        <f>VLOOKUP($M946,'Hulpblad MC-parser'!$A:$D,2,FALSE)</f>
        <v>Dienstverlening</v>
      </c>
      <c r="O946" s="81" t="str">
        <f>VLOOKUP($M946,'Hulpblad MC-parser'!$A:$D,3,FALSE)</f>
        <v>KMAR</v>
      </c>
      <c r="P946" s="81">
        <f>VLOOKUP($M946,'Hulpblad MC-parser'!$A:$D,4,FALSE)</f>
        <v>0</v>
      </c>
      <c r="Q946" s="136" t="str">
        <f>IF(CONCATENATE(B946,C946,D946)="","",VLOOKUP(CONCATENATE(B946,C946,D946),Meldingsclassificaties!AA:AA,1,FALSE))</f>
        <v/>
      </c>
      <c r="R946" s="136" t="str">
        <f>IF(F946="","",VLOOKUP(F946,Meldingsclassificaties!H:H,1,FALSE))</f>
        <v/>
      </c>
    </row>
    <row r="947" spans="1:18" x14ac:dyDescent="0.25">
      <c r="A947" s="59">
        <v>200106735</v>
      </c>
      <c r="B947" s="59" t="s">
        <v>26</v>
      </c>
      <c r="C947" s="59" t="s">
        <v>109</v>
      </c>
      <c r="D947" s="59" t="s">
        <v>72</v>
      </c>
      <c r="E947" s="60" t="s">
        <v>1281</v>
      </c>
      <c r="F947" s="59" t="s">
        <v>701</v>
      </c>
      <c r="G947" s="59"/>
      <c r="H947" s="59"/>
      <c r="I947" s="59">
        <f t="shared" si="14"/>
        <v>19</v>
      </c>
      <c r="J947" s="59" t="s">
        <v>1613</v>
      </c>
      <c r="K947" s="61"/>
      <c r="L947" s="62" t="s">
        <v>6737</v>
      </c>
      <c r="M947" s="62" t="s">
        <v>1281</v>
      </c>
      <c r="N947" s="81" t="str">
        <f>VLOOKUP($M947,'Hulpblad MC-parser'!$A:$D,2,FALSE)</f>
        <v>Dienstverlening</v>
      </c>
      <c r="O947" s="81" t="str">
        <f>VLOOKUP($M947,'Hulpblad MC-parser'!$A:$D,3,FALSE)</f>
        <v>KMAR</v>
      </c>
      <c r="P947" s="81" t="str">
        <f>VLOOKUP($M947,'Hulpblad MC-parser'!$A:$D,4,FALSE)</f>
        <v>Afstemverzoek</v>
      </c>
      <c r="Q947" s="136" t="str">
        <f>IF(CONCATENATE(B947,C947,D947)="","",VLOOKUP(CONCATENATE(B947,C947,D947),Meldingsclassificaties!AA:AA,1,FALSE))</f>
        <v>DienstverleningKMARAfstemverzoek</v>
      </c>
      <c r="R947" s="136" t="str">
        <f>IF(F947="","",VLOOKUP(F947,Meldingsclassificaties!H:H,1,FALSE))</f>
        <v>KMAR afstemverzoek</v>
      </c>
    </row>
    <row r="948" spans="1:18" x14ac:dyDescent="0.25">
      <c r="A948" s="59"/>
      <c r="B948" s="59"/>
      <c r="C948" s="59"/>
      <c r="D948" s="59"/>
      <c r="E948" s="60" t="s">
        <v>7743</v>
      </c>
      <c r="F948" s="59"/>
      <c r="G948" s="59" t="s">
        <v>1281</v>
      </c>
      <c r="H948" s="59"/>
      <c r="I948" s="59">
        <f t="shared" si="14"/>
        <v>4</v>
      </c>
      <c r="J948" s="59" t="s">
        <v>1561</v>
      </c>
      <c r="K948" s="61"/>
      <c r="L948" s="62" t="s">
        <v>6737</v>
      </c>
      <c r="M948" s="62" t="s">
        <v>1281</v>
      </c>
      <c r="N948" s="81" t="str">
        <f>VLOOKUP($M948,'Hulpblad MC-parser'!$A:$D,2,FALSE)</f>
        <v>Dienstverlening</v>
      </c>
      <c r="O948" s="81" t="str">
        <f>VLOOKUP($M948,'Hulpblad MC-parser'!$A:$D,3,FALSE)</f>
        <v>KMAR</v>
      </c>
      <c r="P948" s="81" t="str">
        <f>VLOOKUP($M948,'Hulpblad MC-parser'!$A:$D,4,FALSE)</f>
        <v>Afstemverzoek</v>
      </c>
      <c r="Q948" s="136" t="str">
        <f>IF(CONCATENATE(B948,C948,D948)="","",VLOOKUP(CONCATENATE(B948,C948,D948),Meldingsclassificaties!AA:AA,1,FALSE))</f>
        <v/>
      </c>
      <c r="R948" s="136" t="str">
        <f>IF(F948="","",VLOOKUP(F948,Meldingsclassificaties!H:H,1,FALSE))</f>
        <v/>
      </c>
    </row>
    <row r="949" spans="1:18" x14ac:dyDescent="0.25">
      <c r="A949" s="59"/>
      <c r="B949" s="59"/>
      <c r="C949" s="59"/>
      <c r="D949" s="59"/>
      <c r="E949" s="60" t="s">
        <v>7744</v>
      </c>
      <c r="F949" s="59"/>
      <c r="G949" s="59" t="s">
        <v>1281</v>
      </c>
      <c r="H949" s="59"/>
      <c r="I949" s="59">
        <f t="shared" si="14"/>
        <v>19</v>
      </c>
      <c r="J949" s="59" t="s">
        <v>1561</v>
      </c>
      <c r="K949" s="61"/>
      <c r="L949" s="62" t="s">
        <v>6737</v>
      </c>
      <c r="M949" s="62" t="s">
        <v>1281</v>
      </c>
      <c r="N949" s="81" t="str">
        <f>VLOOKUP($M949,'Hulpblad MC-parser'!$A:$D,2,FALSE)</f>
        <v>Dienstverlening</v>
      </c>
      <c r="O949" s="81" t="str">
        <f>VLOOKUP($M949,'Hulpblad MC-parser'!$A:$D,3,FALSE)</f>
        <v>KMAR</v>
      </c>
      <c r="P949" s="81" t="str">
        <f>VLOOKUP($M949,'Hulpblad MC-parser'!$A:$D,4,FALSE)</f>
        <v>Afstemverzoek</v>
      </c>
      <c r="Q949" s="136" t="str">
        <f>IF(CONCATENATE(B949,C949,D949)="","",VLOOKUP(CONCATENATE(B949,C949,D949),Meldingsclassificaties!AA:AA,1,FALSE))</f>
        <v/>
      </c>
      <c r="R949" s="136" t="str">
        <f>IF(F949="","",VLOOKUP(F949,Meldingsclassificaties!H:H,1,FALSE))</f>
        <v/>
      </c>
    </row>
    <row r="950" spans="1:18" x14ac:dyDescent="0.25">
      <c r="A950" s="59"/>
      <c r="B950" s="59"/>
      <c r="C950" s="59"/>
      <c r="D950" s="59"/>
      <c r="E950" s="60" t="s">
        <v>7745</v>
      </c>
      <c r="F950" s="59"/>
      <c r="G950" s="59" t="s">
        <v>1281</v>
      </c>
      <c r="H950" s="59"/>
      <c r="I950" s="59">
        <f t="shared" si="14"/>
        <v>6</v>
      </c>
      <c r="J950" s="59" t="s">
        <v>1561</v>
      </c>
      <c r="K950" s="61"/>
      <c r="L950" s="62" t="s">
        <v>6737</v>
      </c>
      <c r="M950" s="62" t="s">
        <v>1281</v>
      </c>
      <c r="N950" s="81" t="str">
        <f>VLOOKUP($M950,'Hulpblad MC-parser'!$A:$D,2,FALSE)</f>
        <v>Dienstverlening</v>
      </c>
      <c r="O950" s="81" t="str">
        <f>VLOOKUP($M950,'Hulpblad MC-parser'!$A:$D,3,FALSE)</f>
        <v>KMAR</v>
      </c>
      <c r="P950" s="81" t="str">
        <f>VLOOKUP($M950,'Hulpblad MC-parser'!$A:$D,4,FALSE)</f>
        <v>Afstemverzoek</v>
      </c>
      <c r="Q950" s="136" t="str">
        <f>IF(CONCATENATE(B950,C950,D950)="","",VLOOKUP(CONCATENATE(B950,C950,D950),Meldingsclassificaties!AA:AA,1,FALSE))</f>
        <v/>
      </c>
      <c r="R950" s="136" t="str">
        <f>IF(F950="","",VLOOKUP(F950,Meldingsclassificaties!H:H,1,FALSE))</f>
        <v/>
      </c>
    </row>
    <row r="951" spans="1:18" x14ac:dyDescent="0.25">
      <c r="A951" s="59"/>
      <c r="B951" s="59"/>
      <c r="C951" s="59"/>
      <c r="D951" s="59"/>
      <c r="E951" s="60" t="s">
        <v>7746</v>
      </c>
      <c r="F951" s="59"/>
      <c r="G951" s="59" t="s">
        <v>1281</v>
      </c>
      <c r="H951" s="59"/>
      <c r="I951" s="59">
        <f t="shared" si="14"/>
        <v>4</v>
      </c>
      <c r="J951" s="59" t="s">
        <v>1561</v>
      </c>
      <c r="K951" s="61"/>
      <c r="L951" s="62" t="s">
        <v>6737</v>
      </c>
      <c r="M951" s="62" t="s">
        <v>1281</v>
      </c>
      <c r="N951" s="81" t="str">
        <f>VLOOKUP($M951,'Hulpblad MC-parser'!$A:$D,2,FALSE)</f>
        <v>Dienstverlening</v>
      </c>
      <c r="O951" s="81" t="str">
        <f>VLOOKUP($M951,'Hulpblad MC-parser'!$A:$D,3,FALSE)</f>
        <v>KMAR</v>
      </c>
      <c r="P951" s="81" t="str">
        <f>VLOOKUP($M951,'Hulpblad MC-parser'!$A:$D,4,FALSE)</f>
        <v>Afstemverzoek</v>
      </c>
      <c r="Q951" s="136" t="str">
        <f>IF(CONCATENATE(B951,C951,D951)="","",VLOOKUP(CONCATENATE(B951,C951,D951),Meldingsclassificaties!AA:AA,1,FALSE))</f>
        <v/>
      </c>
      <c r="R951" s="136" t="str">
        <f>IF(F951="","",VLOOKUP(F951,Meldingsclassificaties!H:H,1,FALSE))</f>
        <v/>
      </c>
    </row>
    <row r="952" spans="1:18" x14ac:dyDescent="0.25">
      <c r="A952" s="59">
        <v>200010619</v>
      </c>
      <c r="B952" s="59" t="s">
        <v>26</v>
      </c>
      <c r="C952" s="59" t="s">
        <v>109</v>
      </c>
      <c r="D952" s="59" t="s">
        <v>101</v>
      </c>
      <c r="E952" s="60" t="s">
        <v>1282</v>
      </c>
      <c r="F952" s="59" t="s">
        <v>477</v>
      </c>
      <c r="G952" s="59"/>
      <c r="H952" s="59"/>
      <c r="I952" s="59">
        <f t="shared" si="14"/>
        <v>16</v>
      </c>
      <c r="J952" s="59" t="s">
        <v>1613</v>
      </c>
      <c r="K952" s="61"/>
      <c r="L952" s="62" t="s">
        <v>6737</v>
      </c>
      <c r="M952" s="62" t="s">
        <v>1282</v>
      </c>
      <c r="N952" s="81" t="str">
        <f>VLOOKUP($M952,'Hulpblad MC-parser'!$A:$D,2,FALSE)</f>
        <v>Dienstverlening</v>
      </c>
      <c r="O952" s="81" t="str">
        <f>VLOOKUP($M952,'Hulpblad MC-parser'!$A:$D,3,FALSE)</f>
        <v>KMAR</v>
      </c>
      <c r="P952" s="81" t="str">
        <f>VLOOKUP($M952,'Hulpblad MC-parser'!$A:$D,4,FALSE)</f>
        <v>Begeleiden</v>
      </c>
      <c r="Q952" s="136" t="str">
        <f>IF(CONCATENATE(B952,C952,D952)="","",VLOOKUP(CONCATENATE(B952,C952,D952),Meldingsclassificaties!AA:AA,1,FALSE))</f>
        <v>DienstverleningKMARBegeleiden</v>
      </c>
      <c r="R952" s="136" t="str">
        <f>IF(F952="","",VLOOKUP(F952,Meldingsclassificaties!H:H,1,FALSE))</f>
        <v>KMAR begeleiden</v>
      </c>
    </row>
    <row r="953" spans="1:18" x14ac:dyDescent="0.25">
      <c r="A953" s="59"/>
      <c r="B953" s="59"/>
      <c r="C953" s="59"/>
      <c r="D953" s="59"/>
      <c r="E953" s="60" t="s">
        <v>7747</v>
      </c>
      <c r="F953" s="59"/>
      <c r="G953" s="59" t="s">
        <v>1282</v>
      </c>
      <c r="H953" s="59"/>
      <c r="I953" s="59">
        <f t="shared" si="14"/>
        <v>4</v>
      </c>
      <c r="J953" s="59" t="s">
        <v>1561</v>
      </c>
      <c r="K953" s="61"/>
      <c r="L953" s="62" t="s">
        <v>6737</v>
      </c>
      <c r="M953" s="62" t="s">
        <v>1282</v>
      </c>
      <c r="N953" s="81" t="str">
        <f>VLOOKUP($M953,'Hulpblad MC-parser'!$A:$D,2,FALSE)</f>
        <v>Dienstverlening</v>
      </c>
      <c r="O953" s="81" t="str">
        <f>VLOOKUP($M953,'Hulpblad MC-parser'!$A:$D,3,FALSE)</f>
        <v>KMAR</v>
      </c>
      <c r="P953" s="81" t="str">
        <f>VLOOKUP($M953,'Hulpblad MC-parser'!$A:$D,4,FALSE)</f>
        <v>Begeleiden</v>
      </c>
      <c r="Q953" s="136" t="str">
        <f>IF(CONCATENATE(B953,C953,D953)="","",VLOOKUP(CONCATENATE(B953,C953,D953),Meldingsclassificaties!AA:AA,1,FALSE))</f>
        <v/>
      </c>
      <c r="R953" s="136" t="str">
        <f>IF(F953="","",VLOOKUP(F953,Meldingsclassificaties!H:H,1,FALSE))</f>
        <v/>
      </c>
    </row>
    <row r="954" spans="1:18" x14ac:dyDescent="0.25">
      <c r="A954" s="59"/>
      <c r="B954" s="59"/>
      <c r="C954" s="59"/>
      <c r="D954" s="59"/>
      <c r="E954" s="60" t="s">
        <v>7748</v>
      </c>
      <c r="F954" s="59"/>
      <c r="G954" s="59" t="s">
        <v>1282</v>
      </c>
      <c r="H954" s="59"/>
      <c r="I954" s="59">
        <f t="shared" si="14"/>
        <v>7</v>
      </c>
      <c r="J954" s="59" t="s">
        <v>1561</v>
      </c>
      <c r="K954" s="61"/>
      <c r="L954" s="62" t="s">
        <v>6737</v>
      </c>
      <c r="M954" s="62" t="s">
        <v>1282</v>
      </c>
      <c r="N954" s="81" t="str">
        <f>VLOOKUP($M954,'Hulpblad MC-parser'!$A:$D,2,FALSE)</f>
        <v>Dienstverlening</v>
      </c>
      <c r="O954" s="81" t="str">
        <f>VLOOKUP($M954,'Hulpblad MC-parser'!$A:$D,3,FALSE)</f>
        <v>KMAR</v>
      </c>
      <c r="P954" s="81" t="str">
        <f>VLOOKUP($M954,'Hulpblad MC-parser'!$A:$D,4,FALSE)</f>
        <v>Begeleiden</v>
      </c>
      <c r="Q954" s="136" t="str">
        <f>IF(CONCATENATE(B954,C954,D954)="","",VLOOKUP(CONCATENATE(B954,C954,D954),Meldingsclassificaties!AA:AA,1,FALSE))</f>
        <v/>
      </c>
      <c r="R954" s="136" t="str">
        <f>IF(F954="","",VLOOKUP(F954,Meldingsclassificaties!H:H,1,FALSE))</f>
        <v/>
      </c>
    </row>
    <row r="955" spans="1:18" x14ac:dyDescent="0.25">
      <c r="A955" s="59"/>
      <c r="B955" s="59"/>
      <c r="C955" s="59"/>
      <c r="D955" s="59"/>
      <c r="E955" s="60" t="s">
        <v>7749</v>
      </c>
      <c r="F955" s="59"/>
      <c r="G955" s="59" t="s">
        <v>1282</v>
      </c>
      <c r="H955" s="59"/>
      <c r="I955" s="59">
        <f t="shared" si="14"/>
        <v>4</v>
      </c>
      <c r="J955" s="59" t="s">
        <v>1561</v>
      </c>
      <c r="K955" s="61"/>
      <c r="L955" s="62" t="s">
        <v>6737</v>
      </c>
      <c r="M955" s="62" t="s">
        <v>1282</v>
      </c>
      <c r="N955" s="81" t="str">
        <f>VLOOKUP($M955,'Hulpblad MC-parser'!$A:$D,2,FALSE)</f>
        <v>Dienstverlening</v>
      </c>
      <c r="O955" s="81" t="str">
        <f>VLOOKUP($M955,'Hulpblad MC-parser'!$A:$D,3,FALSE)</f>
        <v>KMAR</v>
      </c>
      <c r="P955" s="81" t="str">
        <f>VLOOKUP($M955,'Hulpblad MC-parser'!$A:$D,4,FALSE)</f>
        <v>Begeleiden</v>
      </c>
      <c r="Q955" s="136" t="str">
        <f>IF(CONCATENATE(B955,C955,D955)="","",VLOOKUP(CONCATENATE(B955,C955,D955),Meldingsclassificaties!AA:AA,1,FALSE))</f>
        <v/>
      </c>
      <c r="R955" s="136" t="str">
        <f>IF(F955="","",VLOOKUP(F955,Meldingsclassificaties!H:H,1,FALSE))</f>
        <v/>
      </c>
    </row>
    <row r="956" spans="1:18" x14ac:dyDescent="0.25">
      <c r="A956" s="59"/>
      <c r="B956" s="59"/>
      <c r="C956" s="59"/>
      <c r="D956" s="59"/>
      <c r="E956" s="60" t="s">
        <v>7750</v>
      </c>
      <c r="F956" s="59"/>
      <c r="G956" s="59" t="s">
        <v>1282</v>
      </c>
      <c r="H956" s="59"/>
      <c r="I956" s="59">
        <f t="shared" si="14"/>
        <v>17</v>
      </c>
      <c r="J956" s="59" t="s">
        <v>1561</v>
      </c>
      <c r="K956" s="61"/>
      <c r="L956" s="62" t="s">
        <v>6737</v>
      </c>
      <c r="M956" s="62" t="s">
        <v>1282</v>
      </c>
      <c r="N956" s="81" t="str">
        <f>VLOOKUP($M956,'Hulpblad MC-parser'!$A:$D,2,FALSE)</f>
        <v>Dienstverlening</v>
      </c>
      <c r="O956" s="81" t="str">
        <f>VLOOKUP($M956,'Hulpblad MC-parser'!$A:$D,3,FALSE)</f>
        <v>KMAR</v>
      </c>
      <c r="P956" s="81" t="str">
        <f>VLOOKUP($M956,'Hulpblad MC-parser'!$A:$D,4,FALSE)</f>
        <v>Begeleiden</v>
      </c>
      <c r="Q956" s="136" t="str">
        <f>IF(CONCATENATE(B956,C956,D956)="","",VLOOKUP(CONCATENATE(B956,C956,D956),Meldingsclassificaties!AA:AA,1,FALSE))</f>
        <v/>
      </c>
      <c r="R956" s="136" t="str">
        <f>IF(F956="","",VLOOKUP(F956,Meldingsclassificaties!H:H,1,FALSE))</f>
        <v/>
      </c>
    </row>
    <row r="957" spans="1:18" x14ac:dyDescent="0.25">
      <c r="A957" s="59"/>
      <c r="B957" s="59"/>
      <c r="C957" s="59"/>
      <c r="D957" s="59"/>
      <c r="E957" s="60" t="s">
        <v>7751</v>
      </c>
      <c r="F957" s="59"/>
      <c r="G957" s="59" t="s">
        <v>1282</v>
      </c>
      <c r="H957" s="59"/>
      <c r="I957" s="59">
        <f t="shared" si="14"/>
        <v>5</v>
      </c>
      <c r="J957" s="59" t="s">
        <v>1561</v>
      </c>
      <c r="K957" s="61"/>
      <c r="L957" s="62" t="s">
        <v>6737</v>
      </c>
      <c r="M957" s="62" t="s">
        <v>1282</v>
      </c>
      <c r="N957" s="81" t="str">
        <f>VLOOKUP($M957,'Hulpblad MC-parser'!$A:$D,2,FALSE)</f>
        <v>Dienstverlening</v>
      </c>
      <c r="O957" s="81" t="str">
        <f>VLOOKUP($M957,'Hulpblad MC-parser'!$A:$D,3,FALSE)</f>
        <v>KMAR</v>
      </c>
      <c r="P957" s="81" t="str">
        <f>VLOOKUP($M957,'Hulpblad MC-parser'!$A:$D,4,FALSE)</f>
        <v>Begeleiden</v>
      </c>
      <c r="Q957" s="136" t="str">
        <f>IF(CONCATENATE(B957,C957,D957)="","",VLOOKUP(CONCATENATE(B957,C957,D957),Meldingsclassificaties!AA:AA,1,FALSE))</f>
        <v/>
      </c>
      <c r="R957" s="136" t="str">
        <f>IF(F957="","",VLOOKUP(F957,Meldingsclassificaties!H:H,1,FALSE))</f>
        <v/>
      </c>
    </row>
    <row r="958" spans="1:18" x14ac:dyDescent="0.25">
      <c r="A958" s="59">
        <v>200031435</v>
      </c>
      <c r="B958" s="59" t="s">
        <v>26</v>
      </c>
      <c r="C958" s="59" t="s">
        <v>109</v>
      </c>
      <c r="D958" s="59" t="s">
        <v>196</v>
      </c>
      <c r="E958" s="60" t="s">
        <v>1283</v>
      </c>
      <c r="F958" s="59" t="s">
        <v>198</v>
      </c>
      <c r="G958" s="59"/>
      <c r="H958" s="59"/>
      <c r="I958" s="59">
        <f t="shared" si="14"/>
        <v>22</v>
      </c>
      <c r="J958" s="59" t="s">
        <v>1613</v>
      </c>
      <c r="K958" s="61"/>
      <c r="L958" s="62" t="s">
        <v>6737</v>
      </c>
      <c r="M958" s="62" t="s">
        <v>1283</v>
      </c>
      <c r="N958" s="81" t="str">
        <f>VLOOKUP($M958,'Hulpblad MC-parser'!$A:$D,2,FALSE)</f>
        <v>Dienstverlening</v>
      </c>
      <c r="O958" s="81" t="str">
        <f>VLOOKUP($M958,'Hulpblad MC-parser'!$A:$D,3,FALSE)</f>
        <v>KMAR</v>
      </c>
      <c r="P958" s="81" t="str">
        <f>VLOOKUP($M958,'Hulpblad MC-parser'!$A:$D,4,FALSE)</f>
        <v>Beveil. waardetransport</v>
      </c>
      <c r="Q958" s="136" t="str">
        <f>IF(CONCATENATE(B958,C958,D958)="","",VLOOKUP(CONCATENATE(B958,C958,D958),Meldingsclassificaties!AA:AA,1,FALSE))</f>
        <v>DienstverleningKMARBeveil. waardetransport</v>
      </c>
      <c r="R958" s="136" t="str">
        <f>IF(F958="","",VLOOKUP(F958,Meldingsclassificaties!H:H,1,FALSE))</f>
        <v>KMAR bev. waardetransp.</v>
      </c>
    </row>
    <row r="959" spans="1:18" x14ac:dyDescent="0.25">
      <c r="A959" s="59"/>
      <c r="B959" s="59"/>
      <c r="C959" s="59"/>
      <c r="D959" s="59"/>
      <c r="E959" s="60" t="s">
        <v>7752</v>
      </c>
      <c r="F959" s="59"/>
      <c r="G959" s="59" t="s">
        <v>1283</v>
      </c>
      <c r="H959" s="59"/>
      <c r="I959" s="59">
        <f t="shared" si="14"/>
        <v>4</v>
      </c>
      <c r="J959" s="59" t="s">
        <v>1561</v>
      </c>
      <c r="K959" s="61"/>
      <c r="L959" s="62" t="s">
        <v>6737</v>
      </c>
      <c r="M959" s="62" t="s">
        <v>1283</v>
      </c>
      <c r="N959" s="81" t="str">
        <f>VLOOKUP($M959,'Hulpblad MC-parser'!$A:$D,2,FALSE)</f>
        <v>Dienstverlening</v>
      </c>
      <c r="O959" s="81" t="str">
        <f>VLOOKUP($M959,'Hulpblad MC-parser'!$A:$D,3,FALSE)</f>
        <v>KMAR</v>
      </c>
      <c r="P959" s="81" t="str">
        <f>VLOOKUP($M959,'Hulpblad MC-parser'!$A:$D,4,FALSE)</f>
        <v>Beveil. waardetransport</v>
      </c>
      <c r="Q959" s="136" t="str">
        <f>IF(CONCATENATE(B959,C959,D959)="","",VLOOKUP(CONCATENATE(B959,C959,D959),Meldingsclassificaties!AA:AA,1,FALSE))</f>
        <v/>
      </c>
      <c r="R959" s="136" t="str">
        <f>IF(F959="","",VLOOKUP(F959,Meldingsclassificaties!H:H,1,FALSE))</f>
        <v/>
      </c>
    </row>
    <row r="960" spans="1:18" x14ac:dyDescent="0.25">
      <c r="A960" s="59"/>
      <c r="B960" s="59"/>
      <c r="C960" s="59"/>
      <c r="D960" s="59"/>
      <c r="E960" s="60" t="s">
        <v>7753</v>
      </c>
      <c r="F960" s="59"/>
      <c r="G960" s="59" t="s">
        <v>1283</v>
      </c>
      <c r="H960" s="59"/>
      <c r="I960" s="59">
        <f t="shared" si="14"/>
        <v>7</v>
      </c>
      <c r="J960" s="59" t="s">
        <v>1561</v>
      </c>
      <c r="K960" s="61"/>
      <c r="L960" s="62" t="s">
        <v>6737</v>
      </c>
      <c r="M960" s="62" t="s">
        <v>1283</v>
      </c>
      <c r="N960" s="81" t="str">
        <f>VLOOKUP($M960,'Hulpblad MC-parser'!$A:$D,2,FALSE)</f>
        <v>Dienstverlening</v>
      </c>
      <c r="O960" s="81" t="str">
        <f>VLOOKUP($M960,'Hulpblad MC-parser'!$A:$D,3,FALSE)</f>
        <v>KMAR</v>
      </c>
      <c r="P960" s="81" t="str">
        <f>VLOOKUP($M960,'Hulpblad MC-parser'!$A:$D,4,FALSE)</f>
        <v>Beveil. waardetransport</v>
      </c>
      <c r="Q960" s="136" t="str">
        <f>IF(CONCATENATE(B960,C960,D960)="","",VLOOKUP(CONCATENATE(B960,C960,D960),Meldingsclassificaties!AA:AA,1,FALSE))</f>
        <v/>
      </c>
      <c r="R960" s="136" t="str">
        <f>IF(F960="","",VLOOKUP(F960,Meldingsclassificaties!H:H,1,FALSE))</f>
        <v/>
      </c>
    </row>
    <row r="961" spans="1:18" x14ac:dyDescent="0.25">
      <c r="A961" s="59"/>
      <c r="B961" s="59"/>
      <c r="C961" s="59"/>
      <c r="D961" s="59"/>
      <c r="E961" s="60" t="s">
        <v>7754</v>
      </c>
      <c r="F961" s="59"/>
      <c r="G961" s="59" t="s">
        <v>1283</v>
      </c>
      <c r="H961" s="59"/>
      <c r="I961" s="59">
        <f t="shared" si="14"/>
        <v>4</v>
      </c>
      <c r="J961" s="59" t="s">
        <v>1561</v>
      </c>
      <c r="K961" s="61"/>
      <c r="L961" s="62" t="s">
        <v>6737</v>
      </c>
      <c r="M961" s="62" t="s">
        <v>1283</v>
      </c>
      <c r="N961" s="81" t="str">
        <f>VLOOKUP($M961,'Hulpblad MC-parser'!$A:$D,2,FALSE)</f>
        <v>Dienstverlening</v>
      </c>
      <c r="O961" s="81" t="str">
        <f>VLOOKUP($M961,'Hulpblad MC-parser'!$A:$D,3,FALSE)</f>
        <v>KMAR</v>
      </c>
      <c r="P961" s="81" t="str">
        <f>VLOOKUP($M961,'Hulpblad MC-parser'!$A:$D,4,FALSE)</f>
        <v>Beveil. waardetransport</v>
      </c>
      <c r="Q961" s="136" t="str">
        <f>IF(CONCATENATE(B961,C961,D961)="","",VLOOKUP(CONCATENATE(B961,C961,D961),Meldingsclassificaties!AA:AA,1,FALSE))</f>
        <v/>
      </c>
      <c r="R961" s="136" t="str">
        <f>IF(F961="","",VLOOKUP(F961,Meldingsclassificaties!H:H,1,FALSE))</f>
        <v/>
      </c>
    </row>
    <row r="962" spans="1:18" x14ac:dyDescent="0.25">
      <c r="A962" s="59"/>
      <c r="B962" s="59"/>
      <c r="C962" s="59"/>
      <c r="D962" s="59"/>
      <c r="E962" s="60" t="s">
        <v>7755</v>
      </c>
      <c r="F962" s="59"/>
      <c r="G962" s="59" t="s">
        <v>1283</v>
      </c>
      <c r="H962" s="59"/>
      <c r="I962" s="59">
        <f t="shared" ref="I962:I1025" si="15">LEN(E962)</f>
        <v>21</v>
      </c>
      <c r="J962" s="59" t="s">
        <v>1561</v>
      </c>
      <c r="K962" s="61"/>
      <c r="L962" s="62" t="s">
        <v>6737</v>
      </c>
      <c r="M962" s="62" t="s">
        <v>1283</v>
      </c>
      <c r="N962" s="81" t="str">
        <f>VLOOKUP($M962,'Hulpblad MC-parser'!$A:$D,2,FALSE)</f>
        <v>Dienstverlening</v>
      </c>
      <c r="O962" s="81" t="str">
        <f>VLOOKUP($M962,'Hulpblad MC-parser'!$A:$D,3,FALSE)</f>
        <v>KMAR</v>
      </c>
      <c r="P962" s="81" t="str">
        <f>VLOOKUP($M962,'Hulpblad MC-parser'!$A:$D,4,FALSE)</f>
        <v>Beveil. waardetransport</v>
      </c>
      <c r="Q962" s="136" t="str">
        <f>IF(CONCATENATE(B962,C962,D962)="","",VLOOKUP(CONCATENATE(B962,C962,D962),Meldingsclassificaties!AA:AA,1,FALSE))</f>
        <v/>
      </c>
      <c r="R962" s="136" t="str">
        <f>IF(F962="","",VLOOKUP(F962,Meldingsclassificaties!H:H,1,FALSE))</f>
        <v/>
      </c>
    </row>
    <row r="963" spans="1:18" x14ac:dyDescent="0.25">
      <c r="A963" s="59"/>
      <c r="B963" s="59"/>
      <c r="C963" s="59"/>
      <c r="D963" s="59"/>
      <c r="E963" s="60" t="s">
        <v>7756</v>
      </c>
      <c r="F963" s="59"/>
      <c r="G963" s="59" t="s">
        <v>1283</v>
      </c>
      <c r="H963" s="59"/>
      <c r="I963" s="59">
        <f t="shared" si="15"/>
        <v>5</v>
      </c>
      <c r="J963" s="59" t="s">
        <v>1561</v>
      </c>
      <c r="K963" s="61"/>
      <c r="L963" s="62" t="s">
        <v>6737</v>
      </c>
      <c r="M963" s="62" t="s">
        <v>1283</v>
      </c>
      <c r="N963" s="81" t="str">
        <f>VLOOKUP($M963,'Hulpblad MC-parser'!$A:$D,2,FALSE)</f>
        <v>Dienstverlening</v>
      </c>
      <c r="O963" s="81" t="str">
        <f>VLOOKUP($M963,'Hulpblad MC-parser'!$A:$D,3,FALSE)</f>
        <v>KMAR</v>
      </c>
      <c r="P963" s="81" t="str">
        <f>VLOOKUP($M963,'Hulpblad MC-parser'!$A:$D,4,FALSE)</f>
        <v>Beveil. waardetransport</v>
      </c>
      <c r="Q963" s="136" t="str">
        <f>IF(CONCATENATE(B963,C963,D963)="","",VLOOKUP(CONCATENATE(B963,C963,D963),Meldingsclassificaties!AA:AA,1,FALSE))</f>
        <v/>
      </c>
      <c r="R963" s="136" t="str">
        <f>IF(F963="","",VLOOKUP(F963,Meldingsclassificaties!H:H,1,FALSE))</f>
        <v/>
      </c>
    </row>
    <row r="964" spans="1:18" x14ac:dyDescent="0.25">
      <c r="A964" s="59">
        <v>200010622</v>
      </c>
      <c r="B964" s="59" t="s">
        <v>26</v>
      </c>
      <c r="C964" s="59" t="s">
        <v>109</v>
      </c>
      <c r="D964" s="59" t="s">
        <v>41</v>
      </c>
      <c r="E964" s="60" t="s">
        <v>1284</v>
      </c>
      <c r="F964" s="59" t="s">
        <v>111</v>
      </c>
      <c r="G964" s="59"/>
      <c r="H964" s="59"/>
      <c r="I964" s="59">
        <f t="shared" si="15"/>
        <v>14</v>
      </c>
      <c r="J964" s="59" t="s">
        <v>1613</v>
      </c>
      <c r="K964" s="61"/>
      <c r="L964" s="62" t="s">
        <v>6737</v>
      </c>
      <c r="M964" s="62" t="s">
        <v>1284</v>
      </c>
      <c r="N964" s="81" t="str">
        <f>VLOOKUP($M964,'Hulpblad MC-parser'!$A:$D,2,FALSE)</f>
        <v>Dienstverlening</v>
      </c>
      <c r="O964" s="81" t="str">
        <f>VLOOKUP($M964,'Hulpblad MC-parser'!$A:$D,3,FALSE)</f>
        <v>KMAR</v>
      </c>
      <c r="P964" s="81" t="str">
        <f>VLOOKUP($M964,'Hulpblad MC-parser'!$A:$D,4,FALSE)</f>
        <v>Bijstand</v>
      </c>
      <c r="Q964" s="136" t="str">
        <f>IF(CONCATENATE(B964,C964,D964)="","",VLOOKUP(CONCATENATE(B964,C964,D964),Meldingsclassificaties!AA:AA,1,FALSE))</f>
        <v>DienstverleningKMARBijstand</v>
      </c>
      <c r="R964" s="136" t="str">
        <f>IF(F964="","",VLOOKUP(F964,Meldingsclassificaties!H:H,1,FALSE))</f>
        <v>KMAR bijstand</v>
      </c>
    </row>
    <row r="965" spans="1:18" x14ac:dyDescent="0.25">
      <c r="A965" s="59"/>
      <c r="B965" s="59"/>
      <c r="C965" s="59"/>
      <c r="D965" s="59"/>
      <c r="E965" s="60" t="s">
        <v>7757</v>
      </c>
      <c r="F965" s="59"/>
      <c r="G965" s="59" t="s">
        <v>1284</v>
      </c>
      <c r="H965" s="59"/>
      <c r="I965" s="59">
        <f t="shared" si="15"/>
        <v>4</v>
      </c>
      <c r="J965" s="59" t="s">
        <v>1561</v>
      </c>
      <c r="K965" s="61"/>
      <c r="L965" s="62" t="s">
        <v>6737</v>
      </c>
      <c r="M965" s="62" t="s">
        <v>1284</v>
      </c>
      <c r="N965" s="81" t="str">
        <f>VLOOKUP($M965,'Hulpblad MC-parser'!$A:$D,2,FALSE)</f>
        <v>Dienstverlening</v>
      </c>
      <c r="O965" s="81" t="str">
        <f>VLOOKUP($M965,'Hulpblad MC-parser'!$A:$D,3,FALSE)</f>
        <v>KMAR</v>
      </c>
      <c r="P965" s="81" t="str">
        <f>VLOOKUP($M965,'Hulpblad MC-parser'!$A:$D,4,FALSE)</f>
        <v>Bijstand</v>
      </c>
      <c r="Q965" s="136" t="str">
        <f>IF(CONCATENATE(B965,C965,D965)="","",VLOOKUP(CONCATENATE(B965,C965,D965),Meldingsclassificaties!AA:AA,1,FALSE))</f>
        <v/>
      </c>
      <c r="R965" s="136" t="str">
        <f>IF(F965="","",VLOOKUP(F965,Meldingsclassificaties!H:H,1,FALSE))</f>
        <v/>
      </c>
    </row>
    <row r="966" spans="1:18" x14ac:dyDescent="0.25">
      <c r="A966" s="59"/>
      <c r="B966" s="59"/>
      <c r="C966" s="59"/>
      <c r="D966" s="59"/>
      <c r="E966" s="60" t="s">
        <v>7758</v>
      </c>
      <c r="F966" s="59"/>
      <c r="G966" s="59" t="s">
        <v>1284</v>
      </c>
      <c r="H966" s="59"/>
      <c r="I966" s="59">
        <f t="shared" si="15"/>
        <v>7</v>
      </c>
      <c r="J966" s="59" t="s">
        <v>1561</v>
      </c>
      <c r="K966" s="61"/>
      <c r="L966" s="62" t="s">
        <v>6737</v>
      </c>
      <c r="M966" s="62" t="s">
        <v>1284</v>
      </c>
      <c r="N966" s="81" t="str">
        <f>VLOOKUP($M966,'Hulpblad MC-parser'!$A:$D,2,FALSE)</f>
        <v>Dienstverlening</v>
      </c>
      <c r="O966" s="81" t="str">
        <f>VLOOKUP($M966,'Hulpblad MC-parser'!$A:$D,3,FALSE)</f>
        <v>KMAR</v>
      </c>
      <c r="P966" s="81" t="str">
        <f>VLOOKUP($M966,'Hulpblad MC-parser'!$A:$D,4,FALSE)</f>
        <v>Bijstand</v>
      </c>
      <c r="Q966" s="136" t="str">
        <f>IF(CONCATENATE(B966,C966,D966)="","",VLOOKUP(CONCATENATE(B966,C966,D966),Meldingsclassificaties!AA:AA,1,FALSE))</f>
        <v/>
      </c>
      <c r="R966" s="136" t="str">
        <f>IF(F966="","",VLOOKUP(F966,Meldingsclassificaties!H:H,1,FALSE))</f>
        <v/>
      </c>
    </row>
    <row r="967" spans="1:18" x14ac:dyDescent="0.25">
      <c r="A967" s="59"/>
      <c r="B967" s="59"/>
      <c r="C967" s="59"/>
      <c r="D967" s="59"/>
      <c r="E967" s="60" t="s">
        <v>7759</v>
      </c>
      <c r="F967" s="59"/>
      <c r="G967" s="59" t="s">
        <v>1284</v>
      </c>
      <c r="H967" s="59"/>
      <c r="I967" s="59">
        <f t="shared" si="15"/>
        <v>4</v>
      </c>
      <c r="J967" s="59" t="s">
        <v>1561</v>
      </c>
      <c r="K967" s="61"/>
      <c r="L967" s="62" t="s">
        <v>6737</v>
      </c>
      <c r="M967" s="62" t="s">
        <v>1284</v>
      </c>
      <c r="N967" s="81" t="str">
        <f>VLOOKUP($M967,'Hulpblad MC-parser'!$A:$D,2,FALSE)</f>
        <v>Dienstverlening</v>
      </c>
      <c r="O967" s="81" t="str">
        <f>VLOOKUP($M967,'Hulpblad MC-parser'!$A:$D,3,FALSE)</f>
        <v>KMAR</v>
      </c>
      <c r="P967" s="81" t="str">
        <f>VLOOKUP($M967,'Hulpblad MC-parser'!$A:$D,4,FALSE)</f>
        <v>Bijstand</v>
      </c>
      <c r="Q967" s="136" t="str">
        <f>IF(CONCATENATE(B967,C967,D967)="","",VLOOKUP(CONCATENATE(B967,C967,D967),Meldingsclassificaties!AA:AA,1,FALSE))</f>
        <v/>
      </c>
      <c r="R967" s="136" t="str">
        <f>IF(F967="","",VLOOKUP(F967,Meldingsclassificaties!H:H,1,FALSE))</f>
        <v/>
      </c>
    </row>
    <row r="968" spans="1:18" x14ac:dyDescent="0.25">
      <c r="A968" s="59"/>
      <c r="B968" s="59"/>
      <c r="C968" s="59"/>
      <c r="D968" s="59"/>
      <c r="E968" s="60" t="s">
        <v>7760</v>
      </c>
      <c r="F968" s="59"/>
      <c r="G968" s="59" t="s">
        <v>1284</v>
      </c>
      <c r="H968" s="59"/>
      <c r="I968" s="59">
        <f t="shared" si="15"/>
        <v>5</v>
      </c>
      <c r="J968" s="59" t="s">
        <v>1561</v>
      </c>
      <c r="K968" s="61"/>
      <c r="L968" s="62" t="s">
        <v>6737</v>
      </c>
      <c r="M968" s="62" t="s">
        <v>1284</v>
      </c>
      <c r="N968" s="81" t="str">
        <f>VLOOKUP($M968,'Hulpblad MC-parser'!$A:$D,2,FALSE)</f>
        <v>Dienstverlening</v>
      </c>
      <c r="O968" s="81" t="str">
        <f>VLOOKUP($M968,'Hulpblad MC-parser'!$A:$D,3,FALSE)</f>
        <v>KMAR</v>
      </c>
      <c r="P968" s="81" t="str">
        <f>VLOOKUP($M968,'Hulpblad MC-parser'!$A:$D,4,FALSE)</f>
        <v>Bijstand</v>
      </c>
      <c r="Q968" s="136" t="str">
        <f>IF(CONCATENATE(B968,C968,D968)="","",VLOOKUP(CONCATENATE(B968,C968,D968),Meldingsclassificaties!AA:AA,1,FALSE))</f>
        <v/>
      </c>
      <c r="R968" s="136" t="str">
        <f>IF(F968="","",VLOOKUP(F968,Meldingsclassificaties!H:H,1,FALSE))</f>
        <v/>
      </c>
    </row>
    <row r="969" spans="1:18" x14ac:dyDescent="0.25">
      <c r="A969" s="59">
        <v>200010623</v>
      </c>
      <c r="B969" s="59" t="s">
        <v>26</v>
      </c>
      <c r="C969" s="59" t="s">
        <v>109</v>
      </c>
      <c r="D969" s="59" t="s">
        <v>192</v>
      </c>
      <c r="E969" s="60" t="s">
        <v>1285</v>
      </c>
      <c r="F969" s="59" t="s">
        <v>566</v>
      </c>
      <c r="G969" s="59"/>
      <c r="H969" s="59"/>
      <c r="I969" s="59">
        <f t="shared" si="15"/>
        <v>23</v>
      </c>
      <c r="J969" s="59" t="s">
        <v>1613</v>
      </c>
      <c r="K969" s="61"/>
      <c r="L969" s="62" t="s">
        <v>6737</v>
      </c>
      <c r="M969" s="62" t="s">
        <v>1285</v>
      </c>
      <c r="N969" s="81" t="str">
        <f>VLOOKUP($M969,'Hulpblad MC-parser'!$A:$D,2,FALSE)</f>
        <v>Dienstverlening</v>
      </c>
      <c r="O969" s="81" t="str">
        <f>VLOOKUP($M969,'Hulpblad MC-parser'!$A:$D,3,FALSE)</f>
        <v>KMAR</v>
      </c>
      <c r="P969" s="81" t="str">
        <f>VLOOKUP($M969,'Hulpblad MC-parser'!$A:$D,4,FALSE)</f>
        <v>Dienst aan derden</v>
      </c>
      <c r="Q969" s="136" t="str">
        <f>IF(CONCATENATE(B969,C969,D969)="","",VLOOKUP(CONCATENATE(B969,C969,D969),Meldingsclassificaties!AA:AA,1,FALSE))</f>
        <v>DienstverleningKMARDienst aan derden</v>
      </c>
      <c r="R969" s="136" t="str">
        <f>IF(F969="","",VLOOKUP(F969,Meldingsclassificaties!H:H,1,FALSE))</f>
        <v>KMAR dienst aan derden</v>
      </c>
    </row>
    <row r="970" spans="1:18" x14ac:dyDescent="0.25">
      <c r="A970" s="59"/>
      <c r="B970" s="59"/>
      <c r="C970" s="59"/>
      <c r="D970" s="59"/>
      <c r="E970" s="60" t="s">
        <v>7761</v>
      </c>
      <c r="F970" s="59"/>
      <c r="G970" s="59" t="s">
        <v>1285</v>
      </c>
      <c r="H970" s="59"/>
      <c r="I970" s="59">
        <f t="shared" si="15"/>
        <v>4</v>
      </c>
      <c r="J970" s="59" t="s">
        <v>1561</v>
      </c>
      <c r="K970" s="61"/>
      <c r="L970" s="62" t="s">
        <v>6737</v>
      </c>
      <c r="M970" s="62" t="s">
        <v>1285</v>
      </c>
      <c r="N970" s="81" t="str">
        <f>VLOOKUP($M970,'Hulpblad MC-parser'!$A:$D,2,FALSE)</f>
        <v>Dienstverlening</v>
      </c>
      <c r="O970" s="81" t="str">
        <f>VLOOKUP($M970,'Hulpblad MC-parser'!$A:$D,3,FALSE)</f>
        <v>KMAR</v>
      </c>
      <c r="P970" s="81" t="str">
        <f>VLOOKUP($M970,'Hulpblad MC-parser'!$A:$D,4,FALSE)</f>
        <v>Dienst aan derden</v>
      </c>
      <c r="Q970" s="136" t="str">
        <f>IF(CONCATENATE(B970,C970,D970)="","",VLOOKUP(CONCATENATE(B970,C970,D970),Meldingsclassificaties!AA:AA,1,FALSE))</f>
        <v/>
      </c>
      <c r="R970" s="136" t="str">
        <f>IF(F970="","",VLOOKUP(F970,Meldingsclassificaties!H:H,1,FALSE))</f>
        <v/>
      </c>
    </row>
    <row r="971" spans="1:18" x14ac:dyDescent="0.25">
      <c r="A971" s="59"/>
      <c r="B971" s="59"/>
      <c r="C971" s="59"/>
      <c r="D971" s="59"/>
      <c r="E971" s="60" t="s">
        <v>7762</v>
      </c>
      <c r="F971" s="59"/>
      <c r="G971" s="59" t="s">
        <v>1285</v>
      </c>
      <c r="H971" s="59"/>
      <c r="I971" s="59">
        <f t="shared" si="15"/>
        <v>7</v>
      </c>
      <c r="J971" s="59" t="s">
        <v>1561</v>
      </c>
      <c r="K971" s="61"/>
      <c r="L971" s="62" t="s">
        <v>6737</v>
      </c>
      <c r="M971" s="62" t="s">
        <v>1285</v>
      </c>
      <c r="N971" s="81" t="str">
        <f>VLOOKUP($M971,'Hulpblad MC-parser'!$A:$D,2,FALSE)</f>
        <v>Dienstverlening</v>
      </c>
      <c r="O971" s="81" t="str">
        <f>VLOOKUP($M971,'Hulpblad MC-parser'!$A:$D,3,FALSE)</f>
        <v>KMAR</v>
      </c>
      <c r="P971" s="81" t="str">
        <f>VLOOKUP($M971,'Hulpblad MC-parser'!$A:$D,4,FALSE)</f>
        <v>Dienst aan derden</v>
      </c>
      <c r="Q971" s="136" t="str">
        <f>IF(CONCATENATE(B971,C971,D971)="","",VLOOKUP(CONCATENATE(B971,C971,D971),Meldingsclassificaties!AA:AA,1,FALSE))</f>
        <v/>
      </c>
      <c r="R971" s="136" t="str">
        <f>IF(F971="","",VLOOKUP(F971,Meldingsclassificaties!H:H,1,FALSE))</f>
        <v/>
      </c>
    </row>
    <row r="972" spans="1:18" x14ac:dyDescent="0.25">
      <c r="A972" s="59"/>
      <c r="B972" s="59"/>
      <c r="C972" s="59"/>
      <c r="D972" s="59"/>
      <c r="E972" s="60" t="s">
        <v>7763</v>
      </c>
      <c r="F972" s="59"/>
      <c r="G972" s="59" t="s">
        <v>1285</v>
      </c>
      <c r="H972" s="59"/>
      <c r="I972" s="59">
        <f t="shared" si="15"/>
        <v>5</v>
      </c>
      <c r="J972" s="59" t="s">
        <v>1561</v>
      </c>
      <c r="K972" s="61"/>
      <c r="L972" s="62" t="s">
        <v>6737</v>
      </c>
      <c r="M972" s="62" t="s">
        <v>1285</v>
      </c>
      <c r="N972" s="81" t="str">
        <f>VLOOKUP($M972,'Hulpblad MC-parser'!$A:$D,2,FALSE)</f>
        <v>Dienstverlening</v>
      </c>
      <c r="O972" s="81" t="str">
        <f>VLOOKUP($M972,'Hulpblad MC-parser'!$A:$D,3,FALSE)</f>
        <v>KMAR</v>
      </c>
      <c r="P972" s="81" t="str">
        <f>VLOOKUP($M972,'Hulpblad MC-parser'!$A:$D,4,FALSE)</f>
        <v>Dienst aan derden</v>
      </c>
      <c r="Q972" s="136" t="str">
        <f>IF(CONCATENATE(B972,C972,D972)="","",VLOOKUP(CONCATENATE(B972,C972,D972),Meldingsclassificaties!AA:AA,1,FALSE))</f>
        <v/>
      </c>
      <c r="R972" s="136" t="str">
        <f>IF(F972="","",VLOOKUP(F972,Meldingsclassificaties!H:H,1,FALSE))</f>
        <v/>
      </c>
    </row>
    <row r="973" spans="1:18" x14ac:dyDescent="0.25">
      <c r="A973" s="59"/>
      <c r="B973" s="59"/>
      <c r="C973" s="59"/>
      <c r="D973" s="59"/>
      <c r="E973" s="60" t="s">
        <v>7764</v>
      </c>
      <c r="F973" s="59"/>
      <c r="G973" s="59" t="s">
        <v>1285</v>
      </c>
      <c r="H973" s="59"/>
      <c r="I973" s="59">
        <f t="shared" si="15"/>
        <v>5</v>
      </c>
      <c r="J973" s="59" t="s">
        <v>1561</v>
      </c>
      <c r="K973" s="61"/>
      <c r="L973" s="62" t="s">
        <v>6737</v>
      </c>
      <c r="M973" s="62" t="s">
        <v>1285</v>
      </c>
      <c r="N973" s="81" t="str">
        <f>VLOOKUP($M973,'Hulpblad MC-parser'!$A:$D,2,FALSE)</f>
        <v>Dienstverlening</v>
      </c>
      <c r="O973" s="81" t="str">
        <f>VLOOKUP($M973,'Hulpblad MC-parser'!$A:$D,3,FALSE)</f>
        <v>KMAR</v>
      </c>
      <c r="P973" s="81" t="str">
        <f>VLOOKUP($M973,'Hulpblad MC-parser'!$A:$D,4,FALSE)</f>
        <v>Dienst aan derden</v>
      </c>
      <c r="Q973" s="136" t="str">
        <f>IF(CONCATENATE(B973,C973,D973)="","",VLOOKUP(CONCATENATE(B973,C973,D973),Meldingsclassificaties!AA:AA,1,FALSE))</f>
        <v/>
      </c>
      <c r="R973" s="136" t="str">
        <f>IF(F973="","",VLOOKUP(F973,Meldingsclassificaties!H:H,1,FALSE))</f>
        <v/>
      </c>
    </row>
    <row r="974" spans="1:18" x14ac:dyDescent="0.25">
      <c r="A974" s="59">
        <v>200010624</v>
      </c>
      <c r="B974" s="59" t="s">
        <v>26</v>
      </c>
      <c r="C974" s="59" t="s">
        <v>109</v>
      </c>
      <c r="D974" s="59" t="s">
        <v>60</v>
      </c>
      <c r="E974" s="60" t="s">
        <v>1286</v>
      </c>
      <c r="F974" s="59" t="s">
        <v>240</v>
      </c>
      <c r="G974" s="59"/>
      <c r="H974" s="59"/>
      <c r="I974" s="59">
        <f t="shared" si="15"/>
        <v>20</v>
      </c>
      <c r="J974" s="59" t="s">
        <v>1613</v>
      </c>
      <c r="K974" s="61"/>
      <c r="L974" s="62" t="s">
        <v>6737</v>
      </c>
      <c r="M974" s="62" t="s">
        <v>1286</v>
      </c>
      <c r="N974" s="81" t="str">
        <f>VLOOKUP($M974,'Hulpblad MC-parser'!$A:$D,2,FALSE)</f>
        <v>Dienstverlening</v>
      </c>
      <c r="O974" s="81" t="str">
        <f>VLOOKUP($M974,'Hulpblad MC-parser'!$A:$D,3,FALSE)</f>
        <v>KMAR</v>
      </c>
      <c r="P974" s="81" t="str">
        <f>VLOOKUP($M974,'Hulpblad MC-parser'!$A:$D,4,FALSE)</f>
        <v>Geplande actie</v>
      </c>
      <c r="Q974" s="136" t="str">
        <f>IF(CONCATENATE(B974,C974,D974)="","",VLOOKUP(CONCATENATE(B974,C974,D974),Meldingsclassificaties!AA:AA,1,FALSE))</f>
        <v>DienstverleningKMARGeplande actie</v>
      </c>
      <c r="R974" s="136" t="str">
        <f>IF(F974="","",VLOOKUP(F974,Meldingsclassificaties!H:H,1,FALSE))</f>
        <v>KMAR geplande actie</v>
      </c>
    </row>
    <row r="975" spans="1:18" x14ac:dyDescent="0.25">
      <c r="A975" s="59"/>
      <c r="B975" s="59"/>
      <c r="C975" s="59"/>
      <c r="D975" s="59"/>
      <c r="E975" s="60" t="s">
        <v>7765</v>
      </c>
      <c r="F975" s="59"/>
      <c r="G975" s="59" t="s">
        <v>1286</v>
      </c>
      <c r="H975" s="59"/>
      <c r="I975" s="59">
        <f t="shared" si="15"/>
        <v>4</v>
      </c>
      <c r="J975" s="59" t="s">
        <v>1561</v>
      </c>
      <c r="K975" s="61"/>
      <c r="L975" s="62" t="s">
        <v>6737</v>
      </c>
      <c r="M975" s="62" t="s">
        <v>1286</v>
      </c>
      <c r="N975" s="81" t="str">
        <f>VLOOKUP($M975,'Hulpblad MC-parser'!$A:$D,2,FALSE)</f>
        <v>Dienstverlening</v>
      </c>
      <c r="O975" s="81" t="str">
        <f>VLOOKUP($M975,'Hulpblad MC-parser'!$A:$D,3,FALSE)</f>
        <v>KMAR</v>
      </c>
      <c r="P975" s="81" t="str">
        <f>VLOOKUP($M975,'Hulpblad MC-parser'!$A:$D,4,FALSE)</f>
        <v>Geplande actie</v>
      </c>
      <c r="Q975" s="136" t="str">
        <f>IF(CONCATENATE(B975,C975,D975)="","",VLOOKUP(CONCATENATE(B975,C975,D975),Meldingsclassificaties!AA:AA,1,FALSE))</f>
        <v/>
      </c>
      <c r="R975" s="136" t="str">
        <f>IF(F975="","",VLOOKUP(F975,Meldingsclassificaties!H:H,1,FALSE))</f>
        <v/>
      </c>
    </row>
    <row r="976" spans="1:18" x14ac:dyDescent="0.25">
      <c r="A976" s="59"/>
      <c r="B976" s="59"/>
      <c r="C976" s="59"/>
      <c r="D976" s="59"/>
      <c r="E976" s="60" t="s">
        <v>7766</v>
      </c>
      <c r="F976" s="59"/>
      <c r="G976" s="59" t="s">
        <v>1286</v>
      </c>
      <c r="H976" s="59"/>
      <c r="I976" s="59">
        <f t="shared" si="15"/>
        <v>7</v>
      </c>
      <c r="J976" s="59" t="s">
        <v>1561</v>
      </c>
      <c r="K976" s="61"/>
      <c r="L976" s="62" t="s">
        <v>6737</v>
      </c>
      <c r="M976" s="62" t="s">
        <v>1286</v>
      </c>
      <c r="N976" s="81" t="str">
        <f>VLOOKUP($M976,'Hulpblad MC-parser'!$A:$D,2,FALSE)</f>
        <v>Dienstverlening</v>
      </c>
      <c r="O976" s="81" t="str">
        <f>VLOOKUP($M976,'Hulpblad MC-parser'!$A:$D,3,FALSE)</f>
        <v>KMAR</v>
      </c>
      <c r="P976" s="81" t="str">
        <f>VLOOKUP($M976,'Hulpblad MC-parser'!$A:$D,4,FALSE)</f>
        <v>Geplande actie</v>
      </c>
      <c r="Q976" s="136" t="str">
        <f>IF(CONCATENATE(B976,C976,D976)="","",VLOOKUP(CONCATENATE(B976,C976,D976),Meldingsclassificaties!AA:AA,1,FALSE))</f>
        <v/>
      </c>
      <c r="R976" s="136" t="str">
        <f>IF(F976="","",VLOOKUP(F976,Meldingsclassificaties!H:H,1,FALSE))</f>
        <v/>
      </c>
    </row>
    <row r="977" spans="1:18" x14ac:dyDescent="0.25">
      <c r="A977" s="59"/>
      <c r="B977" s="59"/>
      <c r="C977" s="59"/>
      <c r="D977" s="59"/>
      <c r="E977" s="60" t="s">
        <v>7767</v>
      </c>
      <c r="F977" s="59"/>
      <c r="G977" s="59" t="s">
        <v>1286</v>
      </c>
      <c r="H977" s="59"/>
      <c r="I977" s="59">
        <f t="shared" si="15"/>
        <v>4</v>
      </c>
      <c r="J977" s="59" t="s">
        <v>1561</v>
      </c>
      <c r="K977" s="61"/>
      <c r="L977" s="62" t="s">
        <v>6737</v>
      </c>
      <c r="M977" s="62" t="s">
        <v>1286</v>
      </c>
      <c r="N977" s="81" t="str">
        <f>VLOOKUP($M977,'Hulpblad MC-parser'!$A:$D,2,FALSE)</f>
        <v>Dienstverlening</v>
      </c>
      <c r="O977" s="81" t="str">
        <f>VLOOKUP($M977,'Hulpblad MC-parser'!$A:$D,3,FALSE)</f>
        <v>KMAR</v>
      </c>
      <c r="P977" s="81" t="str">
        <f>VLOOKUP($M977,'Hulpblad MC-parser'!$A:$D,4,FALSE)</f>
        <v>Geplande actie</v>
      </c>
      <c r="Q977" s="136" t="str">
        <f>IF(CONCATENATE(B977,C977,D977)="","",VLOOKUP(CONCATENATE(B977,C977,D977),Meldingsclassificaties!AA:AA,1,FALSE))</f>
        <v/>
      </c>
      <c r="R977" s="136" t="str">
        <f>IF(F977="","",VLOOKUP(F977,Meldingsclassificaties!H:H,1,FALSE))</f>
        <v/>
      </c>
    </row>
    <row r="978" spans="1:18" x14ac:dyDescent="0.25">
      <c r="A978" s="59"/>
      <c r="B978" s="59"/>
      <c r="C978" s="59"/>
      <c r="D978" s="59"/>
      <c r="E978" s="60" t="s">
        <v>7768</v>
      </c>
      <c r="F978" s="59"/>
      <c r="G978" s="59" t="s">
        <v>1286</v>
      </c>
      <c r="H978" s="59"/>
      <c r="I978" s="59">
        <f t="shared" si="15"/>
        <v>5</v>
      </c>
      <c r="J978" s="59" t="s">
        <v>1561</v>
      </c>
      <c r="K978" s="61"/>
      <c r="L978" s="62" t="s">
        <v>6737</v>
      </c>
      <c r="M978" s="62" t="s">
        <v>1286</v>
      </c>
      <c r="N978" s="81" t="str">
        <f>VLOOKUP($M978,'Hulpblad MC-parser'!$A:$D,2,FALSE)</f>
        <v>Dienstverlening</v>
      </c>
      <c r="O978" s="81" t="str">
        <f>VLOOKUP($M978,'Hulpblad MC-parser'!$A:$D,3,FALSE)</f>
        <v>KMAR</v>
      </c>
      <c r="P978" s="81" t="str">
        <f>VLOOKUP($M978,'Hulpblad MC-parser'!$A:$D,4,FALSE)</f>
        <v>Geplande actie</v>
      </c>
      <c r="Q978" s="136" t="str">
        <f>IF(CONCATENATE(B978,C978,D978)="","",VLOOKUP(CONCATENATE(B978,C978,D978),Meldingsclassificaties!AA:AA,1,FALSE))</f>
        <v/>
      </c>
      <c r="R978" s="136" t="str">
        <f>IF(F978="","",VLOOKUP(F978,Meldingsclassificaties!H:H,1,FALSE))</f>
        <v/>
      </c>
    </row>
    <row r="979" spans="1:18" x14ac:dyDescent="0.25">
      <c r="A979" s="59">
        <v>200107373</v>
      </c>
      <c r="B979" s="59" t="s">
        <v>26</v>
      </c>
      <c r="C979" s="59" t="s">
        <v>109</v>
      </c>
      <c r="D979" s="59" t="s">
        <v>1093</v>
      </c>
      <c r="E979" s="60" t="s">
        <v>1287</v>
      </c>
      <c r="F979" s="59" t="s">
        <v>1095</v>
      </c>
      <c r="G979" s="59"/>
      <c r="H979" s="59"/>
      <c r="I979" s="59">
        <f t="shared" si="15"/>
        <v>17</v>
      </c>
      <c r="J979" s="59" t="s">
        <v>1613</v>
      </c>
      <c r="K979" s="61"/>
      <c r="L979" s="62" t="s">
        <v>6737</v>
      </c>
      <c r="M979" s="62" t="s">
        <v>1287</v>
      </c>
      <c r="N979" s="81" t="str">
        <f>VLOOKUP($M979,'Hulpblad MC-parser'!$A:$D,2,FALSE)</f>
        <v>Dienstverlening</v>
      </c>
      <c r="O979" s="81" t="str">
        <f>VLOOKUP($M979,'Hulpblad MC-parser'!$A:$D,3,FALSE)</f>
        <v>KMAR</v>
      </c>
      <c r="P979" s="81" t="str">
        <f>VLOOKUP($M979,'Hulpblad MC-parser'!$A:$D,4,FALSE)</f>
        <v>Signalering</v>
      </c>
      <c r="Q979" s="136" t="str">
        <f>IF(CONCATENATE(B979,C979,D979)="","",VLOOKUP(CONCATENATE(B979,C979,D979),Meldingsclassificaties!AA:AA,1,FALSE))</f>
        <v>DienstverleningKMARSignalering</v>
      </c>
      <c r="R979" s="136" t="str">
        <f>IF(F979="","",VLOOKUP(F979,Meldingsclassificaties!H:H,1,FALSE))</f>
        <v>KMAR signalering</v>
      </c>
    </row>
    <row r="980" spans="1:18" x14ac:dyDescent="0.25">
      <c r="A980" s="59"/>
      <c r="B980" s="59"/>
      <c r="C980" s="59"/>
      <c r="D980" s="59"/>
      <c r="E980" s="60" t="s">
        <v>11820</v>
      </c>
      <c r="F980" s="59"/>
      <c r="G980" s="59" t="s">
        <v>1287</v>
      </c>
      <c r="H980" s="59"/>
      <c r="I980" s="59">
        <f t="shared" si="15"/>
        <v>5</v>
      </c>
      <c r="J980" s="59" t="s">
        <v>1561</v>
      </c>
      <c r="K980" s="61"/>
      <c r="L980" s="62" t="s">
        <v>6737</v>
      </c>
      <c r="M980" s="62" t="s">
        <v>1287</v>
      </c>
      <c r="N980" s="81" t="str">
        <f>VLOOKUP($M980,'Hulpblad MC-parser'!$A:$D,2,FALSE)</f>
        <v>Dienstverlening</v>
      </c>
      <c r="O980" s="81" t="str">
        <f>VLOOKUP($M980,'Hulpblad MC-parser'!$A:$D,3,FALSE)</f>
        <v>KMAR</v>
      </c>
      <c r="P980" s="81" t="str">
        <f>VLOOKUP($M980,'Hulpblad MC-parser'!$A:$D,4,FALSE)</f>
        <v>Signalering</v>
      </c>
      <c r="Q980" s="136" t="str">
        <f>IF(CONCATENATE(B980,C980,D980)="","",VLOOKUP(CONCATENATE(B980,C980,D980),Meldingsclassificaties!AA:AA,1,FALSE))</f>
        <v/>
      </c>
      <c r="R980" s="136" t="str">
        <f>IF(F980="","",VLOOKUP(F980,Meldingsclassificaties!H:H,1,FALSE))</f>
        <v/>
      </c>
    </row>
    <row r="981" spans="1:18" x14ac:dyDescent="0.25">
      <c r="A981" s="59"/>
      <c r="B981" s="59"/>
      <c r="C981" s="59"/>
      <c r="D981" s="59"/>
      <c r="E981" s="60" t="s">
        <v>7769</v>
      </c>
      <c r="F981" s="59"/>
      <c r="G981" s="59" t="s">
        <v>1287</v>
      </c>
      <c r="H981" s="59"/>
      <c r="I981" s="59">
        <f t="shared" si="15"/>
        <v>7</v>
      </c>
      <c r="J981" s="59" t="s">
        <v>1561</v>
      </c>
      <c r="K981" s="61"/>
      <c r="L981" s="62" t="s">
        <v>6737</v>
      </c>
      <c r="M981" s="62" t="s">
        <v>1287</v>
      </c>
      <c r="N981" s="81" t="str">
        <f>VLOOKUP($M981,'Hulpblad MC-parser'!$A:$D,2,FALSE)</f>
        <v>Dienstverlening</v>
      </c>
      <c r="O981" s="81" t="str">
        <f>VLOOKUP($M981,'Hulpblad MC-parser'!$A:$D,3,FALSE)</f>
        <v>KMAR</v>
      </c>
      <c r="P981" s="81" t="str">
        <f>VLOOKUP($M981,'Hulpblad MC-parser'!$A:$D,4,FALSE)</f>
        <v>Signalering</v>
      </c>
      <c r="Q981" s="136" t="str">
        <f>IF(CONCATENATE(B981,C981,D981)="","",VLOOKUP(CONCATENATE(B981,C981,D981),Meldingsclassificaties!AA:AA,1,FALSE))</f>
        <v/>
      </c>
      <c r="R981" s="136" t="str">
        <f>IF(F981="","",VLOOKUP(F981,Meldingsclassificaties!H:H,1,FALSE))</f>
        <v/>
      </c>
    </row>
    <row r="982" spans="1:18" x14ac:dyDescent="0.25">
      <c r="A982" s="59"/>
      <c r="B982" s="59"/>
      <c r="C982" s="59"/>
      <c r="D982" s="59"/>
      <c r="E982" s="60" t="s">
        <v>7770</v>
      </c>
      <c r="F982" s="59"/>
      <c r="G982" s="59" t="s">
        <v>1287</v>
      </c>
      <c r="H982" s="59"/>
      <c r="I982" s="59">
        <f t="shared" si="15"/>
        <v>4</v>
      </c>
      <c r="J982" s="59" t="s">
        <v>1561</v>
      </c>
      <c r="K982" s="61"/>
      <c r="L982" s="62" t="s">
        <v>6737</v>
      </c>
      <c r="M982" s="62" t="s">
        <v>1287</v>
      </c>
      <c r="N982" s="81" t="str">
        <f>VLOOKUP($M982,'Hulpblad MC-parser'!$A:$D,2,FALSE)</f>
        <v>Dienstverlening</v>
      </c>
      <c r="O982" s="81" t="str">
        <f>VLOOKUP($M982,'Hulpblad MC-parser'!$A:$D,3,FALSE)</f>
        <v>KMAR</v>
      </c>
      <c r="P982" s="81" t="str">
        <f>VLOOKUP($M982,'Hulpblad MC-parser'!$A:$D,4,FALSE)</f>
        <v>Signalering</v>
      </c>
      <c r="Q982" s="136" t="str">
        <f>IF(CONCATENATE(B982,C982,D982)="","",VLOOKUP(CONCATENATE(B982,C982,D982),Meldingsclassificaties!AA:AA,1,FALSE))</f>
        <v/>
      </c>
      <c r="R982" s="136" t="str">
        <f>IF(F982="","",VLOOKUP(F982,Meldingsclassificaties!H:H,1,FALSE))</f>
        <v/>
      </c>
    </row>
    <row r="983" spans="1:18" x14ac:dyDescent="0.25">
      <c r="A983" s="59"/>
      <c r="B983" s="59"/>
      <c r="C983" s="59"/>
      <c r="D983" s="59"/>
      <c r="E983" s="60" t="s">
        <v>7771</v>
      </c>
      <c r="F983" s="59"/>
      <c r="G983" s="59" t="s">
        <v>1287</v>
      </c>
      <c r="H983" s="59"/>
      <c r="I983" s="59">
        <f t="shared" si="15"/>
        <v>12</v>
      </c>
      <c r="J983" s="59" t="s">
        <v>1561</v>
      </c>
      <c r="K983" s="61"/>
      <c r="L983" s="62" t="s">
        <v>6737</v>
      </c>
      <c r="M983" s="62" t="s">
        <v>1287</v>
      </c>
      <c r="N983" s="81" t="str">
        <f>VLOOKUP($M983,'Hulpblad MC-parser'!$A:$D,2,FALSE)</f>
        <v>Dienstverlening</v>
      </c>
      <c r="O983" s="81" t="str">
        <f>VLOOKUP($M983,'Hulpblad MC-parser'!$A:$D,3,FALSE)</f>
        <v>KMAR</v>
      </c>
      <c r="P983" s="81" t="str">
        <f>VLOOKUP($M983,'Hulpblad MC-parser'!$A:$D,4,FALSE)</f>
        <v>Signalering</v>
      </c>
      <c r="Q983" s="136" t="str">
        <f>IF(CONCATENATE(B983,C983,D983)="","",VLOOKUP(CONCATENATE(B983,C983,D983),Meldingsclassificaties!AA:AA,1,FALSE))</f>
        <v/>
      </c>
      <c r="R983" s="136" t="str">
        <f>IF(F983="","",VLOOKUP(F983,Meldingsclassificaties!H:H,1,FALSE))</f>
        <v/>
      </c>
    </row>
    <row r="984" spans="1:18" x14ac:dyDescent="0.25">
      <c r="A984" s="59">
        <v>200107374</v>
      </c>
      <c r="B984" s="59" t="s">
        <v>26</v>
      </c>
      <c r="C984" s="59" t="s">
        <v>109</v>
      </c>
      <c r="D984" s="59" t="s">
        <v>1067</v>
      </c>
      <c r="E984" s="60" t="s">
        <v>1288</v>
      </c>
      <c r="F984" s="59" t="s">
        <v>1086</v>
      </c>
      <c r="G984" s="59"/>
      <c r="H984" s="59"/>
      <c r="I984" s="59">
        <f t="shared" si="15"/>
        <v>17</v>
      </c>
      <c r="J984" s="59" t="s">
        <v>1613</v>
      </c>
      <c r="K984" s="61"/>
      <c r="L984" s="62" t="s">
        <v>6737</v>
      </c>
      <c r="M984" s="62" t="s">
        <v>1288</v>
      </c>
      <c r="N984" s="81" t="str">
        <f>VLOOKUP($M984,'Hulpblad MC-parser'!$A:$D,2,FALSE)</f>
        <v>Dienstverlening</v>
      </c>
      <c r="O984" s="81" t="str">
        <f>VLOOKUP($M984,'Hulpblad MC-parser'!$A:$D,3,FALSE)</f>
        <v>KMAR</v>
      </c>
      <c r="P984" s="81" t="str">
        <f>VLOOKUP($M984,'Hulpblad MC-parser'!$A:$D,4,FALSE)</f>
        <v>Testmelding</v>
      </c>
      <c r="Q984" s="136" t="str">
        <f>IF(CONCATENATE(B984,C984,D984)="","",VLOOKUP(CONCATENATE(B984,C984,D984),Meldingsclassificaties!AA:AA,1,FALSE))</f>
        <v>DienstverleningKMARTestmelding</v>
      </c>
      <c r="R984" s="136" t="str">
        <f>IF(F984="","",VLOOKUP(F984,Meldingsclassificaties!H:H,1,FALSE))</f>
        <v>KMAR testmelding</v>
      </c>
    </row>
    <row r="985" spans="1:18" x14ac:dyDescent="0.25">
      <c r="A985" s="59"/>
      <c r="B985" s="59"/>
      <c r="C985" s="59"/>
      <c r="D985" s="59"/>
      <c r="E985" s="60" t="s">
        <v>11821</v>
      </c>
      <c r="F985" s="59"/>
      <c r="G985" s="59" t="s">
        <v>1288</v>
      </c>
      <c r="H985" s="59"/>
      <c r="I985" s="59">
        <f t="shared" si="15"/>
        <v>5</v>
      </c>
      <c r="J985" s="59" t="s">
        <v>1561</v>
      </c>
      <c r="K985" s="61"/>
      <c r="L985" s="62" t="s">
        <v>6737</v>
      </c>
      <c r="M985" s="62" t="s">
        <v>1288</v>
      </c>
      <c r="N985" s="81" t="str">
        <f>VLOOKUP($M985,'Hulpblad MC-parser'!$A:$D,2,FALSE)</f>
        <v>Dienstverlening</v>
      </c>
      <c r="O985" s="81" t="str">
        <f>VLOOKUP($M985,'Hulpblad MC-parser'!$A:$D,3,FALSE)</f>
        <v>KMAR</v>
      </c>
      <c r="P985" s="81" t="str">
        <f>VLOOKUP($M985,'Hulpblad MC-parser'!$A:$D,4,FALSE)</f>
        <v>Testmelding</v>
      </c>
      <c r="Q985" s="136" t="str">
        <f>IF(CONCATENATE(B985,C985,D985)="","",VLOOKUP(CONCATENATE(B985,C985,D985),Meldingsclassificaties!AA:AA,1,FALSE))</f>
        <v/>
      </c>
      <c r="R985" s="136" t="str">
        <f>IF(F985="","",VLOOKUP(F985,Meldingsclassificaties!H:H,1,FALSE))</f>
        <v/>
      </c>
    </row>
    <row r="986" spans="1:18" x14ac:dyDescent="0.25">
      <c r="A986" s="59"/>
      <c r="B986" s="59"/>
      <c r="C986" s="59"/>
      <c r="D986" s="59"/>
      <c r="E986" s="60" t="s">
        <v>7772</v>
      </c>
      <c r="F986" s="59"/>
      <c r="G986" s="59" t="s">
        <v>1288</v>
      </c>
      <c r="H986" s="59"/>
      <c r="I986" s="59">
        <f t="shared" si="15"/>
        <v>7</v>
      </c>
      <c r="J986" s="59" t="s">
        <v>1561</v>
      </c>
      <c r="K986" s="61"/>
      <c r="L986" s="62" t="s">
        <v>6737</v>
      </c>
      <c r="M986" s="62" t="s">
        <v>1288</v>
      </c>
      <c r="N986" s="81" t="str">
        <f>VLOOKUP($M986,'Hulpblad MC-parser'!$A:$D,2,FALSE)</f>
        <v>Dienstverlening</v>
      </c>
      <c r="O986" s="81" t="str">
        <f>VLOOKUP($M986,'Hulpblad MC-parser'!$A:$D,3,FALSE)</f>
        <v>KMAR</v>
      </c>
      <c r="P986" s="81" t="str">
        <f>VLOOKUP($M986,'Hulpblad MC-parser'!$A:$D,4,FALSE)</f>
        <v>Testmelding</v>
      </c>
      <c r="Q986" s="136" t="str">
        <f>IF(CONCATENATE(B986,C986,D986)="","",VLOOKUP(CONCATENATE(B986,C986,D986),Meldingsclassificaties!AA:AA,1,FALSE))</f>
        <v/>
      </c>
      <c r="R986" s="136" t="str">
        <f>IF(F986="","",VLOOKUP(F986,Meldingsclassificaties!H:H,1,FALSE))</f>
        <v/>
      </c>
    </row>
    <row r="987" spans="1:18" x14ac:dyDescent="0.25">
      <c r="A987" s="59"/>
      <c r="B987" s="59"/>
      <c r="C987" s="59"/>
      <c r="D987" s="59"/>
      <c r="E987" s="60" t="s">
        <v>7773</v>
      </c>
      <c r="F987" s="59"/>
      <c r="G987" s="59" t="s">
        <v>1288</v>
      </c>
      <c r="H987" s="59"/>
      <c r="I987" s="59">
        <f t="shared" si="15"/>
        <v>4</v>
      </c>
      <c r="J987" s="59" t="s">
        <v>1561</v>
      </c>
      <c r="K987" s="61"/>
      <c r="L987" s="62" t="s">
        <v>6737</v>
      </c>
      <c r="M987" s="62" t="s">
        <v>1288</v>
      </c>
      <c r="N987" s="81" t="str">
        <f>VLOOKUP($M987,'Hulpblad MC-parser'!$A:$D,2,FALSE)</f>
        <v>Dienstverlening</v>
      </c>
      <c r="O987" s="81" t="str">
        <f>VLOOKUP($M987,'Hulpblad MC-parser'!$A:$D,3,FALSE)</f>
        <v>KMAR</v>
      </c>
      <c r="P987" s="81" t="str">
        <f>VLOOKUP($M987,'Hulpblad MC-parser'!$A:$D,4,FALSE)</f>
        <v>Testmelding</v>
      </c>
      <c r="Q987" s="136" t="str">
        <f>IF(CONCATENATE(B987,C987,D987)="","",VLOOKUP(CONCATENATE(B987,C987,D987),Meldingsclassificaties!AA:AA,1,FALSE))</f>
        <v/>
      </c>
      <c r="R987" s="136" t="str">
        <f>IF(F987="","",VLOOKUP(F987,Meldingsclassificaties!H:H,1,FALSE))</f>
        <v/>
      </c>
    </row>
    <row r="988" spans="1:18" x14ac:dyDescent="0.25">
      <c r="A988" s="59">
        <v>200010627</v>
      </c>
      <c r="B988" s="59" t="s">
        <v>26</v>
      </c>
      <c r="C988" s="59" t="s">
        <v>187</v>
      </c>
      <c r="D988" s="59"/>
      <c r="E988" s="60" t="s">
        <v>1289</v>
      </c>
      <c r="F988" s="59" t="s">
        <v>189</v>
      </c>
      <c r="G988" s="59"/>
      <c r="H988" s="59"/>
      <c r="I988" s="59">
        <f t="shared" si="15"/>
        <v>22</v>
      </c>
      <c r="J988" s="59" t="s">
        <v>1613</v>
      </c>
      <c r="K988" s="61"/>
      <c r="L988" s="62" t="s">
        <v>6737</v>
      </c>
      <c r="M988" s="62" t="s">
        <v>1289</v>
      </c>
      <c r="N988" s="81" t="str">
        <f>VLOOKUP($M988,'Hulpblad MC-parser'!$A:$D,2,FALSE)</f>
        <v>Dienstverlening</v>
      </c>
      <c r="O988" s="81" t="str">
        <f>VLOOKUP($M988,'Hulpblad MC-parser'!$A:$D,3,FALSE)</f>
        <v>Multi</v>
      </c>
      <c r="P988" s="81">
        <f>VLOOKUP($M988,'Hulpblad MC-parser'!$A:$D,4,FALSE)</f>
        <v>0</v>
      </c>
      <c r="Q988" s="136" t="str">
        <f>IF(CONCATENATE(B988,C988,D988)="","",VLOOKUP(CONCATENATE(B988,C988,D988),Meldingsclassificaties!AA:AA,1,FALSE))</f>
        <v>DienstverleningMulti</v>
      </c>
      <c r="R988" s="136" t="str">
        <f>IF(F988="","",VLOOKUP(F988,Meldingsclassificaties!H:H,1,FALSE))</f>
        <v>Dienstverlening multi</v>
      </c>
    </row>
    <row r="989" spans="1:18" x14ac:dyDescent="0.25">
      <c r="A989" s="59"/>
      <c r="B989" s="59"/>
      <c r="C989" s="59"/>
      <c r="D989" s="59"/>
      <c r="E989" s="60" t="s">
        <v>7774</v>
      </c>
      <c r="F989" s="59"/>
      <c r="G989" s="59" t="s">
        <v>1289</v>
      </c>
      <c r="H989" s="59"/>
      <c r="I989" s="59">
        <f t="shared" si="15"/>
        <v>4</v>
      </c>
      <c r="J989" s="59" t="s">
        <v>1561</v>
      </c>
      <c r="K989" s="61"/>
      <c r="L989" s="62" t="s">
        <v>6737</v>
      </c>
      <c r="M989" s="62" t="s">
        <v>1289</v>
      </c>
      <c r="N989" s="81" t="str">
        <f>VLOOKUP($M989,'Hulpblad MC-parser'!$A:$D,2,FALSE)</f>
        <v>Dienstverlening</v>
      </c>
      <c r="O989" s="81" t="str">
        <f>VLOOKUP($M989,'Hulpblad MC-parser'!$A:$D,3,FALSE)</f>
        <v>Multi</v>
      </c>
      <c r="P989" s="81">
        <f>VLOOKUP($M989,'Hulpblad MC-parser'!$A:$D,4,FALSE)</f>
        <v>0</v>
      </c>
      <c r="Q989" s="136" t="str">
        <f>IF(CONCATENATE(B989,C989,D989)="","",VLOOKUP(CONCATENATE(B989,C989,D989),Meldingsclassificaties!AA:AA,1,FALSE))</f>
        <v/>
      </c>
      <c r="R989" s="136" t="str">
        <f>IF(F989="","",VLOOKUP(F989,Meldingsclassificaties!H:H,1,FALSE))</f>
        <v/>
      </c>
    </row>
    <row r="990" spans="1:18" x14ac:dyDescent="0.25">
      <c r="A990" s="59"/>
      <c r="B990" s="59"/>
      <c r="C990" s="59"/>
      <c r="D990" s="59"/>
      <c r="E990" s="60" t="s">
        <v>7775</v>
      </c>
      <c r="F990" s="59"/>
      <c r="G990" s="59" t="s">
        <v>1289</v>
      </c>
      <c r="H990" s="59"/>
      <c r="I990" s="59">
        <f t="shared" si="15"/>
        <v>4</v>
      </c>
      <c r="J990" s="59" t="s">
        <v>1561</v>
      </c>
      <c r="K990" s="61"/>
      <c r="L990" s="62" t="s">
        <v>6737</v>
      </c>
      <c r="M990" s="62" t="s">
        <v>1289</v>
      </c>
      <c r="N990" s="81" t="str">
        <f>VLOOKUP($M990,'Hulpblad MC-parser'!$A:$D,2,FALSE)</f>
        <v>Dienstverlening</v>
      </c>
      <c r="O990" s="81" t="str">
        <f>VLOOKUP($M990,'Hulpblad MC-parser'!$A:$D,3,FALSE)</f>
        <v>Multi</v>
      </c>
      <c r="P990" s="81">
        <f>VLOOKUP($M990,'Hulpblad MC-parser'!$A:$D,4,FALSE)</f>
        <v>0</v>
      </c>
      <c r="Q990" s="136" t="str">
        <f>IF(CONCATENATE(B990,C990,D990)="","",VLOOKUP(CONCATENATE(B990,C990,D990),Meldingsclassificaties!AA:AA,1,FALSE))</f>
        <v/>
      </c>
      <c r="R990" s="136" t="str">
        <f>IF(F990="","",VLOOKUP(F990,Meldingsclassificaties!H:H,1,FALSE))</f>
        <v/>
      </c>
    </row>
    <row r="991" spans="1:18" x14ac:dyDescent="0.25">
      <c r="A991" s="59"/>
      <c r="B991" s="59"/>
      <c r="C991" s="59"/>
      <c r="D991" s="59"/>
      <c r="E991" s="60" t="s">
        <v>7776</v>
      </c>
      <c r="F991" s="59"/>
      <c r="G991" s="59" t="s">
        <v>1289</v>
      </c>
      <c r="H991" s="59"/>
      <c r="I991" s="59">
        <f t="shared" si="15"/>
        <v>5</v>
      </c>
      <c r="J991" s="59" t="s">
        <v>1561</v>
      </c>
      <c r="K991" s="61"/>
      <c r="L991" s="62" t="s">
        <v>6737</v>
      </c>
      <c r="M991" s="62" t="s">
        <v>1289</v>
      </c>
      <c r="N991" s="81" t="str">
        <f>VLOOKUP($M991,'Hulpblad MC-parser'!$A:$D,2,FALSE)</f>
        <v>Dienstverlening</v>
      </c>
      <c r="O991" s="81" t="str">
        <f>VLOOKUP($M991,'Hulpblad MC-parser'!$A:$D,3,FALSE)</f>
        <v>Multi</v>
      </c>
      <c r="P991" s="81">
        <f>VLOOKUP($M991,'Hulpblad MC-parser'!$A:$D,4,FALSE)</f>
        <v>0</v>
      </c>
      <c r="Q991" s="136" t="str">
        <f>IF(CONCATENATE(B991,C991,D991)="","",VLOOKUP(CONCATENATE(B991,C991,D991),Meldingsclassificaties!AA:AA,1,FALSE))</f>
        <v/>
      </c>
      <c r="R991" s="136" t="str">
        <f>IF(F991="","",VLOOKUP(F991,Meldingsclassificaties!H:H,1,FALSE))</f>
        <v/>
      </c>
    </row>
    <row r="992" spans="1:18" x14ac:dyDescent="0.25">
      <c r="A992" s="59"/>
      <c r="B992" s="59"/>
      <c r="C992" s="59"/>
      <c r="D992" s="59"/>
      <c r="E992" s="60" t="s">
        <v>7777</v>
      </c>
      <c r="F992" s="59"/>
      <c r="G992" s="59" t="s">
        <v>1289</v>
      </c>
      <c r="H992" s="59"/>
      <c r="I992" s="59">
        <f t="shared" si="15"/>
        <v>3</v>
      </c>
      <c r="J992" s="59" t="s">
        <v>1561</v>
      </c>
      <c r="K992" s="61"/>
      <c r="L992" s="62" t="s">
        <v>6737</v>
      </c>
      <c r="M992" s="62" t="s">
        <v>1289</v>
      </c>
      <c r="N992" s="81" t="str">
        <f>VLOOKUP($M992,'Hulpblad MC-parser'!$A:$D,2,FALSE)</f>
        <v>Dienstverlening</v>
      </c>
      <c r="O992" s="81" t="str">
        <f>VLOOKUP($M992,'Hulpblad MC-parser'!$A:$D,3,FALSE)</f>
        <v>Multi</v>
      </c>
      <c r="P992" s="81">
        <f>VLOOKUP($M992,'Hulpblad MC-parser'!$A:$D,4,FALSE)</f>
        <v>0</v>
      </c>
      <c r="Q992" s="136" t="str">
        <f>IF(CONCATENATE(B992,C992,D992)="","",VLOOKUP(CONCATENATE(B992,C992,D992),Meldingsclassificaties!AA:AA,1,FALSE))</f>
        <v/>
      </c>
      <c r="R992" s="136" t="str">
        <f>IF(F992="","",VLOOKUP(F992,Meldingsclassificaties!H:H,1,FALSE))</f>
        <v/>
      </c>
    </row>
    <row r="993" spans="1:18" x14ac:dyDescent="0.25">
      <c r="A993" s="59">
        <v>200106740</v>
      </c>
      <c r="B993" s="59" t="s">
        <v>26</v>
      </c>
      <c r="C993" s="59" t="s">
        <v>187</v>
      </c>
      <c r="D993" s="59" t="s">
        <v>72</v>
      </c>
      <c r="E993" s="60" t="s">
        <v>1290</v>
      </c>
      <c r="F993" s="59" t="s">
        <v>707</v>
      </c>
      <c r="G993" s="59"/>
      <c r="H993" s="59"/>
      <c r="I993" s="59">
        <f t="shared" si="15"/>
        <v>20</v>
      </c>
      <c r="J993" s="59" t="s">
        <v>1613</v>
      </c>
      <c r="K993" s="61"/>
      <c r="L993" s="62" t="s">
        <v>6737</v>
      </c>
      <c r="M993" s="62" t="s">
        <v>1290</v>
      </c>
      <c r="N993" s="81" t="str">
        <f>VLOOKUP($M993,'Hulpblad MC-parser'!$A:$D,2,FALSE)</f>
        <v>Dienstverlening</v>
      </c>
      <c r="O993" s="81" t="str">
        <f>VLOOKUP($M993,'Hulpblad MC-parser'!$A:$D,3,FALSE)</f>
        <v>Multi</v>
      </c>
      <c r="P993" s="81" t="str">
        <f>VLOOKUP($M993,'Hulpblad MC-parser'!$A:$D,4,FALSE)</f>
        <v>Afstemverzoek</v>
      </c>
      <c r="Q993" s="136" t="str">
        <f>IF(CONCATENATE(B993,C993,D993)="","",VLOOKUP(CONCATENATE(B993,C993,D993),Meldingsclassificaties!AA:AA,1,FALSE))</f>
        <v>DienstverleningMultiAfstemverzoek</v>
      </c>
      <c r="R993" s="136" t="str">
        <f>IF(F993="","",VLOOKUP(F993,Meldingsclassificaties!H:H,1,FALSE))</f>
        <v>Multi afstemverzoek</v>
      </c>
    </row>
    <row r="994" spans="1:18" x14ac:dyDescent="0.25">
      <c r="A994" s="59"/>
      <c r="B994" s="59"/>
      <c r="C994" s="59"/>
      <c r="D994" s="59"/>
      <c r="E994" s="60" t="s">
        <v>7778</v>
      </c>
      <c r="F994" s="59"/>
      <c r="G994" s="59" t="s">
        <v>1290</v>
      </c>
      <c r="H994" s="59"/>
      <c r="I994" s="59">
        <f t="shared" si="15"/>
        <v>4</v>
      </c>
      <c r="J994" s="59" t="s">
        <v>1561</v>
      </c>
      <c r="K994" s="61"/>
      <c r="L994" s="62" t="s">
        <v>6737</v>
      </c>
      <c r="M994" s="62" t="s">
        <v>1290</v>
      </c>
      <c r="N994" s="81" t="str">
        <f>VLOOKUP($M994,'Hulpblad MC-parser'!$A:$D,2,FALSE)</f>
        <v>Dienstverlening</v>
      </c>
      <c r="O994" s="81" t="str">
        <f>VLOOKUP($M994,'Hulpblad MC-parser'!$A:$D,3,FALSE)</f>
        <v>Multi</v>
      </c>
      <c r="P994" s="81" t="str">
        <f>VLOOKUP($M994,'Hulpblad MC-parser'!$A:$D,4,FALSE)</f>
        <v>Afstemverzoek</v>
      </c>
      <c r="Q994" s="136" t="str">
        <f>IF(CONCATENATE(B994,C994,D994)="","",VLOOKUP(CONCATENATE(B994,C994,D994),Meldingsclassificaties!AA:AA,1,FALSE))</f>
        <v/>
      </c>
      <c r="R994" s="136" t="str">
        <f>IF(F994="","",VLOOKUP(F994,Meldingsclassificaties!H:H,1,FALSE))</f>
        <v/>
      </c>
    </row>
    <row r="995" spans="1:18" x14ac:dyDescent="0.25">
      <c r="A995" s="59"/>
      <c r="B995" s="59"/>
      <c r="C995" s="59"/>
      <c r="D995" s="59"/>
      <c r="E995" s="60" t="s">
        <v>7779</v>
      </c>
      <c r="F995" s="59"/>
      <c r="G995" s="59" t="s">
        <v>1290</v>
      </c>
      <c r="H995" s="59"/>
      <c r="I995" s="59">
        <f t="shared" si="15"/>
        <v>20</v>
      </c>
      <c r="J995" s="59" t="s">
        <v>1561</v>
      </c>
      <c r="K995" s="61"/>
      <c r="L995" s="62" t="s">
        <v>6737</v>
      </c>
      <c r="M995" s="62" t="s">
        <v>1290</v>
      </c>
      <c r="N995" s="81" t="str">
        <f>VLOOKUP($M995,'Hulpblad MC-parser'!$A:$D,2,FALSE)</f>
        <v>Dienstverlening</v>
      </c>
      <c r="O995" s="81" t="str">
        <f>VLOOKUP($M995,'Hulpblad MC-parser'!$A:$D,3,FALSE)</f>
        <v>Multi</v>
      </c>
      <c r="P995" s="81" t="str">
        <f>VLOOKUP($M995,'Hulpblad MC-parser'!$A:$D,4,FALSE)</f>
        <v>Afstemverzoek</v>
      </c>
      <c r="Q995" s="136" t="str">
        <f>IF(CONCATENATE(B995,C995,D995)="","",VLOOKUP(CONCATENATE(B995,C995,D995),Meldingsclassificaties!AA:AA,1,FALSE))</f>
        <v/>
      </c>
      <c r="R995" s="136" t="str">
        <f>IF(F995="","",VLOOKUP(F995,Meldingsclassificaties!H:H,1,FALSE))</f>
        <v/>
      </c>
    </row>
    <row r="996" spans="1:18" x14ac:dyDescent="0.25">
      <c r="A996" s="59"/>
      <c r="B996" s="59"/>
      <c r="C996" s="59"/>
      <c r="D996" s="59"/>
      <c r="E996" s="60" t="s">
        <v>7780</v>
      </c>
      <c r="F996" s="59"/>
      <c r="G996" s="59" t="s">
        <v>1290</v>
      </c>
      <c r="H996" s="59"/>
      <c r="I996" s="59">
        <f t="shared" si="15"/>
        <v>7</v>
      </c>
      <c r="J996" s="59" t="s">
        <v>1561</v>
      </c>
      <c r="K996" s="61"/>
      <c r="L996" s="62" t="s">
        <v>6737</v>
      </c>
      <c r="M996" s="62" t="s">
        <v>1290</v>
      </c>
      <c r="N996" s="81" t="str">
        <f>VLOOKUP($M996,'Hulpblad MC-parser'!$A:$D,2,FALSE)</f>
        <v>Dienstverlening</v>
      </c>
      <c r="O996" s="81" t="str">
        <f>VLOOKUP($M996,'Hulpblad MC-parser'!$A:$D,3,FALSE)</f>
        <v>Multi</v>
      </c>
      <c r="P996" s="81" t="str">
        <f>VLOOKUP($M996,'Hulpblad MC-parser'!$A:$D,4,FALSE)</f>
        <v>Afstemverzoek</v>
      </c>
      <c r="Q996" s="136" t="str">
        <f>IF(CONCATENATE(B996,C996,D996)="","",VLOOKUP(CONCATENATE(B996,C996,D996),Meldingsclassificaties!AA:AA,1,FALSE))</f>
        <v/>
      </c>
      <c r="R996" s="136" t="str">
        <f>IF(F996="","",VLOOKUP(F996,Meldingsclassificaties!H:H,1,FALSE))</f>
        <v/>
      </c>
    </row>
    <row r="997" spans="1:18" x14ac:dyDescent="0.25">
      <c r="A997" s="59"/>
      <c r="B997" s="59"/>
      <c r="C997" s="59"/>
      <c r="D997" s="59"/>
      <c r="E997" s="60" t="s">
        <v>7781</v>
      </c>
      <c r="F997" s="59"/>
      <c r="G997" s="59" t="s">
        <v>1290</v>
      </c>
      <c r="H997" s="59"/>
      <c r="I997" s="59">
        <f t="shared" si="15"/>
        <v>4</v>
      </c>
      <c r="J997" s="59" t="s">
        <v>1561</v>
      </c>
      <c r="K997" s="61"/>
      <c r="L997" s="62" t="s">
        <v>6737</v>
      </c>
      <c r="M997" s="62" t="s">
        <v>1290</v>
      </c>
      <c r="N997" s="81" t="str">
        <f>VLOOKUP($M997,'Hulpblad MC-parser'!$A:$D,2,FALSE)</f>
        <v>Dienstverlening</v>
      </c>
      <c r="O997" s="81" t="str">
        <f>VLOOKUP($M997,'Hulpblad MC-parser'!$A:$D,3,FALSE)</f>
        <v>Multi</v>
      </c>
      <c r="P997" s="81" t="str">
        <f>VLOOKUP($M997,'Hulpblad MC-parser'!$A:$D,4,FALSE)</f>
        <v>Afstemverzoek</v>
      </c>
      <c r="Q997" s="136" t="str">
        <f>IF(CONCATENATE(B997,C997,D997)="","",VLOOKUP(CONCATENATE(B997,C997,D997),Meldingsclassificaties!AA:AA,1,FALSE))</f>
        <v/>
      </c>
      <c r="R997" s="136" t="str">
        <f>IF(F997="","",VLOOKUP(F997,Meldingsclassificaties!H:H,1,FALSE))</f>
        <v/>
      </c>
    </row>
    <row r="998" spans="1:18" x14ac:dyDescent="0.25">
      <c r="A998" s="59"/>
      <c r="B998" s="59"/>
      <c r="C998" s="59"/>
      <c r="D998" s="59"/>
      <c r="E998" s="60" t="s">
        <v>7782</v>
      </c>
      <c r="F998" s="59"/>
      <c r="G998" s="59" t="s">
        <v>1290</v>
      </c>
      <c r="H998" s="59"/>
      <c r="I998" s="59">
        <f t="shared" si="15"/>
        <v>5</v>
      </c>
      <c r="J998" s="59" t="s">
        <v>1561</v>
      </c>
      <c r="K998" s="61"/>
      <c r="L998" s="62" t="s">
        <v>6737</v>
      </c>
      <c r="M998" s="62" t="s">
        <v>1290</v>
      </c>
      <c r="N998" s="81" t="str">
        <f>VLOOKUP($M998,'Hulpblad MC-parser'!$A:$D,2,FALSE)</f>
        <v>Dienstverlening</v>
      </c>
      <c r="O998" s="81" t="str">
        <f>VLOOKUP($M998,'Hulpblad MC-parser'!$A:$D,3,FALSE)</f>
        <v>Multi</v>
      </c>
      <c r="P998" s="81" t="str">
        <f>VLOOKUP($M998,'Hulpblad MC-parser'!$A:$D,4,FALSE)</f>
        <v>Afstemverzoek</v>
      </c>
      <c r="Q998" s="136" t="str">
        <f>IF(CONCATENATE(B998,C998,D998)="","",VLOOKUP(CONCATENATE(B998,C998,D998),Meldingsclassificaties!AA:AA,1,FALSE))</f>
        <v/>
      </c>
      <c r="R998" s="136" t="str">
        <f>IF(F998="","",VLOOKUP(F998,Meldingsclassificaties!H:H,1,FALSE))</f>
        <v/>
      </c>
    </row>
    <row r="999" spans="1:18" x14ac:dyDescent="0.25">
      <c r="A999" s="59">
        <v>200010601</v>
      </c>
      <c r="B999" s="59" t="s">
        <v>26</v>
      </c>
      <c r="C999" s="59" t="s">
        <v>187</v>
      </c>
      <c r="D999" s="59" t="s">
        <v>966</v>
      </c>
      <c r="E999" s="60" t="s">
        <v>1291</v>
      </c>
      <c r="F999" s="59" t="s">
        <v>966</v>
      </c>
      <c r="G999" s="59"/>
      <c r="H999" s="59"/>
      <c r="I999" s="59">
        <f t="shared" si="15"/>
        <v>15</v>
      </c>
      <c r="J999" s="59" t="s">
        <v>1613</v>
      </c>
      <c r="K999" s="61"/>
      <c r="L999" s="62" t="s">
        <v>6737</v>
      </c>
      <c r="M999" s="62" t="s">
        <v>1291</v>
      </c>
      <c r="N999" s="81" t="str">
        <f>VLOOKUP($M999,'Hulpblad MC-parser'!$A:$D,2,FALSE)</f>
        <v>Dienstverlening</v>
      </c>
      <c r="O999" s="81" t="str">
        <f>VLOOKUP($M999,'Hulpblad MC-parser'!$A:$D,3,FALSE)</f>
        <v>Multi</v>
      </c>
      <c r="P999" s="81" t="str">
        <f>VLOOKUP($M999,'Hulpblad MC-parser'!$A:$D,4,FALSE)</f>
        <v>Buitensluiting</v>
      </c>
      <c r="Q999" s="136" t="str">
        <f>IF(CONCATENATE(B999,C999,D999)="","",VLOOKUP(CONCATENATE(B999,C999,D999),Meldingsclassificaties!AA:AA,1,FALSE))</f>
        <v>DienstverleningMultiBuitensluiting</v>
      </c>
      <c r="R999" s="136" t="str">
        <f>IF(F999="","",VLOOKUP(F999,Meldingsclassificaties!H:H,1,FALSE))</f>
        <v>Buitensluiting</v>
      </c>
    </row>
    <row r="1000" spans="1:18" x14ac:dyDescent="0.25">
      <c r="A1000" s="59"/>
      <c r="B1000" s="59"/>
      <c r="C1000" s="59"/>
      <c r="D1000" s="59"/>
      <c r="E1000" s="60" t="s">
        <v>7783</v>
      </c>
      <c r="F1000" s="59"/>
      <c r="G1000" s="59" t="s">
        <v>1291</v>
      </c>
      <c r="H1000" s="59"/>
      <c r="I1000" s="59">
        <f t="shared" si="15"/>
        <v>4</v>
      </c>
      <c r="J1000" s="59" t="s">
        <v>1561</v>
      </c>
      <c r="K1000" s="61"/>
      <c r="L1000" s="62" t="s">
        <v>6737</v>
      </c>
      <c r="M1000" s="62" t="s">
        <v>1291</v>
      </c>
      <c r="N1000" s="81" t="str">
        <f>VLOOKUP($M1000,'Hulpblad MC-parser'!$A:$D,2,FALSE)</f>
        <v>Dienstverlening</v>
      </c>
      <c r="O1000" s="81" t="str">
        <f>VLOOKUP($M1000,'Hulpblad MC-parser'!$A:$D,3,FALSE)</f>
        <v>Multi</v>
      </c>
      <c r="P1000" s="81" t="str">
        <f>VLOOKUP($M1000,'Hulpblad MC-parser'!$A:$D,4,FALSE)</f>
        <v>Buitensluiting</v>
      </c>
      <c r="Q1000" s="136" t="str">
        <f>IF(CONCATENATE(B1000,C1000,D1000)="","",VLOOKUP(CONCATENATE(B1000,C1000,D1000),Meldingsclassificaties!AA:AA,1,FALSE))</f>
        <v/>
      </c>
      <c r="R1000" s="136" t="str">
        <f>IF(F1000="","",VLOOKUP(F1000,Meldingsclassificaties!H:H,1,FALSE))</f>
        <v/>
      </c>
    </row>
    <row r="1001" spans="1:18" x14ac:dyDescent="0.25">
      <c r="A1001" s="59"/>
      <c r="B1001" s="59"/>
      <c r="C1001" s="59"/>
      <c r="D1001" s="59"/>
      <c r="E1001" s="60" t="s">
        <v>7784</v>
      </c>
      <c r="F1001" s="59"/>
      <c r="G1001" s="59" t="s">
        <v>1291</v>
      </c>
      <c r="H1001" s="59"/>
      <c r="I1001" s="59">
        <f t="shared" si="15"/>
        <v>4</v>
      </c>
      <c r="J1001" s="59" t="s">
        <v>1561</v>
      </c>
      <c r="K1001" s="61"/>
      <c r="L1001" s="62" t="s">
        <v>6737</v>
      </c>
      <c r="M1001" s="62" t="s">
        <v>1291</v>
      </c>
      <c r="N1001" s="81" t="str">
        <f>VLOOKUP($M1001,'Hulpblad MC-parser'!$A:$D,2,FALSE)</f>
        <v>Dienstverlening</v>
      </c>
      <c r="O1001" s="81" t="str">
        <f>VLOOKUP($M1001,'Hulpblad MC-parser'!$A:$D,3,FALSE)</f>
        <v>Multi</v>
      </c>
      <c r="P1001" s="81" t="str">
        <f>VLOOKUP($M1001,'Hulpblad MC-parser'!$A:$D,4,FALSE)</f>
        <v>Buitensluiting</v>
      </c>
      <c r="Q1001" s="136" t="str">
        <f>IF(CONCATENATE(B1001,C1001,D1001)="","",VLOOKUP(CONCATENATE(B1001,C1001,D1001),Meldingsclassificaties!AA:AA,1,FALSE))</f>
        <v/>
      </c>
      <c r="R1001" s="136" t="str">
        <f>IF(F1001="","",VLOOKUP(F1001,Meldingsclassificaties!H:H,1,FALSE))</f>
        <v/>
      </c>
    </row>
    <row r="1002" spans="1:18" x14ac:dyDescent="0.25">
      <c r="A1002" s="59"/>
      <c r="B1002" s="59"/>
      <c r="C1002" s="59"/>
      <c r="D1002" s="59"/>
      <c r="E1002" s="60" t="s">
        <v>7785</v>
      </c>
      <c r="F1002" s="59"/>
      <c r="G1002" s="59" t="s">
        <v>1291</v>
      </c>
      <c r="H1002" s="59"/>
      <c r="I1002" s="59">
        <f t="shared" si="15"/>
        <v>7</v>
      </c>
      <c r="J1002" s="59" t="s">
        <v>1561</v>
      </c>
      <c r="K1002" s="61"/>
      <c r="L1002" s="62" t="s">
        <v>6737</v>
      </c>
      <c r="M1002" s="62" t="s">
        <v>1291</v>
      </c>
      <c r="N1002" s="81" t="str">
        <f>VLOOKUP($M1002,'Hulpblad MC-parser'!$A:$D,2,FALSE)</f>
        <v>Dienstverlening</v>
      </c>
      <c r="O1002" s="81" t="str">
        <f>VLOOKUP($M1002,'Hulpblad MC-parser'!$A:$D,3,FALSE)</f>
        <v>Multi</v>
      </c>
      <c r="P1002" s="81" t="str">
        <f>VLOOKUP($M1002,'Hulpblad MC-parser'!$A:$D,4,FALSE)</f>
        <v>Buitensluiting</v>
      </c>
      <c r="Q1002" s="136" t="str">
        <f>IF(CONCATENATE(B1002,C1002,D1002)="","",VLOOKUP(CONCATENATE(B1002,C1002,D1002),Meldingsclassificaties!AA:AA,1,FALSE))</f>
        <v/>
      </c>
      <c r="R1002" s="136" t="str">
        <f>IF(F1002="","",VLOOKUP(F1002,Meldingsclassificaties!H:H,1,FALSE))</f>
        <v/>
      </c>
    </row>
    <row r="1003" spans="1:18" x14ac:dyDescent="0.25">
      <c r="A1003" s="59"/>
      <c r="B1003" s="59"/>
      <c r="C1003" s="59"/>
      <c r="D1003" s="59"/>
      <c r="E1003" s="60" t="s">
        <v>7786</v>
      </c>
      <c r="F1003" s="59"/>
      <c r="G1003" s="59" t="s">
        <v>1291</v>
      </c>
      <c r="H1003" s="59"/>
      <c r="I1003" s="59">
        <f t="shared" si="15"/>
        <v>5</v>
      </c>
      <c r="J1003" s="59" t="s">
        <v>1561</v>
      </c>
      <c r="K1003" s="61"/>
      <c r="L1003" s="62" t="s">
        <v>6737</v>
      </c>
      <c r="M1003" s="62" t="s">
        <v>1291</v>
      </c>
      <c r="N1003" s="81" t="str">
        <f>VLOOKUP($M1003,'Hulpblad MC-parser'!$A:$D,2,FALSE)</f>
        <v>Dienstverlening</v>
      </c>
      <c r="O1003" s="81" t="str">
        <f>VLOOKUP($M1003,'Hulpblad MC-parser'!$A:$D,3,FALSE)</f>
        <v>Multi</v>
      </c>
      <c r="P1003" s="81" t="str">
        <f>VLOOKUP($M1003,'Hulpblad MC-parser'!$A:$D,4,FALSE)</f>
        <v>Buitensluiting</v>
      </c>
      <c r="Q1003" s="136" t="str">
        <f>IF(CONCATENATE(B1003,C1003,D1003)="","",VLOOKUP(CONCATENATE(B1003,C1003,D1003),Meldingsclassificaties!AA:AA,1,FALSE))</f>
        <v/>
      </c>
      <c r="R1003" s="136" t="str">
        <f>IF(F1003="","",VLOOKUP(F1003,Meldingsclassificaties!H:H,1,FALSE))</f>
        <v/>
      </c>
    </row>
    <row r="1004" spans="1:18" x14ac:dyDescent="0.25">
      <c r="A1004" s="59">
        <v>200027339</v>
      </c>
      <c r="B1004" s="59" t="s">
        <v>26</v>
      </c>
      <c r="C1004" s="59" t="s">
        <v>187</v>
      </c>
      <c r="D1004" s="59" t="s">
        <v>60</v>
      </c>
      <c r="E1004" s="60" t="s">
        <v>1292</v>
      </c>
      <c r="F1004" s="59" t="s">
        <v>693</v>
      </c>
      <c r="G1004" s="59"/>
      <c r="H1004" s="59"/>
      <c r="I1004" s="59">
        <f t="shared" si="15"/>
        <v>21</v>
      </c>
      <c r="J1004" s="59" t="s">
        <v>1613</v>
      </c>
      <c r="K1004" s="61"/>
      <c r="L1004" s="62" t="s">
        <v>6737</v>
      </c>
      <c r="M1004" s="62" t="s">
        <v>1292</v>
      </c>
      <c r="N1004" s="81" t="str">
        <f>VLOOKUP($M1004,'Hulpblad MC-parser'!$A:$D,2,FALSE)</f>
        <v>Dienstverlening</v>
      </c>
      <c r="O1004" s="81" t="str">
        <f>VLOOKUP($M1004,'Hulpblad MC-parser'!$A:$D,3,FALSE)</f>
        <v>Multi</v>
      </c>
      <c r="P1004" s="81" t="str">
        <f>VLOOKUP($M1004,'Hulpblad MC-parser'!$A:$D,4,FALSE)</f>
        <v>Geplande actie</v>
      </c>
      <c r="Q1004" s="136" t="str">
        <f>IF(CONCATENATE(B1004,C1004,D1004)="","",VLOOKUP(CONCATENATE(B1004,C1004,D1004),Meldingsclassificaties!AA:AA,1,FALSE))</f>
        <v>DienstverleningMultiGeplande actie</v>
      </c>
      <c r="R1004" s="136" t="str">
        <f>IF(F1004="","",VLOOKUP(F1004,Meldingsclassificaties!H:H,1,FALSE))</f>
        <v>Multi geplande actie</v>
      </c>
    </row>
    <row r="1005" spans="1:18" x14ac:dyDescent="0.25">
      <c r="A1005" s="59"/>
      <c r="B1005" s="59"/>
      <c r="C1005" s="59"/>
      <c r="D1005" s="59"/>
      <c r="E1005" s="60" t="s">
        <v>7787</v>
      </c>
      <c r="F1005" s="59"/>
      <c r="G1005" s="59" t="s">
        <v>1292</v>
      </c>
      <c r="H1005" s="59"/>
      <c r="I1005" s="59">
        <f t="shared" si="15"/>
        <v>4</v>
      </c>
      <c r="J1005" s="59" t="s">
        <v>1561</v>
      </c>
      <c r="K1005" s="61"/>
      <c r="L1005" s="62" t="s">
        <v>6737</v>
      </c>
      <c r="M1005" s="62" t="s">
        <v>1292</v>
      </c>
      <c r="N1005" s="81" t="str">
        <f>VLOOKUP($M1005,'Hulpblad MC-parser'!$A:$D,2,FALSE)</f>
        <v>Dienstverlening</v>
      </c>
      <c r="O1005" s="81" t="str">
        <f>VLOOKUP($M1005,'Hulpblad MC-parser'!$A:$D,3,FALSE)</f>
        <v>Multi</v>
      </c>
      <c r="P1005" s="81" t="str">
        <f>VLOOKUP($M1005,'Hulpblad MC-parser'!$A:$D,4,FALSE)</f>
        <v>Geplande actie</v>
      </c>
      <c r="Q1005" s="136" t="str">
        <f>IF(CONCATENATE(B1005,C1005,D1005)="","",VLOOKUP(CONCATENATE(B1005,C1005,D1005),Meldingsclassificaties!AA:AA,1,FALSE))</f>
        <v/>
      </c>
      <c r="R1005" s="136" t="str">
        <f>IF(F1005="","",VLOOKUP(F1005,Meldingsclassificaties!H:H,1,FALSE))</f>
        <v/>
      </c>
    </row>
    <row r="1006" spans="1:18" x14ac:dyDescent="0.25">
      <c r="A1006" s="59"/>
      <c r="B1006" s="59"/>
      <c r="C1006" s="59"/>
      <c r="D1006" s="59"/>
      <c r="E1006" s="60" t="s">
        <v>7788</v>
      </c>
      <c r="F1006" s="59"/>
      <c r="G1006" s="59" t="s">
        <v>1292</v>
      </c>
      <c r="H1006" s="59"/>
      <c r="I1006" s="59">
        <f t="shared" si="15"/>
        <v>7</v>
      </c>
      <c r="J1006" s="59" t="s">
        <v>1561</v>
      </c>
      <c r="K1006" s="61"/>
      <c r="L1006" s="62" t="s">
        <v>6737</v>
      </c>
      <c r="M1006" s="62" t="s">
        <v>1292</v>
      </c>
      <c r="N1006" s="81" t="str">
        <f>VLOOKUP($M1006,'Hulpblad MC-parser'!$A:$D,2,FALSE)</f>
        <v>Dienstverlening</v>
      </c>
      <c r="O1006" s="81" t="str">
        <f>VLOOKUP($M1006,'Hulpblad MC-parser'!$A:$D,3,FALSE)</f>
        <v>Multi</v>
      </c>
      <c r="P1006" s="81" t="str">
        <f>VLOOKUP($M1006,'Hulpblad MC-parser'!$A:$D,4,FALSE)</f>
        <v>Geplande actie</v>
      </c>
      <c r="Q1006" s="136" t="str">
        <f>IF(CONCATENATE(B1006,C1006,D1006)="","",VLOOKUP(CONCATENATE(B1006,C1006,D1006),Meldingsclassificaties!AA:AA,1,FALSE))</f>
        <v/>
      </c>
      <c r="R1006" s="136" t="str">
        <f>IF(F1006="","",VLOOKUP(F1006,Meldingsclassificaties!H:H,1,FALSE))</f>
        <v/>
      </c>
    </row>
    <row r="1007" spans="1:18" x14ac:dyDescent="0.25">
      <c r="A1007" s="59"/>
      <c r="B1007" s="59"/>
      <c r="C1007" s="59"/>
      <c r="D1007" s="59"/>
      <c r="E1007" s="60" t="s">
        <v>7789</v>
      </c>
      <c r="F1007" s="59"/>
      <c r="G1007" s="59" t="s">
        <v>1292</v>
      </c>
      <c r="H1007" s="59"/>
      <c r="I1007" s="59">
        <f t="shared" si="15"/>
        <v>5</v>
      </c>
      <c r="J1007" s="59" t="s">
        <v>1561</v>
      </c>
      <c r="K1007" s="61"/>
      <c r="L1007" s="62" t="s">
        <v>6737</v>
      </c>
      <c r="M1007" s="62" t="s">
        <v>1292</v>
      </c>
      <c r="N1007" s="81" t="str">
        <f>VLOOKUP($M1007,'Hulpblad MC-parser'!$A:$D,2,FALSE)</f>
        <v>Dienstverlening</v>
      </c>
      <c r="O1007" s="81" t="str">
        <f>VLOOKUP($M1007,'Hulpblad MC-parser'!$A:$D,3,FALSE)</f>
        <v>Multi</v>
      </c>
      <c r="P1007" s="81" t="str">
        <f>VLOOKUP($M1007,'Hulpblad MC-parser'!$A:$D,4,FALSE)</f>
        <v>Geplande actie</v>
      </c>
      <c r="Q1007" s="136" t="str">
        <f>IF(CONCATENATE(B1007,C1007,D1007)="","",VLOOKUP(CONCATENATE(B1007,C1007,D1007),Meldingsclassificaties!AA:AA,1,FALSE))</f>
        <v/>
      </c>
      <c r="R1007" s="136" t="str">
        <f>IF(F1007="","",VLOOKUP(F1007,Meldingsclassificaties!H:H,1,FALSE))</f>
        <v/>
      </c>
    </row>
    <row r="1008" spans="1:18" x14ac:dyDescent="0.25">
      <c r="A1008" s="59">
        <v>200011538</v>
      </c>
      <c r="B1008" s="59" t="s">
        <v>26</v>
      </c>
      <c r="C1008" s="59" t="s">
        <v>187</v>
      </c>
      <c r="D1008" s="59" t="s">
        <v>155</v>
      </c>
      <c r="E1008" s="60" t="s">
        <v>6564</v>
      </c>
      <c r="F1008" s="59" t="s">
        <v>228</v>
      </c>
      <c r="G1008" s="59"/>
      <c r="H1008" s="59"/>
      <c r="I1008" s="59">
        <f t="shared" si="15"/>
        <v>20</v>
      </c>
      <c r="J1008" s="59" t="s">
        <v>1613</v>
      </c>
      <c r="K1008" s="61"/>
      <c r="L1008" s="62" t="s">
        <v>6738</v>
      </c>
      <c r="M1008" s="62" t="s">
        <v>6564</v>
      </c>
      <c r="N1008" s="81" t="str">
        <f>VLOOKUP($M1008,'Hulpblad MC-parser'!$A:$D,2,FALSE)</f>
        <v>Dienstverlening</v>
      </c>
      <c r="O1008" s="81" t="str">
        <f>VLOOKUP($M1008,'Hulpblad MC-parser'!$A:$D,3,FALSE)</f>
        <v>Multi</v>
      </c>
      <c r="P1008" s="81" t="str">
        <f>VLOOKUP($M1008,'Hulpblad MC-parser'!$A:$D,4,FALSE)</f>
        <v>Oefening</v>
      </c>
      <c r="Q1008" s="136" t="str">
        <f>IF(CONCATENATE(B1008,C1008,D1008)="","",VLOOKUP(CONCATENATE(B1008,C1008,D1008),Meldingsclassificaties!AA:AA,1,FALSE))</f>
        <v>DienstverleningMultiOefening</v>
      </c>
      <c r="R1008" s="136" t="str">
        <f>IF(F1008="","",VLOOKUP(F1008,Meldingsclassificaties!H:H,1,FALSE))</f>
        <v>Multi oefening</v>
      </c>
    </row>
    <row r="1009" spans="1:18" x14ac:dyDescent="0.25">
      <c r="A1009" s="59">
        <v>200012348</v>
      </c>
      <c r="B1009" s="59" t="s">
        <v>26</v>
      </c>
      <c r="C1009" s="59" t="s">
        <v>187</v>
      </c>
      <c r="D1009" s="59" t="s">
        <v>155</v>
      </c>
      <c r="E1009" s="60" t="s">
        <v>1293</v>
      </c>
      <c r="F1009" s="59" t="s">
        <v>228</v>
      </c>
      <c r="G1009" s="59"/>
      <c r="H1009" s="59"/>
      <c r="I1009" s="59">
        <f t="shared" si="15"/>
        <v>15</v>
      </c>
      <c r="J1009" s="59" t="s">
        <v>1613</v>
      </c>
      <c r="K1009" s="61"/>
      <c r="L1009" s="62" t="s">
        <v>6737</v>
      </c>
      <c r="M1009" s="62" t="s">
        <v>1293</v>
      </c>
      <c r="N1009" s="81" t="str">
        <f>VLOOKUP($M1009,'Hulpblad MC-parser'!$A:$D,2,FALSE)</f>
        <v>Dienstverlening</v>
      </c>
      <c r="O1009" s="81" t="str">
        <f>VLOOKUP($M1009,'Hulpblad MC-parser'!$A:$D,3,FALSE)</f>
        <v>Multi</v>
      </c>
      <c r="P1009" s="81" t="str">
        <f>VLOOKUP($M1009,'Hulpblad MC-parser'!$A:$D,4,FALSE)</f>
        <v>Oefening</v>
      </c>
      <c r="Q1009" s="136" t="str">
        <f>IF(CONCATENATE(B1009,C1009,D1009)="","",VLOOKUP(CONCATENATE(B1009,C1009,D1009),Meldingsclassificaties!AA:AA,1,FALSE))</f>
        <v>DienstverleningMultiOefening</v>
      </c>
      <c r="R1009" s="136" t="str">
        <f>IF(F1009="","",VLOOKUP(F1009,Meldingsclassificaties!H:H,1,FALSE))</f>
        <v>Multi oefening</v>
      </c>
    </row>
    <row r="1010" spans="1:18" x14ac:dyDescent="0.25">
      <c r="A1010" s="59"/>
      <c r="B1010" s="59"/>
      <c r="C1010" s="59"/>
      <c r="D1010" s="59"/>
      <c r="E1010" s="60" t="s">
        <v>7790</v>
      </c>
      <c r="F1010" s="59"/>
      <c r="G1010" s="59" t="s">
        <v>1293</v>
      </c>
      <c r="H1010" s="59"/>
      <c r="I1010" s="59">
        <f t="shared" si="15"/>
        <v>4</v>
      </c>
      <c r="J1010" s="59" t="s">
        <v>1561</v>
      </c>
      <c r="K1010" s="61"/>
      <c r="L1010" s="62" t="s">
        <v>6737</v>
      </c>
      <c r="M1010" s="62" t="s">
        <v>1293</v>
      </c>
      <c r="N1010" s="81" t="str">
        <f>VLOOKUP($M1010,'Hulpblad MC-parser'!$A:$D,2,FALSE)</f>
        <v>Dienstverlening</v>
      </c>
      <c r="O1010" s="81" t="str">
        <f>VLOOKUP($M1010,'Hulpblad MC-parser'!$A:$D,3,FALSE)</f>
        <v>Multi</v>
      </c>
      <c r="P1010" s="81" t="str">
        <f>VLOOKUP($M1010,'Hulpblad MC-parser'!$A:$D,4,FALSE)</f>
        <v>Oefening</v>
      </c>
      <c r="Q1010" s="136" t="str">
        <f>IF(CONCATENATE(B1010,C1010,D1010)="","",VLOOKUP(CONCATENATE(B1010,C1010,D1010),Meldingsclassificaties!AA:AA,1,FALSE))</f>
        <v/>
      </c>
      <c r="R1010" s="136" t="str">
        <f>IF(F1010="","",VLOOKUP(F1010,Meldingsclassificaties!H:H,1,FALSE))</f>
        <v/>
      </c>
    </row>
    <row r="1011" spans="1:18" x14ac:dyDescent="0.25">
      <c r="A1011" s="59"/>
      <c r="B1011" s="59"/>
      <c r="C1011" s="59"/>
      <c r="D1011" s="59"/>
      <c r="E1011" s="60" t="s">
        <v>7791</v>
      </c>
      <c r="F1011" s="59"/>
      <c r="G1011" s="59" t="s">
        <v>1293</v>
      </c>
      <c r="H1011" s="59"/>
      <c r="I1011" s="59">
        <f t="shared" si="15"/>
        <v>7</v>
      </c>
      <c r="J1011" s="59" t="s">
        <v>1561</v>
      </c>
      <c r="K1011" s="61"/>
      <c r="L1011" s="62" t="s">
        <v>6737</v>
      </c>
      <c r="M1011" s="62" t="s">
        <v>1293</v>
      </c>
      <c r="N1011" s="81" t="str">
        <f>VLOOKUP($M1011,'Hulpblad MC-parser'!$A:$D,2,FALSE)</f>
        <v>Dienstverlening</v>
      </c>
      <c r="O1011" s="81" t="str">
        <f>VLOOKUP($M1011,'Hulpblad MC-parser'!$A:$D,3,FALSE)</f>
        <v>Multi</v>
      </c>
      <c r="P1011" s="81" t="str">
        <f>VLOOKUP($M1011,'Hulpblad MC-parser'!$A:$D,4,FALSE)</f>
        <v>Oefening</v>
      </c>
      <c r="Q1011" s="136" t="str">
        <f>IF(CONCATENATE(B1011,C1011,D1011)="","",VLOOKUP(CONCATENATE(B1011,C1011,D1011),Meldingsclassificaties!AA:AA,1,FALSE))</f>
        <v/>
      </c>
      <c r="R1011" s="136" t="str">
        <f>IF(F1011="","",VLOOKUP(F1011,Meldingsclassificaties!H:H,1,FALSE))</f>
        <v/>
      </c>
    </row>
    <row r="1012" spans="1:18" x14ac:dyDescent="0.25">
      <c r="A1012" s="59"/>
      <c r="B1012" s="59"/>
      <c r="C1012" s="59"/>
      <c r="D1012" s="59"/>
      <c r="E1012" s="60" t="s">
        <v>7792</v>
      </c>
      <c r="F1012" s="59"/>
      <c r="G1012" s="59" t="s">
        <v>1293</v>
      </c>
      <c r="H1012" s="59"/>
      <c r="I1012" s="59">
        <f t="shared" si="15"/>
        <v>4</v>
      </c>
      <c r="J1012" s="59" t="s">
        <v>1561</v>
      </c>
      <c r="K1012" s="61"/>
      <c r="L1012" s="62" t="s">
        <v>6737</v>
      </c>
      <c r="M1012" s="62" t="s">
        <v>1293</v>
      </c>
      <c r="N1012" s="81" t="str">
        <f>VLOOKUP($M1012,'Hulpblad MC-parser'!$A:$D,2,FALSE)</f>
        <v>Dienstverlening</v>
      </c>
      <c r="O1012" s="81" t="str">
        <f>VLOOKUP($M1012,'Hulpblad MC-parser'!$A:$D,3,FALSE)</f>
        <v>Multi</v>
      </c>
      <c r="P1012" s="81" t="str">
        <f>VLOOKUP($M1012,'Hulpblad MC-parser'!$A:$D,4,FALSE)</f>
        <v>Oefening</v>
      </c>
      <c r="Q1012" s="136" t="str">
        <f>IF(CONCATENATE(B1012,C1012,D1012)="","",VLOOKUP(CONCATENATE(B1012,C1012,D1012),Meldingsclassificaties!AA:AA,1,FALSE))</f>
        <v/>
      </c>
      <c r="R1012" s="136" t="str">
        <f>IF(F1012="","",VLOOKUP(F1012,Meldingsclassificaties!H:H,1,FALSE))</f>
        <v/>
      </c>
    </row>
    <row r="1013" spans="1:18" x14ac:dyDescent="0.25">
      <c r="A1013" s="59"/>
      <c r="B1013" s="59"/>
      <c r="C1013" s="59"/>
      <c r="D1013" s="59"/>
      <c r="E1013" s="60" t="s">
        <v>7793</v>
      </c>
      <c r="F1013" s="59"/>
      <c r="G1013" s="59" t="s">
        <v>1293</v>
      </c>
      <c r="H1013" s="59"/>
      <c r="I1013" s="59">
        <f t="shared" si="15"/>
        <v>5</v>
      </c>
      <c r="J1013" s="59" t="s">
        <v>1561</v>
      </c>
      <c r="K1013" s="61"/>
      <c r="L1013" s="62" t="s">
        <v>6737</v>
      </c>
      <c r="M1013" s="62" t="s">
        <v>1293</v>
      </c>
      <c r="N1013" s="81" t="str">
        <f>VLOOKUP($M1013,'Hulpblad MC-parser'!$A:$D,2,FALSE)</f>
        <v>Dienstverlening</v>
      </c>
      <c r="O1013" s="81" t="str">
        <f>VLOOKUP($M1013,'Hulpblad MC-parser'!$A:$D,3,FALSE)</f>
        <v>Multi</v>
      </c>
      <c r="P1013" s="81" t="str">
        <f>VLOOKUP($M1013,'Hulpblad MC-parser'!$A:$D,4,FALSE)</f>
        <v>Oefening</v>
      </c>
      <c r="Q1013" s="136" t="str">
        <f>IF(CONCATENATE(B1013,C1013,D1013)="","",VLOOKUP(CONCATENATE(B1013,C1013,D1013),Meldingsclassificaties!AA:AA,1,FALSE))</f>
        <v/>
      </c>
      <c r="R1013" s="136" t="str">
        <f>IF(F1013="","",VLOOKUP(F1013,Meldingsclassificaties!H:H,1,FALSE))</f>
        <v/>
      </c>
    </row>
    <row r="1014" spans="1:18" x14ac:dyDescent="0.25">
      <c r="A1014" s="59">
        <v>200010628</v>
      </c>
      <c r="B1014" s="59" t="s">
        <v>26</v>
      </c>
      <c r="C1014" s="59" t="s">
        <v>187</v>
      </c>
      <c r="D1014" s="59" t="s">
        <v>960</v>
      </c>
      <c r="E1014" s="60" t="s">
        <v>1294</v>
      </c>
      <c r="F1014" s="59" t="s">
        <v>960</v>
      </c>
      <c r="G1014" s="59"/>
      <c r="H1014" s="59"/>
      <c r="I1014" s="59">
        <f t="shared" si="15"/>
        <v>19</v>
      </c>
      <c r="J1014" s="59" t="s">
        <v>1613</v>
      </c>
      <c r="K1014" s="61"/>
      <c r="L1014" s="62" t="s">
        <v>6737</v>
      </c>
      <c r="M1014" s="62" t="s">
        <v>1294</v>
      </c>
      <c r="N1014" s="81" t="str">
        <f>VLOOKUP($M1014,'Hulpblad MC-parser'!$A:$D,2,FALSE)</f>
        <v>Dienstverlening</v>
      </c>
      <c r="O1014" s="81" t="str">
        <f>VLOOKUP($M1014,'Hulpblad MC-parser'!$A:$D,3,FALSE)</f>
        <v>Multi</v>
      </c>
      <c r="P1014" s="81" t="str">
        <f>VLOOKUP($M1014,'Hulpblad MC-parser'!$A:$D,4,FALSE)</f>
        <v>Overname meldkamer</v>
      </c>
      <c r="Q1014" s="136" t="str">
        <f>IF(CONCATENATE(B1014,C1014,D1014)="","",VLOOKUP(CONCATENATE(B1014,C1014,D1014),Meldingsclassificaties!AA:AA,1,FALSE))</f>
        <v>DienstverleningMultiOvername meldkamer</v>
      </c>
      <c r="R1014" s="136" t="str">
        <f>IF(F1014="","",VLOOKUP(F1014,Meldingsclassificaties!H:H,1,FALSE))</f>
        <v>Overname meldkamer</v>
      </c>
    </row>
    <row r="1015" spans="1:18" x14ac:dyDescent="0.25">
      <c r="A1015" s="59"/>
      <c r="B1015" s="59"/>
      <c r="C1015" s="59"/>
      <c r="D1015" s="59"/>
      <c r="E1015" s="60" t="s">
        <v>7794</v>
      </c>
      <c r="F1015" s="59"/>
      <c r="G1015" s="59" t="s">
        <v>1294</v>
      </c>
      <c r="H1015" s="59"/>
      <c r="I1015" s="59">
        <f t="shared" si="15"/>
        <v>4</v>
      </c>
      <c r="J1015" s="59" t="s">
        <v>1561</v>
      </c>
      <c r="K1015" s="61"/>
      <c r="L1015" s="62" t="s">
        <v>6737</v>
      </c>
      <c r="M1015" s="62" t="s">
        <v>1294</v>
      </c>
      <c r="N1015" s="81" t="str">
        <f>VLOOKUP($M1015,'Hulpblad MC-parser'!$A:$D,2,FALSE)</f>
        <v>Dienstverlening</v>
      </c>
      <c r="O1015" s="81" t="str">
        <f>VLOOKUP($M1015,'Hulpblad MC-parser'!$A:$D,3,FALSE)</f>
        <v>Multi</v>
      </c>
      <c r="P1015" s="81" t="str">
        <f>VLOOKUP($M1015,'Hulpblad MC-parser'!$A:$D,4,FALSE)</f>
        <v>Overname meldkamer</v>
      </c>
      <c r="Q1015" s="136" t="str">
        <f>IF(CONCATENATE(B1015,C1015,D1015)="","",VLOOKUP(CONCATENATE(B1015,C1015,D1015),Meldingsclassificaties!AA:AA,1,FALSE))</f>
        <v/>
      </c>
      <c r="R1015" s="136" t="str">
        <f>IF(F1015="","",VLOOKUP(F1015,Meldingsclassificaties!H:H,1,FALSE))</f>
        <v/>
      </c>
    </row>
    <row r="1016" spans="1:18" x14ac:dyDescent="0.25">
      <c r="A1016" s="59"/>
      <c r="B1016" s="59"/>
      <c r="C1016" s="59"/>
      <c r="D1016" s="59"/>
      <c r="E1016" s="60" t="s">
        <v>7795</v>
      </c>
      <c r="F1016" s="59"/>
      <c r="G1016" s="59" t="s">
        <v>1294</v>
      </c>
      <c r="H1016" s="59"/>
      <c r="I1016" s="59">
        <f t="shared" si="15"/>
        <v>7</v>
      </c>
      <c r="J1016" s="59" t="s">
        <v>1561</v>
      </c>
      <c r="K1016" s="61"/>
      <c r="L1016" s="62" t="s">
        <v>6737</v>
      </c>
      <c r="M1016" s="62" t="s">
        <v>1294</v>
      </c>
      <c r="N1016" s="81" t="str">
        <f>VLOOKUP($M1016,'Hulpblad MC-parser'!$A:$D,2,FALSE)</f>
        <v>Dienstverlening</v>
      </c>
      <c r="O1016" s="81" t="str">
        <f>VLOOKUP($M1016,'Hulpblad MC-parser'!$A:$D,3,FALSE)</f>
        <v>Multi</v>
      </c>
      <c r="P1016" s="81" t="str">
        <f>VLOOKUP($M1016,'Hulpblad MC-parser'!$A:$D,4,FALSE)</f>
        <v>Overname meldkamer</v>
      </c>
      <c r="Q1016" s="136" t="str">
        <f>IF(CONCATENATE(B1016,C1016,D1016)="","",VLOOKUP(CONCATENATE(B1016,C1016,D1016),Meldingsclassificaties!AA:AA,1,FALSE))</f>
        <v/>
      </c>
      <c r="R1016" s="136" t="str">
        <f>IF(F1016="","",VLOOKUP(F1016,Meldingsclassificaties!H:H,1,FALSE))</f>
        <v/>
      </c>
    </row>
    <row r="1017" spans="1:18" x14ac:dyDescent="0.25">
      <c r="A1017" s="59"/>
      <c r="B1017" s="59"/>
      <c r="C1017" s="59"/>
      <c r="D1017" s="59"/>
      <c r="E1017" s="60" t="s">
        <v>7796</v>
      </c>
      <c r="F1017" s="59"/>
      <c r="G1017" s="59" t="s">
        <v>1294</v>
      </c>
      <c r="H1017" s="59"/>
      <c r="I1017" s="59">
        <f t="shared" si="15"/>
        <v>5</v>
      </c>
      <c r="J1017" s="59" t="s">
        <v>1561</v>
      </c>
      <c r="K1017" s="61"/>
      <c r="L1017" s="62" t="s">
        <v>6737</v>
      </c>
      <c r="M1017" s="62" t="s">
        <v>1294</v>
      </c>
      <c r="N1017" s="81" t="str">
        <f>VLOOKUP($M1017,'Hulpblad MC-parser'!$A:$D,2,FALSE)</f>
        <v>Dienstverlening</v>
      </c>
      <c r="O1017" s="81" t="str">
        <f>VLOOKUP($M1017,'Hulpblad MC-parser'!$A:$D,3,FALSE)</f>
        <v>Multi</v>
      </c>
      <c r="P1017" s="81" t="str">
        <f>VLOOKUP($M1017,'Hulpblad MC-parser'!$A:$D,4,FALSE)</f>
        <v>Overname meldkamer</v>
      </c>
      <c r="Q1017" s="136" t="str">
        <f>IF(CONCATENATE(B1017,C1017,D1017)="","",VLOOKUP(CONCATENATE(B1017,C1017,D1017),Meldingsclassificaties!AA:AA,1,FALSE))</f>
        <v/>
      </c>
      <c r="R1017" s="136" t="str">
        <f>IF(F1017="","",VLOOKUP(F1017,Meldingsclassificaties!H:H,1,FALSE))</f>
        <v/>
      </c>
    </row>
    <row r="1018" spans="1:18" x14ac:dyDescent="0.25">
      <c r="A1018" s="59"/>
      <c r="B1018" s="59"/>
      <c r="C1018" s="59"/>
      <c r="D1018" s="59"/>
      <c r="E1018" s="60" t="s">
        <v>7797</v>
      </c>
      <c r="F1018" s="59"/>
      <c r="G1018" s="59" t="s">
        <v>1294</v>
      </c>
      <c r="H1018" s="59"/>
      <c r="I1018" s="59">
        <f t="shared" si="15"/>
        <v>4</v>
      </c>
      <c r="J1018" s="59" t="s">
        <v>1561</v>
      </c>
      <c r="K1018" s="61"/>
      <c r="L1018" s="62" t="s">
        <v>6737</v>
      </c>
      <c r="M1018" s="62" t="s">
        <v>1294</v>
      </c>
      <c r="N1018" s="81" t="str">
        <f>VLOOKUP($M1018,'Hulpblad MC-parser'!$A:$D,2,FALSE)</f>
        <v>Dienstverlening</v>
      </c>
      <c r="O1018" s="81" t="str">
        <f>VLOOKUP($M1018,'Hulpblad MC-parser'!$A:$D,3,FALSE)</f>
        <v>Multi</v>
      </c>
      <c r="P1018" s="81" t="str">
        <f>VLOOKUP($M1018,'Hulpblad MC-parser'!$A:$D,4,FALSE)</f>
        <v>Overname meldkamer</v>
      </c>
      <c r="Q1018" s="136" t="str">
        <f>IF(CONCATENATE(B1018,C1018,D1018)="","",VLOOKUP(CONCATENATE(B1018,C1018,D1018),Meldingsclassificaties!AA:AA,1,FALSE))</f>
        <v/>
      </c>
      <c r="R1018" s="136" t="str">
        <f>IF(F1018="","",VLOOKUP(F1018,Meldingsclassificaties!H:H,1,FALSE))</f>
        <v/>
      </c>
    </row>
    <row r="1019" spans="1:18" x14ac:dyDescent="0.25">
      <c r="A1019" s="59">
        <v>200107375</v>
      </c>
      <c r="B1019" s="59" t="s">
        <v>26</v>
      </c>
      <c r="C1019" s="59" t="s">
        <v>187</v>
      </c>
      <c r="D1019" s="59" t="s">
        <v>1067</v>
      </c>
      <c r="E1019" s="60" t="s">
        <v>1295</v>
      </c>
      <c r="F1019" s="59" t="s">
        <v>1069</v>
      </c>
      <c r="G1019" s="59"/>
      <c r="H1019" s="59"/>
      <c r="I1019" s="59">
        <f t="shared" si="15"/>
        <v>18</v>
      </c>
      <c r="J1019" s="59" t="s">
        <v>1613</v>
      </c>
      <c r="K1019" s="61"/>
      <c r="L1019" s="62" t="s">
        <v>6737</v>
      </c>
      <c r="M1019" s="62" t="s">
        <v>1295</v>
      </c>
      <c r="N1019" s="81" t="str">
        <f>VLOOKUP($M1019,'Hulpblad MC-parser'!$A:$D,2,FALSE)</f>
        <v>Dienstverlening</v>
      </c>
      <c r="O1019" s="81" t="str">
        <f>VLOOKUP($M1019,'Hulpblad MC-parser'!$A:$D,3,FALSE)</f>
        <v>Multi</v>
      </c>
      <c r="P1019" s="81" t="str">
        <f>VLOOKUP($M1019,'Hulpblad MC-parser'!$A:$D,4,FALSE)</f>
        <v>Testmelding</v>
      </c>
      <c r="Q1019" s="136" t="str">
        <f>IF(CONCATENATE(B1019,C1019,D1019)="","",VLOOKUP(CONCATENATE(B1019,C1019,D1019),Meldingsclassificaties!AA:AA,1,FALSE))</f>
        <v>DienstverleningMultiTestmelding</v>
      </c>
      <c r="R1019" s="136" t="str">
        <f>IF(F1019="","",VLOOKUP(F1019,Meldingsclassificaties!H:H,1,FALSE))</f>
        <v>Multi testmelding</v>
      </c>
    </row>
    <row r="1020" spans="1:18" x14ac:dyDescent="0.25">
      <c r="A1020" s="59"/>
      <c r="B1020" s="59"/>
      <c r="C1020" s="59"/>
      <c r="D1020" s="59"/>
      <c r="E1020" s="60" t="s">
        <v>12063</v>
      </c>
      <c r="F1020" s="59"/>
      <c r="G1020" s="59" t="s">
        <v>1295</v>
      </c>
      <c r="H1020" s="59"/>
      <c r="I1020" s="59">
        <f t="shared" si="15"/>
        <v>4</v>
      </c>
      <c r="J1020" s="59" t="s">
        <v>1561</v>
      </c>
      <c r="K1020" s="61"/>
      <c r="L1020" s="62" t="s">
        <v>6737</v>
      </c>
      <c r="M1020" s="62" t="s">
        <v>1295</v>
      </c>
      <c r="N1020" s="81" t="str">
        <f>VLOOKUP($M1020,'Hulpblad MC-parser'!$A:$D,2,FALSE)</f>
        <v>Dienstverlening</v>
      </c>
      <c r="O1020" s="81" t="str">
        <f>VLOOKUP($M1020,'Hulpblad MC-parser'!$A:$D,3,FALSE)</f>
        <v>Multi</v>
      </c>
      <c r="P1020" s="81" t="str">
        <f>VLOOKUP($M1020,'Hulpblad MC-parser'!$A:$D,4,FALSE)</f>
        <v>Testmelding</v>
      </c>
      <c r="Q1020" s="136" t="str">
        <f>IF(CONCATENATE(B1020,C1020,D1020)="","",VLOOKUP(CONCATENATE(B1020,C1020,D1020),Meldingsclassificaties!AA:AA,1,FALSE))</f>
        <v/>
      </c>
      <c r="R1020" s="136" t="str">
        <f>IF(F1020="","",VLOOKUP(F1020,Meldingsclassificaties!H:H,1,FALSE))</f>
        <v/>
      </c>
    </row>
    <row r="1021" spans="1:18" x14ac:dyDescent="0.25">
      <c r="A1021" s="59"/>
      <c r="B1021" s="59"/>
      <c r="C1021" s="59"/>
      <c r="D1021" s="59"/>
      <c r="E1021" s="60" t="s">
        <v>7798</v>
      </c>
      <c r="F1021" s="59"/>
      <c r="G1021" s="59" t="s">
        <v>1295</v>
      </c>
      <c r="H1021" s="59"/>
      <c r="I1021" s="59">
        <f t="shared" si="15"/>
        <v>7</v>
      </c>
      <c r="J1021" s="59" t="s">
        <v>1561</v>
      </c>
      <c r="K1021" s="61"/>
      <c r="L1021" s="62" t="s">
        <v>6737</v>
      </c>
      <c r="M1021" s="62" t="s">
        <v>1295</v>
      </c>
      <c r="N1021" s="81" t="str">
        <f>VLOOKUP($M1021,'Hulpblad MC-parser'!$A:$D,2,FALSE)</f>
        <v>Dienstverlening</v>
      </c>
      <c r="O1021" s="81" t="str">
        <f>VLOOKUP($M1021,'Hulpblad MC-parser'!$A:$D,3,FALSE)</f>
        <v>Multi</v>
      </c>
      <c r="P1021" s="81" t="str">
        <f>VLOOKUP($M1021,'Hulpblad MC-parser'!$A:$D,4,FALSE)</f>
        <v>Testmelding</v>
      </c>
      <c r="Q1021" s="136" t="str">
        <f>IF(CONCATENATE(B1021,C1021,D1021)="","",VLOOKUP(CONCATENATE(B1021,C1021,D1021),Meldingsclassificaties!AA:AA,1,FALSE))</f>
        <v/>
      </c>
      <c r="R1021" s="136" t="str">
        <f>IF(F1021="","",VLOOKUP(F1021,Meldingsclassificaties!H:H,1,FALSE))</f>
        <v/>
      </c>
    </row>
    <row r="1022" spans="1:18" x14ac:dyDescent="0.25">
      <c r="A1022" s="59"/>
      <c r="B1022" s="59"/>
      <c r="C1022" s="59"/>
      <c r="D1022" s="59"/>
      <c r="E1022" s="60" t="s">
        <v>7799</v>
      </c>
      <c r="F1022" s="59"/>
      <c r="G1022" s="59" t="s">
        <v>1295</v>
      </c>
      <c r="H1022" s="59"/>
      <c r="I1022" s="59">
        <f t="shared" si="15"/>
        <v>4</v>
      </c>
      <c r="J1022" s="59" t="s">
        <v>1561</v>
      </c>
      <c r="K1022" s="61"/>
      <c r="L1022" s="62" t="s">
        <v>6737</v>
      </c>
      <c r="M1022" s="62" t="s">
        <v>1295</v>
      </c>
      <c r="N1022" s="81" t="str">
        <f>VLOOKUP($M1022,'Hulpblad MC-parser'!$A:$D,2,FALSE)</f>
        <v>Dienstverlening</v>
      </c>
      <c r="O1022" s="81" t="str">
        <f>VLOOKUP($M1022,'Hulpblad MC-parser'!$A:$D,3,FALSE)</f>
        <v>Multi</v>
      </c>
      <c r="P1022" s="81" t="str">
        <f>VLOOKUP($M1022,'Hulpblad MC-parser'!$A:$D,4,FALSE)</f>
        <v>Testmelding</v>
      </c>
      <c r="Q1022" s="136" t="str">
        <f>IF(CONCATENATE(B1022,C1022,D1022)="","",VLOOKUP(CONCATENATE(B1022,C1022,D1022),Meldingsclassificaties!AA:AA,1,FALSE))</f>
        <v/>
      </c>
      <c r="R1022" s="136" t="str">
        <f>IF(F1022="","",VLOOKUP(F1022,Meldingsclassificaties!H:H,1,FALSE))</f>
        <v/>
      </c>
    </row>
    <row r="1023" spans="1:18" x14ac:dyDescent="0.25">
      <c r="A1023" s="59">
        <v>200010631</v>
      </c>
      <c r="B1023" s="59" t="s">
        <v>26</v>
      </c>
      <c r="C1023" s="59" t="s">
        <v>187</v>
      </c>
      <c r="D1023" s="59" t="s">
        <v>923</v>
      </c>
      <c r="E1023" s="60" t="s">
        <v>1296</v>
      </c>
      <c r="F1023" s="59" t="s">
        <v>923</v>
      </c>
      <c r="G1023" s="59"/>
      <c r="H1023" s="59"/>
      <c r="I1023" s="59">
        <f t="shared" si="15"/>
        <v>17</v>
      </c>
      <c r="J1023" s="59" t="s">
        <v>1613</v>
      </c>
      <c r="K1023" s="61"/>
      <c r="L1023" s="62" t="s">
        <v>6737</v>
      </c>
      <c r="M1023" s="62" t="s">
        <v>1296</v>
      </c>
      <c r="N1023" s="81" t="str">
        <f>VLOOKUP($M1023,'Hulpblad MC-parser'!$A:$D,2,FALSE)</f>
        <v>Dienstverlening</v>
      </c>
      <c r="O1023" s="81" t="str">
        <f>VLOOKUP($M1023,'Hulpblad MC-parser'!$A:$D,3,FALSE)</f>
        <v>Multi</v>
      </c>
      <c r="P1023" s="81" t="str">
        <f>VLOOKUP($M1023,'Hulpblad MC-parser'!$A:$D,4,FALSE)</f>
        <v>Uitval meldkamer</v>
      </c>
      <c r="Q1023" s="136" t="str">
        <f>IF(CONCATENATE(B1023,C1023,D1023)="","",VLOOKUP(CONCATENATE(B1023,C1023,D1023),Meldingsclassificaties!AA:AA,1,FALSE))</f>
        <v>DienstverleningMultiUitval meldkamer</v>
      </c>
      <c r="R1023" s="136" t="str">
        <f>IF(F1023="","",VLOOKUP(F1023,Meldingsclassificaties!H:H,1,FALSE))</f>
        <v>Uitval meldkamer</v>
      </c>
    </row>
    <row r="1024" spans="1:18" x14ac:dyDescent="0.25">
      <c r="A1024" s="59"/>
      <c r="B1024" s="59"/>
      <c r="C1024" s="59"/>
      <c r="D1024" s="59"/>
      <c r="E1024" s="60" t="s">
        <v>7800</v>
      </c>
      <c r="F1024" s="59"/>
      <c r="G1024" s="59" t="s">
        <v>1296</v>
      </c>
      <c r="H1024" s="59"/>
      <c r="I1024" s="59">
        <f t="shared" si="15"/>
        <v>4</v>
      </c>
      <c r="J1024" s="59" t="s">
        <v>1561</v>
      </c>
      <c r="K1024" s="61"/>
      <c r="L1024" s="62" t="s">
        <v>6737</v>
      </c>
      <c r="M1024" s="62" t="s">
        <v>1296</v>
      </c>
      <c r="N1024" s="81" t="str">
        <f>VLOOKUP($M1024,'Hulpblad MC-parser'!$A:$D,2,FALSE)</f>
        <v>Dienstverlening</v>
      </c>
      <c r="O1024" s="81" t="str">
        <f>VLOOKUP($M1024,'Hulpblad MC-parser'!$A:$D,3,FALSE)</f>
        <v>Multi</v>
      </c>
      <c r="P1024" s="81" t="str">
        <f>VLOOKUP($M1024,'Hulpblad MC-parser'!$A:$D,4,FALSE)</f>
        <v>Uitval meldkamer</v>
      </c>
      <c r="Q1024" s="136" t="str">
        <f>IF(CONCATENATE(B1024,C1024,D1024)="","",VLOOKUP(CONCATENATE(B1024,C1024,D1024),Meldingsclassificaties!AA:AA,1,FALSE))</f>
        <v/>
      </c>
      <c r="R1024" s="136" t="str">
        <f>IF(F1024="","",VLOOKUP(F1024,Meldingsclassificaties!H:H,1,FALSE))</f>
        <v/>
      </c>
    </row>
    <row r="1025" spans="1:18" x14ac:dyDescent="0.25">
      <c r="A1025" s="59"/>
      <c r="B1025" s="59"/>
      <c r="C1025" s="59"/>
      <c r="D1025" s="59"/>
      <c r="E1025" s="60" t="s">
        <v>7801</v>
      </c>
      <c r="F1025" s="59"/>
      <c r="G1025" s="59" t="s">
        <v>1296</v>
      </c>
      <c r="H1025" s="59"/>
      <c r="I1025" s="59">
        <f t="shared" si="15"/>
        <v>7</v>
      </c>
      <c r="J1025" s="59" t="s">
        <v>1561</v>
      </c>
      <c r="K1025" s="61"/>
      <c r="L1025" s="62" t="s">
        <v>6737</v>
      </c>
      <c r="M1025" s="62" t="s">
        <v>1296</v>
      </c>
      <c r="N1025" s="81" t="str">
        <f>VLOOKUP($M1025,'Hulpblad MC-parser'!$A:$D,2,FALSE)</f>
        <v>Dienstverlening</v>
      </c>
      <c r="O1025" s="81" t="str">
        <f>VLOOKUP($M1025,'Hulpblad MC-parser'!$A:$D,3,FALSE)</f>
        <v>Multi</v>
      </c>
      <c r="P1025" s="81" t="str">
        <f>VLOOKUP($M1025,'Hulpblad MC-parser'!$A:$D,4,FALSE)</f>
        <v>Uitval meldkamer</v>
      </c>
      <c r="Q1025" s="136" t="str">
        <f>IF(CONCATENATE(B1025,C1025,D1025)="","",VLOOKUP(CONCATENATE(B1025,C1025,D1025),Meldingsclassificaties!AA:AA,1,FALSE))</f>
        <v/>
      </c>
      <c r="R1025" s="136" t="str">
        <f>IF(F1025="","",VLOOKUP(F1025,Meldingsclassificaties!H:H,1,FALSE))</f>
        <v/>
      </c>
    </row>
    <row r="1026" spans="1:18" x14ac:dyDescent="0.25">
      <c r="A1026" s="59"/>
      <c r="B1026" s="59"/>
      <c r="C1026" s="59"/>
      <c r="D1026" s="59"/>
      <c r="E1026" s="60" t="s">
        <v>7802</v>
      </c>
      <c r="F1026" s="59"/>
      <c r="G1026" s="59" t="s">
        <v>1296</v>
      </c>
      <c r="H1026" s="59"/>
      <c r="I1026" s="59">
        <f t="shared" ref="I1026:I1089" si="16">LEN(E1026)</f>
        <v>5</v>
      </c>
      <c r="J1026" s="59" t="s">
        <v>1561</v>
      </c>
      <c r="K1026" s="61"/>
      <c r="L1026" s="62" t="s">
        <v>6737</v>
      </c>
      <c r="M1026" s="62" t="s">
        <v>1296</v>
      </c>
      <c r="N1026" s="81" t="str">
        <f>VLOOKUP($M1026,'Hulpblad MC-parser'!$A:$D,2,FALSE)</f>
        <v>Dienstverlening</v>
      </c>
      <c r="O1026" s="81" t="str">
        <f>VLOOKUP($M1026,'Hulpblad MC-parser'!$A:$D,3,FALSE)</f>
        <v>Multi</v>
      </c>
      <c r="P1026" s="81" t="str">
        <f>VLOOKUP($M1026,'Hulpblad MC-parser'!$A:$D,4,FALSE)</f>
        <v>Uitval meldkamer</v>
      </c>
      <c r="Q1026" s="136" t="str">
        <f>IF(CONCATENATE(B1026,C1026,D1026)="","",VLOOKUP(CONCATENATE(B1026,C1026,D1026),Meldingsclassificaties!AA:AA,1,FALSE))</f>
        <v/>
      </c>
      <c r="R1026" s="136" t="str">
        <f>IF(F1026="","",VLOOKUP(F1026,Meldingsclassificaties!H:H,1,FALSE))</f>
        <v/>
      </c>
    </row>
    <row r="1027" spans="1:18" x14ac:dyDescent="0.25">
      <c r="A1027" s="59"/>
      <c r="B1027" s="59"/>
      <c r="C1027" s="59"/>
      <c r="D1027" s="59"/>
      <c r="E1027" s="60" t="s">
        <v>7803</v>
      </c>
      <c r="F1027" s="59"/>
      <c r="G1027" s="59" t="s">
        <v>1296</v>
      </c>
      <c r="H1027" s="59"/>
      <c r="I1027" s="59">
        <f t="shared" si="16"/>
        <v>4</v>
      </c>
      <c r="J1027" s="59" t="s">
        <v>1561</v>
      </c>
      <c r="K1027" s="61"/>
      <c r="L1027" s="62" t="s">
        <v>6737</v>
      </c>
      <c r="M1027" s="62" t="s">
        <v>1296</v>
      </c>
      <c r="N1027" s="81" t="str">
        <f>VLOOKUP($M1027,'Hulpblad MC-parser'!$A:$D,2,FALSE)</f>
        <v>Dienstverlening</v>
      </c>
      <c r="O1027" s="81" t="str">
        <f>VLOOKUP($M1027,'Hulpblad MC-parser'!$A:$D,3,FALSE)</f>
        <v>Multi</v>
      </c>
      <c r="P1027" s="81" t="str">
        <f>VLOOKUP($M1027,'Hulpblad MC-parser'!$A:$D,4,FALSE)</f>
        <v>Uitval meldkamer</v>
      </c>
      <c r="Q1027" s="136" t="str">
        <f>IF(CONCATENATE(B1027,C1027,D1027)="","",VLOOKUP(CONCATENATE(B1027,C1027,D1027),Meldingsclassificaties!AA:AA,1,FALSE))</f>
        <v/>
      </c>
      <c r="R1027" s="136" t="str">
        <f>IF(F1027="","",VLOOKUP(F1027,Meldingsclassificaties!H:H,1,FALSE))</f>
        <v/>
      </c>
    </row>
    <row r="1028" spans="1:18" x14ac:dyDescent="0.25">
      <c r="A1028" s="59">
        <v>200031446</v>
      </c>
      <c r="B1028" s="59" t="s">
        <v>26</v>
      </c>
      <c r="C1028" s="59" t="s">
        <v>187</v>
      </c>
      <c r="D1028" s="59" t="s">
        <v>1021</v>
      </c>
      <c r="E1028" s="60" t="s">
        <v>1297</v>
      </c>
      <c r="F1028" s="59" t="s">
        <v>1021</v>
      </c>
      <c r="G1028" s="59"/>
      <c r="H1028" s="59"/>
      <c r="I1028" s="59">
        <f t="shared" si="16"/>
        <v>15</v>
      </c>
      <c r="J1028" s="59" t="s">
        <v>1613</v>
      </c>
      <c r="K1028" s="61"/>
      <c r="L1028" s="62" t="s">
        <v>6737</v>
      </c>
      <c r="M1028" s="62" t="s">
        <v>1297</v>
      </c>
      <c r="N1028" s="81" t="str">
        <f>VLOOKUP($M1028,'Hulpblad MC-parser'!$A:$D,2,FALSE)</f>
        <v>Dienstverlening</v>
      </c>
      <c r="O1028" s="81" t="str">
        <f>VLOOKUP($M1028,'Hulpblad MC-parser'!$A:$D,3,FALSE)</f>
        <v>Multi</v>
      </c>
      <c r="P1028" s="81" t="str">
        <f>VLOOKUP($M1028,'Hulpblad MC-parser'!$A:$D,4,FALSE)</f>
        <v>Uitval systeem</v>
      </c>
      <c r="Q1028" s="136" t="str">
        <f>IF(CONCATENATE(B1028,C1028,D1028)="","",VLOOKUP(CONCATENATE(B1028,C1028,D1028),Meldingsclassificaties!AA:AA,1,FALSE))</f>
        <v>DienstverleningMultiUitval systeem</v>
      </c>
      <c r="R1028" s="136" t="str">
        <f>IF(F1028="","",VLOOKUP(F1028,Meldingsclassificaties!H:H,1,FALSE))</f>
        <v>Uitval systeem</v>
      </c>
    </row>
    <row r="1029" spans="1:18" x14ac:dyDescent="0.25">
      <c r="A1029" s="59"/>
      <c r="B1029" s="59"/>
      <c r="C1029" s="59"/>
      <c r="D1029" s="59"/>
      <c r="E1029" s="60" t="s">
        <v>7804</v>
      </c>
      <c r="F1029" s="59"/>
      <c r="G1029" s="59" t="s">
        <v>1297</v>
      </c>
      <c r="H1029" s="59"/>
      <c r="I1029" s="59">
        <f t="shared" si="16"/>
        <v>4</v>
      </c>
      <c r="J1029" s="59" t="s">
        <v>1561</v>
      </c>
      <c r="K1029" s="61"/>
      <c r="L1029" s="62" t="s">
        <v>6737</v>
      </c>
      <c r="M1029" s="62" t="s">
        <v>1297</v>
      </c>
      <c r="N1029" s="81" t="str">
        <f>VLOOKUP($M1029,'Hulpblad MC-parser'!$A:$D,2,FALSE)</f>
        <v>Dienstverlening</v>
      </c>
      <c r="O1029" s="81" t="str">
        <f>VLOOKUP($M1029,'Hulpblad MC-parser'!$A:$D,3,FALSE)</f>
        <v>Multi</v>
      </c>
      <c r="P1029" s="81" t="str">
        <f>VLOOKUP($M1029,'Hulpblad MC-parser'!$A:$D,4,FALSE)</f>
        <v>Uitval systeem</v>
      </c>
      <c r="Q1029" s="136" t="str">
        <f>IF(CONCATENATE(B1029,C1029,D1029)="","",VLOOKUP(CONCATENATE(B1029,C1029,D1029),Meldingsclassificaties!AA:AA,1,FALSE))</f>
        <v/>
      </c>
      <c r="R1029" s="136" t="str">
        <f>IF(F1029="","",VLOOKUP(F1029,Meldingsclassificaties!H:H,1,FALSE))</f>
        <v/>
      </c>
    </row>
    <row r="1030" spans="1:18" x14ac:dyDescent="0.25">
      <c r="A1030" s="59"/>
      <c r="B1030" s="59"/>
      <c r="C1030" s="59"/>
      <c r="D1030" s="59"/>
      <c r="E1030" s="60" t="s">
        <v>7805</v>
      </c>
      <c r="F1030" s="59"/>
      <c r="G1030" s="59" t="s">
        <v>1297</v>
      </c>
      <c r="H1030" s="59"/>
      <c r="I1030" s="59">
        <f t="shared" si="16"/>
        <v>7</v>
      </c>
      <c r="J1030" s="59" t="s">
        <v>1561</v>
      </c>
      <c r="K1030" s="61"/>
      <c r="L1030" s="62" t="s">
        <v>6737</v>
      </c>
      <c r="M1030" s="62" t="s">
        <v>1297</v>
      </c>
      <c r="N1030" s="81" t="str">
        <f>VLOOKUP($M1030,'Hulpblad MC-parser'!$A:$D,2,FALSE)</f>
        <v>Dienstverlening</v>
      </c>
      <c r="O1030" s="81" t="str">
        <f>VLOOKUP($M1030,'Hulpblad MC-parser'!$A:$D,3,FALSE)</f>
        <v>Multi</v>
      </c>
      <c r="P1030" s="81" t="str">
        <f>VLOOKUP($M1030,'Hulpblad MC-parser'!$A:$D,4,FALSE)</f>
        <v>Uitval systeem</v>
      </c>
      <c r="Q1030" s="136" t="str">
        <f>IF(CONCATENATE(B1030,C1030,D1030)="","",VLOOKUP(CONCATENATE(B1030,C1030,D1030),Meldingsclassificaties!AA:AA,1,FALSE))</f>
        <v/>
      </c>
      <c r="R1030" s="136" t="str">
        <f>IF(F1030="","",VLOOKUP(F1030,Meldingsclassificaties!H:H,1,FALSE))</f>
        <v/>
      </c>
    </row>
    <row r="1031" spans="1:18" x14ac:dyDescent="0.25">
      <c r="A1031" s="59"/>
      <c r="B1031" s="59"/>
      <c r="C1031" s="59"/>
      <c r="D1031" s="59"/>
      <c r="E1031" s="60" t="s">
        <v>7806</v>
      </c>
      <c r="F1031" s="59"/>
      <c r="G1031" s="59" t="s">
        <v>1297</v>
      </c>
      <c r="H1031" s="59"/>
      <c r="I1031" s="59">
        <f t="shared" si="16"/>
        <v>5</v>
      </c>
      <c r="J1031" s="59" t="s">
        <v>1561</v>
      </c>
      <c r="K1031" s="61"/>
      <c r="L1031" s="62" t="s">
        <v>6737</v>
      </c>
      <c r="M1031" s="62" t="s">
        <v>1297</v>
      </c>
      <c r="N1031" s="81" t="str">
        <f>VLOOKUP($M1031,'Hulpblad MC-parser'!$A:$D,2,FALSE)</f>
        <v>Dienstverlening</v>
      </c>
      <c r="O1031" s="81" t="str">
        <f>VLOOKUP($M1031,'Hulpblad MC-parser'!$A:$D,3,FALSE)</f>
        <v>Multi</v>
      </c>
      <c r="P1031" s="81" t="str">
        <f>VLOOKUP($M1031,'Hulpblad MC-parser'!$A:$D,4,FALSE)</f>
        <v>Uitval systeem</v>
      </c>
      <c r="Q1031" s="136" t="str">
        <f>IF(CONCATENATE(B1031,C1031,D1031)="","",VLOOKUP(CONCATENATE(B1031,C1031,D1031),Meldingsclassificaties!AA:AA,1,FALSE))</f>
        <v/>
      </c>
      <c r="R1031" s="136" t="str">
        <f>IF(F1031="","",VLOOKUP(F1031,Meldingsclassificaties!H:H,1,FALSE))</f>
        <v/>
      </c>
    </row>
    <row r="1032" spans="1:18" x14ac:dyDescent="0.25">
      <c r="A1032" s="59"/>
      <c r="B1032" s="59"/>
      <c r="C1032" s="59"/>
      <c r="D1032" s="59"/>
      <c r="E1032" s="60" t="s">
        <v>7807</v>
      </c>
      <c r="F1032" s="59"/>
      <c r="G1032" s="59" t="s">
        <v>1297</v>
      </c>
      <c r="H1032" s="59"/>
      <c r="I1032" s="59">
        <f t="shared" si="16"/>
        <v>13</v>
      </c>
      <c r="J1032" s="59" t="s">
        <v>1561</v>
      </c>
      <c r="K1032" s="61"/>
      <c r="L1032" s="62" t="s">
        <v>6737</v>
      </c>
      <c r="M1032" s="62" t="s">
        <v>1297</v>
      </c>
      <c r="N1032" s="81" t="str">
        <f>VLOOKUP($M1032,'Hulpblad MC-parser'!$A:$D,2,FALSE)</f>
        <v>Dienstverlening</v>
      </c>
      <c r="O1032" s="81" t="str">
        <f>VLOOKUP($M1032,'Hulpblad MC-parser'!$A:$D,3,FALSE)</f>
        <v>Multi</v>
      </c>
      <c r="P1032" s="81" t="str">
        <f>VLOOKUP($M1032,'Hulpblad MC-parser'!$A:$D,4,FALSE)</f>
        <v>Uitval systeem</v>
      </c>
      <c r="Q1032" s="136" t="str">
        <f>IF(CONCATENATE(B1032,C1032,D1032)="","",VLOOKUP(CONCATENATE(B1032,C1032,D1032),Meldingsclassificaties!AA:AA,1,FALSE))</f>
        <v/>
      </c>
      <c r="R1032" s="136" t="str">
        <f>IF(F1032="","",VLOOKUP(F1032,Meldingsclassificaties!H:H,1,FALSE))</f>
        <v/>
      </c>
    </row>
    <row r="1033" spans="1:18" x14ac:dyDescent="0.25">
      <c r="A1033" s="59"/>
      <c r="B1033" s="59"/>
      <c r="C1033" s="59"/>
      <c r="D1033" s="59"/>
      <c r="E1033" s="60" t="s">
        <v>7808</v>
      </c>
      <c r="F1033" s="59"/>
      <c r="G1033" s="59" t="s">
        <v>1297</v>
      </c>
      <c r="H1033" s="59"/>
      <c r="I1033" s="59">
        <f t="shared" si="16"/>
        <v>4</v>
      </c>
      <c r="J1033" s="59" t="s">
        <v>1561</v>
      </c>
      <c r="K1033" s="61"/>
      <c r="L1033" s="62" t="s">
        <v>6737</v>
      </c>
      <c r="M1033" s="62" t="s">
        <v>1297</v>
      </c>
      <c r="N1033" s="81" t="str">
        <f>VLOOKUP($M1033,'Hulpblad MC-parser'!$A:$D,2,FALSE)</f>
        <v>Dienstverlening</v>
      </c>
      <c r="O1033" s="81" t="str">
        <f>VLOOKUP($M1033,'Hulpblad MC-parser'!$A:$D,3,FALSE)</f>
        <v>Multi</v>
      </c>
      <c r="P1033" s="81" t="str">
        <f>VLOOKUP($M1033,'Hulpblad MC-parser'!$A:$D,4,FALSE)</f>
        <v>Uitval systeem</v>
      </c>
      <c r="Q1033" s="136" t="str">
        <f>IF(CONCATENATE(B1033,C1033,D1033)="","",VLOOKUP(CONCATENATE(B1033,C1033,D1033),Meldingsclassificaties!AA:AA,1,FALSE))</f>
        <v/>
      </c>
      <c r="R1033" s="136" t="str">
        <f>IF(F1033="","",VLOOKUP(F1033,Meldingsclassificaties!H:H,1,FALSE))</f>
        <v/>
      </c>
    </row>
    <row r="1034" spans="1:18" x14ac:dyDescent="0.25">
      <c r="A1034" s="59">
        <v>200031464</v>
      </c>
      <c r="B1034" s="59" t="s">
        <v>26</v>
      </c>
      <c r="C1034" s="59" t="s">
        <v>100</v>
      </c>
      <c r="D1034" s="59"/>
      <c r="E1034" s="60" t="s">
        <v>1298</v>
      </c>
      <c r="F1034" s="59" t="s">
        <v>160</v>
      </c>
      <c r="G1034" s="59"/>
      <c r="H1034" s="59"/>
      <c r="I1034" s="59">
        <f t="shared" si="16"/>
        <v>24</v>
      </c>
      <c r="J1034" s="59" t="s">
        <v>1613</v>
      </c>
      <c r="K1034" s="61"/>
      <c r="L1034" s="62" t="s">
        <v>6737</v>
      </c>
      <c r="M1034" s="62" t="s">
        <v>1298</v>
      </c>
      <c r="N1034" s="81" t="str">
        <f>VLOOKUP($M1034,'Hulpblad MC-parser'!$A:$D,2,FALSE)</f>
        <v>Dienstverlening</v>
      </c>
      <c r="O1034" s="81" t="str">
        <f>VLOOKUP($M1034,'Hulpblad MC-parser'!$A:$D,3,FALSE)</f>
        <v>Politie</v>
      </c>
      <c r="P1034" s="81">
        <f>VLOOKUP($M1034,'Hulpblad MC-parser'!$A:$D,4,FALSE)</f>
        <v>0</v>
      </c>
      <c r="Q1034" s="136" t="str">
        <f>IF(CONCATENATE(B1034,C1034,D1034)="","",VLOOKUP(CONCATENATE(B1034,C1034,D1034),Meldingsclassificaties!AA:AA,1,FALSE))</f>
        <v>DienstverleningPolitie</v>
      </c>
      <c r="R1034" s="136" t="str">
        <f>IF(F1034="","",VLOOKUP(F1034,Meldingsclassificaties!H:H,1,FALSE))</f>
        <v>Dienstverlening politie</v>
      </c>
    </row>
    <row r="1035" spans="1:18" x14ac:dyDescent="0.25">
      <c r="A1035" s="59"/>
      <c r="B1035" s="59"/>
      <c r="C1035" s="59"/>
      <c r="D1035" s="59"/>
      <c r="E1035" s="60" t="s">
        <v>7809</v>
      </c>
      <c r="F1035" s="59"/>
      <c r="G1035" s="59" t="s">
        <v>1298</v>
      </c>
      <c r="H1035" s="59"/>
      <c r="I1035" s="59">
        <f t="shared" si="16"/>
        <v>4</v>
      </c>
      <c r="J1035" s="59" t="s">
        <v>1561</v>
      </c>
      <c r="K1035" s="61"/>
      <c r="L1035" s="62" t="s">
        <v>6737</v>
      </c>
      <c r="M1035" s="62" t="s">
        <v>1298</v>
      </c>
      <c r="N1035" s="81" t="str">
        <f>VLOOKUP($M1035,'Hulpblad MC-parser'!$A:$D,2,FALSE)</f>
        <v>Dienstverlening</v>
      </c>
      <c r="O1035" s="81" t="str">
        <f>VLOOKUP($M1035,'Hulpblad MC-parser'!$A:$D,3,FALSE)</f>
        <v>Politie</v>
      </c>
      <c r="P1035" s="81">
        <f>VLOOKUP($M1035,'Hulpblad MC-parser'!$A:$D,4,FALSE)</f>
        <v>0</v>
      </c>
      <c r="Q1035" s="136" t="str">
        <f>IF(CONCATENATE(B1035,C1035,D1035)="","",VLOOKUP(CONCATENATE(B1035,C1035,D1035),Meldingsclassificaties!AA:AA,1,FALSE))</f>
        <v/>
      </c>
      <c r="R1035" s="136" t="str">
        <f>IF(F1035="","",VLOOKUP(F1035,Meldingsclassificaties!H:H,1,FALSE))</f>
        <v/>
      </c>
    </row>
    <row r="1036" spans="1:18" x14ac:dyDescent="0.25">
      <c r="A1036" s="59"/>
      <c r="B1036" s="59"/>
      <c r="C1036" s="59"/>
      <c r="D1036" s="59"/>
      <c r="E1036" s="60" t="s">
        <v>7810</v>
      </c>
      <c r="F1036" s="59"/>
      <c r="G1036" s="59" t="s">
        <v>1298</v>
      </c>
      <c r="H1036" s="59"/>
      <c r="I1036" s="59">
        <f t="shared" si="16"/>
        <v>20</v>
      </c>
      <c r="J1036" s="59" t="s">
        <v>1561</v>
      </c>
      <c r="K1036" s="61"/>
      <c r="L1036" s="62" t="s">
        <v>6737</v>
      </c>
      <c r="M1036" s="62" t="s">
        <v>1298</v>
      </c>
      <c r="N1036" s="81" t="str">
        <f>VLOOKUP($M1036,'Hulpblad MC-parser'!$A:$D,2,FALSE)</f>
        <v>Dienstverlening</v>
      </c>
      <c r="O1036" s="81" t="str">
        <f>VLOOKUP($M1036,'Hulpblad MC-parser'!$A:$D,3,FALSE)</f>
        <v>Politie</v>
      </c>
      <c r="P1036" s="81">
        <f>VLOOKUP($M1036,'Hulpblad MC-parser'!$A:$D,4,FALSE)</f>
        <v>0</v>
      </c>
      <c r="Q1036" s="136" t="str">
        <f>IF(CONCATENATE(B1036,C1036,D1036)="","",VLOOKUP(CONCATENATE(B1036,C1036,D1036),Meldingsclassificaties!AA:AA,1,FALSE))</f>
        <v/>
      </c>
      <c r="R1036" s="136" t="str">
        <f>IF(F1036="","",VLOOKUP(F1036,Meldingsclassificaties!H:H,1,FALSE))</f>
        <v/>
      </c>
    </row>
    <row r="1037" spans="1:18" x14ac:dyDescent="0.25">
      <c r="A1037" s="59"/>
      <c r="B1037" s="59"/>
      <c r="C1037" s="59"/>
      <c r="D1037" s="59"/>
      <c r="E1037" s="60" t="s">
        <v>7811</v>
      </c>
      <c r="F1037" s="59"/>
      <c r="G1037" s="59" t="s">
        <v>1298</v>
      </c>
      <c r="H1037" s="59"/>
      <c r="I1037" s="59">
        <f t="shared" si="16"/>
        <v>4</v>
      </c>
      <c r="J1037" s="59" t="s">
        <v>1561</v>
      </c>
      <c r="K1037" s="61"/>
      <c r="L1037" s="62" t="s">
        <v>6737</v>
      </c>
      <c r="M1037" s="62" t="s">
        <v>1298</v>
      </c>
      <c r="N1037" s="81" t="str">
        <f>VLOOKUP($M1037,'Hulpblad MC-parser'!$A:$D,2,FALSE)</f>
        <v>Dienstverlening</v>
      </c>
      <c r="O1037" s="81" t="str">
        <f>VLOOKUP($M1037,'Hulpblad MC-parser'!$A:$D,3,FALSE)</f>
        <v>Politie</v>
      </c>
      <c r="P1037" s="81">
        <f>VLOOKUP($M1037,'Hulpblad MC-parser'!$A:$D,4,FALSE)</f>
        <v>0</v>
      </c>
      <c r="Q1037" s="136" t="str">
        <f>IF(CONCATENATE(B1037,C1037,D1037)="","",VLOOKUP(CONCATENATE(B1037,C1037,D1037),Meldingsclassificaties!AA:AA,1,FALSE))</f>
        <v/>
      </c>
      <c r="R1037" s="136" t="str">
        <f>IF(F1037="","",VLOOKUP(F1037,Meldingsclassificaties!H:H,1,FALSE))</f>
        <v/>
      </c>
    </row>
    <row r="1038" spans="1:18" x14ac:dyDescent="0.25">
      <c r="A1038" s="59"/>
      <c r="B1038" s="59"/>
      <c r="C1038" s="59"/>
      <c r="D1038" s="59"/>
      <c r="E1038" s="60" t="s">
        <v>7812</v>
      </c>
      <c r="F1038" s="59"/>
      <c r="G1038" s="59" t="s">
        <v>1298</v>
      </c>
      <c r="H1038" s="59"/>
      <c r="I1038" s="59">
        <f t="shared" si="16"/>
        <v>5</v>
      </c>
      <c r="J1038" s="59" t="s">
        <v>1561</v>
      </c>
      <c r="K1038" s="61"/>
      <c r="L1038" s="62" t="s">
        <v>6737</v>
      </c>
      <c r="M1038" s="62" t="s">
        <v>1298</v>
      </c>
      <c r="N1038" s="81" t="str">
        <f>VLOOKUP($M1038,'Hulpblad MC-parser'!$A:$D,2,FALSE)</f>
        <v>Dienstverlening</v>
      </c>
      <c r="O1038" s="81" t="str">
        <f>VLOOKUP($M1038,'Hulpblad MC-parser'!$A:$D,3,FALSE)</f>
        <v>Politie</v>
      </c>
      <c r="P1038" s="81">
        <f>VLOOKUP($M1038,'Hulpblad MC-parser'!$A:$D,4,FALSE)</f>
        <v>0</v>
      </c>
      <c r="Q1038" s="136" t="str">
        <f>IF(CONCATENATE(B1038,C1038,D1038)="","",VLOOKUP(CONCATENATE(B1038,C1038,D1038),Meldingsclassificaties!AA:AA,1,FALSE))</f>
        <v/>
      </c>
      <c r="R1038" s="136" t="str">
        <f>IF(F1038="","",VLOOKUP(F1038,Meldingsclassificaties!H:H,1,FALSE))</f>
        <v/>
      </c>
    </row>
    <row r="1039" spans="1:18" x14ac:dyDescent="0.25">
      <c r="A1039" s="59"/>
      <c r="B1039" s="59"/>
      <c r="C1039" s="59"/>
      <c r="D1039" s="59"/>
      <c r="E1039" s="60" t="s">
        <v>7813</v>
      </c>
      <c r="F1039" s="59"/>
      <c r="G1039" s="59" t="s">
        <v>1298</v>
      </c>
      <c r="H1039" s="59"/>
      <c r="I1039" s="59">
        <f t="shared" si="16"/>
        <v>3</v>
      </c>
      <c r="J1039" s="59" t="s">
        <v>1561</v>
      </c>
      <c r="K1039" s="61"/>
      <c r="L1039" s="62" t="s">
        <v>6737</v>
      </c>
      <c r="M1039" s="62" t="s">
        <v>1298</v>
      </c>
      <c r="N1039" s="81" t="str">
        <f>VLOOKUP($M1039,'Hulpblad MC-parser'!$A:$D,2,FALSE)</f>
        <v>Dienstverlening</v>
      </c>
      <c r="O1039" s="81" t="str">
        <f>VLOOKUP($M1039,'Hulpblad MC-parser'!$A:$D,3,FALSE)</f>
        <v>Politie</v>
      </c>
      <c r="P1039" s="81">
        <f>VLOOKUP($M1039,'Hulpblad MC-parser'!$A:$D,4,FALSE)</f>
        <v>0</v>
      </c>
      <c r="Q1039" s="136" t="str">
        <f>IF(CONCATENATE(B1039,C1039,D1039)="","",VLOOKUP(CONCATENATE(B1039,C1039,D1039),Meldingsclassificaties!AA:AA,1,FALSE))</f>
        <v/>
      </c>
      <c r="R1039" s="136" t="str">
        <f>IF(F1039="","",VLOOKUP(F1039,Meldingsclassificaties!H:H,1,FALSE))</f>
        <v/>
      </c>
    </row>
    <row r="1040" spans="1:18" x14ac:dyDescent="0.25">
      <c r="A1040" s="59">
        <v>200031450</v>
      </c>
      <c r="B1040" s="59" t="s">
        <v>26</v>
      </c>
      <c r="C1040" s="59" t="s">
        <v>100</v>
      </c>
      <c r="D1040" s="59" t="s">
        <v>261</v>
      </c>
      <c r="E1040" s="60" t="s">
        <v>1299</v>
      </c>
      <c r="F1040" s="59" t="s">
        <v>263</v>
      </c>
      <c r="G1040" s="59"/>
      <c r="H1040" s="59"/>
      <c r="I1040" s="59">
        <f t="shared" si="16"/>
        <v>24</v>
      </c>
      <c r="J1040" s="59" t="s">
        <v>1613</v>
      </c>
      <c r="K1040" s="61"/>
      <c r="L1040" s="62" t="s">
        <v>6737</v>
      </c>
      <c r="M1040" s="62" t="s">
        <v>1299</v>
      </c>
      <c r="N1040" s="81" t="str">
        <f>VLOOKUP($M1040,'Hulpblad MC-parser'!$A:$D,2,FALSE)</f>
        <v>Dienstverlening</v>
      </c>
      <c r="O1040" s="81" t="str">
        <f>VLOOKUP($M1040,'Hulpblad MC-parser'!$A:$D,3,FALSE)</f>
        <v>Politie</v>
      </c>
      <c r="P1040" s="81" t="str">
        <f>VLOOKUP($M1040,'Hulpblad MC-parser'!$A:$D,4,FALSE)</f>
        <v>Aan instanties</v>
      </c>
      <c r="Q1040" s="136" t="str">
        <f>IF(CONCATENATE(B1040,C1040,D1040)="","",VLOOKUP(CONCATENATE(B1040,C1040,D1040),Meldingsclassificaties!AA:AA,1,FALSE))</f>
        <v>DienstverleningPolitieAan instanties</v>
      </c>
      <c r="R1040" s="136" t="str">
        <f>IF(F1040="","",VLOOKUP(F1040,Meldingsclassificaties!H:H,1,FALSE))</f>
        <v>Politie dienst aan inst.</v>
      </c>
    </row>
    <row r="1041" spans="1:18" x14ac:dyDescent="0.25">
      <c r="A1041" s="59"/>
      <c r="B1041" s="59"/>
      <c r="C1041" s="59"/>
      <c r="D1041" s="59"/>
      <c r="E1041" s="60" t="s">
        <v>7814</v>
      </c>
      <c r="F1041" s="59"/>
      <c r="G1041" s="59" t="s">
        <v>1299</v>
      </c>
      <c r="H1041" s="59"/>
      <c r="I1041" s="59">
        <f t="shared" si="16"/>
        <v>4</v>
      </c>
      <c r="J1041" s="59" t="s">
        <v>1561</v>
      </c>
      <c r="K1041" s="61"/>
      <c r="L1041" s="62" t="s">
        <v>6737</v>
      </c>
      <c r="M1041" s="62" t="s">
        <v>1299</v>
      </c>
      <c r="N1041" s="81" t="str">
        <f>VLOOKUP($M1041,'Hulpblad MC-parser'!$A:$D,2,FALSE)</f>
        <v>Dienstverlening</v>
      </c>
      <c r="O1041" s="81" t="str">
        <f>VLOOKUP($M1041,'Hulpblad MC-parser'!$A:$D,3,FALSE)</f>
        <v>Politie</v>
      </c>
      <c r="P1041" s="81" t="str">
        <f>VLOOKUP($M1041,'Hulpblad MC-parser'!$A:$D,4,FALSE)</f>
        <v>Aan instanties</v>
      </c>
      <c r="Q1041" s="136" t="str">
        <f>IF(CONCATENATE(B1041,C1041,D1041)="","",VLOOKUP(CONCATENATE(B1041,C1041,D1041),Meldingsclassificaties!AA:AA,1,FALSE))</f>
        <v/>
      </c>
      <c r="R1041" s="136" t="str">
        <f>IF(F1041="","",VLOOKUP(F1041,Meldingsclassificaties!H:H,1,FALSE))</f>
        <v/>
      </c>
    </row>
    <row r="1042" spans="1:18" x14ac:dyDescent="0.25">
      <c r="A1042" s="59"/>
      <c r="B1042" s="59"/>
      <c r="C1042" s="59"/>
      <c r="D1042" s="59"/>
      <c r="E1042" s="60" t="s">
        <v>11604</v>
      </c>
      <c r="F1042" s="59"/>
      <c r="G1042" s="59" t="s">
        <v>1299</v>
      </c>
      <c r="H1042" s="59"/>
      <c r="I1042" s="59">
        <f t="shared" si="16"/>
        <v>25</v>
      </c>
      <c r="J1042" s="59" t="s">
        <v>1561</v>
      </c>
      <c r="K1042" s="61"/>
      <c r="L1042" s="62" t="s">
        <v>6737</v>
      </c>
      <c r="M1042" s="62" t="s">
        <v>1299</v>
      </c>
      <c r="N1042" s="81" t="str">
        <f>VLOOKUP($M1042,'Hulpblad MC-parser'!$A:$D,2,FALSE)</f>
        <v>Dienstverlening</v>
      </c>
      <c r="O1042" s="81" t="str">
        <f>VLOOKUP($M1042,'Hulpblad MC-parser'!$A:$D,3,FALSE)</f>
        <v>Politie</v>
      </c>
      <c r="P1042" s="81" t="str">
        <f>VLOOKUP($M1042,'Hulpblad MC-parser'!$A:$D,4,FALSE)</f>
        <v>Aan instanties</v>
      </c>
      <c r="Q1042" s="136" t="str">
        <f>IF(CONCATENATE(B1042,C1042,D1042)="","",VLOOKUP(CONCATENATE(B1042,C1042,D1042),Meldingsclassificaties!AA:AA,1,FALSE))</f>
        <v/>
      </c>
      <c r="R1042" s="136" t="str">
        <f>IF(F1042="","",VLOOKUP(F1042,Meldingsclassificaties!H:H,1,FALSE))</f>
        <v/>
      </c>
    </row>
    <row r="1043" spans="1:18" x14ac:dyDescent="0.25">
      <c r="A1043" s="59"/>
      <c r="B1043" s="59"/>
      <c r="C1043" s="59"/>
      <c r="D1043" s="59"/>
      <c r="E1043" s="60" t="s">
        <v>7815</v>
      </c>
      <c r="F1043" s="59"/>
      <c r="G1043" s="59" t="s">
        <v>1299</v>
      </c>
      <c r="H1043" s="59"/>
      <c r="I1043" s="59">
        <f t="shared" si="16"/>
        <v>7</v>
      </c>
      <c r="J1043" s="59" t="s">
        <v>1561</v>
      </c>
      <c r="K1043" s="61"/>
      <c r="L1043" s="62" t="s">
        <v>6737</v>
      </c>
      <c r="M1043" s="62" t="s">
        <v>1299</v>
      </c>
      <c r="N1043" s="81" t="str">
        <f>VLOOKUP($M1043,'Hulpblad MC-parser'!$A:$D,2,FALSE)</f>
        <v>Dienstverlening</v>
      </c>
      <c r="O1043" s="81" t="str">
        <f>VLOOKUP($M1043,'Hulpblad MC-parser'!$A:$D,3,FALSE)</f>
        <v>Politie</v>
      </c>
      <c r="P1043" s="81" t="str">
        <f>VLOOKUP($M1043,'Hulpblad MC-parser'!$A:$D,4,FALSE)</f>
        <v>Aan instanties</v>
      </c>
      <c r="Q1043" s="136" t="str">
        <f>IF(CONCATENATE(B1043,C1043,D1043)="","",VLOOKUP(CONCATENATE(B1043,C1043,D1043),Meldingsclassificaties!AA:AA,1,FALSE))</f>
        <v/>
      </c>
      <c r="R1043" s="136" t="str">
        <f>IF(F1043="","",VLOOKUP(F1043,Meldingsclassificaties!H:H,1,FALSE))</f>
        <v/>
      </c>
    </row>
    <row r="1044" spans="1:18" x14ac:dyDescent="0.25">
      <c r="A1044" s="59"/>
      <c r="B1044" s="59"/>
      <c r="C1044" s="59"/>
      <c r="D1044" s="59"/>
      <c r="E1044" s="60" t="s">
        <v>7816</v>
      </c>
      <c r="F1044" s="59"/>
      <c r="G1044" s="59" t="s">
        <v>1299</v>
      </c>
      <c r="H1044" s="59"/>
      <c r="I1044" s="59">
        <f t="shared" si="16"/>
        <v>6</v>
      </c>
      <c r="J1044" s="59" t="s">
        <v>1561</v>
      </c>
      <c r="K1044" s="61"/>
      <c r="L1044" s="62" t="s">
        <v>6737</v>
      </c>
      <c r="M1044" s="62" t="s">
        <v>1299</v>
      </c>
      <c r="N1044" s="81" t="str">
        <f>VLOOKUP($M1044,'Hulpblad MC-parser'!$A:$D,2,FALSE)</f>
        <v>Dienstverlening</v>
      </c>
      <c r="O1044" s="81" t="str">
        <f>VLOOKUP($M1044,'Hulpblad MC-parser'!$A:$D,3,FALSE)</f>
        <v>Politie</v>
      </c>
      <c r="P1044" s="81" t="str">
        <f>VLOOKUP($M1044,'Hulpblad MC-parser'!$A:$D,4,FALSE)</f>
        <v>Aan instanties</v>
      </c>
      <c r="Q1044" s="136" t="str">
        <f>IF(CONCATENATE(B1044,C1044,D1044)="","",VLOOKUP(CONCATENATE(B1044,C1044,D1044),Meldingsclassificaties!AA:AA,1,FALSE))</f>
        <v/>
      </c>
      <c r="R1044" s="136" t="str">
        <f>IF(F1044="","",VLOOKUP(F1044,Meldingsclassificaties!H:H,1,FALSE))</f>
        <v/>
      </c>
    </row>
    <row r="1045" spans="1:18" x14ac:dyDescent="0.25">
      <c r="A1045" s="59"/>
      <c r="B1045" s="59"/>
      <c r="C1045" s="59"/>
      <c r="D1045" s="59"/>
      <c r="E1045" s="60" t="s">
        <v>7817</v>
      </c>
      <c r="F1045" s="59"/>
      <c r="G1045" s="59" t="s">
        <v>1299</v>
      </c>
      <c r="H1045" s="59"/>
      <c r="I1045" s="59">
        <f t="shared" si="16"/>
        <v>5</v>
      </c>
      <c r="J1045" s="59" t="s">
        <v>1561</v>
      </c>
      <c r="K1045" s="61"/>
      <c r="L1045" s="62" t="s">
        <v>6737</v>
      </c>
      <c r="M1045" s="62" t="s">
        <v>1299</v>
      </c>
      <c r="N1045" s="81" t="str">
        <f>VLOOKUP($M1045,'Hulpblad MC-parser'!$A:$D,2,FALSE)</f>
        <v>Dienstverlening</v>
      </c>
      <c r="O1045" s="81" t="str">
        <f>VLOOKUP($M1045,'Hulpblad MC-parser'!$A:$D,3,FALSE)</f>
        <v>Politie</v>
      </c>
      <c r="P1045" s="81" t="str">
        <f>VLOOKUP($M1045,'Hulpblad MC-parser'!$A:$D,4,FALSE)</f>
        <v>Aan instanties</v>
      </c>
      <c r="Q1045" s="136" t="str">
        <f>IF(CONCATENATE(B1045,C1045,D1045)="","",VLOOKUP(CONCATENATE(B1045,C1045,D1045),Meldingsclassificaties!AA:AA,1,FALSE))</f>
        <v/>
      </c>
      <c r="R1045" s="136" t="str">
        <f>IF(F1045="","",VLOOKUP(F1045,Meldingsclassificaties!H:H,1,FALSE))</f>
        <v/>
      </c>
    </row>
    <row r="1046" spans="1:18" x14ac:dyDescent="0.25">
      <c r="A1046" s="59"/>
      <c r="B1046" s="59"/>
      <c r="C1046" s="59"/>
      <c r="D1046" s="59"/>
      <c r="E1046" s="60" t="s">
        <v>7818</v>
      </c>
      <c r="F1046" s="59"/>
      <c r="G1046" s="59" t="s">
        <v>1299</v>
      </c>
      <c r="H1046" s="59"/>
      <c r="I1046" s="59">
        <f t="shared" si="16"/>
        <v>23</v>
      </c>
      <c r="J1046" s="59" t="s">
        <v>1561</v>
      </c>
      <c r="K1046" s="61"/>
      <c r="L1046" s="62" t="s">
        <v>6737</v>
      </c>
      <c r="M1046" s="62" t="s">
        <v>1299</v>
      </c>
      <c r="N1046" s="81" t="str">
        <f>VLOOKUP($M1046,'Hulpblad MC-parser'!$A:$D,2,FALSE)</f>
        <v>Dienstverlening</v>
      </c>
      <c r="O1046" s="81" t="str">
        <f>VLOOKUP($M1046,'Hulpblad MC-parser'!$A:$D,3,FALSE)</f>
        <v>Politie</v>
      </c>
      <c r="P1046" s="81" t="str">
        <f>VLOOKUP($M1046,'Hulpblad MC-parser'!$A:$D,4,FALSE)</f>
        <v>Aan instanties</v>
      </c>
      <c r="Q1046" s="136" t="str">
        <f>IF(CONCATENATE(B1046,C1046,D1046)="","",VLOOKUP(CONCATENATE(B1046,C1046,D1046),Meldingsclassificaties!AA:AA,1,FALSE))</f>
        <v/>
      </c>
      <c r="R1046" s="136" t="str">
        <f>IF(F1046="","",VLOOKUP(F1046,Meldingsclassificaties!H:H,1,FALSE))</f>
        <v/>
      </c>
    </row>
    <row r="1047" spans="1:18" x14ac:dyDescent="0.25">
      <c r="A1047" s="59">
        <v>200010636</v>
      </c>
      <c r="B1047" s="59" t="s">
        <v>26</v>
      </c>
      <c r="C1047" s="59" t="s">
        <v>100</v>
      </c>
      <c r="D1047" s="59" t="s">
        <v>131</v>
      </c>
      <c r="E1047" s="60" t="s">
        <v>1300</v>
      </c>
      <c r="F1047" s="59" t="s">
        <v>131</v>
      </c>
      <c r="G1047" s="59"/>
      <c r="H1047" s="59"/>
      <c r="I1047" s="59">
        <f t="shared" si="16"/>
        <v>15</v>
      </c>
      <c r="J1047" s="59" t="s">
        <v>1613</v>
      </c>
      <c r="K1047" s="61"/>
      <c r="L1047" s="62" t="s">
        <v>6737</v>
      </c>
      <c r="M1047" s="62" t="s">
        <v>1300</v>
      </c>
      <c r="N1047" s="81" t="str">
        <f>VLOOKUP($M1047,'Hulpblad MC-parser'!$A:$D,2,FALSE)</f>
        <v>Dienstverlening</v>
      </c>
      <c r="O1047" s="81" t="str">
        <f>VLOOKUP($M1047,'Hulpblad MC-parser'!$A:$D,3,FALSE)</f>
        <v>Politie</v>
      </c>
      <c r="P1047" s="81" t="str">
        <f>VLOOKUP($M1047,'Hulpblad MC-parser'!$A:$D,4,FALSE)</f>
        <v>Aantreffen van</v>
      </c>
      <c r="Q1047" s="136" t="str">
        <f>IF(CONCATENATE(B1047,C1047,D1047)="","",VLOOKUP(CONCATENATE(B1047,C1047,D1047),Meldingsclassificaties!AA:AA,1,FALSE))</f>
        <v>DienstverleningPolitieAantreffen van</v>
      </c>
      <c r="R1047" s="136" t="str">
        <f>IF(F1047="","",VLOOKUP(F1047,Meldingsclassificaties!H:H,1,FALSE))</f>
        <v>Aantreffen van</v>
      </c>
    </row>
    <row r="1048" spans="1:18" x14ac:dyDescent="0.25">
      <c r="A1048" s="59"/>
      <c r="B1048" s="59"/>
      <c r="C1048" s="59"/>
      <c r="D1048" s="59"/>
      <c r="E1048" s="60" t="s">
        <v>7819</v>
      </c>
      <c r="F1048" s="59"/>
      <c r="G1048" s="59" t="s">
        <v>1300</v>
      </c>
      <c r="H1048" s="59"/>
      <c r="I1048" s="59">
        <f t="shared" si="16"/>
        <v>4</v>
      </c>
      <c r="J1048" s="59" t="s">
        <v>1561</v>
      </c>
      <c r="K1048" s="61"/>
      <c r="L1048" s="62" t="s">
        <v>6737</v>
      </c>
      <c r="M1048" s="62" t="s">
        <v>1300</v>
      </c>
      <c r="N1048" s="81" t="str">
        <f>VLOOKUP($M1048,'Hulpblad MC-parser'!$A:$D,2,FALSE)</f>
        <v>Dienstverlening</v>
      </c>
      <c r="O1048" s="81" t="str">
        <f>VLOOKUP($M1048,'Hulpblad MC-parser'!$A:$D,3,FALSE)</f>
        <v>Politie</v>
      </c>
      <c r="P1048" s="81" t="str">
        <f>VLOOKUP($M1048,'Hulpblad MC-parser'!$A:$D,4,FALSE)</f>
        <v>Aantreffen van</v>
      </c>
      <c r="Q1048" s="136" t="str">
        <f>IF(CONCATENATE(B1048,C1048,D1048)="","",VLOOKUP(CONCATENATE(B1048,C1048,D1048),Meldingsclassificaties!AA:AA,1,FALSE))</f>
        <v/>
      </c>
      <c r="R1048" s="136" t="str">
        <f>IF(F1048="","",VLOOKUP(F1048,Meldingsclassificaties!H:H,1,FALSE))</f>
        <v/>
      </c>
    </row>
    <row r="1049" spans="1:18" x14ac:dyDescent="0.25">
      <c r="A1049" s="59"/>
      <c r="B1049" s="59"/>
      <c r="C1049" s="59"/>
      <c r="D1049" s="59"/>
      <c r="E1049" s="60" t="s">
        <v>7820</v>
      </c>
      <c r="F1049" s="59"/>
      <c r="G1049" s="59" t="s">
        <v>1300</v>
      </c>
      <c r="H1049" s="59"/>
      <c r="I1049" s="59">
        <f t="shared" si="16"/>
        <v>5</v>
      </c>
      <c r="J1049" s="59" t="s">
        <v>1561</v>
      </c>
      <c r="K1049" s="61"/>
      <c r="L1049" s="62" t="s">
        <v>6737</v>
      </c>
      <c r="M1049" s="62" t="s">
        <v>1300</v>
      </c>
      <c r="N1049" s="81" t="str">
        <f>VLOOKUP($M1049,'Hulpblad MC-parser'!$A:$D,2,FALSE)</f>
        <v>Dienstverlening</v>
      </c>
      <c r="O1049" s="81" t="str">
        <f>VLOOKUP($M1049,'Hulpblad MC-parser'!$A:$D,3,FALSE)</f>
        <v>Politie</v>
      </c>
      <c r="P1049" s="81" t="str">
        <f>VLOOKUP($M1049,'Hulpblad MC-parser'!$A:$D,4,FALSE)</f>
        <v>Aantreffen van</v>
      </c>
      <c r="Q1049" s="136" t="str">
        <f>IF(CONCATENATE(B1049,C1049,D1049)="","",VLOOKUP(CONCATENATE(B1049,C1049,D1049),Meldingsclassificaties!AA:AA,1,FALSE))</f>
        <v/>
      </c>
      <c r="R1049" s="136" t="str">
        <f>IF(F1049="","",VLOOKUP(F1049,Meldingsclassificaties!H:H,1,FALSE))</f>
        <v/>
      </c>
    </row>
    <row r="1050" spans="1:18" x14ac:dyDescent="0.25">
      <c r="A1050" s="59"/>
      <c r="B1050" s="59"/>
      <c r="C1050" s="59"/>
      <c r="D1050" s="59"/>
      <c r="E1050" s="60" t="s">
        <v>7821</v>
      </c>
      <c r="F1050" s="59"/>
      <c r="G1050" s="59" t="s">
        <v>1300</v>
      </c>
      <c r="H1050" s="59"/>
      <c r="I1050" s="59">
        <f t="shared" si="16"/>
        <v>7</v>
      </c>
      <c r="J1050" s="59" t="s">
        <v>1561</v>
      </c>
      <c r="K1050" s="61"/>
      <c r="L1050" s="62" t="s">
        <v>6737</v>
      </c>
      <c r="M1050" s="62" t="s">
        <v>1300</v>
      </c>
      <c r="N1050" s="81" t="str">
        <f>VLOOKUP($M1050,'Hulpblad MC-parser'!$A:$D,2,FALSE)</f>
        <v>Dienstverlening</v>
      </c>
      <c r="O1050" s="81" t="str">
        <f>VLOOKUP($M1050,'Hulpblad MC-parser'!$A:$D,3,FALSE)</f>
        <v>Politie</v>
      </c>
      <c r="P1050" s="81" t="str">
        <f>VLOOKUP($M1050,'Hulpblad MC-parser'!$A:$D,4,FALSE)</f>
        <v>Aantreffen van</v>
      </c>
      <c r="Q1050" s="136" t="str">
        <f>IF(CONCATENATE(B1050,C1050,D1050)="","",VLOOKUP(CONCATENATE(B1050,C1050,D1050),Meldingsclassificaties!AA:AA,1,FALSE))</f>
        <v/>
      </c>
      <c r="R1050" s="136" t="str">
        <f>IF(F1050="","",VLOOKUP(F1050,Meldingsclassificaties!H:H,1,FALSE))</f>
        <v/>
      </c>
    </row>
    <row r="1051" spans="1:18" x14ac:dyDescent="0.25">
      <c r="A1051" s="59"/>
      <c r="B1051" s="59"/>
      <c r="C1051" s="59"/>
      <c r="D1051" s="59"/>
      <c r="E1051" s="60" t="s">
        <v>7822</v>
      </c>
      <c r="F1051" s="59"/>
      <c r="G1051" s="59" t="s">
        <v>1300</v>
      </c>
      <c r="H1051" s="59"/>
      <c r="I1051" s="59">
        <f t="shared" si="16"/>
        <v>5</v>
      </c>
      <c r="J1051" s="59" t="s">
        <v>1561</v>
      </c>
      <c r="K1051" s="61"/>
      <c r="L1051" s="62" t="s">
        <v>6737</v>
      </c>
      <c r="M1051" s="62" t="s">
        <v>1300</v>
      </c>
      <c r="N1051" s="81" t="str">
        <f>VLOOKUP($M1051,'Hulpblad MC-parser'!$A:$D,2,FALSE)</f>
        <v>Dienstverlening</v>
      </c>
      <c r="O1051" s="81" t="str">
        <f>VLOOKUP($M1051,'Hulpblad MC-parser'!$A:$D,3,FALSE)</f>
        <v>Politie</v>
      </c>
      <c r="P1051" s="81" t="str">
        <f>VLOOKUP($M1051,'Hulpblad MC-parser'!$A:$D,4,FALSE)</f>
        <v>Aantreffen van</v>
      </c>
      <c r="Q1051" s="136" t="str">
        <f>IF(CONCATENATE(B1051,C1051,D1051)="","",VLOOKUP(CONCATENATE(B1051,C1051,D1051),Meldingsclassificaties!AA:AA,1,FALSE))</f>
        <v/>
      </c>
      <c r="R1051" s="136" t="str">
        <f>IF(F1051="","",VLOOKUP(F1051,Meldingsclassificaties!H:H,1,FALSE))</f>
        <v/>
      </c>
    </row>
    <row r="1052" spans="1:18" x14ac:dyDescent="0.25">
      <c r="A1052" s="59">
        <v>200106749</v>
      </c>
      <c r="B1052" s="59" t="s">
        <v>26</v>
      </c>
      <c r="C1052" s="59" t="s">
        <v>100</v>
      </c>
      <c r="D1052" s="59" t="s">
        <v>72</v>
      </c>
      <c r="E1052" s="60" t="s">
        <v>1301</v>
      </c>
      <c r="F1052" s="59" t="s">
        <v>709</v>
      </c>
      <c r="G1052" s="59"/>
      <c r="H1052" s="59"/>
      <c r="I1052" s="59">
        <f t="shared" si="16"/>
        <v>22</v>
      </c>
      <c r="J1052" s="59" t="s">
        <v>1613</v>
      </c>
      <c r="K1052" s="61"/>
      <c r="L1052" s="62" t="s">
        <v>6737</v>
      </c>
      <c r="M1052" s="62" t="s">
        <v>1301</v>
      </c>
      <c r="N1052" s="81" t="str">
        <f>VLOOKUP($M1052,'Hulpblad MC-parser'!$A:$D,2,FALSE)</f>
        <v>Dienstverlening</v>
      </c>
      <c r="O1052" s="81" t="str">
        <f>VLOOKUP($M1052,'Hulpblad MC-parser'!$A:$D,3,FALSE)</f>
        <v>Politie</v>
      </c>
      <c r="P1052" s="81" t="str">
        <f>VLOOKUP($M1052,'Hulpblad MC-parser'!$A:$D,4,FALSE)</f>
        <v>Afstemverzoek</v>
      </c>
      <c r="Q1052" s="136" t="str">
        <f>IF(CONCATENATE(B1052,C1052,D1052)="","",VLOOKUP(CONCATENATE(B1052,C1052,D1052),Meldingsclassificaties!AA:AA,1,FALSE))</f>
        <v>DienstverleningPolitieAfstemverzoek</v>
      </c>
      <c r="R1052" s="136" t="str">
        <f>IF(F1052="","",VLOOKUP(F1052,Meldingsclassificaties!H:H,1,FALSE))</f>
        <v>Politie afstemverzoek</v>
      </c>
    </row>
    <row r="1053" spans="1:18" x14ac:dyDescent="0.25">
      <c r="A1053" s="59"/>
      <c r="B1053" s="59"/>
      <c r="C1053" s="59"/>
      <c r="D1053" s="59"/>
      <c r="E1053" s="60" t="s">
        <v>7823</v>
      </c>
      <c r="F1053" s="59"/>
      <c r="G1053" s="59" t="s">
        <v>1301</v>
      </c>
      <c r="H1053" s="59"/>
      <c r="I1053" s="59">
        <f t="shared" si="16"/>
        <v>5</v>
      </c>
      <c r="J1053" s="59" t="s">
        <v>1561</v>
      </c>
      <c r="K1053" s="61"/>
      <c r="L1053" s="62" t="s">
        <v>6737</v>
      </c>
      <c r="M1053" s="62" t="s">
        <v>1301</v>
      </c>
      <c r="N1053" s="81" t="str">
        <f>VLOOKUP($M1053,'Hulpblad MC-parser'!$A:$D,2,FALSE)</f>
        <v>Dienstverlening</v>
      </c>
      <c r="O1053" s="81" t="str">
        <f>VLOOKUP($M1053,'Hulpblad MC-parser'!$A:$D,3,FALSE)</f>
        <v>Politie</v>
      </c>
      <c r="P1053" s="81" t="str">
        <f>VLOOKUP($M1053,'Hulpblad MC-parser'!$A:$D,4,FALSE)</f>
        <v>Afstemverzoek</v>
      </c>
      <c r="Q1053" s="136" t="str">
        <f>IF(CONCATENATE(B1053,C1053,D1053)="","",VLOOKUP(CONCATENATE(B1053,C1053,D1053),Meldingsclassificaties!AA:AA,1,FALSE))</f>
        <v/>
      </c>
      <c r="R1053" s="136" t="str">
        <f>IF(F1053="","",VLOOKUP(F1053,Meldingsclassificaties!H:H,1,FALSE))</f>
        <v/>
      </c>
    </row>
    <row r="1054" spans="1:18" x14ac:dyDescent="0.25">
      <c r="A1054" s="59"/>
      <c r="B1054" s="59"/>
      <c r="C1054" s="59"/>
      <c r="D1054" s="59"/>
      <c r="E1054" s="60" t="s">
        <v>7824</v>
      </c>
      <c r="F1054" s="59"/>
      <c r="G1054" s="59" t="s">
        <v>1301</v>
      </c>
      <c r="H1054" s="59"/>
      <c r="I1054" s="59">
        <f t="shared" si="16"/>
        <v>22</v>
      </c>
      <c r="J1054" s="59" t="s">
        <v>1561</v>
      </c>
      <c r="K1054" s="61"/>
      <c r="L1054" s="62" t="s">
        <v>6737</v>
      </c>
      <c r="M1054" s="62" t="s">
        <v>1301</v>
      </c>
      <c r="N1054" s="81" t="str">
        <f>VLOOKUP($M1054,'Hulpblad MC-parser'!$A:$D,2,FALSE)</f>
        <v>Dienstverlening</v>
      </c>
      <c r="O1054" s="81" t="str">
        <f>VLOOKUP($M1054,'Hulpblad MC-parser'!$A:$D,3,FALSE)</f>
        <v>Politie</v>
      </c>
      <c r="P1054" s="81" t="str">
        <f>VLOOKUP($M1054,'Hulpblad MC-parser'!$A:$D,4,FALSE)</f>
        <v>Afstemverzoek</v>
      </c>
      <c r="Q1054" s="136" t="str">
        <f>IF(CONCATENATE(B1054,C1054,D1054)="","",VLOOKUP(CONCATENATE(B1054,C1054,D1054),Meldingsclassificaties!AA:AA,1,FALSE))</f>
        <v/>
      </c>
      <c r="R1054" s="136" t="str">
        <f>IF(F1054="","",VLOOKUP(F1054,Meldingsclassificaties!H:H,1,FALSE))</f>
        <v/>
      </c>
    </row>
    <row r="1055" spans="1:18" x14ac:dyDescent="0.25">
      <c r="A1055" s="59"/>
      <c r="B1055" s="59"/>
      <c r="C1055" s="59"/>
      <c r="D1055" s="59"/>
      <c r="E1055" s="60" t="s">
        <v>7825</v>
      </c>
      <c r="F1055" s="59"/>
      <c r="G1055" s="59" t="s">
        <v>1301</v>
      </c>
      <c r="H1055" s="59"/>
      <c r="I1055" s="59">
        <f t="shared" si="16"/>
        <v>7</v>
      </c>
      <c r="J1055" s="59" t="s">
        <v>1561</v>
      </c>
      <c r="K1055" s="61"/>
      <c r="L1055" s="62" t="s">
        <v>6737</v>
      </c>
      <c r="M1055" s="62" t="s">
        <v>1301</v>
      </c>
      <c r="N1055" s="81" t="str">
        <f>VLOOKUP($M1055,'Hulpblad MC-parser'!$A:$D,2,FALSE)</f>
        <v>Dienstverlening</v>
      </c>
      <c r="O1055" s="81" t="str">
        <f>VLOOKUP($M1055,'Hulpblad MC-parser'!$A:$D,3,FALSE)</f>
        <v>Politie</v>
      </c>
      <c r="P1055" s="81" t="str">
        <f>VLOOKUP($M1055,'Hulpblad MC-parser'!$A:$D,4,FALSE)</f>
        <v>Afstemverzoek</v>
      </c>
      <c r="Q1055" s="136" t="str">
        <f>IF(CONCATENATE(B1055,C1055,D1055)="","",VLOOKUP(CONCATENATE(B1055,C1055,D1055),Meldingsclassificaties!AA:AA,1,FALSE))</f>
        <v/>
      </c>
      <c r="R1055" s="136" t="str">
        <f>IF(F1055="","",VLOOKUP(F1055,Meldingsclassificaties!H:H,1,FALSE))</f>
        <v/>
      </c>
    </row>
    <row r="1056" spans="1:18" x14ac:dyDescent="0.25">
      <c r="A1056" s="59"/>
      <c r="B1056" s="59"/>
      <c r="C1056" s="59"/>
      <c r="D1056" s="59"/>
      <c r="E1056" s="60" t="s">
        <v>7826</v>
      </c>
      <c r="F1056" s="59"/>
      <c r="G1056" s="59" t="s">
        <v>1301</v>
      </c>
      <c r="H1056" s="59"/>
      <c r="I1056" s="59">
        <f t="shared" si="16"/>
        <v>4</v>
      </c>
      <c r="J1056" s="59" t="s">
        <v>1561</v>
      </c>
      <c r="K1056" s="61"/>
      <c r="L1056" s="62" t="s">
        <v>6737</v>
      </c>
      <c r="M1056" s="62" t="s">
        <v>1301</v>
      </c>
      <c r="N1056" s="81" t="str">
        <f>VLOOKUP($M1056,'Hulpblad MC-parser'!$A:$D,2,FALSE)</f>
        <v>Dienstverlening</v>
      </c>
      <c r="O1056" s="81" t="str">
        <f>VLOOKUP($M1056,'Hulpblad MC-parser'!$A:$D,3,FALSE)</f>
        <v>Politie</v>
      </c>
      <c r="P1056" s="81" t="str">
        <f>VLOOKUP($M1056,'Hulpblad MC-parser'!$A:$D,4,FALSE)</f>
        <v>Afstemverzoek</v>
      </c>
      <c r="Q1056" s="136" t="str">
        <f>IF(CONCATENATE(B1056,C1056,D1056)="","",VLOOKUP(CONCATENATE(B1056,C1056,D1056),Meldingsclassificaties!AA:AA,1,FALSE))</f>
        <v/>
      </c>
      <c r="R1056" s="136" t="str">
        <f>IF(F1056="","",VLOOKUP(F1056,Meldingsclassificaties!H:H,1,FALSE))</f>
        <v/>
      </c>
    </row>
    <row r="1057" spans="1:18" x14ac:dyDescent="0.25">
      <c r="A1057" s="59"/>
      <c r="B1057" s="59"/>
      <c r="C1057" s="59"/>
      <c r="D1057" s="59"/>
      <c r="E1057" s="60" t="s">
        <v>7827</v>
      </c>
      <c r="F1057" s="59"/>
      <c r="G1057" s="59" t="s">
        <v>1301</v>
      </c>
      <c r="H1057" s="59"/>
      <c r="I1057" s="59">
        <f t="shared" si="16"/>
        <v>5</v>
      </c>
      <c r="J1057" s="59" t="s">
        <v>1561</v>
      </c>
      <c r="K1057" s="61"/>
      <c r="L1057" s="62" t="s">
        <v>6737</v>
      </c>
      <c r="M1057" s="62" t="s">
        <v>1301</v>
      </c>
      <c r="N1057" s="81" t="str">
        <f>VLOOKUP($M1057,'Hulpblad MC-parser'!$A:$D,2,FALSE)</f>
        <v>Dienstverlening</v>
      </c>
      <c r="O1057" s="81" t="str">
        <f>VLOOKUP($M1057,'Hulpblad MC-parser'!$A:$D,3,FALSE)</f>
        <v>Politie</v>
      </c>
      <c r="P1057" s="81" t="str">
        <f>VLOOKUP($M1057,'Hulpblad MC-parser'!$A:$D,4,FALSE)</f>
        <v>Afstemverzoek</v>
      </c>
      <c r="Q1057" s="136" t="str">
        <f>IF(CONCATENATE(B1057,C1057,D1057)="","",VLOOKUP(CONCATENATE(B1057,C1057,D1057),Meldingsclassificaties!AA:AA,1,FALSE))</f>
        <v/>
      </c>
      <c r="R1057" s="136" t="str">
        <f>IF(F1057="","",VLOOKUP(F1057,Meldingsclassificaties!H:H,1,FALSE))</f>
        <v/>
      </c>
    </row>
    <row r="1058" spans="1:18" x14ac:dyDescent="0.25">
      <c r="A1058" s="59">
        <v>200106755</v>
      </c>
      <c r="B1058" s="59" t="s">
        <v>26</v>
      </c>
      <c r="C1058" s="59" t="s">
        <v>100</v>
      </c>
      <c r="D1058" s="59" t="s">
        <v>101</v>
      </c>
      <c r="E1058" s="60" t="s">
        <v>6460</v>
      </c>
      <c r="F1058" s="59" t="s">
        <v>104</v>
      </c>
      <c r="G1058" s="59"/>
      <c r="H1058" s="59"/>
      <c r="I1058" s="59">
        <f t="shared" si="16"/>
        <v>16</v>
      </c>
      <c r="J1058" s="59" t="s">
        <v>1613</v>
      </c>
      <c r="K1058" s="61"/>
      <c r="L1058" s="62" t="s">
        <v>6738</v>
      </c>
      <c r="M1058" s="62" t="s">
        <v>6460</v>
      </c>
      <c r="N1058" s="81" t="str">
        <f>VLOOKUP($M1058,'Hulpblad MC-parser'!$A:$D,2,FALSE)</f>
        <v>Dienstverlening</v>
      </c>
      <c r="O1058" s="81" t="str">
        <f>VLOOKUP($M1058,'Hulpblad MC-parser'!$A:$D,3,FALSE)</f>
        <v>Politie</v>
      </c>
      <c r="P1058" s="81" t="str">
        <f>VLOOKUP($M1058,'Hulpblad MC-parser'!$A:$D,4,FALSE)</f>
        <v>Begeleiden</v>
      </c>
      <c r="Q1058" s="136" t="str">
        <f>IF(CONCATENATE(B1058,C1058,D1058)="","",VLOOKUP(CONCATENATE(B1058,C1058,D1058),Meldingsclassificaties!AA:AA,1,FALSE))</f>
        <v>DienstverleningPolitieBegeleiden</v>
      </c>
      <c r="R1058" s="136" t="str">
        <f>IF(F1058="","",VLOOKUP(F1058,Meldingsclassificaties!H:H,1,FALSE))</f>
        <v>Politie begeleiden</v>
      </c>
    </row>
    <row r="1059" spans="1:18" x14ac:dyDescent="0.25">
      <c r="A1059" s="59">
        <v>200031452</v>
      </c>
      <c r="B1059" s="59" t="s">
        <v>26</v>
      </c>
      <c r="C1059" s="59" t="s">
        <v>100</v>
      </c>
      <c r="D1059" s="59" t="s">
        <v>101</v>
      </c>
      <c r="E1059" s="60" t="s">
        <v>1302</v>
      </c>
      <c r="F1059" s="59" t="s">
        <v>104</v>
      </c>
      <c r="G1059" s="59"/>
      <c r="H1059" s="59"/>
      <c r="I1059" s="59">
        <f t="shared" si="16"/>
        <v>19</v>
      </c>
      <c r="J1059" s="59" t="s">
        <v>1613</v>
      </c>
      <c r="K1059" s="61"/>
      <c r="L1059" s="62" t="s">
        <v>6737</v>
      </c>
      <c r="M1059" s="62" t="s">
        <v>1302</v>
      </c>
      <c r="N1059" s="81" t="str">
        <f>VLOOKUP($M1059,'Hulpblad MC-parser'!$A:$D,2,FALSE)</f>
        <v>Dienstverlening</v>
      </c>
      <c r="O1059" s="81" t="str">
        <f>VLOOKUP($M1059,'Hulpblad MC-parser'!$A:$D,3,FALSE)</f>
        <v>Politie</v>
      </c>
      <c r="P1059" s="81" t="str">
        <f>VLOOKUP($M1059,'Hulpblad MC-parser'!$A:$D,4,FALSE)</f>
        <v>Begeleiden</v>
      </c>
      <c r="Q1059" s="136" t="str">
        <f>IF(CONCATENATE(B1059,C1059,D1059)="","",VLOOKUP(CONCATENATE(B1059,C1059,D1059),Meldingsclassificaties!AA:AA,1,FALSE))</f>
        <v>DienstverleningPolitieBegeleiden</v>
      </c>
      <c r="R1059" s="136" t="str">
        <f>IF(F1059="","",VLOOKUP(F1059,Meldingsclassificaties!H:H,1,FALSE))</f>
        <v>Politie begeleiden</v>
      </c>
    </row>
    <row r="1060" spans="1:18" x14ac:dyDescent="0.25">
      <c r="A1060" s="59"/>
      <c r="B1060" s="59"/>
      <c r="C1060" s="59"/>
      <c r="D1060" s="59"/>
      <c r="E1060" s="60" t="s">
        <v>7828</v>
      </c>
      <c r="F1060" s="59"/>
      <c r="G1060" s="59" t="s">
        <v>1302</v>
      </c>
      <c r="H1060" s="59"/>
      <c r="I1060" s="59">
        <f t="shared" si="16"/>
        <v>4</v>
      </c>
      <c r="J1060" s="59" t="s">
        <v>1561</v>
      </c>
      <c r="K1060" s="61"/>
      <c r="L1060" s="62" t="s">
        <v>6737</v>
      </c>
      <c r="M1060" s="62" t="s">
        <v>1302</v>
      </c>
      <c r="N1060" s="81" t="str">
        <f>VLOOKUP($M1060,'Hulpblad MC-parser'!$A:$D,2,FALSE)</f>
        <v>Dienstverlening</v>
      </c>
      <c r="O1060" s="81" t="str">
        <f>VLOOKUP($M1060,'Hulpblad MC-parser'!$A:$D,3,FALSE)</f>
        <v>Politie</v>
      </c>
      <c r="P1060" s="81" t="str">
        <f>VLOOKUP($M1060,'Hulpblad MC-parser'!$A:$D,4,FALSE)</f>
        <v>Begeleiden</v>
      </c>
      <c r="Q1060" s="136" t="str">
        <f>IF(CONCATENATE(B1060,C1060,D1060)="","",VLOOKUP(CONCATENATE(B1060,C1060,D1060),Meldingsclassificaties!AA:AA,1,FALSE))</f>
        <v/>
      </c>
      <c r="R1060" s="136" t="str">
        <f>IF(F1060="","",VLOOKUP(F1060,Meldingsclassificaties!H:H,1,FALSE))</f>
        <v/>
      </c>
    </row>
    <row r="1061" spans="1:18" x14ac:dyDescent="0.25">
      <c r="A1061" s="59"/>
      <c r="B1061" s="59"/>
      <c r="C1061" s="59"/>
      <c r="D1061" s="59"/>
      <c r="E1061" s="60" t="s">
        <v>7829</v>
      </c>
      <c r="F1061" s="59"/>
      <c r="G1061" s="59" t="s">
        <v>1302</v>
      </c>
      <c r="H1061" s="59"/>
      <c r="I1061" s="59">
        <f t="shared" si="16"/>
        <v>11</v>
      </c>
      <c r="J1061" s="59" t="s">
        <v>1561</v>
      </c>
      <c r="K1061" s="61"/>
      <c r="L1061" s="62" t="s">
        <v>6737</v>
      </c>
      <c r="M1061" s="62" t="s">
        <v>1302</v>
      </c>
      <c r="N1061" s="81" t="str">
        <f>VLOOKUP($M1061,'Hulpblad MC-parser'!$A:$D,2,FALSE)</f>
        <v>Dienstverlening</v>
      </c>
      <c r="O1061" s="81" t="str">
        <f>VLOOKUP($M1061,'Hulpblad MC-parser'!$A:$D,3,FALSE)</f>
        <v>Politie</v>
      </c>
      <c r="P1061" s="81" t="str">
        <f>VLOOKUP($M1061,'Hulpblad MC-parser'!$A:$D,4,FALSE)</f>
        <v>Begeleiden</v>
      </c>
      <c r="Q1061" s="136" t="str">
        <f>IF(CONCATENATE(B1061,C1061,D1061)="","",VLOOKUP(CONCATENATE(B1061,C1061,D1061),Meldingsclassificaties!AA:AA,1,FALSE))</f>
        <v/>
      </c>
      <c r="R1061" s="136" t="str">
        <f>IF(F1061="","",VLOOKUP(F1061,Meldingsclassificaties!H:H,1,FALSE))</f>
        <v/>
      </c>
    </row>
    <row r="1062" spans="1:18" x14ac:dyDescent="0.25">
      <c r="A1062" s="59"/>
      <c r="B1062" s="59"/>
      <c r="C1062" s="59"/>
      <c r="D1062" s="59"/>
      <c r="E1062" s="60" t="s">
        <v>7830</v>
      </c>
      <c r="F1062" s="59"/>
      <c r="G1062" s="59" t="s">
        <v>1302</v>
      </c>
      <c r="H1062" s="59"/>
      <c r="I1062" s="59">
        <f t="shared" si="16"/>
        <v>7</v>
      </c>
      <c r="J1062" s="59" t="s">
        <v>1561</v>
      </c>
      <c r="K1062" s="61"/>
      <c r="L1062" s="62" t="s">
        <v>6737</v>
      </c>
      <c r="M1062" s="62" t="s">
        <v>1302</v>
      </c>
      <c r="N1062" s="81" t="str">
        <f>VLOOKUP($M1062,'Hulpblad MC-parser'!$A:$D,2,FALSE)</f>
        <v>Dienstverlening</v>
      </c>
      <c r="O1062" s="81" t="str">
        <f>VLOOKUP($M1062,'Hulpblad MC-parser'!$A:$D,3,FALSE)</f>
        <v>Politie</v>
      </c>
      <c r="P1062" s="81" t="str">
        <f>VLOOKUP($M1062,'Hulpblad MC-parser'!$A:$D,4,FALSE)</f>
        <v>Begeleiden</v>
      </c>
      <c r="Q1062" s="136" t="str">
        <f>IF(CONCATENATE(B1062,C1062,D1062)="","",VLOOKUP(CONCATENATE(B1062,C1062,D1062),Meldingsclassificaties!AA:AA,1,FALSE))</f>
        <v/>
      </c>
      <c r="R1062" s="136" t="str">
        <f>IF(F1062="","",VLOOKUP(F1062,Meldingsclassificaties!H:H,1,FALSE))</f>
        <v/>
      </c>
    </row>
    <row r="1063" spans="1:18" x14ac:dyDescent="0.25">
      <c r="A1063" s="59"/>
      <c r="B1063" s="59"/>
      <c r="C1063" s="59"/>
      <c r="D1063" s="59"/>
      <c r="E1063" s="60" t="s">
        <v>7831</v>
      </c>
      <c r="F1063" s="59"/>
      <c r="G1063" s="59" t="s">
        <v>1302</v>
      </c>
      <c r="H1063" s="59"/>
      <c r="I1063" s="59">
        <f t="shared" si="16"/>
        <v>5</v>
      </c>
      <c r="J1063" s="59" t="s">
        <v>1561</v>
      </c>
      <c r="K1063" s="61"/>
      <c r="L1063" s="62" t="s">
        <v>6737</v>
      </c>
      <c r="M1063" s="62" t="s">
        <v>1302</v>
      </c>
      <c r="N1063" s="81" t="str">
        <f>VLOOKUP($M1063,'Hulpblad MC-parser'!$A:$D,2,FALSE)</f>
        <v>Dienstverlening</v>
      </c>
      <c r="O1063" s="81" t="str">
        <f>VLOOKUP($M1063,'Hulpblad MC-parser'!$A:$D,3,FALSE)</f>
        <v>Politie</v>
      </c>
      <c r="P1063" s="81" t="str">
        <f>VLOOKUP($M1063,'Hulpblad MC-parser'!$A:$D,4,FALSE)</f>
        <v>Begeleiden</v>
      </c>
      <c r="Q1063" s="136" t="str">
        <f>IF(CONCATENATE(B1063,C1063,D1063)="","",VLOOKUP(CONCATENATE(B1063,C1063,D1063),Meldingsclassificaties!AA:AA,1,FALSE))</f>
        <v/>
      </c>
      <c r="R1063" s="136" t="str">
        <f>IF(F1063="","",VLOOKUP(F1063,Meldingsclassificaties!H:H,1,FALSE))</f>
        <v/>
      </c>
    </row>
    <row r="1064" spans="1:18" x14ac:dyDescent="0.25">
      <c r="A1064" s="59">
        <v>200031453</v>
      </c>
      <c r="B1064" s="59" t="s">
        <v>26</v>
      </c>
      <c r="C1064" s="59" t="s">
        <v>100</v>
      </c>
      <c r="D1064" s="59" t="s">
        <v>41</v>
      </c>
      <c r="E1064" s="60" t="s">
        <v>1303</v>
      </c>
      <c r="F1064" s="59" t="s">
        <v>151</v>
      </c>
      <c r="G1064" s="59"/>
      <c r="H1064" s="59"/>
      <c r="I1064" s="59">
        <f t="shared" si="16"/>
        <v>17</v>
      </c>
      <c r="J1064" s="59" t="s">
        <v>1613</v>
      </c>
      <c r="K1064" s="61"/>
      <c r="L1064" s="62" t="s">
        <v>6737</v>
      </c>
      <c r="M1064" s="62" t="s">
        <v>1303</v>
      </c>
      <c r="N1064" s="81" t="str">
        <f>VLOOKUP($M1064,'Hulpblad MC-parser'!$A:$D,2,FALSE)</f>
        <v>Dienstverlening</v>
      </c>
      <c r="O1064" s="81" t="str">
        <f>VLOOKUP($M1064,'Hulpblad MC-parser'!$A:$D,3,FALSE)</f>
        <v>Politie</v>
      </c>
      <c r="P1064" s="81" t="str">
        <f>VLOOKUP($M1064,'Hulpblad MC-parser'!$A:$D,4,FALSE)</f>
        <v>Bijstand</v>
      </c>
      <c r="Q1064" s="136" t="str">
        <f>IF(CONCATENATE(B1064,C1064,D1064)="","",VLOOKUP(CONCATENATE(B1064,C1064,D1064),Meldingsclassificaties!AA:AA,1,FALSE))</f>
        <v>DienstverleningPolitieBijstand</v>
      </c>
      <c r="R1064" s="136" t="str">
        <f>IF(F1064="","",VLOOKUP(F1064,Meldingsclassificaties!H:H,1,FALSE))</f>
        <v>Politie bijstand</v>
      </c>
    </row>
    <row r="1065" spans="1:18" x14ac:dyDescent="0.25">
      <c r="A1065" s="59"/>
      <c r="B1065" s="59"/>
      <c r="C1065" s="59"/>
      <c r="D1065" s="59"/>
      <c r="E1065" s="60" t="s">
        <v>7832</v>
      </c>
      <c r="F1065" s="59"/>
      <c r="G1065" s="59" t="s">
        <v>1303</v>
      </c>
      <c r="H1065" s="59"/>
      <c r="I1065" s="59">
        <f t="shared" si="16"/>
        <v>4</v>
      </c>
      <c r="J1065" s="59" t="s">
        <v>1561</v>
      </c>
      <c r="K1065" s="61"/>
      <c r="L1065" s="62" t="s">
        <v>6737</v>
      </c>
      <c r="M1065" s="62" t="s">
        <v>1303</v>
      </c>
      <c r="N1065" s="81" t="str">
        <f>VLOOKUP($M1065,'Hulpblad MC-parser'!$A:$D,2,FALSE)</f>
        <v>Dienstverlening</v>
      </c>
      <c r="O1065" s="81" t="str">
        <f>VLOOKUP($M1065,'Hulpblad MC-parser'!$A:$D,3,FALSE)</f>
        <v>Politie</v>
      </c>
      <c r="P1065" s="81" t="str">
        <f>VLOOKUP($M1065,'Hulpblad MC-parser'!$A:$D,4,FALSE)</f>
        <v>Bijstand</v>
      </c>
      <c r="Q1065" s="136" t="str">
        <f>IF(CONCATENATE(B1065,C1065,D1065)="","",VLOOKUP(CONCATENATE(B1065,C1065,D1065),Meldingsclassificaties!AA:AA,1,FALSE))</f>
        <v/>
      </c>
      <c r="R1065" s="136" t="str">
        <f>IF(F1065="","",VLOOKUP(F1065,Meldingsclassificaties!H:H,1,FALSE))</f>
        <v/>
      </c>
    </row>
    <row r="1066" spans="1:18" x14ac:dyDescent="0.25">
      <c r="A1066" s="59"/>
      <c r="B1066" s="59"/>
      <c r="C1066" s="59"/>
      <c r="D1066" s="59"/>
      <c r="E1066" s="60" t="s">
        <v>7833</v>
      </c>
      <c r="F1066" s="59"/>
      <c r="G1066" s="59" t="s">
        <v>1303</v>
      </c>
      <c r="H1066" s="59"/>
      <c r="I1066" s="59">
        <f t="shared" si="16"/>
        <v>7</v>
      </c>
      <c r="J1066" s="59" t="s">
        <v>1561</v>
      </c>
      <c r="K1066" s="61"/>
      <c r="L1066" s="62" t="s">
        <v>6737</v>
      </c>
      <c r="M1066" s="62" t="s">
        <v>1303</v>
      </c>
      <c r="N1066" s="81" t="str">
        <f>VLOOKUP($M1066,'Hulpblad MC-parser'!$A:$D,2,FALSE)</f>
        <v>Dienstverlening</v>
      </c>
      <c r="O1066" s="81" t="str">
        <f>VLOOKUP($M1066,'Hulpblad MC-parser'!$A:$D,3,FALSE)</f>
        <v>Politie</v>
      </c>
      <c r="P1066" s="81" t="str">
        <f>VLOOKUP($M1066,'Hulpblad MC-parser'!$A:$D,4,FALSE)</f>
        <v>Bijstand</v>
      </c>
      <c r="Q1066" s="136" t="str">
        <f>IF(CONCATENATE(B1066,C1066,D1066)="","",VLOOKUP(CONCATENATE(B1066,C1066,D1066),Meldingsclassificaties!AA:AA,1,FALSE))</f>
        <v/>
      </c>
      <c r="R1066" s="136" t="str">
        <f>IF(F1066="","",VLOOKUP(F1066,Meldingsclassificaties!H:H,1,FALSE))</f>
        <v/>
      </c>
    </row>
    <row r="1067" spans="1:18" x14ac:dyDescent="0.25">
      <c r="A1067" s="59"/>
      <c r="B1067" s="59"/>
      <c r="C1067" s="59"/>
      <c r="D1067" s="59"/>
      <c r="E1067" s="60" t="s">
        <v>7834</v>
      </c>
      <c r="F1067" s="59"/>
      <c r="G1067" s="59" t="s">
        <v>1303</v>
      </c>
      <c r="H1067" s="59"/>
      <c r="I1067" s="59">
        <f t="shared" si="16"/>
        <v>5</v>
      </c>
      <c r="J1067" s="59" t="s">
        <v>1561</v>
      </c>
      <c r="K1067" s="61"/>
      <c r="L1067" s="62" t="s">
        <v>6737</v>
      </c>
      <c r="M1067" s="62" t="s">
        <v>1303</v>
      </c>
      <c r="N1067" s="81" t="str">
        <f>VLOOKUP($M1067,'Hulpblad MC-parser'!$A:$D,2,FALSE)</f>
        <v>Dienstverlening</v>
      </c>
      <c r="O1067" s="81" t="str">
        <f>VLOOKUP($M1067,'Hulpblad MC-parser'!$A:$D,3,FALSE)</f>
        <v>Politie</v>
      </c>
      <c r="P1067" s="81" t="str">
        <f>VLOOKUP($M1067,'Hulpblad MC-parser'!$A:$D,4,FALSE)</f>
        <v>Bijstand</v>
      </c>
      <c r="Q1067" s="136" t="str">
        <f>IF(CONCATENATE(B1067,C1067,D1067)="","",VLOOKUP(CONCATENATE(B1067,C1067,D1067),Meldingsclassificaties!AA:AA,1,FALSE))</f>
        <v/>
      </c>
      <c r="R1067" s="136" t="str">
        <f>IF(F1067="","",VLOOKUP(F1067,Meldingsclassificaties!H:H,1,FALSE))</f>
        <v/>
      </c>
    </row>
    <row r="1068" spans="1:18" x14ac:dyDescent="0.25">
      <c r="A1068" s="59"/>
      <c r="B1068" s="59"/>
      <c r="C1068" s="59"/>
      <c r="D1068" s="59"/>
      <c r="E1068" s="60" t="s">
        <v>7835</v>
      </c>
      <c r="F1068" s="59"/>
      <c r="G1068" s="59" t="s">
        <v>1303</v>
      </c>
      <c r="H1068" s="59"/>
      <c r="I1068" s="59">
        <f t="shared" si="16"/>
        <v>13</v>
      </c>
      <c r="J1068" s="59" t="s">
        <v>1561</v>
      </c>
      <c r="K1068" s="61"/>
      <c r="L1068" s="62" t="s">
        <v>6737</v>
      </c>
      <c r="M1068" s="62" t="s">
        <v>1303</v>
      </c>
      <c r="N1068" s="81" t="str">
        <f>VLOOKUP($M1068,'Hulpblad MC-parser'!$A:$D,2,FALSE)</f>
        <v>Dienstverlening</v>
      </c>
      <c r="O1068" s="81" t="str">
        <f>VLOOKUP($M1068,'Hulpblad MC-parser'!$A:$D,3,FALSE)</f>
        <v>Politie</v>
      </c>
      <c r="P1068" s="81" t="str">
        <f>VLOOKUP($M1068,'Hulpblad MC-parser'!$A:$D,4,FALSE)</f>
        <v>Bijstand</v>
      </c>
      <c r="Q1068" s="136" t="str">
        <f>IF(CONCATENATE(B1068,C1068,D1068)="","",VLOOKUP(CONCATENATE(B1068,C1068,D1068),Meldingsclassificaties!AA:AA,1,FALSE))</f>
        <v/>
      </c>
      <c r="R1068" s="136" t="str">
        <f>IF(F1068="","",VLOOKUP(F1068,Meldingsclassificaties!H:H,1,FALSE))</f>
        <v/>
      </c>
    </row>
    <row r="1069" spans="1:18" x14ac:dyDescent="0.25">
      <c r="A1069" s="59">
        <v>200031454</v>
      </c>
      <c r="B1069" s="59" t="s">
        <v>26</v>
      </c>
      <c r="C1069" s="59" t="s">
        <v>100</v>
      </c>
      <c r="D1069" s="59" t="s">
        <v>662</v>
      </c>
      <c r="E1069" s="60" t="s">
        <v>1304</v>
      </c>
      <c r="F1069" s="59" t="s">
        <v>664</v>
      </c>
      <c r="G1069" s="59"/>
      <c r="H1069" s="59"/>
      <c r="I1069" s="59">
        <f t="shared" si="16"/>
        <v>16</v>
      </c>
      <c r="J1069" s="59" t="s">
        <v>1613</v>
      </c>
      <c r="K1069" s="61"/>
      <c r="L1069" s="62" t="s">
        <v>6737</v>
      </c>
      <c r="M1069" s="62" t="s">
        <v>1304</v>
      </c>
      <c r="N1069" s="81" t="str">
        <f>VLOOKUP($M1069,'Hulpblad MC-parser'!$A:$D,2,FALSE)</f>
        <v>Dienstverlening</v>
      </c>
      <c r="O1069" s="81" t="str">
        <f>VLOOKUP($M1069,'Hulpblad MC-parser'!$A:$D,3,FALSE)</f>
        <v>Politie</v>
      </c>
      <c r="P1069" s="81" t="str">
        <f>VLOOKUP($M1069,'Hulpblad MC-parser'!$A:$D,4,FALSE)</f>
        <v>Controle Wet ID</v>
      </c>
      <c r="Q1069" s="136" t="str">
        <f>IF(CONCATENATE(B1069,C1069,D1069)="","",VLOOKUP(CONCATENATE(B1069,C1069,D1069),Meldingsclassificaties!AA:AA,1,FALSE))</f>
        <v>DienstverleningPolitieControle Wet ID</v>
      </c>
      <c r="R1069" s="136" t="str">
        <f>IF(F1069="","",VLOOKUP(F1069,Meldingsclassificaties!H:H,1,FALSE))</f>
        <v>Controle wet ID</v>
      </c>
    </row>
    <row r="1070" spans="1:18" x14ac:dyDescent="0.25">
      <c r="A1070" s="59"/>
      <c r="B1070" s="59"/>
      <c r="C1070" s="59"/>
      <c r="D1070" s="59"/>
      <c r="E1070" s="60" t="s">
        <v>7836</v>
      </c>
      <c r="F1070" s="59"/>
      <c r="G1070" s="59" t="s">
        <v>1304</v>
      </c>
      <c r="H1070" s="59"/>
      <c r="I1070" s="59">
        <f t="shared" si="16"/>
        <v>5</v>
      </c>
      <c r="J1070" s="59" t="s">
        <v>1561</v>
      </c>
      <c r="K1070" s="61"/>
      <c r="L1070" s="62" t="s">
        <v>6737</v>
      </c>
      <c r="M1070" s="62" t="s">
        <v>1304</v>
      </c>
      <c r="N1070" s="81" t="str">
        <f>VLOOKUP($M1070,'Hulpblad MC-parser'!$A:$D,2,FALSE)</f>
        <v>Dienstverlening</v>
      </c>
      <c r="O1070" s="81" t="str">
        <f>VLOOKUP($M1070,'Hulpblad MC-parser'!$A:$D,3,FALSE)</f>
        <v>Politie</v>
      </c>
      <c r="P1070" s="81" t="str">
        <f>VLOOKUP($M1070,'Hulpblad MC-parser'!$A:$D,4,FALSE)</f>
        <v>Controle Wet ID</v>
      </c>
      <c r="Q1070" s="136" t="str">
        <f>IF(CONCATENATE(B1070,C1070,D1070)="","",VLOOKUP(CONCATENATE(B1070,C1070,D1070),Meldingsclassificaties!AA:AA,1,FALSE))</f>
        <v/>
      </c>
      <c r="R1070" s="136" t="str">
        <f>IF(F1070="","",VLOOKUP(F1070,Meldingsclassificaties!H:H,1,FALSE))</f>
        <v/>
      </c>
    </row>
    <row r="1071" spans="1:18" x14ac:dyDescent="0.25">
      <c r="A1071" s="59"/>
      <c r="B1071" s="59"/>
      <c r="C1071" s="59"/>
      <c r="D1071" s="59"/>
      <c r="E1071" s="60" t="s">
        <v>7837</v>
      </c>
      <c r="F1071" s="59"/>
      <c r="G1071" s="59" t="s">
        <v>1304</v>
      </c>
      <c r="H1071" s="59"/>
      <c r="I1071" s="59">
        <f t="shared" si="16"/>
        <v>12</v>
      </c>
      <c r="J1071" s="59" t="s">
        <v>1561</v>
      </c>
      <c r="K1071" s="61"/>
      <c r="L1071" s="62" t="s">
        <v>6737</v>
      </c>
      <c r="M1071" s="62" t="s">
        <v>1304</v>
      </c>
      <c r="N1071" s="81" t="str">
        <f>VLOOKUP($M1071,'Hulpblad MC-parser'!$A:$D,2,FALSE)</f>
        <v>Dienstverlening</v>
      </c>
      <c r="O1071" s="81" t="str">
        <f>VLOOKUP($M1071,'Hulpblad MC-parser'!$A:$D,3,FALSE)</f>
        <v>Politie</v>
      </c>
      <c r="P1071" s="81" t="str">
        <f>VLOOKUP($M1071,'Hulpblad MC-parser'!$A:$D,4,FALSE)</f>
        <v>Controle Wet ID</v>
      </c>
      <c r="Q1071" s="136" t="str">
        <f>IF(CONCATENATE(B1071,C1071,D1071)="","",VLOOKUP(CONCATENATE(B1071,C1071,D1071),Meldingsclassificaties!AA:AA,1,FALSE))</f>
        <v/>
      </c>
      <c r="R1071" s="136" t="str">
        <f>IF(F1071="","",VLOOKUP(F1071,Meldingsclassificaties!H:H,1,FALSE))</f>
        <v/>
      </c>
    </row>
    <row r="1072" spans="1:18" x14ac:dyDescent="0.25">
      <c r="A1072" s="59"/>
      <c r="B1072" s="59"/>
      <c r="C1072" s="59"/>
      <c r="D1072" s="59"/>
      <c r="E1072" s="60" t="s">
        <v>7838</v>
      </c>
      <c r="F1072" s="59"/>
      <c r="G1072" s="59" t="s">
        <v>1304</v>
      </c>
      <c r="H1072" s="59"/>
      <c r="I1072" s="59">
        <f t="shared" si="16"/>
        <v>4</v>
      </c>
      <c r="J1072" s="59" t="s">
        <v>1561</v>
      </c>
      <c r="K1072" s="61"/>
      <c r="L1072" s="62" t="s">
        <v>6737</v>
      </c>
      <c r="M1072" s="62" t="s">
        <v>1304</v>
      </c>
      <c r="N1072" s="81" t="str">
        <f>VLOOKUP($M1072,'Hulpblad MC-parser'!$A:$D,2,FALSE)</f>
        <v>Dienstverlening</v>
      </c>
      <c r="O1072" s="81" t="str">
        <f>VLOOKUP($M1072,'Hulpblad MC-parser'!$A:$D,3,FALSE)</f>
        <v>Politie</v>
      </c>
      <c r="P1072" s="81" t="str">
        <f>VLOOKUP($M1072,'Hulpblad MC-parser'!$A:$D,4,FALSE)</f>
        <v>Controle Wet ID</v>
      </c>
      <c r="Q1072" s="136" t="str">
        <f>IF(CONCATENATE(B1072,C1072,D1072)="","",VLOOKUP(CONCATENATE(B1072,C1072,D1072),Meldingsclassificaties!AA:AA,1,FALSE))</f>
        <v/>
      </c>
      <c r="R1072" s="136" t="str">
        <f>IF(F1072="","",VLOOKUP(F1072,Meldingsclassificaties!H:H,1,FALSE))</f>
        <v/>
      </c>
    </row>
    <row r="1073" spans="1:18" x14ac:dyDescent="0.25">
      <c r="A1073" s="59"/>
      <c r="B1073" s="59"/>
      <c r="C1073" s="59"/>
      <c r="D1073" s="59"/>
      <c r="E1073" s="60" t="s">
        <v>7839</v>
      </c>
      <c r="F1073" s="59"/>
      <c r="G1073" s="59" t="s">
        <v>1304</v>
      </c>
      <c r="H1073" s="59"/>
      <c r="I1073" s="59">
        <f t="shared" si="16"/>
        <v>7</v>
      </c>
      <c r="J1073" s="59" t="s">
        <v>1561</v>
      </c>
      <c r="K1073" s="61"/>
      <c r="L1073" s="62" t="s">
        <v>6737</v>
      </c>
      <c r="M1073" s="62" t="s">
        <v>1304</v>
      </c>
      <c r="N1073" s="81" t="str">
        <f>VLOOKUP($M1073,'Hulpblad MC-parser'!$A:$D,2,FALSE)</f>
        <v>Dienstverlening</v>
      </c>
      <c r="O1073" s="81" t="str">
        <f>VLOOKUP($M1073,'Hulpblad MC-parser'!$A:$D,3,FALSE)</f>
        <v>Politie</v>
      </c>
      <c r="P1073" s="81" t="str">
        <f>VLOOKUP($M1073,'Hulpblad MC-parser'!$A:$D,4,FALSE)</f>
        <v>Controle Wet ID</v>
      </c>
      <c r="Q1073" s="136" t="str">
        <f>IF(CONCATENATE(B1073,C1073,D1073)="","",VLOOKUP(CONCATENATE(B1073,C1073,D1073),Meldingsclassificaties!AA:AA,1,FALSE))</f>
        <v/>
      </c>
      <c r="R1073" s="136" t="str">
        <f>IF(F1073="","",VLOOKUP(F1073,Meldingsclassificaties!H:H,1,FALSE))</f>
        <v/>
      </c>
    </row>
    <row r="1074" spans="1:18" x14ac:dyDescent="0.25">
      <c r="A1074" s="59">
        <v>200031457</v>
      </c>
      <c r="B1074" s="59" t="s">
        <v>26</v>
      </c>
      <c r="C1074" s="59" t="s">
        <v>100</v>
      </c>
      <c r="D1074" s="59" t="s">
        <v>192</v>
      </c>
      <c r="E1074" s="60" t="s">
        <v>1305</v>
      </c>
      <c r="F1074" s="59" t="s">
        <v>611</v>
      </c>
      <c r="G1074" s="59"/>
      <c r="H1074" s="59"/>
      <c r="I1074" s="59">
        <f t="shared" si="16"/>
        <v>26</v>
      </c>
      <c r="J1074" s="59" t="s">
        <v>1613</v>
      </c>
      <c r="K1074" s="61"/>
      <c r="L1074" s="62" t="s">
        <v>6737</v>
      </c>
      <c r="M1074" s="62" t="s">
        <v>1305</v>
      </c>
      <c r="N1074" s="81" t="str">
        <f>VLOOKUP($M1074,'Hulpblad MC-parser'!$A:$D,2,FALSE)</f>
        <v>Dienstverlening</v>
      </c>
      <c r="O1074" s="81" t="str">
        <f>VLOOKUP($M1074,'Hulpblad MC-parser'!$A:$D,3,FALSE)</f>
        <v>Politie</v>
      </c>
      <c r="P1074" s="81" t="str">
        <f>VLOOKUP($M1074,'Hulpblad MC-parser'!$A:$D,4,FALSE)</f>
        <v>Dienst aan derden</v>
      </c>
      <c r="Q1074" s="136" t="str">
        <f>IF(CONCATENATE(B1074,C1074,D1074)="","",VLOOKUP(CONCATENATE(B1074,C1074,D1074),Meldingsclassificaties!AA:AA,1,FALSE))</f>
        <v>DienstverleningPolitieDienst aan derden</v>
      </c>
      <c r="R1074" s="136" t="str">
        <f>IF(F1074="","",VLOOKUP(F1074,Meldingsclassificaties!H:H,1,FALSE))</f>
        <v>Politie dienst aan derden</v>
      </c>
    </row>
    <row r="1075" spans="1:18" x14ac:dyDescent="0.25">
      <c r="A1075" s="59"/>
      <c r="B1075" s="59"/>
      <c r="C1075" s="59"/>
      <c r="D1075" s="59"/>
      <c r="E1075" s="60" t="s">
        <v>7840</v>
      </c>
      <c r="F1075" s="59"/>
      <c r="G1075" s="59" t="s">
        <v>1305</v>
      </c>
      <c r="H1075" s="59"/>
      <c r="I1075" s="59">
        <f t="shared" si="16"/>
        <v>4</v>
      </c>
      <c r="J1075" s="59" t="s">
        <v>1561</v>
      </c>
      <c r="K1075" s="61"/>
      <c r="L1075" s="62" t="s">
        <v>6737</v>
      </c>
      <c r="M1075" s="62" t="s">
        <v>1305</v>
      </c>
      <c r="N1075" s="81" t="str">
        <f>VLOOKUP($M1075,'Hulpblad MC-parser'!$A:$D,2,FALSE)</f>
        <v>Dienstverlening</v>
      </c>
      <c r="O1075" s="81" t="str">
        <f>VLOOKUP($M1075,'Hulpblad MC-parser'!$A:$D,3,FALSE)</f>
        <v>Politie</v>
      </c>
      <c r="P1075" s="81" t="str">
        <f>VLOOKUP($M1075,'Hulpblad MC-parser'!$A:$D,4,FALSE)</f>
        <v>Dienst aan derden</v>
      </c>
      <c r="Q1075" s="136" t="str">
        <f>IF(CONCATENATE(B1075,C1075,D1075)="","",VLOOKUP(CONCATENATE(B1075,C1075,D1075),Meldingsclassificaties!AA:AA,1,FALSE))</f>
        <v/>
      </c>
      <c r="R1075" s="136" t="str">
        <f>IF(F1075="","",VLOOKUP(F1075,Meldingsclassificaties!H:H,1,FALSE))</f>
        <v/>
      </c>
    </row>
    <row r="1076" spans="1:18" x14ac:dyDescent="0.25">
      <c r="A1076" s="59"/>
      <c r="B1076" s="59"/>
      <c r="C1076" s="59"/>
      <c r="D1076" s="59"/>
      <c r="E1076" s="60" t="s">
        <v>7841</v>
      </c>
      <c r="F1076" s="59"/>
      <c r="G1076" s="59" t="s">
        <v>1305</v>
      </c>
      <c r="H1076" s="59"/>
      <c r="I1076" s="59">
        <f t="shared" si="16"/>
        <v>7</v>
      </c>
      <c r="J1076" s="59" t="s">
        <v>1561</v>
      </c>
      <c r="K1076" s="61"/>
      <c r="L1076" s="62" t="s">
        <v>6737</v>
      </c>
      <c r="M1076" s="62" t="s">
        <v>1305</v>
      </c>
      <c r="N1076" s="81" t="str">
        <f>VLOOKUP($M1076,'Hulpblad MC-parser'!$A:$D,2,FALSE)</f>
        <v>Dienstverlening</v>
      </c>
      <c r="O1076" s="81" t="str">
        <f>VLOOKUP($M1076,'Hulpblad MC-parser'!$A:$D,3,FALSE)</f>
        <v>Politie</v>
      </c>
      <c r="P1076" s="81" t="str">
        <f>VLOOKUP($M1076,'Hulpblad MC-parser'!$A:$D,4,FALSE)</f>
        <v>Dienst aan derden</v>
      </c>
      <c r="Q1076" s="136" t="str">
        <f>IF(CONCATENATE(B1076,C1076,D1076)="","",VLOOKUP(CONCATENATE(B1076,C1076,D1076),Meldingsclassificaties!AA:AA,1,FALSE))</f>
        <v/>
      </c>
      <c r="R1076" s="136" t="str">
        <f>IF(F1076="","",VLOOKUP(F1076,Meldingsclassificaties!H:H,1,FALSE))</f>
        <v/>
      </c>
    </row>
    <row r="1077" spans="1:18" x14ac:dyDescent="0.25">
      <c r="A1077" s="59"/>
      <c r="B1077" s="59"/>
      <c r="C1077" s="59"/>
      <c r="D1077" s="59"/>
      <c r="E1077" s="60" t="s">
        <v>7842</v>
      </c>
      <c r="F1077" s="59"/>
      <c r="G1077" s="59" t="s">
        <v>1305</v>
      </c>
      <c r="H1077" s="59"/>
      <c r="I1077" s="59">
        <f t="shared" si="16"/>
        <v>6</v>
      </c>
      <c r="J1077" s="59" t="s">
        <v>1561</v>
      </c>
      <c r="K1077" s="61"/>
      <c r="L1077" s="62" t="s">
        <v>6737</v>
      </c>
      <c r="M1077" s="62" t="s">
        <v>1305</v>
      </c>
      <c r="N1077" s="81" t="str">
        <f>VLOOKUP($M1077,'Hulpblad MC-parser'!$A:$D,2,FALSE)</f>
        <v>Dienstverlening</v>
      </c>
      <c r="O1077" s="81" t="str">
        <f>VLOOKUP($M1077,'Hulpblad MC-parser'!$A:$D,3,FALSE)</f>
        <v>Politie</v>
      </c>
      <c r="P1077" s="81" t="str">
        <f>VLOOKUP($M1077,'Hulpblad MC-parser'!$A:$D,4,FALSE)</f>
        <v>Dienst aan derden</v>
      </c>
      <c r="Q1077" s="136" t="str">
        <f>IF(CONCATENATE(B1077,C1077,D1077)="","",VLOOKUP(CONCATENATE(B1077,C1077,D1077),Meldingsclassificaties!AA:AA,1,FALSE))</f>
        <v/>
      </c>
      <c r="R1077" s="136" t="str">
        <f>IF(F1077="","",VLOOKUP(F1077,Meldingsclassificaties!H:H,1,FALSE))</f>
        <v/>
      </c>
    </row>
    <row r="1078" spans="1:18" x14ac:dyDescent="0.25">
      <c r="A1078" s="59"/>
      <c r="B1078" s="59"/>
      <c r="C1078" s="59"/>
      <c r="D1078" s="59"/>
      <c r="E1078" s="60" t="s">
        <v>7843</v>
      </c>
      <c r="F1078" s="59"/>
      <c r="G1078" s="59" t="s">
        <v>1305</v>
      </c>
      <c r="H1078" s="59"/>
      <c r="I1078" s="59">
        <f t="shared" si="16"/>
        <v>5</v>
      </c>
      <c r="J1078" s="59" t="s">
        <v>1561</v>
      </c>
      <c r="K1078" s="61"/>
      <c r="L1078" s="62" t="s">
        <v>6737</v>
      </c>
      <c r="M1078" s="62" t="s">
        <v>1305</v>
      </c>
      <c r="N1078" s="81" t="str">
        <f>VLOOKUP($M1078,'Hulpblad MC-parser'!$A:$D,2,FALSE)</f>
        <v>Dienstverlening</v>
      </c>
      <c r="O1078" s="81" t="str">
        <f>VLOOKUP($M1078,'Hulpblad MC-parser'!$A:$D,3,FALSE)</f>
        <v>Politie</v>
      </c>
      <c r="P1078" s="81" t="str">
        <f>VLOOKUP($M1078,'Hulpblad MC-parser'!$A:$D,4,FALSE)</f>
        <v>Dienst aan derden</v>
      </c>
      <c r="Q1078" s="136" t="str">
        <f>IF(CONCATENATE(B1078,C1078,D1078)="","",VLOOKUP(CONCATENATE(B1078,C1078,D1078),Meldingsclassificaties!AA:AA,1,FALSE))</f>
        <v/>
      </c>
      <c r="R1078" s="136" t="str">
        <f>IF(F1078="","",VLOOKUP(F1078,Meldingsclassificaties!H:H,1,FALSE))</f>
        <v/>
      </c>
    </row>
    <row r="1079" spans="1:18" x14ac:dyDescent="0.25">
      <c r="A1079" s="59"/>
      <c r="B1079" s="59"/>
      <c r="C1079" s="59"/>
      <c r="D1079" s="59"/>
      <c r="E1079" s="60" t="s">
        <v>7844</v>
      </c>
      <c r="F1079" s="59"/>
      <c r="G1079" s="59" t="s">
        <v>1305</v>
      </c>
      <c r="H1079" s="59"/>
      <c r="I1079" s="59">
        <f t="shared" si="16"/>
        <v>18</v>
      </c>
      <c r="J1079" s="59" t="s">
        <v>1561</v>
      </c>
      <c r="K1079" s="61"/>
      <c r="L1079" s="62" t="s">
        <v>6737</v>
      </c>
      <c r="M1079" s="62" t="s">
        <v>1305</v>
      </c>
      <c r="N1079" s="81" t="str">
        <f>VLOOKUP($M1079,'Hulpblad MC-parser'!$A:$D,2,FALSE)</f>
        <v>Dienstverlening</v>
      </c>
      <c r="O1079" s="81" t="str">
        <f>VLOOKUP($M1079,'Hulpblad MC-parser'!$A:$D,3,FALSE)</f>
        <v>Politie</v>
      </c>
      <c r="P1079" s="81" t="str">
        <f>VLOOKUP($M1079,'Hulpblad MC-parser'!$A:$D,4,FALSE)</f>
        <v>Dienst aan derden</v>
      </c>
      <c r="Q1079" s="136" t="str">
        <f>IF(CONCATENATE(B1079,C1079,D1079)="","",VLOOKUP(CONCATENATE(B1079,C1079,D1079),Meldingsclassificaties!AA:AA,1,FALSE))</f>
        <v/>
      </c>
      <c r="R1079" s="136" t="str">
        <f>IF(F1079="","",VLOOKUP(F1079,Meldingsclassificaties!H:H,1,FALSE))</f>
        <v/>
      </c>
    </row>
    <row r="1080" spans="1:18" x14ac:dyDescent="0.25">
      <c r="A1080" s="59">
        <v>200031458</v>
      </c>
      <c r="B1080" s="59" t="s">
        <v>26</v>
      </c>
      <c r="C1080" s="59" t="s">
        <v>100</v>
      </c>
      <c r="D1080" s="59" t="s">
        <v>635</v>
      </c>
      <c r="E1080" s="60" t="s">
        <v>1306</v>
      </c>
      <c r="F1080" s="59" t="s">
        <v>637</v>
      </c>
      <c r="G1080" s="59"/>
      <c r="H1080" s="59"/>
      <c r="I1080" s="59">
        <f t="shared" si="16"/>
        <v>25</v>
      </c>
      <c r="J1080" s="59" t="s">
        <v>1613</v>
      </c>
      <c r="K1080" s="61"/>
      <c r="L1080" s="62" t="s">
        <v>6737</v>
      </c>
      <c r="M1080" s="62" t="s">
        <v>1306</v>
      </c>
      <c r="N1080" s="81" t="str">
        <f>VLOOKUP($M1080,'Hulpblad MC-parser'!$A:$D,2,FALSE)</f>
        <v>Dienstverlening</v>
      </c>
      <c r="O1080" s="81" t="str">
        <f>VLOOKUP($M1080,'Hulpblad MC-parser'!$A:$D,3,FALSE)</f>
        <v>Politie</v>
      </c>
      <c r="P1080" s="81" t="str">
        <f>VLOOKUP($M1080,'Hulpblad MC-parser'!$A:$D,4,FALSE)</f>
        <v>Eigen initiatief</v>
      </c>
      <c r="Q1080" s="136" t="str">
        <f>IF(CONCATENATE(B1080,C1080,D1080)="","",VLOOKUP(CONCATENATE(B1080,C1080,D1080),Meldingsclassificaties!AA:AA,1,FALSE))</f>
        <v>DienstverleningPolitieEigen initiatief</v>
      </c>
      <c r="R1080" s="136" t="str">
        <f>IF(F1080="","",VLOOKUP(F1080,Meldingsclassificaties!H:H,1,FALSE))</f>
        <v>Politie eigen initiatief</v>
      </c>
    </row>
    <row r="1081" spans="1:18" x14ac:dyDescent="0.25">
      <c r="A1081" s="59"/>
      <c r="B1081" s="59"/>
      <c r="C1081" s="59"/>
      <c r="D1081" s="59"/>
      <c r="E1081" s="60" t="s">
        <v>7845</v>
      </c>
      <c r="F1081" s="59"/>
      <c r="G1081" s="59" t="s">
        <v>1306</v>
      </c>
      <c r="H1081" s="59"/>
      <c r="I1081" s="59">
        <f t="shared" si="16"/>
        <v>4</v>
      </c>
      <c r="J1081" s="59" t="s">
        <v>1561</v>
      </c>
      <c r="K1081" s="61"/>
      <c r="L1081" s="62" t="s">
        <v>6737</v>
      </c>
      <c r="M1081" s="62" t="s">
        <v>1306</v>
      </c>
      <c r="N1081" s="81" t="str">
        <f>VLOOKUP($M1081,'Hulpblad MC-parser'!$A:$D,2,FALSE)</f>
        <v>Dienstverlening</v>
      </c>
      <c r="O1081" s="81" t="str">
        <f>VLOOKUP($M1081,'Hulpblad MC-parser'!$A:$D,3,FALSE)</f>
        <v>Politie</v>
      </c>
      <c r="P1081" s="81" t="str">
        <f>VLOOKUP($M1081,'Hulpblad MC-parser'!$A:$D,4,FALSE)</f>
        <v>Eigen initiatief</v>
      </c>
      <c r="Q1081" s="136" t="str">
        <f>IF(CONCATENATE(B1081,C1081,D1081)="","",VLOOKUP(CONCATENATE(B1081,C1081,D1081),Meldingsclassificaties!AA:AA,1,FALSE))</f>
        <v/>
      </c>
      <c r="R1081" s="136" t="str">
        <f>IF(F1081="","",VLOOKUP(F1081,Meldingsclassificaties!H:H,1,FALSE))</f>
        <v/>
      </c>
    </row>
    <row r="1082" spans="1:18" x14ac:dyDescent="0.25">
      <c r="A1082" s="59"/>
      <c r="B1082" s="59"/>
      <c r="C1082" s="59"/>
      <c r="D1082" s="59"/>
      <c r="E1082" s="60" t="s">
        <v>7846</v>
      </c>
      <c r="F1082" s="59"/>
      <c r="G1082" s="59" t="s">
        <v>1306</v>
      </c>
      <c r="H1082" s="59"/>
      <c r="I1082" s="59">
        <f t="shared" si="16"/>
        <v>7</v>
      </c>
      <c r="J1082" s="59" t="s">
        <v>1561</v>
      </c>
      <c r="K1082" s="61"/>
      <c r="L1082" s="62" t="s">
        <v>6737</v>
      </c>
      <c r="M1082" s="62" t="s">
        <v>1306</v>
      </c>
      <c r="N1082" s="81" t="str">
        <f>VLOOKUP($M1082,'Hulpblad MC-parser'!$A:$D,2,FALSE)</f>
        <v>Dienstverlening</v>
      </c>
      <c r="O1082" s="81" t="str">
        <f>VLOOKUP($M1082,'Hulpblad MC-parser'!$A:$D,3,FALSE)</f>
        <v>Politie</v>
      </c>
      <c r="P1082" s="81" t="str">
        <f>VLOOKUP($M1082,'Hulpblad MC-parser'!$A:$D,4,FALSE)</f>
        <v>Eigen initiatief</v>
      </c>
      <c r="Q1082" s="136" t="str">
        <f>IF(CONCATENATE(B1082,C1082,D1082)="","",VLOOKUP(CONCATENATE(B1082,C1082,D1082),Meldingsclassificaties!AA:AA,1,FALSE))</f>
        <v/>
      </c>
      <c r="R1082" s="136" t="str">
        <f>IF(F1082="","",VLOOKUP(F1082,Meldingsclassificaties!H:H,1,FALSE))</f>
        <v/>
      </c>
    </row>
    <row r="1083" spans="1:18" x14ac:dyDescent="0.25">
      <c r="A1083" s="59"/>
      <c r="B1083" s="59"/>
      <c r="C1083" s="59"/>
      <c r="D1083" s="59"/>
      <c r="E1083" s="60" t="s">
        <v>7847</v>
      </c>
      <c r="F1083" s="59"/>
      <c r="G1083" s="59" t="s">
        <v>1306</v>
      </c>
      <c r="H1083" s="59"/>
      <c r="I1083" s="59">
        <f t="shared" si="16"/>
        <v>5</v>
      </c>
      <c r="J1083" s="59" t="s">
        <v>1561</v>
      </c>
      <c r="K1083" s="61"/>
      <c r="L1083" s="62" t="s">
        <v>6737</v>
      </c>
      <c r="M1083" s="62" t="s">
        <v>1306</v>
      </c>
      <c r="N1083" s="81" t="str">
        <f>VLOOKUP($M1083,'Hulpblad MC-parser'!$A:$D,2,FALSE)</f>
        <v>Dienstverlening</v>
      </c>
      <c r="O1083" s="81" t="str">
        <f>VLOOKUP($M1083,'Hulpblad MC-parser'!$A:$D,3,FALSE)</f>
        <v>Politie</v>
      </c>
      <c r="P1083" s="81" t="str">
        <f>VLOOKUP($M1083,'Hulpblad MC-parser'!$A:$D,4,FALSE)</f>
        <v>Eigen initiatief</v>
      </c>
      <c r="Q1083" s="136" t="str">
        <f>IF(CONCATENATE(B1083,C1083,D1083)="","",VLOOKUP(CONCATENATE(B1083,C1083,D1083),Meldingsclassificaties!AA:AA,1,FALSE))</f>
        <v/>
      </c>
      <c r="R1083" s="136" t="str">
        <f>IF(F1083="","",VLOOKUP(F1083,Meldingsclassificaties!H:H,1,FALSE))</f>
        <v/>
      </c>
    </row>
    <row r="1084" spans="1:18" x14ac:dyDescent="0.25">
      <c r="A1084" s="59"/>
      <c r="B1084" s="59"/>
      <c r="C1084" s="59"/>
      <c r="D1084" s="59"/>
      <c r="E1084" s="60" t="s">
        <v>7848</v>
      </c>
      <c r="F1084" s="59"/>
      <c r="G1084" s="59" t="s">
        <v>1306</v>
      </c>
      <c r="H1084" s="59"/>
      <c r="I1084" s="59">
        <f t="shared" si="16"/>
        <v>21</v>
      </c>
      <c r="J1084" s="59" t="s">
        <v>1561</v>
      </c>
      <c r="K1084" s="61"/>
      <c r="L1084" s="62" t="s">
        <v>6737</v>
      </c>
      <c r="M1084" s="62" t="s">
        <v>1306</v>
      </c>
      <c r="N1084" s="81" t="str">
        <f>VLOOKUP($M1084,'Hulpblad MC-parser'!$A:$D,2,FALSE)</f>
        <v>Dienstverlening</v>
      </c>
      <c r="O1084" s="81" t="str">
        <f>VLOOKUP($M1084,'Hulpblad MC-parser'!$A:$D,3,FALSE)</f>
        <v>Politie</v>
      </c>
      <c r="P1084" s="81" t="str">
        <f>VLOOKUP($M1084,'Hulpblad MC-parser'!$A:$D,4,FALSE)</f>
        <v>Eigen initiatief</v>
      </c>
      <c r="Q1084" s="136" t="str">
        <f>IF(CONCATENATE(B1084,C1084,D1084)="","",VLOOKUP(CONCATENATE(B1084,C1084,D1084),Meldingsclassificaties!AA:AA,1,FALSE))</f>
        <v/>
      </c>
      <c r="R1084" s="136" t="str">
        <f>IF(F1084="","",VLOOKUP(F1084,Meldingsclassificaties!H:H,1,FALSE))</f>
        <v/>
      </c>
    </row>
    <row r="1085" spans="1:18" x14ac:dyDescent="0.25">
      <c r="A1085" s="59">
        <v>200106756</v>
      </c>
      <c r="B1085" s="59" t="s">
        <v>26</v>
      </c>
      <c r="C1085" s="59" t="s">
        <v>100</v>
      </c>
      <c r="D1085" s="59" t="s">
        <v>60</v>
      </c>
      <c r="E1085" s="60" t="s">
        <v>6506</v>
      </c>
      <c r="F1085" s="59" t="s">
        <v>244</v>
      </c>
      <c r="G1085" s="59"/>
      <c r="H1085" s="59"/>
      <c r="I1085" s="59">
        <f t="shared" si="16"/>
        <v>11</v>
      </c>
      <c r="J1085" s="59" t="s">
        <v>1613</v>
      </c>
      <c r="K1085" s="61"/>
      <c r="L1085" s="62" t="s">
        <v>6738</v>
      </c>
      <c r="M1085" s="62" t="s">
        <v>6506</v>
      </c>
      <c r="N1085" s="81" t="str">
        <f>VLOOKUP($M1085,'Hulpblad MC-parser'!$A:$D,2,FALSE)</f>
        <v>Dienstverlening</v>
      </c>
      <c r="O1085" s="81" t="str">
        <f>VLOOKUP($M1085,'Hulpblad MC-parser'!$A:$D,3,FALSE)</f>
        <v>Politie</v>
      </c>
      <c r="P1085" s="81" t="str">
        <f>VLOOKUP($M1085,'Hulpblad MC-parser'!$A:$D,4,FALSE)</f>
        <v>Geplande actie</v>
      </c>
      <c r="Q1085" s="136" t="str">
        <f>IF(CONCATENATE(B1085,C1085,D1085)="","",VLOOKUP(CONCATENATE(B1085,C1085,D1085),Meldingsclassificaties!AA:AA,1,FALSE))</f>
        <v>DienstverleningPolitieGeplande actie</v>
      </c>
      <c r="R1085" s="136" t="str">
        <f>IF(F1085="","",VLOOKUP(F1085,Meldingsclassificaties!H:H,1,FALSE))</f>
        <v>Politie geplande actie</v>
      </c>
    </row>
    <row r="1086" spans="1:18" x14ac:dyDescent="0.25">
      <c r="A1086" s="59">
        <v>200106757</v>
      </c>
      <c r="B1086" s="59" t="s">
        <v>26</v>
      </c>
      <c r="C1086" s="59" t="s">
        <v>100</v>
      </c>
      <c r="D1086" s="59" t="s">
        <v>60</v>
      </c>
      <c r="E1086" s="60" t="s">
        <v>6509</v>
      </c>
      <c r="F1086" s="59" t="s">
        <v>244</v>
      </c>
      <c r="G1086" s="59"/>
      <c r="H1086" s="59"/>
      <c r="I1086" s="59">
        <f t="shared" si="16"/>
        <v>6</v>
      </c>
      <c r="J1086" s="59" t="s">
        <v>1613</v>
      </c>
      <c r="K1086" s="61"/>
      <c r="L1086" s="62" t="s">
        <v>6738</v>
      </c>
      <c r="M1086" s="62" t="s">
        <v>6509</v>
      </c>
      <c r="N1086" s="81" t="str">
        <f>VLOOKUP($M1086,'Hulpblad MC-parser'!$A:$D,2,FALSE)</f>
        <v>Dienstverlening</v>
      </c>
      <c r="O1086" s="81" t="str">
        <f>VLOOKUP($M1086,'Hulpblad MC-parser'!$A:$D,3,FALSE)</f>
        <v>Politie</v>
      </c>
      <c r="P1086" s="81" t="str">
        <f>VLOOKUP($M1086,'Hulpblad MC-parser'!$A:$D,4,FALSE)</f>
        <v>Geplande actie</v>
      </c>
      <c r="Q1086" s="136" t="str">
        <f>IF(CONCATENATE(B1086,C1086,D1086)="","",VLOOKUP(CONCATENATE(B1086,C1086,D1086),Meldingsclassificaties!AA:AA,1,FALSE))</f>
        <v>DienstverleningPolitieGeplande actie</v>
      </c>
      <c r="R1086" s="136" t="str">
        <f>IF(F1086="","",VLOOKUP(F1086,Meldingsclassificaties!H:H,1,FALSE))</f>
        <v>Politie geplande actie</v>
      </c>
    </row>
    <row r="1087" spans="1:18" x14ac:dyDescent="0.25">
      <c r="A1087" s="59">
        <v>200106759</v>
      </c>
      <c r="B1087" s="59" t="s">
        <v>26</v>
      </c>
      <c r="C1087" s="59" t="s">
        <v>100</v>
      </c>
      <c r="D1087" s="59" t="s">
        <v>60</v>
      </c>
      <c r="E1087" s="60" t="s">
        <v>6510</v>
      </c>
      <c r="F1087" s="59" t="s">
        <v>244</v>
      </c>
      <c r="G1087" s="59"/>
      <c r="H1087" s="59"/>
      <c r="I1087" s="59">
        <f t="shared" si="16"/>
        <v>8</v>
      </c>
      <c r="J1087" s="59" t="s">
        <v>1613</v>
      </c>
      <c r="K1087" s="61"/>
      <c r="L1087" s="62" t="s">
        <v>6738</v>
      </c>
      <c r="M1087" s="62" t="s">
        <v>6510</v>
      </c>
      <c r="N1087" s="81" t="str">
        <f>VLOOKUP($M1087,'Hulpblad MC-parser'!$A:$D,2,FALSE)</f>
        <v>Dienstverlening</v>
      </c>
      <c r="O1087" s="81" t="str">
        <f>VLOOKUP($M1087,'Hulpblad MC-parser'!$A:$D,3,FALSE)</f>
        <v>Politie</v>
      </c>
      <c r="P1087" s="81" t="str">
        <f>VLOOKUP($M1087,'Hulpblad MC-parser'!$A:$D,4,FALSE)</f>
        <v>Geplande actie</v>
      </c>
      <c r="Q1087" s="136" t="str">
        <f>IF(CONCATENATE(B1087,C1087,D1087)="","",VLOOKUP(CONCATENATE(B1087,C1087,D1087),Meldingsclassificaties!AA:AA,1,FALSE))</f>
        <v>DienstverleningPolitieGeplande actie</v>
      </c>
      <c r="R1087" s="136" t="str">
        <f>IF(F1087="","",VLOOKUP(F1087,Meldingsclassificaties!H:H,1,FALSE))</f>
        <v>Politie geplande actie</v>
      </c>
    </row>
    <row r="1088" spans="1:18" x14ac:dyDescent="0.25">
      <c r="A1088" s="59">
        <v>200106760</v>
      </c>
      <c r="B1088" s="59" t="s">
        <v>26</v>
      </c>
      <c r="C1088" s="59" t="s">
        <v>100</v>
      </c>
      <c r="D1088" s="59" t="s">
        <v>60</v>
      </c>
      <c r="E1088" s="60" t="s">
        <v>6511</v>
      </c>
      <c r="F1088" s="59" t="s">
        <v>244</v>
      </c>
      <c r="G1088" s="59"/>
      <c r="H1088" s="59"/>
      <c r="I1088" s="59">
        <f t="shared" si="16"/>
        <v>17</v>
      </c>
      <c r="J1088" s="59" t="s">
        <v>1613</v>
      </c>
      <c r="K1088" s="61"/>
      <c r="L1088" s="62" t="s">
        <v>6738</v>
      </c>
      <c r="M1088" s="62" t="s">
        <v>6511</v>
      </c>
      <c r="N1088" s="81" t="str">
        <f>VLOOKUP($M1088,'Hulpblad MC-parser'!$A:$D,2,FALSE)</f>
        <v>Dienstverlening</v>
      </c>
      <c r="O1088" s="81" t="str">
        <f>VLOOKUP($M1088,'Hulpblad MC-parser'!$A:$D,3,FALSE)</f>
        <v>Politie</v>
      </c>
      <c r="P1088" s="81" t="str">
        <f>VLOOKUP($M1088,'Hulpblad MC-parser'!$A:$D,4,FALSE)</f>
        <v>Geplande actie</v>
      </c>
      <c r="Q1088" s="136" t="str">
        <f>IF(CONCATENATE(B1088,C1088,D1088)="","",VLOOKUP(CONCATENATE(B1088,C1088,D1088),Meldingsclassificaties!AA:AA,1,FALSE))</f>
        <v>DienstverleningPolitieGeplande actie</v>
      </c>
      <c r="R1088" s="136" t="str">
        <f>IF(F1088="","",VLOOKUP(F1088,Meldingsclassificaties!H:H,1,FALSE))</f>
        <v>Politie geplande actie</v>
      </c>
    </row>
    <row r="1089" spans="1:18" x14ac:dyDescent="0.25">
      <c r="A1089" s="59">
        <v>200031459</v>
      </c>
      <c r="B1089" s="59" t="s">
        <v>26</v>
      </c>
      <c r="C1089" s="59" t="s">
        <v>100</v>
      </c>
      <c r="D1089" s="59" t="s">
        <v>60</v>
      </c>
      <c r="E1089" s="60" t="s">
        <v>1307</v>
      </c>
      <c r="F1089" s="59" t="s">
        <v>244</v>
      </c>
      <c r="G1089" s="59"/>
      <c r="H1089" s="59"/>
      <c r="I1089" s="59">
        <f t="shared" si="16"/>
        <v>23</v>
      </c>
      <c r="J1089" s="59" t="s">
        <v>1613</v>
      </c>
      <c r="K1089" s="61"/>
      <c r="L1089" s="62" t="s">
        <v>6737</v>
      </c>
      <c r="M1089" s="62" t="s">
        <v>1307</v>
      </c>
      <c r="N1089" s="81" t="str">
        <f>VLOOKUP($M1089,'Hulpblad MC-parser'!$A:$D,2,FALSE)</f>
        <v>Dienstverlening</v>
      </c>
      <c r="O1089" s="81" t="str">
        <f>VLOOKUP($M1089,'Hulpblad MC-parser'!$A:$D,3,FALSE)</f>
        <v>Politie</v>
      </c>
      <c r="P1089" s="81" t="str">
        <f>VLOOKUP($M1089,'Hulpblad MC-parser'!$A:$D,4,FALSE)</f>
        <v>Geplande actie</v>
      </c>
      <c r="Q1089" s="136" t="str">
        <f>IF(CONCATENATE(B1089,C1089,D1089)="","",VLOOKUP(CONCATENATE(B1089,C1089,D1089),Meldingsclassificaties!AA:AA,1,FALSE))</f>
        <v>DienstverleningPolitieGeplande actie</v>
      </c>
      <c r="R1089" s="136" t="str">
        <f>IF(F1089="","",VLOOKUP(F1089,Meldingsclassificaties!H:H,1,FALSE))</f>
        <v>Politie geplande actie</v>
      </c>
    </row>
    <row r="1090" spans="1:18" x14ac:dyDescent="0.25">
      <c r="A1090" s="59"/>
      <c r="B1090" s="59"/>
      <c r="C1090" s="59"/>
      <c r="D1090" s="59"/>
      <c r="E1090" s="60" t="s">
        <v>7849</v>
      </c>
      <c r="F1090" s="59"/>
      <c r="G1090" s="59" t="s">
        <v>1307</v>
      </c>
      <c r="H1090" s="59"/>
      <c r="I1090" s="59">
        <f t="shared" ref="I1090:I1153" si="17">LEN(E1090)</f>
        <v>4</v>
      </c>
      <c r="J1090" s="59" t="s">
        <v>1561</v>
      </c>
      <c r="K1090" s="61"/>
      <c r="L1090" s="62" t="s">
        <v>6737</v>
      </c>
      <c r="M1090" s="62" t="s">
        <v>1307</v>
      </c>
      <c r="N1090" s="81" t="str">
        <f>VLOOKUP($M1090,'Hulpblad MC-parser'!$A:$D,2,FALSE)</f>
        <v>Dienstverlening</v>
      </c>
      <c r="O1090" s="81" t="str">
        <f>VLOOKUP($M1090,'Hulpblad MC-parser'!$A:$D,3,FALSE)</f>
        <v>Politie</v>
      </c>
      <c r="P1090" s="81" t="str">
        <f>VLOOKUP($M1090,'Hulpblad MC-parser'!$A:$D,4,FALSE)</f>
        <v>Geplande actie</v>
      </c>
      <c r="Q1090" s="136" t="str">
        <f>IF(CONCATENATE(B1090,C1090,D1090)="","",VLOOKUP(CONCATENATE(B1090,C1090,D1090),Meldingsclassificaties!AA:AA,1,FALSE))</f>
        <v/>
      </c>
      <c r="R1090" s="136" t="str">
        <f>IF(F1090="","",VLOOKUP(F1090,Meldingsclassificaties!H:H,1,FALSE))</f>
        <v/>
      </c>
    </row>
    <row r="1091" spans="1:18" x14ac:dyDescent="0.25">
      <c r="A1091" s="59"/>
      <c r="B1091" s="59"/>
      <c r="C1091" s="59"/>
      <c r="D1091" s="59"/>
      <c r="E1091" s="60" t="s">
        <v>7850</v>
      </c>
      <c r="F1091" s="59"/>
      <c r="G1091" s="59" t="s">
        <v>1307</v>
      </c>
      <c r="H1091" s="59"/>
      <c r="I1091" s="59">
        <f t="shared" si="17"/>
        <v>7</v>
      </c>
      <c r="J1091" s="59" t="s">
        <v>1561</v>
      </c>
      <c r="K1091" s="61"/>
      <c r="L1091" s="62" t="s">
        <v>6737</v>
      </c>
      <c r="M1091" s="62" t="s">
        <v>1307</v>
      </c>
      <c r="N1091" s="81" t="str">
        <f>VLOOKUP($M1091,'Hulpblad MC-parser'!$A:$D,2,FALSE)</f>
        <v>Dienstverlening</v>
      </c>
      <c r="O1091" s="81" t="str">
        <f>VLOOKUP($M1091,'Hulpblad MC-parser'!$A:$D,3,FALSE)</f>
        <v>Politie</v>
      </c>
      <c r="P1091" s="81" t="str">
        <f>VLOOKUP($M1091,'Hulpblad MC-parser'!$A:$D,4,FALSE)</f>
        <v>Geplande actie</v>
      </c>
      <c r="Q1091" s="136" t="str">
        <f>IF(CONCATENATE(B1091,C1091,D1091)="","",VLOOKUP(CONCATENATE(B1091,C1091,D1091),Meldingsclassificaties!AA:AA,1,FALSE))</f>
        <v/>
      </c>
      <c r="R1091" s="136" t="str">
        <f>IF(F1091="","",VLOOKUP(F1091,Meldingsclassificaties!H:H,1,FALSE))</f>
        <v/>
      </c>
    </row>
    <row r="1092" spans="1:18" x14ac:dyDescent="0.25">
      <c r="A1092" s="59"/>
      <c r="B1092" s="59"/>
      <c r="C1092" s="59"/>
      <c r="D1092" s="59"/>
      <c r="E1092" s="60" t="s">
        <v>7852</v>
      </c>
      <c r="F1092" s="59"/>
      <c r="G1092" s="59" t="s">
        <v>1307</v>
      </c>
      <c r="H1092" s="59"/>
      <c r="I1092" s="59">
        <f t="shared" si="17"/>
        <v>5</v>
      </c>
      <c r="J1092" s="59" t="s">
        <v>1561</v>
      </c>
      <c r="K1092" s="61"/>
      <c r="L1092" s="62" t="s">
        <v>6737</v>
      </c>
      <c r="M1092" s="62" t="s">
        <v>1307</v>
      </c>
      <c r="N1092" s="81" t="str">
        <f>VLOOKUP($M1092,'Hulpblad MC-parser'!$A:$D,2,FALSE)</f>
        <v>Dienstverlening</v>
      </c>
      <c r="O1092" s="81" t="str">
        <f>VLOOKUP($M1092,'Hulpblad MC-parser'!$A:$D,3,FALSE)</f>
        <v>Politie</v>
      </c>
      <c r="P1092" s="81" t="str">
        <f>VLOOKUP($M1092,'Hulpblad MC-parser'!$A:$D,4,FALSE)</f>
        <v>Geplande actie</v>
      </c>
      <c r="Q1092" s="136" t="str">
        <f>IF(CONCATENATE(B1092,C1092,D1092)="","",VLOOKUP(CONCATENATE(B1092,C1092,D1092),Meldingsclassificaties!AA:AA,1,FALSE))</f>
        <v/>
      </c>
      <c r="R1092" s="136" t="str">
        <f>IF(F1092="","",VLOOKUP(F1092,Meldingsclassificaties!H:H,1,FALSE))</f>
        <v/>
      </c>
    </row>
    <row r="1093" spans="1:18" x14ac:dyDescent="0.25">
      <c r="A1093" s="59"/>
      <c r="B1093" s="59"/>
      <c r="C1093" s="59"/>
      <c r="D1093" s="59"/>
      <c r="E1093" s="60" t="s">
        <v>7853</v>
      </c>
      <c r="F1093" s="59"/>
      <c r="G1093" s="59" t="s">
        <v>1307</v>
      </c>
      <c r="H1093" s="59"/>
      <c r="I1093" s="59">
        <f t="shared" si="17"/>
        <v>19</v>
      </c>
      <c r="J1093" s="59" t="s">
        <v>1561</v>
      </c>
      <c r="K1093" s="61"/>
      <c r="L1093" s="62" t="s">
        <v>6737</v>
      </c>
      <c r="M1093" s="62" t="s">
        <v>1307</v>
      </c>
      <c r="N1093" s="81" t="str">
        <f>VLOOKUP($M1093,'Hulpblad MC-parser'!$A:$D,2,FALSE)</f>
        <v>Dienstverlening</v>
      </c>
      <c r="O1093" s="81" t="str">
        <f>VLOOKUP($M1093,'Hulpblad MC-parser'!$A:$D,3,FALSE)</f>
        <v>Politie</v>
      </c>
      <c r="P1093" s="81" t="str">
        <f>VLOOKUP($M1093,'Hulpblad MC-parser'!$A:$D,4,FALSE)</f>
        <v>Geplande actie</v>
      </c>
      <c r="Q1093" s="136" t="str">
        <f>IF(CONCATENATE(B1093,C1093,D1093)="","",VLOOKUP(CONCATENATE(B1093,C1093,D1093),Meldingsclassificaties!AA:AA,1,FALSE))</f>
        <v/>
      </c>
      <c r="R1093" s="136" t="str">
        <f>IF(F1093="","",VLOOKUP(F1093,Meldingsclassificaties!H:H,1,FALSE))</f>
        <v/>
      </c>
    </row>
    <row r="1094" spans="1:18" x14ac:dyDescent="0.25">
      <c r="A1094" s="59">
        <v>200031461</v>
      </c>
      <c r="B1094" s="59" t="s">
        <v>26</v>
      </c>
      <c r="C1094" s="59" t="s">
        <v>100</v>
      </c>
      <c r="D1094" s="59" t="s">
        <v>155</v>
      </c>
      <c r="E1094" s="60" t="s">
        <v>1308</v>
      </c>
      <c r="F1094" s="59" t="s">
        <v>157</v>
      </c>
      <c r="G1094" s="59"/>
      <c r="H1094" s="59"/>
      <c r="I1094" s="59">
        <f t="shared" si="17"/>
        <v>17</v>
      </c>
      <c r="J1094" s="59" t="s">
        <v>1613</v>
      </c>
      <c r="K1094" s="61"/>
      <c r="L1094" s="62" t="s">
        <v>6737</v>
      </c>
      <c r="M1094" s="62" t="s">
        <v>1308</v>
      </c>
      <c r="N1094" s="81" t="str">
        <f>VLOOKUP($M1094,'Hulpblad MC-parser'!$A:$D,2,FALSE)</f>
        <v>Dienstverlening</v>
      </c>
      <c r="O1094" s="81" t="str">
        <f>VLOOKUP($M1094,'Hulpblad MC-parser'!$A:$D,3,FALSE)</f>
        <v>Politie</v>
      </c>
      <c r="P1094" s="81" t="str">
        <f>VLOOKUP($M1094,'Hulpblad MC-parser'!$A:$D,4,FALSE)</f>
        <v>Oefening</v>
      </c>
      <c r="Q1094" s="136" t="str">
        <f>IF(CONCATENATE(B1094,C1094,D1094)="","",VLOOKUP(CONCATENATE(B1094,C1094,D1094),Meldingsclassificaties!AA:AA,1,FALSE))</f>
        <v>DienstverleningPolitieOefening</v>
      </c>
      <c r="R1094" s="136" t="str">
        <f>IF(F1094="","",VLOOKUP(F1094,Meldingsclassificaties!H:H,1,FALSE))</f>
        <v>Politie oefening</v>
      </c>
    </row>
    <row r="1095" spans="1:18" x14ac:dyDescent="0.25">
      <c r="A1095" s="59"/>
      <c r="B1095" s="59"/>
      <c r="C1095" s="59"/>
      <c r="D1095" s="59"/>
      <c r="E1095" s="60" t="s">
        <v>7854</v>
      </c>
      <c r="F1095" s="59"/>
      <c r="G1095" s="59" t="s">
        <v>1308</v>
      </c>
      <c r="H1095" s="59"/>
      <c r="I1095" s="59">
        <f t="shared" si="17"/>
        <v>4</v>
      </c>
      <c r="J1095" s="59" t="s">
        <v>1561</v>
      </c>
      <c r="K1095" s="61"/>
      <c r="L1095" s="62" t="s">
        <v>6737</v>
      </c>
      <c r="M1095" s="62" t="s">
        <v>1308</v>
      </c>
      <c r="N1095" s="81" t="str">
        <f>VLOOKUP($M1095,'Hulpblad MC-parser'!$A:$D,2,FALSE)</f>
        <v>Dienstverlening</v>
      </c>
      <c r="O1095" s="81" t="str">
        <f>VLOOKUP($M1095,'Hulpblad MC-parser'!$A:$D,3,FALSE)</f>
        <v>Politie</v>
      </c>
      <c r="P1095" s="81" t="str">
        <f>VLOOKUP($M1095,'Hulpblad MC-parser'!$A:$D,4,FALSE)</f>
        <v>Oefening</v>
      </c>
      <c r="Q1095" s="136" t="str">
        <f>IF(CONCATENATE(B1095,C1095,D1095)="","",VLOOKUP(CONCATENATE(B1095,C1095,D1095),Meldingsclassificaties!AA:AA,1,FALSE))</f>
        <v/>
      </c>
      <c r="R1095" s="136" t="str">
        <f>IF(F1095="","",VLOOKUP(F1095,Meldingsclassificaties!H:H,1,FALSE))</f>
        <v/>
      </c>
    </row>
    <row r="1096" spans="1:18" x14ac:dyDescent="0.25">
      <c r="A1096" s="59"/>
      <c r="B1096" s="59"/>
      <c r="C1096" s="59"/>
      <c r="D1096" s="59"/>
      <c r="E1096" s="60" t="s">
        <v>7855</v>
      </c>
      <c r="F1096" s="59"/>
      <c r="G1096" s="59" t="s">
        <v>1308</v>
      </c>
      <c r="H1096" s="59"/>
      <c r="I1096" s="59">
        <f t="shared" si="17"/>
        <v>7</v>
      </c>
      <c r="J1096" s="59" t="s">
        <v>1561</v>
      </c>
      <c r="K1096" s="61"/>
      <c r="L1096" s="62" t="s">
        <v>6737</v>
      </c>
      <c r="M1096" s="62" t="s">
        <v>1308</v>
      </c>
      <c r="N1096" s="81" t="str">
        <f>VLOOKUP($M1096,'Hulpblad MC-parser'!$A:$D,2,FALSE)</f>
        <v>Dienstverlening</v>
      </c>
      <c r="O1096" s="81" t="str">
        <f>VLOOKUP($M1096,'Hulpblad MC-parser'!$A:$D,3,FALSE)</f>
        <v>Politie</v>
      </c>
      <c r="P1096" s="81" t="str">
        <f>VLOOKUP($M1096,'Hulpblad MC-parser'!$A:$D,4,FALSE)</f>
        <v>Oefening</v>
      </c>
      <c r="Q1096" s="136" t="str">
        <f>IF(CONCATENATE(B1096,C1096,D1096)="","",VLOOKUP(CONCATENATE(B1096,C1096,D1096),Meldingsclassificaties!AA:AA,1,FALSE))</f>
        <v/>
      </c>
      <c r="R1096" s="136" t="str">
        <f>IF(F1096="","",VLOOKUP(F1096,Meldingsclassificaties!H:H,1,FALSE))</f>
        <v/>
      </c>
    </row>
    <row r="1097" spans="1:18" x14ac:dyDescent="0.25">
      <c r="A1097" s="59"/>
      <c r="B1097" s="59"/>
      <c r="C1097" s="59"/>
      <c r="D1097" s="59"/>
      <c r="E1097" s="60" t="s">
        <v>7856</v>
      </c>
      <c r="F1097" s="59"/>
      <c r="G1097" s="59" t="s">
        <v>1308</v>
      </c>
      <c r="H1097" s="59"/>
      <c r="I1097" s="59">
        <f t="shared" si="17"/>
        <v>4</v>
      </c>
      <c r="J1097" s="59" t="s">
        <v>1561</v>
      </c>
      <c r="K1097" s="61"/>
      <c r="L1097" s="62" t="s">
        <v>6737</v>
      </c>
      <c r="M1097" s="62" t="s">
        <v>1308</v>
      </c>
      <c r="N1097" s="81" t="str">
        <f>VLOOKUP($M1097,'Hulpblad MC-parser'!$A:$D,2,FALSE)</f>
        <v>Dienstverlening</v>
      </c>
      <c r="O1097" s="81" t="str">
        <f>VLOOKUP($M1097,'Hulpblad MC-parser'!$A:$D,3,FALSE)</f>
        <v>Politie</v>
      </c>
      <c r="P1097" s="81" t="str">
        <f>VLOOKUP($M1097,'Hulpblad MC-parser'!$A:$D,4,FALSE)</f>
        <v>Oefening</v>
      </c>
      <c r="Q1097" s="136" t="str">
        <f>IF(CONCATENATE(B1097,C1097,D1097)="","",VLOOKUP(CONCATENATE(B1097,C1097,D1097),Meldingsclassificaties!AA:AA,1,FALSE))</f>
        <v/>
      </c>
      <c r="R1097" s="136" t="str">
        <f>IF(F1097="","",VLOOKUP(F1097,Meldingsclassificaties!H:H,1,FALSE))</f>
        <v/>
      </c>
    </row>
    <row r="1098" spans="1:18" x14ac:dyDescent="0.25">
      <c r="A1098" s="59"/>
      <c r="B1098" s="59"/>
      <c r="C1098" s="59"/>
      <c r="D1098" s="59"/>
      <c r="E1098" s="60" t="s">
        <v>7857</v>
      </c>
      <c r="F1098" s="59"/>
      <c r="G1098" s="59" t="s">
        <v>1308</v>
      </c>
      <c r="H1098" s="59"/>
      <c r="I1098" s="59">
        <f t="shared" si="17"/>
        <v>5</v>
      </c>
      <c r="J1098" s="59" t="s">
        <v>1561</v>
      </c>
      <c r="K1098" s="61"/>
      <c r="L1098" s="62" t="s">
        <v>6737</v>
      </c>
      <c r="M1098" s="62" t="s">
        <v>1308</v>
      </c>
      <c r="N1098" s="81" t="str">
        <f>VLOOKUP($M1098,'Hulpblad MC-parser'!$A:$D,2,FALSE)</f>
        <v>Dienstverlening</v>
      </c>
      <c r="O1098" s="81" t="str">
        <f>VLOOKUP($M1098,'Hulpblad MC-parser'!$A:$D,3,FALSE)</f>
        <v>Politie</v>
      </c>
      <c r="P1098" s="81" t="str">
        <f>VLOOKUP($M1098,'Hulpblad MC-parser'!$A:$D,4,FALSE)</f>
        <v>Oefening</v>
      </c>
      <c r="Q1098" s="136" t="str">
        <f>IF(CONCATENATE(B1098,C1098,D1098)="","",VLOOKUP(CONCATENATE(B1098,C1098,D1098),Meldingsclassificaties!AA:AA,1,FALSE))</f>
        <v/>
      </c>
      <c r="R1098" s="136" t="str">
        <f>IF(F1098="","",VLOOKUP(F1098,Meldingsclassificaties!H:H,1,FALSE))</f>
        <v/>
      </c>
    </row>
    <row r="1099" spans="1:18" x14ac:dyDescent="0.25">
      <c r="A1099" s="59"/>
      <c r="B1099" s="59"/>
      <c r="C1099" s="59"/>
      <c r="D1099" s="59"/>
      <c r="E1099" s="60" t="s">
        <v>7858</v>
      </c>
      <c r="F1099" s="59"/>
      <c r="G1099" s="59" t="s">
        <v>1308</v>
      </c>
      <c r="H1099" s="59"/>
      <c r="I1099" s="59">
        <f t="shared" si="17"/>
        <v>13</v>
      </c>
      <c r="J1099" s="59" t="s">
        <v>1561</v>
      </c>
      <c r="K1099" s="61"/>
      <c r="L1099" s="62" t="s">
        <v>6737</v>
      </c>
      <c r="M1099" s="62" t="s">
        <v>1308</v>
      </c>
      <c r="N1099" s="81" t="str">
        <f>VLOOKUP($M1099,'Hulpblad MC-parser'!$A:$D,2,FALSE)</f>
        <v>Dienstverlening</v>
      </c>
      <c r="O1099" s="81" t="str">
        <f>VLOOKUP($M1099,'Hulpblad MC-parser'!$A:$D,3,FALSE)</f>
        <v>Politie</v>
      </c>
      <c r="P1099" s="81" t="str">
        <f>VLOOKUP($M1099,'Hulpblad MC-parser'!$A:$D,4,FALSE)</f>
        <v>Oefening</v>
      </c>
      <c r="Q1099" s="136" t="str">
        <f>IF(CONCATENATE(B1099,C1099,D1099)="","",VLOOKUP(CONCATENATE(B1099,C1099,D1099),Meldingsclassificaties!AA:AA,1,FALSE))</f>
        <v/>
      </c>
      <c r="R1099" s="136" t="str">
        <f>IF(F1099="","",VLOOKUP(F1099,Meldingsclassificaties!H:H,1,FALSE))</f>
        <v/>
      </c>
    </row>
    <row r="1100" spans="1:18" x14ac:dyDescent="0.25">
      <c r="A1100" s="59">
        <v>200106761</v>
      </c>
      <c r="B1100" s="59" t="s">
        <v>26</v>
      </c>
      <c r="C1100" s="59" t="s">
        <v>100</v>
      </c>
      <c r="D1100" s="59" t="s">
        <v>689</v>
      </c>
      <c r="E1100" s="60" t="s">
        <v>6571</v>
      </c>
      <c r="F1100" s="59" t="s">
        <v>691</v>
      </c>
      <c r="G1100" s="59"/>
      <c r="H1100" s="59"/>
      <c r="I1100" s="59">
        <f t="shared" si="17"/>
        <v>22</v>
      </c>
      <c r="J1100" s="59" t="s">
        <v>1613</v>
      </c>
      <c r="K1100" s="61"/>
      <c r="L1100" s="62" t="s">
        <v>6738</v>
      </c>
      <c r="M1100" s="62" t="s">
        <v>6571</v>
      </c>
      <c r="N1100" s="81" t="str">
        <f>VLOOKUP($M1100,'Hulpblad MC-parser'!$A:$D,2,FALSE)</f>
        <v>Dienstverlening</v>
      </c>
      <c r="O1100" s="81" t="str">
        <f>VLOOKUP($M1100,'Hulpblad MC-parser'!$A:$D,3,FALSE)</f>
        <v>Politie</v>
      </c>
      <c r="P1100" s="81" t="str">
        <f>VLOOKUP($M1100,'Hulpblad MC-parser'!$A:$D,4,FALSE)</f>
        <v>Overbrengen</v>
      </c>
      <c r="Q1100" s="136" t="str">
        <f>IF(CONCATENATE(B1100,C1100,D1100)="","",VLOOKUP(CONCATENATE(B1100,C1100,D1100),Meldingsclassificaties!AA:AA,1,FALSE))</f>
        <v>DienstverleningPolitieOverbrengen</v>
      </c>
      <c r="R1100" s="136" t="str">
        <f>IF(F1100="","",VLOOKUP(F1100,Meldingsclassificaties!H:H,1,FALSE))</f>
        <v>Politie overbrengen</v>
      </c>
    </row>
    <row r="1101" spans="1:18" x14ac:dyDescent="0.25">
      <c r="A1101" s="59">
        <v>200106762</v>
      </c>
      <c r="B1101" s="59" t="s">
        <v>26</v>
      </c>
      <c r="C1101" s="59" t="s">
        <v>100</v>
      </c>
      <c r="D1101" s="59" t="s">
        <v>689</v>
      </c>
      <c r="E1101" s="60" t="s">
        <v>6572</v>
      </c>
      <c r="F1101" s="59" t="s">
        <v>691</v>
      </c>
      <c r="G1101" s="59"/>
      <c r="H1101" s="59"/>
      <c r="I1101" s="59">
        <f t="shared" si="17"/>
        <v>20</v>
      </c>
      <c r="J1101" s="59" t="s">
        <v>1613</v>
      </c>
      <c r="K1101" s="61"/>
      <c r="L1101" s="62" t="s">
        <v>6738</v>
      </c>
      <c r="M1101" s="62" t="s">
        <v>6572</v>
      </c>
      <c r="N1101" s="81" t="str">
        <f>VLOOKUP($M1101,'Hulpblad MC-parser'!$A:$D,2,FALSE)</f>
        <v>Dienstverlening</v>
      </c>
      <c r="O1101" s="81" t="str">
        <f>VLOOKUP($M1101,'Hulpblad MC-parser'!$A:$D,3,FALSE)</f>
        <v>Politie</v>
      </c>
      <c r="P1101" s="81" t="str">
        <f>VLOOKUP($M1101,'Hulpblad MC-parser'!$A:$D,4,FALSE)</f>
        <v>Overbrengen</v>
      </c>
      <c r="Q1101" s="136" t="str">
        <f>IF(CONCATENATE(B1101,C1101,D1101)="","",VLOOKUP(CONCATENATE(B1101,C1101,D1101),Meldingsclassificaties!AA:AA,1,FALSE))</f>
        <v>DienstverleningPolitieOverbrengen</v>
      </c>
      <c r="R1101" s="136" t="str">
        <f>IF(F1101="","",VLOOKUP(F1101,Meldingsclassificaties!H:H,1,FALSE))</f>
        <v>Politie overbrengen</v>
      </c>
    </row>
    <row r="1102" spans="1:18" x14ac:dyDescent="0.25">
      <c r="A1102" s="59">
        <v>200031462</v>
      </c>
      <c r="B1102" s="59" t="s">
        <v>26</v>
      </c>
      <c r="C1102" s="59" t="s">
        <v>100</v>
      </c>
      <c r="D1102" s="59" t="s">
        <v>689</v>
      </c>
      <c r="E1102" s="60" t="s">
        <v>1309</v>
      </c>
      <c r="F1102" s="59" t="s">
        <v>691</v>
      </c>
      <c r="G1102" s="59"/>
      <c r="H1102" s="59"/>
      <c r="I1102" s="59">
        <f t="shared" si="17"/>
        <v>20</v>
      </c>
      <c r="J1102" s="59" t="s">
        <v>1613</v>
      </c>
      <c r="K1102" s="61"/>
      <c r="L1102" s="62" t="s">
        <v>6737</v>
      </c>
      <c r="M1102" s="62" t="s">
        <v>1309</v>
      </c>
      <c r="N1102" s="81" t="str">
        <f>VLOOKUP($M1102,'Hulpblad MC-parser'!$A:$D,2,FALSE)</f>
        <v>Dienstverlening</v>
      </c>
      <c r="O1102" s="81" t="str">
        <f>VLOOKUP($M1102,'Hulpblad MC-parser'!$A:$D,3,FALSE)</f>
        <v>Politie</v>
      </c>
      <c r="P1102" s="81" t="str">
        <f>VLOOKUP($M1102,'Hulpblad MC-parser'!$A:$D,4,FALSE)</f>
        <v>Overbrengen</v>
      </c>
      <c r="Q1102" s="136" t="str">
        <f>IF(CONCATENATE(B1102,C1102,D1102)="","",VLOOKUP(CONCATENATE(B1102,C1102,D1102),Meldingsclassificaties!AA:AA,1,FALSE))</f>
        <v>DienstverleningPolitieOverbrengen</v>
      </c>
      <c r="R1102" s="136" t="str">
        <f>IF(F1102="","",VLOOKUP(F1102,Meldingsclassificaties!H:H,1,FALSE))</f>
        <v>Politie overbrengen</v>
      </c>
    </row>
    <row r="1103" spans="1:18" x14ac:dyDescent="0.25">
      <c r="A1103" s="59"/>
      <c r="B1103" s="59"/>
      <c r="C1103" s="59"/>
      <c r="D1103" s="59"/>
      <c r="E1103" s="60" t="s">
        <v>7859</v>
      </c>
      <c r="F1103" s="59"/>
      <c r="G1103" s="59" t="s">
        <v>1309</v>
      </c>
      <c r="H1103" s="59"/>
      <c r="I1103" s="59">
        <f t="shared" si="17"/>
        <v>4</v>
      </c>
      <c r="J1103" s="59" t="s">
        <v>1561</v>
      </c>
      <c r="K1103" s="61"/>
      <c r="L1103" s="62" t="s">
        <v>6737</v>
      </c>
      <c r="M1103" s="62" t="s">
        <v>1309</v>
      </c>
      <c r="N1103" s="81" t="str">
        <f>VLOOKUP($M1103,'Hulpblad MC-parser'!$A:$D,2,FALSE)</f>
        <v>Dienstverlening</v>
      </c>
      <c r="O1103" s="81" t="str">
        <f>VLOOKUP($M1103,'Hulpblad MC-parser'!$A:$D,3,FALSE)</f>
        <v>Politie</v>
      </c>
      <c r="P1103" s="81" t="str">
        <f>VLOOKUP($M1103,'Hulpblad MC-parser'!$A:$D,4,FALSE)</f>
        <v>Overbrengen</v>
      </c>
      <c r="Q1103" s="136" t="str">
        <f>IF(CONCATENATE(B1103,C1103,D1103)="","",VLOOKUP(CONCATENATE(B1103,C1103,D1103),Meldingsclassificaties!AA:AA,1,FALSE))</f>
        <v/>
      </c>
      <c r="R1103" s="136" t="str">
        <f>IF(F1103="","",VLOOKUP(F1103,Meldingsclassificaties!H:H,1,FALSE))</f>
        <v/>
      </c>
    </row>
    <row r="1104" spans="1:18" x14ac:dyDescent="0.25">
      <c r="A1104" s="59"/>
      <c r="B1104" s="59"/>
      <c r="C1104" s="59"/>
      <c r="D1104" s="59"/>
      <c r="E1104" s="60" t="s">
        <v>7860</v>
      </c>
      <c r="F1104" s="59"/>
      <c r="G1104" s="59" t="s">
        <v>1309</v>
      </c>
      <c r="H1104" s="59"/>
      <c r="I1104" s="59">
        <f t="shared" si="17"/>
        <v>7</v>
      </c>
      <c r="J1104" s="59" t="s">
        <v>1561</v>
      </c>
      <c r="K1104" s="61"/>
      <c r="L1104" s="62" t="s">
        <v>6737</v>
      </c>
      <c r="M1104" s="62" t="s">
        <v>1309</v>
      </c>
      <c r="N1104" s="81" t="str">
        <f>VLOOKUP($M1104,'Hulpblad MC-parser'!$A:$D,2,FALSE)</f>
        <v>Dienstverlening</v>
      </c>
      <c r="O1104" s="81" t="str">
        <f>VLOOKUP($M1104,'Hulpblad MC-parser'!$A:$D,3,FALSE)</f>
        <v>Politie</v>
      </c>
      <c r="P1104" s="81" t="str">
        <f>VLOOKUP($M1104,'Hulpblad MC-parser'!$A:$D,4,FALSE)</f>
        <v>Overbrengen</v>
      </c>
      <c r="Q1104" s="136" t="str">
        <f>IF(CONCATENATE(B1104,C1104,D1104)="","",VLOOKUP(CONCATENATE(B1104,C1104,D1104),Meldingsclassificaties!AA:AA,1,FALSE))</f>
        <v/>
      </c>
      <c r="R1104" s="136" t="str">
        <f>IF(F1104="","",VLOOKUP(F1104,Meldingsclassificaties!H:H,1,FALSE))</f>
        <v/>
      </c>
    </row>
    <row r="1105" spans="1:18" x14ac:dyDescent="0.25">
      <c r="A1105" s="59"/>
      <c r="B1105" s="59"/>
      <c r="C1105" s="59"/>
      <c r="D1105" s="59"/>
      <c r="E1105" s="60" t="s">
        <v>7861</v>
      </c>
      <c r="F1105" s="59"/>
      <c r="G1105" s="59" t="s">
        <v>1309</v>
      </c>
      <c r="H1105" s="59"/>
      <c r="I1105" s="59">
        <f t="shared" si="17"/>
        <v>12</v>
      </c>
      <c r="J1105" s="59" t="s">
        <v>1561</v>
      </c>
      <c r="K1105" s="61"/>
      <c r="L1105" s="62" t="s">
        <v>6737</v>
      </c>
      <c r="M1105" s="62" t="s">
        <v>1309</v>
      </c>
      <c r="N1105" s="81" t="str">
        <f>VLOOKUP($M1105,'Hulpblad MC-parser'!$A:$D,2,FALSE)</f>
        <v>Dienstverlening</v>
      </c>
      <c r="O1105" s="81" t="str">
        <f>VLOOKUP($M1105,'Hulpblad MC-parser'!$A:$D,3,FALSE)</f>
        <v>Politie</v>
      </c>
      <c r="P1105" s="81" t="str">
        <f>VLOOKUP($M1105,'Hulpblad MC-parser'!$A:$D,4,FALSE)</f>
        <v>Overbrengen</v>
      </c>
      <c r="Q1105" s="136" t="str">
        <f>IF(CONCATENATE(B1105,C1105,D1105)="","",VLOOKUP(CONCATENATE(B1105,C1105,D1105),Meldingsclassificaties!AA:AA,1,FALSE))</f>
        <v/>
      </c>
      <c r="R1105" s="136" t="str">
        <f>IF(F1105="","",VLOOKUP(F1105,Meldingsclassificaties!H:H,1,FALSE))</f>
        <v/>
      </c>
    </row>
    <row r="1106" spans="1:18" x14ac:dyDescent="0.25">
      <c r="A1106" s="59"/>
      <c r="B1106" s="59"/>
      <c r="C1106" s="59"/>
      <c r="D1106" s="59"/>
      <c r="E1106" s="60" t="s">
        <v>7862</v>
      </c>
      <c r="F1106" s="59"/>
      <c r="G1106" s="59" t="s">
        <v>1309</v>
      </c>
      <c r="H1106" s="59"/>
      <c r="I1106" s="59">
        <f t="shared" si="17"/>
        <v>5</v>
      </c>
      <c r="J1106" s="59" t="s">
        <v>1561</v>
      </c>
      <c r="K1106" s="61"/>
      <c r="L1106" s="62" t="s">
        <v>6737</v>
      </c>
      <c r="M1106" s="62" t="s">
        <v>1309</v>
      </c>
      <c r="N1106" s="81" t="str">
        <f>VLOOKUP($M1106,'Hulpblad MC-parser'!$A:$D,2,FALSE)</f>
        <v>Dienstverlening</v>
      </c>
      <c r="O1106" s="81" t="str">
        <f>VLOOKUP($M1106,'Hulpblad MC-parser'!$A:$D,3,FALSE)</f>
        <v>Politie</v>
      </c>
      <c r="P1106" s="81" t="str">
        <f>VLOOKUP($M1106,'Hulpblad MC-parser'!$A:$D,4,FALSE)</f>
        <v>Overbrengen</v>
      </c>
      <c r="Q1106" s="136" t="str">
        <f>IF(CONCATENATE(B1106,C1106,D1106)="","",VLOOKUP(CONCATENATE(B1106,C1106,D1106),Meldingsclassificaties!AA:AA,1,FALSE))</f>
        <v/>
      </c>
      <c r="R1106" s="136" t="str">
        <f>IF(F1106="","",VLOOKUP(F1106,Meldingsclassificaties!H:H,1,FALSE))</f>
        <v/>
      </c>
    </row>
    <row r="1107" spans="1:18" x14ac:dyDescent="0.25">
      <c r="A1107" s="59">
        <v>200107377</v>
      </c>
      <c r="B1107" s="59" t="s">
        <v>26</v>
      </c>
      <c r="C1107" s="59" t="s">
        <v>100</v>
      </c>
      <c r="D1107" s="59" t="s">
        <v>1067</v>
      </c>
      <c r="E1107" s="60" t="s">
        <v>1310</v>
      </c>
      <c r="F1107" s="59" t="s">
        <v>1078</v>
      </c>
      <c r="G1107" s="59"/>
      <c r="H1107" s="59"/>
      <c r="I1107" s="59">
        <f t="shared" si="17"/>
        <v>20</v>
      </c>
      <c r="J1107" s="59" t="s">
        <v>1613</v>
      </c>
      <c r="K1107" s="61"/>
      <c r="L1107" s="62" t="s">
        <v>6737</v>
      </c>
      <c r="M1107" s="62" t="s">
        <v>1310</v>
      </c>
      <c r="N1107" s="81" t="str">
        <f>VLOOKUP($M1107,'Hulpblad MC-parser'!$A:$D,2,FALSE)</f>
        <v>Dienstverlening</v>
      </c>
      <c r="O1107" s="81" t="str">
        <f>VLOOKUP($M1107,'Hulpblad MC-parser'!$A:$D,3,FALSE)</f>
        <v>Politie</v>
      </c>
      <c r="P1107" s="81" t="str">
        <f>VLOOKUP($M1107,'Hulpblad MC-parser'!$A:$D,4,FALSE)</f>
        <v>Testmelding</v>
      </c>
      <c r="Q1107" s="136" t="str">
        <f>IF(CONCATENATE(B1107,C1107,D1107)="","",VLOOKUP(CONCATENATE(B1107,C1107,D1107),Meldingsclassificaties!AA:AA,1,FALSE))</f>
        <v>DienstverleningPolitieTestmelding</v>
      </c>
      <c r="R1107" s="136" t="str">
        <f>IF(F1107="","",VLOOKUP(F1107,Meldingsclassificaties!H:H,1,FALSE))</f>
        <v>Politie testmelding</v>
      </c>
    </row>
    <row r="1108" spans="1:18" x14ac:dyDescent="0.25">
      <c r="A1108" s="59"/>
      <c r="B1108" s="59"/>
      <c r="C1108" s="59"/>
      <c r="D1108" s="59"/>
      <c r="E1108" s="60" t="s">
        <v>11822</v>
      </c>
      <c r="F1108" s="59"/>
      <c r="G1108" s="59" t="s">
        <v>1310</v>
      </c>
      <c r="H1108" s="59"/>
      <c r="I1108" s="59">
        <f t="shared" si="17"/>
        <v>5</v>
      </c>
      <c r="J1108" s="59" t="s">
        <v>1561</v>
      </c>
      <c r="K1108" s="61"/>
      <c r="L1108" s="62" t="s">
        <v>6737</v>
      </c>
      <c r="M1108" s="62" t="s">
        <v>1310</v>
      </c>
      <c r="N1108" s="81" t="str">
        <f>VLOOKUP($M1108,'Hulpblad MC-parser'!$A:$D,2,FALSE)</f>
        <v>Dienstverlening</v>
      </c>
      <c r="O1108" s="81" t="str">
        <f>VLOOKUP($M1108,'Hulpblad MC-parser'!$A:$D,3,FALSE)</f>
        <v>Politie</v>
      </c>
      <c r="P1108" s="81" t="str">
        <f>VLOOKUP($M1108,'Hulpblad MC-parser'!$A:$D,4,FALSE)</f>
        <v>Testmelding</v>
      </c>
      <c r="Q1108" s="136" t="str">
        <f>IF(CONCATENATE(B1108,C1108,D1108)="","",VLOOKUP(CONCATENATE(B1108,C1108,D1108),Meldingsclassificaties!AA:AA,1,FALSE))</f>
        <v/>
      </c>
      <c r="R1108" s="136" t="str">
        <f>IF(F1108="","",VLOOKUP(F1108,Meldingsclassificaties!H:H,1,FALSE))</f>
        <v/>
      </c>
    </row>
    <row r="1109" spans="1:18" x14ac:dyDescent="0.25">
      <c r="A1109" s="59"/>
      <c r="B1109" s="59"/>
      <c r="C1109" s="59"/>
      <c r="D1109" s="59"/>
      <c r="E1109" s="60" t="s">
        <v>7863</v>
      </c>
      <c r="F1109" s="59"/>
      <c r="G1109" s="59" t="s">
        <v>1310</v>
      </c>
      <c r="H1109" s="59"/>
      <c r="I1109" s="59">
        <f t="shared" si="17"/>
        <v>7</v>
      </c>
      <c r="J1109" s="59" t="s">
        <v>1561</v>
      </c>
      <c r="K1109" s="61"/>
      <c r="L1109" s="62" t="s">
        <v>6737</v>
      </c>
      <c r="M1109" s="62" t="s">
        <v>1310</v>
      </c>
      <c r="N1109" s="81" t="str">
        <f>VLOOKUP($M1109,'Hulpblad MC-parser'!$A:$D,2,FALSE)</f>
        <v>Dienstverlening</v>
      </c>
      <c r="O1109" s="81" t="str">
        <f>VLOOKUP($M1109,'Hulpblad MC-parser'!$A:$D,3,FALSE)</f>
        <v>Politie</v>
      </c>
      <c r="P1109" s="81" t="str">
        <f>VLOOKUP($M1109,'Hulpblad MC-parser'!$A:$D,4,FALSE)</f>
        <v>Testmelding</v>
      </c>
      <c r="Q1109" s="136" t="str">
        <f>IF(CONCATENATE(B1109,C1109,D1109)="","",VLOOKUP(CONCATENATE(B1109,C1109,D1109),Meldingsclassificaties!AA:AA,1,FALSE))</f>
        <v/>
      </c>
      <c r="R1109" s="136" t="str">
        <f>IF(F1109="","",VLOOKUP(F1109,Meldingsclassificaties!H:H,1,FALSE))</f>
        <v/>
      </c>
    </row>
    <row r="1110" spans="1:18" x14ac:dyDescent="0.25">
      <c r="A1110" s="59"/>
      <c r="B1110" s="59"/>
      <c r="C1110" s="59"/>
      <c r="D1110" s="59"/>
      <c r="E1110" s="60" t="s">
        <v>7864</v>
      </c>
      <c r="F1110" s="59"/>
      <c r="G1110" s="59" t="s">
        <v>1310</v>
      </c>
      <c r="H1110" s="59"/>
      <c r="I1110" s="59">
        <f t="shared" si="17"/>
        <v>5</v>
      </c>
      <c r="J1110" s="59" t="s">
        <v>1561</v>
      </c>
      <c r="K1110" s="61"/>
      <c r="L1110" s="62" t="s">
        <v>6737</v>
      </c>
      <c r="M1110" s="62" t="s">
        <v>1310</v>
      </c>
      <c r="N1110" s="81" t="str">
        <f>VLOOKUP($M1110,'Hulpblad MC-parser'!$A:$D,2,FALSE)</f>
        <v>Dienstverlening</v>
      </c>
      <c r="O1110" s="81" t="str">
        <f>VLOOKUP($M1110,'Hulpblad MC-parser'!$A:$D,3,FALSE)</f>
        <v>Politie</v>
      </c>
      <c r="P1110" s="81" t="str">
        <f>VLOOKUP($M1110,'Hulpblad MC-parser'!$A:$D,4,FALSE)</f>
        <v>Testmelding</v>
      </c>
      <c r="Q1110" s="136" t="str">
        <f>IF(CONCATENATE(B1110,C1110,D1110)="","",VLOOKUP(CONCATENATE(B1110,C1110,D1110),Meldingsclassificaties!AA:AA,1,FALSE))</f>
        <v/>
      </c>
      <c r="R1110" s="136" t="str">
        <f>IF(F1110="","",VLOOKUP(F1110,Meldingsclassificaties!H:H,1,FALSE))</f>
        <v/>
      </c>
    </row>
    <row r="1111" spans="1:18" x14ac:dyDescent="0.25">
      <c r="A1111" s="59">
        <v>200106763</v>
      </c>
      <c r="B1111" s="59" t="s">
        <v>26</v>
      </c>
      <c r="C1111" s="59" t="s">
        <v>100</v>
      </c>
      <c r="D1111" s="59" t="s">
        <v>620</v>
      </c>
      <c r="E1111" s="60" t="s">
        <v>6633</v>
      </c>
      <c r="F1111" s="59" t="s">
        <v>620</v>
      </c>
      <c r="G1111" s="59"/>
      <c r="H1111" s="59"/>
      <c r="I1111" s="59">
        <f t="shared" si="17"/>
        <v>13</v>
      </c>
      <c r="J1111" s="59" t="s">
        <v>1613</v>
      </c>
      <c r="K1111" s="61"/>
      <c r="L1111" s="62" t="s">
        <v>6738</v>
      </c>
      <c r="M1111" s="62" t="s">
        <v>6633</v>
      </c>
      <c r="N1111" s="81" t="str">
        <f>VLOOKUP($M1111,'Hulpblad MC-parser'!$A:$D,2,FALSE)</f>
        <v>Dienstverlening</v>
      </c>
      <c r="O1111" s="81" t="str">
        <f>VLOOKUP($M1111,'Hulpblad MC-parser'!$A:$D,3,FALSE)</f>
        <v>Politie</v>
      </c>
      <c r="P1111" s="81" t="str">
        <f>VLOOKUP($M1111,'Hulpblad MC-parser'!$A:$D,4,FALSE)</f>
        <v>Vermissing</v>
      </c>
      <c r="Q1111" s="136" t="str">
        <f>IF(CONCATENATE(B1111,C1111,D1111)="","",VLOOKUP(CONCATENATE(B1111,C1111,D1111),Meldingsclassificaties!AA:AA,1,FALSE))</f>
        <v>DienstverleningPolitieVermissing</v>
      </c>
      <c r="R1111" s="136" t="str">
        <f>IF(F1111="","",VLOOKUP(F1111,Meldingsclassificaties!H:H,1,FALSE))</f>
        <v>Vermissing</v>
      </c>
    </row>
    <row r="1112" spans="1:18" x14ac:dyDescent="0.25">
      <c r="A1112" s="59">
        <v>200010643</v>
      </c>
      <c r="B1112" s="59" t="s">
        <v>26</v>
      </c>
      <c r="C1112" s="59" t="s">
        <v>100</v>
      </c>
      <c r="D1112" s="59" t="s">
        <v>620</v>
      </c>
      <c r="E1112" s="60" t="s">
        <v>1311</v>
      </c>
      <c r="F1112" s="59" t="s">
        <v>620</v>
      </c>
      <c r="G1112" s="59"/>
      <c r="H1112" s="59"/>
      <c r="I1112" s="59">
        <f t="shared" si="17"/>
        <v>11</v>
      </c>
      <c r="J1112" s="59" t="s">
        <v>1613</v>
      </c>
      <c r="K1112" s="61"/>
      <c r="L1112" s="62" t="s">
        <v>6737</v>
      </c>
      <c r="M1112" s="62" t="s">
        <v>1311</v>
      </c>
      <c r="N1112" s="81" t="str">
        <f>VLOOKUP($M1112,'Hulpblad MC-parser'!$A:$D,2,FALSE)</f>
        <v>Dienstverlening</v>
      </c>
      <c r="O1112" s="81" t="str">
        <f>VLOOKUP($M1112,'Hulpblad MC-parser'!$A:$D,3,FALSE)</f>
        <v>Politie</v>
      </c>
      <c r="P1112" s="81" t="str">
        <f>VLOOKUP($M1112,'Hulpblad MC-parser'!$A:$D,4,FALSE)</f>
        <v>Vermissing</v>
      </c>
      <c r="Q1112" s="136" t="str">
        <f>IF(CONCATENATE(B1112,C1112,D1112)="","",VLOOKUP(CONCATENATE(B1112,C1112,D1112),Meldingsclassificaties!AA:AA,1,FALSE))</f>
        <v>DienstverleningPolitieVermissing</v>
      </c>
      <c r="R1112" s="136" t="str">
        <f>IF(F1112="","",VLOOKUP(F1112,Meldingsclassificaties!H:H,1,FALSE))</f>
        <v>Vermissing</v>
      </c>
    </row>
    <row r="1113" spans="1:18" x14ac:dyDescent="0.25">
      <c r="A1113" s="59"/>
      <c r="B1113" s="59"/>
      <c r="C1113" s="59"/>
      <c r="D1113" s="59"/>
      <c r="E1113" s="60" t="s">
        <v>7865</v>
      </c>
      <c r="F1113" s="59"/>
      <c r="G1113" s="59" t="s">
        <v>1311</v>
      </c>
      <c r="H1113" s="59"/>
      <c r="I1113" s="59">
        <f t="shared" si="17"/>
        <v>5</v>
      </c>
      <c r="J1113" s="59" t="s">
        <v>1561</v>
      </c>
      <c r="K1113" s="61"/>
      <c r="L1113" s="62" t="s">
        <v>6737</v>
      </c>
      <c r="M1113" s="62" t="s">
        <v>1311</v>
      </c>
      <c r="N1113" s="81" t="str">
        <f>VLOOKUP($M1113,'Hulpblad MC-parser'!$A:$D,2,FALSE)</f>
        <v>Dienstverlening</v>
      </c>
      <c r="O1113" s="81" t="str">
        <f>VLOOKUP($M1113,'Hulpblad MC-parser'!$A:$D,3,FALSE)</f>
        <v>Politie</v>
      </c>
      <c r="P1113" s="81" t="str">
        <f>VLOOKUP($M1113,'Hulpblad MC-parser'!$A:$D,4,FALSE)</f>
        <v>Vermissing</v>
      </c>
      <c r="Q1113" s="136" t="str">
        <f>IF(CONCATENATE(B1113,C1113,D1113)="","",VLOOKUP(CONCATENATE(B1113,C1113,D1113),Meldingsclassificaties!AA:AA,1,FALSE))</f>
        <v/>
      </c>
      <c r="R1113" s="136" t="str">
        <f>IF(F1113="","",VLOOKUP(F1113,Meldingsclassificaties!H:H,1,FALSE))</f>
        <v/>
      </c>
    </row>
    <row r="1114" spans="1:18" x14ac:dyDescent="0.25">
      <c r="A1114" s="59"/>
      <c r="B1114" s="59"/>
      <c r="C1114" s="59"/>
      <c r="D1114" s="59"/>
      <c r="E1114" s="60" t="s">
        <v>7866</v>
      </c>
      <c r="F1114" s="59"/>
      <c r="G1114" s="59" t="s">
        <v>1311</v>
      </c>
      <c r="H1114" s="59"/>
      <c r="I1114" s="59">
        <f t="shared" si="17"/>
        <v>7</v>
      </c>
      <c r="J1114" s="59" t="s">
        <v>1561</v>
      </c>
      <c r="K1114" s="61"/>
      <c r="L1114" s="62" t="s">
        <v>6737</v>
      </c>
      <c r="M1114" s="62" t="s">
        <v>1311</v>
      </c>
      <c r="N1114" s="81" t="str">
        <f>VLOOKUP($M1114,'Hulpblad MC-parser'!$A:$D,2,FALSE)</f>
        <v>Dienstverlening</v>
      </c>
      <c r="O1114" s="81" t="str">
        <f>VLOOKUP($M1114,'Hulpblad MC-parser'!$A:$D,3,FALSE)</f>
        <v>Politie</v>
      </c>
      <c r="P1114" s="81" t="str">
        <f>VLOOKUP($M1114,'Hulpblad MC-parser'!$A:$D,4,FALSE)</f>
        <v>Vermissing</v>
      </c>
      <c r="Q1114" s="136" t="str">
        <f>IF(CONCATENATE(B1114,C1114,D1114)="","",VLOOKUP(CONCATENATE(B1114,C1114,D1114),Meldingsclassificaties!AA:AA,1,FALSE))</f>
        <v/>
      </c>
      <c r="R1114" s="136" t="str">
        <f>IF(F1114="","",VLOOKUP(F1114,Meldingsclassificaties!H:H,1,FALSE))</f>
        <v/>
      </c>
    </row>
    <row r="1115" spans="1:18" x14ac:dyDescent="0.25">
      <c r="A1115" s="59"/>
      <c r="B1115" s="59"/>
      <c r="C1115" s="59"/>
      <c r="D1115" s="59"/>
      <c r="E1115" s="60" t="s">
        <v>7867</v>
      </c>
      <c r="F1115" s="59"/>
      <c r="G1115" s="59" t="s">
        <v>1311</v>
      </c>
      <c r="H1115" s="59"/>
      <c r="I1115" s="59">
        <f t="shared" si="17"/>
        <v>5</v>
      </c>
      <c r="J1115" s="59" t="s">
        <v>1561</v>
      </c>
      <c r="K1115" s="61"/>
      <c r="L1115" s="62" t="s">
        <v>6737</v>
      </c>
      <c r="M1115" s="62" t="s">
        <v>1311</v>
      </c>
      <c r="N1115" s="81" t="str">
        <f>VLOOKUP($M1115,'Hulpblad MC-parser'!$A:$D,2,FALSE)</f>
        <v>Dienstverlening</v>
      </c>
      <c r="O1115" s="81" t="str">
        <f>VLOOKUP($M1115,'Hulpblad MC-parser'!$A:$D,3,FALSE)</f>
        <v>Politie</v>
      </c>
      <c r="P1115" s="81" t="str">
        <f>VLOOKUP($M1115,'Hulpblad MC-parser'!$A:$D,4,FALSE)</f>
        <v>Vermissing</v>
      </c>
      <c r="Q1115" s="136" t="str">
        <f>IF(CONCATENATE(B1115,C1115,D1115)="","",VLOOKUP(CONCATENATE(B1115,C1115,D1115),Meldingsclassificaties!AA:AA,1,FALSE))</f>
        <v/>
      </c>
      <c r="R1115" s="136" t="str">
        <f>IF(F1115="","",VLOOKUP(F1115,Meldingsclassificaties!H:H,1,FALSE))</f>
        <v/>
      </c>
    </row>
    <row r="1116" spans="1:18" x14ac:dyDescent="0.25">
      <c r="A1116" s="59"/>
      <c r="B1116" s="59"/>
      <c r="C1116" s="59"/>
      <c r="D1116" s="59"/>
      <c r="E1116" s="60" t="s">
        <v>7868</v>
      </c>
      <c r="F1116" s="59"/>
      <c r="G1116" s="59" t="s">
        <v>1311</v>
      </c>
      <c r="H1116" s="59"/>
      <c r="I1116" s="59">
        <f t="shared" si="17"/>
        <v>4</v>
      </c>
      <c r="J1116" s="59" t="s">
        <v>1561</v>
      </c>
      <c r="K1116" s="61"/>
      <c r="L1116" s="62" t="s">
        <v>6737</v>
      </c>
      <c r="M1116" s="62" t="s">
        <v>1311</v>
      </c>
      <c r="N1116" s="81" t="str">
        <f>VLOOKUP($M1116,'Hulpblad MC-parser'!$A:$D,2,FALSE)</f>
        <v>Dienstverlening</v>
      </c>
      <c r="O1116" s="81" t="str">
        <f>VLOOKUP($M1116,'Hulpblad MC-parser'!$A:$D,3,FALSE)</f>
        <v>Politie</v>
      </c>
      <c r="P1116" s="81" t="str">
        <f>VLOOKUP($M1116,'Hulpblad MC-parser'!$A:$D,4,FALSE)</f>
        <v>Vermissing</v>
      </c>
      <c r="Q1116" s="136" t="str">
        <f>IF(CONCATENATE(B1116,C1116,D1116)="","",VLOOKUP(CONCATENATE(B1116,C1116,D1116),Meldingsclassificaties!AA:AA,1,FALSE))</f>
        <v/>
      </c>
      <c r="R1116" s="136" t="str">
        <f>IF(F1116="","",VLOOKUP(F1116,Meldingsclassificaties!H:H,1,FALSE))</f>
        <v/>
      </c>
    </row>
    <row r="1117" spans="1:18" x14ac:dyDescent="0.25">
      <c r="A1117" s="59">
        <v>200010644</v>
      </c>
      <c r="B1117" s="59" t="s">
        <v>685</v>
      </c>
      <c r="C1117" s="59"/>
      <c r="D1117" s="59"/>
      <c r="E1117" s="60" t="s">
        <v>1312</v>
      </c>
      <c r="F1117" s="59" t="s">
        <v>685</v>
      </c>
      <c r="G1117" s="59"/>
      <c r="H1117" s="59"/>
      <c r="I1117" s="59">
        <f t="shared" si="17"/>
        <v>11</v>
      </c>
      <c r="J1117" s="59" t="s">
        <v>1613</v>
      </c>
      <c r="K1117" s="61"/>
      <c r="L1117" s="62" t="s">
        <v>6737</v>
      </c>
      <c r="M1117" s="62" t="s">
        <v>1312</v>
      </c>
      <c r="N1117" s="81" t="str">
        <f>VLOOKUP($M1117,'Hulpblad MC-parser'!$A:$D,2,FALSE)</f>
        <v>Gezondheid</v>
      </c>
      <c r="O1117" s="81">
        <f>VLOOKUP($M1117,'Hulpblad MC-parser'!$A:$D,3,FALSE)</f>
        <v>0</v>
      </c>
      <c r="P1117" s="81">
        <f>VLOOKUP($M1117,'Hulpblad MC-parser'!$A:$D,4,FALSE)</f>
        <v>0</v>
      </c>
      <c r="Q1117" s="136" t="str">
        <f>IF(CONCATENATE(B1117,C1117,D1117)="","",VLOOKUP(CONCATENATE(B1117,C1117,D1117),Meldingsclassificaties!AA:AA,1,FALSE))</f>
        <v>Gezondheid</v>
      </c>
      <c r="R1117" s="136" t="str">
        <f>IF(F1117="","",VLOOKUP(F1117,Meldingsclassificaties!H:H,1,FALSE))</f>
        <v>Gezondheid</v>
      </c>
    </row>
    <row r="1118" spans="1:18" x14ac:dyDescent="0.25">
      <c r="A1118" s="59"/>
      <c r="B1118" s="59"/>
      <c r="C1118" s="59"/>
      <c r="D1118" s="59"/>
      <c r="E1118" s="60" t="s">
        <v>7869</v>
      </c>
      <c r="F1118" s="59"/>
      <c r="G1118" s="59" t="s">
        <v>1312</v>
      </c>
      <c r="H1118" s="59"/>
      <c r="I1118" s="59">
        <f t="shared" si="17"/>
        <v>4</v>
      </c>
      <c r="J1118" s="59" t="s">
        <v>1561</v>
      </c>
      <c r="K1118" s="61"/>
      <c r="L1118" s="62" t="s">
        <v>6737</v>
      </c>
      <c r="M1118" s="62" t="s">
        <v>1312</v>
      </c>
      <c r="N1118" s="81" t="str">
        <f>VLOOKUP($M1118,'Hulpblad MC-parser'!$A:$D,2,FALSE)</f>
        <v>Gezondheid</v>
      </c>
      <c r="O1118" s="81">
        <f>VLOOKUP($M1118,'Hulpblad MC-parser'!$A:$D,3,FALSE)</f>
        <v>0</v>
      </c>
      <c r="P1118" s="81">
        <f>VLOOKUP($M1118,'Hulpblad MC-parser'!$A:$D,4,FALSE)</f>
        <v>0</v>
      </c>
      <c r="Q1118" s="136" t="str">
        <f>IF(CONCATENATE(B1118,C1118,D1118)="","",VLOOKUP(CONCATENATE(B1118,C1118,D1118),Meldingsclassificaties!AA:AA,1,FALSE))</f>
        <v/>
      </c>
      <c r="R1118" s="136" t="str">
        <f>IF(F1118="","",VLOOKUP(F1118,Meldingsclassificaties!H:H,1,FALSE))</f>
        <v/>
      </c>
    </row>
    <row r="1119" spans="1:18" x14ac:dyDescent="0.25">
      <c r="A1119" s="59"/>
      <c r="B1119" s="59"/>
      <c r="C1119" s="59"/>
      <c r="D1119" s="59"/>
      <c r="E1119" s="60" t="s">
        <v>7870</v>
      </c>
      <c r="F1119" s="59"/>
      <c r="G1119" s="59" t="s">
        <v>1312</v>
      </c>
      <c r="H1119" s="59"/>
      <c r="I1119" s="59">
        <f t="shared" si="17"/>
        <v>3</v>
      </c>
      <c r="J1119" s="59" t="s">
        <v>1561</v>
      </c>
      <c r="K1119" s="61"/>
      <c r="L1119" s="62" t="s">
        <v>6737</v>
      </c>
      <c r="M1119" s="62" t="s">
        <v>1312</v>
      </c>
      <c r="N1119" s="81" t="str">
        <f>VLOOKUP($M1119,'Hulpblad MC-parser'!$A:$D,2,FALSE)</f>
        <v>Gezondheid</v>
      </c>
      <c r="O1119" s="81">
        <f>VLOOKUP($M1119,'Hulpblad MC-parser'!$A:$D,3,FALSE)</f>
        <v>0</v>
      </c>
      <c r="P1119" s="81">
        <f>VLOOKUP($M1119,'Hulpblad MC-parser'!$A:$D,4,FALSE)</f>
        <v>0</v>
      </c>
      <c r="Q1119" s="136" t="str">
        <f>IF(CONCATENATE(B1119,C1119,D1119)="","",VLOOKUP(CONCATENATE(B1119,C1119,D1119),Meldingsclassificaties!AA:AA,1,FALSE))</f>
        <v/>
      </c>
      <c r="R1119" s="136" t="str">
        <f>IF(F1119="","",VLOOKUP(F1119,Meldingsclassificaties!H:H,1,FALSE))</f>
        <v/>
      </c>
    </row>
    <row r="1120" spans="1:18" x14ac:dyDescent="0.25">
      <c r="A1120" s="59"/>
      <c r="B1120" s="59"/>
      <c r="C1120" s="59"/>
      <c r="D1120" s="59"/>
      <c r="E1120" s="60" t="s">
        <v>7871</v>
      </c>
      <c r="F1120" s="59"/>
      <c r="G1120" s="59" t="s">
        <v>1312</v>
      </c>
      <c r="H1120" s="59"/>
      <c r="I1120" s="59">
        <f t="shared" si="17"/>
        <v>3</v>
      </c>
      <c r="J1120" s="59" t="s">
        <v>1561</v>
      </c>
      <c r="K1120" s="61"/>
      <c r="L1120" s="62" t="s">
        <v>6737</v>
      </c>
      <c r="M1120" s="62" t="s">
        <v>1312</v>
      </c>
      <c r="N1120" s="81" t="str">
        <f>VLOOKUP($M1120,'Hulpblad MC-parser'!$A:$D,2,FALSE)</f>
        <v>Gezondheid</v>
      </c>
      <c r="O1120" s="81">
        <f>VLOOKUP($M1120,'Hulpblad MC-parser'!$A:$D,3,FALSE)</f>
        <v>0</v>
      </c>
      <c r="P1120" s="81">
        <f>VLOOKUP($M1120,'Hulpblad MC-parser'!$A:$D,4,FALSE)</f>
        <v>0</v>
      </c>
      <c r="Q1120" s="136" t="str">
        <f>IF(CONCATENATE(B1120,C1120,D1120)="","",VLOOKUP(CONCATENATE(B1120,C1120,D1120),Meldingsclassificaties!AA:AA,1,FALSE))</f>
        <v/>
      </c>
      <c r="R1120" s="136" t="str">
        <f>IF(F1120="","",VLOOKUP(F1120,Meldingsclassificaties!H:H,1,FALSE))</f>
        <v/>
      </c>
    </row>
    <row r="1121" spans="1:18" x14ac:dyDescent="0.25">
      <c r="A1121" s="59"/>
      <c r="B1121" s="59"/>
      <c r="C1121" s="59"/>
      <c r="D1121" s="59"/>
      <c r="E1121" s="60" t="s">
        <v>7872</v>
      </c>
      <c r="F1121" s="59"/>
      <c r="G1121" s="59" t="s">
        <v>1312</v>
      </c>
      <c r="H1121" s="59"/>
      <c r="I1121" s="59">
        <f t="shared" si="17"/>
        <v>4</v>
      </c>
      <c r="J1121" s="59" t="s">
        <v>1561</v>
      </c>
      <c r="K1121" s="61"/>
      <c r="L1121" s="62" t="s">
        <v>6737</v>
      </c>
      <c r="M1121" s="62" t="s">
        <v>1312</v>
      </c>
      <c r="N1121" s="81" t="str">
        <f>VLOOKUP($M1121,'Hulpblad MC-parser'!$A:$D,2,FALSE)</f>
        <v>Gezondheid</v>
      </c>
      <c r="O1121" s="81">
        <f>VLOOKUP($M1121,'Hulpblad MC-parser'!$A:$D,3,FALSE)</f>
        <v>0</v>
      </c>
      <c r="P1121" s="81">
        <f>VLOOKUP($M1121,'Hulpblad MC-parser'!$A:$D,4,FALSE)</f>
        <v>0</v>
      </c>
      <c r="Q1121" s="136" t="str">
        <f>IF(CONCATENATE(B1121,C1121,D1121)="","",VLOOKUP(CONCATENATE(B1121,C1121,D1121),Meldingsclassificaties!AA:AA,1,FALSE))</f>
        <v/>
      </c>
      <c r="R1121" s="136" t="str">
        <f>IF(F1121="","",VLOOKUP(F1121,Meldingsclassificaties!H:H,1,FALSE))</f>
        <v/>
      </c>
    </row>
    <row r="1122" spans="1:18" x14ac:dyDescent="0.25">
      <c r="A1122" s="59">
        <v>200031469</v>
      </c>
      <c r="B1122" s="59" t="s">
        <v>685</v>
      </c>
      <c r="C1122" s="59" t="s">
        <v>1040</v>
      </c>
      <c r="D1122" s="59"/>
      <c r="E1122" s="60" t="s">
        <v>1313</v>
      </c>
      <c r="F1122" s="59" t="s">
        <v>1042</v>
      </c>
      <c r="G1122" s="59"/>
      <c r="H1122" s="59"/>
      <c r="I1122" s="59">
        <f t="shared" si="17"/>
        <v>13</v>
      </c>
      <c r="J1122" s="59" t="s">
        <v>1613</v>
      </c>
      <c r="K1122" s="61"/>
      <c r="L1122" s="62" t="s">
        <v>6737</v>
      </c>
      <c r="M1122" s="62" t="s">
        <v>1313</v>
      </c>
      <c r="N1122" s="81" t="str">
        <f>VLOOKUP($M1122,'Hulpblad MC-parser'!$A:$D,2,FALSE)</f>
        <v>Gezondheid</v>
      </c>
      <c r="O1122" s="81" t="str">
        <f>VLOOKUP($M1122,'Hulpblad MC-parser'!$A:$D,3,FALSE)</f>
        <v>Onwel/Ziekte</v>
      </c>
      <c r="P1122" s="81">
        <f>VLOOKUP($M1122,'Hulpblad MC-parser'!$A:$D,4,FALSE)</f>
        <v>0</v>
      </c>
      <c r="Q1122" s="136" t="str">
        <f>IF(CONCATENATE(B1122,C1122,D1122)="","",VLOOKUP(CONCATENATE(B1122,C1122,D1122),Meldingsclassificaties!AA:AA,1,FALSE))</f>
        <v>GezondheidOnwel/Ziekte</v>
      </c>
      <c r="R1122" s="136" t="str">
        <f>IF(F1122="","",VLOOKUP(F1122,Meldingsclassificaties!H:H,1,FALSE))</f>
        <v>Onwel/ziekte</v>
      </c>
    </row>
    <row r="1123" spans="1:18" x14ac:dyDescent="0.25">
      <c r="A1123" s="59"/>
      <c r="B1123" s="59"/>
      <c r="C1123" s="59"/>
      <c r="D1123" s="59"/>
      <c r="E1123" s="60" t="s">
        <v>7873</v>
      </c>
      <c r="F1123" s="59"/>
      <c r="G1123" s="59" t="s">
        <v>1313</v>
      </c>
      <c r="H1123" s="59"/>
      <c r="I1123" s="59">
        <f t="shared" si="17"/>
        <v>4</v>
      </c>
      <c r="J1123" s="59" t="s">
        <v>1561</v>
      </c>
      <c r="K1123" s="61"/>
      <c r="L1123" s="62" t="s">
        <v>6737</v>
      </c>
      <c r="M1123" s="62" t="s">
        <v>1313</v>
      </c>
      <c r="N1123" s="81" t="str">
        <f>VLOOKUP($M1123,'Hulpblad MC-parser'!$A:$D,2,FALSE)</f>
        <v>Gezondheid</v>
      </c>
      <c r="O1123" s="81" t="str">
        <f>VLOOKUP($M1123,'Hulpblad MC-parser'!$A:$D,3,FALSE)</f>
        <v>Onwel/Ziekte</v>
      </c>
      <c r="P1123" s="81">
        <f>VLOOKUP($M1123,'Hulpblad MC-parser'!$A:$D,4,FALSE)</f>
        <v>0</v>
      </c>
      <c r="Q1123" s="136" t="str">
        <f>IF(CONCATENATE(B1123,C1123,D1123)="","",VLOOKUP(CONCATENATE(B1123,C1123,D1123),Meldingsclassificaties!AA:AA,1,FALSE))</f>
        <v/>
      </c>
      <c r="R1123" s="136" t="str">
        <f>IF(F1123="","",VLOOKUP(F1123,Meldingsclassificaties!H:H,1,FALSE))</f>
        <v/>
      </c>
    </row>
    <row r="1124" spans="1:18" x14ac:dyDescent="0.25">
      <c r="A1124" s="59"/>
      <c r="B1124" s="59"/>
      <c r="C1124" s="59"/>
      <c r="D1124" s="59"/>
      <c r="E1124" s="60" t="s">
        <v>7874</v>
      </c>
      <c r="F1124" s="59"/>
      <c r="G1124" s="59" t="s">
        <v>1313</v>
      </c>
      <c r="H1124" s="59"/>
      <c r="I1124" s="59">
        <f t="shared" si="17"/>
        <v>5</v>
      </c>
      <c r="J1124" s="59" t="s">
        <v>1561</v>
      </c>
      <c r="K1124" s="61"/>
      <c r="L1124" s="62" t="s">
        <v>6737</v>
      </c>
      <c r="M1124" s="62" t="s">
        <v>1313</v>
      </c>
      <c r="N1124" s="81" t="str">
        <f>VLOOKUP($M1124,'Hulpblad MC-parser'!$A:$D,2,FALSE)</f>
        <v>Gezondheid</v>
      </c>
      <c r="O1124" s="81" t="str">
        <f>VLOOKUP($M1124,'Hulpblad MC-parser'!$A:$D,3,FALSE)</f>
        <v>Onwel/Ziekte</v>
      </c>
      <c r="P1124" s="81">
        <f>VLOOKUP($M1124,'Hulpblad MC-parser'!$A:$D,4,FALSE)</f>
        <v>0</v>
      </c>
      <c r="Q1124" s="136" t="str">
        <f>IF(CONCATENATE(B1124,C1124,D1124)="","",VLOOKUP(CONCATENATE(B1124,C1124,D1124),Meldingsclassificaties!AA:AA,1,FALSE))</f>
        <v/>
      </c>
      <c r="R1124" s="136" t="str">
        <f>IF(F1124="","",VLOOKUP(F1124,Meldingsclassificaties!H:H,1,FALSE))</f>
        <v/>
      </c>
    </row>
    <row r="1125" spans="1:18" x14ac:dyDescent="0.25">
      <c r="A1125" s="59"/>
      <c r="B1125" s="59"/>
      <c r="C1125" s="59"/>
      <c r="D1125" s="59"/>
      <c r="E1125" s="60" t="s">
        <v>7875</v>
      </c>
      <c r="F1125" s="59"/>
      <c r="G1125" s="59" t="s">
        <v>1313</v>
      </c>
      <c r="H1125" s="59"/>
      <c r="I1125" s="59">
        <f t="shared" si="17"/>
        <v>5</v>
      </c>
      <c r="J1125" s="59" t="s">
        <v>1561</v>
      </c>
      <c r="K1125" s="61"/>
      <c r="L1125" s="62" t="s">
        <v>6737</v>
      </c>
      <c r="M1125" s="62" t="s">
        <v>1313</v>
      </c>
      <c r="N1125" s="81" t="str">
        <f>VLOOKUP($M1125,'Hulpblad MC-parser'!$A:$D,2,FALSE)</f>
        <v>Gezondheid</v>
      </c>
      <c r="O1125" s="81" t="str">
        <f>VLOOKUP($M1125,'Hulpblad MC-parser'!$A:$D,3,FALSE)</f>
        <v>Onwel/Ziekte</v>
      </c>
      <c r="P1125" s="81">
        <f>VLOOKUP($M1125,'Hulpblad MC-parser'!$A:$D,4,FALSE)</f>
        <v>0</v>
      </c>
      <c r="Q1125" s="136" t="str">
        <f>IF(CONCATENATE(B1125,C1125,D1125)="","",VLOOKUP(CONCATENATE(B1125,C1125,D1125),Meldingsclassificaties!AA:AA,1,FALSE))</f>
        <v/>
      </c>
      <c r="R1125" s="136" t="str">
        <f>IF(F1125="","",VLOOKUP(F1125,Meldingsclassificaties!H:H,1,FALSE))</f>
        <v/>
      </c>
    </row>
    <row r="1126" spans="1:18" x14ac:dyDescent="0.25">
      <c r="A1126" s="59"/>
      <c r="B1126" s="59"/>
      <c r="C1126" s="59"/>
      <c r="D1126" s="59"/>
      <c r="E1126" s="60" t="s">
        <v>7876</v>
      </c>
      <c r="F1126" s="59"/>
      <c r="G1126" s="59" t="s">
        <v>1313</v>
      </c>
      <c r="H1126" s="59"/>
      <c r="I1126" s="59">
        <f t="shared" si="17"/>
        <v>6</v>
      </c>
      <c r="J1126" s="59" t="s">
        <v>1561</v>
      </c>
      <c r="K1126" s="61"/>
      <c r="L1126" s="62" t="s">
        <v>6737</v>
      </c>
      <c r="M1126" s="62" t="s">
        <v>1313</v>
      </c>
      <c r="N1126" s="81" t="str">
        <f>VLOOKUP($M1126,'Hulpblad MC-parser'!$A:$D,2,FALSE)</f>
        <v>Gezondheid</v>
      </c>
      <c r="O1126" s="81" t="str">
        <f>VLOOKUP($M1126,'Hulpblad MC-parser'!$A:$D,3,FALSE)</f>
        <v>Onwel/Ziekte</v>
      </c>
      <c r="P1126" s="81">
        <f>VLOOKUP($M1126,'Hulpblad MC-parser'!$A:$D,4,FALSE)</f>
        <v>0</v>
      </c>
      <c r="Q1126" s="136" t="str">
        <f>IF(CONCATENATE(B1126,C1126,D1126)="","",VLOOKUP(CONCATENATE(B1126,C1126,D1126),Meldingsclassificaties!AA:AA,1,FALSE))</f>
        <v/>
      </c>
      <c r="R1126" s="136" t="str">
        <f>IF(F1126="","",VLOOKUP(F1126,Meldingsclassificaties!H:H,1,FALSE))</f>
        <v/>
      </c>
    </row>
    <row r="1127" spans="1:18" x14ac:dyDescent="0.25">
      <c r="A1127" s="59"/>
      <c r="B1127" s="59"/>
      <c r="C1127" s="59"/>
      <c r="D1127" s="59"/>
      <c r="E1127" s="60" t="s">
        <v>7877</v>
      </c>
      <c r="F1127" s="59"/>
      <c r="G1127" s="59" t="s">
        <v>1313</v>
      </c>
      <c r="H1127" s="59"/>
      <c r="I1127" s="59">
        <f t="shared" si="17"/>
        <v>13</v>
      </c>
      <c r="J1127" s="59" t="s">
        <v>1561</v>
      </c>
      <c r="K1127" s="61"/>
      <c r="L1127" s="62" t="s">
        <v>6737</v>
      </c>
      <c r="M1127" s="62" t="s">
        <v>1313</v>
      </c>
      <c r="N1127" s="81" t="str">
        <f>VLOOKUP($M1127,'Hulpblad MC-parser'!$A:$D,2,FALSE)</f>
        <v>Gezondheid</v>
      </c>
      <c r="O1127" s="81" t="str">
        <f>VLOOKUP($M1127,'Hulpblad MC-parser'!$A:$D,3,FALSE)</f>
        <v>Onwel/Ziekte</v>
      </c>
      <c r="P1127" s="81">
        <f>VLOOKUP($M1127,'Hulpblad MC-parser'!$A:$D,4,FALSE)</f>
        <v>0</v>
      </c>
      <c r="Q1127" s="136" t="str">
        <f>IF(CONCATENATE(B1127,C1127,D1127)="","",VLOOKUP(CONCATENATE(B1127,C1127,D1127),Meldingsclassificaties!AA:AA,1,FALSE))</f>
        <v/>
      </c>
      <c r="R1127" s="136" t="str">
        <f>IF(F1127="","",VLOOKUP(F1127,Meldingsclassificaties!H:H,1,FALSE))</f>
        <v/>
      </c>
    </row>
    <row r="1128" spans="1:18" x14ac:dyDescent="0.25">
      <c r="A1128" s="59"/>
      <c r="B1128" s="59"/>
      <c r="C1128" s="59"/>
      <c r="D1128" s="59"/>
      <c r="E1128" s="60" t="s">
        <v>7878</v>
      </c>
      <c r="F1128" s="59"/>
      <c r="G1128" s="59" t="s">
        <v>1313</v>
      </c>
      <c r="H1128" s="59"/>
      <c r="I1128" s="59">
        <f t="shared" si="17"/>
        <v>4</v>
      </c>
      <c r="J1128" s="59" t="s">
        <v>1561</v>
      </c>
      <c r="K1128" s="61"/>
      <c r="L1128" s="62" t="s">
        <v>6737</v>
      </c>
      <c r="M1128" s="62" t="s">
        <v>1313</v>
      </c>
      <c r="N1128" s="81" t="str">
        <f>VLOOKUP($M1128,'Hulpblad MC-parser'!$A:$D,2,FALSE)</f>
        <v>Gezondheid</v>
      </c>
      <c r="O1128" s="81" t="str">
        <f>VLOOKUP($M1128,'Hulpblad MC-parser'!$A:$D,3,FALSE)</f>
        <v>Onwel/Ziekte</v>
      </c>
      <c r="P1128" s="81">
        <f>VLOOKUP($M1128,'Hulpblad MC-parser'!$A:$D,4,FALSE)</f>
        <v>0</v>
      </c>
      <c r="Q1128" s="136" t="str">
        <f>IF(CONCATENATE(B1128,C1128,D1128)="","",VLOOKUP(CONCATENATE(B1128,C1128,D1128),Meldingsclassificaties!AA:AA,1,FALSE))</f>
        <v/>
      </c>
      <c r="R1128" s="136" t="str">
        <f>IF(F1128="","",VLOOKUP(F1128,Meldingsclassificaties!H:H,1,FALSE))</f>
        <v/>
      </c>
    </row>
    <row r="1129" spans="1:18" x14ac:dyDescent="0.25">
      <c r="A1129" s="59"/>
      <c r="B1129" s="59"/>
      <c r="C1129" s="59"/>
      <c r="D1129" s="59"/>
      <c r="E1129" s="60" t="s">
        <v>7879</v>
      </c>
      <c r="F1129" s="59"/>
      <c r="G1129" s="59" t="s">
        <v>1313</v>
      </c>
      <c r="H1129" s="59"/>
      <c r="I1129" s="59">
        <f t="shared" si="17"/>
        <v>7</v>
      </c>
      <c r="J1129" s="59" t="s">
        <v>1561</v>
      </c>
      <c r="K1129" s="61"/>
      <c r="L1129" s="62" t="s">
        <v>6737</v>
      </c>
      <c r="M1129" s="62" t="s">
        <v>1313</v>
      </c>
      <c r="N1129" s="81" t="str">
        <f>VLOOKUP($M1129,'Hulpblad MC-parser'!$A:$D,2,FALSE)</f>
        <v>Gezondheid</v>
      </c>
      <c r="O1129" s="81" t="str">
        <f>VLOOKUP($M1129,'Hulpblad MC-parser'!$A:$D,3,FALSE)</f>
        <v>Onwel/Ziekte</v>
      </c>
      <c r="P1129" s="81">
        <f>VLOOKUP($M1129,'Hulpblad MC-parser'!$A:$D,4,FALSE)</f>
        <v>0</v>
      </c>
      <c r="Q1129" s="136" t="str">
        <f>IF(CONCATENATE(B1129,C1129,D1129)="","",VLOOKUP(CONCATENATE(B1129,C1129,D1129),Meldingsclassificaties!AA:AA,1,FALSE))</f>
        <v/>
      </c>
      <c r="R1129" s="136" t="str">
        <f>IF(F1129="","",VLOOKUP(F1129,Meldingsclassificaties!H:H,1,FALSE))</f>
        <v/>
      </c>
    </row>
    <row r="1130" spans="1:18" x14ac:dyDescent="0.25">
      <c r="A1130" s="59">
        <v>200010648</v>
      </c>
      <c r="B1130" s="59" t="s">
        <v>685</v>
      </c>
      <c r="C1130" s="59" t="s">
        <v>731</v>
      </c>
      <c r="D1130" s="59"/>
      <c r="E1130" s="60" t="s">
        <v>1314</v>
      </c>
      <c r="F1130" s="59" t="s">
        <v>731</v>
      </c>
      <c r="G1130" s="59"/>
      <c r="H1130" s="59"/>
      <c r="I1130" s="59">
        <f t="shared" si="17"/>
        <v>18</v>
      </c>
      <c r="J1130" s="59" t="s">
        <v>1613</v>
      </c>
      <c r="K1130" s="61"/>
      <c r="L1130" s="62" t="s">
        <v>6737</v>
      </c>
      <c r="M1130" s="62" t="s">
        <v>1314</v>
      </c>
      <c r="N1130" s="81" t="str">
        <f>VLOOKUP($M1130,'Hulpblad MC-parser'!$A:$D,2,FALSE)</f>
        <v>Gezondheid</v>
      </c>
      <c r="O1130" s="81" t="str">
        <f>VLOOKUP($M1130,'Hulpblad MC-parser'!$A:$D,3,FALSE)</f>
        <v>Poging zelfdoding</v>
      </c>
      <c r="P1130" s="81">
        <f>VLOOKUP($M1130,'Hulpblad MC-parser'!$A:$D,4,FALSE)</f>
        <v>0</v>
      </c>
      <c r="Q1130" s="136" t="str">
        <f>IF(CONCATENATE(B1130,C1130,D1130)="","",VLOOKUP(CONCATENATE(B1130,C1130,D1130),Meldingsclassificaties!AA:AA,1,FALSE))</f>
        <v>GezondheidPoging zelfdoding</v>
      </c>
      <c r="R1130" s="136" t="str">
        <f>IF(F1130="","",VLOOKUP(F1130,Meldingsclassificaties!H:H,1,FALSE))</f>
        <v>Poging zelfdoding</v>
      </c>
    </row>
    <row r="1131" spans="1:18" x14ac:dyDescent="0.25">
      <c r="A1131" s="59"/>
      <c r="B1131" s="59"/>
      <c r="C1131" s="59"/>
      <c r="D1131" s="59"/>
      <c r="E1131" s="60" t="s">
        <v>7880</v>
      </c>
      <c r="F1131" s="59"/>
      <c r="G1131" s="59" t="s">
        <v>1314</v>
      </c>
      <c r="H1131" s="59"/>
      <c r="I1131" s="59">
        <f t="shared" si="17"/>
        <v>4</v>
      </c>
      <c r="J1131" s="59" t="s">
        <v>1561</v>
      </c>
      <c r="K1131" s="61"/>
      <c r="L1131" s="62" t="s">
        <v>6737</v>
      </c>
      <c r="M1131" s="62" t="s">
        <v>1314</v>
      </c>
      <c r="N1131" s="81" t="str">
        <f>VLOOKUP($M1131,'Hulpblad MC-parser'!$A:$D,2,FALSE)</f>
        <v>Gezondheid</v>
      </c>
      <c r="O1131" s="81" t="str">
        <f>VLOOKUP($M1131,'Hulpblad MC-parser'!$A:$D,3,FALSE)</f>
        <v>Poging zelfdoding</v>
      </c>
      <c r="P1131" s="81">
        <f>VLOOKUP($M1131,'Hulpblad MC-parser'!$A:$D,4,FALSE)</f>
        <v>0</v>
      </c>
      <c r="Q1131" s="136" t="str">
        <f>IF(CONCATENATE(B1131,C1131,D1131)="","",VLOOKUP(CONCATENATE(B1131,C1131,D1131),Meldingsclassificaties!AA:AA,1,FALSE))</f>
        <v/>
      </c>
      <c r="R1131" s="136" t="str">
        <f>IF(F1131="","",VLOOKUP(F1131,Meldingsclassificaties!H:H,1,FALSE))</f>
        <v/>
      </c>
    </row>
    <row r="1132" spans="1:18" x14ac:dyDescent="0.25">
      <c r="A1132" s="59"/>
      <c r="B1132" s="59"/>
      <c r="C1132" s="59"/>
      <c r="D1132" s="59"/>
      <c r="E1132" s="60" t="s">
        <v>7881</v>
      </c>
      <c r="F1132" s="59"/>
      <c r="G1132" s="59" t="s">
        <v>1314</v>
      </c>
      <c r="H1132" s="59"/>
      <c r="I1132" s="59">
        <f t="shared" si="17"/>
        <v>5</v>
      </c>
      <c r="J1132" s="59" t="s">
        <v>1561</v>
      </c>
      <c r="K1132" s="61"/>
      <c r="L1132" s="62" t="s">
        <v>6737</v>
      </c>
      <c r="M1132" s="62" t="s">
        <v>1314</v>
      </c>
      <c r="N1132" s="81" t="str">
        <f>VLOOKUP($M1132,'Hulpblad MC-parser'!$A:$D,2,FALSE)</f>
        <v>Gezondheid</v>
      </c>
      <c r="O1132" s="81" t="str">
        <f>VLOOKUP($M1132,'Hulpblad MC-parser'!$A:$D,3,FALSE)</f>
        <v>Poging zelfdoding</v>
      </c>
      <c r="P1132" s="81">
        <f>VLOOKUP($M1132,'Hulpblad MC-parser'!$A:$D,4,FALSE)</f>
        <v>0</v>
      </c>
      <c r="Q1132" s="136" t="str">
        <f>IF(CONCATENATE(B1132,C1132,D1132)="","",VLOOKUP(CONCATENATE(B1132,C1132,D1132),Meldingsclassificaties!AA:AA,1,FALSE))</f>
        <v/>
      </c>
      <c r="R1132" s="136" t="str">
        <f>IF(F1132="","",VLOOKUP(F1132,Meldingsclassificaties!H:H,1,FALSE))</f>
        <v/>
      </c>
    </row>
    <row r="1133" spans="1:18" x14ac:dyDescent="0.25">
      <c r="A1133" s="59"/>
      <c r="B1133" s="59"/>
      <c r="C1133" s="59"/>
      <c r="D1133" s="59"/>
      <c r="E1133" s="60" t="s">
        <v>7882</v>
      </c>
      <c r="F1133" s="59"/>
      <c r="G1133" s="59" t="s">
        <v>1314</v>
      </c>
      <c r="H1133" s="59"/>
      <c r="I1133" s="59">
        <f t="shared" si="17"/>
        <v>5</v>
      </c>
      <c r="J1133" s="59" t="s">
        <v>1561</v>
      </c>
      <c r="K1133" s="61"/>
      <c r="L1133" s="62" t="s">
        <v>6737</v>
      </c>
      <c r="M1133" s="62" t="s">
        <v>1314</v>
      </c>
      <c r="N1133" s="81" t="str">
        <f>VLOOKUP($M1133,'Hulpblad MC-parser'!$A:$D,2,FALSE)</f>
        <v>Gezondheid</v>
      </c>
      <c r="O1133" s="81" t="str">
        <f>VLOOKUP($M1133,'Hulpblad MC-parser'!$A:$D,3,FALSE)</f>
        <v>Poging zelfdoding</v>
      </c>
      <c r="P1133" s="81">
        <f>VLOOKUP($M1133,'Hulpblad MC-parser'!$A:$D,4,FALSE)</f>
        <v>0</v>
      </c>
      <c r="Q1133" s="136" t="str">
        <f>IF(CONCATENATE(B1133,C1133,D1133)="","",VLOOKUP(CONCATENATE(B1133,C1133,D1133),Meldingsclassificaties!AA:AA,1,FALSE))</f>
        <v/>
      </c>
      <c r="R1133" s="136" t="str">
        <f>IF(F1133="","",VLOOKUP(F1133,Meldingsclassificaties!H:H,1,FALSE))</f>
        <v/>
      </c>
    </row>
    <row r="1134" spans="1:18" x14ac:dyDescent="0.25">
      <c r="A1134" s="59"/>
      <c r="B1134" s="59"/>
      <c r="C1134" s="59"/>
      <c r="D1134" s="59"/>
      <c r="E1134" s="60" t="s">
        <v>7883</v>
      </c>
      <c r="F1134" s="59"/>
      <c r="G1134" s="59" t="s">
        <v>1314</v>
      </c>
      <c r="H1134" s="59"/>
      <c r="I1134" s="59">
        <f t="shared" si="17"/>
        <v>4</v>
      </c>
      <c r="J1134" s="59" t="s">
        <v>1561</v>
      </c>
      <c r="K1134" s="61"/>
      <c r="L1134" s="62" t="s">
        <v>6737</v>
      </c>
      <c r="M1134" s="62" t="s">
        <v>1314</v>
      </c>
      <c r="N1134" s="81" t="str">
        <f>VLOOKUP($M1134,'Hulpblad MC-parser'!$A:$D,2,FALSE)</f>
        <v>Gezondheid</v>
      </c>
      <c r="O1134" s="81" t="str">
        <f>VLOOKUP($M1134,'Hulpblad MC-parser'!$A:$D,3,FALSE)</f>
        <v>Poging zelfdoding</v>
      </c>
      <c r="P1134" s="81">
        <f>VLOOKUP($M1134,'Hulpblad MC-parser'!$A:$D,4,FALSE)</f>
        <v>0</v>
      </c>
      <c r="Q1134" s="136" t="str">
        <f>IF(CONCATENATE(B1134,C1134,D1134)="","",VLOOKUP(CONCATENATE(B1134,C1134,D1134),Meldingsclassificaties!AA:AA,1,FALSE))</f>
        <v/>
      </c>
      <c r="R1134" s="136" t="str">
        <f>IF(F1134="","",VLOOKUP(F1134,Meldingsclassificaties!H:H,1,FALSE))</f>
        <v/>
      </c>
    </row>
    <row r="1135" spans="1:18" x14ac:dyDescent="0.25">
      <c r="A1135" s="59">
        <v>200010649</v>
      </c>
      <c r="B1135" s="59" t="s">
        <v>685</v>
      </c>
      <c r="C1135" s="59" t="s">
        <v>860</v>
      </c>
      <c r="D1135" s="59"/>
      <c r="E1135" s="60" t="s">
        <v>1315</v>
      </c>
      <c r="F1135" s="59" t="s">
        <v>860</v>
      </c>
      <c r="G1135" s="59"/>
      <c r="H1135" s="59"/>
      <c r="I1135" s="59">
        <f t="shared" si="17"/>
        <v>11</v>
      </c>
      <c r="J1135" s="59" t="s">
        <v>1613</v>
      </c>
      <c r="K1135" s="61"/>
      <c r="L1135" s="62" t="s">
        <v>6737</v>
      </c>
      <c r="M1135" s="62" t="s">
        <v>1315</v>
      </c>
      <c r="N1135" s="81" t="str">
        <f>VLOOKUP($M1135,'Hulpblad MC-parser'!$A:$D,2,FALSE)</f>
        <v>Gezondheid</v>
      </c>
      <c r="O1135" s="81" t="str">
        <f>VLOOKUP($M1135,'Hulpblad MC-parser'!$A:$D,3,FALSE)</f>
        <v>Reanimatie</v>
      </c>
      <c r="P1135" s="81">
        <f>VLOOKUP($M1135,'Hulpblad MC-parser'!$A:$D,4,FALSE)</f>
        <v>0</v>
      </c>
      <c r="Q1135" s="136" t="str">
        <f>IF(CONCATENATE(B1135,C1135,D1135)="","",VLOOKUP(CONCATENATE(B1135,C1135,D1135),Meldingsclassificaties!AA:AA,1,FALSE))</f>
        <v>GezondheidReanimatie</v>
      </c>
      <c r="R1135" s="136" t="str">
        <f>IF(F1135="","",VLOOKUP(F1135,Meldingsclassificaties!H:H,1,FALSE))</f>
        <v>Reanimatie</v>
      </c>
    </row>
    <row r="1136" spans="1:18" x14ac:dyDescent="0.25">
      <c r="A1136" s="59"/>
      <c r="B1136" s="59"/>
      <c r="C1136" s="59"/>
      <c r="D1136" s="59"/>
      <c r="E1136" s="60" t="s">
        <v>7884</v>
      </c>
      <c r="F1136" s="59"/>
      <c r="G1136" s="59" t="s">
        <v>1315</v>
      </c>
      <c r="H1136" s="59"/>
      <c r="I1136" s="59">
        <f t="shared" si="17"/>
        <v>4</v>
      </c>
      <c r="J1136" s="59" t="s">
        <v>1561</v>
      </c>
      <c r="K1136" s="61"/>
      <c r="L1136" s="62" t="s">
        <v>6737</v>
      </c>
      <c r="M1136" s="62" t="s">
        <v>1315</v>
      </c>
      <c r="N1136" s="81" t="str">
        <f>VLOOKUP($M1136,'Hulpblad MC-parser'!$A:$D,2,FALSE)</f>
        <v>Gezondheid</v>
      </c>
      <c r="O1136" s="81" t="str">
        <f>VLOOKUP($M1136,'Hulpblad MC-parser'!$A:$D,3,FALSE)</f>
        <v>Reanimatie</v>
      </c>
      <c r="P1136" s="81">
        <f>VLOOKUP($M1136,'Hulpblad MC-parser'!$A:$D,4,FALSE)</f>
        <v>0</v>
      </c>
      <c r="Q1136" s="136" t="str">
        <f>IF(CONCATENATE(B1136,C1136,D1136)="","",VLOOKUP(CONCATENATE(B1136,C1136,D1136),Meldingsclassificaties!AA:AA,1,FALSE))</f>
        <v/>
      </c>
      <c r="R1136" s="136" t="str">
        <f>IF(F1136="","",VLOOKUP(F1136,Meldingsclassificaties!H:H,1,FALSE))</f>
        <v/>
      </c>
    </row>
    <row r="1137" spans="1:18" x14ac:dyDescent="0.25">
      <c r="A1137" s="59"/>
      <c r="B1137" s="59"/>
      <c r="C1137" s="59"/>
      <c r="D1137" s="59"/>
      <c r="E1137" s="60" t="s">
        <v>7885</v>
      </c>
      <c r="F1137" s="59"/>
      <c r="G1137" s="59" t="s">
        <v>1315</v>
      </c>
      <c r="H1137" s="59"/>
      <c r="I1137" s="59">
        <f t="shared" si="17"/>
        <v>5</v>
      </c>
      <c r="J1137" s="59" t="s">
        <v>1561</v>
      </c>
      <c r="K1137" s="61"/>
      <c r="L1137" s="62" t="s">
        <v>6737</v>
      </c>
      <c r="M1137" s="62" t="s">
        <v>1315</v>
      </c>
      <c r="N1137" s="81" t="str">
        <f>VLOOKUP($M1137,'Hulpblad MC-parser'!$A:$D,2,FALSE)</f>
        <v>Gezondheid</v>
      </c>
      <c r="O1137" s="81" t="str">
        <f>VLOOKUP($M1137,'Hulpblad MC-parser'!$A:$D,3,FALSE)</f>
        <v>Reanimatie</v>
      </c>
      <c r="P1137" s="81">
        <f>VLOOKUP($M1137,'Hulpblad MC-parser'!$A:$D,4,FALSE)</f>
        <v>0</v>
      </c>
      <c r="Q1137" s="136" t="str">
        <f>IF(CONCATENATE(B1137,C1137,D1137)="","",VLOOKUP(CONCATENATE(B1137,C1137,D1137),Meldingsclassificaties!AA:AA,1,FALSE))</f>
        <v/>
      </c>
      <c r="R1137" s="136" t="str">
        <f>IF(F1137="","",VLOOKUP(F1137,Meldingsclassificaties!H:H,1,FALSE))</f>
        <v/>
      </c>
    </row>
    <row r="1138" spans="1:18" x14ac:dyDescent="0.25">
      <c r="A1138" s="59"/>
      <c r="B1138" s="59"/>
      <c r="C1138" s="59"/>
      <c r="D1138" s="59"/>
      <c r="E1138" s="60" t="s">
        <v>7886</v>
      </c>
      <c r="F1138" s="59"/>
      <c r="G1138" s="59" t="s">
        <v>1315</v>
      </c>
      <c r="H1138" s="59"/>
      <c r="I1138" s="59">
        <f t="shared" si="17"/>
        <v>5</v>
      </c>
      <c r="J1138" s="59" t="s">
        <v>1561</v>
      </c>
      <c r="K1138" s="61"/>
      <c r="L1138" s="62" t="s">
        <v>6737</v>
      </c>
      <c r="M1138" s="62" t="s">
        <v>1315</v>
      </c>
      <c r="N1138" s="81" t="str">
        <f>VLOOKUP($M1138,'Hulpblad MC-parser'!$A:$D,2,FALSE)</f>
        <v>Gezondheid</v>
      </c>
      <c r="O1138" s="81" t="str">
        <f>VLOOKUP($M1138,'Hulpblad MC-parser'!$A:$D,3,FALSE)</f>
        <v>Reanimatie</v>
      </c>
      <c r="P1138" s="81">
        <f>VLOOKUP($M1138,'Hulpblad MC-parser'!$A:$D,4,FALSE)</f>
        <v>0</v>
      </c>
      <c r="Q1138" s="136" t="str">
        <f>IF(CONCATENATE(B1138,C1138,D1138)="","",VLOOKUP(CONCATENATE(B1138,C1138,D1138),Meldingsclassificaties!AA:AA,1,FALSE))</f>
        <v/>
      </c>
      <c r="R1138" s="136" t="str">
        <f>IF(F1138="","",VLOOKUP(F1138,Meldingsclassificaties!H:H,1,FALSE))</f>
        <v/>
      </c>
    </row>
    <row r="1139" spans="1:18" x14ac:dyDescent="0.25">
      <c r="A1139" s="59"/>
      <c r="B1139" s="59"/>
      <c r="C1139" s="59"/>
      <c r="D1139" s="59"/>
      <c r="E1139" s="60" t="s">
        <v>7887</v>
      </c>
      <c r="F1139" s="59"/>
      <c r="G1139" s="59" t="s">
        <v>1315</v>
      </c>
      <c r="H1139" s="59"/>
      <c r="I1139" s="59">
        <f t="shared" si="17"/>
        <v>4</v>
      </c>
      <c r="J1139" s="59" t="s">
        <v>1561</v>
      </c>
      <c r="K1139" s="61"/>
      <c r="L1139" s="62" t="s">
        <v>6737</v>
      </c>
      <c r="M1139" s="62" t="s">
        <v>1315</v>
      </c>
      <c r="N1139" s="81" t="str">
        <f>VLOOKUP($M1139,'Hulpblad MC-parser'!$A:$D,2,FALSE)</f>
        <v>Gezondheid</v>
      </c>
      <c r="O1139" s="81" t="str">
        <f>VLOOKUP($M1139,'Hulpblad MC-parser'!$A:$D,3,FALSE)</f>
        <v>Reanimatie</v>
      </c>
      <c r="P1139" s="81">
        <f>VLOOKUP($M1139,'Hulpblad MC-parser'!$A:$D,4,FALSE)</f>
        <v>0</v>
      </c>
      <c r="Q1139" s="136" t="str">
        <f>IF(CONCATENATE(B1139,C1139,D1139)="","",VLOOKUP(CONCATENATE(B1139,C1139,D1139),Meldingsclassificaties!AA:AA,1,FALSE))</f>
        <v/>
      </c>
      <c r="R1139" s="136" t="str">
        <f>IF(F1139="","",VLOOKUP(F1139,Meldingsclassificaties!H:H,1,FALSE))</f>
        <v/>
      </c>
    </row>
    <row r="1140" spans="1:18" x14ac:dyDescent="0.25">
      <c r="A1140" s="59"/>
      <c r="B1140" s="59"/>
      <c r="C1140" s="59"/>
      <c r="D1140" s="59"/>
      <c r="E1140" s="60" t="s">
        <v>7888</v>
      </c>
      <c r="F1140" s="59"/>
      <c r="G1140" s="59" t="s">
        <v>1315</v>
      </c>
      <c r="H1140" s="59"/>
      <c r="I1140" s="59">
        <f t="shared" si="17"/>
        <v>4</v>
      </c>
      <c r="J1140" s="59" t="s">
        <v>1561</v>
      </c>
      <c r="K1140" s="61"/>
      <c r="L1140" s="62" t="s">
        <v>6737</v>
      </c>
      <c r="M1140" s="62" t="s">
        <v>1315</v>
      </c>
      <c r="N1140" s="81" t="str">
        <f>VLOOKUP($M1140,'Hulpblad MC-parser'!$A:$D,2,FALSE)</f>
        <v>Gezondheid</v>
      </c>
      <c r="O1140" s="81" t="str">
        <f>VLOOKUP($M1140,'Hulpblad MC-parser'!$A:$D,3,FALSE)</f>
        <v>Reanimatie</v>
      </c>
      <c r="P1140" s="81">
        <f>VLOOKUP($M1140,'Hulpblad MC-parser'!$A:$D,4,FALSE)</f>
        <v>0</v>
      </c>
      <c r="Q1140" s="136" t="str">
        <f>IF(CONCATENATE(B1140,C1140,D1140)="","",VLOOKUP(CONCATENATE(B1140,C1140,D1140),Meldingsclassificaties!AA:AA,1,FALSE))</f>
        <v/>
      </c>
      <c r="R1140" s="136" t="str">
        <f>IF(F1140="","",VLOOKUP(F1140,Meldingsclassificaties!H:H,1,FALSE))</f>
        <v/>
      </c>
    </row>
    <row r="1141" spans="1:18" x14ac:dyDescent="0.25">
      <c r="A1141" s="59">
        <v>200059141</v>
      </c>
      <c r="B1141" s="59" t="s">
        <v>685</v>
      </c>
      <c r="C1141" s="59" t="s">
        <v>686</v>
      </c>
      <c r="D1141" s="59"/>
      <c r="E1141" s="60" t="s">
        <v>1316</v>
      </c>
      <c r="F1141" s="59" t="s">
        <v>686</v>
      </c>
      <c r="G1141" s="59"/>
      <c r="H1141" s="59"/>
      <c r="I1141" s="59">
        <f t="shared" si="17"/>
        <v>18</v>
      </c>
      <c r="J1141" s="59" t="s">
        <v>1613</v>
      </c>
      <c r="K1141" s="61"/>
      <c r="L1141" s="62" t="s">
        <v>6737</v>
      </c>
      <c r="M1141" s="62" t="s">
        <v>1316</v>
      </c>
      <c r="N1141" s="81" t="str">
        <f>VLOOKUP($M1141,'Hulpblad MC-parser'!$A:$D,2,FALSE)</f>
        <v>Gezondheid</v>
      </c>
      <c r="O1141" s="81" t="str">
        <f>VLOOKUP($M1141,'Hulpblad MC-parser'!$A:$D,3,FALSE)</f>
        <v>Suicidaal persoon</v>
      </c>
      <c r="P1141" s="81">
        <f>VLOOKUP($M1141,'Hulpblad MC-parser'!$A:$D,4,FALSE)</f>
        <v>0</v>
      </c>
      <c r="Q1141" s="136" t="str">
        <f>IF(CONCATENATE(B1141,C1141,D1141)="","",VLOOKUP(CONCATENATE(B1141,C1141,D1141),Meldingsclassificaties!AA:AA,1,FALSE))</f>
        <v>GezondheidSuicidaal persoon</v>
      </c>
      <c r="R1141" s="136" t="str">
        <f>IF(F1141="","",VLOOKUP(F1141,Meldingsclassificaties!H:H,1,FALSE))</f>
        <v>Suicidaal persoon</v>
      </c>
    </row>
    <row r="1142" spans="1:18" x14ac:dyDescent="0.25">
      <c r="A1142" s="59"/>
      <c r="B1142" s="59"/>
      <c r="C1142" s="59"/>
      <c r="D1142" s="59"/>
      <c r="E1142" s="60" t="s">
        <v>11823</v>
      </c>
      <c r="F1142" s="59"/>
      <c r="G1142" s="59" t="s">
        <v>1316</v>
      </c>
      <c r="H1142" s="59"/>
      <c r="I1142" s="59">
        <f t="shared" si="17"/>
        <v>4</v>
      </c>
      <c r="J1142" s="59" t="s">
        <v>1561</v>
      </c>
      <c r="K1142" s="61"/>
      <c r="L1142" s="62" t="s">
        <v>6737</v>
      </c>
      <c r="M1142" s="62" t="s">
        <v>1316</v>
      </c>
      <c r="N1142" s="81" t="str">
        <f>VLOOKUP($M1142,'Hulpblad MC-parser'!$A:$D,2,FALSE)</f>
        <v>Gezondheid</v>
      </c>
      <c r="O1142" s="81" t="str">
        <f>VLOOKUP($M1142,'Hulpblad MC-parser'!$A:$D,3,FALSE)</f>
        <v>Suicidaal persoon</v>
      </c>
      <c r="P1142" s="81">
        <f>VLOOKUP($M1142,'Hulpblad MC-parser'!$A:$D,4,FALSE)</f>
        <v>0</v>
      </c>
      <c r="Q1142" s="136" t="str">
        <f>IF(CONCATENATE(B1142,C1142,D1142)="","",VLOOKUP(CONCATENATE(B1142,C1142,D1142),Meldingsclassificaties!AA:AA,1,FALSE))</f>
        <v/>
      </c>
      <c r="R1142" s="136" t="str">
        <f>IF(F1142="","",VLOOKUP(F1142,Meldingsclassificaties!H:H,1,FALSE))</f>
        <v/>
      </c>
    </row>
    <row r="1143" spans="1:18" x14ac:dyDescent="0.25">
      <c r="A1143" s="59"/>
      <c r="B1143" s="59"/>
      <c r="C1143" s="59"/>
      <c r="D1143" s="59"/>
      <c r="E1143" s="60" t="s">
        <v>11824</v>
      </c>
      <c r="F1143" s="59"/>
      <c r="G1143" s="59" t="s">
        <v>1316</v>
      </c>
      <c r="H1143" s="59"/>
      <c r="I1143" s="59">
        <f t="shared" si="17"/>
        <v>5</v>
      </c>
      <c r="J1143" s="59" t="s">
        <v>1561</v>
      </c>
      <c r="K1143" s="61"/>
      <c r="L1143" s="62" t="s">
        <v>6737</v>
      </c>
      <c r="M1143" s="62" t="s">
        <v>1316</v>
      </c>
      <c r="N1143" s="81" t="str">
        <f>VLOOKUP($M1143,'Hulpblad MC-parser'!$A:$D,2,FALSE)</f>
        <v>Gezondheid</v>
      </c>
      <c r="O1143" s="81" t="str">
        <f>VLOOKUP($M1143,'Hulpblad MC-parser'!$A:$D,3,FALSE)</f>
        <v>Suicidaal persoon</v>
      </c>
      <c r="P1143" s="81">
        <f>VLOOKUP($M1143,'Hulpblad MC-parser'!$A:$D,4,FALSE)</f>
        <v>0</v>
      </c>
      <c r="Q1143" s="136" t="str">
        <f>IF(CONCATENATE(B1143,C1143,D1143)="","",VLOOKUP(CONCATENATE(B1143,C1143,D1143),Meldingsclassificaties!AA:AA,1,FALSE))</f>
        <v/>
      </c>
      <c r="R1143" s="136" t="str">
        <f>IF(F1143="","",VLOOKUP(F1143,Meldingsclassificaties!H:H,1,FALSE))</f>
        <v/>
      </c>
    </row>
    <row r="1144" spans="1:18" x14ac:dyDescent="0.25">
      <c r="A1144" s="59">
        <v>200107369</v>
      </c>
      <c r="B1144" s="59" t="s">
        <v>1087</v>
      </c>
      <c r="C1144" s="59"/>
      <c r="D1144" s="59"/>
      <c r="E1144" s="60" t="s">
        <v>1317</v>
      </c>
      <c r="F1144" s="59" t="s">
        <v>1087</v>
      </c>
      <c r="G1144" s="59"/>
      <c r="H1144" s="59"/>
      <c r="I1144" s="59">
        <f t="shared" si="17"/>
        <v>10</v>
      </c>
      <c r="J1144" s="59" t="s">
        <v>1613</v>
      </c>
      <c r="K1144" s="61"/>
      <c r="L1144" s="62" t="s">
        <v>6737</v>
      </c>
      <c r="M1144" s="62" t="s">
        <v>1317</v>
      </c>
      <c r="N1144" s="81" t="str">
        <f>VLOOKUP($M1144,'Hulpblad MC-parser'!$A:$D,2,FALSE)</f>
        <v>Hulpvraag</v>
      </c>
      <c r="O1144" s="81">
        <f>VLOOKUP($M1144,'Hulpblad MC-parser'!$A:$D,3,FALSE)</f>
        <v>0</v>
      </c>
      <c r="P1144" s="81">
        <f>VLOOKUP($M1144,'Hulpblad MC-parser'!$A:$D,4,FALSE)</f>
        <v>0</v>
      </c>
      <c r="Q1144" s="136" t="str">
        <f>IF(CONCATENATE(B1144,C1144,D1144)="","",VLOOKUP(CONCATENATE(B1144,C1144,D1144),Meldingsclassificaties!AA:AA,1,FALSE))</f>
        <v>Hulpvraag</v>
      </c>
      <c r="R1144" s="136" t="str">
        <f>IF(F1144="","",VLOOKUP(F1144,Meldingsclassificaties!H:H,1,FALSE))</f>
        <v>Hulpvraag</v>
      </c>
    </row>
    <row r="1145" spans="1:18" x14ac:dyDescent="0.25">
      <c r="A1145" s="59"/>
      <c r="B1145" s="59"/>
      <c r="C1145" s="59"/>
      <c r="D1145" s="59"/>
      <c r="E1145" s="60" t="s">
        <v>7889</v>
      </c>
      <c r="F1145" s="59"/>
      <c r="G1145" s="59" t="s">
        <v>1317</v>
      </c>
      <c r="H1145" s="59"/>
      <c r="I1145" s="59">
        <f t="shared" si="17"/>
        <v>5</v>
      </c>
      <c r="J1145" s="59" t="s">
        <v>1561</v>
      </c>
      <c r="K1145" s="61"/>
      <c r="L1145" s="62" t="s">
        <v>6737</v>
      </c>
      <c r="M1145" s="62" t="s">
        <v>1317</v>
      </c>
      <c r="N1145" s="81" t="str">
        <f>VLOOKUP($M1145,'Hulpblad MC-parser'!$A:$D,2,FALSE)</f>
        <v>Hulpvraag</v>
      </c>
      <c r="O1145" s="81">
        <f>VLOOKUP($M1145,'Hulpblad MC-parser'!$A:$D,3,FALSE)</f>
        <v>0</v>
      </c>
      <c r="P1145" s="81">
        <f>VLOOKUP($M1145,'Hulpblad MC-parser'!$A:$D,4,FALSE)</f>
        <v>0</v>
      </c>
      <c r="Q1145" s="136" t="str">
        <f>IF(CONCATENATE(B1145,C1145,D1145)="","",VLOOKUP(CONCATENATE(B1145,C1145,D1145),Meldingsclassificaties!AA:AA,1,FALSE))</f>
        <v/>
      </c>
      <c r="R1145" s="136" t="str">
        <f>IF(F1145="","",VLOOKUP(F1145,Meldingsclassificaties!H:H,1,FALSE))</f>
        <v/>
      </c>
    </row>
    <row r="1146" spans="1:18" x14ac:dyDescent="0.25">
      <c r="A1146" s="59"/>
      <c r="B1146" s="59"/>
      <c r="C1146" s="59"/>
      <c r="D1146" s="59"/>
      <c r="E1146" s="60" t="s">
        <v>7890</v>
      </c>
      <c r="F1146" s="59"/>
      <c r="G1146" s="59" t="s">
        <v>1317</v>
      </c>
      <c r="H1146" s="59"/>
      <c r="I1146" s="59">
        <f t="shared" si="17"/>
        <v>4</v>
      </c>
      <c r="J1146" s="59" t="s">
        <v>1561</v>
      </c>
      <c r="K1146" s="61"/>
      <c r="L1146" s="62" t="s">
        <v>6737</v>
      </c>
      <c r="M1146" s="62" t="s">
        <v>1317</v>
      </c>
      <c r="N1146" s="81" t="str">
        <f>VLOOKUP($M1146,'Hulpblad MC-parser'!$A:$D,2,FALSE)</f>
        <v>Hulpvraag</v>
      </c>
      <c r="O1146" s="81">
        <f>VLOOKUP($M1146,'Hulpblad MC-parser'!$A:$D,3,FALSE)</f>
        <v>0</v>
      </c>
      <c r="P1146" s="81">
        <f>VLOOKUP($M1146,'Hulpblad MC-parser'!$A:$D,4,FALSE)</f>
        <v>0</v>
      </c>
      <c r="Q1146" s="136" t="str">
        <f>IF(CONCATENATE(B1146,C1146,D1146)="","",VLOOKUP(CONCATENATE(B1146,C1146,D1146),Meldingsclassificaties!AA:AA,1,FALSE))</f>
        <v/>
      </c>
      <c r="R1146" s="136" t="str">
        <f>IF(F1146="","",VLOOKUP(F1146,Meldingsclassificaties!H:H,1,FALSE))</f>
        <v/>
      </c>
    </row>
    <row r="1147" spans="1:18" x14ac:dyDescent="0.25">
      <c r="A1147" s="59">
        <v>200107370</v>
      </c>
      <c r="B1147" s="59" t="s">
        <v>1087</v>
      </c>
      <c r="C1147" s="59" t="s">
        <v>191</v>
      </c>
      <c r="D1147" s="59"/>
      <c r="E1147" s="60" t="s">
        <v>1318</v>
      </c>
      <c r="F1147" s="59" t="s">
        <v>1100</v>
      </c>
      <c r="G1147" s="59"/>
      <c r="H1147" s="59"/>
      <c r="I1147" s="59">
        <f t="shared" si="17"/>
        <v>19</v>
      </c>
      <c r="J1147" s="59" t="s">
        <v>1613</v>
      </c>
      <c r="K1147" s="61"/>
      <c r="L1147" s="62" t="s">
        <v>6737</v>
      </c>
      <c r="M1147" s="62" t="s">
        <v>1318</v>
      </c>
      <c r="N1147" s="81" t="str">
        <f>VLOOKUP($M1147,'Hulpblad MC-parser'!$A:$D,2,FALSE)</f>
        <v>Hulpvraag</v>
      </c>
      <c r="O1147" s="81" t="str">
        <f>VLOOKUP($M1147,'Hulpblad MC-parser'!$A:$D,3,FALSE)</f>
        <v>Ambulancezorg</v>
      </c>
      <c r="P1147" s="81">
        <f>VLOOKUP($M1147,'Hulpblad MC-parser'!$A:$D,4,FALSE)</f>
        <v>0</v>
      </c>
      <c r="Q1147" s="136" t="str">
        <f>IF(CONCATENATE(B1147,C1147,D1147)="","",VLOOKUP(CONCATENATE(B1147,C1147,D1147),Meldingsclassificaties!AA:AA,1,FALSE))</f>
        <v>HulpvraagAmbulancezorg</v>
      </c>
      <c r="R1147" s="136" t="str">
        <f>IF(F1147="","",VLOOKUP(F1147,Meldingsclassificaties!H:H,1,FALSE))</f>
        <v>Hulpvraag ambuzorg</v>
      </c>
    </row>
    <row r="1148" spans="1:18" x14ac:dyDescent="0.25">
      <c r="A1148" s="59"/>
      <c r="B1148" s="59"/>
      <c r="C1148" s="59"/>
      <c r="D1148" s="59"/>
      <c r="E1148" s="60" t="s">
        <v>7891</v>
      </c>
      <c r="F1148" s="59"/>
      <c r="G1148" s="59" t="s">
        <v>1318</v>
      </c>
      <c r="H1148" s="59"/>
      <c r="I1148" s="59">
        <f t="shared" si="17"/>
        <v>5</v>
      </c>
      <c r="J1148" s="59" t="s">
        <v>1561</v>
      </c>
      <c r="K1148" s="61"/>
      <c r="L1148" s="62" t="s">
        <v>6737</v>
      </c>
      <c r="M1148" s="62" t="s">
        <v>1318</v>
      </c>
      <c r="N1148" s="81" t="str">
        <f>VLOOKUP($M1148,'Hulpblad MC-parser'!$A:$D,2,FALSE)</f>
        <v>Hulpvraag</v>
      </c>
      <c r="O1148" s="81" t="str">
        <f>VLOOKUP($M1148,'Hulpblad MC-parser'!$A:$D,3,FALSE)</f>
        <v>Ambulancezorg</v>
      </c>
      <c r="P1148" s="81">
        <f>VLOOKUP($M1148,'Hulpblad MC-parser'!$A:$D,4,FALSE)</f>
        <v>0</v>
      </c>
      <c r="Q1148" s="136" t="str">
        <f>IF(CONCATENATE(B1148,C1148,D1148)="","",VLOOKUP(CONCATENATE(B1148,C1148,D1148),Meldingsclassificaties!AA:AA,1,FALSE))</f>
        <v/>
      </c>
      <c r="R1148" s="136" t="str">
        <f>IF(F1148="","",VLOOKUP(F1148,Meldingsclassificaties!H:H,1,FALSE))</f>
        <v/>
      </c>
    </row>
    <row r="1149" spans="1:18" x14ac:dyDescent="0.25">
      <c r="A1149" s="59"/>
      <c r="B1149" s="59"/>
      <c r="C1149" s="59"/>
      <c r="D1149" s="59"/>
      <c r="E1149" s="60" t="s">
        <v>7892</v>
      </c>
      <c r="F1149" s="59"/>
      <c r="G1149" s="59" t="s">
        <v>1318</v>
      </c>
      <c r="H1149" s="59"/>
      <c r="I1149" s="59">
        <f t="shared" si="17"/>
        <v>5</v>
      </c>
      <c r="J1149" s="59" t="s">
        <v>1561</v>
      </c>
      <c r="K1149" s="61"/>
      <c r="L1149" s="62" t="s">
        <v>6737</v>
      </c>
      <c r="M1149" s="62" t="s">
        <v>1318</v>
      </c>
      <c r="N1149" s="81" t="str">
        <f>VLOOKUP($M1149,'Hulpblad MC-parser'!$A:$D,2,FALSE)</f>
        <v>Hulpvraag</v>
      </c>
      <c r="O1149" s="81" t="str">
        <f>VLOOKUP($M1149,'Hulpblad MC-parser'!$A:$D,3,FALSE)</f>
        <v>Ambulancezorg</v>
      </c>
      <c r="P1149" s="81">
        <f>VLOOKUP($M1149,'Hulpblad MC-parser'!$A:$D,4,FALSE)</f>
        <v>0</v>
      </c>
      <c r="Q1149" s="136" t="str">
        <f>IF(CONCATENATE(B1149,C1149,D1149)="","",VLOOKUP(CONCATENATE(B1149,C1149,D1149),Meldingsclassificaties!AA:AA,1,FALSE))</f>
        <v/>
      </c>
      <c r="R1149" s="136" t="str">
        <f>IF(F1149="","",VLOOKUP(F1149,Meldingsclassificaties!H:H,1,FALSE))</f>
        <v/>
      </c>
    </row>
    <row r="1150" spans="1:18" x14ac:dyDescent="0.25">
      <c r="A1150" s="67">
        <v>200098024</v>
      </c>
      <c r="B1150" s="67" t="s">
        <v>1087</v>
      </c>
      <c r="C1150" s="67" t="s">
        <v>191</v>
      </c>
      <c r="D1150" s="67" t="s">
        <v>1102</v>
      </c>
      <c r="E1150" s="68" t="s">
        <v>6257</v>
      </c>
      <c r="F1150" s="67" t="s">
        <v>1102</v>
      </c>
      <c r="G1150" s="67"/>
      <c r="H1150" s="67"/>
      <c r="I1150" s="67">
        <f t="shared" si="17"/>
        <v>19</v>
      </c>
      <c r="J1150" s="67" t="s">
        <v>1613</v>
      </c>
      <c r="K1150" s="91" t="s">
        <v>12550</v>
      </c>
      <c r="L1150" s="62" t="s">
        <v>6738</v>
      </c>
      <c r="M1150" s="62" t="s">
        <v>6257</v>
      </c>
      <c r="N1150" s="81" t="str">
        <f>VLOOKUP($M1150,'Hulpblad MC-parser'!$A:$D,2,FALSE)</f>
        <v>Hulpvraag</v>
      </c>
      <c r="O1150" s="81" t="str">
        <f>VLOOKUP($M1150,'Hulpblad MC-parser'!$A:$D,3,FALSE)</f>
        <v>Ambulancezorg</v>
      </c>
      <c r="P1150" s="81" t="str">
        <f>VLOOKUP($M1150,'Hulpblad MC-parser'!$A:$D,4,FALSE)</f>
        <v>Directe inzet</v>
      </c>
      <c r="Q1150" s="136" t="str">
        <f>IF(CONCATENATE(B1150,C1150,D1150)="","",VLOOKUP(CONCATENATE(B1150,C1150,D1150),Meldingsclassificaties!AA:AA,1,FALSE))</f>
        <v>HulpvraagAmbulancezorgDirecte inzet</v>
      </c>
      <c r="R1150" s="136" t="str">
        <f>IF(F1150="","",VLOOKUP(F1150,Meldingsclassificaties!H:H,1,FALSE))</f>
        <v>Directe inzet</v>
      </c>
    </row>
    <row r="1151" spans="1:18" x14ac:dyDescent="0.25">
      <c r="A1151" s="59">
        <v>200098025</v>
      </c>
      <c r="B1151" s="59" t="s">
        <v>1087</v>
      </c>
      <c r="C1151" s="59" t="s">
        <v>191</v>
      </c>
      <c r="D1151" s="59" t="s">
        <v>1102</v>
      </c>
      <c r="E1151" s="60" t="s">
        <v>2007</v>
      </c>
      <c r="F1151" s="59" t="s">
        <v>1102</v>
      </c>
      <c r="G1151" s="59"/>
      <c r="H1151" s="59"/>
      <c r="I1151" s="59">
        <f t="shared" si="17"/>
        <v>22</v>
      </c>
      <c r="J1151" s="59" t="s">
        <v>1613</v>
      </c>
      <c r="K1151" s="61"/>
      <c r="L1151" s="62" t="s">
        <v>6738</v>
      </c>
      <c r="M1151" s="62" t="s">
        <v>2007</v>
      </c>
      <c r="N1151" s="81" t="str">
        <f>VLOOKUP($M1151,'Hulpblad MC-parser'!$A:$D,2,FALSE)</f>
        <v>Hulpvraag</v>
      </c>
      <c r="O1151" s="81" t="str">
        <f>VLOOKUP($M1151,'Hulpblad MC-parser'!$A:$D,3,FALSE)</f>
        <v>Ambulancezorg</v>
      </c>
      <c r="P1151" s="81" t="str">
        <f>VLOOKUP($M1151,'Hulpblad MC-parser'!$A:$D,4,FALSE)</f>
        <v>Directe inzet</v>
      </c>
      <c r="Q1151" s="136" t="str">
        <f>IF(CONCATENATE(B1151,C1151,D1151)="","",VLOOKUP(CONCATENATE(B1151,C1151,D1151),Meldingsclassificaties!AA:AA,1,FALSE))</f>
        <v>HulpvraagAmbulancezorgDirecte inzet</v>
      </c>
      <c r="R1151" s="136" t="str">
        <f>IF(F1151="","",VLOOKUP(F1151,Meldingsclassificaties!H:H,1,FALSE))</f>
        <v>Directe inzet</v>
      </c>
    </row>
    <row r="1152" spans="1:18" x14ac:dyDescent="0.25">
      <c r="A1152" s="59">
        <v>200107367</v>
      </c>
      <c r="B1152" s="59" t="s">
        <v>1087</v>
      </c>
      <c r="C1152" s="59" t="s">
        <v>191</v>
      </c>
      <c r="D1152" s="59" t="s">
        <v>1102</v>
      </c>
      <c r="E1152" s="60" t="s">
        <v>1319</v>
      </c>
      <c r="F1152" s="59" t="s">
        <v>1102</v>
      </c>
      <c r="G1152" s="59"/>
      <c r="H1152" s="59"/>
      <c r="I1152" s="59">
        <f t="shared" si="17"/>
        <v>14</v>
      </c>
      <c r="J1152" s="59" t="s">
        <v>1613</v>
      </c>
      <c r="K1152" s="61"/>
      <c r="L1152" s="62" t="s">
        <v>6737</v>
      </c>
      <c r="M1152" s="62" t="s">
        <v>1319</v>
      </c>
      <c r="N1152" s="81" t="str">
        <f>VLOOKUP($M1152,'Hulpblad MC-parser'!$A:$D,2,FALSE)</f>
        <v>Hulpvraag</v>
      </c>
      <c r="O1152" s="81" t="str">
        <f>VLOOKUP($M1152,'Hulpblad MC-parser'!$A:$D,3,FALSE)</f>
        <v>Ambulancezorg</v>
      </c>
      <c r="P1152" s="81" t="str">
        <f>VLOOKUP($M1152,'Hulpblad MC-parser'!$A:$D,4,FALSE)</f>
        <v>Directe inzet</v>
      </c>
      <c r="Q1152" s="136" t="str">
        <f>IF(CONCATENATE(B1152,C1152,D1152)="","",VLOOKUP(CONCATENATE(B1152,C1152,D1152),Meldingsclassificaties!AA:AA,1,FALSE))</f>
        <v>HulpvraagAmbulancezorgDirecte inzet</v>
      </c>
      <c r="R1152" s="136" t="str">
        <f>IF(F1152="","",VLOOKUP(F1152,Meldingsclassificaties!H:H,1,FALSE))</f>
        <v>Directe inzet</v>
      </c>
    </row>
    <row r="1153" spans="1:18" x14ac:dyDescent="0.25">
      <c r="A1153" s="59"/>
      <c r="B1153" s="59"/>
      <c r="C1153" s="59"/>
      <c r="D1153" s="59"/>
      <c r="E1153" s="60" t="s">
        <v>7893</v>
      </c>
      <c r="F1153" s="59"/>
      <c r="G1153" s="59" t="s">
        <v>1319</v>
      </c>
      <c r="H1153" s="59"/>
      <c r="I1153" s="59">
        <f t="shared" si="17"/>
        <v>5</v>
      </c>
      <c r="J1153" s="59" t="s">
        <v>1561</v>
      </c>
      <c r="K1153" s="61"/>
      <c r="L1153" s="62" t="s">
        <v>6737</v>
      </c>
      <c r="M1153" s="62" t="s">
        <v>1319</v>
      </c>
      <c r="N1153" s="81" t="str">
        <f>VLOOKUP($M1153,'Hulpblad MC-parser'!$A:$D,2,FALSE)</f>
        <v>Hulpvraag</v>
      </c>
      <c r="O1153" s="81" t="str">
        <f>VLOOKUP($M1153,'Hulpblad MC-parser'!$A:$D,3,FALSE)</f>
        <v>Ambulancezorg</v>
      </c>
      <c r="P1153" s="81" t="str">
        <f>VLOOKUP($M1153,'Hulpblad MC-parser'!$A:$D,4,FALSE)</f>
        <v>Directe inzet</v>
      </c>
      <c r="Q1153" s="136" t="str">
        <f>IF(CONCATENATE(B1153,C1153,D1153)="","",VLOOKUP(CONCATENATE(B1153,C1153,D1153),Meldingsclassificaties!AA:AA,1,FALSE))</f>
        <v/>
      </c>
      <c r="R1153" s="136" t="str">
        <f>IF(F1153="","",VLOOKUP(F1153,Meldingsclassificaties!H:H,1,FALSE))</f>
        <v/>
      </c>
    </row>
    <row r="1154" spans="1:18" x14ac:dyDescent="0.25">
      <c r="A1154" s="59"/>
      <c r="B1154" s="59"/>
      <c r="C1154" s="59"/>
      <c r="D1154" s="59"/>
      <c r="E1154" s="60" t="s">
        <v>7894</v>
      </c>
      <c r="F1154" s="59"/>
      <c r="G1154" s="59" t="s">
        <v>1319</v>
      </c>
      <c r="H1154" s="59"/>
      <c r="I1154" s="59">
        <f t="shared" ref="I1154:I1217" si="18">LEN(E1154)</f>
        <v>7</v>
      </c>
      <c r="J1154" s="59" t="s">
        <v>1561</v>
      </c>
      <c r="K1154" s="61"/>
      <c r="L1154" s="62" t="s">
        <v>6737</v>
      </c>
      <c r="M1154" s="62" t="s">
        <v>1319</v>
      </c>
      <c r="N1154" s="81" t="str">
        <f>VLOOKUP($M1154,'Hulpblad MC-parser'!$A:$D,2,FALSE)</f>
        <v>Hulpvraag</v>
      </c>
      <c r="O1154" s="81" t="str">
        <f>VLOOKUP($M1154,'Hulpblad MC-parser'!$A:$D,3,FALSE)</f>
        <v>Ambulancezorg</v>
      </c>
      <c r="P1154" s="81" t="str">
        <f>VLOOKUP($M1154,'Hulpblad MC-parser'!$A:$D,4,FALSE)</f>
        <v>Directe inzet</v>
      </c>
      <c r="Q1154" s="136" t="str">
        <f>IF(CONCATENATE(B1154,C1154,D1154)="","",VLOOKUP(CONCATENATE(B1154,C1154,D1154),Meldingsclassificaties!AA:AA,1,FALSE))</f>
        <v/>
      </c>
      <c r="R1154" s="136" t="str">
        <f>IF(F1154="","",VLOOKUP(F1154,Meldingsclassificaties!H:H,1,FALSE))</f>
        <v/>
      </c>
    </row>
    <row r="1155" spans="1:18" x14ac:dyDescent="0.25">
      <c r="A1155" s="59">
        <v>200107371</v>
      </c>
      <c r="B1155" s="59" t="s">
        <v>1087</v>
      </c>
      <c r="C1155" s="59" t="s">
        <v>191</v>
      </c>
      <c r="D1155" s="59" t="s">
        <v>1104</v>
      </c>
      <c r="E1155" s="60" t="s">
        <v>1320</v>
      </c>
      <c r="F1155" s="59" t="s">
        <v>1104</v>
      </c>
      <c r="G1155" s="59"/>
      <c r="H1155" s="59"/>
      <c r="I1155" s="59">
        <f t="shared" si="18"/>
        <v>16</v>
      </c>
      <c r="J1155" s="59" t="s">
        <v>1613</v>
      </c>
      <c r="K1155" s="61"/>
      <c r="L1155" s="62" t="s">
        <v>6737</v>
      </c>
      <c r="M1155" s="62" t="s">
        <v>1320</v>
      </c>
      <c r="N1155" s="81" t="str">
        <f>VLOOKUP($M1155,'Hulpblad MC-parser'!$A:$D,2,FALSE)</f>
        <v>Hulpvraag</v>
      </c>
      <c r="O1155" s="81" t="str">
        <f>VLOOKUP($M1155,'Hulpblad MC-parser'!$A:$D,3,FALSE)</f>
        <v>Ambulancezorg</v>
      </c>
      <c r="P1155" s="81" t="str">
        <f>VLOOKUP($M1155,'Hulpblad MC-parser'!$A:$D,4,FALSE)</f>
        <v>Versnelde inzet</v>
      </c>
      <c r="Q1155" s="136" t="str">
        <f>IF(CONCATENATE(B1155,C1155,D1155)="","",VLOOKUP(CONCATENATE(B1155,C1155,D1155),Meldingsclassificaties!AA:AA,1,FALSE))</f>
        <v>HulpvraagAmbulancezorgVersnelde inzet</v>
      </c>
      <c r="R1155" s="136" t="str">
        <f>IF(F1155="","",VLOOKUP(F1155,Meldingsclassificaties!H:H,1,FALSE))</f>
        <v>Versnelde inzet</v>
      </c>
    </row>
    <row r="1156" spans="1:18" x14ac:dyDescent="0.25">
      <c r="A1156" s="59"/>
      <c r="B1156" s="59"/>
      <c r="C1156" s="59"/>
      <c r="D1156" s="59"/>
      <c r="E1156" s="60" t="s">
        <v>7895</v>
      </c>
      <c r="F1156" s="59"/>
      <c r="G1156" s="59" t="s">
        <v>1320</v>
      </c>
      <c r="H1156" s="59"/>
      <c r="I1156" s="59">
        <f t="shared" si="18"/>
        <v>5</v>
      </c>
      <c r="J1156" s="59" t="s">
        <v>1561</v>
      </c>
      <c r="K1156" s="61"/>
      <c r="L1156" s="62" t="s">
        <v>6737</v>
      </c>
      <c r="M1156" s="62" t="s">
        <v>1320</v>
      </c>
      <c r="N1156" s="81" t="str">
        <f>VLOOKUP($M1156,'Hulpblad MC-parser'!$A:$D,2,FALSE)</f>
        <v>Hulpvraag</v>
      </c>
      <c r="O1156" s="81" t="str">
        <f>VLOOKUP($M1156,'Hulpblad MC-parser'!$A:$D,3,FALSE)</f>
        <v>Ambulancezorg</v>
      </c>
      <c r="P1156" s="81" t="str">
        <f>VLOOKUP($M1156,'Hulpblad MC-parser'!$A:$D,4,FALSE)</f>
        <v>Versnelde inzet</v>
      </c>
      <c r="Q1156" s="136" t="str">
        <f>IF(CONCATENATE(B1156,C1156,D1156)="","",VLOOKUP(CONCATENATE(B1156,C1156,D1156),Meldingsclassificaties!AA:AA,1,FALSE))</f>
        <v/>
      </c>
      <c r="R1156" s="136" t="str">
        <f>IF(F1156="","",VLOOKUP(F1156,Meldingsclassificaties!H:H,1,FALSE))</f>
        <v/>
      </c>
    </row>
    <row r="1157" spans="1:18" x14ac:dyDescent="0.25">
      <c r="A1157" s="59"/>
      <c r="B1157" s="59"/>
      <c r="C1157" s="59"/>
      <c r="D1157" s="59"/>
      <c r="E1157" s="60" t="s">
        <v>7896</v>
      </c>
      <c r="F1157" s="59"/>
      <c r="G1157" s="59" t="s">
        <v>1320</v>
      </c>
      <c r="H1157" s="59"/>
      <c r="I1157" s="59">
        <f t="shared" si="18"/>
        <v>7</v>
      </c>
      <c r="J1157" s="59" t="s">
        <v>1561</v>
      </c>
      <c r="K1157" s="61"/>
      <c r="L1157" s="62" t="s">
        <v>6737</v>
      </c>
      <c r="M1157" s="62" t="s">
        <v>1320</v>
      </c>
      <c r="N1157" s="81" t="str">
        <f>VLOOKUP($M1157,'Hulpblad MC-parser'!$A:$D,2,FALSE)</f>
        <v>Hulpvraag</v>
      </c>
      <c r="O1157" s="81" t="str">
        <f>VLOOKUP($M1157,'Hulpblad MC-parser'!$A:$D,3,FALSE)</f>
        <v>Ambulancezorg</v>
      </c>
      <c r="P1157" s="81" t="str">
        <f>VLOOKUP($M1157,'Hulpblad MC-parser'!$A:$D,4,FALSE)</f>
        <v>Versnelde inzet</v>
      </c>
      <c r="Q1157" s="136" t="str">
        <f>IF(CONCATENATE(B1157,C1157,D1157)="","",VLOOKUP(CONCATENATE(B1157,C1157,D1157),Meldingsclassificaties!AA:AA,1,FALSE))</f>
        <v/>
      </c>
      <c r="R1157" s="136" t="str">
        <f>IF(F1157="","",VLOOKUP(F1157,Meldingsclassificaties!H:H,1,FALSE))</f>
        <v/>
      </c>
    </row>
    <row r="1158" spans="1:18" x14ac:dyDescent="0.25">
      <c r="A1158" s="59"/>
      <c r="B1158" s="59"/>
      <c r="C1158" s="59"/>
      <c r="D1158" s="59"/>
      <c r="E1158" s="60" t="s">
        <v>11639</v>
      </c>
      <c r="F1158" s="59"/>
      <c r="G1158" s="59" t="s">
        <v>1320</v>
      </c>
      <c r="H1158" s="59"/>
      <c r="I1158" s="59">
        <f t="shared" si="18"/>
        <v>4</v>
      </c>
      <c r="J1158" s="59" t="s">
        <v>1561</v>
      </c>
      <c r="K1158" s="61"/>
      <c r="L1158" s="62" t="s">
        <v>6737</v>
      </c>
      <c r="M1158" s="62" t="s">
        <v>1320</v>
      </c>
      <c r="N1158" s="81" t="str">
        <f>VLOOKUP($M1158,'Hulpblad MC-parser'!$A:$D,2,FALSE)</f>
        <v>Hulpvraag</v>
      </c>
      <c r="O1158" s="81" t="str">
        <f>VLOOKUP($M1158,'Hulpblad MC-parser'!$A:$D,3,FALSE)</f>
        <v>Ambulancezorg</v>
      </c>
      <c r="P1158" s="81" t="str">
        <f>VLOOKUP($M1158,'Hulpblad MC-parser'!$A:$D,4,FALSE)</f>
        <v>Versnelde inzet</v>
      </c>
      <c r="Q1158" s="136" t="str">
        <f>IF(CONCATENATE(B1158,C1158,D1158)="","",VLOOKUP(CONCATENATE(B1158,C1158,D1158),Meldingsclassificaties!AA:AA,1,FALSE))</f>
        <v/>
      </c>
      <c r="R1158" s="136" t="str">
        <f>IF(F1158="","",VLOOKUP(F1158,Meldingsclassificaties!H:H,1,FALSE))</f>
        <v/>
      </c>
    </row>
    <row r="1159" spans="1:18" x14ac:dyDescent="0.25">
      <c r="A1159" s="59">
        <v>200010650</v>
      </c>
      <c r="B1159" s="59" t="s">
        <v>84</v>
      </c>
      <c r="C1159" s="59"/>
      <c r="D1159" s="59"/>
      <c r="E1159" s="60" t="s">
        <v>1321</v>
      </c>
      <c r="F1159" s="59" t="s">
        <v>84</v>
      </c>
      <c r="G1159" s="59"/>
      <c r="H1159" s="59"/>
      <c r="I1159" s="59">
        <f t="shared" si="18"/>
        <v>11</v>
      </c>
      <c r="J1159" s="59" t="s">
        <v>1613</v>
      </c>
      <c r="K1159" s="61"/>
      <c r="L1159" s="62" t="s">
        <v>6737</v>
      </c>
      <c r="M1159" s="62" t="s">
        <v>1321</v>
      </c>
      <c r="N1159" s="81" t="str">
        <f>VLOOKUP($M1159,'Hulpblad MC-parser'!$A:$D,2,FALSE)</f>
        <v>Leefmilieu</v>
      </c>
      <c r="O1159" s="81">
        <f>VLOOKUP($M1159,'Hulpblad MC-parser'!$A:$D,3,FALSE)</f>
        <v>0</v>
      </c>
      <c r="P1159" s="81">
        <f>VLOOKUP($M1159,'Hulpblad MC-parser'!$A:$D,4,FALSE)</f>
        <v>0</v>
      </c>
      <c r="Q1159" s="136" t="str">
        <f>IF(CONCATENATE(B1159,C1159,D1159)="","",VLOOKUP(CONCATENATE(B1159,C1159,D1159),Meldingsclassificaties!AA:AA,1,FALSE))</f>
        <v>Leefmilieu</v>
      </c>
      <c r="R1159" s="136" t="str">
        <f>IF(F1159="","",VLOOKUP(F1159,Meldingsclassificaties!H:H,1,FALSE))</f>
        <v>Leefmilieu</v>
      </c>
    </row>
    <row r="1160" spans="1:18" x14ac:dyDescent="0.25">
      <c r="A1160" s="59"/>
      <c r="B1160" s="59"/>
      <c r="C1160" s="59"/>
      <c r="D1160" s="59"/>
      <c r="E1160" s="60" t="s">
        <v>7897</v>
      </c>
      <c r="F1160" s="59"/>
      <c r="G1160" s="59" t="s">
        <v>1321</v>
      </c>
      <c r="H1160" s="59"/>
      <c r="I1160" s="59">
        <f t="shared" si="18"/>
        <v>4</v>
      </c>
      <c r="J1160" s="59" t="s">
        <v>1561</v>
      </c>
      <c r="K1160" s="61"/>
      <c r="L1160" s="62" t="s">
        <v>6737</v>
      </c>
      <c r="M1160" s="62" t="s">
        <v>1321</v>
      </c>
      <c r="N1160" s="81" t="str">
        <f>VLOOKUP($M1160,'Hulpblad MC-parser'!$A:$D,2,FALSE)</f>
        <v>Leefmilieu</v>
      </c>
      <c r="O1160" s="81">
        <f>VLOOKUP($M1160,'Hulpblad MC-parser'!$A:$D,3,FALSE)</f>
        <v>0</v>
      </c>
      <c r="P1160" s="81">
        <f>VLOOKUP($M1160,'Hulpblad MC-parser'!$A:$D,4,FALSE)</f>
        <v>0</v>
      </c>
      <c r="Q1160" s="136" t="str">
        <f>IF(CONCATENATE(B1160,C1160,D1160)="","",VLOOKUP(CONCATENATE(B1160,C1160,D1160),Meldingsclassificaties!AA:AA,1,FALSE))</f>
        <v/>
      </c>
      <c r="R1160" s="136" t="str">
        <f>IF(F1160="","",VLOOKUP(F1160,Meldingsclassificaties!H:H,1,FALSE))</f>
        <v/>
      </c>
    </row>
    <row r="1161" spans="1:18" x14ac:dyDescent="0.25">
      <c r="A1161" s="59"/>
      <c r="B1161" s="59"/>
      <c r="C1161" s="59"/>
      <c r="D1161" s="59"/>
      <c r="E1161" s="60" t="s">
        <v>7898</v>
      </c>
      <c r="F1161" s="59"/>
      <c r="G1161" s="59" t="s">
        <v>1321</v>
      </c>
      <c r="H1161" s="59"/>
      <c r="I1161" s="59">
        <f t="shared" si="18"/>
        <v>3</v>
      </c>
      <c r="J1161" s="59" t="s">
        <v>1561</v>
      </c>
      <c r="K1161" s="61"/>
      <c r="L1161" s="62" t="s">
        <v>6737</v>
      </c>
      <c r="M1161" s="62" t="s">
        <v>1321</v>
      </c>
      <c r="N1161" s="81" t="str">
        <f>VLOOKUP($M1161,'Hulpblad MC-parser'!$A:$D,2,FALSE)</f>
        <v>Leefmilieu</v>
      </c>
      <c r="O1161" s="81">
        <f>VLOOKUP($M1161,'Hulpblad MC-parser'!$A:$D,3,FALSE)</f>
        <v>0</v>
      </c>
      <c r="P1161" s="81">
        <f>VLOOKUP($M1161,'Hulpblad MC-parser'!$A:$D,4,FALSE)</f>
        <v>0</v>
      </c>
      <c r="Q1161" s="136" t="str">
        <f>IF(CONCATENATE(B1161,C1161,D1161)="","",VLOOKUP(CONCATENATE(B1161,C1161,D1161),Meldingsclassificaties!AA:AA,1,FALSE))</f>
        <v/>
      </c>
      <c r="R1161" s="136" t="str">
        <f>IF(F1161="","",VLOOKUP(F1161,Meldingsclassificaties!H:H,1,FALSE))</f>
        <v/>
      </c>
    </row>
    <row r="1162" spans="1:18" x14ac:dyDescent="0.25">
      <c r="A1162" s="59"/>
      <c r="B1162" s="59"/>
      <c r="C1162" s="59"/>
      <c r="D1162" s="59"/>
      <c r="E1162" s="60" t="s">
        <v>7899</v>
      </c>
      <c r="F1162" s="59"/>
      <c r="G1162" s="59" t="s">
        <v>1321</v>
      </c>
      <c r="H1162" s="59"/>
      <c r="I1162" s="59">
        <f t="shared" si="18"/>
        <v>4</v>
      </c>
      <c r="J1162" s="59" t="s">
        <v>1561</v>
      </c>
      <c r="K1162" s="61"/>
      <c r="L1162" s="62" t="s">
        <v>6737</v>
      </c>
      <c r="M1162" s="62" t="s">
        <v>1321</v>
      </c>
      <c r="N1162" s="81" t="str">
        <f>VLOOKUP($M1162,'Hulpblad MC-parser'!$A:$D,2,FALSE)</f>
        <v>Leefmilieu</v>
      </c>
      <c r="O1162" s="81">
        <f>VLOOKUP($M1162,'Hulpblad MC-parser'!$A:$D,3,FALSE)</f>
        <v>0</v>
      </c>
      <c r="P1162" s="81">
        <f>VLOOKUP($M1162,'Hulpblad MC-parser'!$A:$D,4,FALSE)</f>
        <v>0</v>
      </c>
      <c r="Q1162" s="136" t="str">
        <f>IF(CONCATENATE(B1162,C1162,D1162)="","",VLOOKUP(CONCATENATE(B1162,C1162,D1162),Meldingsclassificaties!AA:AA,1,FALSE))</f>
        <v/>
      </c>
      <c r="R1162" s="136" t="str">
        <f>IF(F1162="","",VLOOKUP(F1162,Meldingsclassificaties!H:H,1,FALSE))</f>
        <v/>
      </c>
    </row>
    <row r="1163" spans="1:18" x14ac:dyDescent="0.25">
      <c r="A1163" s="59">
        <v>200010651</v>
      </c>
      <c r="B1163" s="59" t="s">
        <v>84</v>
      </c>
      <c r="C1163" s="59" t="s">
        <v>622</v>
      </c>
      <c r="D1163" s="59"/>
      <c r="E1163" s="60" t="s">
        <v>1322</v>
      </c>
      <c r="F1163" s="59" t="s">
        <v>622</v>
      </c>
      <c r="G1163" s="59"/>
      <c r="H1163" s="59"/>
      <c r="I1163" s="59">
        <f t="shared" si="18"/>
        <v>10</v>
      </c>
      <c r="J1163" s="59" t="s">
        <v>1613</v>
      </c>
      <c r="K1163" s="61"/>
      <c r="L1163" s="62" t="s">
        <v>6737</v>
      </c>
      <c r="M1163" s="62" t="s">
        <v>1322</v>
      </c>
      <c r="N1163" s="81" t="str">
        <f>VLOOKUP($M1163,'Hulpblad MC-parser'!$A:$D,2,FALSE)</f>
        <v>Leefmilieu</v>
      </c>
      <c r="O1163" s="81" t="str">
        <f>VLOOKUP($M1163,'Hulpblad MC-parser'!$A:$D,3,FALSE)</f>
        <v>Aardschok</v>
      </c>
      <c r="P1163" s="81">
        <f>VLOOKUP($M1163,'Hulpblad MC-parser'!$A:$D,4,FALSE)</f>
        <v>0</v>
      </c>
      <c r="Q1163" s="136" t="str">
        <f>IF(CONCATENATE(B1163,C1163,D1163)="","",VLOOKUP(CONCATENATE(B1163,C1163,D1163),Meldingsclassificaties!AA:AA,1,FALSE))</f>
        <v>LeefmilieuAardschok</v>
      </c>
      <c r="R1163" s="136" t="str">
        <f>IF(F1163="","",VLOOKUP(F1163,Meldingsclassificaties!H:H,1,FALSE))</f>
        <v>Aardschok</v>
      </c>
    </row>
    <row r="1164" spans="1:18" x14ac:dyDescent="0.25">
      <c r="A1164" s="59"/>
      <c r="B1164" s="59"/>
      <c r="C1164" s="59"/>
      <c r="D1164" s="59"/>
      <c r="E1164" s="60" t="s">
        <v>7900</v>
      </c>
      <c r="F1164" s="59"/>
      <c r="G1164" s="59" t="s">
        <v>1322</v>
      </c>
      <c r="H1164" s="59"/>
      <c r="I1164" s="59">
        <f t="shared" si="18"/>
        <v>4</v>
      </c>
      <c r="J1164" s="59" t="s">
        <v>1561</v>
      </c>
      <c r="K1164" s="61"/>
      <c r="L1164" s="62" t="s">
        <v>6737</v>
      </c>
      <c r="M1164" s="62" t="s">
        <v>1322</v>
      </c>
      <c r="N1164" s="81" t="str">
        <f>VLOOKUP($M1164,'Hulpblad MC-parser'!$A:$D,2,FALSE)</f>
        <v>Leefmilieu</v>
      </c>
      <c r="O1164" s="81" t="str">
        <f>VLOOKUP($M1164,'Hulpblad MC-parser'!$A:$D,3,FALSE)</f>
        <v>Aardschok</v>
      </c>
      <c r="P1164" s="81">
        <f>VLOOKUP($M1164,'Hulpblad MC-parser'!$A:$D,4,FALSE)</f>
        <v>0</v>
      </c>
      <c r="Q1164" s="136" t="str">
        <f>IF(CONCATENATE(B1164,C1164,D1164)="","",VLOOKUP(CONCATENATE(B1164,C1164,D1164),Meldingsclassificaties!AA:AA,1,FALSE))</f>
        <v/>
      </c>
      <c r="R1164" s="136" t="str">
        <f>IF(F1164="","",VLOOKUP(F1164,Meldingsclassificaties!H:H,1,FALSE))</f>
        <v/>
      </c>
    </row>
    <row r="1165" spans="1:18" x14ac:dyDescent="0.25">
      <c r="A1165" s="59"/>
      <c r="B1165" s="59"/>
      <c r="C1165" s="59"/>
      <c r="D1165" s="59"/>
      <c r="E1165" s="60" t="s">
        <v>7901</v>
      </c>
      <c r="F1165" s="59"/>
      <c r="G1165" s="59" t="s">
        <v>1322</v>
      </c>
      <c r="H1165" s="59"/>
      <c r="I1165" s="59">
        <f t="shared" si="18"/>
        <v>4</v>
      </c>
      <c r="J1165" s="59" t="s">
        <v>1561</v>
      </c>
      <c r="K1165" s="61"/>
      <c r="L1165" s="62" t="s">
        <v>6737</v>
      </c>
      <c r="M1165" s="62" t="s">
        <v>1322</v>
      </c>
      <c r="N1165" s="81" t="str">
        <f>VLOOKUP($M1165,'Hulpblad MC-parser'!$A:$D,2,FALSE)</f>
        <v>Leefmilieu</v>
      </c>
      <c r="O1165" s="81" t="str">
        <f>VLOOKUP($M1165,'Hulpblad MC-parser'!$A:$D,3,FALSE)</f>
        <v>Aardschok</v>
      </c>
      <c r="P1165" s="81">
        <f>VLOOKUP($M1165,'Hulpblad MC-parser'!$A:$D,4,FALSE)</f>
        <v>0</v>
      </c>
      <c r="Q1165" s="136" t="str">
        <f>IF(CONCATENATE(B1165,C1165,D1165)="","",VLOOKUP(CONCATENATE(B1165,C1165,D1165),Meldingsclassificaties!AA:AA,1,FALSE))</f>
        <v/>
      </c>
      <c r="R1165" s="136" t="str">
        <f>IF(F1165="","",VLOOKUP(F1165,Meldingsclassificaties!H:H,1,FALSE))</f>
        <v/>
      </c>
    </row>
    <row r="1166" spans="1:18" x14ac:dyDescent="0.25">
      <c r="A1166" s="59"/>
      <c r="B1166" s="59"/>
      <c r="C1166" s="59"/>
      <c r="D1166" s="59"/>
      <c r="E1166" s="60" t="s">
        <v>7902</v>
      </c>
      <c r="F1166" s="59"/>
      <c r="G1166" s="59" t="s">
        <v>1322</v>
      </c>
      <c r="H1166" s="59"/>
      <c r="I1166" s="59">
        <f t="shared" si="18"/>
        <v>5</v>
      </c>
      <c r="J1166" s="59" t="s">
        <v>1561</v>
      </c>
      <c r="K1166" s="61"/>
      <c r="L1166" s="62" t="s">
        <v>6737</v>
      </c>
      <c r="M1166" s="62" t="s">
        <v>1322</v>
      </c>
      <c r="N1166" s="81" t="str">
        <f>VLOOKUP($M1166,'Hulpblad MC-parser'!$A:$D,2,FALSE)</f>
        <v>Leefmilieu</v>
      </c>
      <c r="O1166" s="81" t="str">
        <f>VLOOKUP($M1166,'Hulpblad MC-parser'!$A:$D,3,FALSE)</f>
        <v>Aardschok</v>
      </c>
      <c r="P1166" s="81">
        <f>VLOOKUP($M1166,'Hulpblad MC-parser'!$A:$D,4,FALSE)</f>
        <v>0</v>
      </c>
      <c r="Q1166" s="136" t="str">
        <f>IF(CONCATENATE(B1166,C1166,D1166)="","",VLOOKUP(CONCATENATE(B1166,C1166,D1166),Meldingsclassificaties!AA:AA,1,FALSE))</f>
        <v/>
      </c>
      <c r="R1166" s="136" t="str">
        <f>IF(F1166="","",VLOOKUP(F1166,Meldingsclassificaties!H:H,1,FALSE))</f>
        <v/>
      </c>
    </row>
    <row r="1167" spans="1:18" x14ac:dyDescent="0.25">
      <c r="A1167" s="59">
        <v>200010652</v>
      </c>
      <c r="B1167" s="59" t="s">
        <v>84</v>
      </c>
      <c r="C1167" s="59" t="s">
        <v>268</v>
      </c>
      <c r="D1167" s="59"/>
      <c r="E1167" s="60" t="s">
        <v>1323</v>
      </c>
      <c r="F1167" s="59" t="s">
        <v>268</v>
      </c>
      <c r="G1167" s="59"/>
      <c r="H1167" s="59"/>
      <c r="I1167" s="59">
        <f t="shared" si="18"/>
        <v>9</v>
      </c>
      <c r="J1167" s="59" t="s">
        <v>1613</v>
      </c>
      <c r="K1167" s="61"/>
      <c r="L1167" s="62" t="s">
        <v>6737</v>
      </c>
      <c r="M1167" s="62" t="s">
        <v>1323</v>
      </c>
      <c r="N1167" s="81" t="str">
        <f>VLOOKUP($M1167,'Hulpblad MC-parser'!$A:$D,2,FALSE)</f>
        <v>Leefmilieu</v>
      </c>
      <c r="O1167" s="81" t="str">
        <f>VLOOKUP($M1167,'Hulpblad MC-parser'!$A:$D,3,FALSE)</f>
        <v>Conflict</v>
      </c>
      <c r="P1167" s="81">
        <f>VLOOKUP($M1167,'Hulpblad MC-parser'!$A:$D,4,FALSE)</f>
        <v>0</v>
      </c>
      <c r="Q1167" s="136" t="str">
        <f>IF(CONCATENATE(B1167,C1167,D1167)="","",VLOOKUP(CONCATENATE(B1167,C1167,D1167),Meldingsclassificaties!AA:AA,1,FALSE))</f>
        <v>LeefmilieuConflict</v>
      </c>
      <c r="R1167" s="136" t="str">
        <f>IF(F1167="","",VLOOKUP(F1167,Meldingsclassificaties!H:H,1,FALSE))</f>
        <v>Conflict</v>
      </c>
    </row>
    <row r="1168" spans="1:18" x14ac:dyDescent="0.25">
      <c r="A1168" s="59"/>
      <c r="B1168" s="59"/>
      <c r="C1168" s="59"/>
      <c r="D1168" s="59"/>
      <c r="E1168" s="60" t="s">
        <v>7903</v>
      </c>
      <c r="F1168" s="59"/>
      <c r="G1168" s="59" t="s">
        <v>1323</v>
      </c>
      <c r="H1168" s="59"/>
      <c r="I1168" s="59">
        <f t="shared" si="18"/>
        <v>4</v>
      </c>
      <c r="J1168" s="59" t="s">
        <v>1561</v>
      </c>
      <c r="K1168" s="61"/>
      <c r="L1168" s="62" t="s">
        <v>6737</v>
      </c>
      <c r="M1168" s="62" t="s">
        <v>1323</v>
      </c>
      <c r="N1168" s="81" t="str">
        <f>VLOOKUP($M1168,'Hulpblad MC-parser'!$A:$D,2,FALSE)</f>
        <v>Leefmilieu</v>
      </c>
      <c r="O1168" s="81" t="str">
        <f>VLOOKUP($M1168,'Hulpblad MC-parser'!$A:$D,3,FALSE)</f>
        <v>Conflict</v>
      </c>
      <c r="P1168" s="81">
        <f>VLOOKUP($M1168,'Hulpblad MC-parser'!$A:$D,4,FALSE)</f>
        <v>0</v>
      </c>
      <c r="Q1168" s="136" t="str">
        <f>IF(CONCATENATE(B1168,C1168,D1168)="","",VLOOKUP(CONCATENATE(B1168,C1168,D1168),Meldingsclassificaties!AA:AA,1,FALSE))</f>
        <v/>
      </c>
      <c r="R1168" s="136" t="str">
        <f>IF(F1168="","",VLOOKUP(F1168,Meldingsclassificaties!H:H,1,FALSE))</f>
        <v/>
      </c>
    </row>
    <row r="1169" spans="1:18" x14ac:dyDescent="0.25">
      <c r="A1169" s="59"/>
      <c r="B1169" s="59"/>
      <c r="C1169" s="59"/>
      <c r="D1169" s="59"/>
      <c r="E1169" s="60" t="s">
        <v>7904</v>
      </c>
      <c r="F1169" s="59"/>
      <c r="G1169" s="59" t="s">
        <v>1323</v>
      </c>
      <c r="H1169" s="59"/>
      <c r="I1169" s="59">
        <f t="shared" si="18"/>
        <v>3</v>
      </c>
      <c r="J1169" s="59" t="s">
        <v>1561</v>
      </c>
      <c r="K1169" s="61"/>
      <c r="L1169" s="62" t="s">
        <v>6737</v>
      </c>
      <c r="M1169" s="62" t="s">
        <v>1323</v>
      </c>
      <c r="N1169" s="81" t="str">
        <f>VLOOKUP($M1169,'Hulpblad MC-parser'!$A:$D,2,FALSE)</f>
        <v>Leefmilieu</v>
      </c>
      <c r="O1169" s="81" t="str">
        <f>VLOOKUP($M1169,'Hulpblad MC-parser'!$A:$D,3,FALSE)</f>
        <v>Conflict</v>
      </c>
      <c r="P1169" s="81">
        <f>VLOOKUP($M1169,'Hulpblad MC-parser'!$A:$D,4,FALSE)</f>
        <v>0</v>
      </c>
      <c r="Q1169" s="136" t="str">
        <f>IF(CONCATENATE(B1169,C1169,D1169)="","",VLOOKUP(CONCATENATE(B1169,C1169,D1169),Meldingsclassificaties!AA:AA,1,FALSE))</f>
        <v/>
      </c>
      <c r="R1169" s="136" t="str">
        <f>IF(F1169="","",VLOOKUP(F1169,Meldingsclassificaties!H:H,1,FALSE))</f>
        <v/>
      </c>
    </row>
    <row r="1170" spans="1:18" x14ac:dyDescent="0.25">
      <c r="A1170" s="59"/>
      <c r="B1170" s="59"/>
      <c r="C1170" s="59"/>
      <c r="D1170" s="59"/>
      <c r="E1170" s="60" t="s">
        <v>7905</v>
      </c>
      <c r="F1170" s="59"/>
      <c r="G1170" s="59" t="s">
        <v>1323</v>
      </c>
      <c r="H1170" s="59"/>
      <c r="I1170" s="59">
        <f t="shared" si="18"/>
        <v>4</v>
      </c>
      <c r="J1170" s="59" t="s">
        <v>1561</v>
      </c>
      <c r="K1170" s="61"/>
      <c r="L1170" s="62" t="s">
        <v>6737</v>
      </c>
      <c r="M1170" s="62" t="s">
        <v>1323</v>
      </c>
      <c r="N1170" s="81" t="str">
        <f>VLOOKUP($M1170,'Hulpblad MC-parser'!$A:$D,2,FALSE)</f>
        <v>Leefmilieu</v>
      </c>
      <c r="O1170" s="81" t="str">
        <f>VLOOKUP($M1170,'Hulpblad MC-parser'!$A:$D,3,FALSE)</f>
        <v>Conflict</v>
      </c>
      <c r="P1170" s="81">
        <f>VLOOKUP($M1170,'Hulpblad MC-parser'!$A:$D,4,FALSE)</f>
        <v>0</v>
      </c>
      <c r="Q1170" s="136" t="str">
        <f>IF(CONCATENATE(B1170,C1170,D1170)="","",VLOOKUP(CONCATENATE(B1170,C1170,D1170),Meldingsclassificaties!AA:AA,1,FALSE))</f>
        <v/>
      </c>
      <c r="R1170" s="136" t="str">
        <f>IF(F1170="","",VLOOKUP(F1170,Meldingsclassificaties!H:H,1,FALSE))</f>
        <v/>
      </c>
    </row>
    <row r="1171" spans="1:18" x14ac:dyDescent="0.25">
      <c r="A1171" s="59"/>
      <c r="B1171" s="59"/>
      <c r="C1171" s="59"/>
      <c r="D1171" s="59"/>
      <c r="E1171" s="60" t="s">
        <v>7906</v>
      </c>
      <c r="F1171" s="59"/>
      <c r="G1171" s="59" t="s">
        <v>1323</v>
      </c>
      <c r="H1171" s="59"/>
      <c r="I1171" s="59">
        <f t="shared" si="18"/>
        <v>5</v>
      </c>
      <c r="J1171" s="59" t="s">
        <v>1561</v>
      </c>
      <c r="K1171" s="61"/>
      <c r="L1171" s="62" t="s">
        <v>6737</v>
      </c>
      <c r="M1171" s="62" t="s">
        <v>1323</v>
      </c>
      <c r="N1171" s="81" t="str">
        <f>VLOOKUP($M1171,'Hulpblad MC-parser'!$A:$D,2,FALSE)</f>
        <v>Leefmilieu</v>
      </c>
      <c r="O1171" s="81" t="str">
        <f>VLOOKUP($M1171,'Hulpblad MC-parser'!$A:$D,3,FALSE)</f>
        <v>Conflict</v>
      </c>
      <c r="P1171" s="81">
        <f>VLOOKUP($M1171,'Hulpblad MC-parser'!$A:$D,4,FALSE)</f>
        <v>0</v>
      </c>
      <c r="Q1171" s="136" t="str">
        <f>IF(CONCATENATE(B1171,C1171,D1171)="","",VLOOKUP(CONCATENATE(B1171,C1171,D1171),Meldingsclassificaties!AA:AA,1,FALSE))</f>
        <v/>
      </c>
      <c r="R1171" s="136" t="str">
        <f>IF(F1171="","",VLOOKUP(F1171,Meldingsclassificaties!H:H,1,FALSE))</f>
        <v/>
      </c>
    </row>
    <row r="1172" spans="1:18" x14ac:dyDescent="0.25">
      <c r="A1172" s="59">
        <v>200010653</v>
      </c>
      <c r="B1172" s="59" t="s">
        <v>84</v>
      </c>
      <c r="C1172" s="59" t="s">
        <v>268</v>
      </c>
      <c r="D1172" s="59" t="s">
        <v>374</v>
      </c>
      <c r="E1172" s="60" t="s">
        <v>1324</v>
      </c>
      <c r="F1172" s="59" t="s">
        <v>374</v>
      </c>
      <c r="G1172" s="59"/>
      <c r="H1172" s="59"/>
      <c r="I1172" s="59">
        <f t="shared" si="18"/>
        <v>11</v>
      </c>
      <c r="J1172" s="59" t="s">
        <v>1613</v>
      </c>
      <c r="K1172" s="61"/>
      <c r="L1172" s="62" t="s">
        <v>6737</v>
      </c>
      <c r="M1172" s="62" t="s">
        <v>1324</v>
      </c>
      <c r="N1172" s="81" t="str">
        <f>VLOOKUP($M1172,'Hulpblad MC-parser'!$A:$D,2,FALSE)</f>
        <v>Leefmilieu</v>
      </c>
      <c r="O1172" s="81" t="str">
        <f>VLOOKUP($M1172,'Hulpblad MC-parser'!$A:$D,3,FALSE)</f>
        <v>Conflict</v>
      </c>
      <c r="P1172" s="81" t="str">
        <f>VLOOKUP($M1172,'Hulpblad MC-parser'!$A:$D,4,FALSE)</f>
        <v>Burenruzie</v>
      </c>
      <c r="Q1172" s="136" t="str">
        <f>IF(CONCATENATE(B1172,C1172,D1172)="","",VLOOKUP(CONCATENATE(B1172,C1172,D1172),Meldingsclassificaties!AA:AA,1,FALSE))</f>
        <v>LeefmilieuConflictBurenruzie</v>
      </c>
      <c r="R1172" s="136" t="str">
        <f>IF(F1172="","",VLOOKUP(F1172,Meldingsclassificaties!H:H,1,FALSE))</f>
        <v>Burenruzie</v>
      </c>
    </row>
    <row r="1173" spans="1:18" x14ac:dyDescent="0.25">
      <c r="A1173" s="59"/>
      <c r="B1173" s="59"/>
      <c r="C1173" s="59"/>
      <c r="D1173" s="59"/>
      <c r="E1173" s="60" t="s">
        <v>7907</v>
      </c>
      <c r="F1173" s="59"/>
      <c r="G1173" s="59" t="s">
        <v>1324</v>
      </c>
      <c r="H1173" s="59"/>
      <c r="I1173" s="59">
        <f t="shared" si="18"/>
        <v>4</v>
      </c>
      <c r="J1173" s="59" t="s">
        <v>1561</v>
      </c>
      <c r="K1173" s="61"/>
      <c r="L1173" s="62" t="s">
        <v>6737</v>
      </c>
      <c r="M1173" s="62" t="s">
        <v>1324</v>
      </c>
      <c r="N1173" s="81" t="str">
        <f>VLOOKUP($M1173,'Hulpblad MC-parser'!$A:$D,2,FALSE)</f>
        <v>Leefmilieu</v>
      </c>
      <c r="O1173" s="81" t="str">
        <f>VLOOKUP($M1173,'Hulpblad MC-parser'!$A:$D,3,FALSE)</f>
        <v>Conflict</v>
      </c>
      <c r="P1173" s="81" t="str">
        <f>VLOOKUP($M1173,'Hulpblad MC-parser'!$A:$D,4,FALSE)</f>
        <v>Burenruzie</v>
      </c>
      <c r="Q1173" s="136" t="str">
        <f>IF(CONCATENATE(B1173,C1173,D1173)="","",VLOOKUP(CONCATENATE(B1173,C1173,D1173),Meldingsclassificaties!AA:AA,1,FALSE))</f>
        <v/>
      </c>
      <c r="R1173" s="136" t="str">
        <f>IF(F1173="","",VLOOKUP(F1173,Meldingsclassificaties!H:H,1,FALSE))</f>
        <v/>
      </c>
    </row>
    <row r="1174" spans="1:18" x14ac:dyDescent="0.25">
      <c r="A1174" s="59"/>
      <c r="B1174" s="59"/>
      <c r="C1174" s="59"/>
      <c r="D1174" s="59"/>
      <c r="E1174" s="60" t="s">
        <v>7908</v>
      </c>
      <c r="F1174" s="59"/>
      <c r="G1174" s="59" t="s">
        <v>1324</v>
      </c>
      <c r="H1174" s="59"/>
      <c r="I1174" s="59">
        <f t="shared" si="18"/>
        <v>4</v>
      </c>
      <c r="J1174" s="59" t="s">
        <v>1561</v>
      </c>
      <c r="K1174" s="61"/>
      <c r="L1174" s="62" t="s">
        <v>6737</v>
      </c>
      <c r="M1174" s="62" t="s">
        <v>1324</v>
      </c>
      <c r="N1174" s="81" t="str">
        <f>VLOOKUP($M1174,'Hulpblad MC-parser'!$A:$D,2,FALSE)</f>
        <v>Leefmilieu</v>
      </c>
      <c r="O1174" s="81" t="str">
        <f>VLOOKUP($M1174,'Hulpblad MC-parser'!$A:$D,3,FALSE)</f>
        <v>Conflict</v>
      </c>
      <c r="P1174" s="81" t="str">
        <f>VLOOKUP($M1174,'Hulpblad MC-parser'!$A:$D,4,FALSE)</f>
        <v>Burenruzie</v>
      </c>
      <c r="Q1174" s="136" t="str">
        <f>IF(CONCATENATE(B1174,C1174,D1174)="","",VLOOKUP(CONCATENATE(B1174,C1174,D1174),Meldingsclassificaties!AA:AA,1,FALSE))</f>
        <v/>
      </c>
      <c r="R1174" s="136" t="str">
        <f>IF(F1174="","",VLOOKUP(F1174,Meldingsclassificaties!H:H,1,FALSE))</f>
        <v/>
      </c>
    </row>
    <row r="1175" spans="1:18" x14ac:dyDescent="0.25">
      <c r="A1175" s="59"/>
      <c r="B1175" s="59"/>
      <c r="C1175" s="59"/>
      <c r="D1175" s="59"/>
      <c r="E1175" s="60" t="s">
        <v>7909</v>
      </c>
      <c r="F1175" s="59"/>
      <c r="G1175" s="59" t="s">
        <v>1324</v>
      </c>
      <c r="H1175" s="59"/>
      <c r="I1175" s="59">
        <f t="shared" si="18"/>
        <v>5</v>
      </c>
      <c r="J1175" s="59" t="s">
        <v>1561</v>
      </c>
      <c r="K1175" s="61"/>
      <c r="L1175" s="62" t="s">
        <v>6737</v>
      </c>
      <c r="M1175" s="62" t="s">
        <v>1324</v>
      </c>
      <c r="N1175" s="81" t="str">
        <f>VLOOKUP($M1175,'Hulpblad MC-parser'!$A:$D,2,FALSE)</f>
        <v>Leefmilieu</v>
      </c>
      <c r="O1175" s="81" t="str">
        <f>VLOOKUP($M1175,'Hulpblad MC-parser'!$A:$D,3,FALSE)</f>
        <v>Conflict</v>
      </c>
      <c r="P1175" s="81" t="str">
        <f>VLOOKUP($M1175,'Hulpblad MC-parser'!$A:$D,4,FALSE)</f>
        <v>Burenruzie</v>
      </c>
      <c r="Q1175" s="136" t="str">
        <f>IF(CONCATENATE(B1175,C1175,D1175)="","",VLOOKUP(CONCATENATE(B1175,C1175,D1175),Meldingsclassificaties!AA:AA,1,FALSE))</f>
        <v/>
      </c>
      <c r="R1175" s="136" t="str">
        <f>IF(F1175="","",VLOOKUP(F1175,Meldingsclassificaties!H:H,1,FALSE))</f>
        <v/>
      </c>
    </row>
    <row r="1176" spans="1:18" x14ac:dyDescent="0.25">
      <c r="A1176" s="59"/>
      <c r="B1176" s="59"/>
      <c r="C1176" s="59"/>
      <c r="D1176" s="59"/>
      <c r="E1176" s="60" t="s">
        <v>7910</v>
      </c>
      <c r="F1176" s="59"/>
      <c r="G1176" s="59" t="s">
        <v>1324</v>
      </c>
      <c r="H1176" s="59"/>
      <c r="I1176" s="59">
        <f t="shared" si="18"/>
        <v>7</v>
      </c>
      <c r="J1176" s="59" t="s">
        <v>1561</v>
      </c>
      <c r="K1176" s="61"/>
      <c r="L1176" s="62" t="s">
        <v>6737</v>
      </c>
      <c r="M1176" s="62" t="s">
        <v>1324</v>
      </c>
      <c r="N1176" s="81" t="str">
        <f>VLOOKUP($M1176,'Hulpblad MC-parser'!$A:$D,2,FALSE)</f>
        <v>Leefmilieu</v>
      </c>
      <c r="O1176" s="81" t="str">
        <f>VLOOKUP($M1176,'Hulpblad MC-parser'!$A:$D,3,FALSE)</f>
        <v>Conflict</v>
      </c>
      <c r="P1176" s="81" t="str">
        <f>VLOOKUP($M1176,'Hulpblad MC-parser'!$A:$D,4,FALSE)</f>
        <v>Burenruzie</v>
      </c>
      <c r="Q1176" s="136" t="str">
        <f>IF(CONCATENATE(B1176,C1176,D1176)="","",VLOOKUP(CONCATENATE(B1176,C1176,D1176),Meldingsclassificaties!AA:AA,1,FALSE))</f>
        <v/>
      </c>
      <c r="R1176" s="136" t="str">
        <f>IF(F1176="","",VLOOKUP(F1176,Meldingsclassificaties!H:H,1,FALSE))</f>
        <v/>
      </c>
    </row>
    <row r="1177" spans="1:18" x14ac:dyDescent="0.25">
      <c r="A1177" s="59">
        <v>200010654</v>
      </c>
      <c r="B1177" s="59" t="s">
        <v>84</v>
      </c>
      <c r="C1177" s="59" t="s">
        <v>268</v>
      </c>
      <c r="D1177" s="59" t="s">
        <v>269</v>
      </c>
      <c r="E1177" s="60" t="s">
        <v>1325</v>
      </c>
      <c r="F1177" s="59" t="s">
        <v>269</v>
      </c>
      <c r="G1177" s="59"/>
      <c r="H1177" s="59"/>
      <c r="I1177" s="59">
        <f t="shared" si="18"/>
        <v>20</v>
      </c>
      <c r="J1177" s="59" t="s">
        <v>1613</v>
      </c>
      <c r="K1177" s="61"/>
      <c r="L1177" s="62" t="s">
        <v>6737</v>
      </c>
      <c r="M1177" s="62" t="s">
        <v>1325</v>
      </c>
      <c r="N1177" s="81" t="str">
        <f>VLOOKUP($M1177,'Hulpblad MC-parser'!$A:$D,2,FALSE)</f>
        <v>Leefmilieu</v>
      </c>
      <c r="O1177" s="81" t="str">
        <f>VLOOKUP($M1177,'Hulpblad MC-parser'!$A:$D,3,FALSE)</f>
        <v>Conflict</v>
      </c>
      <c r="P1177" s="81" t="str">
        <f>VLOOKUP($M1177,'Hulpblad MC-parser'!$A:$D,4,FALSE)</f>
        <v>Conflictbemiddeling</v>
      </c>
      <c r="Q1177" s="136" t="str">
        <f>IF(CONCATENATE(B1177,C1177,D1177)="","",VLOOKUP(CONCATENATE(B1177,C1177,D1177),Meldingsclassificaties!AA:AA,1,FALSE))</f>
        <v>LeefmilieuConflictConflictbemiddeling</v>
      </c>
      <c r="R1177" s="136" t="str">
        <f>IF(F1177="","",VLOOKUP(F1177,Meldingsclassificaties!H:H,1,FALSE))</f>
        <v>Conflictbemiddeling</v>
      </c>
    </row>
    <row r="1178" spans="1:18" x14ac:dyDescent="0.25">
      <c r="A1178" s="59"/>
      <c r="B1178" s="59"/>
      <c r="C1178" s="59"/>
      <c r="D1178" s="59"/>
      <c r="E1178" s="60" t="s">
        <v>7911</v>
      </c>
      <c r="F1178" s="59"/>
      <c r="G1178" s="59" t="s">
        <v>1325</v>
      </c>
      <c r="H1178" s="59"/>
      <c r="I1178" s="59">
        <f t="shared" si="18"/>
        <v>4</v>
      </c>
      <c r="J1178" s="59" t="s">
        <v>1561</v>
      </c>
      <c r="K1178" s="61"/>
      <c r="L1178" s="62" t="s">
        <v>6737</v>
      </c>
      <c r="M1178" s="62" t="s">
        <v>1325</v>
      </c>
      <c r="N1178" s="81" t="str">
        <f>VLOOKUP($M1178,'Hulpblad MC-parser'!$A:$D,2,FALSE)</f>
        <v>Leefmilieu</v>
      </c>
      <c r="O1178" s="81" t="str">
        <f>VLOOKUP($M1178,'Hulpblad MC-parser'!$A:$D,3,FALSE)</f>
        <v>Conflict</v>
      </c>
      <c r="P1178" s="81" t="str">
        <f>VLOOKUP($M1178,'Hulpblad MC-parser'!$A:$D,4,FALSE)</f>
        <v>Conflictbemiddeling</v>
      </c>
      <c r="Q1178" s="136" t="str">
        <f>IF(CONCATENATE(B1178,C1178,D1178)="","",VLOOKUP(CONCATENATE(B1178,C1178,D1178),Meldingsclassificaties!AA:AA,1,FALSE))</f>
        <v/>
      </c>
      <c r="R1178" s="136" t="str">
        <f>IF(F1178="","",VLOOKUP(F1178,Meldingsclassificaties!H:H,1,FALSE))</f>
        <v/>
      </c>
    </row>
    <row r="1179" spans="1:18" x14ac:dyDescent="0.25">
      <c r="A1179" s="59"/>
      <c r="B1179" s="59"/>
      <c r="C1179" s="59"/>
      <c r="D1179" s="59"/>
      <c r="E1179" s="60" t="s">
        <v>7912</v>
      </c>
      <c r="F1179" s="59"/>
      <c r="G1179" s="59" t="s">
        <v>1325</v>
      </c>
      <c r="H1179" s="59"/>
      <c r="I1179" s="59">
        <f t="shared" si="18"/>
        <v>4</v>
      </c>
      <c r="J1179" s="59" t="s">
        <v>1561</v>
      </c>
      <c r="K1179" s="61"/>
      <c r="L1179" s="62" t="s">
        <v>6737</v>
      </c>
      <c r="M1179" s="62" t="s">
        <v>1325</v>
      </c>
      <c r="N1179" s="81" t="str">
        <f>VLOOKUP($M1179,'Hulpblad MC-parser'!$A:$D,2,FALSE)</f>
        <v>Leefmilieu</v>
      </c>
      <c r="O1179" s="81" t="str">
        <f>VLOOKUP($M1179,'Hulpblad MC-parser'!$A:$D,3,FALSE)</f>
        <v>Conflict</v>
      </c>
      <c r="P1179" s="81" t="str">
        <f>VLOOKUP($M1179,'Hulpblad MC-parser'!$A:$D,4,FALSE)</f>
        <v>Conflictbemiddeling</v>
      </c>
      <c r="Q1179" s="136" t="str">
        <f>IF(CONCATENATE(B1179,C1179,D1179)="","",VLOOKUP(CONCATENATE(B1179,C1179,D1179),Meldingsclassificaties!AA:AA,1,FALSE))</f>
        <v/>
      </c>
      <c r="R1179" s="136" t="str">
        <f>IF(F1179="","",VLOOKUP(F1179,Meldingsclassificaties!H:H,1,FALSE))</f>
        <v/>
      </c>
    </row>
    <row r="1180" spans="1:18" x14ac:dyDescent="0.25">
      <c r="A1180" s="59"/>
      <c r="B1180" s="59"/>
      <c r="C1180" s="59"/>
      <c r="D1180" s="59"/>
      <c r="E1180" s="60" t="s">
        <v>7913</v>
      </c>
      <c r="F1180" s="59"/>
      <c r="G1180" s="59" t="s">
        <v>1325</v>
      </c>
      <c r="H1180" s="59"/>
      <c r="I1180" s="59">
        <f t="shared" si="18"/>
        <v>5</v>
      </c>
      <c r="J1180" s="59" t="s">
        <v>1561</v>
      </c>
      <c r="K1180" s="61"/>
      <c r="L1180" s="62" t="s">
        <v>6737</v>
      </c>
      <c r="M1180" s="62" t="s">
        <v>1325</v>
      </c>
      <c r="N1180" s="81" t="str">
        <f>VLOOKUP($M1180,'Hulpblad MC-parser'!$A:$D,2,FALSE)</f>
        <v>Leefmilieu</v>
      </c>
      <c r="O1180" s="81" t="str">
        <f>VLOOKUP($M1180,'Hulpblad MC-parser'!$A:$D,3,FALSE)</f>
        <v>Conflict</v>
      </c>
      <c r="P1180" s="81" t="str">
        <f>VLOOKUP($M1180,'Hulpblad MC-parser'!$A:$D,4,FALSE)</f>
        <v>Conflictbemiddeling</v>
      </c>
      <c r="Q1180" s="136" t="str">
        <f>IF(CONCATENATE(B1180,C1180,D1180)="","",VLOOKUP(CONCATENATE(B1180,C1180,D1180),Meldingsclassificaties!AA:AA,1,FALSE))</f>
        <v/>
      </c>
      <c r="R1180" s="136" t="str">
        <f>IF(F1180="","",VLOOKUP(F1180,Meldingsclassificaties!H:H,1,FALSE))</f>
        <v/>
      </c>
    </row>
    <row r="1181" spans="1:18" x14ac:dyDescent="0.25">
      <c r="A1181" s="59"/>
      <c r="B1181" s="59"/>
      <c r="C1181" s="59"/>
      <c r="D1181" s="59"/>
      <c r="E1181" s="60" t="s">
        <v>7914</v>
      </c>
      <c r="F1181" s="59"/>
      <c r="G1181" s="59" t="s">
        <v>1325</v>
      </c>
      <c r="H1181" s="59"/>
      <c r="I1181" s="59">
        <f t="shared" si="18"/>
        <v>7</v>
      </c>
      <c r="J1181" s="59" t="s">
        <v>1561</v>
      </c>
      <c r="K1181" s="61"/>
      <c r="L1181" s="62" t="s">
        <v>6737</v>
      </c>
      <c r="M1181" s="62" t="s">
        <v>1325</v>
      </c>
      <c r="N1181" s="81" t="str">
        <f>VLOOKUP($M1181,'Hulpblad MC-parser'!$A:$D,2,FALSE)</f>
        <v>Leefmilieu</v>
      </c>
      <c r="O1181" s="81" t="str">
        <f>VLOOKUP($M1181,'Hulpblad MC-parser'!$A:$D,3,FALSE)</f>
        <v>Conflict</v>
      </c>
      <c r="P1181" s="81" t="str">
        <f>VLOOKUP($M1181,'Hulpblad MC-parser'!$A:$D,4,FALSE)</f>
        <v>Conflictbemiddeling</v>
      </c>
      <c r="Q1181" s="136" t="str">
        <f>IF(CONCATENATE(B1181,C1181,D1181)="","",VLOOKUP(CONCATENATE(B1181,C1181,D1181),Meldingsclassificaties!AA:AA,1,FALSE))</f>
        <v/>
      </c>
      <c r="R1181" s="136" t="str">
        <f>IF(F1181="","",VLOOKUP(F1181,Meldingsclassificaties!H:H,1,FALSE))</f>
        <v/>
      </c>
    </row>
    <row r="1182" spans="1:18" x14ac:dyDescent="0.25">
      <c r="A1182" s="59">
        <v>200031480</v>
      </c>
      <c r="B1182" s="59" t="s">
        <v>84</v>
      </c>
      <c r="C1182" s="59" t="s">
        <v>268</v>
      </c>
      <c r="D1182" s="59" t="s">
        <v>296</v>
      </c>
      <c r="E1182" s="60" t="s">
        <v>1326</v>
      </c>
      <c r="F1182" s="59" t="s">
        <v>298</v>
      </c>
      <c r="G1182" s="59"/>
      <c r="H1182" s="59"/>
      <c r="I1182" s="59">
        <f t="shared" si="18"/>
        <v>22</v>
      </c>
      <c r="J1182" s="59" t="s">
        <v>1613</v>
      </c>
      <c r="K1182" s="61"/>
      <c r="L1182" s="62" t="s">
        <v>6737</v>
      </c>
      <c r="M1182" s="62" t="s">
        <v>1326</v>
      </c>
      <c r="N1182" s="81" t="str">
        <f>VLOOKUP($M1182,'Hulpblad MC-parser'!$A:$D,2,FALSE)</f>
        <v>Leefmilieu</v>
      </c>
      <c r="O1182" s="81" t="str">
        <f>VLOOKUP($M1182,'Hulpblad MC-parser'!$A:$D,3,FALSE)</f>
        <v>Conflict</v>
      </c>
      <c r="P1182" s="81" t="str">
        <f>VLOOKUP($M1182,'Hulpblad MC-parser'!$A:$D,4,FALSE)</f>
        <v>Hulpverlener</v>
      </c>
      <c r="Q1182" s="136" t="str">
        <f>IF(CONCATENATE(B1182,C1182,D1182)="","",VLOOKUP(CONCATENATE(B1182,C1182,D1182),Meldingsclassificaties!AA:AA,1,FALSE))</f>
        <v>LeefmilieuConflictHulpverlener</v>
      </c>
      <c r="R1182" s="136" t="str">
        <f>IF(F1182="","",VLOOKUP(F1182,Meldingsclassificaties!H:H,1,FALSE))</f>
        <v>Conflict hulpverlener</v>
      </c>
    </row>
    <row r="1183" spans="1:18" x14ac:dyDescent="0.25">
      <c r="A1183" s="59"/>
      <c r="B1183" s="59"/>
      <c r="C1183" s="59"/>
      <c r="D1183" s="59"/>
      <c r="E1183" s="60" t="s">
        <v>7915</v>
      </c>
      <c r="F1183" s="59"/>
      <c r="G1183" s="59" t="s">
        <v>1326</v>
      </c>
      <c r="H1183" s="59"/>
      <c r="I1183" s="59">
        <f t="shared" si="18"/>
        <v>4</v>
      </c>
      <c r="J1183" s="59" t="s">
        <v>1561</v>
      </c>
      <c r="K1183" s="61"/>
      <c r="L1183" s="62" t="s">
        <v>6737</v>
      </c>
      <c r="M1183" s="62" t="s">
        <v>1326</v>
      </c>
      <c r="N1183" s="81" t="str">
        <f>VLOOKUP($M1183,'Hulpblad MC-parser'!$A:$D,2,FALSE)</f>
        <v>Leefmilieu</v>
      </c>
      <c r="O1183" s="81" t="str">
        <f>VLOOKUP($M1183,'Hulpblad MC-parser'!$A:$D,3,FALSE)</f>
        <v>Conflict</v>
      </c>
      <c r="P1183" s="81" t="str">
        <f>VLOOKUP($M1183,'Hulpblad MC-parser'!$A:$D,4,FALSE)</f>
        <v>Hulpverlener</v>
      </c>
      <c r="Q1183" s="136" t="str">
        <f>IF(CONCATENATE(B1183,C1183,D1183)="","",VLOOKUP(CONCATENATE(B1183,C1183,D1183),Meldingsclassificaties!AA:AA,1,FALSE))</f>
        <v/>
      </c>
      <c r="R1183" s="136" t="str">
        <f>IF(F1183="","",VLOOKUP(F1183,Meldingsclassificaties!H:H,1,FALSE))</f>
        <v/>
      </c>
    </row>
    <row r="1184" spans="1:18" x14ac:dyDescent="0.25">
      <c r="A1184" s="59"/>
      <c r="B1184" s="59"/>
      <c r="C1184" s="59"/>
      <c r="D1184" s="59"/>
      <c r="E1184" s="60" t="s">
        <v>7916</v>
      </c>
      <c r="F1184" s="59"/>
      <c r="G1184" s="59" t="s">
        <v>1326</v>
      </c>
      <c r="H1184" s="59"/>
      <c r="I1184" s="59">
        <f t="shared" si="18"/>
        <v>4</v>
      </c>
      <c r="J1184" s="59" t="s">
        <v>1561</v>
      </c>
      <c r="K1184" s="61"/>
      <c r="L1184" s="62" t="s">
        <v>6737</v>
      </c>
      <c r="M1184" s="62" t="s">
        <v>1326</v>
      </c>
      <c r="N1184" s="81" t="str">
        <f>VLOOKUP($M1184,'Hulpblad MC-parser'!$A:$D,2,FALSE)</f>
        <v>Leefmilieu</v>
      </c>
      <c r="O1184" s="81" t="str">
        <f>VLOOKUP($M1184,'Hulpblad MC-parser'!$A:$D,3,FALSE)</f>
        <v>Conflict</v>
      </c>
      <c r="P1184" s="81" t="str">
        <f>VLOOKUP($M1184,'Hulpblad MC-parser'!$A:$D,4,FALSE)</f>
        <v>Hulpverlener</v>
      </c>
      <c r="Q1184" s="136" t="str">
        <f>IF(CONCATENATE(B1184,C1184,D1184)="","",VLOOKUP(CONCATENATE(B1184,C1184,D1184),Meldingsclassificaties!AA:AA,1,FALSE))</f>
        <v/>
      </c>
      <c r="R1184" s="136" t="str">
        <f>IF(F1184="","",VLOOKUP(F1184,Meldingsclassificaties!H:H,1,FALSE))</f>
        <v/>
      </c>
    </row>
    <row r="1185" spans="1:18" x14ac:dyDescent="0.25">
      <c r="A1185" s="59"/>
      <c r="B1185" s="59"/>
      <c r="C1185" s="59"/>
      <c r="D1185" s="59"/>
      <c r="E1185" s="60" t="s">
        <v>7917</v>
      </c>
      <c r="F1185" s="59"/>
      <c r="G1185" s="59" t="s">
        <v>1326</v>
      </c>
      <c r="H1185" s="59"/>
      <c r="I1185" s="59">
        <f t="shared" si="18"/>
        <v>5</v>
      </c>
      <c r="J1185" s="59" t="s">
        <v>1561</v>
      </c>
      <c r="K1185" s="61"/>
      <c r="L1185" s="62" t="s">
        <v>6737</v>
      </c>
      <c r="M1185" s="62" t="s">
        <v>1326</v>
      </c>
      <c r="N1185" s="81" t="str">
        <f>VLOOKUP($M1185,'Hulpblad MC-parser'!$A:$D,2,FALSE)</f>
        <v>Leefmilieu</v>
      </c>
      <c r="O1185" s="81" t="str">
        <f>VLOOKUP($M1185,'Hulpblad MC-parser'!$A:$D,3,FALSE)</f>
        <v>Conflict</v>
      </c>
      <c r="P1185" s="81" t="str">
        <f>VLOOKUP($M1185,'Hulpblad MC-parser'!$A:$D,4,FALSE)</f>
        <v>Hulpverlener</v>
      </c>
      <c r="Q1185" s="136" t="str">
        <f>IF(CONCATENATE(B1185,C1185,D1185)="","",VLOOKUP(CONCATENATE(B1185,C1185,D1185),Meldingsclassificaties!AA:AA,1,FALSE))</f>
        <v/>
      </c>
      <c r="R1185" s="136" t="str">
        <f>IF(F1185="","",VLOOKUP(F1185,Meldingsclassificaties!H:H,1,FALSE))</f>
        <v/>
      </c>
    </row>
    <row r="1186" spans="1:18" x14ac:dyDescent="0.25">
      <c r="A1186" s="59"/>
      <c r="B1186" s="59"/>
      <c r="C1186" s="59"/>
      <c r="D1186" s="59"/>
      <c r="E1186" s="60" t="s">
        <v>7918</v>
      </c>
      <c r="F1186" s="59"/>
      <c r="G1186" s="59" t="s">
        <v>1326</v>
      </c>
      <c r="H1186" s="59"/>
      <c r="I1186" s="59">
        <f t="shared" si="18"/>
        <v>13</v>
      </c>
      <c r="J1186" s="59" t="s">
        <v>1561</v>
      </c>
      <c r="K1186" s="61"/>
      <c r="L1186" s="62" t="s">
        <v>6737</v>
      </c>
      <c r="M1186" s="62" t="s">
        <v>1326</v>
      </c>
      <c r="N1186" s="81" t="str">
        <f>VLOOKUP($M1186,'Hulpblad MC-parser'!$A:$D,2,FALSE)</f>
        <v>Leefmilieu</v>
      </c>
      <c r="O1186" s="81" t="str">
        <f>VLOOKUP($M1186,'Hulpblad MC-parser'!$A:$D,3,FALSE)</f>
        <v>Conflict</v>
      </c>
      <c r="P1186" s="81" t="str">
        <f>VLOOKUP($M1186,'Hulpblad MC-parser'!$A:$D,4,FALSE)</f>
        <v>Hulpverlener</v>
      </c>
      <c r="Q1186" s="136" t="str">
        <f>IF(CONCATENATE(B1186,C1186,D1186)="","",VLOOKUP(CONCATENATE(B1186,C1186,D1186),Meldingsclassificaties!AA:AA,1,FALSE))</f>
        <v/>
      </c>
      <c r="R1186" s="136" t="str">
        <f>IF(F1186="","",VLOOKUP(F1186,Meldingsclassificaties!H:H,1,FALSE))</f>
        <v/>
      </c>
    </row>
    <row r="1187" spans="1:18" x14ac:dyDescent="0.25">
      <c r="A1187" s="59"/>
      <c r="B1187" s="59"/>
      <c r="C1187" s="59"/>
      <c r="D1187" s="59"/>
      <c r="E1187" s="60" t="s">
        <v>7919</v>
      </c>
      <c r="F1187" s="59"/>
      <c r="G1187" s="59" t="s">
        <v>1326</v>
      </c>
      <c r="H1187" s="59"/>
      <c r="I1187" s="59">
        <f t="shared" si="18"/>
        <v>7</v>
      </c>
      <c r="J1187" s="59" t="s">
        <v>1561</v>
      </c>
      <c r="K1187" s="61"/>
      <c r="L1187" s="62" t="s">
        <v>6737</v>
      </c>
      <c r="M1187" s="62" t="s">
        <v>1326</v>
      </c>
      <c r="N1187" s="81" t="str">
        <f>VLOOKUP($M1187,'Hulpblad MC-parser'!$A:$D,2,FALSE)</f>
        <v>Leefmilieu</v>
      </c>
      <c r="O1187" s="81" t="str">
        <f>VLOOKUP($M1187,'Hulpblad MC-parser'!$A:$D,3,FALSE)</f>
        <v>Conflict</v>
      </c>
      <c r="P1187" s="81" t="str">
        <f>VLOOKUP($M1187,'Hulpblad MC-parser'!$A:$D,4,FALSE)</f>
        <v>Hulpverlener</v>
      </c>
      <c r="Q1187" s="136" t="str">
        <f>IF(CONCATENATE(B1187,C1187,D1187)="","",VLOOKUP(CONCATENATE(B1187,C1187,D1187),Meldingsclassificaties!AA:AA,1,FALSE))</f>
        <v/>
      </c>
      <c r="R1187" s="136" t="str">
        <f>IF(F1187="","",VLOOKUP(F1187,Meldingsclassificaties!H:H,1,FALSE))</f>
        <v/>
      </c>
    </row>
    <row r="1188" spans="1:18" x14ac:dyDescent="0.25">
      <c r="A1188" s="59">
        <v>200010656</v>
      </c>
      <c r="B1188" s="59" t="s">
        <v>84</v>
      </c>
      <c r="C1188" s="59" t="s">
        <v>47</v>
      </c>
      <c r="D1188" s="59"/>
      <c r="E1188" s="60" t="s">
        <v>1327</v>
      </c>
      <c r="F1188" s="59" t="s">
        <v>645</v>
      </c>
      <c r="G1188" s="59"/>
      <c r="H1188" s="59"/>
      <c r="I1188" s="59">
        <f t="shared" si="18"/>
        <v>18</v>
      </c>
      <c r="J1188" s="59" t="s">
        <v>1613</v>
      </c>
      <c r="K1188" s="61"/>
      <c r="L1188" s="62" t="s">
        <v>6737</v>
      </c>
      <c r="M1188" s="62" t="s">
        <v>1327</v>
      </c>
      <c r="N1188" s="81" t="str">
        <f>VLOOKUP($M1188,'Hulpblad MC-parser'!$A:$D,2,FALSE)</f>
        <v>Leefmilieu</v>
      </c>
      <c r="O1188" s="81" t="str">
        <f>VLOOKUP($M1188,'Hulpblad MC-parser'!$A:$D,3,FALSE)</f>
        <v>Dieren</v>
      </c>
      <c r="P1188" s="81">
        <f>VLOOKUP($M1188,'Hulpblad MC-parser'!$A:$D,4,FALSE)</f>
        <v>0</v>
      </c>
      <c r="Q1188" s="136" t="str">
        <f>IF(CONCATENATE(B1188,C1188,D1188)="","",VLOOKUP(CONCATENATE(B1188,C1188,D1188),Meldingsclassificaties!AA:AA,1,FALSE))</f>
        <v>LeefmilieuDieren</v>
      </c>
      <c r="R1188" s="136" t="str">
        <f>IF(F1188="","",VLOOKUP(F1188,Meldingsclassificaties!H:H,1,FALSE))</f>
        <v>Leefmilieu dieren</v>
      </c>
    </row>
    <row r="1189" spans="1:18" x14ac:dyDescent="0.25">
      <c r="A1189" s="59"/>
      <c r="B1189" s="59"/>
      <c r="C1189" s="59"/>
      <c r="D1189" s="59"/>
      <c r="E1189" s="60" t="s">
        <v>7920</v>
      </c>
      <c r="F1189" s="59"/>
      <c r="G1189" s="59" t="s">
        <v>1327</v>
      </c>
      <c r="H1189" s="59"/>
      <c r="I1189" s="59">
        <f t="shared" si="18"/>
        <v>4</v>
      </c>
      <c r="J1189" s="59" t="s">
        <v>1561</v>
      </c>
      <c r="K1189" s="61"/>
      <c r="L1189" s="62" t="s">
        <v>6737</v>
      </c>
      <c r="M1189" s="62" t="s">
        <v>1327</v>
      </c>
      <c r="N1189" s="81" t="str">
        <f>VLOOKUP($M1189,'Hulpblad MC-parser'!$A:$D,2,FALSE)</f>
        <v>Leefmilieu</v>
      </c>
      <c r="O1189" s="81" t="str">
        <f>VLOOKUP($M1189,'Hulpblad MC-parser'!$A:$D,3,FALSE)</f>
        <v>Dieren</v>
      </c>
      <c r="P1189" s="81">
        <f>VLOOKUP($M1189,'Hulpblad MC-parser'!$A:$D,4,FALSE)</f>
        <v>0</v>
      </c>
      <c r="Q1189" s="136" t="str">
        <f>IF(CONCATENATE(B1189,C1189,D1189)="","",VLOOKUP(CONCATENATE(B1189,C1189,D1189),Meldingsclassificaties!AA:AA,1,FALSE))</f>
        <v/>
      </c>
      <c r="R1189" s="136" t="str">
        <f>IF(F1189="","",VLOOKUP(F1189,Meldingsclassificaties!H:H,1,FALSE))</f>
        <v/>
      </c>
    </row>
    <row r="1190" spans="1:18" x14ac:dyDescent="0.25">
      <c r="A1190" s="59"/>
      <c r="B1190" s="59"/>
      <c r="C1190" s="59"/>
      <c r="D1190" s="59"/>
      <c r="E1190" s="60" t="s">
        <v>7921</v>
      </c>
      <c r="F1190" s="59"/>
      <c r="G1190" s="59" t="s">
        <v>1327</v>
      </c>
      <c r="H1190" s="59"/>
      <c r="I1190" s="59">
        <f t="shared" si="18"/>
        <v>4</v>
      </c>
      <c r="J1190" s="59" t="s">
        <v>1561</v>
      </c>
      <c r="K1190" s="61"/>
      <c r="L1190" s="62" t="s">
        <v>6737</v>
      </c>
      <c r="M1190" s="62" t="s">
        <v>1327</v>
      </c>
      <c r="N1190" s="81" t="str">
        <f>VLOOKUP($M1190,'Hulpblad MC-parser'!$A:$D,2,FALSE)</f>
        <v>Leefmilieu</v>
      </c>
      <c r="O1190" s="81" t="str">
        <f>VLOOKUP($M1190,'Hulpblad MC-parser'!$A:$D,3,FALSE)</f>
        <v>Dieren</v>
      </c>
      <c r="P1190" s="81">
        <f>VLOOKUP($M1190,'Hulpblad MC-parser'!$A:$D,4,FALSE)</f>
        <v>0</v>
      </c>
      <c r="Q1190" s="136" t="str">
        <f>IF(CONCATENATE(B1190,C1190,D1190)="","",VLOOKUP(CONCATENATE(B1190,C1190,D1190),Meldingsclassificaties!AA:AA,1,FALSE))</f>
        <v/>
      </c>
      <c r="R1190" s="136" t="str">
        <f>IF(F1190="","",VLOOKUP(F1190,Meldingsclassificaties!H:H,1,FALSE))</f>
        <v/>
      </c>
    </row>
    <row r="1191" spans="1:18" x14ac:dyDescent="0.25">
      <c r="A1191" s="59"/>
      <c r="B1191" s="59"/>
      <c r="C1191" s="59"/>
      <c r="D1191" s="59"/>
      <c r="E1191" s="60" t="s">
        <v>7922</v>
      </c>
      <c r="F1191" s="59"/>
      <c r="G1191" s="59" t="s">
        <v>1327</v>
      </c>
      <c r="H1191" s="59"/>
      <c r="I1191" s="59">
        <f t="shared" si="18"/>
        <v>5</v>
      </c>
      <c r="J1191" s="59" t="s">
        <v>1561</v>
      </c>
      <c r="K1191" s="61"/>
      <c r="L1191" s="62" t="s">
        <v>6737</v>
      </c>
      <c r="M1191" s="62" t="s">
        <v>1327</v>
      </c>
      <c r="N1191" s="81" t="str">
        <f>VLOOKUP($M1191,'Hulpblad MC-parser'!$A:$D,2,FALSE)</f>
        <v>Leefmilieu</v>
      </c>
      <c r="O1191" s="81" t="str">
        <f>VLOOKUP($M1191,'Hulpblad MC-parser'!$A:$D,3,FALSE)</f>
        <v>Dieren</v>
      </c>
      <c r="P1191" s="81">
        <f>VLOOKUP($M1191,'Hulpblad MC-parser'!$A:$D,4,FALSE)</f>
        <v>0</v>
      </c>
      <c r="Q1191" s="136" t="str">
        <f>IF(CONCATENATE(B1191,C1191,D1191)="","",VLOOKUP(CONCATENATE(B1191,C1191,D1191),Meldingsclassificaties!AA:AA,1,FALSE))</f>
        <v/>
      </c>
      <c r="R1191" s="136" t="str">
        <f>IF(F1191="","",VLOOKUP(F1191,Meldingsclassificaties!H:H,1,FALSE))</f>
        <v/>
      </c>
    </row>
    <row r="1192" spans="1:18" x14ac:dyDescent="0.25">
      <c r="A1192" s="59">
        <v>200010657</v>
      </c>
      <c r="B1192" s="59" t="s">
        <v>84</v>
      </c>
      <c r="C1192" s="59" t="s">
        <v>47</v>
      </c>
      <c r="D1192" s="59" t="s">
        <v>646</v>
      </c>
      <c r="E1192" s="60" t="s">
        <v>1328</v>
      </c>
      <c r="F1192" s="59" t="s">
        <v>646</v>
      </c>
      <c r="G1192" s="59"/>
      <c r="H1192" s="59"/>
      <c r="I1192" s="59">
        <f t="shared" si="18"/>
        <v>18</v>
      </c>
      <c r="J1192" s="59" t="s">
        <v>1613</v>
      </c>
      <c r="K1192" s="61"/>
      <c r="L1192" s="62" t="s">
        <v>6737</v>
      </c>
      <c r="M1192" s="62" t="s">
        <v>1328</v>
      </c>
      <c r="N1192" s="81" t="str">
        <f>VLOOKUP($M1192,'Hulpblad MC-parser'!$A:$D,2,FALSE)</f>
        <v>Leefmilieu</v>
      </c>
      <c r="O1192" s="81" t="str">
        <f>VLOOKUP($M1192,'Hulpblad MC-parser'!$A:$D,3,FALSE)</f>
        <v>Dieren</v>
      </c>
      <c r="P1192" s="81" t="str">
        <f>VLOOKUP($M1192,'Hulpblad MC-parser'!$A:$D,4,FALSE)</f>
        <v>Agressieve dieren</v>
      </c>
      <c r="Q1192" s="136" t="str">
        <f>IF(CONCATENATE(B1192,C1192,D1192)="","",VLOOKUP(CONCATENATE(B1192,C1192,D1192),Meldingsclassificaties!AA:AA,1,FALSE))</f>
        <v>LeefmilieuDierenAgressieve dieren</v>
      </c>
      <c r="R1192" s="136" t="str">
        <f>IF(F1192="","",VLOOKUP(F1192,Meldingsclassificaties!H:H,1,FALSE))</f>
        <v>Agressieve dieren</v>
      </c>
    </row>
    <row r="1193" spans="1:18" x14ac:dyDescent="0.25">
      <c r="A1193" s="59"/>
      <c r="B1193" s="59"/>
      <c r="C1193" s="59"/>
      <c r="D1193" s="59"/>
      <c r="E1193" s="60" t="s">
        <v>7923</v>
      </c>
      <c r="F1193" s="59"/>
      <c r="G1193" s="59" t="s">
        <v>1328</v>
      </c>
      <c r="H1193" s="59"/>
      <c r="I1193" s="59">
        <f t="shared" si="18"/>
        <v>4</v>
      </c>
      <c r="J1193" s="59" t="s">
        <v>1561</v>
      </c>
      <c r="K1193" s="61"/>
      <c r="L1193" s="62" t="s">
        <v>6737</v>
      </c>
      <c r="M1193" s="62" t="s">
        <v>1328</v>
      </c>
      <c r="N1193" s="81" t="str">
        <f>VLOOKUP($M1193,'Hulpblad MC-parser'!$A:$D,2,FALSE)</f>
        <v>Leefmilieu</v>
      </c>
      <c r="O1193" s="81" t="str">
        <f>VLOOKUP($M1193,'Hulpblad MC-parser'!$A:$D,3,FALSE)</f>
        <v>Dieren</v>
      </c>
      <c r="P1193" s="81" t="str">
        <f>VLOOKUP($M1193,'Hulpblad MC-parser'!$A:$D,4,FALSE)</f>
        <v>Agressieve dieren</v>
      </c>
      <c r="Q1193" s="136" t="str">
        <f>IF(CONCATENATE(B1193,C1193,D1193)="","",VLOOKUP(CONCATENATE(B1193,C1193,D1193),Meldingsclassificaties!AA:AA,1,FALSE))</f>
        <v/>
      </c>
      <c r="R1193" s="136" t="str">
        <f>IF(F1193="","",VLOOKUP(F1193,Meldingsclassificaties!H:H,1,FALSE))</f>
        <v/>
      </c>
    </row>
    <row r="1194" spans="1:18" x14ac:dyDescent="0.25">
      <c r="A1194" s="59"/>
      <c r="B1194" s="59"/>
      <c r="C1194" s="59"/>
      <c r="D1194" s="59"/>
      <c r="E1194" s="60" t="s">
        <v>7924</v>
      </c>
      <c r="F1194" s="59"/>
      <c r="G1194" s="59" t="s">
        <v>1328</v>
      </c>
      <c r="H1194" s="59"/>
      <c r="I1194" s="59">
        <f t="shared" si="18"/>
        <v>4</v>
      </c>
      <c r="J1194" s="59" t="s">
        <v>1561</v>
      </c>
      <c r="K1194" s="61"/>
      <c r="L1194" s="62" t="s">
        <v>6737</v>
      </c>
      <c r="M1194" s="62" t="s">
        <v>1328</v>
      </c>
      <c r="N1194" s="81" t="str">
        <f>VLOOKUP($M1194,'Hulpblad MC-parser'!$A:$D,2,FALSE)</f>
        <v>Leefmilieu</v>
      </c>
      <c r="O1194" s="81" t="str">
        <f>VLOOKUP($M1194,'Hulpblad MC-parser'!$A:$D,3,FALSE)</f>
        <v>Dieren</v>
      </c>
      <c r="P1194" s="81" t="str">
        <f>VLOOKUP($M1194,'Hulpblad MC-parser'!$A:$D,4,FALSE)</f>
        <v>Agressieve dieren</v>
      </c>
      <c r="Q1194" s="136" t="str">
        <f>IF(CONCATENATE(B1194,C1194,D1194)="","",VLOOKUP(CONCATENATE(B1194,C1194,D1194),Meldingsclassificaties!AA:AA,1,FALSE))</f>
        <v/>
      </c>
      <c r="R1194" s="136" t="str">
        <f>IF(F1194="","",VLOOKUP(F1194,Meldingsclassificaties!H:H,1,FALSE))</f>
        <v/>
      </c>
    </row>
    <row r="1195" spans="1:18" x14ac:dyDescent="0.25">
      <c r="A1195" s="59"/>
      <c r="B1195" s="59"/>
      <c r="C1195" s="59"/>
      <c r="D1195" s="59"/>
      <c r="E1195" s="60" t="s">
        <v>7925</v>
      </c>
      <c r="F1195" s="59"/>
      <c r="G1195" s="59" t="s">
        <v>1328</v>
      </c>
      <c r="H1195" s="59"/>
      <c r="I1195" s="59">
        <f t="shared" si="18"/>
        <v>15</v>
      </c>
      <c r="J1195" s="59" t="s">
        <v>1561</v>
      </c>
      <c r="K1195" s="61"/>
      <c r="L1195" s="62" t="s">
        <v>6737</v>
      </c>
      <c r="M1195" s="62" t="s">
        <v>1328</v>
      </c>
      <c r="N1195" s="81" t="str">
        <f>VLOOKUP($M1195,'Hulpblad MC-parser'!$A:$D,2,FALSE)</f>
        <v>Leefmilieu</v>
      </c>
      <c r="O1195" s="81" t="str">
        <f>VLOOKUP($M1195,'Hulpblad MC-parser'!$A:$D,3,FALSE)</f>
        <v>Dieren</v>
      </c>
      <c r="P1195" s="81" t="str">
        <f>VLOOKUP($M1195,'Hulpblad MC-parser'!$A:$D,4,FALSE)</f>
        <v>Agressieve dieren</v>
      </c>
      <c r="Q1195" s="136" t="str">
        <f>IF(CONCATENATE(B1195,C1195,D1195)="","",VLOOKUP(CONCATENATE(B1195,C1195,D1195),Meldingsclassificaties!AA:AA,1,FALSE))</f>
        <v/>
      </c>
      <c r="R1195" s="136" t="str">
        <f>IF(F1195="","",VLOOKUP(F1195,Meldingsclassificaties!H:H,1,FALSE))</f>
        <v/>
      </c>
    </row>
    <row r="1196" spans="1:18" x14ac:dyDescent="0.25">
      <c r="A1196" s="59"/>
      <c r="B1196" s="59"/>
      <c r="C1196" s="59"/>
      <c r="D1196" s="59"/>
      <c r="E1196" s="60" t="s">
        <v>7926</v>
      </c>
      <c r="F1196" s="59"/>
      <c r="G1196" s="59" t="s">
        <v>1328</v>
      </c>
      <c r="H1196" s="59"/>
      <c r="I1196" s="59">
        <f t="shared" si="18"/>
        <v>5</v>
      </c>
      <c r="J1196" s="59" t="s">
        <v>1561</v>
      </c>
      <c r="K1196" s="61"/>
      <c r="L1196" s="62" t="s">
        <v>6737</v>
      </c>
      <c r="M1196" s="62" t="s">
        <v>1328</v>
      </c>
      <c r="N1196" s="81" t="str">
        <f>VLOOKUP($M1196,'Hulpblad MC-parser'!$A:$D,2,FALSE)</f>
        <v>Leefmilieu</v>
      </c>
      <c r="O1196" s="81" t="str">
        <f>VLOOKUP($M1196,'Hulpblad MC-parser'!$A:$D,3,FALSE)</f>
        <v>Dieren</v>
      </c>
      <c r="P1196" s="81" t="str">
        <f>VLOOKUP($M1196,'Hulpblad MC-parser'!$A:$D,4,FALSE)</f>
        <v>Agressieve dieren</v>
      </c>
      <c r="Q1196" s="136" t="str">
        <f>IF(CONCATENATE(B1196,C1196,D1196)="","",VLOOKUP(CONCATENATE(B1196,C1196,D1196),Meldingsclassificaties!AA:AA,1,FALSE))</f>
        <v/>
      </c>
      <c r="R1196" s="136" t="str">
        <f>IF(F1196="","",VLOOKUP(F1196,Meldingsclassificaties!H:H,1,FALSE))</f>
        <v/>
      </c>
    </row>
    <row r="1197" spans="1:18" x14ac:dyDescent="0.25">
      <c r="A1197" s="59"/>
      <c r="B1197" s="59"/>
      <c r="C1197" s="59"/>
      <c r="D1197" s="59"/>
      <c r="E1197" s="60" t="s">
        <v>7927</v>
      </c>
      <c r="F1197" s="59"/>
      <c r="G1197" s="59" t="s">
        <v>1328</v>
      </c>
      <c r="H1197" s="59"/>
      <c r="I1197" s="59">
        <f t="shared" si="18"/>
        <v>7</v>
      </c>
      <c r="J1197" s="59" t="s">
        <v>1561</v>
      </c>
      <c r="K1197" s="61"/>
      <c r="L1197" s="62" t="s">
        <v>6737</v>
      </c>
      <c r="M1197" s="62" t="s">
        <v>1328</v>
      </c>
      <c r="N1197" s="81" t="str">
        <f>VLOOKUP($M1197,'Hulpblad MC-parser'!$A:$D,2,FALSE)</f>
        <v>Leefmilieu</v>
      </c>
      <c r="O1197" s="81" t="str">
        <f>VLOOKUP($M1197,'Hulpblad MC-parser'!$A:$D,3,FALSE)</f>
        <v>Dieren</v>
      </c>
      <c r="P1197" s="81" t="str">
        <f>VLOOKUP($M1197,'Hulpblad MC-parser'!$A:$D,4,FALSE)</f>
        <v>Agressieve dieren</v>
      </c>
      <c r="Q1197" s="136" t="str">
        <f>IF(CONCATENATE(B1197,C1197,D1197)="","",VLOOKUP(CONCATENATE(B1197,C1197,D1197),Meldingsclassificaties!AA:AA,1,FALSE))</f>
        <v/>
      </c>
      <c r="R1197" s="136" t="str">
        <f>IF(F1197="","",VLOOKUP(F1197,Meldingsclassificaties!H:H,1,FALSE))</f>
        <v/>
      </c>
    </row>
    <row r="1198" spans="1:18" x14ac:dyDescent="0.25">
      <c r="A1198" s="59">
        <v>200010659</v>
      </c>
      <c r="B1198" s="59" t="s">
        <v>84</v>
      </c>
      <c r="C1198" s="59" t="s">
        <v>47</v>
      </c>
      <c r="D1198" s="59" t="s">
        <v>660</v>
      </c>
      <c r="E1198" s="60" t="s">
        <v>1329</v>
      </c>
      <c r="F1198" s="59" t="s">
        <v>660</v>
      </c>
      <c r="G1198" s="59"/>
      <c r="H1198" s="59"/>
      <c r="I1198" s="59">
        <f t="shared" si="18"/>
        <v>15</v>
      </c>
      <c r="J1198" s="59" t="s">
        <v>1613</v>
      </c>
      <c r="K1198" s="61"/>
      <c r="L1198" s="62" t="s">
        <v>6737</v>
      </c>
      <c r="M1198" s="62" t="s">
        <v>1329</v>
      </c>
      <c r="N1198" s="81" t="str">
        <f>VLOOKUP($M1198,'Hulpblad MC-parser'!$A:$D,2,FALSE)</f>
        <v>Leefmilieu</v>
      </c>
      <c r="O1198" s="81" t="str">
        <f>VLOOKUP($M1198,'Hulpblad MC-parser'!$A:$D,3,FALSE)</f>
        <v>Dieren</v>
      </c>
      <c r="P1198" s="81" t="str">
        <f>VLOOKUP($M1198,'Hulpblad MC-parser'!$A:$D,4,FALSE)</f>
        <v>Dierenkwelling</v>
      </c>
      <c r="Q1198" s="136" t="str">
        <f>IF(CONCATENATE(B1198,C1198,D1198)="","",VLOOKUP(CONCATENATE(B1198,C1198,D1198),Meldingsclassificaties!AA:AA,1,FALSE))</f>
        <v>LeefmilieuDierenDierenkwelling</v>
      </c>
      <c r="R1198" s="136" t="str">
        <f>IF(F1198="","",VLOOKUP(F1198,Meldingsclassificaties!H:H,1,FALSE))</f>
        <v>Dierenkwelling</v>
      </c>
    </row>
    <row r="1199" spans="1:18" x14ac:dyDescent="0.25">
      <c r="A1199" s="59"/>
      <c r="B1199" s="59"/>
      <c r="C1199" s="59"/>
      <c r="D1199" s="59"/>
      <c r="E1199" s="60" t="s">
        <v>7928</v>
      </c>
      <c r="F1199" s="59"/>
      <c r="G1199" s="59" t="s">
        <v>1329</v>
      </c>
      <c r="H1199" s="59"/>
      <c r="I1199" s="59">
        <f t="shared" si="18"/>
        <v>4</v>
      </c>
      <c r="J1199" s="59" t="s">
        <v>1561</v>
      </c>
      <c r="K1199" s="61"/>
      <c r="L1199" s="62" t="s">
        <v>6737</v>
      </c>
      <c r="M1199" s="62" t="s">
        <v>1329</v>
      </c>
      <c r="N1199" s="81" t="str">
        <f>VLOOKUP($M1199,'Hulpblad MC-parser'!$A:$D,2,FALSE)</f>
        <v>Leefmilieu</v>
      </c>
      <c r="O1199" s="81" t="str">
        <f>VLOOKUP($M1199,'Hulpblad MC-parser'!$A:$D,3,FALSE)</f>
        <v>Dieren</v>
      </c>
      <c r="P1199" s="81" t="str">
        <f>VLOOKUP($M1199,'Hulpblad MC-parser'!$A:$D,4,FALSE)</f>
        <v>Dierenkwelling</v>
      </c>
      <c r="Q1199" s="136" t="str">
        <f>IF(CONCATENATE(B1199,C1199,D1199)="","",VLOOKUP(CONCATENATE(B1199,C1199,D1199),Meldingsclassificaties!AA:AA,1,FALSE))</f>
        <v/>
      </c>
      <c r="R1199" s="136" t="str">
        <f>IF(F1199="","",VLOOKUP(F1199,Meldingsclassificaties!H:H,1,FALSE))</f>
        <v/>
      </c>
    </row>
    <row r="1200" spans="1:18" x14ac:dyDescent="0.25">
      <c r="A1200" s="59"/>
      <c r="B1200" s="59"/>
      <c r="C1200" s="59"/>
      <c r="D1200" s="59"/>
      <c r="E1200" s="60" t="s">
        <v>7929</v>
      </c>
      <c r="F1200" s="59"/>
      <c r="G1200" s="59" t="s">
        <v>1329</v>
      </c>
      <c r="H1200" s="59"/>
      <c r="I1200" s="59">
        <f t="shared" si="18"/>
        <v>4</v>
      </c>
      <c r="J1200" s="59" t="s">
        <v>1561</v>
      </c>
      <c r="K1200" s="61"/>
      <c r="L1200" s="62" t="s">
        <v>6737</v>
      </c>
      <c r="M1200" s="62" t="s">
        <v>1329</v>
      </c>
      <c r="N1200" s="81" t="str">
        <f>VLOOKUP($M1200,'Hulpblad MC-parser'!$A:$D,2,FALSE)</f>
        <v>Leefmilieu</v>
      </c>
      <c r="O1200" s="81" t="str">
        <f>VLOOKUP($M1200,'Hulpblad MC-parser'!$A:$D,3,FALSE)</f>
        <v>Dieren</v>
      </c>
      <c r="P1200" s="81" t="str">
        <f>VLOOKUP($M1200,'Hulpblad MC-parser'!$A:$D,4,FALSE)</f>
        <v>Dierenkwelling</v>
      </c>
      <c r="Q1200" s="136" t="str">
        <f>IF(CONCATENATE(B1200,C1200,D1200)="","",VLOOKUP(CONCATENATE(B1200,C1200,D1200),Meldingsclassificaties!AA:AA,1,FALSE))</f>
        <v/>
      </c>
      <c r="R1200" s="136" t="str">
        <f>IF(F1200="","",VLOOKUP(F1200,Meldingsclassificaties!H:H,1,FALSE))</f>
        <v/>
      </c>
    </row>
    <row r="1201" spans="1:18" x14ac:dyDescent="0.25">
      <c r="A1201" s="59"/>
      <c r="B1201" s="59"/>
      <c r="C1201" s="59"/>
      <c r="D1201" s="59"/>
      <c r="E1201" s="60" t="s">
        <v>7930</v>
      </c>
      <c r="F1201" s="59"/>
      <c r="G1201" s="59" t="s">
        <v>1329</v>
      </c>
      <c r="H1201" s="59"/>
      <c r="I1201" s="59">
        <f t="shared" si="18"/>
        <v>7</v>
      </c>
      <c r="J1201" s="59" t="s">
        <v>1561</v>
      </c>
      <c r="K1201" s="61"/>
      <c r="L1201" s="62" t="s">
        <v>6737</v>
      </c>
      <c r="M1201" s="62" t="s">
        <v>1329</v>
      </c>
      <c r="N1201" s="81" t="str">
        <f>VLOOKUP($M1201,'Hulpblad MC-parser'!$A:$D,2,FALSE)</f>
        <v>Leefmilieu</v>
      </c>
      <c r="O1201" s="81" t="str">
        <f>VLOOKUP($M1201,'Hulpblad MC-parser'!$A:$D,3,FALSE)</f>
        <v>Dieren</v>
      </c>
      <c r="P1201" s="81" t="str">
        <f>VLOOKUP($M1201,'Hulpblad MC-parser'!$A:$D,4,FALSE)</f>
        <v>Dierenkwelling</v>
      </c>
      <c r="Q1201" s="136" t="str">
        <f>IF(CONCATENATE(B1201,C1201,D1201)="","",VLOOKUP(CONCATENATE(B1201,C1201,D1201),Meldingsclassificaties!AA:AA,1,FALSE))</f>
        <v/>
      </c>
      <c r="R1201" s="136" t="str">
        <f>IF(F1201="","",VLOOKUP(F1201,Meldingsclassificaties!H:H,1,FALSE))</f>
        <v/>
      </c>
    </row>
    <row r="1202" spans="1:18" x14ac:dyDescent="0.25">
      <c r="A1202" s="59"/>
      <c r="B1202" s="59"/>
      <c r="C1202" s="59"/>
      <c r="D1202" s="59"/>
      <c r="E1202" s="60" t="s">
        <v>7931</v>
      </c>
      <c r="F1202" s="59"/>
      <c r="G1202" s="59" t="s">
        <v>1329</v>
      </c>
      <c r="H1202" s="59"/>
      <c r="I1202" s="59">
        <f t="shared" si="18"/>
        <v>5</v>
      </c>
      <c r="J1202" s="59" t="s">
        <v>1561</v>
      </c>
      <c r="K1202" s="61"/>
      <c r="L1202" s="62" t="s">
        <v>6737</v>
      </c>
      <c r="M1202" s="62" t="s">
        <v>1329</v>
      </c>
      <c r="N1202" s="81" t="str">
        <f>VLOOKUP($M1202,'Hulpblad MC-parser'!$A:$D,2,FALSE)</f>
        <v>Leefmilieu</v>
      </c>
      <c r="O1202" s="81" t="str">
        <f>VLOOKUP($M1202,'Hulpblad MC-parser'!$A:$D,3,FALSE)</f>
        <v>Dieren</v>
      </c>
      <c r="P1202" s="81" t="str">
        <f>VLOOKUP($M1202,'Hulpblad MC-parser'!$A:$D,4,FALSE)</f>
        <v>Dierenkwelling</v>
      </c>
      <c r="Q1202" s="136" t="str">
        <f>IF(CONCATENATE(B1202,C1202,D1202)="","",VLOOKUP(CONCATENATE(B1202,C1202,D1202),Meldingsclassificaties!AA:AA,1,FALSE))</f>
        <v/>
      </c>
      <c r="R1202" s="136" t="str">
        <f>IF(F1202="","",VLOOKUP(F1202,Meldingsclassificaties!H:H,1,FALSE))</f>
        <v/>
      </c>
    </row>
    <row r="1203" spans="1:18" x14ac:dyDescent="0.25">
      <c r="A1203" s="59">
        <v>200031485</v>
      </c>
      <c r="B1203" s="59" t="s">
        <v>84</v>
      </c>
      <c r="C1203" s="59" t="s">
        <v>47</v>
      </c>
      <c r="D1203" s="59" t="s">
        <v>596</v>
      </c>
      <c r="E1203" s="60" t="s">
        <v>1330</v>
      </c>
      <c r="F1203" s="59" t="s">
        <v>599</v>
      </c>
      <c r="G1203" s="59"/>
      <c r="H1203" s="59"/>
      <c r="I1203" s="59">
        <f t="shared" si="18"/>
        <v>18</v>
      </c>
      <c r="J1203" s="59" t="s">
        <v>1613</v>
      </c>
      <c r="K1203" s="61"/>
      <c r="L1203" s="62" t="s">
        <v>6737</v>
      </c>
      <c r="M1203" s="62" t="s">
        <v>1330</v>
      </c>
      <c r="N1203" s="81" t="str">
        <f>VLOOKUP($M1203,'Hulpblad MC-parser'!$A:$D,2,FALSE)</f>
        <v>Leefmilieu</v>
      </c>
      <c r="O1203" s="81" t="str">
        <f>VLOOKUP($M1203,'Hulpblad MC-parser'!$A:$D,3,FALSE)</f>
        <v>Dieren</v>
      </c>
      <c r="P1203" s="81" t="str">
        <f>VLOOKUP($M1203,'Hulpblad MC-parser'!$A:$D,4,FALSE)</f>
        <v>Zieke/Dode dieren</v>
      </c>
      <c r="Q1203" s="136" t="str">
        <f>IF(CONCATENATE(B1203,C1203,D1203)="","",VLOOKUP(CONCATENATE(B1203,C1203,D1203),Meldingsclassificaties!AA:AA,1,FALSE))</f>
        <v>LeefmilieuDierenZieke/Dode dieren</v>
      </c>
      <c r="R1203" s="136" t="str">
        <f>IF(F1203="","",VLOOKUP(F1203,Meldingsclassificaties!H:H,1,FALSE))</f>
        <v>Zieke/dode dieren</v>
      </c>
    </row>
    <row r="1204" spans="1:18" x14ac:dyDescent="0.25">
      <c r="A1204" s="59"/>
      <c r="B1204" s="59"/>
      <c r="C1204" s="59"/>
      <c r="D1204" s="59"/>
      <c r="E1204" s="60" t="s">
        <v>7932</v>
      </c>
      <c r="F1204" s="59"/>
      <c r="G1204" s="59" t="s">
        <v>1330</v>
      </c>
      <c r="H1204" s="59"/>
      <c r="I1204" s="59">
        <f t="shared" si="18"/>
        <v>4</v>
      </c>
      <c r="J1204" s="59" t="s">
        <v>1561</v>
      </c>
      <c r="K1204" s="61"/>
      <c r="L1204" s="62" t="s">
        <v>6737</v>
      </c>
      <c r="M1204" s="62" t="s">
        <v>1330</v>
      </c>
      <c r="N1204" s="81" t="str">
        <f>VLOOKUP($M1204,'Hulpblad MC-parser'!$A:$D,2,FALSE)</f>
        <v>Leefmilieu</v>
      </c>
      <c r="O1204" s="81" t="str">
        <f>VLOOKUP($M1204,'Hulpblad MC-parser'!$A:$D,3,FALSE)</f>
        <v>Dieren</v>
      </c>
      <c r="P1204" s="81" t="str">
        <f>VLOOKUP($M1204,'Hulpblad MC-parser'!$A:$D,4,FALSE)</f>
        <v>Zieke/Dode dieren</v>
      </c>
      <c r="Q1204" s="136" t="str">
        <f>IF(CONCATENATE(B1204,C1204,D1204)="","",VLOOKUP(CONCATENATE(B1204,C1204,D1204),Meldingsclassificaties!AA:AA,1,FALSE))</f>
        <v/>
      </c>
      <c r="R1204" s="136" t="str">
        <f>IF(F1204="","",VLOOKUP(F1204,Meldingsclassificaties!H:H,1,FALSE))</f>
        <v/>
      </c>
    </row>
    <row r="1205" spans="1:18" x14ac:dyDescent="0.25">
      <c r="A1205" s="59"/>
      <c r="B1205" s="59"/>
      <c r="C1205" s="59"/>
      <c r="D1205" s="59"/>
      <c r="E1205" s="60" t="s">
        <v>7933</v>
      </c>
      <c r="F1205" s="59"/>
      <c r="G1205" s="59" t="s">
        <v>1330</v>
      </c>
      <c r="H1205" s="59"/>
      <c r="I1205" s="59">
        <f t="shared" si="18"/>
        <v>12</v>
      </c>
      <c r="J1205" s="59" t="s">
        <v>1561</v>
      </c>
      <c r="K1205" s="61"/>
      <c r="L1205" s="62" t="s">
        <v>6737</v>
      </c>
      <c r="M1205" s="62" t="s">
        <v>1330</v>
      </c>
      <c r="N1205" s="81" t="str">
        <f>VLOOKUP($M1205,'Hulpblad MC-parser'!$A:$D,2,FALSE)</f>
        <v>Leefmilieu</v>
      </c>
      <c r="O1205" s="81" t="str">
        <f>VLOOKUP($M1205,'Hulpblad MC-parser'!$A:$D,3,FALSE)</f>
        <v>Dieren</v>
      </c>
      <c r="P1205" s="81" t="str">
        <f>VLOOKUP($M1205,'Hulpblad MC-parser'!$A:$D,4,FALSE)</f>
        <v>Zieke/Dode dieren</v>
      </c>
      <c r="Q1205" s="136" t="str">
        <f>IF(CONCATENATE(B1205,C1205,D1205)="","",VLOOKUP(CONCATENATE(B1205,C1205,D1205),Meldingsclassificaties!AA:AA,1,FALSE))</f>
        <v/>
      </c>
      <c r="R1205" s="136" t="str">
        <f>IF(F1205="","",VLOOKUP(F1205,Meldingsclassificaties!H:H,1,FALSE))</f>
        <v/>
      </c>
    </row>
    <row r="1206" spans="1:18" x14ac:dyDescent="0.25">
      <c r="A1206" s="59"/>
      <c r="B1206" s="59"/>
      <c r="C1206" s="59"/>
      <c r="D1206" s="59"/>
      <c r="E1206" s="60" t="s">
        <v>7934</v>
      </c>
      <c r="F1206" s="59"/>
      <c r="G1206" s="59" t="s">
        <v>1330</v>
      </c>
      <c r="H1206" s="59"/>
      <c r="I1206" s="59">
        <f t="shared" si="18"/>
        <v>10</v>
      </c>
      <c r="J1206" s="59" t="s">
        <v>1561</v>
      </c>
      <c r="K1206" s="61"/>
      <c r="L1206" s="62" t="s">
        <v>6737</v>
      </c>
      <c r="M1206" s="62" t="s">
        <v>1330</v>
      </c>
      <c r="N1206" s="81" t="str">
        <f>VLOOKUP($M1206,'Hulpblad MC-parser'!$A:$D,2,FALSE)</f>
        <v>Leefmilieu</v>
      </c>
      <c r="O1206" s="81" t="str">
        <f>VLOOKUP($M1206,'Hulpblad MC-parser'!$A:$D,3,FALSE)</f>
        <v>Dieren</v>
      </c>
      <c r="P1206" s="81" t="str">
        <f>VLOOKUP($M1206,'Hulpblad MC-parser'!$A:$D,4,FALSE)</f>
        <v>Zieke/Dode dieren</v>
      </c>
      <c r="Q1206" s="136" t="str">
        <f>IF(CONCATENATE(B1206,C1206,D1206)="","",VLOOKUP(CONCATENATE(B1206,C1206,D1206),Meldingsclassificaties!AA:AA,1,FALSE))</f>
        <v/>
      </c>
      <c r="R1206" s="136" t="str">
        <f>IF(F1206="","",VLOOKUP(F1206,Meldingsclassificaties!H:H,1,FALSE))</f>
        <v/>
      </c>
    </row>
    <row r="1207" spans="1:18" x14ac:dyDescent="0.25">
      <c r="A1207" s="59"/>
      <c r="B1207" s="59"/>
      <c r="C1207" s="59"/>
      <c r="D1207" s="59"/>
      <c r="E1207" s="60" t="s">
        <v>7935</v>
      </c>
      <c r="F1207" s="59"/>
      <c r="G1207" s="59" t="s">
        <v>1330</v>
      </c>
      <c r="H1207" s="59"/>
      <c r="I1207" s="59">
        <f t="shared" si="18"/>
        <v>7</v>
      </c>
      <c r="J1207" s="59" t="s">
        <v>1561</v>
      </c>
      <c r="K1207" s="61"/>
      <c r="L1207" s="62" t="s">
        <v>6737</v>
      </c>
      <c r="M1207" s="62" t="s">
        <v>1330</v>
      </c>
      <c r="N1207" s="81" t="str">
        <f>VLOOKUP($M1207,'Hulpblad MC-parser'!$A:$D,2,FALSE)</f>
        <v>Leefmilieu</v>
      </c>
      <c r="O1207" s="81" t="str">
        <f>VLOOKUP($M1207,'Hulpblad MC-parser'!$A:$D,3,FALSE)</f>
        <v>Dieren</v>
      </c>
      <c r="P1207" s="81" t="str">
        <f>VLOOKUP($M1207,'Hulpblad MC-parser'!$A:$D,4,FALSE)</f>
        <v>Zieke/Dode dieren</v>
      </c>
      <c r="Q1207" s="136" t="str">
        <f>IF(CONCATENATE(B1207,C1207,D1207)="","",VLOOKUP(CONCATENATE(B1207,C1207,D1207),Meldingsclassificaties!AA:AA,1,FALSE))</f>
        <v/>
      </c>
      <c r="R1207" s="136" t="str">
        <f>IF(F1207="","",VLOOKUP(F1207,Meldingsclassificaties!H:H,1,FALSE))</f>
        <v/>
      </c>
    </row>
    <row r="1208" spans="1:18" x14ac:dyDescent="0.25">
      <c r="A1208" s="59"/>
      <c r="B1208" s="59"/>
      <c r="C1208" s="59"/>
      <c r="D1208" s="59"/>
      <c r="E1208" s="60" t="s">
        <v>7936</v>
      </c>
      <c r="F1208" s="59"/>
      <c r="G1208" s="59" t="s">
        <v>1330</v>
      </c>
      <c r="H1208" s="59"/>
      <c r="I1208" s="59">
        <f t="shared" si="18"/>
        <v>5</v>
      </c>
      <c r="J1208" s="59" t="s">
        <v>1561</v>
      </c>
      <c r="K1208" s="61"/>
      <c r="L1208" s="62" t="s">
        <v>6737</v>
      </c>
      <c r="M1208" s="62" t="s">
        <v>1330</v>
      </c>
      <c r="N1208" s="81" t="str">
        <f>VLOOKUP($M1208,'Hulpblad MC-parser'!$A:$D,2,FALSE)</f>
        <v>Leefmilieu</v>
      </c>
      <c r="O1208" s="81" t="str">
        <f>VLOOKUP($M1208,'Hulpblad MC-parser'!$A:$D,3,FALSE)</f>
        <v>Dieren</v>
      </c>
      <c r="P1208" s="81" t="str">
        <f>VLOOKUP($M1208,'Hulpblad MC-parser'!$A:$D,4,FALSE)</f>
        <v>Zieke/Dode dieren</v>
      </c>
      <c r="Q1208" s="136" t="str">
        <f>IF(CONCATENATE(B1208,C1208,D1208)="","",VLOOKUP(CONCATENATE(B1208,C1208,D1208),Meldingsclassificaties!AA:AA,1,FALSE))</f>
        <v/>
      </c>
      <c r="R1208" s="136" t="str">
        <f>IF(F1208="","",VLOOKUP(F1208,Meldingsclassificaties!H:H,1,FALSE))</f>
        <v/>
      </c>
    </row>
    <row r="1209" spans="1:18" x14ac:dyDescent="0.25">
      <c r="A1209" s="59"/>
      <c r="B1209" s="59"/>
      <c r="C1209" s="59"/>
      <c r="D1209" s="59"/>
      <c r="E1209" s="60" t="s">
        <v>7937</v>
      </c>
      <c r="F1209" s="59"/>
      <c r="G1209" s="59" t="s">
        <v>1330</v>
      </c>
      <c r="H1209" s="59"/>
      <c r="I1209" s="59">
        <f t="shared" si="18"/>
        <v>4</v>
      </c>
      <c r="J1209" s="59" t="s">
        <v>1561</v>
      </c>
      <c r="K1209" s="61"/>
      <c r="L1209" s="62" t="s">
        <v>6737</v>
      </c>
      <c r="M1209" s="62" t="s">
        <v>1330</v>
      </c>
      <c r="N1209" s="81" t="str">
        <f>VLOOKUP($M1209,'Hulpblad MC-parser'!$A:$D,2,FALSE)</f>
        <v>Leefmilieu</v>
      </c>
      <c r="O1209" s="81" t="str">
        <f>VLOOKUP($M1209,'Hulpblad MC-parser'!$A:$D,3,FALSE)</f>
        <v>Dieren</v>
      </c>
      <c r="P1209" s="81" t="str">
        <f>VLOOKUP($M1209,'Hulpblad MC-parser'!$A:$D,4,FALSE)</f>
        <v>Zieke/Dode dieren</v>
      </c>
      <c r="Q1209" s="136" t="str">
        <f>IF(CONCATENATE(B1209,C1209,D1209)="","",VLOOKUP(CONCATENATE(B1209,C1209,D1209),Meldingsclassificaties!AA:AA,1,FALSE))</f>
        <v/>
      </c>
      <c r="R1209" s="136" t="str">
        <f>IF(F1209="","",VLOOKUP(F1209,Meldingsclassificaties!H:H,1,FALSE))</f>
        <v/>
      </c>
    </row>
    <row r="1210" spans="1:18" x14ac:dyDescent="0.25">
      <c r="A1210" s="59"/>
      <c r="B1210" s="59"/>
      <c r="C1210" s="59"/>
      <c r="D1210" s="59"/>
      <c r="E1210" s="60" t="s">
        <v>7938</v>
      </c>
      <c r="F1210" s="59"/>
      <c r="G1210" s="59" t="s">
        <v>1330</v>
      </c>
      <c r="H1210" s="59"/>
      <c r="I1210" s="59">
        <f t="shared" si="18"/>
        <v>10</v>
      </c>
      <c r="J1210" s="59" t="s">
        <v>1561</v>
      </c>
      <c r="K1210" s="61"/>
      <c r="L1210" s="62" t="s">
        <v>6737</v>
      </c>
      <c r="M1210" s="62" t="s">
        <v>1330</v>
      </c>
      <c r="N1210" s="81" t="str">
        <f>VLOOKUP($M1210,'Hulpblad MC-parser'!$A:$D,2,FALSE)</f>
        <v>Leefmilieu</v>
      </c>
      <c r="O1210" s="81" t="str">
        <f>VLOOKUP($M1210,'Hulpblad MC-parser'!$A:$D,3,FALSE)</f>
        <v>Dieren</v>
      </c>
      <c r="P1210" s="81" t="str">
        <f>VLOOKUP($M1210,'Hulpblad MC-parser'!$A:$D,4,FALSE)</f>
        <v>Zieke/Dode dieren</v>
      </c>
      <c r="Q1210" s="136" t="str">
        <f>IF(CONCATENATE(B1210,C1210,D1210)="","",VLOOKUP(CONCATENATE(B1210,C1210,D1210),Meldingsclassificaties!AA:AA,1,FALSE))</f>
        <v/>
      </c>
      <c r="R1210" s="136" t="str">
        <f>IF(F1210="","",VLOOKUP(F1210,Meldingsclassificaties!H:H,1,FALSE))</f>
        <v/>
      </c>
    </row>
    <row r="1211" spans="1:18" x14ac:dyDescent="0.25">
      <c r="A1211" s="59"/>
      <c r="B1211" s="59"/>
      <c r="C1211" s="59"/>
      <c r="D1211" s="59"/>
      <c r="E1211" s="60" t="s">
        <v>7939</v>
      </c>
      <c r="F1211" s="59"/>
      <c r="G1211" s="59" t="s">
        <v>1330</v>
      </c>
      <c r="H1211" s="59"/>
      <c r="I1211" s="59">
        <f t="shared" si="18"/>
        <v>13</v>
      </c>
      <c r="J1211" s="59" t="s">
        <v>1561</v>
      </c>
      <c r="K1211" s="61"/>
      <c r="L1211" s="62" t="s">
        <v>6737</v>
      </c>
      <c r="M1211" s="62" t="s">
        <v>1330</v>
      </c>
      <c r="N1211" s="81" t="str">
        <f>VLOOKUP($M1211,'Hulpblad MC-parser'!$A:$D,2,FALSE)</f>
        <v>Leefmilieu</v>
      </c>
      <c r="O1211" s="81" t="str">
        <f>VLOOKUP($M1211,'Hulpblad MC-parser'!$A:$D,3,FALSE)</f>
        <v>Dieren</v>
      </c>
      <c r="P1211" s="81" t="str">
        <f>VLOOKUP($M1211,'Hulpblad MC-parser'!$A:$D,4,FALSE)</f>
        <v>Zieke/Dode dieren</v>
      </c>
      <c r="Q1211" s="136" t="str">
        <f>IF(CONCATENATE(B1211,C1211,D1211)="","",VLOOKUP(CONCATENATE(B1211,C1211,D1211),Meldingsclassificaties!AA:AA,1,FALSE))</f>
        <v/>
      </c>
      <c r="R1211" s="136" t="str">
        <f>IF(F1211="","",VLOOKUP(F1211,Meldingsclassificaties!H:H,1,FALSE))</f>
        <v/>
      </c>
    </row>
    <row r="1212" spans="1:18" x14ac:dyDescent="0.25">
      <c r="A1212" s="59">
        <v>200010664</v>
      </c>
      <c r="B1212" s="59" t="s">
        <v>84</v>
      </c>
      <c r="C1212" s="59" t="s">
        <v>85</v>
      </c>
      <c r="D1212" s="59"/>
      <c r="E1212" s="60" t="s">
        <v>1331</v>
      </c>
      <c r="F1212" s="59" t="s">
        <v>675</v>
      </c>
      <c r="G1212" s="59"/>
      <c r="H1212" s="59"/>
      <c r="I1212" s="59">
        <f t="shared" si="18"/>
        <v>9</v>
      </c>
      <c r="J1212" s="59" t="s">
        <v>1613</v>
      </c>
      <c r="K1212" s="61"/>
      <c r="L1212" s="62" t="s">
        <v>6737</v>
      </c>
      <c r="M1212" s="62" t="s">
        <v>1331</v>
      </c>
      <c r="N1212" s="81" t="str">
        <f>VLOOKUP($M1212,'Hulpblad MC-parser'!$A:$D,2,FALSE)</f>
        <v>Leefmilieu</v>
      </c>
      <c r="O1212" s="81" t="str">
        <f>VLOOKUP($M1212,'Hulpblad MC-parser'!$A:$D,3,FALSE)</f>
        <v>Overlast van/door</v>
      </c>
      <c r="P1212" s="81">
        <f>VLOOKUP($M1212,'Hulpblad MC-parser'!$A:$D,4,FALSE)</f>
        <v>0</v>
      </c>
      <c r="Q1212" s="136" t="str">
        <f>IF(CONCATENATE(B1212,C1212,D1212)="","",VLOOKUP(CONCATENATE(B1212,C1212,D1212),Meldingsclassificaties!AA:AA,1,FALSE))</f>
        <v>LeefmilieuOverlast van/door</v>
      </c>
      <c r="R1212" s="136" t="str">
        <f>IF(F1212="","",VLOOKUP(F1212,Meldingsclassificaties!H:H,1,FALSE))</f>
        <v>Overlast</v>
      </c>
    </row>
    <row r="1213" spans="1:18" x14ac:dyDescent="0.25">
      <c r="A1213" s="59"/>
      <c r="B1213" s="59"/>
      <c r="C1213" s="59"/>
      <c r="D1213" s="59"/>
      <c r="E1213" s="60" t="s">
        <v>7940</v>
      </c>
      <c r="F1213" s="59"/>
      <c r="G1213" s="59" t="s">
        <v>1331</v>
      </c>
      <c r="H1213" s="59"/>
      <c r="I1213" s="59">
        <f t="shared" si="18"/>
        <v>4</v>
      </c>
      <c r="J1213" s="59" t="s">
        <v>1561</v>
      </c>
      <c r="K1213" s="61"/>
      <c r="L1213" s="62" t="s">
        <v>6737</v>
      </c>
      <c r="M1213" s="62" t="s">
        <v>1331</v>
      </c>
      <c r="N1213" s="81" t="str">
        <f>VLOOKUP($M1213,'Hulpblad MC-parser'!$A:$D,2,FALSE)</f>
        <v>Leefmilieu</v>
      </c>
      <c r="O1213" s="81" t="str">
        <f>VLOOKUP($M1213,'Hulpblad MC-parser'!$A:$D,3,FALSE)</f>
        <v>Overlast van/door</v>
      </c>
      <c r="P1213" s="81">
        <f>VLOOKUP($M1213,'Hulpblad MC-parser'!$A:$D,4,FALSE)</f>
        <v>0</v>
      </c>
      <c r="Q1213" s="136" t="str">
        <f>IF(CONCATENATE(B1213,C1213,D1213)="","",VLOOKUP(CONCATENATE(B1213,C1213,D1213),Meldingsclassificaties!AA:AA,1,FALSE))</f>
        <v/>
      </c>
      <c r="R1213" s="136" t="str">
        <f>IF(F1213="","",VLOOKUP(F1213,Meldingsclassificaties!H:H,1,FALSE))</f>
        <v/>
      </c>
    </row>
    <row r="1214" spans="1:18" x14ac:dyDescent="0.25">
      <c r="A1214" s="59"/>
      <c r="B1214" s="59"/>
      <c r="C1214" s="59"/>
      <c r="D1214" s="59"/>
      <c r="E1214" s="60" t="s">
        <v>7941</v>
      </c>
      <c r="F1214" s="59"/>
      <c r="G1214" s="59" t="s">
        <v>1331</v>
      </c>
      <c r="H1214" s="59"/>
      <c r="I1214" s="59">
        <f t="shared" si="18"/>
        <v>5</v>
      </c>
      <c r="J1214" s="59" t="s">
        <v>1561</v>
      </c>
      <c r="K1214" s="61"/>
      <c r="L1214" s="62" t="s">
        <v>6737</v>
      </c>
      <c r="M1214" s="62" t="s">
        <v>1331</v>
      </c>
      <c r="N1214" s="81" t="str">
        <f>VLOOKUP($M1214,'Hulpblad MC-parser'!$A:$D,2,FALSE)</f>
        <v>Leefmilieu</v>
      </c>
      <c r="O1214" s="81" t="str">
        <f>VLOOKUP($M1214,'Hulpblad MC-parser'!$A:$D,3,FALSE)</f>
        <v>Overlast van/door</v>
      </c>
      <c r="P1214" s="81">
        <f>VLOOKUP($M1214,'Hulpblad MC-parser'!$A:$D,4,FALSE)</f>
        <v>0</v>
      </c>
      <c r="Q1214" s="136" t="str">
        <f>IF(CONCATENATE(B1214,C1214,D1214)="","",VLOOKUP(CONCATENATE(B1214,C1214,D1214),Meldingsclassificaties!AA:AA,1,FALSE))</f>
        <v/>
      </c>
      <c r="R1214" s="136" t="str">
        <f>IF(F1214="","",VLOOKUP(F1214,Meldingsclassificaties!H:H,1,FALSE))</f>
        <v/>
      </c>
    </row>
    <row r="1215" spans="1:18" x14ac:dyDescent="0.25">
      <c r="A1215" s="59"/>
      <c r="B1215" s="59"/>
      <c r="C1215" s="59"/>
      <c r="D1215" s="59"/>
      <c r="E1215" s="60" t="s">
        <v>7942</v>
      </c>
      <c r="F1215" s="59"/>
      <c r="G1215" s="59" t="s">
        <v>1331</v>
      </c>
      <c r="H1215" s="59"/>
      <c r="I1215" s="59">
        <f t="shared" si="18"/>
        <v>3</v>
      </c>
      <c r="J1215" s="59" t="s">
        <v>1561</v>
      </c>
      <c r="K1215" s="61"/>
      <c r="L1215" s="62" t="s">
        <v>6737</v>
      </c>
      <c r="M1215" s="62" t="s">
        <v>1331</v>
      </c>
      <c r="N1215" s="81" t="str">
        <f>VLOOKUP($M1215,'Hulpblad MC-parser'!$A:$D,2,FALSE)</f>
        <v>Leefmilieu</v>
      </c>
      <c r="O1215" s="81" t="str">
        <f>VLOOKUP($M1215,'Hulpblad MC-parser'!$A:$D,3,FALSE)</f>
        <v>Overlast van/door</v>
      </c>
      <c r="P1215" s="81">
        <f>VLOOKUP($M1215,'Hulpblad MC-parser'!$A:$D,4,FALSE)</f>
        <v>0</v>
      </c>
      <c r="Q1215" s="136" t="str">
        <f>IF(CONCATENATE(B1215,C1215,D1215)="","",VLOOKUP(CONCATENATE(B1215,C1215,D1215),Meldingsclassificaties!AA:AA,1,FALSE))</f>
        <v/>
      </c>
      <c r="R1215" s="136" t="str">
        <f>IF(F1215="","",VLOOKUP(F1215,Meldingsclassificaties!H:H,1,FALSE))</f>
        <v/>
      </c>
    </row>
    <row r="1216" spans="1:18" x14ac:dyDescent="0.25">
      <c r="A1216" s="59"/>
      <c r="B1216" s="59"/>
      <c r="C1216" s="59"/>
      <c r="D1216" s="59"/>
      <c r="E1216" s="60" t="s">
        <v>7943</v>
      </c>
      <c r="F1216" s="59"/>
      <c r="G1216" s="59" t="s">
        <v>1331</v>
      </c>
      <c r="H1216" s="59"/>
      <c r="I1216" s="59">
        <f t="shared" si="18"/>
        <v>4</v>
      </c>
      <c r="J1216" s="59" t="s">
        <v>1561</v>
      </c>
      <c r="K1216" s="61"/>
      <c r="L1216" s="62" t="s">
        <v>6737</v>
      </c>
      <c r="M1216" s="62" t="s">
        <v>1331</v>
      </c>
      <c r="N1216" s="81" t="str">
        <f>VLOOKUP($M1216,'Hulpblad MC-parser'!$A:$D,2,FALSE)</f>
        <v>Leefmilieu</v>
      </c>
      <c r="O1216" s="81" t="str">
        <f>VLOOKUP($M1216,'Hulpblad MC-parser'!$A:$D,3,FALSE)</f>
        <v>Overlast van/door</v>
      </c>
      <c r="P1216" s="81">
        <f>VLOOKUP($M1216,'Hulpblad MC-parser'!$A:$D,4,FALSE)</f>
        <v>0</v>
      </c>
      <c r="Q1216" s="136" t="str">
        <f>IF(CONCATENATE(B1216,C1216,D1216)="","",VLOOKUP(CONCATENATE(B1216,C1216,D1216),Meldingsclassificaties!AA:AA,1,FALSE))</f>
        <v/>
      </c>
      <c r="R1216" s="136" t="str">
        <f>IF(F1216="","",VLOOKUP(F1216,Meldingsclassificaties!H:H,1,FALSE))</f>
        <v/>
      </c>
    </row>
    <row r="1217" spans="1:18" x14ac:dyDescent="0.25">
      <c r="A1217" s="59">
        <v>200031486</v>
      </c>
      <c r="B1217" s="59" t="s">
        <v>84</v>
      </c>
      <c r="C1217" s="59" t="s">
        <v>85</v>
      </c>
      <c r="D1217" s="59" t="s">
        <v>47</v>
      </c>
      <c r="E1217" s="60" t="s">
        <v>1332</v>
      </c>
      <c r="F1217" s="59" t="s">
        <v>144</v>
      </c>
      <c r="G1217" s="59"/>
      <c r="H1217" s="59"/>
      <c r="I1217" s="59">
        <f t="shared" si="18"/>
        <v>14</v>
      </c>
      <c r="J1217" s="59" t="s">
        <v>1613</v>
      </c>
      <c r="K1217" s="61"/>
      <c r="L1217" s="62" t="s">
        <v>6737</v>
      </c>
      <c r="M1217" s="62" t="s">
        <v>1332</v>
      </c>
      <c r="N1217" s="81" t="str">
        <f>VLOOKUP($M1217,'Hulpblad MC-parser'!$A:$D,2,FALSE)</f>
        <v>Leefmilieu</v>
      </c>
      <c r="O1217" s="81" t="str">
        <f>VLOOKUP($M1217,'Hulpblad MC-parser'!$A:$D,3,FALSE)</f>
        <v>Overlast van/door</v>
      </c>
      <c r="P1217" s="81" t="str">
        <f>VLOOKUP($M1217,'Hulpblad MC-parser'!$A:$D,4,FALSE)</f>
        <v>Dieren</v>
      </c>
      <c r="Q1217" s="136" t="str">
        <f>IF(CONCATENATE(B1217,C1217,D1217)="","",VLOOKUP(CONCATENATE(B1217,C1217,D1217),Meldingsclassificaties!AA:AA,1,FALSE))</f>
        <v>LeefmilieuOverlast van/doorDieren</v>
      </c>
      <c r="R1217" s="136" t="str">
        <f>IF(F1217="","",VLOOKUP(F1217,Meldingsclassificaties!H:H,1,FALSE))</f>
        <v>Overlast dier</v>
      </c>
    </row>
    <row r="1218" spans="1:18" x14ac:dyDescent="0.25">
      <c r="A1218" s="59"/>
      <c r="B1218" s="59"/>
      <c r="C1218" s="59"/>
      <c r="D1218" s="59"/>
      <c r="E1218" s="60" t="s">
        <v>7944</v>
      </c>
      <c r="F1218" s="59"/>
      <c r="G1218" s="59" t="s">
        <v>1332</v>
      </c>
      <c r="H1218" s="59"/>
      <c r="I1218" s="59">
        <f t="shared" ref="I1218:I1281" si="19">LEN(E1218)</f>
        <v>4</v>
      </c>
      <c r="J1218" s="59" t="s">
        <v>1561</v>
      </c>
      <c r="K1218" s="61"/>
      <c r="L1218" s="62" t="s">
        <v>6737</v>
      </c>
      <c r="M1218" s="62" t="s">
        <v>1332</v>
      </c>
      <c r="N1218" s="81" t="str">
        <f>VLOOKUP($M1218,'Hulpblad MC-parser'!$A:$D,2,FALSE)</f>
        <v>Leefmilieu</v>
      </c>
      <c r="O1218" s="81" t="str">
        <f>VLOOKUP($M1218,'Hulpblad MC-parser'!$A:$D,3,FALSE)</f>
        <v>Overlast van/door</v>
      </c>
      <c r="P1218" s="81" t="str">
        <f>VLOOKUP($M1218,'Hulpblad MC-parser'!$A:$D,4,FALSE)</f>
        <v>Dieren</v>
      </c>
      <c r="Q1218" s="136" t="str">
        <f>IF(CONCATENATE(B1218,C1218,D1218)="","",VLOOKUP(CONCATENATE(B1218,C1218,D1218),Meldingsclassificaties!AA:AA,1,FALSE))</f>
        <v/>
      </c>
      <c r="R1218" s="136" t="str">
        <f>IF(F1218="","",VLOOKUP(F1218,Meldingsclassificaties!H:H,1,FALSE))</f>
        <v/>
      </c>
    </row>
    <row r="1219" spans="1:18" x14ac:dyDescent="0.25">
      <c r="A1219" s="59"/>
      <c r="B1219" s="59"/>
      <c r="C1219" s="59"/>
      <c r="D1219" s="59"/>
      <c r="E1219" s="60" t="s">
        <v>7945</v>
      </c>
      <c r="F1219" s="59"/>
      <c r="G1219" s="59" t="s">
        <v>1332</v>
      </c>
      <c r="H1219" s="59"/>
      <c r="I1219" s="59">
        <f t="shared" si="19"/>
        <v>7</v>
      </c>
      <c r="J1219" s="59" t="s">
        <v>1561</v>
      </c>
      <c r="K1219" s="61"/>
      <c r="L1219" s="62" t="s">
        <v>6737</v>
      </c>
      <c r="M1219" s="62" t="s">
        <v>1332</v>
      </c>
      <c r="N1219" s="81" t="str">
        <f>VLOOKUP($M1219,'Hulpblad MC-parser'!$A:$D,2,FALSE)</f>
        <v>Leefmilieu</v>
      </c>
      <c r="O1219" s="81" t="str">
        <f>VLOOKUP($M1219,'Hulpblad MC-parser'!$A:$D,3,FALSE)</f>
        <v>Overlast van/door</v>
      </c>
      <c r="P1219" s="81" t="str">
        <f>VLOOKUP($M1219,'Hulpblad MC-parser'!$A:$D,4,FALSE)</f>
        <v>Dieren</v>
      </c>
      <c r="Q1219" s="136" t="str">
        <f>IF(CONCATENATE(B1219,C1219,D1219)="","",VLOOKUP(CONCATENATE(B1219,C1219,D1219),Meldingsclassificaties!AA:AA,1,FALSE))</f>
        <v/>
      </c>
      <c r="R1219" s="136" t="str">
        <f>IF(F1219="","",VLOOKUP(F1219,Meldingsclassificaties!H:H,1,FALSE))</f>
        <v/>
      </c>
    </row>
    <row r="1220" spans="1:18" x14ac:dyDescent="0.25">
      <c r="A1220" s="59"/>
      <c r="B1220" s="59"/>
      <c r="C1220" s="59"/>
      <c r="D1220" s="59"/>
      <c r="E1220" s="60" t="s">
        <v>7946</v>
      </c>
      <c r="F1220" s="59"/>
      <c r="G1220" s="59" t="s">
        <v>1332</v>
      </c>
      <c r="H1220" s="59"/>
      <c r="I1220" s="59">
        <f t="shared" si="19"/>
        <v>5</v>
      </c>
      <c r="J1220" s="59" t="s">
        <v>1561</v>
      </c>
      <c r="K1220" s="61"/>
      <c r="L1220" s="62" t="s">
        <v>6737</v>
      </c>
      <c r="M1220" s="62" t="s">
        <v>1332</v>
      </c>
      <c r="N1220" s="81" t="str">
        <f>VLOOKUP($M1220,'Hulpblad MC-parser'!$A:$D,2,FALSE)</f>
        <v>Leefmilieu</v>
      </c>
      <c r="O1220" s="81" t="str">
        <f>VLOOKUP($M1220,'Hulpblad MC-parser'!$A:$D,3,FALSE)</f>
        <v>Overlast van/door</v>
      </c>
      <c r="P1220" s="81" t="str">
        <f>VLOOKUP($M1220,'Hulpblad MC-parser'!$A:$D,4,FALSE)</f>
        <v>Dieren</v>
      </c>
      <c r="Q1220" s="136" t="str">
        <f>IF(CONCATENATE(B1220,C1220,D1220)="","",VLOOKUP(CONCATENATE(B1220,C1220,D1220),Meldingsclassificaties!AA:AA,1,FALSE))</f>
        <v/>
      </c>
      <c r="R1220" s="136" t="str">
        <f>IF(F1220="","",VLOOKUP(F1220,Meldingsclassificaties!H:H,1,FALSE))</f>
        <v/>
      </c>
    </row>
    <row r="1221" spans="1:18" x14ac:dyDescent="0.25">
      <c r="A1221" s="59"/>
      <c r="B1221" s="59"/>
      <c r="C1221" s="59"/>
      <c r="D1221" s="59"/>
      <c r="E1221" s="60" t="s">
        <v>7947</v>
      </c>
      <c r="F1221" s="59"/>
      <c r="G1221" s="59" t="s">
        <v>1332</v>
      </c>
      <c r="H1221" s="59"/>
      <c r="I1221" s="59">
        <f t="shared" si="19"/>
        <v>16</v>
      </c>
      <c r="J1221" s="59" t="s">
        <v>1561</v>
      </c>
      <c r="K1221" s="61"/>
      <c r="L1221" s="62" t="s">
        <v>6737</v>
      </c>
      <c r="M1221" s="62" t="s">
        <v>1332</v>
      </c>
      <c r="N1221" s="81" t="str">
        <f>VLOOKUP($M1221,'Hulpblad MC-parser'!$A:$D,2,FALSE)</f>
        <v>Leefmilieu</v>
      </c>
      <c r="O1221" s="81" t="str">
        <f>VLOOKUP($M1221,'Hulpblad MC-parser'!$A:$D,3,FALSE)</f>
        <v>Overlast van/door</v>
      </c>
      <c r="P1221" s="81" t="str">
        <f>VLOOKUP($M1221,'Hulpblad MC-parser'!$A:$D,4,FALSE)</f>
        <v>Dieren</v>
      </c>
      <c r="Q1221" s="136" t="str">
        <f>IF(CONCATENATE(B1221,C1221,D1221)="","",VLOOKUP(CONCATENATE(B1221,C1221,D1221),Meldingsclassificaties!AA:AA,1,FALSE))</f>
        <v/>
      </c>
      <c r="R1221" s="136" t="str">
        <f>IF(F1221="","",VLOOKUP(F1221,Meldingsclassificaties!H:H,1,FALSE))</f>
        <v/>
      </c>
    </row>
    <row r="1222" spans="1:18" x14ac:dyDescent="0.25">
      <c r="A1222" s="59"/>
      <c r="B1222" s="59"/>
      <c r="C1222" s="59"/>
      <c r="D1222" s="59"/>
      <c r="E1222" s="60" t="s">
        <v>7948</v>
      </c>
      <c r="F1222" s="59"/>
      <c r="G1222" s="59" t="s">
        <v>1332</v>
      </c>
      <c r="H1222" s="59"/>
      <c r="I1222" s="59">
        <f t="shared" si="19"/>
        <v>5</v>
      </c>
      <c r="J1222" s="59" t="s">
        <v>1561</v>
      </c>
      <c r="K1222" s="61"/>
      <c r="L1222" s="62" t="s">
        <v>6737</v>
      </c>
      <c r="M1222" s="62" t="s">
        <v>1332</v>
      </c>
      <c r="N1222" s="81" t="str">
        <f>VLOOKUP($M1222,'Hulpblad MC-parser'!$A:$D,2,FALSE)</f>
        <v>Leefmilieu</v>
      </c>
      <c r="O1222" s="81" t="str">
        <f>VLOOKUP($M1222,'Hulpblad MC-parser'!$A:$D,3,FALSE)</f>
        <v>Overlast van/door</v>
      </c>
      <c r="P1222" s="81" t="str">
        <f>VLOOKUP($M1222,'Hulpblad MC-parser'!$A:$D,4,FALSE)</f>
        <v>Dieren</v>
      </c>
      <c r="Q1222" s="136" t="str">
        <f>IF(CONCATENATE(B1222,C1222,D1222)="","",VLOOKUP(CONCATENATE(B1222,C1222,D1222),Meldingsclassificaties!AA:AA,1,FALSE))</f>
        <v/>
      </c>
      <c r="R1222" s="136" t="str">
        <f>IF(F1222="","",VLOOKUP(F1222,Meldingsclassificaties!H:H,1,FALSE))</f>
        <v/>
      </c>
    </row>
    <row r="1223" spans="1:18" x14ac:dyDescent="0.25">
      <c r="A1223" s="59">
        <v>200106764</v>
      </c>
      <c r="B1223" s="59" t="s">
        <v>84</v>
      </c>
      <c r="C1223" s="59" t="s">
        <v>85</v>
      </c>
      <c r="D1223" s="59" t="s">
        <v>138</v>
      </c>
      <c r="E1223" s="60" t="s">
        <v>6719</v>
      </c>
      <c r="F1223" s="59" t="s">
        <v>141</v>
      </c>
      <c r="G1223" s="59"/>
      <c r="H1223" s="59"/>
      <c r="I1223" s="59">
        <f t="shared" si="19"/>
        <v>14</v>
      </c>
      <c r="J1223" s="59" t="s">
        <v>1613</v>
      </c>
      <c r="K1223" s="61"/>
      <c r="L1223" s="62" t="s">
        <v>6738</v>
      </c>
      <c r="M1223" s="62" t="s">
        <v>6719</v>
      </c>
      <c r="N1223" s="81" t="str">
        <f>VLOOKUP($M1223,'Hulpblad MC-parser'!$A:$D,2,FALSE)</f>
        <v>Leefmilieu</v>
      </c>
      <c r="O1223" s="81" t="str">
        <f>VLOOKUP($M1223,'Hulpblad MC-parser'!$A:$D,3,FALSE)</f>
        <v>Overlast van/door</v>
      </c>
      <c r="P1223" s="81" t="str">
        <f>VLOOKUP($M1223,'Hulpblad MC-parser'!$A:$D,4,FALSE)</f>
        <v>Geluid</v>
      </c>
      <c r="Q1223" s="136" t="str">
        <f>IF(CONCATENATE(B1223,C1223,D1223)="","",VLOOKUP(CONCATENATE(B1223,C1223,D1223),Meldingsclassificaties!AA:AA,1,FALSE))</f>
        <v>LeefmilieuOverlast van/doorGeluid</v>
      </c>
      <c r="R1223" s="136" t="str">
        <f>IF(F1223="","",VLOOKUP(F1223,Meldingsclassificaties!H:H,1,FALSE))</f>
        <v>Overlast geluid</v>
      </c>
    </row>
    <row r="1224" spans="1:18" x14ac:dyDescent="0.25">
      <c r="A1224" s="59">
        <v>200010666</v>
      </c>
      <c r="B1224" s="59" t="s">
        <v>84</v>
      </c>
      <c r="C1224" s="59" t="s">
        <v>85</v>
      </c>
      <c r="D1224" s="59" t="s">
        <v>138</v>
      </c>
      <c r="E1224" s="60" t="s">
        <v>1333</v>
      </c>
      <c r="F1224" s="59" t="s">
        <v>141</v>
      </c>
      <c r="G1224" s="59"/>
      <c r="H1224" s="59"/>
      <c r="I1224" s="59">
        <f t="shared" si="19"/>
        <v>16</v>
      </c>
      <c r="J1224" s="59" t="s">
        <v>1613</v>
      </c>
      <c r="K1224" s="61"/>
      <c r="L1224" s="62" t="s">
        <v>6737</v>
      </c>
      <c r="M1224" s="62" t="s">
        <v>1333</v>
      </c>
      <c r="N1224" s="81" t="str">
        <f>VLOOKUP($M1224,'Hulpblad MC-parser'!$A:$D,2,FALSE)</f>
        <v>Leefmilieu</v>
      </c>
      <c r="O1224" s="81" t="str">
        <f>VLOOKUP($M1224,'Hulpblad MC-parser'!$A:$D,3,FALSE)</f>
        <v>Overlast van/door</v>
      </c>
      <c r="P1224" s="81" t="str">
        <f>VLOOKUP($M1224,'Hulpblad MC-parser'!$A:$D,4,FALSE)</f>
        <v>Geluid</v>
      </c>
      <c r="Q1224" s="136" t="str">
        <f>IF(CONCATENATE(B1224,C1224,D1224)="","",VLOOKUP(CONCATENATE(B1224,C1224,D1224),Meldingsclassificaties!AA:AA,1,FALSE))</f>
        <v>LeefmilieuOverlast van/doorGeluid</v>
      </c>
      <c r="R1224" s="136" t="str">
        <f>IF(F1224="","",VLOOKUP(F1224,Meldingsclassificaties!H:H,1,FALSE))</f>
        <v>Overlast geluid</v>
      </c>
    </row>
    <row r="1225" spans="1:18" x14ac:dyDescent="0.25">
      <c r="A1225" s="59"/>
      <c r="B1225" s="59"/>
      <c r="C1225" s="59"/>
      <c r="D1225" s="59"/>
      <c r="E1225" s="60" t="s">
        <v>7949</v>
      </c>
      <c r="F1225" s="59"/>
      <c r="G1225" s="59" t="s">
        <v>1333</v>
      </c>
      <c r="H1225" s="59"/>
      <c r="I1225" s="59">
        <f t="shared" si="19"/>
        <v>4</v>
      </c>
      <c r="J1225" s="59" t="s">
        <v>1561</v>
      </c>
      <c r="K1225" s="61"/>
      <c r="L1225" s="62" t="s">
        <v>6737</v>
      </c>
      <c r="M1225" s="62" t="s">
        <v>1333</v>
      </c>
      <c r="N1225" s="81" t="str">
        <f>VLOOKUP($M1225,'Hulpblad MC-parser'!$A:$D,2,FALSE)</f>
        <v>Leefmilieu</v>
      </c>
      <c r="O1225" s="81" t="str">
        <f>VLOOKUP($M1225,'Hulpblad MC-parser'!$A:$D,3,FALSE)</f>
        <v>Overlast van/door</v>
      </c>
      <c r="P1225" s="81" t="str">
        <f>VLOOKUP($M1225,'Hulpblad MC-parser'!$A:$D,4,FALSE)</f>
        <v>Geluid</v>
      </c>
      <c r="Q1225" s="136" t="str">
        <f>IF(CONCATENATE(B1225,C1225,D1225)="","",VLOOKUP(CONCATENATE(B1225,C1225,D1225),Meldingsclassificaties!AA:AA,1,FALSE))</f>
        <v/>
      </c>
      <c r="R1225" s="136" t="str">
        <f>IF(F1225="","",VLOOKUP(F1225,Meldingsclassificaties!H:H,1,FALSE))</f>
        <v/>
      </c>
    </row>
    <row r="1226" spans="1:18" x14ac:dyDescent="0.25">
      <c r="A1226" s="59"/>
      <c r="B1226" s="59"/>
      <c r="C1226" s="59"/>
      <c r="D1226" s="59"/>
      <c r="E1226" s="60" t="s">
        <v>7951</v>
      </c>
      <c r="F1226" s="59"/>
      <c r="G1226" s="59" t="s">
        <v>1333</v>
      </c>
      <c r="H1226" s="59"/>
      <c r="I1226" s="59">
        <f t="shared" si="19"/>
        <v>7</v>
      </c>
      <c r="J1226" s="59" t="s">
        <v>1561</v>
      </c>
      <c r="K1226" s="61"/>
      <c r="L1226" s="62" t="s">
        <v>6737</v>
      </c>
      <c r="M1226" s="62" t="s">
        <v>1333</v>
      </c>
      <c r="N1226" s="81" t="str">
        <f>VLOOKUP($M1226,'Hulpblad MC-parser'!$A:$D,2,FALSE)</f>
        <v>Leefmilieu</v>
      </c>
      <c r="O1226" s="81" t="str">
        <f>VLOOKUP($M1226,'Hulpblad MC-parser'!$A:$D,3,FALSE)</f>
        <v>Overlast van/door</v>
      </c>
      <c r="P1226" s="81" t="str">
        <f>VLOOKUP($M1226,'Hulpblad MC-parser'!$A:$D,4,FALSE)</f>
        <v>Geluid</v>
      </c>
      <c r="Q1226" s="136" t="str">
        <f>IF(CONCATENATE(B1226,C1226,D1226)="","",VLOOKUP(CONCATENATE(B1226,C1226,D1226),Meldingsclassificaties!AA:AA,1,FALSE))</f>
        <v/>
      </c>
      <c r="R1226" s="136" t="str">
        <f>IF(F1226="","",VLOOKUP(F1226,Meldingsclassificaties!H:H,1,FALSE))</f>
        <v/>
      </c>
    </row>
    <row r="1227" spans="1:18" x14ac:dyDescent="0.25">
      <c r="A1227" s="59"/>
      <c r="B1227" s="59"/>
      <c r="C1227" s="59"/>
      <c r="D1227" s="59"/>
      <c r="E1227" s="60" t="s">
        <v>7952</v>
      </c>
      <c r="F1227" s="59"/>
      <c r="G1227" s="59" t="s">
        <v>1333</v>
      </c>
      <c r="H1227" s="59"/>
      <c r="I1227" s="59">
        <f t="shared" si="19"/>
        <v>5</v>
      </c>
      <c r="J1227" s="59" t="s">
        <v>1561</v>
      </c>
      <c r="K1227" s="61"/>
      <c r="L1227" s="62" t="s">
        <v>6737</v>
      </c>
      <c r="M1227" s="62" t="s">
        <v>1333</v>
      </c>
      <c r="N1227" s="81" t="str">
        <f>VLOOKUP($M1227,'Hulpblad MC-parser'!$A:$D,2,FALSE)</f>
        <v>Leefmilieu</v>
      </c>
      <c r="O1227" s="81" t="str">
        <f>VLOOKUP($M1227,'Hulpblad MC-parser'!$A:$D,3,FALSE)</f>
        <v>Overlast van/door</v>
      </c>
      <c r="P1227" s="81" t="str">
        <f>VLOOKUP($M1227,'Hulpblad MC-parser'!$A:$D,4,FALSE)</f>
        <v>Geluid</v>
      </c>
      <c r="Q1227" s="136" t="str">
        <f>IF(CONCATENATE(B1227,C1227,D1227)="","",VLOOKUP(CONCATENATE(B1227,C1227,D1227),Meldingsclassificaties!AA:AA,1,FALSE))</f>
        <v/>
      </c>
      <c r="R1227" s="136" t="str">
        <f>IF(F1227="","",VLOOKUP(F1227,Meldingsclassificaties!H:H,1,FALSE))</f>
        <v/>
      </c>
    </row>
    <row r="1228" spans="1:18" x14ac:dyDescent="0.25">
      <c r="A1228" s="59"/>
      <c r="B1228" s="59"/>
      <c r="C1228" s="59"/>
      <c r="D1228" s="59"/>
      <c r="E1228" s="60" t="s">
        <v>7953</v>
      </c>
      <c r="F1228" s="59"/>
      <c r="G1228" s="59" t="s">
        <v>1333</v>
      </c>
      <c r="H1228" s="59"/>
      <c r="I1228" s="59">
        <f t="shared" si="19"/>
        <v>5</v>
      </c>
      <c r="J1228" s="59" t="s">
        <v>1561</v>
      </c>
      <c r="K1228" s="61"/>
      <c r="L1228" s="62" t="s">
        <v>6737</v>
      </c>
      <c r="M1228" s="62" t="s">
        <v>1333</v>
      </c>
      <c r="N1228" s="81" t="str">
        <f>VLOOKUP($M1228,'Hulpblad MC-parser'!$A:$D,2,FALSE)</f>
        <v>Leefmilieu</v>
      </c>
      <c r="O1228" s="81" t="str">
        <f>VLOOKUP($M1228,'Hulpblad MC-parser'!$A:$D,3,FALSE)</f>
        <v>Overlast van/door</v>
      </c>
      <c r="P1228" s="81" t="str">
        <f>VLOOKUP($M1228,'Hulpblad MC-parser'!$A:$D,4,FALSE)</f>
        <v>Geluid</v>
      </c>
      <c r="Q1228" s="136" t="str">
        <f>IF(CONCATENATE(B1228,C1228,D1228)="","",VLOOKUP(CONCATENATE(B1228,C1228,D1228),Meldingsclassificaties!AA:AA,1,FALSE))</f>
        <v/>
      </c>
      <c r="R1228" s="136" t="str">
        <f>IF(F1228="","",VLOOKUP(F1228,Meldingsclassificaties!H:H,1,FALSE))</f>
        <v/>
      </c>
    </row>
    <row r="1229" spans="1:18" x14ac:dyDescent="0.25">
      <c r="A1229" s="59">
        <v>200010667</v>
      </c>
      <c r="B1229" s="59" t="s">
        <v>84</v>
      </c>
      <c r="C1229" s="59" t="s">
        <v>85</v>
      </c>
      <c r="D1229" s="59" t="s">
        <v>256</v>
      </c>
      <c r="E1229" s="60" t="s">
        <v>1334</v>
      </c>
      <c r="F1229" s="59" t="s">
        <v>259</v>
      </c>
      <c r="G1229" s="59"/>
      <c r="H1229" s="59"/>
      <c r="I1229" s="59">
        <f t="shared" si="19"/>
        <v>15</v>
      </c>
      <c r="J1229" s="59" t="s">
        <v>1613</v>
      </c>
      <c r="K1229" s="61"/>
      <c r="L1229" s="62" t="s">
        <v>6737</v>
      </c>
      <c r="M1229" s="62" t="s">
        <v>1334</v>
      </c>
      <c r="N1229" s="81" t="str">
        <f>VLOOKUP($M1229,'Hulpblad MC-parser'!$A:$D,2,FALSE)</f>
        <v>Leefmilieu</v>
      </c>
      <c r="O1229" s="81" t="str">
        <f>VLOOKUP($M1229,'Hulpblad MC-parser'!$A:$D,3,FALSE)</f>
        <v>Overlast van/door</v>
      </c>
      <c r="P1229" s="81" t="str">
        <f>VLOOKUP($M1229,'Hulpblad MC-parser'!$A:$D,4,FALSE)</f>
        <v>Jeugd</v>
      </c>
      <c r="Q1229" s="136" t="str">
        <f>IF(CONCATENATE(B1229,C1229,D1229)="","",VLOOKUP(CONCATENATE(B1229,C1229,D1229),Meldingsclassificaties!AA:AA,1,FALSE))</f>
        <v>LeefmilieuOverlast van/doorJeugd</v>
      </c>
      <c r="R1229" s="136" t="str">
        <f>IF(F1229="","",VLOOKUP(F1229,Meldingsclassificaties!H:H,1,FALSE))</f>
        <v>Overlast jeugd</v>
      </c>
    </row>
    <row r="1230" spans="1:18" x14ac:dyDescent="0.25">
      <c r="A1230" s="59"/>
      <c r="B1230" s="59"/>
      <c r="C1230" s="59"/>
      <c r="D1230" s="59"/>
      <c r="E1230" s="60" t="s">
        <v>7954</v>
      </c>
      <c r="F1230" s="59"/>
      <c r="G1230" s="59" t="s">
        <v>1334</v>
      </c>
      <c r="H1230" s="59"/>
      <c r="I1230" s="59">
        <f t="shared" si="19"/>
        <v>4</v>
      </c>
      <c r="J1230" s="59" t="s">
        <v>1561</v>
      </c>
      <c r="K1230" s="61"/>
      <c r="L1230" s="62" t="s">
        <v>6737</v>
      </c>
      <c r="M1230" s="62" t="s">
        <v>1334</v>
      </c>
      <c r="N1230" s="81" t="str">
        <f>VLOOKUP($M1230,'Hulpblad MC-parser'!$A:$D,2,FALSE)</f>
        <v>Leefmilieu</v>
      </c>
      <c r="O1230" s="81" t="str">
        <f>VLOOKUP($M1230,'Hulpblad MC-parser'!$A:$D,3,FALSE)</f>
        <v>Overlast van/door</v>
      </c>
      <c r="P1230" s="81" t="str">
        <f>VLOOKUP($M1230,'Hulpblad MC-parser'!$A:$D,4,FALSE)</f>
        <v>Jeugd</v>
      </c>
      <c r="Q1230" s="136" t="str">
        <f>IF(CONCATENATE(B1230,C1230,D1230)="","",VLOOKUP(CONCATENATE(B1230,C1230,D1230),Meldingsclassificaties!AA:AA,1,FALSE))</f>
        <v/>
      </c>
      <c r="R1230" s="136" t="str">
        <f>IF(F1230="","",VLOOKUP(F1230,Meldingsclassificaties!H:H,1,FALSE))</f>
        <v/>
      </c>
    </row>
    <row r="1231" spans="1:18" x14ac:dyDescent="0.25">
      <c r="A1231" s="59"/>
      <c r="B1231" s="59"/>
      <c r="C1231" s="59"/>
      <c r="D1231" s="59"/>
      <c r="E1231" s="60" t="s">
        <v>7955</v>
      </c>
      <c r="F1231" s="59"/>
      <c r="G1231" s="59" t="s">
        <v>1334</v>
      </c>
      <c r="H1231" s="59"/>
      <c r="I1231" s="59">
        <f t="shared" si="19"/>
        <v>7</v>
      </c>
      <c r="J1231" s="59" t="s">
        <v>1561</v>
      </c>
      <c r="K1231" s="61"/>
      <c r="L1231" s="62" t="s">
        <v>6737</v>
      </c>
      <c r="M1231" s="62" t="s">
        <v>1334</v>
      </c>
      <c r="N1231" s="81" t="str">
        <f>VLOOKUP($M1231,'Hulpblad MC-parser'!$A:$D,2,FALSE)</f>
        <v>Leefmilieu</v>
      </c>
      <c r="O1231" s="81" t="str">
        <f>VLOOKUP($M1231,'Hulpblad MC-parser'!$A:$D,3,FALSE)</f>
        <v>Overlast van/door</v>
      </c>
      <c r="P1231" s="81" t="str">
        <f>VLOOKUP($M1231,'Hulpblad MC-parser'!$A:$D,4,FALSE)</f>
        <v>Jeugd</v>
      </c>
      <c r="Q1231" s="136" t="str">
        <f>IF(CONCATENATE(B1231,C1231,D1231)="","",VLOOKUP(CONCATENATE(B1231,C1231,D1231),Meldingsclassificaties!AA:AA,1,FALSE))</f>
        <v/>
      </c>
      <c r="R1231" s="136" t="str">
        <f>IF(F1231="","",VLOOKUP(F1231,Meldingsclassificaties!H:H,1,FALSE))</f>
        <v/>
      </c>
    </row>
    <row r="1232" spans="1:18" x14ac:dyDescent="0.25">
      <c r="A1232" s="59"/>
      <c r="B1232" s="59"/>
      <c r="C1232" s="59"/>
      <c r="D1232" s="59"/>
      <c r="E1232" s="60" t="s">
        <v>7956</v>
      </c>
      <c r="F1232" s="59"/>
      <c r="G1232" s="59" t="s">
        <v>1334</v>
      </c>
      <c r="H1232" s="59"/>
      <c r="I1232" s="59">
        <f t="shared" si="19"/>
        <v>5</v>
      </c>
      <c r="J1232" s="59" t="s">
        <v>1561</v>
      </c>
      <c r="K1232" s="61"/>
      <c r="L1232" s="62" t="s">
        <v>6737</v>
      </c>
      <c r="M1232" s="62" t="s">
        <v>1334</v>
      </c>
      <c r="N1232" s="81" t="str">
        <f>VLOOKUP($M1232,'Hulpblad MC-parser'!$A:$D,2,FALSE)</f>
        <v>Leefmilieu</v>
      </c>
      <c r="O1232" s="81" t="str">
        <f>VLOOKUP($M1232,'Hulpblad MC-parser'!$A:$D,3,FALSE)</f>
        <v>Overlast van/door</v>
      </c>
      <c r="P1232" s="81" t="str">
        <f>VLOOKUP($M1232,'Hulpblad MC-parser'!$A:$D,4,FALSE)</f>
        <v>Jeugd</v>
      </c>
      <c r="Q1232" s="136" t="str">
        <f>IF(CONCATENATE(B1232,C1232,D1232)="","",VLOOKUP(CONCATENATE(B1232,C1232,D1232),Meldingsclassificaties!AA:AA,1,FALSE))</f>
        <v/>
      </c>
      <c r="R1232" s="136" t="str">
        <f>IF(F1232="","",VLOOKUP(F1232,Meldingsclassificaties!H:H,1,FALSE))</f>
        <v/>
      </c>
    </row>
    <row r="1233" spans="1:18" x14ac:dyDescent="0.25">
      <c r="A1233" s="59"/>
      <c r="B1233" s="59"/>
      <c r="C1233" s="59"/>
      <c r="D1233" s="59"/>
      <c r="E1233" s="60" t="s">
        <v>7957</v>
      </c>
      <c r="F1233" s="59"/>
      <c r="G1233" s="59" t="s">
        <v>1334</v>
      </c>
      <c r="H1233" s="59"/>
      <c r="I1233" s="59">
        <f t="shared" si="19"/>
        <v>5</v>
      </c>
      <c r="J1233" s="59" t="s">
        <v>1561</v>
      </c>
      <c r="K1233" s="61"/>
      <c r="L1233" s="62" t="s">
        <v>6737</v>
      </c>
      <c r="M1233" s="62" t="s">
        <v>1334</v>
      </c>
      <c r="N1233" s="81" t="str">
        <f>VLOOKUP($M1233,'Hulpblad MC-parser'!$A:$D,2,FALSE)</f>
        <v>Leefmilieu</v>
      </c>
      <c r="O1233" s="81" t="str">
        <f>VLOOKUP($M1233,'Hulpblad MC-parser'!$A:$D,3,FALSE)</f>
        <v>Overlast van/door</v>
      </c>
      <c r="P1233" s="81" t="str">
        <f>VLOOKUP($M1233,'Hulpblad MC-parser'!$A:$D,4,FALSE)</f>
        <v>Jeugd</v>
      </c>
      <c r="Q1233" s="136" t="str">
        <f>IF(CONCATENATE(B1233,C1233,D1233)="","",VLOOKUP(CONCATENATE(B1233,C1233,D1233),Meldingsclassificaties!AA:AA,1,FALSE))</f>
        <v/>
      </c>
      <c r="R1233" s="136" t="str">
        <f>IF(F1233="","",VLOOKUP(F1233,Meldingsclassificaties!H:H,1,FALSE))</f>
        <v/>
      </c>
    </row>
    <row r="1234" spans="1:18" x14ac:dyDescent="0.25">
      <c r="A1234" s="59">
        <v>200106766</v>
      </c>
      <c r="B1234" s="59" t="s">
        <v>84</v>
      </c>
      <c r="C1234" s="59" t="s">
        <v>85</v>
      </c>
      <c r="D1234" s="59" t="s">
        <v>86</v>
      </c>
      <c r="E1234" s="60" t="s">
        <v>6579</v>
      </c>
      <c r="F1234" s="59" t="s">
        <v>89</v>
      </c>
      <c r="G1234" s="59"/>
      <c r="H1234" s="59"/>
      <c r="I1234" s="59">
        <f t="shared" si="19"/>
        <v>8</v>
      </c>
      <c r="J1234" s="59" t="s">
        <v>1613</v>
      </c>
      <c r="K1234" s="61"/>
      <c r="L1234" s="62" t="s">
        <v>6738</v>
      </c>
      <c r="M1234" s="62" t="s">
        <v>6579</v>
      </c>
      <c r="N1234" s="81" t="str">
        <f>VLOOKUP($M1234,'Hulpblad MC-parser'!$A:$D,2,FALSE)</f>
        <v>Leefmilieu</v>
      </c>
      <c r="O1234" s="81" t="str">
        <f>VLOOKUP($M1234,'Hulpblad MC-parser'!$A:$D,3,FALSE)</f>
        <v>Overlast van/door</v>
      </c>
      <c r="P1234" s="81" t="str">
        <f>VLOOKUP($M1234,'Hulpblad MC-parser'!$A:$D,4,FALSE)</f>
        <v>Persoon</v>
      </c>
      <c r="Q1234" s="136" t="str">
        <f>IF(CONCATENATE(B1234,C1234,D1234)="","",VLOOKUP(CONCATENATE(B1234,C1234,D1234),Meldingsclassificaties!AA:AA,1,FALSE))</f>
        <v>LeefmilieuOverlast van/doorPersoon</v>
      </c>
      <c r="R1234" s="136" t="str">
        <f>IF(F1234="","",VLOOKUP(F1234,Meldingsclassificaties!H:H,1,FALSE))</f>
        <v>Overlast persoon</v>
      </c>
    </row>
    <row r="1235" spans="1:18" x14ac:dyDescent="0.25">
      <c r="A1235" s="59">
        <v>200010668</v>
      </c>
      <c r="B1235" s="59" t="s">
        <v>84</v>
      </c>
      <c r="C1235" s="59" t="s">
        <v>85</v>
      </c>
      <c r="D1235" s="59" t="s">
        <v>86</v>
      </c>
      <c r="E1235" s="60" t="s">
        <v>1335</v>
      </c>
      <c r="F1235" s="59" t="s">
        <v>89</v>
      </c>
      <c r="G1235" s="59"/>
      <c r="H1235" s="59"/>
      <c r="I1235" s="59">
        <f t="shared" si="19"/>
        <v>17</v>
      </c>
      <c r="J1235" s="59" t="s">
        <v>1613</v>
      </c>
      <c r="K1235" s="61"/>
      <c r="L1235" s="62" t="s">
        <v>6737</v>
      </c>
      <c r="M1235" s="62" t="s">
        <v>1335</v>
      </c>
      <c r="N1235" s="81" t="str">
        <f>VLOOKUP($M1235,'Hulpblad MC-parser'!$A:$D,2,FALSE)</f>
        <v>Leefmilieu</v>
      </c>
      <c r="O1235" s="81" t="str">
        <f>VLOOKUP($M1235,'Hulpblad MC-parser'!$A:$D,3,FALSE)</f>
        <v>Overlast van/door</v>
      </c>
      <c r="P1235" s="81" t="str">
        <f>VLOOKUP($M1235,'Hulpblad MC-parser'!$A:$D,4,FALSE)</f>
        <v>Persoon</v>
      </c>
      <c r="Q1235" s="136" t="str">
        <f>IF(CONCATENATE(B1235,C1235,D1235)="","",VLOOKUP(CONCATENATE(B1235,C1235,D1235),Meldingsclassificaties!AA:AA,1,FALSE))</f>
        <v>LeefmilieuOverlast van/doorPersoon</v>
      </c>
      <c r="R1235" s="136" t="str">
        <f>IF(F1235="","",VLOOKUP(F1235,Meldingsclassificaties!H:H,1,FALSE))</f>
        <v>Overlast persoon</v>
      </c>
    </row>
    <row r="1236" spans="1:18" x14ac:dyDescent="0.25">
      <c r="A1236" s="59"/>
      <c r="B1236" s="59"/>
      <c r="C1236" s="59"/>
      <c r="D1236" s="59"/>
      <c r="E1236" s="60" t="s">
        <v>7958</v>
      </c>
      <c r="F1236" s="59"/>
      <c r="G1236" s="59" t="s">
        <v>1335</v>
      </c>
      <c r="H1236" s="59"/>
      <c r="I1236" s="59">
        <f t="shared" si="19"/>
        <v>4</v>
      </c>
      <c r="J1236" s="59" t="s">
        <v>1561</v>
      </c>
      <c r="K1236" s="61"/>
      <c r="L1236" s="62" t="s">
        <v>6737</v>
      </c>
      <c r="M1236" s="62" t="s">
        <v>1335</v>
      </c>
      <c r="N1236" s="81" t="str">
        <f>VLOOKUP($M1236,'Hulpblad MC-parser'!$A:$D,2,FALSE)</f>
        <v>Leefmilieu</v>
      </c>
      <c r="O1236" s="81" t="str">
        <f>VLOOKUP($M1236,'Hulpblad MC-parser'!$A:$D,3,FALSE)</f>
        <v>Overlast van/door</v>
      </c>
      <c r="P1236" s="81" t="str">
        <f>VLOOKUP($M1236,'Hulpblad MC-parser'!$A:$D,4,FALSE)</f>
        <v>Persoon</v>
      </c>
      <c r="Q1236" s="136" t="str">
        <f>IF(CONCATENATE(B1236,C1236,D1236)="","",VLOOKUP(CONCATENATE(B1236,C1236,D1236),Meldingsclassificaties!AA:AA,1,FALSE))</f>
        <v/>
      </c>
      <c r="R1236" s="136" t="str">
        <f>IF(F1236="","",VLOOKUP(F1236,Meldingsclassificaties!H:H,1,FALSE))</f>
        <v/>
      </c>
    </row>
    <row r="1237" spans="1:18" x14ac:dyDescent="0.25">
      <c r="A1237" s="59"/>
      <c r="B1237" s="59"/>
      <c r="C1237" s="59"/>
      <c r="D1237" s="59"/>
      <c r="E1237" s="60" t="s">
        <v>7959</v>
      </c>
      <c r="F1237" s="59"/>
      <c r="G1237" s="59" t="s">
        <v>1335</v>
      </c>
      <c r="H1237" s="59"/>
      <c r="I1237" s="59">
        <f t="shared" si="19"/>
        <v>7</v>
      </c>
      <c r="J1237" s="59" t="s">
        <v>1561</v>
      </c>
      <c r="K1237" s="61"/>
      <c r="L1237" s="62" t="s">
        <v>6737</v>
      </c>
      <c r="M1237" s="62" t="s">
        <v>1335</v>
      </c>
      <c r="N1237" s="81" t="str">
        <f>VLOOKUP($M1237,'Hulpblad MC-parser'!$A:$D,2,FALSE)</f>
        <v>Leefmilieu</v>
      </c>
      <c r="O1237" s="81" t="str">
        <f>VLOOKUP($M1237,'Hulpblad MC-parser'!$A:$D,3,FALSE)</f>
        <v>Overlast van/door</v>
      </c>
      <c r="P1237" s="81" t="str">
        <f>VLOOKUP($M1237,'Hulpblad MC-parser'!$A:$D,4,FALSE)</f>
        <v>Persoon</v>
      </c>
      <c r="Q1237" s="136" t="str">
        <f>IF(CONCATENATE(B1237,C1237,D1237)="","",VLOOKUP(CONCATENATE(B1237,C1237,D1237),Meldingsclassificaties!AA:AA,1,FALSE))</f>
        <v/>
      </c>
      <c r="R1237" s="136" t="str">
        <f>IF(F1237="","",VLOOKUP(F1237,Meldingsclassificaties!H:H,1,FALSE))</f>
        <v/>
      </c>
    </row>
    <row r="1238" spans="1:18" x14ac:dyDescent="0.25">
      <c r="A1238" s="59"/>
      <c r="B1238" s="59"/>
      <c r="C1238" s="59"/>
      <c r="D1238" s="59"/>
      <c r="E1238" s="60" t="s">
        <v>7960</v>
      </c>
      <c r="F1238" s="59"/>
      <c r="G1238" s="59" t="s">
        <v>1335</v>
      </c>
      <c r="H1238" s="59"/>
      <c r="I1238" s="59">
        <f t="shared" si="19"/>
        <v>5</v>
      </c>
      <c r="J1238" s="59" t="s">
        <v>1561</v>
      </c>
      <c r="K1238" s="61"/>
      <c r="L1238" s="62" t="s">
        <v>6737</v>
      </c>
      <c r="M1238" s="62" t="s">
        <v>1335</v>
      </c>
      <c r="N1238" s="81" t="str">
        <f>VLOOKUP($M1238,'Hulpblad MC-parser'!$A:$D,2,FALSE)</f>
        <v>Leefmilieu</v>
      </c>
      <c r="O1238" s="81" t="str">
        <f>VLOOKUP($M1238,'Hulpblad MC-parser'!$A:$D,3,FALSE)</f>
        <v>Overlast van/door</v>
      </c>
      <c r="P1238" s="81" t="str">
        <f>VLOOKUP($M1238,'Hulpblad MC-parser'!$A:$D,4,FALSE)</f>
        <v>Persoon</v>
      </c>
      <c r="Q1238" s="136" t="str">
        <f>IF(CONCATENATE(B1238,C1238,D1238)="","",VLOOKUP(CONCATENATE(B1238,C1238,D1238),Meldingsclassificaties!AA:AA,1,FALSE))</f>
        <v/>
      </c>
      <c r="R1238" s="136" t="str">
        <f>IF(F1238="","",VLOOKUP(F1238,Meldingsclassificaties!H:H,1,FALSE))</f>
        <v/>
      </c>
    </row>
    <row r="1239" spans="1:18" x14ac:dyDescent="0.25">
      <c r="A1239" s="59"/>
      <c r="B1239" s="59"/>
      <c r="C1239" s="59"/>
      <c r="D1239" s="59"/>
      <c r="E1239" s="60" t="s">
        <v>7961</v>
      </c>
      <c r="F1239" s="59"/>
      <c r="G1239" s="59" t="s">
        <v>1335</v>
      </c>
      <c r="H1239" s="59"/>
      <c r="I1239" s="59">
        <f t="shared" si="19"/>
        <v>5</v>
      </c>
      <c r="J1239" s="59" t="s">
        <v>1561</v>
      </c>
      <c r="K1239" s="61"/>
      <c r="L1239" s="62" t="s">
        <v>6737</v>
      </c>
      <c r="M1239" s="62" t="s">
        <v>1335</v>
      </c>
      <c r="N1239" s="81" t="str">
        <f>VLOOKUP($M1239,'Hulpblad MC-parser'!$A:$D,2,FALSE)</f>
        <v>Leefmilieu</v>
      </c>
      <c r="O1239" s="81" t="str">
        <f>VLOOKUP($M1239,'Hulpblad MC-parser'!$A:$D,3,FALSE)</f>
        <v>Overlast van/door</v>
      </c>
      <c r="P1239" s="81" t="str">
        <f>VLOOKUP($M1239,'Hulpblad MC-parser'!$A:$D,4,FALSE)</f>
        <v>Persoon</v>
      </c>
      <c r="Q1239" s="136" t="str">
        <f>IF(CONCATENATE(B1239,C1239,D1239)="","",VLOOKUP(CONCATENATE(B1239,C1239,D1239),Meldingsclassificaties!AA:AA,1,FALSE))</f>
        <v/>
      </c>
      <c r="R1239" s="136" t="str">
        <f>IF(F1239="","",VLOOKUP(F1239,Meldingsclassificaties!H:H,1,FALSE))</f>
        <v/>
      </c>
    </row>
    <row r="1240" spans="1:18" x14ac:dyDescent="0.25">
      <c r="A1240" s="59">
        <v>200010669</v>
      </c>
      <c r="B1240" s="59" t="s">
        <v>84</v>
      </c>
      <c r="C1240" s="59" t="s">
        <v>85</v>
      </c>
      <c r="D1240" s="59" t="s">
        <v>65</v>
      </c>
      <c r="E1240" s="60" t="s">
        <v>1336</v>
      </c>
      <c r="F1240" s="59" t="s">
        <v>122</v>
      </c>
      <c r="G1240" s="59"/>
      <c r="H1240" s="59"/>
      <c r="I1240" s="59">
        <f t="shared" si="19"/>
        <v>17</v>
      </c>
      <c r="J1240" s="59" t="s">
        <v>1613</v>
      </c>
      <c r="K1240" s="61"/>
      <c r="L1240" s="62" t="s">
        <v>6737</v>
      </c>
      <c r="M1240" s="62" t="s">
        <v>1336</v>
      </c>
      <c r="N1240" s="81" t="str">
        <f>VLOOKUP($M1240,'Hulpblad MC-parser'!$A:$D,2,FALSE)</f>
        <v>Leefmilieu</v>
      </c>
      <c r="O1240" s="81" t="str">
        <f>VLOOKUP($M1240,'Hulpblad MC-parser'!$A:$D,3,FALSE)</f>
        <v>Overlast van/door</v>
      </c>
      <c r="P1240" s="81" t="str">
        <f>VLOOKUP($M1240,'Hulpblad MC-parser'!$A:$D,4,FALSE)</f>
        <v>Verkeer</v>
      </c>
      <c r="Q1240" s="136" t="str">
        <f>IF(CONCATENATE(B1240,C1240,D1240)="","",VLOOKUP(CONCATENATE(B1240,C1240,D1240),Meldingsclassificaties!AA:AA,1,FALSE))</f>
        <v>LeefmilieuOverlast van/doorVerkeer</v>
      </c>
      <c r="R1240" s="136" t="str">
        <f>IF(F1240="","",VLOOKUP(F1240,Meldingsclassificaties!H:H,1,FALSE))</f>
        <v>Overlast verkeer</v>
      </c>
    </row>
    <row r="1241" spans="1:18" x14ac:dyDescent="0.25">
      <c r="A1241" s="59"/>
      <c r="B1241" s="59"/>
      <c r="C1241" s="59"/>
      <c r="D1241" s="59"/>
      <c r="E1241" s="60" t="s">
        <v>7962</v>
      </c>
      <c r="F1241" s="59"/>
      <c r="G1241" s="59" t="s">
        <v>1336</v>
      </c>
      <c r="H1241" s="59"/>
      <c r="I1241" s="59">
        <f t="shared" si="19"/>
        <v>4</v>
      </c>
      <c r="J1241" s="59" t="s">
        <v>1561</v>
      </c>
      <c r="K1241" s="61"/>
      <c r="L1241" s="62" t="s">
        <v>6737</v>
      </c>
      <c r="M1241" s="62" t="s">
        <v>1336</v>
      </c>
      <c r="N1241" s="81" t="str">
        <f>VLOOKUP($M1241,'Hulpblad MC-parser'!$A:$D,2,FALSE)</f>
        <v>Leefmilieu</v>
      </c>
      <c r="O1241" s="81" t="str">
        <f>VLOOKUP($M1241,'Hulpblad MC-parser'!$A:$D,3,FALSE)</f>
        <v>Overlast van/door</v>
      </c>
      <c r="P1241" s="81" t="str">
        <f>VLOOKUP($M1241,'Hulpblad MC-parser'!$A:$D,4,FALSE)</f>
        <v>Verkeer</v>
      </c>
      <c r="Q1241" s="136" t="str">
        <f>IF(CONCATENATE(B1241,C1241,D1241)="","",VLOOKUP(CONCATENATE(B1241,C1241,D1241),Meldingsclassificaties!AA:AA,1,FALSE))</f>
        <v/>
      </c>
      <c r="R1241" s="136" t="str">
        <f>IF(F1241="","",VLOOKUP(F1241,Meldingsclassificaties!H:H,1,FALSE))</f>
        <v/>
      </c>
    </row>
    <row r="1242" spans="1:18" x14ac:dyDescent="0.25">
      <c r="A1242" s="59"/>
      <c r="B1242" s="59"/>
      <c r="C1242" s="59"/>
      <c r="D1242" s="59"/>
      <c r="E1242" s="60" t="s">
        <v>7963</v>
      </c>
      <c r="F1242" s="59"/>
      <c r="G1242" s="59" t="s">
        <v>1336</v>
      </c>
      <c r="H1242" s="59"/>
      <c r="I1242" s="59">
        <f t="shared" si="19"/>
        <v>7</v>
      </c>
      <c r="J1242" s="59" t="s">
        <v>1561</v>
      </c>
      <c r="K1242" s="61"/>
      <c r="L1242" s="62" t="s">
        <v>6737</v>
      </c>
      <c r="M1242" s="62" t="s">
        <v>1336</v>
      </c>
      <c r="N1242" s="81" t="str">
        <f>VLOOKUP($M1242,'Hulpblad MC-parser'!$A:$D,2,FALSE)</f>
        <v>Leefmilieu</v>
      </c>
      <c r="O1242" s="81" t="str">
        <f>VLOOKUP($M1242,'Hulpblad MC-parser'!$A:$D,3,FALSE)</f>
        <v>Overlast van/door</v>
      </c>
      <c r="P1242" s="81" t="str">
        <f>VLOOKUP($M1242,'Hulpblad MC-parser'!$A:$D,4,FALSE)</f>
        <v>Verkeer</v>
      </c>
      <c r="Q1242" s="136" t="str">
        <f>IF(CONCATENATE(B1242,C1242,D1242)="","",VLOOKUP(CONCATENATE(B1242,C1242,D1242),Meldingsclassificaties!AA:AA,1,FALSE))</f>
        <v/>
      </c>
      <c r="R1242" s="136" t="str">
        <f>IF(F1242="","",VLOOKUP(F1242,Meldingsclassificaties!H:H,1,FALSE))</f>
        <v/>
      </c>
    </row>
    <row r="1243" spans="1:18" x14ac:dyDescent="0.25">
      <c r="A1243" s="59"/>
      <c r="B1243" s="59"/>
      <c r="C1243" s="59"/>
      <c r="D1243" s="59"/>
      <c r="E1243" s="60" t="s">
        <v>7964</v>
      </c>
      <c r="F1243" s="59"/>
      <c r="G1243" s="59" t="s">
        <v>1336</v>
      </c>
      <c r="H1243" s="59"/>
      <c r="I1243" s="59">
        <f t="shared" si="19"/>
        <v>5</v>
      </c>
      <c r="J1243" s="59" t="s">
        <v>1561</v>
      </c>
      <c r="K1243" s="61"/>
      <c r="L1243" s="62" t="s">
        <v>6737</v>
      </c>
      <c r="M1243" s="62" t="s">
        <v>1336</v>
      </c>
      <c r="N1243" s="81" t="str">
        <f>VLOOKUP($M1243,'Hulpblad MC-parser'!$A:$D,2,FALSE)</f>
        <v>Leefmilieu</v>
      </c>
      <c r="O1243" s="81" t="str">
        <f>VLOOKUP($M1243,'Hulpblad MC-parser'!$A:$D,3,FALSE)</f>
        <v>Overlast van/door</v>
      </c>
      <c r="P1243" s="81" t="str">
        <f>VLOOKUP($M1243,'Hulpblad MC-parser'!$A:$D,4,FALSE)</f>
        <v>Verkeer</v>
      </c>
      <c r="Q1243" s="136" t="str">
        <f>IF(CONCATENATE(B1243,C1243,D1243)="","",VLOOKUP(CONCATENATE(B1243,C1243,D1243),Meldingsclassificaties!AA:AA,1,FALSE))</f>
        <v/>
      </c>
      <c r="R1243" s="136" t="str">
        <f>IF(F1243="","",VLOOKUP(F1243,Meldingsclassificaties!H:H,1,FALSE))</f>
        <v/>
      </c>
    </row>
    <row r="1244" spans="1:18" x14ac:dyDescent="0.25">
      <c r="A1244" s="59"/>
      <c r="B1244" s="59"/>
      <c r="C1244" s="59"/>
      <c r="D1244" s="59"/>
      <c r="E1244" s="60" t="s">
        <v>7965</v>
      </c>
      <c r="F1244" s="59"/>
      <c r="G1244" s="59" t="s">
        <v>1336</v>
      </c>
      <c r="H1244" s="59"/>
      <c r="I1244" s="59">
        <f t="shared" si="19"/>
        <v>6</v>
      </c>
      <c r="J1244" s="59" t="s">
        <v>1561</v>
      </c>
      <c r="K1244" s="61"/>
      <c r="L1244" s="62" t="s">
        <v>6737</v>
      </c>
      <c r="M1244" s="62" t="s">
        <v>1336</v>
      </c>
      <c r="N1244" s="81" t="str">
        <f>VLOOKUP($M1244,'Hulpblad MC-parser'!$A:$D,2,FALSE)</f>
        <v>Leefmilieu</v>
      </c>
      <c r="O1244" s="81" t="str">
        <f>VLOOKUP($M1244,'Hulpblad MC-parser'!$A:$D,3,FALSE)</f>
        <v>Overlast van/door</v>
      </c>
      <c r="P1244" s="81" t="str">
        <f>VLOOKUP($M1244,'Hulpblad MC-parser'!$A:$D,4,FALSE)</f>
        <v>Verkeer</v>
      </c>
      <c r="Q1244" s="136" t="str">
        <f>IF(CONCATENATE(B1244,C1244,D1244)="","",VLOOKUP(CONCATENATE(B1244,C1244,D1244),Meldingsclassificaties!AA:AA,1,FALSE))</f>
        <v/>
      </c>
      <c r="R1244" s="136" t="str">
        <f>IF(F1244="","",VLOOKUP(F1244,Meldingsclassificaties!H:H,1,FALSE))</f>
        <v/>
      </c>
    </row>
    <row r="1245" spans="1:18" x14ac:dyDescent="0.25">
      <c r="A1245" s="59"/>
      <c r="B1245" s="59"/>
      <c r="C1245" s="59"/>
      <c r="D1245" s="59"/>
      <c r="E1245" s="60" t="s">
        <v>7966</v>
      </c>
      <c r="F1245" s="59"/>
      <c r="G1245" s="59" t="s">
        <v>1336</v>
      </c>
      <c r="H1245" s="59"/>
      <c r="I1245" s="59">
        <f t="shared" si="19"/>
        <v>17</v>
      </c>
      <c r="J1245" s="59" t="s">
        <v>1561</v>
      </c>
      <c r="K1245" s="61"/>
      <c r="L1245" s="62" t="s">
        <v>6737</v>
      </c>
      <c r="M1245" s="62" t="s">
        <v>1336</v>
      </c>
      <c r="N1245" s="81" t="str">
        <f>VLOOKUP($M1245,'Hulpblad MC-parser'!$A:$D,2,FALSE)</f>
        <v>Leefmilieu</v>
      </c>
      <c r="O1245" s="81" t="str">
        <f>VLOOKUP($M1245,'Hulpblad MC-parser'!$A:$D,3,FALSE)</f>
        <v>Overlast van/door</v>
      </c>
      <c r="P1245" s="81" t="str">
        <f>VLOOKUP($M1245,'Hulpblad MC-parser'!$A:$D,4,FALSE)</f>
        <v>Verkeer</v>
      </c>
      <c r="Q1245" s="136" t="str">
        <f>IF(CONCATENATE(B1245,C1245,D1245)="","",VLOOKUP(CONCATENATE(B1245,C1245,D1245),Meldingsclassificaties!AA:AA,1,FALSE))</f>
        <v/>
      </c>
      <c r="R1245" s="136" t="str">
        <f>IF(F1245="","",VLOOKUP(F1245,Meldingsclassificaties!H:H,1,FALSE))</f>
        <v/>
      </c>
    </row>
    <row r="1246" spans="1:18" x14ac:dyDescent="0.25">
      <c r="A1246" s="59">
        <v>200010671</v>
      </c>
      <c r="B1246" s="59" t="s">
        <v>84</v>
      </c>
      <c r="C1246" s="59" t="s">
        <v>85</v>
      </c>
      <c r="D1246" s="59" t="s">
        <v>472</v>
      </c>
      <c r="E1246" s="60" t="s">
        <v>1337</v>
      </c>
      <c r="F1246" s="59" t="s">
        <v>474</v>
      </c>
      <c r="G1246" s="59"/>
      <c r="H1246" s="59"/>
      <c r="I1246" s="59">
        <f t="shared" si="19"/>
        <v>18</v>
      </c>
      <c r="J1246" s="59" t="s">
        <v>1613</v>
      </c>
      <c r="K1246" s="61"/>
      <c r="L1246" s="62" t="s">
        <v>6737</v>
      </c>
      <c r="M1246" s="62" t="s">
        <v>1337</v>
      </c>
      <c r="N1246" s="81" t="str">
        <f>VLOOKUP($M1246,'Hulpblad MC-parser'!$A:$D,2,FALSE)</f>
        <v>Leefmilieu</v>
      </c>
      <c r="O1246" s="81" t="str">
        <f>VLOOKUP($M1246,'Hulpblad MC-parser'!$A:$D,3,FALSE)</f>
        <v>Overlast van/door</v>
      </c>
      <c r="P1246" s="81" t="str">
        <f>VLOOKUP($M1246,'Hulpblad MC-parser'!$A:$D,4,FALSE)</f>
        <v>Vuurwerk</v>
      </c>
      <c r="Q1246" s="136" t="str">
        <f>IF(CONCATENATE(B1246,C1246,D1246)="","",VLOOKUP(CONCATENATE(B1246,C1246,D1246),Meldingsclassificaties!AA:AA,1,FALSE))</f>
        <v>LeefmilieuOverlast van/doorVuurwerk</v>
      </c>
      <c r="R1246" s="136" t="str">
        <f>IF(F1246="","",VLOOKUP(F1246,Meldingsclassificaties!H:H,1,FALSE))</f>
        <v>Overlast vuurwerk</v>
      </c>
    </row>
    <row r="1247" spans="1:18" x14ac:dyDescent="0.25">
      <c r="A1247" s="59"/>
      <c r="B1247" s="59"/>
      <c r="C1247" s="59"/>
      <c r="D1247" s="59"/>
      <c r="E1247" s="60" t="s">
        <v>7967</v>
      </c>
      <c r="F1247" s="59"/>
      <c r="G1247" s="59" t="s">
        <v>1337</v>
      </c>
      <c r="H1247" s="59"/>
      <c r="I1247" s="59">
        <f t="shared" si="19"/>
        <v>4</v>
      </c>
      <c r="J1247" s="59" t="s">
        <v>1561</v>
      </c>
      <c r="K1247" s="61"/>
      <c r="L1247" s="62" t="s">
        <v>6737</v>
      </c>
      <c r="M1247" s="62" t="s">
        <v>1337</v>
      </c>
      <c r="N1247" s="81" t="str">
        <f>VLOOKUP($M1247,'Hulpblad MC-parser'!$A:$D,2,FALSE)</f>
        <v>Leefmilieu</v>
      </c>
      <c r="O1247" s="81" t="str">
        <f>VLOOKUP($M1247,'Hulpblad MC-parser'!$A:$D,3,FALSE)</f>
        <v>Overlast van/door</v>
      </c>
      <c r="P1247" s="81" t="str">
        <f>VLOOKUP($M1247,'Hulpblad MC-parser'!$A:$D,4,FALSE)</f>
        <v>Vuurwerk</v>
      </c>
      <c r="Q1247" s="136" t="str">
        <f>IF(CONCATENATE(B1247,C1247,D1247)="","",VLOOKUP(CONCATENATE(B1247,C1247,D1247),Meldingsclassificaties!AA:AA,1,FALSE))</f>
        <v/>
      </c>
      <c r="R1247" s="136" t="str">
        <f>IF(F1247="","",VLOOKUP(F1247,Meldingsclassificaties!H:H,1,FALSE))</f>
        <v/>
      </c>
    </row>
    <row r="1248" spans="1:18" x14ac:dyDescent="0.25">
      <c r="A1248" s="59"/>
      <c r="B1248" s="59"/>
      <c r="C1248" s="59"/>
      <c r="D1248" s="59"/>
      <c r="E1248" s="60" t="s">
        <v>7968</v>
      </c>
      <c r="F1248" s="59"/>
      <c r="G1248" s="59" t="s">
        <v>1337</v>
      </c>
      <c r="H1248" s="59"/>
      <c r="I1248" s="59">
        <f t="shared" si="19"/>
        <v>7</v>
      </c>
      <c r="J1248" s="59" t="s">
        <v>1561</v>
      </c>
      <c r="K1248" s="61"/>
      <c r="L1248" s="62" t="s">
        <v>6737</v>
      </c>
      <c r="M1248" s="62" t="s">
        <v>1337</v>
      </c>
      <c r="N1248" s="81" t="str">
        <f>VLOOKUP($M1248,'Hulpblad MC-parser'!$A:$D,2,FALSE)</f>
        <v>Leefmilieu</v>
      </c>
      <c r="O1248" s="81" t="str">
        <f>VLOOKUP($M1248,'Hulpblad MC-parser'!$A:$D,3,FALSE)</f>
        <v>Overlast van/door</v>
      </c>
      <c r="P1248" s="81" t="str">
        <f>VLOOKUP($M1248,'Hulpblad MC-parser'!$A:$D,4,FALSE)</f>
        <v>Vuurwerk</v>
      </c>
      <c r="Q1248" s="136" t="str">
        <f>IF(CONCATENATE(B1248,C1248,D1248)="","",VLOOKUP(CONCATENATE(B1248,C1248,D1248),Meldingsclassificaties!AA:AA,1,FALSE))</f>
        <v/>
      </c>
      <c r="R1248" s="136" t="str">
        <f>IF(F1248="","",VLOOKUP(F1248,Meldingsclassificaties!H:H,1,FALSE))</f>
        <v/>
      </c>
    </row>
    <row r="1249" spans="1:18" x14ac:dyDescent="0.25">
      <c r="A1249" s="59"/>
      <c r="B1249" s="59"/>
      <c r="C1249" s="59"/>
      <c r="D1249" s="59"/>
      <c r="E1249" s="60" t="s">
        <v>7969</v>
      </c>
      <c r="F1249" s="59"/>
      <c r="G1249" s="59" t="s">
        <v>1337</v>
      </c>
      <c r="H1249" s="59"/>
      <c r="I1249" s="59">
        <f t="shared" si="19"/>
        <v>5</v>
      </c>
      <c r="J1249" s="59" t="s">
        <v>1561</v>
      </c>
      <c r="K1249" s="61"/>
      <c r="L1249" s="62" t="s">
        <v>6737</v>
      </c>
      <c r="M1249" s="62" t="s">
        <v>1337</v>
      </c>
      <c r="N1249" s="81" t="str">
        <f>VLOOKUP($M1249,'Hulpblad MC-parser'!$A:$D,2,FALSE)</f>
        <v>Leefmilieu</v>
      </c>
      <c r="O1249" s="81" t="str">
        <f>VLOOKUP($M1249,'Hulpblad MC-parser'!$A:$D,3,FALSE)</f>
        <v>Overlast van/door</v>
      </c>
      <c r="P1249" s="81" t="str">
        <f>VLOOKUP($M1249,'Hulpblad MC-parser'!$A:$D,4,FALSE)</f>
        <v>Vuurwerk</v>
      </c>
      <c r="Q1249" s="136" t="str">
        <f>IF(CONCATENATE(B1249,C1249,D1249)="","",VLOOKUP(CONCATENATE(B1249,C1249,D1249),Meldingsclassificaties!AA:AA,1,FALSE))</f>
        <v/>
      </c>
      <c r="R1249" s="136" t="str">
        <f>IF(F1249="","",VLOOKUP(F1249,Meldingsclassificaties!H:H,1,FALSE))</f>
        <v/>
      </c>
    </row>
    <row r="1250" spans="1:18" x14ac:dyDescent="0.25">
      <c r="A1250" s="59"/>
      <c r="B1250" s="59"/>
      <c r="C1250" s="59"/>
      <c r="D1250" s="59"/>
      <c r="E1250" s="60" t="s">
        <v>7970</v>
      </c>
      <c r="F1250" s="59"/>
      <c r="G1250" s="59" t="s">
        <v>1337</v>
      </c>
      <c r="H1250" s="59"/>
      <c r="I1250" s="59">
        <f t="shared" si="19"/>
        <v>6</v>
      </c>
      <c r="J1250" s="59" t="s">
        <v>1561</v>
      </c>
      <c r="K1250" s="61"/>
      <c r="L1250" s="62" t="s">
        <v>6737</v>
      </c>
      <c r="M1250" s="62" t="s">
        <v>1337</v>
      </c>
      <c r="N1250" s="81" t="str">
        <f>VLOOKUP($M1250,'Hulpblad MC-parser'!$A:$D,2,FALSE)</f>
        <v>Leefmilieu</v>
      </c>
      <c r="O1250" s="81" t="str">
        <f>VLOOKUP($M1250,'Hulpblad MC-parser'!$A:$D,3,FALSE)</f>
        <v>Overlast van/door</v>
      </c>
      <c r="P1250" s="81" t="str">
        <f>VLOOKUP($M1250,'Hulpblad MC-parser'!$A:$D,4,FALSE)</f>
        <v>Vuurwerk</v>
      </c>
      <c r="Q1250" s="136" t="str">
        <f>IF(CONCATENATE(B1250,C1250,D1250)="","",VLOOKUP(CONCATENATE(B1250,C1250,D1250),Meldingsclassificaties!AA:AA,1,FALSE))</f>
        <v/>
      </c>
      <c r="R1250" s="136" t="str">
        <f>IF(F1250="","",VLOOKUP(F1250,Meldingsclassificaties!H:H,1,FALSE))</f>
        <v/>
      </c>
    </row>
    <row r="1251" spans="1:18" x14ac:dyDescent="0.25">
      <c r="A1251" s="59">
        <v>200011230</v>
      </c>
      <c r="B1251" s="59" t="s">
        <v>84</v>
      </c>
      <c r="C1251" s="59" t="s">
        <v>856</v>
      </c>
      <c r="D1251" s="59"/>
      <c r="E1251" s="60" t="s">
        <v>6156</v>
      </c>
      <c r="F1251" s="59" t="s">
        <v>12156</v>
      </c>
      <c r="G1251" s="59"/>
      <c r="H1251" s="59"/>
      <c r="I1251" s="59">
        <f t="shared" si="19"/>
        <v>9</v>
      </c>
      <c r="J1251" s="59" t="s">
        <v>1613</v>
      </c>
      <c r="K1251" s="61"/>
      <c r="L1251" s="62" t="s">
        <v>6738</v>
      </c>
      <c r="M1251" s="62" t="s">
        <v>6156</v>
      </c>
      <c r="N1251" s="81" t="str">
        <f>VLOOKUP($M1251,'Hulpblad MC-parser'!$A:$D,2,FALSE)</f>
        <v>Leefmilieu</v>
      </c>
      <c r="O1251" s="81" t="str">
        <f>VLOOKUP($M1251,'Hulpblad MC-parser'!$A:$D,3,FALSE)</f>
        <v>Stank/Hinder. Lucht</v>
      </c>
      <c r="P1251" s="81">
        <f>VLOOKUP($M1251,'Hulpblad MC-parser'!$A:$D,4,FALSE)</f>
        <v>0</v>
      </c>
      <c r="Q1251" s="136" t="str">
        <f>IF(CONCATENATE(B1251,C1251,D1251)="","",VLOOKUP(CONCATENATE(B1251,C1251,D1251),Meldingsclassificaties!AA:AA,1,FALSE))</f>
        <v>LeefmilieuStank/Hinder. Lucht</v>
      </c>
      <c r="R1251" s="136" t="str">
        <f>IF(F1251="","",VLOOKUP(F1251,Meldingsclassificaties!H:H,1,FALSE))</f>
        <v>Stank/hinderlijke lucht</v>
      </c>
    </row>
    <row r="1252" spans="1:18" x14ac:dyDescent="0.25">
      <c r="A1252" s="59">
        <v>200059142</v>
      </c>
      <c r="B1252" s="59" t="s">
        <v>84</v>
      </c>
      <c r="C1252" s="59" t="s">
        <v>856</v>
      </c>
      <c r="D1252" s="59"/>
      <c r="E1252" s="60" t="s">
        <v>6157</v>
      </c>
      <c r="F1252" s="59" t="s">
        <v>12156</v>
      </c>
      <c r="G1252" s="59"/>
      <c r="H1252" s="59"/>
      <c r="I1252" s="59">
        <f t="shared" si="19"/>
        <v>16</v>
      </c>
      <c r="J1252" s="59" t="s">
        <v>1613</v>
      </c>
      <c r="K1252" s="61"/>
      <c r="L1252" s="62" t="s">
        <v>6738</v>
      </c>
      <c r="M1252" s="62" t="s">
        <v>6157</v>
      </c>
      <c r="N1252" s="81" t="str">
        <f>VLOOKUP($M1252,'Hulpblad MC-parser'!$A:$D,2,FALSE)</f>
        <v>Leefmilieu</v>
      </c>
      <c r="O1252" s="81" t="str">
        <f>VLOOKUP($M1252,'Hulpblad MC-parser'!$A:$D,3,FALSE)</f>
        <v>Stank/Hinder. Lucht</v>
      </c>
      <c r="P1252" s="81">
        <f>VLOOKUP($M1252,'Hulpblad MC-parser'!$A:$D,4,FALSE)</f>
        <v>0</v>
      </c>
      <c r="Q1252" s="136" t="str">
        <f>IF(CONCATENATE(B1252,C1252,D1252)="","",VLOOKUP(CONCATENATE(B1252,C1252,D1252),Meldingsclassificaties!AA:AA,1,FALSE))</f>
        <v>LeefmilieuStank/Hinder. Lucht</v>
      </c>
      <c r="R1252" s="136" t="str">
        <f>IF(F1252="","",VLOOKUP(F1252,Meldingsclassificaties!H:H,1,FALSE))</f>
        <v>Stank/hinderlijke lucht</v>
      </c>
    </row>
    <row r="1253" spans="1:18" x14ac:dyDescent="0.25">
      <c r="A1253" s="59">
        <v>200059143</v>
      </c>
      <c r="B1253" s="59" t="s">
        <v>84</v>
      </c>
      <c r="C1253" s="59" t="s">
        <v>856</v>
      </c>
      <c r="D1253" s="59"/>
      <c r="E1253" s="60" t="s">
        <v>6158</v>
      </c>
      <c r="F1253" s="59" t="s">
        <v>12156</v>
      </c>
      <c r="G1253" s="59"/>
      <c r="H1253" s="59"/>
      <c r="I1253" s="59">
        <f t="shared" si="19"/>
        <v>16</v>
      </c>
      <c r="J1253" s="59" t="s">
        <v>1613</v>
      </c>
      <c r="K1253" s="61"/>
      <c r="L1253" s="62" t="s">
        <v>6738</v>
      </c>
      <c r="M1253" s="62" t="s">
        <v>6158</v>
      </c>
      <c r="N1253" s="81" t="str">
        <f>VLOOKUP($M1253,'Hulpblad MC-parser'!$A:$D,2,FALSE)</f>
        <v>Leefmilieu</v>
      </c>
      <c r="O1253" s="81" t="str">
        <f>VLOOKUP($M1253,'Hulpblad MC-parser'!$A:$D,3,FALSE)</f>
        <v>Stank/Hinder. Lucht</v>
      </c>
      <c r="P1253" s="81">
        <f>VLOOKUP($M1253,'Hulpblad MC-parser'!$A:$D,4,FALSE)</f>
        <v>0</v>
      </c>
      <c r="Q1253" s="136" t="str">
        <f>IF(CONCATENATE(B1253,C1253,D1253)="","",VLOOKUP(CONCATENATE(B1253,C1253,D1253),Meldingsclassificaties!AA:AA,1,FALSE))</f>
        <v>LeefmilieuStank/Hinder. Lucht</v>
      </c>
      <c r="R1253" s="136" t="str">
        <f>IF(F1253="","",VLOOKUP(F1253,Meldingsclassificaties!H:H,1,FALSE))</f>
        <v>Stank/hinderlijke lucht</v>
      </c>
    </row>
    <row r="1254" spans="1:18" x14ac:dyDescent="0.25">
      <c r="A1254" s="59">
        <v>200107380</v>
      </c>
      <c r="B1254" s="59" t="s">
        <v>84</v>
      </c>
      <c r="C1254" s="59" t="s">
        <v>856</v>
      </c>
      <c r="D1254" s="59"/>
      <c r="E1254" s="60" t="s">
        <v>6160</v>
      </c>
      <c r="F1254" s="59" t="s">
        <v>12156</v>
      </c>
      <c r="G1254" s="59"/>
      <c r="H1254" s="59"/>
      <c r="I1254" s="59">
        <f t="shared" si="19"/>
        <v>14</v>
      </c>
      <c r="J1254" s="59" t="s">
        <v>1613</v>
      </c>
      <c r="K1254" s="61"/>
      <c r="L1254" s="62" t="s">
        <v>6738</v>
      </c>
      <c r="M1254" s="62" t="s">
        <v>6160</v>
      </c>
      <c r="N1254" s="81" t="str">
        <f>VLOOKUP($M1254,'Hulpblad MC-parser'!$A:$D,2,FALSE)</f>
        <v>Leefmilieu</v>
      </c>
      <c r="O1254" s="81" t="str">
        <f>VLOOKUP($M1254,'Hulpblad MC-parser'!$A:$D,3,FALSE)</f>
        <v>Stank/Hinder. Lucht</v>
      </c>
      <c r="P1254" s="81">
        <f>VLOOKUP($M1254,'Hulpblad MC-parser'!$A:$D,4,FALSE)</f>
        <v>0</v>
      </c>
      <c r="Q1254" s="136" t="str">
        <f>IF(CONCATENATE(B1254,C1254,D1254)="","",VLOOKUP(CONCATENATE(B1254,C1254,D1254),Meldingsclassificaties!AA:AA,1,FALSE))</f>
        <v>LeefmilieuStank/Hinder. Lucht</v>
      </c>
      <c r="R1254" s="136" t="str">
        <f>IF(F1254="","",VLOOKUP(F1254,Meldingsclassificaties!H:H,1,FALSE))</f>
        <v>Stank/hinderlijke lucht</v>
      </c>
    </row>
    <row r="1255" spans="1:18" x14ac:dyDescent="0.25">
      <c r="A1255" s="59">
        <v>200031497</v>
      </c>
      <c r="B1255" s="59" t="s">
        <v>84</v>
      </c>
      <c r="C1255" s="59" t="s">
        <v>856</v>
      </c>
      <c r="D1255" s="59"/>
      <c r="E1255" s="60" t="s">
        <v>1339</v>
      </c>
      <c r="F1255" s="59" t="s">
        <v>12156</v>
      </c>
      <c r="G1255" s="59"/>
      <c r="H1255" s="59"/>
      <c r="I1255" s="59">
        <f t="shared" si="19"/>
        <v>24</v>
      </c>
      <c r="J1255" s="59" t="s">
        <v>1613</v>
      </c>
      <c r="K1255" s="61"/>
      <c r="L1255" s="62" t="s">
        <v>6737</v>
      </c>
      <c r="M1255" s="62" t="s">
        <v>1339</v>
      </c>
      <c r="N1255" s="81" t="str">
        <f>VLOOKUP($M1255,'Hulpblad MC-parser'!$A:$D,2,FALSE)</f>
        <v>Leefmilieu</v>
      </c>
      <c r="O1255" s="81" t="str">
        <f>VLOOKUP($M1255,'Hulpblad MC-parser'!$A:$D,3,FALSE)</f>
        <v>Stank/Hinder. Lucht</v>
      </c>
      <c r="P1255" s="81">
        <f>VLOOKUP($M1255,'Hulpblad MC-parser'!$A:$D,4,FALSE)</f>
        <v>0</v>
      </c>
      <c r="Q1255" s="136" t="str">
        <f>IF(CONCATENATE(B1255,C1255,D1255)="","",VLOOKUP(CONCATENATE(B1255,C1255,D1255),Meldingsclassificaties!AA:AA,1,FALSE))</f>
        <v>LeefmilieuStank/Hinder. Lucht</v>
      </c>
      <c r="R1255" s="136" t="str">
        <f>IF(F1255="","",VLOOKUP(F1255,Meldingsclassificaties!H:H,1,FALSE))</f>
        <v>Stank/hinderlijke lucht</v>
      </c>
    </row>
    <row r="1256" spans="1:18" x14ac:dyDescent="0.25">
      <c r="A1256" s="59"/>
      <c r="B1256" s="59"/>
      <c r="C1256" s="59"/>
      <c r="D1256" s="59"/>
      <c r="E1256" s="60" t="s">
        <v>7971</v>
      </c>
      <c r="F1256" s="59"/>
      <c r="G1256" s="59" t="s">
        <v>1339</v>
      </c>
      <c r="H1256" s="59"/>
      <c r="I1256" s="59">
        <f t="shared" si="19"/>
        <v>4</v>
      </c>
      <c r="J1256" s="59" t="s">
        <v>1561</v>
      </c>
      <c r="K1256" s="61"/>
      <c r="L1256" s="62" t="s">
        <v>6737</v>
      </c>
      <c r="M1256" s="62" t="s">
        <v>1339</v>
      </c>
      <c r="N1256" s="81" t="str">
        <f>VLOOKUP($M1256,'Hulpblad MC-parser'!$A:$D,2,FALSE)</f>
        <v>Leefmilieu</v>
      </c>
      <c r="O1256" s="81" t="str">
        <f>VLOOKUP($M1256,'Hulpblad MC-parser'!$A:$D,3,FALSE)</f>
        <v>Stank/Hinder. Lucht</v>
      </c>
      <c r="P1256" s="81">
        <f>VLOOKUP($M1256,'Hulpblad MC-parser'!$A:$D,4,FALSE)</f>
        <v>0</v>
      </c>
      <c r="Q1256" s="136" t="str">
        <f>IF(CONCATENATE(B1256,C1256,D1256)="","",VLOOKUP(CONCATENATE(B1256,C1256,D1256),Meldingsclassificaties!AA:AA,1,FALSE))</f>
        <v/>
      </c>
      <c r="R1256" s="136" t="str">
        <f>IF(F1256="","",VLOOKUP(F1256,Meldingsclassificaties!H:H,1,FALSE))</f>
        <v/>
      </c>
    </row>
    <row r="1257" spans="1:18" x14ac:dyDescent="0.25">
      <c r="A1257" s="59"/>
      <c r="B1257" s="59"/>
      <c r="C1257" s="59"/>
      <c r="D1257" s="59"/>
      <c r="E1257" s="60" t="s">
        <v>7975</v>
      </c>
      <c r="F1257" s="59"/>
      <c r="G1257" s="59" t="s">
        <v>1339</v>
      </c>
      <c r="H1257" s="59"/>
      <c r="I1257" s="59">
        <f t="shared" si="19"/>
        <v>5</v>
      </c>
      <c r="J1257" s="59" t="s">
        <v>1561</v>
      </c>
      <c r="K1257" s="61"/>
      <c r="L1257" s="62" t="s">
        <v>6737</v>
      </c>
      <c r="M1257" s="62" t="s">
        <v>1339</v>
      </c>
      <c r="N1257" s="81" t="str">
        <f>VLOOKUP($M1257,'Hulpblad MC-parser'!$A:$D,2,FALSE)</f>
        <v>Leefmilieu</v>
      </c>
      <c r="O1257" s="81" t="str">
        <f>VLOOKUP($M1257,'Hulpblad MC-parser'!$A:$D,3,FALSE)</f>
        <v>Stank/Hinder. Lucht</v>
      </c>
      <c r="P1257" s="81">
        <f>VLOOKUP($M1257,'Hulpblad MC-parser'!$A:$D,4,FALSE)</f>
        <v>0</v>
      </c>
      <c r="Q1257" s="136" t="str">
        <f>IF(CONCATENATE(B1257,C1257,D1257)="","",VLOOKUP(CONCATENATE(B1257,C1257,D1257),Meldingsclassificaties!AA:AA,1,FALSE))</f>
        <v/>
      </c>
      <c r="R1257" s="136" t="str">
        <f>IF(F1257="","",VLOOKUP(F1257,Meldingsclassificaties!H:H,1,FALSE))</f>
        <v/>
      </c>
    </row>
    <row r="1258" spans="1:18" x14ac:dyDescent="0.25">
      <c r="A1258" s="59"/>
      <c r="B1258" s="59"/>
      <c r="C1258" s="59"/>
      <c r="D1258" s="59"/>
      <c r="E1258" s="60" t="s">
        <v>7978</v>
      </c>
      <c r="F1258" s="59"/>
      <c r="G1258" s="59" t="s">
        <v>1339</v>
      </c>
      <c r="H1258" s="59"/>
      <c r="I1258" s="59">
        <f t="shared" si="19"/>
        <v>4</v>
      </c>
      <c r="J1258" s="59" t="s">
        <v>1561</v>
      </c>
      <c r="K1258" s="61"/>
      <c r="L1258" s="62" t="s">
        <v>6737</v>
      </c>
      <c r="M1258" s="62" t="s">
        <v>1339</v>
      </c>
      <c r="N1258" s="81" t="str">
        <f>VLOOKUP($M1258,'Hulpblad MC-parser'!$A:$D,2,FALSE)</f>
        <v>Leefmilieu</v>
      </c>
      <c r="O1258" s="81" t="str">
        <f>VLOOKUP($M1258,'Hulpblad MC-parser'!$A:$D,3,FALSE)</f>
        <v>Stank/Hinder. Lucht</v>
      </c>
      <c r="P1258" s="81">
        <f>VLOOKUP($M1258,'Hulpblad MC-parser'!$A:$D,4,FALSE)</f>
        <v>0</v>
      </c>
      <c r="Q1258" s="136" t="str">
        <f>IF(CONCATENATE(B1258,C1258,D1258)="","",VLOOKUP(CONCATENATE(B1258,C1258,D1258),Meldingsclassificaties!AA:AA,1,FALSE))</f>
        <v/>
      </c>
      <c r="R1258" s="136" t="str">
        <f>IF(F1258="","",VLOOKUP(F1258,Meldingsclassificaties!H:H,1,FALSE))</f>
        <v/>
      </c>
    </row>
    <row r="1259" spans="1:18" x14ac:dyDescent="0.25">
      <c r="A1259" s="59">
        <v>200059147</v>
      </c>
      <c r="B1259" s="59" t="s">
        <v>84</v>
      </c>
      <c r="C1259" s="59" t="s">
        <v>678</v>
      </c>
      <c r="D1259" s="59"/>
      <c r="E1259" s="60" t="s">
        <v>6552</v>
      </c>
      <c r="F1259" s="59" t="s">
        <v>678</v>
      </c>
      <c r="G1259" s="59"/>
      <c r="H1259" s="59"/>
      <c r="I1259" s="59">
        <f t="shared" si="19"/>
        <v>18</v>
      </c>
      <c r="J1259" s="59" t="s">
        <v>1613</v>
      </c>
      <c r="K1259" s="61"/>
      <c r="L1259" s="62" t="s">
        <v>6738</v>
      </c>
      <c r="M1259" s="62" t="s">
        <v>6552</v>
      </c>
      <c r="N1259" s="81" t="str">
        <f>VLOOKUP($M1259,'Hulpblad MC-parser'!$A:$D,2,FALSE)</f>
        <v>Leefmilieu</v>
      </c>
      <c r="O1259" s="81" t="str">
        <f>VLOOKUP($M1259,'Hulpblad MC-parser'!$A:$D,3,FALSE)</f>
        <v>Uitval nutsvoorziening</v>
      </c>
      <c r="P1259" s="81">
        <f>VLOOKUP($M1259,'Hulpblad MC-parser'!$A:$D,4,FALSE)</f>
        <v>0</v>
      </c>
      <c r="Q1259" s="136" t="str">
        <f>IF(CONCATENATE(B1259,C1259,D1259)="","",VLOOKUP(CONCATENATE(B1259,C1259,D1259),Meldingsclassificaties!AA:AA,1,FALSE))</f>
        <v>LeefmilieuUitval nutsvoorziening</v>
      </c>
      <c r="R1259" s="136" t="str">
        <f>IF(F1259="","",VLOOKUP(F1259,Meldingsclassificaties!H:H,1,FALSE))</f>
        <v>Uitval nutsvoorziening</v>
      </c>
    </row>
    <row r="1260" spans="1:18" x14ac:dyDescent="0.25">
      <c r="A1260" s="59">
        <v>200059148</v>
      </c>
      <c r="B1260" s="59" t="s">
        <v>84</v>
      </c>
      <c r="C1260" s="59" t="s">
        <v>678</v>
      </c>
      <c r="D1260" s="59"/>
      <c r="E1260" s="60" t="s">
        <v>6553</v>
      </c>
      <c r="F1260" s="59" t="s">
        <v>678</v>
      </c>
      <c r="G1260" s="59"/>
      <c r="H1260" s="59"/>
      <c r="I1260" s="59">
        <f t="shared" si="19"/>
        <v>21</v>
      </c>
      <c r="J1260" s="59" t="s">
        <v>1613</v>
      </c>
      <c r="K1260" s="61"/>
      <c r="L1260" s="62" t="s">
        <v>6738</v>
      </c>
      <c r="M1260" s="62" t="s">
        <v>6553</v>
      </c>
      <c r="N1260" s="81" t="str">
        <f>VLOOKUP($M1260,'Hulpblad MC-parser'!$A:$D,2,FALSE)</f>
        <v>Leefmilieu</v>
      </c>
      <c r="O1260" s="81" t="str">
        <f>VLOOKUP($M1260,'Hulpblad MC-parser'!$A:$D,3,FALSE)</f>
        <v>Uitval nutsvoorziening</v>
      </c>
      <c r="P1260" s="81">
        <f>VLOOKUP($M1260,'Hulpblad MC-parser'!$A:$D,4,FALSE)</f>
        <v>0</v>
      </c>
      <c r="Q1260" s="136" t="str">
        <f>IF(CONCATENATE(B1260,C1260,D1260)="","",VLOOKUP(CONCATENATE(B1260,C1260,D1260),Meldingsclassificaties!AA:AA,1,FALSE))</f>
        <v>LeefmilieuUitval nutsvoorziening</v>
      </c>
      <c r="R1260" s="136" t="str">
        <f>IF(F1260="","",VLOOKUP(F1260,Meldingsclassificaties!H:H,1,FALSE))</f>
        <v>Uitval nutsvoorziening</v>
      </c>
    </row>
    <row r="1261" spans="1:18" x14ac:dyDescent="0.25">
      <c r="A1261" s="59">
        <v>200059144</v>
      </c>
      <c r="B1261" s="59" t="s">
        <v>84</v>
      </c>
      <c r="C1261" s="59" t="s">
        <v>678</v>
      </c>
      <c r="D1261" s="59"/>
      <c r="E1261" s="60" t="s">
        <v>6554</v>
      </c>
      <c r="F1261" s="59" t="s">
        <v>678</v>
      </c>
      <c r="G1261" s="59"/>
      <c r="H1261" s="59"/>
      <c r="I1261" s="59">
        <f t="shared" si="19"/>
        <v>11</v>
      </c>
      <c r="J1261" s="59" t="s">
        <v>1613</v>
      </c>
      <c r="K1261" s="61"/>
      <c r="L1261" s="62" t="s">
        <v>6738</v>
      </c>
      <c r="M1261" s="62" t="s">
        <v>6554</v>
      </c>
      <c r="N1261" s="81" t="str">
        <f>VLOOKUP($M1261,'Hulpblad MC-parser'!$A:$D,2,FALSE)</f>
        <v>Leefmilieu</v>
      </c>
      <c r="O1261" s="81" t="str">
        <f>VLOOKUP($M1261,'Hulpblad MC-parser'!$A:$D,3,FALSE)</f>
        <v>Uitval nutsvoorziening</v>
      </c>
      <c r="P1261" s="81">
        <f>VLOOKUP($M1261,'Hulpblad MC-parser'!$A:$D,4,FALSE)</f>
        <v>0</v>
      </c>
      <c r="Q1261" s="136" t="str">
        <f>IF(CONCATENATE(B1261,C1261,D1261)="","",VLOOKUP(CONCATENATE(B1261,C1261,D1261),Meldingsclassificaties!AA:AA,1,FALSE))</f>
        <v>LeefmilieuUitval nutsvoorziening</v>
      </c>
      <c r="R1261" s="136" t="str">
        <f>IF(F1261="","",VLOOKUP(F1261,Meldingsclassificaties!H:H,1,FALSE))</f>
        <v>Uitval nutsvoorziening</v>
      </c>
    </row>
    <row r="1262" spans="1:18" x14ac:dyDescent="0.25">
      <c r="A1262" s="59">
        <v>200059150</v>
      </c>
      <c r="B1262" s="59" t="s">
        <v>84</v>
      </c>
      <c r="C1262" s="59" t="s">
        <v>678</v>
      </c>
      <c r="D1262" s="59"/>
      <c r="E1262" s="60" t="s">
        <v>6555</v>
      </c>
      <c r="F1262" s="59" t="s">
        <v>678</v>
      </c>
      <c r="G1262" s="59"/>
      <c r="H1262" s="59"/>
      <c r="I1262" s="59">
        <f t="shared" si="19"/>
        <v>28</v>
      </c>
      <c r="J1262" s="59" t="s">
        <v>1613</v>
      </c>
      <c r="K1262" s="61"/>
      <c r="L1262" s="62" t="s">
        <v>6738</v>
      </c>
      <c r="M1262" s="62" t="s">
        <v>6555</v>
      </c>
      <c r="N1262" s="81" t="str">
        <f>VLOOKUP($M1262,'Hulpblad MC-parser'!$A:$D,2,FALSE)</f>
        <v>Leefmilieu</v>
      </c>
      <c r="O1262" s="81" t="str">
        <f>VLOOKUP($M1262,'Hulpblad MC-parser'!$A:$D,3,FALSE)</f>
        <v>Uitval nutsvoorziening</v>
      </c>
      <c r="P1262" s="81">
        <f>VLOOKUP($M1262,'Hulpblad MC-parser'!$A:$D,4,FALSE)</f>
        <v>0</v>
      </c>
      <c r="Q1262" s="136" t="str">
        <f>IF(CONCATENATE(B1262,C1262,D1262)="","",VLOOKUP(CONCATENATE(B1262,C1262,D1262),Meldingsclassificaties!AA:AA,1,FALSE))</f>
        <v>LeefmilieuUitval nutsvoorziening</v>
      </c>
      <c r="R1262" s="136" t="str">
        <f>IF(F1262="","",VLOOKUP(F1262,Meldingsclassificaties!H:H,1,FALSE))</f>
        <v>Uitval nutsvoorziening</v>
      </c>
    </row>
    <row r="1263" spans="1:18" x14ac:dyDescent="0.25">
      <c r="A1263" s="59">
        <v>200059145</v>
      </c>
      <c r="B1263" s="59" t="s">
        <v>84</v>
      </c>
      <c r="C1263" s="59" t="s">
        <v>678</v>
      </c>
      <c r="D1263" s="59"/>
      <c r="E1263" s="60" t="s">
        <v>6556</v>
      </c>
      <c r="F1263" s="59" t="s">
        <v>678</v>
      </c>
      <c r="G1263" s="59"/>
      <c r="H1263" s="59"/>
      <c r="I1263" s="59">
        <f t="shared" si="19"/>
        <v>17</v>
      </c>
      <c r="J1263" s="59" t="s">
        <v>1613</v>
      </c>
      <c r="K1263" s="61"/>
      <c r="L1263" s="62" t="s">
        <v>6738</v>
      </c>
      <c r="M1263" s="62" t="s">
        <v>6556</v>
      </c>
      <c r="N1263" s="81" t="str">
        <f>VLOOKUP($M1263,'Hulpblad MC-parser'!$A:$D,2,FALSE)</f>
        <v>Leefmilieu</v>
      </c>
      <c r="O1263" s="81" t="str">
        <f>VLOOKUP($M1263,'Hulpblad MC-parser'!$A:$D,3,FALSE)</f>
        <v>Uitval nutsvoorziening</v>
      </c>
      <c r="P1263" s="81">
        <f>VLOOKUP($M1263,'Hulpblad MC-parser'!$A:$D,4,FALSE)</f>
        <v>0</v>
      </c>
      <c r="Q1263" s="136" t="str">
        <f>IF(CONCATENATE(B1263,C1263,D1263)="","",VLOOKUP(CONCATENATE(B1263,C1263,D1263),Meldingsclassificaties!AA:AA,1,FALSE))</f>
        <v>LeefmilieuUitval nutsvoorziening</v>
      </c>
      <c r="R1263" s="136" t="str">
        <f>IF(F1263="","",VLOOKUP(F1263,Meldingsclassificaties!H:H,1,FALSE))</f>
        <v>Uitval nutsvoorziening</v>
      </c>
    </row>
    <row r="1264" spans="1:18" x14ac:dyDescent="0.25">
      <c r="A1264" s="59">
        <v>200059149</v>
      </c>
      <c r="B1264" s="59" t="s">
        <v>84</v>
      </c>
      <c r="C1264" s="59" t="s">
        <v>678</v>
      </c>
      <c r="D1264" s="59"/>
      <c r="E1264" s="60" t="s">
        <v>6557</v>
      </c>
      <c r="F1264" s="59" t="s">
        <v>678</v>
      </c>
      <c r="G1264" s="59"/>
      <c r="H1264" s="59"/>
      <c r="I1264" s="59">
        <f t="shared" si="19"/>
        <v>23</v>
      </c>
      <c r="J1264" s="59" t="s">
        <v>1613</v>
      </c>
      <c r="K1264" s="61"/>
      <c r="L1264" s="62" t="s">
        <v>6738</v>
      </c>
      <c r="M1264" s="62" t="s">
        <v>6557</v>
      </c>
      <c r="N1264" s="81" t="str">
        <f>VLOOKUP($M1264,'Hulpblad MC-parser'!$A:$D,2,FALSE)</f>
        <v>Leefmilieu</v>
      </c>
      <c r="O1264" s="81" t="str">
        <f>VLOOKUP($M1264,'Hulpblad MC-parser'!$A:$D,3,FALSE)</f>
        <v>Uitval nutsvoorziening</v>
      </c>
      <c r="P1264" s="81">
        <f>VLOOKUP($M1264,'Hulpblad MC-parser'!$A:$D,4,FALSE)</f>
        <v>0</v>
      </c>
      <c r="Q1264" s="136" t="str">
        <f>IF(CONCATENATE(B1264,C1264,D1264)="","",VLOOKUP(CONCATENATE(B1264,C1264,D1264),Meldingsclassificaties!AA:AA,1,FALSE))</f>
        <v>LeefmilieuUitval nutsvoorziening</v>
      </c>
      <c r="R1264" s="136" t="str">
        <f>IF(F1264="","",VLOOKUP(F1264,Meldingsclassificaties!H:H,1,FALSE))</f>
        <v>Uitval nutsvoorziening</v>
      </c>
    </row>
    <row r="1265" spans="1:18" x14ac:dyDescent="0.25">
      <c r="A1265" s="59">
        <v>200059146</v>
      </c>
      <c r="B1265" s="59" t="s">
        <v>84</v>
      </c>
      <c r="C1265" s="59" t="s">
        <v>678</v>
      </c>
      <c r="D1265" s="59"/>
      <c r="E1265" s="60" t="s">
        <v>6558</v>
      </c>
      <c r="F1265" s="59" t="s">
        <v>678</v>
      </c>
      <c r="G1265" s="59"/>
      <c r="H1265" s="59"/>
      <c r="I1265" s="59">
        <f t="shared" si="19"/>
        <v>17</v>
      </c>
      <c r="J1265" s="59" t="s">
        <v>1613</v>
      </c>
      <c r="K1265" s="61"/>
      <c r="L1265" s="62" t="s">
        <v>6738</v>
      </c>
      <c r="M1265" s="62" t="s">
        <v>6558</v>
      </c>
      <c r="N1265" s="81" t="str">
        <f>VLOOKUP($M1265,'Hulpblad MC-parser'!$A:$D,2,FALSE)</f>
        <v>Leefmilieu</v>
      </c>
      <c r="O1265" s="81" t="str">
        <f>VLOOKUP($M1265,'Hulpblad MC-parser'!$A:$D,3,FALSE)</f>
        <v>Uitval nutsvoorziening</v>
      </c>
      <c r="P1265" s="81">
        <f>VLOOKUP($M1265,'Hulpblad MC-parser'!$A:$D,4,FALSE)</f>
        <v>0</v>
      </c>
      <c r="Q1265" s="136" t="str">
        <f>IF(CONCATENATE(B1265,C1265,D1265)="","",VLOOKUP(CONCATENATE(B1265,C1265,D1265),Meldingsclassificaties!AA:AA,1,FALSE))</f>
        <v>LeefmilieuUitval nutsvoorziening</v>
      </c>
      <c r="R1265" s="136" t="str">
        <f>IF(F1265="","",VLOOKUP(F1265,Meldingsclassificaties!H:H,1,FALSE))</f>
        <v>Uitval nutsvoorziening</v>
      </c>
    </row>
    <row r="1266" spans="1:18" x14ac:dyDescent="0.25">
      <c r="A1266" s="59">
        <v>200010673</v>
      </c>
      <c r="B1266" s="59" t="s">
        <v>84</v>
      </c>
      <c r="C1266" s="59" t="s">
        <v>678</v>
      </c>
      <c r="D1266" s="59"/>
      <c r="E1266" s="60" t="s">
        <v>1341</v>
      </c>
      <c r="F1266" s="59" t="s">
        <v>678</v>
      </c>
      <c r="G1266" s="59"/>
      <c r="H1266" s="59"/>
      <c r="I1266" s="59">
        <f t="shared" si="19"/>
        <v>23</v>
      </c>
      <c r="J1266" s="59" t="s">
        <v>1613</v>
      </c>
      <c r="K1266" s="61"/>
      <c r="L1266" s="62" t="s">
        <v>6737</v>
      </c>
      <c r="M1266" s="62" t="s">
        <v>1341</v>
      </c>
      <c r="N1266" s="81" t="str">
        <f>VLOOKUP($M1266,'Hulpblad MC-parser'!$A:$D,2,FALSE)</f>
        <v>Leefmilieu</v>
      </c>
      <c r="O1266" s="81" t="str">
        <f>VLOOKUP($M1266,'Hulpblad MC-parser'!$A:$D,3,FALSE)</f>
        <v>Uitval nutsvoorziening</v>
      </c>
      <c r="P1266" s="81">
        <f>VLOOKUP($M1266,'Hulpblad MC-parser'!$A:$D,4,FALSE)</f>
        <v>0</v>
      </c>
      <c r="Q1266" s="136" t="str">
        <f>IF(CONCATENATE(B1266,C1266,D1266)="","",VLOOKUP(CONCATENATE(B1266,C1266,D1266),Meldingsclassificaties!AA:AA,1,FALSE))</f>
        <v>LeefmilieuUitval nutsvoorziening</v>
      </c>
      <c r="R1266" s="136" t="str">
        <f>IF(F1266="","",VLOOKUP(F1266,Meldingsclassificaties!H:H,1,FALSE))</f>
        <v>Uitval nutsvoorziening</v>
      </c>
    </row>
    <row r="1267" spans="1:18" x14ac:dyDescent="0.25">
      <c r="A1267" s="59"/>
      <c r="B1267" s="59"/>
      <c r="C1267" s="59"/>
      <c r="D1267" s="59"/>
      <c r="E1267" s="60" t="s">
        <v>7981</v>
      </c>
      <c r="F1267" s="59"/>
      <c r="G1267" s="59" t="s">
        <v>1341</v>
      </c>
      <c r="H1267" s="59"/>
      <c r="I1267" s="59">
        <f t="shared" si="19"/>
        <v>4</v>
      </c>
      <c r="J1267" s="59" t="s">
        <v>1561</v>
      </c>
      <c r="K1267" s="61"/>
      <c r="L1267" s="62" t="s">
        <v>6737</v>
      </c>
      <c r="M1267" s="62" t="s">
        <v>1341</v>
      </c>
      <c r="N1267" s="81" t="str">
        <f>VLOOKUP($M1267,'Hulpblad MC-parser'!$A:$D,2,FALSE)</f>
        <v>Leefmilieu</v>
      </c>
      <c r="O1267" s="81" t="str">
        <f>VLOOKUP($M1267,'Hulpblad MC-parser'!$A:$D,3,FALSE)</f>
        <v>Uitval nutsvoorziening</v>
      </c>
      <c r="P1267" s="81">
        <f>VLOOKUP($M1267,'Hulpblad MC-parser'!$A:$D,4,FALSE)</f>
        <v>0</v>
      </c>
      <c r="Q1267" s="136" t="str">
        <f>IF(CONCATENATE(B1267,C1267,D1267)="","",VLOOKUP(CONCATENATE(B1267,C1267,D1267),Meldingsclassificaties!AA:AA,1,FALSE))</f>
        <v/>
      </c>
      <c r="R1267" s="136" t="str">
        <f>IF(F1267="","",VLOOKUP(F1267,Meldingsclassificaties!H:H,1,FALSE))</f>
        <v/>
      </c>
    </row>
    <row r="1268" spans="1:18" x14ac:dyDescent="0.25">
      <c r="A1268" s="59"/>
      <c r="B1268" s="59"/>
      <c r="C1268" s="59"/>
      <c r="D1268" s="59"/>
      <c r="E1268" s="60" t="s">
        <v>7982</v>
      </c>
      <c r="F1268" s="59"/>
      <c r="G1268" s="59" t="s">
        <v>1341</v>
      </c>
      <c r="H1268" s="59"/>
      <c r="I1268" s="59">
        <f t="shared" si="19"/>
        <v>5</v>
      </c>
      <c r="J1268" s="59" t="s">
        <v>1561</v>
      </c>
      <c r="K1268" s="61"/>
      <c r="L1268" s="62" t="s">
        <v>6737</v>
      </c>
      <c r="M1268" s="62" t="s">
        <v>1341</v>
      </c>
      <c r="N1268" s="81" t="str">
        <f>VLOOKUP($M1268,'Hulpblad MC-parser'!$A:$D,2,FALSE)</f>
        <v>Leefmilieu</v>
      </c>
      <c r="O1268" s="81" t="str">
        <f>VLOOKUP($M1268,'Hulpblad MC-parser'!$A:$D,3,FALSE)</f>
        <v>Uitval nutsvoorziening</v>
      </c>
      <c r="P1268" s="81">
        <f>VLOOKUP($M1268,'Hulpblad MC-parser'!$A:$D,4,FALSE)</f>
        <v>0</v>
      </c>
      <c r="Q1268" s="136" t="str">
        <f>IF(CONCATENATE(B1268,C1268,D1268)="","",VLOOKUP(CONCATENATE(B1268,C1268,D1268),Meldingsclassificaties!AA:AA,1,FALSE))</f>
        <v/>
      </c>
      <c r="R1268" s="136" t="str">
        <f>IF(F1268="","",VLOOKUP(F1268,Meldingsclassificaties!H:H,1,FALSE))</f>
        <v/>
      </c>
    </row>
    <row r="1269" spans="1:18" x14ac:dyDescent="0.25">
      <c r="A1269" s="59"/>
      <c r="B1269" s="59"/>
      <c r="C1269" s="59"/>
      <c r="D1269" s="59"/>
      <c r="E1269" s="60" t="s">
        <v>7983</v>
      </c>
      <c r="F1269" s="59"/>
      <c r="G1269" s="59" t="s">
        <v>1341</v>
      </c>
      <c r="H1269" s="59"/>
      <c r="I1269" s="59">
        <f t="shared" si="19"/>
        <v>16</v>
      </c>
      <c r="J1269" s="59" t="s">
        <v>1561</v>
      </c>
      <c r="K1269" s="61"/>
      <c r="L1269" s="62" t="s">
        <v>6737</v>
      </c>
      <c r="M1269" s="62" t="s">
        <v>1341</v>
      </c>
      <c r="N1269" s="81" t="str">
        <f>VLOOKUP($M1269,'Hulpblad MC-parser'!$A:$D,2,FALSE)</f>
        <v>Leefmilieu</v>
      </c>
      <c r="O1269" s="81" t="str">
        <f>VLOOKUP($M1269,'Hulpblad MC-parser'!$A:$D,3,FALSE)</f>
        <v>Uitval nutsvoorziening</v>
      </c>
      <c r="P1269" s="81">
        <f>VLOOKUP($M1269,'Hulpblad MC-parser'!$A:$D,4,FALSE)</f>
        <v>0</v>
      </c>
      <c r="Q1269" s="136" t="str">
        <f>IF(CONCATENATE(B1269,C1269,D1269)="","",VLOOKUP(CONCATENATE(B1269,C1269,D1269),Meldingsclassificaties!AA:AA,1,FALSE))</f>
        <v/>
      </c>
      <c r="R1269" s="136" t="str">
        <f>IF(F1269="","",VLOOKUP(F1269,Meldingsclassificaties!H:H,1,FALSE))</f>
        <v/>
      </c>
    </row>
    <row r="1270" spans="1:18" x14ac:dyDescent="0.25">
      <c r="A1270" s="59"/>
      <c r="B1270" s="59"/>
      <c r="C1270" s="59"/>
      <c r="D1270" s="59"/>
      <c r="E1270" s="60" t="s">
        <v>7989</v>
      </c>
      <c r="F1270" s="59"/>
      <c r="G1270" s="59" t="s">
        <v>1341</v>
      </c>
      <c r="H1270" s="59"/>
      <c r="I1270" s="59">
        <f t="shared" si="19"/>
        <v>4</v>
      </c>
      <c r="J1270" s="59" t="s">
        <v>1561</v>
      </c>
      <c r="K1270" s="61"/>
      <c r="L1270" s="62" t="s">
        <v>6737</v>
      </c>
      <c r="M1270" s="62" t="s">
        <v>1341</v>
      </c>
      <c r="N1270" s="81" t="str">
        <f>VLOOKUP($M1270,'Hulpblad MC-parser'!$A:$D,2,FALSE)</f>
        <v>Leefmilieu</v>
      </c>
      <c r="O1270" s="81" t="str">
        <f>VLOOKUP($M1270,'Hulpblad MC-parser'!$A:$D,3,FALSE)</f>
        <v>Uitval nutsvoorziening</v>
      </c>
      <c r="P1270" s="81">
        <f>VLOOKUP($M1270,'Hulpblad MC-parser'!$A:$D,4,FALSE)</f>
        <v>0</v>
      </c>
      <c r="Q1270" s="136" t="str">
        <f>IF(CONCATENATE(B1270,C1270,D1270)="","",VLOOKUP(CONCATENATE(B1270,C1270,D1270),Meldingsclassificaties!AA:AA,1,FALSE))</f>
        <v/>
      </c>
      <c r="R1270" s="136" t="str">
        <f>IF(F1270="","",VLOOKUP(F1270,Meldingsclassificaties!H:H,1,FALSE))</f>
        <v/>
      </c>
    </row>
    <row r="1271" spans="1:18" x14ac:dyDescent="0.25">
      <c r="A1271" s="59">
        <v>200010675</v>
      </c>
      <c r="B1271" s="59" t="s">
        <v>84</v>
      </c>
      <c r="C1271" s="59" t="s">
        <v>653</v>
      </c>
      <c r="D1271" s="59"/>
      <c r="E1271" s="60" t="s">
        <v>1342</v>
      </c>
      <c r="F1271" s="59" t="s">
        <v>653</v>
      </c>
      <c r="G1271" s="59"/>
      <c r="H1271" s="59"/>
      <c r="I1271" s="59">
        <f t="shared" si="19"/>
        <v>16</v>
      </c>
      <c r="J1271" s="59" t="s">
        <v>1613</v>
      </c>
      <c r="K1271" s="61"/>
      <c r="L1271" s="62" t="s">
        <v>6737</v>
      </c>
      <c r="M1271" s="62" t="s">
        <v>1342</v>
      </c>
      <c r="N1271" s="81" t="str">
        <f>VLOOKUP($M1271,'Hulpblad MC-parser'!$A:$D,2,FALSE)</f>
        <v>Leefmilieu</v>
      </c>
      <c r="O1271" s="81" t="str">
        <f>VLOOKUP($M1271,'Hulpblad MC-parser'!$A:$D,3,FALSE)</f>
        <v>Verontreiniging</v>
      </c>
      <c r="P1271" s="81">
        <f>VLOOKUP($M1271,'Hulpblad MC-parser'!$A:$D,4,FALSE)</f>
        <v>0</v>
      </c>
      <c r="Q1271" s="136" t="str">
        <f>IF(CONCATENATE(B1271,C1271,D1271)="","",VLOOKUP(CONCATENATE(B1271,C1271,D1271),Meldingsclassificaties!AA:AA,1,FALSE))</f>
        <v>LeefmilieuVerontreiniging</v>
      </c>
      <c r="R1271" s="136" t="str">
        <f>IF(F1271="","",VLOOKUP(F1271,Meldingsclassificaties!H:H,1,FALSE))</f>
        <v>Verontreiniging</v>
      </c>
    </row>
    <row r="1272" spans="1:18" x14ac:dyDescent="0.25">
      <c r="A1272" s="59"/>
      <c r="B1272" s="59"/>
      <c r="C1272" s="59"/>
      <c r="D1272" s="59"/>
      <c r="E1272" s="60" t="s">
        <v>7990</v>
      </c>
      <c r="F1272" s="59"/>
      <c r="G1272" s="59" t="s">
        <v>1342</v>
      </c>
      <c r="H1272" s="59"/>
      <c r="I1272" s="59">
        <f t="shared" si="19"/>
        <v>4</v>
      </c>
      <c r="J1272" s="59" t="s">
        <v>1561</v>
      </c>
      <c r="K1272" s="61"/>
      <c r="L1272" s="62" t="s">
        <v>6737</v>
      </c>
      <c r="M1272" s="62" t="s">
        <v>1342</v>
      </c>
      <c r="N1272" s="81" t="str">
        <f>VLOOKUP($M1272,'Hulpblad MC-parser'!$A:$D,2,FALSE)</f>
        <v>Leefmilieu</v>
      </c>
      <c r="O1272" s="81" t="str">
        <f>VLOOKUP($M1272,'Hulpblad MC-parser'!$A:$D,3,FALSE)</f>
        <v>Verontreiniging</v>
      </c>
      <c r="P1272" s="81">
        <f>VLOOKUP($M1272,'Hulpblad MC-parser'!$A:$D,4,FALSE)</f>
        <v>0</v>
      </c>
      <c r="Q1272" s="136" t="str">
        <f>IF(CONCATENATE(B1272,C1272,D1272)="","",VLOOKUP(CONCATENATE(B1272,C1272,D1272),Meldingsclassificaties!AA:AA,1,FALSE))</f>
        <v/>
      </c>
      <c r="R1272" s="136" t="str">
        <f>IF(F1272="","",VLOOKUP(F1272,Meldingsclassificaties!H:H,1,FALSE))</f>
        <v/>
      </c>
    </row>
    <row r="1273" spans="1:18" x14ac:dyDescent="0.25">
      <c r="A1273" s="59"/>
      <c r="B1273" s="59"/>
      <c r="C1273" s="59"/>
      <c r="D1273" s="59"/>
      <c r="E1273" s="60" t="s">
        <v>7991</v>
      </c>
      <c r="F1273" s="59"/>
      <c r="G1273" s="59" t="s">
        <v>1342</v>
      </c>
      <c r="H1273" s="59"/>
      <c r="I1273" s="59">
        <f t="shared" si="19"/>
        <v>5</v>
      </c>
      <c r="J1273" s="59" t="s">
        <v>1561</v>
      </c>
      <c r="K1273" s="61"/>
      <c r="L1273" s="62" t="s">
        <v>6737</v>
      </c>
      <c r="M1273" s="62" t="s">
        <v>1342</v>
      </c>
      <c r="N1273" s="81" t="str">
        <f>VLOOKUP($M1273,'Hulpblad MC-parser'!$A:$D,2,FALSE)</f>
        <v>Leefmilieu</v>
      </c>
      <c r="O1273" s="81" t="str">
        <f>VLOOKUP($M1273,'Hulpblad MC-parser'!$A:$D,3,FALSE)</f>
        <v>Verontreiniging</v>
      </c>
      <c r="P1273" s="81">
        <f>VLOOKUP($M1273,'Hulpblad MC-parser'!$A:$D,4,FALSE)</f>
        <v>0</v>
      </c>
      <c r="Q1273" s="136" t="str">
        <f>IF(CONCATENATE(B1273,C1273,D1273)="","",VLOOKUP(CONCATENATE(B1273,C1273,D1273),Meldingsclassificaties!AA:AA,1,FALSE))</f>
        <v/>
      </c>
      <c r="R1273" s="136" t="str">
        <f>IF(F1273="","",VLOOKUP(F1273,Meldingsclassificaties!H:H,1,FALSE))</f>
        <v/>
      </c>
    </row>
    <row r="1274" spans="1:18" x14ac:dyDescent="0.25">
      <c r="A1274" s="59"/>
      <c r="B1274" s="59"/>
      <c r="C1274" s="59"/>
      <c r="D1274" s="59"/>
      <c r="E1274" s="60" t="s">
        <v>7992</v>
      </c>
      <c r="F1274" s="59"/>
      <c r="G1274" s="59" t="s">
        <v>1342</v>
      </c>
      <c r="H1274" s="59"/>
      <c r="I1274" s="59">
        <f t="shared" si="19"/>
        <v>4</v>
      </c>
      <c r="J1274" s="59" t="s">
        <v>1561</v>
      </c>
      <c r="K1274" s="61"/>
      <c r="L1274" s="62" t="s">
        <v>6737</v>
      </c>
      <c r="M1274" s="62" t="s">
        <v>1342</v>
      </c>
      <c r="N1274" s="81" t="str">
        <f>VLOOKUP($M1274,'Hulpblad MC-parser'!$A:$D,2,FALSE)</f>
        <v>Leefmilieu</v>
      </c>
      <c r="O1274" s="81" t="str">
        <f>VLOOKUP($M1274,'Hulpblad MC-parser'!$A:$D,3,FALSE)</f>
        <v>Verontreiniging</v>
      </c>
      <c r="P1274" s="81">
        <f>VLOOKUP($M1274,'Hulpblad MC-parser'!$A:$D,4,FALSE)</f>
        <v>0</v>
      </c>
      <c r="Q1274" s="136" t="str">
        <f>IF(CONCATENATE(B1274,C1274,D1274)="","",VLOOKUP(CONCATENATE(B1274,C1274,D1274),Meldingsclassificaties!AA:AA,1,FALSE))</f>
        <v/>
      </c>
      <c r="R1274" s="136" t="str">
        <f>IF(F1274="","",VLOOKUP(F1274,Meldingsclassificaties!H:H,1,FALSE))</f>
        <v/>
      </c>
    </row>
    <row r="1275" spans="1:18" x14ac:dyDescent="0.25">
      <c r="A1275" s="59"/>
      <c r="B1275" s="59"/>
      <c r="C1275" s="59"/>
      <c r="D1275" s="59"/>
      <c r="E1275" s="60" t="s">
        <v>7993</v>
      </c>
      <c r="F1275" s="59"/>
      <c r="G1275" s="59" t="s">
        <v>1342</v>
      </c>
      <c r="H1275" s="59"/>
      <c r="I1275" s="59">
        <f t="shared" si="19"/>
        <v>3</v>
      </c>
      <c r="J1275" s="59" t="s">
        <v>1561</v>
      </c>
      <c r="K1275" s="61"/>
      <c r="L1275" s="62" t="s">
        <v>6737</v>
      </c>
      <c r="M1275" s="62" t="s">
        <v>1342</v>
      </c>
      <c r="N1275" s="81" t="str">
        <f>VLOOKUP($M1275,'Hulpblad MC-parser'!$A:$D,2,FALSE)</f>
        <v>Leefmilieu</v>
      </c>
      <c r="O1275" s="81" t="str">
        <f>VLOOKUP($M1275,'Hulpblad MC-parser'!$A:$D,3,FALSE)</f>
        <v>Verontreiniging</v>
      </c>
      <c r="P1275" s="81">
        <f>VLOOKUP($M1275,'Hulpblad MC-parser'!$A:$D,4,FALSE)</f>
        <v>0</v>
      </c>
      <c r="Q1275" s="136" t="str">
        <f>IF(CONCATENATE(B1275,C1275,D1275)="","",VLOOKUP(CONCATENATE(B1275,C1275,D1275),Meldingsclassificaties!AA:AA,1,FALSE))</f>
        <v/>
      </c>
      <c r="R1275" s="136" t="str">
        <f>IF(F1275="","",VLOOKUP(F1275,Meldingsclassificaties!H:H,1,FALSE))</f>
        <v/>
      </c>
    </row>
    <row r="1276" spans="1:18" x14ac:dyDescent="0.25">
      <c r="A1276" s="59">
        <v>200010677</v>
      </c>
      <c r="B1276" s="59" t="s">
        <v>84</v>
      </c>
      <c r="C1276" s="59" t="s">
        <v>653</v>
      </c>
      <c r="D1276" s="59" t="s">
        <v>833</v>
      </c>
      <c r="E1276" s="60" t="s">
        <v>1343</v>
      </c>
      <c r="F1276" s="59" t="s">
        <v>835</v>
      </c>
      <c r="G1276" s="59"/>
      <c r="H1276" s="59"/>
      <c r="I1276" s="59">
        <f t="shared" si="19"/>
        <v>21</v>
      </c>
      <c r="J1276" s="59" t="s">
        <v>1613</v>
      </c>
      <c r="K1276" s="61"/>
      <c r="L1276" s="62" t="s">
        <v>6737</v>
      </c>
      <c r="M1276" s="62" t="s">
        <v>1343</v>
      </c>
      <c r="N1276" s="81" t="str">
        <f>VLOOKUP($M1276,'Hulpblad MC-parser'!$A:$D,2,FALSE)</f>
        <v>Leefmilieu</v>
      </c>
      <c r="O1276" s="81" t="str">
        <f>VLOOKUP($M1276,'Hulpblad MC-parser'!$A:$D,3,FALSE)</f>
        <v>Verontreiniging</v>
      </c>
      <c r="P1276" s="81" t="str">
        <f>VLOOKUP($M1276,'Hulpblad MC-parser'!$A:$D,4,FALSE)</f>
        <v>Bodem</v>
      </c>
      <c r="Q1276" s="136" t="str">
        <f>IF(CONCATENATE(B1276,C1276,D1276)="","",VLOOKUP(CONCATENATE(B1276,C1276,D1276),Meldingsclassificaties!AA:AA,1,FALSE))</f>
        <v>LeefmilieuVerontreinigingBodem</v>
      </c>
      <c r="R1276" s="136" t="str">
        <f>IF(F1276="","",VLOOKUP(F1276,Meldingsclassificaties!H:H,1,FALSE))</f>
        <v>Bodemverontreiniging</v>
      </c>
    </row>
    <row r="1277" spans="1:18" x14ac:dyDescent="0.25">
      <c r="A1277" s="59"/>
      <c r="B1277" s="59"/>
      <c r="C1277" s="59"/>
      <c r="D1277" s="59"/>
      <c r="E1277" s="60" t="s">
        <v>7994</v>
      </c>
      <c r="F1277" s="59"/>
      <c r="G1277" s="59" t="s">
        <v>1343</v>
      </c>
      <c r="H1277" s="59"/>
      <c r="I1277" s="59">
        <f t="shared" si="19"/>
        <v>4</v>
      </c>
      <c r="J1277" s="59" t="s">
        <v>1561</v>
      </c>
      <c r="K1277" s="61"/>
      <c r="L1277" s="62" t="s">
        <v>6737</v>
      </c>
      <c r="M1277" s="62" t="s">
        <v>1343</v>
      </c>
      <c r="N1277" s="81" t="str">
        <f>VLOOKUP($M1277,'Hulpblad MC-parser'!$A:$D,2,FALSE)</f>
        <v>Leefmilieu</v>
      </c>
      <c r="O1277" s="81" t="str">
        <f>VLOOKUP($M1277,'Hulpblad MC-parser'!$A:$D,3,FALSE)</f>
        <v>Verontreiniging</v>
      </c>
      <c r="P1277" s="81" t="str">
        <f>VLOOKUP($M1277,'Hulpblad MC-parser'!$A:$D,4,FALSE)</f>
        <v>Bodem</v>
      </c>
      <c r="Q1277" s="136" t="str">
        <f>IF(CONCATENATE(B1277,C1277,D1277)="","",VLOOKUP(CONCATENATE(B1277,C1277,D1277),Meldingsclassificaties!AA:AA,1,FALSE))</f>
        <v/>
      </c>
      <c r="R1277" s="136" t="str">
        <f>IF(F1277="","",VLOOKUP(F1277,Meldingsclassificaties!H:H,1,FALSE))</f>
        <v/>
      </c>
    </row>
    <row r="1278" spans="1:18" x14ac:dyDescent="0.25">
      <c r="A1278" s="59"/>
      <c r="B1278" s="59"/>
      <c r="C1278" s="59"/>
      <c r="D1278" s="59"/>
      <c r="E1278" s="60" t="s">
        <v>7995</v>
      </c>
      <c r="F1278" s="59"/>
      <c r="G1278" s="59" t="s">
        <v>1343</v>
      </c>
      <c r="H1278" s="59"/>
      <c r="I1278" s="59">
        <f t="shared" si="19"/>
        <v>4</v>
      </c>
      <c r="J1278" s="59" t="s">
        <v>1561</v>
      </c>
      <c r="K1278" s="61"/>
      <c r="L1278" s="62" t="s">
        <v>6737</v>
      </c>
      <c r="M1278" s="62" t="s">
        <v>1343</v>
      </c>
      <c r="N1278" s="81" t="str">
        <f>VLOOKUP($M1278,'Hulpblad MC-parser'!$A:$D,2,FALSE)</f>
        <v>Leefmilieu</v>
      </c>
      <c r="O1278" s="81" t="str">
        <f>VLOOKUP($M1278,'Hulpblad MC-parser'!$A:$D,3,FALSE)</f>
        <v>Verontreiniging</v>
      </c>
      <c r="P1278" s="81" t="str">
        <f>VLOOKUP($M1278,'Hulpblad MC-parser'!$A:$D,4,FALSE)</f>
        <v>Bodem</v>
      </c>
      <c r="Q1278" s="136" t="str">
        <f>IF(CONCATENATE(B1278,C1278,D1278)="","",VLOOKUP(CONCATENATE(B1278,C1278,D1278),Meldingsclassificaties!AA:AA,1,FALSE))</f>
        <v/>
      </c>
      <c r="R1278" s="136" t="str">
        <f>IF(F1278="","",VLOOKUP(F1278,Meldingsclassificaties!H:H,1,FALSE))</f>
        <v/>
      </c>
    </row>
    <row r="1279" spans="1:18" x14ac:dyDescent="0.25">
      <c r="A1279" s="59"/>
      <c r="B1279" s="59"/>
      <c r="C1279" s="59"/>
      <c r="D1279" s="59"/>
      <c r="E1279" s="60" t="s">
        <v>7996</v>
      </c>
      <c r="F1279" s="59"/>
      <c r="G1279" s="59" t="s">
        <v>1343</v>
      </c>
      <c r="H1279" s="59"/>
      <c r="I1279" s="59">
        <f t="shared" si="19"/>
        <v>7</v>
      </c>
      <c r="J1279" s="59" t="s">
        <v>1561</v>
      </c>
      <c r="K1279" s="61"/>
      <c r="L1279" s="62" t="s">
        <v>6737</v>
      </c>
      <c r="M1279" s="62" t="s">
        <v>1343</v>
      </c>
      <c r="N1279" s="81" t="str">
        <f>VLOOKUP($M1279,'Hulpblad MC-parser'!$A:$D,2,FALSE)</f>
        <v>Leefmilieu</v>
      </c>
      <c r="O1279" s="81" t="str">
        <f>VLOOKUP($M1279,'Hulpblad MC-parser'!$A:$D,3,FALSE)</f>
        <v>Verontreiniging</v>
      </c>
      <c r="P1279" s="81" t="str">
        <f>VLOOKUP($M1279,'Hulpblad MC-parser'!$A:$D,4,FALSE)</f>
        <v>Bodem</v>
      </c>
      <c r="Q1279" s="136" t="str">
        <f>IF(CONCATENATE(B1279,C1279,D1279)="","",VLOOKUP(CONCATENATE(B1279,C1279,D1279),Meldingsclassificaties!AA:AA,1,FALSE))</f>
        <v/>
      </c>
      <c r="R1279" s="136" t="str">
        <f>IF(F1279="","",VLOOKUP(F1279,Meldingsclassificaties!H:H,1,FALSE))</f>
        <v/>
      </c>
    </row>
    <row r="1280" spans="1:18" x14ac:dyDescent="0.25">
      <c r="A1280" s="59"/>
      <c r="B1280" s="59"/>
      <c r="C1280" s="59"/>
      <c r="D1280" s="59"/>
      <c r="E1280" s="60" t="s">
        <v>7997</v>
      </c>
      <c r="F1280" s="59"/>
      <c r="G1280" s="59" t="s">
        <v>1343</v>
      </c>
      <c r="H1280" s="59"/>
      <c r="I1280" s="59">
        <f t="shared" si="19"/>
        <v>22</v>
      </c>
      <c r="J1280" s="59" t="s">
        <v>1561</v>
      </c>
      <c r="K1280" s="61"/>
      <c r="L1280" s="62" t="s">
        <v>6737</v>
      </c>
      <c r="M1280" s="62" t="s">
        <v>1343</v>
      </c>
      <c r="N1280" s="81" t="str">
        <f>VLOOKUP($M1280,'Hulpblad MC-parser'!$A:$D,2,FALSE)</f>
        <v>Leefmilieu</v>
      </c>
      <c r="O1280" s="81" t="str">
        <f>VLOOKUP($M1280,'Hulpblad MC-parser'!$A:$D,3,FALSE)</f>
        <v>Verontreiniging</v>
      </c>
      <c r="P1280" s="81" t="str">
        <f>VLOOKUP($M1280,'Hulpblad MC-parser'!$A:$D,4,FALSE)</f>
        <v>Bodem</v>
      </c>
      <c r="Q1280" s="136" t="str">
        <f>IF(CONCATENATE(B1280,C1280,D1280)="","",VLOOKUP(CONCATENATE(B1280,C1280,D1280),Meldingsclassificaties!AA:AA,1,FALSE))</f>
        <v/>
      </c>
      <c r="R1280" s="136" t="str">
        <f>IF(F1280="","",VLOOKUP(F1280,Meldingsclassificaties!H:H,1,FALSE))</f>
        <v/>
      </c>
    </row>
    <row r="1281" spans="1:18" x14ac:dyDescent="0.25">
      <c r="A1281" s="59"/>
      <c r="B1281" s="59"/>
      <c r="C1281" s="59"/>
      <c r="D1281" s="59"/>
      <c r="E1281" s="60" t="s">
        <v>7998</v>
      </c>
      <c r="F1281" s="59"/>
      <c r="G1281" s="59" t="s">
        <v>1343</v>
      </c>
      <c r="H1281" s="59"/>
      <c r="I1281" s="59">
        <f t="shared" si="19"/>
        <v>5</v>
      </c>
      <c r="J1281" s="59" t="s">
        <v>1561</v>
      </c>
      <c r="K1281" s="61"/>
      <c r="L1281" s="62" t="s">
        <v>6737</v>
      </c>
      <c r="M1281" s="62" t="s">
        <v>1343</v>
      </c>
      <c r="N1281" s="81" t="str">
        <f>VLOOKUP($M1281,'Hulpblad MC-parser'!$A:$D,2,FALSE)</f>
        <v>Leefmilieu</v>
      </c>
      <c r="O1281" s="81" t="str">
        <f>VLOOKUP($M1281,'Hulpblad MC-parser'!$A:$D,3,FALSE)</f>
        <v>Verontreiniging</v>
      </c>
      <c r="P1281" s="81" t="str">
        <f>VLOOKUP($M1281,'Hulpblad MC-parser'!$A:$D,4,FALSE)</f>
        <v>Bodem</v>
      </c>
      <c r="Q1281" s="136" t="str">
        <f>IF(CONCATENATE(B1281,C1281,D1281)="","",VLOOKUP(CONCATENATE(B1281,C1281,D1281),Meldingsclassificaties!AA:AA,1,FALSE))</f>
        <v/>
      </c>
      <c r="R1281" s="136" t="str">
        <f>IF(F1281="","",VLOOKUP(F1281,Meldingsclassificaties!H:H,1,FALSE))</f>
        <v/>
      </c>
    </row>
    <row r="1282" spans="1:18" x14ac:dyDescent="0.25">
      <c r="A1282" s="59">
        <v>200010679</v>
      </c>
      <c r="B1282" s="59" t="s">
        <v>84</v>
      </c>
      <c r="C1282" s="59" t="s">
        <v>653</v>
      </c>
      <c r="D1282" s="59" t="s">
        <v>682</v>
      </c>
      <c r="E1282" s="60" t="s">
        <v>1344</v>
      </c>
      <c r="F1282" s="59" t="s">
        <v>684</v>
      </c>
      <c r="G1282" s="59"/>
      <c r="H1282" s="59"/>
      <c r="I1282" s="59">
        <f t="shared" ref="I1282:I1345" si="20">LEN(E1282)</f>
        <v>21</v>
      </c>
      <c r="J1282" s="59" t="s">
        <v>1613</v>
      </c>
      <c r="K1282" s="61"/>
      <c r="L1282" s="62" t="s">
        <v>6737</v>
      </c>
      <c r="M1282" s="62" t="s">
        <v>1344</v>
      </c>
      <c r="N1282" s="81" t="str">
        <f>VLOOKUP($M1282,'Hulpblad MC-parser'!$A:$D,2,FALSE)</f>
        <v>Leefmilieu</v>
      </c>
      <c r="O1282" s="81" t="str">
        <f>VLOOKUP($M1282,'Hulpblad MC-parser'!$A:$D,3,FALSE)</f>
        <v>Verontreiniging</v>
      </c>
      <c r="P1282" s="81" t="str">
        <f>VLOOKUP($M1282,'Hulpblad MC-parser'!$A:$D,4,FALSE)</f>
        <v>Lucht</v>
      </c>
      <c r="Q1282" s="136" t="str">
        <f>IF(CONCATENATE(B1282,C1282,D1282)="","",VLOOKUP(CONCATENATE(B1282,C1282,D1282),Meldingsclassificaties!AA:AA,1,FALSE))</f>
        <v>LeefmilieuVerontreinigingLucht</v>
      </c>
      <c r="R1282" s="136" t="str">
        <f>IF(F1282="","",VLOOKUP(F1282,Meldingsclassificaties!H:H,1,FALSE))</f>
        <v>Luchtverontreiniging</v>
      </c>
    </row>
    <row r="1283" spans="1:18" x14ac:dyDescent="0.25">
      <c r="A1283" s="59"/>
      <c r="B1283" s="59"/>
      <c r="C1283" s="59"/>
      <c r="D1283" s="59"/>
      <c r="E1283" s="60" t="s">
        <v>7999</v>
      </c>
      <c r="F1283" s="59"/>
      <c r="G1283" s="59" t="s">
        <v>1344</v>
      </c>
      <c r="H1283" s="59"/>
      <c r="I1283" s="59">
        <f t="shared" si="20"/>
        <v>4</v>
      </c>
      <c r="J1283" s="59" t="s">
        <v>1561</v>
      </c>
      <c r="K1283" s="61"/>
      <c r="L1283" s="62" t="s">
        <v>6737</v>
      </c>
      <c r="M1283" s="62" t="s">
        <v>1344</v>
      </c>
      <c r="N1283" s="81" t="str">
        <f>VLOOKUP($M1283,'Hulpblad MC-parser'!$A:$D,2,FALSE)</f>
        <v>Leefmilieu</v>
      </c>
      <c r="O1283" s="81" t="str">
        <f>VLOOKUP($M1283,'Hulpblad MC-parser'!$A:$D,3,FALSE)</f>
        <v>Verontreiniging</v>
      </c>
      <c r="P1283" s="81" t="str">
        <f>VLOOKUP($M1283,'Hulpblad MC-parser'!$A:$D,4,FALSE)</f>
        <v>Lucht</v>
      </c>
      <c r="Q1283" s="136" t="str">
        <f>IF(CONCATENATE(B1283,C1283,D1283)="","",VLOOKUP(CONCATENATE(B1283,C1283,D1283),Meldingsclassificaties!AA:AA,1,FALSE))</f>
        <v/>
      </c>
      <c r="R1283" s="136" t="str">
        <f>IF(F1283="","",VLOOKUP(F1283,Meldingsclassificaties!H:H,1,FALSE))</f>
        <v/>
      </c>
    </row>
    <row r="1284" spans="1:18" x14ac:dyDescent="0.25">
      <c r="A1284" s="59"/>
      <c r="B1284" s="59"/>
      <c r="C1284" s="59"/>
      <c r="D1284" s="59"/>
      <c r="E1284" s="60" t="s">
        <v>8000</v>
      </c>
      <c r="F1284" s="59"/>
      <c r="G1284" s="59" t="s">
        <v>1344</v>
      </c>
      <c r="H1284" s="59"/>
      <c r="I1284" s="59">
        <f t="shared" si="20"/>
        <v>7</v>
      </c>
      <c r="J1284" s="59" t="s">
        <v>1561</v>
      </c>
      <c r="K1284" s="61"/>
      <c r="L1284" s="62" t="s">
        <v>6737</v>
      </c>
      <c r="M1284" s="62" t="s">
        <v>1344</v>
      </c>
      <c r="N1284" s="81" t="str">
        <f>VLOOKUP($M1284,'Hulpblad MC-parser'!$A:$D,2,FALSE)</f>
        <v>Leefmilieu</v>
      </c>
      <c r="O1284" s="81" t="str">
        <f>VLOOKUP($M1284,'Hulpblad MC-parser'!$A:$D,3,FALSE)</f>
        <v>Verontreiniging</v>
      </c>
      <c r="P1284" s="81" t="str">
        <f>VLOOKUP($M1284,'Hulpblad MC-parser'!$A:$D,4,FALSE)</f>
        <v>Lucht</v>
      </c>
      <c r="Q1284" s="136" t="str">
        <f>IF(CONCATENATE(B1284,C1284,D1284)="","",VLOOKUP(CONCATENATE(B1284,C1284,D1284),Meldingsclassificaties!AA:AA,1,FALSE))</f>
        <v/>
      </c>
      <c r="R1284" s="136" t="str">
        <f>IF(F1284="","",VLOOKUP(F1284,Meldingsclassificaties!H:H,1,FALSE))</f>
        <v/>
      </c>
    </row>
    <row r="1285" spans="1:18" x14ac:dyDescent="0.25">
      <c r="A1285" s="59"/>
      <c r="B1285" s="59"/>
      <c r="C1285" s="59"/>
      <c r="D1285" s="59"/>
      <c r="E1285" s="60" t="s">
        <v>8001</v>
      </c>
      <c r="F1285" s="59"/>
      <c r="G1285" s="59" t="s">
        <v>1344</v>
      </c>
      <c r="H1285" s="59"/>
      <c r="I1285" s="59">
        <f t="shared" si="20"/>
        <v>5</v>
      </c>
      <c r="J1285" s="59" t="s">
        <v>1561</v>
      </c>
      <c r="K1285" s="61"/>
      <c r="L1285" s="62" t="s">
        <v>6737</v>
      </c>
      <c r="M1285" s="62" t="s">
        <v>1344</v>
      </c>
      <c r="N1285" s="81" t="str">
        <f>VLOOKUP($M1285,'Hulpblad MC-parser'!$A:$D,2,FALSE)</f>
        <v>Leefmilieu</v>
      </c>
      <c r="O1285" s="81" t="str">
        <f>VLOOKUP($M1285,'Hulpblad MC-parser'!$A:$D,3,FALSE)</f>
        <v>Verontreiniging</v>
      </c>
      <c r="P1285" s="81" t="str">
        <f>VLOOKUP($M1285,'Hulpblad MC-parser'!$A:$D,4,FALSE)</f>
        <v>Lucht</v>
      </c>
      <c r="Q1285" s="136" t="str">
        <f>IF(CONCATENATE(B1285,C1285,D1285)="","",VLOOKUP(CONCATENATE(B1285,C1285,D1285),Meldingsclassificaties!AA:AA,1,FALSE))</f>
        <v/>
      </c>
      <c r="R1285" s="136" t="str">
        <f>IF(F1285="","",VLOOKUP(F1285,Meldingsclassificaties!H:H,1,FALSE))</f>
        <v/>
      </c>
    </row>
    <row r="1286" spans="1:18" x14ac:dyDescent="0.25">
      <c r="A1286" s="59"/>
      <c r="B1286" s="59"/>
      <c r="C1286" s="59"/>
      <c r="D1286" s="59"/>
      <c r="E1286" s="60" t="s">
        <v>8002</v>
      </c>
      <c r="F1286" s="59"/>
      <c r="G1286" s="59" t="s">
        <v>1344</v>
      </c>
      <c r="H1286" s="59"/>
      <c r="I1286" s="59">
        <f t="shared" si="20"/>
        <v>22</v>
      </c>
      <c r="J1286" s="59" t="s">
        <v>1561</v>
      </c>
      <c r="K1286" s="61"/>
      <c r="L1286" s="62" t="s">
        <v>6737</v>
      </c>
      <c r="M1286" s="62" t="s">
        <v>1344</v>
      </c>
      <c r="N1286" s="81" t="str">
        <f>VLOOKUP($M1286,'Hulpblad MC-parser'!$A:$D,2,FALSE)</f>
        <v>Leefmilieu</v>
      </c>
      <c r="O1286" s="81" t="str">
        <f>VLOOKUP($M1286,'Hulpblad MC-parser'!$A:$D,3,FALSE)</f>
        <v>Verontreiniging</v>
      </c>
      <c r="P1286" s="81" t="str">
        <f>VLOOKUP($M1286,'Hulpblad MC-parser'!$A:$D,4,FALSE)</f>
        <v>Lucht</v>
      </c>
      <c r="Q1286" s="136" t="str">
        <f>IF(CONCATENATE(B1286,C1286,D1286)="","",VLOOKUP(CONCATENATE(B1286,C1286,D1286),Meldingsclassificaties!AA:AA,1,FALSE))</f>
        <v/>
      </c>
      <c r="R1286" s="136" t="str">
        <f>IF(F1286="","",VLOOKUP(F1286,Meldingsclassificaties!H:H,1,FALSE))</f>
        <v/>
      </c>
    </row>
    <row r="1287" spans="1:18" x14ac:dyDescent="0.25">
      <c r="A1287" s="59"/>
      <c r="B1287" s="59"/>
      <c r="C1287" s="59"/>
      <c r="D1287" s="59"/>
      <c r="E1287" s="60" t="s">
        <v>8003</v>
      </c>
      <c r="F1287" s="59"/>
      <c r="G1287" s="59" t="s">
        <v>1344</v>
      </c>
      <c r="H1287" s="59"/>
      <c r="I1287" s="59">
        <f t="shared" si="20"/>
        <v>5</v>
      </c>
      <c r="J1287" s="59" t="s">
        <v>1561</v>
      </c>
      <c r="K1287" s="61"/>
      <c r="L1287" s="62" t="s">
        <v>6737</v>
      </c>
      <c r="M1287" s="62" t="s">
        <v>1344</v>
      </c>
      <c r="N1287" s="81" t="str">
        <f>VLOOKUP($M1287,'Hulpblad MC-parser'!$A:$D,2,FALSE)</f>
        <v>Leefmilieu</v>
      </c>
      <c r="O1287" s="81" t="str">
        <f>VLOOKUP($M1287,'Hulpblad MC-parser'!$A:$D,3,FALSE)</f>
        <v>Verontreiniging</v>
      </c>
      <c r="P1287" s="81" t="str">
        <f>VLOOKUP($M1287,'Hulpblad MC-parser'!$A:$D,4,FALSE)</f>
        <v>Lucht</v>
      </c>
      <c r="Q1287" s="136" t="str">
        <f>IF(CONCATENATE(B1287,C1287,D1287)="","",VLOOKUP(CONCATENATE(B1287,C1287,D1287),Meldingsclassificaties!AA:AA,1,FALSE))</f>
        <v/>
      </c>
      <c r="R1287" s="136" t="str">
        <f>IF(F1287="","",VLOOKUP(F1287,Meldingsclassificaties!H:H,1,FALSE))</f>
        <v/>
      </c>
    </row>
    <row r="1288" spans="1:18" x14ac:dyDescent="0.25">
      <c r="A1288" s="59">
        <v>200010680</v>
      </c>
      <c r="B1288" s="59" t="s">
        <v>84</v>
      </c>
      <c r="C1288" s="59" t="s">
        <v>653</v>
      </c>
      <c r="D1288" s="59" t="s">
        <v>654</v>
      </c>
      <c r="E1288" s="60" t="s">
        <v>1345</v>
      </c>
      <c r="F1288" s="59" t="s">
        <v>657</v>
      </c>
      <c r="G1288" s="59"/>
      <c r="H1288" s="59"/>
      <c r="I1288" s="59">
        <f t="shared" si="20"/>
        <v>23</v>
      </c>
      <c r="J1288" s="59" t="s">
        <v>1613</v>
      </c>
      <c r="K1288" s="61"/>
      <c r="L1288" s="62" t="s">
        <v>6737</v>
      </c>
      <c r="M1288" s="62" t="s">
        <v>1345</v>
      </c>
      <c r="N1288" s="81" t="str">
        <f>VLOOKUP($M1288,'Hulpblad MC-parser'!$A:$D,2,FALSE)</f>
        <v>Leefmilieu</v>
      </c>
      <c r="O1288" s="81" t="str">
        <f>VLOOKUP($M1288,'Hulpblad MC-parser'!$A:$D,3,FALSE)</f>
        <v>Verontreiniging</v>
      </c>
      <c r="P1288" s="81" t="str">
        <f>VLOOKUP($M1288,'Hulpblad MC-parser'!$A:$D,4,FALSE)</f>
        <v>Object</v>
      </c>
      <c r="Q1288" s="136" t="str">
        <f>IF(CONCATENATE(B1288,C1288,D1288)="","",VLOOKUP(CONCATENATE(B1288,C1288,D1288),Meldingsclassificaties!AA:AA,1,FALSE))</f>
        <v>LeefmilieuVerontreinigingObject</v>
      </c>
      <c r="R1288" s="136" t="str">
        <f>IF(F1288="","",VLOOKUP(F1288,Meldingsclassificaties!H:H,1,FALSE))</f>
        <v>Verontreiniging object</v>
      </c>
    </row>
    <row r="1289" spans="1:18" x14ac:dyDescent="0.25">
      <c r="A1289" s="59"/>
      <c r="B1289" s="59"/>
      <c r="C1289" s="59"/>
      <c r="D1289" s="59"/>
      <c r="E1289" s="60" t="s">
        <v>8004</v>
      </c>
      <c r="F1289" s="59"/>
      <c r="G1289" s="59" t="s">
        <v>1345</v>
      </c>
      <c r="H1289" s="59"/>
      <c r="I1289" s="59">
        <f t="shared" si="20"/>
        <v>4</v>
      </c>
      <c r="J1289" s="59" t="s">
        <v>1561</v>
      </c>
      <c r="K1289" s="61"/>
      <c r="L1289" s="62" t="s">
        <v>6737</v>
      </c>
      <c r="M1289" s="62" t="s">
        <v>1345</v>
      </c>
      <c r="N1289" s="81" t="str">
        <f>VLOOKUP($M1289,'Hulpblad MC-parser'!$A:$D,2,FALSE)</f>
        <v>Leefmilieu</v>
      </c>
      <c r="O1289" s="81" t="str">
        <f>VLOOKUP($M1289,'Hulpblad MC-parser'!$A:$D,3,FALSE)</f>
        <v>Verontreiniging</v>
      </c>
      <c r="P1289" s="81" t="str">
        <f>VLOOKUP($M1289,'Hulpblad MC-parser'!$A:$D,4,FALSE)</f>
        <v>Object</v>
      </c>
      <c r="Q1289" s="136" t="str">
        <f>IF(CONCATENATE(B1289,C1289,D1289)="","",VLOOKUP(CONCATENATE(B1289,C1289,D1289),Meldingsclassificaties!AA:AA,1,FALSE))</f>
        <v/>
      </c>
      <c r="R1289" s="136" t="str">
        <f>IF(F1289="","",VLOOKUP(F1289,Meldingsclassificaties!H:H,1,FALSE))</f>
        <v/>
      </c>
    </row>
    <row r="1290" spans="1:18" x14ac:dyDescent="0.25">
      <c r="A1290" s="59"/>
      <c r="B1290" s="59"/>
      <c r="C1290" s="59"/>
      <c r="D1290" s="59"/>
      <c r="E1290" s="60" t="s">
        <v>8005</v>
      </c>
      <c r="F1290" s="59"/>
      <c r="G1290" s="59" t="s">
        <v>1345</v>
      </c>
      <c r="H1290" s="59"/>
      <c r="I1290" s="59">
        <f t="shared" si="20"/>
        <v>7</v>
      </c>
      <c r="J1290" s="59" t="s">
        <v>1561</v>
      </c>
      <c r="K1290" s="61"/>
      <c r="L1290" s="62" t="s">
        <v>6737</v>
      </c>
      <c r="M1290" s="62" t="s">
        <v>1345</v>
      </c>
      <c r="N1290" s="81" t="str">
        <f>VLOOKUP($M1290,'Hulpblad MC-parser'!$A:$D,2,FALSE)</f>
        <v>Leefmilieu</v>
      </c>
      <c r="O1290" s="81" t="str">
        <f>VLOOKUP($M1290,'Hulpblad MC-parser'!$A:$D,3,FALSE)</f>
        <v>Verontreiniging</v>
      </c>
      <c r="P1290" s="81" t="str">
        <f>VLOOKUP($M1290,'Hulpblad MC-parser'!$A:$D,4,FALSE)</f>
        <v>Object</v>
      </c>
      <c r="Q1290" s="136" t="str">
        <f>IF(CONCATENATE(B1290,C1290,D1290)="","",VLOOKUP(CONCATENATE(B1290,C1290,D1290),Meldingsclassificaties!AA:AA,1,FALSE))</f>
        <v/>
      </c>
      <c r="R1290" s="136" t="str">
        <f>IF(F1290="","",VLOOKUP(F1290,Meldingsclassificaties!H:H,1,FALSE))</f>
        <v/>
      </c>
    </row>
    <row r="1291" spans="1:18" x14ac:dyDescent="0.25">
      <c r="A1291" s="59"/>
      <c r="B1291" s="59"/>
      <c r="C1291" s="59"/>
      <c r="D1291" s="59"/>
      <c r="E1291" s="60" t="s">
        <v>8006</v>
      </c>
      <c r="F1291" s="59"/>
      <c r="G1291" s="59" t="s">
        <v>1345</v>
      </c>
      <c r="H1291" s="59"/>
      <c r="I1291" s="59">
        <f t="shared" si="20"/>
        <v>22</v>
      </c>
      <c r="J1291" s="59" t="s">
        <v>1561</v>
      </c>
      <c r="K1291" s="61"/>
      <c r="L1291" s="62" t="s">
        <v>6737</v>
      </c>
      <c r="M1291" s="62" t="s">
        <v>1345</v>
      </c>
      <c r="N1291" s="81" t="str">
        <f>VLOOKUP($M1291,'Hulpblad MC-parser'!$A:$D,2,FALSE)</f>
        <v>Leefmilieu</v>
      </c>
      <c r="O1291" s="81" t="str">
        <f>VLOOKUP($M1291,'Hulpblad MC-parser'!$A:$D,3,FALSE)</f>
        <v>Verontreiniging</v>
      </c>
      <c r="P1291" s="81" t="str">
        <f>VLOOKUP($M1291,'Hulpblad MC-parser'!$A:$D,4,FALSE)</f>
        <v>Object</v>
      </c>
      <c r="Q1291" s="136" t="str">
        <f>IF(CONCATENATE(B1291,C1291,D1291)="","",VLOOKUP(CONCATENATE(B1291,C1291,D1291),Meldingsclassificaties!AA:AA,1,FALSE))</f>
        <v/>
      </c>
      <c r="R1291" s="136" t="str">
        <f>IF(F1291="","",VLOOKUP(F1291,Meldingsclassificaties!H:H,1,FALSE))</f>
        <v/>
      </c>
    </row>
    <row r="1292" spans="1:18" x14ac:dyDescent="0.25">
      <c r="A1292" s="59"/>
      <c r="B1292" s="59"/>
      <c r="C1292" s="59"/>
      <c r="D1292" s="59"/>
      <c r="E1292" s="60" t="s">
        <v>8007</v>
      </c>
      <c r="F1292" s="59"/>
      <c r="G1292" s="59" t="s">
        <v>1345</v>
      </c>
      <c r="H1292" s="59"/>
      <c r="I1292" s="59">
        <f t="shared" si="20"/>
        <v>5</v>
      </c>
      <c r="J1292" s="59" t="s">
        <v>1561</v>
      </c>
      <c r="K1292" s="61"/>
      <c r="L1292" s="62" t="s">
        <v>6737</v>
      </c>
      <c r="M1292" s="62" t="s">
        <v>1345</v>
      </c>
      <c r="N1292" s="81" t="str">
        <f>VLOOKUP($M1292,'Hulpblad MC-parser'!$A:$D,2,FALSE)</f>
        <v>Leefmilieu</v>
      </c>
      <c r="O1292" s="81" t="str">
        <f>VLOOKUP($M1292,'Hulpblad MC-parser'!$A:$D,3,FALSE)</f>
        <v>Verontreiniging</v>
      </c>
      <c r="P1292" s="81" t="str">
        <f>VLOOKUP($M1292,'Hulpblad MC-parser'!$A:$D,4,FALSE)</f>
        <v>Object</v>
      </c>
      <c r="Q1292" s="136" t="str">
        <f>IF(CONCATENATE(B1292,C1292,D1292)="","",VLOOKUP(CONCATENATE(B1292,C1292,D1292),Meldingsclassificaties!AA:AA,1,FALSE))</f>
        <v/>
      </c>
      <c r="R1292" s="136" t="str">
        <f>IF(F1292="","",VLOOKUP(F1292,Meldingsclassificaties!H:H,1,FALSE))</f>
        <v/>
      </c>
    </row>
    <row r="1293" spans="1:18" x14ac:dyDescent="0.25">
      <c r="A1293" s="59"/>
      <c r="B1293" s="59"/>
      <c r="C1293" s="59"/>
      <c r="D1293" s="59"/>
      <c r="E1293" s="60" t="s">
        <v>8008</v>
      </c>
      <c r="F1293" s="59"/>
      <c r="G1293" s="59" t="s">
        <v>1345</v>
      </c>
      <c r="H1293" s="59"/>
      <c r="I1293" s="59">
        <f t="shared" si="20"/>
        <v>5</v>
      </c>
      <c r="J1293" s="59" t="s">
        <v>1561</v>
      </c>
      <c r="K1293" s="61"/>
      <c r="L1293" s="62" t="s">
        <v>6737</v>
      </c>
      <c r="M1293" s="62" t="s">
        <v>1345</v>
      </c>
      <c r="N1293" s="81" t="str">
        <f>VLOOKUP($M1293,'Hulpblad MC-parser'!$A:$D,2,FALSE)</f>
        <v>Leefmilieu</v>
      </c>
      <c r="O1293" s="81" t="str">
        <f>VLOOKUP($M1293,'Hulpblad MC-parser'!$A:$D,3,FALSE)</f>
        <v>Verontreiniging</v>
      </c>
      <c r="P1293" s="81" t="str">
        <f>VLOOKUP($M1293,'Hulpblad MC-parser'!$A:$D,4,FALSE)</f>
        <v>Object</v>
      </c>
      <c r="Q1293" s="136" t="str">
        <f>IF(CONCATENATE(B1293,C1293,D1293)="","",VLOOKUP(CONCATENATE(B1293,C1293,D1293),Meldingsclassificaties!AA:AA,1,FALSE))</f>
        <v/>
      </c>
      <c r="R1293" s="136" t="str">
        <f>IF(F1293="","",VLOOKUP(F1293,Meldingsclassificaties!H:H,1,FALSE))</f>
        <v/>
      </c>
    </row>
    <row r="1294" spans="1:18" x14ac:dyDescent="0.25">
      <c r="A1294" s="59">
        <v>200031502</v>
      </c>
      <c r="B1294" s="59" t="s">
        <v>84</v>
      </c>
      <c r="C1294" s="59" t="s">
        <v>653</v>
      </c>
      <c r="D1294" s="59" t="s">
        <v>809</v>
      </c>
      <c r="E1294" s="60" t="s">
        <v>1347</v>
      </c>
      <c r="F1294" s="59" t="s">
        <v>812</v>
      </c>
      <c r="G1294" s="59"/>
      <c r="H1294" s="59"/>
      <c r="I1294" s="59">
        <f t="shared" si="20"/>
        <v>26</v>
      </c>
      <c r="J1294" s="59" t="s">
        <v>1613</v>
      </c>
      <c r="K1294" s="61"/>
      <c r="L1294" s="62" t="s">
        <v>6737</v>
      </c>
      <c r="M1294" s="62" t="s">
        <v>1347</v>
      </c>
      <c r="N1294" s="81" t="str">
        <f>VLOOKUP($M1294,'Hulpblad MC-parser'!$A:$D,2,FALSE)</f>
        <v>Leefmilieu</v>
      </c>
      <c r="O1294" s="81" t="str">
        <f>VLOOKUP($M1294,'Hulpblad MC-parser'!$A:$D,3,FALSE)</f>
        <v>Verontreiniging</v>
      </c>
      <c r="P1294" s="81" t="str">
        <f>VLOOKUP($M1294,'Hulpblad MC-parser'!$A:$D,4,FALSE)</f>
        <v>Oppervlaktewater</v>
      </c>
      <c r="Q1294" s="136" t="str">
        <f>IF(CONCATENATE(B1294,C1294,D1294)="","",VLOOKUP(CONCATENATE(B1294,C1294,D1294),Meldingsclassificaties!AA:AA,1,FALSE))</f>
        <v>LeefmilieuVerontreinigingOppervlaktewater</v>
      </c>
      <c r="R1294" s="136" t="str">
        <f>IF(F1294="","",VLOOKUP(F1294,Meldingsclassificaties!H:H,1,FALSE))</f>
        <v>Verontreiniging opp.water</v>
      </c>
    </row>
    <row r="1295" spans="1:18" x14ac:dyDescent="0.25">
      <c r="A1295" s="59"/>
      <c r="B1295" s="59"/>
      <c r="C1295" s="59"/>
      <c r="D1295" s="59"/>
      <c r="E1295" s="60" t="s">
        <v>8009</v>
      </c>
      <c r="F1295" s="59"/>
      <c r="G1295" s="59" t="s">
        <v>1347</v>
      </c>
      <c r="H1295" s="59"/>
      <c r="I1295" s="59">
        <f t="shared" si="20"/>
        <v>4</v>
      </c>
      <c r="J1295" s="59" t="s">
        <v>1561</v>
      </c>
      <c r="K1295" s="61"/>
      <c r="L1295" s="62" t="s">
        <v>6737</v>
      </c>
      <c r="M1295" s="62" t="s">
        <v>1347</v>
      </c>
      <c r="N1295" s="81" t="str">
        <f>VLOOKUP($M1295,'Hulpblad MC-parser'!$A:$D,2,FALSE)</f>
        <v>Leefmilieu</v>
      </c>
      <c r="O1295" s="81" t="str">
        <f>VLOOKUP($M1295,'Hulpblad MC-parser'!$A:$D,3,FALSE)</f>
        <v>Verontreiniging</v>
      </c>
      <c r="P1295" s="81" t="str">
        <f>VLOOKUP($M1295,'Hulpblad MC-parser'!$A:$D,4,FALSE)</f>
        <v>Oppervlaktewater</v>
      </c>
      <c r="Q1295" s="136" t="str">
        <f>IF(CONCATENATE(B1295,C1295,D1295)="","",VLOOKUP(CONCATENATE(B1295,C1295,D1295),Meldingsclassificaties!AA:AA,1,FALSE))</f>
        <v/>
      </c>
      <c r="R1295" s="136" t="str">
        <f>IF(F1295="","",VLOOKUP(F1295,Meldingsclassificaties!H:H,1,FALSE))</f>
        <v/>
      </c>
    </row>
    <row r="1296" spans="1:18" x14ac:dyDescent="0.25">
      <c r="A1296" s="59"/>
      <c r="B1296" s="59"/>
      <c r="C1296" s="59"/>
      <c r="D1296" s="59"/>
      <c r="E1296" s="60" t="s">
        <v>8010</v>
      </c>
      <c r="F1296" s="59"/>
      <c r="G1296" s="59" t="s">
        <v>1347</v>
      </c>
      <c r="H1296" s="59"/>
      <c r="I1296" s="59">
        <f t="shared" si="20"/>
        <v>7</v>
      </c>
      <c r="J1296" s="59" t="s">
        <v>1561</v>
      </c>
      <c r="K1296" s="61"/>
      <c r="L1296" s="62" t="s">
        <v>6737</v>
      </c>
      <c r="M1296" s="62" t="s">
        <v>1347</v>
      </c>
      <c r="N1296" s="81" t="str">
        <f>VLOOKUP($M1296,'Hulpblad MC-parser'!$A:$D,2,FALSE)</f>
        <v>Leefmilieu</v>
      </c>
      <c r="O1296" s="81" t="str">
        <f>VLOOKUP($M1296,'Hulpblad MC-parser'!$A:$D,3,FALSE)</f>
        <v>Verontreiniging</v>
      </c>
      <c r="P1296" s="81" t="str">
        <f>VLOOKUP($M1296,'Hulpblad MC-parser'!$A:$D,4,FALSE)</f>
        <v>Oppervlaktewater</v>
      </c>
      <c r="Q1296" s="136" t="str">
        <f>IF(CONCATENATE(B1296,C1296,D1296)="","",VLOOKUP(CONCATENATE(B1296,C1296,D1296),Meldingsclassificaties!AA:AA,1,FALSE))</f>
        <v/>
      </c>
      <c r="R1296" s="136" t="str">
        <f>IF(F1296="","",VLOOKUP(F1296,Meldingsclassificaties!H:H,1,FALSE))</f>
        <v/>
      </c>
    </row>
    <row r="1297" spans="1:18" x14ac:dyDescent="0.25">
      <c r="A1297" s="59"/>
      <c r="B1297" s="59"/>
      <c r="C1297" s="59"/>
      <c r="D1297" s="59"/>
      <c r="E1297" s="60" t="s">
        <v>8011</v>
      </c>
      <c r="F1297" s="59"/>
      <c r="G1297" s="59" t="s">
        <v>1347</v>
      </c>
      <c r="H1297" s="59"/>
      <c r="I1297" s="59">
        <f t="shared" si="20"/>
        <v>22</v>
      </c>
      <c r="J1297" s="59" t="s">
        <v>1561</v>
      </c>
      <c r="K1297" s="61"/>
      <c r="L1297" s="62" t="s">
        <v>6737</v>
      </c>
      <c r="M1297" s="62" t="s">
        <v>1347</v>
      </c>
      <c r="N1297" s="81" t="str">
        <f>VLOOKUP($M1297,'Hulpblad MC-parser'!$A:$D,2,FALSE)</f>
        <v>Leefmilieu</v>
      </c>
      <c r="O1297" s="81" t="str">
        <f>VLOOKUP($M1297,'Hulpblad MC-parser'!$A:$D,3,FALSE)</f>
        <v>Verontreiniging</v>
      </c>
      <c r="P1297" s="81" t="str">
        <f>VLOOKUP($M1297,'Hulpblad MC-parser'!$A:$D,4,FALSE)</f>
        <v>Oppervlaktewater</v>
      </c>
      <c r="Q1297" s="136" t="str">
        <f>IF(CONCATENATE(B1297,C1297,D1297)="","",VLOOKUP(CONCATENATE(B1297,C1297,D1297),Meldingsclassificaties!AA:AA,1,FALSE))</f>
        <v/>
      </c>
      <c r="R1297" s="136" t="str">
        <f>IF(F1297="","",VLOOKUP(F1297,Meldingsclassificaties!H:H,1,FALSE))</f>
        <v/>
      </c>
    </row>
    <row r="1298" spans="1:18" x14ac:dyDescent="0.25">
      <c r="A1298" s="59"/>
      <c r="B1298" s="59"/>
      <c r="C1298" s="59"/>
      <c r="D1298" s="59"/>
      <c r="E1298" s="60" t="s">
        <v>8012</v>
      </c>
      <c r="F1298" s="59"/>
      <c r="G1298" s="59" t="s">
        <v>1347</v>
      </c>
      <c r="H1298" s="59"/>
      <c r="I1298" s="59">
        <f t="shared" si="20"/>
        <v>5</v>
      </c>
      <c r="J1298" s="59" t="s">
        <v>1561</v>
      </c>
      <c r="K1298" s="61"/>
      <c r="L1298" s="62" t="s">
        <v>6737</v>
      </c>
      <c r="M1298" s="62" t="s">
        <v>1347</v>
      </c>
      <c r="N1298" s="81" t="str">
        <f>VLOOKUP($M1298,'Hulpblad MC-parser'!$A:$D,2,FALSE)</f>
        <v>Leefmilieu</v>
      </c>
      <c r="O1298" s="81" t="str">
        <f>VLOOKUP($M1298,'Hulpblad MC-parser'!$A:$D,3,FALSE)</f>
        <v>Verontreiniging</v>
      </c>
      <c r="P1298" s="81" t="str">
        <f>VLOOKUP($M1298,'Hulpblad MC-parser'!$A:$D,4,FALSE)</f>
        <v>Oppervlaktewater</v>
      </c>
      <c r="Q1298" s="136" t="str">
        <f>IF(CONCATENATE(B1298,C1298,D1298)="","",VLOOKUP(CONCATENATE(B1298,C1298,D1298),Meldingsclassificaties!AA:AA,1,FALSE))</f>
        <v/>
      </c>
      <c r="R1298" s="136" t="str">
        <f>IF(F1298="","",VLOOKUP(F1298,Meldingsclassificaties!H:H,1,FALSE))</f>
        <v/>
      </c>
    </row>
    <row r="1299" spans="1:18" x14ac:dyDescent="0.25">
      <c r="A1299" s="59"/>
      <c r="B1299" s="59"/>
      <c r="C1299" s="59"/>
      <c r="D1299" s="59"/>
      <c r="E1299" s="60" t="s">
        <v>8013</v>
      </c>
      <c r="F1299" s="59"/>
      <c r="G1299" s="59" t="s">
        <v>1347</v>
      </c>
      <c r="H1299" s="59"/>
      <c r="I1299" s="59">
        <f t="shared" si="20"/>
        <v>5</v>
      </c>
      <c r="J1299" s="59" t="s">
        <v>1561</v>
      </c>
      <c r="K1299" s="61"/>
      <c r="L1299" s="62" t="s">
        <v>6737</v>
      </c>
      <c r="M1299" s="62" t="s">
        <v>1347</v>
      </c>
      <c r="N1299" s="81" t="str">
        <f>VLOOKUP($M1299,'Hulpblad MC-parser'!$A:$D,2,FALSE)</f>
        <v>Leefmilieu</v>
      </c>
      <c r="O1299" s="81" t="str">
        <f>VLOOKUP($M1299,'Hulpblad MC-parser'!$A:$D,3,FALSE)</f>
        <v>Verontreiniging</v>
      </c>
      <c r="P1299" s="81" t="str">
        <f>VLOOKUP($M1299,'Hulpblad MC-parser'!$A:$D,4,FALSE)</f>
        <v>Oppervlaktewater</v>
      </c>
      <c r="Q1299" s="136" t="str">
        <f>IF(CONCATENATE(B1299,C1299,D1299)="","",VLOOKUP(CONCATENATE(B1299,C1299,D1299),Meldingsclassificaties!AA:AA,1,FALSE))</f>
        <v/>
      </c>
      <c r="R1299" s="136" t="str">
        <f>IF(F1299="","",VLOOKUP(F1299,Meldingsclassificaties!H:H,1,FALSE))</f>
        <v/>
      </c>
    </row>
    <row r="1300" spans="1:18" x14ac:dyDescent="0.25">
      <c r="A1300" s="59"/>
      <c r="B1300" s="59"/>
      <c r="C1300" s="59"/>
      <c r="D1300" s="59"/>
      <c r="E1300" s="60" t="s">
        <v>8014</v>
      </c>
      <c r="F1300" s="59"/>
      <c r="G1300" s="59" t="s">
        <v>1347</v>
      </c>
      <c r="H1300" s="59"/>
      <c r="I1300" s="59">
        <f t="shared" si="20"/>
        <v>21</v>
      </c>
      <c r="J1300" s="59" t="s">
        <v>1561</v>
      </c>
      <c r="K1300" s="61"/>
      <c r="L1300" s="62" t="s">
        <v>6737</v>
      </c>
      <c r="M1300" s="62" t="s">
        <v>1347</v>
      </c>
      <c r="N1300" s="81" t="str">
        <f>VLOOKUP($M1300,'Hulpblad MC-parser'!$A:$D,2,FALSE)</f>
        <v>Leefmilieu</v>
      </c>
      <c r="O1300" s="81" t="str">
        <f>VLOOKUP($M1300,'Hulpblad MC-parser'!$A:$D,3,FALSE)</f>
        <v>Verontreiniging</v>
      </c>
      <c r="P1300" s="81" t="str">
        <f>VLOOKUP($M1300,'Hulpblad MC-parser'!$A:$D,4,FALSE)</f>
        <v>Oppervlaktewater</v>
      </c>
      <c r="Q1300" s="136" t="str">
        <f>IF(CONCATENATE(B1300,C1300,D1300)="","",VLOOKUP(CONCATENATE(B1300,C1300,D1300),Meldingsclassificaties!AA:AA,1,FALSE))</f>
        <v/>
      </c>
      <c r="R1300" s="136" t="str">
        <f>IF(F1300="","",VLOOKUP(F1300,Meldingsclassificaties!H:H,1,FALSE))</f>
        <v/>
      </c>
    </row>
    <row r="1301" spans="1:18" x14ac:dyDescent="0.25">
      <c r="A1301" s="59">
        <v>200031516</v>
      </c>
      <c r="B1301" s="59" t="s">
        <v>84</v>
      </c>
      <c r="C1301" s="59" t="s">
        <v>638</v>
      </c>
      <c r="D1301" s="59"/>
      <c r="E1301" s="60" t="s">
        <v>1348</v>
      </c>
      <c r="F1301" s="59" t="s">
        <v>659</v>
      </c>
      <c r="G1301" s="59"/>
      <c r="H1301" s="59"/>
      <c r="I1301" s="59">
        <f t="shared" si="20"/>
        <v>20</v>
      </c>
      <c r="J1301" s="59" t="s">
        <v>1613</v>
      </c>
      <c r="K1301" s="61"/>
      <c r="L1301" s="62" t="s">
        <v>6737</v>
      </c>
      <c r="M1301" s="62" t="s">
        <v>1348</v>
      </c>
      <c r="N1301" s="81" t="str">
        <f>VLOOKUP($M1301,'Hulpblad MC-parser'!$A:$D,2,FALSE)</f>
        <v>Leefmilieu</v>
      </c>
      <c r="O1301" s="81" t="str">
        <f>VLOOKUP($M1301,'Hulpblad MC-parser'!$A:$D,3,FALSE)</f>
        <v>Water/weer problemen</v>
      </c>
      <c r="P1301" s="81">
        <f>VLOOKUP($M1301,'Hulpblad MC-parser'!$A:$D,4,FALSE)</f>
        <v>0</v>
      </c>
      <c r="Q1301" s="136" t="str">
        <f>IF(CONCATENATE(B1301,C1301,D1301)="","",VLOOKUP(CONCATENATE(B1301,C1301,D1301),Meldingsclassificaties!AA:AA,1,FALSE))</f>
        <v>LeefmilieuWater/weer problemen</v>
      </c>
      <c r="R1301" s="136" t="str">
        <f>IF(F1301="","",VLOOKUP(F1301,Meldingsclassificaties!H:H,1,FALSE))</f>
        <v>Water/weer probleem</v>
      </c>
    </row>
    <row r="1302" spans="1:18" x14ac:dyDescent="0.25">
      <c r="A1302" s="59"/>
      <c r="B1302" s="59"/>
      <c r="C1302" s="59"/>
      <c r="D1302" s="59"/>
      <c r="E1302" s="60" t="s">
        <v>8015</v>
      </c>
      <c r="F1302" s="59"/>
      <c r="G1302" s="59" t="s">
        <v>1348</v>
      </c>
      <c r="H1302" s="59"/>
      <c r="I1302" s="59">
        <f t="shared" si="20"/>
        <v>4</v>
      </c>
      <c r="J1302" s="59" t="s">
        <v>1561</v>
      </c>
      <c r="K1302" s="61"/>
      <c r="L1302" s="62" t="s">
        <v>6737</v>
      </c>
      <c r="M1302" s="62" t="s">
        <v>1348</v>
      </c>
      <c r="N1302" s="81" t="str">
        <f>VLOOKUP($M1302,'Hulpblad MC-parser'!$A:$D,2,FALSE)</f>
        <v>Leefmilieu</v>
      </c>
      <c r="O1302" s="81" t="str">
        <f>VLOOKUP($M1302,'Hulpblad MC-parser'!$A:$D,3,FALSE)</f>
        <v>Water/weer problemen</v>
      </c>
      <c r="P1302" s="81">
        <f>VLOOKUP($M1302,'Hulpblad MC-parser'!$A:$D,4,FALSE)</f>
        <v>0</v>
      </c>
      <c r="Q1302" s="136" t="str">
        <f>IF(CONCATENATE(B1302,C1302,D1302)="","",VLOOKUP(CONCATENATE(B1302,C1302,D1302),Meldingsclassificaties!AA:AA,1,FALSE))</f>
        <v/>
      </c>
      <c r="R1302" s="136" t="str">
        <f>IF(F1302="","",VLOOKUP(F1302,Meldingsclassificaties!H:H,1,FALSE))</f>
        <v/>
      </c>
    </row>
    <row r="1303" spans="1:18" x14ac:dyDescent="0.25">
      <c r="A1303" s="59"/>
      <c r="B1303" s="59"/>
      <c r="C1303" s="59"/>
      <c r="D1303" s="59"/>
      <c r="E1303" s="60" t="s">
        <v>8016</v>
      </c>
      <c r="F1303" s="59"/>
      <c r="G1303" s="59" t="s">
        <v>1348</v>
      </c>
      <c r="H1303" s="59"/>
      <c r="I1303" s="59">
        <f t="shared" si="20"/>
        <v>5</v>
      </c>
      <c r="J1303" s="59" t="s">
        <v>1561</v>
      </c>
      <c r="K1303" s="61"/>
      <c r="L1303" s="62" t="s">
        <v>6737</v>
      </c>
      <c r="M1303" s="62" t="s">
        <v>1348</v>
      </c>
      <c r="N1303" s="81" t="str">
        <f>VLOOKUP($M1303,'Hulpblad MC-parser'!$A:$D,2,FALSE)</f>
        <v>Leefmilieu</v>
      </c>
      <c r="O1303" s="81" t="str">
        <f>VLOOKUP($M1303,'Hulpblad MC-parser'!$A:$D,3,FALSE)</f>
        <v>Water/weer problemen</v>
      </c>
      <c r="P1303" s="81">
        <f>VLOOKUP($M1303,'Hulpblad MC-parser'!$A:$D,4,FALSE)</f>
        <v>0</v>
      </c>
      <c r="Q1303" s="136" t="str">
        <f>IF(CONCATENATE(B1303,C1303,D1303)="","",VLOOKUP(CONCATENATE(B1303,C1303,D1303),Meldingsclassificaties!AA:AA,1,FALSE))</f>
        <v/>
      </c>
      <c r="R1303" s="136" t="str">
        <f>IF(F1303="","",VLOOKUP(F1303,Meldingsclassificaties!H:H,1,FALSE))</f>
        <v/>
      </c>
    </row>
    <row r="1304" spans="1:18" x14ac:dyDescent="0.25">
      <c r="A1304" s="59"/>
      <c r="B1304" s="59"/>
      <c r="C1304" s="59"/>
      <c r="D1304" s="59"/>
      <c r="E1304" s="60" t="s">
        <v>8017</v>
      </c>
      <c r="F1304" s="59"/>
      <c r="G1304" s="59" t="s">
        <v>1348</v>
      </c>
      <c r="H1304" s="59"/>
      <c r="I1304" s="59">
        <f t="shared" si="20"/>
        <v>15</v>
      </c>
      <c r="J1304" s="59" t="s">
        <v>1561</v>
      </c>
      <c r="K1304" s="61"/>
      <c r="L1304" s="62" t="s">
        <v>6737</v>
      </c>
      <c r="M1304" s="62" t="s">
        <v>1348</v>
      </c>
      <c r="N1304" s="81" t="str">
        <f>VLOOKUP($M1304,'Hulpblad MC-parser'!$A:$D,2,FALSE)</f>
        <v>Leefmilieu</v>
      </c>
      <c r="O1304" s="81" t="str">
        <f>VLOOKUP($M1304,'Hulpblad MC-parser'!$A:$D,3,FALSE)</f>
        <v>Water/weer problemen</v>
      </c>
      <c r="P1304" s="81">
        <f>VLOOKUP($M1304,'Hulpblad MC-parser'!$A:$D,4,FALSE)</f>
        <v>0</v>
      </c>
      <c r="Q1304" s="136" t="str">
        <f>IF(CONCATENATE(B1304,C1304,D1304)="","",VLOOKUP(CONCATENATE(B1304,C1304,D1304),Meldingsclassificaties!AA:AA,1,FALSE))</f>
        <v/>
      </c>
      <c r="R1304" s="136" t="str">
        <f>IF(F1304="","",VLOOKUP(F1304,Meldingsclassificaties!H:H,1,FALSE))</f>
        <v/>
      </c>
    </row>
    <row r="1305" spans="1:18" x14ac:dyDescent="0.25">
      <c r="A1305" s="59"/>
      <c r="B1305" s="59"/>
      <c r="C1305" s="59"/>
      <c r="D1305" s="59"/>
      <c r="E1305" s="60" t="s">
        <v>8018</v>
      </c>
      <c r="F1305" s="59"/>
      <c r="G1305" s="59" t="s">
        <v>1348</v>
      </c>
      <c r="H1305" s="59"/>
      <c r="I1305" s="59">
        <f t="shared" si="20"/>
        <v>14</v>
      </c>
      <c r="J1305" s="59" t="s">
        <v>1561</v>
      </c>
      <c r="K1305" s="61"/>
      <c r="L1305" s="62" t="s">
        <v>6737</v>
      </c>
      <c r="M1305" s="62" t="s">
        <v>1348</v>
      </c>
      <c r="N1305" s="81" t="str">
        <f>VLOOKUP($M1305,'Hulpblad MC-parser'!$A:$D,2,FALSE)</f>
        <v>Leefmilieu</v>
      </c>
      <c r="O1305" s="81" t="str">
        <f>VLOOKUP($M1305,'Hulpblad MC-parser'!$A:$D,3,FALSE)</f>
        <v>Water/weer problemen</v>
      </c>
      <c r="P1305" s="81">
        <f>VLOOKUP($M1305,'Hulpblad MC-parser'!$A:$D,4,FALSE)</f>
        <v>0</v>
      </c>
      <c r="Q1305" s="136" t="str">
        <f>IF(CONCATENATE(B1305,C1305,D1305)="","",VLOOKUP(CONCATENATE(B1305,C1305,D1305),Meldingsclassificaties!AA:AA,1,FALSE))</f>
        <v/>
      </c>
      <c r="R1305" s="136" t="str">
        <f>IF(F1305="","",VLOOKUP(F1305,Meldingsclassificaties!H:H,1,FALSE))</f>
        <v/>
      </c>
    </row>
    <row r="1306" spans="1:18" x14ac:dyDescent="0.25">
      <c r="A1306" s="59"/>
      <c r="B1306" s="59"/>
      <c r="C1306" s="59"/>
      <c r="D1306" s="59"/>
      <c r="E1306" s="60" t="s">
        <v>8019</v>
      </c>
      <c r="F1306" s="59"/>
      <c r="G1306" s="59" t="s">
        <v>1348</v>
      </c>
      <c r="H1306" s="59"/>
      <c r="I1306" s="59">
        <f t="shared" si="20"/>
        <v>3</v>
      </c>
      <c r="J1306" s="59" t="s">
        <v>1561</v>
      </c>
      <c r="K1306" s="61"/>
      <c r="L1306" s="62" t="s">
        <v>6737</v>
      </c>
      <c r="M1306" s="62" t="s">
        <v>1348</v>
      </c>
      <c r="N1306" s="81" t="str">
        <f>VLOOKUP($M1306,'Hulpblad MC-parser'!$A:$D,2,FALSE)</f>
        <v>Leefmilieu</v>
      </c>
      <c r="O1306" s="81" t="str">
        <f>VLOOKUP($M1306,'Hulpblad MC-parser'!$A:$D,3,FALSE)</f>
        <v>Water/weer problemen</v>
      </c>
      <c r="P1306" s="81">
        <f>VLOOKUP($M1306,'Hulpblad MC-parser'!$A:$D,4,FALSE)</f>
        <v>0</v>
      </c>
      <c r="Q1306" s="136" t="str">
        <f>IF(CONCATENATE(B1306,C1306,D1306)="","",VLOOKUP(CONCATENATE(B1306,C1306,D1306),Meldingsclassificaties!AA:AA,1,FALSE))</f>
        <v/>
      </c>
      <c r="R1306" s="136" t="str">
        <f>IF(F1306="","",VLOOKUP(F1306,Meldingsclassificaties!H:H,1,FALSE))</f>
        <v/>
      </c>
    </row>
    <row r="1307" spans="1:18" x14ac:dyDescent="0.25">
      <c r="A1307" s="59"/>
      <c r="B1307" s="59"/>
      <c r="C1307" s="59"/>
      <c r="D1307" s="59"/>
      <c r="E1307" s="60" t="s">
        <v>8020</v>
      </c>
      <c r="F1307" s="59"/>
      <c r="G1307" s="59" t="s">
        <v>1348</v>
      </c>
      <c r="H1307" s="59"/>
      <c r="I1307" s="59">
        <f t="shared" si="20"/>
        <v>4</v>
      </c>
      <c r="J1307" s="59" t="s">
        <v>1561</v>
      </c>
      <c r="K1307" s="61"/>
      <c r="L1307" s="62" t="s">
        <v>6737</v>
      </c>
      <c r="M1307" s="62" t="s">
        <v>1348</v>
      </c>
      <c r="N1307" s="81" t="str">
        <f>VLOOKUP($M1307,'Hulpblad MC-parser'!$A:$D,2,FALSE)</f>
        <v>Leefmilieu</v>
      </c>
      <c r="O1307" s="81" t="str">
        <f>VLOOKUP($M1307,'Hulpblad MC-parser'!$A:$D,3,FALSE)</f>
        <v>Water/weer problemen</v>
      </c>
      <c r="P1307" s="81">
        <f>VLOOKUP($M1307,'Hulpblad MC-parser'!$A:$D,4,FALSE)</f>
        <v>0</v>
      </c>
      <c r="Q1307" s="136" t="str">
        <f>IF(CONCATENATE(B1307,C1307,D1307)="","",VLOOKUP(CONCATENATE(B1307,C1307,D1307),Meldingsclassificaties!AA:AA,1,FALSE))</f>
        <v/>
      </c>
      <c r="R1307" s="136" t="str">
        <f>IF(F1307="","",VLOOKUP(F1307,Meldingsclassificaties!H:H,1,FALSE))</f>
        <v/>
      </c>
    </row>
    <row r="1308" spans="1:18" x14ac:dyDescent="0.25">
      <c r="A1308" s="59">
        <v>200031505</v>
      </c>
      <c r="B1308" s="59" t="s">
        <v>84</v>
      </c>
      <c r="C1308" s="59" t="s">
        <v>638</v>
      </c>
      <c r="D1308" s="59" t="s">
        <v>650</v>
      </c>
      <c r="E1308" s="60" t="s">
        <v>1349</v>
      </c>
      <c r="F1308" s="59" t="s">
        <v>652</v>
      </c>
      <c r="G1308" s="59"/>
      <c r="H1308" s="59"/>
      <c r="I1308" s="59">
        <f t="shared" si="20"/>
        <v>26</v>
      </c>
      <c r="J1308" s="59" t="s">
        <v>1613</v>
      </c>
      <c r="K1308" s="61"/>
      <c r="L1308" s="62" t="s">
        <v>6737</v>
      </c>
      <c r="M1308" s="62" t="s">
        <v>1349</v>
      </c>
      <c r="N1308" s="81" t="str">
        <f>VLOOKUP($M1308,'Hulpblad MC-parser'!$A:$D,2,FALSE)</f>
        <v>Leefmilieu</v>
      </c>
      <c r="O1308" s="81" t="str">
        <f>VLOOKUP($M1308,'Hulpblad MC-parser'!$A:$D,3,FALSE)</f>
        <v>Water/weer problemen</v>
      </c>
      <c r="P1308" s="81" t="str">
        <f>VLOOKUP($M1308,'Hulpblad MC-parser'!$A:$D,4,FALSE)</f>
        <v>Gladheid/Sneeuw</v>
      </c>
      <c r="Q1308" s="136" t="str">
        <f>IF(CONCATENATE(B1308,C1308,D1308)="","",VLOOKUP(CONCATENATE(B1308,C1308,D1308),Meldingsclassificaties!AA:AA,1,FALSE))</f>
        <v>LeefmilieuWater/weer problemenGladheid/Sneeuw</v>
      </c>
      <c r="R1308" s="136" t="str">
        <f>IF(F1308="","",VLOOKUP(F1308,Meldingsclassificaties!H:H,1,FALSE))</f>
        <v>Gladheid/sneeuw problemen</v>
      </c>
    </row>
    <row r="1309" spans="1:18" x14ac:dyDescent="0.25">
      <c r="A1309" s="59"/>
      <c r="B1309" s="59"/>
      <c r="C1309" s="59"/>
      <c r="D1309" s="59"/>
      <c r="E1309" s="60" t="s">
        <v>8021</v>
      </c>
      <c r="F1309" s="59"/>
      <c r="G1309" s="59" t="s">
        <v>1349</v>
      </c>
      <c r="H1309" s="59"/>
      <c r="I1309" s="59">
        <f t="shared" si="20"/>
        <v>4</v>
      </c>
      <c r="J1309" s="59" t="s">
        <v>1561</v>
      </c>
      <c r="K1309" s="61"/>
      <c r="L1309" s="62" t="s">
        <v>6737</v>
      </c>
      <c r="M1309" s="62" t="s">
        <v>1349</v>
      </c>
      <c r="N1309" s="81" t="str">
        <f>VLOOKUP($M1309,'Hulpblad MC-parser'!$A:$D,2,FALSE)</f>
        <v>Leefmilieu</v>
      </c>
      <c r="O1309" s="81" t="str">
        <f>VLOOKUP($M1309,'Hulpblad MC-parser'!$A:$D,3,FALSE)</f>
        <v>Water/weer problemen</v>
      </c>
      <c r="P1309" s="81" t="str">
        <f>VLOOKUP($M1309,'Hulpblad MC-parser'!$A:$D,4,FALSE)</f>
        <v>Gladheid/Sneeuw</v>
      </c>
      <c r="Q1309" s="136" t="str">
        <f>IF(CONCATENATE(B1309,C1309,D1309)="","",VLOOKUP(CONCATENATE(B1309,C1309,D1309),Meldingsclassificaties!AA:AA,1,FALSE))</f>
        <v/>
      </c>
      <c r="R1309" s="136" t="str">
        <f>IF(F1309="","",VLOOKUP(F1309,Meldingsclassificaties!H:H,1,FALSE))</f>
        <v/>
      </c>
    </row>
    <row r="1310" spans="1:18" x14ac:dyDescent="0.25">
      <c r="A1310" s="59"/>
      <c r="B1310" s="59"/>
      <c r="C1310" s="59"/>
      <c r="D1310" s="59"/>
      <c r="E1310" s="60" t="s">
        <v>8022</v>
      </c>
      <c r="F1310" s="59"/>
      <c r="G1310" s="59" t="s">
        <v>1349</v>
      </c>
      <c r="H1310" s="59"/>
      <c r="I1310" s="59">
        <f t="shared" si="20"/>
        <v>9</v>
      </c>
      <c r="J1310" s="59" t="s">
        <v>1561</v>
      </c>
      <c r="K1310" s="61"/>
      <c r="L1310" s="62" t="s">
        <v>6737</v>
      </c>
      <c r="M1310" s="62" t="s">
        <v>1349</v>
      </c>
      <c r="N1310" s="81" t="str">
        <f>VLOOKUP($M1310,'Hulpblad MC-parser'!$A:$D,2,FALSE)</f>
        <v>Leefmilieu</v>
      </c>
      <c r="O1310" s="81" t="str">
        <f>VLOOKUP($M1310,'Hulpblad MC-parser'!$A:$D,3,FALSE)</f>
        <v>Water/weer problemen</v>
      </c>
      <c r="P1310" s="81" t="str">
        <f>VLOOKUP($M1310,'Hulpblad MC-parser'!$A:$D,4,FALSE)</f>
        <v>Gladheid/Sneeuw</v>
      </c>
      <c r="Q1310" s="136" t="str">
        <f>IF(CONCATENATE(B1310,C1310,D1310)="","",VLOOKUP(CONCATENATE(B1310,C1310,D1310),Meldingsclassificaties!AA:AA,1,FALSE))</f>
        <v/>
      </c>
      <c r="R1310" s="136" t="str">
        <f>IF(F1310="","",VLOOKUP(F1310,Meldingsclassificaties!H:H,1,FALSE))</f>
        <v/>
      </c>
    </row>
    <row r="1311" spans="1:18" x14ac:dyDescent="0.25">
      <c r="A1311" s="59"/>
      <c r="B1311" s="59"/>
      <c r="C1311" s="59"/>
      <c r="D1311" s="59"/>
      <c r="E1311" s="60" t="s">
        <v>8023</v>
      </c>
      <c r="F1311" s="59"/>
      <c r="G1311" s="59" t="s">
        <v>1349</v>
      </c>
      <c r="H1311" s="59"/>
      <c r="I1311" s="59">
        <f t="shared" si="20"/>
        <v>4</v>
      </c>
      <c r="J1311" s="59" t="s">
        <v>1561</v>
      </c>
      <c r="K1311" s="61"/>
      <c r="L1311" s="62" t="s">
        <v>6737</v>
      </c>
      <c r="M1311" s="62" t="s">
        <v>1349</v>
      </c>
      <c r="N1311" s="81" t="str">
        <f>VLOOKUP($M1311,'Hulpblad MC-parser'!$A:$D,2,FALSE)</f>
        <v>Leefmilieu</v>
      </c>
      <c r="O1311" s="81" t="str">
        <f>VLOOKUP($M1311,'Hulpblad MC-parser'!$A:$D,3,FALSE)</f>
        <v>Water/weer problemen</v>
      </c>
      <c r="P1311" s="81" t="str">
        <f>VLOOKUP($M1311,'Hulpblad MC-parser'!$A:$D,4,FALSE)</f>
        <v>Gladheid/Sneeuw</v>
      </c>
      <c r="Q1311" s="136" t="str">
        <f>IF(CONCATENATE(B1311,C1311,D1311)="","",VLOOKUP(CONCATENATE(B1311,C1311,D1311),Meldingsclassificaties!AA:AA,1,FALSE))</f>
        <v/>
      </c>
      <c r="R1311" s="136" t="str">
        <f>IF(F1311="","",VLOOKUP(F1311,Meldingsclassificaties!H:H,1,FALSE))</f>
        <v/>
      </c>
    </row>
    <row r="1312" spans="1:18" x14ac:dyDescent="0.25">
      <c r="A1312" s="59"/>
      <c r="B1312" s="59"/>
      <c r="C1312" s="59"/>
      <c r="D1312" s="59"/>
      <c r="E1312" s="60" t="s">
        <v>8024</v>
      </c>
      <c r="F1312" s="59"/>
      <c r="G1312" s="59" t="s">
        <v>1349</v>
      </c>
      <c r="H1312" s="59"/>
      <c r="I1312" s="59">
        <f t="shared" si="20"/>
        <v>7</v>
      </c>
      <c r="J1312" s="59" t="s">
        <v>1561</v>
      </c>
      <c r="K1312" s="61"/>
      <c r="L1312" s="62" t="s">
        <v>6737</v>
      </c>
      <c r="M1312" s="62" t="s">
        <v>1349</v>
      </c>
      <c r="N1312" s="81" t="str">
        <f>VLOOKUP($M1312,'Hulpblad MC-parser'!$A:$D,2,FALSE)</f>
        <v>Leefmilieu</v>
      </c>
      <c r="O1312" s="81" t="str">
        <f>VLOOKUP($M1312,'Hulpblad MC-parser'!$A:$D,3,FALSE)</f>
        <v>Water/weer problemen</v>
      </c>
      <c r="P1312" s="81" t="str">
        <f>VLOOKUP($M1312,'Hulpblad MC-parser'!$A:$D,4,FALSE)</f>
        <v>Gladheid/Sneeuw</v>
      </c>
      <c r="Q1312" s="136" t="str">
        <f>IF(CONCATENATE(B1312,C1312,D1312)="","",VLOOKUP(CONCATENATE(B1312,C1312,D1312),Meldingsclassificaties!AA:AA,1,FALSE))</f>
        <v/>
      </c>
      <c r="R1312" s="136" t="str">
        <f>IF(F1312="","",VLOOKUP(F1312,Meldingsclassificaties!H:H,1,FALSE))</f>
        <v/>
      </c>
    </row>
    <row r="1313" spans="1:18" x14ac:dyDescent="0.25">
      <c r="A1313" s="59"/>
      <c r="B1313" s="59"/>
      <c r="C1313" s="59"/>
      <c r="D1313" s="59"/>
      <c r="E1313" s="60" t="s">
        <v>8025</v>
      </c>
      <c r="F1313" s="59"/>
      <c r="G1313" s="59" t="s">
        <v>1349</v>
      </c>
      <c r="H1313" s="59"/>
      <c r="I1313" s="59">
        <f t="shared" si="20"/>
        <v>12</v>
      </c>
      <c r="J1313" s="59" t="s">
        <v>1561</v>
      </c>
      <c r="K1313" s="61"/>
      <c r="L1313" s="62" t="s">
        <v>6737</v>
      </c>
      <c r="M1313" s="62" t="s">
        <v>1349</v>
      </c>
      <c r="N1313" s="81" t="str">
        <f>VLOOKUP($M1313,'Hulpblad MC-parser'!$A:$D,2,FALSE)</f>
        <v>Leefmilieu</v>
      </c>
      <c r="O1313" s="81" t="str">
        <f>VLOOKUP($M1313,'Hulpblad MC-parser'!$A:$D,3,FALSE)</f>
        <v>Water/weer problemen</v>
      </c>
      <c r="P1313" s="81" t="str">
        <f>VLOOKUP($M1313,'Hulpblad MC-parser'!$A:$D,4,FALSE)</f>
        <v>Gladheid/Sneeuw</v>
      </c>
      <c r="Q1313" s="136" t="str">
        <f>IF(CONCATENATE(B1313,C1313,D1313)="","",VLOOKUP(CONCATENATE(B1313,C1313,D1313),Meldingsclassificaties!AA:AA,1,FALSE))</f>
        <v/>
      </c>
      <c r="R1313" s="136" t="str">
        <f>IF(F1313="","",VLOOKUP(F1313,Meldingsclassificaties!H:H,1,FALSE))</f>
        <v/>
      </c>
    </row>
    <row r="1314" spans="1:18" x14ac:dyDescent="0.25">
      <c r="A1314" s="59"/>
      <c r="B1314" s="59"/>
      <c r="C1314" s="59"/>
      <c r="D1314" s="59"/>
      <c r="E1314" s="60" t="s">
        <v>8026</v>
      </c>
      <c r="F1314" s="59"/>
      <c r="G1314" s="59" t="s">
        <v>1349</v>
      </c>
      <c r="H1314" s="59"/>
      <c r="I1314" s="59">
        <f t="shared" si="20"/>
        <v>5</v>
      </c>
      <c r="J1314" s="59" t="s">
        <v>1561</v>
      </c>
      <c r="K1314" s="61"/>
      <c r="L1314" s="62" t="s">
        <v>6737</v>
      </c>
      <c r="M1314" s="62" t="s">
        <v>1349</v>
      </c>
      <c r="N1314" s="81" t="str">
        <f>VLOOKUP($M1314,'Hulpblad MC-parser'!$A:$D,2,FALSE)</f>
        <v>Leefmilieu</v>
      </c>
      <c r="O1314" s="81" t="str">
        <f>VLOOKUP($M1314,'Hulpblad MC-parser'!$A:$D,3,FALSE)</f>
        <v>Water/weer problemen</v>
      </c>
      <c r="P1314" s="81" t="str">
        <f>VLOOKUP($M1314,'Hulpblad MC-parser'!$A:$D,4,FALSE)</f>
        <v>Gladheid/Sneeuw</v>
      </c>
      <c r="Q1314" s="136" t="str">
        <f>IF(CONCATENATE(B1314,C1314,D1314)="","",VLOOKUP(CONCATENATE(B1314,C1314,D1314),Meldingsclassificaties!AA:AA,1,FALSE))</f>
        <v/>
      </c>
      <c r="R1314" s="136" t="str">
        <f>IF(F1314="","",VLOOKUP(F1314,Meldingsclassificaties!H:H,1,FALSE))</f>
        <v/>
      </c>
    </row>
    <row r="1315" spans="1:18" x14ac:dyDescent="0.25">
      <c r="A1315" s="59">
        <v>200031508</v>
      </c>
      <c r="B1315" s="59" t="s">
        <v>84</v>
      </c>
      <c r="C1315" s="59" t="s">
        <v>638</v>
      </c>
      <c r="D1315" s="59" t="s">
        <v>668</v>
      </c>
      <c r="E1315" s="60" t="s">
        <v>1350</v>
      </c>
      <c r="F1315" s="59" t="s">
        <v>668</v>
      </c>
      <c r="G1315" s="59"/>
      <c r="H1315" s="59"/>
      <c r="I1315" s="59">
        <f t="shared" si="20"/>
        <v>10</v>
      </c>
      <c r="J1315" s="59" t="s">
        <v>1613</v>
      </c>
      <c r="K1315" s="61"/>
      <c r="L1315" s="62" t="s">
        <v>6737</v>
      </c>
      <c r="M1315" s="62" t="s">
        <v>1350</v>
      </c>
      <c r="N1315" s="81" t="str">
        <f>VLOOKUP($M1315,'Hulpblad MC-parser'!$A:$D,2,FALSE)</f>
        <v>Leefmilieu</v>
      </c>
      <c r="O1315" s="81" t="str">
        <f>VLOOKUP($M1315,'Hulpblad MC-parser'!$A:$D,3,FALSE)</f>
        <v>Water/weer problemen</v>
      </c>
      <c r="P1315" s="81" t="str">
        <f>VLOOKUP($M1315,'Hulpblad MC-parser'!$A:$D,4,FALSE)</f>
        <v>Hoogwater</v>
      </c>
      <c r="Q1315" s="136" t="str">
        <f>IF(CONCATENATE(B1315,C1315,D1315)="","",VLOOKUP(CONCATENATE(B1315,C1315,D1315),Meldingsclassificaties!AA:AA,1,FALSE))</f>
        <v>LeefmilieuWater/weer problemenHoogwater</v>
      </c>
      <c r="R1315" s="136" t="str">
        <f>IF(F1315="","",VLOOKUP(F1315,Meldingsclassificaties!H:H,1,FALSE))</f>
        <v>Hoogwater</v>
      </c>
    </row>
    <row r="1316" spans="1:18" x14ac:dyDescent="0.25">
      <c r="A1316" s="59"/>
      <c r="B1316" s="59"/>
      <c r="C1316" s="59"/>
      <c r="D1316" s="59"/>
      <c r="E1316" s="60" t="s">
        <v>8027</v>
      </c>
      <c r="F1316" s="59"/>
      <c r="G1316" s="59" t="s">
        <v>1350</v>
      </c>
      <c r="H1316" s="59"/>
      <c r="I1316" s="59">
        <f t="shared" si="20"/>
        <v>4</v>
      </c>
      <c r="J1316" s="59" t="s">
        <v>1561</v>
      </c>
      <c r="K1316" s="61"/>
      <c r="L1316" s="62" t="s">
        <v>6737</v>
      </c>
      <c r="M1316" s="62" t="s">
        <v>1350</v>
      </c>
      <c r="N1316" s="81" t="str">
        <f>VLOOKUP($M1316,'Hulpblad MC-parser'!$A:$D,2,FALSE)</f>
        <v>Leefmilieu</v>
      </c>
      <c r="O1316" s="81" t="str">
        <f>VLOOKUP($M1316,'Hulpblad MC-parser'!$A:$D,3,FALSE)</f>
        <v>Water/weer problemen</v>
      </c>
      <c r="P1316" s="81" t="str">
        <f>VLOOKUP($M1316,'Hulpblad MC-parser'!$A:$D,4,FALSE)</f>
        <v>Hoogwater</v>
      </c>
      <c r="Q1316" s="136" t="str">
        <f>IF(CONCATENATE(B1316,C1316,D1316)="","",VLOOKUP(CONCATENATE(B1316,C1316,D1316),Meldingsclassificaties!AA:AA,1,FALSE))</f>
        <v/>
      </c>
      <c r="R1316" s="136" t="str">
        <f>IF(F1316="","",VLOOKUP(F1316,Meldingsclassificaties!H:H,1,FALSE))</f>
        <v/>
      </c>
    </row>
    <row r="1317" spans="1:18" x14ac:dyDescent="0.25">
      <c r="A1317" s="59"/>
      <c r="B1317" s="59"/>
      <c r="C1317" s="59"/>
      <c r="D1317" s="59"/>
      <c r="E1317" s="60" t="s">
        <v>8028</v>
      </c>
      <c r="F1317" s="59"/>
      <c r="G1317" s="59" t="s">
        <v>1350</v>
      </c>
      <c r="H1317" s="59"/>
      <c r="I1317" s="59">
        <f t="shared" si="20"/>
        <v>4</v>
      </c>
      <c r="J1317" s="59" t="s">
        <v>1561</v>
      </c>
      <c r="K1317" s="61"/>
      <c r="L1317" s="62" t="s">
        <v>6737</v>
      </c>
      <c r="M1317" s="62" t="s">
        <v>1350</v>
      </c>
      <c r="N1317" s="81" t="str">
        <f>VLOOKUP($M1317,'Hulpblad MC-parser'!$A:$D,2,FALSE)</f>
        <v>Leefmilieu</v>
      </c>
      <c r="O1317" s="81" t="str">
        <f>VLOOKUP($M1317,'Hulpblad MC-parser'!$A:$D,3,FALSE)</f>
        <v>Water/weer problemen</v>
      </c>
      <c r="P1317" s="81" t="str">
        <f>VLOOKUP($M1317,'Hulpblad MC-parser'!$A:$D,4,FALSE)</f>
        <v>Hoogwater</v>
      </c>
      <c r="Q1317" s="136" t="str">
        <f>IF(CONCATENATE(B1317,C1317,D1317)="","",VLOOKUP(CONCATENATE(B1317,C1317,D1317),Meldingsclassificaties!AA:AA,1,FALSE))</f>
        <v/>
      </c>
      <c r="R1317" s="136" t="str">
        <f>IF(F1317="","",VLOOKUP(F1317,Meldingsclassificaties!H:H,1,FALSE))</f>
        <v/>
      </c>
    </row>
    <row r="1318" spans="1:18" x14ac:dyDescent="0.25">
      <c r="A1318" s="59">
        <v>200031511</v>
      </c>
      <c r="B1318" s="59" t="s">
        <v>84</v>
      </c>
      <c r="C1318" s="59" t="s">
        <v>638</v>
      </c>
      <c r="D1318" s="59" t="s">
        <v>716</v>
      </c>
      <c r="E1318" s="60" t="s">
        <v>1352</v>
      </c>
      <c r="F1318" s="59" t="s">
        <v>718</v>
      </c>
      <c r="G1318" s="59"/>
      <c r="H1318" s="59"/>
      <c r="I1318" s="59">
        <f t="shared" si="20"/>
        <v>24</v>
      </c>
      <c r="J1318" s="59" t="s">
        <v>1613</v>
      </c>
      <c r="K1318" s="61"/>
      <c r="L1318" s="62" t="s">
        <v>6737</v>
      </c>
      <c r="M1318" s="62" t="s">
        <v>1352</v>
      </c>
      <c r="N1318" s="81" t="str">
        <f>VLOOKUP($M1318,'Hulpblad MC-parser'!$A:$D,2,FALSE)</f>
        <v>Leefmilieu</v>
      </c>
      <c r="O1318" s="81" t="str">
        <f>VLOOKUP($M1318,'Hulpblad MC-parser'!$A:$D,3,FALSE)</f>
        <v>Water/weer problemen</v>
      </c>
      <c r="P1318" s="81" t="str">
        <f>VLOOKUP($M1318,'Hulpblad MC-parser'!$A:$D,4,FALSE)</f>
        <v>Overstroming/Dijkdoorbraak</v>
      </c>
      <c r="Q1318" s="136" t="str">
        <f>IF(CONCATENATE(B1318,C1318,D1318)="","",VLOOKUP(CONCATENATE(B1318,C1318,D1318),Meldingsclassificaties!AA:AA,1,FALSE))</f>
        <v>LeefmilieuWater/weer problemenOverstroming/Dijkdoorbraak</v>
      </c>
      <c r="R1318" s="136" t="str">
        <f>IF(F1318="","",VLOOKUP(F1318,Meldingsclassificaties!H:H,1,FALSE))</f>
        <v>Overstroming/dijkdoorbr.</v>
      </c>
    </row>
    <row r="1319" spans="1:18" x14ac:dyDescent="0.25">
      <c r="A1319" s="59"/>
      <c r="B1319" s="59"/>
      <c r="C1319" s="59"/>
      <c r="D1319" s="59"/>
      <c r="E1319" s="60" t="s">
        <v>8029</v>
      </c>
      <c r="F1319" s="59"/>
      <c r="G1319" s="59" t="s">
        <v>1352</v>
      </c>
      <c r="H1319" s="59"/>
      <c r="I1319" s="59">
        <f t="shared" si="20"/>
        <v>4</v>
      </c>
      <c r="J1319" s="59" t="s">
        <v>1561</v>
      </c>
      <c r="K1319" s="61"/>
      <c r="L1319" s="62" t="s">
        <v>6737</v>
      </c>
      <c r="M1319" s="62" t="s">
        <v>1352</v>
      </c>
      <c r="N1319" s="81" t="str">
        <f>VLOOKUP($M1319,'Hulpblad MC-parser'!$A:$D,2,FALSE)</f>
        <v>Leefmilieu</v>
      </c>
      <c r="O1319" s="81" t="str">
        <f>VLOOKUP($M1319,'Hulpblad MC-parser'!$A:$D,3,FALSE)</f>
        <v>Water/weer problemen</v>
      </c>
      <c r="P1319" s="81" t="str">
        <f>VLOOKUP($M1319,'Hulpblad MC-parser'!$A:$D,4,FALSE)</f>
        <v>Overstroming/Dijkdoorbraak</v>
      </c>
      <c r="Q1319" s="136" t="str">
        <f>IF(CONCATENATE(B1319,C1319,D1319)="","",VLOOKUP(CONCATENATE(B1319,C1319,D1319),Meldingsclassificaties!AA:AA,1,FALSE))</f>
        <v/>
      </c>
      <c r="R1319" s="136" t="str">
        <f>IF(F1319="","",VLOOKUP(F1319,Meldingsclassificaties!H:H,1,FALSE))</f>
        <v/>
      </c>
    </row>
    <row r="1320" spans="1:18" x14ac:dyDescent="0.25">
      <c r="A1320" s="59"/>
      <c r="B1320" s="59"/>
      <c r="C1320" s="59"/>
      <c r="D1320" s="59"/>
      <c r="E1320" s="60" t="s">
        <v>8030</v>
      </c>
      <c r="F1320" s="59"/>
      <c r="G1320" s="59" t="s">
        <v>1352</v>
      </c>
      <c r="H1320" s="59"/>
      <c r="I1320" s="59">
        <f t="shared" si="20"/>
        <v>14</v>
      </c>
      <c r="J1320" s="59" t="s">
        <v>1561</v>
      </c>
      <c r="K1320" s="61"/>
      <c r="L1320" s="62" t="s">
        <v>6737</v>
      </c>
      <c r="M1320" s="62" t="s">
        <v>1352</v>
      </c>
      <c r="N1320" s="81" t="str">
        <f>VLOOKUP($M1320,'Hulpblad MC-parser'!$A:$D,2,FALSE)</f>
        <v>Leefmilieu</v>
      </c>
      <c r="O1320" s="81" t="str">
        <f>VLOOKUP($M1320,'Hulpblad MC-parser'!$A:$D,3,FALSE)</f>
        <v>Water/weer problemen</v>
      </c>
      <c r="P1320" s="81" t="str">
        <f>VLOOKUP($M1320,'Hulpblad MC-parser'!$A:$D,4,FALSE)</f>
        <v>Overstroming/Dijkdoorbraak</v>
      </c>
      <c r="Q1320" s="136" t="str">
        <f>IF(CONCATENATE(B1320,C1320,D1320)="","",VLOOKUP(CONCATENATE(B1320,C1320,D1320),Meldingsclassificaties!AA:AA,1,FALSE))</f>
        <v/>
      </c>
      <c r="R1320" s="136" t="str">
        <f>IF(F1320="","",VLOOKUP(F1320,Meldingsclassificaties!H:H,1,FALSE))</f>
        <v/>
      </c>
    </row>
    <row r="1321" spans="1:18" x14ac:dyDescent="0.25">
      <c r="A1321" s="59"/>
      <c r="B1321" s="59"/>
      <c r="C1321" s="59"/>
      <c r="D1321" s="59"/>
      <c r="E1321" s="60" t="s">
        <v>8031</v>
      </c>
      <c r="F1321" s="59"/>
      <c r="G1321" s="59" t="s">
        <v>1352</v>
      </c>
      <c r="H1321" s="59"/>
      <c r="I1321" s="59">
        <f t="shared" si="20"/>
        <v>7</v>
      </c>
      <c r="J1321" s="59" t="s">
        <v>1561</v>
      </c>
      <c r="K1321" s="61"/>
      <c r="L1321" s="62" t="s">
        <v>6737</v>
      </c>
      <c r="M1321" s="62" t="s">
        <v>1352</v>
      </c>
      <c r="N1321" s="81" t="str">
        <f>VLOOKUP($M1321,'Hulpblad MC-parser'!$A:$D,2,FALSE)</f>
        <v>Leefmilieu</v>
      </c>
      <c r="O1321" s="81" t="str">
        <f>VLOOKUP($M1321,'Hulpblad MC-parser'!$A:$D,3,FALSE)</f>
        <v>Water/weer problemen</v>
      </c>
      <c r="P1321" s="81" t="str">
        <f>VLOOKUP($M1321,'Hulpblad MC-parser'!$A:$D,4,FALSE)</f>
        <v>Overstroming/Dijkdoorbraak</v>
      </c>
      <c r="Q1321" s="136" t="str">
        <f>IF(CONCATENATE(B1321,C1321,D1321)="","",VLOOKUP(CONCATENATE(B1321,C1321,D1321),Meldingsclassificaties!AA:AA,1,FALSE))</f>
        <v/>
      </c>
      <c r="R1321" s="136" t="str">
        <f>IF(F1321="","",VLOOKUP(F1321,Meldingsclassificaties!H:H,1,FALSE))</f>
        <v/>
      </c>
    </row>
    <row r="1322" spans="1:18" x14ac:dyDescent="0.25">
      <c r="A1322" s="59"/>
      <c r="B1322" s="59"/>
      <c r="C1322" s="59"/>
      <c r="D1322" s="59"/>
      <c r="E1322" s="60" t="s">
        <v>8032</v>
      </c>
      <c r="F1322" s="59"/>
      <c r="G1322" s="59" t="s">
        <v>1352</v>
      </c>
      <c r="H1322" s="59"/>
      <c r="I1322" s="59">
        <f t="shared" si="20"/>
        <v>5</v>
      </c>
      <c r="J1322" s="59" t="s">
        <v>1561</v>
      </c>
      <c r="K1322" s="61"/>
      <c r="L1322" s="62" t="s">
        <v>6737</v>
      </c>
      <c r="M1322" s="62" t="s">
        <v>1352</v>
      </c>
      <c r="N1322" s="81" t="str">
        <f>VLOOKUP($M1322,'Hulpblad MC-parser'!$A:$D,2,FALSE)</f>
        <v>Leefmilieu</v>
      </c>
      <c r="O1322" s="81" t="str">
        <f>VLOOKUP($M1322,'Hulpblad MC-parser'!$A:$D,3,FALSE)</f>
        <v>Water/weer problemen</v>
      </c>
      <c r="P1322" s="81" t="str">
        <f>VLOOKUP($M1322,'Hulpblad MC-parser'!$A:$D,4,FALSE)</f>
        <v>Overstroming/Dijkdoorbraak</v>
      </c>
      <c r="Q1322" s="136" t="str">
        <f>IF(CONCATENATE(B1322,C1322,D1322)="","",VLOOKUP(CONCATENATE(B1322,C1322,D1322),Meldingsclassificaties!AA:AA,1,FALSE))</f>
        <v/>
      </c>
      <c r="R1322" s="136" t="str">
        <f>IF(F1322="","",VLOOKUP(F1322,Meldingsclassificaties!H:H,1,FALSE))</f>
        <v/>
      </c>
    </row>
    <row r="1323" spans="1:18" x14ac:dyDescent="0.25">
      <c r="A1323" s="59"/>
      <c r="B1323" s="59"/>
      <c r="C1323" s="59"/>
      <c r="D1323" s="59"/>
      <c r="E1323" s="60" t="s">
        <v>8033</v>
      </c>
      <c r="F1323" s="59"/>
      <c r="G1323" s="59" t="s">
        <v>1352</v>
      </c>
      <c r="H1323" s="59"/>
      <c r="I1323" s="59">
        <f t="shared" si="20"/>
        <v>13</v>
      </c>
      <c r="J1323" s="59" t="s">
        <v>1561</v>
      </c>
      <c r="K1323" s="61"/>
      <c r="L1323" s="62" t="s">
        <v>6737</v>
      </c>
      <c r="M1323" s="62" t="s">
        <v>1352</v>
      </c>
      <c r="N1323" s="81" t="str">
        <f>VLOOKUP($M1323,'Hulpblad MC-parser'!$A:$D,2,FALSE)</f>
        <v>Leefmilieu</v>
      </c>
      <c r="O1323" s="81" t="str">
        <f>VLOOKUP($M1323,'Hulpblad MC-parser'!$A:$D,3,FALSE)</f>
        <v>Water/weer problemen</v>
      </c>
      <c r="P1323" s="81" t="str">
        <f>VLOOKUP($M1323,'Hulpblad MC-parser'!$A:$D,4,FALSE)</f>
        <v>Overstroming/Dijkdoorbraak</v>
      </c>
      <c r="Q1323" s="136" t="str">
        <f>IF(CONCATENATE(B1323,C1323,D1323)="","",VLOOKUP(CONCATENATE(B1323,C1323,D1323),Meldingsclassificaties!AA:AA,1,FALSE))</f>
        <v/>
      </c>
      <c r="R1323" s="136" t="str">
        <f>IF(F1323="","",VLOOKUP(F1323,Meldingsclassificaties!H:H,1,FALSE))</f>
        <v/>
      </c>
    </row>
    <row r="1324" spans="1:18" x14ac:dyDescent="0.25">
      <c r="A1324" s="59"/>
      <c r="B1324" s="59"/>
      <c r="C1324" s="59"/>
      <c r="D1324" s="59"/>
      <c r="E1324" s="60" t="s">
        <v>8034</v>
      </c>
      <c r="F1324" s="59"/>
      <c r="G1324" s="59" t="s">
        <v>1352</v>
      </c>
      <c r="H1324" s="59"/>
      <c r="I1324" s="59">
        <f t="shared" si="20"/>
        <v>5</v>
      </c>
      <c r="J1324" s="59" t="s">
        <v>1561</v>
      </c>
      <c r="K1324" s="61"/>
      <c r="L1324" s="62" t="s">
        <v>6737</v>
      </c>
      <c r="M1324" s="62" t="s">
        <v>1352</v>
      </c>
      <c r="N1324" s="81" t="str">
        <f>VLOOKUP($M1324,'Hulpblad MC-parser'!$A:$D,2,FALSE)</f>
        <v>Leefmilieu</v>
      </c>
      <c r="O1324" s="81" t="str">
        <f>VLOOKUP($M1324,'Hulpblad MC-parser'!$A:$D,3,FALSE)</f>
        <v>Water/weer problemen</v>
      </c>
      <c r="P1324" s="81" t="str">
        <f>VLOOKUP($M1324,'Hulpblad MC-parser'!$A:$D,4,FALSE)</f>
        <v>Overstroming/Dijkdoorbraak</v>
      </c>
      <c r="Q1324" s="136" t="str">
        <f>IF(CONCATENATE(B1324,C1324,D1324)="","",VLOOKUP(CONCATENATE(B1324,C1324,D1324),Meldingsclassificaties!AA:AA,1,FALSE))</f>
        <v/>
      </c>
      <c r="R1324" s="136" t="str">
        <f>IF(F1324="","",VLOOKUP(F1324,Meldingsclassificaties!H:H,1,FALSE))</f>
        <v/>
      </c>
    </row>
    <row r="1325" spans="1:18" x14ac:dyDescent="0.25">
      <c r="A1325" s="59">
        <v>200027464</v>
      </c>
      <c r="B1325" s="59" t="s">
        <v>84</v>
      </c>
      <c r="C1325" s="59" t="s">
        <v>638</v>
      </c>
      <c r="D1325" s="59" t="s">
        <v>669</v>
      </c>
      <c r="E1325" s="60" t="s">
        <v>6594</v>
      </c>
      <c r="F1325" s="59" t="s">
        <v>669</v>
      </c>
      <c r="G1325" s="59"/>
      <c r="H1325" s="59"/>
      <c r="I1325" s="59">
        <f t="shared" si="20"/>
        <v>17</v>
      </c>
      <c r="J1325" s="59" t="s">
        <v>1613</v>
      </c>
      <c r="K1325" s="61"/>
      <c r="L1325" s="62" t="s">
        <v>6738</v>
      </c>
      <c r="M1325" s="62" t="s">
        <v>6594</v>
      </c>
      <c r="N1325" s="81" t="str">
        <f>VLOOKUP($M1325,'Hulpblad MC-parser'!$A:$D,2,FALSE)</f>
        <v>Leefmilieu</v>
      </c>
      <c r="O1325" s="81" t="str">
        <f>VLOOKUP($M1325,'Hulpblad MC-parser'!$A:$D,3,FALSE)</f>
        <v>Water/weer problemen</v>
      </c>
      <c r="P1325" s="81" t="str">
        <f>VLOOKUP($M1325,'Hulpblad MC-parser'!$A:$D,4,FALSE)</f>
        <v>Stormschade</v>
      </c>
      <c r="Q1325" s="136" t="str">
        <f>IF(CONCATENATE(B1325,C1325,D1325)="","",VLOOKUP(CONCATENATE(B1325,C1325,D1325),Meldingsclassificaties!AA:AA,1,FALSE))</f>
        <v>LeefmilieuWater/weer problemenStormschade</v>
      </c>
      <c r="R1325" s="136" t="str">
        <f>IF(F1325="","",VLOOKUP(F1325,Meldingsclassificaties!H:H,1,FALSE))</f>
        <v>Stormschade</v>
      </c>
    </row>
    <row r="1326" spans="1:18" x14ac:dyDescent="0.25">
      <c r="A1326" s="59">
        <v>200027466</v>
      </c>
      <c r="B1326" s="59" t="s">
        <v>84</v>
      </c>
      <c r="C1326" s="59" t="s">
        <v>638</v>
      </c>
      <c r="D1326" s="59" t="s">
        <v>669</v>
      </c>
      <c r="E1326" s="60" t="s">
        <v>6596</v>
      </c>
      <c r="F1326" s="59" t="s">
        <v>669</v>
      </c>
      <c r="G1326" s="59"/>
      <c r="H1326" s="59"/>
      <c r="I1326" s="59">
        <f t="shared" si="20"/>
        <v>16</v>
      </c>
      <c r="J1326" s="59" t="s">
        <v>1613</v>
      </c>
      <c r="K1326" s="61"/>
      <c r="L1326" s="62" t="s">
        <v>6738</v>
      </c>
      <c r="M1326" s="62" t="s">
        <v>6596</v>
      </c>
      <c r="N1326" s="81" t="str">
        <f>VLOOKUP($M1326,'Hulpblad MC-parser'!$A:$D,2,FALSE)</f>
        <v>Leefmilieu</v>
      </c>
      <c r="O1326" s="81" t="str">
        <f>VLOOKUP($M1326,'Hulpblad MC-parser'!$A:$D,3,FALSE)</f>
        <v>Water/weer problemen</v>
      </c>
      <c r="P1326" s="81" t="str">
        <f>VLOOKUP($M1326,'Hulpblad MC-parser'!$A:$D,4,FALSE)</f>
        <v>Stormschade</v>
      </c>
      <c r="Q1326" s="136" t="str">
        <f>IF(CONCATENATE(B1326,C1326,D1326)="","",VLOOKUP(CONCATENATE(B1326,C1326,D1326),Meldingsclassificaties!AA:AA,1,FALSE))</f>
        <v>LeefmilieuWater/weer problemenStormschade</v>
      </c>
      <c r="R1326" s="136" t="str">
        <f>IF(F1326="","",VLOOKUP(F1326,Meldingsclassificaties!H:H,1,FALSE))</f>
        <v>Stormschade</v>
      </c>
    </row>
    <row r="1327" spans="1:18" x14ac:dyDescent="0.25">
      <c r="A1327" s="63"/>
      <c r="B1327" s="63" t="s">
        <v>84</v>
      </c>
      <c r="C1327" s="63" t="s">
        <v>638</v>
      </c>
      <c r="D1327" s="63" t="s">
        <v>669</v>
      </c>
      <c r="E1327" s="64" t="s">
        <v>8048</v>
      </c>
      <c r="F1327" s="63" t="s">
        <v>669</v>
      </c>
      <c r="G1327" s="63"/>
      <c r="H1327" s="63"/>
      <c r="I1327" s="63">
        <f t="shared" si="20"/>
        <v>18</v>
      </c>
      <c r="J1327" s="63" t="s">
        <v>1613</v>
      </c>
      <c r="K1327" s="93" t="s">
        <v>12198</v>
      </c>
      <c r="L1327" s="62" t="s">
        <v>6738</v>
      </c>
      <c r="M1327" s="62" t="s">
        <v>8048</v>
      </c>
      <c r="N1327" s="81" t="str">
        <f>VLOOKUP($M1327,'Hulpblad MC-parser'!$A:$D,2,FALSE)</f>
        <v>Leefmilieu</v>
      </c>
      <c r="O1327" s="81" t="str">
        <f>VLOOKUP($M1327,'Hulpblad MC-parser'!$A:$D,3,FALSE)</f>
        <v>Water/weer problemen</v>
      </c>
      <c r="P1327" s="81" t="str">
        <f>VLOOKUP($M1327,'Hulpblad MC-parser'!$A:$D,4,FALSE)</f>
        <v>Stormschade</v>
      </c>
      <c r="Q1327" s="136" t="str">
        <f>IF(CONCATENATE(B1327,C1327,D1327)="","",VLOOKUP(CONCATENATE(B1327,C1327,D1327),Meldingsclassificaties!AA:AA,1,FALSE))</f>
        <v>LeefmilieuWater/weer problemenStormschade</v>
      </c>
      <c r="R1327" s="136" t="str">
        <f>IF(F1327="","",VLOOKUP(F1327,Meldingsclassificaties!H:H,1,FALSE))</f>
        <v>Stormschade</v>
      </c>
    </row>
    <row r="1328" spans="1:18" x14ac:dyDescent="0.25">
      <c r="A1328" s="59">
        <v>200027468</v>
      </c>
      <c r="B1328" s="59" t="s">
        <v>84</v>
      </c>
      <c r="C1328" s="59" t="s">
        <v>638</v>
      </c>
      <c r="D1328" s="59" t="s">
        <v>669</v>
      </c>
      <c r="E1328" s="60" t="s">
        <v>6595</v>
      </c>
      <c r="F1328" s="59" t="s">
        <v>669</v>
      </c>
      <c r="G1328" s="59"/>
      <c r="H1328" s="59"/>
      <c r="I1328" s="59">
        <f t="shared" si="20"/>
        <v>16</v>
      </c>
      <c r="J1328" s="59" t="s">
        <v>1613</v>
      </c>
      <c r="K1328" s="61"/>
      <c r="L1328" s="62" t="s">
        <v>6738</v>
      </c>
      <c r="M1328" s="62" t="s">
        <v>6595</v>
      </c>
      <c r="N1328" s="81" t="str">
        <f>VLOOKUP($M1328,'Hulpblad MC-parser'!$A:$D,2,FALSE)</f>
        <v>Leefmilieu</v>
      </c>
      <c r="O1328" s="81" t="str">
        <f>VLOOKUP($M1328,'Hulpblad MC-parser'!$A:$D,3,FALSE)</f>
        <v>Water/weer problemen</v>
      </c>
      <c r="P1328" s="81" t="str">
        <f>VLOOKUP($M1328,'Hulpblad MC-parser'!$A:$D,4,FALSE)</f>
        <v>Stormschade</v>
      </c>
      <c r="Q1328" s="136" t="str">
        <f>IF(CONCATENATE(B1328,C1328,D1328)="","",VLOOKUP(CONCATENATE(B1328,C1328,D1328),Meldingsclassificaties!AA:AA,1,FALSE))</f>
        <v>LeefmilieuWater/weer problemenStormschade</v>
      </c>
      <c r="R1328" s="136" t="str">
        <f>IF(F1328="","",VLOOKUP(F1328,Meldingsclassificaties!H:H,1,FALSE))</f>
        <v>Stormschade</v>
      </c>
    </row>
    <row r="1329" spans="1:18" x14ac:dyDescent="0.25">
      <c r="A1329" s="63"/>
      <c r="B1329" s="63" t="s">
        <v>84</v>
      </c>
      <c r="C1329" s="63" t="s">
        <v>638</v>
      </c>
      <c r="D1329" s="63" t="s">
        <v>669</v>
      </c>
      <c r="E1329" s="64" t="s">
        <v>12598</v>
      </c>
      <c r="F1329" s="63" t="s">
        <v>669</v>
      </c>
      <c r="G1329" s="63"/>
      <c r="H1329" s="63"/>
      <c r="I1329" s="63">
        <f t="shared" si="20"/>
        <v>23</v>
      </c>
      <c r="J1329" s="63" t="s">
        <v>1613</v>
      </c>
      <c r="K1329" s="93" t="s">
        <v>12198</v>
      </c>
      <c r="L1329" s="62" t="s">
        <v>6738</v>
      </c>
      <c r="M1329" s="62" t="s">
        <v>12598</v>
      </c>
      <c r="N1329" s="81" t="str">
        <f>VLOOKUP($M1329,'Hulpblad MC-parser'!$A:$D,2,FALSE)</f>
        <v>Leefmilieu</v>
      </c>
      <c r="O1329" s="81" t="str">
        <f>VLOOKUP($M1329,'Hulpblad MC-parser'!$A:$D,3,FALSE)</f>
        <v>Water/weer problemen</v>
      </c>
      <c r="P1329" s="81" t="str">
        <f>VLOOKUP($M1329,'Hulpblad MC-parser'!$A:$D,4,FALSE)</f>
        <v>Stormschade</v>
      </c>
      <c r="Q1329" s="136" t="str">
        <f>IF(CONCATENATE(B1329,C1329,D1329)="","",VLOOKUP(CONCATENATE(B1329,C1329,D1329),Meldingsclassificaties!AA:AA,1,FALSE))</f>
        <v>LeefmilieuWater/weer problemenStormschade</v>
      </c>
      <c r="R1329" s="136" t="str">
        <f>IF(F1329="","",VLOOKUP(F1329,Meldingsclassificaties!H:H,1,FALSE))</f>
        <v>Stormschade</v>
      </c>
    </row>
    <row r="1330" spans="1:18" x14ac:dyDescent="0.25">
      <c r="A1330" s="63"/>
      <c r="B1330" s="63" t="s">
        <v>84</v>
      </c>
      <c r="C1330" s="63" t="s">
        <v>638</v>
      </c>
      <c r="D1330" s="63" t="s">
        <v>669</v>
      </c>
      <c r="E1330" s="64" t="s">
        <v>8049</v>
      </c>
      <c r="F1330" s="63" t="s">
        <v>669</v>
      </c>
      <c r="G1330" s="63"/>
      <c r="H1330" s="63"/>
      <c r="I1330" s="63">
        <f t="shared" si="20"/>
        <v>20</v>
      </c>
      <c r="J1330" s="63" t="s">
        <v>1613</v>
      </c>
      <c r="K1330" s="93" t="s">
        <v>12198</v>
      </c>
      <c r="L1330" s="62" t="s">
        <v>6738</v>
      </c>
      <c r="M1330" s="62" t="s">
        <v>8049</v>
      </c>
      <c r="N1330" s="81" t="str">
        <f>VLOOKUP($M1330,'Hulpblad MC-parser'!$A:$D,2,FALSE)</f>
        <v>Leefmilieu</v>
      </c>
      <c r="O1330" s="81" t="str">
        <f>VLOOKUP($M1330,'Hulpblad MC-parser'!$A:$D,3,FALSE)</f>
        <v>Water/weer problemen</v>
      </c>
      <c r="P1330" s="81" t="str">
        <f>VLOOKUP($M1330,'Hulpblad MC-parser'!$A:$D,4,FALSE)</f>
        <v>Stormschade</v>
      </c>
      <c r="Q1330" s="136" t="str">
        <f>IF(CONCATENATE(B1330,C1330,D1330)="","",VLOOKUP(CONCATENATE(B1330,C1330,D1330),Meldingsclassificaties!AA:AA,1,FALSE))</f>
        <v>LeefmilieuWater/weer problemenStormschade</v>
      </c>
      <c r="R1330" s="136" t="str">
        <f>IF(F1330="","",VLOOKUP(F1330,Meldingsclassificaties!H:H,1,FALSE))</f>
        <v>Stormschade</v>
      </c>
    </row>
    <row r="1331" spans="1:18" x14ac:dyDescent="0.25">
      <c r="A1331" s="59">
        <v>200010690</v>
      </c>
      <c r="B1331" s="59" t="s">
        <v>84</v>
      </c>
      <c r="C1331" s="59" t="s">
        <v>638</v>
      </c>
      <c r="D1331" s="59" t="s">
        <v>669</v>
      </c>
      <c r="E1331" s="60" t="s">
        <v>1353</v>
      </c>
      <c r="F1331" s="59" t="s">
        <v>669</v>
      </c>
      <c r="G1331" s="59"/>
      <c r="H1331" s="59"/>
      <c r="I1331" s="59">
        <f t="shared" si="20"/>
        <v>12</v>
      </c>
      <c r="J1331" s="59" t="s">
        <v>1613</v>
      </c>
      <c r="K1331" s="61"/>
      <c r="L1331" s="62" t="s">
        <v>6737</v>
      </c>
      <c r="M1331" s="62" t="s">
        <v>1353</v>
      </c>
      <c r="N1331" s="81" t="str">
        <f>VLOOKUP($M1331,'Hulpblad MC-parser'!$A:$D,2,FALSE)</f>
        <v>Leefmilieu</v>
      </c>
      <c r="O1331" s="81" t="str">
        <f>VLOOKUP($M1331,'Hulpblad MC-parser'!$A:$D,3,FALSE)</f>
        <v>Water/weer problemen</v>
      </c>
      <c r="P1331" s="81" t="str">
        <f>VLOOKUP($M1331,'Hulpblad MC-parser'!$A:$D,4,FALSE)</f>
        <v>Stormschade</v>
      </c>
      <c r="Q1331" s="136" t="str">
        <f>IF(CONCATENATE(B1331,C1331,D1331)="","",VLOOKUP(CONCATENATE(B1331,C1331,D1331),Meldingsclassificaties!AA:AA,1,FALSE))</f>
        <v>LeefmilieuWater/weer problemenStormschade</v>
      </c>
      <c r="R1331" s="136" t="str">
        <f>IF(F1331="","",VLOOKUP(F1331,Meldingsclassificaties!H:H,1,FALSE))</f>
        <v>Stormschade</v>
      </c>
    </row>
    <row r="1332" spans="1:18" x14ac:dyDescent="0.25">
      <c r="A1332" s="59"/>
      <c r="B1332" s="59"/>
      <c r="C1332" s="59"/>
      <c r="D1332" s="59"/>
      <c r="E1332" s="60" t="s">
        <v>8035</v>
      </c>
      <c r="F1332" s="59"/>
      <c r="G1332" s="59" t="s">
        <v>1353</v>
      </c>
      <c r="H1332" s="59"/>
      <c r="I1332" s="59">
        <f t="shared" si="20"/>
        <v>4</v>
      </c>
      <c r="J1332" s="59" t="s">
        <v>1561</v>
      </c>
      <c r="K1332" s="61"/>
      <c r="L1332" s="62" t="s">
        <v>6737</v>
      </c>
      <c r="M1332" s="62" t="s">
        <v>1353</v>
      </c>
      <c r="N1332" s="81" t="str">
        <f>VLOOKUP($M1332,'Hulpblad MC-parser'!$A:$D,2,FALSE)</f>
        <v>Leefmilieu</v>
      </c>
      <c r="O1332" s="81" t="str">
        <f>VLOOKUP($M1332,'Hulpblad MC-parser'!$A:$D,3,FALSE)</f>
        <v>Water/weer problemen</v>
      </c>
      <c r="P1332" s="81" t="str">
        <f>VLOOKUP($M1332,'Hulpblad MC-parser'!$A:$D,4,FALSE)</f>
        <v>Stormschade</v>
      </c>
      <c r="Q1332" s="136" t="str">
        <f>IF(CONCATENATE(B1332,C1332,D1332)="","",VLOOKUP(CONCATENATE(B1332,C1332,D1332),Meldingsclassificaties!AA:AA,1,FALSE))</f>
        <v/>
      </c>
      <c r="R1332" s="136" t="str">
        <f>IF(F1332="","",VLOOKUP(F1332,Meldingsclassificaties!H:H,1,FALSE))</f>
        <v/>
      </c>
    </row>
    <row r="1333" spans="1:18" x14ac:dyDescent="0.25">
      <c r="A1333" s="59"/>
      <c r="B1333" s="59"/>
      <c r="C1333" s="59"/>
      <c r="D1333" s="59"/>
      <c r="E1333" s="60" t="s">
        <v>8039</v>
      </c>
      <c r="F1333" s="59"/>
      <c r="G1333" s="59" t="s">
        <v>1353</v>
      </c>
      <c r="H1333" s="59"/>
      <c r="I1333" s="59">
        <f t="shared" si="20"/>
        <v>7</v>
      </c>
      <c r="J1333" s="59" t="s">
        <v>1561</v>
      </c>
      <c r="K1333" s="61"/>
      <c r="L1333" s="62" t="s">
        <v>6737</v>
      </c>
      <c r="M1333" s="62" t="s">
        <v>1353</v>
      </c>
      <c r="N1333" s="81" t="str">
        <f>VLOOKUP($M1333,'Hulpblad MC-parser'!$A:$D,2,FALSE)</f>
        <v>Leefmilieu</v>
      </c>
      <c r="O1333" s="81" t="str">
        <f>VLOOKUP($M1333,'Hulpblad MC-parser'!$A:$D,3,FALSE)</f>
        <v>Water/weer problemen</v>
      </c>
      <c r="P1333" s="81" t="str">
        <f>VLOOKUP($M1333,'Hulpblad MC-parser'!$A:$D,4,FALSE)</f>
        <v>Stormschade</v>
      </c>
      <c r="Q1333" s="136" t="str">
        <f>IF(CONCATENATE(B1333,C1333,D1333)="","",VLOOKUP(CONCATENATE(B1333,C1333,D1333),Meldingsclassificaties!AA:AA,1,FALSE))</f>
        <v/>
      </c>
      <c r="R1333" s="136" t="str">
        <f>IF(F1333="","",VLOOKUP(F1333,Meldingsclassificaties!H:H,1,FALSE))</f>
        <v/>
      </c>
    </row>
    <row r="1334" spans="1:18" x14ac:dyDescent="0.25">
      <c r="A1334" s="59"/>
      <c r="B1334" s="59"/>
      <c r="C1334" s="59"/>
      <c r="D1334" s="59"/>
      <c r="E1334" s="60" t="s">
        <v>8042</v>
      </c>
      <c r="F1334" s="59"/>
      <c r="G1334" s="59" t="s">
        <v>1353</v>
      </c>
      <c r="H1334" s="59"/>
      <c r="I1334" s="59">
        <f t="shared" si="20"/>
        <v>4</v>
      </c>
      <c r="J1334" s="59" t="s">
        <v>1561</v>
      </c>
      <c r="K1334" s="61"/>
      <c r="L1334" s="62" t="s">
        <v>6737</v>
      </c>
      <c r="M1334" s="62" t="s">
        <v>1353</v>
      </c>
      <c r="N1334" s="81" t="str">
        <f>VLOOKUP($M1334,'Hulpblad MC-parser'!$A:$D,2,FALSE)</f>
        <v>Leefmilieu</v>
      </c>
      <c r="O1334" s="81" t="str">
        <f>VLOOKUP($M1334,'Hulpblad MC-parser'!$A:$D,3,FALSE)</f>
        <v>Water/weer problemen</v>
      </c>
      <c r="P1334" s="81" t="str">
        <f>VLOOKUP($M1334,'Hulpblad MC-parser'!$A:$D,4,FALSE)</f>
        <v>Stormschade</v>
      </c>
      <c r="Q1334" s="136" t="str">
        <f>IF(CONCATENATE(B1334,C1334,D1334)="","",VLOOKUP(CONCATENATE(B1334,C1334,D1334),Meldingsclassificaties!AA:AA,1,FALSE))</f>
        <v/>
      </c>
      <c r="R1334" s="136" t="str">
        <f>IF(F1334="","",VLOOKUP(F1334,Meldingsclassificaties!H:H,1,FALSE))</f>
        <v/>
      </c>
    </row>
    <row r="1335" spans="1:18" x14ac:dyDescent="0.25">
      <c r="A1335" s="59"/>
      <c r="B1335" s="59"/>
      <c r="C1335" s="59"/>
      <c r="D1335" s="59"/>
      <c r="E1335" s="60" t="s">
        <v>8045</v>
      </c>
      <c r="F1335" s="59"/>
      <c r="G1335" s="59" t="s">
        <v>1353</v>
      </c>
      <c r="H1335" s="59"/>
      <c r="I1335" s="59">
        <f t="shared" si="20"/>
        <v>6</v>
      </c>
      <c r="J1335" s="59" t="s">
        <v>1561</v>
      </c>
      <c r="K1335" s="61"/>
      <c r="L1335" s="62" t="s">
        <v>6737</v>
      </c>
      <c r="M1335" s="62" t="s">
        <v>1353</v>
      </c>
      <c r="N1335" s="81" t="str">
        <f>VLOOKUP($M1335,'Hulpblad MC-parser'!$A:$D,2,FALSE)</f>
        <v>Leefmilieu</v>
      </c>
      <c r="O1335" s="81" t="str">
        <f>VLOOKUP($M1335,'Hulpblad MC-parser'!$A:$D,3,FALSE)</f>
        <v>Water/weer problemen</v>
      </c>
      <c r="P1335" s="81" t="str">
        <f>VLOOKUP($M1335,'Hulpblad MC-parser'!$A:$D,4,FALSE)</f>
        <v>Stormschade</v>
      </c>
      <c r="Q1335" s="136" t="str">
        <f>IF(CONCATENATE(B1335,C1335,D1335)="","",VLOOKUP(CONCATENATE(B1335,C1335,D1335),Meldingsclassificaties!AA:AA,1,FALSE))</f>
        <v/>
      </c>
      <c r="R1335" s="136" t="str">
        <f>IF(F1335="","",VLOOKUP(F1335,Meldingsclassificaties!H:H,1,FALSE))</f>
        <v/>
      </c>
    </row>
    <row r="1336" spans="1:18" x14ac:dyDescent="0.25">
      <c r="A1336" s="59"/>
      <c r="B1336" s="59"/>
      <c r="C1336" s="59"/>
      <c r="D1336" s="59"/>
      <c r="E1336" s="60" t="s">
        <v>8050</v>
      </c>
      <c r="F1336" s="59"/>
      <c r="G1336" s="59" t="s">
        <v>1353</v>
      </c>
      <c r="H1336" s="59"/>
      <c r="I1336" s="59">
        <f t="shared" si="20"/>
        <v>5</v>
      </c>
      <c r="J1336" s="59" t="s">
        <v>1561</v>
      </c>
      <c r="K1336" s="61"/>
      <c r="L1336" s="62" t="s">
        <v>6737</v>
      </c>
      <c r="M1336" s="62" t="s">
        <v>1353</v>
      </c>
      <c r="N1336" s="81" t="str">
        <f>VLOOKUP($M1336,'Hulpblad MC-parser'!$A:$D,2,FALSE)</f>
        <v>Leefmilieu</v>
      </c>
      <c r="O1336" s="81" t="str">
        <f>VLOOKUP($M1336,'Hulpblad MC-parser'!$A:$D,3,FALSE)</f>
        <v>Water/weer problemen</v>
      </c>
      <c r="P1336" s="81" t="str">
        <f>VLOOKUP($M1336,'Hulpblad MC-parser'!$A:$D,4,FALSE)</f>
        <v>Stormschade</v>
      </c>
      <c r="Q1336" s="136" t="str">
        <f>IF(CONCATENATE(B1336,C1336,D1336)="","",VLOOKUP(CONCATENATE(B1336,C1336,D1336),Meldingsclassificaties!AA:AA,1,FALSE))</f>
        <v/>
      </c>
      <c r="R1336" s="136" t="str">
        <f>IF(F1336="","",VLOOKUP(F1336,Meldingsclassificaties!H:H,1,FALSE))</f>
        <v/>
      </c>
    </row>
    <row r="1337" spans="1:18" x14ac:dyDescent="0.25">
      <c r="A1337" s="59">
        <v>200031513</v>
      </c>
      <c r="B1337" s="59" t="s">
        <v>84</v>
      </c>
      <c r="C1337" s="59" t="s">
        <v>638</v>
      </c>
      <c r="D1337" s="59" t="s">
        <v>639</v>
      </c>
      <c r="E1337" s="60" t="s">
        <v>1354</v>
      </c>
      <c r="F1337" s="59" t="s">
        <v>642</v>
      </c>
      <c r="G1337" s="59"/>
      <c r="H1337" s="59"/>
      <c r="I1337" s="59">
        <f t="shared" si="20"/>
        <v>25</v>
      </c>
      <c r="J1337" s="59" t="s">
        <v>1613</v>
      </c>
      <c r="K1337" s="61"/>
      <c r="L1337" s="62" t="s">
        <v>6737</v>
      </c>
      <c r="M1337" s="62" t="s">
        <v>1354</v>
      </c>
      <c r="N1337" s="81" t="str">
        <f>VLOOKUP($M1337,'Hulpblad MC-parser'!$A:$D,2,FALSE)</f>
        <v>Leefmilieu</v>
      </c>
      <c r="O1337" s="81" t="str">
        <f>VLOOKUP($M1337,'Hulpblad MC-parser'!$A:$D,3,FALSE)</f>
        <v>Water/weer problemen</v>
      </c>
      <c r="P1337" s="81" t="str">
        <f>VLOOKUP($M1337,'Hulpblad MC-parser'!$A:$D,4,FALSE)</f>
        <v>Warmte/Droogte</v>
      </c>
      <c r="Q1337" s="136" t="str">
        <f>IF(CONCATENATE(B1337,C1337,D1337)="","",VLOOKUP(CONCATENATE(B1337,C1337,D1337),Meldingsclassificaties!AA:AA,1,FALSE))</f>
        <v>LeefmilieuWater/weer problemenWarmte/Droogte</v>
      </c>
      <c r="R1337" s="136" t="str">
        <f>IF(F1337="","",VLOOKUP(F1337,Meldingsclassificaties!H:H,1,FALSE))</f>
        <v>Warmte/droogte problemen</v>
      </c>
    </row>
    <row r="1338" spans="1:18" x14ac:dyDescent="0.25">
      <c r="A1338" s="59"/>
      <c r="B1338" s="59"/>
      <c r="C1338" s="59"/>
      <c r="D1338" s="59"/>
      <c r="E1338" s="60" t="s">
        <v>8051</v>
      </c>
      <c r="F1338" s="59"/>
      <c r="G1338" s="59" t="s">
        <v>1354</v>
      </c>
      <c r="H1338" s="59"/>
      <c r="I1338" s="59">
        <f t="shared" si="20"/>
        <v>4</v>
      </c>
      <c r="J1338" s="59" t="s">
        <v>1561</v>
      </c>
      <c r="K1338" s="61"/>
      <c r="L1338" s="62" t="s">
        <v>6737</v>
      </c>
      <c r="M1338" s="62" t="s">
        <v>1354</v>
      </c>
      <c r="N1338" s="81" t="str">
        <f>VLOOKUP($M1338,'Hulpblad MC-parser'!$A:$D,2,FALSE)</f>
        <v>Leefmilieu</v>
      </c>
      <c r="O1338" s="81" t="str">
        <f>VLOOKUP($M1338,'Hulpblad MC-parser'!$A:$D,3,FALSE)</f>
        <v>Water/weer problemen</v>
      </c>
      <c r="P1338" s="81" t="str">
        <f>VLOOKUP($M1338,'Hulpblad MC-parser'!$A:$D,4,FALSE)</f>
        <v>Warmte/Droogte</v>
      </c>
      <c r="Q1338" s="136" t="str">
        <f>IF(CONCATENATE(B1338,C1338,D1338)="","",VLOOKUP(CONCATENATE(B1338,C1338,D1338),Meldingsclassificaties!AA:AA,1,FALSE))</f>
        <v/>
      </c>
      <c r="R1338" s="136" t="str">
        <f>IF(F1338="","",VLOOKUP(F1338,Meldingsclassificaties!H:H,1,FALSE))</f>
        <v/>
      </c>
    </row>
    <row r="1339" spans="1:18" x14ac:dyDescent="0.25">
      <c r="A1339" s="59"/>
      <c r="B1339" s="59"/>
      <c r="C1339" s="59"/>
      <c r="D1339" s="59"/>
      <c r="E1339" s="60" t="s">
        <v>8052</v>
      </c>
      <c r="F1339" s="59"/>
      <c r="G1339" s="59" t="s">
        <v>1354</v>
      </c>
      <c r="H1339" s="59"/>
      <c r="I1339" s="59">
        <f t="shared" si="20"/>
        <v>8</v>
      </c>
      <c r="J1339" s="59" t="s">
        <v>1561</v>
      </c>
      <c r="K1339" s="61"/>
      <c r="L1339" s="62" t="s">
        <v>6737</v>
      </c>
      <c r="M1339" s="62" t="s">
        <v>1354</v>
      </c>
      <c r="N1339" s="81" t="str">
        <f>VLOOKUP($M1339,'Hulpblad MC-parser'!$A:$D,2,FALSE)</f>
        <v>Leefmilieu</v>
      </c>
      <c r="O1339" s="81" t="str">
        <f>VLOOKUP($M1339,'Hulpblad MC-parser'!$A:$D,3,FALSE)</f>
        <v>Water/weer problemen</v>
      </c>
      <c r="P1339" s="81" t="str">
        <f>VLOOKUP($M1339,'Hulpblad MC-parser'!$A:$D,4,FALSE)</f>
        <v>Warmte/Droogte</v>
      </c>
      <c r="Q1339" s="136" t="str">
        <f>IF(CONCATENATE(B1339,C1339,D1339)="","",VLOOKUP(CONCATENATE(B1339,C1339,D1339),Meldingsclassificaties!AA:AA,1,FALSE))</f>
        <v/>
      </c>
      <c r="R1339" s="136" t="str">
        <f>IF(F1339="","",VLOOKUP(F1339,Meldingsclassificaties!H:H,1,FALSE))</f>
        <v/>
      </c>
    </row>
    <row r="1340" spans="1:18" x14ac:dyDescent="0.25">
      <c r="A1340" s="59"/>
      <c r="B1340" s="59"/>
      <c r="C1340" s="59"/>
      <c r="D1340" s="59"/>
      <c r="E1340" s="60" t="s">
        <v>8053</v>
      </c>
      <c r="F1340" s="59"/>
      <c r="G1340" s="59" t="s">
        <v>1354</v>
      </c>
      <c r="H1340" s="59"/>
      <c r="I1340" s="59">
        <f t="shared" si="20"/>
        <v>7</v>
      </c>
      <c r="J1340" s="59" t="s">
        <v>1561</v>
      </c>
      <c r="K1340" s="61"/>
      <c r="L1340" s="62" t="s">
        <v>6737</v>
      </c>
      <c r="M1340" s="62" t="s">
        <v>1354</v>
      </c>
      <c r="N1340" s="81" t="str">
        <f>VLOOKUP($M1340,'Hulpblad MC-parser'!$A:$D,2,FALSE)</f>
        <v>Leefmilieu</v>
      </c>
      <c r="O1340" s="81" t="str">
        <f>VLOOKUP($M1340,'Hulpblad MC-parser'!$A:$D,3,FALSE)</f>
        <v>Water/weer problemen</v>
      </c>
      <c r="P1340" s="81" t="str">
        <f>VLOOKUP($M1340,'Hulpblad MC-parser'!$A:$D,4,FALSE)</f>
        <v>Warmte/Droogte</v>
      </c>
      <c r="Q1340" s="136" t="str">
        <f>IF(CONCATENATE(B1340,C1340,D1340)="","",VLOOKUP(CONCATENATE(B1340,C1340,D1340),Meldingsclassificaties!AA:AA,1,FALSE))</f>
        <v/>
      </c>
      <c r="R1340" s="136" t="str">
        <f>IF(F1340="","",VLOOKUP(F1340,Meldingsclassificaties!H:H,1,FALSE))</f>
        <v/>
      </c>
    </row>
    <row r="1341" spans="1:18" x14ac:dyDescent="0.25">
      <c r="A1341" s="59"/>
      <c r="B1341" s="59"/>
      <c r="C1341" s="59"/>
      <c r="D1341" s="59"/>
      <c r="E1341" s="60" t="s">
        <v>8054</v>
      </c>
      <c r="F1341" s="59"/>
      <c r="G1341" s="59" t="s">
        <v>1354</v>
      </c>
      <c r="H1341" s="59"/>
      <c r="I1341" s="59">
        <f t="shared" si="20"/>
        <v>18</v>
      </c>
      <c r="J1341" s="59" t="s">
        <v>1561</v>
      </c>
      <c r="K1341" s="61"/>
      <c r="L1341" s="62" t="s">
        <v>6737</v>
      </c>
      <c r="M1341" s="62" t="s">
        <v>1354</v>
      </c>
      <c r="N1341" s="81" t="str">
        <f>VLOOKUP($M1341,'Hulpblad MC-parser'!$A:$D,2,FALSE)</f>
        <v>Leefmilieu</v>
      </c>
      <c r="O1341" s="81" t="str">
        <f>VLOOKUP($M1341,'Hulpblad MC-parser'!$A:$D,3,FALSE)</f>
        <v>Water/weer problemen</v>
      </c>
      <c r="P1341" s="81" t="str">
        <f>VLOOKUP($M1341,'Hulpblad MC-parser'!$A:$D,4,FALSE)</f>
        <v>Warmte/Droogte</v>
      </c>
      <c r="Q1341" s="136" t="str">
        <f>IF(CONCATENATE(B1341,C1341,D1341)="","",VLOOKUP(CONCATENATE(B1341,C1341,D1341),Meldingsclassificaties!AA:AA,1,FALSE))</f>
        <v/>
      </c>
      <c r="R1341" s="136" t="str">
        <f>IF(F1341="","",VLOOKUP(F1341,Meldingsclassificaties!H:H,1,FALSE))</f>
        <v/>
      </c>
    </row>
    <row r="1342" spans="1:18" x14ac:dyDescent="0.25">
      <c r="A1342" s="59"/>
      <c r="B1342" s="59"/>
      <c r="C1342" s="59"/>
      <c r="D1342" s="59"/>
      <c r="E1342" s="60" t="s">
        <v>8055</v>
      </c>
      <c r="F1342" s="59"/>
      <c r="G1342" s="59" t="s">
        <v>1354</v>
      </c>
      <c r="H1342" s="59"/>
      <c r="I1342" s="59">
        <f t="shared" si="20"/>
        <v>17</v>
      </c>
      <c r="J1342" s="59" t="s">
        <v>1561</v>
      </c>
      <c r="K1342" s="61"/>
      <c r="L1342" s="62" t="s">
        <v>6737</v>
      </c>
      <c r="M1342" s="62" t="s">
        <v>1354</v>
      </c>
      <c r="N1342" s="81" t="str">
        <f>VLOOKUP($M1342,'Hulpblad MC-parser'!$A:$D,2,FALSE)</f>
        <v>Leefmilieu</v>
      </c>
      <c r="O1342" s="81" t="str">
        <f>VLOOKUP($M1342,'Hulpblad MC-parser'!$A:$D,3,FALSE)</f>
        <v>Water/weer problemen</v>
      </c>
      <c r="P1342" s="81" t="str">
        <f>VLOOKUP($M1342,'Hulpblad MC-parser'!$A:$D,4,FALSE)</f>
        <v>Warmte/Droogte</v>
      </c>
      <c r="Q1342" s="136" t="str">
        <f>IF(CONCATENATE(B1342,C1342,D1342)="","",VLOOKUP(CONCATENATE(B1342,C1342,D1342),Meldingsclassificaties!AA:AA,1,FALSE))</f>
        <v/>
      </c>
      <c r="R1342" s="136" t="str">
        <f>IF(F1342="","",VLOOKUP(F1342,Meldingsclassificaties!H:H,1,FALSE))</f>
        <v/>
      </c>
    </row>
    <row r="1343" spans="1:18" x14ac:dyDescent="0.25">
      <c r="A1343" s="59"/>
      <c r="B1343" s="59"/>
      <c r="C1343" s="59"/>
      <c r="D1343" s="59"/>
      <c r="E1343" s="60" t="s">
        <v>8056</v>
      </c>
      <c r="F1343" s="59"/>
      <c r="G1343" s="59" t="s">
        <v>1354</v>
      </c>
      <c r="H1343" s="59"/>
      <c r="I1343" s="59">
        <f t="shared" si="20"/>
        <v>7</v>
      </c>
      <c r="J1343" s="59" t="s">
        <v>1561</v>
      </c>
      <c r="K1343" s="61"/>
      <c r="L1343" s="62" t="s">
        <v>6737</v>
      </c>
      <c r="M1343" s="62" t="s">
        <v>1354</v>
      </c>
      <c r="N1343" s="81" t="str">
        <f>VLOOKUP($M1343,'Hulpblad MC-parser'!$A:$D,2,FALSE)</f>
        <v>Leefmilieu</v>
      </c>
      <c r="O1343" s="81" t="str">
        <f>VLOOKUP($M1343,'Hulpblad MC-parser'!$A:$D,3,FALSE)</f>
        <v>Water/weer problemen</v>
      </c>
      <c r="P1343" s="81" t="str">
        <f>VLOOKUP($M1343,'Hulpblad MC-parser'!$A:$D,4,FALSE)</f>
        <v>Warmte/Droogte</v>
      </c>
      <c r="Q1343" s="136" t="str">
        <f>IF(CONCATENATE(B1343,C1343,D1343)="","",VLOOKUP(CONCATENATE(B1343,C1343,D1343),Meldingsclassificaties!AA:AA,1,FALSE))</f>
        <v/>
      </c>
      <c r="R1343" s="136" t="str">
        <f>IF(F1343="","",VLOOKUP(F1343,Meldingsclassificaties!H:H,1,FALSE))</f>
        <v/>
      </c>
    </row>
    <row r="1344" spans="1:18" x14ac:dyDescent="0.25">
      <c r="A1344" s="59"/>
      <c r="B1344" s="59"/>
      <c r="C1344" s="59"/>
      <c r="D1344" s="59"/>
      <c r="E1344" s="60" t="s">
        <v>8057</v>
      </c>
      <c r="F1344" s="59"/>
      <c r="G1344" s="59" t="s">
        <v>1354</v>
      </c>
      <c r="H1344" s="59"/>
      <c r="I1344" s="59">
        <f t="shared" si="20"/>
        <v>4</v>
      </c>
      <c r="J1344" s="59" t="s">
        <v>1561</v>
      </c>
      <c r="K1344" s="61"/>
      <c r="L1344" s="62" t="s">
        <v>6737</v>
      </c>
      <c r="M1344" s="62" t="s">
        <v>1354</v>
      </c>
      <c r="N1344" s="81" t="str">
        <f>VLOOKUP($M1344,'Hulpblad MC-parser'!$A:$D,2,FALSE)</f>
        <v>Leefmilieu</v>
      </c>
      <c r="O1344" s="81" t="str">
        <f>VLOOKUP($M1344,'Hulpblad MC-parser'!$A:$D,3,FALSE)</f>
        <v>Water/weer problemen</v>
      </c>
      <c r="P1344" s="81" t="str">
        <f>VLOOKUP($M1344,'Hulpblad MC-parser'!$A:$D,4,FALSE)</f>
        <v>Warmte/Droogte</v>
      </c>
      <c r="Q1344" s="136" t="str">
        <f>IF(CONCATENATE(B1344,C1344,D1344)="","",VLOOKUP(CONCATENATE(B1344,C1344,D1344),Meldingsclassificaties!AA:AA,1,FALSE))</f>
        <v/>
      </c>
      <c r="R1344" s="136" t="str">
        <f>IF(F1344="","",VLOOKUP(F1344,Meldingsclassificaties!H:H,1,FALSE))</f>
        <v/>
      </c>
    </row>
    <row r="1345" spans="1:18" x14ac:dyDescent="0.25">
      <c r="A1345" s="59"/>
      <c r="B1345" s="59"/>
      <c r="C1345" s="59"/>
      <c r="D1345" s="59"/>
      <c r="E1345" s="60" t="s">
        <v>8058</v>
      </c>
      <c r="F1345" s="59"/>
      <c r="G1345" s="59" t="s">
        <v>1354</v>
      </c>
      <c r="H1345" s="59"/>
      <c r="I1345" s="59">
        <f t="shared" si="20"/>
        <v>5</v>
      </c>
      <c r="J1345" s="59" t="s">
        <v>1561</v>
      </c>
      <c r="K1345" s="61"/>
      <c r="L1345" s="62" t="s">
        <v>6737</v>
      </c>
      <c r="M1345" s="62" t="s">
        <v>1354</v>
      </c>
      <c r="N1345" s="81" t="str">
        <f>VLOOKUP($M1345,'Hulpblad MC-parser'!$A:$D,2,FALSE)</f>
        <v>Leefmilieu</v>
      </c>
      <c r="O1345" s="81" t="str">
        <f>VLOOKUP($M1345,'Hulpblad MC-parser'!$A:$D,3,FALSE)</f>
        <v>Water/weer problemen</v>
      </c>
      <c r="P1345" s="81" t="str">
        <f>VLOOKUP($M1345,'Hulpblad MC-parser'!$A:$D,4,FALSE)</f>
        <v>Warmte/Droogte</v>
      </c>
      <c r="Q1345" s="136" t="str">
        <f>IF(CONCATENATE(B1345,C1345,D1345)="","",VLOOKUP(CONCATENATE(B1345,C1345,D1345),Meldingsclassificaties!AA:AA,1,FALSE))</f>
        <v/>
      </c>
      <c r="R1345" s="136" t="str">
        <f>IF(F1345="","",VLOOKUP(F1345,Meldingsclassificaties!H:H,1,FALSE))</f>
        <v/>
      </c>
    </row>
    <row r="1346" spans="1:18" x14ac:dyDescent="0.25">
      <c r="A1346" s="59">
        <v>200010695</v>
      </c>
      <c r="B1346" s="59" t="s">
        <v>84</v>
      </c>
      <c r="C1346" s="59" t="s">
        <v>638</v>
      </c>
      <c r="D1346" s="59" t="s">
        <v>671</v>
      </c>
      <c r="E1346" s="60" t="s">
        <v>1355</v>
      </c>
      <c r="F1346" s="59" t="s">
        <v>671</v>
      </c>
      <c r="G1346" s="59"/>
      <c r="H1346" s="59"/>
      <c r="I1346" s="59">
        <f t="shared" ref="I1346:I1409" si="21">LEN(E1346)</f>
        <v>14</v>
      </c>
      <c r="J1346" s="59" t="s">
        <v>1613</v>
      </c>
      <c r="K1346" s="61"/>
      <c r="L1346" s="62" t="s">
        <v>6737</v>
      </c>
      <c r="M1346" s="62" t="s">
        <v>1355</v>
      </c>
      <c r="N1346" s="81" t="str">
        <f>VLOOKUP($M1346,'Hulpblad MC-parser'!$A:$D,2,FALSE)</f>
        <v>Leefmilieu</v>
      </c>
      <c r="O1346" s="81" t="str">
        <f>VLOOKUP($M1346,'Hulpblad MC-parser'!$A:$D,3,FALSE)</f>
        <v>Water/weer problemen</v>
      </c>
      <c r="P1346" s="81" t="str">
        <f>VLOOKUP($M1346,'Hulpblad MC-parser'!$A:$D,4,FALSE)</f>
        <v>Wateroverlast</v>
      </c>
      <c r="Q1346" s="136" t="str">
        <f>IF(CONCATENATE(B1346,C1346,D1346)="","",VLOOKUP(CONCATENATE(B1346,C1346,D1346),Meldingsclassificaties!AA:AA,1,FALSE))</f>
        <v>LeefmilieuWater/weer problemenWateroverlast</v>
      </c>
      <c r="R1346" s="136" t="str">
        <f>IF(F1346="","",VLOOKUP(F1346,Meldingsclassificaties!H:H,1,FALSE))</f>
        <v>Wateroverlast</v>
      </c>
    </row>
    <row r="1347" spans="1:18" x14ac:dyDescent="0.25">
      <c r="A1347" s="59"/>
      <c r="B1347" s="59"/>
      <c r="C1347" s="59"/>
      <c r="D1347" s="59"/>
      <c r="E1347" s="60" t="s">
        <v>8059</v>
      </c>
      <c r="F1347" s="59"/>
      <c r="G1347" s="59" t="s">
        <v>1355</v>
      </c>
      <c r="H1347" s="59"/>
      <c r="I1347" s="59">
        <f t="shared" si="21"/>
        <v>4</v>
      </c>
      <c r="J1347" s="59" t="s">
        <v>1561</v>
      </c>
      <c r="K1347" s="61"/>
      <c r="L1347" s="62" t="s">
        <v>6737</v>
      </c>
      <c r="M1347" s="62" t="s">
        <v>1355</v>
      </c>
      <c r="N1347" s="81" t="str">
        <f>VLOOKUP($M1347,'Hulpblad MC-parser'!$A:$D,2,FALSE)</f>
        <v>Leefmilieu</v>
      </c>
      <c r="O1347" s="81" t="str">
        <f>VLOOKUP($M1347,'Hulpblad MC-parser'!$A:$D,3,FALSE)</f>
        <v>Water/weer problemen</v>
      </c>
      <c r="P1347" s="81" t="str">
        <f>VLOOKUP($M1347,'Hulpblad MC-parser'!$A:$D,4,FALSE)</f>
        <v>Wateroverlast</v>
      </c>
      <c r="Q1347" s="136" t="str">
        <f>IF(CONCATENATE(B1347,C1347,D1347)="","",VLOOKUP(CONCATENATE(B1347,C1347,D1347),Meldingsclassificaties!AA:AA,1,FALSE))</f>
        <v/>
      </c>
      <c r="R1347" s="136" t="str">
        <f>IF(F1347="","",VLOOKUP(F1347,Meldingsclassificaties!H:H,1,FALSE))</f>
        <v/>
      </c>
    </row>
    <row r="1348" spans="1:18" x14ac:dyDescent="0.25">
      <c r="A1348" s="59"/>
      <c r="B1348" s="59"/>
      <c r="C1348" s="59"/>
      <c r="D1348" s="59"/>
      <c r="E1348" s="60" t="s">
        <v>8060</v>
      </c>
      <c r="F1348" s="59"/>
      <c r="G1348" s="59" t="s">
        <v>1355</v>
      </c>
      <c r="H1348" s="59"/>
      <c r="I1348" s="59">
        <f t="shared" si="21"/>
        <v>7</v>
      </c>
      <c r="J1348" s="59" t="s">
        <v>1561</v>
      </c>
      <c r="K1348" s="61"/>
      <c r="L1348" s="62" t="s">
        <v>6737</v>
      </c>
      <c r="M1348" s="62" t="s">
        <v>1355</v>
      </c>
      <c r="N1348" s="81" t="str">
        <f>VLOOKUP($M1348,'Hulpblad MC-parser'!$A:$D,2,FALSE)</f>
        <v>Leefmilieu</v>
      </c>
      <c r="O1348" s="81" t="str">
        <f>VLOOKUP($M1348,'Hulpblad MC-parser'!$A:$D,3,FALSE)</f>
        <v>Water/weer problemen</v>
      </c>
      <c r="P1348" s="81" t="str">
        <f>VLOOKUP($M1348,'Hulpblad MC-parser'!$A:$D,4,FALSE)</f>
        <v>Wateroverlast</v>
      </c>
      <c r="Q1348" s="136" t="str">
        <f>IF(CONCATENATE(B1348,C1348,D1348)="","",VLOOKUP(CONCATENATE(B1348,C1348,D1348),Meldingsclassificaties!AA:AA,1,FALSE))</f>
        <v/>
      </c>
      <c r="R1348" s="136" t="str">
        <f>IF(F1348="","",VLOOKUP(F1348,Meldingsclassificaties!H:H,1,FALSE))</f>
        <v/>
      </c>
    </row>
    <row r="1349" spans="1:18" x14ac:dyDescent="0.25">
      <c r="A1349" s="59"/>
      <c r="B1349" s="59"/>
      <c r="C1349" s="59"/>
      <c r="D1349" s="59"/>
      <c r="E1349" s="60" t="s">
        <v>8061</v>
      </c>
      <c r="F1349" s="59"/>
      <c r="G1349" s="59" t="s">
        <v>1355</v>
      </c>
      <c r="H1349" s="59"/>
      <c r="I1349" s="59">
        <f t="shared" si="21"/>
        <v>5</v>
      </c>
      <c r="J1349" s="59" t="s">
        <v>1561</v>
      </c>
      <c r="K1349" s="61"/>
      <c r="L1349" s="62" t="s">
        <v>6737</v>
      </c>
      <c r="M1349" s="62" t="s">
        <v>1355</v>
      </c>
      <c r="N1349" s="81" t="str">
        <f>VLOOKUP($M1349,'Hulpblad MC-parser'!$A:$D,2,FALSE)</f>
        <v>Leefmilieu</v>
      </c>
      <c r="O1349" s="81" t="str">
        <f>VLOOKUP($M1349,'Hulpblad MC-parser'!$A:$D,3,FALSE)</f>
        <v>Water/weer problemen</v>
      </c>
      <c r="P1349" s="81" t="str">
        <f>VLOOKUP($M1349,'Hulpblad MC-parser'!$A:$D,4,FALSE)</f>
        <v>Wateroverlast</v>
      </c>
      <c r="Q1349" s="136" t="str">
        <f>IF(CONCATENATE(B1349,C1349,D1349)="","",VLOOKUP(CONCATENATE(B1349,C1349,D1349),Meldingsclassificaties!AA:AA,1,FALSE))</f>
        <v/>
      </c>
      <c r="R1349" s="136" t="str">
        <f>IF(F1349="","",VLOOKUP(F1349,Meldingsclassificaties!H:H,1,FALSE))</f>
        <v/>
      </c>
    </row>
    <row r="1350" spans="1:18" x14ac:dyDescent="0.25">
      <c r="A1350" s="59"/>
      <c r="B1350" s="59"/>
      <c r="C1350" s="59"/>
      <c r="D1350" s="59"/>
      <c r="E1350" s="60" t="s">
        <v>8062</v>
      </c>
      <c r="F1350" s="59"/>
      <c r="G1350" s="59" t="s">
        <v>1355</v>
      </c>
      <c r="H1350" s="59"/>
      <c r="I1350" s="59">
        <f t="shared" si="21"/>
        <v>4</v>
      </c>
      <c r="J1350" s="59" t="s">
        <v>1561</v>
      </c>
      <c r="K1350" s="61"/>
      <c r="L1350" s="62" t="s">
        <v>6737</v>
      </c>
      <c r="M1350" s="62" t="s">
        <v>1355</v>
      </c>
      <c r="N1350" s="81" t="str">
        <f>VLOOKUP($M1350,'Hulpblad MC-parser'!$A:$D,2,FALSE)</f>
        <v>Leefmilieu</v>
      </c>
      <c r="O1350" s="81" t="str">
        <f>VLOOKUP($M1350,'Hulpblad MC-parser'!$A:$D,3,FALSE)</f>
        <v>Water/weer problemen</v>
      </c>
      <c r="P1350" s="81" t="str">
        <f>VLOOKUP($M1350,'Hulpblad MC-parser'!$A:$D,4,FALSE)</f>
        <v>Wateroverlast</v>
      </c>
      <c r="Q1350" s="136" t="str">
        <f>IF(CONCATENATE(B1350,C1350,D1350)="","",VLOOKUP(CONCATENATE(B1350,C1350,D1350),Meldingsclassificaties!AA:AA,1,FALSE))</f>
        <v/>
      </c>
      <c r="R1350" s="136" t="str">
        <f>IF(F1350="","",VLOOKUP(F1350,Meldingsclassificaties!H:H,1,FALSE))</f>
        <v/>
      </c>
    </row>
    <row r="1351" spans="1:18" x14ac:dyDescent="0.25">
      <c r="A1351" s="59">
        <v>200010696</v>
      </c>
      <c r="B1351" s="59" t="s">
        <v>720</v>
      </c>
      <c r="C1351" s="59"/>
      <c r="D1351" s="59"/>
      <c r="E1351" s="60" t="s">
        <v>1357</v>
      </c>
      <c r="F1351" s="59" t="s">
        <v>720</v>
      </c>
      <c r="G1351" s="59"/>
      <c r="H1351" s="59"/>
      <c r="I1351" s="59">
        <f t="shared" si="21"/>
        <v>8</v>
      </c>
      <c r="J1351" s="59" t="s">
        <v>1613</v>
      </c>
      <c r="K1351" s="61"/>
      <c r="L1351" s="62" t="s">
        <v>6737</v>
      </c>
      <c r="M1351" s="62" t="s">
        <v>1357</v>
      </c>
      <c r="N1351" s="81" t="str">
        <f>VLOOKUP($M1351,'Hulpblad MC-parser'!$A:$D,2,FALSE)</f>
        <v>Ongeval</v>
      </c>
      <c r="O1351" s="81">
        <f>VLOOKUP($M1351,'Hulpblad MC-parser'!$A:$D,3,FALSE)</f>
        <v>0</v>
      </c>
      <c r="P1351" s="81">
        <f>VLOOKUP($M1351,'Hulpblad MC-parser'!$A:$D,4,FALSE)</f>
        <v>0</v>
      </c>
      <c r="Q1351" s="136" t="str">
        <f>IF(CONCATENATE(B1351,C1351,D1351)="","",VLOOKUP(CONCATENATE(B1351,C1351,D1351),Meldingsclassificaties!AA:AA,1,FALSE))</f>
        <v>Ongeval</v>
      </c>
      <c r="R1351" s="136" t="str">
        <f>IF(F1351="","",VLOOKUP(F1351,Meldingsclassificaties!H:H,1,FALSE))</f>
        <v>Ongeval</v>
      </c>
    </row>
    <row r="1352" spans="1:18" x14ac:dyDescent="0.25">
      <c r="A1352" s="59"/>
      <c r="B1352" s="59"/>
      <c r="C1352" s="59"/>
      <c r="D1352" s="59"/>
      <c r="E1352" s="60" t="s">
        <v>8063</v>
      </c>
      <c r="F1352" s="59"/>
      <c r="G1352" s="59" t="s">
        <v>1357</v>
      </c>
      <c r="H1352" s="59"/>
      <c r="I1352" s="59">
        <f t="shared" si="21"/>
        <v>4</v>
      </c>
      <c r="J1352" s="59" t="s">
        <v>1561</v>
      </c>
      <c r="K1352" s="61"/>
      <c r="L1352" s="62" t="s">
        <v>6737</v>
      </c>
      <c r="M1352" s="62" t="s">
        <v>1357</v>
      </c>
      <c r="N1352" s="81" t="str">
        <f>VLOOKUP($M1352,'Hulpblad MC-parser'!$A:$D,2,FALSE)</f>
        <v>Ongeval</v>
      </c>
      <c r="O1352" s="81">
        <f>VLOOKUP($M1352,'Hulpblad MC-parser'!$A:$D,3,FALSE)</f>
        <v>0</v>
      </c>
      <c r="P1352" s="81">
        <f>VLOOKUP($M1352,'Hulpblad MC-parser'!$A:$D,4,FALSE)</f>
        <v>0</v>
      </c>
      <c r="Q1352" s="136" t="str">
        <f>IF(CONCATENATE(B1352,C1352,D1352)="","",VLOOKUP(CONCATENATE(B1352,C1352,D1352),Meldingsclassificaties!AA:AA,1,FALSE))</f>
        <v/>
      </c>
      <c r="R1352" s="136" t="str">
        <f>IF(F1352="","",VLOOKUP(F1352,Meldingsclassificaties!H:H,1,FALSE))</f>
        <v/>
      </c>
    </row>
    <row r="1353" spans="1:18" x14ac:dyDescent="0.25">
      <c r="A1353" s="59"/>
      <c r="B1353" s="59"/>
      <c r="C1353" s="59"/>
      <c r="D1353" s="59"/>
      <c r="E1353" s="60" t="s">
        <v>8064</v>
      </c>
      <c r="F1353" s="59"/>
      <c r="G1353" s="59" t="s">
        <v>1357</v>
      </c>
      <c r="H1353" s="59"/>
      <c r="I1353" s="59">
        <f t="shared" si="21"/>
        <v>3</v>
      </c>
      <c r="J1353" s="59" t="s">
        <v>1561</v>
      </c>
      <c r="K1353" s="61"/>
      <c r="L1353" s="62" t="s">
        <v>6737</v>
      </c>
      <c r="M1353" s="62" t="s">
        <v>1357</v>
      </c>
      <c r="N1353" s="81" t="str">
        <f>VLOOKUP($M1353,'Hulpblad MC-parser'!$A:$D,2,FALSE)</f>
        <v>Ongeval</v>
      </c>
      <c r="O1353" s="81">
        <f>VLOOKUP($M1353,'Hulpblad MC-parser'!$A:$D,3,FALSE)</f>
        <v>0</v>
      </c>
      <c r="P1353" s="81">
        <f>VLOOKUP($M1353,'Hulpblad MC-parser'!$A:$D,4,FALSE)</f>
        <v>0</v>
      </c>
      <c r="Q1353" s="136" t="str">
        <f>IF(CONCATENATE(B1353,C1353,D1353)="","",VLOOKUP(CONCATENATE(B1353,C1353,D1353),Meldingsclassificaties!AA:AA,1,FALSE))</f>
        <v/>
      </c>
      <c r="R1353" s="136" t="str">
        <f>IF(F1353="","",VLOOKUP(F1353,Meldingsclassificaties!H:H,1,FALSE))</f>
        <v/>
      </c>
    </row>
    <row r="1354" spans="1:18" x14ac:dyDescent="0.25">
      <c r="A1354" s="59"/>
      <c r="B1354" s="59"/>
      <c r="C1354" s="59"/>
      <c r="D1354" s="59"/>
      <c r="E1354" s="60" t="s">
        <v>8065</v>
      </c>
      <c r="F1354" s="59"/>
      <c r="G1354" s="59" t="s">
        <v>1357</v>
      </c>
      <c r="H1354" s="59"/>
      <c r="I1354" s="59">
        <f t="shared" si="21"/>
        <v>4</v>
      </c>
      <c r="J1354" s="59" t="s">
        <v>1561</v>
      </c>
      <c r="K1354" s="61"/>
      <c r="L1354" s="62" t="s">
        <v>6737</v>
      </c>
      <c r="M1354" s="62" t="s">
        <v>1357</v>
      </c>
      <c r="N1354" s="81" t="str">
        <f>VLOOKUP($M1354,'Hulpblad MC-parser'!$A:$D,2,FALSE)</f>
        <v>Ongeval</v>
      </c>
      <c r="O1354" s="81">
        <f>VLOOKUP($M1354,'Hulpblad MC-parser'!$A:$D,3,FALSE)</f>
        <v>0</v>
      </c>
      <c r="P1354" s="81">
        <f>VLOOKUP($M1354,'Hulpblad MC-parser'!$A:$D,4,FALSE)</f>
        <v>0</v>
      </c>
      <c r="Q1354" s="136" t="str">
        <f>IF(CONCATENATE(B1354,C1354,D1354)="","",VLOOKUP(CONCATENATE(B1354,C1354,D1354),Meldingsclassificaties!AA:AA,1,FALSE))</f>
        <v/>
      </c>
      <c r="R1354" s="136" t="str">
        <f>IF(F1354="","",VLOOKUP(F1354,Meldingsclassificaties!H:H,1,FALSE))</f>
        <v/>
      </c>
    </row>
    <row r="1355" spans="1:18" x14ac:dyDescent="0.25">
      <c r="A1355" s="59">
        <v>200010704</v>
      </c>
      <c r="B1355" s="59" t="s">
        <v>720</v>
      </c>
      <c r="C1355" s="59" t="s">
        <v>276</v>
      </c>
      <c r="D1355" s="59"/>
      <c r="E1355" s="60" t="s">
        <v>1359</v>
      </c>
      <c r="F1355" s="59" t="s">
        <v>736</v>
      </c>
      <c r="G1355" s="59"/>
      <c r="H1355" s="59"/>
      <c r="I1355" s="59">
        <f t="shared" si="21"/>
        <v>18</v>
      </c>
      <c r="J1355" s="59" t="s">
        <v>1613</v>
      </c>
      <c r="K1355" s="61"/>
      <c r="L1355" s="62" t="s">
        <v>6737</v>
      </c>
      <c r="M1355" s="62" t="s">
        <v>1359</v>
      </c>
      <c r="N1355" s="81" t="str">
        <f>VLOOKUP($M1355,'Hulpblad MC-parser'!$A:$D,2,FALSE)</f>
        <v>Ongeval</v>
      </c>
      <c r="O1355" s="81" t="str">
        <f>VLOOKUP($M1355,'Hulpblad MC-parser'!$A:$D,3,FALSE)</f>
        <v>Luchtvaart</v>
      </c>
      <c r="P1355" s="81">
        <f>VLOOKUP($M1355,'Hulpblad MC-parser'!$A:$D,4,FALSE)</f>
        <v>0</v>
      </c>
      <c r="Q1355" s="136" t="str">
        <f>IF(CONCATENATE(B1355,C1355,D1355)="","",VLOOKUP(CONCATENATE(B1355,C1355,D1355),Meldingsclassificaties!AA:AA,1,FALSE))</f>
        <v>OngevalLuchtvaart</v>
      </c>
      <c r="R1355" s="136" t="str">
        <f>IF(F1355="","",VLOOKUP(F1355,Meldingsclassificaties!H:H,1,FALSE))</f>
        <v>Luchtvaartongeval</v>
      </c>
    </row>
    <row r="1356" spans="1:18" x14ac:dyDescent="0.25">
      <c r="A1356" s="59"/>
      <c r="B1356" s="59"/>
      <c r="C1356" s="59"/>
      <c r="D1356" s="59"/>
      <c r="E1356" s="60" t="s">
        <v>8066</v>
      </c>
      <c r="F1356" s="59"/>
      <c r="G1356" s="59" t="s">
        <v>1359</v>
      </c>
      <c r="H1356" s="59"/>
      <c r="I1356" s="59">
        <f t="shared" si="21"/>
        <v>4</v>
      </c>
      <c r="J1356" s="59" t="s">
        <v>1561</v>
      </c>
      <c r="K1356" s="61"/>
      <c r="L1356" s="62" t="s">
        <v>6737</v>
      </c>
      <c r="M1356" s="62" t="s">
        <v>1359</v>
      </c>
      <c r="N1356" s="81" t="str">
        <f>VLOOKUP($M1356,'Hulpblad MC-parser'!$A:$D,2,FALSE)</f>
        <v>Ongeval</v>
      </c>
      <c r="O1356" s="81" t="str">
        <f>VLOOKUP($M1356,'Hulpblad MC-parser'!$A:$D,3,FALSE)</f>
        <v>Luchtvaart</v>
      </c>
      <c r="P1356" s="81">
        <f>VLOOKUP($M1356,'Hulpblad MC-parser'!$A:$D,4,FALSE)</f>
        <v>0</v>
      </c>
      <c r="Q1356" s="136" t="str">
        <f>IF(CONCATENATE(B1356,C1356,D1356)="","",VLOOKUP(CONCATENATE(B1356,C1356,D1356),Meldingsclassificaties!AA:AA,1,FALSE))</f>
        <v/>
      </c>
      <c r="R1356" s="136" t="str">
        <f>IF(F1356="","",VLOOKUP(F1356,Meldingsclassificaties!H:H,1,FALSE))</f>
        <v/>
      </c>
    </row>
    <row r="1357" spans="1:18" x14ac:dyDescent="0.25">
      <c r="A1357" s="59"/>
      <c r="B1357" s="59"/>
      <c r="C1357" s="59"/>
      <c r="D1357" s="59"/>
      <c r="E1357" s="60" t="s">
        <v>8067</v>
      </c>
      <c r="F1357" s="59"/>
      <c r="G1357" s="59" t="s">
        <v>1359</v>
      </c>
      <c r="H1357" s="59"/>
      <c r="I1357" s="59">
        <f t="shared" si="21"/>
        <v>4</v>
      </c>
      <c r="J1357" s="59" t="s">
        <v>1561</v>
      </c>
      <c r="K1357" s="61"/>
      <c r="L1357" s="62" t="s">
        <v>6737</v>
      </c>
      <c r="M1357" s="62" t="s">
        <v>1359</v>
      </c>
      <c r="N1357" s="81" t="str">
        <f>VLOOKUP($M1357,'Hulpblad MC-parser'!$A:$D,2,FALSE)</f>
        <v>Ongeval</v>
      </c>
      <c r="O1357" s="81" t="str">
        <f>VLOOKUP($M1357,'Hulpblad MC-parser'!$A:$D,3,FALSE)</f>
        <v>Luchtvaart</v>
      </c>
      <c r="P1357" s="81">
        <f>VLOOKUP($M1357,'Hulpblad MC-parser'!$A:$D,4,FALSE)</f>
        <v>0</v>
      </c>
      <c r="Q1357" s="136" t="str">
        <f>IF(CONCATENATE(B1357,C1357,D1357)="","",VLOOKUP(CONCATENATE(B1357,C1357,D1357),Meldingsclassificaties!AA:AA,1,FALSE))</f>
        <v/>
      </c>
      <c r="R1357" s="136" t="str">
        <f>IF(F1357="","",VLOOKUP(F1357,Meldingsclassificaties!H:H,1,FALSE))</f>
        <v/>
      </c>
    </row>
    <row r="1358" spans="1:18" x14ac:dyDescent="0.25">
      <c r="A1358" s="59"/>
      <c r="B1358" s="59"/>
      <c r="C1358" s="59"/>
      <c r="D1358" s="59"/>
      <c r="E1358" s="60" t="s">
        <v>8068</v>
      </c>
      <c r="F1358" s="59"/>
      <c r="G1358" s="59" t="s">
        <v>1359</v>
      </c>
      <c r="H1358" s="59"/>
      <c r="I1358" s="59">
        <f t="shared" si="21"/>
        <v>5</v>
      </c>
      <c r="J1358" s="59" t="s">
        <v>1561</v>
      </c>
      <c r="K1358" s="61"/>
      <c r="L1358" s="62" t="s">
        <v>6737</v>
      </c>
      <c r="M1358" s="62" t="s">
        <v>1359</v>
      </c>
      <c r="N1358" s="81" t="str">
        <f>VLOOKUP($M1358,'Hulpblad MC-parser'!$A:$D,2,FALSE)</f>
        <v>Ongeval</v>
      </c>
      <c r="O1358" s="81" t="str">
        <f>VLOOKUP($M1358,'Hulpblad MC-parser'!$A:$D,3,FALSE)</f>
        <v>Luchtvaart</v>
      </c>
      <c r="P1358" s="81">
        <f>VLOOKUP($M1358,'Hulpblad MC-parser'!$A:$D,4,FALSE)</f>
        <v>0</v>
      </c>
      <c r="Q1358" s="136" t="str">
        <f>IF(CONCATENATE(B1358,C1358,D1358)="","",VLOOKUP(CONCATENATE(B1358,C1358,D1358),Meldingsclassificaties!AA:AA,1,FALSE))</f>
        <v/>
      </c>
      <c r="R1358" s="136" t="str">
        <f>IF(F1358="","",VLOOKUP(F1358,Meldingsclassificaties!H:H,1,FALSE))</f>
        <v/>
      </c>
    </row>
    <row r="1359" spans="1:18" x14ac:dyDescent="0.25">
      <c r="A1359" s="59"/>
      <c r="B1359" s="59"/>
      <c r="C1359" s="59"/>
      <c r="D1359" s="59"/>
      <c r="E1359" s="60" t="s">
        <v>8069</v>
      </c>
      <c r="F1359" s="59"/>
      <c r="G1359" s="59" t="s">
        <v>1359</v>
      </c>
      <c r="H1359" s="59"/>
      <c r="I1359" s="59">
        <f t="shared" si="21"/>
        <v>4</v>
      </c>
      <c r="J1359" s="59" t="s">
        <v>1561</v>
      </c>
      <c r="K1359" s="61"/>
      <c r="L1359" s="62" t="s">
        <v>6737</v>
      </c>
      <c r="M1359" s="62" t="s">
        <v>1359</v>
      </c>
      <c r="N1359" s="81" t="str">
        <f>VLOOKUP($M1359,'Hulpblad MC-parser'!$A:$D,2,FALSE)</f>
        <v>Ongeval</v>
      </c>
      <c r="O1359" s="81" t="str">
        <f>VLOOKUP($M1359,'Hulpblad MC-parser'!$A:$D,3,FALSE)</f>
        <v>Luchtvaart</v>
      </c>
      <c r="P1359" s="81">
        <f>VLOOKUP($M1359,'Hulpblad MC-parser'!$A:$D,4,FALSE)</f>
        <v>0</v>
      </c>
      <c r="Q1359" s="136" t="str">
        <f>IF(CONCATENATE(B1359,C1359,D1359)="","",VLOOKUP(CONCATENATE(B1359,C1359,D1359),Meldingsclassificaties!AA:AA,1,FALSE))</f>
        <v/>
      </c>
      <c r="R1359" s="136" t="str">
        <f>IF(F1359="","",VLOOKUP(F1359,Meldingsclassificaties!H:H,1,FALSE))</f>
        <v/>
      </c>
    </row>
    <row r="1360" spans="1:18" x14ac:dyDescent="0.25">
      <c r="A1360" s="59"/>
      <c r="B1360" s="59"/>
      <c r="C1360" s="59"/>
      <c r="D1360" s="59"/>
      <c r="E1360" s="60" t="s">
        <v>8070</v>
      </c>
      <c r="F1360" s="59"/>
      <c r="G1360" s="59" t="s">
        <v>1359</v>
      </c>
      <c r="H1360" s="59"/>
      <c r="I1360" s="59">
        <f t="shared" si="21"/>
        <v>19</v>
      </c>
      <c r="J1360" s="59" t="s">
        <v>1561</v>
      </c>
      <c r="K1360" s="61"/>
      <c r="L1360" s="62" t="s">
        <v>6737</v>
      </c>
      <c r="M1360" s="62" t="s">
        <v>1359</v>
      </c>
      <c r="N1360" s="81" t="str">
        <f>VLOOKUP($M1360,'Hulpblad MC-parser'!$A:$D,2,FALSE)</f>
        <v>Ongeval</v>
      </c>
      <c r="O1360" s="81" t="str">
        <f>VLOOKUP($M1360,'Hulpblad MC-parser'!$A:$D,3,FALSE)</f>
        <v>Luchtvaart</v>
      </c>
      <c r="P1360" s="81">
        <f>VLOOKUP($M1360,'Hulpblad MC-parser'!$A:$D,4,FALSE)</f>
        <v>0</v>
      </c>
      <c r="Q1360" s="136" t="str">
        <f>IF(CONCATENATE(B1360,C1360,D1360)="","",VLOOKUP(CONCATENATE(B1360,C1360,D1360),Meldingsclassificaties!AA:AA,1,FALSE))</f>
        <v/>
      </c>
      <c r="R1360" s="136" t="str">
        <f>IF(F1360="","",VLOOKUP(F1360,Meldingsclassificaties!H:H,1,FALSE))</f>
        <v/>
      </c>
    </row>
    <row r="1361" spans="1:18" x14ac:dyDescent="0.25">
      <c r="A1361" s="59">
        <v>200059247</v>
      </c>
      <c r="B1361" s="59" t="s">
        <v>720</v>
      </c>
      <c r="C1361" s="59" t="s">
        <v>276</v>
      </c>
      <c r="D1361" s="59" t="s">
        <v>721</v>
      </c>
      <c r="E1361" s="60" t="s">
        <v>6526</v>
      </c>
      <c r="F1361" s="59" t="s">
        <v>724</v>
      </c>
      <c r="G1361" s="59"/>
      <c r="H1361" s="59"/>
      <c r="I1361" s="59">
        <f t="shared" si="21"/>
        <v>12</v>
      </c>
      <c r="J1361" s="59" t="s">
        <v>1613</v>
      </c>
      <c r="K1361" s="61"/>
      <c r="L1361" s="62" t="s">
        <v>6738</v>
      </c>
      <c r="M1361" s="62" t="s">
        <v>6526</v>
      </c>
      <c r="N1361" s="81" t="str">
        <f>VLOOKUP($M1361,'Hulpblad MC-parser'!$A:$D,2,FALSE)</f>
        <v>Ongeval</v>
      </c>
      <c r="O1361" s="81" t="str">
        <f>VLOOKUP($M1361,'Hulpblad MC-parser'!$A:$D,3,FALSE)</f>
        <v>Luchtvaart</v>
      </c>
      <c r="P1361" s="81" t="str">
        <f>VLOOKUP($M1361,'Hulpblad MC-parser'!$A:$D,4,FALSE)</f>
        <v>Crash</v>
      </c>
      <c r="Q1361" s="136" t="str">
        <f>IF(CONCATENATE(B1361,C1361,D1361)="","",VLOOKUP(CONCATENATE(B1361,C1361,D1361),Meldingsclassificaties!AA:AA,1,FALSE))</f>
        <v>OngevalLuchtvaartCrash</v>
      </c>
      <c r="R1361" s="136" t="str">
        <f>IF(F1361="","",VLOOKUP(F1361,Meldingsclassificaties!H:H,1,FALSE))</f>
        <v>Crash luchtvaart</v>
      </c>
    </row>
    <row r="1362" spans="1:18" x14ac:dyDescent="0.25">
      <c r="A1362" s="59">
        <v>200059249</v>
      </c>
      <c r="B1362" s="59" t="s">
        <v>720</v>
      </c>
      <c r="C1362" s="59" t="s">
        <v>276</v>
      </c>
      <c r="D1362" s="59" t="s">
        <v>721</v>
      </c>
      <c r="E1362" s="60" t="s">
        <v>6528</v>
      </c>
      <c r="F1362" s="59" t="s">
        <v>724</v>
      </c>
      <c r="G1362" s="59"/>
      <c r="H1362" s="59"/>
      <c r="I1362" s="59">
        <f t="shared" si="21"/>
        <v>17</v>
      </c>
      <c r="J1362" s="59" t="s">
        <v>1613</v>
      </c>
      <c r="K1362" s="61"/>
      <c r="L1362" s="62" t="s">
        <v>6738</v>
      </c>
      <c r="M1362" s="62" t="s">
        <v>6528</v>
      </c>
      <c r="N1362" s="81" t="str">
        <f>VLOOKUP($M1362,'Hulpblad MC-parser'!$A:$D,2,FALSE)</f>
        <v>Ongeval</v>
      </c>
      <c r="O1362" s="81" t="str">
        <f>VLOOKUP($M1362,'Hulpblad MC-parser'!$A:$D,3,FALSE)</f>
        <v>Luchtvaart</v>
      </c>
      <c r="P1362" s="81" t="str">
        <f>VLOOKUP($M1362,'Hulpblad MC-parser'!$A:$D,4,FALSE)</f>
        <v>Crash</v>
      </c>
      <c r="Q1362" s="136" t="str">
        <f>IF(CONCATENATE(B1362,C1362,D1362)="","",VLOOKUP(CONCATENATE(B1362,C1362,D1362),Meldingsclassificaties!AA:AA,1,FALSE))</f>
        <v>OngevalLuchtvaartCrash</v>
      </c>
      <c r="R1362" s="136" t="str">
        <f>IF(F1362="","",VLOOKUP(F1362,Meldingsclassificaties!H:H,1,FALSE))</f>
        <v>Crash luchtvaart</v>
      </c>
    </row>
    <row r="1363" spans="1:18" x14ac:dyDescent="0.25">
      <c r="A1363" s="59">
        <v>200059251</v>
      </c>
      <c r="B1363" s="59" t="s">
        <v>720</v>
      </c>
      <c r="C1363" s="59" t="s">
        <v>276</v>
      </c>
      <c r="D1363" s="59" t="s">
        <v>721</v>
      </c>
      <c r="E1363" s="60" t="s">
        <v>6530</v>
      </c>
      <c r="F1363" s="59" t="s">
        <v>724</v>
      </c>
      <c r="G1363" s="59"/>
      <c r="H1363" s="59"/>
      <c r="I1363" s="59">
        <f t="shared" si="21"/>
        <v>18</v>
      </c>
      <c r="J1363" s="59" t="s">
        <v>1613</v>
      </c>
      <c r="K1363" s="61"/>
      <c r="L1363" s="62" t="s">
        <v>6738</v>
      </c>
      <c r="M1363" s="62" t="s">
        <v>6530</v>
      </c>
      <c r="N1363" s="81" t="str">
        <f>VLOOKUP($M1363,'Hulpblad MC-parser'!$A:$D,2,FALSE)</f>
        <v>Ongeval</v>
      </c>
      <c r="O1363" s="81" t="str">
        <f>VLOOKUP($M1363,'Hulpblad MC-parser'!$A:$D,3,FALSE)</f>
        <v>Luchtvaart</v>
      </c>
      <c r="P1363" s="81" t="str">
        <f>VLOOKUP($M1363,'Hulpblad MC-parser'!$A:$D,4,FALSE)</f>
        <v>Crash</v>
      </c>
      <c r="Q1363" s="136" t="str">
        <f>IF(CONCATENATE(B1363,C1363,D1363)="","",VLOOKUP(CONCATENATE(B1363,C1363,D1363),Meldingsclassificaties!AA:AA,1,FALSE))</f>
        <v>OngevalLuchtvaartCrash</v>
      </c>
      <c r="R1363" s="136" t="str">
        <f>IF(F1363="","",VLOOKUP(F1363,Meldingsclassificaties!H:H,1,FALSE))</f>
        <v>Crash luchtvaart</v>
      </c>
    </row>
    <row r="1364" spans="1:18" x14ac:dyDescent="0.25">
      <c r="A1364" s="59">
        <v>200059256</v>
      </c>
      <c r="B1364" s="59" t="s">
        <v>720</v>
      </c>
      <c r="C1364" s="59" t="s">
        <v>276</v>
      </c>
      <c r="D1364" s="59" t="s">
        <v>721</v>
      </c>
      <c r="E1364" s="60" t="s">
        <v>6532</v>
      </c>
      <c r="F1364" s="59" t="s">
        <v>724</v>
      </c>
      <c r="G1364" s="59"/>
      <c r="H1364" s="59"/>
      <c r="I1364" s="59">
        <f t="shared" si="21"/>
        <v>24</v>
      </c>
      <c r="J1364" s="59" t="s">
        <v>1613</v>
      </c>
      <c r="K1364" s="61"/>
      <c r="L1364" s="62" t="s">
        <v>6738</v>
      </c>
      <c r="M1364" s="62" t="s">
        <v>6532</v>
      </c>
      <c r="N1364" s="81" t="str">
        <f>VLOOKUP($M1364,'Hulpblad MC-parser'!$A:$D,2,FALSE)</f>
        <v>Ongeval</v>
      </c>
      <c r="O1364" s="81" t="str">
        <f>VLOOKUP($M1364,'Hulpblad MC-parser'!$A:$D,3,FALSE)</f>
        <v>Luchtvaart</v>
      </c>
      <c r="P1364" s="81" t="str">
        <f>VLOOKUP($M1364,'Hulpblad MC-parser'!$A:$D,4,FALSE)</f>
        <v>Crash</v>
      </c>
      <c r="Q1364" s="136" t="str">
        <f>IF(CONCATENATE(B1364,C1364,D1364)="","",VLOOKUP(CONCATENATE(B1364,C1364,D1364),Meldingsclassificaties!AA:AA,1,FALSE))</f>
        <v>OngevalLuchtvaartCrash</v>
      </c>
      <c r="R1364" s="136" t="str">
        <f>IF(F1364="","",VLOOKUP(F1364,Meldingsclassificaties!H:H,1,FALSE))</f>
        <v>Crash luchtvaart</v>
      </c>
    </row>
    <row r="1365" spans="1:18" x14ac:dyDescent="0.25">
      <c r="A1365" s="59">
        <v>200059257</v>
      </c>
      <c r="B1365" s="59" t="s">
        <v>720</v>
      </c>
      <c r="C1365" s="59" t="s">
        <v>276</v>
      </c>
      <c r="D1365" s="59" t="s">
        <v>721</v>
      </c>
      <c r="E1365" s="60" t="s">
        <v>6535</v>
      </c>
      <c r="F1365" s="59" t="s">
        <v>724</v>
      </c>
      <c r="G1365" s="59"/>
      <c r="H1365" s="59"/>
      <c r="I1365" s="59">
        <f t="shared" si="21"/>
        <v>26</v>
      </c>
      <c r="J1365" s="59" t="s">
        <v>1613</v>
      </c>
      <c r="K1365" s="61"/>
      <c r="L1365" s="62" t="s">
        <v>6738</v>
      </c>
      <c r="M1365" s="62" t="s">
        <v>6535</v>
      </c>
      <c r="N1365" s="81" t="str">
        <f>VLOOKUP($M1365,'Hulpblad MC-parser'!$A:$D,2,FALSE)</f>
        <v>Ongeval</v>
      </c>
      <c r="O1365" s="81" t="str">
        <f>VLOOKUP($M1365,'Hulpblad MC-parser'!$A:$D,3,FALSE)</f>
        <v>Luchtvaart</v>
      </c>
      <c r="P1365" s="81" t="str">
        <f>VLOOKUP($M1365,'Hulpblad MC-parser'!$A:$D,4,FALSE)</f>
        <v>Crash</v>
      </c>
      <c r="Q1365" s="136" t="str">
        <f>IF(CONCATENATE(B1365,C1365,D1365)="","",VLOOKUP(CONCATENATE(B1365,C1365,D1365),Meldingsclassificaties!AA:AA,1,FALSE))</f>
        <v>OngevalLuchtvaartCrash</v>
      </c>
      <c r="R1365" s="136" t="str">
        <f>IF(F1365="","",VLOOKUP(F1365,Meldingsclassificaties!H:H,1,FALSE))</f>
        <v>Crash luchtvaart</v>
      </c>
    </row>
    <row r="1366" spans="1:18" x14ac:dyDescent="0.25">
      <c r="A1366" s="59">
        <v>200059253</v>
      </c>
      <c r="B1366" s="59" t="s">
        <v>720</v>
      </c>
      <c r="C1366" s="59" t="s">
        <v>276</v>
      </c>
      <c r="D1366" s="59" t="s">
        <v>721</v>
      </c>
      <c r="E1366" s="60" t="s">
        <v>6537</v>
      </c>
      <c r="F1366" s="59" t="s">
        <v>724</v>
      </c>
      <c r="G1366" s="59"/>
      <c r="H1366" s="59"/>
      <c r="I1366" s="59">
        <f t="shared" si="21"/>
        <v>21</v>
      </c>
      <c r="J1366" s="59" t="s">
        <v>1613</v>
      </c>
      <c r="K1366" s="61"/>
      <c r="L1366" s="62" t="s">
        <v>6738</v>
      </c>
      <c r="M1366" s="62" t="s">
        <v>6537</v>
      </c>
      <c r="N1366" s="81" t="str">
        <f>VLOOKUP($M1366,'Hulpblad MC-parser'!$A:$D,2,FALSE)</f>
        <v>Ongeval</v>
      </c>
      <c r="O1366" s="81" t="str">
        <f>VLOOKUP($M1366,'Hulpblad MC-parser'!$A:$D,3,FALSE)</f>
        <v>Luchtvaart</v>
      </c>
      <c r="P1366" s="81" t="str">
        <f>VLOOKUP($M1366,'Hulpblad MC-parser'!$A:$D,4,FALSE)</f>
        <v>Crash</v>
      </c>
      <c r="Q1366" s="136" t="str">
        <f>IF(CONCATENATE(B1366,C1366,D1366)="","",VLOOKUP(CONCATENATE(B1366,C1366,D1366),Meldingsclassificaties!AA:AA,1,FALSE))</f>
        <v>OngevalLuchtvaartCrash</v>
      </c>
      <c r="R1366" s="136" t="str">
        <f>IF(F1366="","",VLOOKUP(F1366,Meldingsclassificaties!H:H,1,FALSE))</f>
        <v>Crash luchtvaart</v>
      </c>
    </row>
    <row r="1367" spans="1:18" x14ac:dyDescent="0.25">
      <c r="A1367" s="59">
        <v>200059252</v>
      </c>
      <c r="B1367" s="59" t="s">
        <v>720</v>
      </c>
      <c r="C1367" s="59" t="s">
        <v>276</v>
      </c>
      <c r="D1367" s="59" t="s">
        <v>721</v>
      </c>
      <c r="E1367" s="60" t="s">
        <v>6533</v>
      </c>
      <c r="F1367" s="59" t="s">
        <v>724</v>
      </c>
      <c r="G1367" s="59"/>
      <c r="H1367" s="59"/>
      <c r="I1367" s="59">
        <f t="shared" si="21"/>
        <v>18</v>
      </c>
      <c r="J1367" s="59" t="s">
        <v>1613</v>
      </c>
      <c r="K1367" s="61"/>
      <c r="L1367" s="62" t="s">
        <v>6738</v>
      </c>
      <c r="M1367" s="62" t="s">
        <v>6533</v>
      </c>
      <c r="N1367" s="81" t="str">
        <f>VLOOKUP($M1367,'Hulpblad MC-parser'!$A:$D,2,FALSE)</f>
        <v>Ongeval</v>
      </c>
      <c r="O1367" s="81" t="str">
        <f>VLOOKUP($M1367,'Hulpblad MC-parser'!$A:$D,3,FALSE)</f>
        <v>Luchtvaart</v>
      </c>
      <c r="P1367" s="81" t="str">
        <f>VLOOKUP($M1367,'Hulpblad MC-parser'!$A:$D,4,FALSE)</f>
        <v>Crash</v>
      </c>
      <c r="Q1367" s="136" t="str">
        <f>IF(CONCATENATE(B1367,C1367,D1367)="","",VLOOKUP(CONCATENATE(B1367,C1367,D1367),Meldingsclassificaties!AA:AA,1,FALSE))</f>
        <v>OngevalLuchtvaartCrash</v>
      </c>
      <c r="R1367" s="136" t="str">
        <f>IF(F1367="","",VLOOKUP(F1367,Meldingsclassificaties!H:H,1,FALSE))</f>
        <v>Crash luchtvaart</v>
      </c>
    </row>
    <row r="1368" spans="1:18" x14ac:dyDescent="0.25">
      <c r="A1368" s="59">
        <v>200059250</v>
      </c>
      <c r="B1368" s="59" t="s">
        <v>720</v>
      </c>
      <c r="C1368" s="59" t="s">
        <v>276</v>
      </c>
      <c r="D1368" s="59" t="s">
        <v>721</v>
      </c>
      <c r="E1368" s="60" t="s">
        <v>6540</v>
      </c>
      <c r="F1368" s="59" t="s">
        <v>724</v>
      </c>
      <c r="G1368" s="59"/>
      <c r="H1368" s="59"/>
      <c r="I1368" s="59">
        <f t="shared" si="21"/>
        <v>17</v>
      </c>
      <c r="J1368" s="59" t="s">
        <v>1613</v>
      </c>
      <c r="K1368" s="61"/>
      <c r="L1368" s="62" t="s">
        <v>6738</v>
      </c>
      <c r="M1368" s="62" t="s">
        <v>6540</v>
      </c>
      <c r="N1368" s="81" t="str">
        <f>VLOOKUP($M1368,'Hulpblad MC-parser'!$A:$D,2,FALSE)</f>
        <v>Ongeval</v>
      </c>
      <c r="O1368" s="81" t="str">
        <f>VLOOKUP($M1368,'Hulpblad MC-parser'!$A:$D,3,FALSE)</f>
        <v>Luchtvaart</v>
      </c>
      <c r="P1368" s="81" t="str">
        <f>VLOOKUP($M1368,'Hulpblad MC-parser'!$A:$D,4,FALSE)</f>
        <v>Crash</v>
      </c>
      <c r="Q1368" s="136" t="str">
        <f>IF(CONCATENATE(B1368,C1368,D1368)="","",VLOOKUP(CONCATENATE(B1368,C1368,D1368),Meldingsclassificaties!AA:AA,1,FALSE))</f>
        <v>OngevalLuchtvaartCrash</v>
      </c>
      <c r="R1368" s="136" t="str">
        <f>IF(F1368="","",VLOOKUP(F1368,Meldingsclassificaties!H:H,1,FALSE))</f>
        <v>Crash luchtvaart</v>
      </c>
    </row>
    <row r="1369" spans="1:18" x14ac:dyDescent="0.25">
      <c r="A1369" s="59">
        <v>200059255</v>
      </c>
      <c r="B1369" s="59" t="s">
        <v>720</v>
      </c>
      <c r="C1369" s="59" t="s">
        <v>276</v>
      </c>
      <c r="D1369" s="59" t="s">
        <v>721</v>
      </c>
      <c r="E1369" s="60" t="s">
        <v>6542</v>
      </c>
      <c r="F1369" s="59" t="s">
        <v>724</v>
      </c>
      <c r="G1369" s="59"/>
      <c r="H1369" s="59"/>
      <c r="I1369" s="59">
        <f t="shared" si="21"/>
        <v>22</v>
      </c>
      <c r="J1369" s="59" t="s">
        <v>1613</v>
      </c>
      <c r="K1369" s="61"/>
      <c r="L1369" s="62" t="s">
        <v>6738</v>
      </c>
      <c r="M1369" s="62" t="s">
        <v>6542</v>
      </c>
      <c r="N1369" s="81" t="str">
        <f>VLOOKUP($M1369,'Hulpblad MC-parser'!$A:$D,2,FALSE)</f>
        <v>Ongeval</v>
      </c>
      <c r="O1369" s="81" t="str">
        <f>VLOOKUP($M1369,'Hulpblad MC-parser'!$A:$D,3,FALSE)</f>
        <v>Luchtvaart</v>
      </c>
      <c r="P1369" s="81" t="str">
        <f>VLOOKUP($M1369,'Hulpblad MC-parser'!$A:$D,4,FALSE)</f>
        <v>Crash</v>
      </c>
      <c r="Q1369" s="136" t="str">
        <f>IF(CONCATENATE(B1369,C1369,D1369)="","",VLOOKUP(CONCATENATE(B1369,C1369,D1369),Meldingsclassificaties!AA:AA,1,FALSE))</f>
        <v>OngevalLuchtvaartCrash</v>
      </c>
      <c r="R1369" s="136" t="str">
        <f>IF(F1369="","",VLOOKUP(F1369,Meldingsclassificaties!H:H,1,FALSE))</f>
        <v>Crash luchtvaart</v>
      </c>
    </row>
    <row r="1370" spans="1:18" x14ac:dyDescent="0.25">
      <c r="A1370" s="59">
        <v>200059248</v>
      </c>
      <c r="B1370" s="59" t="s">
        <v>720</v>
      </c>
      <c r="C1370" s="59" t="s">
        <v>276</v>
      </c>
      <c r="D1370" s="59" t="s">
        <v>721</v>
      </c>
      <c r="E1370" s="60" t="s">
        <v>6544</v>
      </c>
      <c r="F1370" s="59" t="s">
        <v>724</v>
      </c>
      <c r="G1370" s="59"/>
      <c r="H1370" s="59"/>
      <c r="I1370" s="59">
        <f t="shared" si="21"/>
        <v>15</v>
      </c>
      <c r="J1370" s="59" t="s">
        <v>1613</v>
      </c>
      <c r="K1370" s="61"/>
      <c r="L1370" s="62" t="s">
        <v>6738</v>
      </c>
      <c r="M1370" s="62" t="s">
        <v>6544</v>
      </c>
      <c r="N1370" s="81" t="str">
        <f>VLOOKUP($M1370,'Hulpblad MC-parser'!$A:$D,2,FALSE)</f>
        <v>Ongeval</v>
      </c>
      <c r="O1370" s="81" t="str">
        <f>VLOOKUP($M1370,'Hulpblad MC-parser'!$A:$D,3,FALSE)</f>
        <v>Luchtvaart</v>
      </c>
      <c r="P1370" s="81" t="str">
        <f>VLOOKUP($M1370,'Hulpblad MC-parser'!$A:$D,4,FALSE)</f>
        <v>Crash</v>
      </c>
      <c r="Q1370" s="136" t="str">
        <f>IF(CONCATENATE(B1370,C1370,D1370)="","",VLOOKUP(CONCATENATE(B1370,C1370,D1370),Meldingsclassificaties!AA:AA,1,FALSE))</f>
        <v>OngevalLuchtvaartCrash</v>
      </c>
      <c r="R1370" s="136" t="str">
        <f>IF(F1370="","",VLOOKUP(F1370,Meldingsclassificaties!H:H,1,FALSE))</f>
        <v>Crash luchtvaart</v>
      </c>
    </row>
    <row r="1371" spans="1:18" x14ac:dyDescent="0.25">
      <c r="A1371" s="59">
        <v>200059254</v>
      </c>
      <c r="B1371" s="59" t="s">
        <v>720</v>
      </c>
      <c r="C1371" s="59" t="s">
        <v>276</v>
      </c>
      <c r="D1371" s="59" t="s">
        <v>721</v>
      </c>
      <c r="E1371" s="60" t="s">
        <v>6546</v>
      </c>
      <c r="F1371" s="59" t="s">
        <v>724</v>
      </c>
      <c r="G1371" s="59"/>
      <c r="H1371" s="59"/>
      <c r="I1371" s="59">
        <f t="shared" si="21"/>
        <v>21</v>
      </c>
      <c r="J1371" s="59" t="s">
        <v>1613</v>
      </c>
      <c r="K1371" s="61"/>
      <c r="L1371" s="62" t="s">
        <v>6738</v>
      </c>
      <c r="M1371" s="62" t="s">
        <v>6546</v>
      </c>
      <c r="N1371" s="81" t="str">
        <f>VLOOKUP($M1371,'Hulpblad MC-parser'!$A:$D,2,FALSE)</f>
        <v>Ongeval</v>
      </c>
      <c r="O1371" s="81" t="str">
        <f>VLOOKUP($M1371,'Hulpblad MC-parser'!$A:$D,3,FALSE)</f>
        <v>Luchtvaart</v>
      </c>
      <c r="P1371" s="81" t="str">
        <f>VLOOKUP($M1371,'Hulpblad MC-parser'!$A:$D,4,FALSE)</f>
        <v>Crash</v>
      </c>
      <c r="Q1371" s="136" t="str">
        <f>IF(CONCATENATE(B1371,C1371,D1371)="","",VLOOKUP(CONCATENATE(B1371,C1371,D1371),Meldingsclassificaties!AA:AA,1,FALSE))</f>
        <v>OngevalLuchtvaartCrash</v>
      </c>
      <c r="R1371" s="136" t="str">
        <f>IF(F1371="","",VLOOKUP(F1371,Meldingsclassificaties!H:H,1,FALSE))</f>
        <v>Crash luchtvaart</v>
      </c>
    </row>
    <row r="1372" spans="1:18" x14ac:dyDescent="0.25">
      <c r="A1372" s="59">
        <v>200031520</v>
      </c>
      <c r="B1372" s="59" t="s">
        <v>720</v>
      </c>
      <c r="C1372" s="59" t="s">
        <v>276</v>
      </c>
      <c r="D1372" s="59" t="s">
        <v>721</v>
      </c>
      <c r="E1372" s="60" t="s">
        <v>1361</v>
      </c>
      <c r="F1372" s="59" t="s">
        <v>724</v>
      </c>
      <c r="G1372" s="59"/>
      <c r="H1372" s="59"/>
      <c r="I1372" s="59">
        <f t="shared" si="21"/>
        <v>17</v>
      </c>
      <c r="J1372" s="59" t="s">
        <v>1613</v>
      </c>
      <c r="K1372" s="61"/>
      <c r="L1372" s="62" t="s">
        <v>6737</v>
      </c>
      <c r="M1372" s="62" t="s">
        <v>1361</v>
      </c>
      <c r="N1372" s="81" t="str">
        <f>VLOOKUP($M1372,'Hulpblad MC-parser'!$A:$D,2,FALSE)</f>
        <v>Ongeval</v>
      </c>
      <c r="O1372" s="81" t="str">
        <f>VLOOKUP($M1372,'Hulpblad MC-parser'!$A:$D,3,FALSE)</f>
        <v>Luchtvaart</v>
      </c>
      <c r="P1372" s="81" t="str">
        <f>VLOOKUP($M1372,'Hulpblad MC-parser'!$A:$D,4,FALSE)</f>
        <v>Crash</v>
      </c>
      <c r="Q1372" s="136" t="str">
        <f>IF(CONCATENATE(B1372,C1372,D1372)="","",VLOOKUP(CONCATENATE(B1372,C1372,D1372),Meldingsclassificaties!AA:AA,1,FALSE))</f>
        <v>OngevalLuchtvaartCrash</v>
      </c>
      <c r="R1372" s="136" t="str">
        <f>IF(F1372="","",VLOOKUP(F1372,Meldingsclassificaties!H:H,1,FALSE))</f>
        <v>Crash luchtvaart</v>
      </c>
    </row>
    <row r="1373" spans="1:18" x14ac:dyDescent="0.25">
      <c r="A1373" s="59"/>
      <c r="B1373" s="59"/>
      <c r="C1373" s="59"/>
      <c r="D1373" s="59"/>
      <c r="E1373" s="60" t="s">
        <v>8071</v>
      </c>
      <c r="F1373" s="59"/>
      <c r="G1373" s="59" t="s">
        <v>1361</v>
      </c>
      <c r="H1373" s="59"/>
      <c r="I1373" s="59">
        <f t="shared" si="21"/>
        <v>4</v>
      </c>
      <c r="J1373" s="59" t="s">
        <v>1561</v>
      </c>
      <c r="K1373" s="61"/>
      <c r="L1373" s="62" t="s">
        <v>6737</v>
      </c>
      <c r="M1373" s="62" t="s">
        <v>1361</v>
      </c>
      <c r="N1373" s="81" t="str">
        <f>VLOOKUP($M1373,'Hulpblad MC-parser'!$A:$D,2,FALSE)</f>
        <v>Ongeval</v>
      </c>
      <c r="O1373" s="81" t="str">
        <f>VLOOKUP($M1373,'Hulpblad MC-parser'!$A:$D,3,FALSE)</f>
        <v>Luchtvaart</v>
      </c>
      <c r="P1373" s="81" t="str">
        <f>VLOOKUP($M1373,'Hulpblad MC-parser'!$A:$D,4,FALSE)</f>
        <v>Crash</v>
      </c>
      <c r="Q1373" s="136" t="str">
        <f>IF(CONCATENATE(B1373,C1373,D1373)="","",VLOOKUP(CONCATENATE(B1373,C1373,D1373),Meldingsclassificaties!AA:AA,1,FALSE))</f>
        <v/>
      </c>
      <c r="R1373" s="136" t="str">
        <f>IF(F1373="","",VLOOKUP(F1373,Meldingsclassificaties!H:H,1,FALSE))</f>
        <v/>
      </c>
    </row>
    <row r="1374" spans="1:18" x14ac:dyDescent="0.25">
      <c r="A1374" s="59"/>
      <c r="B1374" s="59"/>
      <c r="C1374" s="59"/>
      <c r="D1374" s="59"/>
      <c r="E1374" s="60" t="s">
        <v>8072</v>
      </c>
      <c r="F1374" s="59"/>
      <c r="G1374" s="59" t="s">
        <v>1361</v>
      </c>
      <c r="H1374" s="59"/>
      <c r="I1374" s="59">
        <f t="shared" si="21"/>
        <v>4</v>
      </c>
      <c r="J1374" s="59" t="s">
        <v>1561</v>
      </c>
      <c r="K1374" s="61"/>
      <c r="L1374" s="62" t="s">
        <v>6737</v>
      </c>
      <c r="M1374" s="62" t="s">
        <v>1361</v>
      </c>
      <c r="N1374" s="81" t="str">
        <f>VLOOKUP($M1374,'Hulpblad MC-parser'!$A:$D,2,FALSE)</f>
        <v>Ongeval</v>
      </c>
      <c r="O1374" s="81" t="str">
        <f>VLOOKUP($M1374,'Hulpblad MC-parser'!$A:$D,3,FALSE)</f>
        <v>Luchtvaart</v>
      </c>
      <c r="P1374" s="81" t="str">
        <f>VLOOKUP($M1374,'Hulpblad MC-parser'!$A:$D,4,FALSE)</f>
        <v>Crash</v>
      </c>
      <c r="Q1374" s="136" t="str">
        <f>IF(CONCATENATE(B1374,C1374,D1374)="","",VLOOKUP(CONCATENATE(B1374,C1374,D1374),Meldingsclassificaties!AA:AA,1,FALSE))</f>
        <v/>
      </c>
      <c r="R1374" s="136" t="str">
        <f>IF(F1374="","",VLOOKUP(F1374,Meldingsclassificaties!H:H,1,FALSE))</f>
        <v/>
      </c>
    </row>
    <row r="1375" spans="1:18" x14ac:dyDescent="0.25">
      <c r="A1375" s="59"/>
      <c r="B1375" s="59"/>
      <c r="C1375" s="59"/>
      <c r="D1375" s="59"/>
      <c r="E1375" s="60" t="s">
        <v>8073</v>
      </c>
      <c r="F1375" s="59"/>
      <c r="G1375" s="59" t="s">
        <v>1361</v>
      </c>
      <c r="H1375" s="59"/>
      <c r="I1375" s="59">
        <f t="shared" si="21"/>
        <v>6</v>
      </c>
      <c r="J1375" s="59" t="s">
        <v>1561</v>
      </c>
      <c r="K1375" s="61"/>
      <c r="L1375" s="62" t="s">
        <v>6737</v>
      </c>
      <c r="M1375" s="62" t="s">
        <v>1361</v>
      </c>
      <c r="N1375" s="81" t="str">
        <f>VLOOKUP($M1375,'Hulpblad MC-parser'!$A:$D,2,FALSE)</f>
        <v>Ongeval</v>
      </c>
      <c r="O1375" s="81" t="str">
        <f>VLOOKUP($M1375,'Hulpblad MC-parser'!$A:$D,3,FALSE)</f>
        <v>Luchtvaart</v>
      </c>
      <c r="P1375" s="81" t="str">
        <f>VLOOKUP($M1375,'Hulpblad MC-parser'!$A:$D,4,FALSE)</f>
        <v>Crash</v>
      </c>
      <c r="Q1375" s="136" t="str">
        <f>IF(CONCATENATE(B1375,C1375,D1375)="","",VLOOKUP(CONCATENATE(B1375,C1375,D1375),Meldingsclassificaties!AA:AA,1,FALSE))</f>
        <v/>
      </c>
      <c r="R1375" s="136" t="str">
        <f>IF(F1375="","",VLOOKUP(F1375,Meldingsclassificaties!H:H,1,FALSE))</f>
        <v/>
      </c>
    </row>
    <row r="1376" spans="1:18" x14ac:dyDescent="0.25">
      <c r="A1376" s="59"/>
      <c r="B1376" s="59"/>
      <c r="C1376" s="59"/>
      <c r="D1376" s="59"/>
      <c r="E1376" s="60" t="s">
        <v>8098</v>
      </c>
      <c r="F1376" s="59"/>
      <c r="G1376" s="59" t="s">
        <v>1361</v>
      </c>
      <c r="H1376" s="59"/>
      <c r="I1376" s="59">
        <f t="shared" si="21"/>
        <v>7</v>
      </c>
      <c r="J1376" s="59" t="s">
        <v>1561</v>
      </c>
      <c r="K1376" s="61"/>
      <c r="L1376" s="62" t="s">
        <v>6737</v>
      </c>
      <c r="M1376" s="62" t="s">
        <v>1361</v>
      </c>
      <c r="N1376" s="81" t="str">
        <f>VLOOKUP($M1376,'Hulpblad MC-parser'!$A:$D,2,FALSE)</f>
        <v>Ongeval</v>
      </c>
      <c r="O1376" s="81" t="str">
        <f>VLOOKUP($M1376,'Hulpblad MC-parser'!$A:$D,3,FALSE)</f>
        <v>Luchtvaart</v>
      </c>
      <c r="P1376" s="81" t="str">
        <f>VLOOKUP($M1376,'Hulpblad MC-parser'!$A:$D,4,FALSE)</f>
        <v>Crash</v>
      </c>
      <c r="Q1376" s="136" t="str">
        <f>IF(CONCATENATE(B1376,C1376,D1376)="","",VLOOKUP(CONCATENATE(B1376,C1376,D1376),Meldingsclassificaties!AA:AA,1,FALSE))</f>
        <v/>
      </c>
      <c r="R1376" s="136" t="str">
        <f>IF(F1376="","",VLOOKUP(F1376,Meldingsclassificaties!H:H,1,FALSE))</f>
        <v/>
      </c>
    </row>
    <row r="1377" spans="1:18" x14ac:dyDescent="0.25">
      <c r="A1377" s="59"/>
      <c r="B1377" s="59"/>
      <c r="C1377" s="59"/>
      <c r="D1377" s="59"/>
      <c r="E1377" s="60" t="s">
        <v>8099</v>
      </c>
      <c r="F1377" s="59"/>
      <c r="G1377" s="59" t="s">
        <v>1361</v>
      </c>
      <c r="H1377" s="59"/>
      <c r="I1377" s="59">
        <f t="shared" si="21"/>
        <v>5</v>
      </c>
      <c r="J1377" s="59" t="s">
        <v>1561</v>
      </c>
      <c r="K1377" s="61"/>
      <c r="L1377" s="62" t="s">
        <v>6737</v>
      </c>
      <c r="M1377" s="62" t="s">
        <v>1361</v>
      </c>
      <c r="N1377" s="81" t="str">
        <f>VLOOKUP($M1377,'Hulpblad MC-parser'!$A:$D,2,FALSE)</f>
        <v>Ongeval</v>
      </c>
      <c r="O1377" s="81" t="str">
        <f>VLOOKUP($M1377,'Hulpblad MC-parser'!$A:$D,3,FALSE)</f>
        <v>Luchtvaart</v>
      </c>
      <c r="P1377" s="81" t="str">
        <f>VLOOKUP($M1377,'Hulpblad MC-parser'!$A:$D,4,FALSE)</f>
        <v>Crash</v>
      </c>
      <c r="Q1377" s="136" t="str">
        <f>IF(CONCATENATE(B1377,C1377,D1377)="","",VLOOKUP(CONCATENATE(B1377,C1377,D1377),Meldingsclassificaties!AA:AA,1,FALSE))</f>
        <v/>
      </c>
      <c r="R1377" s="136" t="str">
        <f>IF(F1377="","",VLOOKUP(F1377,Meldingsclassificaties!H:H,1,FALSE))</f>
        <v/>
      </c>
    </row>
    <row r="1378" spans="1:18" x14ac:dyDescent="0.25">
      <c r="A1378" s="59"/>
      <c r="B1378" s="59" t="s">
        <v>720</v>
      </c>
      <c r="C1378" s="59" t="s">
        <v>276</v>
      </c>
      <c r="D1378" s="59" t="s">
        <v>4804</v>
      </c>
      <c r="E1378" s="60" t="s">
        <v>12459</v>
      </c>
      <c r="F1378" s="59" t="s">
        <v>12454</v>
      </c>
      <c r="G1378" s="59"/>
      <c r="H1378" s="59"/>
      <c r="I1378" s="59">
        <f t="shared" si="21"/>
        <v>20</v>
      </c>
      <c r="J1378" s="59" t="s">
        <v>1613</v>
      </c>
      <c r="K1378" s="61"/>
      <c r="L1378" s="62" t="s">
        <v>6737</v>
      </c>
      <c r="M1378" s="62" t="s">
        <v>12459</v>
      </c>
      <c r="N1378" s="81" t="str">
        <f>VLOOKUP($M1378,'Hulpblad MC-parser'!$A:$D,2,FALSE)</f>
        <v>Ongeval</v>
      </c>
      <c r="O1378" s="81" t="str">
        <f>VLOOKUP($M1378,'Hulpblad MC-parser'!$A:$D,3,FALSE)</f>
        <v>Luchtvaart</v>
      </c>
      <c r="P1378" s="81" t="str">
        <f>VLOOKUP($M1378,'Hulpblad MC-parser'!$A:$D,4,FALSE)</f>
        <v>Gevaarlijke stof</v>
      </c>
      <c r="Q1378" s="136" t="str">
        <f>IF(CONCATENATE(B1378,C1378,D1378)="","",VLOOKUP(CONCATENATE(B1378,C1378,D1378),Meldingsclassificaties!AA:AA,1,FALSE))</f>
        <v>OngevalLuchtvaartGevaarlijke stof</v>
      </c>
      <c r="R1378" s="136" t="str">
        <f>IF(F1378="","",VLOOKUP(F1378,Meldingsclassificaties!H:H,1,FALSE))</f>
        <v>Luchtvaart gev. stof</v>
      </c>
    </row>
    <row r="1379" spans="1:18" x14ac:dyDescent="0.25">
      <c r="A1379" s="59"/>
      <c r="B1379" s="59"/>
      <c r="C1379" s="59"/>
      <c r="D1379" s="59"/>
      <c r="E1379" s="60" t="s">
        <v>12480</v>
      </c>
      <c r="F1379" s="59"/>
      <c r="G1379" s="59" t="s">
        <v>12459</v>
      </c>
      <c r="H1379" s="59"/>
      <c r="I1379" s="59">
        <f t="shared" si="21"/>
        <v>4</v>
      </c>
      <c r="J1379" s="59" t="s">
        <v>1561</v>
      </c>
      <c r="K1379" s="61"/>
      <c r="L1379" s="62" t="s">
        <v>6737</v>
      </c>
      <c r="M1379" s="62" t="s">
        <v>12459</v>
      </c>
      <c r="N1379" s="81" t="str">
        <f>VLOOKUP($M1379,'Hulpblad MC-parser'!$A:$D,2,FALSE)</f>
        <v>Ongeval</v>
      </c>
      <c r="O1379" s="81" t="str">
        <f>VLOOKUP($M1379,'Hulpblad MC-parser'!$A:$D,3,FALSE)</f>
        <v>Luchtvaart</v>
      </c>
      <c r="P1379" s="81" t="str">
        <f>VLOOKUP($M1379,'Hulpblad MC-parser'!$A:$D,4,FALSE)</f>
        <v>Gevaarlijke stof</v>
      </c>
      <c r="Q1379" s="136" t="str">
        <f>IF(CONCATENATE(B1379,C1379,D1379)="","",VLOOKUP(CONCATENATE(B1379,C1379,D1379),Meldingsclassificaties!AA:AA,1,FALSE))</f>
        <v/>
      </c>
      <c r="R1379" s="136" t="str">
        <f>IF(F1379="","",VLOOKUP(F1379,Meldingsclassificaties!H:H,1,FALSE))</f>
        <v/>
      </c>
    </row>
    <row r="1380" spans="1:18" x14ac:dyDescent="0.25">
      <c r="A1380" s="59"/>
      <c r="B1380" s="59"/>
      <c r="C1380" s="59"/>
      <c r="D1380" s="59"/>
      <c r="E1380" s="60" t="s">
        <v>12476</v>
      </c>
      <c r="F1380" s="59"/>
      <c r="G1380" s="59" t="s">
        <v>12459</v>
      </c>
      <c r="H1380" s="59"/>
      <c r="I1380" s="59">
        <f t="shared" si="21"/>
        <v>6</v>
      </c>
      <c r="J1380" s="59" t="s">
        <v>1561</v>
      </c>
      <c r="K1380" s="61"/>
      <c r="L1380" s="62" t="s">
        <v>6737</v>
      </c>
      <c r="M1380" s="62" t="s">
        <v>12459</v>
      </c>
      <c r="N1380" s="81" t="str">
        <f>VLOOKUP($M1380,'Hulpblad MC-parser'!$A:$D,2,FALSE)</f>
        <v>Ongeval</v>
      </c>
      <c r="O1380" s="81" t="str">
        <f>VLOOKUP($M1380,'Hulpblad MC-parser'!$A:$D,3,FALSE)</f>
        <v>Luchtvaart</v>
      </c>
      <c r="P1380" s="81" t="str">
        <f>VLOOKUP($M1380,'Hulpblad MC-parser'!$A:$D,4,FALSE)</f>
        <v>Gevaarlijke stof</v>
      </c>
      <c r="Q1380" s="136" t="str">
        <f>IF(CONCATENATE(B1380,C1380,D1380)="","",VLOOKUP(CONCATENATE(B1380,C1380,D1380),Meldingsclassificaties!AA:AA,1,FALSE))</f>
        <v/>
      </c>
      <c r="R1380" s="136" t="str">
        <f>IF(F1380="","",VLOOKUP(F1380,Meldingsclassificaties!H:H,1,FALSE))</f>
        <v/>
      </c>
    </row>
    <row r="1381" spans="1:18" x14ac:dyDescent="0.25">
      <c r="A1381" s="59"/>
      <c r="B1381" s="59"/>
      <c r="C1381" s="59"/>
      <c r="D1381" s="59"/>
      <c r="E1381" s="60" t="s">
        <v>12477</v>
      </c>
      <c r="F1381" s="59"/>
      <c r="G1381" s="59" t="s">
        <v>12459</v>
      </c>
      <c r="H1381" s="59"/>
      <c r="I1381" s="59">
        <f t="shared" si="21"/>
        <v>7</v>
      </c>
      <c r="J1381" s="59" t="s">
        <v>1561</v>
      </c>
      <c r="K1381" s="61"/>
      <c r="L1381" s="62" t="s">
        <v>6737</v>
      </c>
      <c r="M1381" s="62" t="s">
        <v>12459</v>
      </c>
      <c r="N1381" s="81" t="str">
        <f>VLOOKUP($M1381,'Hulpblad MC-parser'!$A:$D,2,FALSE)</f>
        <v>Ongeval</v>
      </c>
      <c r="O1381" s="81" t="str">
        <f>VLOOKUP($M1381,'Hulpblad MC-parser'!$A:$D,3,FALSE)</f>
        <v>Luchtvaart</v>
      </c>
      <c r="P1381" s="81" t="str">
        <f>VLOOKUP($M1381,'Hulpblad MC-parser'!$A:$D,4,FALSE)</f>
        <v>Gevaarlijke stof</v>
      </c>
      <c r="Q1381" s="136" t="str">
        <f>IF(CONCATENATE(B1381,C1381,D1381)="","",VLOOKUP(CONCATENATE(B1381,C1381,D1381),Meldingsclassificaties!AA:AA,1,FALSE))</f>
        <v/>
      </c>
      <c r="R1381" s="136" t="str">
        <f>IF(F1381="","",VLOOKUP(F1381,Meldingsclassificaties!H:H,1,FALSE))</f>
        <v/>
      </c>
    </row>
    <row r="1382" spans="1:18" x14ac:dyDescent="0.25">
      <c r="A1382" s="59"/>
      <c r="B1382" s="59"/>
      <c r="C1382" s="59"/>
      <c r="D1382" s="59"/>
      <c r="E1382" s="60" t="s">
        <v>12478</v>
      </c>
      <c r="F1382" s="59"/>
      <c r="G1382" s="59" t="s">
        <v>12459</v>
      </c>
      <c r="H1382" s="59"/>
      <c r="I1382" s="59">
        <f t="shared" si="21"/>
        <v>6</v>
      </c>
      <c r="J1382" s="59" t="s">
        <v>1561</v>
      </c>
      <c r="K1382" s="61"/>
      <c r="L1382" s="62" t="s">
        <v>6737</v>
      </c>
      <c r="M1382" s="62" t="s">
        <v>12459</v>
      </c>
      <c r="N1382" s="81" t="str">
        <f>VLOOKUP($M1382,'Hulpblad MC-parser'!$A:$D,2,FALSE)</f>
        <v>Ongeval</v>
      </c>
      <c r="O1382" s="81" t="str">
        <f>VLOOKUP($M1382,'Hulpblad MC-parser'!$A:$D,3,FALSE)</f>
        <v>Luchtvaart</v>
      </c>
      <c r="P1382" s="81" t="str">
        <f>VLOOKUP($M1382,'Hulpblad MC-parser'!$A:$D,4,FALSE)</f>
        <v>Gevaarlijke stof</v>
      </c>
      <c r="Q1382" s="136" t="str">
        <f>IF(CONCATENATE(B1382,C1382,D1382)="","",VLOOKUP(CONCATENATE(B1382,C1382,D1382),Meldingsclassificaties!AA:AA,1,FALSE))</f>
        <v/>
      </c>
      <c r="R1382" s="136" t="str">
        <f>IF(F1382="","",VLOOKUP(F1382,Meldingsclassificaties!H:H,1,FALSE))</f>
        <v/>
      </c>
    </row>
    <row r="1383" spans="1:18" x14ac:dyDescent="0.25">
      <c r="A1383" s="59"/>
      <c r="B1383" s="59"/>
      <c r="C1383" s="59"/>
      <c r="D1383" s="59"/>
      <c r="E1383" s="60" t="s">
        <v>12479</v>
      </c>
      <c r="F1383" s="59"/>
      <c r="G1383" s="59" t="s">
        <v>12459</v>
      </c>
      <c r="H1383" s="59"/>
      <c r="I1383" s="59">
        <f t="shared" si="21"/>
        <v>22</v>
      </c>
      <c r="J1383" s="59" t="s">
        <v>1561</v>
      </c>
      <c r="K1383" s="61"/>
      <c r="L1383" s="62" t="s">
        <v>6737</v>
      </c>
      <c r="M1383" s="62" t="s">
        <v>12459</v>
      </c>
      <c r="N1383" s="81" t="str">
        <f>VLOOKUP($M1383,'Hulpblad MC-parser'!$A:$D,2,FALSE)</f>
        <v>Ongeval</v>
      </c>
      <c r="O1383" s="81" t="str">
        <f>VLOOKUP($M1383,'Hulpblad MC-parser'!$A:$D,3,FALSE)</f>
        <v>Luchtvaart</v>
      </c>
      <c r="P1383" s="81" t="str">
        <f>VLOOKUP($M1383,'Hulpblad MC-parser'!$A:$D,4,FALSE)</f>
        <v>Gevaarlijke stof</v>
      </c>
      <c r="Q1383" s="136" t="str">
        <f>IF(CONCATENATE(B1383,C1383,D1383)="","",VLOOKUP(CONCATENATE(B1383,C1383,D1383),Meldingsclassificaties!AA:AA,1,FALSE))</f>
        <v/>
      </c>
      <c r="R1383" s="136" t="str">
        <f>IF(F1383="","",VLOOKUP(F1383,Meldingsclassificaties!H:H,1,FALSE))</f>
        <v/>
      </c>
    </row>
    <row r="1384" spans="1:18" x14ac:dyDescent="0.25">
      <c r="A1384" s="59">
        <v>200031521</v>
      </c>
      <c r="B1384" s="59" t="s">
        <v>720</v>
      </c>
      <c r="C1384" s="59" t="s">
        <v>276</v>
      </c>
      <c r="D1384" s="59" t="s">
        <v>908</v>
      </c>
      <c r="E1384" s="60" t="s">
        <v>1363</v>
      </c>
      <c r="F1384" s="59" t="s">
        <v>910</v>
      </c>
      <c r="G1384" s="59"/>
      <c r="H1384" s="59"/>
      <c r="I1384" s="59">
        <f t="shared" si="21"/>
        <v>24</v>
      </c>
      <c r="J1384" s="59" t="s">
        <v>1613</v>
      </c>
      <c r="K1384" s="61"/>
      <c r="L1384" s="62" t="s">
        <v>6737</v>
      </c>
      <c r="M1384" s="62" t="s">
        <v>1363</v>
      </c>
      <c r="N1384" s="81" t="str">
        <f>VLOOKUP($M1384,'Hulpblad MC-parser'!$A:$D,2,FALSE)</f>
        <v>Ongeval</v>
      </c>
      <c r="O1384" s="81" t="str">
        <f>VLOOKUP($M1384,'Hulpblad MC-parser'!$A:$D,3,FALSE)</f>
        <v>Luchtvaart</v>
      </c>
      <c r="P1384" s="81" t="str">
        <f>VLOOKUP($M1384,'Hulpblad MC-parser'!$A:$D,4,FALSE)</f>
        <v>Noodsituatie</v>
      </c>
      <c r="Q1384" s="136" t="str">
        <f>IF(CONCATENATE(B1384,C1384,D1384)="","",VLOOKUP(CONCATENATE(B1384,C1384,D1384),Meldingsclassificaties!AA:AA,1,FALSE))</f>
        <v>OngevalLuchtvaartNoodsituatie</v>
      </c>
      <c r="R1384" s="136" t="str">
        <f>IF(F1384="","",VLOOKUP(F1384,Meldingsclassificaties!H:H,1,FALSE))</f>
        <v>Noodsituatie luchtvaart</v>
      </c>
    </row>
    <row r="1385" spans="1:18" x14ac:dyDescent="0.25">
      <c r="A1385" s="59"/>
      <c r="B1385" s="59"/>
      <c r="C1385" s="59"/>
      <c r="D1385" s="59"/>
      <c r="E1385" s="60" t="s">
        <v>8130</v>
      </c>
      <c r="F1385" s="59"/>
      <c r="G1385" s="59" t="s">
        <v>1363</v>
      </c>
      <c r="H1385" s="59"/>
      <c r="I1385" s="59">
        <f t="shared" si="21"/>
        <v>4</v>
      </c>
      <c r="J1385" s="59" t="s">
        <v>1561</v>
      </c>
      <c r="K1385" s="61"/>
      <c r="L1385" s="62" t="s">
        <v>6737</v>
      </c>
      <c r="M1385" s="62" t="s">
        <v>1363</v>
      </c>
      <c r="N1385" s="81" t="str">
        <f>VLOOKUP($M1385,'Hulpblad MC-parser'!$A:$D,2,FALSE)</f>
        <v>Ongeval</v>
      </c>
      <c r="O1385" s="81" t="str">
        <f>VLOOKUP($M1385,'Hulpblad MC-parser'!$A:$D,3,FALSE)</f>
        <v>Luchtvaart</v>
      </c>
      <c r="P1385" s="81" t="str">
        <f>VLOOKUP($M1385,'Hulpblad MC-parser'!$A:$D,4,FALSE)</f>
        <v>Noodsituatie</v>
      </c>
      <c r="Q1385" s="136" t="str">
        <f>IF(CONCATENATE(B1385,C1385,D1385)="","",VLOOKUP(CONCATENATE(B1385,C1385,D1385),Meldingsclassificaties!AA:AA,1,FALSE))</f>
        <v/>
      </c>
      <c r="R1385" s="136" t="str">
        <f>IF(F1385="","",VLOOKUP(F1385,Meldingsclassificaties!H:H,1,FALSE))</f>
        <v/>
      </c>
    </row>
    <row r="1386" spans="1:18" x14ac:dyDescent="0.25">
      <c r="A1386" s="59"/>
      <c r="B1386" s="59"/>
      <c r="C1386" s="59"/>
      <c r="D1386" s="59"/>
      <c r="E1386" s="60" t="s">
        <v>8131</v>
      </c>
      <c r="F1386" s="59"/>
      <c r="G1386" s="59" t="s">
        <v>1363</v>
      </c>
      <c r="H1386" s="59"/>
      <c r="I1386" s="59">
        <f t="shared" si="21"/>
        <v>24</v>
      </c>
      <c r="J1386" s="59" t="s">
        <v>1561</v>
      </c>
      <c r="K1386" s="61"/>
      <c r="L1386" s="62" t="s">
        <v>6737</v>
      </c>
      <c r="M1386" s="62" t="s">
        <v>1363</v>
      </c>
      <c r="N1386" s="81" t="str">
        <f>VLOOKUP($M1386,'Hulpblad MC-parser'!$A:$D,2,FALSE)</f>
        <v>Ongeval</v>
      </c>
      <c r="O1386" s="81" t="str">
        <f>VLOOKUP($M1386,'Hulpblad MC-parser'!$A:$D,3,FALSE)</f>
        <v>Luchtvaart</v>
      </c>
      <c r="P1386" s="81" t="str">
        <f>VLOOKUP($M1386,'Hulpblad MC-parser'!$A:$D,4,FALSE)</f>
        <v>Noodsituatie</v>
      </c>
      <c r="Q1386" s="136" t="str">
        <f>IF(CONCATENATE(B1386,C1386,D1386)="","",VLOOKUP(CONCATENATE(B1386,C1386,D1386),Meldingsclassificaties!AA:AA,1,FALSE))</f>
        <v/>
      </c>
      <c r="R1386" s="136" t="str">
        <f>IF(F1386="","",VLOOKUP(F1386,Meldingsclassificaties!H:H,1,FALSE))</f>
        <v/>
      </c>
    </row>
    <row r="1387" spans="1:18" x14ac:dyDescent="0.25">
      <c r="A1387" s="59"/>
      <c r="B1387" s="59"/>
      <c r="C1387" s="59"/>
      <c r="D1387" s="59"/>
      <c r="E1387" s="60" t="s">
        <v>8132</v>
      </c>
      <c r="F1387" s="59"/>
      <c r="G1387" s="59" t="s">
        <v>1363</v>
      </c>
      <c r="H1387" s="59"/>
      <c r="I1387" s="59">
        <f t="shared" si="21"/>
        <v>4</v>
      </c>
      <c r="J1387" s="59" t="s">
        <v>1561</v>
      </c>
      <c r="K1387" s="61"/>
      <c r="L1387" s="62" t="s">
        <v>6737</v>
      </c>
      <c r="M1387" s="62" t="s">
        <v>1363</v>
      </c>
      <c r="N1387" s="81" t="str">
        <f>VLOOKUP($M1387,'Hulpblad MC-parser'!$A:$D,2,FALSE)</f>
        <v>Ongeval</v>
      </c>
      <c r="O1387" s="81" t="str">
        <f>VLOOKUP($M1387,'Hulpblad MC-parser'!$A:$D,3,FALSE)</f>
        <v>Luchtvaart</v>
      </c>
      <c r="P1387" s="81" t="str">
        <f>VLOOKUP($M1387,'Hulpblad MC-parser'!$A:$D,4,FALSE)</f>
        <v>Noodsituatie</v>
      </c>
      <c r="Q1387" s="136" t="str">
        <f>IF(CONCATENATE(B1387,C1387,D1387)="","",VLOOKUP(CONCATENATE(B1387,C1387,D1387),Meldingsclassificaties!AA:AA,1,FALSE))</f>
        <v/>
      </c>
      <c r="R1387" s="136" t="str">
        <f>IF(F1387="","",VLOOKUP(F1387,Meldingsclassificaties!H:H,1,FALSE))</f>
        <v/>
      </c>
    </row>
    <row r="1388" spans="1:18" x14ac:dyDescent="0.25">
      <c r="A1388" s="59"/>
      <c r="B1388" s="59"/>
      <c r="C1388" s="59"/>
      <c r="D1388" s="59"/>
      <c r="E1388" s="60" t="s">
        <v>8133</v>
      </c>
      <c r="F1388" s="59"/>
      <c r="G1388" s="59" t="s">
        <v>1363</v>
      </c>
      <c r="H1388" s="59"/>
      <c r="I1388" s="59">
        <f t="shared" si="21"/>
        <v>7</v>
      </c>
      <c r="J1388" s="59" t="s">
        <v>1561</v>
      </c>
      <c r="K1388" s="61"/>
      <c r="L1388" s="62" t="s">
        <v>6737</v>
      </c>
      <c r="M1388" s="62" t="s">
        <v>1363</v>
      </c>
      <c r="N1388" s="81" t="str">
        <f>VLOOKUP($M1388,'Hulpblad MC-parser'!$A:$D,2,FALSE)</f>
        <v>Ongeval</v>
      </c>
      <c r="O1388" s="81" t="str">
        <f>VLOOKUP($M1388,'Hulpblad MC-parser'!$A:$D,3,FALSE)</f>
        <v>Luchtvaart</v>
      </c>
      <c r="P1388" s="81" t="str">
        <f>VLOOKUP($M1388,'Hulpblad MC-parser'!$A:$D,4,FALSE)</f>
        <v>Noodsituatie</v>
      </c>
      <c r="Q1388" s="136" t="str">
        <f>IF(CONCATENATE(B1388,C1388,D1388)="","",VLOOKUP(CONCATENATE(B1388,C1388,D1388),Meldingsclassificaties!AA:AA,1,FALSE))</f>
        <v/>
      </c>
      <c r="R1388" s="136" t="str">
        <f>IF(F1388="","",VLOOKUP(F1388,Meldingsclassificaties!H:H,1,FALSE))</f>
        <v/>
      </c>
    </row>
    <row r="1389" spans="1:18" x14ac:dyDescent="0.25">
      <c r="A1389" s="59"/>
      <c r="B1389" s="59"/>
      <c r="C1389" s="59"/>
      <c r="D1389" s="59"/>
      <c r="E1389" s="60" t="s">
        <v>8134</v>
      </c>
      <c r="F1389" s="59"/>
      <c r="G1389" s="59" t="s">
        <v>1363</v>
      </c>
      <c r="H1389" s="59"/>
      <c r="I1389" s="59">
        <f t="shared" si="21"/>
        <v>5</v>
      </c>
      <c r="J1389" s="59" t="s">
        <v>1561</v>
      </c>
      <c r="K1389" s="61"/>
      <c r="L1389" s="62" t="s">
        <v>6737</v>
      </c>
      <c r="M1389" s="62" t="s">
        <v>1363</v>
      </c>
      <c r="N1389" s="81" t="str">
        <f>VLOOKUP($M1389,'Hulpblad MC-parser'!$A:$D,2,FALSE)</f>
        <v>Ongeval</v>
      </c>
      <c r="O1389" s="81" t="str">
        <f>VLOOKUP($M1389,'Hulpblad MC-parser'!$A:$D,3,FALSE)</f>
        <v>Luchtvaart</v>
      </c>
      <c r="P1389" s="81" t="str">
        <f>VLOOKUP($M1389,'Hulpblad MC-parser'!$A:$D,4,FALSE)</f>
        <v>Noodsituatie</v>
      </c>
      <c r="Q1389" s="136" t="str">
        <f>IF(CONCATENATE(B1389,C1389,D1389)="","",VLOOKUP(CONCATENATE(B1389,C1389,D1389),Meldingsclassificaties!AA:AA,1,FALSE))</f>
        <v/>
      </c>
      <c r="R1389" s="136" t="str">
        <f>IF(F1389="","",VLOOKUP(F1389,Meldingsclassificaties!H:H,1,FALSE))</f>
        <v/>
      </c>
    </row>
    <row r="1390" spans="1:18" x14ac:dyDescent="0.25">
      <c r="A1390" s="59">
        <v>200031523</v>
      </c>
      <c r="B1390" s="59" t="s">
        <v>720</v>
      </c>
      <c r="C1390" s="59" t="s">
        <v>276</v>
      </c>
      <c r="D1390" s="59" t="s">
        <v>963</v>
      </c>
      <c r="E1390" s="60" t="s">
        <v>1365</v>
      </c>
      <c r="F1390" s="59" t="s">
        <v>965</v>
      </c>
      <c r="G1390" s="59"/>
      <c r="H1390" s="59"/>
      <c r="I1390" s="59">
        <f t="shared" si="21"/>
        <v>26</v>
      </c>
      <c r="J1390" s="59" t="s">
        <v>1613</v>
      </c>
      <c r="K1390" s="61"/>
      <c r="L1390" s="62" t="s">
        <v>6737</v>
      </c>
      <c r="M1390" s="62" t="s">
        <v>1365</v>
      </c>
      <c r="N1390" s="81" t="str">
        <f>VLOOKUP($M1390,'Hulpblad MC-parser'!$A:$D,2,FALSE)</f>
        <v>Ongeval</v>
      </c>
      <c r="O1390" s="81" t="str">
        <f>VLOOKUP($M1390,'Hulpblad MC-parser'!$A:$D,3,FALSE)</f>
        <v>Luchtvaart</v>
      </c>
      <c r="P1390" s="81" t="str">
        <f>VLOOKUP($M1390,'Hulpblad MC-parser'!$A:$D,4,FALSE)</f>
        <v>Overig LVO</v>
      </c>
      <c r="Q1390" s="136" t="str">
        <f>IF(CONCATENATE(B1390,C1390,D1390)="","",VLOOKUP(CONCATENATE(B1390,C1390,D1390),Meldingsclassificaties!AA:AA,1,FALSE))</f>
        <v>OngevalLuchtvaartOverig LVO</v>
      </c>
      <c r="R1390" s="136" t="str">
        <f>IF(F1390="","",VLOOKUP(F1390,Meldingsclassificaties!H:H,1,FALSE))</f>
        <v>Luchtvaart ongeval overig</v>
      </c>
    </row>
    <row r="1391" spans="1:18" x14ac:dyDescent="0.25">
      <c r="A1391" s="59"/>
      <c r="B1391" s="59"/>
      <c r="C1391" s="59"/>
      <c r="D1391" s="59"/>
      <c r="E1391" s="60" t="s">
        <v>8135</v>
      </c>
      <c r="F1391" s="59"/>
      <c r="G1391" s="59" t="s">
        <v>1365</v>
      </c>
      <c r="H1391" s="59"/>
      <c r="I1391" s="59">
        <f t="shared" si="21"/>
        <v>4</v>
      </c>
      <c r="J1391" s="59" t="s">
        <v>1561</v>
      </c>
      <c r="K1391" s="61"/>
      <c r="L1391" s="62" t="s">
        <v>6737</v>
      </c>
      <c r="M1391" s="62" t="s">
        <v>1365</v>
      </c>
      <c r="N1391" s="81" t="str">
        <f>VLOOKUP($M1391,'Hulpblad MC-parser'!$A:$D,2,FALSE)</f>
        <v>Ongeval</v>
      </c>
      <c r="O1391" s="81" t="str">
        <f>VLOOKUP($M1391,'Hulpblad MC-parser'!$A:$D,3,FALSE)</f>
        <v>Luchtvaart</v>
      </c>
      <c r="P1391" s="81" t="str">
        <f>VLOOKUP($M1391,'Hulpblad MC-parser'!$A:$D,4,FALSE)</f>
        <v>Overig LVO</v>
      </c>
      <c r="Q1391" s="136" t="str">
        <f>IF(CONCATENATE(B1391,C1391,D1391)="","",VLOOKUP(CONCATENATE(B1391,C1391,D1391),Meldingsclassificaties!AA:AA,1,FALSE))</f>
        <v/>
      </c>
      <c r="R1391" s="136" t="str">
        <f>IF(F1391="","",VLOOKUP(F1391,Meldingsclassificaties!H:H,1,FALSE))</f>
        <v/>
      </c>
    </row>
    <row r="1392" spans="1:18" x14ac:dyDescent="0.25">
      <c r="A1392" s="59"/>
      <c r="B1392" s="59"/>
      <c r="C1392" s="59"/>
      <c r="D1392" s="59"/>
      <c r="E1392" s="60" t="s">
        <v>8136</v>
      </c>
      <c r="F1392" s="59"/>
      <c r="G1392" s="59" t="s">
        <v>1365</v>
      </c>
      <c r="H1392" s="59"/>
      <c r="I1392" s="59">
        <f t="shared" si="21"/>
        <v>26</v>
      </c>
      <c r="J1392" s="59" t="s">
        <v>1561</v>
      </c>
      <c r="K1392" s="61"/>
      <c r="L1392" s="62" t="s">
        <v>6737</v>
      </c>
      <c r="M1392" s="62" t="s">
        <v>1365</v>
      </c>
      <c r="N1392" s="81" t="str">
        <f>VLOOKUP($M1392,'Hulpblad MC-parser'!$A:$D,2,FALSE)</f>
        <v>Ongeval</v>
      </c>
      <c r="O1392" s="81" t="str">
        <f>VLOOKUP($M1392,'Hulpblad MC-parser'!$A:$D,3,FALSE)</f>
        <v>Luchtvaart</v>
      </c>
      <c r="P1392" s="81" t="str">
        <f>VLOOKUP($M1392,'Hulpblad MC-parser'!$A:$D,4,FALSE)</f>
        <v>Overig LVO</v>
      </c>
      <c r="Q1392" s="136" t="str">
        <f>IF(CONCATENATE(B1392,C1392,D1392)="","",VLOOKUP(CONCATENATE(B1392,C1392,D1392),Meldingsclassificaties!AA:AA,1,FALSE))</f>
        <v/>
      </c>
      <c r="R1392" s="136" t="str">
        <f>IF(F1392="","",VLOOKUP(F1392,Meldingsclassificaties!H:H,1,FALSE))</f>
        <v/>
      </c>
    </row>
    <row r="1393" spans="1:18" x14ac:dyDescent="0.25">
      <c r="A1393" s="59"/>
      <c r="B1393" s="59"/>
      <c r="C1393" s="59"/>
      <c r="D1393" s="59"/>
      <c r="E1393" s="60" t="s">
        <v>8137</v>
      </c>
      <c r="F1393" s="59"/>
      <c r="G1393" s="59" t="s">
        <v>1365</v>
      </c>
      <c r="H1393" s="59"/>
      <c r="I1393" s="59">
        <f t="shared" si="21"/>
        <v>5</v>
      </c>
      <c r="J1393" s="59" t="s">
        <v>1561</v>
      </c>
      <c r="K1393" s="61"/>
      <c r="L1393" s="62" t="s">
        <v>6737</v>
      </c>
      <c r="M1393" s="62" t="s">
        <v>1365</v>
      </c>
      <c r="N1393" s="81" t="str">
        <f>VLOOKUP($M1393,'Hulpblad MC-parser'!$A:$D,2,FALSE)</f>
        <v>Ongeval</v>
      </c>
      <c r="O1393" s="81" t="str">
        <f>VLOOKUP($M1393,'Hulpblad MC-parser'!$A:$D,3,FALSE)</f>
        <v>Luchtvaart</v>
      </c>
      <c r="P1393" s="81" t="str">
        <f>VLOOKUP($M1393,'Hulpblad MC-parser'!$A:$D,4,FALSE)</f>
        <v>Overig LVO</v>
      </c>
      <c r="Q1393" s="136" t="str">
        <f>IF(CONCATENATE(B1393,C1393,D1393)="","",VLOOKUP(CONCATENATE(B1393,C1393,D1393),Meldingsclassificaties!AA:AA,1,FALSE))</f>
        <v/>
      </c>
      <c r="R1393" s="136" t="str">
        <f>IF(F1393="","",VLOOKUP(F1393,Meldingsclassificaties!H:H,1,FALSE))</f>
        <v/>
      </c>
    </row>
    <row r="1394" spans="1:18" x14ac:dyDescent="0.25">
      <c r="A1394" s="59"/>
      <c r="B1394" s="59"/>
      <c r="C1394" s="59"/>
      <c r="D1394" s="59"/>
      <c r="E1394" s="60" t="s">
        <v>8138</v>
      </c>
      <c r="F1394" s="59"/>
      <c r="G1394" s="59" t="s">
        <v>1365</v>
      </c>
      <c r="H1394" s="59"/>
      <c r="I1394" s="59">
        <f t="shared" si="21"/>
        <v>7</v>
      </c>
      <c r="J1394" s="59" t="s">
        <v>1561</v>
      </c>
      <c r="K1394" s="61"/>
      <c r="L1394" s="62" t="s">
        <v>6737</v>
      </c>
      <c r="M1394" s="62" t="s">
        <v>1365</v>
      </c>
      <c r="N1394" s="81" t="str">
        <f>VLOOKUP($M1394,'Hulpblad MC-parser'!$A:$D,2,FALSE)</f>
        <v>Ongeval</v>
      </c>
      <c r="O1394" s="81" t="str">
        <f>VLOOKUP($M1394,'Hulpblad MC-parser'!$A:$D,3,FALSE)</f>
        <v>Luchtvaart</v>
      </c>
      <c r="P1394" s="81" t="str">
        <f>VLOOKUP($M1394,'Hulpblad MC-parser'!$A:$D,4,FALSE)</f>
        <v>Overig LVO</v>
      </c>
      <c r="Q1394" s="136" t="str">
        <f>IF(CONCATENATE(B1394,C1394,D1394)="","",VLOOKUP(CONCATENATE(B1394,C1394,D1394),Meldingsclassificaties!AA:AA,1,FALSE))</f>
        <v/>
      </c>
      <c r="R1394" s="136" t="str">
        <f>IF(F1394="","",VLOOKUP(F1394,Meldingsclassificaties!H:H,1,FALSE))</f>
        <v/>
      </c>
    </row>
    <row r="1395" spans="1:18" x14ac:dyDescent="0.25">
      <c r="A1395" s="59"/>
      <c r="B1395" s="59"/>
      <c r="C1395" s="59"/>
      <c r="D1395" s="59"/>
      <c r="E1395" s="60" t="s">
        <v>8139</v>
      </c>
      <c r="F1395" s="59"/>
      <c r="G1395" s="59" t="s">
        <v>1365</v>
      </c>
      <c r="H1395" s="59"/>
      <c r="I1395" s="59">
        <f t="shared" si="21"/>
        <v>5</v>
      </c>
      <c r="J1395" s="59" t="s">
        <v>1561</v>
      </c>
      <c r="K1395" s="61"/>
      <c r="L1395" s="62" t="s">
        <v>6737</v>
      </c>
      <c r="M1395" s="62" t="s">
        <v>1365</v>
      </c>
      <c r="N1395" s="81" t="str">
        <f>VLOOKUP($M1395,'Hulpblad MC-parser'!$A:$D,2,FALSE)</f>
        <v>Ongeval</v>
      </c>
      <c r="O1395" s="81" t="str">
        <f>VLOOKUP($M1395,'Hulpblad MC-parser'!$A:$D,3,FALSE)</f>
        <v>Luchtvaart</v>
      </c>
      <c r="P1395" s="81" t="str">
        <f>VLOOKUP($M1395,'Hulpblad MC-parser'!$A:$D,4,FALSE)</f>
        <v>Overig LVO</v>
      </c>
      <c r="Q1395" s="136" t="str">
        <f>IF(CONCATENATE(B1395,C1395,D1395)="","",VLOOKUP(CONCATENATE(B1395,C1395,D1395),Meldingsclassificaties!AA:AA,1,FALSE))</f>
        <v/>
      </c>
      <c r="R1395" s="136" t="str">
        <f>IF(F1395="","",VLOOKUP(F1395,Meldingsclassificaties!H:H,1,FALSE))</f>
        <v/>
      </c>
    </row>
    <row r="1396" spans="1:18" x14ac:dyDescent="0.25">
      <c r="A1396" s="59">
        <v>200116647</v>
      </c>
      <c r="B1396" s="59" t="s">
        <v>720</v>
      </c>
      <c r="C1396" s="59" t="s">
        <v>276</v>
      </c>
      <c r="D1396" s="59" t="s">
        <v>949</v>
      </c>
      <c r="E1396" s="60" t="s">
        <v>1367</v>
      </c>
      <c r="F1396" s="2" t="s">
        <v>951</v>
      </c>
      <c r="G1396" s="59"/>
      <c r="H1396" s="59"/>
      <c r="I1396" s="59">
        <f t="shared" si="21"/>
        <v>20</v>
      </c>
      <c r="J1396" s="59" t="s">
        <v>1613</v>
      </c>
      <c r="K1396" s="61"/>
      <c r="L1396" s="62" t="s">
        <v>6737</v>
      </c>
      <c r="M1396" s="62" t="s">
        <v>1367</v>
      </c>
      <c r="N1396" s="81" t="str">
        <f>VLOOKUP($M1396,'Hulpblad MC-parser'!$A:$D,2,FALSE)</f>
        <v>Ongeval</v>
      </c>
      <c r="O1396" s="81" t="str">
        <f>VLOOKUP($M1396,'Hulpblad MC-parser'!$A:$D,3,FALSE)</f>
        <v>Luchtvaart</v>
      </c>
      <c r="P1396" s="81" t="str">
        <f>VLOOKUP($M1396,'Hulpblad MC-parser'!$A:$D,4,FALSE)</f>
        <v>Voorzorg</v>
      </c>
      <c r="Q1396" s="136" t="str">
        <f>IF(CONCATENATE(B1396,C1396,D1396)="","",VLOOKUP(CONCATENATE(B1396,C1396,D1396),Meldingsclassificaties!AA:AA,1,FALSE))</f>
        <v>OngevalLuchtvaartVoorzorg</v>
      </c>
      <c r="R1396" s="136" t="str">
        <f>IF(F1396="","",VLOOKUP(F1396,Meldingsclassificaties!H:H,1,FALSE))</f>
        <v>Luchtvaart voorzorg</v>
      </c>
    </row>
    <row r="1397" spans="1:18" x14ac:dyDescent="0.25">
      <c r="A1397" s="59"/>
      <c r="B1397" s="59"/>
      <c r="C1397" s="59"/>
      <c r="D1397" s="59"/>
      <c r="E1397" s="60" t="s">
        <v>8140</v>
      </c>
      <c r="F1397" s="59"/>
      <c r="G1397" s="59" t="s">
        <v>1367</v>
      </c>
      <c r="H1397" s="59"/>
      <c r="I1397" s="59">
        <f t="shared" si="21"/>
        <v>4</v>
      </c>
      <c r="J1397" s="59" t="s">
        <v>1561</v>
      </c>
      <c r="K1397" s="61"/>
      <c r="L1397" s="62" t="s">
        <v>6737</v>
      </c>
      <c r="M1397" s="62" t="s">
        <v>1367</v>
      </c>
      <c r="N1397" s="81" t="str">
        <f>VLOOKUP($M1397,'Hulpblad MC-parser'!$A:$D,2,FALSE)</f>
        <v>Ongeval</v>
      </c>
      <c r="O1397" s="81" t="str">
        <f>VLOOKUP($M1397,'Hulpblad MC-parser'!$A:$D,3,FALSE)</f>
        <v>Luchtvaart</v>
      </c>
      <c r="P1397" s="81" t="str">
        <f>VLOOKUP($M1397,'Hulpblad MC-parser'!$A:$D,4,FALSE)</f>
        <v>Voorzorg</v>
      </c>
      <c r="Q1397" s="136" t="str">
        <f>IF(CONCATENATE(B1397,C1397,D1397)="","",VLOOKUP(CONCATENATE(B1397,C1397,D1397),Meldingsclassificaties!AA:AA,1,FALSE))</f>
        <v/>
      </c>
      <c r="R1397" s="136" t="str">
        <f>IF(F1397="","",VLOOKUP(F1397,Meldingsclassificaties!H:H,1,FALSE))</f>
        <v/>
      </c>
    </row>
    <row r="1398" spans="1:18" x14ac:dyDescent="0.25">
      <c r="A1398" s="59"/>
      <c r="B1398" s="59"/>
      <c r="C1398" s="59"/>
      <c r="D1398" s="59"/>
      <c r="E1398" s="60" t="s">
        <v>8141</v>
      </c>
      <c r="F1398" s="59"/>
      <c r="G1398" s="59" t="s">
        <v>1367</v>
      </c>
      <c r="H1398" s="59"/>
      <c r="I1398" s="59">
        <f t="shared" si="21"/>
        <v>7</v>
      </c>
      <c r="J1398" s="59" t="s">
        <v>1561</v>
      </c>
      <c r="K1398" s="61"/>
      <c r="L1398" s="62" t="s">
        <v>6737</v>
      </c>
      <c r="M1398" s="62" t="s">
        <v>1367</v>
      </c>
      <c r="N1398" s="81" t="str">
        <f>VLOOKUP($M1398,'Hulpblad MC-parser'!$A:$D,2,FALSE)</f>
        <v>Ongeval</v>
      </c>
      <c r="O1398" s="81" t="str">
        <f>VLOOKUP($M1398,'Hulpblad MC-parser'!$A:$D,3,FALSE)</f>
        <v>Luchtvaart</v>
      </c>
      <c r="P1398" s="81" t="str">
        <f>VLOOKUP($M1398,'Hulpblad MC-parser'!$A:$D,4,FALSE)</f>
        <v>Voorzorg</v>
      </c>
      <c r="Q1398" s="136" t="str">
        <f>IF(CONCATENATE(B1398,C1398,D1398)="","",VLOOKUP(CONCATENATE(B1398,C1398,D1398),Meldingsclassificaties!AA:AA,1,FALSE))</f>
        <v/>
      </c>
      <c r="R1398" s="136" t="str">
        <f>IF(F1398="","",VLOOKUP(F1398,Meldingsclassificaties!H:H,1,FALSE))</f>
        <v/>
      </c>
    </row>
    <row r="1399" spans="1:18" x14ac:dyDescent="0.25">
      <c r="A1399" s="59"/>
      <c r="B1399" s="59"/>
      <c r="C1399" s="59"/>
      <c r="D1399" s="59"/>
      <c r="E1399" s="60" t="s">
        <v>8142</v>
      </c>
      <c r="F1399" s="59"/>
      <c r="G1399" s="59" t="s">
        <v>1367</v>
      </c>
      <c r="H1399" s="59"/>
      <c r="I1399" s="59">
        <f t="shared" si="21"/>
        <v>17</v>
      </c>
      <c r="J1399" s="59" t="s">
        <v>1561</v>
      </c>
      <c r="K1399" s="61"/>
      <c r="L1399" s="62" t="s">
        <v>6737</v>
      </c>
      <c r="M1399" s="62" t="s">
        <v>1367</v>
      </c>
      <c r="N1399" s="81" t="str">
        <f>VLOOKUP($M1399,'Hulpblad MC-parser'!$A:$D,2,FALSE)</f>
        <v>Ongeval</v>
      </c>
      <c r="O1399" s="81" t="str">
        <f>VLOOKUP($M1399,'Hulpblad MC-parser'!$A:$D,3,FALSE)</f>
        <v>Luchtvaart</v>
      </c>
      <c r="P1399" s="81" t="str">
        <f>VLOOKUP($M1399,'Hulpblad MC-parser'!$A:$D,4,FALSE)</f>
        <v>Voorzorg</v>
      </c>
      <c r="Q1399" s="136" t="str">
        <f>IF(CONCATENATE(B1399,C1399,D1399)="","",VLOOKUP(CONCATENATE(B1399,C1399,D1399),Meldingsclassificaties!AA:AA,1,FALSE))</f>
        <v/>
      </c>
      <c r="R1399" s="136" t="str">
        <f>IF(F1399="","",VLOOKUP(F1399,Meldingsclassificaties!H:H,1,FALSE))</f>
        <v/>
      </c>
    </row>
    <row r="1400" spans="1:18" x14ac:dyDescent="0.25">
      <c r="A1400" s="59"/>
      <c r="B1400" s="59"/>
      <c r="C1400" s="59"/>
      <c r="D1400" s="59"/>
      <c r="E1400" s="60" t="s">
        <v>8143</v>
      </c>
      <c r="F1400" s="59"/>
      <c r="G1400" s="59" t="s">
        <v>1367</v>
      </c>
      <c r="H1400" s="59"/>
      <c r="I1400" s="59">
        <f t="shared" si="21"/>
        <v>4</v>
      </c>
      <c r="J1400" s="59" t="s">
        <v>1561</v>
      </c>
      <c r="K1400" s="61"/>
      <c r="L1400" s="62" t="s">
        <v>6737</v>
      </c>
      <c r="M1400" s="62" t="s">
        <v>1367</v>
      </c>
      <c r="N1400" s="81" t="str">
        <f>VLOOKUP($M1400,'Hulpblad MC-parser'!$A:$D,2,FALSE)</f>
        <v>Ongeval</v>
      </c>
      <c r="O1400" s="81" t="str">
        <f>VLOOKUP($M1400,'Hulpblad MC-parser'!$A:$D,3,FALSE)</f>
        <v>Luchtvaart</v>
      </c>
      <c r="P1400" s="81" t="str">
        <f>VLOOKUP($M1400,'Hulpblad MC-parser'!$A:$D,4,FALSE)</f>
        <v>Voorzorg</v>
      </c>
      <c r="Q1400" s="136" t="str">
        <f>IF(CONCATENATE(B1400,C1400,D1400)="","",VLOOKUP(CONCATENATE(B1400,C1400,D1400),Meldingsclassificaties!AA:AA,1,FALSE))</f>
        <v/>
      </c>
      <c r="R1400" s="136" t="str">
        <f>IF(F1400="","",VLOOKUP(F1400,Meldingsclassificaties!H:H,1,FALSE))</f>
        <v/>
      </c>
    </row>
    <row r="1401" spans="1:18" x14ac:dyDescent="0.25">
      <c r="A1401" s="59">
        <v>200106836</v>
      </c>
      <c r="B1401" s="59" t="s">
        <v>720</v>
      </c>
      <c r="C1401" s="59" t="s">
        <v>892</v>
      </c>
      <c r="D1401" s="59"/>
      <c r="E1401" s="60" t="s">
        <v>1368</v>
      </c>
      <c r="F1401" s="59" t="s">
        <v>8225</v>
      </c>
      <c r="G1401" s="59"/>
      <c r="H1401" s="59"/>
      <c r="I1401" s="59">
        <f t="shared" si="21"/>
        <v>15</v>
      </c>
      <c r="J1401" s="59" t="s">
        <v>1613</v>
      </c>
      <c r="K1401" s="61"/>
      <c r="L1401" s="62" t="s">
        <v>6737</v>
      </c>
      <c r="M1401" s="62" t="s">
        <v>1368</v>
      </c>
      <c r="N1401" s="81" t="str">
        <f>VLOOKUP($M1401,'Hulpblad MC-parser'!$A:$D,2,FALSE)</f>
        <v>Ongeval</v>
      </c>
      <c r="O1401" s="81" t="str">
        <f>VLOOKUP($M1401,'Hulpblad MC-parser'!$A:$D,3,FALSE)</f>
        <v>Overig</v>
      </c>
      <c r="P1401" s="81">
        <f>VLOOKUP($M1401,'Hulpblad MC-parser'!$A:$D,4,FALSE)</f>
        <v>0</v>
      </c>
      <c r="Q1401" s="136" t="str">
        <f>IF(CONCATENATE(B1401,C1401,D1401)="","",VLOOKUP(CONCATENATE(B1401,C1401,D1401),Meldingsclassificaties!AA:AA,1,FALSE))</f>
        <v>OngevalOverig</v>
      </c>
      <c r="R1401" s="136" t="str">
        <f>IF(F1401="","",VLOOKUP(F1401,Meldingsclassificaties!H:H,1,FALSE))</f>
        <v>Ongeval overig</v>
      </c>
    </row>
    <row r="1402" spans="1:18" x14ac:dyDescent="0.25">
      <c r="A1402" s="59"/>
      <c r="B1402" s="59"/>
      <c r="C1402" s="59"/>
      <c r="D1402" s="59"/>
      <c r="E1402" s="60" t="s">
        <v>11826</v>
      </c>
      <c r="F1402" s="59"/>
      <c r="G1402" s="59" t="s">
        <v>1368</v>
      </c>
      <c r="H1402" s="59"/>
      <c r="I1402" s="59">
        <f t="shared" si="21"/>
        <v>4</v>
      </c>
      <c r="J1402" s="59" t="s">
        <v>1561</v>
      </c>
      <c r="K1402" s="61"/>
      <c r="L1402" s="62" t="s">
        <v>6737</v>
      </c>
      <c r="M1402" s="62" t="s">
        <v>1368</v>
      </c>
      <c r="N1402" s="81" t="str">
        <f>VLOOKUP($M1402,'Hulpblad MC-parser'!$A:$D,2,FALSE)</f>
        <v>Ongeval</v>
      </c>
      <c r="O1402" s="81" t="str">
        <f>VLOOKUP($M1402,'Hulpblad MC-parser'!$A:$D,3,FALSE)</f>
        <v>Overig</v>
      </c>
      <c r="P1402" s="81">
        <f>VLOOKUP($M1402,'Hulpblad MC-parser'!$A:$D,4,FALSE)</f>
        <v>0</v>
      </c>
      <c r="Q1402" s="136" t="str">
        <f>IF(CONCATENATE(B1402,C1402,D1402)="","",VLOOKUP(CONCATENATE(B1402,C1402,D1402),Meldingsclassificaties!AA:AA,1,FALSE))</f>
        <v/>
      </c>
      <c r="R1402" s="136" t="str">
        <f>IF(F1402="","",VLOOKUP(F1402,Meldingsclassificaties!H:H,1,FALSE))</f>
        <v/>
      </c>
    </row>
    <row r="1403" spans="1:18" x14ac:dyDescent="0.25">
      <c r="A1403" s="59"/>
      <c r="B1403" s="59"/>
      <c r="C1403" s="59"/>
      <c r="D1403" s="59"/>
      <c r="E1403" s="60" t="s">
        <v>11825</v>
      </c>
      <c r="F1403" s="59"/>
      <c r="G1403" s="59" t="s">
        <v>1368</v>
      </c>
      <c r="H1403" s="59"/>
      <c r="I1403" s="59">
        <f t="shared" si="21"/>
        <v>5</v>
      </c>
      <c r="J1403" s="59" t="s">
        <v>1561</v>
      </c>
      <c r="K1403" s="61"/>
      <c r="L1403" s="62" t="s">
        <v>6737</v>
      </c>
      <c r="M1403" s="62" t="s">
        <v>1368</v>
      </c>
      <c r="N1403" s="81" t="str">
        <f>VLOOKUP($M1403,'Hulpblad MC-parser'!$A:$D,2,FALSE)</f>
        <v>Ongeval</v>
      </c>
      <c r="O1403" s="81" t="str">
        <f>VLOOKUP($M1403,'Hulpblad MC-parser'!$A:$D,3,FALSE)</f>
        <v>Overig</v>
      </c>
      <c r="P1403" s="81">
        <f>VLOOKUP($M1403,'Hulpblad MC-parser'!$A:$D,4,FALSE)</f>
        <v>0</v>
      </c>
      <c r="Q1403" s="136" t="str">
        <f>IF(CONCATENATE(B1403,C1403,D1403)="","",VLOOKUP(CONCATENATE(B1403,C1403,D1403),Meldingsclassificaties!AA:AA,1,FALSE))</f>
        <v/>
      </c>
      <c r="R1403" s="136" t="str">
        <f>IF(F1403="","",VLOOKUP(F1403,Meldingsclassificaties!H:H,1,FALSE))</f>
        <v/>
      </c>
    </row>
    <row r="1404" spans="1:18" x14ac:dyDescent="0.25">
      <c r="A1404" s="59">
        <v>200059165</v>
      </c>
      <c r="B1404" s="59" t="s">
        <v>720</v>
      </c>
      <c r="C1404" s="59" t="s">
        <v>892</v>
      </c>
      <c r="D1404" s="65" t="s">
        <v>4804</v>
      </c>
      <c r="E1404" s="60" t="s">
        <v>6262</v>
      </c>
      <c r="F1404" s="65" t="s">
        <v>12456</v>
      </c>
      <c r="G1404" s="59"/>
      <c r="H1404" s="59"/>
      <c r="I1404" s="59">
        <f t="shared" si="21"/>
        <v>16</v>
      </c>
      <c r="J1404" s="59" t="s">
        <v>1613</v>
      </c>
      <c r="K1404" s="61" t="s">
        <v>12187</v>
      </c>
      <c r="L1404" s="62" t="s">
        <v>6738</v>
      </c>
      <c r="M1404" s="62" t="s">
        <v>6262</v>
      </c>
      <c r="N1404" s="81" t="str">
        <f>VLOOKUP($M1404,'Hulpblad MC-parser'!$A:$D,2,FALSE)</f>
        <v>Ongeval</v>
      </c>
      <c r="O1404" s="81" t="str">
        <f>VLOOKUP($M1404,'Hulpblad MC-parser'!$A:$D,3,FALSE)</f>
        <v>Overig</v>
      </c>
      <c r="P1404" s="81" t="str">
        <f>VLOOKUP($M1404,'Hulpblad MC-parser'!$A:$D,4,FALSE)</f>
        <v>Gevaarlijke stof</v>
      </c>
      <c r="Q1404" s="136" t="str">
        <f>IF(CONCATENATE(B1404,C1404,D1404)="","",VLOOKUP(CONCATENATE(B1404,C1404,D1404),Meldingsclassificaties!AA:AA,1,FALSE))</f>
        <v>OngevalOverigGevaarlijke stof</v>
      </c>
      <c r="R1404" s="136" t="str">
        <f>IF(F1404="","",VLOOKUP(F1404,Meldingsclassificaties!H:H,1,FALSE))</f>
        <v>Ongeval gev. stof</v>
      </c>
    </row>
    <row r="1405" spans="1:18" x14ac:dyDescent="0.25">
      <c r="A1405" s="59">
        <v>200059196</v>
      </c>
      <c r="B1405" s="59" t="s">
        <v>720</v>
      </c>
      <c r="C1405" s="59" t="s">
        <v>892</v>
      </c>
      <c r="D1405" s="65" t="s">
        <v>4804</v>
      </c>
      <c r="E1405" s="60" t="s">
        <v>6173</v>
      </c>
      <c r="F1405" s="65" t="s">
        <v>12456</v>
      </c>
      <c r="G1405" s="59"/>
      <c r="H1405" s="59"/>
      <c r="I1405" s="59">
        <f t="shared" si="21"/>
        <v>23</v>
      </c>
      <c r="J1405" s="59" t="s">
        <v>1613</v>
      </c>
      <c r="K1405" s="61" t="s">
        <v>12187</v>
      </c>
      <c r="L1405" s="62" t="s">
        <v>6738</v>
      </c>
      <c r="M1405" s="62" t="s">
        <v>6173</v>
      </c>
      <c r="N1405" s="81" t="str">
        <f>VLOOKUP($M1405,'Hulpblad MC-parser'!$A:$D,2,FALSE)</f>
        <v>Ongeval</v>
      </c>
      <c r="O1405" s="81" t="str">
        <f>VLOOKUP($M1405,'Hulpblad MC-parser'!$A:$D,3,FALSE)</f>
        <v>Overig</v>
      </c>
      <c r="P1405" s="81" t="str">
        <f>VLOOKUP($M1405,'Hulpblad MC-parser'!$A:$D,4,FALSE)</f>
        <v>Gevaarlijke stof</v>
      </c>
      <c r="Q1405" s="136" t="str">
        <f>IF(CONCATENATE(B1405,C1405,D1405)="","",VLOOKUP(CONCATENATE(B1405,C1405,D1405),Meldingsclassificaties!AA:AA,1,FALSE))</f>
        <v>OngevalOverigGevaarlijke stof</v>
      </c>
      <c r="R1405" s="136" t="str">
        <f>IF(F1405="","",VLOOKUP(F1405,Meldingsclassificaties!H:H,1,FALSE))</f>
        <v>Ongeval gev. stof</v>
      </c>
    </row>
    <row r="1406" spans="1:18" x14ac:dyDescent="0.25">
      <c r="A1406" s="59">
        <v>200059228</v>
      </c>
      <c r="B1406" s="59" t="s">
        <v>720</v>
      </c>
      <c r="C1406" s="59" t="s">
        <v>892</v>
      </c>
      <c r="D1406" s="65" t="s">
        <v>4804</v>
      </c>
      <c r="E1406" s="60" t="s">
        <v>6207</v>
      </c>
      <c r="F1406" s="65" t="s">
        <v>12456</v>
      </c>
      <c r="G1406" s="59"/>
      <c r="H1406" s="59"/>
      <c r="I1406" s="59">
        <f t="shared" si="21"/>
        <v>23</v>
      </c>
      <c r="J1406" s="59" t="s">
        <v>1613</v>
      </c>
      <c r="K1406" s="61" t="s">
        <v>12187</v>
      </c>
      <c r="L1406" s="62" t="s">
        <v>6738</v>
      </c>
      <c r="M1406" s="62" t="s">
        <v>6207</v>
      </c>
      <c r="N1406" s="81" t="str">
        <f>VLOOKUP($M1406,'Hulpblad MC-parser'!$A:$D,2,FALSE)</f>
        <v>Ongeval</v>
      </c>
      <c r="O1406" s="81" t="str">
        <f>VLOOKUP($M1406,'Hulpblad MC-parser'!$A:$D,3,FALSE)</f>
        <v>Overig</v>
      </c>
      <c r="P1406" s="81" t="str">
        <f>VLOOKUP($M1406,'Hulpblad MC-parser'!$A:$D,4,FALSE)</f>
        <v>Gevaarlijke stof</v>
      </c>
      <c r="Q1406" s="136" t="str">
        <f>IF(CONCATENATE(B1406,C1406,D1406)="","",VLOOKUP(CONCATENATE(B1406,C1406,D1406),Meldingsclassificaties!AA:AA,1,FALSE))</f>
        <v>OngevalOverigGevaarlijke stof</v>
      </c>
      <c r="R1406" s="136" t="str">
        <f>IF(F1406="","",VLOOKUP(F1406,Meldingsclassificaties!H:H,1,FALSE))</f>
        <v>Ongeval gev. stof</v>
      </c>
    </row>
    <row r="1407" spans="1:18" x14ac:dyDescent="0.25">
      <c r="A1407" s="59">
        <v>200059191</v>
      </c>
      <c r="B1407" s="59" t="s">
        <v>720</v>
      </c>
      <c r="C1407" s="59" t="s">
        <v>892</v>
      </c>
      <c r="D1407" s="65" t="s">
        <v>4804</v>
      </c>
      <c r="E1407" s="60" t="s">
        <v>6174</v>
      </c>
      <c r="F1407" s="65" t="s">
        <v>12456</v>
      </c>
      <c r="G1407" s="59"/>
      <c r="H1407" s="59"/>
      <c r="I1407" s="59">
        <f t="shared" si="21"/>
        <v>22</v>
      </c>
      <c r="J1407" s="59" t="s">
        <v>1613</v>
      </c>
      <c r="K1407" s="61" t="s">
        <v>12187</v>
      </c>
      <c r="L1407" s="62" t="s">
        <v>6738</v>
      </c>
      <c r="M1407" s="62" t="s">
        <v>6174</v>
      </c>
      <c r="N1407" s="81" t="str">
        <f>VLOOKUP($M1407,'Hulpblad MC-parser'!$A:$D,2,FALSE)</f>
        <v>Ongeval</v>
      </c>
      <c r="O1407" s="81" t="str">
        <f>VLOOKUP($M1407,'Hulpblad MC-parser'!$A:$D,3,FALSE)</f>
        <v>Overig</v>
      </c>
      <c r="P1407" s="81" t="str">
        <f>VLOOKUP($M1407,'Hulpblad MC-parser'!$A:$D,4,FALSE)</f>
        <v>Gevaarlijke stof</v>
      </c>
      <c r="Q1407" s="136" t="str">
        <f>IF(CONCATENATE(B1407,C1407,D1407)="","",VLOOKUP(CONCATENATE(B1407,C1407,D1407),Meldingsclassificaties!AA:AA,1,FALSE))</f>
        <v>OngevalOverigGevaarlijke stof</v>
      </c>
      <c r="R1407" s="136" t="str">
        <f>IF(F1407="","",VLOOKUP(F1407,Meldingsclassificaties!H:H,1,FALSE))</f>
        <v>Ongeval gev. stof</v>
      </c>
    </row>
    <row r="1408" spans="1:18" x14ac:dyDescent="0.25">
      <c r="A1408" s="59">
        <v>200059223</v>
      </c>
      <c r="B1408" s="59" t="s">
        <v>720</v>
      </c>
      <c r="C1408" s="59" t="s">
        <v>892</v>
      </c>
      <c r="D1408" s="65" t="s">
        <v>4804</v>
      </c>
      <c r="E1408" s="60" t="s">
        <v>6208</v>
      </c>
      <c r="F1408" s="65" t="s">
        <v>12456</v>
      </c>
      <c r="G1408" s="59"/>
      <c r="H1408" s="59"/>
      <c r="I1408" s="59">
        <f t="shared" si="21"/>
        <v>22</v>
      </c>
      <c r="J1408" s="59" t="s">
        <v>1613</v>
      </c>
      <c r="K1408" s="61" t="s">
        <v>12187</v>
      </c>
      <c r="L1408" s="62" t="s">
        <v>6738</v>
      </c>
      <c r="M1408" s="62" t="s">
        <v>6208</v>
      </c>
      <c r="N1408" s="81" t="str">
        <f>VLOOKUP($M1408,'Hulpblad MC-parser'!$A:$D,2,FALSE)</f>
        <v>Ongeval</v>
      </c>
      <c r="O1408" s="81" t="str">
        <f>VLOOKUP($M1408,'Hulpblad MC-parser'!$A:$D,3,FALSE)</f>
        <v>Overig</v>
      </c>
      <c r="P1408" s="81" t="str">
        <f>VLOOKUP($M1408,'Hulpblad MC-parser'!$A:$D,4,FALSE)</f>
        <v>Gevaarlijke stof</v>
      </c>
      <c r="Q1408" s="136" t="str">
        <f>IF(CONCATENATE(B1408,C1408,D1408)="","",VLOOKUP(CONCATENATE(B1408,C1408,D1408),Meldingsclassificaties!AA:AA,1,FALSE))</f>
        <v>OngevalOverigGevaarlijke stof</v>
      </c>
      <c r="R1408" s="136" t="str">
        <f>IF(F1408="","",VLOOKUP(F1408,Meldingsclassificaties!H:H,1,FALSE))</f>
        <v>Ongeval gev. stof</v>
      </c>
    </row>
    <row r="1409" spans="1:18" x14ac:dyDescent="0.25">
      <c r="A1409" s="59">
        <v>200059199</v>
      </c>
      <c r="B1409" s="59" t="s">
        <v>720</v>
      </c>
      <c r="C1409" s="59" t="s">
        <v>892</v>
      </c>
      <c r="D1409" s="65" t="s">
        <v>4804</v>
      </c>
      <c r="E1409" s="60" t="s">
        <v>6175</v>
      </c>
      <c r="F1409" s="65" t="s">
        <v>12456</v>
      </c>
      <c r="G1409" s="59"/>
      <c r="H1409" s="59"/>
      <c r="I1409" s="59">
        <f t="shared" si="21"/>
        <v>24</v>
      </c>
      <c r="J1409" s="59" t="s">
        <v>1613</v>
      </c>
      <c r="K1409" s="61" t="s">
        <v>12187</v>
      </c>
      <c r="L1409" s="62" t="s">
        <v>6738</v>
      </c>
      <c r="M1409" s="62" t="s">
        <v>6175</v>
      </c>
      <c r="N1409" s="81" t="str">
        <f>VLOOKUP($M1409,'Hulpblad MC-parser'!$A:$D,2,FALSE)</f>
        <v>Ongeval</v>
      </c>
      <c r="O1409" s="81" t="str">
        <f>VLOOKUP($M1409,'Hulpblad MC-parser'!$A:$D,3,FALSE)</f>
        <v>Overig</v>
      </c>
      <c r="P1409" s="81" t="str">
        <f>VLOOKUP($M1409,'Hulpblad MC-parser'!$A:$D,4,FALSE)</f>
        <v>Gevaarlijke stof</v>
      </c>
      <c r="Q1409" s="136" t="str">
        <f>IF(CONCATENATE(B1409,C1409,D1409)="","",VLOOKUP(CONCATENATE(B1409,C1409,D1409),Meldingsclassificaties!AA:AA,1,FALSE))</f>
        <v>OngevalOverigGevaarlijke stof</v>
      </c>
      <c r="R1409" s="136" t="str">
        <f>IF(F1409="","",VLOOKUP(F1409,Meldingsclassificaties!H:H,1,FALSE))</f>
        <v>Ongeval gev. stof</v>
      </c>
    </row>
    <row r="1410" spans="1:18" x14ac:dyDescent="0.25">
      <c r="A1410" s="59">
        <v>200059231</v>
      </c>
      <c r="B1410" s="59" t="s">
        <v>720</v>
      </c>
      <c r="C1410" s="59" t="s">
        <v>892</v>
      </c>
      <c r="D1410" s="65" t="s">
        <v>4804</v>
      </c>
      <c r="E1410" s="60" t="s">
        <v>6209</v>
      </c>
      <c r="F1410" s="65" t="s">
        <v>12456</v>
      </c>
      <c r="G1410" s="59"/>
      <c r="H1410" s="59"/>
      <c r="I1410" s="59">
        <f t="shared" ref="I1410:I1473" si="22">LEN(E1410)</f>
        <v>24</v>
      </c>
      <c r="J1410" s="59" t="s">
        <v>1613</v>
      </c>
      <c r="K1410" s="61" t="s">
        <v>12187</v>
      </c>
      <c r="L1410" s="62" t="s">
        <v>6738</v>
      </c>
      <c r="M1410" s="62" t="s">
        <v>6209</v>
      </c>
      <c r="N1410" s="81" t="str">
        <f>VLOOKUP($M1410,'Hulpblad MC-parser'!$A:$D,2,FALSE)</f>
        <v>Ongeval</v>
      </c>
      <c r="O1410" s="81" t="str">
        <f>VLOOKUP($M1410,'Hulpblad MC-parser'!$A:$D,3,FALSE)</f>
        <v>Overig</v>
      </c>
      <c r="P1410" s="81" t="str">
        <f>VLOOKUP($M1410,'Hulpblad MC-parser'!$A:$D,4,FALSE)</f>
        <v>Gevaarlijke stof</v>
      </c>
      <c r="Q1410" s="136" t="str">
        <f>IF(CONCATENATE(B1410,C1410,D1410)="","",VLOOKUP(CONCATENATE(B1410,C1410,D1410),Meldingsclassificaties!AA:AA,1,FALSE))</f>
        <v>OngevalOverigGevaarlijke stof</v>
      </c>
      <c r="R1410" s="136" t="str">
        <f>IF(F1410="","",VLOOKUP(F1410,Meldingsclassificaties!H:H,1,FALSE))</f>
        <v>Ongeval gev. stof</v>
      </c>
    </row>
    <row r="1411" spans="1:18" x14ac:dyDescent="0.25">
      <c r="A1411" s="59">
        <v>200059197</v>
      </c>
      <c r="B1411" s="59" t="s">
        <v>720</v>
      </c>
      <c r="C1411" s="59" t="s">
        <v>892</v>
      </c>
      <c r="D1411" s="65" t="s">
        <v>4804</v>
      </c>
      <c r="E1411" s="60" t="s">
        <v>6176</v>
      </c>
      <c r="F1411" s="65" t="s">
        <v>12456</v>
      </c>
      <c r="G1411" s="59"/>
      <c r="H1411" s="59"/>
      <c r="I1411" s="59">
        <f t="shared" si="22"/>
        <v>23</v>
      </c>
      <c r="J1411" s="59" t="s">
        <v>1613</v>
      </c>
      <c r="K1411" s="61" t="s">
        <v>12187</v>
      </c>
      <c r="L1411" s="62" t="s">
        <v>6738</v>
      </c>
      <c r="M1411" s="62" t="s">
        <v>6176</v>
      </c>
      <c r="N1411" s="81" t="str">
        <f>VLOOKUP($M1411,'Hulpblad MC-parser'!$A:$D,2,FALSE)</f>
        <v>Ongeval</v>
      </c>
      <c r="O1411" s="81" t="str">
        <f>VLOOKUP($M1411,'Hulpblad MC-parser'!$A:$D,3,FALSE)</f>
        <v>Overig</v>
      </c>
      <c r="P1411" s="81" t="str">
        <f>VLOOKUP($M1411,'Hulpblad MC-parser'!$A:$D,4,FALSE)</f>
        <v>Gevaarlijke stof</v>
      </c>
      <c r="Q1411" s="136" t="str">
        <f>IF(CONCATENATE(B1411,C1411,D1411)="","",VLOOKUP(CONCATENATE(B1411,C1411,D1411),Meldingsclassificaties!AA:AA,1,FALSE))</f>
        <v>OngevalOverigGevaarlijke stof</v>
      </c>
      <c r="R1411" s="136" t="str">
        <f>IF(F1411="","",VLOOKUP(F1411,Meldingsclassificaties!H:H,1,FALSE))</f>
        <v>Ongeval gev. stof</v>
      </c>
    </row>
    <row r="1412" spans="1:18" x14ac:dyDescent="0.25">
      <c r="A1412" s="59">
        <v>200059229</v>
      </c>
      <c r="B1412" s="59" t="s">
        <v>720</v>
      </c>
      <c r="C1412" s="59" t="s">
        <v>892</v>
      </c>
      <c r="D1412" s="65" t="s">
        <v>4804</v>
      </c>
      <c r="E1412" s="60" t="s">
        <v>6210</v>
      </c>
      <c r="F1412" s="65" t="s">
        <v>12456</v>
      </c>
      <c r="G1412" s="59"/>
      <c r="H1412" s="59"/>
      <c r="I1412" s="59">
        <f t="shared" si="22"/>
        <v>23</v>
      </c>
      <c r="J1412" s="59" t="s">
        <v>1613</v>
      </c>
      <c r="K1412" s="61" t="s">
        <v>12187</v>
      </c>
      <c r="L1412" s="62" t="s">
        <v>6738</v>
      </c>
      <c r="M1412" s="62" t="s">
        <v>6210</v>
      </c>
      <c r="N1412" s="81" t="str">
        <f>VLOOKUP($M1412,'Hulpblad MC-parser'!$A:$D,2,FALSE)</f>
        <v>Ongeval</v>
      </c>
      <c r="O1412" s="81" t="str">
        <f>VLOOKUP($M1412,'Hulpblad MC-parser'!$A:$D,3,FALSE)</f>
        <v>Overig</v>
      </c>
      <c r="P1412" s="81" t="str">
        <f>VLOOKUP($M1412,'Hulpblad MC-parser'!$A:$D,4,FALSE)</f>
        <v>Gevaarlijke stof</v>
      </c>
      <c r="Q1412" s="136" t="str">
        <f>IF(CONCATENATE(B1412,C1412,D1412)="","",VLOOKUP(CONCATENATE(B1412,C1412,D1412),Meldingsclassificaties!AA:AA,1,FALSE))</f>
        <v>OngevalOverigGevaarlijke stof</v>
      </c>
      <c r="R1412" s="136" t="str">
        <f>IF(F1412="","",VLOOKUP(F1412,Meldingsclassificaties!H:H,1,FALSE))</f>
        <v>Ongeval gev. stof</v>
      </c>
    </row>
    <row r="1413" spans="1:18" x14ac:dyDescent="0.25">
      <c r="A1413" s="59">
        <v>200059212</v>
      </c>
      <c r="B1413" s="59" t="s">
        <v>720</v>
      </c>
      <c r="C1413" s="59" t="s">
        <v>892</v>
      </c>
      <c r="D1413" s="65" t="s">
        <v>4804</v>
      </c>
      <c r="E1413" s="60" t="s">
        <v>6177</v>
      </c>
      <c r="F1413" s="65" t="s">
        <v>12456</v>
      </c>
      <c r="G1413" s="59"/>
      <c r="H1413" s="59"/>
      <c r="I1413" s="59">
        <f t="shared" si="22"/>
        <v>28</v>
      </c>
      <c r="J1413" s="59" t="s">
        <v>1613</v>
      </c>
      <c r="K1413" s="61" t="s">
        <v>12187</v>
      </c>
      <c r="L1413" s="62" t="s">
        <v>6738</v>
      </c>
      <c r="M1413" s="62" t="s">
        <v>6177</v>
      </c>
      <c r="N1413" s="81" t="str">
        <f>VLOOKUP($M1413,'Hulpblad MC-parser'!$A:$D,2,FALSE)</f>
        <v>Ongeval</v>
      </c>
      <c r="O1413" s="81" t="str">
        <f>VLOOKUP($M1413,'Hulpblad MC-parser'!$A:$D,3,FALSE)</f>
        <v>Overig</v>
      </c>
      <c r="P1413" s="81" t="str">
        <f>VLOOKUP($M1413,'Hulpblad MC-parser'!$A:$D,4,FALSE)</f>
        <v>Gevaarlijke stof</v>
      </c>
      <c r="Q1413" s="136" t="str">
        <f>IF(CONCATENATE(B1413,C1413,D1413)="","",VLOOKUP(CONCATENATE(B1413,C1413,D1413),Meldingsclassificaties!AA:AA,1,FALSE))</f>
        <v>OngevalOverigGevaarlijke stof</v>
      </c>
      <c r="R1413" s="136" t="str">
        <f>IF(F1413="","",VLOOKUP(F1413,Meldingsclassificaties!H:H,1,FALSE))</f>
        <v>Ongeval gev. stof</v>
      </c>
    </row>
    <row r="1414" spans="1:18" x14ac:dyDescent="0.25">
      <c r="A1414" s="59">
        <v>200059244</v>
      </c>
      <c r="B1414" s="59" t="s">
        <v>720</v>
      </c>
      <c r="C1414" s="59" t="s">
        <v>892</v>
      </c>
      <c r="D1414" s="65" t="s">
        <v>4804</v>
      </c>
      <c r="E1414" s="60" t="s">
        <v>6211</v>
      </c>
      <c r="F1414" s="65" t="s">
        <v>12456</v>
      </c>
      <c r="G1414" s="59"/>
      <c r="H1414" s="59"/>
      <c r="I1414" s="59">
        <f t="shared" si="22"/>
        <v>28</v>
      </c>
      <c r="J1414" s="59" t="s">
        <v>1613</v>
      </c>
      <c r="K1414" s="61" t="s">
        <v>12187</v>
      </c>
      <c r="L1414" s="62" t="s">
        <v>6738</v>
      </c>
      <c r="M1414" s="62" t="s">
        <v>6211</v>
      </c>
      <c r="N1414" s="81" t="str">
        <f>VLOOKUP($M1414,'Hulpblad MC-parser'!$A:$D,2,FALSE)</f>
        <v>Ongeval</v>
      </c>
      <c r="O1414" s="81" t="str">
        <f>VLOOKUP($M1414,'Hulpblad MC-parser'!$A:$D,3,FALSE)</f>
        <v>Overig</v>
      </c>
      <c r="P1414" s="81" t="str">
        <f>VLOOKUP($M1414,'Hulpblad MC-parser'!$A:$D,4,FALSE)</f>
        <v>Gevaarlijke stof</v>
      </c>
      <c r="Q1414" s="136" t="str">
        <f>IF(CONCATENATE(B1414,C1414,D1414)="","",VLOOKUP(CONCATENATE(B1414,C1414,D1414),Meldingsclassificaties!AA:AA,1,FALSE))</f>
        <v>OngevalOverigGevaarlijke stof</v>
      </c>
      <c r="R1414" s="136" t="str">
        <f>IF(F1414="","",VLOOKUP(F1414,Meldingsclassificaties!H:H,1,FALSE))</f>
        <v>Ongeval gev. stof</v>
      </c>
    </row>
    <row r="1415" spans="1:18" x14ac:dyDescent="0.25">
      <c r="A1415" s="59">
        <v>200059204</v>
      </c>
      <c r="B1415" s="59" t="s">
        <v>720</v>
      </c>
      <c r="C1415" s="59" t="s">
        <v>892</v>
      </c>
      <c r="D1415" s="65" t="s">
        <v>4804</v>
      </c>
      <c r="E1415" s="60" t="s">
        <v>6178</v>
      </c>
      <c r="F1415" s="65" t="s">
        <v>12456</v>
      </c>
      <c r="G1415" s="59"/>
      <c r="H1415" s="59"/>
      <c r="I1415" s="59">
        <f t="shared" si="22"/>
        <v>25</v>
      </c>
      <c r="J1415" s="59" t="s">
        <v>1613</v>
      </c>
      <c r="K1415" s="61" t="s">
        <v>12187</v>
      </c>
      <c r="L1415" s="62" t="s">
        <v>6738</v>
      </c>
      <c r="M1415" s="62" t="s">
        <v>6178</v>
      </c>
      <c r="N1415" s="81" t="str">
        <f>VLOOKUP($M1415,'Hulpblad MC-parser'!$A:$D,2,FALSE)</f>
        <v>Ongeval</v>
      </c>
      <c r="O1415" s="81" t="str">
        <f>VLOOKUP($M1415,'Hulpblad MC-parser'!$A:$D,3,FALSE)</f>
        <v>Overig</v>
      </c>
      <c r="P1415" s="81" t="str">
        <f>VLOOKUP($M1415,'Hulpblad MC-parser'!$A:$D,4,FALSE)</f>
        <v>Gevaarlijke stof</v>
      </c>
      <c r="Q1415" s="136" t="str">
        <f>IF(CONCATENATE(B1415,C1415,D1415)="","",VLOOKUP(CONCATENATE(B1415,C1415,D1415),Meldingsclassificaties!AA:AA,1,FALSE))</f>
        <v>OngevalOverigGevaarlijke stof</v>
      </c>
      <c r="R1415" s="136" t="str">
        <f>IF(F1415="","",VLOOKUP(F1415,Meldingsclassificaties!H:H,1,FALSE))</f>
        <v>Ongeval gev. stof</v>
      </c>
    </row>
    <row r="1416" spans="1:18" x14ac:dyDescent="0.25">
      <c r="A1416" s="59">
        <v>200059236</v>
      </c>
      <c r="B1416" s="59" t="s">
        <v>720</v>
      </c>
      <c r="C1416" s="59" t="s">
        <v>892</v>
      </c>
      <c r="D1416" s="65" t="s">
        <v>4804</v>
      </c>
      <c r="E1416" s="60" t="s">
        <v>6212</v>
      </c>
      <c r="F1416" s="65" t="s">
        <v>12456</v>
      </c>
      <c r="G1416" s="59"/>
      <c r="H1416" s="59"/>
      <c r="I1416" s="59">
        <f t="shared" si="22"/>
        <v>25</v>
      </c>
      <c r="J1416" s="59" t="s">
        <v>1613</v>
      </c>
      <c r="K1416" s="61" t="s">
        <v>12187</v>
      </c>
      <c r="L1416" s="62" t="s">
        <v>6738</v>
      </c>
      <c r="M1416" s="62" t="s">
        <v>6212</v>
      </c>
      <c r="N1416" s="81" t="str">
        <f>VLOOKUP($M1416,'Hulpblad MC-parser'!$A:$D,2,FALSE)</f>
        <v>Ongeval</v>
      </c>
      <c r="O1416" s="81" t="str">
        <f>VLOOKUP($M1416,'Hulpblad MC-parser'!$A:$D,3,FALSE)</f>
        <v>Overig</v>
      </c>
      <c r="P1416" s="81" t="str">
        <f>VLOOKUP($M1416,'Hulpblad MC-parser'!$A:$D,4,FALSE)</f>
        <v>Gevaarlijke stof</v>
      </c>
      <c r="Q1416" s="136" t="str">
        <f>IF(CONCATENATE(B1416,C1416,D1416)="","",VLOOKUP(CONCATENATE(B1416,C1416,D1416),Meldingsclassificaties!AA:AA,1,FALSE))</f>
        <v>OngevalOverigGevaarlijke stof</v>
      </c>
      <c r="R1416" s="136" t="str">
        <f>IF(F1416="","",VLOOKUP(F1416,Meldingsclassificaties!H:H,1,FALSE))</f>
        <v>Ongeval gev. stof</v>
      </c>
    </row>
    <row r="1417" spans="1:18" x14ac:dyDescent="0.25">
      <c r="A1417" s="59">
        <v>200059192</v>
      </c>
      <c r="B1417" s="59" t="s">
        <v>720</v>
      </c>
      <c r="C1417" s="59" t="s">
        <v>892</v>
      </c>
      <c r="D1417" s="65" t="s">
        <v>4804</v>
      </c>
      <c r="E1417" s="60" t="s">
        <v>6179</v>
      </c>
      <c r="F1417" s="65" t="s">
        <v>12456</v>
      </c>
      <c r="G1417" s="59"/>
      <c r="H1417" s="59"/>
      <c r="I1417" s="59">
        <f t="shared" si="22"/>
        <v>22</v>
      </c>
      <c r="J1417" s="59" t="s">
        <v>1613</v>
      </c>
      <c r="K1417" s="61" t="s">
        <v>12187</v>
      </c>
      <c r="L1417" s="62" t="s">
        <v>6738</v>
      </c>
      <c r="M1417" s="62" t="s">
        <v>6179</v>
      </c>
      <c r="N1417" s="81" t="str">
        <f>VLOOKUP($M1417,'Hulpblad MC-parser'!$A:$D,2,FALSE)</f>
        <v>Ongeval</v>
      </c>
      <c r="O1417" s="81" t="str">
        <f>VLOOKUP($M1417,'Hulpblad MC-parser'!$A:$D,3,FALSE)</f>
        <v>Overig</v>
      </c>
      <c r="P1417" s="81" t="str">
        <f>VLOOKUP($M1417,'Hulpblad MC-parser'!$A:$D,4,FALSE)</f>
        <v>Gevaarlijke stof</v>
      </c>
      <c r="Q1417" s="136" t="str">
        <f>IF(CONCATENATE(B1417,C1417,D1417)="","",VLOOKUP(CONCATENATE(B1417,C1417,D1417),Meldingsclassificaties!AA:AA,1,FALSE))</f>
        <v>OngevalOverigGevaarlijke stof</v>
      </c>
      <c r="R1417" s="136" t="str">
        <f>IF(F1417="","",VLOOKUP(F1417,Meldingsclassificaties!H:H,1,FALSE))</f>
        <v>Ongeval gev. stof</v>
      </c>
    </row>
    <row r="1418" spans="1:18" x14ac:dyDescent="0.25">
      <c r="A1418" s="59">
        <v>200059224</v>
      </c>
      <c r="B1418" s="59" t="s">
        <v>720</v>
      </c>
      <c r="C1418" s="59" t="s">
        <v>892</v>
      </c>
      <c r="D1418" s="65" t="s">
        <v>4804</v>
      </c>
      <c r="E1418" s="60" t="s">
        <v>6213</v>
      </c>
      <c r="F1418" s="65" t="s">
        <v>12456</v>
      </c>
      <c r="G1418" s="59"/>
      <c r="H1418" s="59"/>
      <c r="I1418" s="59">
        <f t="shared" si="22"/>
        <v>22</v>
      </c>
      <c r="J1418" s="59" t="s">
        <v>1613</v>
      </c>
      <c r="K1418" s="61" t="s">
        <v>12187</v>
      </c>
      <c r="L1418" s="62" t="s">
        <v>6738</v>
      </c>
      <c r="M1418" s="62" t="s">
        <v>6213</v>
      </c>
      <c r="N1418" s="81" t="str">
        <f>VLOOKUP($M1418,'Hulpblad MC-parser'!$A:$D,2,FALSE)</f>
        <v>Ongeval</v>
      </c>
      <c r="O1418" s="81" t="str">
        <f>VLOOKUP($M1418,'Hulpblad MC-parser'!$A:$D,3,FALSE)</f>
        <v>Overig</v>
      </c>
      <c r="P1418" s="81" t="str">
        <f>VLOOKUP($M1418,'Hulpblad MC-parser'!$A:$D,4,FALSE)</f>
        <v>Gevaarlijke stof</v>
      </c>
      <c r="Q1418" s="136" t="str">
        <f>IF(CONCATENATE(B1418,C1418,D1418)="","",VLOOKUP(CONCATENATE(B1418,C1418,D1418),Meldingsclassificaties!AA:AA,1,FALSE))</f>
        <v>OngevalOverigGevaarlijke stof</v>
      </c>
      <c r="R1418" s="136" t="str">
        <f>IF(F1418="","",VLOOKUP(F1418,Meldingsclassificaties!H:H,1,FALSE))</f>
        <v>Ongeval gev. stof</v>
      </c>
    </row>
    <row r="1419" spans="1:18" x14ac:dyDescent="0.25">
      <c r="A1419" s="59">
        <v>200059185</v>
      </c>
      <c r="B1419" s="59" t="s">
        <v>720</v>
      </c>
      <c r="C1419" s="59" t="s">
        <v>892</v>
      </c>
      <c r="D1419" s="65" t="s">
        <v>4804</v>
      </c>
      <c r="E1419" s="60" t="s">
        <v>6180</v>
      </c>
      <c r="F1419" s="65" t="s">
        <v>12456</v>
      </c>
      <c r="G1419" s="59"/>
      <c r="H1419" s="59"/>
      <c r="I1419" s="59">
        <f t="shared" si="22"/>
        <v>19</v>
      </c>
      <c r="J1419" s="59" t="s">
        <v>1613</v>
      </c>
      <c r="K1419" s="61" t="s">
        <v>12187</v>
      </c>
      <c r="L1419" s="62" t="s">
        <v>6738</v>
      </c>
      <c r="M1419" s="62" t="s">
        <v>6180</v>
      </c>
      <c r="N1419" s="81" t="str">
        <f>VLOOKUP($M1419,'Hulpblad MC-parser'!$A:$D,2,FALSE)</f>
        <v>Ongeval</v>
      </c>
      <c r="O1419" s="81" t="str">
        <f>VLOOKUP($M1419,'Hulpblad MC-parser'!$A:$D,3,FALSE)</f>
        <v>Overig</v>
      </c>
      <c r="P1419" s="81" t="str">
        <f>VLOOKUP($M1419,'Hulpblad MC-parser'!$A:$D,4,FALSE)</f>
        <v>Gevaarlijke stof</v>
      </c>
      <c r="Q1419" s="136" t="str">
        <f>IF(CONCATENATE(B1419,C1419,D1419)="","",VLOOKUP(CONCATENATE(B1419,C1419,D1419),Meldingsclassificaties!AA:AA,1,FALSE))</f>
        <v>OngevalOverigGevaarlijke stof</v>
      </c>
      <c r="R1419" s="136" t="str">
        <f>IF(F1419="","",VLOOKUP(F1419,Meldingsclassificaties!H:H,1,FALSE))</f>
        <v>Ongeval gev. stof</v>
      </c>
    </row>
    <row r="1420" spans="1:18" x14ac:dyDescent="0.25">
      <c r="A1420" s="59">
        <v>200059217</v>
      </c>
      <c r="B1420" s="59" t="s">
        <v>720</v>
      </c>
      <c r="C1420" s="59" t="s">
        <v>892</v>
      </c>
      <c r="D1420" s="65" t="s">
        <v>4804</v>
      </c>
      <c r="E1420" s="60" t="s">
        <v>6214</v>
      </c>
      <c r="F1420" s="65" t="s">
        <v>12456</v>
      </c>
      <c r="G1420" s="59"/>
      <c r="H1420" s="59"/>
      <c r="I1420" s="59">
        <f t="shared" si="22"/>
        <v>19</v>
      </c>
      <c r="J1420" s="59" t="s">
        <v>1613</v>
      </c>
      <c r="K1420" s="61" t="s">
        <v>12187</v>
      </c>
      <c r="L1420" s="62" t="s">
        <v>6738</v>
      </c>
      <c r="M1420" s="62" t="s">
        <v>6214</v>
      </c>
      <c r="N1420" s="81" t="str">
        <f>VLOOKUP($M1420,'Hulpblad MC-parser'!$A:$D,2,FALSE)</f>
        <v>Ongeval</v>
      </c>
      <c r="O1420" s="81" t="str">
        <f>VLOOKUP($M1420,'Hulpblad MC-parser'!$A:$D,3,FALSE)</f>
        <v>Overig</v>
      </c>
      <c r="P1420" s="81" t="str">
        <f>VLOOKUP($M1420,'Hulpblad MC-parser'!$A:$D,4,FALSE)</f>
        <v>Gevaarlijke stof</v>
      </c>
      <c r="Q1420" s="136" t="str">
        <f>IF(CONCATENATE(B1420,C1420,D1420)="","",VLOOKUP(CONCATENATE(B1420,C1420,D1420),Meldingsclassificaties!AA:AA,1,FALSE))</f>
        <v>OngevalOverigGevaarlijke stof</v>
      </c>
      <c r="R1420" s="136" t="str">
        <f>IF(F1420="","",VLOOKUP(F1420,Meldingsclassificaties!H:H,1,FALSE))</f>
        <v>Ongeval gev. stof</v>
      </c>
    </row>
    <row r="1421" spans="1:18" x14ac:dyDescent="0.25">
      <c r="A1421" s="59">
        <v>200059213</v>
      </c>
      <c r="B1421" s="59" t="s">
        <v>720</v>
      </c>
      <c r="C1421" s="59" t="s">
        <v>892</v>
      </c>
      <c r="D1421" s="65" t="s">
        <v>4804</v>
      </c>
      <c r="E1421" s="60" t="s">
        <v>6181</v>
      </c>
      <c r="F1421" s="65" t="s">
        <v>12456</v>
      </c>
      <c r="G1421" s="59"/>
      <c r="H1421" s="59"/>
      <c r="I1421" s="59">
        <f t="shared" si="22"/>
        <v>28</v>
      </c>
      <c r="J1421" s="59" t="s">
        <v>1613</v>
      </c>
      <c r="K1421" s="61" t="s">
        <v>12187</v>
      </c>
      <c r="L1421" s="62" t="s">
        <v>6738</v>
      </c>
      <c r="M1421" s="62" t="s">
        <v>6181</v>
      </c>
      <c r="N1421" s="81" t="str">
        <f>VLOOKUP($M1421,'Hulpblad MC-parser'!$A:$D,2,FALSE)</f>
        <v>Ongeval</v>
      </c>
      <c r="O1421" s="81" t="str">
        <f>VLOOKUP($M1421,'Hulpblad MC-parser'!$A:$D,3,FALSE)</f>
        <v>Overig</v>
      </c>
      <c r="P1421" s="81" t="str">
        <f>VLOOKUP($M1421,'Hulpblad MC-parser'!$A:$D,4,FALSE)</f>
        <v>Gevaarlijke stof</v>
      </c>
      <c r="Q1421" s="136" t="str">
        <f>IF(CONCATENATE(B1421,C1421,D1421)="","",VLOOKUP(CONCATENATE(B1421,C1421,D1421),Meldingsclassificaties!AA:AA,1,FALSE))</f>
        <v>OngevalOverigGevaarlijke stof</v>
      </c>
      <c r="R1421" s="136" t="str">
        <f>IF(F1421="","",VLOOKUP(F1421,Meldingsclassificaties!H:H,1,FALSE))</f>
        <v>Ongeval gev. stof</v>
      </c>
    </row>
    <row r="1422" spans="1:18" x14ac:dyDescent="0.25">
      <c r="A1422" s="59">
        <v>200059245</v>
      </c>
      <c r="B1422" s="59" t="s">
        <v>720</v>
      </c>
      <c r="C1422" s="59" t="s">
        <v>892</v>
      </c>
      <c r="D1422" s="65" t="s">
        <v>4804</v>
      </c>
      <c r="E1422" s="60" t="s">
        <v>6215</v>
      </c>
      <c r="F1422" s="65" t="s">
        <v>12456</v>
      </c>
      <c r="G1422" s="59"/>
      <c r="H1422" s="59"/>
      <c r="I1422" s="59">
        <f t="shared" si="22"/>
        <v>28</v>
      </c>
      <c r="J1422" s="59" t="s">
        <v>1613</v>
      </c>
      <c r="K1422" s="61" t="s">
        <v>12187</v>
      </c>
      <c r="L1422" s="62" t="s">
        <v>6738</v>
      </c>
      <c r="M1422" s="62" t="s">
        <v>6215</v>
      </c>
      <c r="N1422" s="81" t="str">
        <f>VLOOKUP($M1422,'Hulpblad MC-parser'!$A:$D,2,FALSE)</f>
        <v>Ongeval</v>
      </c>
      <c r="O1422" s="81" t="str">
        <f>VLOOKUP($M1422,'Hulpblad MC-parser'!$A:$D,3,FALSE)</f>
        <v>Overig</v>
      </c>
      <c r="P1422" s="81" t="str">
        <f>VLOOKUP($M1422,'Hulpblad MC-parser'!$A:$D,4,FALSE)</f>
        <v>Gevaarlijke stof</v>
      </c>
      <c r="Q1422" s="136" t="str">
        <f>IF(CONCATENATE(B1422,C1422,D1422)="","",VLOOKUP(CONCATENATE(B1422,C1422,D1422),Meldingsclassificaties!AA:AA,1,FALSE))</f>
        <v>OngevalOverigGevaarlijke stof</v>
      </c>
      <c r="R1422" s="136" t="str">
        <f>IF(F1422="","",VLOOKUP(F1422,Meldingsclassificaties!H:H,1,FALSE))</f>
        <v>Ongeval gev. stof</v>
      </c>
    </row>
    <row r="1423" spans="1:18" x14ac:dyDescent="0.25">
      <c r="A1423" s="59">
        <v>200059193</v>
      </c>
      <c r="B1423" s="59" t="s">
        <v>720</v>
      </c>
      <c r="C1423" s="59" t="s">
        <v>892</v>
      </c>
      <c r="D1423" s="65" t="s">
        <v>4804</v>
      </c>
      <c r="E1423" s="60" t="s">
        <v>6182</v>
      </c>
      <c r="F1423" s="65" t="s">
        <v>12456</v>
      </c>
      <c r="G1423" s="59"/>
      <c r="H1423" s="59"/>
      <c r="I1423" s="59">
        <f t="shared" si="22"/>
        <v>22</v>
      </c>
      <c r="J1423" s="59" t="s">
        <v>1613</v>
      </c>
      <c r="K1423" s="61" t="s">
        <v>12187</v>
      </c>
      <c r="L1423" s="62" t="s">
        <v>6738</v>
      </c>
      <c r="M1423" s="62" t="s">
        <v>6182</v>
      </c>
      <c r="N1423" s="81" t="str">
        <f>VLOOKUP($M1423,'Hulpblad MC-parser'!$A:$D,2,FALSE)</f>
        <v>Ongeval</v>
      </c>
      <c r="O1423" s="81" t="str">
        <f>VLOOKUP($M1423,'Hulpblad MC-parser'!$A:$D,3,FALSE)</f>
        <v>Overig</v>
      </c>
      <c r="P1423" s="81" t="str">
        <f>VLOOKUP($M1423,'Hulpblad MC-parser'!$A:$D,4,FALSE)</f>
        <v>Gevaarlijke stof</v>
      </c>
      <c r="Q1423" s="136" t="str">
        <f>IF(CONCATENATE(B1423,C1423,D1423)="","",VLOOKUP(CONCATENATE(B1423,C1423,D1423),Meldingsclassificaties!AA:AA,1,FALSE))</f>
        <v>OngevalOverigGevaarlijke stof</v>
      </c>
      <c r="R1423" s="136" t="str">
        <f>IF(F1423="","",VLOOKUP(F1423,Meldingsclassificaties!H:H,1,FALSE))</f>
        <v>Ongeval gev. stof</v>
      </c>
    </row>
    <row r="1424" spans="1:18" x14ac:dyDescent="0.25">
      <c r="A1424" s="59">
        <v>200059225</v>
      </c>
      <c r="B1424" s="59" t="s">
        <v>720</v>
      </c>
      <c r="C1424" s="59" t="s">
        <v>892</v>
      </c>
      <c r="D1424" s="65" t="s">
        <v>4804</v>
      </c>
      <c r="E1424" s="60" t="s">
        <v>6216</v>
      </c>
      <c r="F1424" s="65" t="s">
        <v>12456</v>
      </c>
      <c r="G1424" s="59"/>
      <c r="H1424" s="59"/>
      <c r="I1424" s="59">
        <f t="shared" si="22"/>
        <v>22</v>
      </c>
      <c r="J1424" s="59" t="s">
        <v>1613</v>
      </c>
      <c r="K1424" s="61" t="s">
        <v>12187</v>
      </c>
      <c r="L1424" s="62" t="s">
        <v>6738</v>
      </c>
      <c r="M1424" s="62" t="s">
        <v>6216</v>
      </c>
      <c r="N1424" s="81" t="str">
        <f>VLOOKUP($M1424,'Hulpblad MC-parser'!$A:$D,2,FALSE)</f>
        <v>Ongeval</v>
      </c>
      <c r="O1424" s="81" t="str">
        <f>VLOOKUP($M1424,'Hulpblad MC-parser'!$A:$D,3,FALSE)</f>
        <v>Overig</v>
      </c>
      <c r="P1424" s="81" t="str">
        <f>VLOOKUP($M1424,'Hulpblad MC-parser'!$A:$D,4,FALSE)</f>
        <v>Gevaarlijke stof</v>
      </c>
      <c r="Q1424" s="136" t="str">
        <f>IF(CONCATENATE(B1424,C1424,D1424)="","",VLOOKUP(CONCATENATE(B1424,C1424,D1424),Meldingsclassificaties!AA:AA,1,FALSE))</f>
        <v>OngevalOverigGevaarlijke stof</v>
      </c>
      <c r="R1424" s="136" t="str">
        <f>IF(F1424="","",VLOOKUP(F1424,Meldingsclassificaties!H:H,1,FALSE))</f>
        <v>Ongeval gev. stof</v>
      </c>
    </row>
    <row r="1425" spans="1:18" x14ac:dyDescent="0.25">
      <c r="A1425" s="59">
        <v>200059159</v>
      </c>
      <c r="B1425" s="59" t="s">
        <v>720</v>
      </c>
      <c r="C1425" s="59" t="s">
        <v>892</v>
      </c>
      <c r="D1425" s="65"/>
      <c r="E1425" s="60" t="s">
        <v>6566</v>
      </c>
      <c r="F1425" s="65" t="s">
        <v>12909</v>
      </c>
      <c r="G1425" s="59"/>
      <c r="H1425" s="59"/>
      <c r="I1425" s="59">
        <f t="shared" si="22"/>
        <v>13</v>
      </c>
      <c r="J1425" s="59" t="s">
        <v>1613</v>
      </c>
      <c r="K1425" s="61" t="s">
        <v>12187</v>
      </c>
      <c r="L1425" s="62" t="s">
        <v>6738</v>
      </c>
      <c r="M1425" s="62" t="s">
        <v>6566</v>
      </c>
      <c r="N1425" s="81" t="str">
        <f>VLOOKUP($M1425,'Hulpblad MC-parser'!$A:$D,2,FALSE)</f>
        <v>Ongeval</v>
      </c>
      <c r="O1425" s="81" t="str">
        <f>VLOOKUP($M1425,'Hulpblad MC-parser'!$A:$D,3,FALSE)</f>
        <v>Overig</v>
      </c>
      <c r="P1425" s="81">
        <f>VLOOKUP($M1425,'Hulpblad MC-parser'!$A:$D,4,FALSE)</f>
        <v>0</v>
      </c>
      <c r="Q1425" s="136" t="str">
        <f>IF(CONCATENATE(B1425,C1425,D1425)="","",VLOOKUP(CONCATENATE(B1425,C1425,D1425),Meldingsclassificaties!AA:AA,1,FALSE))</f>
        <v>OngevalOverig</v>
      </c>
      <c r="R1425" s="136" t="str">
        <f>IF(F1425="","",VLOOKUP(F1425,Meldingsclassificaties!H:H,1,FALSE))</f>
        <v>Ongeval overig</v>
      </c>
    </row>
    <row r="1426" spans="1:18" x14ac:dyDescent="0.25">
      <c r="A1426" s="59">
        <v>200059151</v>
      </c>
      <c r="B1426" s="59" t="s">
        <v>720</v>
      </c>
      <c r="C1426" s="59" t="s">
        <v>892</v>
      </c>
      <c r="D1426" s="65" t="s">
        <v>4804</v>
      </c>
      <c r="E1426" s="60" t="s">
        <v>6346</v>
      </c>
      <c r="F1426" s="65" t="s">
        <v>12456</v>
      </c>
      <c r="G1426" s="59"/>
      <c r="H1426" s="59"/>
      <c r="I1426" s="59">
        <f t="shared" si="22"/>
        <v>11</v>
      </c>
      <c r="J1426" s="59" t="s">
        <v>1613</v>
      </c>
      <c r="K1426" s="61" t="s">
        <v>12187</v>
      </c>
      <c r="L1426" s="62" t="s">
        <v>6738</v>
      </c>
      <c r="M1426" s="62" t="s">
        <v>6346</v>
      </c>
      <c r="N1426" s="81" t="str">
        <f>VLOOKUP($M1426,'Hulpblad MC-parser'!$A:$D,2,FALSE)</f>
        <v>Ongeval</v>
      </c>
      <c r="O1426" s="81" t="str">
        <f>VLOOKUP($M1426,'Hulpblad MC-parser'!$A:$D,3,FALSE)</f>
        <v>Overig</v>
      </c>
      <c r="P1426" s="81" t="str">
        <f>VLOOKUP($M1426,'Hulpblad MC-parser'!$A:$D,4,FALSE)</f>
        <v>Gevaarlijke stof</v>
      </c>
      <c r="Q1426" s="136" t="str">
        <f>IF(CONCATENATE(B1426,C1426,D1426)="","",VLOOKUP(CONCATENATE(B1426,C1426,D1426),Meldingsclassificaties!AA:AA,1,FALSE))</f>
        <v>OngevalOverigGevaarlijke stof</v>
      </c>
      <c r="R1426" s="136" t="str">
        <f>IF(F1426="","",VLOOKUP(F1426,Meldingsclassificaties!H:H,1,FALSE))</f>
        <v>Ongeval gev. stof</v>
      </c>
    </row>
    <row r="1427" spans="1:18" x14ac:dyDescent="0.25">
      <c r="A1427" s="59">
        <v>200059184</v>
      </c>
      <c r="B1427" s="59" t="s">
        <v>720</v>
      </c>
      <c r="C1427" s="59" t="s">
        <v>892</v>
      </c>
      <c r="D1427" s="65" t="s">
        <v>4804</v>
      </c>
      <c r="E1427" s="60" t="s">
        <v>6183</v>
      </c>
      <c r="F1427" s="65" t="s">
        <v>12456</v>
      </c>
      <c r="G1427" s="59"/>
      <c r="H1427" s="59"/>
      <c r="I1427" s="59">
        <f t="shared" si="22"/>
        <v>18</v>
      </c>
      <c r="J1427" s="59" t="s">
        <v>1613</v>
      </c>
      <c r="K1427" s="61" t="s">
        <v>12187</v>
      </c>
      <c r="L1427" s="62" t="s">
        <v>6738</v>
      </c>
      <c r="M1427" s="62" t="s">
        <v>6183</v>
      </c>
      <c r="N1427" s="81" t="str">
        <f>VLOOKUP($M1427,'Hulpblad MC-parser'!$A:$D,2,FALSE)</f>
        <v>Ongeval</v>
      </c>
      <c r="O1427" s="81" t="str">
        <f>VLOOKUP($M1427,'Hulpblad MC-parser'!$A:$D,3,FALSE)</f>
        <v>Overig</v>
      </c>
      <c r="P1427" s="81" t="str">
        <f>VLOOKUP($M1427,'Hulpblad MC-parser'!$A:$D,4,FALSE)</f>
        <v>Gevaarlijke stof</v>
      </c>
      <c r="Q1427" s="136" t="str">
        <f>IF(CONCATENATE(B1427,C1427,D1427)="","",VLOOKUP(CONCATENATE(B1427,C1427,D1427),Meldingsclassificaties!AA:AA,1,FALSE))</f>
        <v>OngevalOverigGevaarlijke stof</v>
      </c>
      <c r="R1427" s="136" t="str">
        <f>IF(F1427="","",VLOOKUP(F1427,Meldingsclassificaties!H:H,1,FALSE))</f>
        <v>Ongeval gev. stof</v>
      </c>
    </row>
    <row r="1428" spans="1:18" x14ac:dyDescent="0.25">
      <c r="A1428" s="59">
        <v>200059216</v>
      </c>
      <c r="B1428" s="59" t="s">
        <v>720</v>
      </c>
      <c r="C1428" s="59" t="s">
        <v>892</v>
      </c>
      <c r="D1428" s="65" t="s">
        <v>4804</v>
      </c>
      <c r="E1428" s="60" t="s">
        <v>6217</v>
      </c>
      <c r="F1428" s="65" t="s">
        <v>12456</v>
      </c>
      <c r="G1428" s="59"/>
      <c r="H1428" s="59"/>
      <c r="I1428" s="59">
        <f t="shared" si="22"/>
        <v>18</v>
      </c>
      <c r="J1428" s="59" t="s">
        <v>1613</v>
      </c>
      <c r="K1428" s="61" t="s">
        <v>12187</v>
      </c>
      <c r="L1428" s="62" t="s">
        <v>6738</v>
      </c>
      <c r="M1428" s="62" t="s">
        <v>6217</v>
      </c>
      <c r="N1428" s="81" t="str">
        <f>VLOOKUP($M1428,'Hulpblad MC-parser'!$A:$D,2,FALSE)</f>
        <v>Ongeval</v>
      </c>
      <c r="O1428" s="81" t="str">
        <f>VLOOKUP($M1428,'Hulpblad MC-parser'!$A:$D,3,FALSE)</f>
        <v>Overig</v>
      </c>
      <c r="P1428" s="81" t="str">
        <f>VLOOKUP($M1428,'Hulpblad MC-parser'!$A:$D,4,FALSE)</f>
        <v>Gevaarlijke stof</v>
      </c>
      <c r="Q1428" s="136" t="str">
        <f>IF(CONCATENATE(B1428,C1428,D1428)="","",VLOOKUP(CONCATENATE(B1428,C1428,D1428),Meldingsclassificaties!AA:AA,1,FALSE))</f>
        <v>OngevalOverigGevaarlijke stof</v>
      </c>
      <c r="R1428" s="136" t="str">
        <f>IF(F1428="","",VLOOKUP(F1428,Meldingsclassificaties!H:H,1,FALSE))</f>
        <v>Ongeval gev. stof</v>
      </c>
    </row>
    <row r="1429" spans="1:18" x14ac:dyDescent="0.25">
      <c r="A1429" s="59">
        <v>200059186</v>
      </c>
      <c r="B1429" s="59" t="s">
        <v>720</v>
      </c>
      <c r="C1429" s="59" t="s">
        <v>892</v>
      </c>
      <c r="D1429" s="65" t="s">
        <v>4804</v>
      </c>
      <c r="E1429" s="60" t="s">
        <v>6184</v>
      </c>
      <c r="F1429" s="65" t="s">
        <v>12456</v>
      </c>
      <c r="G1429" s="59"/>
      <c r="H1429" s="59"/>
      <c r="I1429" s="59">
        <f t="shared" si="22"/>
        <v>19</v>
      </c>
      <c r="J1429" s="59" t="s">
        <v>1613</v>
      </c>
      <c r="K1429" s="61" t="s">
        <v>12187</v>
      </c>
      <c r="L1429" s="62" t="s">
        <v>6738</v>
      </c>
      <c r="M1429" s="62" t="s">
        <v>6184</v>
      </c>
      <c r="N1429" s="81" t="str">
        <f>VLOOKUP($M1429,'Hulpblad MC-parser'!$A:$D,2,FALSE)</f>
        <v>Ongeval</v>
      </c>
      <c r="O1429" s="81" t="str">
        <f>VLOOKUP($M1429,'Hulpblad MC-parser'!$A:$D,3,FALSE)</f>
        <v>Overig</v>
      </c>
      <c r="P1429" s="81" t="str">
        <f>VLOOKUP($M1429,'Hulpblad MC-parser'!$A:$D,4,FALSE)</f>
        <v>Gevaarlijke stof</v>
      </c>
      <c r="Q1429" s="136" t="str">
        <f>IF(CONCATENATE(B1429,C1429,D1429)="","",VLOOKUP(CONCATENATE(B1429,C1429,D1429),Meldingsclassificaties!AA:AA,1,FALSE))</f>
        <v>OngevalOverigGevaarlijke stof</v>
      </c>
      <c r="R1429" s="136" t="str">
        <f>IF(F1429="","",VLOOKUP(F1429,Meldingsclassificaties!H:H,1,FALSE))</f>
        <v>Ongeval gev. stof</v>
      </c>
    </row>
    <row r="1430" spans="1:18" x14ac:dyDescent="0.25">
      <c r="A1430" s="59">
        <v>200059218</v>
      </c>
      <c r="B1430" s="59" t="s">
        <v>720</v>
      </c>
      <c r="C1430" s="59" t="s">
        <v>892</v>
      </c>
      <c r="D1430" s="65" t="s">
        <v>4804</v>
      </c>
      <c r="E1430" s="60" t="s">
        <v>6218</v>
      </c>
      <c r="F1430" s="65" t="s">
        <v>12456</v>
      </c>
      <c r="G1430" s="59"/>
      <c r="H1430" s="59"/>
      <c r="I1430" s="59">
        <f t="shared" si="22"/>
        <v>19</v>
      </c>
      <c r="J1430" s="59" t="s">
        <v>1613</v>
      </c>
      <c r="K1430" s="61" t="s">
        <v>12187</v>
      </c>
      <c r="L1430" s="62" t="s">
        <v>6738</v>
      </c>
      <c r="M1430" s="62" t="s">
        <v>6218</v>
      </c>
      <c r="N1430" s="81" t="str">
        <f>VLOOKUP($M1430,'Hulpblad MC-parser'!$A:$D,2,FALSE)</f>
        <v>Ongeval</v>
      </c>
      <c r="O1430" s="81" t="str">
        <f>VLOOKUP($M1430,'Hulpblad MC-parser'!$A:$D,3,FALSE)</f>
        <v>Overig</v>
      </c>
      <c r="P1430" s="81" t="str">
        <f>VLOOKUP($M1430,'Hulpblad MC-parser'!$A:$D,4,FALSE)</f>
        <v>Gevaarlijke stof</v>
      </c>
      <c r="Q1430" s="136" t="str">
        <f>IF(CONCATENATE(B1430,C1430,D1430)="","",VLOOKUP(CONCATENATE(B1430,C1430,D1430),Meldingsclassificaties!AA:AA,1,FALSE))</f>
        <v>OngevalOverigGevaarlijke stof</v>
      </c>
      <c r="R1430" s="136" t="str">
        <f>IF(F1430="","",VLOOKUP(F1430,Meldingsclassificaties!H:H,1,FALSE))</f>
        <v>Ongeval gev. stof</v>
      </c>
    </row>
    <row r="1431" spans="1:18" x14ac:dyDescent="0.25">
      <c r="A1431" s="59">
        <v>200059210</v>
      </c>
      <c r="B1431" s="59" t="s">
        <v>720</v>
      </c>
      <c r="C1431" s="59" t="s">
        <v>892</v>
      </c>
      <c r="D1431" s="65" t="s">
        <v>4804</v>
      </c>
      <c r="E1431" s="60" t="s">
        <v>6185</v>
      </c>
      <c r="F1431" s="65" t="s">
        <v>12456</v>
      </c>
      <c r="G1431" s="59"/>
      <c r="H1431" s="59"/>
      <c r="I1431" s="59">
        <f t="shared" si="22"/>
        <v>27</v>
      </c>
      <c r="J1431" s="59" t="s">
        <v>1613</v>
      </c>
      <c r="K1431" s="61" t="s">
        <v>12187</v>
      </c>
      <c r="L1431" s="62" t="s">
        <v>6738</v>
      </c>
      <c r="M1431" s="62" t="s">
        <v>6185</v>
      </c>
      <c r="N1431" s="81" t="str">
        <f>VLOOKUP($M1431,'Hulpblad MC-parser'!$A:$D,2,FALSE)</f>
        <v>Ongeval</v>
      </c>
      <c r="O1431" s="81" t="str">
        <f>VLOOKUP($M1431,'Hulpblad MC-parser'!$A:$D,3,FALSE)</f>
        <v>Overig</v>
      </c>
      <c r="P1431" s="81" t="str">
        <f>VLOOKUP($M1431,'Hulpblad MC-parser'!$A:$D,4,FALSE)</f>
        <v>Gevaarlijke stof</v>
      </c>
      <c r="Q1431" s="136" t="str">
        <f>IF(CONCATENATE(B1431,C1431,D1431)="","",VLOOKUP(CONCATENATE(B1431,C1431,D1431),Meldingsclassificaties!AA:AA,1,FALSE))</f>
        <v>OngevalOverigGevaarlijke stof</v>
      </c>
      <c r="R1431" s="136" t="str">
        <f>IF(F1431="","",VLOOKUP(F1431,Meldingsclassificaties!H:H,1,FALSE))</f>
        <v>Ongeval gev. stof</v>
      </c>
    </row>
    <row r="1432" spans="1:18" x14ac:dyDescent="0.25">
      <c r="A1432" s="59">
        <v>200059242</v>
      </c>
      <c r="B1432" s="59" t="s">
        <v>720</v>
      </c>
      <c r="C1432" s="59" t="s">
        <v>892</v>
      </c>
      <c r="D1432" s="65" t="s">
        <v>4804</v>
      </c>
      <c r="E1432" s="60" t="s">
        <v>6219</v>
      </c>
      <c r="F1432" s="65" t="s">
        <v>12456</v>
      </c>
      <c r="G1432" s="59"/>
      <c r="H1432" s="59"/>
      <c r="I1432" s="59">
        <f t="shared" si="22"/>
        <v>27</v>
      </c>
      <c r="J1432" s="59" t="s">
        <v>1613</v>
      </c>
      <c r="K1432" s="61" t="s">
        <v>12187</v>
      </c>
      <c r="L1432" s="62" t="s">
        <v>6738</v>
      </c>
      <c r="M1432" s="62" t="s">
        <v>6219</v>
      </c>
      <c r="N1432" s="81" t="str">
        <f>VLOOKUP($M1432,'Hulpblad MC-parser'!$A:$D,2,FALSE)</f>
        <v>Ongeval</v>
      </c>
      <c r="O1432" s="81" t="str">
        <f>VLOOKUP($M1432,'Hulpblad MC-parser'!$A:$D,3,FALSE)</f>
        <v>Overig</v>
      </c>
      <c r="P1432" s="81" t="str">
        <f>VLOOKUP($M1432,'Hulpblad MC-parser'!$A:$D,4,FALSE)</f>
        <v>Gevaarlijke stof</v>
      </c>
      <c r="Q1432" s="136" t="str">
        <f>IF(CONCATENATE(B1432,C1432,D1432)="","",VLOOKUP(CONCATENATE(B1432,C1432,D1432),Meldingsclassificaties!AA:AA,1,FALSE))</f>
        <v>OngevalOverigGevaarlijke stof</v>
      </c>
      <c r="R1432" s="136" t="str">
        <f>IF(F1432="","",VLOOKUP(F1432,Meldingsclassificaties!H:H,1,FALSE))</f>
        <v>Ongeval gev. stof</v>
      </c>
    </row>
    <row r="1433" spans="1:18" x14ac:dyDescent="0.25">
      <c r="A1433" s="59">
        <v>200059205</v>
      </c>
      <c r="B1433" s="59" t="s">
        <v>720</v>
      </c>
      <c r="C1433" s="59" t="s">
        <v>892</v>
      </c>
      <c r="D1433" s="65" t="s">
        <v>4804</v>
      </c>
      <c r="E1433" s="60" t="s">
        <v>6186</v>
      </c>
      <c r="F1433" s="65" t="s">
        <v>12456</v>
      </c>
      <c r="G1433" s="59"/>
      <c r="H1433" s="59"/>
      <c r="I1433" s="59">
        <f t="shared" si="22"/>
        <v>25</v>
      </c>
      <c r="J1433" s="59" t="s">
        <v>1613</v>
      </c>
      <c r="K1433" s="61" t="s">
        <v>12187</v>
      </c>
      <c r="L1433" s="62" t="s">
        <v>6738</v>
      </c>
      <c r="M1433" s="62" t="s">
        <v>6186</v>
      </c>
      <c r="N1433" s="81" t="str">
        <f>VLOOKUP($M1433,'Hulpblad MC-parser'!$A:$D,2,FALSE)</f>
        <v>Ongeval</v>
      </c>
      <c r="O1433" s="81" t="str">
        <f>VLOOKUP($M1433,'Hulpblad MC-parser'!$A:$D,3,FALSE)</f>
        <v>Overig</v>
      </c>
      <c r="P1433" s="81" t="str">
        <f>VLOOKUP($M1433,'Hulpblad MC-parser'!$A:$D,4,FALSE)</f>
        <v>Gevaarlijke stof</v>
      </c>
      <c r="Q1433" s="136" t="str">
        <f>IF(CONCATENATE(B1433,C1433,D1433)="","",VLOOKUP(CONCATENATE(B1433,C1433,D1433),Meldingsclassificaties!AA:AA,1,FALSE))</f>
        <v>OngevalOverigGevaarlijke stof</v>
      </c>
      <c r="R1433" s="136" t="str">
        <f>IF(F1433="","",VLOOKUP(F1433,Meldingsclassificaties!H:H,1,FALSE))</f>
        <v>Ongeval gev. stof</v>
      </c>
    </row>
    <row r="1434" spans="1:18" x14ac:dyDescent="0.25">
      <c r="A1434" s="59">
        <v>200059237</v>
      </c>
      <c r="B1434" s="59" t="s">
        <v>720</v>
      </c>
      <c r="C1434" s="59" t="s">
        <v>892</v>
      </c>
      <c r="D1434" s="65" t="s">
        <v>4804</v>
      </c>
      <c r="E1434" s="60" t="s">
        <v>6220</v>
      </c>
      <c r="F1434" s="65" t="s">
        <v>12456</v>
      </c>
      <c r="G1434" s="59"/>
      <c r="H1434" s="59"/>
      <c r="I1434" s="59">
        <f t="shared" si="22"/>
        <v>25</v>
      </c>
      <c r="J1434" s="59" t="s">
        <v>1613</v>
      </c>
      <c r="K1434" s="61" t="s">
        <v>12187</v>
      </c>
      <c r="L1434" s="62" t="s">
        <v>6738</v>
      </c>
      <c r="M1434" s="62" t="s">
        <v>6220</v>
      </c>
      <c r="N1434" s="81" t="str">
        <f>VLOOKUP($M1434,'Hulpblad MC-parser'!$A:$D,2,FALSE)</f>
        <v>Ongeval</v>
      </c>
      <c r="O1434" s="81" t="str">
        <f>VLOOKUP($M1434,'Hulpblad MC-parser'!$A:$D,3,FALSE)</f>
        <v>Overig</v>
      </c>
      <c r="P1434" s="81" t="str">
        <f>VLOOKUP($M1434,'Hulpblad MC-parser'!$A:$D,4,FALSE)</f>
        <v>Gevaarlijke stof</v>
      </c>
      <c r="Q1434" s="136" t="str">
        <f>IF(CONCATENATE(B1434,C1434,D1434)="","",VLOOKUP(CONCATENATE(B1434,C1434,D1434),Meldingsclassificaties!AA:AA,1,FALSE))</f>
        <v>OngevalOverigGevaarlijke stof</v>
      </c>
      <c r="R1434" s="136" t="str">
        <f>IF(F1434="","",VLOOKUP(F1434,Meldingsclassificaties!H:H,1,FALSE))</f>
        <v>Ongeval gev. stof</v>
      </c>
    </row>
    <row r="1435" spans="1:18" x14ac:dyDescent="0.25">
      <c r="A1435" s="59">
        <v>200059152</v>
      </c>
      <c r="B1435" s="59" t="s">
        <v>720</v>
      </c>
      <c r="C1435" s="59" t="s">
        <v>892</v>
      </c>
      <c r="D1435" s="59"/>
      <c r="E1435" s="60" t="s">
        <v>6568</v>
      </c>
      <c r="F1435" s="2" t="s">
        <v>8225</v>
      </c>
      <c r="G1435" s="59"/>
      <c r="H1435" s="59"/>
      <c r="I1435" s="59">
        <f t="shared" si="22"/>
        <v>11</v>
      </c>
      <c r="J1435" s="59" t="s">
        <v>1613</v>
      </c>
      <c r="K1435" s="61"/>
      <c r="L1435" s="62" t="s">
        <v>6738</v>
      </c>
      <c r="M1435" s="62" t="s">
        <v>6568</v>
      </c>
      <c r="N1435" s="81" t="str">
        <f>VLOOKUP($M1435,'Hulpblad MC-parser'!$A:$D,2,FALSE)</f>
        <v>Ongeval</v>
      </c>
      <c r="O1435" s="81" t="str">
        <f>VLOOKUP($M1435,'Hulpblad MC-parser'!$A:$D,3,FALSE)</f>
        <v>Overig</v>
      </c>
      <c r="P1435" s="81">
        <f>VLOOKUP($M1435,'Hulpblad MC-parser'!$A:$D,4,FALSE)</f>
        <v>0</v>
      </c>
      <c r="Q1435" s="136" t="str">
        <f>IF(CONCATENATE(B1435,C1435,D1435)="","",VLOOKUP(CONCATENATE(B1435,C1435,D1435),Meldingsclassificaties!AA:AA,1,FALSE))</f>
        <v>OngevalOverig</v>
      </c>
      <c r="R1435" s="136" t="str">
        <f>IF(F1435="","",VLOOKUP(F1435,Meldingsclassificaties!H:H,1,FALSE))</f>
        <v>Ongeval overig</v>
      </c>
    </row>
    <row r="1436" spans="1:18" x14ac:dyDescent="0.25">
      <c r="A1436" s="59">
        <v>200059200</v>
      </c>
      <c r="B1436" s="59" t="s">
        <v>720</v>
      </c>
      <c r="C1436" s="59" t="s">
        <v>892</v>
      </c>
      <c r="D1436" s="65" t="s">
        <v>4804</v>
      </c>
      <c r="E1436" s="60" t="s">
        <v>6187</v>
      </c>
      <c r="F1436" s="65" t="s">
        <v>12456</v>
      </c>
      <c r="G1436" s="59"/>
      <c r="H1436" s="59"/>
      <c r="I1436" s="59">
        <f t="shared" si="22"/>
        <v>24</v>
      </c>
      <c r="J1436" s="59" t="s">
        <v>1613</v>
      </c>
      <c r="K1436" s="61" t="s">
        <v>12187</v>
      </c>
      <c r="L1436" s="62" t="s">
        <v>6738</v>
      </c>
      <c r="M1436" s="62" t="s">
        <v>6187</v>
      </c>
      <c r="N1436" s="81" t="str">
        <f>VLOOKUP($M1436,'Hulpblad MC-parser'!$A:$D,2,FALSE)</f>
        <v>Ongeval</v>
      </c>
      <c r="O1436" s="81" t="str">
        <f>VLOOKUP($M1436,'Hulpblad MC-parser'!$A:$D,3,FALSE)</f>
        <v>Overig</v>
      </c>
      <c r="P1436" s="81" t="str">
        <f>VLOOKUP($M1436,'Hulpblad MC-parser'!$A:$D,4,FALSE)</f>
        <v>Gevaarlijke stof</v>
      </c>
      <c r="Q1436" s="136" t="str">
        <f>IF(CONCATENATE(B1436,C1436,D1436)="","",VLOOKUP(CONCATENATE(B1436,C1436,D1436),Meldingsclassificaties!AA:AA,1,FALSE))</f>
        <v>OngevalOverigGevaarlijke stof</v>
      </c>
      <c r="R1436" s="136" t="str">
        <f>IF(F1436="","",VLOOKUP(F1436,Meldingsclassificaties!H:H,1,FALSE))</f>
        <v>Ongeval gev. stof</v>
      </c>
    </row>
    <row r="1437" spans="1:18" x14ac:dyDescent="0.25">
      <c r="A1437" s="59">
        <v>200059232</v>
      </c>
      <c r="B1437" s="59" t="s">
        <v>720</v>
      </c>
      <c r="C1437" s="59" t="s">
        <v>892</v>
      </c>
      <c r="D1437" s="65" t="s">
        <v>4804</v>
      </c>
      <c r="E1437" s="60" t="s">
        <v>6221</v>
      </c>
      <c r="F1437" s="65" t="s">
        <v>12456</v>
      </c>
      <c r="G1437" s="59"/>
      <c r="H1437" s="59"/>
      <c r="I1437" s="59">
        <f t="shared" si="22"/>
        <v>24</v>
      </c>
      <c r="J1437" s="59" t="s">
        <v>1613</v>
      </c>
      <c r="K1437" s="61" t="s">
        <v>12187</v>
      </c>
      <c r="L1437" s="62" t="s">
        <v>6738</v>
      </c>
      <c r="M1437" s="62" t="s">
        <v>6221</v>
      </c>
      <c r="N1437" s="81" t="str">
        <f>VLOOKUP($M1437,'Hulpblad MC-parser'!$A:$D,2,FALSE)</f>
        <v>Ongeval</v>
      </c>
      <c r="O1437" s="81" t="str">
        <f>VLOOKUP($M1437,'Hulpblad MC-parser'!$A:$D,3,FALSE)</f>
        <v>Overig</v>
      </c>
      <c r="P1437" s="81" t="str">
        <f>VLOOKUP($M1437,'Hulpblad MC-parser'!$A:$D,4,FALSE)</f>
        <v>Gevaarlijke stof</v>
      </c>
      <c r="Q1437" s="136" t="str">
        <f>IF(CONCATENATE(B1437,C1437,D1437)="","",VLOOKUP(CONCATENATE(B1437,C1437,D1437),Meldingsclassificaties!AA:AA,1,FALSE))</f>
        <v>OngevalOverigGevaarlijke stof</v>
      </c>
      <c r="R1437" s="136" t="str">
        <f>IF(F1437="","",VLOOKUP(F1437,Meldingsclassificaties!H:H,1,FALSE))</f>
        <v>Ongeval gev. stof</v>
      </c>
    </row>
    <row r="1438" spans="1:18" x14ac:dyDescent="0.25">
      <c r="A1438" s="59">
        <v>200059183</v>
      </c>
      <c r="B1438" s="59" t="s">
        <v>720</v>
      </c>
      <c r="C1438" s="59" t="s">
        <v>892</v>
      </c>
      <c r="D1438" s="65" t="s">
        <v>4804</v>
      </c>
      <c r="E1438" s="60" t="s">
        <v>6277</v>
      </c>
      <c r="F1438" s="65" t="s">
        <v>12456</v>
      </c>
      <c r="G1438" s="59"/>
      <c r="H1438" s="59"/>
      <c r="I1438" s="59">
        <f t="shared" si="22"/>
        <v>21</v>
      </c>
      <c r="J1438" s="59" t="s">
        <v>1613</v>
      </c>
      <c r="K1438" s="61" t="s">
        <v>12187</v>
      </c>
      <c r="L1438" s="62" t="s">
        <v>6738</v>
      </c>
      <c r="M1438" s="62" t="s">
        <v>6277</v>
      </c>
      <c r="N1438" s="81" t="str">
        <f>VLOOKUP($M1438,'Hulpblad MC-parser'!$A:$D,2,FALSE)</f>
        <v>Ongeval</v>
      </c>
      <c r="O1438" s="81" t="str">
        <f>VLOOKUP($M1438,'Hulpblad MC-parser'!$A:$D,3,FALSE)</f>
        <v>Overig</v>
      </c>
      <c r="P1438" s="81" t="str">
        <f>VLOOKUP($M1438,'Hulpblad MC-parser'!$A:$D,4,FALSE)</f>
        <v>Gevaarlijke stof</v>
      </c>
      <c r="Q1438" s="136" t="str">
        <f>IF(CONCATENATE(B1438,C1438,D1438)="","",VLOOKUP(CONCATENATE(B1438,C1438,D1438),Meldingsclassificaties!AA:AA,1,FALSE))</f>
        <v>OngevalOverigGevaarlijke stof</v>
      </c>
      <c r="R1438" s="136" t="str">
        <f>IF(F1438="","",VLOOKUP(F1438,Meldingsclassificaties!H:H,1,FALSE))</f>
        <v>Ongeval gev. stof</v>
      </c>
    </row>
    <row r="1439" spans="1:18" x14ac:dyDescent="0.25">
      <c r="A1439" s="59">
        <v>200059214</v>
      </c>
      <c r="B1439" s="59" t="s">
        <v>720</v>
      </c>
      <c r="C1439" s="59" t="s">
        <v>892</v>
      </c>
      <c r="D1439" s="65" t="s">
        <v>4804</v>
      </c>
      <c r="E1439" s="60" t="s">
        <v>6188</v>
      </c>
      <c r="F1439" s="65" t="s">
        <v>12456</v>
      </c>
      <c r="G1439" s="59"/>
      <c r="H1439" s="59"/>
      <c r="I1439" s="59">
        <f t="shared" si="22"/>
        <v>28</v>
      </c>
      <c r="J1439" s="59" t="s">
        <v>1613</v>
      </c>
      <c r="K1439" s="61" t="s">
        <v>12187</v>
      </c>
      <c r="L1439" s="62" t="s">
        <v>6738</v>
      </c>
      <c r="M1439" s="62" t="s">
        <v>6188</v>
      </c>
      <c r="N1439" s="81" t="str">
        <f>VLOOKUP($M1439,'Hulpblad MC-parser'!$A:$D,2,FALSE)</f>
        <v>Ongeval</v>
      </c>
      <c r="O1439" s="81" t="str">
        <f>VLOOKUP($M1439,'Hulpblad MC-parser'!$A:$D,3,FALSE)</f>
        <v>Overig</v>
      </c>
      <c r="P1439" s="81" t="str">
        <f>VLOOKUP($M1439,'Hulpblad MC-parser'!$A:$D,4,FALSE)</f>
        <v>Gevaarlijke stof</v>
      </c>
      <c r="Q1439" s="136" t="str">
        <f>IF(CONCATENATE(B1439,C1439,D1439)="","",VLOOKUP(CONCATENATE(B1439,C1439,D1439),Meldingsclassificaties!AA:AA,1,FALSE))</f>
        <v>OngevalOverigGevaarlijke stof</v>
      </c>
      <c r="R1439" s="136" t="str">
        <f>IF(F1439="","",VLOOKUP(F1439,Meldingsclassificaties!H:H,1,FALSE))</f>
        <v>Ongeval gev. stof</v>
      </c>
    </row>
    <row r="1440" spans="1:18" x14ac:dyDescent="0.25">
      <c r="A1440" s="59">
        <v>200059246</v>
      </c>
      <c r="B1440" s="59" t="s">
        <v>720</v>
      </c>
      <c r="C1440" s="59" t="s">
        <v>892</v>
      </c>
      <c r="D1440" s="65" t="s">
        <v>4804</v>
      </c>
      <c r="E1440" s="60" t="s">
        <v>6222</v>
      </c>
      <c r="F1440" s="65" t="s">
        <v>12456</v>
      </c>
      <c r="G1440" s="59"/>
      <c r="H1440" s="59"/>
      <c r="I1440" s="59">
        <f t="shared" si="22"/>
        <v>28</v>
      </c>
      <c r="J1440" s="59" t="s">
        <v>1613</v>
      </c>
      <c r="K1440" s="61" t="s">
        <v>12187</v>
      </c>
      <c r="L1440" s="62" t="s">
        <v>6738</v>
      </c>
      <c r="M1440" s="62" t="s">
        <v>6222</v>
      </c>
      <c r="N1440" s="81" t="str">
        <f>VLOOKUP($M1440,'Hulpblad MC-parser'!$A:$D,2,FALSE)</f>
        <v>Ongeval</v>
      </c>
      <c r="O1440" s="81" t="str">
        <f>VLOOKUP($M1440,'Hulpblad MC-parser'!$A:$D,3,FALSE)</f>
        <v>Overig</v>
      </c>
      <c r="P1440" s="81" t="str">
        <f>VLOOKUP($M1440,'Hulpblad MC-parser'!$A:$D,4,FALSE)</f>
        <v>Gevaarlijke stof</v>
      </c>
      <c r="Q1440" s="136" t="str">
        <f>IF(CONCATENATE(B1440,C1440,D1440)="","",VLOOKUP(CONCATENATE(B1440,C1440,D1440),Meldingsclassificaties!AA:AA,1,FALSE))</f>
        <v>OngevalOverigGevaarlijke stof</v>
      </c>
      <c r="R1440" s="136" t="str">
        <f>IF(F1440="","",VLOOKUP(F1440,Meldingsclassificaties!H:H,1,FALSE))</f>
        <v>Ongeval gev. stof</v>
      </c>
    </row>
    <row r="1441" spans="1:18" x14ac:dyDescent="0.25">
      <c r="A1441" s="59">
        <v>200107351</v>
      </c>
      <c r="B1441" s="59" t="s">
        <v>720</v>
      </c>
      <c r="C1441" s="59" t="s">
        <v>892</v>
      </c>
      <c r="D1441" s="65" t="s">
        <v>4804</v>
      </c>
      <c r="E1441" s="60" t="s">
        <v>8203</v>
      </c>
      <c r="F1441" s="65" t="s">
        <v>12456</v>
      </c>
      <c r="G1441" s="59"/>
      <c r="H1441" s="59"/>
      <c r="I1441" s="59">
        <f t="shared" si="22"/>
        <v>27</v>
      </c>
      <c r="J1441" s="59" t="s">
        <v>1613</v>
      </c>
      <c r="K1441" s="61" t="s">
        <v>12187</v>
      </c>
      <c r="L1441" s="62" t="s">
        <v>6738</v>
      </c>
      <c r="M1441" s="62" t="s">
        <v>8203</v>
      </c>
      <c r="N1441" s="81" t="str">
        <f>VLOOKUP($M1441,'Hulpblad MC-parser'!$A:$D,2,FALSE)</f>
        <v>Ongeval</v>
      </c>
      <c r="O1441" s="81" t="str">
        <f>VLOOKUP($M1441,'Hulpblad MC-parser'!$A:$D,3,FALSE)</f>
        <v>Overig</v>
      </c>
      <c r="P1441" s="81" t="str">
        <f>VLOOKUP($M1441,'Hulpblad MC-parser'!$A:$D,4,FALSE)</f>
        <v>Gevaarlijke stof</v>
      </c>
      <c r="Q1441" s="136" t="str">
        <f>IF(CONCATENATE(B1441,C1441,D1441)="","",VLOOKUP(CONCATENATE(B1441,C1441,D1441),Meldingsclassificaties!AA:AA,1,FALSE))</f>
        <v>OngevalOverigGevaarlijke stof</v>
      </c>
      <c r="R1441" s="136" t="str">
        <f>IF(F1441="","",VLOOKUP(F1441,Meldingsclassificaties!H:H,1,FALSE))</f>
        <v>Ongeval gev. stof</v>
      </c>
    </row>
    <row r="1442" spans="1:18" x14ac:dyDescent="0.25">
      <c r="A1442" s="59">
        <v>200107352</v>
      </c>
      <c r="B1442" s="59" t="s">
        <v>720</v>
      </c>
      <c r="C1442" s="59" t="s">
        <v>892</v>
      </c>
      <c r="D1442" s="65" t="s">
        <v>4804</v>
      </c>
      <c r="E1442" s="60" t="s">
        <v>8204</v>
      </c>
      <c r="F1442" s="65" t="s">
        <v>12456</v>
      </c>
      <c r="G1442" s="59"/>
      <c r="H1442" s="59"/>
      <c r="I1442" s="59">
        <f t="shared" si="22"/>
        <v>27</v>
      </c>
      <c r="J1442" s="59" t="s">
        <v>1613</v>
      </c>
      <c r="K1442" s="61" t="s">
        <v>12187</v>
      </c>
      <c r="L1442" s="62" t="s">
        <v>6738</v>
      </c>
      <c r="M1442" s="62" t="s">
        <v>8204</v>
      </c>
      <c r="N1442" s="81" t="str">
        <f>VLOOKUP($M1442,'Hulpblad MC-parser'!$A:$D,2,FALSE)</f>
        <v>Ongeval</v>
      </c>
      <c r="O1442" s="81" t="str">
        <f>VLOOKUP($M1442,'Hulpblad MC-parser'!$A:$D,3,FALSE)</f>
        <v>Overig</v>
      </c>
      <c r="P1442" s="81" t="str">
        <f>VLOOKUP($M1442,'Hulpblad MC-parser'!$A:$D,4,FALSE)</f>
        <v>Gevaarlijke stof</v>
      </c>
      <c r="Q1442" s="136" t="str">
        <f>IF(CONCATENATE(B1442,C1442,D1442)="","",VLOOKUP(CONCATENATE(B1442,C1442,D1442),Meldingsclassificaties!AA:AA,1,FALSE))</f>
        <v>OngevalOverigGevaarlijke stof</v>
      </c>
      <c r="R1442" s="136" t="str">
        <f>IF(F1442="","",VLOOKUP(F1442,Meldingsclassificaties!H:H,1,FALSE))</f>
        <v>Ongeval gev. stof</v>
      </c>
    </row>
    <row r="1443" spans="1:18" x14ac:dyDescent="0.25">
      <c r="A1443" s="59">
        <v>200059215</v>
      </c>
      <c r="B1443" s="59" t="s">
        <v>720</v>
      </c>
      <c r="C1443" s="59" t="s">
        <v>892</v>
      </c>
      <c r="D1443" s="65" t="s">
        <v>4804</v>
      </c>
      <c r="E1443" s="60" t="s">
        <v>6189</v>
      </c>
      <c r="F1443" s="65" t="s">
        <v>12456</v>
      </c>
      <c r="G1443" s="59"/>
      <c r="H1443" s="59"/>
      <c r="I1443" s="59">
        <f t="shared" si="22"/>
        <v>29</v>
      </c>
      <c r="J1443" s="59" t="s">
        <v>1613</v>
      </c>
      <c r="K1443" s="61" t="s">
        <v>12187</v>
      </c>
      <c r="L1443" s="62" t="s">
        <v>6738</v>
      </c>
      <c r="M1443" s="62" t="s">
        <v>6189</v>
      </c>
      <c r="N1443" s="81" t="str">
        <f>VLOOKUP($M1443,'Hulpblad MC-parser'!$A:$D,2,FALSE)</f>
        <v>Ongeval</v>
      </c>
      <c r="O1443" s="81" t="str">
        <f>VLOOKUP($M1443,'Hulpblad MC-parser'!$A:$D,3,FALSE)</f>
        <v>Overig</v>
      </c>
      <c r="P1443" s="81" t="str">
        <f>VLOOKUP($M1443,'Hulpblad MC-parser'!$A:$D,4,FALSE)</f>
        <v>Gevaarlijke stof</v>
      </c>
      <c r="Q1443" s="136" t="str">
        <f>IF(CONCATENATE(B1443,C1443,D1443)="","",VLOOKUP(CONCATENATE(B1443,C1443,D1443),Meldingsclassificaties!AA:AA,1,FALSE))</f>
        <v>OngevalOverigGevaarlijke stof</v>
      </c>
      <c r="R1443" s="136" t="str">
        <f>IF(F1443="","",VLOOKUP(F1443,Meldingsclassificaties!H:H,1,FALSE))</f>
        <v>Ongeval gev. stof</v>
      </c>
    </row>
    <row r="1444" spans="1:18" x14ac:dyDescent="0.25">
      <c r="A1444" s="59">
        <v>200098641</v>
      </c>
      <c r="B1444" s="59" t="s">
        <v>720</v>
      </c>
      <c r="C1444" s="59" t="s">
        <v>892</v>
      </c>
      <c r="D1444" s="65" t="s">
        <v>4804</v>
      </c>
      <c r="E1444" s="60" t="s">
        <v>6223</v>
      </c>
      <c r="F1444" s="65" t="s">
        <v>12456</v>
      </c>
      <c r="G1444" s="59"/>
      <c r="H1444" s="59"/>
      <c r="I1444" s="59">
        <f t="shared" si="22"/>
        <v>29</v>
      </c>
      <c r="J1444" s="59" t="s">
        <v>1613</v>
      </c>
      <c r="K1444" s="61" t="s">
        <v>12187</v>
      </c>
      <c r="L1444" s="62" t="s">
        <v>6738</v>
      </c>
      <c r="M1444" s="62" t="s">
        <v>6223</v>
      </c>
      <c r="N1444" s="81" t="str">
        <f>VLOOKUP($M1444,'Hulpblad MC-parser'!$A:$D,2,FALSE)</f>
        <v>Ongeval</v>
      </c>
      <c r="O1444" s="81" t="str">
        <f>VLOOKUP($M1444,'Hulpblad MC-parser'!$A:$D,3,FALSE)</f>
        <v>Overig</v>
      </c>
      <c r="P1444" s="81" t="str">
        <f>VLOOKUP($M1444,'Hulpblad MC-parser'!$A:$D,4,FALSE)</f>
        <v>Gevaarlijke stof</v>
      </c>
      <c r="Q1444" s="136" t="str">
        <f>IF(CONCATENATE(B1444,C1444,D1444)="","",VLOOKUP(CONCATENATE(B1444,C1444,D1444),Meldingsclassificaties!AA:AA,1,FALSE))</f>
        <v>OngevalOverigGevaarlijke stof</v>
      </c>
      <c r="R1444" s="136" t="str">
        <f>IF(F1444="","",VLOOKUP(F1444,Meldingsclassificaties!H:H,1,FALSE))</f>
        <v>Ongeval gev. stof</v>
      </c>
    </row>
    <row r="1445" spans="1:18" x14ac:dyDescent="0.25">
      <c r="A1445" s="59">
        <v>200059198</v>
      </c>
      <c r="B1445" s="59" t="s">
        <v>720</v>
      </c>
      <c r="C1445" s="59" t="s">
        <v>892</v>
      </c>
      <c r="D1445" s="65" t="s">
        <v>4804</v>
      </c>
      <c r="E1445" s="60" t="s">
        <v>6190</v>
      </c>
      <c r="F1445" s="65" t="s">
        <v>12456</v>
      </c>
      <c r="G1445" s="59"/>
      <c r="H1445" s="59"/>
      <c r="I1445" s="59">
        <f t="shared" si="22"/>
        <v>23</v>
      </c>
      <c r="J1445" s="59" t="s">
        <v>1613</v>
      </c>
      <c r="K1445" s="61" t="s">
        <v>12187</v>
      </c>
      <c r="L1445" s="62" t="s">
        <v>6738</v>
      </c>
      <c r="M1445" s="62" t="s">
        <v>6190</v>
      </c>
      <c r="N1445" s="81" t="str">
        <f>VLOOKUP($M1445,'Hulpblad MC-parser'!$A:$D,2,FALSE)</f>
        <v>Ongeval</v>
      </c>
      <c r="O1445" s="81" t="str">
        <f>VLOOKUP($M1445,'Hulpblad MC-parser'!$A:$D,3,FALSE)</f>
        <v>Overig</v>
      </c>
      <c r="P1445" s="81" t="str">
        <f>VLOOKUP($M1445,'Hulpblad MC-parser'!$A:$D,4,FALSE)</f>
        <v>Gevaarlijke stof</v>
      </c>
      <c r="Q1445" s="136" t="str">
        <f>IF(CONCATENATE(B1445,C1445,D1445)="","",VLOOKUP(CONCATENATE(B1445,C1445,D1445),Meldingsclassificaties!AA:AA,1,FALSE))</f>
        <v>OngevalOverigGevaarlijke stof</v>
      </c>
      <c r="R1445" s="136" t="str">
        <f>IF(F1445="","",VLOOKUP(F1445,Meldingsclassificaties!H:H,1,FALSE))</f>
        <v>Ongeval gev. stof</v>
      </c>
    </row>
    <row r="1446" spans="1:18" x14ac:dyDescent="0.25">
      <c r="A1446" s="59">
        <v>200059230</v>
      </c>
      <c r="B1446" s="59" t="s">
        <v>720</v>
      </c>
      <c r="C1446" s="59" t="s">
        <v>892</v>
      </c>
      <c r="D1446" s="65" t="s">
        <v>4804</v>
      </c>
      <c r="E1446" s="60" t="s">
        <v>6224</v>
      </c>
      <c r="F1446" s="65" t="s">
        <v>12456</v>
      </c>
      <c r="G1446" s="59"/>
      <c r="H1446" s="59"/>
      <c r="I1446" s="59">
        <f t="shared" si="22"/>
        <v>23</v>
      </c>
      <c r="J1446" s="59" t="s">
        <v>1613</v>
      </c>
      <c r="K1446" s="61" t="s">
        <v>12187</v>
      </c>
      <c r="L1446" s="62" t="s">
        <v>6738</v>
      </c>
      <c r="M1446" s="62" t="s">
        <v>6224</v>
      </c>
      <c r="N1446" s="81" t="str">
        <f>VLOOKUP($M1446,'Hulpblad MC-parser'!$A:$D,2,FALSE)</f>
        <v>Ongeval</v>
      </c>
      <c r="O1446" s="81" t="str">
        <f>VLOOKUP($M1446,'Hulpblad MC-parser'!$A:$D,3,FALSE)</f>
        <v>Overig</v>
      </c>
      <c r="P1446" s="81" t="str">
        <f>VLOOKUP($M1446,'Hulpblad MC-parser'!$A:$D,4,FALSE)</f>
        <v>Gevaarlijke stof</v>
      </c>
      <c r="Q1446" s="136" t="str">
        <f>IF(CONCATENATE(B1446,C1446,D1446)="","",VLOOKUP(CONCATENATE(B1446,C1446,D1446),Meldingsclassificaties!AA:AA,1,FALSE))</f>
        <v>OngevalOverigGevaarlijke stof</v>
      </c>
      <c r="R1446" s="136" t="str">
        <f>IF(F1446="","",VLOOKUP(F1446,Meldingsclassificaties!H:H,1,FALSE))</f>
        <v>Ongeval gev. stof</v>
      </c>
    </row>
    <row r="1447" spans="1:18" x14ac:dyDescent="0.25">
      <c r="A1447" s="59">
        <v>200059187</v>
      </c>
      <c r="B1447" s="59" t="s">
        <v>720</v>
      </c>
      <c r="C1447" s="59" t="s">
        <v>892</v>
      </c>
      <c r="D1447" s="65" t="s">
        <v>4804</v>
      </c>
      <c r="E1447" s="60" t="s">
        <v>6191</v>
      </c>
      <c r="F1447" s="65" t="s">
        <v>12456</v>
      </c>
      <c r="G1447" s="59"/>
      <c r="H1447" s="59"/>
      <c r="I1447" s="59">
        <f t="shared" si="22"/>
        <v>19</v>
      </c>
      <c r="J1447" s="59" t="s">
        <v>1613</v>
      </c>
      <c r="K1447" s="61" t="s">
        <v>12187</v>
      </c>
      <c r="L1447" s="62" t="s">
        <v>6738</v>
      </c>
      <c r="M1447" s="62" t="s">
        <v>6191</v>
      </c>
      <c r="N1447" s="81" t="str">
        <f>VLOOKUP($M1447,'Hulpblad MC-parser'!$A:$D,2,FALSE)</f>
        <v>Ongeval</v>
      </c>
      <c r="O1447" s="81" t="str">
        <f>VLOOKUP($M1447,'Hulpblad MC-parser'!$A:$D,3,FALSE)</f>
        <v>Overig</v>
      </c>
      <c r="P1447" s="81" t="str">
        <f>VLOOKUP($M1447,'Hulpblad MC-parser'!$A:$D,4,FALSE)</f>
        <v>Gevaarlijke stof</v>
      </c>
      <c r="Q1447" s="136" t="str">
        <f>IF(CONCATENATE(B1447,C1447,D1447)="","",VLOOKUP(CONCATENATE(B1447,C1447,D1447),Meldingsclassificaties!AA:AA,1,FALSE))</f>
        <v>OngevalOverigGevaarlijke stof</v>
      </c>
      <c r="R1447" s="136" t="str">
        <f>IF(F1447="","",VLOOKUP(F1447,Meldingsclassificaties!H:H,1,FALSE))</f>
        <v>Ongeval gev. stof</v>
      </c>
    </row>
    <row r="1448" spans="1:18" x14ac:dyDescent="0.25">
      <c r="A1448" s="59">
        <v>200059219</v>
      </c>
      <c r="B1448" s="59" t="s">
        <v>720</v>
      </c>
      <c r="C1448" s="59" t="s">
        <v>892</v>
      </c>
      <c r="D1448" s="65" t="s">
        <v>4804</v>
      </c>
      <c r="E1448" s="60" t="s">
        <v>6225</v>
      </c>
      <c r="F1448" s="65" t="s">
        <v>12456</v>
      </c>
      <c r="G1448" s="59"/>
      <c r="H1448" s="59"/>
      <c r="I1448" s="59">
        <f t="shared" si="22"/>
        <v>19</v>
      </c>
      <c r="J1448" s="59" t="s">
        <v>1613</v>
      </c>
      <c r="K1448" s="61" t="s">
        <v>12187</v>
      </c>
      <c r="L1448" s="62" t="s">
        <v>6738</v>
      </c>
      <c r="M1448" s="62" t="s">
        <v>6225</v>
      </c>
      <c r="N1448" s="81" t="str">
        <f>VLOOKUP($M1448,'Hulpblad MC-parser'!$A:$D,2,FALSE)</f>
        <v>Ongeval</v>
      </c>
      <c r="O1448" s="81" t="str">
        <f>VLOOKUP($M1448,'Hulpblad MC-parser'!$A:$D,3,FALSE)</f>
        <v>Overig</v>
      </c>
      <c r="P1448" s="81" t="str">
        <f>VLOOKUP($M1448,'Hulpblad MC-parser'!$A:$D,4,FALSE)</f>
        <v>Gevaarlijke stof</v>
      </c>
      <c r="Q1448" s="136" t="str">
        <f>IF(CONCATENATE(B1448,C1448,D1448)="","",VLOOKUP(CONCATENATE(B1448,C1448,D1448),Meldingsclassificaties!AA:AA,1,FALSE))</f>
        <v>OngevalOverigGevaarlijke stof</v>
      </c>
      <c r="R1448" s="136" t="str">
        <f>IF(F1448="","",VLOOKUP(F1448,Meldingsclassificaties!H:H,1,FALSE))</f>
        <v>Ongeval gev. stof</v>
      </c>
    </row>
    <row r="1449" spans="1:18" x14ac:dyDescent="0.25">
      <c r="A1449" s="59">
        <v>200059188</v>
      </c>
      <c r="B1449" s="59" t="s">
        <v>720</v>
      </c>
      <c r="C1449" s="59" t="s">
        <v>892</v>
      </c>
      <c r="D1449" s="65" t="s">
        <v>4804</v>
      </c>
      <c r="E1449" s="60" t="s">
        <v>6192</v>
      </c>
      <c r="F1449" s="65" t="s">
        <v>12456</v>
      </c>
      <c r="G1449" s="59"/>
      <c r="H1449" s="59"/>
      <c r="I1449" s="59">
        <f t="shared" si="22"/>
        <v>19</v>
      </c>
      <c r="J1449" s="59" t="s">
        <v>1613</v>
      </c>
      <c r="K1449" s="61" t="s">
        <v>12187</v>
      </c>
      <c r="L1449" s="62" t="s">
        <v>6738</v>
      </c>
      <c r="M1449" s="62" t="s">
        <v>6192</v>
      </c>
      <c r="N1449" s="81" t="str">
        <f>VLOOKUP($M1449,'Hulpblad MC-parser'!$A:$D,2,FALSE)</f>
        <v>Ongeval</v>
      </c>
      <c r="O1449" s="81" t="str">
        <f>VLOOKUP($M1449,'Hulpblad MC-parser'!$A:$D,3,FALSE)</f>
        <v>Overig</v>
      </c>
      <c r="P1449" s="81" t="str">
        <f>VLOOKUP($M1449,'Hulpblad MC-parser'!$A:$D,4,FALSE)</f>
        <v>Gevaarlijke stof</v>
      </c>
      <c r="Q1449" s="136" t="str">
        <f>IF(CONCATENATE(B1449,C1449,D1449)="","",VLOOKUP(CONCATENATE(B1449,C1449,D1449),Meldingsclassificaties!AA:AA,1,FALSE))</f>
        <v>OngevalOverigGevaarlijke stof</v>
      </c>
      <c r="R1449" s="136" t="str">
        <f>IF(F1449="","",VLOOKUP(F1449,Meldingsclassificaties!H:H,1,FALSE))</f>
        <v>Ongeval gev. stof</v>
      </c>
    </row>
    <row r="1450" spans="1:18" x14ac:dyDescent="0.25">
      <c r="A1450" s="59">
        <v>200059220</v>
      </c>
      <c r="B1450" s="59" t="s">
        <v>720</v>
      </c>
      <c r="C1450" s="59" t="s">
        <v>892</v>
      </c>
      <c r="D1450" s="65" t="s">
        <v>4804</v>
      </c>
      <c r="E1450" s="60" t="s">
        <v>6226</v>
      </c>
      <c r="F1450" s="65" t="s">
        <v>12456</v>
      </c>
      <c r="G1450" s="59"/>
      <c r="H1450" s="59"/>
      <c r="I1450" s="59">
        <f t="shared" si="22"/>
        <v>19</v>
      </c>
      <c r="J1450" s="59" t="s">
        <v>1613</v>
      </c>
      <c r="K1450" s="61" t="s">
        <v>12187</v>
      </c>
      <c r="L1450" s="62" t="s">
        <v>6738</v>
      </c>
      <c r="M1450" s="62" t="s">
        <v>6226</v>
      </c>
      <c r="N1450" s="81" t="str">
        <f>VLOOKUP($M1450,'Hulpblad MC-parser'!$A:$D,2,FALSE)</f>
        <v>Ongeval</v>
      </c>
      <c r="O1450" s="81" t="str">
        <f>VLOOKUP($M1450,'Hulpblad MC-parser'!$A:$D,3,FALSE)</f>
        <v>Overig</v>
      </c>
      <c r="P1450" s="81" t="str">
        <f>VLOOKUP($M1450,'Hulpblad MC-parser'!$A:$D,4,FALSE)</f>
        <v>Gevaarlijke stof</v>
      </c>
      <c r="Q1450" s="136" t="str">
        <f>IF(CONCATENATE(B1450,C1450,D1450)="","",VLOOKUP(CONCATENATE(B1450,C1450,D1450),Meldingsclassificaties!AA:AA,1,FALSE))</f>
        <v>OngevalOverigGevaarlijke stof</v>
      </c>
      <c r="R1450" s="136" t="str">
        <f>IF(F1450="","",VLOOKUP(F1450,Meldingsclassificaties!H:H,1,FALSE))</f>
        <v>Ongeval gev. stof</v>
      </c>
    </row>
    <row r="1451" spans="1:18" x14ac:dyDescent="0.25">
      <c r="A1451" s="59">
        <v>200059189</v>
      </c>
      <c r="B1451" s="59" t="s">
        <v>720</v>
      </c>
      <c r="C1451" s="59" t="s">
        <v>892</v>
      </c>
      <c r="D1451" s="65" t="s">
        <v>4804</v>
      </c>
      <c r="E1451" s="60" t="s">
        <v>6193</v>
      </c>
      <c r="F1451" s="65" t="s">
        <v>12456</v>
      </c>
      <c r="G1451" s="59"/>
      <c r="H1451" s="59"/>
      <c r="I1451" s="59">
        <f t="shared" si="22"/>
        <v>20</v>
      </c>
      <c r="J1451" s="59" t="s">
        <v>1613</v>
      </c>
      <c r="K1451" s="61" t="s">
        <v>12187</v>
      </c>
      <c r="L1451" s="62" t="s">
        <v>6738</v>
      </c>
      <c r="M1451" s="62" t="s">
        <v>6193</v>
      </c>
      <c r="N1451" s="81" t="str">
        <f>VLOOKUP($M1451,'Hulpblad MC-parser'!$A:$D,2,FALSE)</f>
        <v>Ongeval</v>
      </c>
      <c r="O1451" s="81" t="str">
        <f>VLOOKUP($M1451,'Hulpblad MC-parser'!$A:$D,3,FALSE)</f>
        <v>Overig</v>
      </c>
      <c r="P1451" s="81" t="str">
        <f>VLOOKUP($M1451,'Hulpblad MC-parser'!$A:$D,4,FALSE)</f>
        <v>Gevaarlijke stof</v>
      </c>
      <c r="Q1451" s="136" t="str">
        <f>IF(CONCATENATE(B1451,C1451,D1451)="","",VLOOKUP(CONCATENATE(B1451,C1451,D1451),Meldingsclassificaties!AA:AA,1,FALSE))</f>
        <v>OngevalOverigGevaarlijke stof</v>
      </c>
      <c r="R1451" s="136" t="str">
        <f>IF(F1451="","",VLOOKUP(F1451,Meldingsclassificaties!H:H,1,FALSE))</f>
        <v>Ongeval gev. stof</v>
      </c>
    </row>
    <row r="1452" spans="1:18" x14ac:dyDescent="0.25">
      <c r="A1452" s="59">
        <v>200059221</v>
      </c>
      <c r="B1452" s="59" t="s">
        <v>720</v>
      </c>
      <c r="C1452" s="59" t="s">
        <v>892</v>
      </c>
      <c r="D1452" s="65" t="s">
        <v>4804</v>
      </c>
      <c r="E1452" s="60" t="s">
        <v>6227</v>
      </c>
      <c r="F1452" s="65" t="s">
        <v>12456</v>
      </c>
      <c r="G1452" s="59"/>
      <c r="H1452" s="59"/>
      <c r="I1452" s="59">
        <f t="shared" si="22"/>
        <v>20</v>
      </c>
      <c r="J1452" s="59" t="s">
        <v>1613</v>
      </c>
      <c r="K1452" s="61" t="s">
        <v>12187</v>
      </c>
      <c r="L1452" s="62" t="s">
        <v>6738</v>
      </c>
      <c r="M1452" s="62" t="s">
        <v>6227</v>
      </c>
      <c r="N1452" s="81" t="str">
        <f>VLOOKUP($M1452,'Hulpblad MC-parser'!$A:$D,2,FALSE)</f>
        <v>Ongeval</v>
      </c>
      <c r="O1452" s="81" t="str">
        <f>VLOOKUP($M1452,'Hulpblad MC-parser'!$A:$D,3,FALSE)</f>
        <v>Overig</v>
      </c>
      <c r="P1452" s="81" t="str">
        <f>VLOOKUP($M1452,'Hulpblad MC-parser'!$A:$D,4,FALSE)</f>
        <v>Gevaarlijke stof</v>
      </c>
      <c r="Q1452" s="136" t="str">
        <f>IF(CONCATENATE(B1452,C1452,D1452)="","",VLOOKUP(CONCATENATE(B1452,C1452,D1452),Meldingsclassificaties!AA:AA,1,FALSE))</f>
        <v>OngevalOverigGevaarlijke stof</v>
      </c>
      <c r="R1452" s="136" t="str">
        <f>IF(F1452="","",VLOOKUP(F1452,Meldingsclassificaties!H:H,1,FALSE))</f>
        <v>Ongeval gev. stof</v>
      </c>
    </row>
    <row r="1453" spans="1:18" x14ac:dyDescent="0.25">
      <c r="A1453" s="59">
        <v>200059207</v>
      </c>
      <c r="B1453" s="59" t="s">
        <v>720</v>
      </c>
      <c r="C1453" s="59" t="s">
        <v>892</v>
      </c>
      <c r="D1453" s="65" t="s">
        <v>4804</v>
      </c>
      <c r="E1453" s="60" t="s">
        <v>6194</v>
      </c>
      <c r="F1453" s="65" t="s">
        <v>12456</v>
      </c>
      <c r="G1453" s="59"/>
      <c r="H1453" s="59"/>
      <c r="I1453" s="59">
        <f t="shared" si="22"/>
        <v>26</v>
      </c>
      <c r="J1453" s="59" t="s">
        <v>1613</v>
      </c>
      <c r="K1453" s="61" t="s">
        <v>12187</v>
      </c>
      <c r="L1453" s="62" t="s">
        <v>6738</v>
      </c>
      <c r="M1453" s="62" t="s">
        <v>6194</v>
      </c>
      <c r="N1453" s="81" t="str">
        <f>VLOOKUP($M1453,'Hulpblad MC-parser'!$A:$D,2,FALSE)</f>
        <v>Ongeval</v>
      </c>
      <c r="O1453" s="81" t="str">
        <f>VLOOKUP($M1453,'Hulpblad MC-parser'!$A:$D,3,FALSE)</f>
        <v>Overig</v>
      </c>
      <c r="P1453" s="81" t="str">
        <f>VLOOKUP($M1453,'Hulpblad MC-parser'!$A:$D,4,FALSE)</f>
        <v>Gevaarlijke stof</v>
      </c>
      <c r="Q1453" s="136" t="str">
        <f>IF(CONCATENATE(B1453,C1453,D1453)="","",VLOOKUP(CONCATENATE(B1453,C1453,D1453),Meldingsclassificaties!AA:AA,1,FALSE))</f>
        <v>OngevalOverigGevaarlijke stof</v>
      </c>
      <c r="R1453" s="136" t="str">
        <f>IF(F1453="","",VLOOKUP(F1453,Meldingsclassificaties!H:H,1,FALSE))</f>
        <v>Ongeval gev. stof</v>
      </c>
    </row>
    <row r="1454" spans="1:18" x14ac:dyDescent="0.25">
      <c r="A1454" s="59">
        <v>200059239</v>
      </c>
      <c r="B1454" s="59" t="s">
        <v>720</v>
      </c>
      <c r="C1454" s="59" t="s">
        <v>892</v>
      </c>
      <c r="D1454" s="65" t="s">
        <v>4804</v>
      </c>
      <c r="E1454" s="60" t="s">
        <v>6228</v>
      </c>
      <c r="F1454" s="65" t="s">
        <v>12456</v>
      </c>
      <c r="G1454" s="59"/>
      <c r="H1454" s="59"/>
      <c r="I1454" s="59">
        <f t="shared" si="22"/>
        <v>26</v>
      </c>
      <c r="J1454" s="59" t="s">
        <v>1613</v>
      </c>
      <c r="K1454" s="61" t="s">
        <v>12187</v>
      </c>
      <c r="L1454" s="62" t="s">
        <v>6738</v>
      </c>
      <c r="M1454" s="62" t="s">
        <v>6228</v>
      </c>
      <c r="N1454" s="81" t="str">
        <f>VLOOKUP($M1454,'Hulpblad MC-parser'!$A:$D,2,FALSE)</f>
        <v>Ongeval</v>
      </c>
      <c r="O1454" s="81" t="str">
        <f>VLOOKUP($M1454,'Hulpblad MC-parser'!$A:$D,3,FALSE)</f>
        <v>Overig</v>
      </c>
      <c r="P1454" s="81" t="str">
        <f>VLOOKUP($M1454,'Hulpblad MC-parser'!$A:$D,4,FALSE)</f>
        <v>Gevaarlijke stof</v>
      </c>
      <c r="Q1454" s="136" t="str">
        <f>IF(CONCATENATE(B1454,C1454,D1454)="","",VLOOKUP(CONCATENATE(B1454,C1454,D1454),Meldingsclassificaties!AA:AA,1,FALSE))</f>
        <v>OngevalOverigGevaarlijke stof</v>
      </c>
      <c r="R1454" s="136" t="str">
        <f>IF(F1454="","",VLOOKUP(F1454,Meldingsclassificaties!H:H,1,FALSE))</f>
        <v>Ongeval gev. stof</v>
      </c>
    </row>
    <row r="1455" spans="1:18" x14ac:dyDescent="0.25">
      <c r="A1455" s="59">
        <v>200059190</v>
      </c>
      <c r="B1455" s="59" t="s">
        <v>720</v>
      </c>
      <c r="C1455" s="59" t="s">
        <v>892</v>
      </c>
      <c r="D1455" s="65" t="s">
        <v>4804</v>
      </c>
      <c r="E1455" s="60" t="s">
        <v>6195</v>
      </c>
      <c r="F1455" s="65" t="s">
        <v>12456</v>
      </c>
      <c r="G1455" s="59"/>
      <c r="H1455" s="59"/>
      <c r="I1455" s="59">
        <f t="shared" si="22"/>
        <v>20</v>
      </c>
      <c r="J1455" s="59" t="s">
        <v>1613</v>
      </c>
      <c r="K1455" s="61" t="s">
        <v>12187</v>
      </c>
      <c r="L1455" s="62" t="s">
        <v>6738</v>
      </c>
      <c r="M1455" s="62" t="s">
        <v>6195</v>
      </c>
      <c r="N1455" s="81" t="str">
        <f>VLOOKUP($M1455,'Hulpblad MC-parser'!$A:$D,2,FALSE)</f>
        <v>Ongeval</v>
      </c>
      <c r="O1455" s="81" t="str">
        <f>VLOOKUP($M1455,'Hulpblad MC-parser'!$A:$D,3,FALSE)</f>
        <v>Overig</v>
      </c>
      <c r="P1455" s="81" t="str">
        <f>VLOOKUP($M1455,'Hulpblad MC-parser'!$A:$D,4,FALSE)</f>
        <v>Gevaarlijke stof</v>
      </c>
      <c r="Q1455" s="136" t="str">
        <f>IF(CONCATENATE(B1455,C1455,D1455)="","",VLOOKUP(CONCATENATE(B1455,C1455,D1455),Meldingsclassificaties!AA:AA,1,FALSE))</f>
        <v>OngevalOverigGevaarlijke stof</v>
      </c>
      <c r="R1455" s="136" t="str">
        <f>IF(F1455="","",VLOOKUP(F1455,Meldingsclassificaties!H:H,1,FALSE))</f>
        <v>Ongeval gev. stof</v>
      </c>
    </row>
    <row r="1456" spans="1:18" x14ac:dyDescent="0.25">
      <c r="A1456" s="59">
        <v>200059222</v>
      </c>
      <c r="B1456" s="59" t="s">
        <v>720</v>
      </c>
      <c r="C1456" s="59" t="s">
        <v>892</v>
      </c>
      <c r="D1456" s="65" t="s">
        <v>4804</v>
      </c>
      <c r="E1456" s="60" t="s">
        <v>6229</v>
      </c>
      <c r="F1456" s="65" t="s">
        <v>12456</v>
      </c>
      <c r="G1456" s="59"/>
      <c r="H1456" s="59"/>
      <c r="I1456" s="59">
        <f t="shared" si="22"/>
        <v>20</v>
      </c>
      <c r="J1456" s="59" t="s">
        <v>1613</v>
      </c>
      <c r="K1456" s="61" t="s">
        <v>12187</v>
      </c>
      <c r="L1456" s="62" t="s">
        <v>6738</v>
      </c>
      <c r="M1456" s="62" t="s">
        <v>6229</v>
      </c>
      <c r="N1456" s="81" t="str">
        <f>VLOOKUP($M1456,'Hulpblad MC-parser'!$A:$D,2,FALSE)</f>
        <v>Ongeval</v>
      </c>
      <c r="O1456" s="81" t="str">
        <f>VLOOKUP($M1456,'Hulpblad MC-parser'!$A:$D,3,FALSE)</f>
        <v>Overig</v>
      </c>
      <c r="P1456" s="81" t="str">
        <f>VLOOKUP($M1456,'Hulpblad MC-parser'!$A:$D,4,FALSE)</f>
        <v>Gevaarlijke stof</v>
      </c>
      <c r="Q1456" s="136" t="str">
        <f>IF(CONCATENATE(B1456,C1456,D1456)="","",VLOOKUP(CONCATENATE(B1456,C1456,D1456),Meldingsclassificaties!AA:AA,1,FALSE))</f>
        <v>OngevalOverigGevaarlijke stof</v>
      </c>
      <c r="R1456" s="136" t="str">
        <f>IF(F1456="","",VLOOKUP(F1456,Meldingsclassificaties!H:H,1,FALSE))</f>
        <v>Ongeval gev. stof</v>
      </c>
    </row>
    <row r="1457" spans="1:18" x14ac:dyDescent="0.25">
      <c r="A1457" s="59">
        <v>200059194</v>
      </c>
      <c r="B1457" s="59" t="s">
        <v>720</v>
      </c>
      <c r="C1457" s="59" t="s">
        <v>892</v>
      </c>
      <c r="D1457" s="65" t="s">
        <v>4804</v>
      </c>
      <c r="E1457" s="60" t="s">
        <v>6196</v>
      </c>
      <c r="F1457" s="65" t="s">
        <v>12456</v>
      </c>
      <c r="G1457" s="59"/>
      <c r="H1457" s="59"/>
      <c r="I1457" s="59">
        <f t="shared" si="22"/>
        <v>22</v>
      </c>
      <c r="J1457" s="59" t="s">
        <v>1613</v>
      </c>
      <c r="K1457" s="61" t="s">
        <v>12187</v>
      </c>
      <c r="L1457" s="62" t="s">
        <v>6738</v>
      </c>
      <c r="M1457" s="62" t="s">
        <v>6196</v>
      </c>
      <c r="N1457" s="81" t="str">
        <f>VLOOKUP($M1457,'Hulpblad MC-parser'!$A:$D,2,FALSE)</f>
        <v>Ongeval</v>
      </c>
      <c r="O1457" s="81" t="str">
        <f>VLOOKUP($M1457,'Hulpblad MC-parser'!$A:$D,3,FALSE)</f>
        <v>Overig</v>
      </c>
      <c r="P1457" s="81" t="str">
        <f>VLOOKUP($M1457,'Hulpblad MC-parser'!$A:$D,4,FALSE)</f>
        <v>Gevaarlijke stof</v>
      </c>
      <c r="Q1457" s="136" t="str">
        <f>IF(CONCATENATE(B1457,C1457,D1457)="","",VLOOKUP(CONCATENATE(B1457,C1457,D1457),Meldingsclassificaties!AA:AA,1,FALSE))</f>
        <v>OngevalOverigGevaarlijke stof</v>
      </c>
      <c r="R1457" s="136" t="str">
        <f>IF(F1457="","",VLOOKUP(F1457,Meldingsclassificaties!H:H,1,FALSE))</f>
        <v>Ongeval gev. stof</v>
      </c>
    </row>
    <row r="1458" spans="1:18" x14ac:dyDescent="0.25">
      <c r="A1458" s="59">
        <v>200059226</v>
      </c>
      <c r="B1458" s="59" t="s">
        <v>720</v>
      </c>
      <c r="C1458" s="59" t="s">
        <v>892</v>
      </c>
      <c r="D1458" s="65" t="s">
        <v>4804</v>
      </c>
      <c r="E1458" s="60" t="s">
        <v>6230</v>
      </c>
      <c r="F1458" s="65" t="s">
        <v>12456</v>
      </c>
      <c r="G1458" s="59"/>
      <c r="H1458" s="59"/>
      <c r="I1458" s="59">
        <f t="shared" si="22"/>
        <v>22</v>
      </c>
      <c r="J1458" s="59" t="s">
        <v>1613</v>
      </c>
      <c r="K1458" s="61" t="s">
        <v>12187</v>
      </c>
      <c r="L1458" s="62" t="s">
        <v>6738</v>
      </c>
      <c r="M1458" s="62" t="s">
        <v>6230</v>
      </c>
      <c r="N1458" s="81" t="str">
        <f>VLOOKUP($M1458,'Hulpblad MC-parser'!$A:$D,2,FALSE)</f>
        <v>Ongeval</v>
      </c>
      <c r="O1458" s="81" t="str">
        <f>VLOOKUP($M1458,'Hulpblad MC-parser'!$A:$D,3,FALSE)</f>
        <v>Overig</v>
      </c>
      <c r="P1458" s="81" t="str">
        <f>VLOOKUP($M1458,'Hulpblad MC-parser'!$A:$D,4,FALSE)</f>
        <v>Gevaarlijke stof</v>
      </c>
      <c r="Q1458" s="136" t="str">
        <f>IF(CONCATENATE(B1458,C1458,D1458)="","",VLOOKUP(CONCATENATE(B1458,C1458,D1458),Meldingsclassificaties!AA:AA,1,FALSE))</f>
        <v>OngevalOverigGevaarlijke stof</v>
      </c>
      <c r="R1458" s="136" t="str">
        <f>IF(F1458="","",VLOOKUP(F1458,Meldingsclassificaties!H:H,1,FALSE))</f>
        <v>Ongeval gev. stof</v>
      </c>
    </row>
    <row r="1459" spans="1:18" x14ac:dyDescent="0.25">
      <c r="A1459" s="59">
        <v>200059211</v>
      </c>
      <c r="B1459" s="59" t="s">
        <v>720</v>
      </c>
      <c r="C1459" s="59" t="s">
        <v>892</v>
      </c>
      <c r="D1459" s="65" t="s">
        <v>4804</v>
      </c>
      <c r="E1459" s="60" t="s">
        <v>6199</v>
      </c>
      <c r="F1459" s="65" t="s">
        <v>12456</v>
      </c>
      <c r="G1459" s="59"/>
      <c r="H1459" s="59"/>
      <c r="I1459" s="59">
        <f t="shared" si="22"/>
        <v>27</v>
      </c>
      <c r="J1459" s="59" t="s">
        <v>1613</v>
      </c>
      <c r="K1459" s="61" t="s">
        <v>12187</v>
      </c>
      <c r="L1459" s="62" t="s">
        <v>6738</v>
      </c>
      <c r="M1459" s="62" t="s">
        <v>6199</v>
      </c>
      <c r="N1459" s="81" t="str">
        <f>VLOOKUP($M1459,'Hulpblad MC-parser'!$A:$D,2,FALSE)</f>
        <v>Ongeval</v>
      </c>
      <c r="O1459" s="81" t="str">
        <f>VLOOKUP($M1459,'Hulpblad MC-parser'!$A:$D,3,FALSE)</f>
        <v>Overig</v>
      </c>
      <c r="P1459" s="81" t="str">
        <f>VLOOKUP($M1459,'Hulpblad MC-parser'!$A:$D,4,FALSE)</f>
        <v>Gevaarlijke stof</v>
      </c>
      <c r="Q1459" s="136" t="str">
        <f>IF(CONCATENATE(B1459,C1459,D1459)="","",VLOOKUP(CONCATENATE(B1459,C1459,D1459),Meldingsclassificaties!AA:AA,1,FALSE))</f>
        <v>OngevalOverigGevaarlijke stof</v>
      </c>
      <c r="R1459" s="136" t="str">
        <f>IF(F1459="","",VLOOKUP(F1459,Meldingsclassificaties!H:H,1,FALSE))</f>
        <v>Ongeval gev. stof</v>
      </c>
    </row>
    <row r="1460" spans="1:18" x14ac:dyDescent="0.25">
      <c r="A1460" s="59">
        <v>200059243</v>
      </c>
      <c r="B1460" s="59" t="s">
        <v>720</v>
      </c>
      <c r="C1460" s="59" t="s">
        <v>892</v>
      </c>
      <c r="D1460" s="65" t="s">
        <v>4804</v>
      </c>
      <c r="E1460" s="60" t="s">
        <v>6231</v>
      </c>
      <c r="F1460" s="65" t="s">
        <v>12456</v>
      </c>
      <c r="G1460" s="59"/>
      <c r="H1460" s="59"/>
      <c r="I1460" s="59">
        <f t="shared" si="22"/>
        <v>27</v>
      </c>
      <c r="J1460" s="59" t="s">
        <v>1613</v>
      </c>
      <c r="K1460" s="61" t="s">
        <v>12187</v>
      </c>
      <c r="L1460" s="62" t="s">
        <v>6738</v>
      </c>
      <c r="M1460" s="62" t="s">
        <v>6231</v>
      </c>
      <c r="N1460" s="81" t="str">
        <f>VLOOKUP($M1460,'Hulpblad MC-parser'!$A:$D,2,FALSE)</f>
        <v>Ongeval</v>
      </c>
      <c r="O1460" s="81" t="str">
        <f>VLOOKUP($M1460,'Hulpblad MC-parser'!$A:$D,3,FALSE)</f>
        <v>Overig</v>
      </c>
      <c r="P1460" s="81" t="str">
        <f>VLOOKUP($M1460,'Hulpblad MC-parser'!$A:$D,4,FALSE)</f>
        <v>Gevaarlijke stof</v>
      </c>
      <c r="Q1460" s="136" t="str">
        <f>IF(CONCATENATE(B1460,C1460,D1460)="","",VLOOKUP(CONCATENATE(B1460,C1460,D1460),Meldingsclassificaties!AA:AA,1,FALSE))</f>
        <v>OngevalOverigGevaarlijke stof</v>
      </c>
      <c r="R1460" s="136" t="str">
        <f>IF(F1460="","",VLOOKUP(F1460,Meldingsclassificaties!H:H,1,FALSE))</f>
        <v>Ongeval gev. stof</v>
      </c>
    </row>
    <row r="1461" spans="1:18" x14ac:dyDescent="0.25">
      <c r="A1461" s="59">
        <v>200059208</v>
      </c>
      <c r="B1461" s="59" t="s">
        <v>720</v>
      </c>
      <c r="C1461" s="59" t="s">
        <v>892</v>
      </c>
      <c r="D1461" s="65" t="s">
        <v>4804</v>
      </c>
      <c r="E1461" s="60" t="s">
        <v>6200</v>
      </c>
      <c r="F1461" s="65" t="s">
        <v>12456</v>
      </c>
      <c r="G1461" s="59"/>
      <c r="H1461" s="59"/>
      <c r="I1461" s="59">
        <f t="shared" si="22"/>
        <v>26</v>
      </c>
      <c r="J1461" s="59" t="s">
        <v>1613</v>
      </c>
      <c r="K1461" s="61" t="s">
        <v>12187</v>
      </c>
      <c r="L1461" s="62" t="s">
        <v>6738</v>
      </c>
      <c r="M1461" s="62" t="s">
        <v>6200</v>
      </c>
      <c r="N1461" s="81" t="str">
        <f>VLOOKUP($M1461,'Hulpblad MC-parser'!$A:$D,2,FALSE)</f>
        <v>Ongeval</v>
      </c>
      <c r="O1461" s="81" t="str">
        <f>VLOOKUP($M1461,'Hulpblad MC-parser'!$A:$D,3,FALSE)</f>
        <v>Overig</v>
      </c>
      <c r="P1461" s="81" t="str">
        <f>VLOOKUP($M1461,'Hulpblad MC-parser'!$A:$D,4,FALSE)</f>
        <v>Gevaarlijke stof</v>
      </c>
      <c r="Q1461" s="136" t="str">
        <f>IF(CONCATENATE(B1461,C1461,D1461)="","",VLOOKUP(CONCATENATE(B1461,C1461,D1461),Meldingsclassificaties!AA:AA,1,FALSE))</f>
        <v>OngevalOverigGevaarlijke stof</v>
      </c>
      <c r="R1461" s="136" t="str">
        <f>IF(F1461="","",VLOOKUP(F1461,Meldingsclassificaties!H:H,1,FALSE))</f>
        <v>Ongeval gev. stof</v>
      </c>
    </row>
    <row r="1462" spans="1:18" x14ac:dyDescent="0.25">
      <c r="A1462" s="59">
        <v>200059240</v>
      </c>
      <c r="B1462" s="59" t="s">
        <v>720</v>
      </c>
      <c r="C1462" s="59" t="s">
        <v>892</v>
      </c>
      <c r="D1462" s="65" t="s">
        <v>4804</v>
      </c>
      <c r="E1462" s="60" t="s">
        <v>6232</v>
      </c>
      <c r="F1462" s="65" t="s">
        <v>12456</v>
      </c>
      <c r="G1462" s="59"/>
      <c r="H1462" s="59"/>
      <c r="I1462" s="59">
        <f t="shared" si="22"/>
        <v>26</v>
      </c>
      <c r="J1462" s="59" t="s">
        <v>1613</v>
      </c>
      <c r="K1462" s="61" t="s">
        <v>12187</v>
      </c>
      <c r="L1462" s="62" t="s">
        <v>6738</v>
      </c>
      <c r="M1462" s="62" t="s">
        <v>6232</v>
      </c>
      <c r="N1462" s="81" t="str">
        <f>VLOOKUP($M1462,'Hulpblad MC-parser'!$A:$D,2,FALSE)</f>
        <v>Ongeval</v>
      </c>
      <c r="O1462" s="81" t="str">
        <f>VLOOKUP($M1462,'Hulpblad MC-parser'!$A:$D,3,FALSE)</f>
        <v>Overig</v>
      </c>
      <c r="P1462" s="81" t="str">
        <f>VLOOKUP($M1462,'Hulpblad MC-parser'!$A:$D,4,FALSE)</f>
        <v>Gevaarlijke stof</v>
      </c>
      <c r="Q1462" s="136" t="str">
        <f>IF(CONCATENATE(B1462,C1462,D1462)="","",VLOOKUP(CONCATENATE(B1462,C1462,D1462),Meldingsclassificaties!AA:AA,1,FALSE))</f>
        <v>OngevalOverigGevaarlijke stof</v>
      </c>
      <c r="R1462" s="136" t="str">
        <f>IF(F1462="","",VLOOKUP(F1462,Meldingsclassificaties!H:H,1,FALSE))</f>
        <v>Ongeval gev. stof</v>
      </c>
    </row>
    <row r="1463" spans="1:18" x14ac:dyDescent="0.25">
      <c r="A1463" s="59">
        <v>200059201</v>
      </c>
      <c r="B1463" s="59" t="s">
        <v>720</v>
      </c>
      <c r="C1463" s="59" t="s">
        <v>892</v>
      </c>
      <c r="D1463" s="65" t="s">
        <v>4804</v>
      </c>
      <c r="E1463" s="60" t="s">
        <v>6201</v>
      </c>
      <c r="F1463" s="65" t="s">
        <v>12456</v>
      </c>
      <c r="G1463" s="59"/>
      <c r="H1463" s="59"/>
      <c r="I1463" s="59">
        <f t="shared" si="22"/>
        <v>24</v>
      </c>
      <c r="J1463" s="59" t="s">
        <v>1613</v>
      </c>
      <c r="K1463" s="61" t="s">
        <v>12187</v>
      </c>
      <c r="L1463" s="62" t="s">
        <v>6738</v>
      </c>
      <c r="M1463" s="62" t="s">
        <v>6201</v>
      </c>
      <c r="N1463" s="81" t="str">
        <f>VLOOKUP($M1463,'Hulpblad MC-parser'!$A:$D,2,FALSE)</f>
        <v>Ongeval</v>
      </c>
      <c r="O1463" s="81" t="str">
        <f>VLOOKUP($M1463,'Hulpblad MC-parser'!$A:$D,3,FALSE)</f>
        <v>Overig</v>
      </c>
      <c r="P1463" s="81" t="str">
        <f>VLOOKUP($M1463,'Hulpblad MC-parser'!$A:$D,4,FALSE)</f>
        <v>Gevaarlijke stof</v>
      </c>
      <c r="Q1463" s="136" t="str">
        <f>IF(CONCATENATE(B1463,C1463,D1463)="","",VLOOKUP(CONCATENATE(B1463,C1463,D1463),Meldingsclassificaties!AA:AA,1,FALSE))</f>
        <v>OngevalOverigGevaarlijke stof</v>
      </c>
      <c r="R1463" s="136" t="str">
        <f>IF(F1463="","",VLOOKUP(F1463,Meldingsclassificaties!H:H,1,FALSE))</f>
        <v>Ongeval gev. stof</v>
      </c>
    </row>
    <row r="1464" spans="1:18" x14ac:dyDescent="0.25">
      <c r="A1464" s="59">
        <v>200059233</v>
      </c>
      <c r="B1464" s="59" t="s">
        <v>720</v>
      </c>
      <c r="C1464" s="59" t="s">
        <v>892</v>
      </c>
      <c r="D1464" s="65" t="s">
        <v>4804</v>
      </c>
      <c r="E1464" s="60" t="s">
        <v>6233</v>
      </c>
      <c r="F1464" s="65" t="s">
        <v>12456</v>
      </c>
      <c r="G1464" s="59"/>
      <c r="H1464" s="59"/>
      <c r="I1464" s="59">
        <f t="shared" si="22"/>
        <v>24</v>
      </c>
      <c r="J1464" s="59" t="s">
        <v>1613</v>
      </c>
      <c r="K1464" s="61" t="s">
        <v>12187</v>
      </c>
      <c r="L1464" s="62" t="s">
        <v>6738</v>
      </c>
      <c r="M1464" s="62" t="s">
        <v>6233</v>
      </c>
      <c r="N1464" s="81" t="str">
        <f>VLOOKUP($M1464,'Hulpblad MC-parser'!$A:$D,2,FALSE)</f>
        <v>Ongeval</v>
      </c>
      <c r="O1464" s="81" t="str">
        <f>VLOOKUP($M1464,'Hulpblad MC-parser'!$A:$D,3,FALSE)</f>
        <v>Overig</v>
      </c>
      <c r="P1464" s="81" t="str">
        <f>VLOOKUP($M1464,'Hulpblad MC-parser'!$A:$D,4,FALSE)</f>
        <v>Gevaarlijke stof</v>
      </c>
      <c r="Q1464" s="136" t="str">
        <f>IF(CONCATENATE(B1464,C1464,D1464)="","",VLOOKUP(CONCATENATE(B1464,C1464,D1464),Meldingsclassificaties!AA:AA,1,FALSE))</f>
        <v>OngevalOverigGevaarlijke stof</v>
      </c>
      <c r="R1464" s="136" t="str">
        <f>IF(F1464="","",VLOOKUP(F1464,Meldingsclassificaties!H:H,1,FALSE))</f>
        <v>Ongeval gev. stof</v>
      </c>
    </row>
    <row r="1465" spans="1:18" x14ac:dyDescent="0.25">
      <c r="A1465" s="59">
        <v>200059209</v>
      </c>
      <c r="B1465" s="59" t="s">
        <v>720</v>
      </c>
      <c r="C1465" s="59" t="s">
        <v>892</v>
      </c>
      <c r="D1465" s="65" t="s">
        <v>4804</v>
      </c>
      <c r="E1465" s="60" t="s">
        <v>6202</v>
      </c>
      <c r="F1465" s="65" t="s">
        <v>12456</v>
      </c>
      <c r="G1465" s="59"/>
      <c r="H1465" s="59"/>
      <c r="I1465" s="59">
        <f t="shared" si="22"/>
        <v>26</v>
      </c>
      <c r="J1465" s="59" t="s">
        <v>1613</v>
      </c>
      <c r="K1465" s="61" t="s">
        <v>12187</v>
      </c>
      <c r="L1465" s="62" t="s">
        <v>6738</v>
      </c>
      <c r="M1465" s="62" t="s">
        <v>6202</v>
      </c>
      <c r="N1465" s="81" t="str">
        <f>VLOOKUP($M1465,'Hulpblad MC-parser'!$A:$D,2,FALSE)</f>
        <v>Ongeval</v>
      </c>
      <c r="O1465" s="81" t="str">
        <f>VLOOKUP($M1465,'Hulpblad MC-parser'!$A:$D,3,FALSE)</f>
        <v>Overig</v>
      </c>
      <c r="P1465" s="81" t="str">
        <f>VLOOKUP($M1465,'Hulpblad MC-parser'!$A:$D,4,FALSE)</f>
        <v>Gevaarlijke stof</v>
      </c>
      <c r="Q1465" s="136" t="str">
        <f>IF(CONCATENATE(B1465,C1465,D1465)="","",VLOOKUP(CONCATENATE(B1465,C1465,D1465),Meldingsclassificaties!AA:AA,1,FALSE))</f>
        <v>OngevalOverigGevaarlijke stof</v>
      </c>
      <c r="R1465" s="136" t="str">
        <f>IF(F1465="","",VLOOKUP(F1465,Meldingsclassificaties!H:H,1,FALSE))</f>
        <v>Ongeval gev. stof</v>
      </c>
    </row>
    <row r="1466" spans="1:18" x14ac:dyDescent="0.25">
      <c r="A1466" s="59">
        <v>200059241</v>
      </c>
      <c r="B1466" s="59" t="s">
        <v>720</v>
      </c>
      <c r="C1466" s="59" t="s">
        <v>892</v>
      </c>
      <c r="D1466" s="65" t="s">
        <v>4804</v>
      </c>
      <c r="E1466" s="60" t="s">
        <v>6234</v>
      </c>
      <c r="F1466" s="65" t="s">
        <v>12456</v>
      </c>
      <c r="G1466" s="59"/>
      <c r="H1466" s="59"/>
      <c r="I1466" s="59">
        <f t="shared" si="22"/>
        <v>26</v>
      </c>
      <c r="J1466" s="59" t="s">
        <v>1613</v>
      </c>
      <c r="K1466" s="61" t="s">
        <v>12187</v>
      </c>
      <c r="L1466" s="62" t="s">
        <v>6738</v>
      </c>
      <c r="M1466" s="62" t="s">
        <v>6234</v>
      </c>
      <c r="N1466" s="81" t="str">
        <f>VLOOKUP($M1466,'Hulpblad MC-parser'!$A:$D,2,FALSE)</f>
        <v>Ongeval</v>
      </c>
      <c r="O1466" s="81" t="str">
        <f>VLOOKUP($M1466,'Hulpblad MC-parser'!$A:$D,3,FALSE)</f>
        <v>Overig</v>
      </c>
      <c r="P1466" s="81" t="str">
        <f>VLOOKUP($M1466,'Hulpblad MC-parser'!$A:$D,4,FALSE)</f>
        <v>Gevaarlijke stof</v>
      </c>
      <c r="Q1466" s="136" t="str">
        <f>IF(CONCATENATE(B1466,C1466,D1466)="","",VLOOKUP(CONCATENATE(B1466,C1466,D1466),Meldingsclassificaties!AA:AA,1,FALSE))</f>
        <v>OngevalOverigGevaarlijke stof</v>
      </c>
      <c r="R1466" s="136" t="str">
        <f>IF(F1466="","",VLOOKUP(F1466,Meldingsclassificaties!H:H,1,FALSE))</f>
        <v>Ongeval gev. stof</v>
      </c>
    </row>
    <row r="1467" spans="1:18" x14ac:dyDescent="0.25">
      <c r="A1467" s="59">
        <v>200059202</v>
      </c>
      <c r="B1467" s="59" t="s">
        <v>720</v>
      </c>
      <c r="C1467" s="59" t="s">
        <v>892</v>
      </c>
      <c r="D1467" s="65" t="s">
        <v>4804</v>
      </c>
      <c r="E1467" s="60" t="s">
        <v>6203</v>
      </c>
      <c r="F1467" s="65" t="s">
        <v>12456</v>
      </c>
      <c r="G1467" s="59"/>
      <c r="H1467" s="59"/>
      <c r="I1467" s="59">
        <f t="shared" si="22"/>
        <v>24</v>
      </c>
      <c r="J1467" s="59" t="s">
        <v>1613</v>
      </c>
      <c r="K1467" s="61" t="s">
        <v>12187</v>
      </c>
      <c r="L1467" s="62" t="s">
        <v>6738</v>
      </c>
      <c r="M1467" s="62" t="s">
        <v>6203</v>
      </c>
      <c r="N1467" s="81" t="str">
        <f>VLOOKUP($M1467,'Hulpblad MC-parser'!$A:$D,2,FALSE)</f>
        <v>Ongeval</v>
      </c>
      <c r="O1467" s="81" t="str">
        <f>VLOOKUP($M1467,'Hulpblad MC-parser'!$A:$D,3,FALSE)</f>
        <v>Overig</v>
      </c>
      <c r="P1467" s="81" t="str">
        <f>VLOOKUP($M1467,'Hulpblad MC-parser'!$A:$D,4,FALSE)</f>
        <v>Gevaarlijke stof</v>
      </c>
      <c r="Q1467" s="136" t="str">
        <f>IF(CONCATENATE(B1467,C1467,D1467)="","",VLOOKUP(CONCATENATE(B1467,C1467,D1467),Meldingsclassificaties!AA:AA,1,FALSE))</f>
        <v>OngevalOverigGevaarlijke stof</v>
      </c>
      <c r="R1467" s="136" t="str">
        <f>IF(F1467="","",VLOOKUP(F1467,Meldingsclassificaties!H:H,1,FALSE))</f>
        <v>Ongeval gev. stof</v>
      </c>
    </row>
    <row r="1468" spans="1:18" x14ac:dyDescent="0.25">
      <c r="A1468" s="59">
        <v>200059234</v>
      </c>
      <c r="B1468" s="59" t="s">
        <v>720</v>
      </c>
      <c r="C1468" s="59" t="s">
        <v>892</v>
      </c>
      <c r="D1468" s="65" t="s">
        <v>4804</v>
      </c>
      <c r="E1468" s="60" t="s">
        <v>6235</v>
      </c>
      <c r="F1468" s="65" t="s">
        <v>12456</v>
      </c>
      <c r="G1468" s="59"/>
      <c r="H1468" s="59"/>
      <c r="I1468" s="59">
        <f t="shared" si="22"/>
        <v>24</v>
      </c>
      <c r="J1468" s="59" t="s">
        <v>1613</v>
      </c>
      <c r="K1468" s="61" t="s">
        <v>12187</v>
      </c>
      <c r="L1468" s="62" t="s">
        <v>6738</v>
      </c>
      <c r="M1468" s="62" t="s">
        <v>6235</v>
      </c>
      <c r="N1468" s="81" t="str">
        <f>VLOOKUP($M1468,'Hulpblad MC-parser'!$A:$D,2,FALSE)</f>
        <v>Ongeval</v>
      </c>
      <c r="O1468" s="81" t="str">
        <f>VLOOKUP($M1468,'Hulpblad MC-parser'!$A:$D,3,FALSE)</f>
        <v>Overig</v>
      </c>
      <c r="P1468" s="81" t="str">
        <f>VLOOKUP($M1468,'Hulpblad MC-parser'!$A:$D,4,FALSE)</f>
        <v>Gevaarlijke stof</v>
      </c>
      <c r="Q1468" s="136" t="str">
        <f>IF(CONCATENATE(B1468,C1468,D1468)="","",VLOOKUP(CONCATENATE(B1468,C1468,D1468),Meldingsclassificaties!AA:AA,1,FALSE))</f>
        <v>OngevalOverigGevaarlijke stof</v>
      </c>
      <c r="R1468" s="136" t="str">
        <f>IF(F1468="","",VLOOKUP(F1468,Meldingsclassificaties!H:H,1,FALSE))</f>
        <v>Ongeval gev. stof</v>
      </c>
    </row>
    <row r="1469" spans="1:18" x14ac:dyDescent="0.25">
      <c r="A1469" s="59">
        <v>200059206</v>
      </c>
      <c r="B1469" s="59" t="s">
        <v>720</v>
      </c>
      <c r="C1469" s="59" t="s">
        <v>892</v>
      </c>
      <c r="D1469" s="65" t="s">
        <v>4804</v>
      </c>
      <c r="E1469" s="60" t="s">
        <v>6204</v>
      </c>
      <c r="F1469" s="65" t="s">
        <v>12456</v>
      </c>
      <c r="G1469" s="59"/>
      <c r="H1469" s="59"/>
      <c r="I1469" s="59">
        <f t="shared" si="22"/>
        <v>25</v>
      </c>
      <c r="J1469" s="59" t="s">
        <v>1613</v>
      </c>
      <c r="K1469" s="61" t="s">
        <v>12187</v>
      </c>
      <c r="L1469" s="62" t="s">
        <v>6738</v>
      </c>
      <c r="M1469" s="62" t="s">
        <v>6204</v>
      </c>
      <c r="N1469" s="81" t="str">
        <f>VLOOKUP($M1469,'Hulpblad MC-parser'!$A:$D,2,FALSE)</f>
        <v>Ongeval</v>
      </c>
      <c r="O1469" s="81" t="str">
        <f>VLOOKUP($M1469,'Hulpblad MC-parser'!$A:$D,3,FALSE)</f>
        <v>Overig</v>
      </c>
      <c r="P1469" s="81" t="str">
        <f>VLOOKUP($M1469,'Hulpblad MC-parser'!$A:$D,4,FALSE)</f>
        <v>Gevaarlijke stof</v>
      </c>
      <c r="Q1469" s="136" t="str">
        <f>IF(CONCATENATE(B1469,C1469,D1469)="","",VLOOKUP(CONCATENATE(B1469,C1469,D1469),Meldingsclassificaties!AA:AA,1,FALSE))</f>
        <v>OngevalOverigGevaarlijke stof</v>
      </c>
      <c r="R1469" s="136" t="str">
        <f>IF(F1469="","",VLOOKUP(F1469,Meldingsclassificaties!H:H,1,FALSE))</f>
        <v>Ongeval gev. stof</v>
      </c>
    </row>
    <row r="1470" spans="1:18" x14ac:dyDescent="0.25">
      <c r="A1470" s="59">
        <v>200059238</v>
      </c>
      <c r="B1470" s="59" t="s">
        <v>720</v>
      </c>
      <c r="C1470" s="59" t="s">
        <v>892</v>
      </c>
      <c r="D1470" s="65" t="s">
        <v>4804</v>
      </c>
      <c r="E1470" s="60" t="s">
        <v>6236</v>
      </c>
      <c r="F1470" s="65" t="s">
        <v>12456</v>
      </c>
      <c r="G1470" s="59"/>
      <c r="H1470" s="59"/>
      <c r="I1470" s="59">
        <f t="shared" si="22"/>
        <v>25</v>
      </c>
      <c r="J1470" s="59" t="s">
        <v>1613</v>
      </c>
      <c r="K1470" s="61" t="s">
        <v>12187</v>
      </c>
      <c r="L1470" s="62" t="s">
        <v>6738</v>
      </c>
      <c r="M1470" s="62" t="s">
        <v>6236</v>
      </c>
      <c r="N1470" s="81" t="str">
        <f>VLOOKUP($M1470,'Hulpblad MC-parser'!$A:$D,2,FALSE)</f>
        <v>Ongeval</v>
      </c>
      <c r="O1470" s="81" t="str">
        <f>VLOOKUP($M1470,'Hulpblad MC-parser'!$A:$D,3,FALSE)</f>
        <v>Overig</v>
      </c>
      <c r="P1470" s="81" t="str">
        <f>VLOOKUP($M1470,'Hulpblad MC-parser'!$A:$D,4,FALSE)</f>
        <v>Gevaarlijke stof</v>
      </c>
      <c r="Q1470" s="136" t="str">
        <f>IF(CONCATENATE(B1470,C1470,D1470)="","",VLOOKUP(CONCATENATE(B1470,C1470,D1470),Meldingsclassificaties!AA:AA,1,FALSE))</f>
        <v>OngevalOverigGevaarlijke stof</v>
      </c>
      <c r="R1470" s="136" t="str">
        <f>IF(F1470="","",VLOOKUP(F1470,Meldingsclassificaties!H:H,1,FALSE))</f>
        <v>Ongeval gev. stof</v>
      </c>
    </row>
    <row r="1471" spans="1:18" x14ac:dyDescent="0.25">
      <c r="A1471" s="59">
        <v>200059203</v>
      </c>
      <c r="B1471" s="59" t="s">
        <v>720</v>
      </c>
      <c r="C1471" s="59" t="s">
        <v>892</v>
      </c>
      <c r="D1471" s="65" t="s">
        <v>4804</v>
      </c>
      <c r="E1471" s="60" t="s">
        <v>6205</v>
      </c>
      <c r="F1471" s="65" t="s">
        <v>12456</v>
      </c>
      <c r="G1471" s="59"/>
      <c r="H1471" s="59"/>
      <c r="I1471" s="59">
        <f t="shared" si="22"/>
        <v>24</v>
      </c>
      <c r="J1471" s="59" t="s">
        <v>1613</v>
      </c>
      <c r="K1471" s="61" t="s">
        <v>12187</v>
      </c>
      <c r="L1471" s="62" t="s">
        <v>6738</v>
      </c>
      <c r="M1471" s="62" t="s">
        <v>6205</v>
      </c>
      <c r="N1471" s="81" t="str">
        <f>VLOOKUP($M1471,'Hulpblad MC-parser'!$A:$D,2,FALSE)</f>
        <v>Ongeval</v>
      </c>
      <c r="O1471" s="81" t="str">
        <f>VLOOKUP($M1471,'Hulpblad MC-parser'!$A:$D,3,FALSE)</f>
        <v>Overig</v>
      </c>
      <c r="P1471" s="81" t="str">
        <f>VLOOKUP($M1471,'Hulpblad MC-parser'!$A:$D,4,FALSE)</f>
        <v>Gevaarlijke stof</v>
      </c>
      <c r="Q1471" s="136" t="str">
        <f>IF(CONCATENATE(B1471,C1471,D1471)="","",VLOOKUP(CONCATENATE(B1471,C1471,D1471),Meldingsclassificaties!AA:AA,1,FALSE))</f>
        <v>OngevalOverigGevaarlijke stof</v>
      </c>
      <c r="R1471" s="136" t="str">
        <f>IF(F1471="","",VLOOKUP(F1471,Meldingsclassificaties!H:H,1,FALSE))</f>
        <v>Ongeval gev. stof</v>
      </c>
    </row>
    <row r="1472" spans="1:18" x14ac:dyDescent="0.25">
      <c r="A1472" s="59">
        <v>200059235</v>
      </c>
      <c r="B1472" s="59" t="s">
        <v>720</v>
      </c>
      <c r="C1472" s="59" t="s">
        <v>892</v>
      </c>
      <c r="D1472" s="65" t="s">
        <v>4804</v>
      </c>
      <c r="E1472" s="60" t="s">
        <v>6237</v>
      </c>
      <c r="F1472" s="65" t="s">
        <v>12456</v>
      </c>
      <c r="G1472" s="59"/>
      <c r="H1472" s="59"/>
      <c r="I1472" s="59">
        <f t="shared" si="22"/>
        <v>24</v>
      </c>
      <c r="J1472" s="59" t="s">
        <v>1613</v>
      </c>
      <c r="K1472" s="61" t="s">
        <v>12187</v>
      </c>
      <c r="L1472" s="62" t="s">
        <v>6738</v>
      </c>
      <c r="M1472" s="62" t="s">
        <v>6237</v>
      </c>
      <c r="N1472" s="81" t="str">
        <f>VLOOKUP($M1472,'Hulpblad MC-parser'!$A:$D,2,FALSE)</f>
        <v>Ongeval</v>
      </c>
      <c r="O1472" s="81" t="str">
        <f>VLOOKUP($M1472,'Hulpblad MC-parser'!$A:$D,3,FALSE)</f>
        <v>Overig</v>
      </c>
      <c r="P1472" s="81" t="str">
        <f>VLOOKUP($M1472,'Hulpblad MC-parser'!$A:$D,4,FALSE)</f>
        <v>Gevaarlijke stof</v>
      </c>
      <c r="Q1472" s="136" t="str">
        <f>IF(CONCATENATE(B1472,C1472,D1472)="","",VLOOKUP(CONCATENATE(B1472,C1472,D1472),Meldingsclassificaties!AA:AA,1,FALSE))</f>
        <v>OngevalOverigGevaarlijke stof</v>
      </c>
      <c r="R1472" s="136" t="str">
        <f>IF(F1472="","",VLOOKUP(F1472,Meldingsclassificaties!H:H,1,FALSE))</f>
        <v>Ongeval gev. stof</v>
      </c>
    </row>
    <row r="1473" spans="1:18" x14ac:dyDescent="0.25">
      <c r="A1473" s="59">
        <v>200059195</v>
      </c>
      <c r="B1473" s="59" t="s">
        <v>720</v>
      </c>
      <c r="C1473" s="59" t="s">
        <v>892</v>
      </c>
      <c r="D1473" s="65" t="s">
        <v>4804</v>
      </c>
      <c r="E1473" s="60" t="s">
        <v>6206</v>
      </c>
      <c r="F1473" s="65" t="s">
        <v>12456</v>
      </c>
      <c r="G1473" s="59"/>
      <c r="H1473" s="59"/>
      <c r="I1473" s="59">
        <f t="shared" si="22"/>
        <v>22</v>
      </c>
      <c r="J1473" s="59" t="s">
        <v>1613</v>
      </c>
      <c r="K1473" s="61" t="s">
        <v>12187</v>
      </c>
      <c r="L1473" s="62" t="s">
        <v>6738</v>
      </c>
      <c r="M1473" s="62" t="s">
        <v>6206</v>
      </c>
      <c r="N1473" s="81" t="str">
        <f>VLOOKUP($M1473,'Hulpblad MC-parser'!$A:$D,2,FALSE)</f>
        <v>Ongeval</v>
      </c>
      <c r="O1473" s="81" t="str">
        <f>VLOOKUP($M1473,'Hulpblad MC-parser'!$A:$D,3,FALSE)</f>
        <v>Overig</v>
      </c>
      <c r="P1473" s="81" t="str">
        <f>VLOOKUP($M1473,'Hulpblad MC-parser'!$A:$D,4,FALSE)</f>
        <v>Gevaarlijke stof</v>
      </c>
      <c r="Q1473" s="136" t="str">
        <f>IF(CONCATENATE(B1473,C1473,D1473)="","",VLOOKUP(CONCATENATE(B1473,C1473,D1473),Meldingsclassificaties!AA:AA,1,FALSE))</f>
        <v>OngevalOverigGevaarlijke stof</v>
      </c>
      <c r="R1473" s="136" t="str">
        <f>IF(F1473="","",VLOOKUP(F1473,Meldingsclassificaties!H:H,1,FALSE))</f>
        <v>Ongeval gev. stof</v>
      </c>
    </row>
    <row r="1474" spans="1:18" x14ac:dyDescent="0.25">
      <c r="A1474" s="59">
        <v>200059227</v>
      </c>
      <c r="B1474" s="59" t="s">
        <v>720</v>
      </c>
      <c r="C1474" s="59" t="s">
        <v>892</v>
      </c>
      <c r="D1474" s="65" t="s">
        <v>4804</v>
      </c>
      <c r="E1474" s="60" t="s">
        <v>6238</v>
      </c>
      <c r="F1474" s="65" t="s">
        <v>12456</v>
      </c>
      <c r="G1474" s="59"/>
      <c r="H1474" s="59"/>
      <c r="I1474" s="59">
        <f t="shared" ref="I1474:I1536" si="23">LEN(E1474)</f>
        <v>22</v>
      </c>
      <c r="J1474" s="59" t="s">
        <v>1613</v>
      </c>
      <c r="K1474" s="61" t="s">
        <v>12187</v>
      </c>
      <c r="L1474" s="62" t="s">
        <v>6738</v>
      </c>
      <c r="M1474" s="62" t="s">
        <v>6238</v>
      </c>
      <c r="N1474" s="81" t="str">
        <f>VLOOKUP($M1474,'Hulpblad MC-parser'!$A:$D,2,FALSE)</f>
        <v>Ongeval</v>
      </c>
      <c r="O1474" s="81" t="str">
        <f>VLOOKUP($M1474,'Hulpblad MC-parser'!$A:$D,3,FALSE)</f>
        <v>Overig</v>
      </c>
      <c r="P1474" s="81" t="str">
        <f>VLOOKUP($M1474,'Hulpblad MC-parser'!$A:$D,4,FALSE)</f>
        <v>Gevaarlijke stof</v>
      </c>
      <c r="Q1474" s="136" t="str">
        <f>IF(CONCATENATE(B1474,C1474,D1474)="","",VLOOKUP(CONCATENATE(B1474,C1474,D1474),Meldingsclassificaties!AA:AA,1,FALSE))</f>
        <v>OngevalOverigGevaarlijke stof</v>
      </c>
      <c r="R1474" s="136" t="str">
        <f>IF(F1474="","",VLOOKUP(F1474,Meldingsclassificaties!H:H,1,FALSE))</f>
        <v>Ongeval gev. stof</v>
      </c>
    </row>
    <row r="1475" spans="1:18" x14ac:dyDescent="0.25">
      <c r="A1475" s="59">
        <v>200059160</v>
      </c>
      <c r="B1475" s="59" t="s">
        <v>720</v>
      </c>
      <c r="C1475" s="59" t="s">
        <v>892</v>
      </c>
      <c r="D1475" s="65" t="s">
        <v>4804</v>
      </c>
      <c r="E1475" s="60" t="s">
        <v>6263</v>
      </c>
      <c r="F1475" s="65" t="s">
        <v>12456</v>
      </c>
      <c r="G1475" s="59"/>
      <c r="H1475" s="59"/>
      <c r="I1475" s="59">
        <f t="shared" si="23"/>
        <v>15</v>
      </c>
      <c r="J1475" s="59" t="s">
        <v>1613</v>
      </c>
      <c r="K1475" s="61" t="s">
        <v>12187</v>
      </c>
      <c r="L1475" s="62" t="s">
        <v>6737</v>
      </c>
      <c r="M1475" s="62" t="s">
        <v>6263</v>
      </c>
      <c r="N1475" s="81" t="str">
        <f>VLOOKUP($M1475,'Hulpblad MC-parser'!$A:$D,2,FALSE)</f>
        <v>Ongeval</v>
      </c>
      <c r="O1475" s="81" t="str">
        <f>VLOOKUP($M1475,'Hulpblad MC-parser'!$A:$D,3,FALSE)</f>
        <v>Overig</v>
      </c>
      <c r="P1475" s="81" t="str">
        <f>VLOOKUP($M1475,'Hulpblad MC-parser'!$A:$D,4,FALSE)</f>
        <v>Gevaarlijke stof</v>
      </c>
      <c r="Q1475" s="136" t="str">
        <f>IF(CONCATENATE(B1475,C1475,D1475)="","",VLOOKUP(CONCATENATE(B1475,C1475,D1475),Meldingsclassificaties!AA:AA,1,FALSE))</f>
        <v>OngevalOverigGevaarlijke stof</v>
      </c>
      <c r="R1475" s="136" t="str">
        <f>IF(F1475="","",VLOOKUP(F1475,Meldingsclassificaties!H:H,1,FALSE))</f>
        <v>Ongeval gev. stof</v>
      </c>
    </row>
    <row r="1476" spans="1:18" x14ac:dyDescent="0.25">
      <c r="A1476" s="59">
        <v>200059168</v>
      </c>
      <c r="B1476" s="59" t="s">
        <v>720</v>
      </c>
      <c r="C1476" s="59" t="s">
        <v>892</v>
      </c>
      <c r="D1476" s="65" t="s">
        <v>4804</v>
      </c>
      <c r="E1476" s="60" t="s">
        <v>6264</v>
      </c>
      <c r="F1476" s="65" t="s">
        <v>12456</v>
      </c>
      <c r="G1476" s="59"/>
      <c r="H1476" s="59"/>
      <c r="I1476" s="59">
        <f t="shared" si="23"/>
        <v>17</v>
      </c>
      <c r="J1476" s="59" t="s">
        <v>1613</v>
      </c>
      <c r="K1476" s="61" t="s">
        <v>12187</v>
      </c>
      <c r="L1476" s="62" t="s">
        <v>6737</v>
      </c>
      <c r="M1476" s="62" t="s">
        <v>6264</v>
      </c>
      <c r="N1476" s="81" t="str">
        <f>VLOOKUP($M1476,'Hulpblad MC-parser'!$A:$D,2,FALSE)</f>
        <v>Ongeval</v>
      </c>
      <c r="O1476" s="81" t="str">
        <f>VLOOKUP($M1476,'Hulpblad MC-parser'!$A:$D,3,FALSE)</f>
        <v>Overig</v>
      </c>
      <c r="P1476" s="81" t="str">
        <f>VLOOKUP($M1476,'Hulpblad MC-parser'!$A:$D,4,FALSE)</f>
        <v>Gevaarlijke stof</v>
      </c>
      <c r="Q1476" s="136" t="str">
        <f>IF(CONCATENATE(B1476,C1476,D1476)="","",VLOOKUP(CONCATENATE(B1476,C1476,D1476),Meldingsclassificaties!AA:AA,1,FALSE))</f>
        <v>OngevalOverigGevaarlijke stof</v>
      </c>
      <c r="R1476" s="136" t="str">
        <f>IF(F1476="","",VLOOKUP(F1476,Meldingsclassificaties!H:H,1,FALSE))</f>
        <v>Ongeval gev. stof</v>
      </c>
    </row>
    <row r="1477" spans="1:18" x14ac:dyDescent="0.25">
      <c r="A1477" s="59">
        <v>200059166</v>
      </c>
      <c r="B1477" s="59" t="s">
        <v>720</v>
      </c>
      <c r="C1477" s="59" t="s">
        <v>892</v>
      </c>
      <c r="D1477" s="65" t="s">
        <v>4804</v>
      </c>
      <c r="E1477" s="60" t="s">
        <v>6265</v>
      </c>
      <c r="F1477" s="65" t="s">
        <v>12456</v>
      </c>
      <c r="G1477" s="59"/>
      <c r="H1477" s="59"/>
      <c r="I1477" s="59">
        <f t="shared" si="23"/>
        <v>16</v>
      </c>
      <c r="J1477" s="59" t="s">
        <v>1613</v>
      </c>
      <c r="K1477" s="61" t="s">
        <v>12187</v>
      </c>
      <c r="L1477" s="62" t="s">
        <v>6737</v>
      </c>
      <c r="M1477" s="62" t="s">
        <v>6265</v>
      </c>
      <c r="N1477" s="81" t="str">
        <f>VLOOKUP($M1477,'Hulpblad MC-parser'!$A:$D,2,FALSE)</f>
        <v>Ongeval</v>
      </c>
      <c r="O1477" s="81" t="str">
        <f>VLOOKUP($M1477,'Hulpblad MC-parser'!$A:$D,3,FALSE)</f>
        <v>Overig</v>
      </c>
      <c r="P1477" s="81" t="str">
        <f>VLOOKUP($M1477,'Hulpblad MC-parser'!$A:$D,4,FALSE)</f>
        <v>Gevaarlijke stof</v>
      </c>
      <c r="Q1477" s="136" t="str">
        <f>IF(CONCATENATE(B1477,C1477,D1477)="","",VLOOKUP(CONCATENATE(B1477,C1477,D1477),Meldingsclassificaties!AA:AA,1,FALSE))</f>
        <v>OngevalOverigGevaarlijke stof</v>
      </c>
      <c r="R1477" s="136" t="str">
        <f>IF(F1477="","",VLOOKUP(F1477,Meldingsclassificaties!H:H,1,FALSE))</f>
        <v>Ongeval gev. stof</v>
      </c>
    </row>
    <row r="1478" spans="1:18" x14ac:dyDescent="0.25">
      <c r="A1478" s="59">
        <v>200059181</v>
      </c>
      <c r="B1478" s="59" t="s">
        <v>720</v>
      </c>
      <c r="C1478" s="59" t="s">
        <v>892</v>
      </c>
      <c r="D1478" s="65" t="s">
        <v>4804</v>
      </c>
      <c r="E1478" s="60" t="s">
        <v>6267</v>
      </c>
      <c r="F1478" s="65" t="s">
        <v>12456</v>
      </c>
      <c r="G1478" s="59"/>
      <c r="H1478" s="59"/>
      <c r="I1478" s="59">
        <f t="shared" si="23"/>
        <v>21</v>
      </c>
      <c r="J1478" s="59" t="s">
        <v>1613</v>
      </c>
      <c r="K1478" s="61" t="s">
        <v>12187</v>
      </c>
      <c r="L1478" s="62" t="s">
        <v>6737</v>
      </c>
      <c r="M1478" s="62" t="s">
        <v>6267</v>
      </c>
      <c r="N1478" s="81" t="str">
        <f>VLOOKUP($M1478,'Hulpblad MC-parser'!$A:$D,2,FALSE)</f>
        <v>Ongeval</v>
      </c>
      <c r="O1478" s="81" t="str">
        <f>VLOOKUP($M1478,'Hulpblad MC-parser'!$A:$D,3,FALSE)</f>
        <v>Overig</v>
      </c>
      <c r="P1478" s="81" t="str">
        <f>VLOOKUP($M1478,'Hulpblad MC-parser'!$A:$D,4,FALSE)</f>
        <v>Gevaarlijke stof</v>
      </c>
      <c r="Q1478" s="136" t="str">
        <f>IF(CONCATENATE(B1478,C1478,D1478)="","",VLOOKUP(CONCATENATE(B1478,C1478,D1478),Meldingsclassificaties!AA:AA,1,FALSE))</f>
        <v>OngevalOverigGevaarlijke stof</v>
      </c>
      <c r="R1478" s="136" t="str">
        <f>IF(F1478="","",VLOOKUP(F1478,Meldingsclassificaties!H:H,1,FALSE))</f>
        <v>Ongeval gev. stof</v>
      </c>
    </row>
    <row r="1479" spans="1:18" x14ac:dyDescent="0.25">
      <c r="A1479" s="59">
        <v>200059173</v>
      </c>
      <c r="B1479" s="59" t="s">
        <v>720</v>
      </c>
      <c r="C1479" s="59" t="s">
        <v>892</v>
      </c>
      <c r="D1479" s="65" t="s">
        <v>4804</v>
      </c>
      <c r="E1479" s="60" t="s">
        <v>6268</v>
      </c>
      <c r="F1479" s="65" t="s">
        <v>12456</v>
      </c>
      <c r="G1479" s="59"/>
      <c r="H1479" s="59"/>
      <c r="I1479" s="59">
        <f t="shared" si="23"/>
        <v>18</v>
      </c>
      <c r="J1479" s="59" t="s">
        <v>1613</v>
      </c>
      <c r="K1479" s="61" t="s">
        <v>12187</v>
      </c>
      <c r="L1479" s="62" t="s">
        <v>6737</v>
      </c>
      <c r="M1479" s="62" t="s">
        <v>6268</v>
      </c>
      <c r="N1479" s="81" t="str">
        <f>VLOOKUP($M1479,'Hulpblad MC-parser'!$A:$D,2,FALSE)</f>
        <v>Ongeval</v>
      </c>
      <c r="O1479" s="81" t="str">
        <f>VLOOKUP($M1479,'Hulpblad MC-parser'!$A:$D,3,FALSE)</f>
        <v>Overig</v>
      </c>
      <c r="P1479" s="81" t="str">
        <f>VLOOKUP($M1479,'Hulpblad MC-parser'!$A:$D,4,FALSE)</f>
        <v>Gevaarlijke stof</v>
      </c>
      <c r="Q1479" s="136" t="str">
        <f>IF(CONCATENATE(B1479,C1479,D1479)="","",VLOOKUP(CONCATENATE(B1479,C1479,D1479),Meldingsclassificaties!AA:AA,1,FALSE))</f>
        <v>OngevalOverigGevaarlijke stof</v>
      </c>
      <c r="R1479" s="136" t="str">
        <f>IF(F1479="","",VLOOKUP(F1479,Meldingsclassificaties!H:H,1,FALSE))</f>
        <v>Ongeval gev. stof</v>
      </c>
    </row>
    <row r="1480" spans="1:18" x14ac:dyDescent="0.25">
      <c r="A1480" s="59">
        <v>200059161</v>
      </c>
      <c r="B1480" s="59" t="s">
        <v>720</v>
      </c>
      <c r="C1480" s="59" t="s">
        <v>892</v>
      </c>
      <c r="D1480" s="65" t="s">
        <v>4804</v>
      </c>
      <c r="E1480" s="60" t="s">
        <v>6269</v>
      </c>
      <c r="F1480" s="65" t="s">
        <v>12456</v>
      </c>
      <c r="G1480" s="59"/>
      <c r="H1480" s="59"/>
      <c r="I1480" s="59">
        <f t="shared" si="23"/>
        <v>15</v>
      </c>
      <c r="J1480" s="59" t="s">
        <v>1613</v>
      </c>
      <c r="K1480" s="61" t="s">
        <v>12187</v>
      </c>
      <c r="L1480" s="62" t="s">
        <v>6737</v>
      </c>
      <c r="M1480" s="62" t="s">
        <v>6269</v>
      </c>
      <c r="N1480" s="81" t="str">
        <f>VLOOKUP($M1480,'Hulpblad MC-parser'!$A:$D,2,FALSE)</f>
        <v>Ongeval</v>
      </c>
      <c r="O1480" s="81" t="str">
        <f>VLOOKUP($M1480,'Hulpblad MC-parser'!$A:$D,3,FALSE)</f>
        <v>Overig</v>
      </c>
      <c r="P1480" s="81" t="str">
        <f>VLOOKUP($M1480,'Hulpblad MC-parser'!$A:$D,4,FALSE)</f>
        <v>Gevaarlijke stof</v>
      </c>
      <c r="Q1480" s="136" t="str">
        <f>IF(CONCATENATE(B1480,C1480,D1480)="","",VLOOKUP(CONCATENATE(B1480,C1480,D1480),Meldingsclassificaties!AA:AA,1,FALSE))</f>
        <v>OngevalOverigGevaarlijke stof</v>
      </c>
      <c r="R1480" s="136" t="str">
        <f>IF(F1480="","",VLOOKUP(F1480,Meldingsclassificaties!H:H,1,FALSE))</f>
        <v>Ongeval gev. stof</v>
      </c>
    </row>
    <row r="1481" spans="1:18" x14ac:dyDescent="0.25">
      <c r="A1481" s="59">
        <v>200059153</v>
      </c>
      <c r="B1481" s="59" t="s">
        <v>720</v>
      </c>
      <c r="C1481" s="59" t="s">
        <v>892</v>
      </c>
      <c r="D1481" s="65" t="s">
        <v>4804</v>
      </c>
      <c r="E1481" s="60" t="s">
        <v>6270</v>
      </c>
      <c r="F1481" s="65" t="s">
        <v>12456</v>
      </c>
      <c r="G1481" s="59"/>
      <c r="H1481" s="59"/>
      <c r="I1481" s="59">
        <f t="shared" si="23"/>
        <v>12</v>
      </c>
      <c r="J1481" s="59" t="s">
        <v>1613</v>
      </c>
      <c r="K1481" s="61" t="s">
        <v>12187</v>
      </c>
      <c r="L1481" s="62" t="s">
        <v>6737</v>
      </c>
      <c r="M1481" s="62" t="s">
        <v>6270</v>
      </c>
      <c r="N1481" s="81" t="str">
        <f>VLOOKUP($M1481,'Hulpblad MC-parser'!$A:$D,2,FALSE)</f>
        <v>Ongeval</v>
      </c>
      <c r="O1481" s="81" t="str">
        <f>VLOOKUP($M1481,'Hulpblad MC-parser'!$A:$D,3,FALSE)</f>
        <v>Overig</v>
      </c>
      <c r="P1481" s="81" t="str">
        <f>VLOOKUP($M1481,'Hulpblad MC-parser'!$A:$D,4,FALSE)</f>
        <v>Gevaarlijke stof</v>
      </c>
      <c r="Q1481" s="136" t="str">
        <f>IF(CONCATENATE(B1481,C1481,D1481)="","",VLOOKUP(CONCATENATE(B1481,C1481,D1481),Meldingsclassificaties!AA:AA,1,FALSE))</f>
        <v>OngevalOverigGevaarlijke stof</v>
      </c>
      <c r="R1481" s="136" t="str">
        <f>IF(F1481="","",VLOOKUP(F1481,Meldingsclassificaties!H:H,1,FALSE))</f>
        <v>Ongeval gev. stof</v>
      </c>
    </row>
    <row r="1482" spans="1:18" x14ac:dyDescent="0.25">
      <c r="A1482" s="59">
        <v>200059182</v>
      </c>
      <c r="B1482" s="59" t="s">
        <v>720</v>
      </c>
      <c r="C1482" s="59" t="s">
        <v>892</v>
      </c>
      <c r="D1482" s="65" t="s">
        <v>4804</v>
      </c>
      <c r="E1482" s="60" t="s">
        <v>6271</v>
      </c>
      <c r="F1482" s="65" t="s">
        <v>12456</v>
      </c>
      <c r="G1482" s="59"/>
      <c r="H1482" s="59"/>
      <c r="I1482" s="59">
        <f t="shared" si="23"/>
        <v>21</v>
      </c>
      <c r="J1482" s="59" t="s">
        <v>1613</v>
      </c>
      <c r="K1482" s="61" t="s">
        <v>12187</v>
      </c>
      <c r="L1482" s="62" t="s">
        <v>6737</v>
      </c>
      <c r="M1482" s="62" t="s">
        <v>6271</v>
      </c>
      <c r="N1482" s="81" t="str">
        <f>VLOOKUP($M1482,'Hulpblad MC-parser'!$A:$D,2,FALSE)</f>
        <v>Ongeval</v>
      </c>
      <c r="O1482" s="81" t="str">
        <f>VLOOKUP($M1482,'Hulpblad MC-parser'!$A:$D,3,FALSE)</f>
        <v>Overig</v>
      </c>
      <c r="P1482" s="81" t="str">
        <f>VLOOKUP($M1482,'Hulpblad MC-parser'!$A:$D,4,FALSE)</f>
        <v>Gevaarlijke stof</v>
      </c>
      <c r="Q1482" s="136" t="str">
        <f>IF(CONCATENATE(B1482,C1482,D1482)="","",VLOOKUP(CONCATENATE(B1482,C1482,D1482),Meldingsclassificaties!AA:AA,1,FALSE))</f>
        <v>OngevalOverigGevaarlijke stof</v>
      </c>
      <c r="R1482" s="136" t="str">
        <f>IF(F1482="","",VLOOKUP(F1482,Meldingsclassificaties!H:H,1,FALSE))</f>
        <v>Ongeval gev. stof</v>
      </c>
    </row>
    <row r="1483" spans="1:18" x14ac:dyDescent="0.25">
      <c r="A1483" s="59">
        <v>200059162</v>
      </c>
      <c r="B1483" s="59" t="s">
        <v>720</v>
      </c>
      <c r="C1483" s="59" t="s">
        <v>892</v>
      </c>
      <c r="D1483" s="65" t="s">
        <v>4804</v>
      </c>
      <c r="E1483" s="60" t="s">
        <v>6272</v>
      </c>
      <c r="F1483" s="65" t="s">
        <v>12456</v>
      </c>
      <c r="G1483" s="59"/>
      <c r="H1483" s="59"/>
      <c r="I1483" s="59">
        <f t="shared" si="23"/>
        <v>15</v>
      </c>
      <c r="J1483" s="59" t="s">
        <v>1613</v>
      </c>
      <c r="K1483" s="61" t="s">
        <v>12187</v>
      </c>
      <c r="L1483" s="62" t="s">
        <v>6737</v>
      </c>
      <c r="M1483" s="62" t="s">
        <v>6272</v>
      </c>
      <c r="N1483" s="81" t="str">
        <f>VLOOKUP($M1483,'Hulpblad MC-parser'!$A:$D,2,FALSE)</f>
        <v>Ongeval</v>
      </c>
      <c r="O1483" s="81" t="str">
        <f>VLOOKUP($M1483,'Hulpblad MC-parser'!$A:$D,3,FALSE)</f>
        <v>Overig</v>
      </c>
      <c r="P1483" s="81" t="str">
        <f>VLOOKUP($M1483,'Hulpblad MC-parser'!$A:$D,4,FALSE)</f>
        <v>Gevaarlijke stof</v>
      </c>
      <c r="Q1483" s="136" t="str">
        <f>IF(CONCATENATE(B1483,C1483,D1483)="","",VLOOKUP(CONCATENATE(B1483,C1483,D1483),Meldingsclassificaties!AA:AA,1,FALSE))</f>
        <v>OngevalOverigGevaarlijke stof</v>
      </c>
      <c r="R1483" s="136" t="str">
        <f>IF(F1483="","",VLOOKUP(F1483,Meldingsclassificaties!H:H,1,FALSE))</f>
        <v>Ongeval gev. stof</v>
      </c>
    </row>
    <row r="1484" spans="1:18" x14ac:dyDescent="0.25">
      <c r="A1484" s="59">
        <v>200059154</v>
      </c>
      <c r="B1484" s="59" t="s">
        <v>720</v>
      </c>
      <c r="C1484" s="59" t="s">
        <v>892</v>
      </c>
      <c r="D1484" s="65" t="s">
        <v>4804</v>
      </c>
      <c r="E1484" s="60" t="s">
        <v>6273</v>
      </c>
      <c r="F1484" s="65" t="s">
        <v>12456</v>
      </c>
      <c r="G1484" s="59"/>
      <c r="H1484" s="59"/>
      <c r="I1484" s="59">
        <f t="shared" si="23"/>
        <v>12</v>
      </c>
      <c r="J1484" s="59" t="s">
        <v>1613</v>
      </c>
      <c r="K1484" s="61" t="s">
        <v>12187</v>
      </c>
      <c r="L1484" s="62" t="s">
        <v>6737</v>
      </c>
      <c r="M1484" s="62" t="s">
        <v>6273</v>
      </c>
      <c r="N1484" s="81" t="str">
        <f>VLOOKUP($M1484,'Hulpblad MC-parser'!$A:$D,2,FALSE)</f>
        <v>Ongeval</v>
      </c>
      <c r="O1484" s="81" t="str">
        <f>VLOOKUP($M1484,'Hulpblad MC-parser'!$A:$D,3,FALSE)</f>
        <v>Overig</v>
      </c>
      <c r="P1484" s="81" t="str">
        <f>VLOOKUP($M1484,'Hulpblad MC-parser'!$A:$D,4,FALSE)</f>
        <v>Gevaarlijke stof</v>
      </c>
      <c r="Q1484" s="136" t="str">
        <f>IF(CONCATENATE(B1484,C1484,D1484)="","",VLOOKUP(CONCATENATE(B1484,C1484,D1484),Meldingsclassificaties!AA:AA,1,FALSE))</f>
        <v>OngevalOverigGevaarlijke stof</v>
      </c>
      <c r="R1484" s="136" t="str">
        <f>IF(F1484="","",VLOOKUP(F1484,Meldingsclassificaties!H:H,1,FALSE))</f>
        <v>Ongeval gev. stof</v>
      </c>
    </row>
    <row r="1485" spans="1:18" x14ac:dyDescent="0.25">
      <c r="A1485" s="59">
        <v>200059179</v>
      </c>
      <c r="B1485" s="59" t="s">
        <v>720</v>
      </c>
      <c r="C1485" s="59" t="s">
        <v>892</v>
      </c>
      <c r="D1485" s="65" t="s">
        <v>4804</v>
      </c>
      <c r="E1485" s="60" t="s">
        <v>6274</v>
      </c>
      <c r="F1485" s="65" t="s">
        <v>12456</v>
      </c>
      <c r="G1485" s="59"/>
      <c r="H1485" s="59"/>
      <c r="I1485" s="59">
        <f t="shared" si="23"/>
        <v>20</v>
      </c>
      <c r="J1485" s="59" t="s">
        <v>1613</v>
      </c>
      <c r="K1485" s="61" t="s">
        <v>12187</v>
      </c>
      <c r="L1485" s="62" t="s">
        <v>6737</v>
      </c>
      <c r="M1485" s="62" t="s">
        <v>6274</v>
      </c>
      <c r="N1485" s="81" t="str">
        <f>VLOOKUP($M1485,'Hulpblad MC-parser'!$A:$D,2,FALSE)</f>
        <v>Ongeval</v>
      </c>
      <c r="O1485" s="81" t="str">
        <f>VLOOKUP($M1485,'Hulpblad MC-parser'!$A:$D,3,FALSE)</f>
        <v>Overig</v>
      </c>
      <c r="P1485" s="81" t="str">
        <f>VLOOKUP($M1485,'Hulpblad MC-parser'!$A:$D,4,FALSE)</f>
        <v>Gevaarlijke stof</v>
      </c>
      <c r="Q1485" s="136" t="str">
        <f>IF(CONCATENATE(B1485,C1485,D1485)="","",VLOOKUP(CONCATENATE(B1485,C1485,D1485),Meldingsclassificaties!AA:AA,1,FALSE))</f>
        <v>OngevalOverigGevaarlijke stof</v>
      </c>
      <c r="R1485" s="136" t="str">
        <f>IF(F1485="","",VLOOKUP(F1485,Meldingsclassificaties!H:H,1,FALSE))</f>
        <v>Ongeval gev. stof</v>
      </c>
    </row>
    <row r="1486" spans="1:18" x14ac:dyDescent="0.25">
      <c r="A1486" s="59">
        <v>200059174</v>
      </c>
      <c r="B1486" s="59" t="s">
        <v>720</v>
      </c>
      <c r="C1486" s="59" t="s">
        <v>892</v>
      </c>
      <c r="D1486" s="65" t="s">
        <v>4804</v>
      </c>
      <c r="E1486" s="60" t="s">
        <v>6275</v>
      </c>
      <c r="F1486" s="65" t="s">
        <v>12456</v>
      </c>
      <c r="G1486" s="59"/>
      <c r="H1486" s="59"/>
      <c r="I1486" s="59">
        <f t="shared" si="23"/>
        <v>18</v>
      </c>
      <c r="J1486" s="59" t="s">
        <v>1613</v>
      </c>
      <c r="K1486" s="61" t="s">
        <v>12187</v>
      </c>
      <c r="L1486" s="62" t="s">
        <v>6737</v>
      </c>
      <c r="M1486" s="62" t="s">
        <v>6275</v>
      </c>
      <c r="N1486" s="81" t="str">
        <f>VLOOKUP($M1486,'Hulpblad MC-parser'!$A:$D,2,FALSE)</f>
        <v>Ongeval</v>
      </c>
      <c r="O1486" s="81" t="str">
        <f>VLOOKUP($M1486,'Hulpblad MC-parser'!$A:$D,3,FALSE)</f>
        <v>Overig</v>
      </c>
      <c r="P1486" s="81" t="str">
        <f>VLOOKUP($M1486,'Hulpblad MC-parser'!$A:$D,4,FALSE)</f>
        <v>Gevaarlijke stof</v>
      </c>
      <c r="Q1486" s="136" t="str">
        <f>IF(CONCATENATE(B1486,C1486,D1486)="","",VLOOKUP(CONCATENATE(B1486,C1486,D1486),Meldingsclassificaties!AA:AA,1,FALSE))</f>
        <v>OngevalOverigGevaarlijke stof</v>
      </c>
      <c r="R1486" s="136" t="str">
        <f>IF(F1486="","",VLOOKUP(F1486,Meldingsclassificaties!H:H,1,FALSE))</f>
        <v>Ongeval gev. stof</v>
      </c>
    </row>
    <row r="1487" spans="1:18" x14ac:dyDescent="0.25">
      <c r="A1487" s="59">
        <v>200059169</v>
      </c>
      <c r="B1487" s="59" t="s">
        <v>720</v>
      </c>
      <c r="C1487" s="59" t="s">
        <v>892</v>
      </c>
      <c r="D1487" s="65" t="s">
        <v>4804</v>
      </c>
      <c r="E1487" s="60" t="s">
        <v>6276</v>
      </c>
      <c r="F1487" s="65" t="s">
        <v>12456</v>
      </c>
      <c r="G1487" s="59"/>
      <c r="H1487" s="59"/>
      <c r="I1487" s="59">
        <f t="shared" si="23"/>
        <v>17</v>
      </c>
      <c r="J1487" s="59" t="s">
        <v>1613</v>
      </c>
      <c r="K1487" s="61" t="s">
        <v>12187</v>
      </c>
      <c r="L1487" s="62" t="s">
        <v>6737</v>
      </c>
      <c r="M1487" s="62" t="s">
        <v>6276</v>
      </c>
      <c r="N1487" s="81" t="str">
        <f>VLOOKUP($M1487,'Hulpblad MC-parser'!$A:$D,2,FALSE)</f>
        <v>Ongeval</v>
      </c>
      <c r="O1487" s="81" t="str">
        <f>VLOOKUP($M1487,'Hulpblad MC-parser'!$A:$D,3,FALSE)</f>
        <v>Overig</v>
      </c>
      <c r="P1487" s="81" t="str">
        <f>VLOOKUP($M1487,'Hulpblad MC-parser'!$A:$D,4,FALSE)</f>
        <v>Gevaarlijke stof</v>
      </c>
      <c r="Q1487" s="136" t="str">
        <f>IF(CONCATENATE(B1487,C1487,D1487)="","",VLOOKUP(CONCATENATE(B1487,C1487,D1487),Meldingsclassificaties!AA:AA,1,FALSE))</f>
        <v>OngevalOverigGevaarlijke stof</v>
      </c>
      <c r="R1487" s="136" t="str">
        <f>IF(F1487="","",VLOOKUP(F1487,Meldingsclassificaties!H:H,1,FALSE))</f>
        <v>Ongeval gev. stof</v>
      </c>
    </row>
    <row r="1488" spans="1:18" x14ac:dyDescent="0.25">
      <c r="A1488" s="59">
        <v>200107350</v>
      </c>
      <c r="B1488" s="59" t="s">
        <v>720</v>
      </c>
      <c r="C1488" s="59" t="s">
        <v>892</v>
      </c>
      <c r="D1488" s="65" t="s">
        <v>4804</v>
      </c>
      <c r="E1488" s="60" t="s">
        <v>6278</v>
      </c>
      <c r="F1488" s="65" t="s">
        <v>12456</v>
      </c>
      <c r="G1488" s="59"/>
      <c r="H1488" s="59"/>
      <c r="I1488" s="59">
        <f t="shared" si="23"/>
        <v>24</v>
      </c>
      <c r="J1488" s="59" t="s">
        <v>1613</v>
      </c>
      <c r="K1488" s="61" t="s">
        <v>12187</v>
      </c>
      <c r="L1488" s="62" t="s">
        <v>6737</v>
      </c>
      <c r="M1488" s="62" t="s">
        <v>6278</v>
      </c>
      <c r="N1488" s="81" t="str">
        <f>VLOOKUP($M1488,'Hulpblad MC-parser'!$A:$D,2,FALSE)</f>
        <v>Ongeval</v>
      </c>
      <c r="O1488" s="81" t="str">
        <f>VLOOKUP($M1488,'Hulpblad MC-parser'!$A:$D,3,FALSE)</f>
        <v>Overig</v>
      </c>
      <c r="P1488" s="81" t="str">
        <f>VLOOKUP($M1488,'Hulpblad MC-parser'!$A:$D,4,FALSE)</f>
        <v>Gevaarlijke stof</v>
      </c>
      <c r="Q1488" s="136" t="str">
        <f>IF(CONCATENATE(B1488,C1488,D1488)="","",VLOOKUP(CONCATENATE(B1488,C1488,D1488),Meldingsclassificaties!AA:AA,1,FALSE))</f>
        <v>OngevalOverigGevaarlijke stof</v>
      </c>
      <c r="R1488" s="136" t="str">
        <f>IF(F1488="","",VLOOKUP(F1488,Meldingsclassificaties!H:H,1,FALSE))</f>
        <v>Ongeval gev. stof</v>
      </c>
    </row>
    <row r="1489" spans="1:18" x14ac:dyDescent="0.25">
      <c r="A1489" s="59">
        <v>200098640</v>
      </c>
      <c r="B1489" s="59" t="s">
        <v>720</v>
      </c>
      <c r="C1489" s="59" t="s">
        <v>892</v>
      </c>
      <c r="D1489" s="65" t="s">
        <v>4804</v>
      </c>
      <c r="E1489" s="60" t="s">
        <v>6279</v>
      </c>
      <c r="F1489" s="65" t="s">
        <v>12456</v>
      </c>
      <c r="G1489" s="59"/>
      <c r="H1489" s="59"/>
      <c r="I1489" s="59">
        <f t="shared" si="23"/>
        <v>22</v>
      </c>
      <c r="J1489" s="59" t="s">
        <v>1613</v>
      </c>
      <c r="K1489" s="61" t="s">
        <v>12187</v>
      </c>
      <c r="L1489" s="62" t="s">
        <v>6737</v>
      </c>
      <c r="M1489" s="62" t="s">
        <v>6279</v>
      </c>
      <c r="N1489" s="81" t="str">
        <f>VLOOKUP($M1489,'Hulpblad MC-parser'!$A:$D,2,FALSE)</f>
        <v>Ongeval</v>
      </c>
      <c r="O1489" s="81" t="str">
        <f>VLOOKUP($M1489,'Hulpblad MC-parser'!$A:$D,3,FALSE)</f>
        <v>Overig</v>
      </c>
      <c r="P1489" s="81" t="str">
        <f>VLOOKUP($M1489,'Hulpblad MC-parser'!$A:$D,4,FALSE)</f>
        <v>Gevaarlijke stof</v>
      </c>
      <c r="Q1489" s="136" t="str">
        <f>IF(CONCATENATE(B1489,C1489,D1489)="","",VLOOKUP(CONCATENATE(B1489,C1489,D1489),Meldingsclassificaties!AA:AA,1,FALSE))</f>
        <v>OngevalOverigGevaarlijke stof</v>
      </c>
      <c r="R1489" s="136" t="str">
        <f>IF(F1489="","",VLOOKUP(F1489,Meldingsclassificaties!H:H,1,FALSE))</f>
        <v>Ongeval gev. stof</v>
      </c>
    </row>
    <row r="1490" spans="1:18" x14ac:dyDescent="0.25">
      <c r="A1490" s="59">
        <v>200059167</v>
      </c>
      <c r="B1490" s="59" t="s">
        <v>720</v>
      </c>
      <c r="C1490" s="59" t="s">
        <v>892</v>
      </c>
      <c r="D1490" s="65" t="s">
        <v>4804</v>
      </c>
      <c r="E1490" s="60" t="s">
        <v>6266</v>
      </c>
      <c r="F1490" s="65" t="s">
        <v>12456</v>
      </c>
      <c r="G1490" s="59"/>
      <c r="H1490" s="59"/>
      <c r="I1490" s="59">
        <f t="shared" si="23"/>
        <v>16</v>
      </c>
      <c r="J1490" s="59" t="s">
        <v>1613</v>
      </c>
      <c r="K1490" s="61" t="s">
        <v>12187</v>
      </c>
      <c r="L1490" s="62" t="s">
        <v>6737</v>
      </c>
      <c r="M1490" s="62" t="s">
        <v>6266</v>
      </c>
      <c r="N1490" s="81" t="str">
        <f>VLOOKUP($M1490,'Hulpblad MC-parser'!$A:$D,2,FALSE)</f>
        <v>Ongeval</v>
      </c>
      <c r="O1490" s="81" t="str">
        <f>VLOOKUP($M1490,'Hulpblad MC-parser'!$A:$D,3,FALSE)</f>
        <v>Overig</v>
      </c>
      <c r="P1490" s="81" t="str">
        <f>VLOOKUP($M1490,'Hulpblad MC-parser'!$A:$D,4,FALSE)</f>
        <v>Gevaarlijke stof</v>
      </c>
      <c r="Q1490" s="136" t="str">
        <f>IF(CONCATENATE(B1490,C1490,D1490)="","",VLOOKUP(CONCATENATE(B1490,C1490,D1490),Meldingsclassificaties!AA:AA,1,FALSE))</f>
        <v>OngevalOverigGevaarlijke stof</v>
      </c>
      <c r="R1490" s="136" t="str">
        <f>IF(F1490="","",VLOOKUP(F1490,Meldingsclassificaties!H:H,1,FALSE))</f>
        <v>Ongeval gev. stof</v>
      </c>
    </row>
    <row r="1491" spans="1:18" x14ac:dyDescent="0.25">
      <c r="A1491" s="59">
        <v>200059155</v>
      </c>
      <c r="B1491" s="59" t="s">
        <v>720</v>
      </c>
      <c r="C1491" s="59" t="s">
        <v>892</v>
      </c>
      <c r="D1491" s="65" t="s">
        <v>4804</v>
      </c>
      <c r="E1491" s="60" t="s">
        <v>6280</v>
      </c>
      <c r="F1491" s="65" t="s">
        <v>12456</v>
      </c>
      <c r="G1491" s="59"/>
      <c r="H1491" s="59"/>
      <c r="I1491" s="59">
        <f t="shared" si="23"/>
        <v>12</v>
      </c>
      <c r="J1491" s="59" t="s">
        <v>1613</v>
      </c>
      <c r="K1491" s="61" t="s">
        <v>12187</v>
      </c>
      <c r="L1491" s="62" t="s">
        <v>6737</v>
      </c>
      <c r="M1491" s="62" t="s">
        <v>6280</v>
      </c>
      <c r="N1491" s="81" t="str">
        <f>VLOOKUP($M1491,'Hulpblad MC-parser'!$A:$D,2,FALSE)</f>
        <v>Ongeval</v>
      </c>
      <c r="O1491" s="81" t="str">
        <f>VLOOKUP($M1491,'Hulpblad MC-parser'!$A:$D,3,FALSE)</f>
        <v>Overig</v>
      </c>
      <c r="P1491" s="81" t="str">
        <f>VLOOKUP($M1491,'Hulpblad MC-parser'!$A:$D,4,FALSE)</f>
        <v>Gevaarlijke stof</v>
      </c>
      <c r="Q1491" s="136" t="str">
        <f>IF(CONCATENATE(B1491,C1491,D1491)="","",VLOOKUP(CONCATENATE(B1491,C1491,D1491),Meldingsclassificaties!AA:AA,1,FALSE))</f>
        <v>OngevalOverigGevaarlijke stof</v>
      </c>
      <c r="R1491" s="136" t="str">
        <f>IF(F1491="","",VLOOKUP(F1491,Meldingsclassificaties!H:H,1,FALSE))</f>
        <v>Ongeval gev. stof</v>
      </c>
    </row>
    <row r="1492" spans="1:18" x14ac:dyDescent="0.25">
      <c r="A1492" s="59">
        <v>200059156</v>
      </c>
      <c r="B1492" s="59" t="s">
        <v>720</v>
      </c>
      <c r="C1492" s="59" t="s">
        <v>892</v>
      </c>
      <c r="D1492" s="65" t="s">
        <v>4804</v>
      </c>
      <c r="E1492" s="60" t="s">
        <v>6281</v>
      </c>
      <c r="F1492" s="65" t="s">
        <v>12456</v>
      </c>
      <c r="G1492" s="59"/>
      <c r="H1492" s="59"/>
      <c r="I1492" s="59">
        <f t="shared" si="23"/>
        <v>12</v>
      </c>
      <c r="J1492" s="59" t="s">
        <v>1613</v>
      </c>
      <c r="K1492" s="61" t="s">
        <v>12187</v>
      </c>
      <c r="L1492" s="62" t="s">
        <v>6737</v>
      </c>
      <c r="M1492" s="62" t="s">
        <v>6281</v>
      </c>
      <c r="N1492" s="81" t="str">
        <f>VLOOKUP($M1492,'Hulpblad MC-parser'!$A:$D,2,FALSE)</f>
        <v>Ongeval</v>
      </c>
      <c r="O1492" s="81" t="str">
        <f>VLOOKUP($M1492,'Hulpblad MC-parser'!$A:$D,3,FALSE)</f>
        <v>Overig</v>
      </c>
      <c r="P1492" s="81" t="str">
        <f>VLOOKUP($M1492,'Hulpblad MC-parser'!$A:$D,4,FALSE)</f>
        <v>Gevaarlijke stof</v>
      </c>
      <c r="Q1492" s="136" t="str">
        <f>IF(CONCATENATE(B1492,C1492,D1492)="","",VLOOKUP(CONCATENATE(B1492,C1492,D1492),Meldingsclassificaties!AA:AA,1,FALSE))</f>
        <v>OngevalOverigGevaarlijke stof</v>
      </c>
      <c r="R1492" s="136" t="str">
        <f>IF(F1492="","",VLOOKUP(F1492,Meldingsclassificaties!H:H,1,FALSE))</f>
        <v>Ongeval gev. stof</v>
      </c>
    </row>
    <row r="1493" spans="1:18" x14ac:dyDescent="0.25">
      <c r="A1493" s="59">
        <v>200059157</v>
      </c>
      <c r="B1493" s="59" t="s">
        <v>720</v>
      </c>
      <c r="C1493" s="59" t="s">
        <v>892</v>
      </c>
      <c r="D1493" s="65" t="s">
        <v>4804</v>
      </c>
      <c r="E1493" s="60" t="s">
        <v>6282</v>
      </c>
      <c r="F1493" s="65" t="s">
        <v>12456</v>
      </c>
      <c r="G1493" s="59"/>
      <c r="H1493" s="59"/>
      <c r="I1493" s="59">
        <f t="shared" si="23"/>
        <v>13</v>
      </c>
      <c r="J1493" s="59" t="s">
        <v>1613</v>
      </c>
      <c r="K1493" s="61" t="s">
        <v>12187</v>
      </c>
      <c r="L1493" s="62" t="s">
        <v>6737</v>
      </c>
      <c r="M1493" s="62" t="s">
        <v>6282</v>
      </c>
      <c r="N1493" s="81" t="str">
        <f>VLOOKUP($M1493,'Hulpblad MC-parser'!$A:$D,2,FALSE)</f>
        <v>Ongeval</v>
      </c>
      <c r="O1493" s="81" t="str">
        <f>VLOOKUP($M1493,'Hulpblad MC-parser'!$A:$D,3,FALSE)</f>
        <v>Overig</v>
      </c>
      <c r="P1493" s="81" t="str">
        <f>VLOOKUP($M1493,'Hulpblad MC-parser'!$A:$D,4,FALSE)</f>
        <v>Gevaarlijke stof</v>
      </c>
      <c r="Q1493" s="136" t="str">
        <f>IF(CONCATENATE(B1493,C1493,D1493)="","",VLOOKUP(CONCATENATE(B1493,C1493,D1493),Meldingsclassificaties!AA:AA,1,FALSE))</f>
        <v>OngevalOverigGevaarlijke stof</v>
      </c>
      <c r="R1493" s="136" t="str">
        <f>IF(F1493="","",VLOOKUP(F1493,Meldingsclassificaties!H:H,1,FALSE))</f>
        <v>Ongeval gev. stof</v>
      </c>
    </row>
    <row r="1494" spans="1:18" x14ac:dyDescent="0.25">
      <c r="A1494" s="59">
        <v>200059176</v>
      </c>
      <c r="B1494" s="59" t="s">
        <v>720</v>
      </c>
      <c r="C1494" s="59" t="s">
        <v>892</v>
      </c>
      <c r="D1494" s="65" t="s">
        <v>4804</v>
      </c>
      <c r="E1494" s="60" t="s">
        <v>6283</v>
      </c>
      <c r="F1494" s="65" t="s">
        <v>12456</v>
      </c>
      <c r="G1494" s="59"/>
      <c r="H1494" s="59"/>
      <c r="I1494" s="59">
        <f t="shared" si="23"/>
        <v>19</v>
      </c>
      <c r="J1494" s="59" t="s">
        <v>1613</v>
      </c>
      <c r="K1494" s="61" t="s">
        <v>12187</v>
      </c>
      <c r="L1494" s="62" t="s">
        <v>6737</v>
      </c>
      <c r="M1494" s="62" t="s">
        <v>6283</v>
      </c>
      <c r="N1494" s="81" t="str">
        <f>VLOOKUP($M1494,'Hulpblad MC-parser'!$A:$D,2,FALSE)</f>
        <v>Ongeval</v>
      </c>
      <c r="O1494" s="81" t="str">
        <f>VLOOKUP($M1494,'Hulpblad MC-parser'!$A:$D,3,FALSE)</f>
        <v>Overig</v>
      </c>
      <c r="P1494" s="81" t="str">
        <f>VLOOKUP($M1494,'Hulpblad MC-parser'!$A:$D,4,FALSE)</f>
        <v>Gevaarlijke stof</v>
      </c>
      <c r="Q1494" s="136" t="str">
        <f>IF(CONCATENATE(B1494,C1494,D1494)="","",VLOOKUP(CONCATENATE(B1494,C1494,D1494),Meldingsclassificaties!AA:AA,1,FALSE))</f>
        <v>OngevalOverigGevaarlijke stof</v>
      </c>
      <c r="R1494" s="136" t="str">
        <f>IF(F1494="","",VLOOKUP(F1494,Meldingsclassificaties!H:H,1,FALSE))</f>
        <v>Ongeval gev. stof</v>
      </c>
    </row>
    <row r="1495" spans="1:18" x14ac:dyDescent="0.25">
      <c r="A1495" s="59">
        <v>200059158</v>
      </c>
      <c r="B1495" s="59" t="s">
        <v>720</v>
      </c>
      <c r="C1495" s="59" t="s">
        <v>892</v>
      </c>
      <c r="D1495" s="65" t="s">
        <v>4804</v>
      </c>
      <c r="E1495" s="60" t="s">
        <v>6284</v>
      </c>
      <c r="F1495" s="65" t="s">
        <v>12456</v>
      </c>
      <c r="G1495" s="59"/>
      <c r="H1495" s="59"/>
      <c r="I1495" s="59">
        <f t="shared" si="23"/>
        <v>13</v>
      </c>
      <c r="J1495" s="59" t="s">
        <v>1613</v>
      </c>
      <c r="K1495" s="61" t="s">
        <v>12187</v>
      </c>
      <c r="L1495" s="62" t="s">
        <v>6737</v>
      </c>
      <c r="M1495" s="62" t="s">
        <v>6284</v>
      </c>
      <c r="N1495" s="81" t="str">
        <f>VLOOKUP($M1495,'Hulpblad MC-parser'!$A:$D,2,FALSE)</f>
        <v>Ongeval</v>
      </c>
      <c r="O1495" s="81" t="str">
        <f>VLOOKUP($M1495,'Hulpblad MC-parser'!$A:$D,3,FALSE)</f>
        <v>Overig</v>
      </c>
      <c r="P1495" s="81" t="str">
        <f>VLOOKUP($M1495,'Hulpblad MC-parser'!$A:$D,4,FALSE)</f>
        <v>Gevaarlijke stof</v>
      </c>
      <c r="Q1495" s="136" t="str">
        <f>IF(CONCATENATE(B1495,C1495,D1495)="","",VLOOKUP(CONCATENATE(B1495,C1495,D1495),Meldingsclassificaties!AA:AA,1,FALSE))</f>
        <v>OngevalOverigGevaarlijke stof</v>
      </c>
      <c r="R1495" s="136" t="str">
        <f>IF(F1495="","",VLOOKUP(F1495,Meldingsclassificaties!H:H,1,FALSE))</f>
        <v>Ongeval gev. stof</v>
      </c>
    </row>
    <row r="1496" spans="1:18" x14ac:dyDescent="0.25">
      <c r="A1496" s="59"/>
      <c r="B1496" s="59" t="s">
        <v>720</v>
      </c>
      <c r="C1496" s="59" t="s">
        <v>892</v>
      </c>
      <c r="D1496" s="59" t="s">
        <v>4804</v>
      </c>
      <c r="E1496" s="60" t="s">
        <v>12460</v>
      </c>
      <c r="F1496" s="59" t="s">
        <v>12456</v>
      </c>
      <c r="G1496" s="59"/>
      <c r="H1496" s="59"/>
      <c r="I1496" s="59">
        <f t="shared" si="23"/>
        <v>24</v>
      </c>
      <c r="J1496" s="59" t="s">
        <v>1613</v>
      </c>
      <c r="K1496" s="61"/>
      <c r="L1496" s="62" t="s">
        <v>6737</v>
      </c>
      <c r="M1496" s="62" t="s">
        <v>12460</v>
      </c>
      <c r="N1496" s="81" t="str">
        <f>VLOOKUP($M1496,'Hulpblad MC-parser'!$A:$D,2,FALSE)</f>
        <v>Ongeval</v>
      </c>
      <c r="O1496" s="81" t="str">
        <f>VLOOKUP($M1496,'Hulpblad MC-parser'!$A:$D,3,FALSE)</f>
        <v>Overig</v>
      </c>
      <c r="P1496" s="81" t="str">
        <f>VLOOKUP($M1496,'Hulpblad MC-parser'!$A:$D,4,FALSE)</f>
        <v>Gevaarlijke stof</v>
      </c>
      <c r="Q1496" s="136" t="str">
        <f>IF(CONCATENATE(B1496,C1496,D1496)="","",VLOOKUP(CONCATENATE(B1496,C1496,D1496),Meldingsclassificaties!AA:AA,1,FALSE))</f>
        <v>OngevalOverigGevaarlijke stof</v>
      </c>
      <c r="R1496" s="136" t="str">
        <f>IF(F1496="","",VLOOKUP(F1496,Meldingsclassificaties!H:H,1,FALSE))</f>
        <v>Ongeval gev. stof</v>
      </c>
    </row>
    <row r="1497" spans="1:18" x14ac:dyDescent="0.25">
      <c r="A1497" s="59">
        <v>200059163</v>
      </c>
      <c r="B1497" s="59" t="s">
        <v>720</v>
      </c>
      <c r="C1497" s="59" t="s">
        <v>892</v>
      </c>
      <c r="D1497" s="65" t="s">
        <v>4804</v>
      </c>
      <c r="E1497" s="60" t="s">
        <v>6285</v>
      </c>
      <c r="F1497" s="65" t="s">
        <v>12456</v>
      </c>
      <c r="G1497" s="59"/>
      <c r="H1497" s="59"/>
      <c r="I1497" s="59">
        <f t="shared" si="23"/>
        <v>15</v>
      </c>
      <c r="J1497" s="59" t="s">
        <v>1613</v>
      </c>
      <c r="K1497" s="61" t="s">
        <v>12187</v>
      </c>
      <c r="L1497" s="62" t="s">
        <v>6737</v>
      </c>
      <c r="M1497" s="62" t="s">
        <v>6285</v>
      </c>
      <c r="N1497" s="81" t="str">
        <f>VLOOKUP($M1497,'Hulpblad MC-parser'!$A:$D,2,FALSE)</f>
        <v>Ongeval</v>
      </c>
      <c r="O1497" s="81" t="str">
        <f>VLOOKUP($M1497,'Hulpblad MC-parser'!$A:$D,3,FALSE)</f>
        <v>Overig</v>
      </c>
      <c r="P1497" s="81" t="str">
        <f>VLOOKUP($M1497,'Hulpblad MC-parser'!$A:$D,4,FALSE)</f>
        <v>Gevaarlijke stof</v>
      </c>
      <c r="Q1497" s="136" t="str">
        <f>IF(CONCATENATE(B1497,C1497,D1497)="","",VLOOKUP(CONCATENATE(B1497,C1497,D1497),Meldingsclassificaties!AA:AA,1,FALSE))</f>
        <v>OngevalOverigGevaarlijke stof</v>
      </c>
      <c r="R1497" s="136" t="str">
        <f>IF(F1497="","",VLOOKUP(F1497,Meldingsclassificaties!H:H,1,FALSE))</f>
        <v>Ongeval gev. stof</v>
      </c>
    </row>
    <row r="1498" spans="1:18" x14ac:dyDescent="0.25">
      <c r="A1498" s="59">
        <v>200059180</v>
      </c>
      <c r="B1498" s="59" t="s">
        <v>720</v>
      </c>
      <c r="C1498" s="59" t="s">
        <v>892</v>
      </c>
      <c r="D1498" s="65" t="s">
        <v>4804</v>
      </c>
      <c r="E1498" s="60" t="s">
        <v>6286</v>
      </c>
      <c r="F1498" s="65" t="s">
        <v>12456</v>
      </c>
      <c r="G1498" s="59"/>
      <c r="H1498" s="59"/>
      <c r="I1498" s="59">
        <f t="shared" si="23"/>
        <v>20</v>
      </c>
      <c r="J1498" s="59" t="s">
        <v>1613</v>
      </c>
      <c r="K1498" s="61" t="s">
        <v>12187</v>
      </c>
      <c r="L1498" s="62" t="s">
        <v>6737</v>
      </c>
      <c r="M1498" s="62" t="s">
        <v>6286</v>
      </c>
      <c r="N1498" s="81" t="str">
        <f>VLOOKUP($M1498,'Hulpblad MC-parser'!$A:$D,2,FALSE)</f>
        <v>Ongeval</v>
      </c>
      <c r="O1498" s="81" t="str">
        <f>VLOOKUP($M1498,'Hulpblad MC-parser'!$A:$D,3,FALSE)</f>
        <v>Overig</v>
      </c>
      <c r="P1498" s="81" t="str">
        <f>VLOOKUP($M1498,'Hulpblad MC-parser'!$A:$D,4,FALSE)</f>
        <v>Gevaarlijke stof</v>
      </c>
      <c r="Q1498" s="136" t="str">
        <f>IF(CONCATENATE(B1498,C1498,D1498)="","",VLOOKUP(CONCATENATE(B1498,C1498,D1498),Meldingsclassificaties!AA:AA,1,FALSE))</f>
        <v>OngevalOverigGevaarlijke stof</v>
      </c>
      <c r="R1498" s="136" t="str">
        <f>IF(F1498="","",VLOOKUP(F1498,Meldingsclassificaties!H:H,1,FALSE))</f>
        <v>Ongeval gev. stof</v>
      </c>
    </row>
    <row r="1499" spans="1:18" x14ac:dyDescent="0.25">
      <c r="A1499" s="59">
        <v>200059177</v>
      </c>
      <c r="B1499" s="59" t="s">
        <v>720</v>
      </c>
      <c r="C1499" s="59" t="s">
        <v>892</v>
      </c>
      <c r="D1499" s="65" t="s">
        <v>4804</v>
      </c>
      <c r="E1499" s="60" t="s">
        <v>6287</v>
      </c>
      <c r="F1499" s="65" t="s">
        <v>12456</v>
      </c>
      <c r="G1499" s="59"/>
      <c r="H1499" s="59"/>
      <c r="I1499" s="59">
        <f t="shared" si="23"/>
        <v>19</v>
      </c>
      <c r="J1499" s="59" t="s">
        <v>1613</v>
      </c>
      <c r="K1499" s="61" t="s">
        <v>12187</v>
      </c>
      <c r="L1499" s="62" t="s">
        <v>6737</v>
      </c>
      <c r="M1499" s="62" t="s">
        <v>6287</v>
      </c>
      <c r="N1499" s="81" t="str">
        <f>VLOOKUP($M1499,'Hulpblad MC-parser'!$A:$D,2,FALSE)</f>
        <v>Ongeval</v>
      </c>
      <c r="O1499" s="81" t="str">
        <f>VLOOKUP($M1499,'Hulpblad MC-parser'!$A:$D,3,FALSE)</f>
        <v>Overig</v>
      </c>
      <c r="P1499" s="81" t="str">
        <f>VLOOKUP($M1499,'Hulpblad MC-parser'!$A:$D,4,FALSE)</f>
        <v>Gevaarlijke stof</v>
      </c>
      <c r="Q1499" s="136" t="str">
        <f>IF(CONCATENATE(B1499,C1499,D1499)="","",VLOOKUP(CONCATENATE(B1499,C1499,D1499),Meldingsclassificaties!AA:AA,1,FALSE))</f>
        <v>OngevalOverigGevaarlijke stof</v>
      </c>
      <c r="R1499" s="136" t="str">
        <f>IF(F1499="","",VLOOKUP(F1499,Meldingsclassificaties!H:H,1,FALSE))</f>
        <v>Ongeval gev. stof</v>
      </c>
    </row>
    <row r="1500" spans="1:18" x14ac:dyDescent="0.25">
      <c r="A1500" s="59">
        <v>200059170</v>
      </c>
      <c r="B1500" s="59" t="s">
        <v>720</v>
      </c>
      <c r="C1500" s="59" t="s">
        <v>892</v>
      </c>
      <c r="D1500" s="65" t="s">
        <v>4804</v>
      </c>
      <c r="E1500" s="60" t="s">
        <v>6288</v>
      </c>
      <c r="F1500" s="65" t="s">
        <v>12456</v>
      </c>
      <c r="G1500" s="59"/>
      <c r="H1500" s="59"/>
      <c r="I1500" s="59">
        <f t="shared" si="23"/>
        <v>17</v>
      </c>
      <c r="J1500" s="59" t="s">
        <v>1613</v>
      </c>
      <c r="K1500" s="61" t="s">
        <v>12187</v>
      </c>
      <c r="L1500" s="62" t="s">
        <v>6737</v>
      </c>
      <c r="M1500" s="62" t="s">
        <v>6288</v>
      </c>
      <c r="N1500" s="81" t="str">
        <f>VLOOKUP($M1500,'Hulpblad MC-parser'!$A:$D,2,FALSE)</f>
        <v>Ongeval</v>
      </c>
      <c r="O1500" s="81" t="str">
        <f>VLOOKUP($M1500,'Hulpblad MC-parser'!$A:$D,3,FALSE)</f>
        <v>Overig</v>
      </c>
      <c r="P1500" s="81" t="str">
        <f>VLOOKUP($M1500,'Hulpblad MC-parser'!$A:$D,4,FALSE)</f>
        <v>Gevaarlijke stof</v>
      </c>
      <c r="Q1500" s="136" t="str">
        <f>IF(CONCATENATE(B1500,C1500,D1500)="","",VLOOKUP(CONCATENATE(B1500,C1500,D1500),Meldingsclassificaties!AA:AA,1,FALSE))</f>
        <v>OngevalOverigGevaarlijke stof</v>
      </c>
      <c r="R1500" s="136" t="str">
        <f>IF(F1500="","",VLOOKUP(F1500,Meldingsclassificaties!H:H,1,FALSE))</f>
        <v>Ongeval gev. stof</v>
      </c>
    </row>
    <row r="1501" spans="1:18" x14ac:dyDescent="0.25">
      <c r="A1501" s="59">
        <v>200059178</v>
      </c>
      <c r="B1501" s="59" t="s">
        <v>720</v>
      </c>
      <c r="C1501" s="59" t="s">
        <v>892</v>
      </c>
      <c r="D1501" s="65" t="s">
        <v>4804</v>
      </c>
      <c r="E1501" s="60" t="s">
        <v>6289</v>
      </c>
      <c r="F1501" s="65" t="s">
        <v>12456</v>
      </c>
      <c r="G1501" s="59"/>
      <c r="H1501" s="59"/>
      <c r="I1501" s="59">
        <f t="shared" si="23"/>
        <v>19</v>
      </c>
      <c r="J1501" s="59" t="s">
        <v>1613</v>
      </c>
      <c r="K1501" s="61" t="s">
        <v>12187</v>
      </c>
      <c r="L1501" s="62" t="s">
        <v>6737</v>
      </c>
      <c r="M1501" s="62" t="s">
        <v>6289</v>
      </c>
      <c r="N1501" s="81" t="str">
        <f>VLOOKUP($M1501,'Hulpblad MC-parser'!$A:$D,2,FALSE)</f>
        <v>Ongeval</v>
      </c>
      <c r="O1501" s="81" t="str">
        <f>VLOOKUP($M1501,'Hulpblad MC-parser'!$A:$D,3,FALSE)</f>
        <v>Overig</v>
      </c>
      <c r="P1501" s="81" t="str">
        <f>VLOOKUP($M1501,'Hulpblad MC-parser'!$A:$D,4,FALSE)</f>
        <v>Gevaarlijke stof</v>
      </c>
      <c r="Q1501" s="136" t="str">
        <f>IF(CONCATENATE(B1501,C1501,D1501)="","",VLOOKUP(CONCATENATE(B1501,C1501,D1501),Meldingsclassificaties!AA:AA,1,FALSE))</f>
        <v>OngevalOverigGevaarlijke stof</v>
      </c>
      <c r="R1501" s="136" t="str">
        <f>IF(F1501="","",VLOOKUP(F1501,Meldingsclassificaties!H:H,1,FALSE))</f>
        <v>Ongeval gev. stof</v>
      </c>
    </row>
    <row r="1502" spans="1:18" x14ac:dyDescent="0.25">
      <c r="A1502" s="59">
        <v>200059171</v>
      </c>
      <c r="B1502" s="59" t="s">
        <v>720</v>
      </c>
      <c r="C1502" s="59" t="s">
        <v>892</v>
      </c>
      <c r="D1502" s="65" t="s">
        <v>4804</v>
      </c>
      <c r="E1502" s="60" t="s">
        <v>6290</v>
      </c>
      <c r="F1502" s="65" t="s">
        <v>12456</v>
      </c>
      <c r="G1502" s="59"/>
      <c r="H1502" s="59"/>
      <c r="I1502" s="59">
        <f t="shared" si="23"/>
        <v>17</v>
      </c>
      <c r="J1502" s="59" t="s">
        <v>1613</v>
      </c>
      <c r="K1502" s="61" t="s">
        <v>12187</v>
      </c>
      <c r="L1502" s="62" t="s">
        <v>6737</v>
      </c>
      <c r="M1502" s="62" t="s">
        <v>6290</v>
      </c>
      <c r="N1502" s="81" t="str">
        <f>VLOOKUP($M1502,'Hulpblad MC-parser'!$A:$D,2,FALSE)</f>
        <v>Ongeval</v>
      </c>
      <c r="O1502" s="81" t="str">
        <f>VLOOKUP($M1502,'Hulpblad MC-parser'!$A:$D,3,FALSE)</f>
        <v>Overig</v>
      </c>
      <c r="P1502" s="81" t="str">
        <f>VLOOKUP($M1502,'Hulpblad MC-parser'!$A:$D,4,FALSE)</f>
        <v>Gevaarlijke stof</v>
      </c>
      <c r="Q1502" s="136" t="str">
        <f>IF(CONCATENATE(B1502,C1502,D1502)="","",VLOOKUP(CONCATENATE(B1502,C1502,D1502),Meldingsclassificaties!AA:AA,1,FALSE))</f>
        <v>OngevalOverigGevaarlijke stof</v>
      </c>
      <c r="R1502" s="136" t="str">
        <f>IF(F1502="","",VLOOKUP(F1502,Meldingsclassificaties!H:H,1,FALSE))</f>
        <v>Ongeval gev. stof</v>
      </c>
    </row>
    <row r="1503" spans="1:18" x14ac:dyDescent="0.25">
      <c r="A1503" s="59">
        <v>200059175</v>
      </c>
      <c r="B1503" s="59" t="s">
        <v>720</v>
      </c>
      <c r="C1503" s="59" t="s">
        <v>892</v>
      </c>
      <c r="D1503" s="65" t="s">
        <v>4804</v>
      </c>
      <c r="E1503" s="60" t="s">
        <v>6291</v>
      </c>
      <c r="F1503" s="65" t="s">
        <v>12456</v>
      </c>
      <c r="G1503" s="59"/>
      <c r="H1503" s="59"/>
      <c r="I1503" s="59">
        <f t="shared" si="23"/>
        <v>18</v>
      </c>
      <c r="J1503" s="59" t="s">
        <v>1613</v>
      </c>
      <c r="K1503" s="61" t="s">
        <v>12187</v>
      </c>
      <c r="L1503" s="62" t="s">
        <v>6737</v>
      </c>
      <c r="M1503" s="62" t="s">
        <v>6291</v>
      </c>
      <c r="N1503" s="81" t="str">
        <f>VLOOKUP($M1503,'Hulpblad MC-parser'!$A:$D,2,FALSE)</f>
        <v>Ongeval</v>
      </c>
      <c r="O1503" s="81" t="str">
        <f>VLOOKUP($M1503,'Hulpblad MC-parser'!$A:$D,3,FALSE)</f>
        <v>Overig</v>
      </c>
      <c r="P1503" s="81" t="str">
        <f>VLOOKUP($M1503,'Hulpblad MC-parser'!$A:$D,4,FALSE)</f>
        <v>Gevaarlijke stof</v>
      </c>
      <c r="Q1503" s="136" t="str">
        <f>IF(CONCATENATE(B1503,C1503,D1503)="","",VLOOKUP(CONCATENATE(B1503,C1503,D1503),Meldingsclassificaties!AA:AA,1,FALSE))</f>
        <v>OngevalOverigGevaarlijke stof</v>
      </c>
      <c r="R1503" s="136" t="str">
        <f>IF(F1503="","",VLOOKUP(F1503,Meldingsclassificaties!H:H,1,FALSE))</f>
        <v>Ongeval gev. stof</v>
      </c>
    </row>
    <row r="1504" spans="1:18" x14ac:dyDescent="0.25">
      <c r="A1504" s="59">
        <v>200059172</v>
      </c>
      <c r="B1504" s="59" t="s">
        <v>720</v>
      </c>
      <c r="C1504" s="59" t="s">
        <v>892</v>
      </c>
      <c r="D1504" s="65" t="s">
        <v>4804</v>
      </c>
      <c r="E1504" s="60" t="s">
        <v>6292</v>
      </c>
      <c r="F1504" s="65" t="s">
        <v>12456</v>
      </c>
      <c r="G1504" s="59"/>
      <c r="H1504" s="59"/>
      <c r="I1504" s="59">
        <f t="shared" si="23"/>
        <v>17</v>
      </c>
      <c r="J1504" s="59" t="s">
        <v>1613</v>
      </c>
      <c r="K1504" s="61" t="s">
        <v>12187</v>
      </c>
      <c r="L1504" s="62" t="s">
        <v>6737</v>
      </c>
      <c r="M1504" s="62" t="s">
        <v>6292</v>
      </c>
      <c r="N1504" s="81" t="str">
        <f>VLOOKUP($M1504,'Hulpblad MC-parser'!$A:$D,2,FALSE)</f>
        <v>Ongeval</v>
      </c>
      <c r="O1504" s="81" t="str">
        <f>VLOOKUP($M1504,'Hulpblad MC-parser'!$A:$D,3,FALSE)</f>
        <v>Overig</v>
      </c>
      <c r="P1504" s="81" t="str">
        <f>VLOOKUP($M1504,'Hulpblad MC-parser'!$A:$D,4,FALSE)</f>
        <v>Gevaarlijke stof</v>
      </c>
      <c r="Q1504" s="136" t="str">
        <f>IF(CONCATENATE(B1504,C1504,D1504)="","",VLOOKUP(CONCATENATE(B1504,C1504,D1504),Meldingsclassificaties!AA:AA,1,FALSE))</f>
        <v>OngevalOverigGevaarlijke stof</v>
      </c>
      <c r="R1504" s="136" t="str">
        <f>IF(F1504="","",VLOOKUP(F1504,Meldingsclassificaties!H:H,1,FALSE))</f>
        <v>Ongeval gev. stof</v>
      </c>
    </row>
    <row r="1505" spans="1:18" x14ac:dyDescent="0.25">
      <c r="A1505" s="59">
        <v>200059164</v>
      </c>
      <c r="B1505" s="59" t="s">
        <v>720</v>
      </c>
      <c r="C1505" s="59" t="s">
        <v>892</v>
      </c>
      <c r="D1505" s="65" t="s">
        <v>4804</v>
      </c>
      <c r="E1505" s="60" t="s">
        <v>6293</v>
      </c>
      <c r="F1505" s="65" t="s">
        <v>12456</v>
      </c>
      <c r="G1505" s="59"/>
      <c r="H1505" s="59"/>
      <c r="I1505" s="59">
        <f t="shared" si="23"/>
        <v>15</v>
      </c>
      <c r="J1505" s="59" t="s">
        <v>1613</v>
      </c>
      <c r="K1505" s="61" t="s">
        <v>12187</v>
      </c>
      <c r="L1505" s="62" t="s">
        <v>6737</v>
      </c>
      <c r="M1505" s="62" t="s">
        <v>6293</v>
      </c>
      <c r="N1505" s="81" t="str">
        <f>VLOOKUP($M1505,'Hulpblad MC-parser'!$A:$D,2,FALSE)</f>
        <v>Ongeval</v>
      </c>
      <c r="O1505" s="81" t="str">
        <f>VLOOKUP($M1505,'Hulpblad MC-parser'!$A:$D,3,FALSE)</f>
        <v>Overig</v>
      </c>
      <c r="P1505" s="81" t="str">
        <f>VLOOKUP($M1505,'Hulpblad MC-parser'!$A:$D,4,FALSE)</f>
        <v>Gevaarlijke stof</v>
      </c>
      <c r="Q1505" s="136" t="str">
        <f>IF(CONCATENATE(B1505,C1505,D1505)="","",VLOOKUP(CONCATENATE(B1505,C1505,D1505),Meldingsclassificaties!AA:AA,1,FALSE))</f>
        <v>OngevalOverigGevaarlijke stof</v>
      </c>
      <c r="R1505" s="136" t="str">
        <f>IF(F1505="","",VLOOKUP(F1505,Meldingsclassificaties!H:H,1,FALSE))</f>
        <v>Ongeval gev. stof</v>
      </c>
    </row>
    <row r="1506" spans="1:18" x14ac:dyDescent="0.25">
      <c r="A1506" s="59"/>
      <c r="B1506" s="59"/>
      <c r="C1506" s="59"/>
      <c r="D1506" s="59"/>
      <c r="E1506" s="60" t="s">
        <v>12481</v>
      </c>
      <c r="F1506" s="59"/>
      <c r="G1506" s="59" t="s">
        <v>12460</v>
      </c>
      <c r="H1506" s="59"/>
      <c r="I1506" s="59">
        <f t="shared" si="23"/>
        <v>4</v>
      </c>
      <c r="J1506" s="59" t="s">
        <v>1561</v>
      </c>
      <c r="K1506" s="61"/>
      <c r="L1506" s="62" t="s">
        <v>6737</v>
      </c>
      <c r="M1506" s="62" t="s">
        <v>12460</v>
      </c>
      <c r="N1506" s="81" t="str">
        <f>VLOOKUP($M1506,'Hulpblad MC-parser'!$A:$D,2,FALSE)</f>
        <v>Ongeval</v>
      </c>
      <c r="O1506" s="81" t="str">
        <f>VLOOKUP($M1506,'Hulpblad MC-parser'!$A:$D,3,FALSE)</f>
        <v>Overig</v>
      </c>
      <c r="P1506" s="81" t="str">
        <f>VLOOKUP($M1506,'Hulpblad MC-parser'!$A:$D,4,FALSE)</f>
        <v>Gevaarlijke stof</v>
      </c>
      <c r="Q1506" s="136" t="str">
        <f>IF(CONCATENATE(B1506,C1506,D1506)="","",VLOOKUP(CONCATENATE(B1506,C1506,D1506),Meldingsclassificaties!AA:AA,1,FALSE))</f>
        <v/>
      </c>
      <c r="R1506" s="136" t="str">
        <f>IF(F1506="","",VLOOKUP(F1506,Meldingsclassificaties!H:H,1,FALSE))</f>
        <v/>
      </c>
    </row>
    <row r="1507" spans="1:18" x14ac:dyDescent="0.25">
      <c r="A1507" s="59"/>
      <c r="B1507" s="59"/>
      <c r="C1507" s="59"/>
      <c r="D1507" s="59"/>
      <c r="E1507" s="60" t="s">
        <v>12464</v>
      </c>
      <c r="F1507" s="59"/>
      <c r="G1507" s="59" t="s">
        <v>12460</v>
      </c>
      <c r="H1507" s="59"/>
      <c r="I1507" s="59">
        <f t="shared" si="23"/>
        <v>7</v>
      </c>
      <c r="J1507" s="59" t="s">
        <v>1561</v>
      </c>
      <c r="K1507" s="61"/>
      <c r="L1507" s="62" t="s">
        <v>6737</v>
      </c>
      <c r="M1507" s="62" t="s">
        <v>12460</v>
      </c>
      <c r="N1507" s="81" t="str">
        <f>VLOOKUP($M1507,'Hulpblad MC-parser'!$A:$D,2,FALSE)</f>
        <v>Ongeval</v>
      </c>
      <c r="O1507" s="81" t="str">
        <f>VLOOKUP($M1507,'Hulpblad MC-parser'!$A:$D,3,FALSE)</f>
        <v>Overig</v>
      </c>
      <c r="P1507" s="81" t="str">
        <f>VLOOKUP($M1507,'Hulpblad MC-parser'!$A:$D,4,FALSE)</f>
        <v>Gevaarlijke stof</v>
      </c>
      <c r="Q1507" s="136" t="str">
        <f>IF(CONCATENATE(B1507,C1507,D1507)="","",VLOOKUP(CONCATENATE(B1507,C1507,D1507),Meldingsclassificaties!AA:AA,1,FALSE))</f>
        <v/>
      </c>
      <c r="R1507" s="136" t="str">
        <f>IF(F1507="","",VLOOKUP(F1507,Meldingsclassificaties!H:H,1,FALSE))</f>
        <v/>
      </c>
    </row>
    <row r="1508" spans="1:18" x14ac:dyDescent="0.25">
      <c r="A1508" s="59">
        <v>200059258</v>
      </c>
      <c r="B1508" s="59" t="s">
        <v>720</v>
      </c>
      <c r="C1508" s="59" t="s">
        <v>892</v>
      </c>
      <c r="D1508" s="59" t="s">
        <v>769</v>
      </c>
      <c r="E1508" s="60" t="s">
        <v>1369</v>
      </c>
      <c r="F1508" s="59" t="s">
        <v>8253</v>
      </c>
      <c r="G1508" s="59"/>
      <c r="H1508" s="59"/>
      <c r="I1508" s="59">
        <f t="shared" si="23"/>
        <v>22</v>
      </c>
      <c r="J1508" s="59" t="s">
        <v>1613</v>
      </c>
      <c r="K1508" s="61"/>
      <c r="L1508" s="62" t="s">
        <v>6737</v>
      </c>
      <c r="M1508" s="62" t="s">
        <v>1369</v>
      </c>
      <c r="N1508" s="81" t="str">
        <f>VLOOKUP($M1508,'Hulpblad MC-parser'!$A:$D,2,FALSE)</f>
        <v>Ongeval</v>
      </c>
      <c r="O1508" s="81" t="str">
        <f>VLOOKUP($M1508,'Hulpblad MC-parser'!$A:$D,3,FALSE)</f>
        <v>Overig</v>
      </c>
      <c r="P1508" s="81" t="str">
        <f>VLOOKUP($M1508,'Hulpblad MC-parser'!$A:$D,4,FALSE)</f>
        <v>Letsel</v>
      </c>
      <c r="Q1508" s="136" t="str">
        <f>IF(CONCATENATE(B1508,C1508,D1508)="","",VLOOKUP(CONCATENATE(B1508,C1508,D1508),Meldingsclassificaties!AA:AA,1,FALSE))</f>
        <v>OngevalOverigLetsel</v>
      </c>
      <c r="R1508" s="136" t="str">
        <f>IF(F1508="","",VLOOKUP(F1508,Meldingsclassificaties!H:H,1,FALSE))</f>
        <v>Ongeval overig letsel</v>
      </c>
    </row>
    <row r="1509" spans="1:18" x14ac:dyDescent="0.25">
      <c r="A1509" s="59"/>
      <c r="B1509" s="59"/>
      <c r="C1509" s="59"/>
      <c r="D1509" s="59"/>
      <c r="E1509" s="60" t="s">
        <v>11829</v>
      </c>
      <c r="F1509" s="59"/>
      <c r="G1509" s="59" t="s">
        <v>1369</v>
      </c>
      <c r="H1509" s="59"/>
      <c r="I1509" s="59">
        <f t="shared" si="23"/>
        <v>4</v>
      </c>
      <c r="J1509" s="59" t="s">
        <v>1561</v>
      </c>
      <c r="K1509" s="61"/>
      <c r="L1509" s="62" t="s">
        <v>6737</v>
      </c>
      <c r="M1509" s="62" t="s">
        <v>1369</v>
      </c>
      <c r="N1509" s="81" t="str">
        <f>VLOOKUP($M1509,'Hulpblad MC-parser'!$A:$D,2,FALSE)</f>
        <v>Ongeval</v>
      </c>
      <c r="O1509" s="81" t="str">
        <f>VLOOKUP($M1509,'Hulpblad MC-parser'!$A:$D,3,FALSE)</f>
        <v>Overig</v>
      </c>
      <c r="P1509" s="81" t="str">
        <f>VLOOKUP($M1509,'Hulpblad MC-parser'!$A:$D,4,FALSE)</f>
        <v>Letsel</v>
      </c>
      <c r="Q1509" s="136" t="str">
        <f>IF(CONCATENATE(B1509,C1509,D1509)="","",VLOOKUP(CONCATENATE(B1509,C1509,D1509),Meldingsclassificaties!AA:AA,1,FALSE))</f>
        <v/>
      </c>
      <c r="R1509" s="136" t="str">
        <f>IF(F1509="","",VLOOKUP(F1509,Meldingsclassificaties!H:H,1,FALSE))</f>
        <v/>
      </c>
    </row>
    <row r="1510" spans="1:18" x14ac:dyDescent="0.25">
      <c r="A1510" s="59"/>
      <c r="B1510" s="59"/>
      <c r="C1510" s="59"/>
      <c r="D1510" s="59"/>
      <c r="E1510" s="60" t="s">
        <v>8252</v>
      </c>
      <c r="F1510" s="59"/>
      <c r="G1510" s="59" t="s">
        <v>1369</v>
      </c>
      <c r="H1510" s="59"/>
      <c r="I1510" s="59">
        <f t="shared" si="23"/>
        <v>5</v>
      </c>
      <c r="J1510" s="59" t="s">
        <v>1561</v>
      </c>
      <c r="K1510" s="61"/>
      <c r="L1510" s="62" t="s">
        <v>6737</v>
      </c>
      <c r="M1510" s="62" t="s">
        <v>1369</v>
      </c>
      <c r="N1510" s="81" t="str">
        <f>VLOOKUP($M1510,'Hulpblad MC-parser'!$A:$D,2,FALSE)</f>
        <v>Ongeval</v>
      </c>
      <c r="O1510" s="81" t="str">
        <f>VLOOKUP($M1510,'Hulpblad MC-parser'!$A:$D,3,FALSE)</f>
        <v>Overig</v>
      </c>
      <c r="P1510" s="81" t="str">
        <f>VLOOKUP($M1510,'Hulpblad MC-parser'!$A:$D,4,FALSE)</f>
        <v>Letsel</v>
      </c>
      <c r="Q1510" s="136" t="str">
        <f>IF(CONCATENATE(B1510,C1510,D1510)="","",VLOOKUP(CONCATENATE(B1510,C1510,D1510),Meldingsclassificaties!AA:AA,1,FALSE))</f>
        <v/>
      </c>
      <c r="R1510" s="136" t="str">
        <f>IF(F1510="","",VLOOKUP(F1510,Meldingsclassificaties!H:H,1,FALSE))</f>
        <v/>
      </c>
    </row>
    <row r="1511" spans="1:18" x14ac:dyDescent="0.25">
      <c r="A1511" s="59"/>
      <c r="B1511" s="59"/>
      <c r="C1511" s="59"/>
      <c r="D1511" s="59"/>
      <c r="E1511" s="60" t="s">
        <v>11830</v>
      </c>
      <c r="F1511" s="59"/>
      <c r="G1511" s="59" t="s">
        <v>1369</v>
      </c>
      <c r="H1511" s="59"/>
      <c r="I1511" s="59">
        <f t="shared" si="23"/>
        <v>7</v>
      </c>
      <c r="J1511" s="59" t="s">
        <v>1561</v>
      </c>
      <c r="K1511" s="61"/>
      <c r="L1511" s="62" t="s">
        <v>6737</v>
      </c>
      <c r="M1511" s="62" t="s">
        <v>1369</v>
      </c>
      <c r="N1511" s="81" t="str">
        <f>VLOOKUP($M1511,'Hulpblad MC-parser'!$A:$D,2,FALSE)</f>
        <v>Ongeval</v>
      </c>
      <c r="O1511" s="81" t="str">
        <f>VLOOKUP($M1511,'Hulpblad MC-parser'!$A:$D,3,FALSE)</f>
        <v>Overig</v>
      </c>
      <c r="P1511" s="81" t="str">
        <f>VLOOKUP($M1511,'Hulpblad MC-parser'!$A:$D,4,FALSE)</f>
        <v>Letsel</v>
      </c>
      <c r="Q1511" s="136" t="str">
        <f>IF(CONCATENATE(B1511,C1511,D1511)="","",VLOOKUP(CONCATENATE(B1511,C1511,D1511),Meldingsclassificaties!AA:AA,1,FALSE))</f>
        <v/>
      </c>
      <c r="R1511" s="136" t="str">
        <f>IF(F1511="","",VLOOKUP(F1511,Meldingsclassificaties!H:H,1,FALSE))</f>
        <v/>
      </c>
    </row>
    <row r="1512" spans="1:18" x14ac:dyDescent="0.25">
      <c r="A1512" s="59">
        <v>200059259</v>
      </c>
      <c r="B1512" s="59" t="s">
        <v>720</v>
      </c>
      <c r="C1512" s="59" t="s">
        <v>892</v>
      </c>
      <c r="D1512" s="59" t="s">
        <v>898</v>
      </c>
      <c r="E1512" s="60" t="s">
        <v>1370</v>
      </c>
      <c r="F1512" s="59" t="s">
        <v>8255</v>
      </c>
      <c r="G1512" s="59"/>
      <c r="H1512" s="59"/>
      <c r="I1512" s="59">
        <f t="shared" si="23"/>
        <v>25</v>
      </c>
      <c r="J1512" s="59" t="s">
        <v>1613</v>
      </c>
      <c r="K1512" s="61"/>
      <c r="L1512" s="62" t="s">
        <v>6737</v>
      </c>
      <c r="M1512" s="62" t="s">
        <v>1370</v>
      </c>
      <c r="N1512" s="81" t="str">
        <f>VLOOKUP($M1512,'Hulpblad MC-parser'!$A:$D,2,FALSE)</f>
        <v>Ongeval</v>
      </c>
      <c r="O1512" s="81" t="str">
        <f>VLOOKUP($M1512,'Hulpblad MC-parser'!$A:$D,3,FALSE)</f>
        <v>Overig</v>
      </c>
      <c r="P1512" s="81" t="str">
        <f>VLOOKUP($M1512,'Hulpblad MC-parser'!$A:$D,4,FALSE)</f>
        <v>Materieel</v>
      </c>
      <c r="Q1512" s="136" t="str">
        <f>IF(CONCATENATE(B1512,C1512,D1512)="","",VLOOKUP(CONCATENATE(B1512,C1512,D1512),Meldingsclassificaties!AA:AA,1,FALSE))</f>
        <v>OngevalOverigMaterieel</v>
      </c>
      <c r="R1512" s="136" t="str">
        <f>IF(F1512="","",VLOOKUP(F1512,Meldingsclassificaties!H:H,1,FALSE))</f>
        <v>Ongeval overig materieel</v>
      </c>
    </row>
    <row r="1513" spans="1:18" x14ac:dyDescent="0.25">
      <c r="A1513" s="59"/>
      <c r="B1513" s="59"/>
      <c r="C1513" s="59"/>
      <c r="D1513" s="59"/>
      <c r="E1513" s="60" t="s">
        <v>11827</v>
      </c>
      <c r="F1513" s="59"/>
      <c r="G1513" s="59" t="s">
        <v>1370</v>
      </c>
      <c r="H1513" s="59"/>
      <c r="I1513" s="59">
        <f t="shared" si="23"/>
        <v>4</v>
      </c>
      <c r="J1513" s="59" t="s">
        <v>1561</v>
      </c>
      <c r="K1513" s="61"/>
      <c r="L1513" s="62" t="s">
        <v>6737</v>
      </c>
      <c r="M1513" s="62" t="s">
        <v>1370</v>
      </c>
      <c r="N1513" s="81" t="str">
        <f>VLOOKUP($M1513,'Hulpblad MC-parser'!$A:$D,2,FALSE)</f>
        <v>Ongeval</v>
      </c>
      <c r="O1513" s="81" t="str">
        <f>VLOOKUP($M1513,'Hulpblad MC-parser'!$A:$D,3,FALSE)</f>
        <v>Overig</v>
      </c>
      <c r="P1513" s="81" t="str">
        <f>VLOOKUP($M1513,'Hulpblad MC-parser'!$A:$D,4,FALSE)</f>
        <v>Materieel</v>
      </c>
      <c r="Q1513" s="136" t="str">
        <f>IF(CONCATENATE(B1513,C1513,D1513)="","",VLOOKUP(CONCATENATE(B1513,C1513,D1513),Meldingsclassificaties!AA:AA,1,FALSE))</f>
        <v/>
      </c>
      <c r="R1513" s="136" t="str">
        <f>IF(F1513="","",VLOOKUP(F1513,Meldingsclassificaties!H:H,1,FALSE))</f>
        <v/>
      </c>
    </row>
    <row r="1514" spans="1:18" x14ac:dyDescent="0.25">
      <c r="A1514" s="59"/>
      <c r="B1514" s="59"/>
      <c r="C1514" s="59"/>
      <c r="D1514" s="59"/>
      <c r="E1514" s="60" t="s">
        <v>8254</v>
      </c>
      <c r="F1514" s="59"/>
      <c r="G1514" s="59" t="s">
        <v>1370</v>
      </c>
      <c r="H1514" s="59"/>
      <c r="I1514" s="59">
        <f t="shared" si="23"/>
        <v>5</v>
      </c>
      <c r="J1514" s="59" t="s">
        <v>1561</v>
      </c>
      <c r="K1514" s="61"/>
      <c r="L1514" s="62" t="s">
        <v>6737</v>
      </c>
      <c r="M1514" s="62" t="s">
        <v>1370</v>
      </c>
      <c r="N1514" s="81" t="str">
        <f>VLOOKUP($M1514,'Hulpblad MC-parser'!$A:$D,2,FALSE)</f>
        <v>Ongeval</v>
      </c>
      <c r="O1514" s="81" t="str">
        <f>VLOOKUP($M1514,'Hulpblad MC-parser'!$A:$D,3,FALSE)</f>
        <v>Overig</v>
      </c>
      <c r="P1514" s="81" t="str">
        <f>VLOOKUP($M1514,'Hulpblad MC-parser'!$A:$D,4,FALSE)</f>
        <v>Materieel</v>
      </c>
      <c r="Q1514" s="136" t="str">
        <f>IF(CONCATENATE(B1514,C1514,D1514)="","",VLOOKUP(CONCATENATE(B1514,C1514,D1514),Meldingsclassificaties!AA:AA,1,FALSE))</f>
        <v/>
      </c>
      <c r="R1514" s="136" t="str">
        <f>IF(F1514="","",VLOOKUP(F1514,Meldingsclassificaties!H:H,1,FALSE))</f>
        <v/>
      </c>
    </row>
    <row r="1515" spans="1:18" x14ac:dyDescent="0.25">
      <c r="A1515" s="59"/>
      <c r="B1515" s="59"/>
      <c r="C1515" s="59"/>
      <c r="D1515" s="59"/>
      <c r="E1515" s="60" t="s">
        <v>11828</v>
      </c>
      <c r="F1515" s="59"/>
      <c r="G1515" s="59" t="s">
        <v>1370</v>
      </c>
      <c r="H1515" s="59"/>
      <c r="I1515" s="59">
        <f t="shared" si="23"/>
        <v>7</v>
      </c>
      <c r="J1515" s="59" t="s">
        <v>1561</v>
      </c>
      <c r="K1515" s="61"/>
      <c r="L1515" s="62" t="s">
        <v>6737</v>
      </c>
      <c r="M1515" s="62" t="s">
        <v>1370</v>
      </c>
      <c r="N1515" s="81" t="str">
        <f>VLOOKUP($M1515,'Hulpblad MC-parser'!$A:$D,2,FALSE)</f>
        <v>Ongeval</v>
      </c>
      <c r="O1515" s="81" t="str">
        <f>VLOOKUP($M1515,'Hulpblad MC-parser'!$A:$D,3,FALSE)</f>
        <v>Overig</v>
      </c>
      <c r="P1515" s="81" t="str">
        <f>VLOOKUP($M1515,'Hulpblad MC-parser'!$A:$D,4,FALSE)</f>
        <v>Materieel</v>
      </c>
      <c r="Q1515" s="136" t="str">
        <f>IF(CONCATENATE(B1515,C1515,D1515)="","",VLOOKUP(CONCATENATE(B1515,C1515,D1515),Meldingsclassificaties!AA:AA,1,FALSE))</f>
        <v/>
      </c>
      <c r="R1515" s="136" t="str">
        <f>IF(F1515="","",VLOOKUP(F1515,Meldingsclassificaties!H:H,1,FALSE))</f>
        <v/>
      </c>
    </row>
    <row r="1516" spans="1:18" x14ac:dyDescent="0.25">
      <c r="A1516" s="59">
        <v>200010712</v>
      </c>
      <c r="B1516" s="59" t="s">
        <v>720</v>
      </c>
      <c r="C1516" s="59" t="s">
        <v>66</v>
      </c>
      <c r="D1516" s="59"/>
      <c r="E1516" s="60" t="s">
        <v>1371</v>
      </c>
      <c r="F1516" s="59" t="s">
        <v>803</v>
      </c>
      <c r="G1516" s="59"/>
      <c r="H1516" s="59"/>
      <c r="I1516" s="59">
        <f t="shared" si="23"/>
        <v>21</v>
      </c>
      <c r="J1516" s="59" t="s">
        <v>1613</v>
      </c>
      <c r="K1516" s="61"/>
      <c r="L1516" s="62" t="s">
        <v>6737</v>
      </c>
      <c r="M1516" s="62" t="s">
        <v>1371</v>
      </c>
      <c r="N1516" s="81" t="str">
        <f>VLOOKUP($M1516,'Hulpblad MC-parser'!$A:$D,2,FALSE)</f>
        <v>Ongeval</v>
      </c>
      <c r="O1516" s="81" t="str">
        <f>VLOOKUP($M1516,'Hulpblad MC-parser'!$A:$D,3,FALSE)</f>
        <v>Spoorvervoer</v>
      </c>
      <c r="P1516" s="81">
        <f>VLOOKUP($M1516,'Hulpblad MC-parser'!$A:$D,4,FALSE)</f>
        <v>0</v>
      </c>
      <c r="Q1516" s="136" t="str">
        <f>IF(CONCATENATE(B1516,C1516,D1516)="","",VLOOKUP(CONCATENATE(B1516,C1516,D1516),Meldingsclassificaties!AA:AA,1,FALSE))</f>
        <v>OngevalSpoorvervoer</v>
      </c>
      <c r="R1516" s="136" t="str">
        <f>IF(F1516="","",VLOOKUP(F1516,Meldingsclassificaties!H:H,1,FALSE))</f>
        <v>Ongeval spoorvervoer</v>
      </c>
    </row>
    <row r="1517" spans="1:18" x14ac:dyDescent="0.25">
      <c r="A1517" s="59"/>
      <c r="B1517" s="59"/>
      <c r="C1517" s="59"/>
      <c r="D1517" s="59"/>
      <c r="E1517" s="60" t="s">
        <v>8256</v>
      </c>
      <c r="F1517" s="59"/>
      <c r="G1517" s="59" t="s">
        <v>1371</v>
      </c>
      <c r="H1517" s="59"/>
      <c r="I1517" s="59">
        <f t="shared" si="23"/>
        <v>4</v>
      </c>
      <c r="J1517" s="59" t="s">
        <v>1561</v>
      </c>
      <c r="K1517" s="61"/>
      <c r="L1517" s="62" t="s">
        <v>6737</v>
      </c>
      <c r="M1517" s="62" t="s">
        <v>1371</v>
      </c>
      <c r="N1517" s="81" t="str">
        <f>VLOOKUP($M1517,'Hulpblad MC-parser'!$A:$D,2,FALSE)</f>
        <v>Ongeval</v>
      </c>
      <c r="O1517" s="81" t="str">
        <f>VLOOKUP($M1517,'Hulpblad MC-parser'!$A:$D,3,FALSE)</f>
        <v>Spoorvervoer</v>
      </c>
      <c r="P1517" s="81">
        <f>VLOOKUP($M1517,'Hulpblad MC-parser'!$A:$D,4,FALSE)</f>
        <v>0</v>
      </c>
      <c r="Q1517" s="136" t="str">
        <f>IF(CONCATENATE(B1517,C1517,D1517)="","",VLOOKUP(CONCATENATE(B1517,C1517,D1517),Meldingsclassificaties!AA:AA,1,FALSE))</f>
        <v/>
      </c>
      <c r="R1517" s="136" t="str">
        <f>IF(F1517="","",VLOOKUP(F1517,Meldingsclassificaties!H:H,1,FALSE))</f>
        <v/>
      </c>
    </row>
    <row r="1518" spans="1:18" x14ac:dyDescent="0.25">
      <c r="A1518" s="59"/>
      <c r="B1518" s="59"/>
      <c r="C1518" s="59"/>
      <c r="D1518" s="59"/>
      <c r="E1518" s="60" t="s">
        <v>8257</v>
      </c>
      <c r="F1518" s="59"/>
      <c r="G1518" s="59" t="s">
        <v>1371</v>
      </c>
      <c r="H1518" s="59"/>
      <c r="I1518" s="59">
        <f t="shared" si="23"/>
        <v>5</v>
      </c>
      <c r="J1518" s="59" t="s">
        <v>1561</v>
      </c>
      <c r="K1518" s="61"/>
      <c r="L1518" s="62" t="s">
        <v>6737</v>
      </c>
      <c r="M1518" s="62" t="s">
        <v>1371</v>
      </c>
      <c r="N1518" s="81" t="str">
        <f>VLOOKUP($M1518,'Hulpblad MC-parser'!$A:$D,2,FALSE)</f>
        <v>Ongeval</v>
      </c>
      <c r="O1518" s="81" t="str">
        <f>VLOOKUP($M1518,'Hulpblad MC-parser'!$A:$D,3,FALSE)</f>
        <v>Spoorvervoer</v>
      </c>
      <c r="P1518" s="81">
        <f>VLOOKUP($M1518,'Hulpblad MC-parser'!$A:$D,4,FALSE)</f>
        <v>0</v>
      </c>
      <c r="Q1518" s="136" t="str">
        <f>IF(CONCATENATE(B1518,C1518,D1518)="","",VLOOKUP(CONCATENATE(B1518,C1518,D1518),Meldingsclassificaties!AA:AA,1,FALSE))</f>
        <v/>
      </c>
      <c r="R1518" s="136" t="str">
        <f>IF(F1518="","",VLOOKUP(F1518,Meldingsclassificaties!H:H,1,FALSE))</f>
        <v/>
      </c>
    </row>
    <row r="1519" spans="1:18" x14ac:dyDescent="0.25">
      <c r="A1519" s="59"/>
      <c r="B1519" s="59"/>
      <c r="C1519" s="59"/>
      <c r="D1519" s="59"/>
      <c r="E1519" s="60" t="s">
        <v>8258</v>
      </c>
      <c r="F1519" s="59"/>
      <c r="G1519" s="59" t="s">
        <v>1371</v>
      </c>
      <c r="H1519" s="59"/>
      <c r="I1519" s="59">
        <f t="shared" si="23"/>
        <v>14</v>
      </c>
      <c r="J1519" s="59" t="s">
        <v>1561</v>
      </c>
      <c r="K1519" s="61"/>
      <c r="L1519" s="62" t="s">
        <v>6737</v>
      </c>
      <c r="M1519" s="62" t="s">
        <v>1371</v>
      </c>
      <c r="N1519" s="81" t="str">
        <f>VLOOKUP($M1519,'Hulpblad MC-parser'!$A:$D,2,FALSE)</f>
        <v>Ongeval</v>
      </c>
      <c r="O1519" s="81" t="str">
        <f>VLOOKUP($M1519,'Hulpblad MC-parser'!$A:$D,3,FALSE)</f>
        <v>Spoorvervoer</v>
      </c>
      <c r="P1519" s="81">
        <f>VLOOKUP($M1519,'Hulpblad MC-parser'!$A:$D,4,FALSE)</f>
        <v>0</v>
      </c>
      <c r="Q1519" s="136" t="str">
        <f>IF(CONCATENATE(B1519,C1519,D1519)="","",VLOOKUP(CONCATENATE(B1519,C1519,D1519),Meldingsclassificaties!AA:AA,1,FALSE))</f>
        <v/>
      </c>
      <c r="R1519" s="136" t="str">
        <f>IF(F1519="","",VLOOKUP(F1519,Meldingsclassificaties!H:H,1,FALSE))</f>
        <v/>
      </c>
    </row>
    <row r="1520" spans="1:18" x14ac:dyDescent="0.25">
      <c r="A1520" s="59"/>
      <c r="B1520" s="59"/>
      <c r="C1520" s="59"/>
      <c r="D1520" s="59"/>
      <c r="E1520" s="60" t="s">
        <v>8259</v>
      </c>
      <c r="F1520" s="59"/>
      <c r="G1520" s="59" t="s">
        <v>1371</v>
      </c>
      <c r="H1520" s="59"/>
      <c r="I1520" s="59">
        <f t="shared" si="23"/>
        <v>4</v>
      </c>
      <c r="J1520" s="59" t="s">
        <v>1561</v>
      </c>
      <c r="K1520" s="61"/>
      <c r="L1520" s="62" t="s">
        <v>6737</v>
      </c>
      <c r="M1520" s="62" t="s">
        <v>1371</v>
      </c>
      <c r="N1520" s="81" t="str">
        <f>VLOOKUP($M1520,'Hulpblad MC-parser'!$A:$D,2,FALSE)</f>
        <v>Ongeval</v>
      </c>
      <c r="O1520" s="81" t="str">
        <f>VLOOKUP($M1520,'Hulpblad MC-parser'!$A:$D,3,FALSE)</f>
        <v>Spoorvervoer</v>
      </c>
      <c r="P1520" s="81">
        <f>VLOOKUP($M1520,'Hulpblad MC-parser'!$A:$D,4,FALSE)</f>
        <v>0</v>
      </c>
      <c r="Q1520" s="136" t="str">
        <f>IF(CONCATENATE(B1520,C1520,D1520)="","",VLOOKUP(CONCATENATE(B1520,C1520,D1520),Meldingsclassificaties!AA:AA,1,FALSE))</f>
        <v/>
      </c>
      <c r="R1520" s="136" t="str">
        <f>IF(F1520="","",VLOOKUP(F1520,Meldingsclassificaties!H:H,1,FALSE))</f>
        <v/>
      </c>
    </row>
    <row r="1521" spans="1:18" x14ac:dyDescent="0.25">
      <c r="A1521" s="59"/>
      <c r="B1521" s="59"/>
      <c r="C1521" s="59"/>
      <c r="D1521" s="59"/>
      <c r="E1521" s="60" t="s">
        <v>8260</v>
      </c>
      <c r="F1521" s="59"/>
      <c r="G1521" s="59" t="s">
        <v>1371</v>
      </c>
      <c r="H1521" s="59"/>
      <c r="I1521" s="59">
        <f t="shared" si="23"/>
        <v>13</v>
      </c>
      <c r="J1521" s="59" t="s">
        <v>1561</v>
      </c>
      <c r="K1521" s="61"/>
      <c r="L1521" s="62" t="s">
        <v>6737</v>
      </c>
      <c r="M1521" s="62" t="s">
        <v>1371</v>
      </c>
      <c r="N1521" s="81" t="str">
        <f>VLOOKUP($M1521,'Hulpblad MC-parser'!$A:$D,2,FALSE)</f>
        <v>Ongeval</v>
      </c>
      <c r="O1521" s="81" t="str">
        <f>VLOOKUP($M1521,'Hulpblad MC-parser'!$A:$D,3,FALSE)</f>
        <v>Spoorvervoer</v>
      </c>
      <c r="P1521" s="81">
        <f>VLOOKUP($M1521,'Hulpblad MC-parser'!$A:$D,4,FALSE)</f>
        <v>0</v>
      </c>
      <c r="Q1521" s="136" t="str">
        <f>IF(CONCATENATE(B1521,C1521,D1521)="","",VLOOKUP(CONCATENATE(B1521,C1521,D1521),Meldingsclassificaties!AA:AA,1,FALSE))</f>
        <v/>
      </c>
      <c r="R1521" s="136" t="str">
        <f>IF(F1521="","",VLOOKUP(F1521,Meldingsclassificaties!H:H,1,FALSE))</f>
        <v/>
      </c>
    </row>
    <row r="1522" spans="1:18" x14ac:dyDescent="0.25">
      <c r="A1522" s="59"/>
      <c r="B1522" s="59" t="s">
        <v>720</v>
      </c>
      <c r="C1522" s="59" t="s">
        <v>66</v>
      </c>
      <c r="D1522" s="59" t="s">
        <v>4804</v>
      </c>
      <c r="E1522" s="60" t="s">
        <v>12461</v>
      </c>
      <c r="F1522" s="59" t="s">
        <v>12455</v>
      </c>
      <c r="G1522" s="59"/>
      <c r="H1522" s="59"/>
      <c r="I1522" s="59">
        <f t="shared" si="23"/>
        <v>23</v>
      </c>
      <c r="J1522" s="59" t="s">
        <v>1613</v>
      </c>
      <c r="K1522" s="61"/>
      <c r="L1522" s="62" t="s">
        <v>6737</v>
      </c>
      <c r="M1522" s="62" t="s">
        <v>12461</v>
      </c>
      <c r="N1522" s="81" t="str">
        <f>VLOOKUP($M1522,'Hulpblad MC-parser'!$A:$D,2,FALSE)</f>
        <v>Ongeval</v>
      </c>
      <c r="O1522" s="81" t="str">
        <f>VLOOKUP($M1522,'Hulpblad MC-parser'!$A:$D,3,FALSE)</f>
        <v>Spoorvervoer</v>
      </c>
      <c r="P1522" s="81" t="str">
        <f>VLOOKUP($M1522,'Hulpblad MC-parser'!$A:$D,4,FALSE)</f>
        <v>Gevaarlijke stof</v>
      </c>
      <c r="Q1522" s="136" t="str">
        <f>IF(CONCATENATE(B1522,C1522,D1522)="","",VLOOKUP(CONCATENATE(B1522,C1522,D1522),Meldingsclassificaties!AA:AA,1,FALSE))</f>
        <v>OngevalSpoorvervoerGevaarlijke stof</v>
      </c>
      <c r="R1522" s="136" t="str">
        <f>IF(F1522="","",VLOOKUP(F1522,Meldingsclassificaties!H:H,1,FALSE))</f>
        <v>Ongeval spoor gev. stof</v>
      </c>
    </row>
    <row r="1523" spans="1:18" x14ac:dyDescent="0.25">
      <c r="A1523" s="59"/>
      <c r="B1523" s="59"/>
      <c r="C1523" s="59"/>
      <c r="D1523" s="59"/>
      <c r="E1523" s="60" t="s">
        <v>12482</v>
      </c>
      <c r="F1523" s="59"/>
      <c r="G1523" s="59" t="s">
        <v>12461</v>
      </c>
      <c r="H1523" s="59"/>
      <c r="I1523" s="59">
        <f t="shared" si="23"/>
        <v>4</v>
      </c>
      <c r="J1523" s="59" t="s">
        <v>1561</v>
      </c>
      <c r="K1523" s="61"/>
      <c r="L1523" s="62" t="s">
        <v>6737</v>
      </c>
      <c r="M1523" s="62" t="s">
        <v>12461</v>
      </c>
      <c r="N1523" s="81" t="str">
        <f>VLOOKUP($M1523,'Hulpblad MC-parser'!$A:$D,2,FALSE)</f>
        <v>Ongeval</v>
      </c>
      <c r="O1523" s="81" t="str">
        <f>VLOOKUP($M1523,'Hulpblad MC-parser'!$A:$D,3,FALSE)</f>
        <v>Spoorvervoer</v>
      </c>
      <c r="P1523" s="81" t="str">
        <f>VLOOKUP($M1523,'Hulpblad MC-parser'!$A:$D,4,FALSE)</f>
        <v>Gevaarlijke stof</v>
      </c>
      <c r="Q1523" s="136" t="str">
        <f>IF(CONCATENATE(B1523,C1523,D1523)="","",VLOOKUP(CONCATENATE(B1523,C1523,D1523),Meldingsclassificaties!AA:AA,1,FALSE))</f>
        <v/>
      </c>
      <c r="R1523" s="136" t="str">
        <f>IF(F1523="","",VLOOKUP(F1523,Meldingsclassificaties!H:H,1,FALSE))</f>
        <v/>
      </c>
    </row>
    <row r="1524" spans="1:18" x14ac:dyDescent="0.25">
      <c r="A1524" s="59"/>
      <c r="B1524" s="59"/>
      <c r="C1524" s="59"/>
      <c r="D1524" s="59"/>
      <c r="E1524" s="60" t="s">
        <v>12465</v>
      </c>
      <c r="F1524" s="59"/>
      <c r="G1524" s="59" t="s">
        <v>12461</v>
      </c>
      <c r="H1524" s="59"/>
      <c r="I1524" s="59">
        <f t="shared" si="23"/>
        <v>5</v>
      </c>
      <c r="J1524" s="59" t="s">
        <v>1561</v>
      </c>
      <c r="K1524" s="61"/>
      <c r="L1524" s="62" t="s">
        <v>6737</v>
      </c>
      <c r="M1524" s="62" t="s">
        <v>12461</v>
      </c>
      <c r="N1524" s="81" t="str">
        <f>VLOOKUP($M1524,'Hulpblad MC-parser'!$A:$D,2,FALSE)</f>
        <v>Ongeval</v>
      </c>
      <c r="O1524" s="81" t="str">
        <f>VLOOKUP($M1524,'Hulpblad MC-parser'!$A:$D,3,FALSE)</f>
        <v>Spoorvervoer</v>
      </c>
      <c r="P1524" s="81" t="str">
        <f>VLOOKUP($M1524,'Hulpblad MC-parser'!$A:$D,4,FALSE)</f>
        <v>Gevaarlijke stof</v>
      </c>
      <c r="Q1524" s="136" t="str">
        <f>IF(CONCATENATE(B1524,C1524,D1524)="","",VLOOKUP(CONCATENATE(B1524,C1524,D1524),Meldingsclassificaties!AA:AA,1,FALSE))</f>
        <v/>
      </c>
      <c r="R1524" s="136" t="str">
        <f>IF(F1524="","",VLOOKUP(F1524,Meldingsclassificaties!H:H,1,FALSE))</f>
        <v/>
      </c>
    </row>
    <row r="1525" spans="1:18" x14ac:dyDescent="0.25">
      <c r="A1525" s="59"/>
      <c r="B1525" s="59"/>
      <c r="C1525" s="59"/>
      <c r="D1525" s="59"/>
      <c r="E1525" s="60" t="s">
        <v>12466</v>
      </c>
      <c r="F1525" s="59"/>
      <c r="G1525" s="59" t="s">
        <v>12461</v>
      </c>
      <c r="H1525" s="59"/>
      <c r="I1525" s="59">
        <f t="shared" si="23"/>
        <v>7</v>
      </c>
      <c r="J1525" s="59" t="s">
        <v>1561</v>
      </c>
      <c r="K1525" s="61"/>
      <c r="L1525" s="62" t="s">
        <v>6737</v>
      </c>
      <c r="M1525" s="62" t="s">
        <v>12461</v>
      </c>
      <c r="N1525" s="81" t="str">
        <f>VLOOKUP($M1525,'Hulpblad MC-parser'!$A:$D,2,FALSE)</f>
        <v>Ongeval</v>
      </c>
      <c r="O1525" s="81" t="str">
        <f>VLOOKUP($M1525,'Hulpblad MC-parser'!$A:$D,3,FALSE)</f>
        <v>Spoorvervoer</v>
      </c>
      <c r="P1525" s="81" t="str">
        <f>VLOOKUP($M1525,'Hulpblad MC-parser'!$A:$D,4,FALSE)</f>
        <v>Gevaarlijke stof</v>
      </c>
      <c r="Q1525" s="136" t="str">
        <f>IF(CONCATENATE(B1525,C1525,D1525)="","",VLOOKUP(CONCATENATE(B1525,C1525,D1525),Meldingsclassificaties!AA:AA,1,FALSE))</f>
        <v/>
      </c>
      <c r="R1525" s="136" t="str">
        <f>IF(F1525="","",VLOOKUP(F1525,Meldingsclassificaties!H:H,1,FALSE))</f>
        <v/>
      </c>
    </row>
    <row r="1526" spans="1:18" x14ac:dyDescent="0.25">
      <c r="A1526" s="59"/>
      <c r="B1526" s="59"/>
      <c r="C1526" s="59"/>
      <c r="D1526" s="59"/>
      <c r="E1526" s="60" t="s">
        <v>12467</v>
      </c>
      <c r="F1526" s="59"/>
      <c r="G1526" s="59" t="s">
        <v>12461</v>
      </c>
      <c r="H1526" s="59"/>
      <c r="I1526" s="59">
        <f t="shared" si="23"/>
        <v>24</v>
      </c>
      <c r="J1526" s="59" t="s">
        <v>1561</v>
      </c>
      <c r="K1526" s="61"/>
      <c r="L1526" s="62" t="s">
        <v>6737</v>
      </c>
      <c r="M1526" s="62" t="s">
        <v>12461</v>
      </c>
      <c r="N1526" s="81" t="str">
        <f>VLOOKUP($M1526,'Hulpblad MC-parser'!$A:$D,2,FALSE)</f>
        <v>Ongeval</v>
      </c>
      <c r="O1526" s="81" t="str">
        <f>VLOOKUP($M1526,'Hulpblad MC-parser'!$A:$D,3,FALSE)</f>
        <v>Spoorvervoer</v>
      </c>
      <c r="P1526" s="81" t="str">
        <f>VLOOKUP($M1526,'Hulpblad MC-parser'!$A:$D,4,FALSE)</f>
        <v>Gevaarlijke stof</v>
      </c>
      <c r="Q1526" s="136" t="str">
        <f>IF(CONCATENATE(B1526,C1526,D1526)="","",VLOOKUP(CONCATENATE(B1526,C1526,D1526),Meldingsclassificaties!AA:AA,1,FALSE))</f>
        <v/>
      </c>
      <c r="R1526" s="136" t="str">
        <f>IF(F1526="","",VLOOKUP(F1526,Meldingsclassificaties!H:H,1,FALSE))</f>
        <v/>
      </c>
    </row>
    <row r="1527" spans="1:18" x14ac:dyDescent="0.25">
      <c r="A1527" s="59"/>
      <c r="B1527" s="59"/>
      <c r="C1527" s="59"/>
      <c r="D1527" s="59"/>
      <c r="E1527" s="60" t="s">
        <v>12468</v>
      </c>
      <c r="F1527" s="59"/>
      <c r="G1527" s="59" t="s">
        <v>12461</v>
      </c>
      <c r="H1527" s="59"/>
      <c r="I1527" s="59">
        <f t="shared" si="23"/>
        <v>6</v>
      </c>
      <c r="J1527" s="59" t="s">
        <v>1561</v>
      </c>
      <c r="K1527" s="61"/>
      <c r="L1527" s="62" t="s">
        <v>6737</v>
      </c>
      <c r="M1527" s="62" t="s">
        <v>12461</v>
      </c>
      <c r="N1527" s="81" t="str">
        <f>VLOOKUP($M1527,'Hulpblad MC-parser'!$A:$D,2,FALSE)</f>
        <v>Ongeval</v>
      </c>
      <c r="O1527" s="81" t="str">
        <f>VLOOKUP($M1527,'Hulpblad MC-parser'!$A:$D,3,FALSE)</f>
        <v>Spoorvervoer</v>
      </c>
      <c r="P1527" s="81" t="str">
        <f>VLOOKUP($M1527,'Hulpblad MC-parser'!$A:$D,4,FALSE)</f>
        <v>Gevaarlijke stof</v>
      </c>
      <c r="Q1527" s="136" t="str">
        <f>IF(CONCATENATE(B1527,C1527,D1527)="","",VLOOKUP(CONCATENATE(B1527,C1527,D1527),Meldingsclassificaties!AA:AA,1,FALSE))</f>
        <v/>
      </c>
      <c r="R1527" s="136" t="str">
        <f>IF(F1527="","",VLOOKUP(F1527,Meldingsclassificaties!H:H,1,FALSE))</f>
        <v/>
      </c>
    </row>
    <row r="1528" spans="1:18" x14ac:dyDescent="0.25">
      <c r="A1528" s="59">
        <v>200059267</v>
      </c>
      <c r="B1528" s="59" t="s">
        <v>720</v>
      </c>
      <c r="C1528" s="59" t="s">
        <v>66</v>
      </c>
      <c r="D1528" s="59" t="s">
        <v>769</v>
      </c>
      <c r="E1528" s="60" t="s">
        <v>6428</v>
      </c>
      <c r="F1528" s="59" t="s">
        <v>837</v>
      </c>
      <c r="G1528" s="59"/>
      <c r="H1528" s="59"/>
      <c r="I1528" s="59">
        <f t="shared" si="23"/>
        <v>17</v>
      </c>
      <c r="J1528" s="59" t="s">
        <v>1613</v>
      </c>
      <c r="K1528" s="61"/>
      <c r="L1528" s="62" t="s">
        <v>6738</v>
      </c>
      <c r="M1528" s="62" t="s">
        <v>6428</v>
      </c>
      <c r="N1528" s="81" t="str">
        <f>VLOOKUP($M1528,'Hulpblad MC-parser'!$A:$D,2,FALSE)</f>
        <v>Ongeval</v>
      </c>
      <c r="O1528" s="81" t="str">
        <f>VLOOKUP($M1528,'Hulpblad MC-parser'!$A:$D,3,FALSE)</f>
        <v>Spoorvervoer</v>
      </c>
      <c r="P1528" s="81" t="str">
        <f>VLOOKUP($M1528,'Hulpblad MC-parser'!$A:$D,4,FALSE)</f>
        <v>Letsel</v>
      </c>
      <c r="Q1528" s="136" t="str">
        <f>IF(CONCATENATE(B1528,C1528,D1528)="","",VLOOKUP(CONCATENATE(B1528,C1528,D1528),Meldingsclassificaties!AA:AA,1,FALSE))</f>
        <v>OngevalSpoorvervoerLetsel</v>
      </c>
      <c r="R1528" s="136" t="str">
        <f>IF(F1528="","",VLOOKUP(F1528,Meldingsclassificaties!H:H,1,FALSE))</f>
        <v>Ongeval spoor letsel</v>
      </c>
    </row>
    <row r="1529" spans="1:18" x14ac:dyDescent="0.25">
      <c r="A1529" s="59">
        <v>200059262</v>
      </c>
      <c r="B1529" s="59" t="s">
        <v>720</v>
      </c>
      <c r="C1529" s="59" t="s">
        <v>66</v>
      </c>
      <c r="D1529" s="59" t="s">
        <v>769</v>
      </c>
      <c r="E1529" s="60" t="s">
        <v>6429</v>
      </c>
      <c r="F1529" s="59" t="s">
        <v>837</v>
      </c>
      <c r="G1529" s="59"/>
      <c r="H1529" s="59"/>
      <c r="I1529" s="59">
        <f t="shared" si="23"/>
        <v>16</v>
      </c>
      <c r="J1529" s="59" t="s">
        <v>1613</v>
      </c>
      <c r="K1529" s="61"/>
      <c r="L1529" s="62" t="s">
        <v>6738</v>
      </c>
      <c r="M1529" s="62" t="s">
        <v>6429</v>
      </c>
      <c r="N1529" s="81" t="str">
        <f>VLOOKUP($M1529,'Hulpblad MC-parser'!$A:$D,2,FALSE)</f>
        <v>Ongeval</v>
      </c>
      <c r="O1529" s="81" t="str">
        <f>VLOOKUP($M1529,'Hulpblad MC-parser'!$A:$D,3,FALSE)</f>
        <v>Spoorvervoer</v>
      </c>
      <c r="P1529" s="81" t="str">
        <f>VLOOKUP($M1529,'Hulpblad MC-parser'!$A:$D,4,FALSE)</f>
        <v>Letsel</v>
      </c>
      <c r="Q1529" s="136" t="str">
        <f>IF(CONCATENATE(B1529,C1529,D1529)="","",VLOOKUP(CONCATENATE(B1529,C1529,D1529),Meldingsclassificaties!AA:AA,1,FALSE))</f>
        <v>OngevalSpoorvervoerLetsel</v>
      </c>
      <c r="R1529" s="136" t="str">
        <f>IF(F1529="","",VLOOKUP(F1529,Meldingsclassificaties!H:H,1,FALSE))</f>
        <v>Ongeval spoor letsel</v>
      </c>
    </row>
    <row r="1530" spans="1:18" x14ac:dyDescent="0.25">
      <c r="A1530" s="59">
        <v>200059269</v>
      </c>
      <c r="B1530" s="59" t="s">
        <v>720</v>
      </c>
      <c r="C1530" s="59" t="s">
        <v>66</v>
      </c>
      <c r="D1530" s="59" t="s">
        <v>769</v>
      </c>
      <c r="E1530" s="60" t="s">
        <v>6430</v>
      </c>
      <c r="F1530" s="59" t="s">
        <v>837</v>
      </c>
      <c r="G1530" s="59"/>
      <c r="H1530" s="59"/>
      <c r="I1530" s="59">
        <f t="shared" si="23"/>
        <v>17</v>
      </c>
      <c r="J1530" s="59" t="s">
        <v>1613</v>
      </c>
      <c r="K1530" s="61"/>
      <c r="L1530" s="62" t="s">
        <v>6738</v>
      </c>
      <c r="M1530" s="62" t="s">
        <v>6430</v>
      </c>
      <c r="N1530" s="81" t="str">
        <f>VLOOKUP($M1530,'Hulpblad MC-parser'!$A:$D,2,FALSE)</f>
        <v>Ongeval</v>
      </c>
      <c r="O1530" s="81" t="str">
        <f>VLOOKUP($M1530,'Hulpblad MC-parser'!$A:$D,3,FALSE)</f>
        <v>Spoorvervoer</v>
      </c>
      <c r="P1530" s="81" t="str">
        <f>VLOOKUP($M1530,'Hulpblad MC-parser'!$A:$D,4,FALSE)</f>
        <v>Letsel</v>
      </c>
      <c r="Q1530" s="136" t="str">
        <f>IF(CONCATENATE(B1530,C1530,D1530)="","",VLOOKUP(CONCATENATE(B1530,C1530,D1530),Meldingsclassificaties!AA:AA,1,FALSE))</f>
        <v>OngevalSpoorvervoerLetsel</v>
      </c>
      <c r="R1530" s="136" t="str">
        <f>IF(F1530="","",VLOOKUP(F1530,Meldingsclassificaties!H:H,1,FALSE))</f>
        <v>Ongeval spoor letsel</v>
      </c>
    </row>
    <row r="1531" spans="1:18" x14ac:dyDescent="0.25">
      <c r="A1531" s="59">
        <v>200059265</v>
      </c>
      <c r="B1531" s="59" t="s">
        <v>720</v>
      </c>
      <c r="C1531" s="59" t="s">
        <v>66</v>
      </c>
      <c r="D1531" s="59" t="s">
        <v>769</v>
      </c>
      <c r="E1531" s="60" t="s">
        <v>6434</v>
      </c>
      <c r="F1531" s="59" t="s">
        <v>837</v>
      </c>
      <c r="G1531" s="59"/>
      <c r="H1531" s="59"/>
      <c r="I1531" s="59">
        <f t="shared" si="23"/>
        <v>16</v>
      </c>
      <c r="J1531" s="59" t="s">
        <v>1613</v>
      </c>
      <c r="K1531" s="61"/>
      <c r="L1531" s="62" t="s">
        <v>6738</v>
      </c>
      <c r="M1531" s="62" t="s">
        <v>6434</v>
      </c>
      <c r="N1531" s="81" t="str">
        <f>VLOOKUP($M1531,'Hulpblad MC-parser'!$A:$D,2,FALSE)</f>
        <v>Ongeval</v>
      </c>
      <c r="O1531" s="81" t="str">
        <f>VLOOKUP($M1531,'Hulpblad MC-parser'!$A:$D,3,FALSE)</f>
        <v>Spoorvervoer</v>
      </c>
      <c r="P1531" s="81" t="str">
        <f>VLOOKUP($M1531,'Hulpblad MC-parser'!$A:$D,4,FALSE)</f>
        <v>Letsel</v>
      </c>
      <c r="Q1531" s="136" t="str">
        <f>IF(CONCATENATE(B1531,C1531,D1531)="","",VLOOKUP(CONCATENATE(B1531,C1531,D1531),Meldingsclassificaties!AA:AA,1,FALSE))</f>
        <v>OngevalSpoorvervoerLetsel</v>
      </c>
      <c r="R1531" s="136" t="str">
        <f>IF(F1531="","",VLOOKUP(F1531,Meldingsclassificaties!H:H,1,FALSE))</f>
        <v>Ongeval spoor letsel</v>
      </c>
    </row>
    <row r="1532" spans="1:18" x14ac:dyDescent="0.25">
      <c r="A1532" s="59">
        <v>200059261</v>
      </c>
      <c r="B1532" s="59" t="s">
        <v>720</v>
      </c>
      <c r="C1532" s="59" t="s">
        <v>66</v>
      </c>
      <c r="D1532" s="59" t="s">
        <v>769</v>
      </c>
      <c r="E1532" s="60" t="s">
        <v>6442</v>
      </c>
      <c r="F1532" s="59" t="s">
        <v>837</v>
      </c>
      <c r="G1532" s="59"/>
      <c r="H1532" s="59"/>
      <c r="I1532" s="59">
        <f t="shared" si="23"/>
        <v>15</v>
      </c>
      <c r="J1532" s="59" t="s">
        <v>1613</v>
      </c>
      <c r="K1532" s="61"/>
      <c r="L1532" s="62" t="s">
        <v>6738</v>
      </c>
      <c r="M1532" s="62" t="s">
        <v>6442</v>
      </c>
      <c r="N1532" s="81" t="str">
        <f>VLOOKUP($M1532,'Hulpblad MC-parser'!$A:$D,2,FALSE)</f>
        <v>Ongeval</v>
      </c>
      <c r="O1532" s="81" t="str">
        <f>VLOOKUP($M1532,'Hulpblad MC-parser'!$A:$D,3,FALSE)</f>
        <v>Spoorvervoer</v>
      </c>
      <c r="P1532" s="81" t="str">
        <f>VLOOKUP($M1532,'Hulpblad MC-parser'!$A:$D,4,FALSE)</f>
        <v>Letsel</v>
      </c>
      <c r="Q1532" s="136" t="str">
        <f>IF(CONCATENATE(B1532,C1532,D1532)="","",VLOOKUP(CONCATENATE(B1532,C1532,D1532),Meldingsclassificaties!AA:AA,1,FALSE))</f>
        <v>OngevalSpoorvervoerLetsel</v>
      </c>
      <c r="R1532" s="136" t="str">
        <f>IF(F1532="","",VLOOKUP(F1532,Meldingsclassificaties!H:H,1,FALSE))</f>
        <v>Ongeval spoor letsel</v>
      </c>
    </row>
    <row r="1533" spans="1:18" x14ac:dyDescent="0.25">
      <c r="A1533" s="59">
        <v>200059266</v>
      </c>
      <c r="B1533" s="59" t="s">
        <v>720</v>
      </c>
      <c r="C1533" s="59" t="s">
        <v>66</v>
      </c>
      <c r="D1533" s="59" t="s">
        <v>769</v>
      </c>
      <c r="E1533" s="60" t="s">
        <v>6444</v>
      </c>
      <c r="F1533" s="59" t="s">
        <v>837</v>
      </c>
      <c r="G1533" s="59"/>
      <c r="H1533" s="59"/>
      <c r="I1533" s="59">
        <f t="shared" si="23"/>
        <v>16</v>
      </c>
      <c r="J1533" s="59" t="s">
        <v>1613</v>
      </c>
      <c r="K1533" s="61"/>
      <c r="L1533" s="62" t="s">
        <v>6738</v>
      </c>
      <c r="M1533" s="62" t="s">
        <v>6444</v>
      </c>
      <c r="N1533" s="81" t="str">
        <f>VLOOKUP($M1533,'Hulpblad MC-parser'!$A:$D,2,FALSE)</f>
        <v>Ongeval</v>
      </c>
      <c r="O1533" s="81" t="str">
        <f>VLOOKUP($M1533,'Hulpblad MC-parser'!$A:$D,3,FALSE)</f>
        <v>Spoorvervoer</v>
      </c>
      <c r="P1533" s="81" t="str">
        <f>VLOOKUP($M1533,'Hulpblad MC-parser'!$A:$D,4,FALSE)</f>
        <v>Letsel</v>
      </c>
      <c r="Q1533" s="136" t="str">
        <f>IF(CONCATENATE(B1533,C1533,D1533)="","",VLOOKUP(CONCATENATE(B1533,C1533,D1533),Meldingsclassificaties!AA:AA,1,FALSE))</f>
        <v>OngevalSpoorvervoerLetsel</v>
      </c>
      <c r="R1533" s="136" t="str">
        <f>IF(F1533="","",VLOOKUP(F1533,Meldingsclassificaties!H:H,1,FALSE))</f>
        <v>Ongeval spoor letsel</v>
      </c>
    </row>
    <row r="1534" spans="1:18" x14ac:dyDescent="0.25">
      <c r="A1534" s="59">
        <v>200059264</v>
      </c>
      <c r="B1534" s="59" t="s">
        <v>720</v>
      </c>
      <c r="C1534" s="59" t="s">
        <v>66</v>
      </c>
      <c r="D1534" s="59" t="s">
        <v>769</v>
      </c>
      <c r="E1534" s="60" t="s">
        <v>6435</v>
      </c>
      <c r="F1534" s="59" t="s">
        <v>837</v>
      </c>
      <c r="G1534" s="59"/>
      <c r="H1534" s="59"/>
      <c r="I1534" s="59">
        <f t="shared" si="23"/>
        <v>16</v>
      </c>
      <c r="J1534" s="59" t="s">
        <v>1613</v>
      </c>
      <c r="K1534" s="61"/>
      <c r="L1534" s="62" t="s">
        <v>6738</v>
      </c>
      <c r="M1534" s="62" t="s">
        <v>6435</v>
      </c>
      <c r="N1534" s="81" t="str">
        <f>VLOOKUP($M1534,'Hulpblad MC-parser'!$A:$D,2,FALSE)</f>
        <v>Ongeval</v>
      </c>
      <c r="O1534" s="81" t="str">
        <f>VLOOKUP($M1534,'Hulpblad MC-parser'!$A:$D,3,FALSE)</f>
        <v>Spoorvervoer</v>
      </c>
      <c r="P1534" s="81" t="str">
        <f>VLOOKUP($M1534,'Hulpblad MC-parser'!$A:$D,4,FALSE)</f>
        <v>Letsel</v>
      </c>
      <c r="Q1534" s="136" t="str">
        <f>IF(CONCATENATE(B1534,C1534,D1534)="","",VLOOKUP(CONCATENATE(B1534,C1534,D1534),Meldingsclassificaties!AA:AA,1,FALSE))</f>
        <v>OngevalSpoorvervoerLetsel</v>
      </c>
      <c r="R1534" s="136" t="str">
        <f>IF(F1534="","",VLOOKUP(F1534,Meldingsclassificaties!H:H,1,FALSE))</f>
        <v>Ongeval spoor letsel</v>
      </c>
    </row>
    <row r="1535" spans="1:18" x14ac:dyDescent="0.25">
      <c r="A1535" s="59">
        <v>200059270</v>
      </c>
      <c r="B1535" s="59" t="s">
        <v>720</v>
      </c>
      <c r="C1535" s="59" t="s">
        <v>66</v>
      </c>
      <c r="D1535" s="59" t="s">
        <v>769</v>
      </c>
      <c r="E1535" s="60" t="s">
        <v>6431</v>
      </c>
      <c r="F1535" s="59" t="s">
        <v>837</v>
      </c>
      <c r="G1535" s="59"/>
      <c r="H1535" s="59"/>
      <c r="I1535" s="59">
        <f t="shared" si="23"/>
        <v>18</v>
      </c>
      <c r="J1535" s="59" t="s">
        <v>1613</v>
      </c>
      <c r="K1535" s="61"/>
      <c r="L1535" s="62" t="s">
        <v>6738</v>
      </c>
      <c r="M1535" s="62" t="s">
        <v>6431</v>
      </c>
      <c r="N1535" s="81" t="str">
        <f>VLOOKUP($M1535,'Hulpblad MC-parser'!$A:$D,2,FALSE)</f>
        <v>Ongeval</v>
      </c>
      <c r="O1535" s="81" t="str">
        <f>VLOOKUP($M1535,'Hulpblad MC-parser'!$A:$D,3,FALSE)</f>
        <v>Spoorvervoer</v>
      </c>
      <c r="P1535" s="81" t="str">
        <f>VLOOKUP($M1535,'Hulpblad MC-parser'!$A:$D,4,FALSE)</f>
        <v>Letsel</v>
      </c>
      <c r="Q1535" s="136" t="str">
        <f>IF(CONCATENATE(B1535,C1535,D1535)="","",VLOOKUP(CONCATENATE(B1535,C1535,D1535),Meldingsclassificaties!AA:AA,1,FALSE))</f>
        <v>OngevalSpoorvervoerLetsel</v>
      </c>
      <c r="R1535" s="136" t="str">
        <f>IF(F1535="","",VLOOKUP(F1535,Meldingsclassificaties!H:H,1,FALSE))</f>
        <v>Ongeval spoor letsel</v>
      </c>
    </row>
    <row r="1536" spans="1:18" x14ac:dyDescent="0.25">
      <c r="A1536" s="59">
        <v>200059268</v>
      </c>
      <c r="B1536" s="59" t="s">
        <v>720</v>
      </c>
      <c r="C1536" s="59" t="s">
        <v>66</v>
      </c>
      <c r="D1536" s="59" t="s">
        <v>769</v>
      </c>
      <c r="E1536" s="60" t="s">
        <v>6432</v>
      </c>
      <c r="F1536" s="59" t="s">
        <v>837</v>
      </c>
      <c r="G1536" s="59"/>
      <c r="H1536" s="59"/>
      <c r="I1536" s="59">
        <f t="shared" si="23"/>
        <v>17</v>
      </c>
      <c r="J1536" s="59" t="s">
        <v>1613</v>
      </c>
      <c r="K1536" s="61"/>
      <c r="L1536" s="62" t="s">
        <v>6738</v>
      </c>
      <c r="M1536" s="62" t="s">
        <v>6432</v>
      </c>
      <c r="N1536" s="81" t="str">
        <f>VLOOKUP($M1536,'Hulpblad MC-parser'!$A:$D,2,FALSE)</f>
        <v>Ongeval</v>
      </c>
      <c r="O1536" s="81" t="str">
        <f>VLOOKUP($M1536,'Hulpblad MC-parser'!$A:$D,3,FALSE)</f>
        <v>Spoorvervoer</v>
      </c>
      <c r="P1536" s="81" t="str">
        <f>VLOOKUP($M1536,'Hulpblad MC-parser'!$A:$D,4,FALSE)</f>
        <v>Letsel</v>
      </c>
      <c r="Q1536" s="136" t="str">
        <f>IF(CONCATENATE(B1536,C1536,D1536)="","",VLOOKUP(CONCATENATE(B1536,C1536,D1536),Meldingsclassificaties!AA:AA,1,FALSE))</f>
        <v>OngevalSpoorvervoerLetsel</v>
      </c>
      <c r="R1536" s="136" t="str">
        <f>IF(F1536="","",VLOOKUP(F1536,Meldingsclassificaties!H:H,1,FALSE))</f>
        <v>Ongeval spoor letsel</v>
      </c>
    </row>
    <row r="1537" spans="1:18" x14ac:dyDescent="0.25">
      <c r="A1537" s="59">
        <v>200059271</v>
      </c>
      <c r="B1537" s="59" t="s">
        <v>720</v>
      </c>
      <c r="C1537" s="59" t="s">
        <v>66</v>
      </c>
      <c r="D1537" s="59" t="s">
        <v>769</v>
      </c>
      <c r="E1537" s="60" t="s">
        <v>6433</v>
      </c>
      <c r="F1537" s="59" t="s">
        <v>837</v>
      </c>
      <c r="G1537" s="59"/>
      <c r="H1537" s="59"/>
      <c r="I1537" s="59">
        <f t="shared" ref="I1537:I1600" si="24">LEN(E1537)</f>
        <v>18</v>
      </c>
      <c r="J1537" s="59" t="s">
        <v>1613</v>
      </c>
      <c r="K1537" s="61"/>
      <c r="L1537" s="62" t="s">
        <v>6738</v>
      </c>
      <c r="M1537" s="62" t="s">
        <v>6433</v>
      </c>
      <c r="N1537" s="81" t="str">
        <f>VLOOKUP($M1537,'Hulpblad MC-parser'!$A:$D,2,FALSE)</f>
        <v>Ongeval</v>
      </c>
      <c r="O1537" s="81" t="str">
        <f>VLOOKUP($M1537,'Hulpblad MC-parser'!$A:$D,3,FALSE)</f>
        <v>Spoorvervoer</v>
      </c>
      <c r="P1537" s="81" t="str">
        <f>VLOOKUP($M1537,'Hulpblad MC-parser'!$A:$D,4,FALSE)</f>
        <v>Letsel</v>
      </c>
      <c r="Q1537" s="136" t="str">
        <f>IF(CONCATENATE(B1537,C1537,D1537)="","",VLOOKUP(CONCATENATE(B1537,C1537,D1537),Meldingsclassificaties!AA:AA,1,FALSE))</f>
        <v>OngevalSpoorvervoerLetsel</v>
      </c>
      <c r="R1537" s="136" t="str">
        <f>IF(F1537="","",VLOOKUP(F1537,Meldingsclassificaties!H:H,1,FALSE))</f>
        <v>Ongeval spoor letsel</v>
      </c>
    </row>
    <row r="1538" spans="1:18" x14ac:dyDescent="0.25">
      <c r="A1538" s="59">
        <v>200059275</v>
      </c>
      <c r="B1538" s="59" t="s">
        <v>720</v>
      </c>
      <c r="C1538" s="59" t="s">
        <v>66</v>
      </c>
      <c r="D1538" s="59" t="s">
        <v>769</v>
      </c>
      <c r="E1538" s="60" t="s">
        <v>6436</v>
      </c>
      <c r="F1538" s="59" t="s">
        <v>837</v>
      </c>
      <c r="G1538" s="59"/>
      <c r="H1538" s="59"/>
      <c r="I1538" s="59">
        <f t="shared" si="24"/>
        <v>20</v>
      </c>
      <c r="J1538" s="59" t="s">
        <v>1613</v>
      </c>
      <c r="K1538" s="61"/>
      <c r="L1538" s="62" t="s">
        <v>6738</v>
      </c>
      <c r="M1538" s="62" t="s">
        <v>6436</v>
      </c>
      <c r="N1538" s="81" t="str">
        <f>VLOOKUP($M1538,'Hulpblad MC-parser'!$A:$D,2,FALSE)</f>
        <v>Ongeval</v>
      </c>
      <c r="O1538" s="81" t="str">
        <f>VLOOKUP($M1538,'Hulpblad MC-parser'!$A:$D,3,FALSE)</f>
        <v>Spoorvervoer</v>
      </c>
      <c r="P1538" s="81" t="str">
        <f>VLOOKUP($M1538,'Hulpblad MC-parser'!$A:$D,4,FALSE)</f>
        <v>Letsel</v>
      </c>
      <c r="Q1538" s="136" t="str">
        <f>IF(CONCATENATE(B1538,C1538,D1538)="","",VLOOKUP(CONCATENATE(B1538,C1538,D1538),Meldingsclassificaties!AA:AA,1,FALSE))</f>
        <v>OngevalSpoorvervoerLetsel</v>
      </c>
      <c r="R1538" s="136" t="str">
        <f>IF(F1538="","",VLOOKUP(F1538,Meldingsclassificaties!H:H,1,FALSE))</f>
        <v>Ongeval spoor letsel</v>
      </c>
    </row>
    <row r="1539" spans="1:18" x14ac:dyDescent="0.25">
      <c r="A1539" s="59">
        <v>200059273</v>
      </c>
      <c r="B1539" s="59" t="s">
        <v>720</v>
      </c>
      <c r="C1539" s="59" t="s">
        <v>66</v>
      </c>
      <c r="D1539" s="59" t="s">
        <v>769</v>
      </c>
      <c r="E1539" s="60" t="s">
        <v>6440</v>
      </c>
      <c r="F1539" s="59" t="s">
        <v>837</v>
      </c>
      <c r="G1539" s="59"/>
      <c r="H1539" s="59"/>
      <c r="I1539" s="59">
        <f t="shared" si="24"/>
        <v>19</v>
      </c>
      <c r="J1539" s="59" t="s">
        <v>1613</v>
      </c>
      <c r="K1539" s="61"/>
      <c r="L1539" s="62" t="s">
        <v>6738</v>
      </c>
      <c r="M1539" s="62" t="s">
        <v>6440</v>
      </c>
      <c r="N1539" s="81" t="str">
        <f>VLOOKUP($M1539,'Hulpblad MC-parser'!$A:$D,2,FALSE)</f>
        <v>Ongeval</v>
      </c>
      <c r="O1539" s="81" t="str">
        <f>VLOOKUP($M1539,'Hulpblad MC-parser'!$A:$D,3,FALSE)</f>
        <v>Spoorvervoer</v>
      </c>
      <c r="P1539" s="81" t="str">
        <f>VLOOKUP($M1539,'Hulpblad MC-parser'!$A:$D,4,FALSE)</f>
        <v>Letsel</v>
      </c>
      <c r="Q1539" s="136" t="str">
        <f>IF(CONCATENATE(B1539,C1539,D1539)="","",VLOOKUP(CONCATENATE(B1539,C1539,D1539),Meldingsclassificaties!AA:AA,1,FALSE))</f>
        <v>OngevalSpoorvervoerLetsel</v>
      </c>
      <c r="R1539" s="136" t="str">
        <f>IF(F1539="","",VLOOKUP(F1539,Meldingsclassificaties!H:H,1,FALSE))</f>
        <v>Ongeval spoor letsel</v>
      </c>
    </row>
    <row r="1540" spans="1:18" x14ac:dyDescent="0.25">
      <c r="A1540" s="59">
        <v>200059274</v>
      </c>
      <c r="B1540" s="59" t="s">
        <v>720</v>
      </c>
      <c r="C1540" s="59" t="s">
        <v>66</v>
      </c>
      <c r="D1540" s="59" t="s">
        <v>769</v>
      </c>
      <c r="E1540" s="60" t="s">
        <v>6441</v>
      </c>
      <c r="F1540" s="59" t="s">
        <v>837</v>
      </c>
      <c r="G1540" s="59"/>
      <c r="H1540" s="59"/>
      <c r="I1540" s="59">
        <f t="shared" si="24"/>
        <v>20</v>
      </c>
      <c r="J1540" s="59" t="s">
        <v>1613</v>
      </c>
      <c r="K1540" s="61"/>
      <c r="L1540" s="62" t="s">
        <v>6738</v>
      </c>
      <c r="M1540" s="62" t="s">
        <v>6441</v>
      </c>
      <c r="N1540" s="81" t="str">
        <f>VLOOKUP($M1540,'Hulpblad MC-parser'!$A:$D,2,FALSE)</f>
        <v>Ongeval</v>
      </c>
      <c r="O1540" s="81" t="str">
        <f>VLOOKUP($M1540,'Hulpblad MC-parser'!$A:$D,3,FALSE)</f>
        <v>Spoorvervoer</v>
      </c>
      <c r="P1540" s="81" t="str">
        <f>VLOOKUP($M1540,'Hulpblad MC-parser'!$A:$D,4,FALSE)</f>
        <v>Letsel</v>
      </c>
      <c r="Q1540" s="136" t="str">
        <f>IF(CONCATENATE(B1540,C1540,D1540)="","",VLOOKUP(CONCATENATE(B1540,C1540,D1540),Meldingsclassificaties!AA:AA,1,FALSE))</f>
        <v>OngevalSpoorvervoerLetsel</v>
      </c>
      <c r="R1540" s="136" t="str">
        <f>IF(F1540="","",VLOOKUP(F1540,Meldingsclassificaties!H:H,1,FALSE))</f>
        <v>Ongeval spoor letsel</v>
      </c>
    </row>
    <row r="1541" spans="1:18" x14ac:dyDescent="0.25">
      <c r="A1541" s="59">
        <v>200059260</v>
      </c>
      <c r="B1541" s="59" t="s">
        <v>720</v>
      </c>
      <c r="C1541" s="59" t="s">
        <v>66</v>
      </c>
      <c r="D1541" s="59" t="s">
        <v>769</v>
      </c>
      <c r="E1541" s="60" t="s">
        <v>6438</v>
      </c>
      <c r="F1541" s="59" t="s">
        <v>837</v>
      </c>
      <c r="G1541" s="59"/>
      <c r="H1541" s="59"/>
      <c r="I1541" s="59">
        <f t="shared" si="24"/>
        <v>15</v>
      </c>
      <c r="J1541" s="59" t="s">
        <v>1613</v>
      </c>
      <c r="K1541" s="61"/>
      <c r="L1541" s="62" t="s">
        <v>6738</v>
      </c>
      <c r="M1541" s="62" t="s">
        <v>6438</v>
      </c>
      <c r="N1541" s="81" t="str">
        <f>VLOOKUP($M1541,'Hulpblad MC-parser'!$A:$D,2,FALSE)</f>
        <v>Ongeval</v>
      </c>
      <c r="O1541" s="81" t="str">
        <f>VLOOKUP($M1541,'Hulpblad MC-parser'!$A:$D,3,FALSE)</f>
        <v>Spoorvervoer</v>
      </c>
      <c r="P1541" s="81" t="str">
        <f>VLOOKUP($M1541,'Hulpblad MC-parser'!$A:$D,4,FALSE)</f>
        <v>Letsel</v>
      </c>
      <c r="Q1541" s="136" t="str">
        <f>IF(CONCATENATE(B1541,C1541,D1541)="","",VLOOKUP(CONCATENATE(B1541,C1541,D1541),Meldingsclassificaties!AA:AA,1,FALSE))</f>
        <v>OngevalSpoorvervoerLetsel</v>
      </c>
      <c r="R1541" s="136" t="str">
        <f>IF(F1541="","",VLOOKUP(F1541,Meldingsclassificaties!H:H,1,FALSE))</f>
        <v>Ongeval spoor letsel</v>
      </c>
    </row>
    <row r="1542" spans="1:18" x14ac:dyDescent="0.25">
      <c r="A1542" s="59">
        <v>200059263</v>
      </c>
      <c r="B1542" s="59" t="s">
        <v>720</v>
      </c>
      <c r="C1542" s="59" t="s">
        <v>66</v>
      </c>
      <c r="D1542" s="59" t="s">
        <v>769</v>
      </c>
      <c r="E1542" s="60" t="s">
        <v>6439</v>
      </c>
      <c r="F1542" s="59" t="s">
        <v>837</v>
      </c>
      <c r="G1542" s="59"/>
      <c r="H1542" s="59"/>
      <c r="I1542" s="59">
        <f t="shared" si="24"/>
        <v>16</v>
      </c>
      <c r="J1542" s="59" t="s">
        <v>1613</v>
      </c>
      <c r="K1542" s="61"/>
      <c r="L1542" s="62" t="s">
        <v>6738</v>
      </c>
      <c r="M1542" s="62" t="s">
        <v>6439</v>
      </c>
      <c r="N1542" s="81" t="str">
        <f>VLOOKUP($M1542,'Hulpblad MC-parser'!$A:$D,2,FALSE)</f>
        <v>Ongeval</v>
      </c>
      <c r="O1542" s="81" t="str">
        <f>VLOOKUP($M1542,'Hulpblad MC-parser'!$A:$D,3,FALSE)</f>
        <v>Spoorvervoer</v>
      </c>
      <c r="P1542" s="81" t="str">
        <f>VLOOKUP($M1542,'Hulpblad MC-parser'!$A:$D,4,FALSE)</f>
        <v>Letsel</v>
      </c>
      <c r="Q1542" s="136" t="str">
        <f>IF(CONCATENATE(B1542,C1542,D1542)="","",VLOOKUP(CONCATENATE(B1542,C1542,D1542),Meldingsclassificaties!AA:AA,1,FALSE))</f>
        <v>OngevalSpoorvervoerLetsel</v>
      </c>
      <c r="R1542" s="136" t="str">
        <f>IF(F1542="","",VLOOKUP(F1542,Meldingsclassificaties!H:H,1,FALSE))</f>
        <v>Ongeval spoor letsel</v>
      </c>
    </row>
    <row r="1543" spans="1:18" x14ac:dyDescent="0.25">
      <c r="A1543" s="59">
        <v>200107379</v>
      </c>
      <c r="B1543" s="59" t="s">
        <v>720</v>
      </c>
      <c r="C1543" s="59" t="s">
        <v>66</v>
      </c>
      <c r="D1543" s="59" t="s">
        <v>769</v>
      </c>
      <c r="E1543" s="60" t="s">
        <v>6437</v>
      </c>
      <c r="F1543" s="59" t="s">
        <v>837</v>
      </c>
      <c r="G1543" s="59"/>
      <c r="H1543" s="59"/>
      <c r="I1543" s="59">
        <f t="shared" si="24"/>
        <v>24</v>
      </c>
      <c r="J1543" s="59" t="s">
        <v>1613</v>
      </c>
      <c r="K1543" s="61"/>
      <c r="L1543" s="62" t="s">
        <v>6738</v>
      </c>
      <c r="M1543" s="62" t="s">
        <v>6437</v>
      </c>
      <c r="N1543" s="81" t="str">
        <f>VLOOKUP($M1543,'Hulpblad MC-parser'!$A:$D,2,FALSE)</f>
        <v>Ongeval</v>
      </c>
      <c r="O1543" s="81" t="str">
        <f>VLOOKUP($M1543,'Hulpblad MC-parser'!$A:$D,3,FALSE)</f>
        <v>Spoorvervoer</v>
      </c>
      <c r="P1543" s="81" t="str">
        <f>VLOOKUP($M1543,'Hulpblad MC-parser'!$A:$D,4,FALSE)</f>
        <v>Letsel</v>
      </c>
      <c r="Q1543" s="136" t="str">
        <f>IF(CONCATENATE(B1543,C1543,D1543)="","",VLOOKUP(CONCATENATE(B1543,C1543,D1543),Meldingsclassificaties!AA:AA,1,FALSE))</f>
        <v>OngevalSpoorvervoerLetsel</v>
      </c>
      <c r="R1543" s="136" t="str">
        <f>IF(F1543="","",VLOOKUP(F1543,Meldingsclassificaties!H:H,1,FALSE))</f>
        <v>Ongeval spoor letsel</v>
      </c>
    </row>
    <row r="1544" spans="1:18" x14ac:dyDescent="0.25">
      <c r="A1544" s="59">
        <v>200059276</v>
      </c>
      <c r="B1544" s="59" t="s">
        <v>720</v>
      </c>
      <c r="C1544" s="59" t="s">
        <v>66</v>
      </c>
      <c r="D1544" s="59" t="s">
        <v>769</v>
      </c>
      <c r="E1544" s="60" t="s">
        <v>6443</v>
      </c>
      <c r="F1544" s="59" t="s">
        <v>837</v>
      </c>
      <c r="G1544" s="59"/>
      <c r="H1544" s="59"/>
      <c r="I1544" s="59">
        <f t="shared" si="24"/>
        <v>23</v>
      </c>
      <c r="J1544" s="59" t="s">
        <v>1613</v>
      </c>
      <c r="K1544" s="61"/>
      <c r="L1544" s="62" t="s">
        <v>6738</v>
      </c>
      <c r="M1544" s="62" t="s">
        <v>6443</v>
      </c>
      <c r="N1544" s="81" t="str">
        <f>VLOOKUP($M1544,'Hulpblad MC-parser'!$A:$D,2,FALSE)</f>
        <v>Ongeval</v>
      </c>
      <c r="O1544" s="81" t="str">
        <f>VLOOKUP($M1544,'Hulpblad MC-parser'!$A:$D,3,FALSE)</f>
        <v>Spoorvervoer</v>
      </c>
      <c r="P1544" s="81" t="str">
        <f>VLOOKUP($M1544,'Hulpblad MC-parser'!$A:$D,4,FALSE)</f>
        <v>Letsel</v>
      </c>
      <c r="Q1544" s="136" t="str">
        <f>IF(CONCATENATE(B1544,C1544,D1544)="","",VLOOKUP(CONCATENATE(B1544,C1544,D1544),Meldingsclassificaties!AA:AA,1,FALSE))</f>
        <v>OngevalSpoorvervoerLetsel</v>
      </c>
      <c r="R1544" s="136" t="str">
        <f>IF(F1544="","",VLOOKUP(F1544,Meldingsclassificaties!H:H,1,FALSE))</f>
        <v>Ongeval spoor letsel</v>
      </c>
    </row>
    <row r="1545" spans="1:18" x14ac:dyDescent="0.25">
      <c r="A1545" s="59">
        <v>200059278</v>
      </c>
      <c r="B1545" s="59" t="s">
        <v>720</v>
      </c>
      <c r="C1545" s="59" t="s">
        <v>66</v>
      </c>
      <c r="D1545" s="59" t="s">
        <v>769</v>
      </c>
      <c r="E1545" s="60" t="s">
        <v>6445</v>
      </c>
      <c r="F1545" s="59" t="s">
        <v>837</v>
      </c>
      <c r="G1545" s="59"/>
      <c r="H1545" s="59"/>
      <c r="I1545" s="59">
        <f t="shared" si="24"/>
        <v>24</v>
      </c>
      <c r="J1545" s="59" t="s">
        <v>1613</v>
      </c>
      <c r="K1545" s="61"/>
      <c r="L1545" s="62" t="s">
        <v>6738</v>
      </c>
      <c r="M1545" s="62" t="s">
        <v>6445</v>
      </c>
      <c r="N1545" s="81" t="str">
        <f>VLOOKUP($M1545,'Hulpblad MC-parser'!$A:$D,2,FALSE)</f>
        <v>Ongeval</v>
      </c>
      <c r="O1545" s="81" t="str">
        <f>VLOOKUP($M1545,'Hulpblad MC-parser'!$A:$D,3,FALSE)</f>
        <v>Spoorvervoer</v>
      </c>
      <c r="P1545" s="81" t="str">
        <f>VLOOKUP($M1545,'Hulpblad MC-parser'!$A:$D,4,FALSE)</f>
        <v>Letsel</v>
      </c>
      <c r="Q1545" s="136" t="str">
        <f>IF(CONCATENATE(B1545,C1545,D1545)="","",VLOOKUP(CONCATENATE(B1545,C1545,D1545),Meldingsclassificaties!AA:AA,1,FALSE))</f>
        <v>OngevalSpoorvervoerLetsel</v>
      </c>
      <c r="R1545" s="136" t="str">
        <f>IF(F1545="","",VLOOKUP(F1545,Meldingsclassificaties!H:H,1,FALSE))</f>
        <v>Ongeval spoor letsel</v>
      </c>
    </row>
    <row r="1546" spans="1:18" x14ac:dyDescent="0.25">
      <c r="A1546" s="59">
        <v>200010716</v>
      </c>
      <c r="B1546" s="59" t="s">
        <v>720</v>
      </c>
      <c r="C1546" s="59" t="s">
        <v>66</v>
      </c>
      <c r="D1546" s="59" t="s">
        <v>769</v>
      </c>
      <c r="E1546" s="60" t="s">
        <v>1372</v>
      </c>
      <c r="F1546" s="59" t="s">
        <v>837</v>
      </c>
      <c r="G1546" s="59"/>
      <c r="H1546" s="59"/>
      <c r="I1546" s="59">
        <f t="shared" si="24"/>
        <v>21</v>
      </c>
      <c r="J1546" s="59" t="s">
        <v>1613</v>
      </c>
      <c r="K1546" s="61"/>
      <c r="L1546" s="62" t="s">
        <v>6737</v>
      </c>
      <c r="M1546" s="62" t="s">
        <v>1372</v>
      </c>
      <c r="N1546" s="81" t="str">
        <f>VLOOKUP($M1546,'Hulpblad MC-parser'!$A:$D,2,FALSE)</f>
        <v>Ongeval</v>
      </c>
      <c r="O1546" s="81" t="str">
        <f>VLOOKUP($M1546,'Hulpblad MC-parser'!$A:$D,3,FALSE)</f>
        <v>Spoorvervoer</v>
      </c>
      <c r="P1546" s="81" t="str">
        <f>VLOOKUP($M1546,'Hulpblad MC-parser'!$A:$D,4,FALSE)</f>
        <v>Letsel</v>
      </c>
      <c r="Q1546" s="136" t="str">
        <f>IF(CONCATENATE(B1546,C1546,D1546)="","",VLOOKUP(CONCATENATE(B1546,C1546,D1546),Meldingsclassificaties!AA:AA,1,FALSE))</f>
        <v>OngevalSpoorvervoerLetsel</v>
      </c>
      <c r="R1546" s="136" t="str">
        <f>IF(F1546="","",VLOOKUP(F1546,Meldingsclassificaties!H:H,1,FALSE))</f>
        <v>Ongeval spoor letsel</v>
      </c>
    </row>
    <row r="1547" spans="1:18" x14ac:dyDescent="0.25">
      <c r="A1547" s="59"/>
      <c r="B1547" s="59"/>
      <c r="C1547" s="59"/>
      <c r="D1547" s="59"/>
      <c r="E1547" s="60" t="s">
        <v>8261</v>
      </c>
      <c r="F1547" s="59"/>
      <c r="G1547" s="59" t="s">
        <v>1372</v>
      </c>
      <c r="H1547" s="59"/>
      <c r="I1547" s="59">
        <f t="shared" si="24"/>
        <v>4</v>
      </c>
      <c r="J1547" s="59" t="s">
        <v>1561</v>
      </c>
      <c r="K1547" s="61"/>
      <c r="L1547" s="62" t="s">
        <v>6737</v>
      </c>
      <c r="M1547" s="62" t="s">
        <v>1372</v>
      </c>
      <c r="N1547" s="81" t="str">
        <f>VLOOKUP($M1547,'Hulpblad MC-parser'!$A:$D,2,FALSE)</f>
        <v>Ongeval</v>
      </c>
      <c r="O1547" s="81" t="str">
        <f>VLOOKUP($M1547,'Hulpblad MC-parser'!$A:$D,3,FALSE)</f>
        <v>Spoorvervoer</v>
      </c>
      <c r="P1547" s="81" t="str">
        <f>VLOOKUP($M1547,'Hulpblad MC-parser'!$A:$D,4,FALSE)</f>
        <v>Letsel</v>
      </c>
      <c r="Q1547" s="136" t="str">
        <f>IF(CONCATENATE(B1547,C1547,D1547)="","",VLOOKUP(CONCATENATE(B1547,C1547,D1547),Meldingsclassificaties!AA:AA,1,FALSE))</f>
        <v/>
      </c>
      <c r="R1547" s="136" t="str">
        <f>IF(F1547="","",VLOOKUP(F1547,Meldingsclassificaties!H:H,1,FALSE))</f>
        <v/>
      </c>
    </row>
    <row r="1548" spans="1:18" x14ac:dyDescent="0.25">
      <c r="A1548" s="59"/>
      <c r="B1548" s="59"/>
      <c r="C1548" s="59"/>
      <c r="D1548" s="59"/>
      <c r="E1548" s="60" t="s">
        <v>8278</v>
      </c>
      <c r="F1548" s="59"/>
      <c r="G1548" s="59" t="s">
        <v>1372</v>
      </c>
      <c r="H1548" s="59"/>
      <c r="I1548" s="59">
        <f t="shared" si="24"/>
        <v>5</v>
      </c>
      <c r="J1548" s="59" t="s">
        <v>1561</v>
      </c>
      <c r="K1548" s="61"/>
      <c r="L1548" s="62" t="s">
        <v>6737</v>
      </c>
      <c r="M1548" s="62" t="s">
        <v>1372</v>
      </c>
      <c r="N1548" s="81" t="str">
        <f>VLOOKUP($M1548,'Hulpblad MC-parser'!$A:$D,2,FALSE)</f>
        <v>Ongeval</v>
      </c>
      <c r="O1548" s="81" t="str">
        <f>VLOOKUP($M1548,'Hulpblad MC-parser'!$A:$D,3,FALSE)</f>
        <v>Spoorvervoer</v>
      </c>
      <c r="P1548" s="81" t="str">
        <f>VLOOKUP($M1548,'Hulpblad MC-parser'!$A:$D,4,FALSE)</f>
        <v>Letsel</v>
      </c>
      <c r="Q1548" s="136" t="str">
        <f>IF(CONCATENATE(B1548,C1548,D1548)="","",VLOOKUP(CONCATENATE(B1548,C1548,D1548),Meldingsclassificaties!AA:AA,1,FALSE))</f>
        <v/>
      </c>
      <c r="R1548" s="136" t="str">
        <f>IF(F1548="","",VLOOKUP(F1548,Meldingsclassificaties!H:H,1,FALSE))</f>
        <v/>
      </c>
    </row>
    <row r="1549" spans="1:18" x14ac:dyDescent="0.25">
      <c r="A1549" s="59"/>
      <c r="B1549" s="59"/>
      <c r="C1549" s="59"/>
      <c r="D1549" s="59"/>
      <c r="E1549" s="60" t="s">
        <v>8279</v>
      </c>
      <c r="F1549" s="59"/>
      <c r="G1549" s="59" t="s">
        <v>1372</v>
      </c>
      <c r="H1549" s="59"/>
      <c r="I1549" s="59">
        <f t="shared" si="24"/>
        <v>7</v>
      </c>
      <c r="J1549" s="59" t="s">
        <v>1561</v>
      </c>
      <c r="K1549" s="61"/>
      <c r="L1549" s="62" t="s">
        <v>6737</v>
      </c>
      <c r="M1549" s="62" t="s">
        <v>1372</v>
      </c>
      <c r="N1549" s="81" t="str">
        <f>VLOOKUP($M1549,'Hulpblad MC-parser'!$A:$D,2,FALSE)</f>
        <v>Ongeval</v>
      </c>
      <c r="O1549" s="81" t="str">
        <f>VLOOKUP($M1549,'Hulpblad MC-parser'!$A:$D,3,FALSE)</f>
        <v>Spoorvervoer</v>
      </c>
      <c r="P1549" s="81" t="str">
        <f>VLOOKUP($M1549,'Hulpblad MC-parser'!$A:$D,4,FALSE)</f>
        <v>Letsel</v>
      </c>
      <c r="Q1549" s="136" t="str">
        <f>IF(CONCATENATE(B1549,C1549,D1549)="","",VLOOKUP(CONCATENATE(B1549,C1549,D1549),Meldingsclassificaties!AA:AA,1,FALSE))</f>
        <v/>
      </c>
      <c r="R1549" s="136" t="str">
        <f>IF(F1549="","",VLOOKUP(F1549,Meldingsclassificaties!H:H,1,FALSE))</f>
        <v/>
      </c>
    </row>
    <row r="1550" spans="1:18" x14ac:dyDescent="0.25">
      <c r="A1550" s="59"/>
      <c r="B1550" s="59"/>
      <c r="C1550" s="59"/>
      <c r="D1550" s="59"/>
      <c r="E1550" s="60" t="s">
        <v>8280</v>
      </c>
      <c r="F1550" s="59"/>
      <c r="G1550" s="59" t="s">
        <v>1372</v>
      </c>
      <c r="H1550" s="59"/>
      <c r="I1550" s="59">
        <f t="shared" si="24"/>
        <v>28</v>
      </c>
      <c r="J1550" s="59" t="s">
        <v>1561</v>
      </c>
      <c r="K1550" s="61"/>
      <c r="L1550" s="62" t="s">
        <v>6737</v>
      </c>
      <c r="M1550" s="62" t="s">
        <v>1372</v>
      </c>
      <c r="N1550" s="81" t="str">
        <f>VLOOKUP($M1550,'Hulpblad MC-parser'!$A:$D,2,FALSE)</f>
        <v>Ongeval</v>
      </c>
      <c r="O1550" s="81" t="str">
        <f>VLOOKUP($M1550,'Hulpblad MC-parser'!$A:$D,3,FALSE)</f>
        <v>Spoorvervoer</v>
      </c>
      <c r="P1550" s="81" t="str">
        <f>VLOOKUP($M1550,'Hulpblad MC-parser'!$A:$D,4,FALSE)</f>
        <v>Letsel</v>
      </c>
      <c r="Q1550" s="136" t="str">
        <f>IF(CONCATENATE(B1550,C1550,D1550)="","",VLOOKUP(CONCATENATE(B1550,C1550,D1550),Meldingsclassificaties!AA:AA,1,FALSE))</f>
        <v/>
      </c>
      <c r="R1550" s="136" t="str">
        <f>IF(F1550="","",VLOOKUP(F1550,Meldingsclassificaties!H:H,1,FALSE))</f>
        <v/>
      </c>
    </row>
    <row r="1551" spans="1:18" x14ac:dyDescent="0.25">
      <c r="A1551" s="59"/>
      <c r="B1551" s="59"/>
      <c r="C1551" s="59"/>
      <c r="D1551" s="59"/>
      <c r="E1551" s="60" t="s">
        <v>8281</v>
      </c>
      <c r="F1551" s="59"/>
      <c r="G1551" s="59" t="s">
        <v>1372</v>
      </c>
      <c r="H1551" s="59"/>
      <c r="I1551" s="59">
        <f t="shared" si="24"/>
        <v>5</v>
      </c>
      <c r="J1551" s="59" t="s">
        <v>1561</v>
      </c>
      <c r="K1551" s="61"/>
      <c r="L1551" s="62" t="s">
        <v>6737</v>
      </c>
      <c r="M1551" s="62" t="s">
        <v>1372</v>
      </c>
      <c r="N1551" s="81" t="str">
        <f>VLOOKUP($M1551,'Hulpblad MC-parser'!$A:$D,2,FALSE)</f>
        <v>Ongeval</v>
      </c>
      <c r="O1551" s="81" t="str">
        <f>VLOOKUP($M1551,'Hulpblad MC-parser'!$A:$D,3,FALSE)</f>
        <v>Spoorvervoer</v>
      </c>
      <c r="P1551" s="81" t="str">
        <f>VLOOKUP($M1551,'Hulpblad MC-parser'!$A:$D,4,FALSE)</f>
        <v>Letsel</v>
      </c>
      <c r="Q1551" s="136" t="str">
        <f>IF(CONCATENATE(B1551,C1551,D1551)="","",VLOOKUP(CONCATENATE(B1551,C1551,D1551),Meldingsclassificaties!AA:AA,1,FALSE))</f>
        <v/>
      </c>
      <c r="R1551" s="136" t="str">
        <f>IF(F1551="","",VLOOKUP(F1551,Meldingsclassificaties!H:H,1,FALSE))</f>
        <v/>
      </c>
    </row>
    <row r="1552" spans="1:18" x14ac:dyDescent="0.25">
      <c r="A1552" s="59">
        <v>200010718</v>
      </c>
      <c r="B1552" s="59" t="s">
        <v>720</v>
      </c>
      <c r="C1552" s="59" t="s">
        <v>66</v>
      </c>
      <c r="D1552" s="59" t="s">
        <v>898</v>
      </c>
      <c r="E1552" s="60" t="s">
        <v>1373</v>
      </c>
      <c r="F1552" s="59" t="s">
        <v>1002</v>
      </c>
      <c r="G1552" s="59"/>
      <c r="H1552" s="59"/>
      <c r="I1552" s="59">
        <f t="shared" si="24"/>
        <v>24</v>
      </c>
      <c r="J1552" s="59" t="s">
        <v>1613</v>
      </c>
      <c r="K1552" s="61"/>
      <c r="L1552" s="62" t="s">
        <v>6737</v>
      </c>
      <c r="M1552" s="62" t="s">
        <v>1373</v>
      </c>
      <c r="N1552" s="81" t="str">
        <f>VLOOKUP($M1552,'Hulpblad MC-parser'!$A:$D,2,FALSE)</f>
        <v>Ongeval</v>
      </c>
      <c r="O1552" s="81" t="str">
        <f>VLOOKUP($M1552,'Hulpblad MC-parser'!$A:$D,3,FALSE)</f>
        <v>Spoorvervoer</v>
      </c>
      <c r="P1552" s="81" t="str">
        <f>VLOOKUP($M1552,'Hulpblad MC-parser'!$A:$D,4,FALSE)</f>
        <v>Materieel</v>
      </c>
      <c r="Q1552" s="136" t="str">
        <f>IF(CONCATENATE(B1552,C1552,D1552)="","",VLOOKUP(CONCATENATE(B1552,C1552,D1552),Meldingsclassificaties!AA:AA,1,FALSE))</f>
        <v>OngevalSpoorvervoerMaterieel</v>
      </c>
      <c r="R1552" s="136" t="str">
        <f>IF(F1552="","",VLOOKUP(F1552,Meldingsclassificaties!H:H,1,FALSE))</f>
        <v>Ongeval spoor materieel</v>
      </c>
    </row>
    <row r="1553" spans="1:18" x14ac:dyDescent="0.25">
      <c r="A1553" s="59"/>
      <c r="B1553" s="59"/>
      <c r="C1553" s="59"/>
      <c r="D1553" s="59"/>
      <c r="E1553" s="60" t="s">
        <v>8308</v>
      </c>
      <c r="F1553" s="59"/>
      <c r="G1553" s="59" t="s">
        <v>1373</v>
      </c>
      <c r="H1553" s="59"/>
      <c r="I1553" s="59">
        <f t="shared" si="24"/>
        <v>4</v>
      </c>
      <c r="J1553" s="59" t="s">
        <v>1561</v>
      </c>
      <c r="K1553" s="61"/>
      <c r="L1553" s="62" t="s">
        <v>6737</v>
      </c>
      <c r="M1553" s="62" t="s">
        <v>1373</v>
      </c>
      <c r="N1553" s="81" t="str">
        <f>VLOOKUP($M1553,'Hulpblad MC-parser'!$A:$D,2,FALSE)</f>
        <v>Ongeval</v>
      </c>
      <c r="O1553" s="81" t="str">
        <f>VLOOKUP($M1553,'Hulpblad MC-parser'!$A:$D,3,FALSE)</f>
        <v>Spoorvervoer</v>
      </c>
      <c r="P1553" s="81" t="str">
        <f>VLOOKUP($M1553,'Hulpblad MC-parser'!$A:$D,4,FALSE)</f>
        <v>Materieel</v>
      </c>
      <c r="Q1553" s="136" t="str">
        <f>IF(CONCATENATE(B1553,C1553,D1553)="","",VLOOKUP(CONCATENATE(B1553,C1553,D1553),Meldingsclassificaties!AA:AA,1,FALSE))</f>
        <v/>
      </c>
      <c r="R1553" s="136" t="str">
        <f>IF(F1553="","",VLOOKUP(F1553,Meldingsclassificaties!H:H,1,FALSE))</f>
        <v/>
      </c>
    </row>
    <row r="1554" spans="1:18" x14ac:dyDescent="0.25">
      <c r="A1554" s="59"/>
      <c r="B1554" s="59"/>
      <c r="C1554" s="59"/>
      <c r="D1554" s="59"/>
      <c r="E1554" s="60" t="s">
        <v>8309</v>
      </c>
      <c r="F1554" s="59"/>
      <c r="G1554" s="59" t="s">
        <v>1373</v>
      </c>
      <c r="H1554" s="59"/>
      <c r="I1554" s="59">
        <f t="shared" si="24"/>
        <v>5</v>
      </c>
      <c r="J1554" s="59" t="s">
        <v>1561</v>
      </c>
      <c r="K1554" s="61"/>
      <c r="L1554" s="62" t="s">
        <v>6737</v>
      </c>
      <c r="M1554" s="62" t="s">
        <v>1373</v>
      </c>
      <c r="N1554" s="81" t="str">
        <f>VLOOKUP($M1554,'Hulpblad MC-parser'!$A:$D,2,FALSE)</f>
        <v>Ongeval</v>
      </c>
      <c r="O1554" s="81" t="str">
        <f>VLOOKUP($M1554,'Hulpblad MC-parser'!$A:$D,3,FALSE)</f>
        <v>Spoorvervoer</v>
      </c>
      <c r="P1554" s="81" t="str">
        <f>VLOOKUP($M1554,'Hulpblad MC-parser'!$A:$D,4,FALSE)</f>
        <v>Materieel</v>
      </c>
      <c r="Q1554" s="136" t="str">
        <f>IF(CONCATENATE(B1554,C1554,D1554)="","",VLOOKUP(CONCATENATE(B1554,C1554,D1554),Meldingsclassificaties!AA:AA,1,FALSE))</f>
        <v/>
      </c>
      <c r="R1554" s="136" t="str">
        <f>IF(F1554="","",VLOOKUP(F1554,Meldingsclassificaties!H:H,1,FALSE))</f>
        <v/>
      </c>
    </row>
    <row r="1555" spans="1:18" x14ac:dyDescent="0.25">
      <c r="A1555" s="59"/>
      <c r="B1555" s="59"/>
      <c r="C1555" s="59"/>
      <c r="D1555" s="59"/>
      <c r="E1555" s="60" t="s">
        <v>8310</v>
      </c>
      <c r="F1555" s="59"/>
      <c r="G1555" s="59" t="s">
        <v>1373</v>
      </c>
      <c r="H1555" s="59"/>
      <c r="I1555" s="59">
        <f t="shared" si="24"/>
        <v>7</v>
      </c>
      <c r="J1555" s="59" t="s">
        <v>1561</v>
      </c>
      <c r="K1555" s="61"/>
      <c r="L1555" s="62" t="s">
        <v>6737</v>
      </c>
      <c r="M1555" s="62" t="s">
        <v>1373</v>
      </c>
      <c r="N1555" s="81" t="str">
        <f>VLOOKUP($M1555,'Hulpblad MC-parser'!$A:$D,2,FALSE)</f>
        <v>Ongeval</v>
      </c>
      <c r="O1555" s="81" t="str">
        <f>VLOOKUP($M1555,'Hulpblad MC-parser'!$A:$D,3,FALSE)</f>
        <v>Spoorvervoer</v>
      </c>
      <c r="P1555" s="81" t="str">
        <f>VLOOKUP($M1555,'Hulpblad MC-parser'!$A:$D,4,FALSE)</f>
        <v>Materieel</v>
      </c>
      <c r="Q1555" s="136" t="str">
        <f>IF(CONCATENATE(B1555,C1555,D1555)="","",VLOOKUP(CONCATENATE(B1555,C1555,D1555),Meldingsclassificaties!AA:AA,1,FALSE))</f>
        <v/>
      </c>
      <c r="R1555" s="136" t="str">
        <f>IF(F1555="","",VLOOKUP(F1555,Meldingsclassificaties!H:H,1,FALSE))</f>
        <v/>
      </c>
    </row>
    <row r="1556" spans="1:18" x14ac:dyDescent="0.25">
      <c r="A1556" s="59"/>
      <c r="B1556" s="59"/>
      <c r="C1556" s="59"/>
      <c r="D1556" s="59"/>
      <c r="E1556" s="60" t="s">
        <v>11603</v>
      </c>
      <c r="F1556" s="59"/>
      <c r="G1556" s="59" t="s">
        <v>1373</v>
      </c>
      <c r="H1556" s="59"/>
      <c r="I1556" s="59">
        <f t="shared" si="24"/>
        <v>25</v>
      </c>
      <c r="J1556" s="59" t="s">
        <v>1561</v>
      </c>
      <c r="K1556" s="61"/>
      <c r="L1556" s="62" t="s">
        <v>6737</v>
      </c>
      <c r="M1556" s="62" t="s">
        <v>1373</v>
      </c>
      <c r="N1556" s="81" t="str">
        <f>VLOOKUP($M1556,'Hulpblad MC-parser'!$A:$D,2,FALSE)</f>
        <v>Ongeval</v>
      </c>
      <c r="O1556" s="81" t="str">
        <f>VLOOKUP($M1556,'Hulpblad MC-parser'!$A:$D,3,FALSE)</f>
        <v>Spoorvervoer</v>
      </c>
      <c r="P1556" s="81" t="str">
        <f>VLOOKUP($M1556,'Hulpblad MC-parser'!$A:$D,4,FALSE)</f>
        <v>Materieel</v>
      </c>
      <c r="Q1556" s="136" t="str">
        <f>IF(CONCATENATE(B1556,C1556,D1556)="","",VLOOKUP(CONCATENATE(B1556,C1556,D1556),Meldingsclassificaties!AA:AA,1,FALSE))</f>
        <v/>
      </c>
      <c r="R1556" s="136" t="str">
        <f>IF(F1556="","",VLOOKUP(F1556,Meldingsclassificaties!H:H,1,FALSE))</f>
        <v/>
      </c>
    </row>
    <row r="1557" spans="1:18" x14ac:dyDescent="0.25">
      <c r="A1557" s="59"/>
      <c r="B1557" s="59"/>
      <c r="C1557" s="59"/>
      <c r="D1557" s="59"/>
      <c r="E1557" s="60" t="s">
        <v>8311</v>
      </c>
      <c r="F1557" s="59"/>
      <c r="G1557" s="59" t="s">
        <v>1373</v>
      </c>
      <c r="H1557" s="59"/>
      <c r="I1557" s="59">
        <f t="shared" si="24"/>
        <v>5</v>
      </c>
      <c r="J1557" s="59" t="s">
        <v>1561</v>
      </c>
      <c r="K1557" s="61"/>
      <c r="L1557" s="62" t="s">
        <v>6737</v>
      </c>
      <c r="M1557" s="62" t="s">
        <v>1373</v>
      </c>
      <c r="N1557" s="81" t="str">
        <f>VLOOKUP($M1557,'Hulpblad MC-parser'!$A:$D,2,FALSE)</f>
        <v>Ongeval</v>
      </c>
      <c r="O1557" s="81" t="str">
        <f>VLOOKUP($M1557,'Hulpblad MC-parser'!$A:$D,3,FALSE)</f>
        <v>Spoorvervoer</v>
      </c>
      <c r="P1557" s="81" t="str">
        <f>VLOOKUP($M1557,'Hulpblad MC-parser'!$A:$D,4,FALSE)</f>
        <v>Materieel</v>
      </c>
      <c r="Q1557" s="136" t="str">
        <f>IF(CONCATENATE(B1557,C1557,D1557)="","",VLOOKUP(CONCATENATE(B1557,C1557,D1557),Meldingsclassificaties!AA:AA,1,FALSE))</f>
        <v/>
      </c>
      <c r="R1557" s="136" t="str">
        <f>IF(F1557="","",VLOOKUP(F1557,Meldingsclassificaties!H:H,1,FALSE))</f>
        <v/>
      </c>
    </row>
    <row r="1558" spans="1:18" x14ac:dyDescent="0.25">
      <c r="A1558" s="59">
        <v>200010720</v>
      </c>
      <c r="B1558" s="59" t="s">
        <v>720</v>
      </c>
      <c r="C1558" s="59" t="s">
        <v>726</v>
      </c>
      <c r="D1558" s="59"/>
      <c r="E1558" s="60" t="s">
        <v>1374</v>
      </c>
      <c r="F1558" s="59" t="s">
        <v>1033</v>
      </c>
      <c r="G1558" s="59"/>
      <c r="H1558" s="59"/>
      <c r="I1558" s="59">
        <f t="shared" si="24"/>
        <v>14</v>
      </c>
      <c r="J1558" s="59" t="s">
        <v>1613</v>
      </c>
      <c r="K1558" s="61"/>
      <c r="L1558" s="62" t="s">
        <v>6737</v>
      </c>
      <c r="M1558" s="62" t="s">
        <v>1374</v>
      </c>
      <c r="N1558" s="81" t="str">
        <f>VLOOKUP($M1558,'Hulpblad MC-parser'!$A:$D,2,FALSE)</f>
        <v>Ongeval</v>
      </c>
      <c r="O1558" s="81" t="str">
        <f>VLOOKUP($M1558,'Hulpblad MC-parser'!$A:$D,3,FALSE)</f>
        <v>Water</v>
      </c>
      <c r="P1558" s="81">
        <f>VLOOKUP($M1558,'Hulpblad MC-parser'!$A:$D,4,FALSE)</f>
        <v>0</v>
      </c>
      <c r="Q1558" s="136" t="str">
        <f>IF(CONCATENATE(B1558,C1558,D1558)="","",VLOOKUP(CONCATENATE(B1558,C1558,D1558),Meldingsclassificaties!AA:AA,1,FALSE))</f>
        <v>OngevalWater</v>
      </c>
      <c r="R1558" s="136" t="str">
        <f>IF(F1558="","",VLOOKUP(F1558,Meldingsclassificaties!H:H,1,FALSE))</f>
        <v>Ongeval water</v>
      </c>
    </row>
    <row r="1559" spans="1:18" x14ac:dyDescent="0.25">
      <c r="A1559" s="59"/>
      <c r="B1559" s="59"/>
      <c r="C1559" s="59"/>
      <c r="D1559" s="59"/>
      <c r="E1559" s="60" t="s">
        <v>8312</v>
      </c>
      <c r="F1559" s="59"/>
      <c r="G1559" s="59" t="s">
        <v>1374</v>
      </c>
      <c r="H1559" s="59"/>
      <c r="I1559" s="59">
        <f t="shared" si="24"/>
        <v>4</v>
      </c>
      <c r="J1559" s="59" t="s">
        <v>1561</v>
      </c>
      <c r="K1559" s="61"/>
      <c r="L1559" s="62" t="s">
        <v>6737</v>
      </c>
      <c r="M1559" s="62" t="s">
        <v>1374</v>
      </c>
      <c r="N1559" s="81" t="str">
        <f>VLOOKUP($M1559,'Hulpblad MC-parser'!$A:$D,2,FALSE)</f>
        <v>Ongeval</v>
      </c>
      <c r="O1559" s="81" t="str">
        <f>VLOOKUP($M1559,'Hulpblad MC-parser'!$A:$D,3,FALSE)</f>
        <v>Water</v>
      </c>
      <c r="P1559" s="81">
        <f>VLOOKUP($M1559,'Hulpblad MC-parser'!$A:$D,4,FALSE)</f>
        <v>0</v>
      </c>
      <c r="Q1559" s="136" t="str">
        <f>IF(CONCATENATE(B1559,C1559,D1559)="","",VLOOKUP(CONCATENATE(B1559,C1559,D1559),Meldingsclassificaties!AA:AA,1,FALSE))</f>
        <v/>
      </c>
      <c r="R1559" s="136" t="str">
        <f>IF(F1559="","",VLOOKUP(F1559,Meldingsclassificaties!H:H,1,FALSE))</f>
        <v/>
      </c>
    </row>
    <row r="1560" spans="1:18" x14ac:dyDescent="0.25">
      <c r="A1560" s="59"/>
      <c r="B1560" s="59"/>
      <c r="C1560" s="59"/>
      <c r="D1560" s="59"/>
      <c r="E1560" s="60" t="s">
        <v>8313</v>
      </c>
      <c r="F1560" s="59"/>
      <c r="G1560" s="59" t="s">
        <v>1374</v>
      </c>
      <c r="H1560" s="59"/>
      <c r="I1560" s="59">
        <f t="shared" si="24"/>
        <v>5</v>
      </c>
      <c r="J1560" s="59" t="s">
        <v>1561</v>
      </c>
      <c r="K1560" s="61"/>
      <c r="L1560" s="62" t="s">
        <v>6737</v>
      </c>
      <c r="M1560" s="62" t="s">
        <v>1374</v>
      </c>
      <c r="N1560" s="81" t="str">
        <f>VLOOKUP($M1560,'Hulpblad MC-parser'!$A:$D,2,FALSE)</f>
        <v>Ongeval</v>
      </c>
      <c r="O1560" s="81" t="str">
        <f>VLOOKUP($M1560,'Hulpblad MC-parser'!$A:$D,3,FALSE)</f>
        <v>Water</v>
      </c>
      <c r="P1560" s="81">
        <f>VLOOKUP($M1560,'Hulpblad MC-parser'!$A:$D,4,FALSE)</f>
        <v>0</v>
      </c>
      <c r="Q1560" s="136" t="str">
        <f>IF(CONCATENATE(B1560,C1560,D1560)="","",VLOOKUP(CONCATENATE(B1560,C1560,D1560),Meldingsclassificaties!AA:AA,1,FALSE))</f>
        <v/>
      </c>
      <c r="R1560" s="136" t="str">
        <f>IF(F1560="","",VLOOKUP(F1560,Meldingsclassificaties!H:H,1,FALSE))</f>
        <v/>
      </c>
    </row>
    <row r="1561" spans="1:18" x14ac:dyDescent="0.25">
      <c r="A1561" s="59"/>
      <c r="B1561" s="59"/>
      <c r="C1561" s="59"/>
      <c r="D1561" s="59"/>
      <c r="E1561" s="60" t="s">
        <v>8314</v>
      </c>
      <c r="F1561" s="59"/>
      <c r="G1561" s="59" t="s">
        <v>1374</v>
      </c>
      <c r="H1561" s="59"/>
      <c r="I1561" s="59">
        <f t="shared" si="24"/>
        <v>5</v>
      </c>
      <c r="J1561" s="59" t="s">
        <v>1561</v>
      </c>
      <c r="K1561" s="61"/>
      <c r="L1561" s="62" t="s">
        <v>6737</v>
      </c>
      <c r="M1561" s="62" t="s">
        <v>1374</v>
      </c>
      <c r="N1561" s="81" t="str">
        <f>VLOOKUP($M1561,'Hulpblad MC-parser'!$A:$D,2,FALSE)</f>
        <v>Ongeval</v>
      </c>
      <c r="O1561" s="81" t="str">
        <f>VLOOKUP($M1561,'Hulpblad MC-parser'!$A:$D,3,FALSE)</f>
        <v>Water</v>
      </c>
      <c r="P1561" s="81">
        <f>VLOOKUP($M1561,'Hulpblad MC-parser'!$A:$D,4,FALSE)</f>
        <v>0</v>
      </c>
      <c r="Q1561" s="136" t="str">
        <f>IF(CONCATENATE(B1561,C1561,D1561)="","",VLOOKUP(CONCATENATE(B1561,C1561,D1561),Meldingsclassificaties!AA:AA,1,FALSE))</f>
        <v/>
      </c>
      <c r="R1561" s="136" t="str">
        <f>IF(F1561="","",VLOOKUP(F1561,Meldingsclassificaties!H:H,1,FALSE))</f>
        <v/>
      </c>
    </row>
    <row r="1562" spans="1:18" x14ac:dyDescent="0.25">
      <c r="A1562" s="59"/>
      <c r="B1562" s="59"/>
      <c r="C1562" s="59"/>
      <c r="D1562" s="59"/>
      <c r="E1562" s="60" t="s">
        <v>8315</v>
      </c>
      <c r="F1562" s="59"/>
      <c r="G1562" s="59" t="s">
        <v>1374</v>
      </c>
      <c r="H1562" s="59"/>
      <c r="I1562" s="59">
        <f t="shared" si="24"/>
        <v>4</v>
      </c>
      <c r="J1562" s="59" t="s">
        <v>1561</v>
      </c>
      <c r="K1562" s="61"/>
      <c r="L1562" s="62" t="s">
        <v>6737</v>
      </c>
      <c r="M1562" s="62" t="s">
        <v>1374</v>
      </c>
      <c r="N1562" s="81" t="str">
        <f>VLOOKUP($M1562,'Hulpblad MC-parser'!$A:$D,2,FALSE)</f>
        <v>Ongeval</v>
      </c>
      <c r="O1562" s="81" t="str">
        <f>VLOOKUP($M1562,'Hulpblad MC-parser'!$A:$D,3,FALSE)</f>
        <v>Water</v>
      </c>
      <c r="P1562" s="81">
        <f>VLOOKUP($M1562,'Hulpblad MC-parser'!$A:$D,4,FALSE)</f>
        <v>0</v>
      </c>
      <c r="Q1562" s="136" t="str">
        <f>IF(CONCATENATE(B1562,C1562,D1562)="","",VLOOKUP(CONCATENATE(B1562,C1562,D1562),Meldingsclassificaties!AA:AA,1,FALSE))</f>
        <v/>
      </c>
      <c r="R1562" s="136" t="str">
        <f>IF(F1562="","",VLOOKUP(F1562,Meldingsclassificaties!H:H,1,FALSE))</f>
        <v/>
      </c>
    </row>
    <row r="1563" spans="1:18" x14ac:dyDescent="0.25">
      <c r="A1563" s="59"/>
      <c r="B1563" s="59"/>
      <c r="C1563" s="59"/>
      <c r="D1563" s="59"/>
      <c r="E1563" s="60" t="s">
        <v>8316</v>
      </c>
      <c r="F1563" s="59"/>
      <c r="G1563" s="59" t="s">
        <v>1374</v>
      </c>
      <c r="H1563" s="59"/>
      <c r="I1563" s="59">
        <f t="shared" si="24"/>
        <v>13</v>
      </c>
      <c r="J1563" s="59" t="s">
        <v>1561</v>
      </c>
      <c r="K1563" s="61"/>
      <c r="L1563" s="62" t="s">
        <v>6737</v>
      </c>
      <c r="M1563" s="62" t="s">
        <v>1374</v>
      </c>
      <c r="N1563" s="81" t="str">
        <f>VLOOKUP($M1563,'Hulpblad MC-parser'!$A:$D,2,FALSE)</f>
        <v>Ongeval</v>
      </c>
      <c r="O1563" s="81" t="str">
        <f>VLOOKUP($M1563,'Hulpblad MC-parser'!$A:$D,3,FALSE)</f>
        <v>Water</v>
      </c>
      <c r="P1563" s="81">
        <f>VLOOKUP($M1563,'Hulpblad MC-parser'!$A:$D,4,FALSE)</f>
        <v>0</v>
      </c>
      <c r="Q1563" s="136" t="str">
        <f>IF(CONCATENATE(B1563,C1563,D1563)="","",VLOOKUP(CONCATENATE(B1563,C1563,D1563),Meldingsclassificaties!AA:AA,1,FALSE))</f>
        <v/>
      </c>
      <c r="R1563" s="136" t="str">
        <f>IF(F1563="","",VLOOKUP(F1563,Meldingsclassificaties!H:H,1,FALSE))</f>
        <v/>
      </c>
    </row>
    <row r="1564" spans="1:18" x14ac:dyDescent="0.25">
      <c r="A1564" s="59"/>
      <c r="B1564" s="59" t="s">
        <v>720</v>
      </c>
      <c r="C1564" s="59" t="s">
        <v>726</v>
      </c>
      <c r="D1564" s="59" t="s">
        <v>4804</v>
      </c>
      <c r="E1564" s="60" t="s">
        <v>12462</v>
      </c>
      <c r="F1564" s="59" t="s">
        <v>12457</v>
      </c>
      <c r="G1564" s="59"/>
      <c r="H1564" s="59"/>
      <c r="I1564" s="59">
        <f t="shared" si="24"/>
        <v>23</v>
      </c>
      <c r="J1564" s="59" t="s">
        <v>1613</v>
      </c>
      <c r="K1564" s="61"/>
      <c r="L1564" s="62" t="s">
        <v>6737</v>
      </c>
      <c r="M1564" s="62" t="s">
        <v>12462</v>
      </c>
      <c r="N1564" s="81" t="str">
        <f>VLOOKUP($M1564,'Hulpblad MC-parser'!$A:$D,2,FALSE)</f>
        <v>Ongeval</v>
      </c>
      <c r="O1564" s="81" t="str">
        <f>VLOOKUP($M1564,'Hulpblad MC-parser'!$A:$D,3,FALSE)</f>
        <v>Water</v>
      </c>
      <c r="P1564" s="81" t="str">
        <f>VLOOKUP($M1564,'Hulpblad MC-parser'!$A:$D,4,FALSE)</f>
        <v>Gevaarlijke stof</v>
      </c>
      <c r="Q1564" s="136" t="str">
        <f>IF(CONCATENATE(B1564,C1564,D1564)="","",VLOOKUP(CONCATENATE(B1564,C1564,D1564),Meldingsclassificaties!AA:AA,1,FALSE))</f>
        <v>OngevalWaterGevaarlijke stof</v>
      </c>
      <c r="R1564" s="136" t="str">
        <f>IF(F1564="","",VLOOKUP(F1564,Meldingsclassificaties!H:H,1,FALSE))</f>
        <v>Ongeval water gev. stof</v>
      </c>
    </row>
    <row r="1565" spans="1:18" x14ac:dyDescent="0.25">
      <c r="A1565" s="59"/>
      <c r="B1565" s="59"/>
      <c r="C1565" s="59"/>
      <c r="D1565" s="59"/>
      <c r="E1565" s="60" t="s">
        <v>12483</v>
      </c>
      <c r="F1565" s="59"/>
      <c r="G1565" s="59" t="s">
        <v>12462</v>
      </c>
      <c r="H1565" s="59"/>
      <c r="I1565" s="59">
        <f t="shared" si="24"/>
        <v>4</v>
      </c>
      <c r="J1565" s="59" t="s">
        <v>1561</v>
      </c>
      <c r="K1565" s="61"/>
      <c r="L1565" s="62" t="s">
        <v>6737</v>
      </c>
      <c r="M1565" s="62" t="s">
        <v>12462</v>
      </c>
      <c r="N1565" s="81" t="str">
        <f>VLOOKUP($M1565,'Hulpblad MC-parser'!$A:$D,2,FALSE)</f>
        <v>Ongeval</v>
      </c>
      <c r="O1565" s="81" t="str">
        <f>VLOOKUP($M1565,'Hulpblad MC-parser'!$A:$D,3,FALSE)</f>
        <v>Water</v>
      </c>
      <c r="P1565" s="81" t="str">
        <f>VLOOKUP($M1565,'Hulpblad MC-parser'!$A:$D,4,FALSE)</f>
        <v>Gevaarlijke stof</v>
      </c>
      <c r="Q1565" s="136" t="str">
        <f>IF(CONCATENATE(B1565,C1565,D1565)="","",VLOOKUP(CONCATENATE(B1565,C1565,D1565),Meldingsclassificaties!AA:AA,1,FALSE))</f>
        <v/>
      </c>
      <c r="R1565" s="136" t="str">
        <f>IF(F1565="","",VLOOKUP(F1565,Meldingsclassificaties!H:H,1,FALSE))</f>
        <v/>
      </c>
    </row>
    <row r="1566" spans="1:18" x14ac:dyDescent="0.25">
      <c r="A1566" s="59"/>
      <c r="B1566" s="59"/>
      <c r="C1566" s="59"/>
      <c r="D1566" s="59"/>
      <c r="E1566" s="60" t="s">
        <v>12469</v>
      </c>
      <c r="F1566" s="59"/>
      <c r="G1566" s="59" t="s">
        <v>12462</v>
      </c>
      <c r="H1566" s="59"/>
      <c r="I1566" s="59">
        <f t="shared" si="24"/>
        <v>7</v>
      </c>
      <c r="J1566" s="59" t="s">
        <v>1561</v>
      </c>
      <c r="K1566" s="61"/>
      <c r="L1566" s="62" t="s">
        <v>6737</v>
      </c>
      <c r="M1566" s="62" t="s">
        <v>12462</v>
      </c>
      <c r="N1566" s="81" t="str">
        <f>VLOOKUP($M1566,'Hulpblad MC-parser'!$A:$D,2,FALSE)</f>
        <v>Ongeval</v>
      </c>
      <c r="O1566" s="81" t="str">
        <f>VLOOKUP($M1566,'Hulpblad MC-parser'!$A:$D,3,FALSE)</f>
        <v>Water</v>
      </c>
      <c r="P1566" s="81" t="str">
        <f>VLOOKUP($M1566,'Hulpblad MC-parser'!$A:$D,4,FALSE)</f>
        <v>Gevaarlijke stof</v>
      </c>
      <c r="Q1566" s="136" t="str">
        <f>IF(CONCATENATE(B1566,C1566,D1566)="","",VLOOKUP(CONCATENATE(B1566,C1566,D1566),Meldingsclassificaties!AA:AA,1,FALSE))</f>
        <v/>
      </c>
      <c r="R1566" s="136" t="str">
        <f>IF(F1566="","",VLOOKUP(F1566,Meldingsclassificaties!H:H,1,FALSE))</f>
        <v/>
      </c>
    </row>
    <row r="1567" spans="1:18" x14ac:dyDescent="0.25">
      <c r="A1567" s="59"/>
      <c r="B1567" s="59"/>
      <c r="C1567" s="59"/>
      <c r="D1567" s="59"/>
      <c r="E1567" s="60" t="s">
        <v>12470</v>
      </c>
      <c r="F1567" s="59"/>
      <c r="G1567" s="59" t="s">
        <v>12462</v>
      </c>
      <c r="H1567" s="59"/>
      <c r="I1567" s="59">
        <f t="shared" si="24"/>
        <v>7</v>
      </c>
      <c r="J1567" s="59" t="s">
        <v>1561</v>
      </c>
      <c r="K1567" s="61"/>
      <c r="L1567" s="62" t="s">
        <v>6737</v>
      </c>
      <c r="M1567" s="62" t="s">
        <v>12462</v>
      </c>
      <c r="N1567" s="81" t="str">
        <f>VLOOKUP($M1567,'Hulpblad MC-parser'!$A:$D,2,FALSE)</f>
        <v>Ongeval</v>
      </c>
      <c r="O1567" s="81" t="str">
        <f>VLOOKUP($M1567,'Hulpblad MC-parser'!$A:$D,3,FALSE)</f>
        <v>Water</v>
      </c>
      <c r="P1567" s="81" t="str">
        <f>VLOOKUP($M1567,'Hulpblad MC-parser'!$A:$D,4,FALSE)</f>
        <v>Gevaarlijke stof</v>
      </c>
      <c r="Q1567" s="136" t="str">
        <f>IF(CONCATENATE(B1567,C1567,D1567)="","",VLOOKUP(CONCATENATE(B1567,C1567,D1567),Meldingsclassificaties!AA:AA,1,FALSE))</f>
        <v/>
      </c>
      <c r="R1567" s="136" t="str">
        <f>IF(F1567="","",VLOOKUP(F1567,Meldingsclassificaties!H:H,1,FALSE))</f>
        <v/>
      </c>
    </row>
    <row r="1568" spans="1:18" x14ac:dyDescent="0.25">
      <c r="A1568" s="59"/>
      <c r="B1568" s="59"/>
      <c r="C1568" s="59"/>
      <c r="D1568" s="59"/>
      <c r="E1568" s="60" t="s">
        <v>12471</v>
      </c>
      <c r="F1568" s="59"/>
      <c r="G1568" s="59" t="s">
        <v>12462</v>
      </c>
      <c r="H1568" s="59"/>
      <c r="I1568" s="59">
        <f t="shared" si="24"/>
        <v>6</v>
      </c>
      <c r="J1568" s="59" t="s">
        <v>1561</v>
      </c>
      <c r="K1568" s="61"/>
      <c r="L1568" s="62" t="s">
        <v>6737</v>
      </c>
      <c r="M1568" s="62" t="s">
        <v>12462</v>
      </c>
      <c r="N1568" s="81" t="str">
        <f>VLOOKUP($M1568,'Hulpblad MC-parser'!$A:$D,2,FALSE)</f>
        <v>Ongeval</v>
      </c>
      <c r="O1568" s="81" t="str">
        <f>VLOOKUP($M1568,'Hulpblad MC-parser'!$A:$D,3,FALSE)</f>
        <v>Water</v>
      </c>
      <c r="P1568" s="81" t="str">
        <f>VLOOKUP($M1568,'Hulpblad MC-parser'!$A:$D,4,FALSE)</f>
        <v>Gevaarlijke stof</v>
      </c>
      <c r="Q1568" s="136" t="str">
        <f>IF(CONCATENATE(B1568,C1568,D1568)="","",VLOOKUP(CONCATENATE(B1568,C1568,D1568),Meldingsclassificaties!AA:AA,1,FALSE))</f>
        <v/>
      </c>
      <c r="R1568" s="136" t="str">
        <f>IF(F1568="","",VLOOKUP(F1568,Meldingsclassificaties!H:H,1,FALSE))</f>
        <v/>
      </c>
    </row>
    <row r="1569" spans="1:18" x14ac:dyDescent="0.25">
      <c r="A1569" s="59"/>
      <c r="B1569" s="59"/>
      <c r="C1569" s="59"/>
      <c r="D1569" s="59"/>
      <c r="E1569" s="60" t="s">
        <v>12472</v>
      </c>
      <c r="F1569" s="59"/>
      <c r="G1569" s="59" t="s">
        <v>12462</v>
      </c>
      <c r="H1569" s="59"/>
      <c r="I1569" s="59">
        <f t="shared" si="24"/>
        <v>22</v>
      </c>
      <c r="J1569" s="59" t="s">
        <v>1561</v>
      </c>
      <c r="K1569" s="61"/>
      <c r="L1569" s="62" t="s">
        <v>6737</v>
      </c>
      <c r="M1569" s="62" t="s">
        <v>12462</v>
      </c>
      <c r="N1569" s="81" t="str">
        <f>VLOOKUP($M1569,'Hulpblad MC-parser'!$A:$D,2,FALSE)</f>
        <v>Ongeval</v>
      </c>
      <c r="O1569" s="81" t="str">
        <f>VLOOKUP($M1569,'Hulpblad MC-parser'!$A:$D,3,FALSE)</f>
        <v>Water</v>
      </c>
      <c r="P1569" s="81" t="str">
        <f>VLOOKUP($M1569,'Hulpblad MC-parser'!$A:$D,4,FALSE)</f>
        <v>Gevaarlijke stof</v>
      </c>
      <c r="Q1569" s="136" t="str">
        <f>IF(CONCATENATE(B1569,C1569,D1569)="","",VLOOKUP(CONCATENATE(B1569,C1569,D1569),Meldingsclassificaties!AA:AA,1,FALSE))</f>
        <v/>
      </c>
      <c r="R1569" s="136" t="str">
        <f>IF(F1569="","",VLOOKUP(F1569,Meldingsclassificaties!H:H,1,FALSE))</f>
        <v/>
      </c>
    </row>
    <row r="1570" spans="1:18" x14ac:dyDescent="0.25">
      <c r="A1570" s="59">
        <v>200059279</v>
      </c>
      <c r="B1570" s="59" t="s">
        <v>720</v>
      </c>
      <c r="C1570" s="59" t="s">
        <v>726</v>
      </c>
      <c r="D1570" s="59" t="s">
        <v>945</v>
      </c>
      <c r="E1570" s="60" t="s">
        <v>6701</v>
      </c>
      <c r="F1570" s="59" t="s">
        <v>945</v>
      </c>
      <c r="G1570" s="59"/>
      <c r="H1570" s="59"/>
      <c r="I1570" s="59">
        <f t="shared" si="24"/>
        <v>18</v>
      </c>
      <c r="J1570" s="59" t="s">
        <v>1613</v>
      </c>
      <c r="K1570" s="61"/>
      <c r="L1570" s="62" t="s">
        <v>6738</v>
      </c>
      <c r="M1570" s="62" t="s">
        <v>6701</v>
      </c>
      <c r="N1570" s="81" t="str">
        <f>VLOOKUP($M1570,'Hulpblad MC-parser'!$A:$D,2,FALSE)</f>
        <v>Ongeval</v>
      </c>
      <c r="O1570" s="81" t="str">
        <f>VLOOKUP($M1570,'Hulpblad MC-parser'!$A:$D,3,FALSE)</f>
        <v>Water</v>
      </c>
      <c r="P1570" s="81" t="str">
        <f>VLOOKUP($M1570,'Hulpblad MC-parser'!$A:$D,4,FALSE)</f>
        <v>Lek/zinken woonboot</v>
      </c>
      <c r="Q1570" s="136" t="str">
        <f>IF(CONCATENATE(B1570,C1570,D1570)="","",VLOOKUP(CONCATENATE(B1570,C1570,D1570),Meldingsclassificaties!AA:AA,1,FALSE))</f>
        <v>OngevalWaterLek/zinken woonboot</v>
      </c>
      <c r="R1570" s="136" t="str">
        <f>IF(F1570="","",VLOOKUP(F1570,Meldingsclassificaties!H:H,1,FALSE))</f>
        <v>Lek/zinken woonboot</v>
      </c>
    </row>
    <row r="1571" spans="1:18" x14ac:dyDescent="0.25">
      <c r="A1571" s="59">
        <v>200031533</v>
      </c>
      <c r="B1571" s="59" t="s">
        <v>720</v>
      </c>
      <c r="C1571" s="59" t="s">
        <v>726</v>
      </c>
      <c r="D1571" s="59" t="s">
        <v>945</v>
      </c>
      <c r="E1571" s="60" t="s">
        <v>1375</v>
      </c>
      <c r="F1571" s="59" t="s">
        <v>945</v>
      </c>
      <c r="G1571" s="59"/>
      <c r="H1571" s="59"/>
      <c r="I1571" s="59">
        <f t="shared" si="24"/>
        <v>20</v>
      </c>
      <c r="J1571" s="59" t="s">
        <v>1613</v>
      </c>
      <c r="K1571" s="61"/>
      <c r="L1571" s="62" t="s">
        <v>6737</v>
      </c>
      <c r="M1571" s="62" t="s">
        <v>1375</v>
      </c>
      <c r="N1571" s="81" t="str">
        <f>VLOOKUP($M1571,'Hulpblad MC-parser'!$A:$D,2,FALSE)</f>
        <v>Ongeval</v>
      </c>
      <c r="O1571" s="81" t="str">
        <f>VLOOKUP($M1571,'Hulpblad MC-parser'!$A:$D,3,FALSE)</f>
        <v>Water</v>
      </c>
      <c r="P1571" s="81" t="str">
        <f>VLOOKUP($M1571,'Hulpblad MC-parser'!$A:$D,4,FALSE)</f>
        <v>Lek/zinken woonboot</v>
      </c>
      <c r="Q1571" s="136" t="str">
        <f>IF(CONCATENATE(B1571,C1571,D1571)="","",VLOOKUP(CONCATENATE(B1571,C1571,D1571),Meldingsclassificaties!AA:AA,1,FALSE))</f>
        <v>OngevalWaterLek/zinken woonboot</v>
      </c>
      <c r="R1571" s="136" t="str">
        <f>IF(F1571="","",VLOOKUP(F1571,Meldingsclassificaties!H:H,1,FALSE))</f>
        <v>Lek/zinken woonboot</v>
      </c>
    </row>
    <row r="1572" spans="1:18" x14ac:dyDescent="0.25">
      <c r="A1572" s="59"/>
      <c r="B1572" s="59"/>
      <c r="C1572" s="59"/>
      <c r="D1572" s="59"/>
      <c r="E1572" s="60" t="s">
        <v>8317</v>
      </c>
      <c r="F1572" s="59"/>
      <c r="G1572" s="59" t="s">
        <v>1375</v>
      </c>
      <c r="H1572" s="59"/>
      <c r="I1572" s="59">
        <f t="shared" si="24"/>
        <v>4</v>
      </c>
      <c r="J1572" s="59" t="s">
        <v>1561</v>
      </c>
      <c r="K1572" s="61"/>
      <c r="L1572" s="62" t="s">
        <v>6737</v>
      </c>
      <c r="M1572" s="62" t="s">
        <v>1375</v>
      </c>
      <c r="N1572" s="81" t="str">
        <f>VLOOKUP($M1572,'Hulpblad MC-parser'!$A:$D,2,FALSE)</f>
        <v>Ongeval</v>
      </c>
      <c r="O1572" s="81" t="str">
        <f>VLOOKUP($M1572,'Hulpblad MC-parser'!$A:$D,3,FALSE)</f>
        <v>Water</v>
      </c>
      <c r="P1572" s="81" t="str">
        <f>VLOOKUP($M1572,'Hulpblad MC-parser'!$A:$D,4,FALSE)</f>
        <v>Lek/zinken woonboot</v>
      </c>
      <c r="Q1572" s="136" t="str">
        <f>IF(CONCATENATE(B1572,C1572,D1572)="","",VLOOKUP(CONCATENATE(B1572,C1572,D1572),Meldingsclassificaties!AA:AA,1,FALSE))</f>
        <v/>
      </c>
      <c r="R1572" s="136" t="str">
        <f>IF(F1572="","",VLOOKUP(F1572,Meldingsclassificaties!H:H,1,FALSE))</f>
        <v/>
      </c>
    </row>
    <row r="1573" spans="1:18" x14ac:dyDescent="0.25">
      <c r="A1573" s="59"/>
      <c r="B1573" s="59"/>
      <c r="C1573" s="59"/>
      <c r="D1573" s="59"/>
      <c r="E1573" s="60" t="s">
        <v>8318</v>
      </c>
      <c r="F1573" s="59"/>
      <c r="G1573" s="59" t="s">
        <v>1375</v>
      </c>
      <c r="H1573" s="59"/>
      <c r="I1573" s="59">
        <f t="shared" si="24"/>
        <v>13</v>
      </c>
      <c r="J1573" s="59" t="s">
        <v>1561</v>
      </c>
      <c r="K1573" s="61"/>
      <c r="L1573" s="62" t="s">
        <v>6737</v>
      </c>
      <c r="M1573" s="62" t="s">
        <v>1375</v>
      </c>
      <c r="N1573" s="81" t="str">
        <f>VLOOKUP($M1573,'Hulpblad MC-parser'!$A:$D,2,FALSE)</f>
        <v>Ongeval</v>
      </c>
      <c r="O1573" s="81" t="str">
        <f>VLOOKUP($M1573,'Hulpblad MC-parser'!$A:$D,3,FALSE)</f>
        <v>Water</v>
      </c>
      <c r="P1573" s="81" t="str">
        <f>VLOOKUP($M1573,'Hulpblad MC-parser'!$A:$D,4,FALSE)</f>
        <v>Lek/zinken woonboot</v>
      </c>
      <c r="Q1573" s="136" t="str">
        <f>IF(CONCATENATE(B1573,C1573,D1573)="","",VLOOKUP(CONCATENATE(B1573,C1573,D1573),Meldingsclassificaties!AA:AA,1,FALSE))</f>
        <v/>
      </c>
      <c r="R1573" s="136" t="str">
        <f>IF(F1573="","",VLOOKUP(F1573,Meldingsclassificaties!H:H,1,FALSE))</f>
        <v/>
      </c>
    </row>
    <row r="1574" spans="1:18" x14ac:dyDescent="0.25">
      <c r="A1574" s="59"/>
      <c r="B1574" s="59"/>
      <c r="C1574" s="59"/>
      <c r="D1574" s="59"/>
      <c r="E1574" s="60" t="s">
        <v>8319</v>
      </c>
      <c r="F1574" s="59"/>
      <c r="G1574" s="59" t="s">
        <v>1375</v>
      </c>
      <c r="H1574" s="59"/>
      <c r="I1574" s="59">
        <f t="shared" si="24"/>
        <v>4</v>
      </c>
      <c r="J1574" s="59" t="s">
        <v>1561</v>
      </c>
      <c r="K1574" s="61"/>
      <c r="L1574" s="62" t="s">
        <v>6737</v>
      </c>
      <c r="M1574" s="62" t="s">
        <v>1375</v>
      </c>
      <c r="N1574" s="81" t="str">
        <f>VLOOKUP($M1574,'Hulpblad MC-parser'!$A:$D,2,FALSE)</f>
        <v>Ongeval</v>
      </c>
      <c r="O1574" s="81" t="str">
        <f>VLOOKUP($M1574,'Hulpblad MC-parser'!$A:$D,3,FALSE)</f>
        <v>Water</v>
      </c>
      <c r="P1574" s="81" t="str">
        <f>VLOOKUP($M1574,'Hulpblad MC-parser'!$A:$D,4,FALSE)</f>
        <v>Lek/zinken woonboot</v>
      </c>
      <c r="Q1574" s="136" t="str">
        <f>IF(CONCATENATE(B1574,C1574,D1574)="","",VLOOKUP(CONCATENATE(B1574,C1574,D1574),Meldingsclassificaties!AA:AA,1,FALSE))</f>
        <v/>
      </c>
      <c r="R1574" s="136" t="str">
        <f>IF(F1574="","",VLOOKUP(F1574,Meldingsclassificaties!H:H,1,FALSE))</f>
        <v/>
      </c>
    </row>
    <row r="1575" spans="1:18" x14ac:dyDescent="0.25">
      <c r="A1575" s="59"/>
      <c r="B1575" s="59"/>
      <c r="C1575" s="59"/>
      <c r="D1575" s="59"/>
      <c r="E1575" s="60" t="s">
        <v>8320</v>
      </c>
      <c r="F1575" s="59"/>
      <c r="G1575" s="59" t="s">
        <v>1375</v>
      </c>
      <c r="H1575" s="59"/>
      <c r="I1575" s="59">
        <f t="shared" si="24"/>
        <v>7</v>
      </c>
      <c r="J1575" s="59" t="s">
        <v>1561</v>
      </c>
      <c r="K1575" s="61"/>
      <c r="L1575" s="62" t="s">
        <v>6737</v>
      </c>
      <c r="M1575" s="62" t="s">
        <v>1375</v>
      </c>
      <c r="N1575" s="81" t="str">
        <f>VLOOKUP($M1575,'Hulpblad MC-parser'!$A:$D,2,FALSE)</f>
        <v>Ongeval</v>
      </c>
      <c r="O1575" s="81" t="str">
        <f>VLOOKUP($M1575,'Hulpblad MC-parser'!$A:$D,3,FALSE)</f>
        <v>Water</v>
      </c>
      <c r="P1575" s="81" t="str">
        <f>VLOOKUP($M1575,'Hulpblad MC-parser'!$A:$D,4,FALSE)</f>
        <v>Lek/zinken woonboot</v>
      </c>
      <c r="Q1575" s="136" t="str">
        <f>IF(CONCATENATE(B1575,C1575,D1575)="","",VLOOKUP(CONCATENATE(B1575,C1575,D1575),Meldingsclassificaties!AA:AA,1,FALSE))</f>
        <v/>
      </c>
      <c r="R1575" s="136" t="str">
        <f>IF(F1575="","",VLOOKUP(F1575,Meldingsclassificaties!H:H,1,FALSE))</f>
        <v/>
      </c>
    </row>
    <row r="1576" spans="1:18" x14ac:dyDescent="0.25">
      <c r="A1576" s="59"/>
      <c r="B1576" s="59"/>
      <c r="C1576" s="59"/>
      <c r="D1576" s="59"/>
      <c r="E1576" s="60" t="s">
        <v>8321</v>
      </c>
      <c r="F1576" s="59"/>
      <c r="G1576" s="59" t="s">
        <v>1375</v>
      </c>
      <c r="H1576" s="59"/>
      <c r="I1576" s="59">
        <f t="shared" si="24"/>
        <v>5</v>
      </c>
      <c r="J1576" s="59" t="s">
        <v>1561</v>
      </c>
      <c r="K1576" s="61"/>
      <c r="L1576" s="62" t="s">
        <v>6737</v>
      </c>
      <c r="M1576" s="62" t="s">
        <v>1375</v>
      </c>
      <c r="N1576" s="81" t="str">
        <f>VLOOKUP($M1576,'Hulpblad MC-parser'!$A:$D,2,FALSE)</f>
        <v>Ongeval</v>
      </c>
      <c r="O1576" s="81" t="str">
        <f>VLOOKUP($M1576,'Hulpblad MC-parser'!$A:$D,3,FALSE)</f>
        <v>Water</v>
      </c>
      <c r="P1576" s="81" t="str">
        <f>VLOOKUP($M1576,'Hulpblad MC-parser'!$A:$D,4,FALSE)</f>
        <v>Lek/zinken woonboot</v>
      </c>
      <c r="Q1576" s="136" t="str">
        <f>IF(CONCATENATE(B1576,C1576,D1576)="","",VLOOKUP(CONCATENATE(B1576,C1576,D1576),Meldingsclassificaties!AA:AA,1,FALSE))</f>
        <v/>
      </c>
      <c r="R1576" s="136" t="str">
        <f>IF(F1576="","",VLOOKUP(F1576,Meldingsclassificaties!H:H,1,FALSE))</f>
        <v/>
      </c>
    </row>
    <row r="1577" spans="1:18" x14ac:dyDescent="0.25">
      <c r="A1577" s="59"/>
      <c r="B1577" s="59"/>
      <c r="C1577" s="59"/>
      <c r="D1577" s="59"/>
      <c r="E1577" s="60" t="s">
        <v>8328</v>
      </c>
      <c r="F1577" s="59"/>
      <c r="G1577" s="59" t="s">
        <v>1375</v>
      </c>
      <c r="H1577" s="59"/>
      <c r="I1577" s="59">
        <f t="shared" si="24"/>
        <v>16</v>
      </c>
      <c r="J1577" s="59" t="s">
        <v>1561</v>
      </c>
      <c r="K1577" s="61"/>
      <c r="L1577" s="62" t="s">
        <v>6737</v>
      </c>
      <c r="M1577" s="62" t="s">
        <v>1375</v>
      </c>
      <c r="N1577" s="81" t="str">
        <f>VLOOKUP($M1577,'Hulpblad MC-parser'!$A:$D,2,FALSE)</f>
        <v>Ongeval</v>
      </c>
      <c r="O1577" s="81" t="str">
        <f>VLOOKUP($M1577,'Hulpblad MC-parser'!$A:$D,3,FALSE)</f>
        <v>Water</v>
      </c>
      <c r="P1577" s="81" t="str">
        <f>VLOOKUP($M1577,'Hulpblad MC-parser'!$A:$D,4,FALSE)</f>
        <v>Lek/zinken woonboot</v>
      </c>
      <c r="Q1577" s="136" t="str">
        <f>IF(CONCATENATE(B1577,C1577,D1577)="","",VLOOKUP(CONCATENATE(B1577,C1577,D1577),Meldingsclassificaties!AA:AA,1,FALSE))</f>
        <v/>
      </c>
      <c r="R1577" s="136" t="str">
        <f>IF(F1577="","",VLOOKUP(F1577,Meldingsclassificaties!H:H,1,FALSE))</f>
        <v/>
      </c>
    </row>
    <row r="1578" spans="1:18" x14ac:dyDescent="0.25">
      <c r="A1578" s="59">
        <v>200010724</v>
      </c>
      <c r="B1578" s="59" t="s">
        <v>720</v>
      </c>
      <c r="C1578" s="59" t="s">
        <v>726</v>
      </c>
      <c r="D1578" s="59" t="s">
        <v>769</v>
      </c>
      <c r="E1578" s="60" t="s">
        <v>1376</v>
      </c>
      <c r="F1578" s="59" t="s">
        <v>772</v>
      </c>
      <c r="G1578" s="59"/>
      <c r="H1578" s="59"/>
      <c r="I1578" s="59">
        <f t="shared" si="24"/>
        <v>21</v>
      </c>
      <c r="J1578" s="59" t="s">
        <v>1613</v>
      </c>
      <c r="K1578" s="61"/>
      <c r="L1578" s="62" t="s">
        <v>6737</v>
      </c>
      <c r="M1578" s="62" t="s">
        <v>1376</v>
      </c>
      <c r="N1578" s="81" t="str">
        <f>VLOOKUP($M1578,'Hulpblad MC-parser'!$A:$D,2,FALSE)</f>
        <v>Ongeval</v>
      </c>
      <c r="O1578" s="81" t="str">
        <f>VLOOKUP($M1578,'Hulpblad MC-parser'!$A:$D,3,FALSE)</f>
        <v>Water</v>
      </c>
      <c r="P1578" s="81" t="str">
        <f>VLOOKUP($M1578,'Hulpblad MC-parser'!$A:$D,4,FALSE)</f>
        <v>Letsel</v>
      </c>
      <c r="Q1578" s="136" t="str">
        <f>IF(CONCATENATE(B1578,C1578,D1578)="","",VLOOKUP(CONCATENATE(B1578,C1578,D1578),Meldingsclassificaties!AA:AA,1,FALSE))</f>
        <v>OngevalWaterLetsel</v>
      </c>
      <c r="R1578" s="136" t="str">
        <f>IF(F1578="","",VLOOKUP(F1578,Meldingsclassificaties!H:H,1,FALSE))</f>
        <v>Ongeval water letsel</v>
      </c>
    </row>
    <row r="1579" spans="1:18" x14ac:dyDescent="0.25">
      <c r="A1579" s="59"/>
      <c r="B1579" s="59"/>
      <c r="C1579" s="59"/>
      <c r="D1579" s="59"/>
      <c r="E1579" s="60" t="s">
        <v>8329</v>
      </c>
      <c r="F1579" s="59"/>
      <c r="G1579" s="59" t="s">
        <v>1376</v>
      </c>
      <c r="H1579" s="59"/>
      <c r="I1579" s="59">
        <f t="shared" si="24"/>
        <v>4</v>
      </c>
      <c r="J1579" s="59" t="s">
        <v>1561</v>
      </c>
      <c r="K1579" s="61"/>
      <c r="L1579" s="62" t="s">
        <v>6737</v>
      </c>
      <c r="M1579" s="62" t="s">
        <v>1376</v>
      </c>
      <c r="N1579" s="81" t="str">
        <f>VLOOKUP($M1579,'Hulpblad MC-parser'!$A:$D,2,FALSE)</f>
        <v>Ongeval</v>
      </c>
      <c r="O1579" s="81" t="str">
        <f>VLOOKUP($M1579,'Hulpblad MC-parser'!$A:$D,3,FALSE)</f>
        <v>Water</v>
      </c>
      <c r="P1579" s="81" t="str">
        <f>VLOOKUP($M1579,'Hulpblad MC-parser'!$A:$D,4,FALSE)</f>
        <v>Letsel</v>
      </c>
      <c r="Q1579" s="136" t="str">
        <f>IF(CONCATENATE(B1579,C1579,D1579)="","",VLOOKUP(CONCATENATE(B1579,C1579,D1579),Meldingsclassificaties!AA:AA,1,FALSE))</f>
        <v/>
      </c>
      <c r="R1579" s="136" t="str">
        <f>IF(F1579="","",VLOOKUP(F1579,Meldingsclassificaties!H:H,1,FALSE))</f>
        <v/>
      </c>
    </row>
    <row r="1580" spans="1:18" x14ac:dyDescent="0.25">
      <c r="A1580" s="59"/>
      <c r="B1580" s="59"/>
      <c r="C1580" s="59"/>
      <c r="D1580" s="59"/>
      <c r="E1580" s="60" t="s">
        <v>8330</v>
      </c>
      <c r="F1580" s="59"/>
      <c r="G1580" s="59" t="s">
        <v>1376</v>
      </c>
      <c r="H1580" s="59"/>
      <c r="I1580" s="59">
        <f t="shared" si="24"/>
        <v>6</v>
      </c>
      <c r="J1580" s="59" t="s">
        <v>1561</v>
      </c>
      <c r="K1580" s="61"/>
      <c r="L1580" s="62" t="s">
        <v>6737</v>
      </c>
      <c r="M1580" s="62" t="s">
        <v>1376</v>
      </c>
      <c r="N1580" s="81" t="str">
        <f>VLOOKUP($M1580,'Hulpblad MC-parser'!$A:$D,2,FALSE)</f>
        <v>Ongeval</v>
      </c>
      <c r="O1580" s="81" t="str">
        <f>VLOOKUP($M1580,'Hulpblad MC-parser'!$A:$D,3,FALSE)</f>
        <v>Water</v>
      </c>
      <c r="P1580" s="81" t="str">
        <f>VLOOKUP($M1580,'Hulpblad MC-parser'!$A:$D,4,FALSE)</f>
        <v>Letsel</v>
      </c>
      <c r="Q1580" s="136" t="str">
        <f>IF(CONCATENATE(B1580,C1580,D1580)="","",VLOOKUP(CONCATENATE(B1580,C1580,D1580),Meldingsclassificaties!AA:AA,1,FALSE))</f>
        <v/>
      </c>
      <c r="R1580" s="136" t="str">
        <f>IF(F1580="","",VLOOKUP(F1580,Meldingsclassificaties!H:H,1,FALSE))</f>
        <v/>
      </c>
    </row>
    <row r="1581" spans="1:18" x14ac:dyDescent="0.25">
      <c r="A1581" s="59"/>
      <c r="B1581" s="59"/>
      <c r="C1581" s="59"/>
      <c r="D1581" s="59"/>
      <c r="E1581" s="60" t="s">
        <v>8331</v>
      </c>
      <c r="F1581" s="59"/>
      <c r="G1581" s="59" t="s">
        <v>1376</v>
      </c>
      <c r="H1581" s="59"/>
      <c r="I1581" s="59">
        <f t="shared" si="24"/>
        <v>7</v>
      </c>
      <c r="J1581" s="59" t="s">
        <v>1561</v>
      </c>
      <c r="K1581" s="61"/>
      <c r="L1581" s="62" t="s">
        <v>6737</v>
      </c>
      <c r="M1581" s="62" t="s">
        <v>1376</v>
      </c>
      <c r="N1581" s="81" t="str">
        <f>VLOOKUP($M1581,'Hulpblad MC-parser'!$A:$D,2,FALSE)</f>
        <v>Ongeval</v>
      </c>
      <c r="O1581" s="81" t="str">
        <f>VLOOKUP($M1581,'Hulpblad MC-parser'!$A:$D,3,FALSE)</f>
        <v>Water</v>
      </c>
      <c r="P1581" s="81" t="str">
        <f>VLOOKUP($M1581,'Hulpblad MC-parser'!$A:$D,4,FALSE)</f>
        <v>Letsel</v>
      </c>
      <c r="Q1581" s="136" t="str">
        <f>IF(CONCATENATE(B1581,C1581,D1581)="","",VLOOKUP(CONCATENATE(B1581,C1581,D1581),Meldingsclassificaties!AA:AA,1,FALSE))</f>
        <v/>
      </c>
      <c r="R1581" s="136" t="str">
        <f>IF(F1581="","",VLOOKUP(F1581,Meldingsclassificaties!H:H,1,FALSE))</f>
        <v/>
      </c>
    </row>
    <row r="1582" spans="1:18" x14ac:dyDescent="0.25">
      <c r="A1582" s="59"/>
      <c r="B1582" s="59"/>
      <c r="C1582" s="59"/>
      <c r="D1582" s="59"/>
      <c r="E1582" s="60" t="s">
        <v>8332</v>
      </c>
      <c r="F1582" s="59"/>
      <c r="G1582" s="59" t="s">
        <v>1376</v>
      </c>
      <c r="H1582" s="59"/>
      <c r="I1582" s="59">
        <f t="shared" si="24"/>
        <v>5</v>
      </c>
      <c r="J1582" s="59" t="s">
        <v>1561</v>
      </c>
      <c r="K1582" s="61"/>
      <c r="L1582" s="62" t="s">
        <v>6737</v>
      </c>
      <c r="M1582" s="62" t="s">
        <v>1376</v>
      </c>
      <c r="N1582" s="81" t="str">
        <f>VLOOKUP($M1582,'Hulpblad MC-parser'!$A:$D,2,FALSE)</f>
        <v>Ongeval</v>
      </c>
      <c r="O1582" s="81" t="str">
        <f>VLOOKUP($M1582,'Hulpblad MC-parser'!$A:$D,3,FALSE)</f>
        <v>Water</v>
      </c>
      <c r="P1582" s="81" t="str">
        <f>VLOOKUP($M1582,'Hulpblad MC-parser'!$A:$D,4,FALSE)</f>
        <v>Letsel</v>
      </c>
      <c r="Q1582" s="136" t="str">
        <f>IF(CONCATENATE(B1582,C1582,D1582)="","",VLOOKUP(CONCATENATE(B1582,C1582,D1582),Meldingsclassificaties!AA:AA,1,FALSE))</f>
        <v/>
      </c>
      <c r="R1582" s="136" t="str">
        <f>IF(F1582="","",VLOOKUP(F1582,Meldingsclassificaties!H:H,1,FALSE))</f>
        <v/>
      </c>
    </row>
    <row r="1583" spans="1:18" x14ac:dyDescent="0.25">
      <c r="A1583" s="59"/>
      <c r="B1583" s="59"/>
      <c r="C1583" s="59"/>
      <c r="D1583" s="59"/>
      <c r="E1583" s="60" t="s">
        <v>8333</v>
      </c>
      <c r="F1583" s="59"/>
      <c r="G1583" s="59" t="s">
        <v>1376</v>
      </c>
      <c r="H1583" s="59"/>
      <c r="I1583" s="59">
        <f t="shared" si="24"/>
        <v>20</v>
      </c>
      <c r="J1583" s="59" t="s">
        <v>1561</v>
      </c>
      <c r="K1583" s="61"/>
      <c r="L1583" s="62" t="s">
        <v>6737</v>
      </c>
      <c r="M1583" s="62" t="s">
        <v>1376</v>
      </c>
      <c r="N1583" s="81" t="str">
        <f>VLOOKUP($M1583,'Hulpblad MC-parser'!$A:$D,2,FALSE)</f>
        <v>Ongeval</v>
      </c>
      <c r="O1583" s="81" t="str">
        <f>VLOOKUP($M1583,'Hulpblad MC-parser'!$A:$D,3,FALSE)</f>
        <v>Water</v>
      </c>
      <c r="P1583" s="81" t="str">
        <f>VLOOKUP($M1583,'Hulpblad MC-parser'!$A:$D,4,FALSE)</f>
        <v>Letsel</v>
      </c>
      <c r="Q1583" s="136" t="str">
        <f>IF(CONCATENATE(B1583,C1583,D1583)="","",VLOOKUP(CONCATENATE(B1583,C1583,D1583),Meldingsclassificaties!AA:AA,1,FALSE))</f>
        <v/>
      </c>
      <c r="R1583" s="136" t="str">
        <f>IF(F1583="","",VLOOKUP(F1583,Meldingsclassificaties!H:H,1,FALSE))</f>
        <v/>
      </c>
    </row>
    <row r="1584" spans="1:18" x14ac:dyDescent="0.25">
      <c r="A1584" s="59">
        <v>200010726</v>
      </c>
      <c r="B1584" s="59" t="s">
        <v>720</v>
      </c>
      <c r="C1584" s="59" t="s">
        <v>726</v>
      </c>
      <c r="D1584" s="59" t="s">
        <v>898</v>
      </c>
      <c r="E1584" s="60" t="s">
        <v>1377</v>
      </c>
      <c r="F1584" s="59" t="s">
        <v>900</v>
      </c>
      <c r="G1584" s="59"/>
      <c r="H1584" s="59"/>
      <c r="I1584" s="59">
        <f t="shared" si="24"/>
        <v>24</v>
      </c>
      <c r="J1584" s="59" t="s">
        <v>1613</v>
      </c>
      <c r="K1584" s="61"/>
      <c r="L1584" s="62" t="s">
        <v>6737</v>
      </c>
      <c r="M1584" s="62" t="s">
        <v>1377</v>
      </c>
      <c r="N1584" s="81" t="str">
        <f>VLOOKUP($M1584,'Hulpblad MC-parser'!$A:$D,2,FALSE)</f>
        <v>Ongeval</v>
      </c>
      <c r="O1584" s="81" t="str">
        <f>VLOOKUP($M1584,'Hulpblad MC-parser'!$A:$D,3,FALSE)</f>
        <v>Water</v>
      </c>
      <c r="P1584" s="81" t="str">
        <f>VLOOKUP($M1584,'Hulpblad MC-parser'!$A:$D,4,FALSE)</f>
        <v>Materieel</v>
      </c>
      <c r="Q1584" s="136" t="str">
        <f>IF(CONCATENATE(B1584,C1584,D1584)="","",VLOOKUP(CONCATENATE(B1584,C1584,D1584),Meldingsclassificaties!AA:AA,1,FALSE))</f>
        <v>OngevalWaterMaterieel</v>
      </c>
      <c r="R1584" s="136" t="str">
        <f>IF(F1584="","",VLOOKUP(F1584,Meldingsclassificaties!H:H,1,FALSE))</f>
        <v>Ongeval water materieel</v>
      </c>
    </row>
    <row r="1585" spans="1:18" x14ac:dyDescent="0.25">
      <c r="A1585" s="59"/>
      <c r="B1585" s="59"/>
      <c r="C1585" s="59"/>
      <c r="D1585" s="59"/>
      <c r="E1585" s="60" t="s">
        <v>8334</v>
      </c>
      <c r="F1585" s="59"/>
      <c r="G1585" s="59" t="s">
        <v>1377</v>
      </c>
      <c r="H1585" s="59"/>
      <c r="I1585" s="59">
        <f t="shared" si="24"/>
        <v>4</v>
      </c>
      <c r="J1585" s="59" t="s">
        <v>1561</v>
      </c>
      <c r="K1585" s="61"/>
      <c r="L1585" s="62" t="s">
        <v>6737</v>
      </c>
      <c r="M1585" s="62" t="s">
        <v>1377</v>
      </c>
      <c r="N1585" s="81" t="str">
        <f>VLOOKUP($M1585,'Hulpblad MC-parser'!$A:$D,2,FALSE)</f>
        <v>Ongeval</v>
      </c>
      <c r="O1585" s="81" t="str">
        <f>VLOOKUP($M1585,'Hulpblad MC-parser'!$A:$D,3,FALSE)</f>
        <v>Water</v>
      </c>
      <c r="P1585" s="81" t="str">
        <f>VLOOKUP($M1585,'Hulpblad MC-parser'!$A:$D,4,FALSE)</f>
        <v>Materieel</v>
      </c>
      <c r="Q1585" s="136" t="str">
        <f>IF(CONCATENATE(B1585,C1585,D1585)="","",VLOOKUP(CONCATENATE(B1585,C1585,D1585),Meldingsclassificaties!AA:AA,1,FALSE))</f>
        <v/>
      </c>
      <c r="R1585" s="136" t="str">
        <f>IF(F1585="","",VLOOKUP(F1585,Meldingsclassificaties!H:H,1,FALSE))</f>
        <v/>
      </c>
    </row>
    <row r="1586" spans="1:18" x14ac:dyDescent="0.25">
      <c r="A1586" s="59"/>
      <c r="B1586" s="59"/>
      <c r="C1586" s="59"/>
      <c r="D1586" s="59"/>
      <c r="E1586" s="60" t="s">
        <v>8335</v>
      </c>
      <c r="F1586" s="59"/>
      <c r="G1586" s="59" t="s">
        <v>1377</v>
      </c>
      <c r="H1586" s="59"/>
      <c r="I1586" s="59">
        <f t="shared" si="24"/>
        <v>6</v>
      </c>
      <c r="J1586" s="59" t="s">
        <v>1561</v>
      </c>
      <c r="K1586" s="61"/>
      <c r="L1586" s="62" t="s">
        <v>6737</v>
      </c>
      <c r="M1586" s="62" t="s">
        <v>1377</v>
      </c>
      <c r="N1586" s="81" t="str">
        <f>VLOOKUP($M1586,'Hulpblad MC-parser'!$A:$D,2,FALSE)</f>
        <v>Ongeval</v>
      </c>
      <c r="O1586" s="81" t="str">
        <f>VLOOKUP($M1586,'Hulpblad MC-parser'!$A:$D,3,FALSE)</f>
        <v>Water</v>
      </c>
      <c r="P1586" s="81" t="str">
        <f>VLOOKUP($M1586,'Hulpblad MC-parser'!$A:$D,4,FALSE)</f>
        <v>Materieel</v>
      </c>
      <c r="Q1586" s="136" t="str">
        <f>IF(CONCATENATE(B1586,C1586,D1586)="","",VLOOKUP(CONCATENATE(B1586,C1586,D1586),Meldingsclassificaties!AA:AA,1,FALSE))</f>
        <v/>
      </c>
      <c r="R1586" s="136" t="str">
        <f>IF(F1586="","",VLOOKUP(F1586,Meldingsclassificaties!H:H,1,FALSE))</f>
        <v/>
      </c>
    </row>
    <row r="1587" spans="1:18" x14ac:dyDescent="0.25">
      <c r="A1587" s="59"/>
      <c r="B1587" s="59"/>
      <c r="C1587" s="59"/>
      <c r="D1587" s="59"/>
      <c r="E1587" s="60" t="s">
        <v>8336</v>
      </c>
      <c r="F1587" s="59"/>
      <c r="G1587" s="59" t="s">
        <v>1377</v>
      </c>
      <c r="H1587" s="59"/>
      <c r="I1587" s="59">
        <f t="shared" si="24"/>
        <v>7</v>
      </c>
      <c r="J1587" s="59" t="s">
        <v>1561</v>
      </c>
      <c r="K1587" s="61"/>
      <c r="L1587" s="62" t="s">
        <v>6737</v>
      </c>
      <c r="M1587" s="62" t="s">
        <v>1377</v>
      </c>
      <c r="N1587" s="81" t="str">
        <f>VLOOKUP($M1587,'Hulpblad MC-parser'!$A:$D,2,FALSE)</f>
        <v>Ongeval</v>
      </c>
      <c r="O1587" s="81" t="str">
        <f>VLOOKUP($M1587,'Hulpblad MC-parser'!$A:$D,3,FALSE)</f>
        <v>Water</v>
      </c>
      <c r="P1587" s="81" t="str">
        <f>VLOOKUP($M1587,'Hulpblad MC-parser'!$A:$D,4,FALSE)</f>
        <v>Materieel</v>
      </c>
      <c r="Q1587" s="136" t="str">
        <f>IF(CONCATENATE(B1587,C1587,D1587)="","",VLOOKUP(CONCATENATE(B1587,C1587,D1587),Meldingsclassificaties!AA:AA,1,FALSE))</f>
        <v/>
      </c>
      <c r="R1587" s="136" t="str">
        <f>IF(F1587="","",VLOOKUP(F1587,Meldingsclassificaties!H:H,1,FALSE))</f>
        <v/>
      </c>
    </row>
    <row r="1588" spans="1:18" x14ac:dyDescent="0.25">
      <c r="A1588" s="59"/>
      <c r="B1588" s="59"/>
      <c r="C1588" s="59"/>
      <c r="D1588" s="59"/>
      <c r="E1588" s="60" t="s">
        <v>8337</v>
      </c>
      <c r="F1588" s="59"/>
      <c r="G1588" s="59" t="s">
        <v>1377</v>
      </c>
      <c r="H1588" s="59"/>
      <c r="I1588" s="59">
        <f t="shared" si="24"/>
        <v>5</v>
      </c>
      <c r="J1588" s="59" t="s">
        <v>1561</v>
      </c>
      <c r="K1588" s="61"/>
      <c r="L1588" s="62" t="s">
        <v>6737</v>
      </c>
      <c r="M1588" s="62" t="s">
        <v>1377</v>
      </c>
      <c r="N1588" s="81" t="str">
        <f>VLOOKUP($M1588,'Hulpblad MC-parser'!$A:$D,2,FALSE)</f>
        <v>Ongeval</v>
      </c>
      <c r="O1588" s="81" t="str">
        <f>VLOOKUP($M1588,'Hulpblad MC-parser'!$A:$D,3,FALSE)</f>
        <v>Water</v>
      </c>
      <c r="P1588" s="81" t="str">
        <f>VLOOKUP($M1588,'Hulpblad MC-parser'!$A:$D,4,FALSE)</f>
        <v>Materieel</v>
      </c>
      <c r="Q1588" s="136" t="str">
        <f>IF(CONCATENATE(B1588,C1588,D1588)="","",VLOOKUP(CONCATENATE(B1588,C1588,D1588),Meldingsclassificaties!AA:AA,1,FALSE))</f>
        <v/>
      </c>
      <c r="R1588" s="136" t="str">
        <f>IF(F1588="","",VLOOKUP(F1588,Meldingsclassificaties!H:H,1,FALSE))</f>
        <v/>
      </c>
    </row>
    <row r="1589" spans="1:18" x14ac:dyDescent="0.25">
      <c r="A1589" s="59"/>
      <c r="B1589" s="59"/>
      <c r="C1589" s="59"/>
      <c r="D1589" s="59"/>
      <c r="E1589" s="60" t="s">
        <v>8338</v>
      </c>
      <c r="F1589" s="59"/>
      <c r="G1589" s="59" t="s">
        <v>1377</v>
      </c>
      <c r="H1589" s="59"/>
      <c r="I1589" s="59">
        <f t="shared" si="24"/>
        <v>23</v>
      </c>
      <c r="J1589" s="59" t="s">
        <v>1561</v>
      </c>
      <c r="K1589" s="61"/>
      <c r="L1589" s="62" t="s">
        <v>6737</v>
      </c>
      <c r="M1589" s="62" t="s">
        <v>1377</v>
      </c>
      <c r="N1589" s="81" t="str">
        <f>VLOOKUP($M1589,'Hulpblad MC-parser'!$A:$D,2,FALSE)</f>
        <v>Ongeval</v>
      </c>
      <c r="O1589" s="81" t="str">
        <f>VLOOKUP($M1589,'Hulpblad MC-parser'!$A:$D,3,FALSE)</f>
        <v>Water</v>
      </c>
      <c r="P1589" s="81" t="str">
        <f>VLOOKUP($M1589,'Hulpblad MC-parser'!$A:$D,4,FALSE)</f>
        <v>Materieel</v>
      </c>
      <c r="Q1589" s="136" t="str">
        <f>IF(CONCATENATE(B1589,C1589,D1589)="","",VLOOKUP(CONCATENATE(B1589,C1589,D1589),Meldingsclassificaties!AA:AA,1,FALSE))</f>
        <v/>
      </c>
      <c r="R1589" s="136" t="str">
        <f>IF(F1589="","",VLOOKUP(F1589,Meldingsclassificaties!H:H,1,FALSE))</f>
        <v/>
      </c>
    </row>
    <row r="1590" spans="1:18" x14ac:dyDescent="0.25">
      <c r="A1590" s="59">
        <v>200031537</v>
      </c>
      <c r="B1590" s="59" t="s">
        <v>720</v>
      </c>
      <c r="C1590" s="59" t="s">
        <v>726</v>
      </c>
      <c r="D1590" s="59" t="s">
        <v>845</v>
      </c>
      <c r="E1590" s="60" t="s">
        <v>1378</v>
      </c>
      <c r="F1590" s="59" t="s">
        <v>847</v>
      </c>
      <c r="G1590" s="59"/>
      <c r="H1590" s="59"/>
      <c r="I1590" s="59">
        <f t="shared" si="24"/>
        <v>18</v>
      </c>
      <c r="J1590" s="59" t="s">
        <v>1613</v>
      </c>
      <c r="K1590" s="61"/>
      <c r="L1590" s="62" t="s">
        <v>6737</v>
      </c>
      <c r="M1590" s="62" t="s">
        <v>1378</v>
      </c>
      <c r="N1590" s="81" t="str">
        <f>VLOOKUP($M1590,'Hulpblad MC-parser'!$A:$D,2,FALSE)</f>
        <v>Ongeval</v>
      </c>
      <c r="O1590" s="81" t="str">
        <f>VLOOKUP($M1590,'Hulpblad MC-parser'!$A:$D,3,FALSE)</f>
        <v>Water</v>
      </c>
      <c r="P1590" s="81" t="str">
        <f>VLOOKUP($M1590,'Hulpblad MC-parser'!$A:$D,4,FALSE)</f>
        <v>Noodsignaal</v>
      </c>
      <c r="Q1590" s="136" t="str">
        <f>IF(CONCATENATE(B1590,C1590,D1590)="","",VLOOKUP(CONCATENATE(B1590,C1590,D1590),Meldingsclassificaties!AA:AA,1,FALSE))</f>
        <v>OngevalWaterNoodsignaal</v>
      </c>
      <c r="R1590" s="136" t="str">
        <f>IF(F1590="","",VLOOKUP(F1590,Meldingsclassificaties!H:H,1,FALSE))</f>
        <v>Water noodsignaal</v>
      </c>
    </row>
    <row r="1591" spans="1:18" x14ac:dyDescent="0.25">
      <c r="A1591" s="59"/>
      <c r="B1591" s="59"/>
      <c r="C1591" s="59"/>
      <c r="D1591" s="59"/>
      <c r="E1591" s="60" t="s">
        <v>8339</v>
      </c>
      <c r="F1591" s="59"/>
      <c r="G1591" s="59" t="s">
        <v>1378</v>
      </c>
      <c r="H1591" s="59"/>
      <c r="I1591" s="59">
        <f t="shared" si="24"/>
        <v>4</v>
      </c>
      <c r="J1591" s="59" t="s">
        <v>1561</v>
      </c>
      <c r="K1591" s="61"/>
      <c r="L1591" s="62" t="s">
        <v>6737</v>
      </c>
      <c r="M1591" s="62" t="s">
        <v>1378</v>
      </c>
      <c r="N1591" s="81" t="str">
        <f>VLOOKUP($M1591,'Hulpblad MC-parser'!$A:$D,2,FALSE)</f>
        <v>Ongeval</v>
      </c>
      <c r="O1591" s="81" t="str">
        <f>VLOOKUP($M1591,'Hulpblad MC-parser'!$A:$D,3,FALSE)</f>
        <v>Water</v>
      </c>
      <c r="P1591" s="81" t="str">
        <f>VLOOKUP($M1591,'Hulpblad MC-parser'!$A:$D,4,FALSE)</f>
        <v>Noodsignaal</v>
      </c>
      <c r="Q1591" s="136" t="str">
        <f>IF(CONCATENATE(B1591,C1591,D1591)="","",VLOOKUP(CONCATENATE(B1591,C1591,D1591),Meldingsclassificaties!AA:AA,1,FALSE))</f>
        <v/>
      </c>
      <c r="R1591" s="136" t="str">
        <f>IF(F1591="","",VLOOKUP(F1591,Meldingsclassificaties!H:H,1,FALSE))</f>
        <v/>
      </c>
    </row>
    <row r="1592" spans="1:18" x14ac:dyDescent="0.25">
      <c r="A1592" s="59"/>
      <c r="B1592" s="59"/>
      <c r="C1592" s="59"/>
      <c r="D1592" s="59"/>
      <c r="E1592" s="60" t="s">
        <v>8340</v>
      </c>
      <c r="F1592" s="59"/>
      <c r="G1592" s="59" t="s">
        <v>1378</v>
      </c>
      <c r="H1592" s="59"/>
      <c r="I1592" s="59">
        <f t="shared" si="24"/>
        <v>18</v>
      </c>
      <c r="J1592" s="59" t="s">
        <v>1561</v>
      </c>
      <c r="K1592" s="61"/>
      <c r="L1592" s="62" t="s">
        <v>6737</v>
      </c>
      <c r="M1592" s="62" t="s">
        <v>1378</v>
      </c>
      <c r="N1592" s="81" t="str">
        <f>VLOOKUP($M1592,'Hulpblad MC-parser'!$A:$D,2,FALSE)</f>
        <v>Ongeval</v>
      </c>
      <c r="O1592" s="81" t="str">
        <f>VLOOKUP($M1592,'Hulpblad MC-parser'!$A:$D,3,FALSE)</f>
        <v>Water</v>
      </c>
      <c r="P1592" s="81" t="str">
        <f>VLOOKUP($M1592,'Hulpblad MC-parser'!$A:$D,4,FALSE)</f>
        <v>Noodsignaal</v>
      </c>
      <c r="Q1592" s="136" t="str">
        <f>IF(CONCATENATE(B1592,C1592,D1592)="","",VLOOKUP(CONCATENATE(B1592,C1592,D1592),Meldingsclassificaties!AA:AA,1,FALSE))</f>
        <v/>
      </c>
      <c r="R1592" s="136" t="str">
        <f>IF(F1592="","",VLOOKUP(F1592,Meldingsclassificaties!H:H,1,FALSE))</f>
        <v/>
      </c>
    </row>
    <row r="1593" spans="1:18" x14ac:dyDescent="0.25">
      <c r="A1593" s="59"/>
      <c r="B1593" s="59"/>
      <c r="C1593" s="59"/>
      <c r="D1593" s="59"/>
      <c r="E1593" s="60" t="s">
        <v>8341</v>
      </c>
      <c r="F1593" s="59"/>
      <c r="G1593" s="59" t="s">
        <v>1378</v>
      </c>
      <c r="H1593" s="59"/>
      <c r="I1593" s="59">
        <f t="shared" si="24"/>
        <v>7</v>
      </c>
      <c r="J1593" s="59" t="s">
        <v>1561</v>
      </c>
      <c r="K1593" s="61"/>
      <c r="L1593" s="62" t="s">
        <v>6737</v>
      </c>
      <c r="M1593" s="62" t="s">
        <v>1378</v>
      </c>
      <c r="N1593" s="81" t="str">
        <f>VLOOKUP($M1593,'Hulpblad MC-parser'!$A:$D,2,FALSE)</f>
        <v>Ongeval</v>
      </c>
      <c r="O1593" s="81" t="str">
        <f>VLOOKUP($M1593,'Hulpblad MC-parser'!$A:$D,3,FALSE)</f>
        <v>Water</v>
      </c>
      <c r="P1593" s="81" t="str">
        <f>VLOOKUP($M1593,'Hulpblad MC-parser'!$A:$D,4,FALSE)</f>
        <v>Noodsignaal</v>
      </c>
      <c r="Q1593" s="136" t="str">
        <f>IF(CONCATENATE(B1593,C1593,D1593)="","",VLOOKUP(CONCATENATE(B1593,C1593,D1593),Meldingsclassificaties!AA:AA,1,FALSE))</f>
        <v/>
      </c>
      <c r="R1593" s="136" t="str">
        <f>IF(F1593="","",VLOOKUP(F1593,Meldingsclassificaties!H:H,1,FALSE))</f>
        <v/>
      </c>
    </row>
    <row r="1594" spans="1:18" x14ac:dyDescent="0.25">
      <c r="A1594" s="59"/>
      <c r="B1594" s="59"/>
      <c r="C1594" s="59"/>
      <c r="D1594" s="59"/>
      <c r="E1594" s="60" t="s">
        <v>8342</v>
      </c>
      <c r="F1594" s="59"/>
      <c r="G1594" s="59" t="s">
        <v>1378</v>
      </c>
      <c r="H1594" s="59"/>
      <c r="I1594" s="59">
        <f t="shared" si="24"/>
        <v>5</v>
      </c>
      <c r="J1594" s="59" t="s">
        <v>1561</v>
      </c>
      <c r="K1594" s="61"/>
      <c r="L1594" s="62" t="s">
        <v>6737</v>
      </c>
      <c r="M1594" s="62" t="s">
        <v>1378</v>
      </c>
      <c r="N1594" s="81" t="str">
        <f>VLOOKUP($M1594,'Hulpblad MC-parser'!$A:$D,2,FALSE)</f>
        <v>Ongeval</v>
      </c>
      <c r="O1594" s="81" t="str">
        <f>VLOOKUP($M1594,'Hulpblad MC-parser'!$A:$D,3,FALSE)</f>
        <v>Water</v>
      </c>
      <c r="P1594" s="81" t="str">
        <f>VLOOKUP($M1594,'Hulpblad MC-parser'!$A:$D,4,FALSE)</f>
        <v>Noodsignaal</v>
      </c>
      <c r="Q1594" s="136" t="str">
        <f>IF(CONCATENATE(B1594,C1594,D1594)="","",VLOOKUP(CONCATENATE(B1594,C1594,D1594),Meldingsclassificaties!AA:AA,1,FALSE))</f>
        <v/>
      </c>
      <c r="R1594" s="136" t="str">
        <f>IF(F1594="","",VLOOKUP(F1594,Meldingsclassificaties!H:H,1,FALSE))</f>
        <v/>
      </c>
    </row>
    <row r="1595" spans="1:18" x14ac:dyDescent="0.25">
      <c r="A1595" s="59"/>
      <c r="B1595" s="59"/>
      <c r="C1595" s="59"/>
      <c r="D1595" s="59"/>
      <c r="E1595" s="60" t="s">
        <v>8343</v>
      </c>
      <c r="F1595" s="59"/>
      <c r="G1595" s="59" t="s">
        <v>1378</v>
      </c>
      <c r="H1595" s="59"/>
      <c r="I1595" s="59">
        <f t="shared" si="24"/>
        <v>4</v>
      </c>
      <c r="J1595" s="59" t="s">
        <v>1561</v>
      </c>
      <c r="K1595" s="61"/>
      <c r="L1595" s="62" t="s">
        <v>6737</v>
      </c>
      <c r="M1595" s="62" t="s">
        <v>1378</v>
      </c>
      <c r="N1595" s="81" t="str">
        <f>VLOOKUP($M1595,'Hulpblad MC-parser'!$A:$D,2,FALSE)</f>
        <v>Ongeval</v>
      </c>
      <c r="O1595" s="81" t="str">
        <f>VLOOKUP($M1595,'Hulpblad MC-parser'!$A:$D,3,FALSE)</f>
        <v>Water</v>
      </c>
      <c r="P1595" s="81" t="str">
        <f>VLOOKUP($M1595,'Hulpblad MC-parser'!$A:$D,4,FALSE)</f>
        <v>Noodsignaal</v>
      </c>
      <c r="Q1595" s="136" t="str">
        <f>IF(CONCATENATE(B1595,C1595,D1595)="","",VLOOKUP(CONCATENATE(B1595,C1595,D1595),Meldingsclassificaties!AA:AA,1,FALSE))</f>
        <v/>
      </c>
      <c r="R1595" s="136" t="str">
        <f>IF(F1595="","",VLOOKUP(F1595,Meldingsclassificaties!H:H,1,FALSE))</f>
        <v/>
      </c>
    </row>
    <row r="1596" spans="1:18" x14ac:dyDescent="0.25">
      <c r="A1596" s="59">
        <v>200010729</v>
      </c>
      <c r="B1596" s="59" t="s">
        <v>720</v>
      </c>
      <c r="C1596" s="59" t="s">
        <v>726</v>
      </c>
      <c r="D1596" s="59" t="s">
        <v>727</v>
      </c>
      <c r="E1596" s="60" t="s">
        <v>1379</v>
      </c>
      <c r="F1596" s="59" t="s">
        <v>727</v>
      </c>
      <c r="G1596" s="59"/>
      <c r="H1596" s="59"/>
      <c r="I1596" s="59">
        <f t="shared" si="24"/>
        <v>21</v>
      </c>
      <c r="J1596" s="59" t="s">
        <v>1613</v>
      </c>
      <c r="K1596" s="61"/>
      <c r="L1596" s="62" t="s">
        <v>6737</v>
      </c>
      <c r="M1596" s="62" t="s">
        <v>1379</v>
      </c>
      <c r="N1596" s="81" t="str">
        <f>VLOOKUP($M1596,'Hulpblad MC-parser'!$A:$D,2,FALSE)</f>
        <v>Ongeval</v>
      </c>
      <c r="O1596" s="81" t="str">
        <f>VLOOKUP($M1596,'Hulpblad MC-parser'!$A:$D,3,FALSE)</f>
        <v>Water</v>
      </c>
      <c r="P1596" s="81" t="str">
        <f>VLOOKUP($M1596,'Hulpblad MC-parser'!$A:$D,4,FALSE)</f>
        <v>Persoon in drijfzand</v>
      </c>
      <c r="Q1596" s="136" t="str">
        <f>IF(CONCATENATE(B1596,C1596,D1596)="","",VLOOKUP(CONCATENATE(B1596,C1596,D1596),Meldingsclassificaties!AA:AA,1,FALSE))</f>
        <v>OngevalWaterPersoon in drijfzand</v>
      </c>
      <c r="R1596" s="136" t="str">
        <f>IF(F1596="","",VLOOKUP(F1596,Meldingsclassificaties!H:H,1,FALSE))</f>
        <v>Persoon in drijfzand</v>
      </c>
    </row>
    <row r="1597" spans="1:18" x14ac:dyDescent="0.25">
      <c r="A1597" s="59"/>
      <c r="B1597" s="59"/>
      <c r="C1597" s="59"/>
      <c r="D1597" s="59"/>
      <c r="E1597" s="60" t="s">
        <v>8344</v>
      </c>
      <c r="F1597" s="59"/>
      <c r="G1597" s="59" t="s">
        <v>1379</v>
      </c>
      <c r="H1597" s="59"/>
      <c r="I1597" s="59">
        <f t="shared" si="24"/>
        <v>4</v>
      </c>
      <c r="J1597" s="59" t="s">
        <v>1561</v>
      </c>
      <c r="K1597" s="61"/>
      <c r="L1597" s="62" t="s">
        <v>6737</v>
      </c>
      <c r="M1597" s="62" t="s">
        <v>1379</v>
      </c>
      <c r="N1597" s="81" t="str">
        <f>VLOOKUP($M1597,'Hulpblad MC-parser'!$A:$D,2,FALSE)</f>
        <v>Ongeval</v>
      </c>
      <c r="O1597" s="81" t="str">
        <f>VLOOKUP($M1597,'Hulpblad MC-parser'!$A:$D,3,FALSE)</f>
        <v>Water</v>
      </c>
      <c r="P1597" s="81" t="str">
        <f>VLOOKUP($M1597,'Hulpblad MC-parser'!$A:$D,4,FALSE)</f>
        <v>Persoon in drijfzand</v>
      </c>
      <c r="Q1597" s="136" t="str">
        <f>IF(CONCATENATE(B1597,C1597,D1597)="","",VLOOKUP(CONCATENATE(B1597,C1597,D1597),Meldingsclassificaties!AA:AA,1,FALSE))</f>
        <v/>
      </c>
      <c r="R1597" s="136" t="str">
        <f>IF(F1597="","",VLOOKUP(F1597,Meldingsclassificaties!H:H,1,FALSE))</f>
        <v/>
      </c>
    </row>
    <row r="1598" spans="1:18" x14ac:dyDescent="0.25">
      <c r="A1598" s="59"/>
      <c r="B1598" s="59"/>
      <c r="C1598" s="59"/>
      <c r="D1598" s="59"/>
      <c r="E1598" s="60" t="s">
        <v>8345</v>
      </c>
      <c r="F1598" s="59"/>
      <c r="G1598" s="59" t="s">
        <v>1379</v>
      </c>
      <c r="H1598" s="59"/>
      <c r="I1598" s="59">
        <f t="shared" si="24"/>
        <v>7</v>
      </c>
      <c r="J1598" s="59" t="s">
        <v>1561</v>
      </c>
      <c r="K1598" s="61"/>
      <c r="L1598" s="62" t="s">
        <v>6737</v>
      </c>
      <c r="M1598" s="62" t="s">
        <v>1379</v>
      </c>
      <c r="N1598" s="81" t="str">
        <f>VLOOKUP($M1598,'Hulpblad MC-parser'!$A:$D,2,FALSE)</f>
        <v>Ongeval</v>
      </c>
      <c r="O1598" s="81" t="str">
        <f>VLOOKUP($M1598,'Hulpblad MC-parser'!$A:$D,3,FALSE)</f>
        <v>Water</v>
      </c>
      <c r="P1598" s="81" t="str">
        <f>VLOOKUP($M1598,'Hulpblad MC-parser'!$A:$D,4,FALSE)</f>
        <v>Persoon in drijfzand</v>
      </c>
      <c r="Q1598" s="136" t="str">
        <f>IF(CONCATENATE(B1598,C1598,D1598)="","",VLOOKUP(CONCATENATE(B1598,C1598,D1598),Meldingsclassificaties!AA:AA,1,FALSE))</f>
        <v/>
      </c>
      <c r="R1598" s="136" t="str">
        <f>IF(F1598="","",VLOOKUP(F1598,Meldingsclassificaties!H:H,1,FALSE))</f>
        <v/>
      </c>
    </row>
    <row r="1599" spans="1:18" x14ac:dyDescent="0.25">
      <c r="A1599" s="59"/>
      <c r="B1599" s="59"/>
      <c r="C1599" s="59"/>
      <c r="D1599" s="59"/>
      <c r="E1599" s="60" t="s">
        <v>8346</v>
      </c>
      <c r="F1599" s="59"/>
      <c r="G1599" s="59" t="s">
        <v>1379</v>
      </c>
      <c r="H1599" s="59"/>
      <c r="I1599" s="59">
        <f t="shared" si="24"/>
        <v>5</v>
      </c>
      <c r="J1599" s="59" t="s">
        <v>1561</v>
      </c>
      <c r="K1599" s="61"/>
      <c r="L1599" s="62" t="s">
        <v>6737</v>
      </c>
      <c r="M1599" s="62" t="s">
        <v>1379</v>
      </c>
      <c r="N1599" s="81" t="str">
        <f>VLOOKUP($M1599,'Hulpblad MC-parser'!$A:$D,2,FALSE)</f>
        <v>Ongeval</v>
      </c>
      <c r="O1599" s="81" t="str">
        <f>VLOOKUP($M1599,'Hulpblad MC-parser'!$A:$D,3,FALSE)</f>
        <v>Water</v>
      </c>
      <c r="P1599" s="81" t="str">
        <f>VLOOKUP($M1599,'Hulpblad MC-parser'!$A:$D,4,FALSE)</f>
        <v>Persoon in drijfzand</v>
      </c>
      <c r="Q1599" s="136" t="str">
        <f>IF(CONCATENATE(B1599,C1599,D1599)="","",VLOOKUP(CONCATENATE(B1599,C1599,D1599),Meldingsclassificaties!AA:AA,1,FALSE))</f>
        <v/>
      </c>
      <c r="R1599" s="136" t="str">
        <f>IF(F1599="","",VLOOKUP(F1599,Meldingsclassificaties!H:H,1,FALSE))</f>
        <v/>
      </c>
    </row>
    <row r="1600" spans="1:18" x14ac:dyDescent="0.25">
      <c r="A1600" s="59"/>
      <c r="B1600" s="59"/>
      <c r="C1600" s="59"/>
      <c r="D1600" s="59"/>
      <c r="E1600" s="60" t="s">
        <v>8347</v>
      </c>
      <c r="F1600" s="59"/>
      <c r="G1600" s="59" t="s">
        <v>1379</v>
      </c>
      <c r="H1600" s="59"/>
      <c r="I1600" s="59">
        <f t="shared" si="24"/>
        <v>5</v>
      </c>
      <c r="J1600" s="59" t="s">
        <v>1561</v>
      </c>
      <c r="K1600" s="61"/>
      <c r="L1600" s="62" t="s">
        <v>6737</v>
      </c>
      <c r="M1600" s="62" t="s">
        <v>1379</v>
      </c>
      <c r="N1600" s="81" t="str">
        <f>VLOOKUP($M1600,'Hulpblad MC-parser'!$A:$D,2,FALSE)</f>
        <v>Ongeval</v>
      </c>
      <c r="O1600" s="81" t="str">
        <f>VLOOKUP($M1600,'Hulpblad MC-parser'!$A:$D,3,FALSE)</f>
        <v>Water</v>
      </c>
      <c r="P1600" s="81" t="str">
        <f>VLOOKUP($M1600,'Hulpblad MC-parser'!$A:$D,4,FALSE)</f>
        <v>Persoon in drijfzand</v>
      </c>
      <c r="Q1600" s="136" t="str">
        <f>IF(CONCATENATE(B1600,C1600,D1600)="","",VLOOKUP(CONCATENATE(B1600,C1600,D1600),Meldingsclassificaties!AA:AA,1,FALSE))</f>
        <v/>
      </c>
      <c r="R1600" s="136" t="str">
        <f>IF(F1600="","",VLOOKUP(F1600,Meldingsclassificaties!H:H,1,FALSE))</f>
        <v/>
      </c>
    </row>
    <row r="1601" spans="1:18" x14ac:dyDescent="0.25">
      <c r="A1601" s="59">
        <v>200010730</v>
      </c>
      <c r="B1601" s="59" t="s">
        <v>720</v>
      </c>
      <c r="C1601" s="59" t="s">
        <v>726</v>
      </c>
      <c r="D1601" s="59" t="s">
        <v>842</v>
      </c>
      <c r="E1601" s="60" t="s">
        <v>1380</v>
      </c>
      <c r="F1601" s="59" t="s">
        <v>842</v>
      </c>
      <c r="G1601" s="59"/>
      <c r="H1601" s="59"/>
      <c r="I1601" s="59">
        <f t="shared" ref="I1601:I1663" si="25">LEN(E1601)</f>
        <v>17</v>
      </c>
      <c r="J1601" s="59" t="s">
        <v>1613</v>
      </c>
      <c r="K1601" s="61"/>
      <c r="L1601" s="62" t="s">
        <v>6737</v>
      </c>
      <c r="M1601" s="62" t="s">
        <v>1380</v>
      </c>
      <c r="N1601" s="81" t="str">
        <f>VLOOKUP($M1601,'Hulpblad MC-parser'!$A:$D,2,FALSE)</f>
        <v>Ongeval</v>
      </c>
      <c r="O1601" s="81" t="str">
        <f>VLOOKUP($M1601,'Hulpblad MC-parser'!$A:$D,3,FALSE)</f>
        <v>Water</v>
      </c>
      <c r="P1601" s="81" t="str">
        <f>VLOOKUP($M1601,'Hulpblad MC-parser'!$A:$D,4,FALSE)</f>
        <v>Persoon te water</v>
      </c>
      <c r="Q1601" s="136" t="str">
        <f>IF(CONCATENATE(B1601,C1601,D1601)="","",VLOOKUP(CONCATENATE(B1601,C1601,D1601),Meldingsclassificaties!AA:AA,1,FALSE))</f>
        <v>OngevalWaterPersoon te water</v>
      </c>
      <c r="R1601" s="136" t="str">
        <f>IF(F1601="","",VLOOKUP(F1601,Meldingsclassificaties!H:H,1,FALSE))</f>
        <v>Persoon te water</v>
      </c>
    </row>
    <row r="1602" spans="1:18" x14ac:dyDescent="0.25">
      <c r="A1602" s="59"/>
      <c r="B1602" s="59"/>
      <c r="C1602" s="59"/>
      <c r="D1602" s="59"/>
      <c r="E1602" s="60" t="s">
        <v>8348</v>
      </c>
      <c r="F1602" s="59"/>
      <c r="G1602" s="59" t="s">
        <v>1380</v>
      </c>
      <c r="H1602" s="59"/>
      <c r="I1602" s="59">
        <f t="shared" si="25"/>
        <v>4</v>
      </c>
      <c r="J1602" s="59" t="s">
        <v>1561</v>
      </c>
      <c r="K1602" s="61"/>
      <c r="L1602" s="62" t="s">
        <v>6737</v>
      </c>
      <c r="M1602" s="62" t="s">
        <v>1380</v>
      </c>
      <c r="N1602" s="81" t="str">
        <f>VLOOKUP($M1602,'Hulpblad MC-parser'!$A:$D,2,FALSE)</f>
        <v>Ongeval</v>
      </c>
      <c r="O1602" s="81" t="str">
        <f>VLOOKUP($M1602,'Hulpblad MC-parser'!$A:$D,3,FALSE)</f>
        <v>Water</v>
      </c>
      <c r="P1602" s="81" t="str">
        <f>VLOOKUP($M1602,'Hulpblad MC-parser'!$A:$D,4,FALSE)</f>
        <v>Persoon te water</v>
      </c>
      <c r="Q1602" s="136" t="str">
        <f>IF(CONCATENATE(B1602,C1602,D1602)="","",VLOOKUP(CONCATENATE(B1602,C1602,D1602),Meldingsclassificaties!AA:AA,1,FALSE))</f>
        <v/>
      </c>
      <c r="R1602" s="136" t="str">
        <f>IF(F1602="","",VLOOKUP(F1602,Meldingsclassificaties!H:H,1,FALSE))</f>
        <v/>
      </c>
    </row>
    <row r="1603" spans="1:18" x14ac:dyDescent="0.25">
      <c r="A1603" s="59"/>
      <c r="B1603" s="59"/>
      <c r="C1603" s="59"/>
      <c r="D1603" s="59"/>
      <c r="E1603" s="60" t="s">
        <v>8349</v>
      </c>
      <c r="F1603" s="59"/>
      <c r="G1603" s="59" t="s">
        <v>1380</v>
      </c>
      <c r="H1603" s="59"/>
      <c r="I1603" s="59">
        <f t="shared" si="25"/>
        <v>7</v>
      </c>
      <c r="J1603" s="59" t="s">
        <v>1561</v>
      </c>
      <c r="K1603" s="61"/>
      <c r="L1603" s="62" t="s">
        <v>6737</v>
      </c>
      <c r="M1603" s="62" t="s">
        <v>1380</v>
      </c>
      <c r="N1603" s="81" t="str">
        <f>VLOOKUP($M1603,'Hulpblad MC-parser'!$A:$D,2,FALSE)</f>
        <v>Ongeval</v>
      </c>
      <c r="O1603" s="81" t="str">
        <f>VLOOKUP($M1603,'Hulpblad MC-parser'!$A:$D,3,FALSE)</f>
        <v>Water</v>
      </c>
      <c r="P1603" s="81" t="str">
        <f>VLOOKUP($M1603,'Hulpblad MC-parser'!$A:$D,4,FALSE)</f>
        <v>Persoon te water</v>
      </c>
      <c r="Q1603" s="136" t="str">
        <f>IF(CONCATENATE(B1603,C1603,D1603)="","",VLOOKUP(CONCATENATE(B1603,C1603,D1603),Meldingsclassificaties!AA:AA,1,FALSE))</f>
        <v/>
      </c>
      <c r="R1603" s="136" t="str">
        <f>IF(F1603="","",VLOOKUP(F1603,Meldingsclassificaties!H:H,1,FALSE))</f>
        <v/>
      </c>
    </row>
    <row r="1604" spans="1:18" x14ac:dyDescent="0.25">
      <c r="A1604" s="59"/>
      <c r="B1604" s="59"/>
      <c r="C1604" s="59"/>
      <c r="D1604" s="59"/>
      <c r="E1604" s="60" t="s">
        <v>8350</v>
      </c>
      <c r="F1604" s="59"/>
      <c r="G1604" s="59" t="s">
        <v>1380</v>
      </c>
      <c r="H1604" s="59"/>
      <c r="I1604" s="59">
        <f t="shared" si="25"/>
        <v>5</v>
      </c>
      <c r="J1604" s="59" t="s">
        <v>1561</v>
      </c>
      <c r="K1604" s="61"/>
      <c r="L1604" s="62" t="s">
        <v>6737</v>
      </c>
      <c r="M1604" s="62" t="s">
        <v>1380</v>
      </c>
      <c r="N1604" s="81" t="str">
        <f>VLOOKUP($M1604,'Hulpblad MC-parser'!$A:$D,2,FALSE)</f>
        <v>Ongeval</v>
      </c>
      <c r="O1604" s="81" t="str">
        <f>VLOOKUP($M1604,'Hulpblad MC-parser'!$A:$D,3,FALSE)</f>
        <v>Water</v>
      </c>
      <c r="P1604" s="81" t="str">
        <f>VLOOKUP($M1604,'Hulpblad MC-parser'!$A:$D,4,FALSE)</f>
        <v>Persoon te water</v>
      </c>
      <c r="Q1604" s="136" t="str">
        <f>IF(CONCATENATE(B1604,C1604,D1604)="","",VLOOKUP(CONCATENATE(B1604,C1604,D1604),Meldingsclassificaties!AA:AA,1,FALSE))</f>
        <v/>
      </c>
      <c r="R1604" s="136" t="str">
        <f>IF(F1604="","",VLOOKUP(F1604,Meldingsclassificaties!H:H,1,FALSE))</f>
        <v/>
      </c>
    </row>
    <row r="1605" spans="1:18" x14ac:dyDescent="0.25">
      <c r="A1605" s="59"/>
      <c r="B1605" s="59"/>
      <c r="C1605" s="59"/>
      <c r="D1605" s="59"/>
      <c r="E1605" s="60" t="s">
        <v>8351</v>
      </c>
      <c r="F1605" s="59"/>
      <c r="G1605" s="59" t="s">
        <v>1380</v>
      </c>
      <c r="H1605" s="59"/>
      <c r="I1605" s="59">
        <f t="shared" si="25"/>
        <v>5</v>
      </c>
      <c r="J1605" s="59" t="s">
        <v>1561</v>
      </c>
      <c r="K1605" s="61"/>
      <c r="L1605" s="62" t="s">
        <v>6737</v>
      </c>
      <c r="M1605" s="62" t="s">
        <v>1380</v>
      </c>
      <c r="N1605" s="81" t="str">
        <f>VLOOKUP($M1605,'Hulpblad MC-parser'!$A:$D,2,FALSE)</f>
        <v>Ongeval</v>
      </c>
      <c r="O1605" s="81" t="str">
        <f>VLOOKUP($M1605,'Hulpblad MC-parser'!$A:$D,3,FALSE)</f>
        <v>Water</v>
      </c>
      <c r="P1605" s="81" t="str">
        <f>VLOOKUP($M1605,'Hulpblad MC-parser'!$A:$D,4,FALSE)</f>
        <v>Persoon te water</v>
      </c>
      <c r="Q1605" s="136" t="str">
        <f>IF(CONCATENATE(B1605,C1605,D1605)="","",VLOOKUP(CONCATENATE(B1605,C1605,D1605),Meldingsclassificaties!AA:AA,1,FALSE))</f>
        <v/>
      </c>
      <c r="R1605" s="136" t="str">
        <f>IF(F1605="","",VLOOKUP(F1605,Meldingsclassificaties!H:H,1,FALSE))</f>
        <v/>
      </c>
    </row>
    <row r="1606" spans="1:18" x14ac:dyDescent="0.25">
      <c r="A1606" s="59"/>
      <c r="B1606" s="59"/>
      <c r="C1606" s="59"/>
      <c r="D1606" s="59"/>
      <c r="E1606" s="60" t="s">
        <v>8352</v>
      </c>
      <c r="F1606" s="59"/>
      <c r="G1606" s="59" t="s">
        <v>1380</v>
      </c>
      <c r="H1606" s="59"/>
      <c r="I1606" s="59">
        <f t="shared" si="25"/>
        <v>4</v>
      </c>
      <c r="J1606" s="59" t="s">
        <v>1561</v>
      </c>
      <c r="K1606" s="61"/>
      <c r="L1606" s="62" t="s">
        <v>6737</v>
      </c>
      <c r="M1606" s="62" t="s">
        <v>1380</v>
      </c>
      <c r="N1606" s="81" t="str">
        <f>VLOOKUP($M1606,'Hulpblad MC-parser'!$A:$D,2,FALSE)</f>
        <v>Ongeval</v>
      </c>
      <c r="O1606" s="81" t="str">
        <f>VLOOKUP($M1606,'Hulpblad MC-parser'!$A:$D,3,FALSE)</f>
        <v>Water</v>
      </c>
      <c r="P1606" s="81" t="str">
        <f>VLOOKUP($M1606,'Hulpblad MC-parser'!$A:$D,4,FALSE)</f>
        <v>Persoon te water</v>
      </c>
      <c r="Q1606" s="136" t="str">
        <f>IF(CONCATENATE(B1606,C1606,D1606)="","",VLOOKUP(CONCATENATE(B1606,C1606,D1606),Meldingsclassificaties!AA:AA,1,FALSE))</f>
        <v/>
      </c>
      <c r="R1606" s="136" t="str">
        <f>IF(F1606="","",VLOOKUP(F1606,Meldingsclassificaties!H:H,1,FALSE))</f>
        <v/>
      </c>
    </row>
    <row r="1607" spans="1:18" x14ac:dyDescent="0.25">
      <c r="A1607" s="59">
        <v>200059293</v>
      </c>
      <c r="B1607" s="59" t="s">
        <v>720</v>
      </c>
      <c r="C1607" s="59" t="s">
        <v>726</v>
      </c>
      <c r="D1607" s="59" t="s">
        <v>813</v>
      </c>
      <c r="E1607" s="60" t="s">
        <v>6606</v>
      </c>
      <c r="F1607" s="59" t="s">
        <v>815</v>
      </c>
      <c r="G1607" s="59"/>
      <c r="H1607" s="59"/>
      <c r="I1607" s="59">
        <f t="shared" si="25"/>
        <v>30</v>
      </c>
      <c r="J1607" s="59" t="s">
        <v>1613</v>
      </c>
      <c r="K1607" s="61"/>
      <c r="L1607" s="62" t="s">
        <v>6738</v>
      </c>
      <c r="M1607" s="62" t="s">
        <v>6606</v>
      </c>
      <c r="N1607" s="81" t="str">
        <f>VLOOKUP($M1607,'Hulpblad MC-parser'!$A:$D,2,FALSE)</f>
        <v>Ongeval</v>
      </c>
      <c r="O1607" s="81" t="str">
        <f>VLOOKUP($M1607,'Hulpblad MC-parser'!$A:$D,3,FALSE)</f>
        <v>Water</v>
      </c>
      <c r="P1607" s="81" t="str">
        <f>VLOOKUP($M1607,'Hulpblad MC-parser'!$A:$D,4,FALSE)</f>
        <v>Schip/watersp. in problemen</v>
      </c>
      <c r="Q1607" s="136" t="str">
        <f>IF(CONCATENATE(B1607,C1607,D1607)="","",VLOOKUP(CONCATENATE(B1607,C1607,D1607),Meldingsclassificaties!AA:AA,1,FALSE))</f>
        <v>OngevalWaterSchip/watersp. in problemen</v>
      </c>
      <c r="R1607" s="136" t="str">
        <f>IF(F1607="","",VLOOKUP(F1607,Meldingsclassificaties!H:H,1,FALSE))</f>
        <v>Schip/watersp. in probl.</v>
      </c>
    </row>
    <row r="1608" spans="1:18" x14ac:dyDescent="0.25">
      <c r="A1608" s="59">
        <v>200107361</v>
      </c>
      <c r="B1608" s="59" t="s">
        <v>720</v>
      </c>
      <c r="C1608" s="59" t="s">
        <v>726</v>
      </c>
      <c r="D1608" s="59" t="s">
        <v>813</v>
      </c>
      <c r="E1608" s="60" t="s">
        <v>6607</v>
      </c>
      <c r="F1608" s="59" t="s">
        <v>815</v>
      </c>
      <c r="G1608" s="59"/>
      <c r="H1608" s="59"/>
      <c r="I1608" s="59">
        <f t="shared" si="25"/>
        <v>29</v>
      </c>
      <c r="J1608" s="59" t="s">
        <v>1613</v>
      </c>
      <c r="K1608" s="61"/>
      <c r="L1608" s="62" t="s">
        <v>6738</v>
      </c>
      <c r="M1608" s="62" t="s">
        <v>6607</v>
      </c>
      <c r="N1608" s="81" t="str">
        <f>VLOOKUP($M1608,'Hulpblad MC-parser'!$A:$D,2,FALSE)</f>
        <v>Ongeval</v>
      </c>
      <c r="O1608" s="81" t="str">
        <f>VLOOKUP($M1608,'Hulpblad MC-parser'!$A:$D,3,FALSE)</f>
        <v>Water</v>
      </c>
      <c r="P1608" s="81" t="str">
        <f>VLOOKUP($M1608,'Hulpblad MC-parser'!$A:$D,4,FALSE)</f>
        <v>Schip/watersp. in problemen</v>
      </c>
      <c r="Q1608" s="136" t="str">
        <f>IF(CONCATENATE(B1608,C1608,D1608)="","",VLOOKUP(CONCATENATE(B1608,C1608,D1608),Meldingsclassificaties!AA:AA,1,FALSE))</f>
        <v>OngevalWaterSchip/watersp. in problemen</v>
      </c>
      <c r="R1608" s="136" t="str">
        <f>IF(F1608="","",VLOOKUP(F1608,Meldingsclassificaties!H:H,1,FALSE))</f>
        <v>Schip/watersp. in probl.</v>
      </c>
    </row>
    <row r="1609" spans="1:18" x14ac:dyDescent="0.25">
      <c r="A1609" s="59">
        <v>200107362</v>
      </c>
      <c r="B1609" s="59" t="s">
        <v>720</v>
      </c>
      <c r="C1609" s="59" t="s">
        <v>726</v>
      </c>
      <c r="D1609" s="59" t="s">
        <v>813</v>
      </c>
      <c r="E1609" s="60" t="s">
        <v>6604</v>
      </c>
      <c r="F1609" s="59" t="s">
        <v>815</v>
      </c>
      <c r="G1609" s="59"/>
      <c r="H1609" s="59"/>
      <c r="I1609" s="59">
        <f t="shared" si="25"/>
        <v>26</v>
      </c>
      <c r="J1609" s="59" t="s">
        <v>1613</v>
      </c>
      <c r="K1609" s="61"/>
      <c r="L1609" s="62" t="s">
        <v>6738</v>
      </c>
      <c r="M1609" s="62" t="s">
        <v>6604</v>
      </c>
      <c r="N1609" s="81" t="str">
        <f>VLOOKUP($M1609,'Hulpblad MC-parser'!$A:$D,2,FALSE)</f>
        <v>Ongeval</v>
      </c>
      <c r="O1609" s="81" t="str">
        <f>VLOOKUP($M1609,'Hulpblad MC-parser'!$A:$D,3,FALSE)</f>
        <v>Water</v>
      </c>
      <c r="P1609" s="81" t="str">
        <f>VLOOKUP($M1609,'Hulpblad MC-parser'!$A:$D,4,FALSE)</f>
        <v>Schip/watersp. in problemen</v>
      </c>
      <c r="Q1609" s="136" t="str">
        <f>IF(CONCATENATE(B1609,C1609,D1609)="","",VLOOKUP(CONCATENATE(B1609,C1609,D1609),Meldingsclassificaties!AA:AA,1,FALSE))</f>
        <v>OngevalWaterSchip/watersp. in problemen</v>
      </c>
      <c r="R1609" s="136" t="str">
        <f>IF(F1609="","",VLOOKUP(F1609,Meldingsclassificaties!H:H,1,FALSE))</f>
        <v>Schip/watersp. in probl.</v>
      </c>
    </row>
    <row r="1610" spans="1:18" x14ac:dyDescent="0.25">
      <c r="A1610" s="59">
        <v>200107363</v>
      </c>
      <c r="B1610" s="59" t="s">
        <v>720</v>
      </c>
      <c r="C1610" s="59" t="s">
        <v>726</v>
      </c>
      <c r="D1610" s="59" t="s">
        <v>813</v>
      </c>
      <c r="E1610" s="60" t="s">
        <v>6605</v>
      </c>
      <c r="F1610" s="59" t="s">
        <v>815</v>
      </c>
      <c r="G1610" s="59"/>
      <c r="H1610" s="59"/>
      <c r="I1610" s="59">
        <f t="shared" si="25"/>
        <v>25</v>
      </c>
      <c r="J1610" s="59" t="s">
        <v>1613</v>
      </c>
      <c r="K1610" s="61"/>
      <c r="L1610" s="62" t="s">
        <v>6738</v>
      </c>
      <c r="M1610" s="62" t="s">
        <v>6605</v>
      </c>
      <c r="N1610" s="81" t="str">
        <f>VLOOKUP($M1610,'Hulpblad MC-parser'!$A:$D,2,FALSE)</f>
        <v>Ongeval</v>
      </c>
      <c r="O1610" s="81" t="str">
        <f>VLOOKUP($M1610,'Hulpblad MC-parser'!$A:$D,3,FALSE)</f>
        <v>Water</v>
      </c>
      <c r="P1610" s="81" t="str">
        <f>VLOOKUP($M1610,'Hulpblad MC-parser'!$A:$D,4,FALSE)</f>
        <v>Schip/watersp. in problemen</v>
      </c>
      <c r="Q1610" s="136" t="str">
        <f>IF(CONCATENATE(B1610,C1610,D1610)="","",VLOOKUP(CONCATENATE(B1610,C1610,D1610),Meldingsclassificaties!AA:AA,1,FALSE))</f>
        <v>OngevalWaterSchip/watersp. in problemen</v>
      </c>
      <c r="R1610" s="136" t="str">
        <f>IF(F1610="","",VLOOKUP(F1610,Meldingsclassificaties!H:H,1,FALSE))</f>
        <v>Schip/watersp. in probl.</v>
      </c>
    </row>
    <row r="1611" spans="1:18" x14ac:dyDescent="0.25">
      <c r="A1611" s="59">
        <v>200059291</v>
      </c>
      <c r="B1611" s="59" t="s">
        <v>720</v>
      </c>
      <c r="C1611" s="59" t="s">
        <v>726</v>
      </c>
      <c r="D1611" s="59" t="s">
        <v>813</v>
      </c>
      <c r="E1611" s="60" t="s">
        <v>6610</v>
      </c>
      <c r="F1611" s="59" t="s">
        <v>815</v>
      </c>
      <c r="G1611" s="59"/>
      <c r="H1611" s="59"/>
      <c r="I1611" s="59">
        <f t="shared" si="25"/>
        <v>25</v>
      </c>
      <c r="J1611" s="59" t="s">
        <v>1613</v>
      </c>
      <c r="K1611" s="61"/>
      <c r="L1611" s="62" t="s">
        <v>6738</v>
      </c>
      <c r="M1611" s="62" t="s">
        <v>6610</v>
      </c>
      <c r="N1611" s="81" t="str">
        <f>VLOOKUP($M1611,'Hulpblad MC-parser'!$A:$D,2,FALSE)</f>
        <v>Ongeval</v>
      </c>
      <c r="O1611" s="81" t="str">
        <f>VLOOKUP($M1611,'Hulpblad MC-parser'!$A:$D,3,FALSE)</f>
        <v>Water</v>
      </c>
      <c r="P1611" s="81" t="str">
        <f>VLOOKUP($M1611,'Hulpblad MC-parser'!$A:$D,4,FALSE)</f>
        <v>Schip/watersp. in problemen</v>
      </c>
      <c r="Q1611" s="136" t="str">
        <f>IF(CONCATENATE(B1611,C1611,D1611)="","",VLOOKUP(CONCATENATE(B1611,C1611,D1611),Meldingsclassificaties!AA:AA,1,FALSE))</f>
        <v>OngevalWaterSchip/watersp. in problemen</v>
      </c>
      <c r="R1611" s="136" t="str">
        <f>IF(F1611="","",VLOOKUP(F1611,Meldingsclassificaties!H:H,1,FALSE))</f>
        <v>Schip/watersp. in probl.</v>
      </c>
    </row>
    <row r="1612" spans="1:18" x14ac:dyDescent="0.25">
      <c r="A1612" s="59">
        <v>200107364</v>
      </c>
      <c r="B1612" s="59" t="s">
        <v>720</v>
      </c>
      <c r="C1612" s="59" t="s">
        <v>726</v>
      </c>
      <c r="D1612" s="59" t="s">
        <v>813</v>
      </c>
      <c r="E1612" s="60" t="s">
        <v>6412</v>
      </c>
      <c r="F1612" s="59" t="s">
        <v>815</v>
      </c>
      <c r="G1612" s="59"/>
      <c r="H1612" s="59"/>
      <c r="I1612" s="59">
        <f t="shared" si="25"/>
        <v>15</v>
      </c>
      <c r="J1612" s="59" t="s">
        <v>1613</v>
      </c>
      <c r="K1612" s="61"/>
      <c r="L1612" s="62" t="s">
        <v>6738</v>
      </c>
      <c r="M1612" s="62" t="s">
        <v>6412</v>
      </c>
      <c r="N1612" s="81" t="str">
        <f>VLOOKUP($M1612,'Hulpblad MC-parser'!$A:$D,2,FALSE)</f>
        <v>Ongeval</v>
      </c>
      <c r="O1612" s="81" t="str">
        <f>VLOOKUP($M1612,'Hulpblad MC-parser'!$A:$D,3,FALSE)</f>
        <v>Water</v>
      </c>
      <c r="P1612" s="81" t="str">
        <f>VLOOKUP($M1612,'Hulpblad MC-parser'!$A:$D,4,FALSE)</f>
        <v>Schip/watersp. in problemen</v>
      </c>
      <c r="Q1612" s="136" t="str">
        <f>IF(CONCATENATE(B1612,C1612,D1612)="","",VLOOKUP(CONCATENATE(B1612,C1612,D1612),Meldingsclassificaties!AA:AA,1,FALSE))</f>
        <v>OngevalWaterSchip/watersp. in problemen</v>
      </c>
      <c r="R1612" s="136" t="str">
        <f>IF(F1612="","",VLOOKUP(F1612,Meldingsclassificaties!H:H,1,FALSE))</f>
        <v>Schip/watersp. in probl.</v>
      </c>
    </row>
    <row r="1613" spans="1:18" x14ac:dyDescent="0.25">
      <c r="A1613" s="59">
        <v>200059284</v>
      </c>
      <c r="B1613" s="59" t="s">
        <v>720</v>
      </c>
      <c r="C1613" s="59" t="s">
        <v>726</v>
      </c>
      <c r="D1613" s="59" t="s">
        <v>813</v>
      </c>
      <c r="E1613" s="60" t="s">
        <v>6613</v>
      </c>
      <c r="F1613" s="59" t="s">
        <v>815</v>
      </c>
      <c r="G1613" s="59"/>
      <c r="H1613" s="59"/>
      <c r="I1613" s="59">
        <f t="shared" si="25"/>
        <v>20</v>
      </c>
      <c r="J1613" s="59" t="s">
        <v>1613</v>
      </c>
      <c r="K1613" s="61"/>
      <c r="L1613" s="62" t="s">
        <v>6738</v>
      </c>
      <c r="M1613" s="62" t="s">
        <v>6613</v>
      </c>
      <c r="N1613" s="81" t="str">
        <f>VLOOKUP($M1613,'Hulpblad MC-parser'!$A:$D,2,FALSE)</f>
        <v>Ongeval</v>
      </c>
      <c r="O1613" s="81" t="str">
        <f>VLOOKUP($M1613,'Hulpblad MC-parser'!$A:$D,3,FALSE)</f>
        <v>Water</v>
      </c>
      <c r="P1613" s="81" t="str">
        <f>VLOOKUP($M1613,'Hulpblad MC-parser'!$A:$D,4,FALSE)</f>
        <v>Schip/watersp. in problemen</v>
      </c>
      <c r="Q1613" s="136" t="str">
        <f>IF(CONCATENATE(B1613,C1613,D1613)="","",VLOOKUP(CONCATENATE(B1613,C1613,D1613),Meldingsclassificaties!AA:AA,1,FALSE))</f>
        <v>OngevalWaterSchip/watersp. in problemen</v>
      </c>
      <c r="R1613" s="136" t="str">
        <f>IF(F1613="","",VLOOKUP(F1613,Meldingsclassificaties!H:H,1,FALSE))</f>
        <v>Schip/watersp. in probl.</v>
      </c>
    </row>
    <row r="1614" spans="1:18" x14ac:dyDescent="0.25">
      <c r="A1614" s="59">
        <v>200059289</v>
      </c>
      <c r="B1614" s="59" t="s">
        <v>720</v>
      </c>
      <c r="C1614" s="59" t="s">
        <v>726</v>
      </c>
      <c r="D1614" s="59" t="s">
        <v>813</v>
      </c>
      <c r="E1614" s="60" t="s">
        <v>6411</v>
      </c>
      <c r="F1614" s="59" t="s">
        <v>815</v>
      </c>
      <c r="G1614" s="59"/>
      <c r="H1614" s="59"/>
      <c r="I1614" s="59">
        <f t="shared" si="25"/>
        <v>23</v>
      </c>
      <c r="J1614" s="59" t="s">
        <v>1613</v>
      </c>
      <c r="K1614" s="61"/>
      <c r="L1614" s="62" t="s">
        <v>6738</v>
      </c>
      <c r="M1614" s="62" t="s">
        <v>6411</v>
      </c>
      <c r="N1614" s="81" t="str">
        <f>VLOOKUP($M1614,'Hulpblad MC-parser'!$A:$D,2,FALSE)</f>
        <v>Ongeval</v>
      </c>
      <c r="O1614" s="81" t="str">
        <f>VLOOKUP($M1614,'Hulpblad MC-parser'!$A:$D,3,FALSE)</f>
        <v>Water</v>
      </c>
      <c r="P1614" s="81" t="str">
        <f>VLOOKUP($M1614,'Hulpblad MC-parser'!$A:$D,4,FALSE)</f>
        <v>Schip/watersp. in problemen</v>
      </c>
      <c r="Q1614" s="136" t="str">
        <f>IF(CONCATENATE(B1614,C1614,D1614)="","",VLOOKUP(CONCATENATE(B1614,C1614,D1614),Meldingsclassificaties!AA:AA,1,FALSE))</f>
        <v>OngevalWaterSchip/watersp. in problemen</v>
      </c>
      <c r="R1614" s="136" t="str">
        <f>IF(F1614="","",VLOOKUP(F1614,Meldingsclassificaties!H:H,1,FALSE))</f>
        <v>Schip/watersp. in probl.</v>
      </c>
    </row>
    <row r="1615" spans="1:18" x14ac:dyDescent="0.25">
      <c r="A1615" s="59">
        <v>200059292</v>
      </c>
      <c r="B1615" s="59" t="s">
        <v>720</v>
      </c>
      <c r="C1615" s="59" t="s">
        <v>726</v>
      </c>
      <c r="D1615" s="59" t="s">
        <v>813</v>
      </c>
      <c r="E1615" s="60" t="s">
        <v>6622</v>
      </c>
      <c r="F1615" s="59" t="s">
        <v>815</v>
      </c>
      <c r="G1615" s="59"/>
      <c r="H1615" s="59"/>
      <c r="I1615" s="59">
        <f t="shared" si="25"/>
        <v>26</v>
      </c>
      <c r="J1615" s="59" t="s">
        <v>1613</v>
      </c>
      <c r="K1615" s="61"/>
      <c r="L1615" s="62" t="s">
        <v>6738</v>
      </c>
      <c r="M1615" s="62" t="s">
        <v>6622</v>
      </c>
      <c r="N1615" s="81" t="str">
        <f>VLOOKUP($M1615,'Hulpblad MC-parser'!$A:$D,2,FALSE)</f>
        <v>Ongeval</v>
      </c>
      <c r="O1615" s="81" t="str">
        <f>VLOOKUP($M1615,'Hulpblad MC-parser'!$A:$D,3,FALSE)</f>
        <v>Water</v>
      </c>
      <c r="P1615" s="81" t="str">
        <f>VLOOKUP($M1615,'Hulpblad MC-parser'!$A:$D,4,FALSE)</f>
        <v>Schip/watersp. in problemen</v>
      </c>
      <c r="Q1615" s="136" t="str">
        <f>IF(CONCATENATE(B1615,C1615,D1615)="","",VLOOKUP(CONCATENATE(B1615,C1615,D1615),Meldingsclassificaties!AA:AA,1,FALSE))</f>
        <v>OngevalWaterSchip/watersp. in problemen</v>
      </c>
      <c r="R1615" s="136" t="str">
        <f>IF(F1615="","",VLOOKUP(F1615,Meldingsclassificaties!H:H,1,FALSE))</f>
        <v>Schip/watersp. in probl.</v>
      </c>
    </row>
    <row r="1616" spans="1:18" x14ac:dyDescent="0.25">
      <c r="A1616" s="59">
        <v>200059286</v>
      </c>
      <c r="B1616" s="59" t="s">
        <v>720</v>
      </c>
      <c r="C1616" s="59" t="s">
        <v>726</v>
      </c>
      <c r="D1616" s="59" t="s">
        <v>813</v>
      </c>
      <c r="E1616" s="60" t="s">
        <v>6616</v>
      </c>
      <c r="F1616" s="59" t="s">
        <v>815</v>
      </c>
      <c r="G1616" s="59"/>
      <c r="H1616" s="59"/>
      <c r="I1616" s="59">
        <f t="shared" si="25"/>
        <v>22</v>
      </c>
      <c r="J1616" s="59" t="s">
        <v>1613</v>
      </c>
      <c r="K1616" s="61"/>
      <c r="L1616" s="62" t="s">
        <v>6738</v>
      </c>
      <c r="M1616" s="62" t="s">
        <v>6616</v>
      </c>
      <c r="N1616" s="81" t="str">
        <f>VLOOKUP($M1616,'Hulpblad MC-parser'!$A:$D,2,FALSE)</f>
        <v>Ongeval</v>
      </c>
      <c r="O1616" s="81" t="str">
        <f>VLOOKUP($M1616,'Hulpblad MC-parser'!$A:$D,3,FALSE)</f>
        <v>Water</v>
      </c>
      <c r="P1616" s="81" t="str">
        <f>VLOOKUP($M1616,'Hulpblad MC-parser'!$A:$D,4,FALSE)</f>
        <v>Schip/watersp. in problemen</v>
      </c>
      <c r="Q1616" s="136" t="str">
        <f>IF(CONCATENATE(B1616,C1616,D1616)="","",VLOOKUP(CONCATENATE(B1616,C1616,D1616),Meldingsclassificaties!AA:AA,1,FALSE))</f>
        <v>OngevalWaterSchip/watersp. in problemen</v>
      </c>
      <c r="R1616" s="136" t="str">
        <f>IF(F1616="","",VLOOKUP(F1616,Meldingsclassificaties!H:H,1,FALSE))</f>
        <v>Schip/watersp. in probl.</v>
      </c>
    </row>
    <row r="1617" spans="1:18" x14ac:dyDescent="0.25">
      <c r="A1617" s="59">
        <v>200059290</v>
      </c>
      <c r="B1617" s="59" t="s">
        <v>720</v>
      </c>
      <c r="C1617" s="59" t="s">
        <v>726</v>
      </c>
      <c r="D1617" s="59" t="s">
        <v>813</v>
      </c>
      <c r="E1617" s="60" t="s">
        <v>6414</v>
      </c>
      <c r="F1617" s="59" t="s">
        <v>815</v>
      </c>
      <c r="G1617" s="59"/>
      <c r="H1617" s="59"/>
      <c r="I1617" s="59">
        <f t="shared" si="25"/>
        <v>25</v>
      </c>
      <c r="J1617" s="59" t="s">
        <v>1613</v>
      </c>
      <c r="K1617" s="61"/>
      <c r="L1617" s="62" t="s">
        <v>6738</v>
      </c>
      <c r="M1617" s="62" t="s">
        <v>6414</v>
      </c>
      <c r="N1617" s="81" t="str">
        <f>VLOOKUP($M1617,'Hulpblad MC-parser'!$A:$D,2,FALSE)</f>
        <v>Ongeval</v>
      </c>
      <c r="O1617" s="81" t="str">
        <f>VLOOKUP($M1617,'Hulpblad MC-parser'!$A:$D,3,FALSE)</f>
        <v>Water</v>
      </c>
      <c r="P1617" s="81" t="str">
        <f>VLOOKUP($M1617,'Hulpblad MC-parser'!$A:$D,4,FALSE)</f>
        <v>Schip/watersp. in problemen</v>
      </c>
      <c r="Q1617" s="136" t="str">
        <f>IF(CONCATENATE(B1617,C1617,D1617)="","",VLOOKUP(CONCATENATE(B1617,C1617,D1617),Meldingsclassificaties!AA:AA,1,FALSE))</f>
        <v>OngevalWaterSchip/watersp. in problemen</v>
      </c>
      <c r="R1617" s="136" t="str">
        <f>IF(F1617="","",VLOOKUP(F1617,Meldingsclassificaties!H:H,1,FALSE))</f>
        <v>Schip/watersp. in probl.</v>
      </c>
    </row>
    <row r="1618" spans="1:18" x14ac:dyDescent="0.25">
      <c r="A1618" s="59">
        <v>200059281</v>
      </c>
      <c r="B1618" s="59" t="s">
        <v>720</v>
      </c>
      <c r="C1618" s="59" t="s">
        <v>726</v>
      </c>
      <c r="D1618" s="59" t="s">
        <v>813</v>
      </c>
      <c r="E1618" s="60" t="s">
        <v>6415</v>
      </c>
      <c r="F1618" s="59" t="s">
        <v>815</v>
      </c>
      <c r="G1618" s="59"/>
      <c r="H1618" s="59"/>
      <c r="I1618" s="59">
        <f t="shared" si="25"/>
        <v>16</v>
      </c>
      <c r="J1618" s="59" t="s">
        <v>1613</v>
      </c>
      <c r="K1618" s="61"/>
      <c r="L1618" s="62" t="s">
        <v>6738</v>
      </c>
      <c r="M1618" s="62" t="s">
        <v>6415</v>
      </c>
      <c r="N1618" s="81" t="str">
        <f>VLOOKUP($M1618,'Hulpblad MC-parser'!$A:$D,2,FALSE)</f>
        <v>Ongeval</v>
      </c>
      <c r="O1618" s="81" t="str">
        <f>VLOOKUP($M1618,'Hulpblad MC-parser'!$A:$D,3,FALSE)</f>
        <v>Water</v>
      </c>
      <c r="P1618" s="81" t="str">
        <f>VLOOKUP($M1618,'Hulpblad MC-parser'!$A:$D,4,FALSE)</f>
        <v>Schip/watersp. in problemen</v>
      </c>
      <c r="Q1618" s="136" t="str">
        <f>IF(CONCATENATE(B1618,C1618,D1618)="","",VLOOKUP(CONCATENATE(B1618,C1618,D1618),Meldingsclassificaties!AA:AA,1,FALSE))</f>
        <v>OngevalWaterSchip/watersp. in problemen</v>
      </c>
      <c r="R1618" s="136" t="str">
        <f>IF(F1618="","",VLOOKUP(F1618,Meldingsclassificaties!H:H,1,FALSE))</f>
        <v>Schip/watersp. in probl.</v>
      </c>
    </row>
    <row r="1619" spans="1:18" x14ac:dyDescent="0.25">
      <c r="A1619" s="59">
        <v>200059283</v>
      </c>
      <c r="B1619" s="59" t="s">
        <v>720</v>
      </c>
      <c r="C1619" s="59" t="s">
        <v>726</v>
      </c>
      <c r="D1619" s="59" t="s">
        <v>813</v>
      </c>
      <c r="E1619" s="60" t="s">
        <v>6416</v>
      </c>
      <c r="F1619" s="59" t="s">
        <v>815</v>
      </c>
      <c r="G1619" s="59"/>
      <c r="H1619" s="59"/>
      <c r="I1619" s="59">
        <f t="shared" si="25"/>
        <v>20</v>
      </c>
      <c r="J1619" s="59" t="s">
        <v>1613</v>
      </c>
      <c r="K1619" s="61"/>
      <c r="L1619" s="62" t="s">
        <v>6738</v>
      </c>
      <c r="M1619" s="62" t="s">
        <v>6416</v>
      </c>
      <c r="N1619" s="81" t="str">
        <f>VLOOKUP($M1619,'Hulpblad MC-parser'!$A:$D,2,FALSE)</f>
        <v>Ongeval</v>
      </c>
      <c r="O1619" s="81" t="str">
        <f>VLOOKUP($M1619,'Hulpblad MC-parser'!$A:$D,3,FALSE)</f>
        <v>Water</v>
      </c>
      <c r="P1619" s="81" t="str">
        <f>VLOOKUP($M1619,'Hulpblad MC-parser'!$A:$D,4,FALSE)</f>
        <v>Schip/watersp. in problemen</v>
      </c>
      <c r="Q1619" s="136" t="str">
        <f>IF(CONCATENATE(B1619,C1619,D1619)="","",VLOOKUP(CONCATENATE(B1619,C1619,D1619),Meldingsclassificaties!AA:AA,1,FALSE))</f>
        <v>OngevalWaterSchip/watersp. in problemen</v>
      </c>
      <c r="R1619" s="136" t="str">
        <f>IF(F1619="","",VLOOKUP(F1619,Meldingsclassificaties!H:H,1,FALSE))</f>
        <v>Schip/watersp. in probl.</v>
      </c>
    </row>
    <row r="1620" spans="1:18" x14ac:dyDescent="0.25">
      <c r="A1620" s="59">
        <v>200059285</v>
      </c>
      <c r="B1620" s="59" t="s">
        <v>720</v>
      </c>
      <c r="C1620" s="59" t="s">
        <v>726</v>
      </c>
      <c r="D1620" s="59" t="s">
        <v>813</v>
      </c>
      <c r="E1620" s="60" t="s">
        <v>6626</v>
      </c>
      <c r="F1620" s="59" t="s">
        <v>815</v>
      </c>
      <c r="G1620" s="59"/>
      <c r="H1620" s="59"/>
      <c r="I1620" s="59">
        <f t="shared" si="25"/>
        <v>20</v>
      </c>
      <c r="J1620" s="59" t="s">
        <v>1613</v>
      </c>
      <c r="K1620" s="61"/>
      <c r="L1620" s="62" t="s">
        <v>6738</v>
      </c>
      <c r="M1620" s="62" t="s">
        <v>6626</v>
      </c>
      <c r="N1620" s="81" t="str">
        <f>VLOOKUP($M1620,'Hulpblad MC-parser'!$A:$D,2,FALSE)</f>
        <v>Ongeval</v>
      </c>
      <c r="O1620" s="81" t="str">
        <f>VLOOKUP($M1620,'Hulpblad MC-parser'!$A:$D,3,FALSE)</f>
        <v>Water</v>
      </c>
      <c r="P1620" s="81" t="str">
        <f>VLOOKUP($M1620,'Hulpblad MC-parser'!$A:$D,4,FALSE)</f>
        <v>Schip/watersp. in problemen</v>
      </c>
      <c r="Q1620" s="136" t="str">
        <f>IF(CONCATENATE(B1620,C1620,D1620)="","",VLOOKUP(CONCATENATE(B1620,C1620,D1620),Meldingsclassificaties!AA:AA,1,FALSE))</f>
        <v>OngevalWaterSchip/watersp. in problemen</v>
      </c>
      <c r="R1620" s="136" t="str">
        <f>IF(F1620="","",VLOOKUP(F1620,Meldingsclassificaties!H:H,1,FALSE))</f>
        <v>Schip/watersp. in probl.</v>
      </c>
    </row>
    <row r="1621" spans="1:18" x14ac:dyDescent="0.25">
      <c r="A1621" s="59">
        <v>200059287</v>
      </c>
      <c r="B1621" s="59" t="s">
        <v>720</v>
      </c>
      <c r="C1621" s="59" t="s">
        <v>726</v>
      </c>
      <c r="D1621" s="59" t="s">
        <v>813</v>
      </c>
      <c r="E1621" s="60" t="s">
        <v>6628</v>
      </c>
      <c r="F1621" s="59" t="s">
        <v>815</v>
      </c>
      <c r="G1621" s="59"/>
      <c r="H1621" s="59"/>
      <c r="I1621" s="59">
        <f t="shared" si="25"/>
        <v>22</v>
      </c>
      <c r="J1621" s="59" t="s">
        <v>1613</v>
      </c>
      <c r="K1621" s="61"/>
      <c r="L1621" s="62" t="s">
        <v>6738</v>
      </c>
      <c r="M1621" s="62" t="s">
        <v>6628</v>
      </c>
      <c r="N1621" s="81" t="str">
        <f>VLOOKUP($M1621,'Hulpblad MC-parser'!$A:$D,2,FALSE)</f>
        <v>Ongeval</v>
      </c>
      <c r="O1621" s="81" t="str">
        <f>VLOOKUP($M1621,'Hulpblad MC-parser'!$A:$D,3,FALSE)</f>
        <v>Water</v>
      </c>
      <c r="P1621" s="81" t="str">
        <f>VLOOKUP($M1621,'Hulpblad MC-parser'!$A:$D,4,FALSE)</f>
        <v>Schip/watersp. in problemen</v>
      </c>
      <c r="Q1621" s="136" t="str">
        <f>IF(CONCATENATE(B1621,C1621,D1621)="","",VLOOKUP(CONCATENATE(B1621,C1621,D1621),Meldingsclassificaties!AA:AA,1,FALSE))</f>
        <v>OngevalWaterSchip/watersp. in problemen</v>
      </c>
      <c r="R1621" s="136" t="str">
        <f>IF(F1621="","",VLOOKUP(F1621,Meldingsclassificaties!H:H,1,FALSE))</f>
        <v>Schip/watersp. in probl.</v>
      </c>
    </row>
    <row r="1622" spans="1:18" x14ac:dyDescent="0.25">
      <c r="A1622" s="59">
        <v>200107019</v>
      </c>
      <c r="B1622" s="59" t="s">
        <v>720</v>
      </c>
      <c r="C1622" s="59" t="s">
        <v>726</v>
      </c>
      <c r="D1622" s="59" t="s">
        <v>813</v>
      </c>
      <c r="E1622" s="60" t="s">
        <v>12047</v>
      </c>
      <c r="F1622" s="59" t="s">
        <v>815</v>
      </c>
      <c r="G1622" s="59"/>
      <c r="H1622" s="59"/>
      <c r="I1622" s="59">
        <f t="shared" si="25"/>
        <v>25</v>
      </c>
      <c r="J1622" s="59" t="s">
        <v>1613</v>
      </c>
      <c r="K1622" s="61"/>
      <c r="L1622" s="62" t="s">
        <v>6738</v>
      </c>
      <c r="M1622" s="62" t="s">
        <v>12047</v>
      </c>
      <c r="N1622" s="81" t="str">
        <f>VLOOKUP($M1622,'Hulpblad MC-parser'!$A:$D,2,FALSE)</f>
        <v>Ongeval</v>
      </c>
      <c r="O1622" s="81" t="str">
        <f>VLOOKUP($M1622,'Hulpblad MC-parser'!$A:$D,3,FALSE)</f>
        <v>Water</v>
      </c>
      <c r="P1622" s="81" t="str">
        <f>VLOOKUP($M1622,'Hulpblad MC-parser'!$A:$D,4,FALSE)</f>
        <v>Schip/watersp. in problemen</v>
      </c>
      <c r="Q1622" s="136" t="str">
        <f>IF(CONCATENATE(B1622,C1622,D1622)="","",VLOOKUP(CONCATENATE(B1622,C1622,D1622),Meldingsclassificaties!AA:AA,1,FALSE))</f>
        <v>OngevalWaterSchip/watersp. in problemen</v>
      </c>
      <c r="R1622" s="136" t="str">
        <f>IF(F1622="","",VLOOKUP(F1622,Meldingsclassificaties!H:H,1,FALSE))</f>
        <v>Schip/watersp. in probl.</v>
      </c>
    </row>
    <row r="1623" spans="1:18" x14ac:dyDescent="0.25">
      <c r="A1623" s="59">
        <v>200059288</v>
      </c>
      <c r="B1623" s="59" t="s">
        <v>720</v>
      </c>
      <c r="C1623" s="59" t="s">
        <v>726</v>
      </c>
      <c r="D1623" s="59" t="s">
        <v>813</v>
      </c>
      <c r="E1623" s="60" t="s">
        <v>6631</v>
      </c>
      <c r="F1623" s="59" t="s">
        <v>815</v>
      </c>
      <c r="G1623" s="59"/>
      <c r="H1623" s="59"/>
      <c r="I1623" s="59">
        <f t="shared" si="25"/>
        <v>22</v>
      </c>
      <c r="J1623" s="59" t="s">
        <v>1613</v>
      </c>
      <c r="K1623" s="61"/>
      <c r="L1623" s="62" t="s">
        <v>6738</v>
      </c>
      <c r="M1623" s="62" t="s">
        <v>6631</v>
      </c>
      <c r="N1623" s="81" t="str">
        <f>VLOOKUP($M1623,'Hulpblad MC-parser'!$A:$D,2,FALSE)</f>
        <v>Ongeval</v>
      </c>
      <c r="O1623" s="81" t="str">
        <f>VLOOKUP($M1623,'Hulpblad MC-parser'!$A:$D,3,FALSE)</f>
        <v>Water</v>
      </c>
      <c r="P1623" s="81" t="str">
        <f>VLOOKUP($M1623,'Hulpblad MC-parser'!$A:$D,4,FALSE)</f>
        <v>Schip/watersp. in problemen</v>
      </c>
      <c r="Q1623" s="136" t="str">
        <f>IF(CONCATENATE(B1623,C1623,D1623)="","",VLOOKUP(CONCATENATE(B1623,C1623,D1623),Meldingsclassificaties!AA:AA,1,FALSE))</f>
        <v>OngevalWaterSchip/watersp. in problemen</v>
      </c>
      <c r="R1623" s="136" t="str">
        <f>IF(F1623="","",VLOOKUP(F1623,Meldingsclassificaties!H:H,1,FALSE))</f>
        <v>Schip/watersp. in probl.</v>
      </c>
    </row>
    <row r="1624" spans="1:18" x14ac:dyDescent="0.25">
      <c r="A1624" s="59">
        <v>200059280</v>
      </c>
      <c r="B1624" s="59" t="s">
        <v>720</v>
      </c>
      <c r="C1624" s="59" t="s">
        <v>726</v>
      </c>
      <c r="D1624" s="59" t="s">
        <v>813</v>
      </c>
      <c r="E1624" s="60" t="s">
        <v>6413</v>
      </c>
      <c r="F1624" s="59" t="s">
        <v>815</v>
      </c>
      <c r="G1624" s="59"/>
      <c r="H1624" s="59"/>
      <c r="I1624" s="59">
        <f t="shared" si="25"/>
        <v>14</v>
      </c>
      <c r="J1624" s="59" t="s">
        <v>1613</v>
      </c>
      <c r="K1624" s="61"/>
      <c r="L1624" s="62" t="s">
        <v>6738</v>
      </c>
      <c r="M1624" s="62" t="s">
        <v>6413</v>
      </c>
      <c r="N1624" s="81" t="str">
        <f>VLOOKUP($M1624,'Hulpblad MC-parser'!$A:$D,2,FALSE)</f>
        <v>Ongeval</v>
      </c>
      <c r="O1624" s="81" t="str">
        <f>VLOOKUP($M1624,'Hulpblad MC-parser'!$A:$D,3,FALSE)</f>
        <v>Water</v>
      </c>
      <c r="P1624" s="81" t="str">
        <f>VLOOKUP($M1624,'Hulpblad MC-parser'!$A:$D,4,FALSE)</f>
        <v>Schip/watersp. in problemen</v>
      </c>
      <c r="Q1624" s="136" t="str">
        <f>IF(CONCATENATE(B1624,C1624,D1624)="","",VLOOKUP(CONCATENATE(B1624,C1624,D1624),Meldingsclassificaties!AA:AA,1,FALSE))</f>
        <v>OngevalWaterSchip/watersp. in problemen</v>
      </c>
      <c r="R1624" s="136" t="str">
        <f>IF(F1624="","",VLOOKUP(F1624,Meldingsclassificaties!H:H,1,FALSE))</f>
        <v>Schip/watersp. in probl.</v>
      </c>
    </row>
    <row r="1625" spans="1:18" x14ac:dyDescent="0.25">
      <c r="A1625" s="59">
        <v>200031541</v>
      </c>
      <c r="B1625" s="59" t="s">
        <v>720</v>
      </c>
      <c r="C1625" s="59" t="s">
        <v>726</v>
      </c>
      <c r="D1625" s="59" t="s">
        <v>813</v>
      </c>
      <c r="E1625" s="60" t="s">
        <v>1381</v>
      </c>
      <c r="F1625" s="59" t="s">
        <v>815</v>
      </c>
      <c r="G1625" s="59"/>
      <c r="H1625" s="59"/>
      <c r="I1625" s="59">
        <f t="shared" si="25"/>
        <v>23</v>
      </c>
      <c r="J1625" s="59" t="s">
        <v>1613</v>
      </c>
      <c r="K1625" s="61"/>
      <c r="L1625" s="62" t="s">
        <v>6737</v>
      </c>
      <c r="M1625" s="62" t="s">
        <v>1381</v>
      </c>
      <c r="N1625" s="81" t="str">
        <f>VLOOKUP($M1625,'Hulpblad MC-parser'!$A:$D,2,FALSE)</f>
        <v>Ongeval</v>
      </c>
      <c r="O1625" s="81" t="str">
        <f>VLOOKUP($M1625,'Hulpblad MC-parser'!$A:$D,3,FALSE)</f>
        <v>Water</v>
      </c>
      <c r="P1625" s="81" t="str">
        <f>VLOOKUP($M1625,'Hulpblad MC-parser'!$A:$D,4,FALSE)</f>
        <v>Schip/watersp. in problemen</v>
      </c>
      <c r="Q1625" s="136" t="str">
        <f>IF(CONCATENATE(B1625,C1625,D1625)="","",VLOOKUP(CONCATENATE(B1625,C1625,D1625),Meldingsclassificaties!AA:AA,1,FALSE))</f>
        <v>OngevalWaterSchip/watersp. in problemen</v>
      </c>
      <c r="R1625" s="136" t="str">
        <f>IF(F1625="","",VLOOKUP(F1625,Meldingsclassificaties!H:H,1,FALSE))</f>
        <v>Schip/watersp. in probl.</v>
      </c>
    </row>
    <row r="1626" spans="1:18" x14ac:dyDescent="0.25">
      <c r="A1626" s="59"/>
      <c r="B1626" s="59"/>
      <c r="C1626" s="59"/>
      <c r="D1626" s="59"/>
      <c r="E1626" s="60" t="s">
        <v>8353</v>
      </c>
      <c r="F1626" s="59"/>
      <c r="G1626" s="59" t="s">
        <v>1381</v>
      </c>
      <c r="H1626" s="59"/>
      <c r="I1626" s="59">
        <f t="shared" si="25"/>
        <v>4</v>
      </c>
      <c r="J1626" s="59" t="s">
        <v>1561</v>
      </c>
      <c r="K1626" s="61"/>
      <c r="L1626" s="62" t="s">
        <v>6737</v>
      </c>
      <c r="M1626" s="62" t="s">
        <v>1381</v>
      </c>
      <c r="N1626" s="81" t="str">
        <f>VLOOKUP($M1626,'Hulpblad MC-parser'!$A:$D,2,FALSE)</f>
        <v>Ongeval</v>
      </c>
      <c r="O1626" s="81" t="str">
        <f>VLOOKUP($M1626,'Hulpblad MC-parser'!$A:$D,3,FALSE)</f>
        <v>Water</v>
      </c>
      <c r="P1626" s="81" t="str">
        <f>VLOOKUP($M1626,'Hulpblad MC-parser'!$A:$D,4,FALSE)</f>
        <v>Schip/watersp. in problemen</v>
      </c>
      <c r="Q1626" s="136" t="str">
        <f>IF(CONCATENATE(B1626,C1626,D1626)="","",VLOOKUP(CONCATENATE(B1626,C1626,D1626),Meldingsclassificaties!AA:AA,1,FALSE))</f>
        <v/>
      </c>
      <c r="R1626" s="136" t="str">
        <f>IF(F1626="","",VLOOKUP(F1626,Meldingsclassificaties!H:H,1,FALSE))</f>
        <v/>
      </c>
    </row>
    <row r="1627" spans="1:18" x14ac:dyDescent="0.25">
      <c r="A1627" s="59"/>
      <c r="B1627" s="59"/>
      <c r="C1627" s="59"/>
      <c r="D1627" s="59"/>
      <c r="E1627" s="60" t="s">
        <v>8377</v>
      </c>
      <c r="F1627" s="59"/>
      <c r="G1627" s="59" t="s">
        <v>1381</v>
      </c>
      <c r="H1627" s="59"/>
      <c r="I1627" s="59">
        <f t="shared" si="25"/>
        <v>7</v>
      </c>
      <c r="J1627" s="59" t="s">
        <v>1561</v>
      </c>
      <c r="K1627" s="61"/>
      <c r="L1627" s="62" t="s">
        <v>6737</v>
      </c>
      <c r="M1627" s="62" t="s">
        <v>1381</v>
      </c>
      <c r="N1627" s="81" t="str">
        <f>VLOOKUP($M1627,'Hulpblad MC-parser'!$A:$D,2,FALSE)</f>
        <v>Ongeval</v>
      </c>
      <c r="O1627" s="81" t="str">
        <f>VLOOKUP($M1627,'Hulpblad MC-parser'!$A:$D,3,FALSE)</f>
        <v>Water</v>
      </c>
      <c r="P1627" s="81" t="str">
        <f>VLOOKUP($M1627,'Hulpblad MC-parser'!$A:$D,4,FALSE)</f>
        <v>Schip/watersp. in problemen</v>
      </c>
      <c r="Q1627" s="136" t="str">
        <f>IF(CONCATENATE(B1627,C1627,D1627)="","",VLOOKUP(CONCATENATE(B1627,C1627,D1627),Meldingsclassificaties!AA:AA,1,FALSE))</f>
        <v/>
      </c>
      <c r="R1627" s="136" t="str">
        <f>IF(F1627="","",VLOOKUP(F1627,Meldingsclassificaties!H:H,1,FALSE))</f>
        <v/>
      </c>
    </row>
    <row r="1628" spans="1:18" x14ac:dyDescent="0.25">
      <c r="A1628" s="59"/>
      <c r="B1628" s="59"/>
      <c r="C1628" s="59"/>
      <c r="D1628" s="59"/>
      <c r="E1628" s="60" t="s">
        <v>8380</v>
      </c>
      <c r="F1628" s="59"/>
      <c r="G1628" s="59" t="s">
        <v>1381</v>
      </c>
      <c r="H1628" s="59"/>
      <c r="I1628" s="59">
        <f t="shared" si="25"/>
        <v>5</v>
      </c>
      <c r="J1628" s="59" t="s">
        <v>1561</v>
      </c>
      <c r="K1628" s="61"/>
      <c r="L1628" s="62" t="s">
        <v>6737</v>
      </c>
      <c r="M1628" s="62" t="s">
        <v>1381</v>
      </c>
      <c r="N1628" s="81" t="str">
        <f>VLOOKUP($M1628,'Hulpblad MC-parser'!$A:$D,2,FALSE)</f>
        <v>Ongeval</v>
      </c>
      <c r="O1628" s="81" t="str">
        <f>VLOOKUP($M1628,'Hulpblad MC-parser'!$A:$D,3,FALSE)</f>
        <v>Water</v>
      </c>
      <c r="P1628" s="81" t="str">
        <f>VLOOKUP($M1628,'Hulpblad MC-parser'!$A:$D,4,FALSE)</f>
        <v>Schip/watersp. in problemen</v>
      </c>
      <c r="Q1628" s="136" t="str">
        <f>IF(CONCATENATE(B1628,C1628,D1628)="","",VLOOKUP(CONCATENATE(B1628,C1628,D1628),Meldingsclassificaties!AA:AA,1,FALSE))</f>
        <v/>
      </c>
      <c r="R1628" s="136" t="str">
        <f>IF(F1628="","",VLOOKUP(F1628,Meldingsclassificaties!H:H,1,FALSE))</f>
        <v/>
      </c>
    </row>
    <row r="1629" spans="1:18" x14ac:dyDescent="0.25">
      <c r="A1629" s="59"/>
      <c r="B1629" s="59"/>
      <c r="C1629" s="59"/>
      <c r="D1629" s="59"/>
      <c r="E1629" s="60" t="s">
        <v>8385</v>
      </c>
      <c r="F1629" s="59"/>
      <c r="G1629" s="59" t="s">
        <v>1381</v>
      </c>
      <c r="H1629" s="59"/>
      <c r="I1629" s="59">
        <f t="shared" si="25"/>
        <v>19</v>
      </c>
      <c r="J1629" s="59" t="s">
        <v>1561</v>
      </c>
      <c r="K1629" s="61"/>
      <c r="L1629" s="62" t="s">
        <v>6737</v>
      </c>
      <c r="M1629" s="62" t="s">
        <v>1381</v>
      </c>
      <c r="N1629" s="81" t="str">
        <f>VLOOKUP($M1629,'Hulpblad MC-parser'!$A:$D,2,FALSE)</f>
        <v>Ongeval</v>
      </c>
      <c r="O1629" s="81" t="str">
        <f>VLOOKUP($M1629,'Hulpblad MC-parser'!$A:$D,3,FALSE)</f>
        <v>Water</v>
      </c>
      <c r="P1629" s="81" t="str">
        <f>VLOOKUP($M1629,'Hulpblad MC-parser'!$A:$D,4,FALSE)</f>
        <v>Schip/watersp. in problemen</v>
      </c>
      <c r="Q1629" s="136" t="str">
        <f>IF(CONCATENATE(B1629,C1629,D1629)="","",VLOOKUP(CONCATENATE(B1629,C1629,D1629),Meldingsclassificaties!AA:AA,1,FALSE))</f>
        <v/>
      </c>
      <c r="R1629" s="136" t="str">
        <f>IF(F1629="","",VLOOKUP(F1629,Meldingsclassificaties!H:H,1,FALSE))</f>
        <v/>
      </c>
    </row>
    <row r="1630" spans="1:18" x14ac:dyDescent="0.25">
      <c r="A1630" s="59"/>
      <c r="B1630" s="59"/>
      <c r="C1630" s="59"/>
      <c r="D1630" s="59"/>
      <c r="E1630" s="60" t="s">
        <v>8392</v>
      </c>
      <c r="F1630" s="59"/>
      <c r="G1630" s="59" t="s">
        <v>1381</v>
      </c>
      <c r="H1630" s="59"/>
      <c r="I1630" s="59">
        <f t="shared" si="25"/>
        <v>5</v>
      </c>
      <c r="J1630" s="59" t="s">
        <v>1561</v>
      </c>
      <c r="K1630" s="61"/>
      <c r="L1630" s="62" t="s">
        <v>6737</v>
      </c>
      <c r="M1630" s="62" t="s">
        <v>1381</v>
      </c>
      <c r="N1630" s="81" t="str">
        <f>VLOOKUP($M1630,'Hulpblad MC-parser'!$A:$D,2,FALSE)</f>
        <v>Ongeval</v>
      </c>
      <c r="O1630" s="81" t="str">
        <f>VLOOKUP($M1630,'Hulpblad MC-parser'!$A:$D,3,FALSE)</f>
        <v>Water</v>
      </c>
      <c r="P1630" s="81" t="str">
        <f>VLOOKUP($M1630,'Hulpblad MC-parser'!$A:$D,4,FALSE)</f>
        <v>Schip/watersp. in problemen</v>
      </c>
      <c r="Q1630" s="136" t="str">
        <f>IF(CONCATENATE(B1630,C1630,D1630)="","",VLOOKUP(CONCATENATE(B1630,C1630,D1630),Meldingsclassificaties!AA:AA,1,FALSE))</f>
        <v/>
      </c>
      <c r="R1630" s="136" t="str">
        <f>IF(F1630="","",VLOOKUP(F1630,Meldingsclassificaties!H:H,1,FALSE))</f>
        <v/>
      </c>
    </row>
    <row r="1631" spans="1:18" x14ac:dyDescent="0.25">
      <c r="A1631" s="59"/>
      <c r="B1631" s="59"/>
      <c r="C1631" s="59"/>
      <c r="D1631" s="59"/>
      <c r="E1631" s="60" t="s">
        <v>8398</v>
      </c>
      <c r="F1631" s="59"/>
      <c r="G1631" s="59" t="s">
        <v>1381</v>
      </c>
      <c r="H1631" s="59"/>
      <c r="I1631" s="59">
        <f t="shared" si="25"/>
        <v>26</v>
      </c>
      <c r="J1631" s="59" t="s">
        <v>1561</v>
      </c>
      <c r="K1631" s="61"/>
      <c r="L1631" s="62" t="s">
        <v>6737</v>
      </c>
      <c r="M1631" s="62" t="s">
        <v>1381</v>
      </c>
      <c r="N1631" s="81" t="str">
        <f>VLOOKUP($M1631,'Hulpblad MC-parser'!$A:$D,2,FALSE)</f>
        <v>Ongeval</v>
      </c>
      <c r="O1631" s="81" t="str">
        <f>VLOOKUP($M1631,'Hulpblad MC-parser'!$A:$D,3,FALSE)</f>
        <v>Water</v>
      </c>
      <c r="P1631" s="81" t="str">
        <f>VLOOKUP($M1631,'Hulpblad MC-parser'!$A:$D,4,FALSE)</f>
        <v>Schip/watersp. in problemen</v>
      </c>
      <c r="Q1631" s="136" t="str">
        <f>IF(CONCATENATE(B1631,C1631,D1631)="","",VLOOKUP(CONCATENATE(B1631,C1631,D1631),Meldingsclassificaties!AA:AA,1,FALSE))</f>
        <v/>
      </c>
      <c r="R1631" s="136" t="str">
        <f>IF(F1631="","",VLOOKUP(F1631,Meldingsclassificaties!H:H,1,FALSE))</f>
        <v/>
      </c>
    </row>
    <row r="1632" spans="1:18" x14ac:dyDescent="0.25">
      <c r="A1632" s="59">
        <v>200010733</v>
      </c>
      <c r="B1632" s="59" t="s">
        <v>720</v>
      </c>
      <c r="C1632" s="59" t="s">
        <v>881</v>
      </c>
      <c r="D1632" s="59"/>
      <c r="E1632" s="60" t="s">
        <v>1382</v>
      </c>
      <c r="F1632" s="59" t="s">
        <v>981</v>
      </c>
      <c r="G1632" s="59"/>
      <c r="H1632" s="59"/>
      <c r="I1632" s="59">
        <f t="shared" si="25"/>
        <v>19</v>
      </c>
      <c r="J1632" s="59" t="s">
        <v>1613</v>
      </c>
      <c r="K1632" s="61"/>
      <c r="L1632" s="62" t="s">
        <v>6737</v>
      </c>
      <c r="M1632" s="62" t="s">
        <v>1382</v>
      </c>
      <c r="N1632" s="81" t="str">
        <f>VLOOKUP($M1632,'Hulpblad MC-parser'!$A:$D,2,FALSE)</f>
        <v>Ongeval</v>
      </c>
      <c r="O1632" s="81" t="str">
        <f>VLOOKUP($M1632,'Hulpblad MC-parser'!$A:$D,3,FALSE)</f>
        <v>Wegvervoer</v>
      </c>
      <c r="P1632" s="81">
        <f>VLOOKUP($M1632,'Hulpblad MC-parser'!$A:$D,4,FALSE)</f>
        <v>0</v>
      </c>
      <c r="Q1632" s="136" t="str">
        <f>IF(CONCATENATE(B1632,C1632,D1632)="","",VLOOKUP(CONCATENATE(B1632,C1632,D1632),Meldingsclassificaties!AA:AA,1,FALSE))</f>
        <v>OngevalWegvervoer</v>
      </c>
      <c r="R1632" s="136" t="str">
        <f>IF(F1632="","",VLOOKUP(F1632,Meldingsclassificaties!H:H,1,FALSE))</f>
        <v>Ongeval wegvervoer</v>
      </c>
    </row>
    <row r="1633" spans="1:18" x14ac:dyDescent="0.25">
      <c r="A1633" s="59"/>
      <c r="B1633" s="59"/>
      <c r="C1633" s="59"/>
      <c r="D1633" s="59"/>
      <c r="E1633" s="60" t="s">
        <v>8411</v>
      </c>
      <c r="F1633" s="59"/>
      <c r="G1633" s="59" t="s">
        <v>1382</v>
      </c>
      <c r="H1633" s="59"/>
      <c r="I1633" s="59">
        <f t="shared" si="25"/>
        <v>4</v>
      </c>
      <c r="J1633" s="59" t="s">
        <v>1561</v>
      </c>
      <c r="K1633" s="61"/>
      <c r="L1633" s="62" t="s">
        <v>6737</v>
      </c>
      <c r="M1633" s="62" t="s">
        <v>1382</v>
      </c>
      <c r="N1633" s="81" t="str">
        <f>VLOOKUP($M1633,'Hulpblad MC-parser'!$A:$D,2,FALSE)</f>
        <v>Ongeval</v>
      </c>
      <c r="O1633" s="81" t="str">
        <f>VLOOKUP($M1633,'Hulpblad MC-parser'!$A:$D,3,FALSE)</f>
        <v>Wegvervoer</v>
      </c>
      <c r="P1633" s="81">
        <f>VLOOKUP($M1633,'Hulpblad MC-parser'!$A:$D,4,FALSE)</f>
        <v>0</v>
      </c>
      <c r="Q1633" s="136" t="str">
        <f>IF(CONCATENATE(B1633,C1633,D1633)="","",VLOOKUP(CONCATENATE(B1633,C1633,D1633),Meldingsclassificaties!AA:AA,1,FALSE))</f>
        <v/>
      </c>
      <c r="R1633" s="136" t="str">
        <f>IF(F1633="","",VLOOKUP(F1633,Meldingsclassificaties!H:H,1,FALSE))</f>
        <v/>
      </c>
    </row>
    <row r="1634" spans="1:18" x14ac:dyDescent="0.25">
      <c r="A1634" s="59"/>
      <c r="B1634" s="59"/>
      <c r="C1634" s="59"/>
      <c r="D1634" s="59"/>
      <c r="E1634" s="60" t="s">
        <v>8412</v>
      </c>
      <c r="F1634" s="59"/>
      <c r="G1634" s="59" t="s">
        <v>1382</v>
      </c>
      <c r="H1634" s="59"/>
      <c r="I1634" s="59">
        <f t="shared" si="25"/>
        <v>5</v>
      </c>
      <c r="J1634" s="59" t="s">
        <v>1561</v>
      </c>
      <c r="K1634" s="61"/>
      <c r="L1634" s="62" t="s">
        <v>6737</v>
      </c>
      <c r="M1634" s="62" t="s">
        <v>1382</v>
      </c>
      <c r="N1634" s="81" t="str">
        <f>VLOOKUP($M1634,'Hulpblad MC-parser'!$A:$D,2,FALSE)</f>
        <v>Ongeval</v>
      </c>
      <c r="O1634" s="81" t="str">
        <f>VLOOKUP($M1634,'Hulpblad MC-parser'!$A:$D,3,FALSE)</f>
        <v>Wegvervoer</v>
      </c>
      <c r="P1634" s="81">
        <f>VLOOKUP($M1634,'Hulpblad MC-parser'!$A:$D,4,FALSE)</f>
        <v>0</v>
      </c>
      <c r="Q1634" s="136" t="str">
        <f>IF(CONCATENATE(B1634,C1634,D1634)="","",VLOOKUP(CONCATENATE(B1634,C1634,D1634),Meldingsclassificaties!AA:AA,1,FALSE))</f>
        <v/>
      </c>
      <c r="R1634" s="136" t="str">
        <f>IF(F1634="","",VLOOKUP(F1634,Meldingsclassificaties!H:H,1,FALSE))</f>
        <v/>
      </c>
    </row>
    <row r="1635" spans="1:18" x14ac:dyDescent="0.25">
      <c r="A1635" s="59"/>
      <c r="B1635" s="59"/>
      <c r="C1635" s="59"/>
      <c r="D1635" s="59"/>
      <c r="E1635" s="60" t="s">
        <v>8413</v>
      </c>
      <c r="F1635" s="59"/>
      <c r="G1635" s="59" t="s">
        <v>1382</v>
      </c>
      <c r="H1635" s="59"/>
      <c r="I1635" s="59">
        <f t="shared" si="25"/>
        <v>12</v>
      </c>
      <c r="J1635" s="59" t="s">
        <v>1561</v>
      </c>
      <c r="K1635" s="61"/>
      <c r="L1635" s="62" t="s">
        <v>6737</v>
      </c>
      <c r="M1635" s="62" t="s">
        <v>1382</v>
      </c>
      <c r="N1635" s="81" t="str">
        <f>VLOOKUP($M1635,'Hulpblad MC-parser'!$A:$D,2,FALSE)</f>
        <v>Ongeval</v>
      </c>
      <c r="O1635" s="81" t="str">
        <f>VLOOKUP($M1635,'Hulpblad MC-parser'!$A:$D,3,FALSE)</f>
        <v>Wegvervoer</v>
      </c>
      <c r="P1635" s="81">
        <f>VLOOKUP($M1635,'Hulpblad MC-parser'!$A:$D,4,FALSE)</f>
        <v>0</v>
      </c>
      <c r="Q1635" s="136" t="str">
        <f>IF(CONCATENATE(B1635,C1635,D1635)="","",VLOOKUP(CONCATENATE(B1635,C1635,D1635),Meldingsclassificaties!AA:AA,1,FALSE))</f>
        <v/>
      </c>
      <c r="R1635" s="136" t="str">
        <f>IF(F1635="","",VLOOKUP(F1635,Meldingsclassificaties!H:H,1,FALSE))</f>
        <v/>
      </c>
    </row>
    <row r="1636" spans="1:18" x14ac:dyDescent="0.25">
      <c r="A1636" s="59"/>
      <c r="B1636" s="59"/>
      <c r="C1636" s="59"/>
      <c r="D1636" s="59"/>
      <c r="E1636" s="60" t="s">
        <v>8414</v>
      </c>
      <c r="F1636" s="59"/>
      <c r="G1636" s="59" t="s">
        <v>1382</v>
      </c>
      <c r="H1636" s="59"/>
      <c r="I1636" s="59">
        <f t="shared" si="25"/>
        <v>4</v>
      </c>
      <c r="J1636" s="59" t="s">
        <v>1561</v>
      </c>
      <c r="K1636" s="61"/>
      <c r="L1636" s="62" t="s">
        <v>6737</v>
      </c>
      <c r="M1636" s="62" t="s">
        <v>1382</v>
      </c>
      <c r="N1636" s="81" t="str">
        <f>VLOOKUP($M1636,'Hulpblad MC-parser'!$A:$D,2,FALSE)</f>
        <v>Ongeval</v>
      </c>
      <c r="O1636" s="81" t="str">
        <f>VLOOKUP($M1636,'Hulpblad MC-parser'!$A:$D,3,FALSE)</f>
        <v>Wegvervoer</v>
      </c>
      <c r="P1636" s="81">
        <f>VLOOKUP($M1636,'Hulpblad MC-parser'!$A:$D,4,FALSE)</f>
        <v>0</v>
      </c>
      <c r="Q1636" s="136" t="str">
        <f>IF(CONCATENATE(B1636,C1636,D1636)="","",VLOOKUP(CONCATENATE(B1636,C1636,D1636),Meldingsclassificaties!AA:AA,1,FALSE))</f>
        <v/>
      </c>
      <c r="R1636" s="136" t="str">
        <f>IF(F1636="","",VLOOKUP(F1636,Meldingsclassificaties!H:H,1,FALSE))</f>
        <v/>
      </c>
    </row>
    <row r="1637" spans="1:18" x14ac:dyDescent="0.25">
      <c r="A1637" s="59"/>
      <c r="B1637" s="59" t="s">
        <v>720</v>
      </c>
      <c r="C1637" s="59" t="s">
        <v>881</v>
      </c>
      <c r="D1637" s="59" t="s">
        <v>4804</v>
      </c>
      <c r="E1637" s="60" t="s">
        <v>12463</v>
      </c>
      <c r="F1637" s="59" t="s">
        <v>12458</v>
      </c>
      <c r="G1637" s="59"/>
      <c r="H1637" s="59"/>
      <c r="I1637" s="59">
        <f t="shared" si="25"/>
        <v>21</v>
      </c>
      <c r="J1637" s="59" t="s">
        <v>1613</v>
      </c>
      <c r="K1637" s="61"/>
      <c r="L1637" s="62" t="s">
        <v>6737</v>
      </c>
      <c r="M1637" s="62" t="s">
        <v>12463</v>
      </c>
      <c r="N1637" s="81" t="str">
        <f>VLOOKUP($M1637,'Hulpblad MC-parser'!$A:$D,2,FALSE)</f>
        <v>Ongeval</v>
      </c>
      <c r="O1637" s="81" t="str">
        <f>VLOOKUP($M1637,'Hulpblad MC-parser'!$A:$D,3,FALSE)</f>
        <v>Wegvervoer</v>
      </c>
      <c r="P1637" s="81" t="str">
        <f>VLOOKUP($M1637,'Hulpblad MC-parser'!$A:$D,4,FALSE)</f>
        <v>Gevaarlijke stof</v>
      </c>
      <c r="Q1637" s="136" t="str">
        <f>IF(CONCATENATE(B1637,C1637,D1637)="","",VLOOKUP(CONCATENATE(B1637,C1637,D1637),Meldingsclassificaties!AA:AA,1,FALSE))</f>
        <v>OngevalWegvervoerGevaarlijke stof</v>
      </c>
      <c r="R1637" s="136" t="str">
        <f>IF(F1637="","",VLOOKUP(F1637,Meldingsclassificaties!H:H,1,FALSE))</f>
        <v>Ongeval weg gev. stof</v>
      </c>
    </row>
    <row r="1638" spans="1:18" x14ac:dyDescent="0.25">
      <c r="A1638" s="59"/>
      <c r="B1638" s="59"/>
      <c r="C1638" s="59"/>
      <c r="D1638" s="59"/>
      <c r="E1638" s="60" t="s">
        <v>12484</v>
      </c>
      <c r="F1638" s="59"/>
      <c r="G1638" s="59" t="s">
        <v>12463</v>
      </c>
      <c r="H1638" s="59"/>
      <c r="I1638" s="59">
        <f t="shared" si="25"/>
        <v>4</v>
      </c>
      <c r="J1638" s="59" t="s">
        <v>1561</v>
      </c>
      <c r="K1638" s="61"/>
      <c r="L1638" s="62" t="s">
        <v>6737</v>
      </c>
      <c r="M1638" s="62" t="s">
        <v>12463</v>
      </c>
      <c r="N1638" s="81" t="str">
        <f>VLOOKUP($M1638,'Hulpblad MC-parser'!$A:$D,2,FALSE)</f>
        <v>Ongeval</v>
      </c>
      <c r="O1638" s="81" t="str">
        <f>VLOOKUP($M1638,'Hulpblad MC-parser'!$A:$D,3,FALSE)</f>
        <v>Wegvervoer</v>
      </c>
      <c r="P1638" s="81" t="str">
        <f>VLOOKUP($M1638,'Hulpblad MC-parser'!$A:$D,4,FALSE)</f>
        <v>Gevaarlijke stof</v>
      </c>
      <c r="Q1638" s="136" t="str">
        <f>IF(CONCATENATE(B1638,C1638,D1638)="","",VLOOKUP(CONCATENATE(B1638,C1638,D1638),Meldingsclassificaties!AA:AA,1,FALSE))</f>
        <v/>
      </c>
      <c r="R1638" s="136" t="str">
        <f>IF(F1638="","",VLOOKUP(F1638,Meldingsclassificaties!H:H,1,FALSE))</f>
        <v/>
      </c>
    </row>
    <row r="1639" spans="1:18" x14ac:dyDescent="0.25">
      <c r="A1639" s="59"/>
      <c r="B1639" s="59"/>
      <c r="C1639" s="59"/>
      <c r="D1639" s="59"/>
      <c r="E1639" s="60" t="s">
        <v>12473</v>
      </c>
      <c r="F1639" s="59"/>
      <c r="G1639" s="59" t="s">
        <v>12463</v>
      </c>
      <c r="H1639" s="59"/>
      <c r="I1639" s="59">
        <f t="shared" si="25"/>
        <v>7</v>
      </c>
      <c r="J1639" s="59" t="s">
        <v>1561</v>
      </c>
      <c r="K1639" s="61"/>
      <c r="L1639" s="62" t="s">
        <v>6737</v>
      </c>
      <c r="M1639" s="62" t="s">
        <v>12463</v>
      </c>
      <c r="N1639" s="81" t="str">
        <f>VLOOKUP($M1639,'Hulpblad MC-parser'!$A:$D,2,FALSE)</f>
        <v>Ongeval</v>
      </c>
      <c r="O1639" s="81" t="str">
        <f>VLOOKUP($M1639,'Hulpblad MC-parser'!$A:$D,3,FALSE)</f>
        <v>Wegvervoer</v>
      </c>
      <c r="P1639" s="81" t="str">
        <f>VLOOKUP($M1639,'Hulpblad MC-parser'!$A:$D,4,FALSE)</f>
        <v>Gevaarlijke stof</v>
      </c>
      <c r="Q1639" s="136" t="str">
        <f>IF(CONCATENATE(B1639,C1639,D1639)="","",VLOOKUP(CONCATENATE(B1639,C1639,D1639),Meldingsclassificaties!AA:AA,1,FALSE))</f>
        <v/>
      </c>
      <c r="R1639" s="136" t="str">
        <f>IF(F1639="","",VLOOKUP(F1639,Meldingsclassificaties!H:H,1,FALSE))</f>
        <v/>
      </c>
    </row>
    <row r="1640" spans="1:18" x14ac:dyDescent="0.25">
      <c r="A1640" s="59"/>
      <c r="B1640" s="59"/>
      <c r="C1640" s="59"/>
      <c r="D1640" s="59"/>
      <c r="E1640" s="60" t="s">
        <v>12474</v>
      </c>
      <c r="F1640" s="59"/>
      <c r="G1640" s="59" t="s">
        <v>12463</v>
      </c>
      <c r="H1640" s="59"/>
      <c r="I1640" s="59">
        <f t="shared" si="25"/>
        <v>28</v>
      </c>
      <c r="J1640" s="59" t="s">
        <v>1561</v>
      </c>
      <c r="K1640" s="61"/>
      <c r="L1640" s="62" t="s">
        <v>6737</v>
      </c>
      <c r="M1640" s="62" t="s">
        <v>12463</v>
      </c>
      <c r="N1640" s="81" t="str">
        <f>VLOOKUP($M1640,'Hulpblad MC-parser'!$A:$D,2,FALSE)</f>
        <v>Ongeval</v>
      </c>
      <c r="O1640" s="81" t="str">
        <f>VLOOKUP($M1640,'Hulpblad MC-parser'!$A:$D,3,FALSE)</f>
        <v>Wegvervoer</v>
      </c>
      <c r="P1640" s="81" t="str">
        <f>VLOOKUP($M1640,'Hulpblad MC-parser'!$A:$D,4,FALSE)</f>
        <v>Gevaarlijke stof</v>
      </c>
      <c r="Q1640" s="136" t="str">
        <f>IF(CONCATENATE(B1640,C1640,D1640)="","",VLOOKUP(CONCATENATE(B1640,C1640,D1640),Meldingsclassificaties!AA:AA,1,FALSE))</f>
        <v/>
      </c>
      <c r="R1640" s="136" t="str">
        <f>IF(F1640="","",VLOOKUP(F1640,Meldingsclassificaties!H:H,1,FALSE))</f>
        <v/>
      </c>
    </row>
    <row r="1641" spans="1:18" x14ac:dyDescent="0.25">
      <c r="A1641" s="59"/>
      <c r="B1641" s="59"/>
      <c r="C1641" s="59"/>
      <c r="D1641" s="59"/>
      <c r="E1641" s="60" t="s">
        <v>12475</v>
      </c>
      <c r="F1641" s="59"/>
      <c r="G1641" s="59" t="s">
        <v>12463</v>
      </c>
      <c r="H1641" s="59"/>
      <c r="I1641" s="59">
        <f t="shared" si="25"/>
        <v>6</v>
      </c>
      <c r="J1641" s="59" t="s">
        <v>1561</v>
      </c>
      <c r="K1641" s="61"/>
      <c r="L1641" s="62" t="s">
        <v>6737</v>
      </c>
      <c r="M1641" s="62" t="s">
        <v>12463</v>
      </c>
      <c r="N1641" s="81" t="str">
        <f>VLOOKUP($M1641,'Hulpblad MC-parser'!$A:$D,2,FALSE)</f>
        <v>Ongeval</v>
      </c>
      <c r="O1641" s="81" t="str">
        <f>VLOOKUP($M1641,'Hulpblad MC-parser'!$A:$D,3,FALSE)</f>
        <v>Wegvervoer</v>
      </c>
      <c r="P1641" s="81" t="str">
        <f>VLOOKUP($M1641,'Hulpblad MC-parser'!$A:$D,4,FALSE)</f>
        <v>Gevaarlijke stof</v>
      </c>
      <c r="Q1641" s="136" t="str">
        <f>IF(CONCATENATE(B1641,C1641,D1641)="","",VLOOKUP(CONCATENATE(B1641,C1641,D1641),Meldingsclassificaties!AA:AA,1,FALSE))</f>
        <v/>
      </c>
      <c r="R1641" s="136" t="str">
        <f>IF(F1641="","",VLOOKUP(F1641,Meldingsclassificaties!H:H,1,FALSE))</f>
        <v/>
      </c>
    </row>
    <row r="1642" spans="1:18" x14ac:dyDescent="0.25">
      <c r="A1642" s="59">
        <v>200059294</v>
      </c>
      <c r="B1642" s="59" t="s">
        <v>720</v>
      </c>
      <c r="C1642" s="59" t="s">
        <v>881</v>
      </c>
      <c r="D1642" s="59" t="s">
        <v>769</v>
      </c>
      <c r="E1642" s="60" t="s">
        <v>6646</v>
      </c>
      <c r="F1642" s="59" t="s">
        <v>936</v>
      </c>
      <c r="G1642" s="59"/>
      <c r="H1642" s="59"/>
      <c r="I1642" s="59">
        <f t="shared" si="25"/>
        <v>19</v>
      </c>
      <c r="J1642" s="59" t="s">
        <v>1613</v>
      </c>
      <c r="K1642" s="61"/>
      <c r="L1642" s="62" t="s">
        <v>6738</v>
      </c>
      <c r="M1642" s="62" t="s">
        <v>6646</v>
      </c>
      <c r="N1642" s="81" t="str">
        <f>VLOOKUP($M1642,'Hulpblad MC-parser'!$A:$D,2,FALSE)</f>
        <v>Ongeval</v>
      </c>
      <c r="O1642" s="81" t="str">
        <f>VLOOKUP($M1642,'Hulpblad MC-parser'!$A:$D,3,FALSE)</f>
        <v>Wegvervoer</v>
      </c>
      <c r="P1642" s="81" t="str">
        <f>VLOOKUP($M1642,'Hulpblad MC-parser'!$A:$D,4,FALSE)</f>
        <v>Letsel</v>
      </c>
      <c r="Q1642" s="136" t="str">
        <f>IF(CONCATENATE(B1642,C1642,D1642)="","",VLOOKUP(CONCATENATE(B1642,C1642,D1642),Meldingsclassificaties!AA:AA,1,FALSE))</f>
        <v>OngevalWegvervoerLetsel</v>
      </c>
      <c r="R1642" s="136" t="str">
        <f>IF(F1642="","",VLOOKUP(F1642,Meldingsclassificaties!H:H,1,FALSE))</f>
        <v>Ongeval weg letsel</v>
      </c>
    </row>
    <row r="1643" spans="1:18" x14ac:dyDescent="0.25">
      <c r="A1643" s="59">
        <v>200059296</v>
      </c>
      <c r="B1643" s="59" t="s">
        <v>720</v>
      </c>
      <c r="C1643" s="59" t="s">
        <v>881</v>
      </c>
      <c r="D1643" s="59" t="s">
        <v>769</v>
      </c>
      <c r="E1643" s="60" t="s">
        <v>6667</v>
      </c>
      <c r="F1643" s="59" t="s">
        <v>936</v>
      </c>
      <c r="G1643" s="59"/>
      <c r="H1643" s="59"/>
      <c r="I1643" s="59">
        <f t="shared" si="25"/>
        <v>28</v>
      </c>
      <c r="J1643" s="59" t="s">
        <v>1613</v>
      </c>
      <c r="K1643" s="61"/>
      <c r="L1643" s="62" t="s">
        <v>6738</v>
      </c>
      <c r="M1643" s="62" t="s">
        <v>6667</v>
      </c>
      <c r="N1643" s="81" t="str">
        <f>VLOOKUP($M1643,'Hulpblad MC-parser'!$A:$D,2,FALSE)</f>
        <v>Ongeval</v>
      </c>
      <c r="O1643" s="81" t="str">
        <f>VLOOKUP($M1643,'Hulpblad MC-parser'!$A:$D,3,FALSE)</f>
        <v>Wegvervoer</v>
      </c>
      <c r="P1643" s="81" t="str">
        <f>VLOOKUP($M1643,'Hulpblad MC-parser'!$A:$D,4,FALSE)</f>
        <v>Letsel</v>
      </c>
      <c r="Q1643" s="136" t="str">
        <f>IF(CONCATENATE(B1643,C1643,D1643)="","",VLOOKUP(CONCATENATE(B1643,C1643,D1643),Meldingsclassificaties!AA:AA,1,FALSE))</f>
        <v>OngevalWegvervoerLetsel</v>
      </c>
      <c r="R1643" s="136" t="str">
        <f>IF(F1643="","",VLOOKUP(F1643,Meldingsclassificaties!H:H,1,FALSE))</f>
        <v>Ongeval weg letsel</v>
      </c>
    </row>
    <row r="1644" spans="1:18" x14ac:dyDescent="0.25">
      <c r="A1644" s="59">
        <v>200059295</v>
      </c>
      <c r="B1644" s="59" t="s">
        <v>720</v>
      </c>
      <c r="C1644" s="59" t="s">
        <v>881</v>
      </c>
      <c r="D1644" s="59" t="s">
        <v>769</v>
      </c>
      <c r="E1644" s="60" t="s">
        <v>6678</v>
      </c>
      <c r="F1644" s="59" t="s">
        <v>936</v>
      </c>
      <c r="G1644" s="59"/>
      <c r="H1644" s="59"/>
      <c r="I1644" s="59">
        <f t="shared" si="25"/>
        <v>26</v>
      </c>
      <c r="J1644" s="59" t="s">
        <v>1613</v>
      </c>
      <c r="K1644" s="61"/>
      <c r="L1644" s="62" t="s">
        <v>6738</v>
      </c>
      <c r="M1644" s="62" t="s">
        <v>6678</v>
      </c>
      <c r="N1644" s="81" t="str">
        <f>VLOOKUP($M1644,'Hulpblad MC-parser'!$A:$D,2,FALSE)</f>
        <v>Ongeval</v>
      </c>
      <c r="O1644" s="81" t="str">
        <f>VLOOKUP($M1644,'Hulpblad MC-parser'!$A:$D,3,FALSE)</f>
        <v>Wegvervoer</v>
      </c>
      <c r="P1644" s="81" t="str">
        <f>VLOOKUP($M1644,'Hulpblad MC-parser'!$A:$D,4,FALSE)</f>
        <v>Letsel</v>
      </c>
      <c r="Q1644" s="136" t="str">
        <f>IF(CONCATENATE(B1644,C1644,D1644)="","",VLOOKUP(CONCATENATE(B1644,C1644,D1644),Meldingsclassificaties!AA:AA,1,FALSE))</f>
        <v>OngevalWegvervoerLetsel</v>
      </c>
      <c r="R1644" s="136" t="str">
        <f>IF(F1644="","",VLOOKUP(F1644,Meldingsclassificaties!H:H,1,FALSE))</f>
        <v>Ongeval weg letsel</v>
      </c>
    </row>
    <row r="1645" spans="1:18" x14ac:dyDescent="0.25">
      <c r="A1645" s="59">
        <v>200010736</v>
      </c>
      <c r="B1645" s="59" t="s">
        <v>720</v>
      </c>
      <c r="C1645" s="59" t="s">
        <v>881</v>
      </c>
      <c r="D1645" s="59" t="s">
        <v>769</v>
      </c>
      <c r="E1645" s="60" t="s">
        <v>1383</v>
      </c>
      <c r="F1645" s="59" t="s">
        <v>936</v>
      </c>
      <c r="G1645" s="59"/>
      <c r="H1645" s="59"/>
      <c r="I1645" s="59">
        <f t="shared" si="25"/>
        <v>19</v>
      </c>
      <c r="J1645" s="59" t="s">
        <v>1613</v>
      </c>
      <c r="K1645" s="61"/>
      <c r="L1645" s="62" t="s">
        <v>6737</v>
      </c>
      <c r="M1645" s="62" t="s">
        <v>1383</v>
      </c>
      <c r="N1645" s="81" t="str">
        <f>VLOOKUP($M1645,'Hulpblad MC-parser'!$A:$D,2,FALSE)</f>
        <v>Ongeval</v>
      </c>
      <c r="O1645" s="81" t="str">
        <f>VLOOKUP($M1645,'Hulpblad MC-parser'!$A:$D,3,FALSE)</f>
        <v>Wegvervoer</v>
      </c>
      <c r="P1645" s="81" t="str">
        <f>VLOOKUP($M1645,'Hulpblad MC-parser'!$A:$D,4,FALSE)</f>
        <v>Letsel</v>
      </c>
      <c r="Q1645" s="136" t="str">
        <f>IF(CONCATENATE(B1645,C1645,D1645)="","",VLOOKUP(CONCATENATE(B1645,C1645,D1645),Meldingsclassificaties!AA:AA,1,FALSE))</f>
        <v>OngevalWegvervoerLetsel</v>
      </c>
      <c r="R1645" s="136" t="str">
        <f>IF(F1645="","",VLOOKUP(F1645,Meldingsclassificaties!H:H,1,FALSE))</f>
        <v>Ongeval weg letsel</v>
      </c>
    </row>
    <row r="1646" spans="1:18" x14ac:dyDescent="0.25">
      <c r="A1646" s="59"/>
      <c r="B1646" s="59"/>
      <c r="C1646" s="59"/>
      <c r="D1646" s="59"/>
      <c r="E1646" s="60" t="s">
        <v>8415</v>
      </c>
      <c r="F1646" s="59"/>
      <c r="G1646" s="59" t="s">
        <v>1383</v>
      </c>
      <c r="H1646" s="59"/>
      <c r="I1646" s="59">
        <f t="shared" si="25"/>
        <v>4</v>
      </c>
      <c r="J1646" s="59" t="s">
        <v>1561</v>
      </c>
      <c r="K1646" s="61"/>
      <c r="L1646" s="62" t="s">
        <v>6737</v>
      </c>
      <c r="M1646" s="62" t="s">
        <v>1383</v>
      </c>
      <c r="N1646" s="81" t="str">
        <f>VLOOKUP($M1646,'Hulpblad MC-parser'!$A:$D,2,FALSE)</f>
        <v>Ongeval</v>
      </c>
      <c r="O1646" s="81" t="str">
        <f>VLOOKUP($M1646,'Hulpblad MC-parser'!$A:$D,3,FALSE)</f>
        <v>Wegvervoer</v>
      </c>
      <c r="P1646" s="81" t="str">
        <f>VLOOKUP($M1646,'Hulpblad MC-parser'!$A:$D,4,FALSE)</f>
        <v>Letsel</v>
      </c>
      <c r="Q1646" s="136" t="str">
        <f>IF(CONCATENATE(B1646,C1646,D1646)="","",VLOOKUP(CONCATENATE(B1646,C1646,D1646),Meldingsclassificaties!AA:AA,1,FALSE))</f>
        <v/>
      </c>
      <c r="R1646" s="136" t="str">
        <f>IF(F1646="","",VLOOKUP(F1646,Meldingsclassificaties!H:H,1,FALSE))</f>
        <v/>
      </c>
    </row>
    <row r="1647" spans="1:18" x14ac:dyDescent="0.25">
      <c r="A1647" s="59"/>
      <c r="B1647" s="59"/>
      <c r="C1647" s="59"/>
      <c r="D1647" s="59"/>
      <c r="E1647" s="60" t="s">
        <v>8421</v>
      </c>
      <c r="F1647" s="59"/>
      <c r="G1647" s="59" t="s">
        <v>1383</v>
      </c>
      <c r="H1647" s="59"/>
      <c r="I1647" s="59">
        <f t="shared" si="25"/>
        <v>6</v>
      </c>
      <c r="J1647" s="59" t="s">
        <v>1561</v>
      </c>
      <c r="K1647" s="61"/>
      <c r="L1647" s="62" t="s">
        <v>6737</v>
      </c>
      <c r="M1647" s="62" t="s">
        <v>1383</v>
      </c>
      <c r="N1647" s="81" t="str">
        <f>VLOOKUP($M1647,'Hulpblad MC-parser'!$A:$D,2,FALSE)</f>
        <v>Ongeval</v>
      </c>
      <c r="O1647" s="81" t="str">
        <f>VLOOKUP($M1647,'Hulpblad MC-parser'!$A:$D,3,FALSE)</f>
        <v>Wegvervoer</v>
      </c>
      <c r="P1647" s="81" t="str">
        <f>VLOOKUP($M1647,'Hulpblad MC-parser'!$A:$D,4,FALSE)</f>
        <v>Letsel</v>
      </c>
      <c r="Q1647" s="136" t="str">
        <f>IF(CONCATENATE(B1647,C1647,D1647)="","",VLOOKUP(CONCATENATE(B1647,C1647,D1647),Meldingsclassificaties!AA:AA,1,FALSE))</f>
        <v/>
      </c>
      <c r="R1647" s="136" t="str">
        <f>IF(F1647="","",VLOOKUP(F1647,Meldingsclassificaties!H:H,1,FALSE))</f>
        <v/>
      </c>
    </row>
    <row r="1648" spans="1:18" x14ac:dyDescent="0.25">
      <c r="A1648" s="59"/>
      <c r="B1648" s="59"/>
      <c r="C1648" s="59"/>
      <c r="D1648" s="59"/>
      <c r="E1648" s="60" t="s">
        <v>8422</v>
      </c>
      <c r="F1648" s="59"/>
      <c r="G1648" s="59" t="s">
        <v>1383</v>
      </c>
      <c r="H1648" s="59"/>
      <c r="I1648" s="59">
        <f t="shared" si="25"/>
        <v>7</v>
      </c>
      <c r="J1648" s="59" t="s">
        <v>1561</v>
      </c>
      <c r="K1648" s="61"/>
      <c r="L1648" s="62" t="s">
        <v>6737</v>
      </c>
      <c r="M1648" s="62" t="s">
        <v>1383</v>
      </c>
      <c r="N1648" s="81" t="str">
        <f>VLOOKUP($M1648,'Hulpblad MC-parser'!$A:$D,2,FALSE)</f>
        <v>Ongeval</v>
      </c>
      <c r="O1648" s="81" t="str">
        <f>VLOOKUP($M1648,'Hulpblad MC-parser'!$A:$D,3,FALSE)</f>
        <v>Wegvervoer</v>
      </c>
      <c r="P1648" s="81" t="str">
        <f>VLOOKUP($M1648,'Hulpblad MC-parser'!$A:$D,4,FALSE)</f>
        <v>Letsel</v>
      </c>
      <c r="Q1648" s="136" t="str">
        <f>IF(CONCATENATE(B1648,C1648,D1648)="","",VLOOKUP(CONCATENATE(B1648,C1648,D1648),Meldingsclassificaties!AA:AA,1,FALSE))</f>
        <v/>
      </c>
      <c r="R1648" s="136" t="str">
        <f>IF(F1648="","",VLOOKUP(F1648,Meldingsclassificaties!H:H,1,FALSE))</f>
        <v/>
      </c>
    </row>
    <row r="1649" spans="1:18" x14ac:dyDescent="0.25">
      <c r="A1649" s="59"/>
      <c r="B1649" s="59"/>
      <c r="C1649" s="59"/>
      <c r="D1649" s="59"/>
      <c r="E1649" s="60" t="s">
        <v>8423</v>
      </c>
      <c r="F1649" s="59"/>
      <c r="G1649" s="59" t="s">
        <v>1383</v>
      </c>
      <c r="H1649" s="59"/>
      <c r="I1649" s="59">
        <f t="shared" si="25"/>
        <v>26</v>
      </c>
      <c r="J1649" s="59" t="s">
        <v>1561</v>
      </c>
      <c r="K1649" s="61"/>
      <c r="L1649" s="62" t="s">
        <v>6737</v>
      </c>
      <c r="M1649" s="62" t="s">
        <v>1383</v>
      </c>
      <c r="N1649" s="81" t="str">
        <f>VLOOKUP($M1649,'Hulpblad MC-parser'!$A:$D,2,FALSE)</f>
        <v>Ongeval</v>
      </c>
      <c r="O1649" s="81" t="str">
        <f>VLOOKUP($M1649,'Hulpblad MC-parser'!$A:$D,3,FALSE)</f>
        <v>Wegvervoer</v>
      </c>
      <c r="P1649" s="81" t="str">
        <f>VLOOKUP($M1649,'Hulpblad MC-parser'!$A:$D,4,FALSE)</f>
        <v>Letsel</v>
      </c>
      <c r="Q1649" s="136" t="str">
        <f>IF(CONCATENATE(B1649,C1649,D1649)="","",VLOOKUP(CONCATENATE(B1649,C1649,D1649),Meldingsclassificaties!AA:AA,1,FALSE))</f>
        <v/>
      </c>
      <c r="R1649" s="136" t="str">
        <f>IF(F1649="","",VLOOKUP(F1649,Meldingsclassificaties!H:H,1,FALSE))</f>
        <v/>
      </c>
    </row>
    <row r="1650" spans="1:18" x14ac:dyDescent="0.25">
      <c r="A1650" s="59"/>
      <c r="B1650" s="59"/>
      <c r="C1650" s="59"/>
      <c r="D1650" s="59"/>
      <c r="E1650" s="60" t="s">
        <v>8424</v>
      </c>
      <c r="F1650" s="59"/>
      <c r="G1650" s="59" t="s">
        <v>1383</v>
      </c>
      <c r="H1650" s="59"/>
      <c r="I1650" s="59">
        <f t="shared" si="25"/>
        <v>5</v>
      </c>
      <c r="J1650" s="59" t="s">
        <v>1561</v>
      </c>
      <c r="K1650" s="61"/>
      <c r="L1650" s="62" t="s">
        <v>6737</v>
      </c>
      <c r="M1650" s="62" t="s">
        <v>1383</v>
      </c>
      <c r="N1650" s="81" t="str">
        <f>VLOOKUP($M1650,'Hulpblad MC-parser'!$A:$D,2,FALSE)</f>
        <v>Ongeval</v>
      </c>
      <c r="O1650" s="81" t="str">
        <f>VLOOKUP($M1650,'Hulpblad MC-parser'!$A:$D,3,FALSE)</f>
        <v>Wegvervoer</v>
      </c>
      <c r="P1650" s="81" t="str">
        <f>VLOOKUP($M1650,'Hulpblad MC-parser'!$A:$D,4,FALSE)</f>
        <v>Letsel</v>
      </c>
      <c r="Q1650" s="136" t="str">
        <f>IF(CONCATENATE(B1650,C1650,D1650)="","",VLOOKUP(CONCATENATE(B1650,C1650,D1650),Meldingsclassificaties!AA:AA,1,FALSE))</f>
        <v/>
      </c>
      <c r="R1650" s="136" t="str">
        <f>IF(F1650="","",VLOOKUP(F1650,Meldingsclassificaties!H:H,1,FALSE))</f>
        <v/>
      </c>
    </row>
    <row r="1651" spans="1:18" x14ac:dyDescent="0.25">
      <c r="A1651" s="59">
        <v>200010738</v>
      </c>
      <c r="B1651" s="59" t="s">
        <v>720</v>
      </c>
      <c r="C1651" s="59" t="s">
        <v>881</v>
      </c>
      <c r="D1651" s="59" t="s">
        <v>898</v>
      </c>
      <c r="E1651" s="60" t="s">
        <v>1384</v>
      </c>
      <c r="F1651" s="59" t="s">
        <v>974</v>
      </c>
      <c r="G1651" s="59"/>
      <c r="H1651" s="59"/>
      <c r="I1651" s="59">
        <f t="shared" si="25"/>
        <v>22</v>
      </c>
      <c r="J1651" s="59" t="s">
        <v>1613</v>
      </c>
      <c r="K1651" s="61"/>
      <c r="L1651" s="62" t="s">
        <v>6737</v>
      </c>
      <c r="M1651" s="62" t="s">
        <v>1384</v>
      </c>
      <c r="N1651" s="81" t="str">
        <f>VLOOKUP($M1651,'Hulpblad MC-parser'!$A:$D,2,FALSE)</f>
        <v>Ongeval</v>
      </c>
      <c r="O1651" s="81" t="str">
        <f>VLOOKUP($M1651,'Hulpblad MC-parser'!$A:$D,3,FALSE)</f>
        <v>Wegvervoer</v>
      </c>
      <c r="P1651" s="81" t="str">
        <f>VLOOKUP($M1651,'Hulpblad MC-parser'!$A:$D,4,FALSE)</f>
        <v>Materieel</v>
      </c>
      <c r="Q1651" s="136" t="str">
        <f>IF(CONCATENATE(B1651,C1651,D1651)="","",VLOOKUP(CONCATENATE(B1651,C1651,D1651),Meldingsclassificaties!AA:AA,1,FALSE))</f>
        <v>OngevalWegvervoerMaterieel</v>
      </c>
      <c r="R1651" s="136" t="str">
        <f>IF(F1651="","",VLOOKUP(F1651,Meldingsclassificaties!H:H,1,FALSE))</f>
        <v>Ongeval weg materieel</v>
      </c>
    </row>
    <row r="1652" spans="1:18" x14ac:dyDescent="0.25">
      <c r="A1652" s="59"/>
      <c r="B1652" s="59"/>
      <c r="C1652" s="59"/>
      <c r="D1652" s="59"/>
      <c r="E1652" s="60" t="s">
        <v>8425</v>
      </c>
      <c r="F1652" s="59"/>
      <c r="G1652" s="59" t="s">
        <v>1384</v>
      </c>
      <c r="H1652" s="59"/>
      <c r="I1652" s="59">
        <f t="shared" si="25"/>
        <v>4</v>
      </c>
      <c r="J1652" s="59" t="s">
        <v>1561</v>
      </c>
      <c r="K1652" s="61"/>
      <c r="L1652" s="62" t="s">
        <v>6737</v>
      </c>
      <c r="M1652" s="62" t="s">
        <v>1384</v>
      </c>
      <c r="N1652" s="81" t="str">
        <f>VLOOKUP($M1652,'Hulpblad MC-parser'!$A:$D,2,FALSE)</f>
        <v>Ongeval</v>
      </c>
      <c r="O1652" s="81" t="str">
        <f>VLOOKUP($M1652,'Hulpblad MC-parser'!$A:$D,3,FALSE)</f>
        <v>Wegvervoer</v>
      </c>
      <c r="P1652" s="81" t="str">
        <f>VLOOKUP($M1652,'Hulpblad MC-parser'!$A:$D,4,FALSE)</f>
        <v>Materieel</v>
      </c>
      <c r="Q1652" s="136" t="str">
        <f>IF(CONCATENATE(B1652,C1652,D1652)="","",VLOOKUP(CONCATENATE(B1652,C1652,D1652),Meldingsclassificaties!AA:AA,1,FALSE))</f>
        <v/>
      </c>
      <c r="R1652" s="136" t="str">
        <f>IF(F1652="","",VLOOKUP(F1652,Meldingsclassificaties!H:H,1,FALSE))</f>
        <v/>
      </c>
    </row>
    <row r="1653" spans="1:18" x14ac:dyDescent="0.25">
      <c r="A1653" s="59"/>
      <c r="B1653" s="59"/>
      <c r="C1653" s="59"/>
      <c r="D1653" s="59"/>
      <c r="E1653" s="60" t="s">
        <v>8426</v>
      </c>
      <c r="F1653" s="59"/>
      <c r="G1653" s="59" t="s">
        <v>1384</v>
      </c>
      <c r="H1653" s="59"/>
      <c r="I1653" s="59">
        <f t="shared" si="25"/>
        <v>6</v>
      </c>
      <c r="J1653" s="59" t="s">
        <v>1561</v>
      </c>
      <c r="K1653" s="61"/>
      <c r="L1653" s="62" t="s">
        <v>6737</v>
      </c>
      <c r="M1653" s="62" t="s">
        <v>1384</v>
      </c>
      <c r="N1653" s="81" t="str">
        <f>VLOOKUP($M1653,'Hulpblad MC-parser'!$A:$D,2,FALSE)</f>
        <v>Ongeval</v>
      </c>
      <c r="O1653" s="81" t="str">
        <f>VLOOKUP($M1653,'Hulpblad MC-parser'!$A:$D,3,FALSE)</f>
        <v>Wegvervoer</v>
      </c>
      <c r="P1653" s="81" t="str">
        <f>VLOOKUP($M1653,'Hulpblad MC-parser'!$A:$D,4,FALSE)</f>
        <v>Materieel</v>
      </c>
      <c r="Q1653" s="136" t="str">
        <f>IF(CONCATENATE(B1653,C1653,D1653)="","",VLOOKUP(CONCATENATE(B1653,C1653,D1653),Meldingsclassificaties!AA:AA,1,FALSE))</f>
        <v/>
      </c>
      <c r="R1653" s="136" t="str">
        <f>IF(F1653="","",VLOOKUP(F1653,Meldingsclassificaties!H:H,1,FALSE))</f>
        <v/>
      </c>
    </row>
    <row r="1654" spans="1:18" x14ac:dyDescent="0.25">
      <c r="A1654" s="59"/>
      <c r="B1654" s="59"/>
      <c r="C1654" s="59"/>
      <c r="D1654" s="59"/>
      <c r="E1654" s="60" t="s">
        <v>8427</v>
      </c>
      <c r="F1654" s="59"/>
      <c r="G1654" s="59" t="s">
        <v>1384</v>
      </c>
      <c r="H1654" s="59"/>
      <c r="I1654" s="59">
        <f t="shared" si="25"/>
        <v>7</v>
      </c>
      <c r="J1654" s="59" t="s">
        <v>1561</v>
      </c>
      <c r="K1654" s="61"/>
      <c r="L1654" s="62" t="s">
        <v>6737</v>
      </c>
      <c r="M1654" s="62" t="s">
        <v>1384</v>
      </c>
      <c r="N1654" s="81" t="str">
        <f>VLOOKUP($M1654,'Hulpblad MC-parser'!$A:$D,2,FALSE)</f>
        <v>Ongeval</v>
      </c>
      <c r="O1654" s="81" t="str">
        <f>VLOOKUP($M1654,'Hulpblad MC-parser'!$A:$D,3,FALSE)</f>
        <v>Wegvervoer</v>
      </c>
      <c r="P1654" s="81" t="str">
        <f>VLOOKUP($M1654,'Hulpblad MC-parser'!$A:$D,4,FALSE)</f>
        <v>Materieel</v>
      </c>
      <c r="Q1654" s="136" t="str">
        <f>IF(CONCATENATE(B1654,C1654,D1654)="","",VLOOKUP(CONCATENATE(B1654,C1654,D1654),Meldingsclassificaties!AA:AA,1,FALSE))</f>
        <v/>
      </c>
      <c r="R1654" s="136" t="str">
        <f>IF(F1654="","",VLOOKUP(F1654,Meldingsclassificaties!H:H,1,FALSE))</f>
        <v/>
      </c>
    </row>
    <row r="1655" spans="1:18" x14ac:dyDescent="0.25">
      <c r="A1655" s="59"/>
      <c r="B1655" s="59"/>
      <c r="C1655" s="59"/>
      <c r="D1655" s="59"/>
      <c r="E1655" s="60" t="s">
        <v>8428</v>
      </c>
      <c r="F1655" s="59"/>
      <c r="G1655" s="59" t="s">
        <v>1384</v>
      </c>
      <c r="H1655" s="59"/>
      <c r="I1655" s="59">
        <f t="shared" si="25"/>
        <v>29</v>
      </c>
      <c r="J1655" s="59" t="s">
        <v>1561</v>
      </c>
      <c r="K1655" s="61"/>
      <c r="L1655" s="62" t="s">
        <v>6737</v>
      </c>
      <c r="M1655" s="62" t="s">
        <v>1384</v>
      </c>
      <c r="N1655" s="81" t="str">
        <f>VLOOKUP($M1655,'Hulpblad MC-parser'!$A:$D,2,FALSE)</f>
        <v>Ongeval</v>
      </c>
      <c r="O1655" s="81" t="str">
        <f>VLOOKUP($M1655,'Hulpblad MC-parser'!$A:$D,3,FALSE)</f>
        <v>Wegvervoer</v>
      </c>
      <c r="P1655" s="81" t="str">
        <f>VLOOKUP($M1655,'Hulpblad MC-parser'!$A:$D,4,FALSE)</f>
        <v>Materieel</v>
      </c>
      <c r="Q1655" s="136" t="str">
        <f>IF(CONCATENATE(B1655,C1655,D1655)="","",VLOOKUP(CONCATENATE(B1655,C1655,D1655),Meldingsclassificaties!AA:AA,1,FALSE))</f>
        <v/>
      </c>
      <c r="R1655" s="136" t="str">
        <f>IF(F1655="","",VLOOKUP(F1655,Meldingsclassificaties!H:H,1,FALSE))</f>
        <v/>
      </c>
    </row>
    <row r="1656" spans="1:18" x14ac:dyDescent="0.25">
      <c r="A1656" s="59"/>
      <c r="B1656" s="59"/>
      <c r="C1656" s="59"/>
      <c r="D1656" s="59"/>
      <c r="E1656" s="60" t="s">
        <v>8429</v>
      </c>
      <c r="F1656" s="59"/>
      <c r="G1656" s="59" t="s">
        <v>1384</v>
      </c>
      <c r="H1656" s="59"/>
      <c r="I1656" s="59">
        <f t="shared" si="25"/>
        <v>5</v>
      </c>
      <c r="J1656" s="59" t="s">
        <v>1561</v>
      </c>
      <c r="K1656" s="61"/>
      <c r="L1656" s="62" t="s">
        <v>6737</v>
      </c>
      <c r="M1656" s="62" t="s">
        <v>1384</v>
      </c>
      <c r="N1656" s="81" t="str">
        <f>VLOOKUP($M1656,'Hulpblad MC-parser'!$A:$D,2,FALSE)</f>
        <v>Ongeval</v>
      </c>
      <c r="O1656" s="81" t="str">
        <f>VLOOKUP($M1656,'Hulpblad MC-parser'!$A:$D,3,FALSE)</f>
        <v>Wegvervoer</v>
      </c>
      <c r="P1656" s="81" t="str">
        <f>VLOOKUP($M1656,'Hulpblad MC-parser'!$A:$D,4,FALSE)</f>
        <v>Materieel</v>
      </c>
      <c r="Q1656" s="136" t="str">
        <f>IF(CONCATENATE(B1656,C1656,D1656)="","",VLOOKUP(CONCATENATE(B1656,C1656,D1656),Meldingsclassificaties!AA:AA,1,FALSE))</f>
        <v/>
      </c>
      <c r="R1656" s="136" t="str">
        <f>IF(F1656="","",VLOOKUP(F1656,Meldingsclassificaties!H:H,1,FALSE))</f>
        <v/>
      </c>
    </row>
    <row r="1657" spans="1:18" x14ac:dyDescent="0.25">
      <c r="A1657" s="59">
        <v>200059306</v>
      </c>
      <c r="B1657" s="59" t="s">
        <v>720</v>
      </c>
      <c r="C1657" s="59" t="s">
        <v>881</v>
      </c>
      <c r="D1657" s="59" t="s">
        <v>882</v>
      </c>
      <c r="E1657" s="60" t="s">
        <v>6635</v>
      </c>
      <c r="F1657" s="59" t="s">
        <v>882</v>
      </c>
      <c r="G1657" s="59"/>
      <c r="H1657" s="59"/>
      <c r="I1657" s="59">
        <f t="shared" si="25"/>
        <v>19</v>
      </c>
      <c r="J1657" s="59" t="s">
        <v>1613</v>
      </c>
      <c r="K1657" s="61"/>
      <c r="L1657" s="62" t="s">
        <v>6738</v>
      </c>
      <c r="M1657" s="62" t="s">
        <v>6635</v>
      </c>
      <c r="N1657" s="81" t="str">
        <f>VLOOKUP($M1657,'Hulpblad MC-parser'!$A:$D,2,FALSE)</f>
        <v>Ongeval</v>
      </c>
      <c r="O1657" s="81" t="str">
        <f>VLOOKUP($M1657,'Hulpblad MC-parser'!$A:$D,3,FALSE)</f>
        <v>Wegvervoer</v>
      </c>
      <c r="P1657" s="81" t="str">
        <f>VLOOKUP($M1657,'Hulpblad MC-parser'!$A:$D,4,FALSE)</f>
        <v>Voertuig te water</v>
      </c>
      <c r="Q1657" s="136" t="str">
        <f>IF(CONCATENATE(B1657,C1657,D1657)="","",VLOOKUP(CONCATENATE(B1657,C1657,D1657),Meldingsclassificaties!AA:AA,1,FALSE))</f>
        <v>OngevalWegvervoerVoertuig te water</v>
      </c>
      <c r="R1657" s="136" t="str">
        <f>IF(F1657="","",VLOOKUP(F1657,Meldingsclassificaties!H:H,1,FALSE))</f>
        <v>Voertuig te water</v>
      </c>
    </row>
    <row r="1658" spans="1:18" x14ac:dyDescent="0.25">
      <c r="A1658" s="59">
        <v>200059307</v>
      </c>
      <c r="B1658" s="59" t="s">
        <v>720</v>
      </c>
      <c r="C1658" s="59" t="s">
        <v>881</v>
      </c>
      <c r="D1658" s="59" t="s">
        <v>882</v>
      </c>
      <c r="E1658" s="60" t="s">
        <v>6637</v>
      </c>
      <c r="F1658" s="59" t="s">
        <v>882</v>
      </c>
      <c r="G1658" s="59"/>
      <c r="H1658" s="59"/>
      <c r="I1658" s="59">
        <f t="shared" si="25"/>
        <v>19</v>
      </c>
      <c r="J1658" s="59" t="s">
        <v>1613</v>
      </c>
      <c r="K1658" s="61"/>
      <c r="L1658" s="62" t="s">
        <v>6738</v>
      </c>
      <c r="M1658" s="62" t="s">
        <v>6637</v>
      </c>
      <c r="N1658" s="81" t="str">
        <f>VLOOKUP($M1658,'Hulpblad MC-parser'!$A:$D,2,FALSE)</f>
        <v>Ongeval</v>
      </c>
      <c r="O1658" s="81" t="str">
        <f>VLOOKUP($M1658,'Hulpblad MC-parser'!$A:$D,3,FALSE)</f>
        <v>Wegvervoer</v>
      </c>
      <c r="P1658" s="81" t="str">
        <f>VLOOKUP($M1658,'Hulpblad MC-parser'!$A:$D,4,FALSE)</f>
        <v>Voertuig te water</v>
      </c>
      <c r="Q1658" s="136" t="str">
        <f>IF(CONCATENATE(B1658,C1658,D1658)="","",VLOOKUP(CONCATENATE(B1658,C1658,D1658),Meldingsclassificaties!AA:AA,1,FALSE))</f>
        <v>OngevalWegvervoerVoertuig te water</v>
      </c>
      <c r="R1658" s="136" t="str">
        <f>IF(F1658="","",VLOOKUP(F1658,Meldingsclassificaties!H:H,1,FALSE))</f>
        <v>Voertuig te water</v>
      </c>
    </row>
    <row r="1659" spans="1:18" x14ac:dyDescent="0.25">
      <c r="A1659" s="59">
        <v>200059308</v>
      </c>
      <c r="B1659" s="59" t="s">
        <v>720</v>
      </c>
      <c r="C1659" s="59" t="s">
        <v>881</v>
      </c>
      <c r="D1659" s="59" t="s">
        <v>882</v>
      </c>
      <c r="E1659" s="60" t="s">
        <v>6640</v>
      </c>
      <c r="F1659" s="59" t="s">
        <v>882</v>
      </c>
      <c r="G1659" s="59"/>
      <c r="H1659" s="59"/>
      <c r="I1659" s="59">
        <f t="shared" si="25"/>
        <v>19</v>
      </c>
      <c r="J1659" s="59" t="s">
        <v>1613</v>
      </c>
      <c r="K1659" s="61"/>
      <c r="L1659" s="62" t="s">
        <v>6738</v>
      </c>
      <c r="M1659" s="62" t="s">
        <v>6640</v>
      </c>
      <c r="N1659" s="81" t="str">
        <f>VLOOKUP($M1659,'Hulpblad MC-parser'!$A:$D,2,FALSE)</f>
        <v>Ongeval</v>
      </c>
      <c r="O1659" s="81" t="str">
        <f>VLOOKUP($M1659,'Hulpblad MC-parser'!$A:$D,3,FALSE)</f>
        <v>Wegvervoer</v>
      </c>
      <c r="P1659" s="81" t="str">
        <f>VLOOKUP($M1659,'Hulpblad MC-parser'!$A:$D,4,FALSE)</f>
        <v>Voertuig te water</v>
      </c>
      <c r="Q1659" s="136" t="str">
        <f>IF(CONCATENATE(B1659,C1659,D1659)="","",VLOOKUP(CONCATENATE(B1659,C1659,D1659),Meldingsclassificaties!AA:AA,1,FALSE))</f>
        <v>OngevalWegvervoerVoertuig te water</v>
      </c>
      <c r="R1659" s="136" t="str">
        <f>IF(F1659="","",VLOOKUP(F1659,Meldingsclassificaties!H:H,1,FALSE))</f>
        <v>Voertuig te water</v>
      </c>
    </row>
    <row r="1660" spans="1:18" x14ac:dyDescent="0.25">
      <c r="A1660" s="59">
        <v>200059309</v>
      </c>
      <c r="B1660" s="59" t="s">
        <v>720</v>
      </c>
      <c r="C1660" s="59" t="s">
        <v>881</v>
      </c>
      <c r="D1660" s="59" t="s">
        <v>882</v>
      </c>
      <c r="E1660" s="60" t="s">
        <v>6643</v>
      </c>
      <c r="F1660" s="59" t="s">
        <v>882</v>
      </c>
      <c r="G1660" s="59"/>
      <c r="H1660" s="59"/>
      <c r="I1660" s="59">
        <f t="shared" si="25"/>
        <v>20</v>
      </c>
      <c r="J1660" s="59" t="s">
        <v>1613</v>
      </c>
      <c r="K1660" s="61"/>
      <c r="L1660" s="62" t="s">
        <v>6738</v>
      </c>
      <c r="M1660" s="62" t="s">
        <v>6643</v>
      </c>
      <c r="N1660" s="81" t="str">
        <f>VLOOKUP($M1660,'Hulpblad MC-parser'!$A:$D,2,FALSE)</f>
        <v>Ongeval</v>
      </c>
      <c r="O1660" s="81" t="str">
        <f>VLOOKUP($M1660,'Hulpblad MC-parser'!$A:$D,3,FALSE)</f>
        <v>Wegvervoer</v>
      </c>
      <c r="P1660" s="81" t="str">
        <f>VLOOKUP($M1660,'Hulpblad MC-parser'!$A:$D,4,FALSE)</f>
        <v>Voertuig te water</v>
      </c>
      <c r="Q1660" s="136" t="str">
        <f>IF(CONCATENATE(B1660,C1660,D1660)="","",VLOOKUP(CONCATENATE(B1660,C1660,D1660),Meldingsclassificaties!AA:AA,1,FALSE))</f>
        <v>OngevalWegvervoerVoertuig te water</v>
      </c>
      <c r="R1660" s="136" t="str">
        <f>IF(F1660="","",VLOOKUP(F1660,Meldingsclassificaties!H:H,1,FALSE))</f>
        <v>Voertuig te water</v>
      </c>
    </row>
    <row r="1661" spans="1:18" x14ac:dyDescent="0.25">
      <c r="A1661" s="59">
        <v>200059297</v>
      </c>
      <c r="B1661" s="59" t="s">
        <v>720</v>
      </c>
      <c r="C1661" s="59" t="s">
        <v>881</v>
      </c>
      <c r="D1661" s="59" t="s">
        <v>882</v>
      </c>
      <c r="E1661" s="60" t="s">
        <v>6645</v>
      </c>
      <c r="F1661" s="59" t="s">
        <v>882</v>
      </c>
      <c r="G1661" s="59"/>
      <c r="H1661" s="59"/>
      <c r="I1661" s="59">
        <f t="shared" si="25"/>
        <v>13</v>
      </c>
      <c r="J1661" s="59" t="s">
        <v>1613</v>
      </c>
      <c r="K1661" s="61"/>
      <c r="L1661" s="62" t="s">
        <v>6738</v>
      </c>
      <c r="M1661" s="62" t="s">
        <v>6645</v>
      </c>
      <c r="N1661" s="81" t="str">
        <f>VLOOKUP($M1661,'Hulpblad MC-parser'!$A:$D,2,FALSE)</f>
        <v>Ongeval</v>
      </c>
      <c r="O1661" s="81" t="str">
        <f>VLOOKUP($M1661,'Hulpblad MC-parser'!$A:$D,3,FALSE)</f>
        <v>Wegvervoer</v>
      </c>
      <c r="P1661" s="81" t="str">
        <f>VLOOKUP($M1661,'Hulpblad MC-parser'!$A:$D,4,FALSE)</f>
        <v>Voertuig te water</v>
      </c>
      <c r="Q1661" s="136" t="str">
        <f>IF(CONCATENATE(B1661,C1661,D1661)="","",VLOOKUP(CONCATENATE(B1661,C1661,D1661),Meldingsclassificaties!AA:AA,1,FALSE))</f>
        <v>OngevalWegvervoerVoertuig te water</v>
      </c>
      <c r="R1661" s="136" t="str">
        <f>IF(F1661="","",VLOOKUP(F1661,Meldingsclassificaties!H:H,1,FALSE))</f>
        <v>Voertuig te water</v>
      </c>
    </row>
    <row r="1662" spans="1:18" x14ac:dyDescent="0.25">
      <c r="A1662" s="59">
        <v>200059301</v>
      </c>
      <c r="B1662" s="59" t="s">
        <v>720</v>
      </c>
      <c r="C1662" s="59" t="s">
        <v>881</v>
      </c>
      <c r="D1662" s="59" t="s">
        <v>882</v>
      </c>
      <c r="E1662" s="60" t="s">
        <v>6648</v>
      </c>
      <c r="F1662" s="59" t="s">
        <v>882</v>
      </c>
      <c r="G1662" s="59"/>
      <c r="H1662" s="59"/>
      <c r="I1662" s="59">
        <f t="shared" si="25"/>
        <v>16</v>
      </c>
      <c r="J1662" s="59" t="s">
        <v>1613</v>
      </c>
      <c r="K1662" s="61"/>
      <c r="L1662" s="62" t="s">
        <v>6738</v>
      </c>
      <c r="M1662" s="62" t="s">
        <v>6648</v>
      </c>
      <c r="N1662" s="81" t="str">
        <f>VLOOKUP($M1662,'Hulpblad MC-parser'!$A:$D,2,FALSE)</f>
        <v>Ongeval</v>
      </c>
      <c r="O1662" s="81" t="str">
        <f>VLOOKUP($M1662,'Hulpblad MC-parser'!$A:$D,3,FALSE)</f>
        <v>Wegvervoer</v>
      </c>
      <c r="P1662" s="81" t="str">
        <f>VLOOKUP($M1662,'Hulpblad MC-parser'!$A:$D,4,FALSE)</f>
        <v>Voertuig te water</v>
      </c>
      <c r="Q1662" s="136" t="str">
        <f>IF(CONCATENATE(B1662,C1662,D1662)="","",VLOOKUP(CONCATENATE(B1662,C1662,D1662),Meldingsclassificaties!AA:AA,1,FALSE))</f>
        <v>OngevalWegvervoerVoertuig te water</v>
      </c>
      <c r="R1662" s="136" t="str">
        <f>IF(F1662="","",VLOOKUP(F1662,Meldingsclassificaties!H:H,1,FALSE))</f>
        <v>Voertuig te water</v>
      </c>
    </row>
    <row r="1663" spans="1:18" x14ac:dyDescent="0.25">
      <c r="A1663" s="59">
        <v>200059302</v>
      </c>
      <c r="B1663" s="59" t="s">
        <v>720</v>
      </c>
      <c r="C1663" s="59" t="s">
        <v>881</v>
      </c>
      <c r="D1663" s="59" t="s">
        <v>882</v>
      </c>
      <c r="E1663" s="60" t="s">
        <v>6650</v>
      </c>
      <c r="F1663" s="59" t="s">
        <v>882</v>
      </c>
      <c r="G1663" s="59"/>
      <c r="H1663" s="59"/>
      <c r="I1663" s="59">
        <f t="shared" si="25"/>
        <v>17</v>
      </c>
      <c r="J1663" s="59" t="s">
        <v>1613</v>
      </c>
      <c r="K1663" s="61"/>
      <c r="L1663" s="62" t="s">
        <v>6738</v>
      </c>
      <c r="M1663" s="62" t="s">
        <v>6650</v>
      </c>
      <c r="N1663" s="81" t="str">
        <f>VLOOKUP($M1663,'Hulpblad MC-parser'!$A:$D,2,FALSE)</f>
        <v>Ongeval</v>
      </c>
      <c r="O1663" s="81" t="str">
        <f>VLOOKUP($M1663,'Hulpblad MC-parser'!$A:$D,3,FALSE)</f>
        <v>Wegvervoer</v>
      </c>
      <c r="P1663" s="81" t="str">
        <f>VLOOKUP($M1663,'Hulpblad MC-parser'!$A:$D,4,FALSE)</f>
        <v>Voertuig te water</v>
      </c>
      <c r="Q1663" s="136" t="str">
        <f>IF(CONCATENATE(B1663,C1663,D1663)="","",VLOOKUP(CONCATENATE(B1663,C1663,D1663),Meldingsclassificaties!AA:AA,1,FALSE))</f>
        <v>OngevalWegvervoerVoertuig te water</v>
      </c>
      <c r="R1663" s="136" t="str">
        <f>IF(F1663="","",VLOOKUP(F1663,Meldingsclassificaties!H:H,1,FALSE))</f>
        <v>Voertuig te water</v>
      </c>
    </row>
    <row r="1664" spans="1:18" x14ac:dyDescent="0.25">
      <c r="A1664" s="59">
        <v>200059312</v>
      </c>
      <c r="B1664" s="59" t="s">
        <v>720</v>
      </c>
      <c r="C1664" s="59" t="s">
        <v>881</v>
      </c>
      <c r="D1664" s="59" t="s">
        <v>882</v>
      </c>
      <c r="E1664" s="60" t="s">
        <v>6652</v>
      </c>
      <c r="F1664" s="59" t="s">
        <v>882</v>
      </c>
      <c r="G1664" s="59"/>
      <c r="H1664" s="59"/>
      <c r="I1664" s="59">
        <f t="shared" ref="I1664:I1727" si="26">LEN(E1664)</f>
        <v>24</v>
      </c>
      <c r="J1664" s="59" t="s">
        <v>1613</v>
      </c>
      <c r="K1664" s="61"/>
      <c r="L1664" s="62" t="s">
        <v>6738</v>
      </c>
      <c r="M1664" s="62" t="s">
        <v>6652</v>
      </c>
      <c r="N1664" s="81" t="str">
        <f>VLOOKUP($M1664,'Hulpblad MC-parser'!$A:$D,2,FALSE)</f>
        <v>Ongeval</v>
      </c>
      <c r="O1664" s="81" t="str">
        <f>VLOOKUP($M1664,'Hulpblad MC-parser'!$A:$D,3,FALSE)</f>
        <v>Wegvervoer</v>
      </c>
      <c r="P1664" s="81" t="str">
        <f>VLOOKUP($M1664,'Hulpblad MC-parser'!$A:$D,4,FALSE)</f>
        <v>Voertuig te water</v>
      </c>
      <c r="Q1664" s="136" t="str">
        <f>IF(CONCATENATE(B1664,C1664,D1664)="","",VLOOKUP(CONCATENATE(B1664,C1664,D1664),Meldingsclassificaties!AA:AA,1,FALSE))</f>
        <v>OngevalWegvervoerVoertuig te water</v>
      </c>
      <c r="R1664" s="136" t="str">
        <f>IF(F1664="","",VLOOKUP(F1664,Meldingsclassificaties!H:H,1,FALSE))</f>
        <v>Voertuig te water</v>
      </c>
    </row>
    <row r="1665" spans="1:18" x14ac:dyDescent="0.25">
      <c r="A1665" s="59">
        <v>200059313</v>
      </c>
      <c r="B1665" s="59" t="s">
        <v>720</v>
      </c>
      <c r="C1665" s="59" t="s">
        <v>881</v>
      </c>
      <c r="D1665" s="59" t="s">
        <v>882</v>
      </c>
      <c r="E1665" s="60" t="s">
        <v>6654</v>
      </c>
      <c r="F1665" s="59" t="s">
        <v>882</v>
      </c>
      <c r="G1665" s="59"/>
      <c r="H1665" s="59"/>
      <c r="I1665" s="59">
        <f t="shared" si="26"/>
        <v>25</v>
      </c>
      <c r="J1665" s="59" t="s">
        <v>1613</v>
      </c>
      <c r="K1665" s="61"/>
      <c r="L1665" s="62" t="s">
        <v>6738</v>
      </c>
      <c r="M1665" s="62" t="s">
        <v>6654</v>
      </c>
      <c r="N1665" s="81" t="str">
        <f>VLOOKUP($M1665,'Hulpblad MC-parser'!$A:$D,2,FALSE)</f>
        <v>Ongeval</v>
      </c>
      <c r="O1665" s="81" t="str">
        <f>VLOOKUP($M1665,'Hulpblad MC-parser'!$A:$D,3,FALSE)</f>
        <v>Wegvervoer</v>
      </c>
      <c r="P1665" s="81" t="str">
        <f>VLOOKUP($M1665,'Hulpblad MC-parser'!$A:$D,4,FALSE)</f>
        <v>Voertuig te water</v>
      </c>
      <c r="Q1665" s="136" t="str">
        <f>IF(CONCATENATE(B1665,C1665,D1665)="","",VLOOKUP(CONCATENATE(B1665,C1665,D1665),Meldingsclassificaties!AA:AA,1,FALSE))</f>
        <v>OngevalWegvervoerVoertuig te water</v>
      </c>
      <c r="R1665" s="136" t="str">
        <f>IF(F1665="","",VLOOKUP(F1665,Meldingsclassificaties!H:H,1,FALSE))</f>
        <v>Voertuig te water</v>
      </c>
    </row>
    <row r="1666" spans="1:18" x14ac:dyDescent="0.25">
      <c r="A1666" s="59">
        <v>200059300</v>
      </c>
      <c r="B1666" s="59" t="s">
        <v>720</v>
      </c>
      <c r="C1666" s="59" t="s">
        <v>881</v>
      </c>
      <c r="D1666" s="59" t="s">
        <v>882</v>
      </c>
      <c r="E1666" s="60" t="s">
        <v>6656</v>
      </c>
      <c r="F1666" s="59" t="s">
        <v>882</v>
      </c>
      <c r="G1666" s="59"/>
      <c r="H1666" s="59"/>
      <c r="I1666" s="59">
        <f t="shared" si="26"/>
        <v>15</v>
      </c>
      <c r="J1666" s="59" t="s">
        <v>1613</v>
      </c>
      <c r="K1666" s="61"/>
      <c r="L1666" s="62" t="s">
        <v>6738</v>
      </c>
      <c r="M1666" s="62" t="s">
        <v>6656</v>
      </c>
      <c r="N1666" s="81" t="str">
        <f>VLOOKUP($M1666,'Hulpblad MC-parser'!$A:$D,2,FALSE)</f>
        <v>Ongeval</v>
      </c>
      <c r="O1666" s="81" t="str">
        <f>VLOOKUP($M1666,'Hulpblad MC-parser'!$A:$D,3,FALSE)</f>
        <v>Wegvervoer</v>
      </c>
      <c r="P1666" s="81" t="str">
        <f>VLOOKUP($M1666,'Hulpblad MC-parser'!$A:$D,4,FALSE)</f>
        <v>Voertuig te water</v>
      </c>
      <c r="Q1666" s="136" t="str">
        <f>IF(CONCATENATE(B1666,C1666,D1666)="","",VLOOKUP(CONCATENATE(B1666,C1666,D1666),Meldingsclassificaties!AA:AA,1,FALSE))</f>
        <v>OngevalWegvervoerVoertuig te water</v>
      </c>
      <c r="R1666" s="136" t="str">
        <f>IF(F1666="","",VLOOKUP(F1666,Meldingsclassificaties!H:H,1,FALSE))</f>
        <v>Voertuig te water</v>
      </c>
    </row>
    <row r="1667" spans="1:18" x14ac:dyDescent="0.25">
      <c r="A1667" s="59">
        <v>200059315</v>
      </c>
      <c r="B1667" s="59" t="s">
        <v>720</v>
      </c>
      <c r="C1667" s="59" t="s">
        <v>881</v>
      </c>
      <c r="D1667" s="59" t="s">
        <v>882</v>
      </c>
      <c r="E1667" s="60" t="s">
        <v>6659</v>
      </c>
      <c r="F1667" s="59" t="s">
        <v>882</v>
      </c>
      <c r="G1667" s="59"/>
      <c r="H1667" s="59"/>
      <c r="I1667" s="59">
        <f t="shared" si="26"/>
        <v>26</v>
      </c>
      <c r="J1667" s="59" t="s">
        <v>1613</v>
      </c>
      <c r="K1667" s="61"/>
      <c r="L1667" s="62" t="s">
        <v>6738</v>
      </c>
      <c r="M1667" s="62" t="s">
        <v>6659</v>
      </c>
      <c r="N1667" s="81" t="str">
        <f>VLOOKUP($M1667,'Hulpblad MC-parser'!$A:$D,2,FALSE)</f>
        <v>Ongeval</v>
      </c>
      <c r="O1667" s="81" t="str">
        <f>VLOOKUP($M1667,'Hulpblad MC-parser'!$A:$D,3,FALSE)</f>
        <v>Wegvervoer</v>
      </c>
      <c r="P1667" s="81" t="str">
        <f>VLOOKUP($M1667,'Hulpblad MC-parser'!$A:$D,4,FALSE)</f>
        <v>Voertuig te water</v>
      </c>
      <c r="Q1667" s="136" t="str">
        <f>IF(CONCATENATE(B1667,C1667,D1667)="","",VLOOKUP(CONCATENATE(B1667,C1667,D1667),Meldingsclassificaties!AA:AA,1,FALSE))</f>
        <v>OngevalWegvervoerVoertuig te water</v>
      </c>
      <c r="R1667" s="136" t="str">
        <f>IF(F1667="","",VLOOKUP(F1667,Meldingsclassificaties!H:H,1,FALSE))</f>
        <v>Voertuig te water</v>
      </c>
    </row>
    <row r="1668" spans="1:18" x14ac:dyDescent="0.25">
      <c r="A1668" s="59">
        <v>200059304</v>
      </c>
      <c r="B1668" s="59" t="s">
        <v>720</v>
      </c>
      <c r="C1668" s="59" t="s">
        <v>881</v>
      </c>
      <c r="D1668" s="59" t="s">
        <v>882</v>
      </c>
      <c r="E1668" s="60" t="s">
        <v>6661</v>
      </c>
      <c r="F1668" s="59" t="s">
        <v>882</v>
      </c>
      <c r="G1668" s="59"/>
      <c r="H1668" s="59"/>
      <c r="I1668" s="59">
        <f t="shared" si="26"/>
        <v>18</v>
      </c>
      <c r="J1668" s="59" t="s">
        <v>1613</v>
      </c>
      <c r="K1668" s="61"/>
      <c r="L1668" s="62" t="s">
        <v>6738</v>
      </c>
      <c r="M1668" s="62" t="s">
        <v>6661</v>
      </c>
      <c r="N1668" s="81" t="str">
        <f>VLOOKUP($M1668,'Hulpblad MC-parser'!$A:$D,2,FALSE)</f>
        <v>Ongeval</v>
      </c>
      <c r="O1668" s="81" t="str">
        <f>VLOOKUP($M1668,'Hulpblad MC-parser'!$A:$D,3,FALSE)</f>
        <v>Wegvervoer</v>
      </c>
      <c r="P1668" s="81" t="str">
        <f>VLOOKUP($M1668,'Hulpblad MC-parser'!$A:$D,4,FALSE)</f>
        <v>Voertuig te water</v>
      </c>
      <c r="Q1668" s="136" t="str">
        <f>IF(CONCATENATE(B1668,C1668,D1668)="","",VLOOKUP(CONCATENATE(B1668,C1668,D1668),Meldingsclassificaties!AA:AA,1,FALSE))</f>
        <v>OngevalWegvervoerVoertuig te water</v>
      </c>
      <c r="R1668" s="136" t="str">
        <f>IF(F1668="","",VLOOKUP(F1668,Meldingsclassificaties!H:H,1,FALSE))</f>
        <v>Voertuig te water</v>
      </c>
    </row>
    <row r="1669" spans="1:18" x14ac:dyDescent="0.25">
      <c r="A1669" s="59">
        <v>200107060</v>
      </c>
      <c r="B1669" s="59" t="s">
        <v>720</v>
      </c>
      <c r="C1669" s="59" t="s">
        <v>881</v>
      </c>
      <c r="D1669" s="59" t="s">
        <v>882</v>
      </c>
      <c r="E1669" s="60" t="s">
        <v>6663</v>
      </c>
      <c r="F1669" s="59" t="s">
        <v>882</v>
      </c>
      <c r="G1669" s="59"/>
      <c r="H1669" s="59"/>
      <c r="I1669" s="59">
        <f t="shared" si="26"/>
        <v>15</v>
      </c>
      <c r="J1669" s="59" t="s">
        <v>1613</v>
      </c>
      <c r="K1669" s="61"/>
      <c r="L1669" s="62" t="s">
        <v>6738</v>
      </c>
      <c r="M1669" s="62" t="s">
        <v>6663</v>
      </c>
      <c r="N1669" s="81" t="str">
        <f>VLOOKUP($M1669,'Hulpblad MC-parser'!$A:$D,2,FALSE)</f>
        <v>Ongeval</v>
      </c>
      <c r="O1669" s="81" t="str">
        <f>VLOOKUP($M1669,'Hulpblad MC-parser'!$A:$D,3,FALSE)</f>
        <v>Wegvervoer</v>
      </c>
      <c r="P1669" s="81" t="str">
        <f>VLOOKUP($M1669,'Hulpblad MC-parser'!$A:$D,4,FALSE)</f>
        <v>Voertuig te water</v>
      </c>
      <c r="Q1669" s="136" t="str">
        <f>IF(CONCATENATE(B1669,C1669,D1669)="","",VLOOKUP(CONCATENATE(B1669,C1669,D1669),Meldingsclassificaties!AA:AA,1,FALSE))</f>
        <v>OngevalWegvervoerVoertuig te water</v>
      </c>
      <c r="R1669" s="136" t="str">
        <f>IF(F1669="","",VLOOKUP(F1669,Meldingsclassificaties!H:H,1,FALSE))</f>
        <v>Voertuig te water</v>
      </c>
    </row>
    <row r="1670" spans="1:18" x14ac:dyDescent="0.25">
      <c r="A1670" s="59">
        <v>200059311</v>
      </c>
      <c r="B1670" s="59" t="s">
        <v>720</v>
      </c>
      <c r="C1670" s="59" t="s">
        <v>881</v>
      </c>
      <c r="D1670" s="59" t="s">
        <v>882</v>
      </c>
      <c r="E1670" s="60" t="s">
        <v>6668</v>
      </c>
      <c r="F1670" s="59" t="s">
        <v>882</v>
      </c>
      <c r="G1670" s="59"/>
      <c r="H1670" s="59"/>
      <c r="I1670" s="59">
        <f t="shared" si="26"/>
        <v>22</v>
      </c>
      <c r="J1670" s="59" t="s">
        <v>1613</v>
      </c>
      <c r="K1670" s="61"/>
      <c r="L1670" s="62" t="s">
        <v>6738</v>
      </c>
      <c r="M1670" s="62" t="s">
        <v>6668</v>
      </c>
      <c r="N1670" s="81" t="str">
        <f>VLOOKUP($M1670,'Hulpblad MC-parser'!$A:$D,2,FALSE)</f>
        <v>Ongeval</v>
      </c>
      <c r="O1670" s="81" t="str">
        <f>VLOOKUP($M1670,'Hulpblad MC-parser'!$A:$D,3,FALSE)</f>
        <v>Wegvervoer</v>
      </c>
      <c r="P1670" s="81" t="str">
        <f>VLOOKUP($M1670,'Hulpblad MC-parser'!$A:$D,4,FALSE)</f>
        <v>Voertuig te water</v>
      </c>
      <c r="Q1670" s="136" t="str">
        <f>IF(CONCATENATE(B1670,C1670,D1670)="","",VLOOKUP(CONCATENATE(B1670,C1670,D1670),Meldingsclassificaties!AA:AA,1,FALSE))</f>
        <v>OngevalWegvervoerVoertuig te water</v>
      </c>
      <c r="R1670" s="136" t="str">
        <f>IF(F1670="","",VLOOKUP(F1670,Meldingsclassificaties!H:H,1,FALSE))</f>
        <v>Voertuig te water</v>
      </c>
    </row>
    <row r="1671" spans="1:18" x14ac:dyDescent="0.25">
      <c r="A1671" s="59">
        <v>200059298</v>
      </c>
      <c r="B1671" s="59" t="s">
        <v>720</v>
      </c>
      <c r="C1671" s="59" t="s">
        <v>881</v>
      </c>
      <c r="D1671" s="59" t="s">
        <v>882</v>
      </c>
      <c r="E1671" s="60" t="s">
        <v>6670</v>
      </c>
      <c r="F1671" s="59" t="s">
        <v>882</v>
      </c>
      <c r="G1671" s="59"/>
      <c r="H1671" s="59"/>
      <c r="I1671" s="59">
        <f t="shared" si="26"/>
        <v>14</v>
      </c>
      <c r="J1671" s="59" t="s">
        <v>1613</v>
      </c>
      <c r="K1671" s="61"/>
      <c r="L1671" s="62" t="s">
        <v>6738</v>
      </c>
      <c r="M1671" s="62" t="s">
        <v>6670</v>
      </c>
      <c r="N1671" s="81" t="str">
        <f>VLOOKUP($M1671,'Hulpblad MC-parser'!$A:$D,2,FALSE)</f>
        <v>Ongeval</v>
      </c>
      <c r="O1671" s="81" t="str">
        <f>VLOOKUP($M1671,'Hulpblad MC-parser'!$A:$D,3,FALSE)</f>
        <v>Wegvervoer</v>
      </c>
      <c r="P1671" s="81" t="str">
        <f>VLOOKUP($M1671,'Hulpblad MC-parser'!$A:$D,4,FALSE)</f>
        <v>Voertuig te water</v>
      </c>
      <c r="Q1671" s="136" t="str">
        <f>IF(CONCATENATE(B1671,C1671,D1671)="","",VLOOKUP(CONCATENATE(B1671,C1671,D1671),Meldingsclassificaties!AA:AA,1,FALSE))</f>
        <v>OngevalWegvervoerVoertuig te water</v>
      </c>
      <c r="R1671" s="136" t="str">
        <f>IF(F1671="","",VLOOKUP(F1671,Meldingsclassificaties!H:H,1,FALSE))</f>
        <v>Voertuig te water</v>
      </c>
    </row>
    <row r="1672" spans="1:18" x14ac:dyDescent="0.25">
      <c r="A1672" s="59">
        <v>200059303</v>
      </c>
      <c r="B1672" s="59" t="s">
        <v>720</v>
      </c>
      <c r="C1672" s="59" t="s">
        <v>881</v>
      </c>
      <c r="D1672" s="59" t="s">
        <v>882</v>
      </c>
      <c r="E1672" s="60" t="s">
        <v>6672</v>
      </c>
      <c r="F1672" s="59" t="s">
        <v>882</v>
      </c>
      <c r="G1672" s="59"/>
      <c r="H1672" s="59"/>
      <c r="I1672" s="59">
        <f t="shared" si="26"/>
        <v>17</v>
      </c>
      <c r="J1672" s="59" t="s">
        <v>1613</v>
      </c>
      <c r="K1672" s="61"/>
      <c r="L1672" s="62" t="s">
        <v>6738</v>
      </c>
      <c r="M1672" s="62" t="s">
        <v>6672</v>
      </c>
      <c r="N1672" s="81" t="str">
        <f>VLOOKUP($M1672,'Hulpblad MC-parser'!$A:$D,2,FALSE)</f>
        <v>Ongeval</v>
      </c>
      <c r="O1672" s="81" t="str">
        <f>VLOOKUP($M1672,'Hulpblad MC-parser'!$A:$D,3,FALSE)</f>
        <v>Wegvervoer</v>
      </c>
      <c r="P1672" s="81" t="str">
        <f>VLOOKUP($M1672,'Hulpblad MC-parser'!$A:$D,4,FALSE)</f>
        <v>Voertuig te water</v>
      </c>
      <c r="Q1672" s="136" t="str">
        <f>IF(CONCATENATE(B1672,C1672,D1672)="","",VLOOKUP(CONCATENATE(B1672,C1672,D1672),Meldingsclassificaties!AA:AA,1,FALSE))</f>
        <v>OngevalWegvervoerVoertuig te water</v>
      </c>
      <c r="R1672" s="136" t="str">
        <f>IF(F1672="","",VLOOKUP(F1672,Meldingsclassificaties!H:H,1,FALSE))</f>
        <v>Voertuig te water</v>
      </c>
    </row>
    <row r="1673" spans="1:18" x14ac:dyDescent="0.25">
      <c r="A1673" s="59">
        <v>200059305</v>
      </c>
      <c r="B1673" s="59" t="s">
        <v>720</v>
      </c>
      <c r="C1673" s="59" t="s">
        <v>881</v>
      </c>
      <c r="D1673" s="59" t="s">
        <v>882</v>
      </c>
      <c r="E1673" s="60" t="s">
        <v>6674</v>
      </c>
      <c r="F1673" s="59" t="s">
        <v>882</v>
      </c>
      <c r="G1673" s="59"/>
      <c r="H1673" s="59"/>
      <c r="I1673" s="59">
        <f t="shared" si="26"/>
        <v>18</v>
      </c>
      <c r="J1673" s="59" t="s">
        <v>1613</v>
      </c>
      <c r="K1673" s="61"/>
      <c r="L1673" s="62" t="s">
        <v>6738</v>
      </c>
      <c r="M1673" s="62" t="s">
        <v>6674</v>
      </c>
      <c r="N1673" s="81" t="str">
        <f>VLOOKUP($M1673,'Hulpblad MC-parser'!$A:$D,2,FALSE)</f>
        <v>Ongeval</v>
      </c>
      <c r="O1673" s="81" t="str">
        <f>VLOOKUP($M1673,'Hulpblad MC-parser'!$A:$D,3,FALSE)</f>
        <v>Wegvervoer</v>
      </c>
      <c r="P1673" s="81" t="str">
        <f>VLOOKUP($M1673,'Hulpblad MC-parser'!$A:$D,4,FALSE)</f>
        <v>Voertuig te water</v>
      </c>
      <c r="Q1673" s="136" t="str">
        <f>IF(CONCATENATE(B1673,C1673,D1673)="","",VLOOKUP(CONCATENATE(B1673,C1673,D1673),Meldingsclassificaties!AA:AA,1,FALSE))</f>
        <v>OngevalWegvervoerVoertuig te water</v>
      </c>
      <c r="R1673" s="136" t="str">
        <f>IF(F1673="","",VLOOKUP(F1673,Meldingsclassificaties!H:H,1,FALSE))</f>
        <v>Voertuig te water</v>
      </c>
    </row>
    <row r="1674" spans="1:18" x14ac:dyDescent="0.25">
      <c r="A1674" s="59">
        <v>200059299</v>
      </c>
      <c r="B1674" s="59" t="s">
        <v>720</v>
      </c>
      <c r="C1674" s="59" t="s">
        <v>881</v>
      </c>
      <c r="D1674" s="59" t="s">
        <v>882</v>
      </c>
      <c r="E1674" s="60" t="s">
        <v>6676</v>
      </c>
      <c r="F1674" s="59" t="s">
        <v>882</v>
      </c>
      <c r="G1674" s="59"/>
      <c r="H1674" s="59"/>
      <c r="I1674" s="59">
        <f t="shared" si="26"/>
        <v>14</v>
      </c>
      <c r="J1674" s="59" t="s">
        <v>1613</v>
      </c>
      <c r="K1674" s="61"/>
      <c r="L1674" s="62" t="s">
        <v>6738</v>
      </c>
      <c r="M1674" s="62" t="s">
        <v>6676</v>
      </c>
      <c r="N1674" s="81" t="str">
        <f>VLOOKUP($M1674,'Hulpblad MC-parser'!$A:$D,2,FALSE)</f>
        <v>Ongeval</v>
      </c>
      <c r="O1674" s="81" t="str">
        <f>VLOOKUP($M1674,'Hulpblad MC-parser'!$A:$D,3,FALSE)</f>
        <v>Wegvervoer</v>
      </c>
      <c r="P1674" s="81" t="str">
        <f>VLOOKUP($M1674,'Hulpblad MC-parser'!$A:$D,4,FALSE)</f>
        <v>Voertuig te water</v>
      </c>
      <c r="Q1674" s="136" t="str">
        <f>IF(CONCATENATE(B1674,C1674,D1674)="","",VLOOKUP(CONCATENATE(B1674,C1674,D1674),Meldingsclassificaties!AA:AA,1,FALSE))</f>
        <v>OngevalWegvervoerVoertuig te water</v>
      </c>
      <c r="R1674" s="136" t="str">
        <f>IF(F1674="","",VLOOKUP(F1674,Meldingsclassificaties!H:H,1,FALSE))</f>
        <v>Voertuig te water</v>
      </c>
    </row>
    <row r="1675" spans="1:18" x14ac:dyDescent="0.25">
      <c r="A1675" s="59">
        <v>200059310</v>
      </c>
      <c r="B1675" s="59" t="s">
        <v>720</v>
      </c>
      <c r="C1675" s="59" t="s">
        <v>881</v>
      </c>
      <c r="D1675" s="59" t="s">
        <v>882</v>
      </c>
      <c r="E1675" s="60" t="s">
        <v>6679</v>
      </c>
      <c r="F1675" s="59" t="s">
        <v>882</v>
      </c>
      <c r="G1675" s="59"/>
      <c r="H1675" s="59"/>
      <c r="I1675" s="59">
        <f t="shared" si="26"/>
        <v>20</v>
      </c>
      <c r="J1675" s="59" t="s">
        <v>1613</v>
      </c>
      <c r="K1675" s="61"/>
      <c r="L1675" s="62" t="s">
        <v>6738</v>
      </c>
      <c r="M1675" s="62" t="s">
        <v>6679</v>
      </c>
      <c r="N1675" s="81" t="str">
        <f>VLOOKUP($M1675,'Hulpblad MC-parser'!$A:$D,2,FALSE)</f>
        <v>Ongeval</v>
      </c>
      <c r="O1675" s="81" t="str">
        <f>VLOOKUP($M1675,'Hulpblad MC-parser'!$A:$D,3,FALSE)</f>
        <v>Wegvervoer</v>
      </c>
      <c r="P1675" s="81" t="str">
        <f>VLOOKUP($M1675,'Hulpblad MC-parser'!$A:$D,4,FALSE)</f>
        <v>Voertuig te water</v>
      </c>
      <c r="Q1675" s="136" t="str">
        <f>IF(CONCATENATE(B1675,C1675,D1675)="","",VLOOKUP(CONCATENATE(B1675,C1675,D1675),Meldingsclassificaties!AA:AA,1,FALSE))</f>
        <v>OngevalWegvervoerVoertuig te water</v>
      </c>
      <c r="R1675" s="136" t="str">
        <f>IF(F1675="","",VLOOKUP(F1675,Meldingsclassificaties!H:H,1,FALSE))</f>
        <v>Voertuig te water</v>
      </c>
    </row>
    <row r="1676" spans="1:18" x14ac:dyDescent="0.25">
      <c r="A1676" s="59">
        <v>200059314</v>
      </c>
      <c r="B1676" s="59" t="s">
        <v>720</v>
      </c>
      <c r="C1676" s="59" t="s">
        <v>881</v>
      </c>
      <c r="D1676" s="59" t="s">
        <v>882</v>
      </c>
      <c r="E1676" s="60" t="s">
        <v>6682</v>
      </c>
      <c r="F1676" s="59" t="s">
        <v>882</v>
      </c>
      <c r="G1676" s="59"/>
      <c r="H1676" s="59"/>
      <c r="I1676" s="59">
        <f t="shared" si="26"/>
        <v>25</v>
      </c>
      <c r="J1676" s="59" t="s">
        <v>1613</v>
      </c>
      <c r="K1676" s="61"/>
      <c r="L1676" s="62" t="s">
        <v>6738</v>
      </c>
      <c r="M1676" s="62" t="s">
        <v>6682</v>
      </c>
      <c r="N1676" s="81" t="str">
        <f>VLOOKUP($M1676,'Hulpblad MC-parser'!$A:$D,2,FALSE)</f>
        <v>Ongeval</v>
      </c>
      <c r="O1676" s="81" t="str">
        <f>VLOOKUP($M1676,'Hulpblad MC-parser'!$A:$D,3,FALSE)</f>
        <v>Wegvervoer</v>
      </c>
      <c r="P1676" s="81" t="str">
        <f>VLOOKUP($M1676,'Hulpblad MC-parser'!$A:$D,4,FALSE)</f>
        <v>Voertuig te water</v>
      </c>
      <c r="Q1676" s="136" t="str">
        <f>IF(CONCATENATE(B1676,C1676,D1676)="","",VLOOKUP(CONCATENATE(B1676,C1676,D1676),Meldingsclassificaties!AA:AA,1,FALSE))</f>
        <v>OngevalWegvervoerVoertuig te water</v>
      </c>
      <c r="R1676" s="136" t="str">
        <f>IF(F1676="","",VLOOKUP(F1676,Meldingsclassificaties!H:H,1,FALSE))</f>
        <v>Voertuig te water</v>
      </c>
    </row>
    <row r="1677" spans="1:18" x14ac:dyDescent="0.25">
      <c r="A1677" s="59">
        <v>200010739</v>
      </c>
      <c r="B1677" s="59" t="s">
        <v>720</v>
      </c>
      <c r="C1677" s="59" t="s">
        <v>881</v>
      </c>
      <c r="D1677" s="59" t="s">
        <v>882</v>
      </c>
      <c r="E1677" s="60" t="s">
        <v>1385</v>
      </c>
      <c r="F1677" s="59" t="s">
        <v>882</v>
      </c>
      <c r="G1677" s="59"/>
      <c r="H1677" s="59"/>
      <c r="I1677" s="59">
        <f t="shared" si="26"/>
        <v>18</v>
      </c>
      <c r="J1677" s="59" t="s">
        <v>1613</v>
      </c>
      <c r="K1677" s="61"/>
      <c r="L1677" s="62" t="s">
        <v>6737</v>
      </c>
      <c r="M1677" s="62" t="s">
        <v>1385</v>
      </c>
      <c r="N1677" s="81" t="str">
        <f>VLOOKUP($M1677,'Hulpblad MC-parser'!$A:$D,2,FALSE)</f>
        <v>Ongeval</v>
      </c>
      <c r="O1677" s="81" t="str">
        <f>VLOOKUP($M1677,'Hulpblad MC-parser'!$A:$D,3,FALSE)</f>
        <v>Wegvervoer</v>
      </c>
      <c r="P1677" s="81" t="str">
        <f>VLOOKUP($M1677,'Hulpblad MC-parser'!$A:$D,4,FALSE)</f>
        <v>Voertuig te water</v>
      </c>
      <c r="Q1677" s="136" t="str">
        <f>IF(CONCATENATE(B1677,C1677,D1677)="","",VLOOKUP(CONCATENATE(B1677,C1677,D1677),Meldingsclassificaties!AA:AA,1,FALSE))</f>
        <v>OngevalWegvervoerVoertuig te water</v>
      </c>
      <c r="R1677" s="136" t="str">
        <f>IF(F1677="","",VLOOKUP(F1677,Meldingsclassificaties!H:H,1,FALSE))</f>
        <v>Voertuig te water</v>
      </c>
    </row>
    <row r="1678" spans="1:18" x14ac:dyDescent="0.25">
      <c r="A1678" s="59"/>
      <c r="B1678" s="59"/>
      <c r="C1678" s="59"/>
      <c r="D1678" s="59"/>
      <c r="E1678" s="60" t="s">
        <v>8430</v>
      </c>
      <c r="F1678" s="59"/>
      <c r="G1678" s="59" t="s">
        <v>1385</v>
      </c>
      <c r="H1678" s="59"/>
      <c r="I1678" s="59">
        <f t="shared" si="26"/>
        <v>4</v>
      </c>
      <c r="J1678" s="59" t="s">
        <v>1561</v>
      </c>
      <c r="K1678" s="61"/>
      <c r="L1678" s="62" t="s">
        <v>6737</v>
      </c>
      <c r="M1678" s="62" t="s">
        <v>1385</v>
      </c>
      <c r="N1678" s="81" t="str">
        <f>VLOOKUP($M1678,'Hulpblad MC-parser'!$A:$D,2,FALSE)</f>
        <v>Ongeval</v>
      </c>
      <c r="O1678" s="81" t="str">
        <f>VLOOKUP($M1678,'Hulpblad MC-parser'!$A:$D,3,FALSE)</f>
        <v>Wegvervoer</v>
      </c>
      <c r="P1678" s="81" t="str">
        <f>VLOOKUP($M1678,'Hulpblad MC-parser'!$A:$D,4,FALSE)</f>
        <v>Voertuig te water</v>
      </c>
      <c r="Q1678" s="136" t="str">
        <f>IF(CONCATENATE(B1678,C1678,D1678)="","",VLOOKUP(CONCATENATE(B1678,C1678,D1678),Meldingsclassificaties!AA:AA,1,FALSE))</f>
        <v/>
      </c>
      <c r="R1678" s="136" t="str">
        <f>IF(F1678="","",VLOOKUP(F1678,Meldingsclassificaties!H:H,1,FALSE))</f>
        <v/>
      </c>
    </row>
    <row r="1679" spans="1:18" x14ac:dyDescent="0.25">
      <c r="A1679" s="59"/>
      <c r="B1679" s="59"/>
      <c r="C1679" s="59"/>
      <c r="D1679" s="59"/>
      <c r="E1679" s="60" t="s">
        <v>8435</v>
      </c>
      <c r="F1679" s="59"/>
      <c r="G1679" s="59" t="s">
        <v>1385</v>
      </c>
      <c r="H1679" s="59"/>
      <c r="I1679" s="59">
        <f t="shared" si="26"/>
        <v>7</v>
      </c>
      <c r="J1679" s="59" t="s">
        <v>1561</v>
      </c>
      <c r="K1679" s="61"/>
      <c r="L1679" s="62" t="s">
        <v>6737</v>
      </c>
      <c r="M1679" s="62" t="s">
        <v>1385</v>
      </c>
      <c r="N1679" s="81" t="str">
        <f>VLOOKUP($M1679,'Hulpblad MC-parser'!$A:$D,2,FALSE)</f>
        <v>Ongeval</v>
      </c>
      <c r="O1679" s="81" t="str">
        <f>VLOOKUP($M1679,'Hulpblad MC-parser'!$A:$D,3,FALSE)</f>
        <v>Wegvervoer</v>
      </c>
      <c r="P1679" s="81" t="str">
        <f>VLOOKUP($M1679,'Hulpblad MC-parser'!$A:$D,4,FALSE)</f>
        <v>Voertuig te water</v>
      </c>
      <c r="Q1679" s="136" t="str">
        <f>IF(CONCATENATE(B1679,C1679,D1679)="","",VLOOKUP(CONCATENATE(B1679,C1679,D1679),Meldingsclassificaties!AA:AA,1,FALSE))</f>
        <v/>
      </c>
      <c r="R1679" s="136" t="str">
        <f>IF(F1679="","",VLOOKUP(F1679,Meldingsclassificaties!H:H,1,FALSE))</f>
        <v/>
      </c>
    </row>
    <row r="1680" spans="1:18" x14ac:dyDescent="0.25">
      <c r="A1680" s="59"/>
      <c r="B1680" s="59"/>
      <c r="C1680" s="59"/>
      <c r="D1680" s="59"/>
      <c r="E1680" s="60" t="s">
        <v>8436</v>
      </c>
      <c r="F1680" s="59"/>
      <c r="G1680" s="59" t="s">
        <v>1385</v>
      </c>
      <c r="H1680" s="59"/>
      <c r="I1680" s="59">
        <f t="shared" si="26"/>
        <v>5</v>
      </c>
      <c r="J1680" s="59" t="s">
        <v>1561</v>
      </c>
      <c r="K1680" s="61"/>
      <c r="L1680" s="62" t="s">
        <v>6737</v>
      </c>
      <c r="M1680" s="62" t="s">
        <v>1385</v>
      </c>
      <c r="N1680" s="81" t="str">
        <f>VLOOKUP($M1680,'Hulpblad MC-parser'!$A:$D,2,FALSE)</f>
        <v>Ongeval</v>
      </c>
      <c r="O1680" s="81" t="str">
        <f>VLOOKUP($M1680,'Hulpblad MC-parser'!$A:$D,3,FALSE)</f>
        <v>Wegvervoer</v>
      </c>
      <c r="P1680" s="81" t="str">
        <f>VLOOKUP($M1680,'Hulpblad MC-parser'!$A:$D,4,FALSE)</f>
        <v>Voertuig te water</v>
      </c>
      <c r="Q1680" s="136" t="str">
        <f>IF(CONCATENATE(B1680,C1680,D1680)="","",VLOOKUP(CONCATENATE(B1680,C1680,D1680),Meldingsclassificaties!AA:AA,1,FALSE))</f>
        <v/>
      </c>
      <c r="R1680" s="136" t="str">
        <f>IF(F1680="","",VLOOKUP(F1680,Meldingsclassificaties!H:H,1,FALSE))</f>
        <v/>
      </c>
    </row>
    <row r="1681" spans="1:18" x14ac:dyDescent="0.25">
      <c r="A1681" s="59"/>
      <c r="B1681" s="59"/>
      <c r="C1681" s="59"/>
      <c r="D1681" s="59"/>
      <c r="E1681" s="60" t="s">
        <v>8438</v>
      </c>
      <c r="F1681" s="59"/>
      <c r="G1681" s="59" t="s">
        <v>1385</v>
      </c>
      <c r="H1681" s="59"/>
      <c r="I1681" s="59">
        <f t="shared" si="26"/>
        <v>5</v>
      </c>
      <c r="J1681" s="59" t="s">
        <v>1561</v>
      </c>
      <c r="K1681" s="61"/>
      <c r="L1681" s="62" t="s">
        <v>6737</v>
      </c>
      <c r="M1681" s="62" t="s">
        <v>1385</v>
      </c>
      <c r="N1681" s="81" t="str">
        <f>VLOOKUP($M1681,'Hulpblad MC-parser'!$A:$D,2,FALSE)</f>
        <v>Ongeval</v>
      </c>
      <c r="O1681" s="81" t="str">
        <f>VLOOKUP($M1681,'Hulpblad MC-parser'!$A:$D,3,FALSE)</f>
        <v>Wegvervoer</v>
      </c>
      <c r="P1681" s="81" t="str">
        <f>VLOOKUP($M1681,'Hulpblad MC-parser'!$A:$D,4,FALSE)</f>
        <v>Voertuig te water</v>
      </c>
      <c r="Q1681" s="136" t="str">
        <f>IF(CONCATENATE(B1681,C1681,D1681)="","",VLOOKUP(CONCATENATE(B1681,C1681,D1681),Meldingsclassificaties!AA:AA,1,FALSE))</f>
        <v/>
      </c>
      <c r="R1681" s="136" t="str">
        <f>IF(F1681="","",VLOOKUP(F1681,Meldingsclassificaties!H:H,1,FALSE))</f>
        <v/>
      </c>
    </row>
    <row r="1682" spans="1:18" x14ac:dyDescent="0.25">
      <c r="A1682" s="59"/>
      <c r="B1682" s="59"/>
      <c r="C1682" s="59"/>
      <c r="D1682" s="59"/>
      <c r="E1682" s="60" t="s">
        <v>8440</v>
      </c>
      <c r="F1682" s="59"/>
      <c r="G1682" s="59" t="s">
        <v>1385</v>
      </c>
      <c r="H1682" s="59"/>
      <c r="I1682" s="59">
        <f t="shared" si="26"/>
        <v>5</v>
      </c>
      <c r="J1682" s="59" t="s">
        <v>1561</v>
      </c>
      <c r="K1682" s="61"/>
      <c r="L1682" s="62" t="s">
        <v>6737</v>
      </c>
      <c r="M1682" s="62" t="s">
        <v>1385</v>
      </c>
      <c r="N1682" s="81" t="str">
        <f>VLOOKUP($M1682,'Hulpblad MC-parser'!$A:$D,2,FALSE)</f>
        <v>Ongeval</v>
      </c>
      <c r="O1682" s="81" t="str">
        <f>VLOOKUP($M1682,'Hulpblad MC-parser'!$A:$D,3,FALSE)</f>
        <v>Wegvervoer</v>
      </c>
      <c r="P1682" s="81" t="str">
        <f>VLOOKUP($M1682,'Hulpblad MC-parser'!$A:$D,4,FALSE)</f>
        <v>Voertuig te water</v>
      </c>
      <c r="Q1682" s="136" t="str">
        <f>IF(CONCATENATE(B1682,C1682,D1682)="","",VLOOKUP(CONCATENATE(B1682,C1682,D1682),Meldingsclassificaties!AA:AA,1,FALSE))</f>
        <v/>
      </c>
      <c r="R1682" s="136" t="str">
        <f>IF(F1682="","",VLOOKUP(F1682,Meldingsclassificaties!H:H,1,FALSE))</f>
        <v/>
      </c>
    </row>
    <row r="1683" spans="1:18" x14ac:dyDescent="0.25">
      <c r="A1683" s="59">
        <v>200031633</v>
      </c>
      <c r="B1683" s="59" t="s">
        <v>13</v>
      </c>
      <c r="C1683" s="59"/>
      <c r="D1683" s="59"/>
      <c r="E1683" s="60" t="s">
        <v>1386</v>
      </c>
      <c r="F1683" s="59" t="s">
        <v>217</v>
      </c>
      <c r="G1683" s="59"/>
      <c r="H1683" s="59"/>
      <c r="I1683" s="59">
        <f t="shared" si="26"/>
        <v>25</v>
      </c>
      <c r="J1683" s="59" t="s">
        <v>1613</v>
      </c>
      <c r="K1683" s="61"/>
      <c r="L1683" s="62" t="s">
        <v>6737</v>
      </c>
      <c r="M1683" s="62" t="s">
        <v>1386</v>
      </c>
      <c r="N1683" s="81" t="str">
        <f>VLOOKUP($M1683,'Hulpblad MC-parser'!$A:$D,2,FALSE)</f>
        <v>Veiligheid en openbare orde</v>
      </c>
      <c r="O1683" s="81">
        <f>VLOOKUP($M1683,'Hulpblad MC-parser'!$A:$D,3,FALSE)</f>
        <v>0</v>
      </c>
      <c r="P1683" s="81">
        <f>VLOOKUP($M1683,'Hulpblad MC-parser'!$A:$D,4,FALSE)</f>
        <v>0</v>
      </c>
      <c r="Q1683" s="136" t="str">
        <f>IF(CONCATENATE(B1683,C1683,D1683)="","",VLOOKUP(CONCATENATE(B1683,C1683,D1683),Meldingsclassificaties!AA:AA,1,FALSE))</f>
        <v>Veiligheid en openbare orde</v>
      </c>
      <c r="R1683" s="136" t="str">
        <f>IF(F1683="","",VLOOKUP(F1683,Meldingsclassificaties!H:H,1,FALSE))</f>
        <v>Veiligheid en openb. orde</v>
      </c>
    </row>
    <row r="1684" spans="1:18" x14ac:dyDescent="0.25">
      <c r="A1684" s="59"/>
      <c r="B1684" s="59"/>
      <c r="C1684" s="59"/>
      <c r="D1684" s="59"/>
      <c r="E1684" s="60" t="s">
        <v>8466</v>
      </c>
      <c r="F1684" s="59"/>
      <c r="G1684" s="59" t="s">
        <v>1386</v>
      </c>
      <c r="H1684" s="59"/>
      <c r="I1684" s="59">
        <f t="shared" si="26"/>
        <v>4</v>
      </c>
      <c r="J1684" s="59" t="s">
        <v>1561</v>
      </c>
      <c r="K1684" s="61"/>
      <c r="L1684" s="62" t="s">
        <v>6737</v>
      </c>
      <c r="M1684" s="62" t="s">
        <v>1386</v>
      </c>
      <c r="N1684" s="81" t="str">
        <f>VLOOKUP($M1684,'Hulpblad MC-parser'!$A:$D,2,FALSE)</f>
        <v>Veiligheid en openbare orde</v>
      </c>
      <c r="O1684" s="81">
        <f>VLOOKUP($M1684,'Hulpblad MC-parser'!$A:$D,3,FALSE)</f>
        <v>0</v>
      </c>
      <c r="P1684" s="81">
        <f>VLOOKUP($M1684,'Hulpblad MC-parser'!$A:$D,4,FALSE)</f>
        <v>0</v>
      </c>
      <c r="Q1684" s="136" t="str">
        <f>IF(CONCATENATE(B1684,C1684,D1684)="","",VLOOKUP(CONCATENATE(B1684,C1684,D1684),Meldingsclassificaties!AA:AA,1,FALSE))</f>
        <v/>
      </c>
      <c r="R1684" s="136" t="str">
        <f>IF(F1684="","",VLOOKUP(F1684,Meldingsclassificaties!H:H,1,FALSE))</f>
        <v/>
      </c>
    </row>
    <row r="1685" spans="1:18" x14ac:dyDescent="0.25">
      <c r="A1685" s="59"/>
      <c r="B1685" s="59"/>
      <c r="C1685" s="59"/>
      <c r="D1685" s="59"/>
      <c r="E1685" s="60" t="s">
        <v>8467</v>
      </c>
      <c r="F1685" s="59"/>
      <c r="G1685" s="59" t="s">
        <v>1386</v>
      </c>
      <c r="H1685" s="59"/>
      <c r="I1685" s="59">
        <f t="shared" si="26"/>
        <v>11</v>
      </c>
      <c r="J1685" s="59" t="s">
        <v>1561</v>
      </c>
      <c r="K1685" s="61"/>
      <c r="L1685" s="62" t="s">
        <v>6737</v>
      </c>
      <c r="M1685" s="62" t="s">
        <v>1386</v>
      </c>
      <c r="N1685" s="81" t="str">
        <f>VLOOKUP($M1685,'Hulpblad MC-parser'!$A:$D,2,FALSE)</f>
        <v>Veiligheid en openbare orde</v>
      </c>
      <c r="O1685" s="81">
        <f>VLOOKUP($M1685,'Hulpblad MC-parser'!$A:$D,3,FALSE)</f>
        <v>0</v>
      </c>
      <c r="P1685" s="81">
        <f>VLOOKUP($M1685,'Hulpblad MC-parser'!$A:$D,4,FALSE)</f>
        <v>0</v>
      </c>
      <c r="Q1685" s="136" t="str">
        <f>IF(CONCATENATE(B1685,C1685,D1685)="","",VLOOKUP(CONCATENATE(B1685,C1685,D1685),Meldingsclassificaties!AA:AA,1,FALSE))</f>
        <v/>
      </c>
      <c r="R1685" s="136" t="str">
        <f>IF(F1685="","",VLOOKUP(F1685,Meldingsclassificaties!H:H,1,FALSE))</f>
        <v/>
      </c>
    </row>
    <row r="1686" spans="1:18" x14ac:dyDescent="0.25">
      <c r="A1686" s="59"/>
      <c r="B1686" s="59"/>
      <c r="C1686" s="59"/>
      <c r="D1686" s="59"/>
      <c r="E1686" s="60" t="s">
        <v>8468</v>
      </c>
      <c r="F1686" s="59"/>
      <c r="G1686" s="59" t="s">
        <v>1386</v>
      </c>
      <c r="H1686" s="59"/>
      <c r="I1686" s="59">
        <f t="shared" si="26"/>
        <v>3</v>
      </c>
      <c r="J1686" s="59" t="s">
        <v>1561</v>
      </c>
      <c r="K1686" s="61"/>
      <c r="L1686" s="62" t="s">
        <v>6737</v>
      </c>
      <c r="M1686" s="62" t="s">
        <v>1386</v>
      </c>
      <c r="N1686" s="81" t="str">
        <f>VLOOKUP($M1686,'Hulpblad MC-parser'!$A:$D,2,FALSE)</f>
        <v>Veiligheid en openbare orde</v>
      </c>
      <c r="O1686" s="81">
        <f>VLOOKUP($M1686,'Hulpblad MC-parser'!$A:$D,3,FALSE)</f>
        <v>0</v>
      </c>
      <c r="P1686" s="81">
        <f>VLOOKUP($M1686,'Hulpblad MC-parser'!$A:$D,4,FALSE)</f>
        <v>0</v>
      </c>
      <c r="Q1686" s="136" t="str">
        <f>IF(CONCATENATE(B1686,C1686,D1686)="","",VLOOKUP(CONCATENATE(B1686,C1686,D1686),Meldingsclassificaties!AA:AA,1,FALSE))</f>
        <v/>
      </c>
      <c r="R1686" s="136" t="str">
        <f>IF(F1686="","",VLOOKUP(F1686,Meldingsclassificaties!H:H,1,FALSE))</f>
        <v/>
      </c>
    </row>
    <row r="1687" spans="1:18" x14ac:dyDescent="0.25">
      <c r="A1687" s="59"/>
      <c r="B1687" s="59"/>
      <c r="C1687" s="59"/>
      <c r="D1687" s="59"/>
      <c r="E1687" s="60" t="s">
        <v>8469</v>
      </c>
      <c r="F1687" s="59"/>
      <c r="G1687" s="59" t="s">
        <v>1386</v>
      </c>
      <c r="H1687" s="59"/>
      <c r="I1687" s="59">
        <f t="shared" si="26"/>
        <v>4</v>
      </c>
      <c r="J1687" s="59" t="s">
        <v>1561</v>
      </c>
      <c r="K1687" s="61"/>
      <c r="L1687" s="62" t="s">
        <v>6737</v>
      </c>
      <c r="M1687" s="62" t="s">
        <v>1386</v>
      </c>
      <c r="N1687" s="81" t="str">
        <f>VLOOKUP($M1687,'Hulpblad MC-parser'!$A:$D,2,FALSE)</f>
        <v>Veiligheid en openbare orde</v>
      </c>
      <c r="O1687" s="81">
        <f>VLOOKUP($M1687,'Hulpblad MC-parser'!$A:$D,3,FALSE)</f>
        <v>0</v>
      </c>
      <c r="P1687" s="81">
        <f>VLOOKUP($M1687,'Hulpblad MC-parser'!$A:$D,4,FALSE)</f>
        <v>0</v>
      </c>
      <c r="Q1687" s="136" t="str">
        <f>IF(CONCATENATE(B1687,C1687,D1687)="","",VLOOKUP(CONCATENATE(B1687,C1687,D1687),Meldingsclassificaties!AA:AA,1,FALSE))</f>
        <v/>
      </c>
      <c r="R1687" s="136" t="str">
        <f>IF(F1687="","",VLOOKUP(F1687,Meldingsclassificaties!H:H,1,FALSE))</f>
        <v/>
      </c>
    </row>
    <row r="1688" spans="1:18" x14ac:dyDescent="0.25">
      <c r="A1688" s="59"/>
      <c r="B1688" s="59"/>
      <c r="C1688" s="59"/>
      <c r="D1688" s="59"/>
      <c r="E1688" s="60" t="s">
        <v>8470</v>
      </c>
      <c r="F1688" s="59"/>
      <c r="G1688" s="59" t="s">
        <v>1386</v>
      </c>
      <c r="H1688" s="59"/>
      <c r="I1688" s="59">
        <f t="shared" si="26"/>
        <v>3</v>
      </c>
      <c r="J1688" s="59" t="s">
        <v>1561</v>
      </c>
      <c r="K1688" s="61"/>
      <c r="L1688" s="62" t="s">
        <v>6737</v>
      </c>
      <c r="M1688" s="62" t="s">
        <v>1386</v>
      </c>
      <c r="N1688" s="81" t="str">
        <f>VLOOKUP($M1688,'Hulpblad MC-parser'!$A:$D,2,FALSE)</f>
        <v>Veiligheid en openbare orde</v>
      </c>
      <c r="O1688" s="81">
        <f>VLOOKUP($M1688,'Hulpblad MC-parser'!$A:$D,3,FALSE)</f>
        <v>0</v>
      </c>
      <c r="P1688" s="81">
        <f>VLOOKUP($M1688,'Hulpblad MC-parser'!$A:$D,4,FALSE)</f>
        <v>0</v>
      </c>
      <c r="Q1688" s="136" t="str">
        <f>IF(CONCATENATE(B1688,C1688,D1688)="","",VLOOKUP(CONCATENATE(B1688,C1688,D1688),Meldingsclassificaties!AA:AA,1,FALSE))</f>
        <v/>
      </c>
      <c r="R1688" s="136" t="str">
        <f>IF(F1688="","",VLOOKUP(F1688,Meldingsclassificaties!H:H,1,FALSE))</f>
        <v/>
      </c>
    </row>
    <row r="1689" spans="1:18" x14ac:dyDescent="0.25">
      <c r="A1689" s="59"/>
      <c r="B1689" s="59"/>
      <c r="C1689" s="59"/>
      <c r="D1689" s="59"/>
      <c r="E1689" s="60" t="s">
        <v>8471</v>
      </c>
      <c r="F1689" s="59"/>
      <c r="G1689" s="59" t="s">
        <v>1386</v>
      </c>
      <c r="H1689" s="59"/>
      <c r="I1689" s="59">
        <f t="shared" si="26"/>
        <v>4</v>
      </c>
      <c r="J1689" s="59" t="s">
        <v>1561</v>
      </c>
      <c r="K1689" s="61"/>
      <c r="L1689" s="62" t="s">
        <v>6737</v>
      </c>
      <c r="M1689" s="62" t="s">
        <v>1386</v>
      </c>
      <c r="N1689" s="81" t="str">
        <f>VLOOKUP($M1689,'Hulpblad MC-parser'!$A:$D,2,FALSE)</f>
        <v>Veiligheid en openbare orde</v>
      </c>
      <c r="O1689" s="81">
        <f>VLOOKUP($M1689,'Hulpblad MC-parser'!$A:$D,3,FALSE)</f>
        <v>0</v>
      </c>
      <c r="P1689" s="81">
        <f>VLOOKUP($M1689,'Hulpblad MC-parser'!$A:$D,4,FALSE)</f>
        <v>0</v>
      </c>
      <c r="Q1689" s="136" t="str">
        <f>IF(CONCATENATE(B1689,C1689,D1689)="","",VLOOKUP(CONCATENATE(B1689,C1689,D1689),Meldingsclassificaties!AA:AA,1,FALSE))</f>
        <v/>
      </c>
      <c r="R1689" s="136" t="str">
        <f>IF(F1689="","",VLOOKUP(F1689,Meldingsclassificaties!H:H,1,FALSE))</f>
        <v/>
      </c>
    </row>
    <row r="1690" spans="1:18" x14ac:dyDescent="0.25">
      <c r="A1690" s="59">
        <v>200031555</v>
      </c>
      <c r="B1690" s="59" t="s">
        <v>13</v>
      </c>
      <c r="C1690" s="59" t="s">
        <v>561</v>
      </c>
      <c r="D1690" s="59"/>
      <c r="E1690" s="60" t="s">
        <v>1387</v>
      </c>
      <c r="F1690" s="59" t="s">
        <v>563</v>
      </c>
      <c r="G1690" s="59"/>
      <c r="H1690" s="59"/>
      <c r="I1690" s="59">
        <f t="shared" si="26"/>
        <v>25</v>
      </c>
      <c r="J1690" s="59" t="s">
        <v>1613</v>
      </c>
      <c r="K1690" s="61"/>
      <c r="L1690" s="62" t="s">
        <v>6737</v>
      </c>
      <c r="M1690" s="62" t="s">
        <v>1387</v>
      </c>
      <c r="N1690" s="81" t="str">
        <f>VLOOKUP($M1690,'Hulpblad MC-parser'!$A:$D,2,FALSE)</f>
        <v>Veiligheid en openbare orde</v>
      </c>
      <c r="O1690" s="81" t="str">
        <f>VLOOKUP($M1690,'Hulpblad MC-parser'!$A:$D,3,FALSE)</f>
        <v>Aantast. Openb orde</v>
      </c>
      <c r="P1690" s="81">
        <f>VLOOKUP($M1690,'Hulpblad MC-parser'!$A:$D,4,FALSE)</f>
        <v>0</v>
      </c>
      <c r="Q1690" s="136" t="str">
        <f>IF(CONCATENATE(B1690,C1690,D1690)="","",VLOOKUP(CONCATENATE(B1690,C1690,D1690),Meldingsclassificaties!AA:AA,1,FALSE))</f>
        <v>Veiligheid en openbare ordeAantast. Openb orde</v>
      </c>
      <c r="R1690" s="136" t="str">
        <f>IF(F1690="","",VLOOKUP(F1690,Meldingsclassificaties!H:H,1,FALSE))</f>
        <v>Aantasting openbare orde</v>
      </c>
    </row>
    <row r="1691" spans="1:18" x14ac:dyDescent="0.25">
      <c r="A1691" s="59"/>
      <c r="B1691" s="59"/>
      <c r="C1691" s="59"/>
      <c r="D1691" s="59"/>
      <c r="E1691" s="60" t="s">
        <v>8472</v>
      </c>
      <c r="F1691" s="59"/>
      <c r="G1691" s="59" t="s">
        <v>1387</v>
      </c>
      <c r="H1691" s="59"/>
      <c r="I1691" s="59">
        <f t="shared" si="26"/>
        <v>4</v>
      </c>
      <c r="J1691" s="59" t="s">
        <v>1561</v>
      </c>
      <c r="K1691" s="61"/>
      <c r="L1691" s="62" t="s">
        <v>6737</v>
      </c>
      <c r="M1691" s="62" t="s">
        <v>1387</v>
      </c>
      <c r="N1691" s="81" t="str">
        <f>VLOOKUP($M1691,'Hulpblad MC-parser'!$A:$D,2,FALSE)</f>
        <v>Veiligheid en openbare orde</v>
      </c>
      <c r="O1691" s="81" t="str">
        <f>VLOOKUP($M1691,'Hulpblad MC-parser'!$A:$D,3,FALSE)</f>
        <v>Aantast. Openb orde</v>
      </c>
      <c r="P1691" s="81">
        <f>VLOOKUP($M1691,'Hulpblad MC-parser'!$A:$D,4,FALSE)</f>
        <v>0</v>
      </c>
      <c r="Q1691" s="136" t="str">
        <f>IF(CONCATENATE(B1691,C1691,D1691)="","",VLOOKUP(CONCATENATE(B1691,C1691,D1691),Meldingsclassificaties!AA:AA,1,FALSE))</f>
        <v/>
      </c>
      <c r="R1691" s="136" t="str">
        <f>IF(F1691="","",VLOOKUP(F1691,Meldingsclassificaties!H:H,1,FALSE))</f>
        <v/>
      </c>
    </row>
    <row r="1692" spans="1:18" x14ac:dyDescent="0.25">
      <c r="A1692" s="59"/>
      <c r="B1692" s="59"/>
      <c r="C1692" s="59"/>
      <c r="D1692" s="59"/>
      <c r="E1692" s="60" t="s">
        <v>8473</v>
      </c>
      <c r="F1692" s="59"/>
      <c r="G1692" s="59" t="s">
        <v>1387</v>
      </c>
      <c r="H1692" s="59"/>
      <c r="I1692" s="59">
        <f t="shared" si="26"/>
        <v>5</v>
      </c>
      <c r="J1692" s="59" t="s">
        <v>1561</v>
      </c>
      <c r="K1692" s="61"/>
      <c r="L1692" s="62" t="s">
        <v>6737</v>
      </c>
      <c r="M1692" s="62" t="s">
        <v>1387</v>
      </c>
      <c r="N1692" s="81" t="str">
        <f>VLOOKUP($M1692,'Hulpblad MC-parser'!$A:$D,2,FALSE)</f>
        <v>Veiligheid en openbare orde</v>
      </c>
      <c r="O1692" s="81" t="str">
        <f>VLOOKUP($M1692,'Hulpblad MC-parser'!$A:$D,3,FALSE)</f>
        <v>Aantast. Openb orde</v>
      </c>
      <c r="P1692" s="81">
        <f>VLOOKUP($M1692,'Hulpblad MC-parser'!$A:$D,4,FALSE)</f>
        <v>0</v>
      </c>
      <c r="Q1692" s="136" t="str">
        <f>IF(CONCATENATE(B1692,C1692,D1692)="","",VLOOKUP(CONCATENATE(B1692,C1692,D1692),Meldingsclassificaties!AA:AA,1,FALSE))</f>
        <v/>
      </c>
      <c r="R1692" s="136" t="str">
        <f>IF(F1692="","",VLOOKUP(F1692,Meldingsclassificaties!H:H,1,FALSE))</f>
        <v/>
      </c>
    </row>
    <row r="1693" spans="1:18" x14ac:dyDescent="0.25">
      <c r="A1693" s="59"/>
      <c r="B1693" s="59"/>
      <c r="C1693" s="59"/>
      <c r="D1693" s="59"/>
      <c r="E1693" s="60" t="s">
        <v>8474</v>
      </c>
      <c r="F1693" s="59"/>
      <c r="G1693" s="59" t="s">
        <v>1387</v>
      </c>
      <c r="H1693" s="59"/>
      <c r="I1693" s="59">
        <f t="shared" si="26"/>
        <v>3</v>
      </c>
      <c r="J1693" s="59" t="s">
        <v>1561</v>
      </c>
      <c r="K1693" s="61"/>
      <c r="L1693" s="62" t="s">
        <v>6737</v>
      </c>
      <c r="M1693" s="62" t="s">
        <v>1387</v>
      </c>
      <c r="N1693" s="81" t="str">
        <f>VLOOKUP($M1693,'Hulpblad MC-parser'!$A:$D,2,FALSE)</f>
        <v>Veiligheid en openbare orde</v>
      </c>
      <c r="O1693" s="81" t="str">
        <f>VLOOKUP($M1693,'Hulpblad MC-parser'!$A:$D,3,FALSE)</f>
        <v>Aantast. Openb orde</v>
      </c>
      <c r="P1693" s="81">
        <f>VLOOKUP($M1693,'Hulpblad MC-parser'!$A:$D,4,FALSE)</f>
        <v>0</v>
      </c>
      <c r="Q1693" s="136" t="str">
        <f>IF(CONCATENATE(B1693,C1693,D1693)="","",VLOOKUP(CONCATENATE(B1693,C1693,D1693),Meldingsclassificaties!AA:AA,1,FALSE))</f>
        <v/>
      </c>
      <c r="R1693" s="136" t="str">
        <f>IF(F1693="","",VLOOKUP(F1693,Meldingsclassificaties!H:H,1,FALSE))</f>
        <v/>
      </c>
    </row>
    <row r="1694" spans="1:18" x14ac:dyDescent="0.25">
      <c r="A1694" s="59"/>
      <c r="B1694" s="59"/>
      <c r="C1694" s="59"/>
      <c r="D1694" s="59"/>
      <c r="E1694" s="60" t="s">
        <v>8475</v>
      </c>
      <c r="F1694" s="59"/>
      <c r="G1694" s="59" t="s">
        <v>1387</v>
      </c>
      <c r="H1694" s="59"/>
      <c r="I1694" s="59">
        <f t="shared" si="26"/>
        <v>14</v>
      </c>
      <c r="J1694" s="59" t="s">
        <v>1561</v>
      </c>
      <c r="K1694" s="61"/>
      <c r="L1694" s="62" t="s">
        <v>6737</v>
      </c>
      <c r="M1694" s="62" t="s">
        <v>1387</v>
      </c>
      <c r="N1694" s="81" t="str">
        <f>VLOOKUP($M1694,'Hulpblad MC-parser'!$A:$D,2,FALSE)</f>
        <v>Veiligheid en openbare orde</v>
      </c>
      <c r="O1694" s="81" t="str">
        <f>VLOOKUP($M1694,'Hulpblad MC-parser'!$A:$D,3,FALSE)</f>
        <v>Aantast. Openb orde</v>
      </c>
      <c r="P1694" s="81">
        <f>VLOOKUP($M1694,'Hulpblad MC-parser'!$A:$D,4,FALSE)</f>
        <v>0</v>
      </c>
      <c r="Q1694" s="136" t="str">
        <f>IF(CONCATENATE(B1694,C1694,D1694)="","",VLOOKUP(CONCATENATE(B1694,C1694,D1694),Meldingsclassificaties!AA:AA,1,FALSE))</f>
        <v/>
      </c>
      <c r="R1694" s="136" t="str">
        <f>IF(F1694="","",VLOOKUP(F1694,Meldingsclassificaties!H:H,1,FALSE))</f>
        <v/>
      </c>
    </row>
    <row r="1695" spans="1:18" x14ac:dyDescent="0.25">
      <c r="A1695" s="59"/>
      <c r="B1695" s="59"/>
      <c r="C1695" s="59"/>
      <c r="D1695" s="59"/>
      <c r="E1695" s="60" t="s">
        <v>8476</v>
      </c>
      <c r="F1695" s="59"/>
      <c r="G1695" s="59" t="s">
        <v>1387</v>
      </c>
      <c r="H1695" s="59"/>
      <c r="I1695" s="59">
        <f t="shared" si="26"/>
        <v>5</v>
      </c>
      <c r="J1695" s="59" t="s">
        <v>1561</v>
      </c>
      <c r="K1695" s="61"/>
      <c r="L1695" s="62" t="s">
        <v>6737</v>
      </c>
      <c r="M1695" s="62" t="s">
        <v>1387</v>
      </c>
      <c r="N1695" s="81" t="str">
        <f>VLOOKUP($M1695,'Hulpblad MC-parser'!$A:$D,2,FALSE)</f>
        <v>Veiligheid en openbare orde</v>
      </c>
      <c r="O1695" s="81" t="str">
        <f>VLOOKUP($M1695,'Hulpblad MC-parser'!$A:$D,3,FALSE)</f>
        <v>Aantast. Openb orde</v>
      </c>
      <c r="P1695" s="81">
        <f>VLOOKUP($M1695,'Hulpblad MC-parser'!$A:$D,4,FALSE)</f>
        <v>0</v>
      </c>
      <c r="Q1695" s="136" t="str">
        <f>IF(CONCATENATE(B1695,C1695,D1695)="","",VLOOKUP(CONCATENATE(B1695,C1695,D1695),Meldingsclassificaties!AA:AA,1,FALSE))</f>
        <v/>
      </c>
      <c r="R1695" s="136" t="str">
        <f>IF(F1695="","",VLOOKUP(F1695,Meldingsclassificaties!H:H,1,FALSE))</f>
        <v/>
      </c>
    </row>
    <row r="1696" spans="1:18" x14ac:dyDescent="0.25">
      <c r="A1696" s="59">
        <v>200010742</v>
      </c>
      <c r="B1696" s="59" t="s">
        <v>13</v>
      </c>
      <c r="C1696" s="59" t="s">
        <v>561</v>
      </c>
      <c r="D1696" s="59" t="s">
        <v>789</v>
      </c>
      <c r="E1696" s="60" t="s">
        <v>1388</v>
      </c>
      <c r="F1696" s="59" t="s">
        <v>789</v>
      </c>
      <c r="G1696" s="59"/>
      <c r="H1696" s="59"/>
      <c r="I1696" s="59">
        <f t="shared" si="26"/>
        <v>13</v>
      </c>
      <c r="J1696" s="59" t="s">
        <v>1613</v>
      </c>
      <c r="K1696" s="61"/>
      <c r="L1696" s="62" t="s">
        <v>6737</v>
      </c>
      <c r="M1696" s="62" t="s">
        <v>1388</v>
      </c>
      <c r="N1696" s="81" t="str">
        <f>VLOOKUP($M1696,'Hulpblad MC-parser'!$A:$D,2,FALSE)</f>
        <v>Veiligheid en openbare orde</v>
      </c>
      <c r="O1696" s="81" t="str">
        <f>VLOOKUP($M1696,'Hulpblad MC-parser'!$A:$D,3,FALSE)</f>
        <v>Aantast. Openb orde</v>
      </c>
      <c r="P1696" s="81" t="str">
        <f>VLOOKUP($M1696,'Hulpblad MC-parser'!$A:$D,4,FALSE)</f>
        <v>Demonstratie</v>
      </c>
      <c r="Q1696" s="136" t="str">
        <f>IF(CONCATENATE(B1696,C1696,D1696)="","",VLOOKUP(CONCATENATE(B1696,C1696,D1696),Meldingsclassificaties!AA:AA,1,FALSE))</f>
        <v>Veiligheid en openbare ordeAantast. Openb ordeDemonstratie</v>
      </c>
      <c r="R1696" s="136" t="str">
        <f>IF(F1696="","",VLOOKUP(F1696,Meldingsclassificaties!H:H,1,FALSE))</f>
        <v>Demonstratie</v>
      </c>
    </row>
    <row r="1697" spans="1:18" x14ac:dyDescent="0.25">
      <c r="A1697" s="59"/>
      <c r="B1697" s="59"/>
      <c r="C1697" s="59"/>
      <c r="D1697" s="59"/>
      <c r="E1697" s="60" t="s">
        <v>8477</v>
      </c>
      <c r="F1697" s="59"/>
      <c r="G1697" s="59" t="s">
        <v>1388</v>
      </c>
      <c r="H1697" s="59"/>
      <c r="I1697" s="59">
        <f t="shared" si="26"/>
        <v>4</v>
      </c>
      <c r="J1697" s="59" t="s">
        <v>1561</v>
      </c>
      <c r="K1697" s="61"/>
      <c r="L1697" s="62" t="s">
        <v>6737</v>
      </c>
      <c r="M1697" s="62" t="s">
        <v>1388</v>
      </c>
      <c r="N1697" s="81" t="str">
        <f>VLOOKUP($M1697,'Hulpblad MC-parser'!$A:$D,2,FALSE)</f>
        <v>Veiligheid en openbare orde</v>
      </c>
      <c r="O1697" s="81" t="str">
        <f>VLOOKUP($M1697,'Hulpblad MC-parser'!$A:$D,3,FALSE)</f>
        <v>Aantast. Openb orde</v>
      </c>
      <c r="P1697" s="81" t="str">
        <f>VLOOKUP($M1697,'Hulpblad MC-parser'!$A:$D,4,FALSE)</f>
        <v>Demonstratie</v>
      </c>
      <c r="Q1697" s="136" t="str">
        <f>IF(CONCATENATE(B1697,C1697,D1697)="","",VLOOKUP(CONCATENATE(B1697,C1697,D1697),Meldingsclassificaties!AA:AA,1,FALSE))</f>
        <v/>
      </c>
      <c r="R1697" s="136" t="str">
        <f>IF(F1697="","",VLOOKUP(F1697,Meldingsclassificaties!H:H,1,FALSE))</f>
        <v/>
      </c>
    </row>
    <row r="1698" spans="1:18" x14ac:dyDescent="0.25">
      <c r="A1698" s="59"/>
      <c r="B1698" s="59"/>
      <c r="C1698" s="59"/>
      <c r="D1698" s="59"/>
      <c r="E1698" s="60" t="s">
        <v>8478</v>
      </c>
      <c r="F1698" s="59"/>
      <c r="G1698" s="59" t="s">
        <v>1388</v>
      </c>
      <c r="H1698" s="59"/>
      <c r="I1698" s="59">
        <f t="shared" si="26"/>
        <v>4</v>
      </c>
      <c r="J1698" s="59" t="s">
        <v>1561</v>
      </c>
      <c r="K1698" s="61"/>
      <c r="L1698" s="62" t="s">
        <v>6737</v>
      </c>
      <c r="M1698" s="62" t="s">
        <v>1388</v>
      </c>
      <c r="N1698" s="81" t="str">
        <f>VLOOKUP($M1698,'Hulpblad MC-parser'!$A:$D,2,FALSE)</f>
        <v>Veiligheid en openbare orde</v>
      </c>
      <c r="O1698" s="81" t="str">
        <f>VLOOKUP($M1698,'Hulpblad MC-parser'!$A:$D,3,FALSE)</f>
        <v>Aantast. Openb orde</v>
      </c>
      <c r="P1698" s="81" t="str">
        <f>VLOOKUP($M1698,'Hulpblad MC-parser'!$A:$D,4,FALSE)</f>
        <v>Demonstratie</v>
      </c>
      <c r="Q1698" s="136" t="str">
        <f>IF(CONCATENATE(B1698,C1698,D1698)="","",VLOOKUP(CONCATENATE(B1698,C1698,D1698),Meldingsclassificaties!AA:AA,1,FALSE))</f>
        <v/>
      </c>
      <c r="R1698" s="136" t="str">
        <f>IF(F1698="","",VLOOKUP(F1698,Meldingsclassificaties!H:H,1,FALSE))</f>
        <v/>
      </c>
    </row>
    <row r="1699" spans="1:18" x14ac:dyDescent="0.25">
      <c r="A1699" s="59"/>
      <c r="B1699" s="59"/>
      <c r="C1699" s="59"/>
      <c r="D1699" s="59"/>
      <c r="E1699" s="60" t="s">
        <v>8479</v>
      </c>
      <c r="F1699" s="59"/>
      <c r="G1699" s="59" t="s">
        <v>1388</v>
      </c>
      <c r="H1699" s="59"/>
      <c r="I1699" s="59">
        <f t="shared" si="26"/>
        <v>5</v>
      </c>
      <c r="J1699" s="59" t="s">
        <v>1561</v>
      </c>
      <c r="K1699" s="61"/>
      <c r="L1699" s="62" t="s">
        <v>6737</v>
      </c>
      <c r="M1699" s="62" t="s">
        <v>1388</v>
      </c>
      <c r="N1699" s="81" t="str">
        <f>VLOOKUP($M1699,'Hulpblad MC-parser'!$A:$D,2,FALSE)</f>
        <v>Veiligheid en openbare orde</v>
      </c>
      <c r="O1699" s="81" t="str">
        <f>VLOOKUP($M1699,'Hulpblad MC-parser'!$A:$D,3,FALSE)</f>
        <v>Aantast. Openb orde</v>
      </c>
      <c r="P1699" s="81" t="str">
        <f>VLOOKUP($M1699,'Hulpblad MC-parser'!$A:$D,4,FALSE)</f>
        <v>Demonstratie</v>
      </c>
      <c r="Q1699" s="136" t="str">
        <f>IF(CONCATENATE(B1699,C1699,D1699)="","",VLOOKUP(CONCATENATE(B1699,C1699,D1699),Meldingsclassificaties!AA:AA,1,FALSE))</f>
        <v/>
      </c>
      <c r="R1699" s="136" t="str">
        <f>IF(F1699="","",VLOOKUP(F1699,Meldingsclassificaties!H:H,1,FALSE))</f>
        <v/>
      </c>
    </row>
    <row r="1700" spans="1:18" x14ac:dyDescent="0.25">
      <c r="A1700" s="59"/>
      <c r="B1700" s="59"/>
      <c r="C1700" s="59"/>
      <c r="D1700" s="59"/>
      <c r="E1700" s="60" t="s">
        <v>8480</v>
      </c>
      <c r="F1700" s="59"/>
      <c r="G1700" s="59" t="s">
        <v>1388</v>
      </c>
      <c r="H1700" s="59"/>
      <c r="I1700" s="59">
        <f t="shared" si="26"/>
        <v>7</v>
      </c>
      <c r="J1700" s="59" t="s">
        <v>1561</v>
      </c>
      <c r="K1700" s="61"/>
      <c r="L1700" s="62" t="s">
        <v>6737</v>
      </c>
      <c r="M1700" s="62" t="s">
        <v>1388</v>
      </c>
      <c r="N1700" s="81" t="str">
        <f>VLOOKUP($M1700,'Hulpblad MC-parser'!$A:$D,2,FALSE)</f>
        <v>Veiligheid en openbare orde</v>
      </c>
      <c r="O1700" s="81" t="str">
        <f>VLOOKUP($M1700,'Hulpblad MC-parser'!$A:$D,3,FALSE)</f>
        <v>Aantast. Openb orde</v>
      </c>
      <c r="P1700" s="81" t="str">
        <f>VLOOKUP($M1700,'Hulpblad MC-parser'!$A:$D,4,FALSE)</f>
        <v>Demonstratie</v>
      </c>
      <c r="Q1700" s="136" t="str">
        <f>IF(CONCATENATE(B1700,C1700,D1700)="","",VLOOKUP(CONCATENATE(B1700,C1700,D1700),Meldingsclassificaties!AA:AA,1,FALSE))</f>
        <v/>
      </c>
      <c r="R1700" s="136" t="str">
        <f>IF(F1700="","",VLOOKUP(F1700,Meldingsclassificaties!H:H,1,FALSE))</f>
        <v/>
      </c>
    </row>
    <row r="1701" spans="1:18" x14ac:dyDescent="0.25">
      <c r="A1701" s="59">
        <v>200031549</v>
      </c>
      <c r="B1701" s="59" t="s">
        <v>13</v>
      </c>
      <c r="C1701" s="59" t="s">
        <v>561</v>
      </c>
      <c r="D1701" s="59" t="s">
        <v>830</v>
      </c>
      <c r="E1701" s="60" t="s">
        <v>1389</v>
      </c>
      <c r="F1701" s="59" t="s">
        <v>830</v>
      </c>
      <c r="G1701" s="59"/>
      <c r="H1701" s="59"/>
      <c r="I1701" s="59">
        <f t="shared" si="26"/>
        <v>12</v>
      </c>
      <c r="J1701" s="59" t="s">
        <v>1613</v>
      </c>
      <c r="K1701" s="61"/>
      <c r="L1701" s="62" t="s">
        <v>6737</v>
      </c>
      <c r="M1701" s="62" t="s">
        <v>1389</v>
      </c>
      <c r="N1701" s="81" t="str">
        <f>VLOOKUP($M1701,'Hulpblad MC-parser'!$A:$D,2,FALSE)</f>
        <v>Veiligheid en openbare orde</v>
      </c>
      <c r="O1701" s="81" t="str">
        <f>VLOOKUP($M1701,'Hulpblad MC-parser'!$A:$D,3,FALSE)</f>
        <v>Aantast. Openb orde</v>
      </c>
      <c r="P1701" s="81" t="str">
        <f>VLOOKUP($M1701,'Hulpblad MC-parser'!$A:$D,4,FALSE)</f>
        <v>Evenementen</v>
      </c>
      <c r="Q1701" s="136" t="str">
        <f>IF(CONCATENATE(B1701,C1701,D1701)="","",VLOOKUP(CONCATENATE(B1701,C1701,D1701),Meldingsclassificaties!AA:AA,1,FALSE))</f>
        <v>Veiligheid en openbare ordeAantast. Openb ordeEvenementen</v>
      </c>
      <c r="R1701" s="136" t="str">
        <f>IF(F1701="","",VLOOKUP(F1701,Meldingsclassificaties!H:H,1,FALSE))</f>
        <v>Evenementen</v>
      </c>
    </row>
    <row r="1702" spans="1:18" x14ac:dyDescent="0.25">
      <c r="A1702" s="59"/>
      <c r="B1702" s="59"/>
      <c r="C1702" s="59"/>
      <c r="D1702" s="59"/>
      <c r="E1702" s="60" t="s">
        <v>8481</v>
      </c>
      <c r="F1702" s="59"/>
      <c r="G1702" s="59" t="s">
        <v>1389</v>
      </c>
      <c r="H1702" s="59"/>
      <c r="I1702" s="59">
        <f t="shared" si="26"/>
        <v>4</v>
      </c>
      <c r="J1702" s="59" t="s">
        <v>1561</v>
      </c>
      <c r="K1702" s="61"/>
      <c r="L1702" s="62" t="s">
        <v>6737</v>
      </c>
      <c r="M1702" s="62" t="s">
        <v>1389</v>
      </c>
      <c r="N1702" s="81" t="str">
        <f>VLOOKUP($M1702,'Hulpblad MC-parser'!$A:$D,2,FALSE)</f>
        <v>Veiligheid en openbare orde</v>
      </c>
      <c r="O1702" s="81" t="str">
        <f>VLOOKUP($M1702,'Hulpblad MC-parser'!$A:$D,3,FALSE)</f>
        <v>Aantast. Openb orde</v>
      </c>
      <c r="P1702" s="81" t="str">
        <f>VLOOKUP($M1702,'Hulpblad MC-parser'!$A:$D,4,FALSE)</f>
        <v>Evenementen</v>
      </c>
      <c r="Q1702" s="136" t="str">
        <f>IF(CONCATENATE(B1702,C1702,D1702)="","",VLOOKUP(CONCATENATE(B1702,C1702,D1702),Meldingsclassificaties!AA:AA,1,FALSE))</f>
        <v/>
      </c>
      <c r="R1702" s="136" t="str">
        <f>IF(F1702="","",VLOOKUP(F1702,Meldingsclassificaties!H:H,1,FALSE))</f>
        <v/>
      </c>
    </row>
    <row r="1703" spans="1:18" x14ac:dyDescent="0.25">
      <c r="A1703" s="59"/>
      <c r="B1703" s="59"/>
      <c r="C1703" s="59"/>
      <c r="D1703" s="59"/>
      <c r="E1703" s="60" t="s">
        <v>8482</v>
      </c>
      <c r="F1703" s="59"/>
      <c r="G1703" s="59" t="s">
        <v>1389</v>
      </c>
      <c r="H1703" s="59"/>
      <c r="I1703" s="59">
        <f t="shared" si="26"/>
        <v>10</v>
      </c>
      <c r="J1703" s="59" t="s">
        <v>1561</v>
      </c>
      <c r="K1703" s="61"/>
      <c r="L1703" s="62" t="s">
        <v>6737</v>
      </c>
      <c r="M1703" s="62" t="s">
        <v>1389</v>
      </c>
      <c r="N1703" s="81" t="str">
        <f>VLOOKUP($M1703,'Hulpblad MC-parser'!$A:$D,2,FALSE)</f>
        <v>Veiligheid en openbare orde</v>
      </c>
      <c r="O1703" s="81" t="str">
        <f>VLOOKUP($M1703,'Hulpblad MC-parser'!$A:$D,3,FALSE)</f>
        <v>Aantast. Openb orde</v>
      </c>
      <c r="P1703" s="81" t="str">
        <f>VLOOKUP($M1703,'Hulpblad MC-parser'!$A:$D,4,FALSE)</f>
        <v>Evenementen</v>
      </c>
      <c r="Q1703" s="136" t="str">
        <f>IF(CONCATENATE(B1703,C1703,D1703)="","",VLOOKUP(CONCATENATE(B1703,C1703,D1703),Meldingsclassificaties!AA:AA,1,FALSE))</f>
        <v/>
      </c>
      <c r="R1703" s="136" t="str">
        <f>IF(F1703="","",VLOOKUP(F1703,Meldingsclassificaties!H:H,1,FALSE))</f>
        <v/>
      </c>
    </row>
    <row r="1704" spans="1:18" x14ac:dyDescent="0.25">
      <c r="A1704" s="59"/>
      <c r="B1704" s="59"/>
      <c r="C1704" s="59"/>
      <c r="D1704" s="59"/>
      <c r="E1704" s="60" t="s">
        <v>8483</v>
      </c>
      <c r="F1704" s="59"/>
      <c r="G1704" s="59" t="s">
        <v>1389</v>
      </c>
      <c r="H1704" s="59"/>
      <c r="I1704" s="59">
        <f t="shared" si="26"/>
        <v>4</v>
      </c>
      <c r="J1704" s="59" t="s">
        <v>1561</v>
      </c>
      <c r="K1704" s="61"/>
      <c r="L1704" s="62" t="s">
        <v>6737</v>
      </c>
      <c r="M1704" s="62" t="s">
        <v>1389</v>
      </c>
      <c r="N1704" s="81" t="str">
        <f>VLOOKUP($M1704,'Hulpblad MC-parser'!$A:$D,2,FALSE)</f>
        <v>Veiligheid en openbare orde</v>
      </c>
      <c r="O1704" s="81" t="str">
        <f>VLOOKUP($M1704,'Hulpblad MC-parser'!$A:$D,3,FALSE)</f>
        <v>Aantast. Openb orde</v>
      </c>
      <c r="P1704" s="81" t="str">
        <f>VLOOKUP($M1704,'Hulpblad MC-parser'!$A:$D,4,FALSE)</f>
        <v>Evenementen</v>
      </c>
      <c r="Q1704" s="136" t="str">
        <f>IF(CONCATENATE(B1704,C1704,D1704)="","",VLOOKUP(CONCATENATE(B1704,C1704,D1704),Meldingsclassificaties!AA:AA,1,FALSE))</f>
        <v/>
      </c>
      <c r="R1704" s="136" t="str">
        <f>IF(F1704="","",VLOOKUP(F1704,Meldingsclassificaties!H:H,1,FALSE))</f>
        <v/>
      </c>
    </row>
    <row r="1705" spans="1:18" x14ac:dyDescent="0.25">
      <c r="A1705" s="59"/>
      <c r="B1705" s="59"/>
      <c r="C1705" s="59"/>
      <c r="D1705" s="59"/>
      <c r="E1705" s="60" t="s">
        <v>8484</v>
      </c>
      <c r="F1705" s="59"/>
      <c r="G1705" s="59" t="s">
        <v>1389</v>
      </c>
      <c r="H1705" s="59"/>
      <c r="I1705" s="59">
        <f t="shared" si="26"/>
        <v>5</v>
      </c>
      <c r="J1705" s="59" t="s">
        <v>1561</v>
      </c>
      <c r="K1705" s="61"/>
      <c r="L1705" s="62" t="s">
        <v>6737</v>
      </c>
      <c r="M1705" s="62" t="s">
        <v>1389</v>
      </c>
      <c r="N1705" s="81" t="str">
        <f>VLOOKUP($M1705,'Hulpblad MC-parser'!$A:$D,2,FALSE)</f>
        <v>Veiligheid en openbare orde</v>
      </c>
      <c r="O1705" s="81" t="str">
        <f>VLOOKUP($M1705,'Hulpblad MC-parser'!$A:$D,3,FALSE)</f>
        <v>Aantast. Openb orde</v>
      </c>
      <c r="P1705" s="81" t="str">
        <f>VLOOKUP($M1705,'Hulpblad MC-parser'!$A:$D,4,FALSE)</f>
        <v>Evenementen</v>
      </c>
      <c r="Q1705" s="136" t="str">
        <f>IF(CONCATENATE(B1705,C1705,D1705)="","",VLOOKUP(CONCATENATE(B1705,C1705,D1705),Meldingsclassificaties!AA:AA,1,FALSE))</f>
        <v/>
      </c>
      <c r="R1705" s="136" t="str">
        <f>IF(F1705="","",VLOOKUP(F1705,Meldingsclassificaties!H:H,1,FALSE))</f>
        <v/>
      </c>
    </row>
    <row r="1706" spans="1:18" x14ac:dyDescent="0.25">
      <c r="A1706" s="59"/>
      <c r="B1706" s="59"/>
      <c r="C1706" s="59"/>
      <c r="D1706" s="59"/>
      <c r="E1706" s="60" t="s">
        <v>8485</v>
      </c>
      <c r="F1706" s="59"/>
      <c r="G1706" s="59" t="s">
        <v>1389</v>
      </c>
      <c r="H1706" s="59"/>
      <c r="I1706" s="59">
        <f t="shared" si="26"/>
        <v>7</v>
      </c>
      <c r="J1706" s="59" t="s">
        <v>1561</v>
      </c>
      <c r="K1706" s="61"/>
      <c r="L1706" s="62" t="s">
        <v>6737</v>
      </c>
      <c r="M1706" s="62" t="s">
        <v>1389</v>
      </c>
      <c r="N1706" s="81" t="str">
        <f>VLOOKUP($M1706,'Hulpblad MC-parser'!$A:$D,2,FALSE)</f>
        <v>Veiligheid en openbare orde</v>
      </c>
      <c r="O1706" s="81" t="str">
        <f>VLOOKUP($M1706,'Hulpblad MC-parser'!$A:$D,3,FALSE)</f>
        <v>Aantast. Openb orde</v>
      </c>
      <c r="P1706" s="81" t="str">
        <f>VLOOKUP($M1706,'Hulpblad MC-parser'!$A:$D,4,FALSE)</f>
        <v>Evenementen</v>
      </c>
      <c r="Q1706" s="136" t="str">
        <f>IF(CONCATENATE(B1706,C1706,D1706)="","",VLOOKUP(CONCATENATE(B1706,C1706,D1706),Meldingsclassificaties!AA:AA,1,FALSE))</f>
        <v/>
      </c>
      <c r="R1706" s="136" t="str">
        <f>IF(F1706="","",VLOOKUP(F1706,Meldingsclassificaties!H:H,1,FALSE))</f>
        <v/>
      </c>
    </row>
    <row r="1707" spans="1:18" x14ac:dyDescent="0.25">
      <c r="A1707" s="59">
        <v>200031552</v>
      </c>
      <c r="B1707" s="59" t="s">
        <v>13</v>
      </c>
      <c r="C1707" s="59" t="s">
        <v>561</v>
      </c>
      <c r="D1707" s="59" t="s">
        <v>1047</v>
      </c>
      <c r="E1707" s="60" t="s">
        <v>1390</v>
      </c>
      <c r="F1707" s="59" t="s">
        <v>1049</v>
      </c>
      <c r="G1707" s="59"/>
      <c r="H1707" s="59"/>
      <c r="I1707" s="59">
        <f t="shared" si="26"/>
        <v>22</v>
      </c>
      <c r="J1707" s="59" t="s">
        <v>1613</v>
      </c>
      <c r="K1707" s="61"/>
      <c r="L1707" s="62" t="s">
        <v>6737</v>
      </c>
      <c r="M1707" s="62" t="s">
        <v>1390</v>
      </c>
      <c r="N1707" s="81" t="str">
        <f>VLOOKUP($M1707,'Hulpblad MC-parser'!$A:$D,2,FALSE)</f>
        <v>Veiligheid en openbare orde</v>
      </c>
      <c r="O1707" s="81" t="str">
        <f>VLOOKUP($M1707,'Hulpblad MC-parser'!$A:$D,3,FALSE)</f>
        <v>Aantast. Openb orde</v>
      </c>
      <c r="P1707" s="81" t="str">
        <f>VLOOKUP($M1707,'Hulpblad MC-parser'!$A:$D,4,FALSE)</f>
        <v>Huis/lok. vredebreuk</v>
      </c>
      <c r="Q1707" s="136" t="str">
        <f>IF(CONCATENATE(B1707,C1707,D1707)="","",VLOOKUP(CONCATENATE(B1707,C1707,D1707),Meldingsclassificaties!AA:AA,1,FALSE))</f>
        <v>Veiligheid en openbare ordeAantast. Openb ordeHuis/lok. vredebreuk</v>
      </c>
      <c r="R1707" s="136" t="str">
        <f>IF(F1707="","",VLOOKUP(F1707,Meldingsclassificaties!H:H,1,FALSE))</f>
        <v>Huis-/lokaalvredebreuk</v>
      </c>
    </row>
    <row r="1708" spans="1:18" x14ac:dyDescent="0.25">
      <c r="A1708" s="59"/>
      <c r="B1708" s="59"/>
      <c r="C1708" s="59"/>
      <c r="D1708" s="59"/>
      <c r="E1708" s="60" t="s">
        <v>8486</v>
      </c>
      <c r="F1708" s="59"/>
      <c r="G1708" s="59" t="s">
        <v>1390</v>
      </c>
      <c r="H1708" s="59"/>
      <c r="I1708" s="59">
        <f t="shared" si="26"/>
        <v>4</v>
      </c>
      <c r="J1708" s="59" t="s">
        <v>1561</v>
      </c>
      <c r="K1708" s="61"/>
      <c r="L1708" s="62" t="s">
        <v>6737</v>
      </c>
      <c r="M1708" s="62" t="s">
        <v>1390</v>
      </c>
      <c r="N1708" s="81" t="str">
        <f>VLOOKUP($M1708,'Hulpblad MC-parser'!$A:$D,2,FALSE)</f>
        <v>Veiligheid en openbare orde</v>
      </c>
      <c r="O1708" s="81" t="str">
        <f>VLOOKUP($M1708,'Hulpblad MC-parser'!$A:$D,3,FALSE)</f>
        <v>Aantast. Openb orde</v>
      </c>
      <c r="P1708" s="81" t="str">
        <f>VLOOKUP($M1708,'Hulpblad MC-parser'!$A:$D,4,FALSE)</f>
        <v>Huis/lok. vredebreuk</v>
      </c>
      <c r="Q1708" s="136" t="str">
        <f>IF(CONCATENATE(B1708,C1708,D1708)="","",VLOOKUP(CONCATENATE(B1708,C1708,D1708),Meldingsclassificaties!AA:AA,1,FALSE))</f>
        <v/>
      </c>
      <c r="R1708" s="136" t="str">
        <f>IF(F1708="","",VLOOKUP(F1708,Meldingsclassificaties!H:H,1,FALSE))</f>
        <v/>
      </c>
    </row>
    <row r="1709" spans="1:18" x14ac:dyDescent="0.25">
      <c r="A1709" s="59"/>
      <c r="B1709" s="59"/>
      <c r="C1709" s="59"/>
      <c r="D1709" s="59"/>
      <c r="E1709" s="60" t="s">
        <v>8487</v>
      </c>
      <c r="F1709" s="59"/>
      <c r="G1709" s="59" t="s">
        <v>1390</v>
      </c>
      <c r="H1709" s="59"/>
      <c r="I1709" s="59">
        <f t="shared" si="26"/>
        <v>4</v>
      </c>
      <c r="J1709" s="59" t="s">
        <v>1561</v>
      </c>
      <c r="K1709" s="61"/>
      <c r="L1709" s="62" t="s">
        <v>6737</v>
      </c>
      <c r="M1709" s="62" t="s">
        <v>1390</v>
      </c>
      <c r="N1709" s="81" t="str">
        <f>VLOOKUP($M1709,'Hulpblad MC-parser'!$A:$D,2,FALSE)</f>
        <v>Veiligheid en openbare orde</v>
      </c>
      <c r="O1709" s="81" t="str">
        <f>VLOOKUP($M1709,'Hulpblad MC-parser'!$A:$D,3,FALSE)</f>
        <v>Aantast. Openb orde</v>
      </c>
      <c r="P1709" s="81" t="str">
        <f>VLOOKUP($M1709,'Hulpblad MC-parser'!$A:$D,4,FALSE)</f>
        <v>Huis/lok. vredebreuk</v>
      </c>
      <c r="Q1709" s="136" t="str">
        <f>IF(CONCATENATE(B1709,C1709,D1709)="","",VLOOKUP(CONCATENATE(B1709,C1709,D1709),Meldingsclassificaties!AA:AA,1,FALSE))</f>
        <v/>
      </c>
      <c r="R1709" s="136" t="str">
        <f>IF(F1709="","",VLOOKUP(F1709,Meldingsclassificaties!H:H,1,FALSE))</f>
        <v/>
      </c>
    </row>
    <row r="1710" spans="1:18" x14ac:dyDescent="0.25">
      <c r="A1710" s="59"/>
      <c r="B1710" s="59"/>
      <c r="C1710" s="59"/>
      <c r="D1710" s="59"/>
      <c r="E1710" s="60" t="s">
        <v>8488</v>
      </c>
      <c r="F1710" s="59"/>
      <c r="G1710" s="59" t="s">
        <v>1390</v>
      </c>
      <c r="H1710" s="59"/>
      <c r="I1710" s="59">
        <f t="shared" si="26"/>
        <v>15</v>
      </c>
      <c r="J1710" s="59" t="s">
        <v>1561</v>
      </c>
      <c r="K1710" s="61"/>
      <c r="L1710" s="62" t="s">
        <v>6737</v>
      </c>
      <c r="M1710" s="62" t="s">
        <v>1390</v>
      </c>
      <c r="N1710" s="81" t="str">
        <f>VLOOKUP($M1710,'Hulpblad MC-parser'!$A:$D,2,FALSE)</f>
        <v>Veiligheid en openbare orde</v>
      </c>
      <c r="O1710" s="81" t="str">
        <f>VLOOKUP($M1710,'Hulpblad MC-parser'!$A:$D,3,FALSE)</f>
        <v>Aantast. Openb orde</v>
      </c>
      <c r="P1710" s="81" t="str">
        <f>VLOOKUP($M1710,'Hulpblad MC-parser'!$A:$D,4,FALSE)</f>
        <v>Huis/lok. vredebreuk</v>
      </c>
      <c r="Q1710" s="136" t="str">
        <f>IF(CONCATENATE(B1710,C1710,D1710)="","",VLOOKUP(CONCATENATE(B1710,C1710,D1710),Meldingsclassificaties!AA:AA,1,FALSE))</f>
        <v/>
      </c>
      <c r="R1710" s="136" t="str">
        <f>IF(F1710="","",VLOOKUP(F1710,Meldingsclassificaties!H:H,1,FALSE))</f>
        <v/>
      </c>
    </row>
    <row r="1711" spans="1:18" x14ac:dyDescent="0.25">
      <c r="A1711" s="59"/>
      <c r="B1711" s="59"/>
      <c r="C1711" s="59"/>
      <c r="D1711" s="59"/>
      <c r="E1711" s="60" t="s">
        <v>8489</v>
      </c>
      <c r="F1711" s="59"/>
      <c r="G1711" s="59" t="s">
        <v>1390</v>
      </c>
      <c r="H1711" s="59"/>
      <c r="I1711" s="59">
        <f t="shared" si="26"/>
        <v>17</v>
      </c>
      <c r="J1711" s="59" t="s">
        <v>1561</v>
      </c>
      <c r="K1711" s="61"/>
      <c r="L1711" s="62" t="s">
        <v>6737</v>
      </c>
      <c r="M1711" s="62" t="s">
        <v>1390</v>
      </c>
      <c r="N1711" s="81" t="str">
        <f>VLOOKUP($M1711,'Hulpblad MC-parser'!$A:$D,2,FALSE)</f>
        <v>Veiligheid en openbare orde</v>
      </c>
      <c r="O1711" s="81" t="str">
        <f>VLOOKUP($M1711,'Hulpblad MC-parser'!$A:$D,3,FALSE)</f>
        <v>Aantast. Openb orde</v>
      </c>
      <c r="P1711" s="81" t="str">
        <f>VLOOKUP($M1711,'Hulpblad MC-parser'!$A:$D,4,FALSE)</f>
        <v>Huis/lok. vredebreuk</v>
      </c>
      <c r="Q1711" s="136" t="str">
        <f>IF(CONCATENATE(B1711,C1711,D1711)="","",VLOOKUP(CONCATENATE(B1711,C1711,D1711),Meldingsclassificaties!AA:AA,1,FALSE))</f>
        <v/>
      </c>
      <c r="R1711" s="136" t="str">
        <f>IF(F1711="","",VLOOKUP(F1711,Meldingsclassificaties!H:H,1,FALSE))</f>
        <v/>
      </c>
    </row>
    <row r="1712" spans="1:18" x14ac:dyDescent="0.25">
      <c r="A1712" s="59"/>
      <c r="B1712" s="59"/>
      <c r="C1712" s="59"/>
      <c r="D1712" s="59"/>
      <c r="E1712" s="60" t="s">
        <v>8490</v>
      </c>
      <c r="F1712" s="59"/>
      <c r="G1712" s="59" t="s">
        <v>1390</v>
      </c>
      <c r="H1712" s="59"/>
      <c r="I1712" s="59">
        <f t="shared" si="26"/>
        <v>5</v>
      </c>
      <c r="J1712" s="59" t="s">
        <v>1561</v>
      </c>
      <c r="K1712" s="61"/>
      <c r="L1712" s="62" t="s">
        <v>6737</v>
      </c>
      <c r="M1712" s="62" t="s">
        <v>1390</v>
      </c>
      <c r="N1712" s="81" t="str">
        <f>VLOOKUP($M1712,'Hulpblad MC-parser'!$A:$D,2,FALSE)</f>
        <v>Veiligheid en openbare orde</v>
      </c>
      <c r="O1712" s="81" t="str">
        <f>VLOOKUP($M1712,'Hulpblad MC-parser'!$A:$D,3,FALSE)</f>
        <v>Aantast. Openb orde</v>
      </c>
      <c r="P1712" s="81" t="str">
        <f>VLOOKUP($M1712,'Hulpblad MC-parser'!$A:$D,4,FALSE)</f>
        <v>Huis/lok. vredebreuk</v>
      </c>
      <c r="Q1712" s="136" t="str">
        <f>IF(CONCATENATE(B1712,C1712,D1712)="","",VLOOKUP(CONCATENATE(B1712,C1712,D1712),Meldingsclassificaties!AA:AA,1,FALSE))</f>
        <v/>
      </c>
      <c r="R1712" s="136" t="str">
        <f>IF(F1712="","",VLOOKUP(F1712,Meldingsclassificaties!H:H,1,FALSE))</f>
        <v/>
      </c>
    </row>
    <row r="1713" spans="1:18" x14ac:dyDescent="0.25">
      <c r="A1713" s="59"/>
      <c r="B1713" s="59"/>
      <c r="C1713" s="59"/>
      <c r="D1713" s="59"/>
      <c r="E1713" s="60" t="s">
        <v>8491</v>
      </c>
      <c r="F1713" s="59"/>
      <c r="G1713" s="59" t="s">
        <v>1390</v>
      </c>
      <c r="H1713" s="59"/>
      <c r="I1713" s="59">
        <f t="shared" si="26"/>
        <v>7</v>
      </c>
      <c r="J1713" s="59" t="s">
        <v>1561</v>
      </c>
      <c r="K1713" s="61"/>
      <c r="L1713" s="62" t="s">
        <v>6737</v>
      </c>
      <c r="M1713" s="62" t="s">
        <v>1390</v>
      </c>
      <c r="N1713" s="81" t="str">
        <f>VLOOKUP($M1713,'Hulpblad MC-parser'!$A:$D,2,FALSE)</f>
        <v>Veiligheid en openbare orde</v>
      </c>
      <c r="O1713" s="81" t="str">
        <f>VLOOKUP($M1713,'Hulpblad MC-parser'!$A:$D,3,FALSE)</f>
        <v>Aantast. Openb orde</v>
      </c>
      <c r="P1713" s="81" t="str">
        <f>VLOOKUP($M1713,'Hulpblad MC-parser'!$A:$D,4,FALSE)</f>
        <v>Huis/lok. vredebreuk</v>
      </c>
      <c r="Q1713" s="136" t="str">
        <f>IF(CONCATENATE(B1713,C1713,D1713)="","",VLOOKUP(CONCATENATE(B1713,C1713,D1713),Meldingsclassificaties!AA:AA,1,FALSE))</f>
        <v/>
      </c>
      <c r="R1713" s="136" t="str">
        <f>IF(F1713="","",VLOOKUP(F1713,Meldingsclassificaties!H:H,1,FALSE))</f>
        <v/>
      </c>
    </row>
    <row r="1714" spans="1:18" x14ac:dyDescent="0.25">
      <c r="A1714" s="59">
        <v>200010746</v>
      </c>
      <c r="B1714" s="59" t="s">
        <v>13</v>
      </c>
      <c r="C1714" s="59" t="s">
        <v>561</v>
      </c>
      <c r="D1714" s="59" t="s">
        <v>986</v>
      </c>
      <c r="E1714" s="60" t="s">
        <v>1391</v>
      </c>
      <c r="F1714" s="59" t="s">
        <v>986</v>
      </c>
      <c r="G1714" s="59"/>
      <c r="H1714" s="59"/>
      <c r="I1714" s="59">
        <f t="shared" si="26"/>
        <v>19</v>
      </c>
      <c r="J1714" s="59" t="s">
        <v>1613</v>
      </c>
      <c r="K1714" s="61"/>
      <c r="L1714" s="62" t="s">
        <v>6737</v>
      </c>
      <c r="M1714" s="62" t="s">
        <v>1391</v>
      </c>
      <c r="N1714" s="81" t="str">
        <f>VLOOKUP($M1714,'Hulpblad MC-parser'!$A:$D,2,FALSE)</f>
        <v>Veiligheid en openbare orde</v>
      </c>
      <c r="O1714" s="81" t="str">
        <f>VLOOKUP($M1714,'Hulpblad MC-parser'!$A:$D,3,FALSE)</f>
        <v>Aantast. Openb orde</v>
      </c>
      <c r="P1714" s="81" t="str">
        <f>VLOOKUP($M1714,'Hulpblad MC-parser'!$A:$D,4,FALSE)</f>
        <v>Onbevoegd betreden</v>
      </c>
      <c r="Q1714" s="136" t="str">
        <f>IF(CONCATENATE(B1714,C1714,D1714)="","",VLOOKUP(CONCATENATE(B1714,C1714,D1714),Meldingsclassificaties!AA:AA,1,FALSE))</f>
        <v>Veiligheid en openbare ordeAantast. Openb ordeOnbevoegd betreden</v>
      </c>
      <c r="R1714" s="136" t="str">
        <f>IF(F1714="","",VLOOKUP(F1714,Meldingsclassificaties!H:H,1,FALSE))</f>
        <v>Onbevoegd betreden</v>
      </c>
    </row>
    <row r="1715" spans="1:18" x14ac:dyDescent="0.25">
      <c r="A1715" s="59"/>
      <c r="B1715" s="59"/>
      <c r="C1715" s="59"/>
      <c r="D1715" s="59"/>
      <c r="E1715" s="60" t="s">
        <v>8492</v>
      </c>
      <c r="F1715" s="59"/>
      <c r="G1715" s="59" t="s">
        <v>1391</v>
      </c>
      <c r="H1715" s="59"/>
      <c r="I1715" s="59">
        <f t="shared" si="26"/>
        <v>4</v>
      </c>
      <c r="J1715" s="59" t="s">
        <v>1561</v>
      </c>
      <c r="K1715" s="61"/>
      <c r="L1715" s="62" t="s">
        <v>6737</v>
      </c>
      <c r="M1715" s="62" t="s">
        <v>1391</v>
      </c>
      <c r="N1715" s="81" t="str">
        <f>VLOOKUP($M1715,'Hulpblad MC-parser'!$A:$D,2,FALSE)</f>
        <v>Veiligheid en openbare orde</v>
      </c>
      <c r="O1715" s="81" t="str">
        <f>VLOOKUP($M1715,'Hulpblad MC-parser'!$A:$D,3,FALSE)</f>
        <v>Aantast. Openb orde</v>
      </c>
      <c r="P1715" s="81" t="str">
        <f>VLOOKUP($M1715,'Hulpblad MC-parser'!$A:$D,4,FALSE)</f>
        <v>Onbevoegd betreden</v>
      </c>
      <c r="Q1715" s="136" t="str">
        <f>IF(CONCATENATE(B1715,C1715,D1715)="","",VLOOKUP(CONCATENATE(B1715,C1715,D1715),Meldingsclassificaties!AA:AA,1,FALSE))</f>
        <v/>
      </c>
      <c r="R1715" s="136" t="str">
        <f>IF(F1715="","",VLOOKUP(F1715,Meldingsclassificaties!H:H,1,FALSE))</f>
        <v/>
      </c>
    </row>
    <row r="1716" spans="1:18" x14ac:dyDescent="0.25">
      <c r="A1716" s="59"/>
      <c r="B1716" s="59"/>
      <c r="C1716" s="59"/>
      <c r="D1716" s="59"/>
      <c r="E1716" s="60" t="s">
        <v>8493</v>
      </c>
      <c r="F1716" s="59"/>
      <c r="G1716" s="59" t="s">
        <v>1391</v>
      </c>
      <c r="H1716" s="59"/>
      <c r="I1716" s="59">
        <f t="shared" si="26"/>
        <v>5</v>
      </c>
      <c r="J1716" s="59" t="s">
        <v>1561</v>
      </c>
      <c r="K1716" s="61"/>
      <c r="L1716" s="62" t="s">
        <v>6737</v>
      </c>
      <c r="M1716" s="62" t="s">
        <v>1391</v>
      </c>
      <c r="N1716" s="81" t="str">
        <f>VLOOKUP($M1716,'Hulpblad MC-parser'!$A:$D,2,FALSE)</f>
        <v>Veiligheid en openbare orde</v>
      </c>
      <c r="O1716" s="81" t="str">
        <f>VLOOKUP($M1716,'Hulpblad MC-parser'!$A:$D,3,FALSE)</f>
        <v>Aantast. Openb orde</v>
      </c>
      <c r="P1716" s="81" t="str">
        <f>VLOOKUP($M1716,'Hulpblad MC-parser'!$A:$D,4,FALSE)</f>
        <v>Onbevoegd betreden</v>
      </c>
      <c r="Q1716" s="136" t="str">
        <f>IF(CONCATENATE(B1716,C1716,D1716)="","",VLOOKUP(CONCATENATE(B1716,C1716,D1716),Meldingsclassificaties!AA:AA,1,FALSE))</f>
        <v/>
      </c>
      <c r="R1716" s="136" t="str">
        <f>IF(F1716="","",VLOOKUP(F1716,Meldingsclassificaties!H:H,1,FALSE))</f>
        <v/>
      </c>
    </row>
    <row r="1717" spans="1:18" x14ac:dyDescent="0.25">
      <c r="A1717" s="59"/>
      <c r="B1717" s="59"/>
      <c r="C1717" s="59"/>
      <c r="D1717" s="59"/>
      <c r="E1717" s="60" t="s">
        <v>8494</v>
      </c>
      <c r="F1717" s="59"/>
      <c r="G1717" s="59" t="s">
        <v>1391</v>
      </c>
      <c r="H1717" s="59"/>
      <c r="I1717" s="59">
        <f t="shared" si="26"/>
        <v>5</v>
      </c>
      <c r="J1717" s="59" t="s">
        <v>1561</v>
      </c>
      <c r="K1717" s="61"/>
      <c r="L1717" s="62" t="s">
        <v>6737</v>
      </c>
      <c r="M1717" s="62" t="s">
        <v>1391</v>
      </c>
      <c r="N1717" s="81" t="str">
        <f>VLOOKUP($M1717,'Hulpblad MC-parser'!$A:$D,2,FALSE)</f>
        <v>Veiligheid en openbare orde</v>
      </c>
      <c r="O1717" s="81" t="str">
        <f>VLOOKUP($M1717,'Hulpblad MC-parser'!$A:$D,3,FALSE)</f>
        <v>Aantast. Openb orde</v>
      </c>
      <c r="P1717" s="81" t="str">
        <f>VLOOKUP($M1717,'Hulpblad MC-parser'!$A:$D,4,FALSE)</f>
        <v>Onbevoegd betreden</v>
      </c>
      <c r="Q1717" s="136" t="str">
        <f>IF(CONCATENATE(B1717,C1717,D1717)="","",VLOOKUP(CONCATENATE(B1717,C1717,D1717),Meldingsclassificaties!AA:AA,1,FALSE))</f>
        <v/>
      </c>
      <c r="R1717" s="136" t="str">
        <f>IF(F1717="","",VLOOKUP(F1717,Meldingsclassificaties!H:H,1,FALSE))</f>
        <v/>
      </c>
    </row>
    <row r="1718" spans="1:18" x14ac:dyDescent="0.25">
      <c r="A1718" s="59"/>
      <c r="B1718" s="59"/>
      <c r="C1718" s="59"/>
      <c r="D1718" s="59"/>
      <c r="E1718" s="60" t="s">
        <v>8495</v>
      </c>
      <c r="F1718" s="59"/>
      <c r="G1718" s="59" t="s">
        <v>1391</v>
      </c>
      <c r="H1718" s="59"/>
      <c r="I1718" s="59">
        <f t="shared" si="26"/>
        <v>7</v>
      </c>
      <c r="J1718" s="59" t="s">
        <v>1561</v>
      </c>
      <c r="K1718" s="61"/>
      <c r="L1718" s="62" t="s">
        <v>6737</v>
      </c>
      <c r="M1718" s="62" t="s">
        <v>1391</v>
      </c>
      <c r="N1718" s="81" t="str">
        <f>VLOOKUP($M1718,'Hulpblad MC-parser'!$A:$D,2,FALSE)</f>
        <v>Veiligheid en openbare orde</v>
      </c>
      <c r="O1718" s="81" t="str">
        <f>VLOOKUP($M1718,'Hulpblad MC-parser'!$A:$D,3,FALSE)</f>
        <v>Aantast. Openb orde</v>
      </c>
      <c r="P1718" s="81" t="str">
        <f>VLOOKUP($M1718,'Hulpblad MC-parser'!$A:$D,4,FALSE)</f>
        <v>Onbevoegd betreden</v>
      </c>
      <c r="Q1718" s="136" t="str">
        <f>IF(CONCATENATE(B1718,C1718,D1718)="","",VLOOKUP(CONCATENATE(B1718,C1718,D1718),Meldingsclassificaties!AA:AA,1,FALSE))</f>
        <v/>
      </c>
      <c r="R1718" s="136" t="str">
        <f>IF(F1718="","",VLOOKUP(F1718,Meldingsclassificaties!H:H,1,FALSE))</f>
        <v/>
      </c>
    </row>
    <row r="1719" spans="1:18" x14ac:dyDescent="0.25">
      <c r="A1719" s="59">
        <v>200116648</v>
      </c>
      <c r="B1719" s="59" t="s">
        <v>13</v>
      </c>
      <c r="C1719" s="59" t="s">
        <v>561</v>
      </c>
      <c r="D1719" s="59" t="s">
        <v>1074</v>
      </c>
      <c r="E1719" s="60" t="s">
        <v>12179</v>
      </c>
      <c r="F1719" s="59" t="s">
        <v>1074</v>
      </c>
      <c r="G1719" s="59"/>
      <c r="H1719" s="59"/>
      <c r="I1719" s="59">
        <f t="shared" si="26"/>
        <v>22</v>
      </c>
      <c r="J1719" s="59" t="s">
        <v>1613</v>
      </c>
      <c r="K1719" s="61"/>
      <c r="L1719" s="62" t="s">
        <v>6737</v>
      </c>
      <c r="M1719" s="62" t="s">
        <v>12179</v>
      </c>
      <c r="N1719" s="81" t="str">
        <f>VLOOKUP($M1719,'Hulpblad MC-parser'!$A:$D,2,FALSE)</f>
        <v>Veiligheid en openbare orde</v>
      </c>
      <c r="O1719" s="81" t="str">
        <f>VLOOKUP($M1719,'Hulpblad MC-parser'!$A:$D,3,FALSE)</f>
        <v>Aantast. Openb orde</v>
      </c>
      <c r="P1719" s="81" t="str">
        <f>VLOOKUP($M1719,'Hulpblad MC-parser'!$A:$D,4,FALSE)</f>
        <v>Overtreding avondklok</v>
      </c>
      <c r="Q1719" s="136" t="str">
        <f>IF(CONCATENATE(B1719,C1719,D1719)="","",VLOOKUP(CONCATENATE(B1719,C1719,D1719),Meldingsclassificaties!AA:AA,1,FALSE))</f>
        <v>Veiligheid en openbare ordeAantast. Openb ordeOvertreding avondklok</v>
      </c>
      <c r="R1719" s="136" t="str">
        <f>IF(F1719="","",VLOOKUP(F1719,Meldingsclassificaties!H:H,1,FALSE))</f>
        <v>Overtreding avondklok</v>
      </c>
    </row>
    <row r="1720" spans="1:18" x14ac:dyDescent="0.25">
      <c r="A1720" s="59"/>
      <c r="B1720" s="59"/>
      <c r="C1720" s="59"/>
      <c r="D1720" s="59"/>
      <c r="E1720" s="60" t="s">
        <v>8496</v>
      </c>
      <c r="F1720" s="59"/>
      <c r="G1720" s="59" t="s">
        <v>12179</v>
      </c>
      <c r="H1720" s="59"/>
      <c r="I1720" s="59">
        <f t="shared" si="26"/>
        <v>4</v>
      </c>
      <c r="J1720" s="59" t="s">
        <v>1561</v>
      </c>
      <c r="K1720" s="61"/>
      <c r="L1720" s="62" t="s">
        <v>6737</v>
      </c>
      <c r="M1720" s="62" t="s">
        <v>12179</v>
      </c>
      <c r="N1720" s="81" t="str">
        <f>VLOOKUP($M1720,'Hulpblad MC-parser'!$A:$D,2,FALSE)</f>
        <v>Veiligheid en openbare orde</v>
      </c>
      <c r="O1720" s="81" t="str">
        <f>VLOOKUP($M1720,'Hulpblad MC-parser'!$A:$D,3,FALSE)</f>
        <v>Aantast. Openb orde</v>
      </c>
      <c r="P1720" s="81" t="str">
        <f>VLOOKUP($M1720,'Hulpblad MC-parser'!$A:$D,4,FALSE)</f>
        <v>Overtreding avondklok</v>
      </c>
      <c r="Q1720" s="136" t="str">
        <f>IF(CONCATENATE(B1720,C1720,D1720)="","",VLOOKUP(CONCATENATE(B1720,C1720,D1720),Meldingsclassificaties!AA:AA,1,FALSE))</f>
        <v/>
      </c>
      <c r="R1720" s="136" t="str">
        <f>IF(F1720="","",VLOOKUP(F1720,Meldingsclassificaties!H:H,1,FALSE))</f>
        <v/>
      </c>
    </row>
    <row r="1721" spans="1:18" x14ac:dyDescent="0.25">
      <c r="A1721" s="59"/>
      <c r="B1721" s="59"/>
      <c r="C1721" s="59"/>
      <c r="D1721" s="59"/>
      <c r="E1721" s="60" t="s">
        <v>8497</v>
      </c>
      <c r="F1721" s="59"/>
      <c r="G1721" s="59" t="s">
        <v>12179</v>
      </c>
      <c r="H1721" s="59"/>
      <c r="I1721" s="59">
        <f t="shared" si="26"/>
        <v>4</v>
      </c>
      <c r="J1721" s="59" t="s">
        <v>1561</v>
      </c>
      <c r="K1721" s="61"/>
      <c r="L1721" s="62" t="s">
        <v>6737</v>
      </c>
      <c r="M1721" s="62" t="s">
        <v>12179</v>
      </c>
      <c r="N1721" s="81" t="str">
        <f>VLOOKUP($M1721,'Hulpblad MC-parser'!$A:$D,2,FALSE)</f>
        <v>Veiligheid en openbare orde</v>
      </c>
      <c r="O1721" s="81" t="str">
        <f>VLOOKUP($M1721,'Hulpblad MC-parser'!$A:$D,3,FALSE)</f>
        <v>Aantast. Openb orde</v>
      </c>
      <c r="P1721" s="81" t="str">
        <f>VLOOKUP($M1721,'Hulpblad MC-parser'!$A:$D,4,FALSE)</f>
        <v>Overtreding avondklok</v>
      </c>
      <c r="Q1721" s="136" t="str">
        <f>IF(CONCATENATE(B1721,C1721,D1721)="","",VLOOKUP(CONCATENATE(B1721,C1721,D1721),Meldingsclassificaties!AA:AA,1,FALSE))</f>
        <v/>
      </c>
      <c r="R1721" s="136" t="str">
        <f>IF(F1721="","",VLOOKUP(F1721,Meldingsclassificaties!H:H,1,FALSE))</f>
        <v/>
      </c>
    </row>
    <row r="1722" spans="1:18" x14ac:dyDescent="0.25">
      <c r="A1722" s="59"/>
      <c r="B1722" s="59"/>
      <c r="C1722" s="59"/>
      <c r="D1722" s="59"/>
      <c r="E1722" s="60" t="s">
        <v>1392</v>
      </c>
      <c r="F1722" s="59"/>
      <c r="G1722" s="59" t="s">
        <v>12179</v>
      </c>
      <c r="H1722" s="59"/>
      <c r="I1722" s="59">
        <f t="shared" si="26"/>
        <v>21</v>
      </c>
      <c r="J1722" s="59" t="s">
        <v>1561</v>
      </c>
      <c r="K1722" s="61"/>
      <c r="L1722" s="62" t="s">
        <v>6737</v>
      </c>
      <c r="M1722" s="62" t="s">
        <v>12179</v>
      </c>
      <c r="N1722" s="81" t="str">
        <f>VLOOKUP($M1722,'Hulpblad MC-parser'!$A:$D,2,FALSE)</f>
        <v>Veiligheid en openbare orde</v>
      </c>
      <c r="O1722" s="81" t="str">
        <f>VLOOKUP($M1722,'Hulpblad MC-parser'!$A:$D,3,FALSE)</f>
        <v>Aantast. Openb orde</v>
      </c>
      <c r="P1722" s="81" t="str">
        <f>VLOOKUP($M1722,'Hulpblad MC-parser'!$A:$D,4,FALSE)</f>
        <v>Overtreding avondklok</v>
      </c>
      <c r="Q1722" s="136" t="str">
        <f>IF(CONCATENATE(B1722,C1722,D1722)="","",VLOOKUP(CONCATENATE(B1722,C1722,D1722),Meldingsclassificaties!AA:AA,1,FALSE))</f>
        <v/>
      </c>
      <c r="R1722" s="136" t="str">
        <f>IF(F1722="","",VLOOKUP(F1722,Meldingsclassificaties!H:H,1,FALSE))</f>
        <v/>
      </c>
    </row>
    <row r="1723" spans="1:18" x14ac:dyDescent="0.25">
      <c r="A1723" s="59"/>
      <c r="B1723" s="59"/>
      <c r="C1723" s="59"/>
      <c r="D1723" s="59"/>
      <c r="E1723" s="60" t="s">
        <v>8498</v>
      </c>
      <c r="F1723" s="59"/>
      <c r="G1723" s="59" t="s">
        <v>12179</v>
      </c>
      <c r="H1723" s="59"/>
      <c r="I1723" s="59">
        <f t="shared" si="26"/>
        <v>6</v>
      </c>
      <c r="J1723" s="59" t="s">
        <v>1561</v>
      </c>
      <c r="K1723" s="61"/>
      <c r="L1723" s="62" t="s">
        <v>6737</v>
      </c>
      <c r="M1723" s="62" t="s">
        <v>12179</v>
      </c>
      <c r="N1723" s="81" t="str">
        <f>VLOOKUP($M1723,'Hulpblad MC-parser'!$A:$D,2,FALSE)</f>
        <v>Veiligheid en openbare orde</v>
      </c>
      <c r="O1723" s="81" t="str">
        <f>VLOOKUP($M1723,'Hulpblad MC-parser'!$A:$D,3,FALSE)</f>
        <v>Aantast. Openb orde</v>
      </c>
      <c r="P1723" s="81" t="str">
        <f>VLOOKUP($M1723,'Hulpblad MC-parser'!$A:$D,4,FALSE)</f>
        <v>Overtreding avondklok</v>
      </c>
      <c r="Q1723" s="136" t="str">
        <f>IF(CONCATENATE(B1723,C1723,D1723)="","",VLOOKUP(CONCATENATE(B1723,C1723,D1723),Meldingsclassificaties!AA:AA,1,FALSE))</f>
        <v/>
      </c>
      <c r="R1723" s="136" t="str">
        <f>IF(F1723="","",VLOOKUP(F1723,Meldingsclassificaties!H:H,1,FALSE))</f>
        <v/>
      </c>
    </row>
    <row r="1724" spans="1:18" x14ac:dyDescent="0.25">
      <c r="A1724" s="59">
        <v>200010747</v>
      </c>
      <c r="B1724" s="59" t="s">
        <v>13</v>
      </c>
      <c r="C1724" s="59" t="s">
        <v>561</v>
      </c>
      <c r="D1724" s="59" t="s">
        <v>878</v>
      </c>
      <c r="E1724" s="60" t="s">
        <v>1393</v>
      </c>
      <c r="F1724" s="59" t="s">
        <v>878</v>
      </c>
      <c r="G1724" s="59"/>
      <c r="H1724" s="59"/>
      <c r="I1724" s="59">
        <f t="shared" si="26"/>
        <v>14</v>
      </c>
      <c r="J1724" s="59" t="s">
        <v>1613</v>
      </c>
      <c r="K1724" s="61"/>
      <c r="L1724" s="62" t="s">
        <v>6737</v>
      </c>
      <c r="M1724" s="62" t="s">
        <v>1393</v>
      </c>
      <c r="N1724" s="81" t="str">
        <f>VLOOKUP($M1724,'Hulpblad MC-parser'!$A:$D,2,FALSE)</f>
        <v>Veiligheid en openbare orde</v>
      </c>
      <c r="O1724" s="81" t="str">
        <f>VLOOKUP($M1724,'Hulpblad MC-parser'!$A:$D,3,FALSE)</f>
        <v>Aantast. Openb orde</v>
      </c>
      <c r="P1724" s="81" t="str">
        <f>VLOOKUP($M1724,'Hulpblad MC-parser'!$A:$D,4,FALSE)</f>
        <v>Samenscholing</v>
      </c>
      <c r="Q1724" s="136" t="str">
        <f>IF(CONCATENATE(B1724,C1724,D1724)="","",VLOOKUP(CONCATENATE(B1724,C1724,D1724),Meldingsclassificaties!AA:AA,1,FALSE))</f>
        <v>Veiligheid en openbare ordeAantast. Openb ordeSamenscholing</v>
      </c>
      <c r="R1724" s="136" t="str">
        <f>IF(F1724="","",VLOOKUP(F1724,Meldingsclassificaties!H:H,1,FALSE))</f>
        <v>Samenscholing</v>
      </c>
    </row>
    <row r="1725" spans="1:18" x14ac:dyDescent="0.25">
      <c r="A1725" s="59"/>
      <c r="B1725" s="59"/>
      <c r="C1725" s="59"/>
      <c r="D1725" s="59"/>
      <c r="E1725" s="60" t="s">
        <v>8499</v>
      </c>
      <c r="F1725" s="59"/>
      <c r="G1725" s="59" t="s">
        <v>1393</v>
      </c>
      <c r="H1725" s="59"/>
      <c r="I1725" s="59">
        <f t="shared" si="26"/>
        <v>4</v>
      </c>
      <c r="J1725" s="59" t="s">
        <v>1561</v>
      </c>
      <c r="K1725" s="61"/>
      <c r="L1725" s="62" t="s">
        <v>6737</v>
      </c>
      <c r="M1725" s="62" t="s">
        <v>1393</v>
      </c>
      <c r="N1725" s="81" t="str">
        <f>VLOOKUP($M1725,'Hulpblad MC-parser'!$A:$D,2,FALSE)</f>
        <v>Veiligheid en openbare orde</v>
      </c>
      <c r="O1725" s="81" t="str">
        <f>VLOOKUP($M1725,'Hulpblad MC-parser'!$A:$D,3,FALSE)</f>
        <v>Aantast. Openb orde</v>
      </c>
      <c r="P1725" s="81" t="str">
        <f>VLOOKUP($M1725,'Hulpblad MC-parser'!$A:$D,4,FALSE)</f>
        <v>Samenscholing</v>
      </c>
      <c r="Q1725" s="136" t="str">
        <f>IF(CONCATENATE(B1725,C1725,D1725)="","",VLOOKUP(CONCATENATE(B1725,C1725,D1725),Meldingsclassificaties!AA:AA,1,FALSE))</f>
        <v/>
      </c>
      <c r="R1725" s="136" t="str">
        <f>IF(F1725="","",VLOOKUP(F1725,Meldingsclassificaties!H:H,1,FALSE))</f>
        <v/>
      </c>
    </row>
    <row r="1726" spans="1:18" x14ac:dyDescent="0.25">
      <c r="A1726" s="59"/>
      <c r="B1726" s="59"/>
      <c r="C1726" s="59"/>
      <c r="D1726" s="59"/>
      <c r="E1726" s="60" t="s">
        <v>8500</v>
      </c>
      <c r="F1726" s="59"/>
      <c r="G1726" s="59" t="s">
        <v>1393</v>
      </c>
      <c r="H1726" s="59"/>
      <c r="I1726" s="59">
        <f t="shared" si="26"/>
        <v>5</v>
      </c>
      <c r="J1726" s="59" t="s">
        <v>1561</v>
      </c>
      <c r="K1726" s="61"/>
      <c r="L1726" s="62" t="s">
        <v>6737</v>
      </c>
      <c r="M1726" s="62" t="s">
        <v>1393</v>
      </c>
      <c r="N1726" s="81" t="str">
        <f>VLOOKUP($M1726,'Hulpblad MC-parser'!$A:$D,2,FALSE)</f>
        <v>Veiligheid en openbare orde</v>
      </c>
      <c r="O1726" s="81" t="str">
        <f>VLOOKUP($M1726,'Hulpblad MC-parser'!$A:$D,3,FALSE)</f>
        <v>Aantast. Openb orde</v>
      </c>
      <c r="P1726" s="81" t="str">
        <f>VLOOKUP($M1726,'Hulpblad MC-parser'!$A:$D,4,FALSE)</f>
        <v>Samenscholing</v>
      </c>
      <c r="Q1726" s="136" t="str">
        <f>IF(CONCATENATE(B1726,C1726,D1726)="","",VLOOKUP(CONCATENATE(B1726,C1726,D1726),Meldingsclassificaties!AA:AA,1,FALSE))</f>
        <v/>
      </c>
      <c r="R1726" s="136" t="str">
        <f>IF(F1726="","",VLOOKUP(F1726,Meldingsclassificaties!H:H,1,FALSE))</f>
        <v/>
      </c>
    </row>
    <row r="1727" spans="1:18" x14ac:dyDescent="0.25">
      <c r="A1727" s="59"/>
      <c r="B1727" s="59"/>
      <c r="C1727" s="59"/>
      <c r="D1727" s="59"/>
      <c r="E1727" s="60" t="s">
        <v>8501</v>
      </c>
      <c r="F1727" s="59"/>
      <c r="G1727" s="59" t="s">
        <v>1393</v>
      </c>
      <c r="H1727" s="59"/>
      <c r="I1727" s="59">
        <f t="shared" si="26"/>
        <v>4</v>
      </c>
      <c r="J1727" s="59" t="s">
        <v>1561</v>
      </c>
      <c r="K1727" s="61"/>
      <c r="L1727" s="62" t="s">
        <v>6737</v>
      </c>
      <c r="M1727" s="62" t="s">
        <v>1393</v>
      </c>
      <c r="N1727" s="81" t="str">
        <f>VLOOKUP($M1727,'Hulpblad MC-parser'!$A:$D,2,FALSE)</f>
        <v>Veiligheid en openbare orde</v>
      </c>
      <c r="O1727" s="81" t="str">
        <f>VLOOKUP($M1727,'Hulpblad MC-parser'!$A:$D,3,FALSE)</f>
        <v>Aantast. Openb orde</v>
      </c>
      <c r="P1727" s="81" t="str">
        <f>VLOOKUP($M1727,'Hulpblad MC-parser'!$A:$D,4,FALSE)</f>
        <v>Samenscholing</v>
      </c>
      <c r="Q1727" s="136" t="str">
        <f>IF(CONCATENATE(B1727,C1727,D1727)="","",VLOOKUP(CONCATENATE(B1727,C1727,D1727),Meldingsclassificaties!AA:AA,1,FALSE))</f>
        <v/>
      </c>
      <c r="R1727" s="136" t="str">
        <f>IF(F1727="","",VLOOKUP(F1727,Meldingsclassificaties!H:H,1,FALSE))</f>
        <v/>
      </c>
    </row>
    <row r="1728" spans="1:18" x14ac:dyDescent="0.25">
      <c r="A1728" s="59"/>
      <c r="B1728" s="59"/>
      <c r="C1728" s="59"/>
      <c r="D1728" s="59"/>
      <c r="E1728" s="60" t="s">
        <v>8502</v>
      </c>
      <c r="F1728" s="59"/>
      <c r="G1728" s="59" t="s">
        <v>1393</v>
      </c>
      <c r="H1728" s="59"/>
      <c r="I1728" s="59">
        <f t="shared" ref="I1728:I1791" si="27">LEN(E1728)</f>
        <v>7</v>
      </c>
      <c r="J1728" s="59" t="s">
        <v>1561</v>
      </c>
      <c r="K1728" s="61"/>
      <c r="L1728" s="62" t="s">
        <v>6737</v>
      </c>
      <c r="M1728" s="62" t="s">
        <v>1393</v>
      </c>
      <c r="N1728" s="81" t="str">
        <f>VLOOKUP($M1728,'Hulpblad MC-parser'!$A:$D,2,FALSE)</f>
        <v>Veiligheid en openbare orde</v>
      </c>
      <c r="O1728" s="81" t="str">
        <f>VLOOKUP($M1728,'Hulpblad MC-parser'!$A:$D,3,FALSE)</f>
        <v>Aantast. Openb orde</v>
      </c>
      <c r="P1728" s="81" t="str">
        <f>VLOOKUP($M1728,'Hulpblad MC-parser'!$A:$D,4,FALSE)</f>
        <v>Samenscholing</v>
      </c>
      <c r="Q1728" s="136" t="str">
        <f>IF(CONCATENATE(B1728,C1728,D1728)="","",VLOOKUP(CONCATENATE(B1728,C1728,D1728),Meldingsclassificaties!AA:AA,1,FALSE))</f>
        <v/>
      </c>
      <c r="R1728" s="136" t="str">
        <f>IF(F1728="","",VLOOKUP(F1728,Meldingsclassificaties!H:H,1,FALSE))</f>
        <v/>
      </c>
    </row>
    <row r="1729" spans="1:18" x14ac:dyDescent="0.25">
      <c r="A1729" s="59">
        <v>200107378</v>
      </c>
      <c r="B1729" s="59" t="s">
        <v>13</v>
      </c>
      <c r="C1729" s="59" t="s">
        <v>561</v>
      </c>
      <c r="D1729" s="59" t="s">
        <v>1071</v>
      </c>
      <c r="E1729" s="60" t="s">
        <v>1394</v>
      </c>
      <c r="F1729" s="59" t="s">
        <v>1071</v>
      </c>
      <c r="G1729" s="59"/>
      <c r="H1729" s="59"/>
      <c r="I1729" s="59">
        <f t="shared" si="27"/>
        <v>9</v>
      </c>
      <c r="J1729" s="59" t="s">
        <v>1613</v>
      </c>
      <c r="K1729" s="61"/>
      <c r="L1729" s="62" t="s">
        <v>6737</v>
      </c>
      <c r="M1729" s="62" t="s">
        <v>1394</v>
      </c>
      <c r="N1729" s="81" t="str">
        <f>VLOOKUP($M1729,'Hulpblad MC-parser'!$A:$D,2,FALSE)</f>
        <v>Veiligheid en openbare orde</v>
      </c>
      <c r="O1729" s="81" t="str">
        <f>VLOOKUP($M1729,'Hulpblad MC-parser'!$A:$D,3,FALSE)</f>
        <v>Aantast. Openb orde</v>
      </c>
      <c r="P1729" s="81" t="str">
        <f>VLOOKUP($M1729,'Hulpblad MC-parser'!$A:$D,4,FALSE)</f>
        <v>Stalking</v>
      </c>
      <c r="Q1729" s="136" t="str">
        <f>IF(CONCATENATE(B1729,C1729,D1729)="","",VLOOKUP(CONCATENATE(B1729,C1729,D1729),Meldingsclassificaties!AA:AA,1,FALSE))</f>
        <v>Veiligheid en openbare ordeAantast. Openb ordeStalking</v>
      </c>
      <c r="R1729" s="136" t="str">
        <f>IF(F1729="","",VLOOKUP(F1729,Meldingsclassificaties!H:H,1,FALSE))</f>
        <v>Stalking</v>
      </c>
    </row>
    <row r="1730" spans="1:18" x14ac:dyDescent="0.25">
      <c r="A1730" s="59"/>
      <c r="B1730" s="59"/>
      <c r="C1730" s="59"/>
      <c r="D1730" s="59"/>
      <c r="E1730" s="60" t="s">
        <v>8503</v>
      </c>
      <c r="F1730" s="59"/>
      <c r="G1730" s="59" t="s">
        <v>1394</v>
      </c>
      <c r="H1730" s="59"/>
      <c r="I1730" s="59">
        <f t="shared" si="27"/>
        <v>4</v>
      </c>
      <c r="J1730" s="59" t="s">
        <v>1561</v>
      </c>
      <c r="K1730" s="61"/>
      <c r="L1730" s="62" t="s">
        <v>6737</v>
      </c>
      <c r="M1730" s="62" t="s">
        <v>1394</v>
      </c>
      <c r="N1730" s="81" t="str">
        <f>VLOOKUP($M1730,'Hulpblad MC-parser'!$A:$D,2,FALSE)</f>
        <v>Veiligheid en openbare orde</v>
      </c>
      <c r="O1730" s="81" t="str">
        <f>VLOOKUP($M1730,'Hulpblad MC-parser'!$A:$D,3,FALSE)</f>
        <v>Aantast. Openb orde</v>
      </c>
      <c r="P1730" s="81" t="str">
        <f>VLOOKUP($M1730,'Hulpblad MC-parser'!$A:$D,4,FALSE)</f>
        <v>Stalking</v>
      </c>
      <c r="Q1730" s="136" t="str">
        <f>IF(CONCATENATE(B1730,C1730,D1730)="","",VLOOKUP(CONCATENATE(B1730,C1730,D1730),Meldingsclassificaties!AA:AA,1,FALSE))</f>
        <v/>
      </c>
      <c r="R1730" s="136" t="str">
        <f>IF(F1730="","",VLOOKUP(F1730,Meldingsclassificaties!H:H,1,FALSE))</f>
        <v/>
      </c>
    </row>
    <row r="1731" spans="1:18" x14ac:dyDescent="0.25">
      <c r="A1731" s="59"/>
      <c r="B1731" s="59"/>
      <c r="C1731" s="59"/>
      <c r="D1731" s="59"/>
      <c r="E1731" s="60" t="s">
        <v>8504</v>
      </c>
      <c r="F1731" s="59"/>
      <c r="G1731" s="59" t="s">
        <v>1394</v>
      </c>
      <c r="H1731" s="59"/>
      <c r="I1731" s="59">
        <f t="shared" si="27"/>
        <v>4</v>
      </c>
      <c r="J1731" s="59" t="s">
        <v>1561</v>
      </c>
      <c r="K1731" s="61"/>
      <c r="L1731" s="62" t="s">
        <v>6737</v>
      </c>
      <c r="M1731" s="62" t="s">
        <v>1394</v>
      </c>
      <c r="N1731" s="81" t="str">
        <f>VLOOKUP($M1731,'Hulpblad MC-parser'!$A:$D,2,FALSE)</f>
        <v>Veiligheid en openbare orde</v>
      </c>
      <c r="O1731" s="81" t="str">
        <f>VLOOKUP($M1731,'Hulpblad MC-parser'!$A:$D,3,FALSE)</f>
        <v>Aantast. Openb orde</v>
      </c>
      <c r="P1731" s="81" t="str">
        <f>VLOOKUP($M1731,'Hulpblad MC-parser'!$A:$D,4,FALSE)</f>
        <v>Stalking</v>
      </c>
      <c r="Q1731" s="136" t="str">
        <f>IF(CONCATENATE(B1731,C1731,D1731)="","",VLOOKUP(CONCATENATE(B1731,C1731,D1731),Meldingsclassificaties!AA:AA,1,FALSE))</f>
        <v/>
      </c>
      <c r="R1731" s="136" t="str">
        <f>IF(F1731="","",VLOOKUP(F1731,Meldingsclassificaties!H:H,1,FALSE))</f>
        <v/>
      </c>
    </row>
    <row r="1732" spans="1:18" x14ac:dyDescent="0.25">
      <c r="A1732" s="59"/>
      <c r="B1732" s="59"/>
      <c r="C1732" s="59"/>
      <c r="D1732" s="59"/>
      <c r="E1732" s="60" t="s">
        <v>8505</v>
      </c>
      <c r="F1732" s="59"/>
      <c r="G1732" s="59" t="s">
        <v>1394</v>
      </c>
      <c r="H1732" s="59"/>
      <c r="I1732" s="59">
        <f t="shared" si="27"/>
        <v>6</v>
      </c>
      <c r="J1732" s="59" t="s">
        <v>1561</v>
      </c>
      <c r="K1732" s="61"/>
      <c r="L1732" s="62" t="s">
        <v>6737</v>
      </c>
      <c r="M1732" s="62" t="s">
        <v>1394</v>
      </c>
      <c r="N1732" s="81" t="str">
        <f>VLOOKUP($M1732,'Hulpblad MC-parser'!$A:$D,2,FALSE)</f>
        <v>Veiligheid en openbare orde</v>
      </c>
      <c r="O1732" s="81" t="str">
        <f>VLOOKUP($M1732,'Hulpblad MC-parser'!$A:$D,3,FALSE)</f>
        <v>Aantast. Openb orde</v>
      </c>
      <c r="P1732" s="81" t="str">
        <f>VLOOKUP($M1732,'Hulpblad MC-parser'!$A:$D,4,FALSE)</f>
        <v>Stalking</v>
      </c>
      <c r="Q1732" s="136" t="str">
        <f>IF(CONCATENATE(B1732,C1732,D1732)="","",VLOOKUP(CONCATENATE(B1732,C1732,D1732),Meldingsclassificaties!AA:AA,1,FALSE))</f>
        <v/>
      </c>
      <c r="R1732" s="136" t="str">
        <f>IF(F1732="","",VLOOKUP(F1732,Meldingsclassificaties!H:H,1,FALSE))</f>
        <v/>
      </c>
    </row>
    <row r="1733" spans="1:18" x14ac:dyDescent="0.25">
      <c r="A1733" s="59">
        <v>200116650</v>
      </c>
      <c r="B1733" s="59" t="s">
        <v>13</v>
      </c>
      <c r="C1733" s="59" t="s">
        <v>1109</v>
      </c>
      <c r="D1733" s="59"/>
      <c r="E1733" s="60" t="s">
        <v>11592</v>
      </c>
      <c r="F1733" s="59" t="s">
        <v>1109</v>
      </c>
      <c r="G1733" s="59"/>
      <c r="H1733" s="59"/>
      <c r="I1733" s="59">
        <f t="shared" si="27"/>
        <v>19</v>
      </c>
      <c r="J1733" s="59" t="s">
        <v>1613</v>
      </c>
      <c r="K1733" s="61"/>
      <c r="L1733" s="62" t="s">
        <v>6738</v>
      </c>
      <c r="M1733" s="62" t="s">
        <v>11592</v>
      </c>
      <c r="N1733" s="81" t="str">
        <f>VLOOKUP($M1733,'Hulpblad MC-parser'!$A:$D,2,FALSE)</f>
        <v>Veiligheid en openbare orde</v>
      </c>
      <c r="O1733" s="81" t="str">
        <f>VLOOKUP($M1733,'Hulpblad MC-parser'!$A:$D,3,FALSE)</f>
        <v>Beveiliging</v>
      </c>
      <c r="P1733" s="81">
        <f>VLOOKUP($M1733,'Hulpblad MC-parser'!$A:$D,4,FALSE)</f>
        <v>0</v>
      </c>
      <c r="Q1733" s="136" t="str">
        <f>IF(CONCATENATE(B1733,C1733,D1733)="","",VLOOKUP(CONCATENATE(B1733,C1733,D1733),Meldingsclassificaties!AA:AA,1,FALSE))</f>
        <v>Veiligheid en openbare ordeBeveiliging</v>
      </c>
      <c r="R1733" s="136" t="str">
        <f>IF(F1733="","",VLOOKUP(F1733,Meldingsclassificaties!H:H,1,FALSE))</f>
        <v>Beveiliging</v>
      </c>
    </row>
    <row r="1734" spans="1:18" x14ac:dyDescent="0.25">
      <c r="A1734" s="59">
        <v>200116651</v>
      </c>
      <c r="B1734" s="59" t="s">
        <v>13</v>
      </c>
      <c r="C1734" s="59" t="s">
        <v>1109</v>
      </c>
      <c r="D1734" s="59"/>
      <c r="E1734" s="60" t="s">
        <v>11593</v>
      </c>
      <c r="F1734" s="59" t="s">
        <v>1109</v>
      </c>
      <c r="G1734" s="59"/>
      <c r="H1734" s="59"/>
      <c r="I1734" s="59">
        <f t="shared" si="27"/>
        <v>15</v>
      </c>
      <c r="J1734" s="59" t="s">
        <v>1613</v>
      </c>
      <c r="K1734" s="61"/>
      <c r="L1734" s="62" t="s">
        <v>6738</v>
      </c>
      <c r="M1734" s="62" t="s">
        <v>11593</v>
      </c>
      <c r="N1734" s="81" t="str">
        <f>VLOOKUP($M1734,'Hulpblad MC-parser'!$A:$D,2,FALSE)</f>
        <v>Veiligheid en openbare orde</v>
      </c>
      <c r="O1734" s="81" t="str">
        <f>VLOOKUP($M1734,'Hulpblad MC-parser'!$A:$D,3,FALSE)</f>
        <v>Beveiliging</v>
      </c>
      <c r="P1734" s="81">
        <f>VLOOKUP($M1734,'Hulpblad MC-parser'!$A:$D,4,FALSE)</f>
        <v>0</v>
      </c>
      <c r="Q1734" s="136" t="str">
        <f>IF(CONCATENATE(B1734,C1734,D1734)="","",VLOOKUP(CONCATENATE(B1734,C1734,D1734),Meldingsclassificaties!AA:AA,1,FALSE))</f>
        <v>Veiligheid en openbare ordeBeveiliging</v>
      </c>
      <c r="R1734" s="136" t="str">
        <f>IF(F1734="","",VLOOKUP(F1734,Meldingsclassificaties!H:H,1,FALSE))</f>
        <v>Beveiliging</v>
      </c>
    </row>
    <row r="1735" spans="1:18" x14ac:dyDescent="0.25">
      <c r="A1735" s="59">
        <v>200116652</v>
      </c>
      <c r="B1735" s="59" t="s">
        <v>13</v>
      </c>
      <c r="C1735" s="59" t="s">
        <v>1109</v>
      </c>
      <c r="D1735" s="59"/>
      <c r="E1735" s="60" t="s">
        <v>11594</v>
      </c>
      <c r="F1735" s="59" t="s">
        <v>1109</v>
      </c>
      <c r="G1735" s="59"/>
      <c r="H1735" s="59"/>
      <c r="I1735" s="59">
        <f t="shared" si="27"/>
        <v>20</v>
      </c>
      <c r="J1735" s="59" t="s">
        <v>1613</v>
      </c>
      <c r="K1735" s="61"/>
      <c r="L1735" s="62" t="s">
        <v>6738</v>
      </c>
      <c r="M1735" s="62" t="s">
        <v>11594</v>
      </c>
      <c r="N1735" s="81" t="str">
        <f>VLOOKUP($M1735,'Hulpblad MC-parser'!$A:$D,2,FALSE)</f>
        <v>Veiligheid en openbare orde</v>
      </c>
      <c r="O1735" s="81" t="str">
        <f>VLOOKUP($M1735,'Hulpblad MC-parser'!$A:$D,3,FALSE)</f>
        <v>Beveiliging</v>
      </c>
      <c r="P1735" s="81">
        <f>VLOOKUP($M1735,'Hulpblad MC-parser'!$A:$D,4,FALSE)</f>
        <v>0</v>
      </c>
      <c r="Q1735" s="136" t="str">
        <f>IF(CONCATENATE(B1735,C1735,D1735)="","",VLOOKUP(CONCATENATE(B1735,C1735,D1735),Meldingsclassificaties!AA:AA,1,FALSE))</f>
        <v>Veiligheid en openbare ordeBeveiliging</v>
      </c>
      <c r="R1735" s="136" t="str">
        <f>IF(F1735="","",VLOOKUP(F1735,Meldingsclassificaties!H:H,1,FALSE))</f>
        <v>Beveiliging</v>
      </c>
    </row>
    <row r="1736" spans="1:18" x14ac:dyDescent="0.25">
      <c r="A1736" s="59">
        <v>200116653</v>
      </c>
      <c r="B1736" s="59" t="s">
        <v>13</v>
      </c>
      <c r="C1736" s="59" t="s">
        <v>1109</v>
      </c>
      <c r="D1736" s="59"/>
      <c r="E1736" s="60" t="s">
        <v>11595</v>
      </c>
      <c r="F1736" s="59" t="s">
        <v>1109</v>
      </c>
      <c r="G1736" s="59"/>
      <c r="H1736" s="59"/>
      <c r="I1736" s="59">
        <f t="shared" si="27"/>
        <v>22</v>
      </c>
      <c r="J1736" s="59" t="s">
        <v>1613</v>
      </c>
      <c r="K1736" s="61"/>
      <c r="L1736" s="62" t="s">
        <v>6738</v>
      </c>
      <c r="M1736" s="62" t="s">
        <v>11595</v>
      </c>
      <c r="N1736" s="81" t="str">
        <f>VLOOKUP($M1736,'Hulpblad MC-parser'!$A:$D,2,FALSE)</f>
        <v>Veiligheid en openbare orde</v>
      </c>
      <c r="O1736" s="81" t="str">
        <f>VLOOKUP($M1736,'Hulpblad MC-parser'!$A:$D,3,FALSE)</f>
        <v>Beveiliging</v>
      </c>
      <c r="P1736" s="81">
        <f>VLOOKUP($M1736,'Hulpblad MC-parser'!$A:$D,4,FALSE)</f>
        <v>0</v>
      </c>
      <c r="Q1736" s="136" t="str">
        <f>IF(CONCATENATE(B1736,C1736,D1736)="","",VLOOKUP(CONCATENATE(B1736,C1736,D1736),Meldingsclassificaties!AA:AA,1,FALSE))</f>
        <v>Veiligheid en openbare ordeBeveiliging</v>
      </c>
      <c r="R1736" s="136" t="str">
        <f>IF(F1736="","",VLOOKUP(F1736,Meldingsclassificaties!H:H,1,FALSE))</f>
        <v>Beveiliging</v>
      </c>
    </row>
    <row r="1737" spans="1:18" x14ac:dyDescent="0.25">
      <c r="A1737" s="59">
        <v>200116649</v>
      </c>
      <c r="B1737" s="59" t="s">
        <v>13</v>
      </c>
      <c r="C1737" s="59" t="s">
        <v>1109</v>
      </c>
      <c r="D1737" s="59"/>
      <c r="E1737" s="60" t="s">
        <v>1395</v>
      </c>
      <c r="F1737" s="59" t="s">
        <v>1109</v>
      </c>
      <c r="G1737" s="59"/>
      <c r="H1737" s="59"/>
      <c r="I1737" s="59">
        <f t="shared" si="27"/>
        <v>12</v>
      </c>
      <c r="J1737" s="59" t="s">
        <v>1613</v>
      </c>
      <c r="K1737" s="61"/>
      <c r="L1737" s="62" t="s">
        <v>6737</v>
      </c>
      <c r="M1737" s="62" t="s">
        <v>1395</v>
      </c>
      <c r="N1737" s="81" t="str">
        <f>VLOOKUP($M1737,'Hulpblad MC-parser'!$A:$D,2,FALSE)</f>
        <v>Veiligheid en openbare orde</v>
      </c>
      <c r="O1737" s="81" t="str">
        <f>VLOOKUP($M1737,'Hulpblad MC-parser'!$A:$D,3,FALSE)</f>
        <v>Beveiliging</v>
      </c>
      <c r="P1737" s="81">
        <f>VLOOKUP($M1737,'Hulpblad MC-parser'!$A:$D,4,FALSE)</f>
        <v>0</v>
      </c>
      <c r="Q1737" s="136" t="str">
        <f>IF(CONCATENATE(B1737,C1737,D1737)="","",VLOOKUP(CONCATENATE(B1737,C1737,D1737),Meldingsclassificaties!AA:AA,1,FALSE))</f>
        <v>Veiligheid en openbare ordeBeveiliging</v>
      </c>
      <c r="R1737" s="136" t="str">
        <f>IF(F1737="","",VLOOKUP(F1737,Meldingsclassificaties!H:H,1,FALSE))</f>
        <v>Beveiliging</v>
      </c>
    </row>
    <row r="1738" spans="1:18" x14ac:dyDescent="0.25">
      <c r="A1738" s="59"/>
      <c r="B1738" s="59"/>
      <c r="C1738" s="59"/>
      <c r="D1738" s="59"/>
      <c r="E1738" s="60" t="s">
        <v>8506</v>
      </c>
      <c r="F1738" s="59"/>
      <c r="G1738" s="59" t="s">
        <v>1395</v>
      </c>
      <c r="H1738" s="59"/>
      <c r="I1738" s="59">
        <f t="shared" si="27"/>
        <v>5</v>
      </c>
      <c r="J1738" s="59" t="s">
        <v>1561</v>
      </c>
      <c r="K1738" s="61"/>
      <c r="L1738" s="62" t="s">
        <v>6737</v>
      </c>
      <c r="M1738" s="62" t="s">
        <v>1395</v>
      </c>
      <c r="N1738" s="81" t="str">
        <f>VLOOKUP($M1738,'Hulpblad MC-parser'!$A:$D,2,FALSE)</f>
        <v>Veiligheid en openbare orde</v>
      </c>
      <c r="O1738" s="81" t="str">
        <f>VLOOKUP($M1738,'Hulpblad MC-parser'!$A:$D,3,FALSE)</f>
        <v>Beveiliging</v>
      </c>
      <c r="P1738" s="81">
        <f>VLOOKUP($M1738,'Hulpblad MC-parser'!$A:$D,4,FALSE)</f>
        <v>0</v>
      </c>
      <c r="Q1738" s="136" t="str">
        <f>IF(CONCATENATE(B1738,C1738,D1738)="","",VLOOKUP(CONCATENATE(B1738,C1738,D1738),Meldingsclassificaties!AA:AA,1,FALSE))</f>
        <v/>
      </c>
      <c r="R1738" s="136" t="str">
        <f>IF(F1738="","",VLOOKUP(F1738,Meldingsclassificaties!H:H,1,FALSE))</f>
        <v/>
      </c>
    </row>
    <row r="1739" spans="1:18" x14ac:dyDescent="0.25">
      <c r="A1739" s="59"/>
      <c r="B1739" s="59"/>
      <c r="C1739" s="59"/>
      <c r="D1739" s="59"/>
      <c r="E1739" s="60" t="s">
        <v>8507</v>
      </c>
      <c r="F1739" s="59"/>
      <c r="G1739" s="59" t="s">
        <v>1395</v>
      </c>
      <c r="H1739" s="59"/>
      <c r="I1739" s="59">
        <f t="shared" si="27"/>
        <v>4</v>
      </c>
      <c r="J1739" s="59" t="s">
        <v>1561</v>
      </c>
      <c r="K1739" s="61"/>
      <c r="L1739" s="62" t="s">
        <v>6737</v>
      </c>
      <c r="M1739" s="62" t="s">
        <v>1395</v>
      </c>
      <c r="N1739" s="81" t="str">
        <f>VLOOKUP($M1739,'Hulpblad MC-parser'!$A:$D,2,FALSE)</f>
        <v>Veiligheid en openbare orde</v>
      </c>
      <c r="O1739" s="81" t="str">
        <f>VLOOKUP($M1739,'Hulpblad MC-parser'!$A:$D,3,FALSE)</f>
        <v>Beveiliging</v>
      </c>
      <c r="P1739" s="81">
        <f>VLOOKUP($M1739,'Hulpblad MC-parser'!$A:$D,4,FALSE)</f>
        <v>0</v>
      </c>
      <c r="Q1739" s="136" t="str">
        <f>IF(CONCATENATE(B1739,C1739,D1739)="","",VLOOKUP(CONCATENATE(B1739,C1739,D1739),Meldingsclassificaties!AA:AA,1,FALSE))</f>
        <v/>
      </c>
      <c r="R1739" s="136" t="str">
        <f>IF(F1739="","",VLOOKUP(F1739,Meldingsclassificaties!H:H,1,FALSE))</f>
        <v/>
      </c>
    </row>
    <row r="1740" spans="1:18" x14ac:dyDescent="0.25">
      <c r="A1740" s="59"/>
      <c r="B1740" s="59"/>
      <c r="C1740" s="59"/>
      <c r="D1740" s="59"/>
      <c r="E1740" s="60" t="s">
        <v>8508</v>
      </c>
      <c r="F1740" s="59"/>
      <c r="G1740" s="59" t="s">
        <v>1395</v>
      </c>
      <c r="H1740" s="59"/>
      <c r="I1740" s="59">
        <f t="shared" si="27"/>
        <v>6</v>
      </c>
      <c r="J1740" s="59" t="s">
        <v>1561</v>
      </c>
      <c r="K1740" s="61"/>
      <c r="L1740" s="62" t="s">
        <v>6737</v>
      </c>
      <c r="M1740" s="62" t="s">
        <v>1395</v>
      </c>
      <c r="N1740" s="81" t="str">
        <f>VLOOKUP($M1740,'Hulpblad MC-parser'!$A:$D,2,FALSE)</f>
        <v>Veiligheid en openbare orde</v>
      </c>
      <c r="O1740" s="81" t="str">
        <f>VLOOKUP($M1740,'Hulpblad MC-parser'!$A:$D,3,FALSE)</f>
        <v>Beveiliging</v>
      </c>
      <c r="P1740" s="81">
        <f>VLOOKUP($M1740,'Hulpblad MC-parser'!$A:$D,4,FALSE)</f>
        <v>0</v>
      </c>
      <c r="Q1740" s="136" t="str">
        <f>IF(CONCATENATE(B1740,C1740,D1740)="","",VLOOKUP(CONCATENATE(B1740,C1740,D1740),Meldingsclassificaties!AA:AA,1,FALSE))</f>
        <v/>
      </c>
      <c r="R1740" s="136" t="str">
        <f>IF(F1740="","",VLOOKUP(F1740,Meldingsclassificaties!H:H,1,FALSE))</f>
        <v/>
      </c>
    </row>
    <row r="1741" spans="1:18" x14ac:dyDescent="0.25">
      <c r="A1741" s="59">
        <v>200031562</v>
      </c>
      <c r="B1741" s="59" t="s">
        <v>13</v>
      </c>
      <c r="C1741" s="59" t="s">
        <v>176</v>
      </c>
      <c r="D1741" s="59"/>
      <c r="E1741" s="60" t="s">
        <v>1396</v>
      </c>
      <c r="F1741" s="59" t="s">
        <v>176</v>
      </c>
      <c r="G1741" s="59"/>
      <c r="H1741" s="59"/>
      <c r="I1741" s="59">
        <f t="shared" si="27"/>
        <v>23</v>
      </c>
      <c r="J1741" s="59" t="s">
        <v>1613</v>
      </c>
      <c r="K1741" s="61"/>
      <c r="L1741" s="62" t="s">
        <v>6737</v>
      </c>
      <c r="M1741" s="62" t="s">
        <v>1396</v>
      </c>
      <c r="N1741" s="81" t="str">
        <f>VLOOKUP($M1741,'Hulpblad MC-parser'!$A:$D,2,FALSE)</f>
        <v>Veiligheid en openbare orde</v>
      </c>
      <c r="O1741" s="81" t="str">
        <f>VLOOKUP($M1741,'Hulpblad MC-parser'!$A:$D,3,FALSE)</f>
        <v>Beveiliging luchtvaart</v>
      </c>
      <c r="P1741" s="81">
        <f>VLOOKUP($M1741,'Hulpblad MC-parser'!$A:$D,4,FALSE)</f>
        <v>0</v>
      </c>
      <c r="Q1741" s="136" t="str">
        <f>IF(CONCATENATE(B1741,C1741,D1741)="","",VLOOKUP(CONCATENATE(B1741,C1741,D1741),Meldingsclassificaties!AA:AA,1,FALSE))</f>
        <v>Veiligheid en openbare ordeBeveiliging luchtvaart</v>
      </c>
      <c r="R1741" s="136" t="str">
        <f>IF(F1741="","",VLOOKUP(F1741,Meldingsclassificaties!H:H,1,FALSE))</f>
        <v>Beveiliging luchtvaart</v>
      </c>
    </row>
    <row r="1742" spans="1:18" x14ac:dyDescent="0.25">
      <c r="A1742" s="59"/>
      <c r="B1742" s="59"/>
      <c r="C1742" s="59"/>
      <c r="D1742" s="59"/>
      <c r="E1742" s="60" t="s">
        <v>8509</v>
      </c>
      <c r="F1742" s="59"/>
      <c r="G1742" s="59" t="s">
        <v>1396</v>
      </c>
      <c r="H1742" s="59"/>
      <c r="I1742" s="59">
        <f t="shared" si="27"/>
        <v>4</v>
      </c>
      <c r="J1742" s="59" t="s">
        <v>1561</v>
      </c>
      <c r="K1742" s="61"/>
      <c r="L1742" s="62" t="s">
        <v>6737</v>
      </c>
      <c r="M1742" s="62" t="s">
        <v>1396</v>
      </c>
      <c r="N1742" s="81" t="str">
        <f>VLOOKUP($M1742,'Hulpblad MC-parser'!$A:$D,2,FALSE)</f>
        <v>Veiligheid en openbare orde</v>
      </c>
      <c r="O1742" s="81" t="str">
        <f>VLOOKUP($M1742,'Hulpblad MC-parser'!$A:$D,3,FALSE)</f>
        <v>Beveiliging luchtvaart</v>
      </c>
      <c r="P1742" s="81">
        <f>VLOOKUP($M1742,'Hulpblad MC-parser'!$A:$D,4,FALSE)</f>
        <v>0</v>
      </c>
      <c r="Q1742" s="136" t="str">
        <f>IF(CONCATENATE(B1742,C1742,D1742)="","",VLOOKUP(CONCATENATE(B1742,C1742,D1742),Meldingsclassificaties!AA:AA,1,FALSE))</f>
        <v/>
      </c>
      <c r="R1742" s="136" t="str">
        <f>IF(F1742="","",VLOOKUP(F1742,Meldingsclassificaties!H:H,1,FALSE))</f>
        <v/>
      </c>
    </row>
    <row r="1743" spans="1:18" x14ac:dyDescent="0.25">
      <c r="A1743" s="59"/>
      <c r="B1743" s="59"/>
      <c r="C1743" s="59"/>
      <c r="D1743" s="59"/>
      <c r="E1743" s="60" t="s">
        <v>8510</v>
      </c>
      <c r="F1743" s="59"/>
      <c r="G1743" s="59" t="s">
        <v>1396</v>
      </c>
      <c r="H1743" s="59"/>
      <c r="I1743" s="59">
        <f t="shared" si="27"/>
        <v>29</v>
      </c>
      <c r="J1743" s="59" t="s">
        <v>1561</v>
      </c>
      <c r="K1743" s="61"/>
      <c r="L1743" s="62" t="s">
        <v>6737</v>
      </c>
      <c r="M1743" s="62" t="s">
        <v>1396</v>
      </c>
      <c r="N1743" s="81" t="str">
        <f>VLOOKUP($M1743,'Hulpblad MC-parser'!$A:$D,2,FALSE)</f>
        <v>Veiligheid en openbare orde</v>
      </c>
      <c r="O1743" s="81" t="str">
        <f>VLOOKUP($M1743,'Hulpblad MC-parser'!$A:$D,3,FALSE)</f>
        <v>Beveiliging luchtvaart</v>
      </c>
      <c r="P1743" s="81">
        <f>VLOOKUP($M1743,'Hulpblad MC-parser'!$A:$D,4,FALSE)</f>
        <v>0</v>
      </c>
      <c r="Q1743" s="136" t="str">
        <f>IF(CONCATENATE(B1743,C1743,D1743)="","",VLOOKUP(CONCATENATE(B1743,C1743,D1743),Meldingsclassificaties!AA:AA,1,FALSE))</f>
        <v/>
      </c>
      <c r="R1743" s="136" t="str">
        <f>IF(F1743="","",VLOOKUP(F1743,Meldingsclassificaties!H:H,1,FALSE))</f>
        <v/>
      </c>
    </row>
    <row r="1744" spans="1:18" x14ac:dyDescent="0.25">
      <c r="A1744" s="59"/>
      <c r="B1744" s="59"/>
      <c r="C1744" s="59"/>
      <c r="D1744" s="59"/>
      <c r="E1744" s="60" t="s">
        <v>8511</v>
      </c>
      <c r="F1744" s="59"/>
      <c r="G1744" s="59" t="s">
        <v>1396</v>
      </c>
      <c r="H1744" s="59"/>
      <c r="I1744" s="59">
        <f t="shared" si="27"/>
        <v>3</v>
      </c>
      <c r="J1744" s="59" t="s">
        <v>1561</v>
      </c>
      <c r="K1744" s="61"/>
      <c r="L1744" s="62" t="s">
        <v>6737</v>
      </c>
      <c r="M1744" s="62" t="s">
        <v>1396</v>
      </c>
      <c r="N1744" s="81" t="str">
        <f>VLOOKUP($M1744,'Hulpblad MC-parser'!$A:$D,2,FALSE)</f>
        <v>Veiligheid en openbare orde</v>
      </c>
      <c r="O1744" s="81" t="str">
        <f>VLOOKUP($M1744,'Hulpblad MC-parser'!$A:$D,3,FALSE)</f>
        <v>Beveiliging luchtvaart</v>
      </c>
      <c r="P1744" s="81">
        <f>VLOOKUP($M1744,'Hulpblad MC-parser'!$A:$D,4,FALSE)</f>
        <v>0</v>
      </c>
      <c r="Q1744" s="136" t="str">
        <f>IF(CONCATENATE(B1744,C1744,D1744)="","",VLOOKUP(CONCATENATE(B1744,C1744,D1744),Meldingsclassificaties!AA:AA,1,FALSE))</f>
        <v/>
      </c>
      <c r="R1744" s="136" t="str">
        <f>IF(F1744="","",VLOOKUP(F1744,Meldingsclassificaties!H:H,1,FALSE))</f>
        <v/>
      </c>
    </row>
    <row r="1745" spans="1:18" x14ac:dyDescent="0.25">
      <c r="A1745" s="59"/>
      <c r="B1745" s="59"/>
      <c r="C1745" s="59"/>
      <c r="D1745" s="59"/>
      <c r="E1745" s="60" t="s">
        <v>8512</v>
      </c>
      <c r="F1745" s="59"/>
      <c r="G1745" s="59" t="s">
        <v>1396</v>
      </c>
      <c r="H1745" s="59"/>
      <c r="I1745" s="59">
        <f t="shared" si="27"/>
        <v>4</v>
      </c>
      <c r="J1745" s="59" t="s">
        <v>1561</v>
      </c>
      <c r="K1745" s="61"/>
      <c r="L1745" s="62" t="s">
        <v>6737</v>
      </c>
      <c r="M1745" s="62" t="s">
        <v>1396</v>
      </c>
      <c r="N1745" s="81" t="str">
        <f>VLOOKUP($M1745,'Hulpblad MC-parser'!$A:$D,2,FALSE)</f>
        <v>Veiligheid en openbare orde</v>
      </c>
      <c r="O1745" s="81" t="str">
        <f>VLOOKUP($M1745,'Hulpblad MC-parser'!$A:$D,3,FALSE)</f>
        <v>Beveiliging luchtvaart</v>
      </c>
      <c r="P1745" s="81">
        <f>VLOOKUP($M1745,'Hulpblad MC-parser'!$A:$D,4,FALSE)</f>
        <v>0</v>
      </c>
      <c r="Q1745" s="136" t="str">
        <f>IF(CONCATENATE(B1745,C1745,D1745)="","",VLOOKUP(CONCATENATE(B1745,C1745,D1745),Meldingsclassificaties!AA:AA,1,FALSE))</f>
        <v/>
      </c>
      <c r="R1745" s="136" t="str">
        <f>IF(F1745="","",VLOOKUP(F1745,Meldingsclassificaties!H:H,1,FALSE))</f>
        <v/>
      </c>
    </row>
    <row r="1746" spans="1:18" x14ac:dyDescent="0.25">
      <c r="A1746" s="59"/>
      <c r="B1746" s="59"/>
      <c r="C1746" s="59"/>
      <c r="D1746" s="59"/>
      <c r="E1746" s="60" t="s">
        <v>8513</v>
      </c>
      <c r="F1746" s="59"/>
      <c r="G1746" s="59" t="s">
        <v>1396</v>
      </c>
      <c r="H1746" s="59"/>
      <c r="I1746" s="59">
        <f t="shared" si="27"/>
        <v>22</v>
      </c>
      <c r="J1746" s="59" t="s">
        <v>1561</v>
      </c>
      <c r="K1746" s="61"/>
      <c r="L1746" s="62" t="s">
        <v>6737</v>
      </c>
      <c r="M1746" s="62" t="s">
        <v>1396</v>
      </c>
      <c r="N1746" s="81" t="str">
        <f>VLOOKUP($M1746,'Hulpblad MC-parser'!$A:$D,2,FALSE)</f>
        <v>Veiligheid en openbare orde</v>
      </c>
      <c r="O1746" s="81" t="str">
        <f>VLOOKUP($M1746,'Hulpblad MC-parser'!$A:$D,3,FALSE)</f>
        <v>Beveiliging luchtvaart</v>
      </c>
      <c r="P1746" s="81">
        <f>VLOOKUP($M1746,'Hulpblad MC-parser'!$A:$D,4,FALSE)</f>
        <v>0</v>
      </c>
      <c r="Q1746" s="136" t="str">
        <f>IF(CONCATENATE(B1746,C1746,D1746)="","",VLOOKUP(CONCATENATE(B1746,C1746,D1746),Meldingsclassificaties!AA:AA,1,FALSE))</f>
        <v/>
      </c>
      <c r="R1746" s="136" t="str">
        <f>IF(F1746="","",VLOOKUP(F1746,Meldingsclassificaties!H:H,1,FALSE))</f>
        <v/>
      </c>
    </row>
    <row r="1747" spans="1:18" x14ac:dyDescent="0.25">
      <c r="A1747" s="59"/>
      <c r="B1747" s="59"/>
      <c r="C1747" s="59"/>
      <c r="D1747" s="59"/>
      <c r="E1747" s="60" t="s">
        <v>8514</v>
      </c>
      <c r="F1747" s="59"/>
      <c r="G1747" s="59" t="s">
        <v>1396</v>
      </c>
      <c r="H1747" s="59"/>
      <c r="I1747" s="59">
        <f t="shared" si="27"/>
        <v>5</v>
      </c>
      <c r="J1747" s="59" t="s">
        <v>1561</v>
      </c>
      <c r="K1747" s="61"/>
      <c r="L1747" s="62" t="s">
        <v>6737</v>
      </c>
      <c r="M1747" s="62" t="s">
        <v>1396</v>
      </c>
      <c r="N1747" s="81" t="str">
        <f>VLOOKUP($M1747,'Hulpblad MC-parser'!$A:$D,2,FALSE)</f>
        <v>Veiligheid en openbare orde</v>
      </c>
      <c r="O1747" s="81" t="str">
        <f>VLOOKUP($M1747,'Hulpblad MC-parser'!$A:$D,3,FALSE)</f>
        <v>Beveiliging luchtvaart</v>
      </c>
      <c r="P1747" s="81">
        <f>VLOOKUP($M1747,'Hulpblad MC-parser'!$A:$D,4,FALSE)</f>
        <v>0</v>
      </c>
      <c r="Q1747" s="136" t="str">
        <f>IF(CONCATENATE(B1747,C1747,D1747)="","",VLOOKUP(CONCATENATE(B1747,C1747,D1747),Meldingsclassificaties!AA:AA,1,FALSE))</f>
        <v/>
      </c>
      <c r="R1747" s="136" t="str">
        <f>IF(F1747="","",VLOOKUP(F1747,Meldingsclassificaties!H:H,1,FALSE))</f>
        <v/>
      </c>
    </row>
    <row r="1748" spans="1:18" x14ac:dyDescent="0.25">
      <c r="A1748" s="59">
        <v>200010750</v>
      </c>
      <c r="B1748" s="59" t="s">
        <v>13</v>
      </c>
      <c r="C1748" s="59" t="s">
        <v>176</v>
      </c>
      <c r="D1748" s="59" t="s">
        <v>432</v>
      </c>
      <c r="E1748" s="60" t="s">
        <v>1397</v>
      </c>
      <c r="F1748" s="59" t="s">
        <v>432</v>
      </c>
      <c r="G1748" s="59"/>
      <c r="H1748" s="59"/>
      <c r="I1748" s="59">
        <f t="shared" si="27"/>
        <v>18</v>
      </c>
      <c r="J1748" s="59" t="s">
        <v>1613</v>
      </c>
      <c r="K1748" s="61"/>
      <c r="L1748" s="62" t="s">
        <v>6737</v>
      </c>
      <c r="M1748" s="62" t="s">
        <v>1397</v>
      </c>
      <c r="N1748" s="81" t="str">
        <f>VLOOKUP($M1748,'Hulpblad MC-parser'!$A:$D,2,FALSE)</f>
        <v>Veiligheid en openbare orde</v>
      </c>
      <c r="O1748" s="81" t="str">
        <f>VLOOKUP($M1748,'Hulpblad MC-parser'!$A:$D,3,FALSE)</f>
        <v>Beveiliging luchtvaart</v>
      </c>
      <c r="P1748" s="81" t="str">
        <f>VLOOKUP($M1748,'Hulpblad MC-parser'!$A:$D,4,FALSE)</f>
        <v>Onbeheerde bagage</v>
      </c>
      <c r="Q1748" s="136" t="str">
        <f>IF(CONCATENATE(B1748,C1748,D1748)="","",VLOOKUP(CONCATENATE(B1748,C1748,D1748),Meldingsclassificaties!AA:AA,1,FALSE))</f>
        <v>Veiligheid en openbare ordeBeveiliging luchtvaartOnbeheerde bagage</v>
      </c>
      <c r="R1748" s="136" t="str">
        <f>IF(F1748="","",VLOOKUP(F1748,Meldingsclassificaties!H:H,1,FALSE))</f>
        <v>Onbeheerde bagage</v>
      </c>
    </row>
    <row r="1749" spans="1:18" x14ac:dyDescent="0.25">
      <c r="A1749" s="59"/>
      <c r="B1749" s="59"/>
      <c r="C1749" s="59"/>
      <c r="D1749" s="59"/>
      <c r="E1749" s="60" t="s">
        <v>8515</v>
      </c>
      <c r="F1749" s="59"/>
      <c r="G1749" s="59" t="s">
        <v>1397</v>
      </c>
      <c r="H1749" s="59"/>
      <c r="I1749" s="59">
        <f t="shared" si="27"/>
        <v>4</v>
      </c>
      <c r="J1749" s="59" t="s">
        <v>1561</v>
      </c>
      <c r="K1749" s="61"/>
      <c r="L1749" s="62" t="s">
        <v>6737</v>
      </c>
      <c r="M1749" s="62" t="s">
        <v>1397</v>
      </c>
      <c r="N1749" s="81" t="str">
        <f>VLOOKUP($M1749,'Hulpblad MC-parser'!$A:$D,2,FALSE)</f>
        <v>Veiligheid en openbare orde</v>
      </c>
      <c r="O1749" s="81" t="str">
        <f>VLOOKUP($M1749,'Hulpblad MC-parser'!$A:$D,3,FALSE)</f>
        <v>Beveiliging luchtvaart</v>
      </c>
      <c r="P1749" s="81" t="str">
        <f>VLOOKUP($M1749,'Hulpblad MC-parser'!$A:$D,4,FALSE)</f>
        <v>Onbeheerde bagage</v>
      </c>
      <c r="Q1749" s="136" t="str">
        <f>IF(CONCATENATE(B1749,C1749,D1749)="","",VLOOKUP(CONCATENATE(B1749,C1749,D1749),Meldingsclassificaties!AA:AA,1,FALSE))</f>
        <v/>
      </c>
      <c r="R1749" s="136" t="str">
        <f>IF(F1749="","",VLOOKUP(F1749,Meldingsclassificaties!H:H,1,FALSE))</f>
        <v/>
      </c>
    </row>
    <row r="1750" spans="1:18" x14ac:dyDescent="0.25">
      <c r="A1750" s="59"/>
      <c r="B1750" s="59"/>
      <c r="C1750" s="59"/>
      <c r="D1750" s="59"/>
      <c r="E1750" s="60" t="s">
        <v>8516</v>
      </c>
      <c r="F1750" s="59"/>
      <c r="G1750" s="59" t="s">
        <v>1397</v>
      </c>
      <c r="H1750" s="59"/>
      <c r="I1750" s="59">
        <f t="shared" si="27"/>
        <v>5</v>
      </c>
      <c r="J1750" s="59" t="s">
        <v>1561</v>
      </c>
      <c r="K1750" s="61"/>
      <c r="L1750" s="62" t="s">
        <v>6737</v>
      </c>
      <c r="M1750" s="62" t="s">
        <v>1397</v>
      </c>
      <c r="N1750" s="81" t="str">
        <f>VLOOKUP($M1750,'Hulpblad MC-parser'!$A:$D,2,FALSE)</f>
        <v>Veiligheid en openbare orde</v>
      </c>
      <c r="O1750" s="81" t="str">
        <f>VLOOKUP($M1750,'Hulpblad MC-parser'!$A:$D,3,FALSE)</f>
        <v>Beveiliging luchtvaart</v>
      </c>
      <c r="P1750" s="81" t="str">
        <f>VLOOKUP($M1750,'Hulpblad MC-parser'!$A:$D,4,FALSE)</f>
        <v>Onbeheerde bagage</v>
      </c>
      <c r="Q1750" s="136" t="str">
        <f>IF(CONCATENATE(B1750,C1750,D1750)="","",VLOOKUP(CONCATENATE(B1750,C1750,D1750),Meldingsclassificaties!AA:AA,1,FALSE))</f>
        <v/>
      </c>
      <c r="R1750" s="136" t="str">
        <f>IF(F1750="","",VLOOKUP(F1750,Meldingsclassificaties!H:H,1,FALSE))</f>
        <v/>
      </c>
    </row>
    <row r="1751" spans="1:18" x14ac:dyDescent="0.25">
      <c r="A1751" s="59"/>
      <c r="B1751" s="59"/>
      <c r="C1751" s="59"/>
      <c r="D1751" s="59"/>
      <c r="E1751" s="60" t="s">
        <v>8517</v>
      </c>
      <c r="F1751" s="59"/>
      <c r="G1751" s="59" t="s">
        <v>1397</v>
      </c>
      <c r="H1751" s="59"/>
      <c r="I1751" s="59">
        <f t="shared" si="27"/>
        <v>5</v>
      </c>
      <c r="J1751" s="59" t="s">
        <v>1561</v>
      </c>
      <c r="K1751" s="61"/>
      <c r="L1751" s="62" t="s">
        <v>6737</v>
      </c>
      <c r="M1751" s="62" t="s">
        <v>1397</v>
      </c>
      <c r="N1751" s="81" t="str">
        <f>VLOOKUP($M1751,'Hulpblad MC-parser'!$A:$D,2,FALSE)</f>
        <v>Veiligheid en openbare orde</v>
      </c>
      <c r="O1751" s="81" t="str">
        <f>VLOOKUP($M1751,'Hulpblad MC-parser'!$A:$D,3,FALSE)</f>
        <v>Beveiliging luchtvaart</v>
      </c>
      <c r="P1751" s="81" t="str">
        <f>VLOOKUP($M1751,'Hulpblad MC-parser'!$A:$D,4,FALSE)</f>
        <v>Onbeheerde bagage</v>
      </c>
      <c r="Q1751" s="136" t="str">
        <f>IF(CONCATENATE(B1751,C1751,D1751)="","",VLOOKUP(CONCATENATE(B1751,C1751,D1751),Meldingsclassificaties!AA:AA,1,FALSE))</f>
        <v/>
      </c>
      <c r="R1751" s="136" t="str">
        <f>IF(F1751="","",VLOOKUP(F1751,Meldingsclassificaties!H:H,1,FALSE))</f>
        <v/>
      </c>
    </row>
    <row r="1752" spans="1:18" x14ac:dyDescent="0.25">
      <c r="A1752" s="59"/>
      <c r="B1752" s="59"/>
      <c r="C1752" s="59"/>
      <c r="D1752" s="59"/>
      <c r="E1752" s="60" t="s">
        <v>8518</v>
      </c>
      <c r="F1752" s="59"/>
      <c r="G1752" s="59" t="s">
        <v>1397</v>
      </c>
      <c r="H1752" s="59"/>
      <c r="I1752" s="59">
        <f t="shared" si="27"/>
        <v>7</v>
      </c>
      <c r="J1752" s="59" t="s">
        <v>1561</v>
      </c>
      <c r="K1752" s="61"/>
      <c r="L1752" s="62" t="s">
        <v>6737</v>
      </c>
      <c r="M1752" s="62" t="s">
        <v>1397</v>
      </c>
      <c r="N1752" s="81" t="str">
        <f>VLOOKUP($M1752,'Hulpblad MC-parser'!$A:$D,2,FALSE)</f>
        <v>Veiligheid en openbare orde</v>
      </c>
      <c r="O1752" s="81" t="str">
        <f>VLOOKUP($M1752,'Hulpblad MC-parser'!$A:$D,3,FALSE)</f>
        <v>Beveiliging luchtvaart</v>
      </c>
      <c r="P1752" s="81" t="str">
        <f>VLOOKUP($M1752,'Hulpblad MC-parser'!$A:$D,4,FALSE)</f>
        <v>Onbeheerde bagage</v>
      </c>
      <c r="Q1752" s="136" t="str">
        <f>IF(CONCATENATE(B1752,C1752,D1752)="","",VLOOKUP(CONCATENATE(B1752,C1752,D1752),Meldingsclassificaties!AA:AA,1,FALSE))</f>
        <v/>
      </c>
      <c r="R1752" s="136" t="str">
        <f>IF(F1752="","",VLOOKUP(F1752,Meldingsclassificaties!H:H,1,FALSE))</f>
        <v/>
      </c>
    </row>
    <row r="1753" spans="1:18" x14ac:dyDescent="0.25">
      <c r="A1753" s="59">
        <v>200010751</v>
      </c>
      <c r="B1753" s="59" t="s">
        <v>13</v>
      </c>
      <c r="C1753" s="59" t="s">
        <v>176</v>
      </c>
      <c r="D1753" s="59" t="s">
        <v>586</v>
      </c>
      <c r="E1753" s="60" t="s">
        <v>1398</v>
      </c>
      <c r="F1753" s="59" t="s">
        <v>586</v>
      </c>
      <c r="G1753" s="59"/>
      <c r="H1753" s="59"/>
      <c r="I1753" s="59">
        <f t="shared" si="27"/>
        <v>18</v>
      </c>
      <c r="J1753" s="59" t="s">
        <v>1613</v>
      </c>
      <c r="K1753" s="61"/>
      <c r="L1753" s="62" t="s">
        <v>6737</v>
      </c>
      <c r="M1753" s="62" t="s">
        <v>1398</v>
      </c>
      <c r="N1753" s="81" t="str">
        <f>VLOOKUP($M1753,'Hulpblad MC-parser'!$A:$D,2,FALSE)</f>
        <v>Veiligheid en openbare orde</v>
      </c>
      <c r="O1753" s="81" t="str">
        <f>VLOOKUP($M1753,'Hulpblad MC-parser'!$A:$D,3,FALSE)</f>
        <v>Beveiliging luchtvaart</v>
      </c>
      <c r="P1753" s="81" t="str">
        <f>VLOOKUP($M1753,'Hulpblad MC-parser'!$A:$D,4,FALSE)</f>
        <v>Security incident</v>
      </c>
      <c r="Q1753" s="136" t="str">
        <f>IF(CONCATENATE(B1753,C1753,D1753)="","",VLOOKUP(CONCATENATE(B1753,C1753,D1753),Meldingsclassificaties!AA:AA,1,FALSE))</f>
        <v>Veiligheid en openbare ordeBeveiliging luchtvaartSecurity incident</v>
      </c>
      <c r="R1753" s="136" t="str">
        <f>IF(F1753="","",VLOOKUP(F1753,Meldingsclassificaties!H:H,1,FALSE))</f>
        <v>Security incident</v>
      </c>
    </row>
    <row r="1754" spans="1:18" x14ac:dyDescent="0.25">
      <c r="A1754" s="59"/>
      <c r="B1754" s="59"/>
      <c r="C1754" s="59"/>
      <c r="D1754" s="59"/>
      <c r="E1754" s="60" t="s">
        <v>8519</v>
      </c>
      <c r="F1754" s="59"/>
      <c r="G1754" s="59" t="s">
        <v>1398</v>
      </c>
      <c r="H1754" s="59"/>
      <c r="I1754" s="59">
        <f t="shared" si="27"/>
        <v>4</v>
      </c>
      <c r="J1754" s="59" t="s">
        <v>1561</v>
      </c>
      <c r="K1754" s="61"/>
      <c r="L1754" s="62" t="s">
        <v>6737</v>
      </c>
      <c r="M1754" s="62" t="s">
        <v>1398</v>
      </c>
      <c r="N1754" s="81" t="str">
        <f>VLOOKUP($M1754,'Hulpblad MC-parser'!$A:$D,2,FALSE)</f>
        <v>Veiligheid en openbare orde</v>
      </c>
      <c r="O1754" s="81" t="str">
        <f>VLOOKUP($M1754,'Hulpblad MC-parser'!$A:$D,3,FALSE)</f>
        <v>Beveiliging luchtvaart</v>
      </c>
      <c r="P1754" s="81" t="str">
        <f>VLOOKUP($M1754,'Hulpblad MC-parser'!$A:$D,4,FALSE)</f>
        <v>Security incident</v>
      </c>
      <c r="Q1754" s="136" t="str">
        <f>IF(CONCATENATE(B1754,C1754,D1754)="","",VLOOKUP(CONCATENATE(B1754,C1754,D1754),Meldingsclassificaties!AA:AA,1,FALSE))</f>
        <v/>
      </c>
      <c r="R1754" s="136" t="str">
        <f>IF(F1754="","",VLOOKUP(F1754,Meldingsclassificaties!H:H,1,FALSE))</f>
        <v/>
      </c>
    </row>
    <row r="1755" spans="1:18" x14ac:dyDescent="0.25">
      <c r="A1755" s="59"/>
      <c r="B1755" s="59"/>
      <c r="C1755" s="59"/>
      <c r="D1755" s="59"/>
      <c r="E1755" s="60" t="s">
        <v>8520</v>
      </c>
      <c r="F1755" s="59"/>
      <c r="G1755" s="59" t="s">
        <v>1398</v>
      </c>
      <c r="H1755" s="59"/>
      <c r="I1755" s="59">
        <f t="shared" si="27"/>
        <v>5</v>
      </c>
      <c r="J1755" s="59" t="s">
        <v>1561</v>
      </c>
      <c r="K1755" s="61"/>
      <c r="L1755" s="62" t="s">
        <v>6737</v>
      </c>
      <c r="M1755" s="62" t="s">
        <v>1398</v>
      </c>
      <c r="N1755" s="81" t="str">
        <f>VLOOKUP($M1755,'Hulpblad MC-parser'!$A:$D,2,FALSE)</f>
        <v>Veiligheid en openbare orde</v>
      </c>
      <c r="O1755" s="81" t="str">
        <f>VLOOKUP($M1755,'Hulpblad MC-parser'!$A:$D,3,FALSE)</f>
        <v>Beveiliging luchtvaart</v>
      </c>
      <c r="P1755" s="81" t="str">
        <f>VLOOKUP($M1755,'Hulpblad MC-parser'!$A:$D,4,FALSE)</f>
        <v>Security incident</v>
      </c>
      <c r="Q1755" s="136" t="str">
        <f>IF(CONCATENATE(B1755,C1755,D1755)="","",VLOOKUP(CONCATENATE(B1755,C1755,D1755),Meldingsclassificaties!AA:AA,1,FALSE))</f>
        <v/>
      </c>
      <c r="R1755" s="136" t="str">
        <f>IF(F1755="","",VLOOKUP(F1755,Meldingsclassificaties!H:H,1,FALSE))</f>
        <v/>
      </c>
    </row>
    <row r="1756" spans="1:18" x14ac:dyDescent="0.25">
      <c r="A1756" s="59"/>
      <c r="B1756" s="59"/>
      <c r="C1756" s="59"/>
      <c r="D1756" s="59"/>
      <c r="E1756" s="60" t="s">
        <v>8521</v>
      </c>
      <c r="F1756" s="59"/>
      <c r="G1756" s="59" t="s">
        <v>1398</v>
      </c>
      <c r="H1756" s="59"/>
      <c r="I1756" s="59">
        <f t="shared" si="27"/>
        <v>4</v>
      </c>
      <c r="J1756" s="59" t="s">
        <v>1561</v>
      </c>
      <c r="K1756" s="61"/>
      <c r="L1756" s="62" t="s">
        <v>6737</v>
      </c>
      <c r="M1756" s="62" t="s">
        <v>1398</v>
      </c>
      <c r="N1756" s="81" t="str">
        <f>VLOOKUP($M1756,'Hulpblad MC-parser'!$A:$D,2,FALSE)</f>
        <v>Veiligheid en openbare orde</v>
      </c>
      <c r="O1756" s="81" t="str">
        <f>VLOOKUP($M1756,'Hulpblad MC-parser'!$A:$D,3,FALSE)</f>
        <v>Beveiliging luchtvaart</v>
      </c>
      <c r="P1756" s="81" t="str">
        <f>VLOOKUP($M1756,'Hulpblad MC-parser'!$A:$D,4,FALSE)</f>
        <v>Security incident</v>
      </c>
      <c r="Q1756" s="136" t="str">
        <f>IF(CONCATENATE(B1756,C1756,D1756)="","",VLOOKUP(CONCATENATE(B1756,C1756,D1756),Meldingsclassificaties!AA:AA,1,FALSE))</f>
        <v/>
      </c>
      <c r="R1756" s="136" t="str">
        <f>IF(F1756="","",VLOOKUP(F1756,Meldingsclassificaties!H:H,1,FALSE))</f>
        <v/>
      </c>
    </row>
    <row r="1757" spans="1:18" x14ac:dyDescent="0.25">
      <c r="A1757" s="59"/>
      <c r="B1757" s="59"/>
      <c r="C1757" s="59"/>
      <c r="D1757" s="59"/>
      <c r="E1757" s="60" t="s">
        <v>8522</v>
      </c>
      <c r="F1757" s="59"/>
      <c r="G1757" s="59" t="s">
        <v>1398</v>
      </c>
      <c r="H1757" s="59"/>
      <c r="I1757" s="59">
        <f t="shared" si="27"/>
        <v>7</v>
      </c>
      <c r="J1757" s="59" t="s">
        <v>1561</v>
      </c>
      <c r="K1757" s="61"/>
      <c r="L1757" s="62" t="s">
        <v>6737</v>
      </c>
      <c r="M1757" s="62" t="s">
        <v>1398</v>
      </c>
      <c r="N1757" s="81" t="str">
        <f>VLOOKUP($M1757,'Hulpblad MC-parser'!$A:$D,2,FALSE)</f>
        <v>Veiligheid en openbare orde</v>
      </c>
      <c r="O1757" s="81" t="str">
        <f>VLOOKUP($M1757,'Hulpblad MC-parser'!$A:$D,3,FALSE)</f>
        <v>Beveiliging luchtvaart</v>
      </c>
      <c r="P1757" s="81" t="str">
        <f>VLOOKUP($M1757,'Hulpblad MC-parser'!$A:$D,4,FALSE)</f>
        <v>Security incident</v>
      </c>
      <c r="Q1757" s="136" t="str">
        <f>IF(CONCATENATE(B1757,C1757,D1757)="","",VLOOKUP(CONCATENATE(B1757,C1757,D1757),Meldingsclassificaties!AA:AA,1,FALSE))</f>
        <v/>
      </c>
      <c r="R1757" s="136" t="str">
        <f>IF(F1757="","",VLOOKUP(F1757,Meldingsclassificaties!H:H,1,FALSE))</f>
        <v/>
      </c>
    </row>
    <row r="1758" spans="1:18" x14ac:dyDescent="0.25">
      <c r="A1758" s="59">
        <v>200010752</v>
      </c>
      <c r="B1758" s="59" t="s">
        <v>13</v>
      </c>
      <c r="C1758" s="59" t="s">
        <v>176</v>
      </c>
      <c r="D1758" s="59" t="s">
        <v>381</v>
      </c>
      <c r="E1758" s="60" t="s">
        <v>1399</v>
      </c>
      <c r="F1758" s="59" t="s">
        <v>381</v>
      </c>
      <c r="G1758" s="59"/>
      <c r="H1758" s="59"/>
      <c r="I1758" s="59">
        <f t="shared" si="27"/>
        <v>22</v>
      </c>
      <c r="J1758" s="59" t="s">
        <v>1613</v>
      </c>
      <c r="K1758" s="61"/>
      <c r="L1758" s="62" t="s">
        <v>6737</v>
      </c>
      <c r="M1758" s="62" t="s">
        <v>1399</v>
      </c>
      <c r="N1758" s="81" t="str">
        <f>VLOOKUP($M1758,'Hulpblad MC-parser'!$A:$D,2,FALSE)</f>
        <v>Veiligheid en openbare orde</v>
      </c>
      <c r="O1758" s="81" t="str">
        <f>VLOOKUP($M1758,'Hulpblad MC-parser'!$A:$D,3,FALSE)</f>
        <v>Beveiliging luchtvaart</v>
      </c>
      <c r="P1758" s="81" t="str">
        <f>VLOOKUP($M1758,'Hulpblad MC-parser'!$A:$D,4,FALSE)</f>
        <v>Startverbod vliegtuig</v>
      </c>
      <c r="Q1758" s="136" t="str">
        <f>IF(CONCATENATE(B1758,C1758,D1758)="","",VLOOKUP(CONCATENATE(B1758,C1758,D1758),Meldingsclassificaties!AA:AA,1,FALSE))</f>
        <v>Veiligheid en openbare ordeBeveiliging luchtvaartStartverbod vliegtuig</v>
      </c>
      <c r="R1758" s="136" t="str">
        <f>IF(F1758="","",VLOOKUP(F1758,Meldingsclassificaties!H:H,1,FALSE))</f>
        <v>Startverbod vliegtuig</v>
      </c>
    </row>
    <row r="1759" spans="1:18" x14ac:dyDescent="0.25">
      <c r="A1759" s="59"/>
      <c r="B1759" s="59"/>
      <c r="C1759" s="59"/>
      <c r="D1759" s="59"/>
      <c r="E1759" s="60" t="s">
        <v>8523</v>
      </c>
      <c r="F1759" s="59"/>
      <c r="G1759" s="59" t="s">
        <v>1399</v>
      </c>
      <c r="H1759" s="59"/>
      <c r="I1759" s="59">
        <f t="shared" si="27"/>
        <v>4</v>
      </c>
      <c r="J1759" s="59" t="s">
        <v>1561</v>
      </c>
      <c r="K1759" s="61"/>
      <c r="L1759" s="62" t="s">
        <v>6737</v>
      </c>
      <c r="M1759" s="62" t="s">
        <v>1399</v>
      </c>
      <c r="N1759" s="81" t="str">
        <f>VLOOKUP($M1759,'Hulpblad MC-parser'!$A:$D,2,FALSE)</f>
        <v>Veiligheid en openbare orde</v>
      </c>
      <c r="O1759" s="81" t="str">
        <f>VLOOKUP($M1759,'Hulpblad MC-parser'!$A:$D,3,FALSE)</f>
        <v>Beveiliging luchtvaart</v>
      </c>
      <c r="P1759" s="81" t="str">
        <f>VLOOKUP($M1759,'Hulpblad MC-parser'!$A:$D,4,FALSE)</f>
        <v>Startverbod vliegtuig</v>
      </c>
      <c r="Q1759" s="136" t="str">
        <f>IF(CONCATENATE(B1759,C1759,D1759)="","",VLOOKUP(CONCATENATE(B1759,C1759,D1759),Meldingsclassificaties!AA:AA,1,FALSE))</f>
        <v/>
      </c>
      <c r="R1759" s="136" t="str">
        <f>IF(F1759="","",VLOOKUP(F1759,Meldingsclassificaties!H:H,1,FALSE))</f>
        <v/>
      </c>
    </row>
    <row r="1760" spans="1:18" x14ac:dyDescent="0.25">
      <c r="A1760" s="59"/>
      <c r="B1760" s="59"/>
      <c r="C1760" s="59"/>
      <c r="D1760" s="59"/>
      <c r="E1760" s="60" t="s">
        <v>8524</v>
      </c>
      <c r="F1760" s="59"/>
      <c r="G1760" s="59" t="s">
        <v>1399</v>
      </c>
      <c r="H1760" s="59"/>
      <c r="I1760" s="59">
        <f t="shared" si="27"/>
        <v>5</v>
      </c>
      <c r="J1760" s="59" t="s">
        <v>1561</v>
      </c>
      <c r="K1760" s="61"/>
      <c r="L1760" s="62" t="s">
        <v>6737</v>
      </c>
      <c r="M1760" s="62" t="s">
        <v>1399</v>
      </c>
      <c r="N1760" s="81" t="str">
        <f>VLOOKUP($M1760,'Hulpblad MC-parser'!$A:$D,2,FALSE)</f>
        <v>Veiligheid en openbare orde</v>
      </c>
      <c r="O1760" s="81" t="str">
        <f>VLOOKUP($M1760,'Hulpblad MC-parser'!$A:$D,3,FALSE)</f>
        <v>Beveiliging luchtvaart</v>
      </c>
      <c r="P1760" s="81" t="str">
        <f>VLOOKUP($M1760,'Hulpblad MC-parser'!$A:$D,4,FALSE)</f>
        <v>Startverbod vliegtuig</v>
      </c>
      <c r="Q1760" s="136" t="str">
        <f>IF(CONCATENATE(B1760,C1760,D1760)="","",VLOOKUP(CONCATENATE(B1760,C1760,D1760),Meldingsclassificaties!AA:AA,1,FALSE))</f>
        <v/>
      </c>
      <c r="R1760" s="136" t="str">
        <f>IF(F1760="","",VLOOKUP(F1760,Meldingsclassificaties!H:H,1,FALSE))</f>
        <v/>
      </c>
    </row>
    <row r="1761" spans="1:18" x14ac:dyDescent="0.25">
      <c r="A1761" s="59"/>
      <c r="B1761" s="59"/>
      <c r="C1761" s="59"/>
      <c r="D1761" s="59"/>
      <c r="E1761" s="60" t="s">
        <v>8525</v>
      </c>
      <c r="F1761" s="59"/>
      <c r="G1761" s="59" t="s">
        <v>1399</v>
      </c>
      <c r="H1761" s="59"/>
      <c r="I1761" s="59">
        <f t="shared" si="27"/>
        <v>4</v>
      </c>
      <c r="J1761" s="59" t="s">
        <v>1561</v>
      </c>
      <c r="K1761" s="61"/>
      <c r="L1761" s="62" t="s">
        <v>6737</v>
      </c>
      <c r="M1761" s="62" t="s">
        <v>1399</v>
      </c>
      <c r="N1761" s="81" t="str">
        <f>VLOOKUP($M1761,'Hulpblad MC-parser'!$A:$D,2,FALSE)</f>
        <v>Veiligheid en openbare orde</v>
      </c>
      <c r="O1761" s="81" t="str">
        <f>VLOOKUP($M1761,'Hulpblad MC-parser'!$A:$D,3,FALSE)</f>
        <v>Beveiliging luchtvaart</v>
      </c>
      <c r="P1761" s="81" t="str">
        <f>VLOOKUP($M1761,'Hulpblad MC-parser'!$A:$D,4,FALSE)</f>
        <v>Startverbod vliegtuig</v>
      </c>
      <c r="Q1761" s="136" t="str">
        <f>IF(CONCATENATE(B1761,C1761,D1761)="","",VLOOKUP(CONCATENATE(B1761,C1761,D1761),Meldingsclassificaties!AA:AA,1,FALSE))</f>
        <v/>
      </c>
      <c r="R1761" s="136" t="str">
        <f>IF(F1761="","",VLOOKUP(F1761,Meldingsclassificaties!H:H,1,FALSE))</f>
        <v/>
      </c>
    </row>
    <row r="1762" spans="1:18" x14ac:dyDescent="0.25">
      <c r="A1762" s="59"/>
      <c r="B1762" s="59"/>
      <c r="C1762" s="59"/>
      <c r="D1762" s="59"/>
      <c r="E1762" s="60" t="s">
        <v>8526</v>
      </c>
      <c r="F1762" s="59"/>
      <c r="G1762" s="59" t="s">
        <v>1399</v>
      </c>
      <c r="H1762" s="59"/>
      <c r="I1762" s="59">
        <f t="shared" si="27"/>
        <v>7</v>
      </c>
      <c r="J1762" s="59" t="s">
        <v>1561</v>
      </c>
      <c r="K1762" s="61"/>
      <c r="L1762" s="62" t="s">
        <v>6737</v>
      </c>
      <c r="M1762" s="62" t="s">
        <v>1399</v>
      </c>
      <c r="N1762" s="81" t="str">
        <f>VLOOKUP($M1762,'Hulpblad MC-parser'!$A:$D,2,FALSE)</f>
        <v>Veiligheid en openbare orde</v>
      </c>
      <c r="O1762" s="81" t="str">
        <f>VLOOKUP($M1762,'Hulpblad MC-parser'!$A:$D,3,FALSE)</f>
        <v>Beveiliging luchtvaart</v>
      </c>
      <c r="P1762" s="81" t="str">
        <f>VLOOKUP($M1762,'Hulpblad MC-parser'!$A:$D,4,FALSE)</f>
        <v>Startverbod vliegtuig</v>
      </c>
      <c r="Q1762" s="136" t="str">
        <f>IF(CONCATENATE(B1762,C1762,D1762)="","",VLOOKUP(CONCATENATE(B1762,C1762,D1762),Meldingsclassificaties!AA:AA,1,FALSE))</f>
        <v/>
      </c>
      <c r="R1762" s="136" t="str">
        <f>IF(F1762="","",VLOOKUP(F1762,Meldingsclassificaties!H:H,1,FALSE))</f>
        <v/>
      </c>
    </row>
    <row r="1763" spans="1:18" x14ac:dyDescent="0.25">
      <c r="A1763" s="59">
        <v>200010753</v>
      </c>
      <c r="B1763" s="59" t="s">
        <v>13</v>
      </c>
      <c r="C1763" s="59" t="s">
        <v>176</v>
      </c>
      <c r="D1763" s="59" t="s">
        <v>236</v>
      </c>
      <c r="E1763" s="60" t="s">
        <v>1400</v>
      </c>
      <c r="F1763" s="59" t="s">
        <v>236</v>
      </c>
      <c r="G1763" s="59"/>
      <c r="H1763" s="59"/>
      <c r="I1763" s="59">
        <f t="shared" si="27"/>
        <v>20</v>
      </c>
      <c r="J1763" s="59" t="s">
        <v>1613</v>
      </c>
      <c r="K1763" s="61"/>
      <c r="L1763" s="62" t="s">
        <v>6737</v>
      </c>
      <c r="M1763" s="62" t="s">
        <v>1400</v>
      </c>
      <c r="N1763" s="81" t="str">
        <f>VLOOKUP($M1763,'Hulpblad MC-parser'!$A:$D,2,FALSE)</f>
        <v>Veiligheid en openbare orde</v>
      </c>
      <c r="O1763" s="81" t="str">
        <f>VLOOKUP($M1763,'Hulpblad MC-parser'!$A:$D,3,FALSE)</f>
        <v>Beveiliging luchtvaart</v>
      </c>
      <c r="P1763" s="81" t="str">
        <f>VLOOKUP($M1763,'Hulpblad MC-parser'!$A:$D,4,FALSE)</f>
        <v>Steekproef security</v>
      </c>
      <c r="Q1763" s="136" t="str">
        <f>IF(CONCATENATE(B1763,C1763,D1763)="","",VLOOKUP(CONCATENATE(B1763,C1763,D1763),Meldingsclassificaties!AA:AA,1,FALSE))</f>
        <v>Veiligheid en openbare ordeBeveiliging luchtvaartSteekproef security</v>
      </c>
      <c r="R1763" s="136" t="str">
        <f>IF(F1763="","",VLOOKUP(F1763,Meldingsclassificaties!H:H,1,FALSE))</f>
        <v>Steekproef security</v>
      </c>
    </row>
    <row r="1764" spans="1:18" x14ac:dyDescent="0.25">
      <c r="A1764" s="59"/>
      <c r="B1764" s="59"/>
      <c r="C1764" s="59"/>
      <c r="D1764" s="59"/>
      <c r="E1764" s="60" t="s">
        <v>8527</v>
      </c>
      <c r="F1764" s="59"/>
      <c r="G1764" s="59" t="s">
        <v>1400</v>
      </c>
      <c r="H1764" s="59"/>
      <c r="I1764" s="59">
        <f t="shared" si="27"/>
        <v>4</v>
      </c>
      <c r="J1764" s="59" t="s">
        <v>1561</v>
      </c>
      <c r="K1764" s="61"/>
      <c r="L1764" s="62" t="s">
        <v>6737</v>
      </c>
      <c r="M1764" s="62" t="s">
        <v>1400</v>
      </c>
      <c r="N1764" s="81" t="str">
        <f>VLOOKUP($M1764,'Hulpblad MC-parser'!$A:$D,2,FALSE)</f>
        <v>Veiligheid en openbare orde</v>
      </c>
      <c r="O1764" s="81" t="str">
        <f>VLOOKUP($M1764,'Hulpblad MC-parser'!$A:$D,3,FALSE)</f>
        <v>Beveiliging luchtvaart</v>
      </c>
      <c r="P1764" s="81" t="str">
        <f>VLOOKUP($M1764,'Hulpblad MC-parser'!$A:$D,4,FALSE)</f>
        <v>Steekproef security</v>
      </c>
      <c r="Q1764" s="136" t="str">
        <f>IF(CONCATENATE(B1764,C1764,D1764)="","",VLOOKUP(CONCATENATE(B1764,C1764,D1764),Meldingsclassificaties!AA:AA,1,FALSE))</f>
        <v/>
      </c>
      <c r="R1764" s="136" t="str">
        <f>IF(F1764="","",VLOOKUP(F1764,Meldingsclassificaties!H:H,1,FALSE))</f>
        <v/>
      </c>
    </row>
    <row r="1765" spans="1:18" x14ac:dyDescent="0.25">
      <c r="A1765" s="59"/>
      <c r="B1765" s="59"/>
      <c r="C1765" s="59"/>
      <c r="D1765" s="59"/>
      <c r="E1765" s="60" t="s">
        <v>8528</v>
      </c>
      <c r="F1765" s="59"/>
      <c r="G1765" s="59" t="s">
        <v>1400</v>
      </c>
      <c r="H1765" s="59"/>
      <c r="I1765" s="59">
        <f t="shared" si="27"/>
        <v>5</v>
      </c>
      <c r="J1765" s="59" t="s">
        <v>1561</v>
      </c>
      <c r="K1765" s="61"/>
      <c r="L1765" s="62" t="s">
        <v>6737</v>
      </c>
      <c r="M1765" s="62" t="s">
        <v>1400</v>
      </c>
      <c r="N1765" s="81" t="str">
        <f>VLOOKUP($M1765,'Hulpblad MC-parser'!$A:$D,2,FALSE)</f>
        <v>Veiligheid en openbare orde</v>
      </c>
      <c r="O1765" s="81" t="str">
        <f>VLOOKUP($M1765,'Hulpblad MC-parser'!$A:$D,3,FALSE)</f>
        <v>Beveiliging luchtvaart</v>
      </c>
      <c r="P1765" s="81" t="str">
        <f>VLOOKUP($M1765,'Hulpblad MC-parser'!$A:$D,4,FALSE)</f>
        <v>Steekproef security</v>
      </c>
      <c r="Q1765" s="136" t="str">
        <f>IF(CONCATENATE(B1765,C1765,D1765)="","",VLOOKUP(CONCATENATE(B1765,C1765,D1765),Meldingsclassificaties!AA:AA,1,FALSE))</f>
        <v/>
      </c>
      <c r="R1765" s="136" t="str">
        <f>IF(F1765="","",VLOOKUP(F1765,Meldingsclassificaties!H:H,1,FALSE))</f>
        <v/>
      </c>
    </row>
    <row r="1766" spans="1:18" x14ac:dyDescent="0.25">
      <c r="A1766" s="59"/>
      <c r="B1766" s="59"/>
      <c r="C1766" s="59"/>
      <c r="D1766" s="59"/>
      <c r="E1766" s="60" t="s">
        <v>8529</v>
      </c>
      <c r="F1766" s="59"/>
      <c r="G1766" s="59" t="s">
        <v>1400</v>
      </c>
      <c r="H1766" s="59"/>
      <c r="I1766" s="59">
        <f t="shared" si="27"/>
        <v>4</v>
      </c>
      <c r="J1766" s="59" t="s">
        <v>1561</v>
      </c>
      <c r="K1766" s="61"/>
      <c r="L1766" s="62" t="s">
        <v>6737</v>
      </c>
      <c r="M1766" s="62" t="s">
        <v>1400</v>
      </c>
      <c r="N1766" s="81" t="str">
        <f>VLOOKUP($M1766,'Hulpblad MC-parser'!$A:$D,2,FALSE)</f>
        <v>Veiligheid en openbare orde</v>
      </c>
      <c r="O1766" s="81" t="str">
        <f>VLOOKUP($M1766,'Hulpblad MC-parser'!$A:$D,3,FALSE)</f>
        <v>Beveiliging luchtvaart</v>
      </c>
      <c r="P1766" s="81" t="str">
        <f>VLOOKUP($M1766,'Hulpblad MC-parser'!$A:$D,4,FALSE)</f>
        <v>Steekproef security</v>
      </c>
      <c r="Q1766" s="136" t="str">
        <f>IF(CONCATENATE(B1766,C1766,D1766)="","",VLOOKUP(CONCATENATE(B1766,C1766,D1766),Meldingsclassificaties!AA:AA,1,FALSE))</f>
        <v/>
      </c>
      <c r="R1766" s="136" t="str">
        <f>IF(F1766="","",VLOOKUP(F1766,Meldingsclassificaties!H:H,1,FALSE))</f>
        <v/>
      </c>
    </row>
    <row r="1767" spans="1:18" x14ac:dyDescent="0.25">
      <c r="A1767" s="59"/>
      <c r="B1767" s="59"/>
      <c r="C1767" s="59"/>
      <c r="D1767" s="59"/>
      <c r="E1767" s="60" t="s">
        <v>8530</v>
      </c>
      <c r="F1767" s="59"/>
      <c r="G1767" s="59" t="s">
        <v>1400</v>
      </c>
      <c r="H1767" s="59"/>
      <c r="I1767" s="59">
        <f t="shared" si="27"/>
        <v>7</v>
      </c>
      <c r="J1767" s="59" t="s">
        <v>1561</v>
      </c>
      <c r="K1767" s="61"/>
      <c r="L1767" s="62" t="s">
        <v>6737</v>
      </c>
      <c r="M1767" s="62" t="s">
        <v>1400</v>
      </c>
      <c r="N1767" s="81" t="str">
        <f>VLOOKUP($M1767,'Hulpblad MC-parser'!$A:$D,2,FALSE)</f>
        <v>Veiligheid en openbare orde</v>
      </c>
      <c r="O1767" s="81" t="str">
        <f>VLOOKUP($M1767,'Hulpblad MC-parser'!$A:$D,3,FALSE)</f>
        <v>Beveiliging luchtvaart</v>
      </c>
      <c r="P1767" s="81" t="str">
        <f>VLOOKUP($M1767,'Hulpblad MC-parser'!$A:$D,4,FALSE)</f>
        <v>Steekproef security</v>
      </c>
      <c r="Q1767" s="136" t="str">
        <f>IF(CONCATENATE(B1767,C1767,D1767)="","",VLOOKUP(CONCATENATE(B1767,C1767,D1767),Meldingsclassificaties!AA:AA,1,FALSE))</f>
        <v/>
      </c>
      <c r="R1767" s="136" t="str">
        <f>IF(F1767="","",VLOOKUP(F1767,Meldingsclassificaties!H:H,1,FALSE))</f>
        <v/>
      </c>
    </row>
    <row r="1768" spans="1:18" x14ac:dyDescent="0.25">
      <c r="A1768" s="59">
        <v>200010754</v>
      </c>
      <c r="B1768" s="59" t="s">
        <v>13</v>
      </c>
      <c r="C1768" s="59" t="s">
        <v>176</v>
      </c>
      <c r="D1768" s="59" t="s">
        <v>534</v>
      </c>
      <c r="E1768" s="60" t="s">
        <v>1401</v>
      </c>
      <c r="F1768" s="59" t="s">
        <v>534</v>
      </c>
      <c r="G1768" s="59"/>
      <c r="H1768" s="59"/>
      <c r="I1768" s="59">
        <f t="shared" si="27"/>
        <v>18</v>
      </c>
      <c r="J1768" s="59" t="s">
        <v>1613</v>
      </c>
      <c r="K1768" s="61"/>
      <c r="L1768" s="62" t="s">
        <v>6737</v>
      </c>
      <c r="M1768" s="62" t="s">
        <v>1401</v>
      </c>
      <c r="N1768" s="81" t="str">
        <f>VLOOKUP($M1768,'Hulpblad MC-parser'!$A:$D,2,FALSE)</f>
        <v>Veiligheid en openbare orde</v>
      </c>
      <c r="O1768" s="81" t="str">
        <f>VLOOKUP($M1768,'Hulpblad MC-parser'!$A:$D,3,FALSE)</f>
        <v>Beveiliging luchtvaart</v>
      </c>
      <c r="P1768" s="81" t="str">
        <f>VLOOKUP($M1768,'Hulpblad MC-parser'!$A:$D,4,FALSE)</f>
        <v>Vluchtafhandeling</v>
      </c>
      <c r="Q1768" s="136" t="str">
        <f>IF(CONCATENATE(B1768,C1768,D1768)="","",VLOOKUP(CONCATENATE(B1768,C1768,D1768),Meldingsclassificaties!AA:AA,1,FALSE))</f>
        <v>Veiligheid en openbare ordeBeveiliging luchtvaartVluchtafhandeling</v>
      </c>
      <c r="R1768" s="136" t="str">
        <f>IF(F1768="","",VLOOKUP(F1768,Meldingsclassificaties!H:H,1,FALSE))</f>
        <v>Vluchtafhandeling</v>
      </c>
    </row>
    <row r="1769" spans="1:18" x14ac:dyDescent="0.25">
      <c r="A1769" s="59"/>
      <c r="B1769" s="59"/>
      <c r="C1769" s="59"/>
      <c r="D1769" s="59"/>
      <c r="E1769" s="60" t="s">
        <v>8531</v>
      </c>
      <c r="F1769" s="59"/>
      <c r="G1769" s="59" t="s">
        <v>1401</v>
      </c>
      <c r="H1769" s="59"/>
      <c r="I1769" s="59">
        <f t="shared" si="27"/>
        <v>4</v>
      </c>
      <c r="J1769" s="59" t="s">
        <v>1561</v>
      </c>
      <c r="K1769" s="61"/>
      <c r="L1769" s="62" t="s">
        <v>6737</v>
      </c>
      <c r="M1769" s="62" t="s">
        <v>1401</v>
      </c>
      <c r="N1769" s="81" t="str">
        <f>VLOOKUP($M1769,'Hulpblad MC-parser'!$A:$D,2,FALSE)</f>
        <v>Veiligheid en openbare orde</v>
      </c>
      <c r="O1769" s="81" t="str">
        <f>VLOOKUP($M1769,'Hulpblad MC-parser'!$A:$D,3,FALSE)</f>
        <v>Beveiliging luchtvaart</v>
      </c>
      <c r="P1769" s="81" t="str">
        <f>VLOOKUP($M1769,'Hulpblad MC-parser'!$A:$D,4,FALSE)</f>
        <v>Vluchtafhandeling</v>
      </c>
      <c r="Q1769" s="136" t="str">
        <f>IF(CONCATENATE(B1769,C1769,D1769)="","",VLOOKUP(CONCATENATE(B1769,C1769,D1769),Meldingsclassificaties!AA:AA,1,FALSE))</f>
        <v/>
      </c>
      <c r="R1769" s="136" t="str">
        <f>IF(F1769="","",VLOOKUP(F1769,Meldingsclassificaties!H:H,1,FALSE))</f>
        <v/>
      </c>
    </row>
    <row r="1770" spans="1:18" x14ac:dyDescent="0.25">
      <c r="A1770" s="59"/>
      <c r="B1770" s="59"/>
      <c r="C1770" s="59"/>
      <c r="D1770" s="59"/>
      <c r="E1770" s="60" t="s">
        <v>8532</v>
      </c>
      <c r="F1770" s="59"/>
      <c r="G1770" s="59" t="s">
        <v>1401</v>
      </c>
      <c r="H1770" s="59"/>
      <c r="I1770" s="59">
        <f t="shared" si="27"/>
        <v>5</v>
      </c>
      <c r="J1770" s="59" t="s">
        <v>1561</v>
      </c>
      <c r="K1770" s="61"/>
      <c r="L1770" s="62" t="s">
        <v>6737</v>
      </c>
      <c r="M1770" s="62" t="s">
        <v>1401</v>
      </c>
      <c r="N1770" s="81" t="str">
        <f>VLOOKUP($M1770,'Hulpblad MC-parser'!$A:$D,2,FALSE)</f>
        <v>Veiligheid en openbare orde</v>
      </c>
      <c r="O1770" s="81" t="str">
        <f>VLOOKUP($M1770,'Hulpblad MC-parser'!$A:$D,3,FALSE)</f>
        <v>Beveiliging luchtvaart</v>
      </c>
      <c r="P1770" s="81" t="str">
        <f>VLOOKUP($M1770,'Hulpblad MC-parser'!$A:$D,4,FALSE)</f>
        <v>Vluchtafhandeling</v>
      </c>
      <c r="Q1770" s="136" t="str">
        <f>IF(CONCATENATE(B1770,C1770,D1770)="","",VLOOKUP(CONCATENATE(B1770,C1770,D1770),Meldingsclassificaties!AA:AA,1,FALSE))</f>
        <v/>
      </c>
      <c r="R1770" s="136" t="str">
        <f>IF(F1770="","",VLOOKUP(F1770,Meldingsclassificaties!H:H,1,FALSE))</f>
        <v/>
      </c>
    </row>
    <row r="1771" spans="1:18" x14ac:dyDescent="0.25">
      <c r="A1771" s="59"/>
      <c r="B1771" s="59"/>
      <c r="C1771" s="59"/>
      <c r="D1771" s="59"/>
      <c r="E1771" s="60" t="s">
        <v>8533</v>
      </c>
      <c r="F1771" s="59"/>
      <c r="G1771" s="59" t="s">
        <v>1401</v>
      </c>
      <c r="H1771" s="59"/>
      <c r="I1771" s="59">
        <f t="shared" si="27"/>
        <v>4</v>
      </c>
      <c r="J1771" s="59" t="s">
        <v>1561</v>
      </c>
      <c r="K1771" s="61"/>
      <c r="L1771" s="62" t="s">
        <v>6737</v>
      </c>
      <c r="M1771" s="62" t="s">
        <v>1401</v>
      </c>
      <c r="N1771" s="81" t="str">
        <f>VLOOKUP($M1771,'Hulpblad MC-parser'!$A:$D,2,FALSE)</f>
        <v>Veiligheid en openbare orde</v>
      </c>
      <c r="O1771" s="81" t="str">
        <f>VLOOKUP($M1771,'Hulpblad MC-parser'!$A:$D,3,FALSE)</f>
        <v>Beveiliging luchtvaart</v>
      </c>
      <c r="P1771" s="81" t="str">
        <f>VLOOKUP($M1771,'Hulpblad MC-parser'!$A:$D,4,FALSE)</f>
        <v>Vluchtafhandeling</v>
      </c>
      <c r="Q1771" s="136" t="str">
        <f>IF(CONCATENATE(B1771,C1771,D1771)="","",VLOOKUP(CONCATENATE(B1771,C1771,D1771),Meldingsclassificaties!AA:AA,1,FALSE))</f>
        <v/>
      </c>
      <c r="R1771" s="136" t="str">
        <f>IF(F1771="","",VLOOKUP(F1771,Meldingsclassificaties!H:H,1,FALSE))</f>
        <v/>
      </c>
    </row>
    <row r="1772" spans="1:18" x14ac:dyDescent="0.25">
      <c r="A1772" s="59"/>
      <c r="B1772" s="59"/>
      <c r="C1772" s="59"/>
      <c r="D1772" s="59"/>
      <c r="E1772" s="60" t="s">
        <v>8534</v>
      </c>
      <c r="F1772" s="59"/>
      <c r="G1772" s="59" t="s">
        <v>1401</v>
      </c>
      <c r="H1772" s="59"/>
      <c r="I1772" s="59">
        <f t="shared" si="27"/>
        <v>7</v>
      </c>
      <c r="J1772" s="59" t="s">
        <v>1561</v>
      </c>
      <c r="K1772" s="61"/>
      <c r="L1772" s="62" t="s">
        <v>6737</v>
      </c>
      <c r="M1772" s="62" t="s">
        <v>1401</v>
      </c>
      <c r="N1772" s="81" t="str">
        <f>VLOOKUP($M1772,'Hulpblad MC-parser'!$A:$D,2,FALSE)</f>
        <v>Veiligheid en openbare orde</v>
      </c>
      <c r="O1772" s="81" t="str">
        <f>VLOOKUP($M1772,'Hulpblad MC-parser'!$A:$D,3,FALSE)</f>
        <v>Beveiliging luchtvaart</v>
      </c>
      <c r="P1772" s="81" t="str">
        <f>VLOOKUP($M1772,'Hulpblad MC-parser'!$A:$D,4,FALSE)</f>
        <v>Vluchtafhandeling</v>
      </c>
      <c r="Q1772" s="136" t="str">
        <f>IF(CONCATENATE(B1772,C1772,D1772)="","",VLOOKUP(CONCATENATE(B1772,C1772,D1772),Meldingsclassificaties!AA:AA,1,FALSE))</f>
        <v/>
      </c>
      <c r="R1772" s="136" t="str">
        <f>IF(F1772="","",VLOOKUP(F1772,Meldingsclassificaties!H:H,1,FALSE))</f>
        <v/>
      </c>
    </row>
    <row r="1773" spans="1:18" x14ac:dyDescent="0.25">
      <c r="A1773" s="59">
        <v>200107356</v>
      </c>
      <c r="B1773" s="59" t="s">
        <v>13</v>
      </c>
      <c r="C1773" s="59" t="s">
        <v>1057</v>
      </c>
      <c r="D1773" s="59"/>
      <c r="E1773" s="60" t="s">
        <v>1402</v>
      </c>
      <c r="F1773" s="59" t="s">
        <v>1057</v>
      </c>
      <c r="G1773" s="59"/>
      <c r="H1773" s="59"/>
      <c r="I1773" s="59">
        <f t="shared" si="27"/>
        <v>18</v>
      </c>
      <c r="J1773" s="59" t="s">
        <v>1613</v>
      </c>
      <c r="K1773" s="61"/>
      <c r="L1773" s="62" t="s">
        <v>6737</v>
      </c>
      <c r="M1773" s="62" t="s">
        <v>1402</v>
      </c>
      <c r="N1773" s="81" t="str">
        <f>VLOOKUP($M1773,'Hulpblad MC-parser'!$A:$D,2,FALSE)</f>
        <v>Veiligheid en openbare orde</v>
      </c>
      <c r="O1773" s="81" t="str">
        <f>VLOOKUP($M1773,'Hulpblad MC-parser'!$A:$D,3,FALSE)</f>
        <v>Bijzondere Wetten</v>
      </c>
      <c r="P1773" s="81">
        <f>VLOOKUP($M1773,'Hulpblad MC-parser'!$A:$D,4,FALSE)</f>
        <v>0</v>
      </c>
      <c r="Q1773" s="136" t="str">
        <f>IF(CONCATENATE(B1773,C1773,D1773)="","",VLOOKUP(CONCATENATE(B1773,C1773,D1773),Meldingsclassificaties!AA:AA,1,FALSE))</f>
        <v>Veiligheid en openbare ordeBijzondere Wetten</v>
      </c>
      <c r="R1773" s="136" t="str">
        <f>IF(F1773="","",VLOOKUP(F1773,Meldingsclassificaties!H:H,1,FALSE))</f>
        <v>Bijzondere Wetten</v>
      </c>
    </row>
    <row r="1774" spans="1:18" x14ac:dyDescent="0.25">
      <c r="A1774" s="59"/>
      <c r="B1774" s="59"/>
      <c r="C1774" s="59"/>
      <c r="D1774" s="59"/>
      <c r="E1774" s="60" t="s">
        <v>8535</v>
      </c>
      <c r="F1774" s="59"/>
      <c r="G1774" s="59" t="s">
        <v>1402</v>
      </c>
      <c r="H1774" s="59"/>
      <c r="I1774" s="59">
        <f t="shared" si="27"/>
        <v>5</v>
      </c>
      <c r="J1774" s="59" t="s">
        <v>1561</v>
      </c>
      <c r="K1774" s="61"/>
      <c r="L1774" s="62" t="s">
        <v>6737</v>
      </c>
      <c r="M1774" s="62" t="s">
        <v>1402</v>
      </c>
      <c r="N1774" s="81" t="str">
        <f>VLOOKUP($M1774,'Hulpblad MC-parser'!$A:$D,2,FALSE)</f>
        <v>Veiligheid en openbare orde</v>
      </c>
      <c r="O1774" s="81" t="str">
        <f>VLOOKUP($M1774,'Hulpblad MC-parser'!$A:$D,3,FALSE)</f>
        <v>Bijzondere Wetten</v>
      </c>
      <c r="P1774" s="81">
        <f>VLOOKUP($M1774,'Hulpblad MC-parser'!$A:$D,4,FALSE)</f>
        <v>0</v>
      </c>
      <c r="Q1774" s="136" t="str">
        <f>IF(CONCATENATE(B1774,C1774,D1774)="","",VLOOKUP(CONCATENATE(B1774,C1774,D1774),Meldingsclassificaties!AA:AA,1,FALSE))</f>
        <v/>
      </c>
      <c r="R1774" s="136" t="str">
        <f>IF(F1774="","",VLOOKUP(F1774,Meldingsclassificaties!H:H,1,FALSE))</f>
        <v/>
      </c>
    </row>
    <row r="1775" spans="1:18" x14ac:dyDescent="0.25">
      <c r="A1775" s="59"/>
      <c r="B1775" s="59"/>
      <c r="C1775" s="59"/>
      <c r="D1775" s="59"/>
      <c r="E1775" s="60" t="s">
        <v>8536</v>
      </c>
      <c r="F1775" s="59"/>
      <c r="G1775" s="59" t="s">
        <v>1402</v>
      </c>
      <c r="H1775" s="59"/>
      <c r="I1775" s="59">
        <f t="shared" si="27"/>
        <v>4</v>
      </c>
      <c r="J1775" s="59" t="s">
        <v>1561</v>
      </c>
      <c r="K1775" s="61"/>
      <c r="L1775" s="62" t="s">
        <v>6737</v>
      </c>
      <c r="M1775" s="62" t="s">
        <v>1402</v>
      </c>
      <c r="N1775" s="81" t="str">
        <f>VLOOKUP($M1775,'Hulpblad MC-parser'!$A:$D,2,FALSE)</f>
        <v>Veiligheid en openbare orde</v>
      </c>
      <c r="O1775" s="81" t="str">
        <f>VLOOKUP($M1775,'Hulpblad MC-parser'!$A:$D,3,FALSE)</f>
        <v>Bijzondere Wetten</v>
      </c>
      <c r="P1775" s="81">
        <f>VLOOKUP($M1775,'Hulpblad MC-parser'!$A:$D,4,FALSE)</f>
        <v>0</v>
      </c>
      <c r="Q1775" s="136" t="str">
        <f>IF(CONCATENATE(B1775,C1775,D1775)="","",VLOOKUP(CONCATENATE(B1775,C1775,D1775),Meldingsclassificaties!AA:AA,1,FALSE))</f>
        <v/>
      </c>
      <c r="R1775" s="136" t="str">
        <f>IF(F1775="","",VLOOKUP(F1775,Meldingsclassificaties!H:H,1,FALSE))</f>
        <v/>
      </c>
    </row>
    <row r="1776" spans="1:18" x14ac:dyDescent="0.25">
      <c r="A1776" s="59"/>
      <c r="B1776" s="59"/>
      <c r="C1776" s="59"/>
      <c r="D1776" s="59"/>
      <c r="E1776" s="60" t="s">
        <v>8537</v>
      </c>
      <c r="F1776" s="59"/>
      <c r="G1776" s="59" t="s">
        <v>1402</v>
      </c>
      <c r="H1776" s="59"/>
      <c r="I1776" s="59">
        <f t="shared" si="27"/>
        <v>6</v>
      </c>
      <c r="J1776" s="59" t="s">
        <v>1561</v>
      </c>
      <c r="K1776" s="61"/>
      <c r="L1776" s="62" t="s">
        <v>6737</v>
      </c>
      <c r="M1776" s="62" t="s">
        <v>1402</v>
      </c>
      <c r="N1776" s="81" t="str">
        <f>VLOOKUP($M1776,'Hulpblad MC-parser'!$A:$D,2,FALSE)</f>
        <v>Veiligheid en openbare orde</v>
      </c>
      <c r="O1776" s="81" t="str">
        <f>VLOOKUP($M1776,'Hulpblad MC-parser'!$A:$D,3,FALSE)</f>
        <v>Bijzondere Wetten</v>
      </c>
      <c r="P1776" s="81">
        <f>VLOOKUP($M1776,'Hulpblad MC-parser'!$A:$D,4,FALSE)</f>
        <v>0</v>
      </c>
      <c r="Q1776" s="136" t="str">
        <f>IF(CONCATENATE(B1776,C1776,D1776)="","",VLOOKUP(CONCATENATE(B1776,C1776,D1776),Meldingsclassificaties!AA:AA,1,FALSE))</f>
        <v/>
      </c>
      <c r="R1776" s="136" t="str">
        <f>IF(F1776="","",VLOOKUP(F1776,Meldingsclassificaties!H:H,1,FALSE))</f>
        <v/>
      </c>
    </row>
    <row r="1777" spans="1:18" x14ac:dyDescent="0.25">
      <c r="A1777" s="59">
        <v>200107357</v>
      </c>
      <c r="B1777" s="59" t="s">
        <v>13</v>
      </c>
      <c r="C1777" s="59" t="s">
        <v>1057</v>
      </c>
      <c r="D1777" s="59" t="s">
        <v>1080</v>
      </c>
      <c r="E1777" s="60" t="s">
        <v>1403</v>
      </c>
      <c r="F1777" s="59" t="s">
        <v>1080</v>
      </c>
      <c r="G1777" s="59"/>
      <c r="H1777" s="59"/>
      <c r="I1777" s="59">
        <f t="shared" si="27"/>
        <v>12</v>
      </c>
      <c r="J1777" s="59" t="s">
        <v>1613</v>
      </c>
      <c r="K1777" s="61"/>
      <c r="L1777" s="62" t="s">
        <v>6737</v>
      </c>
      <c r="M1777" s="62" t="s">
        <v>1403</v>
      </c>
      <c r="N1777" s="81" t="str">
        <f>VLOOKUP($M1777,'Hulpblad MC-parser'!$A:$D,2,FALSE)</f>
        <v>Veiligheid en openbare orde</v>
      </c>
      <c r="O1777" s="81" t="str">
        <f>VLOOKUP($M1777,'Hulpblad MC-parser'!$A:$D,3,FALSE)</f>
        <v>Bijzondere Wetten</v>
      </c>
      <c r="P1777" s="81" t="str">
        <f>VLOOKUP($M1777,'Hulpblad MC-parser'!$A:$D,4,FALSE)</f>
        <v>GB Controle</v>
      </c>
      <c r="Q1777" s="136" t="str">
        <f>IF(CONCATENATE(B1777,C1777,D1777)="","",VLOOKUP(CONCATENATE(B1777,C1777,D1777),Meldingsclassificaties!AA:AA,1,FALSE))</f>
        <v>Veiligheid en openbare ordeBijzondere WettenGB Controle</v>
      </c>
      <c r="R1777" s="136" t="str">
        <f>IF(F1777="","",VLOOKUP(F1777,Meldingsclassificaties!H:H,1,FALSE))</f>
        <v>GB Controle</v>
      </c>
    </row>
    <row r="1778" spans="1:18" x14ac:dyDescent="0.25">
      <c r="A1778" s="59"/>
      <c r="B1778" s="59"/>
      <c r="C1778" s="59"/>
      <c r="D1778" s="59"/>
      <c r="E1778" s="60" t="s">
        <v>8538</v>
      </c>
      <c r="F1778" s="59"/>
      <c r="G1778" s="59" t="s">
        <v>1403</v>
      </c>
      <c r="H1778" s="59"/>
      <c r="I1778" s="59">
        <f t="shared" si="27"/>
        <v>5</v>
      </c>
      <c r="J1778" s="59" t="s">
        <v>1561</v>
      </c>
      <c r="K1778" s="61"/>
      <c r="L1778" s="62" t="s">
        <v>6737</v>
      </c>
      <c r="M1778" s="62" t="s">
        <v>1403</v>
      </c>
      <c r="N1778" s="81" t="str">
        <f>VLOOKUP($M1778,'Hulpblad MC-parser'!$A:$D,2,FALSE)</f>
        <v>Veiligheid en openbare orde</v>
      </c>
      <c r="O1778" s="81" t="str">
        <f>VLOOKUP($M1778,'Hulpblad MC-parser'!$A:$D,3,FALSE)</f>
        <v>Bijzondere Wetten</v>
      </c>
      <c r="P1778" s="81" t="str">
        <f>VLOOKUP($M1778,'Hulpblad MC-parser'!$A:$D,4,FALSE)</f>
        <v>GB Controle</v>
      </c>
      <c r="Q1778" s="136" t="str">
        <f>IF(CONCATENATE(B1778,C1778,D1778)="","",VLOOKUP(CONCATENATE(B1778,C1778,D1778),Meldingsclassificaties!AA:AA,1,FALSE))</f>
        <v/>
      </c>
      <c r="R1778" s="136" t="str">
        <f>IF(F1778="","",VLOOKUP(F1778,Meldingsclassificaties!H:H,1,FALSE))</f>
        <v/>
      </c>
    </row>
    <row r="1779" spans="1:18" x14ac:dyDescent="0.25">
      <c r="A1779" s="59"/>
      <c r="B1779" s="59"/>
      <c r="C1779" s="59"/>
      <c r="D1779" s="59"/>
      <c r="E1779" s="60" t="s">
        <v>8539</v>
      </c>
      <c r="F1779" s="59"/>
      <c r="G1779" s="59" t="s">
        <v>1403</v>
      </c>
      <c r="H1779" s="59"/>
      <c r="I1779" s="59">
        <f t="shared" si="27"/>
        <v>3</v>
      </c>
      <c r="J1779" s="59" t="s">
        <v>1561</v>
      </c>
      <c r="K1779" s="61"/>
      <c r="L1779" s="62" t="s">
        <v>6737</v>
      </c>
      <c r="M1779" s="62" t="s">
        <v>1403</v>
      </c>
      <c r="N1779" s="81" t="str">
        <f>VLOOKUP($M1779,'Hulpblad MC-parser'!$A:$D,2,FALSE)</f>
        <v>Veiligheid en openbare orde</v>
      </c>
      <c r="O1779" s="81" t="str">
        <f>VLOOKUP($M1779,'Hulpblad MC-parser'!$A:$D,3,FALSE)</f>
        <v>Bijzondere Wetten</v>
      </c>
      <c r="P1779" s="81" t="str">
        <f>VLOOKUP($M1779,'Hulpblad MC-parser'!$A:$D,4,FALSE)</f>
        <v>GB Controle</v>
      </c>
      <c r="Q1779" s="136" t="str">
        <f>IF(CONCATENATE(B1779,C1779,D1779)="","",VLOOKUP(CONCATENATE(B1779,C1779,D1779),Meldingsclassificaties!AA:AA,1,FALSE))</f>
        <v/>
      </c>
      <c r="R1779" s="136" t="str">
        <f>IF(F1779="","",VLOOKUP(F1779,Meldingsclassificaties!H:H,1,FALSE))</f>
        <v/>
      </c>
    </row>
    <row r="1780" spans="1:18" x14ac:dyDescent="0.25">
      <c r="A1780" s="59"/>
      <c r="B1780" s="59"/>
      <c r="C1780" s="59"/>
      <c r="D1780" s="59"/>
      <c r="E1780" s="60" t="s">
        <v>8540</v>
      </c>
      <c r="F1780" s="59"/>
      <c r="G1780" s="59" t="s">
        <v>1403</v>
      </c>
      <c r="H1780" s="59"/>
      <c r="I1780" s="59">
        <f t="shared" si="27"/>
        <v>4</v>
      </c>
      <c r="J1780" s="59" t="s">
        <v>1561</v>
      </c>
      <c r="K1780" s="61"/>
      <c r="L1780" s="62" t="s">
        <v>6737</v>
      </c>
      <c r="M1780" s="62" t="s">
        <v>1403</v>
      </c>
      <c r="N1780" s="81" t="str">
        <f>VLOOKUP($M1780,'Hulpblad MC-parser'!$A:$D,2,FALSE)</f>
        <v>Veiligheid en openbare orde</v>
      </c>
      <c r="O1780" s="81" t="str">
        <f>VLOOKUP($M1780,'Hulpblad MC-parser'!$A:$D,3,FALSE)</f>
        <v>Bijzondere Wetten</v>
      </c>
      <c r="P1780" s="81" t="str">
        <f>VLOOKUP($M1780,'Hulpblad MC-parser'!$A:$D,4,FALSE)</f>
        <v>GB Controle</v>
      </c>
      <c r="Q1780" s="136" t="str">
        <f>IF(CONCATENATE(B1780,C1780,D1780)="","",VLOOKUP(CONCATENATE(B1780,C1780,D1780),Meldingsclassificaties!AA:AA,1,FALSE))</f>
        <v/>
      </c>
      <c r="R1780" s="136" t="str">
        <f>IF(F1780="","",VLOOKUP(F1780,Meldingsclassificaties!H:H,1,FALSE))</f>
        <v/>
      </c>
    </row>
    <row r="1781" spans="1:18" x14ac:dyDescent="0.25">
      <c r="A1781" s="59"/>
      <c r="B1781" s="59"/>
      <c r="C1781" s="59"/>
      <c r="D1781" s="59"/>
      <c r="E1781" s="60" t="s">
        <v>8541</v>
      </c>
      <c r="F1781" s="59"/>
      <c r="G1781" s="59" t="s">
        <v>1403</v>
      </c>
      <c r="H1781" s="59"/>
      <c r="I1781" s="59">
        <f t="shared" si="27"/>
        <v>6</v>
      </c>
      <c r="J1781" s="59" t="s">
        <v>1561</v>
      </c>
      <c r="K1781" s="61"/>
      <c r="L1781" s="62" t="s">
        <v>6737</v>
      </c>
      <c r="M1781" s="62" t="s">
        <v>1403</v>
      </c>
      <c r="N1781" s="81" t="str">
        <f>VLOOKUP($M1781,'Hulpblad MC-parser'!$A:$D,2,FALSE)</f>
        <v>Veiligheid en openbare orde</v>
      </c>
      <c r="O1781" s="81" t="str">
        <f>VLOOKUP($M1781,'Hulpblad MC-parser'!$A:$D,3,FALSE)</f>
        <v>Bijzondere Wetten</v>
      </c>
      <c r="P1781" s="81" t="str">
        <f>VLOOKUP($M1781,'Hulpblad MC-parser'!$A:$D,4,FALSE)</f>
        <v>GB Controle</v>
      </c>
      <c r="Q1781" s="136" t="str">
        <f>IF(CONCATENATE(B1781,C1781,D1781)="","",VLOOKUP(CONCATENATE(B1781,C1781,D1781),Meldingsclassificaties!AA:AA,1,FALSE))</f>
        <v/>
      </c>
      <c r="R1781" s="136" t="str">
        <f>IF(F1781="","",VLOOKUP(F1781,Meldingsclassificaties!H:H,1,FALSE))</f>
        <v/>
      </c>
    </row>
    <row r="1782" spans="1:18" x14ac:dyDescent="0.25">
      <c r="A1782" s="59">
        <v>200116659</v>
      </c>
      <c r="B1782" s="59" t="s">
        <v>13</v>
      </c>
      <c r="C1782" s="59" t="s">
        <v>1057</v>
      </c>
      <c r="D1782" s="59" t="s">
        <v>1061</v>
      </c>
      <c r="E1782" s="60" t="s">
        <v>6708</v>
      </c>
      <c r="F1782" s="59" t="s">
        <v>1061</v>
      </c>
      <c r="G1782" s="59"/>
      <c r="H1782" s="59"/>
      <c r="I1782" s="59">
        <f t="shared" si="27"/>
        <v>18</v>
      </c>
      <c r="J1782" s="59" t="s">
        <v>1613</v>
      </c>
      <c r="K1782" s="61"/>
      <c r="L1782" s="62" t="s">
        <v>6738</v>
      </c>
      <c r="M1782" s="62" t="s">
        <v>6708</v>
      </c>
      <c r="N1782" s="81" t="str">
        <f>VLOOKUP($M1782,'Hulpblad MC-parser'!$A:$D,2,FALSE)</f>
        <v>Veiligheid en openbare orde</v>
      </c>
      <c r="O1782" s="81" t="str">
        <f>VLOOKUP($M1782,'Hulpblad MC-parser'!$A:$D,3,FALSE)</f>
        <v>Bijzondere Wetten</v>
      </c>
      <c r="P1782" s="81" t="str">
        <f>VLOOKUP($M1782,'Hulpblad MC-parser'!$A:$D,4,FALSE)</f>
        <v>Militaire Zaken</v>
      </c>
      <c r="Q1782" s="136" t="str">
        <f>IF(CONCATENATE(B1782,C1782,D1782)="","",VLOOKUP(CONCATENATE(B1782,C1782,D1782),Meldingsclassificaties!AA:AA,1,FALSE))</f>
        <v>Veiligheid en openbare ordeBijzondere WettenMilitaire Zaken</v>
      </c>
      <c r="R1782" s="136" t="str">
        <f>IF(F1782="","",VLOOKUP(F1782,Meldingsclassificaties!H:H,1,FALSE))</f>
        <v>Militaire Zaken</v>
      </c>
    </row>
    <row r="1783" spans="1:18" x14ac:dyDescent="0.25">
      <c r="A1783" s="59">
        <v>200116660</v>
      </c>
      <c r="B1783" s="59" t="s">
        <v>13</v>
      </c>
      <c r="C1783" s="59" t="s">
        <v>1057</v>
      </c>
      <c r="D1783" s="59" t="s">
        <v>1061</v>
      </c>
      <c r="E1783" s="60" t="s">
        <v>6707</v>
      </c>
      <c r="F1783" s="59" t="s">
        <v>1061</v>
      </c>
      <c r="G1783" s="59"/>
      <c r="H1783" s="59"/>
      <c r="I1783" s="59">
        <f t="shared" si="27"/>
        <v>14</v>
      </c>
      <c r="J1783" s="59" t="s">
        <v>1613</v>
      </c>
      <c r="K1783" s="61"/>
      <c r="L1783" s="62" t="s">
        <v>6738</v>
      </c>
      <c r="M1783" s="62" t="s">
        <v>6707</v>
      </c>
      <c r="N1783" s="81" t="str">
        <f>VLOOKUP($M1783,'Hulpblad MC-parser'!$A:$D,2,FALSE)</f>
        <v>Veiligheid en openbare orde</v>
      </c>
      <c r="O1783" s="81" t="str">
        <f>VLOOKUP($M1783,'Hulpblad MC-parser'!$A:$D,3,FALSE)</f>
        <v>Bijzondere Wetten</v>
      </c>
      <c r="P1783" s="81" t="str">
        <f>VLOOKUP($M1783,'Hulpblad MC-parser'!$A:$D,4,FALSE)</f>
        <v>Militaire Zaken</v>
      </c>
      <c r="Q1783" s="136" t="str">
        <f>IF(CONCATENATE(B1783,C1783,D1783)="","",VLOOKUP(CONCATENATE(B1783,C1783,D1783),Meldingsclassificaties!AA:AA,1,FALSE))</f>
        <v>Veiligheid en openbare ordeBijzondere WettenMilitaire Zaken</v>
      </c>
      <c r="R1783" s="136" t="str">
        <f>IF(F1783="","",VLOOKUP(F1783,Meldingsclassificaties!H:H,1,FALSE))</f>
        <v>Militaire Zaken</v>
      </c>
    </row>
    <row r="1784" spans="1:18" x14ac:dyDescent="0.25">
      <c r="A1784" s="59">
        <v>200116661</v>
      </c>
      <c r="B1784" s="59" t="s">
        <v>13</v>
      </c>
      <c r="C1784" s="59" t="s">
        <v>1057</v>
      </c>
      <c r="D1784" s="59" t="s">
        <v>1061</v>
      </c>
      <c r="E1784" s="60" t="s">
        <v>6706</v>
      </c>
      <c r="F1784" s="59" t="s">
        <v>1061</v>
      </c>
      <c r="G1784" s="59"/>
      <c r="H1784" s="59"/>
      <c r="I1784" s="59">
        <f t="shared" si="27"/>
        <v>25</v>
      </c>
      <c r="J1784" s="59" t="s">
        <v>1613</v>
      </c>
      <c r="K1784" s="61"/>
      <c r="L1784" s="62" t="s">
        <v>6738</v>
      </c>
      <c r="M1784" s="62" t="s">
        <v>6706</v>
      </c>
      <c r="N1784" s="81" t="str">
        <f>VLOOKUP($M1784,'Hulpblad MC-parser'!$A:$D,2,FALSE)</f>
        <v>Veiligheid en openbare orde</v>
      </c>
      <c r="O1784" s="81" t="str">
        <f>VLOOKUP($M1784,'Hulpblad MC-parser'!$A:$D,3,FALSE)</f>
        <v>Bijzondere Wetten</v>
      </c>
      <c r="P1784" s="81" t="str">
        <f>VLOOKUP($M1784,'Hulpblad MC-parser'!$A:$D,4,FALSE)</f>
        <v>Militaire Zaken</v>
      </c>
      <c r="Q1784" s="136" t="str">
        <f>IF(CONCATENATE(B1784,C1784,D1784)="","",VLOOKUP(CONCATENATE(B1784,C1784,D1784),Meldingsclassificaties!AA:AA,1,FALSE))</f>
        <v>Veiligheid en openbare ordeBijzondere WettenMilitaire Zaken</v>
      </c>
      <c r="R1784" s="136" t="str">
        <f>IF(F1784="","",VLOOKUP(F1784,Meldingsclassificaties!H:H,1,FALSE))</f>
        <v>Militaire Zaken</v>
      </c>
    </row>
    <row r="1785" spans="1:18" x14ac:dyDescent="0.25">
      <c r="A1785" s="59">
        <v>200116662</v>
      </c>
      <c r="B1785" s="59" t="s">
        <v>13</v>
      </c>
      <c r="C1785" s="59" t="s">
        <v>1057</v>
      </c>
      <c r="D1785" s="59" t="s">
        <v>1061</v>
      </c>
      <c r="E1785" s="60" t="s">
        <v>6709</v>
      </c>
      <c r="F1785" s="59" t="s">
        <v>8544</v>
      </c>
      <c r="G1785" s="59"/>
      <c r="H1785" s="59"/>
      <c r="I1785" s="59">
        <f t="shared" si="27"/>
        <v>20</v>
      </c>
      <c r="J1785" s="59" t="s">
        <v>1613</v>
      </c>
      <c r="K1785" s="61"/>
      <c r="L1785" s="62" t="s">
        <v>6738</v>
      </c>
      <c r="M1785" s="62" t="s">
        <v>6709</v>
      </c>
      <c r="N1785" s="81" t="str">
        <f>VLOOKUP($M1785,'Hulpblad MC-parser'!$A:$D,2,FALSE)</f>
        <v>Veiligheid en openbare orde</v>
      </c>
      <c r="O1785" s="81" t="str">
        <f>VLOOKUP($M1785,'Hulpblad MC-parser'!$A:$D,3,FALSE)</f>
        <v>Bijzondere Wetten</v>
      </c>
      <c r="P1785" s="81" t="str">
        <f>VLOOKUP($M1785,'Hulpblad MC-parser'!$A:$D,4,FALSE)</f>
        <v>Militaire Zaken</v>
      </c>
      <c r="Q1785" s="136" t="str">
        <f>IF(CONCATENATE(B1785,C1785,D1785)="","",VLOOKUP(CONCATENATE(B1785,C1785,D1785),Meldingsclassificaties!AA:AA,1,FALSE))</f>
        <v>Veiligheid en openbare ordeBijzondere WettenMilitaire Zaken</v>
      </c>
      <c r="R1785" s="136" t="str">
        <f>IF(F1785="","",VLOOKUP(F1785,Meldingsclassificaties!H:H,1,FALSE))</f>
        <v>Militaire Zaken</v>
      </c>
    </row>
    <row r="1786" spans="1:18" x14ac:dyDescent="0.25">
      <c r="A1786" s="59">
        <v>200116663</v>
      </c>
      <c r="B1786" s="59" t="s">
        <v>13</v>
      </c>
      <c r="C1786" s="59" t="s">
        <v>1057</v>
      </c>
      <c r="D1786" s="59" t="s">
        <v>1061</v>
      </c>
      <c r="E1786" s="60" t="s">
        <v>6710</v>
      </c>
      <c r="F1786" s="59" t="s">
        <v>8544</v>
      </c>
      <c r="G1786" s="59"/>
      <c r="H1786" s="59"/>
      <c r="I1786" s="59">
        <f t="shared" si="27"/>
        <v>12</v>
      </c>
      <c r="J1786" s="59" t="s">
        <v>1613</v>
      </c>
      <c r="K1786" s="61"/>
      <c r="L1786" s="62" t="s">
        <v>6738</v>
      </c>
      <c r="M1786" s="62" t="s">
        <v>6710</v>
      </c>
      <c r="N1786" s="81" t="str">
        <f>VLOOKUP($M1786,'Hulpblad MC-parser'!$A:$D,2,FALSE)</f>
        <v>Veiligheid en openbare orde</v>
      </c>
      <c r="O1786" s="81" t="str">
        <f>VLOOKUP($M1786,'Hulpblad MC-parser'!$A:$D,3,FALSE)</f>
        <v>Bijzondere Wetten</v>
      </c>
      <c r="P1786" s="81" t="str">
        <f>VLOOKUP($M1786,'Hulpblad MC-parser'!$A:$D,4,FALSE)</f>
        <v>Militaire Zaken</v>
      </c>
      <c r="Q1786" s="136" t="str">
        <f>IF(CONCATENATE(B1786,C1786,D1786)="","",VLOOKUP(CONCATENATE(B1786,C1786,D1786),Meldingsclassificaties!AA:AA,1,FALSE))</f>
        <v>Veiligheid en openbare ordeBijzondere WettenMilitaire Zaken</v>
      </c>
      <c r="R1786" s="136" t="str">
        <f>IF(F1786="","",VLOOKUP(F1786,Meldingsclassificaties!H:H,1,FALSE))</f>
        <v>Militaire Zaken</v>
      </c>
    </row>
    <row r="1787" spans="1:18" x14ac:dyDescent="0.25">
      <c r="A1787" s="59">
        <v>200010778</v>
      </c>
      <c r="B1787" s="59" t="s">
        <v>13</v>
      </c>
      <c r="C1787" s="59" t="s">
        <v>1057</v>
      </c>
      <c r="D1787" s="59" t="s">
        <v>1061</v>
      </c>
      <c r="E1787" s="60" t="s">
        <v>1404</v>
      </c>
      <c r="F1787" s="59" t="s">
        <v>8544</v>
      </c>
      <c r="G1787" s="59"/>
      <c r="H1787" s="59"/>
      <c r="I1787" s="59">
        <f t="shared" si="27"/>
        <v>16</v>
      </c>
      <c r="J1787" s="59" t="s">
        <v>1613</v>
      </c>
      <c r="K1787" s="61"/>
      <c r="L1787" s="62" t="s">
        <v>6737</v>
      </c>
      <c r="M1787" s="62" t="s">
        <v>1404</v>
      </c>
      <c r="N1787" s="81" t="str">
        <f>VLOOKUP($M1787,'Hulpblad MC-parser'!$A:$D,2,FALSE)</f>
        <v>Veiligheid en openbare orde</v>
      </c>
      <c r="O1787" s="81" t="str">
        <f>VLOOKUP($M1787,'Hulpblad MC-parser'!$A:$D,3,FALSE)</f>
        <v>Bijzondere Wetten</v>
      </c>
      <c r="P1787" s="81" t="str">
        <f>VLOOKUP($M1787,'Hulpblad MC-parser'!$A:$D,4,FALSE)</f>
        <v>Militaire Zaken</v>
      </c>
      <c r="Q1787" s="136" t="str">
        <f>IF(CONCATENATE(B1787,C1787,D1787)="","",VLOOKUP(CONCATENATE(B1787,C1787,D1787),Meldingsclassificaties!AA:AA,1,FALSE))</f>
        <v>Veiligheid en openbare ordeBijzondere WettenMilitaire Zaken</v>
      </c>
      <c r="R1787" s="136" t="str">
        <f>IF(F1787="","",VLOOKUP(F1787,Meldingsclassificaties!H:H,1,FALSE))</f>
        <v>Militaire Zaken</v>
      </c>
    </row>
    <row r="1788" spans="1:18" x14ac:dyDescent="0.25">
      <c r="A1788" s="59"/>
      <c r="B1788" s="59"/>
      <c r="C1788" s="59"/>
      <c r="D1788" s="59"/>
      <c r="E1788" s="60" t="s">
        <v>8542</v>
      </c>
      <c r="F1788" s="59"/>
      <c r="G1788" s="59" t="s">
        <v>1404</v>
      </c>
      <c r="H1788" s="59"/>
      <c r="I1788" s="59">
        <f t="shared" si="27"/>
        <v>5</v>
      </c>
      <c r="J1788" s="59" t="s">
        <v>1561</v>
      </c>
      <c r="K1788" s="61"/>
      <c r="L1788" s="62" t="s">
        <v>6737</v>
      </c>
      <c r="M1788" s="62" t="s">
        <v>1404</v>
      </c>
      <c r="N1788" s="81" t="str">
        <f>VLOOKUP($M1788,'Hulpblad MC-parser'!$A:$D,2,FALSE)</f>
        <v>Veiligheid en openbare orde</v>
      </c>
      <c r="O1788" s="81" t="str">
        <f>VLOOKUP($M1788,'Hulpblad MC-parser'!$A:$D,3,FALSE)</f>
        <v>Bijzondere Wetten</v>
      </c>
      <c r="P1788" s="81" t="str">
        <f>VLOOKUP($M1788,'Hulpblad MC-parser'!$A:$D,4,FALSE)</f>
        <v>Militaire Zaken</v>
      </c>
      <c r="Q1788" s="136" t="str">
        <f>IF(CONCATENATE(B1788,C1788,D1788)="","",VLOOKUP(CONCATENATE(B1788,C1788,D1788),Meldingsclassificaties!AA:AA,1,FALSE))</f>
        <v/>
      </c>
      <c r="R1788" s="136" t="str">
        <f>IF(F1788="","",VLOOKUP(F1788,Meldingsclassificaties!H:H,1,FALSE))</f>
        <v/>
      </c>
    </row>
    <row r="1789" spans="1:18" x14ac:dyDescent="0.25">
      <c r="A1789" s="59"/>
      <c r="B1789" s="59"/>
      <c r="C1789" s="59"/>
      <c r="D1789" s="59"/>
      <c r="E1789" s="60" t="s">
        <v>8543</v>
      </c>
      <c r="F1789" s="59"/>
      <c r="G1789" s="59" t="s">
        <v>1404</v>
      </c>
      <c r="H1789" s="59"/>
      <c r="I1789" s="59">
        <f t="shared" si="27"/>
        <v>4</v>
      </c>
      <c r="J1789" s="59" t="s">
        <v>1561</v>
      </c>
      <c r="K1789" s="61"/>
      <c r="L1789" s="62" t="s">
        <v>6737</v>
      </c>
      <c r="M1789" s="62" t="s">
        <v>1404</v>
      </c>
      <c r="N1789" s="81" t="str">
        <f>VLOOKUP($M1789,'Hulpblad MC-parser'!$A:$D,2,FALSE)</f>
        <v>Veiligheid en openbare orde</v>
      </c>
      <c r="O1789" s="81" t="str">
        <f>VLOOKUP($M1789,'Hulpblad MC-parser'!$A:$D,3,FALSE)</f>
        <v>Bijzondere Wetten</v>
      </c>
      <c r="P1789" s="81" t="str">
        <f>VLOOKUP($M1789,'Hulpblad MC-parser'!$A:$D,4,FALSE)</f>
        <v>Militaire Zaken</v>
      </c>
      <c r="Q1789" s="136" t="str">
        <f>IF(CONCATENATE(B1789,C1789,D1789)="","",VLOOKUP(CONCATENATE(B1789,C1789,D1789),Meldingsclassificaties!AA:AA,1,FALSE))</f>
        <v/>
      </c>
      <c r="R1789" s="136" t="str">
        <f>IF(F1789="","",VLOOKUP(F1789,Meldingsclassificaties!H:H,1,FALSE))</f>
        <v/>
      </c>
    </row>
    <row r="1790" spans="1:18" x14ac:dyDescent="0.25">
      <c r="A1790" s="59"/>
      <c r="B1790" s="59"/>
      <c r="C1790" s="59"/>
      <c r="D1790" s="59"/>
      <c r="E1790" s="60" t="s">
        <v>8545</v>
      </c>
      <c r="F1790" s="59"/>
      <c r="G1790" s="59" t="s">
        <v>1404</v>
      </c>
      <c r="H1790" s="59"/>
      <c r="I1790" s="59">
        <f t="shared" si="27"/>
        <v>5</v>
      </c>
      <c r="J1790" s="59" t="s">
        <v>1561</v>
      </c>
      <c r="K1790" s="61"/>
      <c r="L1790" s="62" t="s">
        <v>6737</v>
      </c>
      <c r="M1790" s="62" t="s">
        <v>1404</v>
      </c>
      <c r="N1790" s="81" t="str">
        <f>VLOOKUP($M1790,'Hulpblad MC-parser'!$A:$D,2,FALSE)</f>
        <v>Veiligheid en openbare orde</v>
      </c>
      <c r="O1790" s="81" t="str">
        <f>VLOOKUP($M1790,'Hulpblad MC-parser'!$A:$D,3,FALSE)</f>
        <v>Bijzondere Wetten</v>
      </c>
      <c r="P1790" s="81" t="str">
        <f>VLOOKUP($M1790,'Hulpblad MC-parser'!$A:$D,4,FALSE)</f>
        <v>Militaire Zaken</v>
      </c>
      <c r="Q1790" s="136" t="str">
        <f>IF(CONCATENATE(B1790,C1790,D1790)="","",VLOOKUP(CONCATENATE(B1790,C1790,D1790),Meldingsclassificaties!AA:AA,1,FALSE))</f>
        <v/>
      </c>
      <c r="R1790" s="136" t="str">
        <f>IF(F1790="","",VLOOKUP(F1790,Meldingsclassificaties!H:H,1,FALSE))</f>
        <v/>
      </c>
    </row>
    <row r="1791" spans="1:18" x14ac:dyDescent="0.25">
      <c r="A1791" s="59"/>
      <c r="B1791" s="59"/>
      <c r="C1791" s="59"/>
      <c r="D1791" s="59"/>
      <c r="E1791" s="60" t="s">
        <v>8546</v>
      </c>
      <c r="F1791" s="59"/>
      <c r="G1791" s="59" t="s">
        <v>1404</v>
      </c>
      <c r="H1791" s="59"/>
      <c r="I1791" s="59">
        <f t="shared" si="27"/>
        <v>4</v>
      </c>
      <c r="J1791" s="59" t="s">
        <v>1561</v>
      </c>
      <c r="K1791" s="61"/>
      <c r="L1791" s="62" t="s">
        <v>6737</v>
      </c>
      <c r="M1791" s="62" t="s">
        <v>1404</v>
      </c>
      <c r="N1791" s="81" t="str">
        <f>VLOOKUP($M1791,'Hulpblad MC-parser'!$A:$D,2,FALSE)</f>
        <v>Veiligheid en openbare orde</v>
      </c>
      <c r="O1791" s="81" t="str">
        <f>VLOOKUP($M1791,'Hulpblad MC-parser'!$A:$D,3,FALSE)</f>
        <v>Bijzondere Wetten</v>
      </c>
      <c r="P1791" s="81" t="str">
        <f>VLOOKUP($M1791,'Hulpblad MC-parser'!$A:$D,4,FALSE)</f>
        <v>Militaire Zaken</v>
      </c>
      <c r="Q1791" s="136" t="str">
        <f>IF(CONCATENATE(B1791,C1791,D1791)="","",VLOOKUP(CONCATENATE(B1791,C1791,D1791),Meldingsclassificaties!AA:AA,1,FALSE))</f>
        <v/>
      </c>
      <c r="R1791" s="136" t="str">
        <f>IF(F1791="","",VLOOKUP(F1791,Meldingsclassificaties!H:H,1,FALSE))</f>
        <v/>
      </c>
    </row>
    <row r="1792" spans="1:18" x14ac:dyDescent="0.25">
      <c r="A1792" s="59"/>
      <c r="B1792" s="59"/>
      <c r="C1792" s="59"/>
      <c r="D1792" s="59"/>
      <c r="E1792" s="60" t="s">
        <v>8547</v>
      </c>
      <c r="F1792" s="59"/>
      <c r="G1792" s="59" t="s">
        <v>1404</v>
      </c>
      <c r="H1792" s="59"/>
      <c r="I1792" s="59">
        <f t="shared" ref="I1792:I1855" si="28">LEN(E1792)</f>
        <v>3</v>
      </c>
      <c r="J1792" s="59" t="s">
        <v>1561</v>
      </c>
      <c r="K1792" s="61"/>
      <c r="L1792" s="62" t="s">
        <v>6737</v>
      </c>
      <c r="M1792" s="62" t="s">
        <v>1404</v>
      </c>
      <c r="N1792" s="81" t="str">
        <f>VLOOKUP($M1792,'Hulpblad MC-parser'!$A:$D,2,FALSE)</f>
        <v>Veiligheid en openbare orde</v>
      </c>
      <c r="O1792" s="81" t="str">
        <f>VLOOKUP($M1792,'Hulpblad MC-parser'!$A:$D,3,FALSE)</f>
        <v>Bijzondere Wetten</v>
      </c>
      <c r="P1792" s="81" t="str">
        <f>VLOOKUP($M1792,'Hulpblad MC-parser'!$A:$D,4,FALSE)</f>
        <v>Militaire Zaken</v>
      </c>
      <c r="Q1792" s="136" t="str">
        <f>IF(CONCATENATE(B1792,C1792,D1792)="","",VLOOKUP(CONCATENATE(B1792,C1792,D1792),Meldingsclassificaties!AA:AA,1,FALSE))</f>
        <v/>
      </c>
      <c r="R1792" s="136" t="str">
        <f>IF(F1792="","",VLOOKUP(F1792,Meldingsclassificaties!H:H,1,FALSE))</f>
        <v/>
      </c>
    </row>
    <row r="1793" spans="1:18" x14ac:dyDescent="0.25">
      <c r="A1793" s="59"/>
      <c r="B1793" s="59"/>
      <c r="C1793" s="59"/>
      <c r="D1793" s="59"/>
      <c r="E1793" s="60" t="s">
        <v>8548</v>
      </c>
      <c r="F1793" s="59"/>
      <c r="G1793" s="59" t="s">
        <v>1404</v>
      </c>
      <c r="H1793" s="59"/>
      <c r="I1793" s="59">
        <f t="shared" si="28"/>
        <v>5</v>
      </c>
      <c r="J1793" s="59" t="s">
        <v>1561</v>
      </c>
      <c r="K1793" s="61"/>
      <c r="L1793" s="62" t="s">
        <v>6737</v>
      </c>
      <c r="M1793" s="62" t="s">
        <v>1404</v>
      </c>
      <c r="N1793" s="81" t="str">
        <f>VLOOKUP($M1793,'Hulpblad MC-parser'!$A:$D,2,FALSE)</f>
        <v>Veiligheid en openbare orde</v>
      </c>
      <c r="O1793" s="81" t="str">
        <f>VLOOKUP($M1793,'Hulpblad MC-parser'!$A:$D,3,FALSE)</f>
        <v>Bijzondere Wetten</v>
      </c>
      <c r="P1793" s="81" t="str">
        <f>VLOOKUP($M1793,'Hulpblad MC-parser'!$A:$D,4,FALSE)</f>
        <v>Militaire Zaken</v>
      </c>
      <c r="Q1793" s="136" t="str">
        <f>IF(CONCATENATE(B1793,C1793,D1793)="","",VLOOKUP(CONCATENATE(B1793,C1793,D1793),Meldingsclassificaties!AA:AA,1,FALSE))</f>
        <v/>
      </c>
      <c r="R1793" s="136" t="str">
        <f>IF(F1793="","",VLOOKUP(F1793,Meldingsclassificaties!H:H,1,FALSE))</f>
        <v/>
      </c>
    </row>
    <row r="1794" spans="1:18" x14ac:dyDescent="0.25">
      <c r="A1794" s="59"/>
      <c r="B1794" s="59"/>
      <c r="C1794" s="59"/>
      <c r="D1794" s="59"/>
      <c r="E1794" s="60" t="s">
        <v>8549</v>
      </c>
      <c r="F1794" s="59"/>
      <c r="G1794" s="59" t="s">
        <v>1404</v>
      </c>
      <c r="H1794" s="59"/>
      <c r="I1794" s="59">
        <f t="shared" si="28"/>
        <v>6</v>
      </c>
      <c r="J1794" s="59" t="s">
        <v>1561</v>
      </c>
      <c r="K1794" s="61"/>
      <c r="L1794" s="62" t="s">
        <v>6737</v>
      </c>
      <c r="M1794" s="62" t="s">
        <v>1404</v>
      </c>
      <c r="N1794" s="81" t="str">
        <f>VLOOKUP($M1794,'Hulpblad MC-parser'!$A:$D,2,FALSE)</f>
        <v>Veiligheid en openbare orde</v>
      </c>
      <c r="O1794" s="81" t="str">
        <f>VLOOKUP($M1794,'Hulpblad MC-parser'!$A:$D,3,FALSE)</f>
        <v>Bijzondere Wetten</v>
      </c>
      <c r="P1794" s="81" t="str">
        <f>VLOOKUP($M1794,'Hulpblad MC-parser'!$A:$D,4,FALSE)</f>
        <v>Militaire Zaken</v>
      </c>
      <c r="Q1794" s="136" t="str">
        <f>IF(CONCATENATE(B1794,C1794,D1794)="","",VLOOKUP(CONCATENATE(B1794,C1794,D1794),Meldingsclassificaties!AA:AA,1,FALSE))</f>
        <v/>
      </c>
      <c r="R1794" s="136" t="str">
        <f>IF(F1794="","",VLOOKUP(F1794,Meldingsclassificaties!H:H,1,FALSE))</f>
        <v/>
      </c>
    </row>
    <row r="1795" spans="1:18" x14ac:dyDescent="0.25">
      <c r="A1795" s="59">
        <v>200107358</v>
      </c>
      <c r="B1795" s="59" t="s">
        <v>13</v>
      </c>
      <c r="C1795" s="59" t="s">
        <v>1057</v>
      </c>
      <c r="D1795" s="59" t="s">
        <v>1064</v>
      </c>
      <c r="E1795" s="60" t="s">
        <v>8551</v>
      </c>
      <c r="F1795" s="59" t="s">
        <v>1064</v>
      </c>
      <c r="G1795" s="59"/>
      <c r="H1795" s="59"/>
      <c r="I1795" s="59">
        <f t="shared" si="28"/>
        <v>12</v>
      </c>
      <c r="J1795" s="59" t="s">
        <v>1613</v>
      </c>
      <c r="K1795" s="61"/>
      <c r="L1795" s="62" t="s">
        <v>6737</v>
      </c>
      <c r="M1795" s="62" t="s">
        <v>8551</v>
      </c>
      <c r="N1795" s="81" t="str">
        <f>VLOOKUP($M1795,'Hulpblad MC-parser'!$A:$D,2,FALSE)</f>
        <v>Veiligheid en openbare orde</v>
      </c>
      <c r="O1795" s="81" t="str">
        <f>VLOOKUP($M1795,'Hulpblad MC-parser'!$A:$D,3,FALSE)</f>
        <v>Bijzondere Wetten</v>
      </c>
      <c r="P1795" s="81" t="str">
        <f>VLOOKUP($M1795,'Hulpblad MC-parser'!$A:$D,4,FALSE)</f>
        <v>MTV Controle</v>
      </c>
      <c r="Q1795" s="136" t="str">
        <f>IF(CONCATENATE(B1795,C1795,D1795)="","",VLOOKUP(CONCATENATE(B1795,C1795,D1795),Meldingsclassificaties!AA:AA,1,FALSE))</f>
        <v>Veiligheid en openbare ordeBijzondere WettenMTV Controle</v>
      </c>
      <c r="R1795" s="136" t="str">
        <f>IF(F1795="","",VLOOKUP(F1795,Meldingsclassificaties!H:H,1,FALSE))</f>
        <v>MTV Controle</v>
      </c>
    </row>
    <row r="1796" spans="1:18" x14ac:dyDescent="0.25">
      <c r="A1796" s="59"/>
      <c r="B1796" s="59"/>
      <c r="C1796" s="59"/>
      <c r="D1796" s="59"/>
      <c r="E1796" s="60" t="s">
        <v>8550</v>
      </c>
      <c r="F1796" s="59"/>
      <c r="G1796" s="59" t="s">
        <v>8551</v>
      </c>
      <c r="H1796" s="59"/>
      <c r="I1796" s="59">
        <f t="shared" si="28"/>
        <v>5</v>
      </c>
      <c r="J1796" s="59" t="s">
        <v>1561</v>
      </c>
      <c r="K1796" s="61"/>
      <c r="L1796" s="62" t="s">
        <v>6737</v>
      </c>
      <c r="M1796" s="62" t="s">
        <v>8551</v>
      </c>
      <c r="N1796" s="81" t="str">
        <f>VLOOKUP($M1796,'Hulpblad MC-parser'!$A:$D,2,FALSE)</f>
        <v>Veiligheid en openbare orde</v>
      </c>
      <c r="O1796" s="81" t="str">
        <f>VLOOKUP($M1796,'Hulpblad MC-parser'!$A:$D,3,FALSE)</f>
        <v>Bijzondere Wetten</v>
      </c>
      <c r="P1796" s="81" t="str">
        <f>VLOOKUP($M1796,'Hulpblad MC-parser'!$A:$D,4,FALSE)</f>
        <v>MTV Controle</v>
      </c>
      <c r="Q1796" s="136" t="str">
        <f>IF(CONCATENATE(B1796,C1796,D1796)="","",VLOOKUP(CONCATENATE(B1796,C1796,D1796),Meldingsclassificaties!AA:AA,1,FALSE))</f>
        <v/>
      </c>
      <c r="R1796" s="136" t="str">
        <f>IF(F1796="","",VLOOKUP(F1796,Meldingsclassificaties!H:H,1,FALSE))</f>
        <v/>
      </c>
    </row>
    <row r="1797" spans="1:18" x14ac:dyDescent="0.25">
      <c r="A1797" s="59"/>
      <c r="B1797" s="59"/>
      <c r="C1797" s="59"/>
      <c r="D1797" s="59"/>
      <c r="E1797" s="60" t="s">
        <v>8552</v>
      </c>
      <c r="F1797" s="59"/>
      <c r="G1797" s="59" t="s">
        <v>8551</v>
      </c>
      <c r="H1797" s="59"/>
      <c r="I1797" s="59">
        <f t="shared" si="28"/>
        <v>4</v>
      </c>
      <c r="J1797" s="59" t="s">
        <v>1561</v>
      </c>
      <c r="K1797" s="61"/>
      <c r="L1797" s="62" t="s">
        <v>6737</v>
      </c>
      <c r="M1797" s="62" t="s">
        <v>8551</v>
      </c>
      <c r="N1797" s="81" t="str">
        <f>VLOOKUP($M1797,'Hulpblad MC-parser'!$A:$D,2,FALSE)</f>
        <v>Veiligheid en openbare orde</v>
      </c>
      <c r="O1797" s="81" t="str">
        <f>VLOOKUP($M1797,'Hulpblad MC-parser'!$A:$D,3,FALSE)</f>
        <v>Bijzondere Wetten</v>
      </c>
      <c r="P1797" s="81" t="str">
        <f>VLOOKUP($M1797,'Hulpblad MC-parser'!$A:$D,4,FALSE)</f>
        <v>MTV Controle</v>
      </c>
      <c r="Q1797" s="136" t="str">
        <f>IF(CONCATENATE(B1797,C1797,D1797)="","",VLOOKUP(CONCATENATE(B1797,C1797,D1797),Meldingsclassificaties!AA:AA,1,FALSE))</f>
        <v/>
      </c>
      <c r="R1797" s="136" t="str">
        <f>IF(F1797="","",VLOOKUP(F1797,Meldingsclassificaties!H:H,1,FALSE))</f>
        <v/>
      </c>
    </row>
    <row r="1798" spans="1:18" x14ac:dyDescent="0.25">
      <c r="A1798" s="59"/>
      <c r="B1798" s="59"/>
      <c r="C1798" s="59"/>
      <c r="D1798" s="59"/>
      <c r="E1798" s="60" t="s">
        <v>8553</v>
      </c>
      <c r="F1798" s="59"/>
      <c r="G1798" s="59" t="s">
        <v>8551</v>
      </c>
      <c r="H1798" s="59"/>
      <c r="I1798" s="59">
        <f t="shared" si="28"/>
        <v>6</v>
      </c>
      <c r="J1798" s="59" t="s">
        <v>1561</v>
      </c>
      <c r="K1798" s="61"/>
      <c r="L1798" s="62" t="s">
        <v>6737</v>
      </c>
      <c r="M1798" s="62" t="s">
        <v>8551</v>
      </c>
      <c r="N1798" s="81" t="str">
        <f>VLOOKUP($M1798,'Hulpblad MC-parser'!$A:$D,2,FALSE)</f>
        <v>Veiligheid en openbare orde</v>
      </c>
      <c r="O1798" s="81" t="str">
        <f>VLOOKUP($M1798,'Hulpblad MC-parser'!$A:$D,3,FALSE)</f>
        <v>Bijzondere Wetten</v>
      </c>
      <c r="P1798" s="81" t="str">
        <f>VLOOKUP($M1798,'Hulpblad MC-parser'!$A:$D,4,FALSE)</f>
        <v>MTV Controle</v>
      </c>
      <c r="Q1798" s="136" t="str">
        <f>IF(CONCATENATE(B1798,C1798,D1798)="","",VLOOKUP(CONCATENATE(B1798,C1798,D1798),Meldingsclassificaties!AA:AA,1,FALSE))</f>
        <v/>
      </c>
      <c r="R1798" s="136" t="str">
        <f>IF(F1798="","",VLOOKUP(F1798,Meldingsclassificaties!H:H,1,FALSE))</f>
        <v/>
      </c>
    </row>
    <row r="1799" spans="1:18" x14ac:dyDescent="0.25">
      <c r="A1799" s="59">
        <v>200107359</v>
      </c>
      <c r="B1799" s="59" t="s">
        <v>13</v>
      </c>
      <c r="C1799" s="59" t="s">
        <v>1057</v>
      </c>
      <c r="D1799" s="59" t="s">
        <v>1058</v>
      </c>
      <c r="E1799" s="60" t="s">
        <v>1406</v>
      </c>
      <c r="F1799" s="59" t="s">
        <v>1058</v>
      </c>
      <c r="G1799" s="59"/>
      <c r="H1799" s="59"/>
      <c r="I1799" s="59">
        <f t="shared" si="28"/>
        <v>24</v>
      </c>
      <c r="J1799" s="59" t="s">
        <v>1613</v>
      </c>
      <c r="K1799" s="61"/>
      <c r="L1799" s="62" t="s">
        <v>6737</v>
      </c>
      <c r="M1799" s="62" t="s">
        <v>1406</v>
      </c>
      <c r="N1799" s="81" t="str">
        <f>VLOOKUP($M1799,'Hulpblad MC-parser'!$A:$D,2,FALSE)</f>
        <v>Veiligheid en openbare orde</v>
      </c>
      <c r="O1799" s="81" t="str">
        <f>VLOOKUP($M1799,'Hulpblad MC-parser'!$A:$D,3,FALSE)</f>
        <v>Bijzondere Wetten</v>
      </c>
      <c r="P1799" s="81" t="str">
        <f>VLOOKUP($M1799,'Hulpblad MC-parser'!$A:$D,4,FALSE)</f>
        <v>Veiligheidscontrole WWM</v>
      </c>
      <c r="Q1799" s="136" t="str">
        <f>IF(CONCATENATE(B1799,C1799,D1799)="","",VLOOKUP(CONCATENATE(B1799,C1799,D1799),Meldingsclassificaties!AA:AA,1,FALSE))</f>
        <v>Veiligheid en openbare ordeBijzondere WettenVeiligheidscontrole WWM</v>
      </c>
      <c r="R1799" s="136" t="str">
        <f>IF(F1799="","",VLOOKUP(F1799,Meldingsclassificaties!H:H,1,FALSE))</f>
        <v>Veiligheidscontrole WWM</v>
      </c>
    </row>
    <row r="1800" spans="1:18" x14ac:dyDescent="0.25">
      <c r="A1800" s="59"/>
      <c r="B1800" s="59"/>
      <c r="C1800" s="59"/>
      <c r="D1800" s="59"/>
      <c r="E1800" s="60" t="s">
        <v>8554</v>
      </c>
      <c r="F1800" s="59"/>
      <c r="G1800" s="59" t="s">
        <v>1406</v>
      </c>
      <c r="H1800" s="59"/>
      <c r="I1800" s="59">
        <f t="shared" si="28"/>
        <v>5</v>
      </c>
      <c r="J1800" s="59" t="s">
        <v>1561</v>
      </c>
      <c r="K1800" s="61"/>
      <c r="L1800" s="62" t="s">
        <v>6737</v>
      </c>
      <c r="M1800" s="62" t="s">
        <v>1406</v>
      </c>
      <c r="N1800" s="81" t="str">
        <f>VLOOKUP($M1800,'Hulpblad MC-parser'!$A:$D,2,FALSE)</f>
        <v>Veiligheid en openbare orde</v>
      </c>
      <c r="O1800" s="81" t="str">
        <f>VLOOKUP($M1800,'Hulpblad MC-parser'!$A:$D,3,FALSE)</f>
        <v>Bijzondere Wetten</v>
      </c>
      <c r="P1800" s="81" t="str">
        <f>VLOOKUP($M1800,'Hulpblad MC-parser'!$A:$D,4,FALSE)</f>
        <v>Veiligheidscontrole WWM</v>
      </c>
      <c r="Q1800" s="136" t="str">
        <f>IF(CONCATENATE(B1800,C1800,D1800)="","",VLOOKUP(CONCATENATE(B1800,C1800,D1800),Meldingsclassificaties!AA:AA,1,FALSE))</f>
        <v/>
      </c>
      <c r="R1800" s="136" t="str">
        <f>IF(F1800="","",VLOOKUP(F1800,Meldingsclassificaties!H:H,1,FALSE))</f>
        <v/>
      </c>
    </row>
    <row r="1801" spans="1:18" x14ac:dyDescent="0.25">
      <c r="A1801" s="59"/>
      <c r="B1801" s="59"/>
      <c r="C1801" s="59"/>
      <c r="D1801" s="59"/>
      <c r="E1801" s="60" t="s">
        <v>8555</v>
      </c>
      <c r="F1801" s="59"/>
      <c r="G1801" s="59" t="s">
        <v>1406</v>
      </c>
      <c r="H1801" s="59"/>
      <c r="I1801" s="59">
        <f t="shared" si="28"/>
        <v>4</v>
      </c>
      <c r="J1801" s="59" t="s">
        <v>1561</v>
      </c>
      <c r="K1801" s="61"/>
      <c r="L1801" s="62" t="s">
        <v>6737</v>
      </c>
      <c r="M1801" s="62" t="s">
        <v>1406</v>
      </c>
      <c r="N1801" s="81" t="str">
        <f>VLOOKUP($M1801,'Hulpblad MC-parser'!$A:$D,2,FALSE)</f>
        <v>Veiligheid en openbare orde</v>
      </c>
      <c r="O1801" s="81" t="str">
        <f>VLOOKUP($M1801,'Hulpblad MC-parser'!$A:$D,3,FALSE)</f>
        <v>Bijzondere Wetten</v>
      </c>
      <c r="P1801" s="81" t="str">
        <f>VLOOKUP($M1801,'Hulpblad MC-parser'!$A:$D,4,FALSE)</f>
        <v>Veiligheidscontrole WWM</v>
      </c>
      <c r="Q1801" s="136" t="str">
        <f>IF(CONCATENATE(B1801,C1801,D1801)="","",VLOOKUP(CONCATENATE(B1801,C1801,D1801),Meldingsclassificaties!AA:AA,1,FALSE))</f>
        <v/>
      </c>
      <c r="R1801" s="136" t="str">
        <f>IF(F1801="","",VLOOKUP(F1801,Meldingsclassificaties!H:H,1,FALSE))</f>
        <v/>
      </c>
    </row>
    <row r="1802" spans="1:18" x14ac:dyDescent="0.25">
      <c r="A1802" s="59"/>
      <c r="B1802" s="59"/>
      <c r="C1802" s="59"/>
      <c r="D1802" s="59"/>
      <c r="E1802" s="60" t="s">
        <v>8556</v>
      </c>
      <c r="F1802" s="59"/>
      <c r="G1802" s="59" t="s">
        <v>1406</v>
      </c>
      <c r="H1802" s="59"/>
      <c r="I1802" s="59">
        <f t="shared" si="28"/>
        <v>6</v>
      </c>
      <c r="J1802" s="59" t="s">
        <v>1561</v>
      </c>
      <c r="K1802" s="61"/>
      <c r="L1802" s="62" t="s">
        <v>6737</v>
      </c>
      <c r="M1802" s="62" t="s">
        <v>1406</v>
      </c>
      <c r="N1802" s="81" t="str">
        <f>VLOOKUP($M1802,'Hulpblad MC-parser'!$A:$D,2,FALSE)</f>
        <v>Veiligheid en openbare orde</v>
      </c>
      <c r="O1802" s="81" t="str">
        <f>VLOOKUP($M1802,'Hulpblad MC-parser'!$A:$D,3,FALSE)</f>
        <v>Bijzondere Wetten</v>
      </c>
      <c r="P1802" s="81" t="str">
        <f>VLOOKUP($M1802,'Hulpblad MC-parser'!$A:$D,4,FALSE)</f>
        <v>Veiligheidscontrole WWM</v>
      </c>
      <c r="Q1802" s="136" t="str">
        <f>IF(CONCATENATE(B1802,C1802,D1802)="","",VLOOKUP(CONCATENATE(B1802,C1802,D1802),Meldingsclassificaties!AA:AA,1,FALSE))</f>
        <v/>
      </c>
      <c r="R1802" s="136" t="str">
        <f>IF(F1802="","",VLOOKUP(F1802,Meldingsclassificaties!H:H,1,FALSE))</f>
        <v/>
      </c>
    </row>
    <row r="1803" spans="1:18" x14ac:dyDescent="0.25">
      <c r="A1803" s="59"/>
      <c r="B1803" s="59"/>
      <c r="C1803" s="59"/>
      <c r="D1803" s="59"/>
      <c r="E1803" s="60" t="s">
        <v>8557</v>
      </c>
      <c r="F1803" s="59"/>
      <c r="G1803" s="59" t="s">
        <v>1406</v>
      </c>
      <c r="H1803" s="59"/>
      <c r="I1803" s="59">
        <f t="shared" si="28"/>
        <v>4</v>
      </c>
      <c r="J1803" s="59" t="s">
        <v>1561</v>
      </c>
      <c r="K1803" s="61"/>
      <c r="L1803" s="62" t="s">
        <v>6737</v>
      </c>
      <c r="M1803" s="62" t="s">
        <v>1406</v>
      </c>
      <c r="N1803" s="81" t="str">
        <f>VLOOKUP($M1803,'Hulpblad MC-parser'!$A:$D,2,FALSE)</f>
        <v>Veiligheid en openbare orde</v>
      </c>
      <c r="O1803" s="81" t="str">
        <f>VLOOKUP($M1803,'Hulpblad MC-parser'!$A:$D,3,FALSE)</f>
        <v>Bijzondere Wetten</v>
      </c>
      <c r="P1803" s="81" t="str">
        <f>VLOOKUP($M1803,'Hulpblad MC-parser'!$A:$D,4,FALSE)</f>
        <v>Veiligheidscontrole WWM</v>
      </c>
      <c r="Q1803" s="136" t="str">
        <f>IF(CONCATENATE(B1803,C1803,D1803)="","",VLOOKUP(CONCATENATE(B1803,C1803,D1803),Meldingsclassificaties!AA:AA,1,FALSE))</f>
        <v/>
      </c>
      <c r="R1803" s="136" t="str">
        <f>IF(F1803="","",VLOOKUP(F1803,Meldingsclassificaties!H:H,1,FALSE))</f>
        <v/>
      </c>
    </row>
    <row r="1804" spans="1:18" x14ac:dyDescent="0.25">
      <c r="A1804" s="59"/>
      <c r="B1804" s="59"/>
      <c r="C1804" s="59"/>
      <c r="D1804" s="59"/>
      <c r="E1804" s="60" t="s">
        <v>8558</v>
      </c>
      <c r="F1804" s="59"/>
      <c r="G1804" s="59" t="s">
        <v>1406</v>
      </c>
      <c r="H1804" s="59"/>
      <c r="I1804" s="59">
        <f t="shared" si="28"/>
        <v>6</v>
      </c>
      <c r="J1804" s="59" t="s">
        <v>1561</v>
      </c>
      <c r="K1804" s="61"/>
      <c r="L1804" s="62" t="s">
        <v>6737</v>
      </c>
      <c r="M1804" s="62" t="s">
        <v>1406</v>
      </c>
      <c r="N1804" s="81" t="str">
        <f>VLOOKUP($M1804,'Hulpblad MC-parser'!$A:$D,2,FALSE)</f>
        <v>Veiligheid en openbare orde</v>
      </c>
      <c r="O1804" s="81" t="str">
        <f>VLOOKUP($M1804,'Hulpblad MC-parser'!$A:$D,3,FALSE)</f>
        <v>Bijzondere Wetten</v>
      </c>
      <c r="P1804" s="81" t="str">
        <f>VLOOKUP($M1804,'Hulpblad MC-parser'!$A:$D,4,FALSE)</f>
        <v>Veiligheidscontrole WWM</v>
      </c>
      <c r="Q1804" s="136" t="str">
        <f>IF(CONCATENATE(B1804,C1804,D1804)="","",VLOOKUP(CONCATENATE(B1804,C1804,D1804),Meldingsclassificaties!AA:AA,1,FALSE))</f>
        <v/>
      </c>
      <c r="R1804" s="136" t="str">
        <f>IF(F1804="","",VLOOKUP(F1804,Meldingsclassificaties!H:H,1,FALSE))</f>
        <v/>
      </c>
    </row>
    <row r="1805" spans="1:18" x14ac:dyDescent="0.25">
      <c r="A1805" s="59">
        <v>200116656</v>
      </c>
      <c r="B1805" s="59" t="s">
        <v>13</v>
      </c>
      <c r="C1805" s="59" t="s">
        <v>1057</v>
      </c>
      <c r="D1805" s="59" t="s">
        <v>1090</v>
      </c>
      <c r="E1805" s="60" t="s">
        <v>6712</v>
      </c>
      <c r="F1805" s="59" t="s">
        <v>1090</v>
      </c>
      <c r="G1805" s="59"/>
      <c r="H1805" s="59"/>
      <c r="I1805" s="59">
        <f t="shared" si="28"/>
        <v>24</v>
      </c>
      <c r="J1805" s="59" t="s">
        <v>1613</v>
      </c>
      <c r="K1805" s="61"/>
      <c r="L1805" s="62" t="s">
        <v>6738</v>
      </c>
      <c r="M1805" s="62" t="s">
        <v>6712</v>
      </c>
      <c r="N1805" s="81" t="str">
        <f>VLOOKUP($M1805,'Hulpblad MC-parser'!$A:$D,2,FALSE)</f>
        <v>Veiligheid en openbare orde</v>
      </c>
      <c r="O1805" s="81" t="str">
        <f>VLOOKUP($M1805,'Hulpblad MC-parser'!$A:$D,3,FALSE)</f>
        <v>Bijzondere Wetten</v>
      </c>
      <c r="P1805" s="81" t="str">
        <f>VLOOKUP($M1805,'Hulpblad MC-parser'!$A:$D,4,FALSE)</f>
        <v>Vreemdelingenzaak</v>
      </c>
      <c r="Q1805" s="136" t="str">
        <f>IF(CONCATENATE(B1805,C1805,D1805)="","",VLOOKUP(CONCATENATE(B1805,C1805,D1805),Meldingsclassificaties!AA:AA,1,FALSE))</f>
        <v>Veiligheid en openbare ordeBijzondere WettenVreemdelingenzaak</v>
      </c>
      <c r="R1805" s="136" t="str">
        <f>IF(F1805="","",VLOOKUP(F1805,Meldingsclassificaties!H:H,1,FALSE))</f>
        <v>Vreemdelingenzaak</v>
      </c>
    </row>
    <row r="1806" spans="1:18" x14ac:dyDescent="0.25">
      <c r="A1806" s="59">
        <v>200116657</v>
      </c>
      <c r="B1806" s="59" t="s">
        <v>13</v>
      </c>
      <c r="C1806" s="59" t="s">
        <v>1057</v>
      </c>
      <c r="D1806" s="59" t="s">
        <v>1090</v>
      </c>
      <c r="E1806" s="60" t="s">
        <v>6713</v>
      </c>
      <c r="F1806" s="59" t="s">
        <v>1090</v>
      </c>
      <c r="G1806" s="59"/>
      <c r="H1806" s="59"/>
      <c r="I1806" s="59">
        <f t="shared" si="28"/>
        <v>10</v>
      </c>
      <c r="J1806" s="59" t="s">
        <v>1613</v>
      </c>
      <c r="K1806" s="61"/>
      <c r="L1806" s="62" t="s">
        <v>6738</v>
      </c>
      <c r="M1806" s="62" t="s">
        <v>6713</v>
      </c>
      <c r="N1806" s="81" t="str">
        <f>VLOOKUP($M1806,'Hulpblad MC-parser'!$A:$D,2,FALSE)</f>
        <v>Veiligheid en openbare orde</v>
      </c>
      <c r="O1806" s="81" t="str">
        <f>VLOOKUP($M1806,'Hulpblad MC-parser'!$A:$D,3,FALSE)</f>
        <v>Bijzondere Wetten</v>
      </c>
      <c r="P1806" s="81" t="str">
        <f>VLOOKUP($M1806,'Hulpblad MC-parser'!$A:$D,4,FALSE)</f>
        <v>Vreemdelingenzaak</v>
      </c>
      <c r="Q1806" s="136" t="str">
        <f>IF(CONCATENATE(B1806,C1806,D1806)="","",VLOOKUP(CONCATENATE(B1806,C1806,D1806),Meldingsclassificaties!AA:AA,1,FALSE))</f>
        <v>Veiligheid en openbare ordeBijzondere WettenVreemdelingenzaak</v>
      </c>
      <c r="R1806" s="136" t="str">
        <f>IF(F1806="","",VLOOKUP(F1806,Meldingsclassificaties!H:H,1,FALSE))</f>
        <v>Vreemdelingenzaak</v>
      </c>
    </row>
    <row r="1807" spans="1:18" x14ac:dyDescent="0.25">
      <c r="A1807" s="59">
        <v>200116658</v>
      </c>
      <c r="B1807" s="59" t="s">
        <v>13</v>
      </c>
      <c r="C1807" s="59" t="s">
        <v>1057</v>
      </c>
      <c r="D1807" s="59" t="s">
        <v>1090</v>
      </c>
      <c r="E1807" s="60" t="s">
        <v>6714</v>
      </c>
      <c r="F1807" s="59" t="s">
        <v>1090</v>
      </c>
      <c r="G1807" s="59"/>
      <c r="H1807" s="59"/>
      <c r="I1807" s="59">
        <f t="shared" si="28"/>
        <v>11</v>
      </c>
      <c r="J1807" s="59" t="s">
        <v>1613</v>
      </c>
      <c r="K1807" s="61"/>
      <c r="L1807" s="62" t="s">
        <v>6738</v>
      </c>
      <c r="M1807" s="62" t="s">
        <v>6714</v>
      </c>
      <c r="N1807" s="81" t="str">
        <f>VLOOKUP($M1807,'Hulpblad MC-parser'!$A:$D,2,FALSE)</f>
        <v>Veiligheid en openbare orde</v>
      </c>
      <c r="O1807" s="81" t="str">
        <f>VLOOKUP($M1807,'Hulpblad MC-parser'!$A:$D,3,FALSE)</f>
        <v>Bijzondere Wetten</v>
      </c>
      <c r="P1807" s="81" t="str">
        <f>VLOOKUP($M1807,'Hulpblad MC-parser'!$A:$D,4,FALSE)</f>
        <v>Vreemdelingenzaak</v>
      </c>
      <c r="Q1807" s="136" t="str">
        <f>IF(CONCATENATE(B1807,C1807,D1807)="","",VLOOKUP(CONCATENATE(B1807,C1807,D1807),Meldingsclassificaties!AA:AA,1,FALSE))</f>
        <v>Veiligheid en openbare ordeBijzondere WettenVreemdelingenzaak</v>
      </c>
      <c r="R1807" s="136" t="str">
        <f>IF(F1807="","",VLOOKUP(F1807,Meldingsclassificaties!H:H,1,FALSE))</f>
        <v>Vreemdelingenzaak</v>
      </c>
    </row>
    <row r="1808" spans="1:18" x14ac:dyDescent="0.25">
      <c r="A1808" s="59">
        <v>200107360</v>
      </c>
      <c r="B1808" s="59" t="s">
        <v>13</v>
      </c>
      <c r="C1808" s="59" t="s">
        <v>1057</v>
      </c>
      <c r="D1808" s="59" t="s">
        <v>1090</v>
      </c>
      <c r="E1808" s="60" t="s">
        <v>1407</v>
      </c>
      <c r="F1808" s="59" t="s">
        <v>1090</v>
      </c>
      <c r="G1808" s="59"/>
      <c r="H1808" s="59"/>
      <c r="I1808" s="59">
        <f t="shared" si="28"/>
        <v>18</v>
      </c>
      <c r="J1808" s="59" t="s">
        <v>1613</v>
      </c>
      <c r="K1808" s="61"/>
      <c r="L1808" s="62" t="s">
        <v>6737</v>
      </c>
      <c r="M1808" s="62" t="s">
        <v>1407</v>
      </c>
      <c r="N1808" s="81" t="str">
        <f>VLOOKUP($M1808,'Hulpblad MC-parser'!$A:$D,2,FALSE)</f>
        <v>Veiligheid en openbare orde</v>
      </c>
      <c r="O1808" s="81" t="str">
        <f>VLOOKUP($M1808,'Hulpblad MC-parser'!$A:$D,3,FALSE)</f>
        <v>Bijzondere Wetten</v>
      </c>
      <c r="P1808" s="81" t="str">
        <f>VLOOKUP($M1808,'Hulpblad MC-parser'!$A:$D,4,FALSE)</f>
        <v>Vreemdelingenzaak</v>
      </c>
      <c r="Q1808" s="136" t="str">
        <f>IF(CONCATENATE(B1808,C1808,D1808)="","",VLOOKUP(CONCATENATE(B1808,C1808,D1808),Meldingsclassificaties!AA:AA,1,FALSE))</f>
        <v>Veiligheid en openbare ordeBijzondere WettenVreemdelingenzaak</v>
      </c>
      <c r="R1808" s="136" t="str">
        <f>IF(F1808="","",VLOOKUP(F1808,Meldingsclassificaties!H:H,1,FALSE))</f>
        <v>Vreemdelingenzaak</v>
      </c>
    </row>
    <row r="1809" spans="1:18" x14ac:dyDescent="0.25">
      <c r="A1809" s="59"/>
      <c r="B1809" s="59"/>
      <c r="C1809" s="59"/>
      <c r="D1809" s="59"/>
      <c r="E1809" s="60" t="s">
        <v>8559</v>
      </c>
      <c r="F1809" s="59"/>
      <c r="G1809" s="59" t="s">
        <v>1407</v>
      </c>
      <c r="H1809" s="59"/>
      <c r="I1809" s="59">
        <f t="shared" si="28"/>
        <v>5</v>
      </c>
      <c r="J1809" s="59" t="s">
        <v>1561</v>
      </c>
      <c r="K1809" s="61"/>
      <c r="L1809" s="62" t="s">
        <v>6737</v>
      </c>
      <c r="M1809" s="62" t="s">
        <v>1407</v>
      </c>
      <c r="N1809" s="81" t="str">
        <f>VLOOKUP($M1809,'Hulpblad MC-parser'!$A:$D,2,FALSE)</f>
        <v>Veiligheid en openbare orde</v>
      </c>
      <c r="O1809" s="81" t="str">
        <f>VLOOKUP($M1809,'Hulpblad MC-parser'!$A:$D,3,FALSE)</f>
        <v>Bijzondere Wetten</v>
      </c>
      <c r="P1809" s="81" t="str">
        <f>VLOOKUP($M1809,'Hulpblad MC-parser'!$A:$D,4,FALSE)</f>
        <v>Vreemdelingenzaak</v>
      </c>
      <c r="Q1809" s="136" t="str">
        <f>IF(CONCATENATE(B1809,C1809,D1809)="","",VLOOKUP(CONCATENATE(B1809,C1809,D1809),Meldingsclassificaties!AA:AA,1,FALSE))</f>
        <v/>
      </c>
      <c r="R1809" s="136" t="str">
        <f>IF(F1809="","",VLOOKUP(F1809,Meldingsclassificaties!H:H,1,FALSE))</f>
        <v/>
      </c>
    </row>
    <row r="1810" spans="1:18" x14ac:dyDescent="0.25">
      <c r="A1810" s="59"/>
      <c r="B1810" s="59"/>
      <c r="C1810" s="59"/>
      <c r="D1810" s="59"/>
      <c r="E1810" s="60" t="s">
        <v>8560</v>
      </c>
      <c r="F1810" s="59"/>
      <c r="G1810" s="59" t="s">
        <v>1407</v>
      </c>
      <c r="H1810" s="59"/>
      <c r="I1810" s="59">
        <f t="shared" si="28"/>
        <v>6</v>
      </c>
      <c r="J1810" s="59" t="s">
        <v>1561</v>
      </c>
      <c r="K1810" s="61"/>
      <c r="L1810" s="62" t="s">
        <v>6737</v>
      </c>
      <c r="M1810" s="62" t="s">
        <v>1407</v>
      </c>
      <c r="N1810" s="81" t="str">
        <f>VLOOKUP($M1810,'Hulpblad MC-parser'!$A:$D,2,FALSE)</f>
        <v>Veiligheid en openbare orde</v>
      </c>
      <c r="O1810" s="81" t="str">
        <f>VLOOKUP($M1810,'Hulpblad MC-parser'!$A:$D,3,FALSE)</f>
        <v>Bijzondere Wetten</v>
      </c>
      <c r="P1810" s="81" t="str">
        <f>VLOOKUP($M1810,'Hulpblad MC-parser'!$A:$D,4,FALSE)</f>
        <v>Vreemdelingenzaak</v>
      </c>
      <c r="Q1810" s="136" t="str">
        <f>IF(CONCATENATE(B1810,C1810,D1810)="","",VLOOKUP(CONCATENATE(B1810,C1810,D1810),Meldingsclassificaties!AA:AA,1,FALSE))</f>
        <v/>
      </c>
      <c r="R1810" s="136" t="str">
        <f>IF(F1810="","",VLOOKUP(F1810,Meldingsclassificaties!H:H,1,FALSE))</f>
        <v/>
      </c>
    </row>
    <row r="1811" spans="1:18" x14ac:dyDescent="0.25">
      <c r="A1811" s="59"/>
      <c r="B1811" s="59"/>
      <c r="C1811" s="59"/>
      <c r="D1811" s="59"/>
      <c r="E1811" s="60" t="s">
        <v>8561</v>
      </c>
      <c r="F1811" s="59"/>
      <c r="G1811" s="59" t="s">
        <v>1407</v>
      </c>
      <c r="H1811" s="59"/>
      <c r="I1811" s="59">
        <f t="shared" si="28"/>
        <v>4</v>
      </c>
      <c r="J1811" s="59" t="s">
        <v>1561</v>
      </c>
      <c r="K1811" s="61"/>
      <c r="L1811" s="62" t="s">
        <v>6737</v>
      </c>
      <c r="M1811" s="62" t="s">
        <v>1407</v>
      </c>
      <c r="N1811" s="81" t="str">
        <f>VLOOKUP($M1811,'Hulpblad MC-parser'!$A:$D,2,FALSE)</f>
        <v>Veiligheid en openbare orde</v>
      </c>
      <c r="O1811" s="81" t="str">
        <f>VLOOKUP($M1811,'Hulpblad MC-parser'!$A:$D,3,FALSE)</f>
        <v>Bijzondere Wetten</v>
      </c>
      <c r="P1811" s="81" t="str">
        <f>VLOOKUP($M1811,'Hulpblad MC-parser'!$A:$D,4,FALSE)</f>
        <v>Vreemdelingenzaak</v>
      </c>
      <c r="Q1811" s="136" t="str">
        <f>IF(CONCATENATE(B1811,C1811,D1811)="","",VLOOKUP(CONCATENATE(B1811,C1811,D1811),Meldingsclassificaties!AA:AA,1,FALSE))</f>
        <v/>
      </c>
      <c r="R1811" s="136" t="str">
        <f>IF(F1811="","",VLOOKUP(F1811,Meldingsclassificaties!H:H,1,FALSE))</f>
        <v/>
      </c>
    </row>
    <row r="1812" spans="1:18" x14ac:dyDescent="0.25">
      <c r="A1812" s="59">
        <v>200107072</v>
      </c>
      <c r="B1812" s="59" t="s">
        <v>13</v>
      </c>
      <c r="C1812" s="59" t="s">
        <v>625</v>
      </c>
      <c r="D1812" s="59"/>
      <c r="E1812" s="60" t="s">
        <v>1408</v>
      </c>
      <c r="F1812" s="59" t="s">
        <v>625</v>
      </c>
      <c r="G1812" s="59"/>
      <c r="H1812" s="59"/>
      <c r="I1812" s="59">
        <f t="shared" si="28"/>
        <v>9</v>
      </c>
      <c r="J1812" s="59" t="s">
        <v>1613</v>
      </c>
      <c r="K1812" s="61"/>
      <c r="L1812" s="62" t="s">
        <v>6737</v>
      </c>
      <c r="M1812" s="62" t="s">
        <v>1408</v>
      </c>
      <c r="N1812" s="81" t="str">
        <f>VLOOKUP($M1812,'Hulpblad MC-parser'!$A:$D,2,FALSE)</f>
        <v>Veiligheid en openbare orde</v>
      </c>
      <c r="O1812" s="81" t="str">
        <f>VLOOKUP($M1812,'Hulpblad MC-parser'!$A:$D,3,FALSE)</f>
        <v>Digitaal</v>
      </c>
      <c r="P1812" s="81">
        <f>VLOOKUP($M1812,'Hulpblad MC-parser'!$A:$D,4,FALSE)</f>
        <v>0</v>
      </c>
      <c r="Q1812" s="136" t="str">
        <f>IF(CONCATENATE(B1812,C1812,D1812)="","",VLOOKUP(CONCATENATE(B1812,C1812,D1812),Meldingsclassificaties!AA:AA,1,FALSE))</f>
        <v>Veiligheid en openbare ordeDigitaal</v>
      </c>
      <c r="R1812" s="136" t="str">
        <f>IF(F1812="","",VLOOKUP(F1812,Meldingsclassificaties!H:H,1,FALSE))</f>
        <v>Digitaal</v>
      </c>
    </row>
    <row r="1813" spans="1:18" x14ac:dyDescent="0.25">
      <c r="A1813" s="59"/>
      <c r="B1813" s="59"/>
      <c r="C1813" s="59"/>
      <c r="D1813" s="59"/>
      <c r="E1813" s="60" t="s">
        <v>11834</v>
      </c>
      <c r="F1813" s="59"/>
      <c r="G1813" s="59" t="s">
        <v>1408</v>
      </c>
      <c r="H1813" s="59"/>
      <c r="I1813" s="59">
        <f t="shared" si="28"/>
        <v>5</v>
      </c>
      <c r="J1813" s="59" t="s">
        <v>1561</v>
      </c>
      <c r="K1813" s="61"/>
      <c r="L1813" s="62" t="s">
        <v>6737</v>
      </c>
      <c r="M1813" s="62" t="s">
        <v>1408</v>
      </c>
      <c r="N1813" s="81" t="str">
        <f>VLOOKUP($M1813,'Hulpblad MC-parser'!$A:$D,2,FALSE)</f>
        <v>Veiligheid en openbare orde</v>
      </c>
      <c r="O1813" s="81" t="str">
        <f>VLOOKUP($M1813,'Hulpblad MC-parser'!$A:$D,3,FALSE)</f>
        <v>Digitaal</v>
      </c>
      <c r="P1813" s="81">
        <f>VLOOKUP($M1813,'Hulpblad MC-parser'!$A:$D,4,FALSE)</f>
        <v>0</v>
      </c>
      <c r="Q1813" s="136" t="str">
        <f>IF(CONCATENATE(B1813,C1813,D1813)="","",VLOOKUP(CONCATENATE(B1813,C1813,D1813),Meldingsclassificaties!AA:AA,1,FALSE))</f>
        <v/>
      </c>
      <c r="R1813" s="136" t="str">
        <f>IF(F1813="","",VLOOKUP(F1813,Meldingsclassificaties!H:H,1,FALSE))</f>
        <v/>
      </c>
    </row>
    <row r="1814" spans="1:18" x14ac:dyDescent="0.25">
      <c r="A1814" s="59"/>
      <c r="B1814" s="59"/>
      <c r="C1814" s="59"/>
      <c r="D1814" s="59"/>
      <c r="E1814" s="60" t="s">
        <v>8562</v>
      </c>
      <c r="F1814" s="59"/>
      <c r="G1814" s="59" t="s">
        <v>1408</v>
      </c>
      <c r="H1814" s="59"/>
      <c r="I1814" s="59">
        <f t="shared" si="28"/>
        <v>4</v>
      </c>
      <c r="J1814" s="59" t="s">
        <v>1561</v>
      </c>
      <c r="K1814" s="61"/>
      <c r="L1814" s="62" t="s">
        <v>6737</v>
      </c>
      <c r="M1814" s="62" t="s">
        <v>1408</v>
      </c>
      <c r="N1814" s="81" t="str">
        <f>VLOOKUP($M1814,'Hulpblad MC-parser'!$A:$D,2,FALSE)</f>
        <v>Veiligheid en openbare orde</v>
      </c>
      <c r="O1814" s="81" t="str">
        <f>VLOOKUP($M1814,'Hulpblad MC-parser'!$A:$D,3,FALSE)</f>
        <v>Digitaal</v>
      </c>
      <c r="P1814" s="81">
        <f>VLOOKUP($M1814,'Hulpblad MC-parser'!$A:$D,4,FALSE)</f>
        <v>0</v>
      </c>
      <c r="Q1814" s="136" t="str">
        <f>IF(CONCATENATE(B1814,C1814,D1814)="","",VLOOKUP(CONCATENATE(B1814,C1814,D1814),Meldingsclassificaties!AA:AA,1,FALSE))</f>
        <v/>
      </c>
      <c r="R1814" s="136" t="str">
        <f>IF(F1814="","",VLOOKUP(F1814,Meldingsclassificaties!H:H,1,FALSE))</f>
        <v/>
      </c>
    </row>
    <row r="1815" spans="1:18" x14ac:dyDescent="0.25">
      <c r="A1815" s="59"/>
      <c r="B1815" s="59"/>
      <c r="C1815" s="59"/>
      <c r="D1815" s="59"/>
      <c r="E1815" s="60" t="s">
        <v>11831</v>
      </c>
      <c r="F1815" s="59"/>
      <c r="G1815" s="59" t="s">
        <v>1408</v>
      </c>
      <c r="H1815" s="59"/>
      <c r="I1815" s="59">
        <f t="shared" si="28"/>
        <v>5</v>
      </c>
      <c r="J1815" s="59" t="s">
        <v>1561</v>
      </c>
      <c r="K1815" s="61"/>
      <c r="L1815" s="62" t="s">
        <v>6737</v>
      </c>
      <c r="M1815" s="62" t="s">
        <v>1408</v>
      </c>
      <c r="N1815" s="81" t="str">
        <f>VLOOKUP($M1815,'Hulpblad MC-parser'!$A:$D,2,FALSE)</f>
        <v>Veiligheid en openbare orde</v>
      </c>
      <c r="O1815" s="81" t="str">
        <f>VLOOKUP($M1815,'Hulpblad MC-parser'!$A:$D,3,FALSE)</f>
        <v>Digitaal</v>
      </c>
      <c r="P1815" s="81">
        <f>VLOOKUP($M1815,'Hulpblad MC-parser'!$A:$D,4,FALSE)</f>
        <v>0</v>
      </c>
      <c r="Q1815" s="136" t="str">
        <f>IF(CONCATENATE(B1815,C1815,D1815)="","",VLOOKUP(CONCATENATE(B1815,C1815,D1815),Meldingsclassificaties!AA:AA,1,FALSE))</f>
        <v/>
      </c>
      <c r="R1815" s="136" t="str">
        <f>IF(F1815="","",VLOOKUP(F1815,Meldingsclassificaties!H:H,1,FALSE))</f>
        <v/>
      </c>
    </row>
    <row r="1816" spans="1:18" x14ac:dyDescent="0.25">
      <c r="A1816" s="59">
        <v>200031569</v>
      </c>
      <c r="B1816" s="59" t="s">
        <v>13</v>
      </c>
      <c r="C1816" s="59" t="s">
        <v>625</v>
      </c>
      <c r="D1816" s="59" t="s">
        <v>626</v>
      </c>
      <c r="E1816" s="60" t="s">
        <v>1409</v>
      </c>
      <c r="F1816" s="59" t="s">
        <v>626</v>
      </c>
      <c r="G1816" s="59"/>
      <c r="H1816" s="59"/>
      <c r="I1816" s="59">
        <f t="shared" si="28"/>
        <v>11</v>
      </c>
      <c r="J1816" s="59" t="s">
        <v>1613</v>
      </c>
      <c r="K1816" s="61"/>
      <c r="L1816" s="62" t="s">
        <v>6737</v>
      </c>
      <c r="M1816" s="62" t="s">
        <v>1409</v>
      </c>
      <c r="N1816" s="81" t="str">
        <f>VLOOKUP($M1816,'Hulpblad MC-parser'!$A:$D,2,FALSE)</f>
        <v>Veiligheid en openbare orde</v>
      </c>
      <c r="O1816" s="81" t="str">
        <f>VLOOKUP($M1816,'Hulpblad MC-parser'!$A:$D,3,FALSE)</f>
        <v>Digitaal</v>
      </c>
      <c r="P1816" s="81" t="str">
        <f>VLOOKUP($M1816,'Hulpblad MC-parser'!$A:$D,4,FALSE)</f>
        <v>Cybercrime</v>
      </c>
      <c r="Q1816" s="136" t="str">
        <f>IF(CONCATENATE(B1816,C1816,D1816)="","",VLOOKUP(CONCATENATE(B1816,C1816,D1816),Meldingsclassificaties!AA:AA,1,FALSE))</f>
        <v>Veiligheid en openbare ordeDigitaalCybercrime</v>
      </c>
      <c r="R1816" s="136" t="str">
        <f>IF(F1816="","",VLOOKUP(F1816,Meldingsclassificaties!H:H,1,FALSE))</f>
        <v>Cybercrime</v>
      </c>
    </row>
    <row r="1817" spans="1:18" x14ac:dyDescent="0.25">
      <c r="A1817" s="59"/>
      <c r="B1817" s="59"/>
      <c r="C1817" s="59"/>
      <c r="D1817" s="59"/>
      <c r="E1817" s="60" t="s">
        <v>8563</v>
      </c>
      <c r="F1817" s="59"/>
      <c r="G1817" s="59" t="s">
        <v>1409</v>
      </c>
      <c r="H1817" s="59"/>
      <c r="I1817" s="59">
        <f t="shared" si="28"/>
        <v>5</v>
      </c>
      <c r="J1817" s="59" t="s">
        <v>1561</v>
      </c>
      <c r="K1817" s="61"/>
      <c r="L1817" s="62" t="s">
        <v>6737</v>
      </c>
      <c r="M1817" s="62" t="s">
        <v>1409</v>
      </c>
      <c r="N1817" s="81" t="str">
        <f>VLOOKUP($M1817,'Hulpblad MC-parser'!$A:$D,2,FALSE)</f>
        <v>Veiligheid en openbare orde</v>
      </c>
      <c r="O1817" s="81" t="str">
        <f>VLOOKUP($M1817,'Hulpblad MC-parser'!$A:$D,3,FALSE)</f>
        <v>Digitaal</v>
      </c>
      <c r="P1817" s="81" t="str">
        <f>VLOOKUP($M1817,'Hulpblad MC-parser'!$A:$D,4,FALSE)</f>
        <v>Cybercrime</v>
      </c>
      <c r="Q1817" s="136" t="str">
        <f>IF(CONCATENATE(B1817,C1817,D1817)="","",VLOOKUP(CONCATENATE(B1817,C1817,D1817),Meldingsclassificaties!AA:AA,1,FALSE))</f>
        <v/>
      </c>
      <c r="R1817" s="136" t="str">
        <f>IF(F1817="","",VLOOKUP(F1817,Meldingsclassificaties!H:H,1,FALSE))</f>
        <v/>
      </c>
    </row>
    <row r="1818" spans="1:18" x14ac:dyDescent="0.25">
      <c r="A1818" s="59"/>
      <c r="B1818" s="59"/>
      <c r="C1818" s="59"/>
      <c r="D1818" s="59"/>
      <c r="E1818" s="60" t="s">
        <v>8564</v>
      </c>
      <c r="F1818" s="59"/>
      <c r="G1818" s="59" t="s">
        <v>1409</v>
      </c>
      <c r="H1818" s="59"/>
      <c r="I1818" s="59">
        <f t="shared" si="28"/>
        <v>4</v>
      </c>
      <c r="J1818" s="59" t="s">
        <v>1561</v>
      </c>
      <c r="K1818" s="61"/>
      <c r="L1818" s="62" t="s">
        <v>6737</v>
      </c>
      <c r="M1818" s="62" t="s">
        <v>1409</v>
      </c>
      <c r="N1818" s="81" t="str">
        <f>VLOOKUP($M1818,'Hulpblad MC-parser'!$A:$D,2,FALSE)</f>
        <v>Veiligheid en openbare orde</v>
      </c>
      <c r="O1818" s="81" t="str">
        <f>VLOOKUP($M1818,'Hulpblad MC-parser'!$A:$D,3,FALSE)</f>
        <v>Digitaal</v>
      </c>
      <c r="P1818" s="81" t="str">
        <f>VLOOKUP($M1818,'Hulpblad MC-parser'!$A:$D,4,FALSE)</f>
        <v>Cybercrime</v>
      </c>
      <c r="Q1818" s="136" t="str">
        <f>IF(CONCATENATE(B1818,C1818,D1818)="","",VLOOKUP(CONCATENATE(B1818,C1818,D1818),Meldingsclassificaties!AA:AA,1,FALSE))</f>
        <v/>
      </c>
      <c r="R1818" s="136" t="str">
        <f>IF(F1818="","",VLOOKUP(F1818,Meldingsclassificaties!H:H,1,FALSE))</f>
        <v/>
      </c>
    </row>
    <row r="1819" spans="1:18" x14ac:dyDescent="0.25">
      <c r="A1819" s="59"/>
      <c r="B1819" s="59"/>
      <c r="C1819" s="59"/>
      <c r="D1819" s="59"/>
      <c r="E1819" s="60" t="s">
        <v>11833</v>
      </c>
      <c r="F1819" s="59"/>
      <c r="G1819" s="59" t="s">
        <v>1409</v>
      </c>
      <c r="H1819" s="59"/>
      <c r="I1819" s="59">
        <f t="shared" si="28"/>
        <v>7</v>
      </c>
      <c r="J1819" s="59" t="s">
        <v>1561</v>
      </c>
      <c r="K1819" s="61"/>
      <c r="L1819" s="62" t="s">
        <v>6737</v>
      </c>
      <c r="M1819" s="62" t="s">
        <v>1409</v>
      </c>
      <c r="N1819" s="81" t="str">
        <f>VLOOKUP($M1819,'Hulpblad MC-parser'!$A:$D,2,FALSE)</f>
        <v>Veiligheid en openbare orde</v>
      </c>
      <c r="O1819" s="81" t="str">
        <f>VLOOKUP($M1819,'Hulpblad MC-parser'!$A:$D,3,FALSE)</f>
        <v>Digitaal</v>
      </c>
      <c r="P1819" s="81" t="str">
        <f>VLOOKUP($M1819,'Hulpblad MC-parser'!$A:$D,4,FALSE)</f>
        <v>Cybercrime</v>
      </c>
      <c r="Q1819" s="136" t="str">
        <f>IF(CONCATENATE(B1819,C1819,D1819)="","",VLOOKUP(CONCATENATE(B1819,C1819,D1819),Meldingsclassificaties!AA:AA,1,FALSE))</f>
        <v/>
      </c>
      <c r="R1819" s="136" t="str">
        <f>IF(F1819="","",VLOOKUP(F1819,Meldingsclassificaties!H:H,1,FALSE))</f>
        <v/>
      </c>
    </row>
    <row r="1820" spans="1:18" x14ac:dyDescent="0.25">
      <c r="A1820" s="59">
        <v>200059316</v>
      </c>
      <c r="B1820" s="59" t="s">
        <v>13</v>
      </c>
      <c r="C1820" s="59" t="s">
        <v>625</v>
      </c>
      <c r="D1820" s="59" t="s">
        <v>697</v>
      </c>
      <c r="E1820" s="60" t="s">
        <v>1410</v>
      </c>
      <c r="F1820" s="59" t="s">
        <v>697</v>
      </c>
      <c r="G1820" s="59"/>
      <c r="H1820" s="59"/>
      <c r="I1820" s="59">
        <f t="shared" si="28"/>
        <v>23</v>
      </c>
      <c r="J1820" s="59" t="s">
        <v>1613</v>
      </c>
      <c r="K1820" s="61"/>
      <c r="L1820" s="62" t="s">
        <v>6737</v>
      </c>
      <c r="M1820" s="62" t="s">
        <v>1410</v>
      </c>
      <c r="N1820" s="81" t="str">
        <f>VLOOKUP($M1820,'Hulpblad MC-parser'!$A:$D,2,FALSE)</f>
        <v>Veiligheid en openbare orde</v>
      </c>
      <c r="O1820" s="81" t="str">
        <f>VLOOKUP($M1820,'Hulpblad MC-parser'!$A:$D,3,FALSE)</f>
        <v>Digitaal</v>
      </c>
      <c r="P1820" s="81" t="str">
        <f>VLOOKUP($M1820,'Hulpblad MC-parser'!$A:$D,4,FALSE)</f>
        <v>Digitale criminaliteit</v>
      </c>
      <c r="Q1820" s="136" t="str">
        <f>IF(CONCATENATE(B1820,C1820,D1820)="","",VLOOKUP(CONCATENATE(B1820,C1820,D1820),Meldingsclassificaties!AA:AA,1,FALSE))</f>
        <v>Veiligheid en openbare ordeDigitaalDigitale criminaliteit</v>
      </c>
      <c r="R1820" s="136" t="str">
        <f>IF(F1820="","",VLOOKUP(F1820,Meldingsclassificaties!H:H,1,FALSE))</f>
        <v>Digitale criminaliteit</v>
      </c>
    </row>
    <row r="1821" spans="1:18" x14ac:dyDescent="0.25">
      <c r="A1821" s="59"/>
      <c r="B1821" s="59"/>
      <c r="C1821" s="59"/>
      <c r="D1821" s="59"/>
      <c r="E1821" s="60" t="s">
        <v>11835</v>
      </c>
      <c r="F1821" s="59"/>
      <c r="G1821" s="59" t="s">
        <v>1410</v>
      </c>
      <c r="H1821" s="59"/>
      <c r="I1821" s="59">
        <f t="shared" si="28"/>
        <v>5</v>
      </c>
      <c r="J1821" s="59" t="s">
        <v>1561</v>
      </c>
      <c r="K1821" s="61"/>
      <c r="L1821" s="62" t="s">
        <v>6737</v>
      </c>
      <c r="M1821" s="62" t="s">
        <v>1410</v>
      </c>
      <c r="N1821" s="81" t="str">
        <f>VLOOKUP($M1821,'Hulpblad MC-parser'!$A:$D,2,FALSE)</f>
        <v>Veiligheid en openbare orde</v>
      </c>
      <c r="O1821" s="81" t="str">
        <f>VLOOKUP($M1821,'Hulpblad MC-parser'!$A:$D,3,FALSE)</f>
        <v>Digitaal</v>
      </c>
      <c r="P1821" s="81" t="str">
        <f>VLOOKUP($M1821,'Hulpblad MC-parser'!$A:$D,4,FALSE)</f>
        <v>Digitale criminaliteit</v>
      </c>
      <c r="Q1821" s="136" t="str">
        <f>IF(CONCATENATE(B1821,C1821,D1821)="","",VLOOKUP(CONCATENATE(B1821,C1821,D1821),Meldingsclassificaties!AA:AA,1,FALSE))</f>
        <v/>
      </c>
      <c r="R1821" s="136" t="str">
        <f>IF(F1821="","",VLOOKUP(F1821,Meldingsclassificaties!H:H,1,FALSE))</f>
        <v/>
      </c>
    </row>
    <row r="1822" spans="1:18" x14ac:dyDescent="0.25">
      <c r="A1822" s="59"/>
      <c r="B1822" s="59"/>
      <c r="C1822" s="59"/>
      <c r="D1822" s="59"/>
      <c r="E1822" s="60" t="s">
        <v>11832</v>
      </c>
      <c r="F1822" s="59"/>
      <c r="G1822" s="59" t="s">
        <v>1410</v>
      </c>
      <c r="H1822" s="59"/>
      <c r="I1822" s="59">
        <f t="shared" si="28"/>
        <v>7</v>
      </c>
      <c r="J1822" s="59" t="s">
        <v>1561</v>
      </c>
      <c r="K1822" s="61"/>
      <c r="L1822" s="62" t="s">
        <v>6737</v>
      </c>
      <c r="M1822" s="62" t="s">
        <v>1410</v>
      </c>
      <c r="N1822" s="81" t="str">
        <f>VLOOKUP($M1822,'Hulpblad MC-parser'!$A:$D,2,FALSE)</f>
        <v>Veiligheid en openbare orde</v>
      </c>
      <c r="O1822" s="81" t="str">
        <f>VLOOKUP($M1822,'Hulpblad MC-parser'!$A:$D,3,FALSE)</f>
        <v>Digitaal</v>
      </c>
      <c r="P1822" s="81" t="str">
        <f>VLOOKUP($M1822,'Hulpblad MC-parser'!$A:$D,4,FALSE)</f>
        <v>Digitale criminaliteit</v>
      </c>
      <c r="Q1822" s="136" t="str">
        <f>IF(CONCATENATE(B1822,C1822,D1822)="","",VLOOKUP(CONCATENATE(B1822,C1822,D1822),Meldingsclassificaties!AA:AA,1,FALSE))</f>
        <v/>
      </c>
      <c r="R1822" s="136" t="str">
        <f>IF(F1822="","",VLOOKUP(F1822,Meldingsclassificaties!H:H,1,FALSE))</f>
        <v/>
      </c>
    </row>
    <row r="1823" spans="1:18" x14ac:dyDescent="0.25">
      <c r="A1823" s="59">
        <v>200010755</v>
      </c>
      <c r="B1823" s="59" t="s">
        <v>13</v>
      </c>
      <c r="C1823" s="59" t="s">
        <v>309</v>
      </c>
      <c r="D1823" s="59"/>
      <c r="E1823" s="60" t="s">
        <v>1411</v>
      </c>
      <c r="F1823" s="59" t="s">
        <v>309</v>
      </c>
      <c r="G1823" s="59"/>
      <c r="H1823" s="59"/>
      <c r="I1823" s="59">
        <f t="shared" si="28"/>
        <v>10</v>
      </c>
      <c r="J1823" s="59" t="s">
        <v>1613</v>
      </c>
      <c r="K1823" s="61"/>
      <c r="L1823" s="62" t="s">
        <v>6737</v>
      </c>
      <c r="M1823" s="62" t="s">
        <v>1411</v>
      </c>
      <c r="N1823" s="81" t="str">
        <f>VLOOKUP($M1823,'Hulpblad MC-parser'!$A:$D,2,FALSE)</f>
        <v>Veiligheid en openbare orde</v>
      </c>
      <c r="O1823" s="81" t="str">
        <f>VLOOKUP($M1823,'Hulpblad MC-parser'!$A:$D,3,FALSE)</f>
        <v>Drugszaak</v>
      </c>
      <c r="P1823" s="81">
        <f>VLOOKUP($M1823,'Hulpblad MC-parser'!$A:$D,4,FALSE)</f>
        <v>0</v>
      </c>
      <c r="Q1823" s="136" t="str">
        <f>IF(CONCATENATE(B1823,C1823,D1823)="","",VLOOKUP(CONCATENATE(B1823,C1823,D1823),Meldingsclassificaties!AA:AA,1,FALSE))</f>
        <v>Veiligheid en openbare ordeDrugszaak</v>
      </c>
      <c r="R1823" s="136" t="str">
        <f>IF(F1823="","",VLOOKUP(F1823,Meldingsclassificaties!H:H,1,FALSE))</f>
        <v>Drugszaak</v>
      </c>
    </row>
    <row r="1824" spans="1:18" x14ac:dyDescent="0.25">
      <c r="A1824" s="59"/>
      <c r="B1824" s="59"/>
      <c r="C1824" s="59"/>
      <c r="D1824" s="59"/>
      <c r="E1824" s="60" t="s">
        <v>8565</v>
      </c>
      <c r="F1824" s="59"/>
      <c r="G1824" s="59" t="s">
        <v>1411</v>
      </c>
      <c r="H1824" s="59"/>
      <c r="I1824" s="59">
        <f t="shared" si="28"/>
        <v>4</v>
      </c>
      <c r="J1824" s="59" t="s">
        <v>1561</v>
      </c>
      <c r="K1824" s="61"/>
      <c r="L1824" s="62" t="s">
        <v>6737</v>
      </c>
      <c r="M1824" s="62" t="s">
        <v>1411</v>
      </c>
      <c r="N1824" s="81" t="str">
        <f>VLOOKUP($M1824,'Hulpblad MC-parser'!$A:$D,2,FALSE)</f>
        <v>Veiligheid en openbare orde</v>
      </c>
      <c r="O1824" s="81" t="str">
        <f>VLOOKUP($M1824,'Hulpblad MC-parser'!$A:$D,3,FALSE)</f>
        <v>Drugszaak</v>
      </c>
      <c r="P1824" s="81">
        <f>VLOOKUP($M1824,'Hulpblad MC-parser'!$A:$D,4,FALSE)</f>
        <v>0</v>
      </c>
      <c r="Q1824" s="136" t="str">
        <f>IF(CONCATENATE(B1824,C1824,D1824)="","",VLOOKUP(CONCATENATE(B1824,C1824,D1824),Meldingsclassificaties!AA:AA,1,FALSE))</f>
        <v/>
      </c>
      <c r="R1824" s="136" t="str">
        <f>IF(F1824="","",VLOOKUP(F1824,Meldingsclassificaties!H:H,1,FALSE))</f>
        <v/>
      </c>
    </row>
    <row r="1825" spans="1:18" x14ac:dyDescent="0.25">
      <c r="A1825" s="59"/>
      <c r="B1825" s="59"/>
      <c r="C1825" s="59"/>
      <c r="D1825" s="59"/>
      <c r="E1825" s="60" t="s">
        <v>8566</v>
      </c>
      <c r="F1825" s="59"/>
      <c r="G1825" s="59" t="s">
        <v>1411</v>
      </c>
      <c r="H1825" s="59"/>
      <c r="I1825" s="59">
        <f t="shared" si="28"/>
        <v>3</v>
      </c>
      <c r="J1825" s="59" t="s">
        <v>1561</v>
      </c>
      <c r="K1825" s="61"/>
      <c r="L1825" s="62" t="s">
        <v>6737</v>
      </c>
      <c r="M1825" s="62" t="s">
        <v>1411</v>
      </c>
      <c r="N1825" s="81" t="str">
        <f>VLOOKUP($M1825,'Hulpblad MC-parser'!$A:$D,2,FALSE)</f>
        <v>Veiligheid en openbare orde</v>
      </c>
      <c r="O1825" s="81" t="str">
        <f>VLOOKUP($M1825,'Hulpblad MC-parser'!$A:$D,3,FALSE)</f>
        <v>Drugszaak</v>
      </c>
      <c r="P1825" s="81">
        <f>VLOOKUP($M1825,'Hulpblad MC-parser'!$A:$D,4,FALSE)</f>
        <v>0</v>
      </c>
      <c r="Q1825" s="136" t="str">
        <f>IF(CONCATENATE(B1825,C1825,D1825)="","",VLOOKUP(CONCATENATE(B1825,C1825,D1825),Meldingsclassificaties!AA:AA,1,FALSE))</f>
        <v/>
      </c>
      <c r="R1825" s="136" t="str">
        <f>IF(F1825="","",VLOOKUP(F1825,Meldingsclassificaties!H:H,1,FALSE))</f>
        <v/>
      </c>
    </row>
    <row r="1826" spans="1:18" x14ac:dyDescent="0.25">
      <c r="A1826" s="59"/>
      <c r="B1826" s="59"/>
      <c r="C1826" s="59"/>
      <c r="D1826" s="59"/>
      <c r="E1826" s="60" t="s">
        <v>8567</v>
      </c>
      <c r="F1826" s="59"/>
      <c r="G1826" s="59" t="s">
        <v>1411</v>
      </c>
      <c r="H1826" s="59"/>
      <c r="I1826" s="59">
        <f t="shared" si="28"/>
        <v>4</v>
      </c>
      <c r="J1826" s="59" t="s">
        <v>1561</v>
      </c>
      <c r="K1826" s="61"/>
      <c r="L1826" s="62" t="s">
        <v>6737</v>
      </c>
      <c r="M1826" s="62" t="s">
        <v>1411</v>
      </c>
      <c r="N1826" s="81" t="str">
        <f>VLOOKUP($M1826,'Hulpblad MC-parser'!$A:$D,2,FALSE)</f>
        <v>Veiligheid en openbare orde</v>
      </c>
      <c r="O1826" s="81" t="str">
        <f>VLOOKUP($M1826,'Hulpblad MC-parser'!$A:$D,3,FALSE)</f>
        <v>Drugszaak</v>
      </c>
      <c r="P1826" s="81">
        <f>VLOOKUP($M1826,'Hulpblad MC-parser'!$A:$D,4,FALSE)</f>
        <v>0</v>
      </c>
      <c r="Q1826" s="136" t="str">
        <f>IF(CONCATENATE(B1826,C1826,D1826)="","",VLOOKUP(CONCATENATE(B1826,C1826,D1826),Meldingsclassificaties!AA:AA,1,FALSE))</f>
        <v/>
      </c>
      <c r="R1826" s="136" t="str">
        <f>IF(F1826="","",VLOOKUP(F1826,Meldingsclassificaties!H:H,1,FALSE))</f>
        <v/>
      </c>
    </row>
    <row r="1827" spans="1:18" x14ac:dyDescent="0.25">
      <c r="A1827" s="59"/>
      <c r="B1827" s="59"/>
      <c r="C1827" s="59"/>
      <c r="D1827" s="59"/>
      <c r="E1827" s="60" t="s">
        <v>8568</v>
      </c>
      <c r="F1827" s="59"/>
      <c r="G1827" s="59" t="s">
        <v>1411</v>
      </c>
      <c r="H1827" s="59"/>
      <c r="I1827" s="59">
        <f t="shared" si="28"/>
        <v>5</v>
      </c>
      <c r="J1827" s="59" t="s">
        <v>1561</v>
      </c>
      <c r="K1827" s="61"/>
      <c r="L1827" s="62" t="s">
        <v>6737</v>
      </c>
      <c r="M1827" s="62" t="s">
        <v>1411</v>
      </c>
      <c r="N1827" s="81" t="str">
        <f>VLOOKUP($M1827,'Hulpblad MC-parser'!$A:$D,2,FALSE)</f>
        <v>Veiligheid en openbare orde</v>
      </c>
      <c r="O1827" s="81" t="str">
        <f>VLOOKUP($M1827,'Hulpblad MC-parser'!$A:$D,3,FALSE)</f>
        <v>Drugszaak</v>
      </c>
      <c r="P1827" s="81">
        <f>VLOOKUP($M1827,'Hulpblad MC-parser'!$A:$D,4,FALSE)</f>
        <v>0</v>
      </c>
      <c r="Q1827" s="136" t="str">
        <f>IF(CONCATENATE(B1827,C1827,D1827)="","",VLOOKUP(CONCATENATE(B1827,C1827,D1827),Meldingsclassificaties!AA:AA,1,FALSE))</f>
        <v/>
      </c>
      <c r="R1827" s="136" t="str">
        <f>IF(F1827="","",VLOOKUP(F1827,Meldingsclassificaties!H:H,1,FALSE))</f>
        <v/>
      </c>
    </row>
    <row r="1828" spans="1:18" x14ac:dyDescent="0.25">
      <c r="A1828" s="59">
        <v>200010756</v>
      </c>
      <c r="B1828" s="59" t="s">
        <v>13</v>
      </c>
      <c r="C1828" s="59" t="s">
        <v>309</v>
      </c>
      <c r="D1828" s="59" t="s">
        <v>508</v>
      </c>
      <c r="E1828" s="60" t="s">
        <v>1412</v>
      </c>
      <c r="F1828" s="59" t="s">
        <v>508</v>
      </c>
      <c r="G1828" s="59"/>
      <c r="H1828" s="59"/>
      <c r="I1828" s="59">
        <f t="shared" si="28"/>
        <v>7</v>
      </c>
      <c r="J1828" s="59" t="s">
        <v>1613</v>
      </c>
      <c r="K1828" s="61"/>
      <c r="L1828" s="62" t="s">
        <v>6737</v>
      </c>
      <c r="M1828" s="62" t="s">
        <v>1412</v>
      </c>
      <c r="N1828" s="81" t="str">
        <f>VLOOKUP($M1828,'Hulpblad MC-parser'!$A:$D,2,FALSE)</f>
        <v>Veiligheid en openbare orde</v>
      </c>
      <c r="O1828" s="81" t="str">
        <f>VLOOKUP($M1828,'Hulpblad MC-parser'!$A:$D,3,FALSE)</f>
        <v>Drugszaak</v>
      </c>
      <c r="P1828" s="81" t="str">
        <f>VLOOKUP($M1828,'Hulpblad MC-parser'!$A:$D,4,FALSE)</f>
        <v>Dealen</v>
      </c>
      <c r="Q1828" s="136" t="str">
        <f>IF(CONCATENATE(B1828,C1828,D1828)="","",VLOOKUP(CONCATENATE(B1828,C1828,D1828),Meldingsclassificaties!AA:AA,1,FALSE))</f>
        <v>Veiligheid en openbare ordeDrugszaakDealen</v>
      </c>
      <c r="R1828" s="136" t="str">
        <f>IF(F1828="","",VLOOKUP(F1828,Meldingsclassificaties!H:H,1,FALSE))</f>
        <v>Dealen</v>
      </c>
    </row>
    <row r="1829" spans="1:18" x14ac:dyDescent="0.25">
      <c r="A1829" s="59"/>
      <c r="B1829" s="59"/>
      <c r="C1829" s="59"/>
      <c r="D1829" s="59"/>
      <c r="E1829" s="60" t="s">
        <v>8569</v>
      </c>
      <c r="F1829" s="59"/>
      <c r="G1829" s="59" t="s">
        <v>1412</v>
      </c>
      <c r="H1829" s="59"/>
      <c r="I1829" s="59">
        <f t="shared" si="28"/>
        <v>4</v>
      </c>
      <c r="J1829" s="59" t="s">
        <v>1561</v>
      </c>
      <c r="K1829" s="61"/>
      <c r="L1829" s="62" t="s">
        <v>6737</v>
      </c>
      <c r="M1829" s="62" t="s">
        <v>1412</v>
      </c>
      <c r="N1829" s="81" t="str">
        <f>VLOOKUP($M1829,'Hulpblad MC-parser'!$A:$D,2,FALSE)</f>
        <v>Veiligheid en openbare orde</v>
      </c>
      <c r="O1829" s="81" t="str">
        <f>VLOOKUP($M1829,'Hulpblad MC-parser'!$A:$D,3,FALSE)</f>
        <v>Drugszaak</v>
      </c>
      <c r="P1829" s="81" t="str">
        <f>VLOOKUP($M1829,'Hulpblad MC-parser'!$A:$D,4,FALSE)</f>
        <v>Dealen</v>
      </c>
      <c r="Q1829" s="136" t="str">
        <f>IF(CONCATENATE(B1829,C1829,D1829)="","",VLOOKUP(CONCATENATE(B1829,C1829,D1829),Meldingsclassificaties!AA:AA,1,FALSE))</f>
        <v/>
      </c>
      <c r="R1829" s="136" t="str">
        <f>IF(F1829="","",VLOOKUP(F1829,Meldingsclassificaties!H:H,1,FALSE))</f>
        <v/>
      </c>
    </row>
    <row r="1830" spans="1:18" x14ac:dyDescent="0.25">
      <c r="A1830" s="59"/>
      <c r="B1830" s="59"/>
      <c r="C1830" s="59"/>
      <c r="D1830" s="59"/>
      <c r="E1830" s="60" t="s">
        <v>8570</v>
      </c>
      <c r="F1830" s="59"/>
      <c r="G1830" s="59" t="s">
        <v>1412</v>
      </c>
      <c r="H1830" s="59"/>
      <c r="I1830" s="59">
        <f t="shared" si="28"/>
        <v>4</v>
      </c>
      <c r="J1830" s="59" t="s">
        <v>1561</v>
      </c>
      <c r="K1830" s="61"/>
      <c r="L1830" s="62" t="s">
        <v>6737</v>
      </c>
      <c r="M1830" s="62" t="s">
        <v>1412</v>
      </c>
      <c r="N1830" s="81" t="str">
        <f>VLOOKUP($M1830,'Hulpblad MC-parser'!$A:$D,2,FALSE)</f>
        <v>Veiligheid en openbare orde</v>
      </c>
      <c r="O1830" s="81" t="str">
        <f>VLOOKUP($M1830,'Hulpblad MC-parser'!$A:$D,3,FALSE)</f>
        <v>Drugszaak</v>
      </c>
      <c r="P1830" s="81" t="str">
        <f>VLOOKUP($M1830,'Hulpblad MC-parser'!$A:$D,4,FALSE)</f>
        <v>Dealen</v>
      </c>
      <c r="Q1830" s="136" t="str">
        <f>IF(CONCATENATE(B1830,C1830,D1830)="","",VLOOKUP(CONCATENATE(B1830,C1830,D1830),Meldingsclassificaties!AA:AA,1,FALSE))</f>
        <v/>
      </c>
      <c r="R1830" s="136" t="str">
        <f>IF(F1830="","",VLOOKUP(F1830,Meldingsclassificaties!H:H,1,FALSE))</f>
        <v/>
      </c>
    </row>
    <row r="1831" spans="1:18" x14ac:dyDescent="0.25">
      <c r="A1831" s="59"/>
      <c r="B1831" s="59"/>
      <c r="C1831" s="59"/>
      <c r="D1831" s="59"/>
      <c r="E1831" s="60" t="s">
        <v>8571</v>
      </c>
      <c r="F1831" s="59"/>
      <c r="G1831" s="59" t="s">
        <v>1412</v>
      </c>
      <c r="H1831" s="59"/>
      <c r="I1831" s="59">
        <f t="shared" si="28"/>
        <v>5</v>
      </c>
      <c r="J1831" s="59" t="s">
        <v>1561</v>
      </c>
      <c r="K1831" s="61"/>
      <c r="L1831" s="62" t="s">
        <v>6737</v>
      </c>
      <c r="M1831" s="62" t="s">
        <v>1412</v>
      </c>
      <c r="N1831" s="81" t="str">
        <f>VLOOKUP($M1831,'Hulpblad MC-parser'!$A:$D,2,FALSE)</f>
        <v>Veiligheid en openbare orde</v>
      </c>
      <c r="O1831" s="81" t="str">
        <f>VLOOKUP($M1831,'Hulpblad MC-parser'!$A:$D,3,FALSE)</f>
        <v>Drugszaak</v>
      </c>
      <c r="P1831" s="81" t="str">
        <f>VLOOKUP($M1831,'Hulpblad MC-parser'!$A:$D,4,FALSE)</f>
        <v>Dealen</v>
      </c>
      <c r="Q1831" s="136" t="str">
        <f>IF(CONCATENATE(B1831,C1831,D1831)="","",VLOOKUP(CONCATENATE(B1831,C1831,D1831),Meldingsclassificaties!AA:AA,1,FALSE))</f>
        <v/>
      </c>
      <c r="R1831" s="136" t="str">
        <f>IF(F1831="","",VLOOKUP(F1831,Meldingsclassificaties!H:H,1,FALSE))</f>
        <v/>
      </c>
    </row>
    <row r="1832" spans="1:18" x14ac:dyDescent="0.25">
      <c r="A1832" s="59"/>
      <c r="B1832" s="59"/>
      <c r="C1832" s="59"/>
      <c r="D1832" s="59"/>
      <c r="E1832" s="60" t="s">
        <v>8572</v>
      </c>
      <c r="F1832" s="59"/>
      <c r="G1832" s="59" t="s">
        <v>1412</v>
      </c>
      <c r="H1832" s="59"/>
      <c r="I1832" s="59">
        <f t="shared" si="28"/>
        <v>7</v>
      </c>
      <c r="J1832" s="59" t="s">
        <v>1561</v>
      </c>
      <c r="K1832" s="61"/>
      <c r="L1832" s="62" t="s">
        <v>6737</v>
      </c>
      <c r="M1832" s="62" t="s">
        <v>1412</v>
      </c>
      <c r="N1832" s="81" t="str">
        <f>VLOOKUP($M1832,'Hulpblad MC-parser'!$A:$D,2,FALSE)</f>
        <v>Veiligheid en openbare orde</v>
      </c>
      <c r="O1832" s="81" t="str">
        <f>VLOOKUP($M1832,'Hulpblad MC-parser'!$A:$D,3,FALSE)</f>
        <v>Drugszaak</v>
      </c>
      <c r="P1832" s="81" t="str">
        <f>VLOOKUP($M1832,'Hulpblad MC-parser'!$A:$D,4,FALSE)</f>
        <v>Dealen</v>
      </c>
      <c r="Q1832" s="136" t="str">
        <f>IF(CONCATENATE(B1832,C1832,D1832)="","",VLOOKUP(CONCATENATE(B1832,C1832,D1832),Meldingsclassificaties!AA:AA,1,FALSE))</f>
        <v/>
      </c>
      <c r="R1832" s="136" t="str">
        <f>IF(F1832="","",VLOOKUP(F1832,Meldingsclassificaties!H:H,1,FALSE))</f>
        <v/>
      </c>
    </row>
    <row r="1833" spans="1:18" x14ac:dyDescent="0.25">
      <c r="A1833" s="59">
        <v>200010757</v>
      </c>
      <c r="B1833" s="59" t="s">
        <v>13</v>
      </c>
      <c r="C1833" s="59" t="s">
        <v>309</v>
      </c>
      <c r="D1833" s="59" t="s">
        <v>875</v>
      </c>
      <c r="E1833" s="60" t="s">
        <v>1413</v>
      </c>
      <c r="F1833" s="59" t="s">
        <v>875</v>
      </c>
      <c r="G1833" s="59"/>
      <c r="H1833" s="59"/>
      <c r="I1833" s="59">
        <f t="shared" si="28"/>
        <v>9</v>
      </c>
      <c r="J1833" s="59" t="s">
        <v>1613</v>
      </c>
      <c r="K1833" s="61"/>
      <c r="L1833" s="62" t="s">
        <v>6737</v>
      </c>
      <c r="M1833" s="62" t="s">
        <v>1413</v>
      </c>
      <c r="N1833" s="81" t="str">
        <f>VLOOKUP($M1833,'Hulpblad MC-parser'!$A:$D,2,FALSE)</f>
        <v>Veiligheid en openbare orde</v>
      </c>
      <c r="O1833" s="81" t="str">
        <f>VLOOKUP($M1833,'Hulpblad MC-parser'!$A:$D,3,FALSE)</f>
        <v>Drugszaak</v>
      </c>
      <c r="P1833" s="81" t="str">
        <f>VLOOKUP($M1833,'Hulpblad MC-parser'!$A:$D,4,FALSE)</f>
        <v>Drugslab</v>
      </c>
      <c r="Q1833" s="136" t="str">
        <f>IF(CONCATENATE(B1833,C1833,D1833)="","",VLOOKUP(CONCATENATE(B1833,C1833,D1833),Meldingsclassificaties!AA:AA,1,FALSE))</f>
        <v>Veiligheid en openbare ordeDrugszaakDrugslab</v>
      </c>
      <c r="R1833" s="136" t="str">
        <f>IF(F1833="","",VLOOKUP(F1833,Meldingsclassificaties!H:H,1,FALSE))</f>
        <v>Drugslab</v>
      </c>
    </row>
    <row r="1834" spans="1:18" x14ac:dyDescent="0.25">
      <c r="A1834" s="59"/>
      <c r="B1834" s="59"/>
      <c r="C1834" s="59"/>
      <c r="D1834" s="59"/>
      <c r="E1834" s="60" t="s">
        <v>8573</v>
      </c>
      <c r="F1834" s="59"/>
      <c r="G1834" s="59" t="s">
        <v>1413</v>
      </c>
      <c r="H1834" s="59"/>
      <c r="I1834" s="59">
        <f t="shared" si="28"/>
        <v>4</v>
      </c>
      <c r="J1834" s="59" t="s">
        <v>1561</v>
      </c>
      <c r="K1834" s="61"/>
      <c r="L1834" s="62" t="s">
        <v>6737</v>
      </c>
      <c r="M1834" s="62" t="s">
        <v>1413</v>
      </c>
      <c r="N1834" s="81" t="str">
        <f>VLOOKUP($M1834,'Hulpblad MC-parser'!$A:$D,2,FALSE)</f>
        <v>Veiligheid en openbare orde</v>
      </c>
      <c r="O1834" s="81" t="str">
        <f>VLOOKUP($M1834,'Hulpblad MC-parser'!$A:$D,3,FALSE)</f>
        <v>Drugszaak</v>
      </c>
      <c r="P1834" s="81" t="str">
        <f>VLOOKUP($M1834,'Hulpblad MC-parser'!$A:$D,4,FALSE)</f>
        <v>Drugslab</v>
      </c>
      <c r="Q1834" s="136" t="str">
        <f>IF(CONCATENATE(B1834,C1834,D1834)="","",VLOOKUP(CONCATENATE(B1834,C1834,D1834),Meldingsclassificaties!AA:AA,1,FALSE))</f>
        <v/>
      </c>
      <c r="R1834" s="136" t="str">
        <f>IF(F1834="","",VLOOKUP(F1834,Meldingsclassificaties!H:H,1,FALSE))</f>
        <v/>
      </c>
    </row>
    <row r="1835" spans="1:18" x14ac:dyDescent="0.25">
      <c r="A1835" s="59"/>
      <c r="B1835" s="59"/>
      <c r="C1835" s="59"/>
      <c r="D1835" s="59"/>
      <c r="E1835" s="60" t="s">
        <v>8574</v>
      </c>
      <c r="F1835" s="59"/>
      <c r="G1835" s="59" t="s">
        <v>1413</v>
      </c>
      <c r="H1835" s="59"/>
      <c r="I1835" s="59">
        <f t="shared" si="28"/>
        <v>4</v>
      </c>
      <c r="J1835" s="59" t="s">
        <v>1561</v>
      </c>
      <c r="K1835" s="61"/>
      <c r="L1835" s="62" t="s">
        <v>6737</v>
      </c>
      <c r="M1835" s="62" t="s">
        <v>1413</v>
      </c>
      <c r="N1835" s="81" t="str">
        <f>VLOOKUP($M1835,'Hulpblad MC-parser'!$A:$D,2,FALSE)</f>
        <v>Veiligheid en openbare orde</v>
      </c>
      <c r="O1835" s="81" t="str">
        <f>VLOOKUP($M1835,'Hulpblad MC-parser'!$A:$D,3,FALSE)</f>
        <v>Drugszaak</v>
      </c>
      <c r="P1835" s="81" t="str">
        <f>VLOOKUP($M1835,'Hulpblad MC-parser'!$A:$D,4,FALSE)</f>
        <v>Drugslab</v>
      </c>
      <c r="Q1835" s="136" t="str">
        <f>IF(CONCATENATE(B1835,C1835,D1835)="","",VLOOKUP(CONCATENATE(B1835,C1835,D1835),Meldingsclassificaties!AA:AA,1,FALSE))</f>
        <v/>
      </c>
      <c r="R1835" s="136" t="str">
        <f>IF(F1835="","",VLOOKUP(F1835,Meldingsclassificaties!H:H,1,FALSE))</f>
        <v/>
      </c>
    </row>
    <row r="1836" spans="1:18" x14ac:dyDescent="0.25">
      <c r="A1836" s="59"/>
      <c r="B1836" s="59"/>
      <c r="C1836" s="59"/>
      <c r="D1836" s="59"/>
      <c r="E1836" s="60" t="s">
        <v>8575</v>
      </c>
      <c r="F1836" s="59"/>
      <c r="G1836" s="59" t="s">
        <v>1413</v>
      </c>
      <c r="H1836" s="59"/>
      <c r="I1836" s="59">
        <f t="shared" si="28"/>
        <v>5</v>
      </c>
      <c r="J1836" s="59" t="s">
        <v>1561</v>
      </c>
      <c r="K1836" s="61"/>
      <c r="L1836" s="62" t="s">
        <v>6737</v>
      </c>
      <c r="M1836" s="62" t="s">
        <v>1413</v>
      </c>
      <c r="N1836" s="81" t="str">
        <f>VLOOKUP($M1836,'Hulpblad MC-parser'!$A:$D,2,FALSE)</f>
        <v>Veiligheid en openbare orde</v>
      </c>
      <c r="O1836" s="81" t="str">
        <f>VLOOKUP($M1836,'Hulpblad MC-parser'!$A:$D,3,FALSE)</f>
        <v>Drugszaak</v>
      </c>
      <c r="P1836" s="81" t="str">
        <f>VLOOKUP($M1836,'Hulpblad MC-parser'!$A:$D,4,FALSE)</f>
        <v>Drugslab</v>
      </c>
      <c r="Q1836" s="136" t="str">
        <f>IF(CONCATENATE(B1836,C1836,D1836)="","",VLOOKUP(CONCATENATE(B1836,C1836,D1836),Meldingsclassificaties!AA:AA,1,FALSE))</f>
        <v/>
      </c>
      <c r="R1836" s="136" t="str">
        <f>IF(F1836="","",VLOOKUP(F1836,Meldingsclassificaties!H:H,1,FALSE))</f>
        <v/>
      </c>
    </row>
    <row r="1837" spans="1:18" x14ac:dyDescent="0.25">
      <c r="A1837" s="59"/>
      <c r="B1837" s="59"/>
      <c r="C1837" s="59"/>
      <c r="D1837" s="59"/>
      <c r="E1837" s="60" t="s">
        <v>8576</v>
      </c>
      <c r="F1837" s="59"/>
      <c r="G1837" s="59" t="s">
        <v>1413</v>
      </c>
      <c r="H1837" s="59"/>
      <c r="I1837" s="59">
        <f t="shared" si="28"/>
        <v>7</v>
      </c>
      <c r="J1837" s="59" t="s">
        <v>1561</v>
      </c>
      <c r="K1837" s="61"/>
      <c r="L1837" s="62" t="s">
        <v>6737</v>
      </c>
      <c r="M1837" s="62" t="s">
        <v>1413</v>
      </c>
      <c r="N1837" s="81" t="str">
        <f>VLOOKUP($M1837,'Hulpblad MC-parser'!$A:$D,2,FALSE)</f>
        <v>Veiligheid en openbare orde</v>
      </c>
      <c r="O1837" s="81" t="str">
        <f>VLOOKUP($M1837,'Hulpblad MC-parser'!$A:$D,3,FALSE)</f>
        <v>Drugszaak</v>
      </c>
      <c r="P1837" s="81" t="str">
        <f>VLOOKUP($M1837,'Hulpblad MC-parser'!$A:$D,4,FALSE)</f>
        <v>Drugslab</v>
      </c>
      <c r="Q1837" s="136" t="str">
        <f>IF(CONCATENATE(B1837,C1837,D1837)="","",VLOOKUP(CONCATENATE(B1837,C1837,D1837),Meldingsclassificaties!AA:AA,1,FALSE))</f>
        <v/>
      </c>
      <c r="R1837" s="136" t="str">
        <f>IF(F1837="","",VLOOKUP(F1837,Meldingsclassificaties!H:H,1,FALSE))</f>
        <v/>
      </c>
    </row>
    <row r="1838" spans="1:18" x14ac:dyDescent="0.25">
      <c r="A1838" s="59">
        <v>200010758</v>
      </c>
      <c r="B1838" s="59" t="s">
        <v>13</v>
      </c>
      <c r="C1838" s="59" t="s">
        <v>309</v>
      </c>
      <c r="D1838" s="59" t="s">
        <v>310</v>
      </c>
      <c r="E1838" s="60" t="s">
        <v>1414</v>
      </c>
      <c r="F1838" s="59" t="s">
        <v>310</v>
      </c>
      <c r="G1838" s="59"/>
      <c r="H1838" s="59"/>
      <c r="I1838" s="59">
        <f t="shared" si="28"/>
        <v>13</v>
      </c>
      <c r="J1838" s="59" t="s">
        <v>1613</v>
      </c>
      <c r="K1838" s="61"/>
      <c r="L1838" s="62" t="s">
        <v>6737</v>
      </c>
      <c r="M1838" s="62" t="s">
        <v>1414</v>
      </c>
      <c r="N1838" s="81" t="str">
        <f>VLOOKUP($M1838,'Hulpblad MC-parser'!$A:$D,2,FALSE)</f>
        <v>Veiligheid en openbare orde</v>
      </c>
      <c r="O1838" s="81" t="str">
        <f>VLOOKUP($M1838,'Hulpblad MC-parser'!$A:$D,3,FALSE)</f>
        <v>Drugszaak</v>
      </c>
      <c r="P1838" s="81" t="str">
        <f>VLOOKUP($M1838,'Hulpblad MC-parser'!$A:$D,4,FALSE)</f>
        <v>Wietplantage</v>
      </c>
      <c r="Q1838" s="136" t="str">
        <f>IF(CONCATENATE(B1838,C1838,D1838)="","",VLOOKUP(CONCATENATE(B1838,C1838,D1838),Meldingsclassificaties!AA:AA,1,FALSE))</f>
        <v>Veiligheid en openbare ordeDrugszaakWietplantage</v>
      </c>
      <c r="R1838" s="136" t="str">
        <f>IF(F1838="","",VLOOKUP(F1838,Meldingsclassificaties!H:H,1,FALSE))</f>
        <v>Wietplantage</v>
      </c>
    </row>
    <row r="1839" spans="1:18" x14ac:dyDescent="0.25">
      <c r="A1839" s="59"/>
      <c r="B1839" s="59"/>
      <c r="C1839" s="59"/>
      <c r="D1839" s="59"/>
      <c r="E1839" s="60" t="s">
        <v>8577</v>
      </c>
      <c r="F1839" s="59"/>
      <c r="G1839" s="59" t="s">
        <v>1414</v>
      </c>
      <c r="H1839" s="59"/>
      <c r="I1839" s="59">
        <f t="shared" si="28"/>
        <v>4</v>
      </c>
      <c r="J1839" s="59" t="s">
        <v>1561</v>
      </c>
      <c r="K1839" s="61"/>
      <c r="L1839" s="62" t="s">
        <v>6737</v>
      </c>
      <c r="M1839" s="62" t="s">
        <v>1414</v>
      </c>
      <c r="N1839" s="81" t="str">
        <f>VLOOKUP($M1839,'Hulpblad MC-parser'!$A:$D,2,FALSE)</f>
        <v>Veiligheid en openbare orde</v>
      </c>
      <c r="O1839" s="81" t="str">
        <f>VLOOKUP($M1839,'Hulpblad MC-parser'!$A:$D,3,FALSE)</f>
        <v>Drugszaak</v>
      </c>
      <c r="P1839" s="81" t="str">
        <f>VLOOKUP($M1839,'Hulpblad MC-parser'!$A:$D,4,FALSE)</f>
        <v>Wietplantage</v>
      </c>
      <c r="Q1839" s="136" t="str">
        <f>IF(CONCATENATE(B1839,C1839,D1839)="","",VLOOKUP(CONCATENATE(B1839,C1839,D1839),Meldingsclassificaties!AA:AA,1,FALSE))</f>
        <v/>
      </c>
      <c r="R1839" s="136" t="str">
        <f>IF(F1839="","",VLOOKUP(F1839,Meldingsclassificaties!H:H,1,FALSE))</f>
        <v/>
      </c>
    </row>
    <row r="1840" spans="1:18" x14ac:dyDescent="0.25">
      <c r="A1840" s="59"/>
      <c r="B1840" s="59"/>
      <c r="C1840" s="59"/>
      <c r="D1840" s="59"/>
      <c r="E1840" s="60" t="s">
        <v>8578</v>
      </c>
      <c r="F1840" s="59"/>
      <c r="G1840" s="59" t="s">
        <v>1414</v>
      </c>
      <c r="H1840" s="59"/>
      <c r="I1840" s="59">
        <f t="shared" si="28"/>
        <v>5</v>
      </c>
      <c r="J1840" s="59" t="s">
        <v>1561</v>
      </c>
      <c r="K1840" s="61"/>
      <c r="L1840" s="62" t="s">
        <v>6737</v>
      </c>
      <c r="M1840" s="62" t="s">
        <v>1414</v>
      </c>
      <c r="N1840" s="81" t="str">
        <f>VLOOKUP($M1840,'Hulpblad MC-parser'!$A:$D,2,FALSE)</f>
        <v>Veiligheid en openbare orde</v>
      </c>
      <c r="O1840" s="81" t="str">
        <f>VLOOKUP($M1840,'Hulpblad MC-parser'!$A:$D,3,FALSE)</f>
        <v>Drugszaak</v>
      </c>
      <c r="P1840" s="81" t="str">
        <f>VLOOKUP($M1840,'Hulpblad MC-parser'!$A:$D,4,FALSE)</f>
        <v>Wietplantage</v>
      </c>
      <c r="Q1840" s="136" t="str">
        <f>IF(CONCATENATE(B1840,C1840,D1840)="","",VLOOKUP(CONCATENATE(B1840,C1840,D1840),Meldingsclassificaties!AA:AA,1,FALSE))</f>
        <v/>
      </c>
      <c r="R1840" s="136" t="str">
        <f>IF(F1840="","",VLOOKUP(F1840,Meldingsclassificaties!H:H,1,FALSE))</f>
        <v/>
      </c>
    </row>
    <row r="1841" spans="1:18" x14ac:dyDescent="0.25">
      <c r="A1841" s="59"/>
      <c r="B1841" s="59"/>
      <c r="C1841" s="59"/>
      <c r="D1841" s="59"/>
      <c r="E1841" s="60" t="s">
        <v>8579</v>
      </c>
      <c r="F1841" s="59"/>
      <c r="G1841" s="59" t="s">
        <v>1414</v>
      </c>
      <c r="H1841" s="59"/>
      <c r="I1841" s="59">
        <f t="shared" si="28"/>
        <v>7</v>
      </c>
      <c r="J1841" s="59" t="s">
        <v>1561</v>
      </c>
      <c r="K1841" s="61"/>
      <c r="L1841" s="62" t="s">
        <v>6737</v>
      </c>
      <c r="M1841" s="62" t="s">
        <v>1414</v>
      </c>
      <c r="N1841" s="81" t="str">
        <f>VLOOKUP($M1841,'Hulpblad MC-parser'!$A:$D,2,FALSE)</f>
        <v>Veiligheid en openbare orde</v>
      </c>
      <c r="O1841" s="81" t="str">
        <f>VLOOKUP($M1841,'Hulpblad MC-parser'!$A:$D,3,FALSE)</f>
        <v>Drugszaak</v>
      </c>
      <c r="P1841" s="81" t="str">
        <f>VLOOKUP($M1841,'Hulpblad MC-parser'!$A:$D,4,FALSE)</f>
        <v>Wietplantage</v>
      </c>
      <c r="Q1841" s="136" t="str">
        <f>IF(CONCATENATE(B1841,C1841,D1841)="","",VLOOKUP(CONCATENATE(B1841,C1841,D1841),Meldingsclassificaties!AA:AA,1,FALSE))</f>
        <v/>
      </c>
      <c r="R1841" s="136" t="str">
        <f>IF(F1841="","",VLOOKUP(F1841,Meldingsclassificaties!H:H,1,FALSE))</f>
        <v/>
      </c>
    </row>
    <row r="1842" spans="1:18" x14ac:dyDescent="0.25">
      <c r="A1842" s="59"/>
      <c r="B1842" s="59"/>
      <c r="C1842" s="59"/>
      <c r="D1842" s="59"/>
      <c r="E1842" s="60" t="s">
        <v>8580</v>
      </c>
      <c r="F1842" s="59"/>
      <c r="G1842" s="59" t="s">
        <v>1414</v>
      </c>
      <c r="H1842" s="59"/>
      <c r="I1842" s="59">
        <f t="shared" si="28"/>
        <v>4</v>
      </c>
      <c r="J1842" s="59" t="s">
        <v>1561</v>
      </c>
      <c r="K1842" s="61"/>
      <c r="L1842" s="62" t="s">
        <v>6737</v>
      </c>
      <c r="M1842" s="62" t="s">
        <v>1414</v>
      </c>
      <c r="N1842" s="81" t="str">
        <f>VLOOKUP($M1842,'Hulpblad MC-parser'!$A:$D,2,FALSE)</f>
        <v>Veiligheid en openbare orde</v>
      </c>
      <c r="O1842" s="81" t="str">
        <f>VLOOKUP($M1842,'Hulpblad MC-parser'!$A:$D,3,FALSE)</f>
        <v>Drugszaak</v>
      </c>
      <c r="P1842" s="81" t="str">
        <f>VLOOKUP($M1842,'Hulpblad MC-parser'!$A:$D,4,FALSE)</f>
        <v>Wietplantage</v>
      </c>
      <c r="Q1842" s="136" t="str">
        <f>IF(CONCATENATE(B1842,C1842,D1842)="","",VLOOKUP(CONCATENATE(B1842,C1842,D1842),Meldingsclassificaties!AA:AA,1,FALSE))</f>
        <v/>
      </c>
      <c r="R1842" s="136" t="str">
        <f>IF(F1842="","",VLOOKUP(F1842,Meldingsclassificaties!H:H,1,FALSE))</f>
        <v/>
      </c>
    </row>
    <row r="1843" spans="1:18" x14ac:dyDescent="0.25">
      <c r="A1843" s="59">
        <v>200031581</v>
      </c>
      <c r="B1843" s="59" t="s">
        <v>13</v>
      </c>
      <c r="C1843" s="59" t="s">
        <v>232</v>
      </c>
      <c r="D1843" s="59"/>
      <c r="E1843" s="60" t="s">
        <v>8582</v>
      </c>
      <c r="F1843" s="59" t="s">
        <v>234</v>
      </c>
      <c r="G1843" s="59"/>
      <c r="H1843" s="59"/>
      <c r="I1843" s="59">
        <f t="shared" si="28"/>
        <v>18</v>
      </c>
      <c r="J1843" s="59" t="s">
        <v>1613</v>
      </c>
      <c r="K1843" s="61"/>
      <c r="L1843" s="62" t="s">
        <v>6737</v>
      </c>
      <c r="M1843" s="62" t="s">
        <v>8582</v>
      </c>
      <c r="N1843" s="81" t="str">
        <f>VLOOKUP($M1843,'Hulpblad MC-parser'!$A:$D,2,FALSE)</f>
        <v>Veiligheid en openbare orde</v>
      </c>
      <c r="O1843" s="81" t="str">
        <f>VLOOKUP($M1843,'Hulpblad MC-parser'!$A:$D,3,FALSE)</f>
        <v>Explosief/Munitie</v>
      </c>
      <c r="P1843" s="81">
        <f>VLOOKUP($M1843,'Hulpblad MC-parser'!$A:$D,4,FALSE)</f>
        <v>0</v>
      </c>
      <c r="Q1843" s="136" t="str">
        <f>IF(CONCATENATE(B1843,C1843,D1843)="","",VLOOKUP(CONCATENATE(B1843,C1843,D1843),Meldingsclassificaties!AA:AA,1,FALSE))</f>
        <v>Veiligheid en openbare ordeExplosief/Munitie</v>
      </c>
      <c r="R1843" s="136" t="str">
        <f>IF(F1843="","",VLOOKUP(F1843,Meldingsclassificaties!H:H,1,FALSE))</f>
        <v>Explosief/munitie</v>
      </c>
    </row>
    <row r="1844" spans="1:18" x14ac:dyDescent="0.25">
      <c r="A1844" s="59"/>
      <c r="B1844" s="59"/>
      <c r="C1844" s="59"/>
      <c r="D1844" s="59"/>
      <c r="E1844" s="60" t="s">
        <v>8581</v>
      </c>
      <c r="F1844" s="59"/>
      <c r="G1844" s="59" t="s">
        <v>8582</v>
      </c>
      <c r="H1844" s="59"/>
      <c r="I1844" s="59">
        <f t="shared" si="28"/>
        <v>4</v>
      </c>
      <c r="J1844" s="59" t="s">
        <v>1561</v>
      </c>
      <c r="K1844" s="61"/>
      <c r="L1844" s="62" t="s">
        <v>6737</v>
      </c>
      <c r="M1844" s="62" t="s">
        <v>8582</v>
      </c>
      <c r="N1844" s="81" t="str">
        <f>VLOOKUP($M1844,'Hulpblad MC-parser'!$A:$D,2,FALSE)</f>
        <v>Veiligheid en openbare orde</v>
      </c>
      <c r="O1844" s="81" t="str">
        <f>VLOOKUP($M1844,'Hulpblad MC-parser'!$A:$D,3,FALSE)</f>
        <v>Explosief/Munitie</v>
      </c>
      <c r="P1844" s="81">
        <f>VLOOKUP($M1844,'Hulpblad MC-parser'!$A:$D,4,FALSE)</f>
        <v>0</v>
      </c>
      <c r="Q1844" s="136" t="str">
        <f>IF(CONCATENATE(B1844,C1844,D1844)="","",VLOOKUP(CONCATENATE(B1844,C1844,D1844),Meldingsclassificaties!AA:AA,1,FALSE))</f>
        <v/>
      </c>
      <c r="R1844" s="136" t="str">
        <f>IF(F1844="","",VLOOKUP(F1844,Meldingsclassificaties!H:H,1,FALSE))</f>
        <v/>
      </c>
    </row>
    <row r="1845" spans="1:18" x14ac:dyDescent="0.25">
      <c r="A1845" s="59"/>
      <c r="B1845" s="59"/>
      <c r="C1845" s="59"/>
      <c r="D1845" s="59"/>
      <c r="E1845" s="60" t="s">
        <v>8583</v>
      </c>
      <c r="F1845" s="59"/>
      <c r="G1845" s="59" t="s">
        <v>8582</v>
      </c>
      <c r="H1845" s="59"/>
      <c r="I1845" s="59">
        <f t="shared" si="28"/>
        <v>4</v>
      </c>
      <c r="J1845" s="59" t="s">
        <v>1561</v>
      </c>
      <c r="K1845" s="61"/>
      <c r="L1845" s="62" t="s">
        <v>6737</v>
      </c>
      <c r="M1845" s="62" t="s">
        <v>8582</v>
      </c>
      <c r="N1845" s="81" t="str">
        <f>VLOOKUP($M1845,'Hulpblad MC-parser'!$A:$D,2,FALSE)</f>
        <v>Veiligheid en openbare orde</v>
      </c>
      <c r="O1845" s="81" t="str">
        <f>VLOOKUP($M1845,'Hulpblad MC-parser'!$A:$D,3,FALSE)</f>
        <v>Explosief/Munitie</v>
      </c>
      <c r="P1845" s="81">
        <f>VLOOKUP($M1845,'Hulpblad MC-parser'!$A:$D,4,FALSE)</f>
        <v>0</v>
      </c>
      <c r="Q1845" s="136" t="str">
        <f>IF(CONCATENATE(B1845,C1845,D1845)="","",VLOOKUP(CONCATENATE(B1845,C1845,D1845),Meldingsclassificaties!AA:AA,1,FALSE))</f>
        <v/>
      </c>
      <c r="R1845" s="136" t="str">
        <f>IF(F1845="","",VLOOKUP(F1845,Meldingsclassificaties!H:H,1,FALSE))</f>
        <v/>
      </c>
    </row>
    <row r="1846" spans="1:18" x14ac:dyDescent="0.25">
      <c r="A1846" s="59"/>
      <c r="B1846" s="59"/>
      <c r="C1846" s="59"/>
      <c r="D1846" s="59"/>
      <c r="E1846" s="60" t="s">
        <v>8584</v>
      </c>
      <c r="F1846" s="59"/>
      <c r="G1846" s="59" t="s">
        <v>8582</v>
      </c>
      <c r="H1846" s="59"/>
      <c r="I1846" s="59">
        <f t="shared" si="28"/>
        <v>3</v>
      </c>
      <c r="J1846" s="59" t="s">
        <v>1561</v>
      </c>
      <c r="K1846" s="61"/>
      <c r="L1846" s="62" t="s">
        <v>6737</v>
      </c>
      <c r="M1846" s="62" t="s">
        <v>8582</v>
      </c>
      <c r="N1846" s="81" t="str">
        <f>VLOOKUP($M1846,'Hulpblad MC-parser'!$A:$D,2,FALSE)</f>
        <v>Veiligheid en openbare orde</v>
      </c>
      <c r="O1846" s="81" t="str">
        <f>VLOOKUP($M1846,'Hulpblad MC-parser'!$A:$D,3,FALSE)</f>
        <v>Explosief/Munitie</v>
      </c>
      <c r="P1846" s="81">
        <f>VLOOKUP($M1846,'Hulpblad MC-parser'!$A:$D,4,FALSE)</f>
        <v>0</v>
      </c>
      <c r="Q1846" s="136" t="str">
        <f>IF(CONCATENATE(B1846,C1846,D1846)="","",VLOOKUP(CONCATENATE(B1846,C1846,D1846),Meldingsclassificaties!AA:AA,1,FALSE))</f>
        <v/>
      </c>
      <c r="R1846" s="136" t="str">
        <f>IF(F1846="","",VLOOKUP(F1846,Meldingsclassificaties!H:H,1,FALSE))</f>
        <v/>
      </c>
    </row>
    <row r="1847" spans="1:18" x14ac:dyDescent="0.25">
      <c r="A1847" s="59"/>
      <c r="B1847" s="59"/>
      <c r="C1847" s="59"/>
      <c r="D1847" s="59"/>
      <c r="E1847" s="60" t="s">
        <v>8585</v>
      </c>
      <c r="F1847" s="59"/>
      <c r="G1847" s="59" t="s">
        <v>8582</v>
      </c>
      <c r="H1847" s="59"/>
      <c r="I1847" s="59">
        <f t="shared" si="28"/>
        <v>10</v>
      </c>
      <c r="J1847" s="59" t="s">
        <v>1561</v>
      </c>
      <c r="K1847" s="61"/>
      <c r="L1847" s="62" t="s">
        <v>6737</v>
      </c>
      <c r="M1847" s="62" t="s">
        <v>8582</v>
      </c>
      <c r="N1847" s="81" t="str">
        <f>VLOOKUP($M1847,'Hulpblad MC-parser'!$A:$D,2,FALSE)</f>
        <v>Veiligheid en openbare orde</v>
      </c>
      <c r="O1847" s="81" t="str">
        <f>VLOOKUP($M1847,'Hulpblad MC-parser'!$A:$D,3,FALSE)</f>
        <v>Explosief/Munitie</v>
      </c>
      <c r="P1847" s="81">
        <f>VLOOKUP($M1847,'Hulpblad MC-parser'!$A:$D,4,FALSE)</f>
        <v>0</v>
      </c>
      <c r="Q1847" s="136" t="str">
        <f>IF(CONCATENATE(B1847,C1847,D1847)="","",VLOOKUP(CONCATENATE(B1847,C1847,D1847),Meldingsclassificaties!AA:AA,1,FALSE))</f>
        <v/>
      </c>
      <c r="R1847" s="136" t="str">
        <f>IF(F1847="","",VLOOKUP(F1847,Meldingsclassificaties!H:H,1,FALSE))</f>
        <v/>
      </c>
    </row>
    <row r="1848" spans="1:18" x14ac:dyDescent="0.25">
      <c r="A1848" s="59"/>
      <c r="B1848" s="59"/>
      <c r="C1848" s="59"/>
      <c r="D1848" s="59"/>
      <c r="E1848" s="60" t="s">
        <v>8586</v>
      </c>
      <c r="F1848" s="59"/>
      <c r="G1848" s="59" t="s">
        <v>8582</v>
      </c>
      <c r="H1848" s="59"/>
      <c r="I1848" s="59">
        <f t="shared" si="28"/>
        <v>5</v>
      </c>
      <c r="J1848" s="59" t="s">
        <v>1561</v>
      </c>
      <c r="K1848" s="61"/>
      <c r="L1848" s="62" t="s">
        <v>6737</v>
      </c>
      <c r="M1848" s="62" t="s">
        <v>8582</v>
      </c>
      <c r="N1848" s="81" t="str">
        <f>VLOOKUP($M1848,'Hulpblad MC-parser'!$A:$D,2,FALSE)</f>
        <v>Veiligheid en openbare orde</v>
      </c>
      <c r="O1848" s="81" t="str">
        <f>VLOOKUP($M1848,'Hulpblad MC-parser'!$A:$D,3,FALSE)</f>
        <v>Explosief/Munitie</v>
      </c>
      <c r="P1848" s="81">
        <f>VLOOKUP($M1848,'Hulpblad MC-parser'!$A:$D,4,FALSE)</f>
        <v>0</v>
      </c>
      <c r="Q1848" s="136" t="str">
        <f>IF(CONCATENATE(B1848,C1848,D1848)="","",VLOOKUP(CONCATENATE(B1848,C1848,D1848),Meldingsclassificaties!AA:AA,1,FALSE))</f>
        <v/>
      </c>
      <c r="R1848" s="136" t="str">
        <f>IF(F1848="","",VLOOKUP(F1848,Meldingsclassificaties!H:H,1,FALSE))</f>
        <v/>
      </c>
    </row>
    <row r="1849" spans="1:18" x14ac:dyDescent="0.25">
      <c r="A1849" s="59">
        <v>200010761</v>
      </c>
      <c r="B1849" s="59" t="s">
        <v>13</v>
      </c>
      <c r="C1849" s="59" t="s">
        <v>232</v>
      </c>
      <c r="D1849" s="59" t="s">
        <v>421</v>
      </c>
      <c r="E1849" s="60" t="s">
        <v>1415</v>
      </c>
      <c r="F1849" s="59" t="s">
        <v>424</v>
      </c>
      <c r="G1849" s="59"/>
      <c r="H1849" s="59"/>
      <c r="I1849" s="59">
        <f t="shared" si="28"/>
        <v>23</v>
      </c>
      <c r="J1849" s="59" t="s">
        <v>1613</v>
      </c>
      <c r="K1849" s="61"/>
      <c r="L1849" s="62" t="s">
        <v>6737</v>
      </c>
      <c r="M1849" s="62" t="s">
        <v>1415</v>
      </c>
      <c r="N1849" s="81" t="str">
        <f>VLOOKUP($M1849,'Hulpblad MC-parser'!$A:$D,2,FALSE)</f>
        <v>Veiligheid en openbare orde</v>
      </c>
      <c r="O1849" s="81" t="str">
        <f>VLOOKUP($M1849,'Hulpblad MC-parser'!$A:$D,3,FALSE)</f>
        <v>Explosief/Munitie</v>
      </c>
      <c r="P1849" s="81" t="str">
        <f>VLOOKUP($M1849,'Hulpblad MC-parser'!$A:$D,4,FALSE)</f>
        <v>Aantref. explosieven</v>
      </c>
      <c r="Q1849" s="136" t="str">
        <f>IF(CONCATENATE(B1849,C1849,D1849)="","",VLOOKUP(CONCATENATE(B1849,C1849,D1849),Meldingsclassificaties!AA:AA,1,FALSE))</f>
        <v>Veiligheid en openbare ordeExplosief/MunitieAantref. explosieven</v>
      </c>
      <c r="R1849" s="136" t="str">
        <f>IF(F1849="","",VLOOKUP(F1849,Meldingsclassificaties!H:H,1,FALSE))</f>
        <v>Aantreffen explosieven</v>
      </c>
    </row>
    <row r="1850" spans="1:18" x14ac:dyDescent="0.25">
      <c r="A1850" s="59"/>
      <c r="B1850" s="59"/>
      <c r="C1850" s="59"/>
      <c r="D1850" s="59"/>
      <c r="E1850" s="60" t="s">
        <v>8587</v>
      </c>
      <c r="F1850" s="59"/>
      <c r="G1850" s="59" t="s">
        <v>1415</v>
      </c>
      <c r="H1850" s="59"/>
      <c r="I1850" s="59">
        <f t="shared" si="28"/>
        <v>4</v>
      </c>
      <c r="J1850" s="59" t="s">
        <v>1561</v>
      </c>
      <c r="K1850" s="61"/>
      <c r="L1850" s="62" t="s">
        <v>6737</v>
      </c>
      <c r="M1850" s="62" t="s">
        <v>1415</v>
      </c>
      <c r="N1850" s="81" t="str">
        <f>VLOOKUP($M1850,'Hulpblad MC-parser'!$A:$D,2,FALSE)</f>
        <v>Veiligheid en openbare orde</v>
      </c>
      <c r="O1850" s="81" t="str">
        <f>VLOOKUP($M1850,'Hulpblad MC-parser'!$A:$D,3,FALSE)</f>
        <v>Explosief/Munitie</v>
      </c>
      <c r="P1850" s="81" t="str">
        <f>VLOOKUP($M1850,'Hulpblad MC-parser'!$A:$D,4,FALSE)</f>
        <v>Aantref. explosieven</v>
      </c>
      <c r="Q1850" s="136" t="str">
        <f>IF(CONCATENATE(B1850,C1850,D1850)="","",VLOOKUP(CONCATENATE(B1850,C1850,D1850),Meldingsclassificaties!AA:AA,1,FALSE))</f>
        <v/>
      </c>
      <c r="R1850" s="136" t="str">
        <f>IF(F1850="","",VLOOKUP(F1850,Meldingsclassificaties!H:H,1,FALSE))</f>
        <v/>
      </c>
    </row>
    <row r="1851" spans="1:18" x14ac:dyDescent="0.25">
      <c r="A1851" s="59"/>
      <c r="B1851" s="59"/>
      <c r="C1851" s="59"/>
      <c r="D1851" s="59"/>
      <c r="E1851" s="60" t="s">
        <v>8588</v>
      </c>
      <c r="F1851" s="59"/>
      <c r="G1851" s="59" t="s">
        <v>1415</v>
      </c>
      <c r="H1851" s="59"/>
      <c r="I1851" s="59">
        <f t="shared" si="28"/>
        <v>21</v>
      </c>
      <c r="J1851" s="59" t="s">
        <v>1561</v>
      </c>
      <c r="K1851" s="61"/>
      <c r="L1851" s="62" t="s">
        <v>6737</v>
      </c>
      <c r="M1851" s="62" t="s">
        <v>1415</v>
      </c>
      <c r="N1851" s="81" t="str">
        <f>VLOOKUP($M1851,'Hulpblad MC-parser'!$A:$D,2,FALSE)</f>
        <v>Veiligheid en openbare orde</v>
      </c>
      <c r="O1851" s="81" t="str">
        <f>VLOOKUP($M1851,'Hulpblad MC-parser'!$A:$D,3,FALSE)</f>
        <v>Explosief/Munitie</v>
      </c>
      <c r="P1851" s="81" t="str">
        <f>VLOOKUP($M1851,'Hulpblad MC-parser'!$A:$D,4,FALSE)</f>
        <v>Aantref. explosieven</v>
      </c>
      <c r="Q1851" s="136" t="str">
        <f>IF(CONCATENATE(B1851,C1851,D1851)="","",VLOOKUP(CONCATENATE(B1851,C1851,D1851),Meldingsclassificaties!AA:AA,1,FALSE))</f>
        <v/>
      </c>
      <c r="R1851" s="136" t="str">
        <f>IF(F1851="","",VLOOKUP(F1851,Meldingsclassificaties!H:H,1,FALSE))</f>
        <v/>
      </c>
    </row>
    <row r="1852" spans="1:18" x14ac:dyDescent="0.25">
      <c r="A1852" s="59"/>
      <c r="B1852" s="59"/>
      <c r="C1852" s="59"/>
      <c r="D1852" s="59"/>
      <c r="E1852" s="60" t="s">
        <v>8589</v>
      </c>
      <c r="F1852" s="59"/>
      <c r="G1852" s="59" t="s">
        <v>1415</v>
      </c>
      <c r="H1852" s="59"/>
      <c r="I1852" s="59">
        <f t="shared" si="28"/>
        <v>4</v>
      </c>
      <c r="J1852" s="59" t="s">
        <v>1561</v>
      </c>
      <c r="K1852" s="61"/>
      <c r="L1852" s="62" t="s">
        <v>6737</v>
      </c>
      <c r="M1852" s="62" t="s">
        <v>1415</v>
      </c>
      <c r="N1852" s="81" t="str">
        <f>VLOOKUP($M1852,'Hulpblad MC-parser'!$A:$D,2,FALSE)</f>
        <v>Veiligheid en openbare orde</v>
      </c>
      <c r="O1852" s="81" t="str">
        <f>VLOOKUP($M1852,'Hulpblad MC-parser'!$A:$D,3,FALSE)</f>
        <v>Explosief/Munitie</v>
      </c>
      <c r="P1852" s="81" t="str">
        <f>VLOOKUP($M1852,'Hulpblad MC-parser'!$A:$D,4,FALSE)</f>
        <v>Aantref. explosieven</v>
      </c>
      <c r="Q1852" s="136" t="str">
        <f>IF(CONCATENATE(B1852,C1852,D1852)="","",VLOOKUP(CONCATENATE(B1852,C1852,D1852),Meldingsclassificaties!AA:AA,1,FALSE))</f>
        <v/>
      </c>
      <c r="R1852" s="136" t="str">
        <f>IF(F1852="","",VLOOKUP(F1852,Meldingsclassificaties!H:H,1,FALSE))</f>
        <v/>
      </c>
    </row>
    <row r="1853" spans="1:18" x14ac:dyDescent="0.25">
      <c r="A1853" s="59"/>
      <c r="B1853" s="59"/>
      <c r="C1853" s="59"/>
      <c r="D1853" s="59"/>
      <c r="E1853" s="60" t="s">
        <v>8590</v>
      </c>
      <c r="F1853" s="59"/>
      <c r="G1853" s="59" t="s">
        <v>1415</v>
      </c>
      <c r="H1853" s="59"/>
      <c r="I1853" s="59">
        <f t="shared" si="28"/>
        <v>5</v>
      </c>
      <c r="J1853" s="59" t="s">
        <v>1561</v>
      </c>
      <c r="K1853" s="61"/>
      <c r="L1853" s="62" t="s">
        <v>6737</v>
      </c>
      <c r="M1853" s="62" t="s">
        <v>1415</v>
      </c>
      <c r="N1853" s="81" t="str">
        <f>VLOOKUP($M1853,'Hulpblad MC-parser'!$A:$D,2,FALSE)</f>
        <v>Veiligheid en openbare orde</v>
      </c>
      <c r="O1853" s="81" t="str">
        <f>VLOOKUP($M1853,'Hulpblad MC-parser'!$A:$D,3,FALSE)</f>
        <v>Explosief/Munitie</v>
      </c>
      <c r="P1853" s="81" t="str">
        <f>VLOOKUP($M1853,'Hulpblad MC-parser'!$A:$D,4,FALSE)</f>
        <v>Aantref. explosieven</v>
      </c>
      <c r="Q1853" s="136" t="str">
        <f>IF(CONCATENATE(B1853,C1853,D1853)="","",VLOOKUP(CONCATENATE(B1853,C1853,D1853),Meldingsclassificaties!AA:AA,1,FALSE))</f>
        <v/>
      </c>
      <c r="R1853" s="136" t="str">
        <f>IF(F1853="","",VLOOKUP(F1853,Meldingsclassificaties!H:H,1,FALSE))</f>
        <v/>
      </c>
    </row>
    <row r="1854" spans="1:18" x14ac:dyDescent="0.25">
      <c r="A1854" s="59"/>
      <c r="B1854" s="59"/>
      <c r="C1854" s="59"/>
      <c r="D1854" s="59"/>
      <c r="E1854" s="60" t="s">
        <v>8591</v>
      </c>
      <c r="F1854" s="59"/>
      <c r="G1854" s="59" t="s">
        <v>1415</v>
      </c>
      <c r="H1854" s="59"/>
      <c r="I1854" s="59">
        <f t="shared" si="28"/>
        <v>7</v>
      </c>
      <c r="J1854" s="59" t="s">
        <v>1561</v>
      </c>
      <c r="K1854" s="61"/>
      <c r="L1854" s="62" t="s">
        <v>6737</v>
      </c>
      <c r="M1854" s="62" t="s">
        <v>1415</v>
      </c>
      <c r="N1854" s="81" t="str">
        <f>VLOOKUP($M1854,'Hulpblad MC-parser'!$A:$D,2,FALSE)</f>
        <v>Veiligheid en openbare orde</v>
      </c>
      <c r="O1854" s="81" t="str">
        <f>VLOOKUP($M1854,'Hulpblad MC-parser'!$A:$D,3,FALSE)</f>
        <v>Explosief/Munitie</v>
      </c>
      <c r="P1854" s="81" t="str">
        <f>VLOOKUP($M1854,'Hulpblad MC-parser'!$A:$D,4,FALSE)</f>
        <v>Aantref. explosieven</v>
      </c>
      <c r="Q1854" s="136" t="str">
        <f>IF(CONCATENATE(B1854,C1854,D1854)="","",VLOOKUP(CONCATENATE(B1854,C1854,D1854),Meldingsclassificaties!AA:AA,1,FALSE))</f>
        <v/>
      </c>
      <c r="R1854" s="136" t="str">
        <f>IF(F1854="","",VLOOKUP(F1854,Meldingsclassificaties!H:H,1,FALSE))</f>
        <v/>
      </c>
    </row>
    <row r="1855" spans="1:18" x14ac:dyDescent="0.25">
      <c r="A1855" s="59">
        <v>200010763</v>
      </c>
      <c r="B1855" s="59" t="s">
        <v>13</v>
      </c>
      <c r="C1855" s="59" t="s">
        <v>232</v>
      </c>
      <c r="D1855" s="59" t="s">
        <v>502</v>
      </c>
      <c r="E1855" s="60" t="s">
        <v>1416</v>
      </c>
      <c r="F1855" s="59" t="s">
        <v>502</v>
      </c>
      <c r="G1855" s="59"/>
      <c r="H1855" s="59"/>
      <c r="I1855" s="59">
        <f t="shared" si="28"/>
        <v>11</v>
      </c>
      <c r="J1855" s="59" t="s">
        <v>1613</v>
      </c>
      <c r="K1855" s="61"/>
      <c r="L1855" s="62" t="s">
        <v>6737</v>
      </c>
      <c r="M1855" s="62" t="s">
        <v>1416</v>
      </c>
      <c r="N1855" s="81" t="str">
        <f>VLOOKUP($M1855,'Hulpblad MC-parser'!$A:$D,2,FALSE)</f>
        <v>Veiligheid en openbare orde</v>
      </c>
      <c r="O1855" s="81" t="str">
        <f>VLOOKUP($M1855,'Hulpblad MC-parser'!$A:$D,3,FALSE)</f>
        <v>Explosief/Munitie</v>
      </c>
      <c r="P1855" s="81" t="str">
        <f>VLOOKUP($M1855,'Hulpblad MC-parser'!$A:$D,4,FALSE)</f>
        <v>Bommelding</v>
      </c>
      <c r="Q1855" s="136" t="str">
        <f>IF(CONCATENATE(B1855,C1855,D1855)="","",VLOOKUP(CONCATENATE(B1855,C1855,D1855),Meldingsclassificaties!AA:AA,1,FALSE))</f>
        <v>Veiligheid en openbare ordeExplosief/MunitieBommelding</v>
      </c>
      <c r="R1855" s="136" t="str">
        <f>IF(F1855="","",VLOOKUP(F1855,Meldingsclassificaties!H:H,1,FALSE))</f>
        <v>Bommelding</v>
      </c>
    </row>
    <row r="1856" spans="1:18" x14ac:dyDescent="0.25">
      <c r="A1856" s="59"/>
      <c r="B1856" s="59"/>
      <c r="C1856" s="59"/>
      <c r="D1856" s="59"/>
      <c r="E1856" s="60" t="s">
        <v>8592</v>
      </c>
      <c r="F1856" s="59"/>
      <c r="G1856" s="59" t="s">
        <v>1416</v>
      </c>
      <c r="H1856" s="59"/>
      <c r="I1856" s="59">
        <f t="shared" ref="I1856:I1919" si="29">LEN(E1856)</f>
        <v>4</v>
      </c>
      <c r="J1856" s="59" t="s">
        <v>1561</v>
      </c>
      <c r="K1856" s="61"/>
      <c r="L1856" s="62" t="s">
        <v>6737</v>
      </c>
      <c r="M1856" s="62" t="s">
        <v>1416</v>
      </c>
      <c r="N1856" s="81" t="str">
        <f>VLOOKUP($M1856,'Hulpblad MC-parser'!$A:$D,2,FALSE)</f>
        <v>Veiligheid en openbare orde</v>
      </c>
      <c r="O1856" s="81" t="str">
        <f>VLOOKUP($M1856,'Hulpblad MC-parser'!$A:$D,3,FALSE)</f>
        <v>Explosief/Munitie</v>
      </c>
      <c r="P1856" s="81" t="str">
        <f>VLOOKUP($M1856,'Hulpblad MC-parser'!$A:$D,4,FALSE)</f>
        <v>Bommelding</v>
      </c>
      <c r="Q1856" s="136" t="str">
        <f>IF(CONCATENATE(B1856,C1856,D1856)="","",VLOOKUP(CONCATENATE(B1856,C1856,D1856),Meldingsclassificaties!AA:AA,1,FALSE))</f>
        <v/>
      </c>
      <c r="R1856" s="136" t="str">
        <f>IF(F1856="","",VLOOKUP(F1856,Meldingsclassificaties!H:H,1,FALSE))</f>
        <v/>
      </c>
    </row>
    <row r="1857" spans="1:18" x14ac:dyDescent="0.25">
      <c r="A1857" s="59"/>
      <c r="B1857" s="59"/>
      <c r="C1857" s="59"/>
      <c r="D1857" s="59"/>
      <c r="E1857" s="60" t="s">
        <v>8593</v>
      </c>
      <c r="F1857" s="59"/>
      <c r="G1857" s="59" t="s">
        <v>1416</v>
      </c>
      <c r="H1857" s="59"/>
      <c r="I1857" s="59">
        <f t="shared" si="29"/>
        <v>4</v>
      </c>
      <c r="J1857" s="59" t="s">
        <v>1561</v>
      </c>
      <c r="K1857" s="61"/>
      <c r="L1857" s="62" t="s">
        <v>6737</v>
      </c>
      <c r="M1857" s="62" t="s">
        <v>1416</v>
      </c>
      <c r="N1857" s="81" t="str">
        <f>VLOOKUP($M1857,'Hulpblad MC-parser'!$A:$D,2,FALSE)</f>
        <v>Veiligheid en openbare orde</v>
      </c>
      <c r="O1857" s="81" t="str">
        <f>VLOOKUP($M1857,'Hulpblad MC-parser'!$A:$D,3,FALSE)</f>
        <v>Explosief/Munitie</v>
      </c>
      <c r="P1857" s="81" t="str">
        <f>VLOOKUP($M1857,'Hulpblad MC-parser'!$A:$D,4,FALSE)</f>
        <v>Bommelding</v>
      </c>
      <c r="Q1857" s="136" t="str">
        <f>IF(CONCATENATE(B1857,C1857,D1857)="","",VLOOKUP(CONCATENATE(B1857,C1857,D1857),Meldingsclassificaties!AA:AA,1,FALSE))</f>
        <v/>
      </c>
      <c r="R1857" s="136" t="str">
        <f>IF(F1857="","",VLOOKUP(F1857,Meldingsclassificaties!H:H,1,FALSE))</f>
        <v/>
      </c>
    </row>
    <row r="1858" spans="1:18" x14ac:dyDescent="0.25">
      <c r="A1858" s="59"/>
      <c r="B1858" s="59"/>
      <c r="C1858" s="59"/>
      <c r="D1858" s="59"/>
      <c r="E1858" s="60" t="s">
        <v>8594</v>
      </c>
      <c r="F1858" s="59"/>
      <c r="G1858" s="59" t="s">
        <v>1416</v>
      </c>
      <c r="H1858" s="59"/>
      <c r="I1858" s="59">
        <f t="shared" si="29"/>
        <v>5</v>
      </c>
      <c r="J1858" s="59" t="s">
        <v>1561</v>
      </c>
      <c r="K1858" s="61"/>
      <c r="L1858" s="62" t="s">
        <v>6737</v>
      </c>
      <c r="M1858" s="62" t="s">
        <v>1416</v>
      </c>
      <c r="N1858" s="81" t="str">
        <f>VLOOKUP($M1858,'Hulpblad MC-parser'!$A:$D,2,FALSE)</f>
        <v>Veiligheid en openbare orde</v>
      </c>
      <c r="O1858" s="81" t="str">
        <f>VLOOKUP($M1858,'Hulpblad MC-parser'!$A:$D,3,FALSE)</f>
        <v>Explosief/Munitie</v>
      </c>
      <c r="P1858" s="81" t="str">
        <f>VLOOKUP($M1858,'Hulpblad MC-parser'!$A:$D,4,FALSE)</f>
        <v>Bommelding</v>
      </c>
      <c r="Q1858" s="136" t="str">
        <f>IF(CONCATENATE(B1858,C1858,D1858)="","",VLOOKUP(CONCATENATE(B1858,C1858,D1858),Meldingsclassificaties!AA:AA,1,FALSE))</f>
        <v/>
      </c>
      <c r="R1858" s="136" t="str">
        <f>IF(F1858="","",VLOOKUP(F1858,Meldingsclassificaties!H:H,1,FALSE))</f>
        <v/>
      </c>
    </row>
    <row r="1859" spans="1:18" x14ac:dyDescent="0.25">
      <c r="A1859" s="59"/>
      <c r="B1859" s="59"/>
      <c r="C1859" s="59"/>
      <c r="D1859" s="59"/>
      <c r="E1859" s="60" t="s">
        <v>8595</v>
      </c>
      <c r="F1859" s="59"/>
      <c r="G1859" s="59" t="s">
        <v>1416</v>
      </c>
      <c r="H1859" s="59"/>
      <c r="I1859" s="59">
        <f t="shared" si="29"/>
        <v>7</v>
      </c>
      <c r="J1859" s="59" t="s">
        <v>1561</v>
      </c>
      <c r="K1859" s="61"/>
      <c r="L1859" s="62" t="s">
        <v>6737</v>
      </c>
      <c r="M1859" s="62" t="s">
        <v>1416</v>
      </c>
      <c r="N1859" s="81" t="str">
        <f>VLOOKUP($M1859,'Hulpblad MC-parser'!$A:$D,2,FALSE)</f>
        <v>Veiligheid en openbare orde</v>
      </c>
      <c r="O1859" s="81" t="str">
        <f>VLOOKUP($M1859,'Hulpblad MC-parser'!$A:$D,3,FALSE)</f>
        <v>Explosief/Munitie</v>
      </c>
      <c r="P1859" s="81" t="str">
        <f>VLOOKUP($M1859,'Hulpblad MC-parser'!$A:$D,4,FALSE)</f>
        <v>Bommelding</v>
      </c>
      <c r="Q1859" s="136" t="str">
        <f>IF(CONCATENATE(B1859,C1859,D1859)="","",VLOOKUP(CONCATENATE(B1859,C1859,D1859),Meldingsclassificaties!AA:AA,1,FALSE))</f>
        <v/>
      </c>
      <c r="R1859" s="136" t="str">
        <f>IF(F1859="","",VLOOKUP(F1859,Meldingsclassificaties!H:H,1,FALSE))</f>
        <v/>
      </c>
    </row>
    <row r="1860" spans="1:18" x14ac:dyDescent="0.25">
      <c r="A1860" s="59">
        <v>200107368</v>
      </c>
      <c r="B1860" s="59" t="s">
        <v>13</v>
      </c>
      <c r="C1860" s="59" t="s">
        <v>232</v>
      </c>
      <c r="D1860" s="59" t="s">
        <v>676</v>
      </c>
      <c r="E1860" s="60" t="s">
        <v>1417</v>
      </c>
      <c r="F1860" s="59" t="s">
        <v>676</v>
      </c>
      <c r="G1860" s="59"/>
      <c r="H1860" s="59"/>
      <c r="I1860" s="59">
        <f t="shared" si="29"/>
        <v>13</v>
      </c>
      <c r="J1860" s="59" t="s">
        <v>1613</v>
      </c>
      <c r="K1860" s="61"/>
      <c r="L1860" s="62" t="s">
        <v>6737</v>
      </c>
      <c r="M1860" s="62" t="s">
        <v>1417</v>
      </c>
      <c r="N1860" s="81" t="str">
        <f>VLOOKUP($M1860,'Hulpblad MC-parser'!$A:$D,2,FALSE)</f>
        <v>Veiligheid en openbare orde</v>
      </c>
      <c r="O1860" s="81" t="str">
        <f>VLOOKUP($M1860,'Hulpblad MC-parser'!$A:$D,3,FALSE)</f>
        <v>Explosief/Munitie</v>
      </c>
      <c r="P1860" s="81" t="str">
        <f>VLOOKUP($M1860,'Hulpblad MC-parser'!$A:$D,4,FALSE)</f>
        <v>Explosie</v>
      </c>
      <c r="Q1860" s="136" t="str">
        <f>IF(CONCATENATE(B1860,C1860,D1860)="","",VLOOKUP(CONCATENATE(B1860,C1860,D1860),Meldingsclassificaties!AA:AA,1,FALSE))</f>
        <v>Veiligheid en openbare ordeExplosief/MunitieExplosie</v>
      </c>
      <c r="R1860" s="136" t="str">
        <f>IF(F1860="","",VLOOKUP(F1860,Meldingsclassificaties!H:H,1,FALSE))</f>
        <v>Explosie</v>
      </c>
    </row>
    <row r="1861" spans="1:18" x14ac:dyDescent="0.25">
      <c r="A1861" s="59"/>
      <c r="B1861" s="59"/>
      <c r="C1861" s="59"/>
      <c r="D1861" s="59"/>
      <c r="E1861" s="60" t="s">
        <v>8596</v>
      </c>
      <c r="F1861" s="59"/>
      <c r="G1861" s="59" t="s">
        <v>1417</v>
      </c>
      <c r="H1861" s="59"/>
      <c r="I1861" s="59">
        <f t="shared" si="29"/>
        <v>4</v>
      </c>
      <c r="J1861" s="59" t="s">
        <v>1561</v>
      </c>
      <c r="K1861" s="61"/>
      <c r="L1861" s="62" t="s">
        <v>6737</v>
      </c>
      <c r="M1861" s="62" t="s">
        <v>1417</v>
      </c>
      <c r="N1861" s="81" t="str">
        <f>VLOOKUP($M1861,'Hulpblad MC-parser'!$A:$D,2,FALSE)</f>
        <v>Veiligheid en openbare orde</v>
      </c>
      <c r="O1861" s="81" t="str">
        <f>VLOOKUP($M1861,'Hulpblad MC-parser'!$A:$D,3,FALSE)</f>
        <v>Explosief/Munitie</v>
      </c>
      <c r="P1861" s="81" t="str">
        <f>VLOOKUP($M1861,'Hulpblad MC-parser'!$A:$D,4,FALSE)</f>
        <v>Explosie</v>
      </c>
      <c r="Q1861" s="136" t="str">
        <f>IF(CONCATENATE(B1861,C1861,D1861)="","",VLOOKUP(CONCATENATE(B1861,C1861,D1861),Meldingsclassificaties!AA:AA,1,FALSE))</f>
        <v/>
      </c>
      <c r="R1861" s="136" t="str">
        <f>IF(F1861="","",VLOOKUP(F1861,Meldingsclassificaties!H:H,1,FALSE))</f>
        <v/>
      </c>
    </row>
    <row r="1862" spans="1:18" x14ac:dyDescent="0.25">
      <c r="A1862" s="59"/>
      <c r="B1862" s="59"/>
      <c r="C1862" s="59"/>
      <c r="D1862" s="59"/>
      <c r="E1862" s="60" t="s">
        <v>8597</v>
      </c>
      <c r="F1862" s="59"/>
      <c r="G1862" s="59" t="s">
        <v>1417</v>
      </c>
      <c r="H1862" s="59"/>
      <c r="I1862" s="59">
        <f t="shared" si="29"/>
        <v>4</v>
      </c>
      <c r="J1862" s="59" t="s">
        <v>1561</v>
      </c>
      <c r="K1862" s="61"/>
      <c r="L1862" s="62" t="s">
        <v>6737</v>
      </c>
      <c r="M1862" s="62" t="s">
        <v>1417</v>
      </c>
      <c r="N1862" s="81" t="str">
        <f>VLOOKUP($M1862,'Hulpblad MC-parser'!$A:$D,2,FALSE)</f>
        <v>Veiligheid en openbare orde</v>
      </c>
      <c r="O1862" s="81" t="str">
        <f>VLOOKUP($M1862,'Hulpblad MC-parser'!$A:$D,3,FALSE)</f>
        <v>Explosief/Munitie</v>
      </c>
      <c r="P1862" s="81" t="str">
        <f>VLOOKUP($M1862,'Hulpblad MC-parser'!$A:$D,4,FALSE)</f>
        <v>Explosie</v>
      </c>
      <c r="Q1862" s="136" t="str">
        <f>IF(CONCATENATE(B1862,C1862,D1862)="","",VLOOKUP(CONCATENATE(B1862,C1862,D1862),Meldingsclassificaties!AA:AA,1,FALSE))</f>
        <v/>
      </c>
      <c r="R1862" s="136" t="str">
        <f>IF(F1862="","",VLOOKUP(F1862,Meldingsclassificaties!H:H,1,FALSE))</f>
        <v/>
      </c>
    </row>
    <row r="1863" spans="1:18" x14ac:dyDescent="0.25">
      <c r="A1863" s="59"/>
      <c r="B1863" s="59"/>
      <c r="C1863" s="59"/>
      <c r="D1863" s="59"/>
      <c r="E1863" s="60" t="s">
        <v>8598</v>
      </c>
      <c r="F1863" s="59"/>
      <c r="G1863" s="59" t="s">
        <v>1417</v>
      </c>
      <c r="H1863" s="59"/>
      <c r="I1863" s="59">
        <f t="shared" si="29"/>
        <v>7</v>
      </c>
      <c r="J1863" s="59" t="s">
        <v>1561</v>
      </c>
      <c r="K1863" s="61"/>
      <c r="L1863" s="62" t="s">
        <v>6737</v>
      </c>
      <c r="M1863" s="62" t="s">
        <v>1417</v>
      </c>
      <c r="N1863" s="81" t="str">
        <f>VLOOKUP($M1863,'Hulpblad MC-parser'!$A:$D,2,FALSE)</f>
        <v>Veiligheid en openbare orde</v>
      </c>
      <c r="O1863" s="81" t="str">
        <f>VLOOKUP($M1863,'Hulpblad MC-parser'!$A:$D,3,FALSE)</f>
        <v>Explosief/Munitie</v>
      </c>
      <c r="P1863" s="81" t="str">
        <f>VLOOKUP($M1863,'Hulpblad MC-parser'!$A:$D,4,FALSE)</f>
        <v>Explosie</v>
      </c>
      <c r="Q1863" s="136" t="str">
        <f>IF(CONCATENATE(B1863,C1863,D1863)="","",VLOOKUP(CONCATENATE(B1863,C1863,D1863),Meldingsclassificaties!AA:AA,1,FALSE))</f>
        <v/>
      </c>
      <c r="R1863" s="136" t="str">
        <f>IF(F1863="","",VLOOKUP(F1863,Meldingsclassificaties!H:H,1,FALSE))</f>
        <v/>
      </c>
    </row>
    <row r="1864" spans="1:18" x14ac:dyDescent="0.25">
      <c r="A1864" s="59">
        <v>200010760</v>
      </c>
      <c r="B1864" s="59" t="s">
        <v>13</v>
      </c>
      <c r="C1864" s="59" t="s">
        <v>232</v>
      </c>
      <c r="D1864" s="59" t="s">
        <v>517</v>
      </c>
      <c r="E1864" s="60" t="s">
        <v>1418</v>
      </c>
      <c r="F1864" s="59" t="s">
        <v>517</v>
      </c>
      <c r="G1864" s="59"/>
      <c r="H1864" s="59"/>
      <c r="I1864" s="59">
        <f t="shared" si="29"/>
        <v>8</v>
      </c>
      <c r="J1864" s="59" t="s">
        <v>1613</v>
      </c>
      <c r="K1864" s="61"/>
      <c r="L1864" s="62" t="s">
        <v>6737</v>
      </c>
      <c r="M1864" s="62" t="s">
        <v>1418</v>
      </c>
      <c r="N1864" s="81" t="str">
        <f>VLOOKUP($M1864,'Hulpblad MC-parser'!$A:$D,2,FALSE)</f>
        <v>Veiligheid en openbare orde</v>
      </c>
      <c r="O1864" s="81" t="str">
        <f>VLOOKUP($M1864,'Hulpblad MC-parser'!$A:$D,3,FALSE)</f>
        <v>Explosief/Munitie</v>
      </c>
      <c r="P1864" s="81" t="str">
        <f>VLOOKUP($M1864,'Hulpblad MC-parser'!$A:$D,4,FALSE)</f>
        <v>Munitie</v>
      </c>
      <c r="Q1864" s="136" t="str">
        <f>IF(CONCATENATE(B1864,C1864,D1864)="","",VLOOKUP(CONCATENATE(B1864,C1864,D1864),Meldingsclassificaties!AA:AA,1,FALSE))</f>
        <v>Veiligheid en openbare ordeExplosief/MunitieMunitie</v>
      </c>
      <c r="R1864" s="136" t="str">
        <f>IF(F1864="","",VLOOKUP(F1864,Meldingsclassificaties!H:H,1,FALSE))</f>
        <v>Munitie</v>
      </c>
    </row>
    <row r="1865" spans="1:18" x14ac:dyDescent="0.25">
      <c r="A1865" s="59"/>
      <c r="B1865" s="59"/>
      <c r="C1865" s="59"/>
      <c r="D1865" s="59"/>
      <c r="E1865" s="60" t="s">
        <v>8599</v>
      </c>
      <c r="F1865" s="59"/>
      <c r="G1865" s="59" t="s">
        <v>1418</v>
      </c>
      <c r="H1865" s="59"/>
      <c r="I1865" s="59">
        <f t="shared" si="29"/>
        <v>4</v>
      </c>
      <c r="J1865" s="59" t="s">
        <v>1561</v>
      </c>
      <c r="K1865" s="61"/>
      <c r="L1865" s="62" t="s">
        <v>6737</v>
      </c>
      <c r="M1865" s="62" t="s">
        <v>1418</v>
      </c>
      <c r="N1865" s="81" t="str">
        <f>VLOOKUP($M1865,'Hulpblad MC-parser'!$A:$D,2,FALSE)</f>
        <v>Veiligheid en openbare orde</v>
      </c>
      <c r="O1865" s="81" t="str">
        <f>VLOOKUP($M1865,'Hulpblad MC-parser'!$A:$D,3,FALSE)</f>
        <v>Explosief/Munitie</v>
      </c>
      <c r="P1865" s="81" t="str">
        <f>VLOOKUP($M1865,'Hulpblad MC-parser'!$A:$D,4,FALSE)</f>
        <v>Munitie</v>
      </c>
      <c r="Q1865" s="136" t="str">
        <f>IF(CONCATENATE(B1865,C1865,D1865)="","",VLOOKUP(CONCATENATE(B1865,C1865,D1865),Meldingsclassificaties!AA:AA,1,FALSE))</f>
        <v/>
      </c>
      <c r="R1865" s="136" t="str">
        <f>IF(F1865="","",VLOOKUP(F1865,Meldingsclassificaties!H:H,1,FALSE))</f>
        <v/>
      </c>
    </row>
    <row r="1866" spans="1:18" x14ac:dyDescent="0.25">
      <c r="A1866" s="59"/>
      <c r="B1866" s="59"/>
      <c r="C1866" s="59"/>
      <c r="D1866" s="59"/>
      <c r="E1866" s="60" t="s">
        <v>8600</v>
      </c>
      <c r="F1866" s="59"/>
      <c r="G1866" s="59" t="s">
        <v>1418</v>
      </c>
      <c r="H1866" s="59"/>
      <c r="I1866" s="59">
        <f t="shared" si="29"/>
        <v>5</v>
      </c>
      <c r="J1866" s="59" t="s">
        <v>1561</v>
      </c>
      <c r="K1866" s="61"/>
      <c r="L1866" s="62" t="s">
        <v>6737</v>
      </c>
      <c r="M1866" s="62" t="s">
        <v>1418</v>
      </c>
      <c r="N1866" s="81" t="str">
        <f>VLOOKUP($M1866,'Hulpblad MC-parser'!$A:$D,2,FALSE)</f>
        <v>Veiligheid en openbare orde</v>
      </c>
      <c r="O1866" s="81" t="str">
        <f>VLOOKUP($M1866,'Hulpblad MC-parser'!$A:$D,3,FALSE)</f>
        <v>Explosief/Munitie</v>
      </c>
      <c r="P1866" s="81" t="str">
        <f>VLOOKUP($M1866,'Hulpblad MC-parser'!$A:$D,4,FALSE)</f>
        <v>Munitie</v>
      </c>
      <c r="Q1866" s="136" t="str">
        <f>IF(CONCATENATE(B1866,C1866,D1866)="","",VLOOKUP(CONCATENATE(B1866,C1866,D1866),Meldingsclassificaties!AA:AA,1,FALSE))</f>
        <v/>
      </c>
      <c r="R1866" s="136" t="str">
        <f>IF(F1866="","",VLOOKUP(F1866,Meldingsclassificaties!H:H,1,FALSE))</f>
        <v/>
      </c>
    </row>
    <row r="1867" spans="1:18" x14ac:dyDescent="0.25">
      <c r="A1867" s="59"/>
      <c r="B1867" s="59"/>
      <c r="C1867" s="59"/>
      <c r="D1867" s="59"/>
      <c r="E1867" s="60" t="s">
        <v>8601</v>
      </c>
      <c r="F1867" s="59"/>
      <c r="G1867" s="59" t="s">
        <v>1418</v>
      </c>
      <c r="H1867" s="59"/>
      <c r="I1867" s="59">
        <f t="shared" si="29"/>
        <v>4</v>
      </c>
      <c r="J1867" s="59" t="s">
        <v>1561</v>
      </c>
      <c r="K1867" s="61"/>
      <c r="L1867" s="62" t="s">
        <v>6737</v>
      </c>
      <c r="M1867" s="62" t="s">
        <v>1418</v>
      </c>
      <c r="N1867" s="81" t="str">
        <f>VLOOKUP($M1867,'Hulpblad MC-parser'!$A:$D,2,FALSE)</f>
        <v>Veiligheid en openbare orde</v>
      </c>
      <c r="O1867" s="81" t="str">
        <f>VLOOKUP($M1867,'Hulpblad MC-parser'!$A:$D,3,FALSE)</f>
        <v>Explosief/Munitie</v>
      </c>
      <c r="P1867" s="81" t="str">
        <f>VLOOKUP($M1867,'Hulpblad MC-parser'!$A:$D,4,FALSE)</f>
        <v>Munitie</v>
      </c>
      <c r="Q1867" s="136" t="str">
        <f>IF(CONCATENATE(B1867,C1867,D1867)="","",VLOOKUP(CONCATENATE(B1867,C1867,D1867),Meldingsclassificaties!AA:AA,1,FALSE))</f>
        <v/>
      </c>
      <c r="R1867" s="136" t="str">
        <f>IF(F1867="","",VLOOKUP(F1867,Meldingsclassificaties!H:H,1,FALSE))</f>
        <v/>
      </c>
    </row>
    <row r="1868" spans="1:18" x14ac:dyDescent="0.25">
      <c r="A1868" s="59"/>
      <c r="B1868" s="59"/>
      <c r="C1868" s="59"/>
      <c r="D1868" s="59"/>
      <c r="E1868" s="60" t="s">
        <v>8602</v>
      </c>
      <c r="F1868" s="59"/>
      <c r="G1868" s="59" t="s">
        <v>1418</v>
      </c>
      <c r="H1868" s="59"/>
      <c r="I1868" s="59">
        <f t="shared" si="29"/>
        <v>7</v>
      </c>
      <c r="J1868" s="59" t="s">
        <v>1561</v>
      </c>
      <c r="K1868" s="61"/>
      <c r="L1868" s="62" t="s">
        <v>6737</v>
      </c>
      <c r="M1868" s="62" t="s">
        <v>1418</v>
      </c>
      <c r="N1868" s="81" t="str">
        <f>VLOOKUP($M1868,'Hulpblad MC-parser'!$A:$D,2,FALSE)</f>
        <v>Veiligheid en openbare orde</v>
      </c>
      <c r="O1868" s="81" t="str">
        <f>VLOOKUP($M1868,'Hulpblad MC-parser'!$A:$D,3,FALSE)</f>
        <v>Explosief/Munitie</v>
      </c>
      <c r="P1868" s="81" t="str">
        <f>VLOOKUP($M1868,'Hulpblad MC-parser'!$A:$D,4,FALSE)</f>
        <v>Munitie</v>
      </c>
      <c r="Q1868" s="136" t="str">
        <f>IF(CONCATENATE(B1868,C1868,D1868)="","",VLOOKUP(CONCATENATE(B1868,C1868,D1868),Meldingsclassificaties!AA:AA,1,FALSE))</f>
        <v/>
      </c>
      <c r="R1868" s="136" t="str">
        <f>IF(F1868="","",VLOOKUP(F1868,Meldingsclassificaties!H:H,1,FALSE))</f>
        <v/>
      </c>
    </row>
    <row r="1869" spans="1:18" x14ac:dyDescent="0.25">
      <c r="A1869" s="59">
        <v>200031578</v>
      </c>
      <c r="B1869" s="59" t="s">
        <v>13</v>
      </c>
      <c r="C1869" s="59" t="s">
        <v>232</v>
      </c>
      <c r="D1869" s="59" t="s">
        <v>283</v>
      </c>
      <c r="E1869" s="60" t="s">
        <v>1419</v>
      </c>
      <c r="F1869" s="59" t="s">
        <v>283</v>
      </c>
      <c r="G1869" s="59"/>
      <c r="H1869" s="59"/>
      <c r="I1869" s="59">
        <f t="shared" si="29"/>
        <v>15</v>
      </c>
      <c r="J1869" s="59" t="s">
        <v>1613</v>
      </c>
      <c r="K1869" s="61"/>
      <c r="L1869" s="62" t="s">
        <v>6737</v>
      </c>
      <c r="M1869" s="62" t="s">
        <v>1419</v>
      </c>
      <c r="N1869" s="81" t="str">
        <f>VLOOKUP($M1869,'Hulpblad MC-parser'!$A:$D,2,FALSE)</f>
        <v>Veiligheid en openbare orde</v>
      </c>
      <c r="O1869" s="81" t="str">
        <f>VLOOKUP($M1869,'Hulpblad MC-parser'!$A:$D,3,FALSE)</f>
        <v>Explosief/Munitie</v>
      </c>
      <c r="P1869" s="81" t="str">
        <f>VLOOKUP($M1869,'Hulpblad MC-parser'!$A:$D,4,FALSE)</f>
        <v>Vuurwerkopslag</v>
      </c>
      <c r="Q1869" s="136" t="str">
        <f>IF(CONCATENATE(B1869,C1869,D1869)="","",VLOOKUP(CONCATENATE(B1869,C1869,D1869),Meldingsclassificaties!AA:AA,1,FALSE))</f>
        <v>Veiligheid en openbare ordeExplosief/MunitieVuurwerkopslag</v>
      </c>
      <c r="R1869" s="136" t="str">
        <f>IF(F1869="","",VLOOKUP(F1869,Meldingsclassificaties!H:H,1,FALSE))</f>
        <v>Vuurwerkopslag</v>
      </c>
    </row>
    <row r="1870" spans="1:18" x14ac:dyDescent="0.25">
      <c r="A1870" s="59"/>
      <c r="B1870" s="59"/>
      <c r="C1870" s="59"/>
      <c r="D1870" s="59"/>
      <c r="E1870" s="60" t="s">
        <v>8603</v>
      </c>
      <c r="F1870" s="59"/>
      <c r="G1870" s="59" t="s">
        <v>1419</v>
      </c>
      <c r="H1870" s="59"/>
      <c r="I1870" s="59">
        <f t="shared" si="29"/>
        <v>4</v>
      </c>
      <c r="J1870" s="59" t="s">
        <v>1561</v>
      </c>
      <c r="K1870" s="61"/>
      <c r="L1870" s="62" t="s">
        <v>6737</v>
      </c>
      <c r="M1870" s="62" t="s">
        <v>1419</v>
      </c>
      <c r="N1870" s="81" t="str">
        <f>VLOOKUP($M1870,'Hulpblad MC-parser'!$A:$D,2,FALSE)</f>
        <v>Veiligheid en openbare orde</v>
      </c>
      <c r="O1870" s="81" t="str">
        <f>VLOOKUP($M1870,'Hulpblad MC-parser'!$A:$D,3,FALSE)</f>
        <v>Explosief/Munitie</v>
      </c>
      <c r="P1870" s="81" t="str">
        <f>VLOOKUP($M1870,'Hulpblad MC-parser'!$A:$D,4,FALSE)</f>
        <v>Vuurwerkopslag</v>
      </c>
      <c r="Q1870" s="136" t="str">
        <f>IF(CONCATENATE(B1870,C1870,D1870)="","",VLOOKUP(CONCATENATE(B1870,C1870,D1870),Meldingsclassificaties!AA:AA,1,FALSE))</f>
        <v/>
      </c>
      <c r="R1870" s="136" t="str">
        <f>IF(F1870="","",VLOOKUP(F1870,Meldingsclassificaties!H:H,1,FALSE))</f>
        <v/>
      </c>
    </row>
    <row r="1871" spans="1:18" x14ac:dyDescent="0.25">
      <c r="A1871" s="59"/>
      <c r="B1871" s="59"/>
      <c r="C1871" s="59"/>
      <c r="D1871" s="59"/>
      <c r="E1871" s="60" t="s">
        <v>8604</v>
      </c>
      <c r="F1871" s="59"/>
      <c r="G1871" s="59" t="s">
        <v>1419</v>
      </c>
      <c r="H1871" s="59"/>
      <c r="I1871" s="59">
        <f t="shared" si="29"/>
        <v>5</v>
      </c>
      <c r="J1871" s="59" t="s">
        <v>1561</v>
      </c>
      <c r="K1871" s="61"/>
      <c r="L1871" s="62" t="s">
        <v>6737</v>
      </c>
      <c r="M1871" s="62" t="s">
        <v>1419</v>
      </c>
      <c r="N1871" s="81" t="str">
        <f>VLOOKUP($M1871,'Hulpblad MC-parser'!$A:$D,2,FALSE)</f>
        <v>Veiligheid en openbare orde</v>
      </c>
      <c r="O1871" s="81" t="str">
        <f>VLOOKUP($M1871,'Hulpblad MC-parser'!$A:$D,3,FALSE)</f>
        <v>Explosief/Munitie</v>
      </c>
      <c r="P1871" s="81" t="str">
        <f>VLOOKUP($M1871,'Hulpblad MC-parser'!$A:$D,4,FALSE)</f>
        <v>Vuurwerkopslag</v>
      </c>
      <c r="Q1871" s="136" t="str">
        <f>IF(CONCATENATE(B1871,C1871,D1871)="","",VLOOKUP(CONCATENATE(B1871,C1871,D1871),Meldingsclassificaties!AA:AA,1,FALSE))</f>
        <v/>
      </c>
      <c r="R1871" s="136" t="str">
        <f>IF(F1871="","",VLOOKUP(F1871,Meldingsclassificaties!H:H,1,FALSE))</f>
        <v/>
      </c>
    </row>
    <row r="1872" spans="1:18" x14ac:dyDescent="0.25">
      <c r="A1872" s="59"/>
      <c r="B1872" s="59"/>
      <c r="C1872" s="59"/>
      <c r="D1872" s="59"/>
      <c r="E1872" s="60" t="s">
        <v>8605</v>
      </c>
      <c r="F1872" s="59"/>
      <c r="G1872" s="59" t="s">
        <v>1419</v>
      </c>
      <c r="H1872" s="59"/>
      <c r="I1872" s="59">
        <f t="shared" si="29"/>
        <v>7</v>
      </c>
      <c r="J1872" s="59" t="s">
        <v>1561</v>
      </c>
      <c r="K1872" s="61"/>
      <c r="L1872" s="62" t="s">
        <v>6737</v>
      </c>
      <c r="M1872" s="62" t="s">
        <v>1419</v>
      </c>
      <c r="N1872" s="81" t="str">
        <f>VLOOKUP($M1872,'Hulpblad MC-parser'!$A:$D,2,FALSE)</f>
        <v>Veiligheid en openbare orde</v>
      </c>
      <c r="O1872" s="81" t="str">
        <f>VLOOKUP($M1872,'Hulpblad MC-parser'!$A:$D,3,FALSE)</f>
        <v>Explosief/Munitie</v>
      </c>
      <c r="P1872" s="81" t="str">
        <f>VLOOKUP($M1872,'Hulpblad MC-parser'!$A:$D,4,FALSE)</f>
        <v>Vuurwerkopslag</v>
      </c>
      <c r="Q1872" s="136" t="str">
        <f>IF(CONCATENATE(B1872,C1872,D1872)="","",VLOOKUP(CONCATENATE(B1872,C1872,D1872),Meldingsclassificaties!AA:AA,1,FALSE))</f>
        <v/>
      </c>
      <c r="R1872" s="136" t="str">
        <f>IF(F1872="","",VLOOKUP(F1872,Meldingsclassificaties!H:H,1,FALSE))</f>
        <v/>
      </c>
    </row>
    <row r="1873" spans="1:18" x14ac:dyDescent="0.25">
      <c r="A1873" s="59"/>
      <c r="B1873" s="59"/>
      <c r="C1873" s="59"/>
      <c r="D1873" s="59"/>
      <c r="E1873" s="60" t="s">
        <v>8606</v>
      </c>
      <c r="F1873" s="59"/>
      <c r="G1873" s="59" t="s">
        <v>1419</v>
      </c>
      <c r="H1873" s="59"/>
      <c r="I1873" s="59">
        <f t="shared" si="29"/>
        <v>16</v>
      </c>
      <c r="J1873" s="59" t="s">
        <v>1561</v>
      </c>
      <c r="K1873" s="61"/>
      <c r="L1873" s="62" t="s">
        <v>6737</v>
      </c>
      <c r="M1873" s="62" t="s">
        <v>1419</v>
      </c>
      <c r="N1873" s="81" t="str">
        <f>VLOOKUP($M1873,'Hulpblad MC-parser'!$A:$D,2,FALSE)</f>
        <v>Veiligheid en openbare orde</v>
      </c>
      <c r="O1873" s="81" t="str">
        <f>VLOOKUP($M1873,'Hulpblad MC-parser'!$A:$D,3,FALSE)</f>
        <v>Explosief/Munitie</v>
      </c>
      <c r="P1873" s="81" t="str">
        <f>VLOOKUP($M1873,'Hulpblad MC-parser'!$A:$D,4,FALSE)</f>
        <v>Vuurwerkopslag</v>
      </c>
      <c r="Q1873" s="136" t="str">
        <f>IF(CONCATENATE(B1873,C1873,D1873)="","",VLOOKUP(CONCATENATE(B1873,C1873,D1873),Meldingsclassificaties!AA:AA,1,FALSE))</f>
        <v/>
      </c>
      <c r="R1873" s="136" t="str">
        <f>IF(F1873="","",VLOOKUP(F1873,Meldingsclassificaties!H:H,1,FALSE))</f>
        <v/>
      </c>
    </row>
    <row r="1874" spans="1:18" x14ac:dyDescent="0.25">
      <c r="A1874" s="59"/>
      <c r="B1874" s="59"/>
      <c r="C1874" s="59"/>
      <c r="D1874" s="59"/>
      <c r="E1874" s="60" t="s">
        <v>8607</v>
      </c>
      <c r="F1874" s="59"/>
      <c r="G1874" s="59" t="s">
        <v>1419</v>
      </c>
      <c r="H1874" s="59"/>
      <c r="I1874" s="59">
        <f t="shared" si="29"/>
        <v>4</v>
      </c>
      <c r="J1874" s="59" t="s">
        <v>1561</v>
      </c>
      <c r="K1874" s="61"/>
      <c r="L1874" s="62" t="s">
        <v>6737</v>
      </c>
      <c r="M1874" s="62" t="s">
        <v>1419</v>
      </c>
      <c r="N1874" s="81" t="str">
        <f>VLOOKUP($M1874,'Hulpblad MC-parser'!$A:$D,2,FALSE)</f>
        <v>Veiligheid en openbare orde</v>
      </c>
      <c r="O1874" s="81" t="str">
        <f>VLOOKUP($M1874,'Hulpblad MC-parser'!$A:$D,3,FALSE)</f>
        <v>Explosief/Munitie</v>
      </c>
      <c r="P1874" s="81" t="str">
        <f>VLOOKUP($M1874,'Hulpblad MC-parser'!$A:$D,4,FALSE)</f>
        <v>Vuurwerkopslag</v>
      </c>
      <c r="Q1874" s="136" t="str">
        <f>IF(CONCATENATE(B1874,C1874,D1874)="","",VLOOKUP(CONCATENATE(B1874,C1874,D1874),Meldingsclassificaties!AA:AA,1,FALSE))</f>
        <v/>
      </c>
      <c r="R1874" s="136" t="str">
        <f>IF(F1874="","",VLOOKUP(F1874,Meldingsclassificaties!H:H,1,FALSE))</f>
        <v/>
      </c>
    </row>
    <row r="1875" spans="1:18" x14ac:dyDescent="0.25">
      <c r="A1875" s="59">
        <v>200031586</v>
      </c>
      <c r="B1875" s="59" t="s">
        <v>13</v>
      </c>
      <c r="C1875" s="59" t="s">
        <v>14</v>
      </c>
      <c r="D1875" s="59"/>
      <c r="E1875" s="60" t="s">
        <v>1420</v>
      </c>
      <c r="F1875" s="59" t="s">
        <v>17</v>
      </c>
      <c r="G1875" s="59"/>
      <c r="H1875" s="59"/>
      <c r="I1875" s="59">
        <f t="shared" si="29"/>
        <v>22</v>
      </c>
      <c r="J1875" s="59" t="s">
        <v>1613</v>
      </c>
      <c r="K1875" s="61"/>
      <c r="L1875" s="62" t="s">
        <v>6737</v>
      </c>
      <c r="M1875" s="62" t="s">
        <v>1420</v>
      </c>
      <c r="N1875" s="81" t="str">
        <f>VLOOKUP($M1875,'Hulpblad MC-parser'!$A:$D,2,FALSE)</f>
        <v>Veiligheid en openbare orde</v>
      </c>
      <c r="O1875" s="81" t="str">
        <f>VLOOKUP($M1875,'Hulpblad MC-parser'!$A:$D,3,FALSE)</f>
        <v>Gevangenis</v>
      </c>
      <c r="P1875" s="81">
        <f>VLOOKUP($M1875,'Hulpblad MC-parser'!$A:$D,4,FALSE)</f>
        <v>0</v>
      </c>
      <c r="Q1875" s="136" t="str">
        <f>IF(CONCATENATE(B1875,C1875,D1875)="","",VLOOKUP(CONCATENATE(B1875,C1875,D1875),Meldingsclassificaties!AA:AA,1,FALSE))</f>
        <v>Veiligheid en openbare ordeGevangenis</v>
      </c>
      <c r="R1875" s="136" t="str">
        <f>IF(F1875="","",VLOOKUP(F1875,Meldingsclassificaties!H:H,1,FALSE))</f>
        <v>V &amp; O orde gevangenis</v>
      </c>
    </row>
    <row r="1876" spans="1:18" x14ac:dyDescent="0.25">
      <c r="A1876" s="59"/>
      <c r="B1876" s="59"/>
      <c r="C1876" s="59"/>
      <c r="D1876" s="59"/>
      <c r="E1876" s="60" t="s">
        <v>8608</v>
      </c>
      <c r="F1876" s="59"/>
      <c r="G1876" s="59" t="s">
        <v>1420</v>
      </c>
      <c r="H1876" s="59"/>
      <c r="I1876" s="59">
        <f t="shared" si="29"/>
        <v>4</v>
      </c>
      <c r="J1876" s="59" t="s">
        <v>1561</v>
      </c>
      <c r="K1876" s="61"/>
      <c r="L1876" s="62" t="s">
        <v>6737</v>
      </c>
      <c r="M1876" s="62" t="s">
        <v>1420</v>
      </c>
      <c r="N1876" s="81" t="str">
        <f>VLOOKUP($M1876,'Hulpblad MC-parser'!$A:$D,2,FALSE)</f>
        <v>Veiligheid en openbare orde</v>
      </c>
      <c r="O1876" s="81" t="str">
        <f>VLOOKUP($M1876,'Hulpblad MC-parser'!$A:$D,3,FALSE)</f>
        <v>Gevangenis</v>
      </c>
      <c r="P1876" s="81">
        <f>VLOOKUP($M1876,'Hulpblad MC-parser'!$A:$D,4,FALSE)</f>
        <v>0</v>
      </c>
      <c r="Q1876" s="136" t="str">
        <f>IF(CONCATENATE(B1876,C1876,D1876)="","",VLOOKUP(CONCATENATE(B1876,C1876,D1876),Meldingsclassificaties!AA:AA,1,FALSE))</f>
        <v/>
      </c>
      <c r="R1876" s="136" t="str">
        <f>IF(F1876="","",VLOOKUP(F1876,Meldingsclassificaties!H:H,1,FALSE))</f>
        <v/>
      </c>
    </row>
    <row r="1877" spans="1:18" x14ac:dyDescent="0.25">
      <c r="A1877" s="59"/>
      <c r="B1877" s="59"/>
      <c r="C1877" s="59"/>
      <c r="D1877" s="59"/>
      <c r="E1877" s="60" t="s">
        <v>8609</v>
      </c>
      <c r="F1877" s="59"/>
      <c r="G1877" s="59" t="s">
        <v>1420</v>
      </c>
      <c r="H1877" s="59"/>
      <c r="I1877" s="59">
        <f t="shared" si="29"/>
        <v>11</v>
      </c>
      <c r="J1877" s="59" t="s">
        <v>1561</v>
      </c>
      <c r="K1877" s="61"/>
      <c r="L1877" s="62" t="s">
        <v>6737</v>
      </c>
      <c r="M1877" s="62" t="s">
        <v>1420</v>
      </c>
      <c r="N1877" s="81" t="str">
        <f>VLOOKUP($M1877,'Hulpblad MC-parser'!$A:$D,2,FALSE)</f>
        <v>Veiligheid en openbare orde</v>
      </c>
      <c r="O1877" s="81" t="str">
        <f>VLOOKUP($M1877,'Hulpblad MC-parser'!$A:$D,3,FALSE)</f>
        <v>Gevangenis</v>
      </c>
      <c r="P1877" s="81">
        <f>VLOOKUP($M1877,'Hulpblad MC-parser'!$A:$D,4,FALSE)</f>
        <v>0</v>
      </c>
      <c r="Q1877" s="136" t="str">
        <f>IF(CONCATENATE(B1877,C1877,D1877)="","",VLOOKUP(CONCATENATE(B1877,C1877,D1877),Meldingsclassificaties!AA:AA,1,FALSE))</f>
        <v/>
      </c>
      <c r="R1877" s="136" t="str">
        <f>IF(F1877="","",VLOOKUP(F1877,Meldingsclassificaties!H:H,1,FALSE))</f>
        <v/>
      </c>
    </row>
    <row r="1878" spans="1:18" x14ac:dyDescent="0.25">
      <c r="A1878" s="59"/>
      <c r="B1878" s="59"/>
      <c r="C1878" s="59"/>
      <c r="D1878" s="59"/>
      <c r="E1878" s="60" t="s">
        <v>8610</v>
      </c>
      <c r="F1878" s="59"/>
      <c r="G1878" s="59" t="s">
        <v>1420</v>
      </c>
      <c r="H1878" s="59"/>
      <c r="I1878" s="59">
        <f t="shared" si="29"/>
        <v>3</v>
      </c>
      <c r="J1878" s="59" t="s">
        <v>1561</v>
      </c>
      <c r="K1878" s="61"/>
      <c r="L1878" s="62" t="s">
        <v>6737</v>
      </c>
      <c r="M1878" s="62" t="s">
        <v>1420</v>
      </c>
      <c r="N1878" s="81" t="str">
        <f>VLOOKUP($M1878,'Hulpblad MC-parser'!$A:$D,2,FALSE)</f>
        <v>Veiligheid en openbare orde</v>
      </c>
      <c r="O1878" s="81" t="str">
        <f>VLOOKUP($M1878,'Hulpblad MC-parser'!$A:$D,3,FALSE)</f>
        <v>Gevangenis</v>
      </c>
      <c r="P1878" s="81">
        <f>VLOOKUP($M1878,'Hulpblad MC-parser'!$A:$D,4,FALSE)</f>
        <v>0</v>
      </c>
      <c r="Q1878" s="136" t="str">
        <f>IF(CONCATENATE(B1878,C1878,D1878)="","",VLOOKUP(CONCATENATE(B1878,C1878,D1878),Meldingsclassificaties!AA:AA,1,FALSE))</f>
        <v/>
      </c>
      <c r="R1878" s="136" t="str">
        <f>IF(F1878="","",VLOOKUP(F1878,Meldingsclassificaties!H:H,1,FALSE))</f>
        <v/>
      </c>
    </row>
    <row r="1879" spans="1:18" x14ac:dyDescent="0.25">
      <c r="A1879" s="59"/>
      <c r="B1879" s="59"/>
      <c r="C1879" s="59"/>
      <c r="D1879" s="59"/>
      <c r="E1879" s="60" t="s">
        <v>8611</v>
      </c>
      <c r="F1879" s="59"/>
      <c r="G1879" s="59" t="s">
        <v>1420</v>
      </c>
      <c r="H1879" s="59"/>
      <c r="I1879" s="59">
        <f t="shared" si="29"/>
        <v>4</v>
      </c>
      <c r="J1879" s="59" t="s">
        <v>1561</v>
      </c>
      <c r="K1879" s="61"/>
      <c r="L1879" s="62" t="s">
        <v>6737</v>
      </c>
      <c r="M1879" s="62" t="s">
        <v>1420</v>
      </c>
      <c r="N1879" s="81" t="str">
        <f>VLOOKUP($M1879,'Hulpblad MC-parser'!$A:$D,2,FALSE)</f>
        <v>Veiligheid en openbare orde</v>
      </c>
      <c r="O1879" s="81" t="str">
        <f>VLOOKUP($M1879,'Hulpblad MC-parser'!$A:$D,3,FALSE)</f>
        <v>Gevangenis</v>
      </c>
      <c r="P1879" s="81">
        <f>VLOOKUP($M1879,'Hulpblad MC-parser'!$A:$D,4,FALSE)</f>
        <v>0</v>
      </c>
      <c r="Q1879" s="136" t="str">
        <f>IF(CONCATENATE(B1879,C1879,D1879)="","",VLOOKUP(CONCATENATE(B1879,C1879,D1879),Meldingsclassificaties!AA:AA,1,FALSE))</f>
        <v/>
      </c>
      <c r="R1879" s="136" t="str">
        <f>IF(F1879="","",VLOOKUP(F1879,Meldingsclassificaties!H:H,1,FALSE))</f>
        <v/>
      </c>
    </row>
    <row r="1880" spans="1:18" x14ac:dyDescent="0.25">
      <c r="A1880" s="59"/>
      <c r="B1880" s="59"/>
      <c r="C1880" s="59"/>
      <c r="D1880" s="59"/>
      <c r="E1880" s="60" t="s">
        <v>8612</v>
      </c>
      <c r="F1880" s="59"/>
      <c r="G1880" s="59" t="s">
        <v>1420</v>
      </c>
      <c r="H1880" s="59"/>
      <c r="I1880" s="59">
        <f t="shared" si="29"/>
        <v>5</v>
      </c>
      <c r="J1880" s="59" t="s">
        <v>1561</v>
      </c>
      <c r="K1880" s="61"/>
      <c r="L1880" s="62" t="s">
        <v>6737</v>
      </c>
      <c r="M1880" s="62" t="s">
        <v>1420</v>
      </c>
      <c r="N1880" s="81" t="str">
        <f>VLOOKUP($M1880,'Hulpblad MC-parser'!$A:$D,2,FALSE)</f>
        <v>Veiligheid en openbare orde</v>
      </c>
      <c r="O1880" s="81" t="str">
        <f>VLOOKUP($M1880,'Hulpblad MC-parser'!$A:$D,3,FALSE)</f>
        <v>Gevangenis</v>
      </c>
      <c r="P1880" s="81">
        <f>VLOOKUP($M1880,'Hulpblad MC-parser'!$A:$D,4,FALSE)</f>
        <v>0</v>
      </c>
      <c r="Q1880" s="136" t="str">
        <f>IF(CONCATENATE(B1880,C1880,D1880)="","",VLOOKUP(CONCATENATE(B1880,C1880,D1880),Meldingsclassificaties!AA:AA,1,FALSE))</f>
        <v/>
      </c>
      <c r="R1880" s="136" t="str">
        <f>IF(F1880="","",VLOOKUP(F1880,Meldingsclassificaties!H:H,1,FALSE))</f>
        <v/>
      </c>
    </row>
    <row r="1881" spans="1:18" x14ac:dyDescent="0.25">
      <c r="A1881" s="59">
        <v>200031582</v>
      </c>
      <c r="B1881" s="59" t="s">
        <v>13</v>
      </c>
      <c r="C1881" s="59" t="s">
        <v>14</v>
      </c>
      <c r="D1881" s="59" t="s">
        <v>128</v>
      </c>
      <c r="E1881" s="60" t="s">
        <v>1421</v>
      </c>
      <c r="F1881" s="59" t="s">
        <v>12157</v>
      </c>
      <c r="G1881" s="59"/>
      <c r="H1881" s="59"/>
      <c r="I1881" s="59">
        <f t="shared" si="29"/>
        <v>23</v>
      </c>
      <c r="J1881" s="59" t="s">
        <v>1613</v>
      </c>
      <c r="K1881" s="61"/>
      <c r="L1881" s="62" t="s">
        <v>6737</v>
      </c>
      <c r="M1881" s="62" t="s">
        <v>1421</v>
      </c>
      <c r="N1881" s="81" t="str">
        <f>VLOOKUP($M1881,'Hulpblad MC-parser'!$A:$D,2,FALSE)</f>
        <v>Veiligheid en openbare orde</v>
      </c>
      <c r="O1881" s="81" t="str">
        <f>VLOOKUP($M1881,'Hulpblad MC-parser'!$A:$D,3,FALSE)</f>
        <v>Gevangenis</v>
      </c>
      <c r="P1881" s="81" t="str">
        <f>VLOOKUP($M1881,'Hulpblad MC-parser'!$A:$D,4,FALSE)</f>
        <v>Ontsnapping</v>
      </c>
      <c r="Q1881" s="136" t="str">
        <f>IF(CONCATENATE(B1881,C1881,D1881)="","",VLOOKUP(CONCATENATE(B1881,C1881,D1881),Meldingsclassificaties!AA:AA,1,FALSE))</f>
        <v>Veiligheid en openbare ordeGevangenisOntsnapping</v>
      </c>
      <c r="R1881" s="136" t="str">
        <f>IF(F1881="","",VLOOKUP(F1881,Meldingsclassificaties!H:H,1,FALSE))</f>
        <v>Gevangenis ontsnapping</v>
      </c>
    </row>
    <row r="1882" spans="1:18" x14ac:dyDescent="0.25">
      <c r="A1882" s="59"/>
      <c r="B1882" s="59"/>
      <c r="C1882" s="59"/>
      <c r="D1882" s="59"/>
      <c r="E1882" s="60" t="s">
        <v>8613</v>
      </c>
      <c r="F1882" s="59"/>
      <c r="G1882" s="59" t="s">
        <v>1421</v>
      </c>
      <c r="H1882" s="59"/>
      <c r="I1882" s="59">
        <f t="shared" si="29"/>
        <v>4</v>
      </c>
      <c r="J1882" s="59" t="s">
        <v>1561</v>
      </c>
      <c r="K1882" s="61"/>
      <c r="L1882" s="62" t="s">
        <v>6737</v>
      </c>
      <c r="M1882" s="62" t="s">
        <v>1421</v>
      </c>
      <c r="N1882" s="81" t="str">
        <f>VLOOKUP($M1882,'Hulpblad MC-parser'!$A:$D,2,FALSE)</f>
        <v>Veiligheid en openbare orde</v>
      </c>
      <c r="O1882" s="81" t="str">
        <f>VLOOKUP($M1882,'Hulpblad MC-parser'!$A:$D,3,FALSE)</f>
        <v>Gevangenis</v>
      </c>
      <c r="P1882" s="81" t="str">
        <f>VLOOKUP($M1882,'Hulpblad MC-parser'!$A:$D,4,FALSE)</f>
        <v>Ontsnapping</v>
      </c>
      <c r="Q1882" s="136" t="str">
        <f>IF(CONCATENATE(B1882,C1882,D1882)="","",VLOOKUP(CONCATENATE(B1882,C1882,D1882),Meldingsclassificaties!AA:AA,1,FALSE))</f>
        <v/>
      </c>
      <c r="R1882" s="136" t="str">
        <f>IF(F1882="","",VLOOKUP(F1882,Meldingsclassificaties!H:H,1,FALSE))</f>
        <v/>
      </c>
    </row>
    <row r="1883" spans="1:18" x14ac:dyDescent="0.25">
      <c r="A1883" s="59"/>
      <c r="B1883" s="59"/>
      <c r="C1883" s="59"/>
      <c r="D1883" s="59"/>
      <c r="E1883" s="60" t="s">
        <v>8614</v>
      </c>
      <c r="F1883" s="59"/>
      <c r="G1883" s="59" t="s">
        <v>1421</v>
      </c>
      <c r="H1883" s="59"/>
      <c r="I1883" s="59">
        <f t="shared" si="29"/>
        <v>4</v>
      </c>
      <c r="J1883" s="59" t="s">
        <v>1561</v>
      </c>
      <c r="K1883" s="61"/>
      <c r="L1883" s="62" t="s">
        <v>6737</v>
      </c>
      <c r="M1883" s="62" t="s">
        <v>1421</v>
      </c>
      <c r="N1883" s="81" t="str">
        <f>VLOOKUP($M1883,'Hulpblad MC-parser'!$A:$D,2,FALSE)</f>
        <v>Veiligheid en openbare orde</v>
      </c>
      <c r="O1883" s="81" t="str">
        <f>VLOOKUP($M1883,'Hulpblad MC-parser'!$A:$D,3,FALSE)</f>
        <v>Gevangenis</v>
      </c>
      <c r="P1883" s="81" t="str">
        <f>VLOOKUP($M1883,'Hulpblad MC-parser'!$A:$D,4,FALSE)</f>
        <v>Ontsnapping</v>
      </c>
      <c r="Q1883" s="136" t="str">
        <f>IF(CONCATENATE(B1883,C1883,D1883)="","",VLOOKUP(CONCATENATE(B1883,C1883,D1883),Meldingsclassificaties!AA:AA,1,FALSE))</f>
        <v/>
      </c>
      <c r="R1883" s="136" t="str">
        <f>IF(F1883="","",VLOOKUP(F1883,Meldingsclassificaties!H:H,1,FALSE))</f>
        <v/>
      </c>
    </row>
    <row r="1884" spans="1:18" x14ac:dyDescent="0.25">
      <c r="A1884" s="59"/>
      <c r="B1884" s="59"/>
      <c r="C1884" s="59"/>
      <c r="D1884" s="59"/>
      <c r="E1884" s="60" t="s">
        <v>8615</v>
      </c>
      <c r="F1884" s="59"/>
      <c r="G1884" s="59" t="s">
        <v>1421</v>
      </c>
      <c r="H1884" s="59"/>
      <c r="I1884" s="59">
        <f t="shared" si="29"/>
        <v>5</v>
      </c>
      <c r="J1884" s="59" t="s">
        <v>1561</v>
      </c>
      <c r="K1884" s="61"/>
      <c r="L1884" s="62" t="s">
        <v>6737</v>
      </c>
      <c r="M1884" s="62" t="s">
        <v>1421</v>
      </c>
      <c r="N1884" s="81" t="str">
        <f>VLOOKUP($M1884,'Hulpblad MC-parser'!$A:$D,2,FALSE)</f>
        <v>Veiligheid en openbare orde</v>
      </c>
      <c r="O1884" s="81" t="str">
        <f>VLOOKUP($M1884,'Hulpblad MC-parser'!$A:$D,3,FALSE)</f>
        <v>Gevangenis</v>
      </c>
      <c r="P1884" s="81" t="str">
        <f>VLOOKUP($M1884,'Hulpblad MC-parser'!$A:$D,4,FALSE)</f>
        <v>Ontsnapping</v>
      </c>
      <c r="Q1884" s="136" t="str">
        <f>IF(CONCATENATE(B1884,C1884,D1884)="","",VLOOKUP(CONCATENATE(B1884,C1884,D1884),Meldingsclassificaties!AA:AA,1,FALSE))</f>
        <v/>
      </c>
      <c r="R1884" s="136" t="str">
        <f>IF(F1884="","",VLOOKUP(F1884,Meldingsclassificaties!H:H,1,FALSE))</f>
        <v/>
      </c>
    </row>
    <row r="1885" spans="1:18" x14ac:dyDescent="0.25">
      <c r="A1885" s="59"/>
      <c r="B1885" s="59"/>
      <c r="C1885" s="59"/>
      <c r="D1885" s="59"/>
      <c r="E1885" s="60" t="s">
        <v>8616</v>
      </c>
      <c r="F1885" s="59"/>
      <c r="G1885" s="59" t="s">
        <v>1421</v>
      </c>
      <c r="H1885" s="59"/>
      <c r="I1885" s="59">
        <f t="shared" si="29"/>
        <v>12</v>
      </c>
      <c r="J1885" s="59" t="s">
        <v>1561</v>
      </c>
      <c r="K1885" s="61"/>
      <c r="L1885" s="62" t="s">
        <v>6737</v>
      </c>
      <c r="M1885" s="62" t="s">
        <v>1421</v>
      </c>
      <c r="N1885" s="81" t="str">
        <f>VLOOKUP($M1885,'Hulpblad MC-parser'!$A:$D,2,FALSE)</f>
        <v>Veiligheid en openbare orde</v>
      </c>
      <c r="O1885" s="81" t="str">
        <f>VLOOKUP($M1885,'Hulpblad MC-parser'!$A:$D,3,FALSE)</f>
        <v>Gevangenis</v>
      </c>
      <c r="P1885" s="81" t="str">
        <f>VLOOKUP($M1885,'Hulpblad MC-parser'!$A:$D,4,FALSE)</f>
        <v>Ontsnapping</v>
      </c>
      <c r="Q1885" s="136" t="str">
        <f>IF(CONCATENATE(B1885,C1885,D1885)="","",VLOOKUP(CONCATENATE(B1885,C1885,D1885),Meldingsclassificaties!AA:AA,1,FALSE))</f>
        <v/>
      </c>
      <c r="R1885" s="136" t="str">
        <f>IF(F1885="","",VLOOKUP(F1885,Meldingsclassificaties!H:H,1,FALSE))</f>
        <v/>
      </c>
    </row>
    <row r="1886" spans="1:18" x14ac:dyDescent="0.25">
      <c r="A1886" s="59"/>
      <c r="B1886" s="59"/>
      <c r="C1886" s="59"/>
      <c r="D1886" s="59"/>
      <c r="E1886" s="60" t="s">
        <v>8617</v>
      </c>
      <c r="F1886" s="59"/>
      <c r="G1886" s="59" t="s">
        <v>1421</v>
      </c>
      <c r="H1886" s="59"/>
      <c r="I1886" s="59">
        <f t="shared" si="29"/>
        <v>7</v>
      </c>
      <c r="J1886" s="59" t="s">
        <v>1561</v>
      </c>
      <c r="K1886" s="61"/>
      <c r="L1886" s="62" t="s">
        <v>6737</v>
      </c>
      <c r="M1886" s="62" t="s">
        <v>1421</v>
      </c>
      <c r="N1886" s="81" t="str">
        <f>VLOOKUP($M1886,'Hulpblad MC-parser'!$A:$D,2,FALSE)</f>
        <v>Veiligheid en openbare orde</v>
      </c>
      <c r="O1886" s="81" t="str">
        <f>VLOOKUP($M1886,'Hulpblad MC-parser'!$A:$D,3,FALSE)</f>
        <v>Gevangenis</v>
      </c>
      <c r="P1886" s="81" t="str">
        <f>VLOOKUP($M1886,'Hulpblad MC-parser'!$A:$D,4,FALSE)</f>
        <v>Ontsnapping</v>
      </c>
      <c r="Q1886" s="136" t="str">
        <f>IF(CONCATENATE(B1886,C1886,D1886)="","",VLOOKUP(CONCATENATE(B1886,C1886,D1886),Meldingsclassificaties!AA:AA,1,FALSE))</f>
        <v/>
      </c>
      <c r="R1886" s="136" t="str">
        <f>IF(F1886="","",VLOOKUP(F1886,Meldingsclassificaties!H:H,1,FALSE))</f>
        <v/>
      </c>
    </row>
    <row r="1887" spans="1:18" x14ac:dyDescent="0.25">
      <c r="A1887" s="59">
        <v>200031584</v>
      </c>
      <c r="B1887" s="59" t="s">
        <v>13</v>
      </c>
      <c r="C1887" s="59" t="s">
        <v>14</v>
      </c>
      <c r="D1887" s="59" t="s">
        <v>403</v>
      </c>
      <c r="E1887" s="60" t="s">
        <v>1422</v>
      </c>
      <c r="F1887" s="59" t="s">
        <v>405</v>
      </c>
      <c r="G1887" s="59"/>
      <c r="H1887" s="59"/>
      <c r="I1887" s="59">
        <f t="shared" si="29"/>
        <v>17</v>
      </c>
      <c r="J1887" s="59" t="s">
        <v>1613</v>
      </c>
      <c r="K1887" s="61"/>
      <c r="L1887" s="62" t="s">
        <v>6737</v>
      </c>
      <c r="M1887" s="62" t="s">
        <v>1422</v>
      </c>
      <c r="N1887" s="81" t="str">
        <f>VLOOKUP($M1887,'Hulpblad MC-parser'!$A:$D,2,FALSE)</f>
        <v>Veiligheid en openbare orde</v>
      </c>
      <c r="O1887" s="81" t="str">
        <f>VLOOKUP($M1887,'Hulpblad MC-parser'!$A:$D,3,FALSE)</f>
        <v>Gevangenis</v>
      </c>
      <c r="P1887" s="81" t="str">
        <f>VLOOKUP($M1887,'Hulpblad MC-parser'!$A:$D,4,FALSE)</f>
        <v>Oproer</v>
      </c>
      <c r="Q1887" s="136" t="str">
        <f>IF(CONCATENATE(B1887,C1887,D1887)="","",VLOOKUP(CONCATENATE(B1887,C1887,D1887),Meldingsclassificaties!AA:AA,1,FALSE))</f>
        <v>Veiligheid en openbare ordeGevangenisOproer</v>
      </c>
      <c r="R1887" s="136" t="str">
        <f>IF(F1887="","",VLOOKUP(F1887,Meldingsclassificaties!H:H,1,FALSE))</f>
        <v>Gevangenisoproer</v>
      </c>
    </row>
    <row r="1888" spans="1:18" x14ac:dyDescent="0.25">
      <c r="A1888" s="59"/>
      <c r="B1888" s="59"/>
      <c r="C1888" s="59"/>
      <c r="D1888" s="59"/>
      <c r="E1888" s="60" t="s">
        <v>8618</v>
      </c>
      <c r="F1888" s="59"/>
      <c r="G1888" s="59" t="s">
        <v>1422</v>
      </c>
      <c r="H1888" s="59"/>
      <c r="I1888" s="59">
        <f t="shared" si="29"/>
        <v>4</v>
      </c>
      <c r="J1888" s="59" t="s">
        <v>1561</v>
      </c>
      <c r="K1888" s="61"/>
      <c r="L1888" s="62" t="s">
        <v>6737</v>
      </c>
      <c r="M1888" s="62" t="s">
        <v>1422</v>
      </c>
      <c r="N1888" s="81" t="str">
        <f>VLOOKUP($M1888,'Hulpblad MC-parser'!$A:$D,2,FALSE)</f>
        <v>Veiligheid en openbare orde</v>
      </c>
      <c r="O1888" s="81" t="str">
        <f>VLOOKUP($M1888,'Hulpblad MC-parser'!$A:$D,3,FALSE)</f>
        <v>Gevangenis</v>
      </c>
      <c r="P1888" s="81" t="str">
        <f>VLOOKUP($M1888,'Hulpblad MC-parser'!$A:$D,4,FALSE)</f>
        <v>Oproer</v>
      </c>
      <c r="Q1888" s="136" t="str">
        <f>IF(CONCATENATE(B1888,C1888,D1888)="","",VLOOKUP(CONCATENATE(B1888,C1888,D1888),Meldingsclassificaties!AA:AA,1,FALSE))</f>
        <v/>
      </c>
      <c r="R1888" s="136" t="str">
        <f>IF(F1888="","",VLOOKUP(F1888,Meldingsclassificaties!H:H,1,FALSE))</f>
        <v/>
      </c>
    </row>
    <row r="1889" spans="1:18" x14ac:dyDescent="0.25">
      <c r="A1889" s="59"/>
      <c r="B1889" s="59"/>
      <c r="C1889" s="59"/>
      <c r="D1889" s="59"/>
      <c r="E1889" s="60" t="s">
        <v>8619</v>
      </c>
      <c r="F1889" s="59"/>
      <c r="G1889" s="59" t="s">
        <v>1422</v>
      </c>
      <c r="H1889" s="59"/>
      <c r="I1889" s="59">
        <f t="shared" si="29"/>
        <v>18</v>
      </c>
      <c r="J1889" s="59" t="s">
        <v>1561</v>
      </c>
      <c r="K1889" s="61"/>
      <c r="L1889" s="62" t="s">
        <v>6737</v>
      </c>
      <c r="M1889" s="62" t="s">
        <v>1422</v>
      </c>
      <c r="N1889" s="81" t="str">
        <f>VLOOKUP($M1889,'Hulpblad MC-parser'!$A:$D,2,FALSE)</f>
        <v>Veiligheid en openbare orde</v>
      </c>
      <c r="O1889" s="81" t="str">
        <f>VLOOKUP($M1889,'Hulpblad MC-parser'!$A:$D,3,FALSE)</f>
        <v>Gevangenis</v>
      </c>
      <c r="P1889" s="81" t="str">
        <f>VLOOKUP($M1889,'Hulpblad MC-parser'!$A:$D,4,FALSE)</f>
        <v>Oproer</v>
      </c>
      <c r="Q1889" s="136" t="str">
        <f>IF(CONCATENATE(B1889,C1889,D1889)="","",VLOOKUP(CONCATENATE(B1889,C1889,D1889),Meldingsclassificaties!AA:AA,1,FALSE))</f>
        <v/>
      </c>
      <c r="R1889" s="136" t="str">
        <f>IF(F1889="","",VLOOKUP(F1889,Meldingsclassificaties!H:H,1,FALSE))</f>
        <v/>
      </c>
    </row>
    <row r="1890" spans="1:18" x14ac:dyDescent="0.25">
      <c r="A1890" s="59"/>
      <c r="B1890" s="59"/>
      <c r="C1890" s="59"/>
      <c r="D1890" s="59"/>
      <c r="E1890" s="60" t="s">
        <v>8620</v>
      </c>
      <c r="F1890" s="59"/>
      <c r="G1890" s="59" t="s">
        <v>1422</v>
      </c>
      <c r="H1890" s="59"/>
      <c r="I1890" s="59">
        <f t="shared" si="29"/>
        <v>4</v>
      </c>
      <c r="J1890" s="59" t="s">
        <v>1561</v>
      </c>
      <c r="K1890" s="61"/>
      <c r="L1890" s="62" t="s">
        <v>6737</v>
      </c>
      <c r="M1890" s="62" t="s">
        <v>1422</v>
      </c>
      <c r="N1890" s="81" t="str">
        <f>VLOOKUP($M1890,'Hulpblad MC-parser'!$A:$D,2,FALSE)</f>
        <v>Veiligheid en openbare orde</v>
      </c>
      <c r="O1890" s="81" t="str">
        <f>VLOOKUP($M1890,'Hulpblad MC-parser'!$A:$D,3,FALSE)</f>
        <v>Gevangenis</v>
      </c>
      <c r="P1890" s="81" t="str">
        <f>VLOOKUP($M1890,'Hulpblad MC-parser'!$A:$D,4,FALSE)</f>
        <v>Oproer</v>
      </c>
      <c r="Q1890" s="136" t="str">
        <f>IF(CONCATENATE(B1890,C1890,D1890)="","",VLOOKUP(CONCATENATE(B1890,C1890,D1890),Meldingsclassificaties!AA:AA,1,FALSE))</f>
        <v/>
      </c>
      <c r="R1890" s="136" t="str">
        <f>IF(F1890="","",VLOOKUP(F1890,Meldingsclassificaties!H:H,1,FALSE))</f>
        <v/>
      </c>
    </row>
    <row r="1891" spans="1:18" x14ac:dyDescent="0.25">
      <c r="A1891" s="59"/>
      <c r="B1891" s="59"/>
      <c r="C1891" s="59"/>
      <c r="D1891" s="59"/>
      <c r="E1891" s="60" t="s">
        <v>8621</v>
      </c>
      <c r="F1891" s="59"/>
      <c r="G1891" s="59" t="s">
        <v>1422</v>
      </c>
      <c r="H1891" s="59"/>
      <c r="I1891" s="59">
        <f t="shared" si="29"/>
        <v>5</v>
      </c>
      <c r="J1891" s="59" t="s">
        <v>1561</v>
      </c>
      <c r="K1891" s="61"/>
      <c r="L1891" s="62" t="s">
        <v>6737</v>
      </c>
      <c r="M1891" s="62" t="s">
        <v>1422</v>
      </c>
      <c r="N1891" s="81" t="str">
        <f>VLOOKUP($M1891,'Hulpblad MC-parser'!$A:$D,2,FALSE)</f>
        <v>Veiligheid en openbare orde</v>
      </c>
      <c r="O1891" s="81" t="str">
        <f>VLOOKUP($M1891,'Hulpblad MC-parser'!$A:$D,3,FALSE)</f>
        <v>Gevangenis</v>
      </c>
      <c r="P1891" s="81" t="str">
        <f>VLOOKUP($M1891,'Hulpblad MC-parser'!$A:$D,4,FALSE)</f>
        <v>Oproer</v>
      </c>
      <c r="Q1891" s="136" t="str">
        <f>IF(CONCATENATE(B1891,C1891,D1891)="","",VLOOKUP(CONCATENATE(B1891,C1891,D1891),Meldingsclassificaties!AA:AA,1,FALSE))</f>
        <v/>
      </c>
      <c r="R1891" s="136" t="str">
        <f>IF(F1891="","",VLOOKUP(F1891,Meldingsclassificaties!H:H,1,FALSE))</f>
        <v/>
      </c>
    </row>
    <row r="1892" spans="1:18" x14ac:dyDescent="0.25">
      <c r="A1892" s="59"/>
      <c r="B1892" s="59"/>
      <c r="C1892" s="59"/>
      <c r="D1892" s="59"/>
      <c r="E1892" s="60" t="s">
        <v>8622</v>
      </c>
      <c r="F1892" s="59"/>
      <c r="G1892" s="59" t="s">
        <v>1422</v>
      </c>
      <c r="H1892" s="59"/>
      <c r="I1892" s="59">
        <f t="shared" si="29"/>
        <v>7</v>
      </c>
      <c r="J1892" s="59" t="s">
        <v>1561</v>
      </c>
      <c r="K1892" s="61"/>
      <c r="L1892" s="62" t="s">
        <v>6737</v>
      </c>
      <c r="M1892" s="62" t="s">
        <v>1422</v>
      </c>
      <c r="N1892" s="81" t="str">
        <f>VLOOKUP($M1892,'Hulpblad MC-parser'!$A:$D,2,FALSE)</f>
        <v>Veiligheid en openbare orde</v>
      </c>
      <c r="O1892" s="81" t="str">
        <f>VLOOKUP($M1892,'Hulpblad MC-parser'!$A:$D,3,FALSE)</f>
        <v>Gevangenis</v>
      </c>
      <c r="P1892" s="81" t="str">
        <f>VLOOKUP($M1892,'Hulpblad MC-parser'!$A:$D,4,FALSE)</f>
        <v>Oproer</v>
      </c>
      <c r="Q1892" s="136" t="str">
        <f>IF(CONCATENATE(B1892,C1892,D1892)="","",VLOOKUP(CONCATENATE(B1892,C1892,D1892),Meldingsclassificaties!AA:AA,1,FALSE))</f>
        <v/>
      </c>
      <c r="R1892" s="136" t="str">
        <f>IF(F1892="","",VLOOKUP(F1892,Meldingsclassificaties!H:H,1,FALSE))</f>
        <v/>
      </c>
    </row>
    <row r="1893" spans="1:18" x14ac:dyDescent="0.25">
      <c r="A1893" s="59">
        <v>200010768</v>
      </c>
      <c r="B1893" s="59" t="s">
        <v>13</v>
      </c>
      <c r="C1893" s="59" t="s">
        <v>113</v>
      </c>
      <c r="D1893" s="59"/>
      <c r="E1893" s="60" t="s">
        <v>1423</v>
      </c>
      <c r="F1893" s="59" t="s">
        <v>113</v>
      </c>
      <c r="G1893" s="59"/>
      <c r="H1893" s="59"/>
      <c r="I1893" s="59">
        <f t="shared" si="29"/>
        <v>7</v>
      </c>
      <c r="J1893" s="59" t="s">
        <v>1613</v>
      </c>
      <c r="K1893" s="61"/>
      <c r="L1893" s="62" t="s">
        <v>6737</v>
      </c>
      <c r="M1893" s="62" t="s">
        <v>1423</v>
      </c>
      <c r="N1893" s="81" t="str">
        <f>VLOOKUP($M1893,'Hulpblad MC-parser'!$A:$D,2,FALSE)</f>
        <v>Veiligheid en openbare orde</v>
      </c>
      <c r="O1893" s="81" t="str">
        <f>VLOOKUP($M1893,'Hulpblad MC-parser'!$A:$D,3,FALSE)</f>
        <v>Geweld</v>
      </c>
      <c r="P1893" s="81">
        <f>VLOOKUP($M1893,'Hulpblad MC-parser'!$A:$D,4,FALSE)</f>
        <v>0</v>
      </c>
      <c r="Q1893" s="136" t="str">
        <f>IF(CONCATENATE(B1893,C1893,D1893)="","",VLOOKUP(CONCATENATE(B1893,C1893,D1893),Meldingsclassificaties!AA:AA,1,FALSE))</f>
        <v>Veiligheid en openbare ordeGeweld</v>
      </c>
      <c r="R1893" s="136" t="str">
        <f>IF(F1893="","",VLOOKUP(F1893,Meldingsclassificaties!H:H,1,FALSE))</f>
        <v>Geweld</v>
      </c>
    </row>
    <row r="1894" spans="1:18" x14ac:dyDescent="0.25">
      <c r="A1894" s="59"/>
      <c r="B1894" s="59"/>
      <c r="C1894" s="59"/>
      <c r="D1894" s="59"/>
      <c r="E1894" s="60" t="s">
        <v>8623</v>
      </c>
      <c r="F1894" s="59"/>
      <c r="G1894" s="59" t="s">
        <v>1423</v>
      </c>
      <c r="H1894" s="59"/>
      <c r="I1894" s="59">
        <f t="shared" si="29"/>
        <v>4</v>
      </c>
      <c r="J1894" s="59" t="s">
        <v>1561</v>
      </c>
      <c r="K1894" s="61"/>
      <c r="L1894" s="62" t="s">
        <v>6737</v>
      </c>
      <c r="M1894" s="62" t="s">
        <v>1423</v>
      </c>
      <c r="N1894" s="81" t="str">
        <f>VLOOKUP($M1894,'Hulpblad MC-parser'!$A:$D,2,FALSE)</f>
        <v>Veiligheid en openbare orde</v>
      </c>
      <c r="O1894" s="81" t="str">
        <f>VLOOKUP($M1894,'Hulpblad MC-parser'!$A:$D,3,FALSE)</f>
        <v>Geweld</v>
      </c>
      <c r="P1894" s="81">
        <f>VLOOKUP($M1894,'Hulpblad MC-parser'!$A:$D,4,FALSE)</f>
        <v>0</v>
      </c>
      <c r="Q1894" s="136" t="str">
        <f>IF(CONCATENATE(B1894,C1894,D1894)="","",VLOOKUP(CONCATENATE(B1894,C1894,D1894),Meldingsclassificaties!AA:AA,1,FALSE))</f>
        <v/>
      </c>
      <c r="R1894" s="136" t="str">
        <f>IF(F1894="","",VLOOKUP(F1894,Meldingsclassificaties!H:H,1,FALSE))</f>
        <v/>
      </c>
    </row>
    <row r="1895" spans="1:18" x14ac:dyDescent="0.25">
      <c r="A1895" s="59"/>
      <c r="B1895" s="59"/>
      <c r="C1895" s="59"/>
      <c r="D1895" s="59"/>
      <c r="E1895" s="60" t="s">
        <v>8624</v>
      </c>
      <c r="F1895" s="59"/>
      <c r="G1895" s="59" t="s">
        <v>1423</v>
      </c>
      <c r="H1895" s="59"/>
      <c r="I1895" s="59">
        <f t="shared" si="29"/>
        <v>3</v>
      </c>
      <c r="J1895" s="59" t="s">
        <v>1561</v>
      </c>
      <c r="K1895" s="61"/>
      <c r="L1895" s="62" t="s">
        <v>6737</v>
      </c>
      <c r="M1895" s="62" t="s">
        <v>1423</v>
      </c>
      <c r="N1895" s="81" t="str">
        <f>VLOOKUP($M1895,'Hulpblad MC-parser'!$A:$D,2,FALSE)</f>
        <v>Veiligheid en openbare orde</v>
      </c>
      <c r="O1895" s="81" t="str">
        <f>VLOOKUP($M1895,'Hulpblad MC-parser'!$A:$D,3,FALSE)</f>
        <v>Geweld</v>
      </c>
      <c r="P1895" s="81">
        <f>VLOOKUP($M1895,'Hulpblad MC-parser'!$A:$D,4,FALSE)</f>
        <v>0</v>
      </c>
      <c r="Q1895" s="136" t="str">
        <f>IF(CONCATENATE(B1895,C1895,D1895)="","",VLOOKUP(CONCATENATE(B1895,C1895,D1895),Meldingsclassificaties!AA:AA,1,FALSE))</f>
        <v/>
      </c>
      <c r="R1895" s="136" t="str">
        <f>IF(F1895="","",VLOOKUP(F1895,Meldingsclassificaties!H:H,1,FALSE))</f>
        <v/>
      </c>
    </row>
    <row r="1896" spans="1:18" x14ac:dyDescent="0.25">
      <c r="A1896" s="59"/>
      <c r="B1896" s="59"/>
      <c r="C1896" s="59"/>
      <c r="D1896" s="59"/>
      <c r="E1896" s="60" t="s">
        <v>8625</v>
      </c>
      <c r="F1896" s="59"/>
      <c r="G1896" s="59" t="s">
        <v>1423</v>
      </c>
      <c r="H1896" s="59"/>
      <c r="I1896" s="59">
        <f t="shared" si="29"/>
        <v>4</v>
      </c>
      <c r="J1896" s="59" t="s">
        <v>1561</v>
      </c>
      <c r="K1896" s="61"/>
      <c r="L1896" s="62" t="s">
        <v>6737</v>
      </c>
      <c r="M1896" s="62" t="s">
        <v>1423</v>
      </c>
      <c r="N1896" s="81" t="str">
        <f>VLOOKUP($M1896,'Hulpblad MC-parser'!$A:$D,2,FALSE)</f>
        <v>Veiligheid en openbare orde</v>
      </c>
      <c r="O1896" s="81" t="str">
        <f>VLOOKUP($M1896,'Hulpblad MC-parser'!$A:$D,3,FALSE)</f>
        <v>Geweld</v>
      </c>
      <c r="P1896" s="81">
        <f>VLOOKUP($M1896,'Hulpblad MC-parser'!$A:$D,4,FALSE)</f>
        <v>0</v>
      </c>
      <c r="Q1896" s="136" t="str">
        <f>IF(CONCATENATE(B1896,C1896,D1896)="","",VLOOKUP(CONCATENATE(B1896,C1896,D1896),Meldingsclassificaties!AA:AA,1,FALSE))</f>
        <v/>
      </c>
      <c r="R1896" s="136" t="str">
        <f>IF(F1896="","",VLOOKUP(F1896,Meldingsclassificaties!H:H,1,FALSE))</f>
        <v/>
      </c>
    </row>
    <row r="1897" spans="1:18" x14ac:dyDescent="0.25">
      <c r="A1897" s="59"/>
      <c r="B1897" s="59"/>
      <c r="C1897" s="59"/>
      <c r="D1897" s="59"/>
      <c r="E1897" s="60" t="s">
        <v>8626</v>
      </c>
      <c r="F1897" s="59"/>
      <c r="G1897" s="59" t="s">
        <v>1423</v>
      </c>
      <c r="H1897" s="59"/>
      <c r="I1897" s="59">
        <f t="shared" si="29"/>
        <v>5</v>
      </c>
      <c r="J1897" s="59" t="s">
        <v>1561</v>
      </c>
      <c r="K1897" s="61"/>
      <c r="L1897" s="62" t="s">
        <v>6737</v>
      </c>
      <c r="M1897" s="62" t="s">
        <v>1423</v>
      </c>
      <c r="N1897" s="81" t="str">
        <f>VLOOKUP($M1897,'Hulpblad MC-parser'!$A:$D,2,FALSE)</f>
        <v>Veiligheid en openbare orde</v>
      </c>
      <c r="O1897" s="81" t="str">
        <f>VLOOKUP($M1897,'Hulpblad MC-parser'!$A:$D,3,FALSE)</f>
        <v>Geweld</v>
      </c>
      <c r="P1897" s="81">
        <f>VLOOKUP($M1897,'Hulpblad MC-parser'!$A:$D,4,FALSE)</f>
        <v>0</v>
      </c>
      <c r="Q1897" s="136" t="str">
        <f>IF(CONCATENATE(B1897,C1897,D1897)="","",VLOOKUP(CONCATENATE(B1897,C1897,D1897),Meldingsclassificaties!AA:AA,1,FALSE))</f>
        <v/>
      </c>
      <c r="R1897" s="136" t="str">
        <f>IF(F1897="","",VLOOKUP(F1897,Meldingsclassificaties!H:H,1,FALSE))</f>
        <v/>
      </c>
    </row>
    <row r="1898" spans="1:18" x14ac:dyDescent="0.25">
      <c r="A1898" s="59">
        <v>200010769</v>
      </c>
      <c r="B1898" s="59" t="s">
        <v>13</v>
      </c>
      <c r="C1898" s="59" t="s">
        <v>113</v>
      </c>
      <c r="D1898" s="59" t="s">
        <v>568</v>
      </c>
      <c r="E1898" s="60" t="s">
        <v>1424</v>
      </c>
      <c r="F1898" s="59" t="s">
        <v>568</v>
      </c>
      <c r="G1898" s="59"/>
      <c r="H1898" s="59"/>
      <c r="I1898" s="59">
        <f t="shared" si="29"/>
        <v>11</v>
      </c>
      <c r="J1898" s="59" t="s">
        <v>1613</v>
      </c>
      <c r="K1898" s="61"/>
      <c r="L1898" s="62" t="s">
        <v>6737</v>
      </c>
      <c r="M1898" s="62" t="s">
        <v>1424</v>
      </c>
      <c r="N1898" s="81" t="str">
        <f>VLOOKUP($M1898,'Hulpblad MC-parser'!$A:$D,2,FALSE)</f>
        <v>Veiligheid en openbare orde</v>
      </c>
      <c r="O1898" s="81" t="str">
        <f>VLOOKUP($M1898,'Hulpblad MC-parser'!$A:$D,3,FALSE)</f>
        <v>Geweld</v>
      </c>
      <c r="P1898" s="81" t="str">
        <f>VLOOKUP($M1898,'Hulpblad MC-parser'!$A:$D,4,FALSE)</f>
        <v>Bedreiging</v>
      </c>
      <c r="Q1898" s="136" t="str">
        <f>IF(CONCATENATE(B1898,C1898,D1898)="","",VLOOKUP(CONCATENATE(B1898,C1898,D1898),Meldingsclassificaties!AA:AA,1,FALSE))</f>
        <v>Veiligheid en openbare ordeGeweldBedreiging</v>
      </c>
      <c r="R1898" s="136" t="str">
        <f>IF(F1898="","",VLOOKUP(F1898,Meldingsclassificaties!H:H,1,FALSE))</f>
        <v>Bedreiging</v>
      </c>
    </row>
    <row r="1899" spans="1:18" x14ac:dyDescent="0.25">
      <c r="A1899" s="59"/>
      <c r="B1899" s="59"/>
      <c r="C1899" s="59"/>
      <c r="D1899" s="59"/>
      <c r="E1899" s="60" t="s">
        <v>8627</v>
      </c>
      <c r="F1899" s="59"/>
      <c r="G1899" s="59" t="s">
        <v>1424</v>
      </c>
      <c r="H1899" s="59"/>
      <c r="I1899" s="59">
        <f t="shared" si="29"/>
        <v>4</v>
      </c>
      <c r="J1899" s="59" t="s">
        <v>1561</v>
      </c>
      <c r="K1899" s="61"/>
      <c r="L1899" s="62" t="s">
        <v>6737</v>
      </c>
      <c r="M1899" s="62" t="s">
        <v>1424</v>
      </c>
      <c r="N1899" s="81" t="str">
        <f>VLOOKUP($M1899,'Hulpblad MC-parser'!$A:$D,2,FALSE)</f>
        <v>Veiligheid en openbare orde</v>
      </c>
      <c r="O1899" s="81" t="str">
        <f>VLOOKUP($M1899,'Hulpblad MC-parser'!$A:$D,3,FALSE)</f>
        <v>Geweld</v>
      </c>
      <c r="P1899" s="81" t="str">
        <f>VLOOKUP($M1899,'Hulpblad MC-parser'!$A:$D,4,FALSE)</f>
        <v>Bedreiging</v>
      </c>
      <c r="Q1899" s="136" t="str">
        <f>IF(CONCATENATE(B1899,C1899,D1899)="","",VLOOKUP(CONCATENATE(B1899,C1899,D1899),Meldingsclassificaties!AA:AA,1,FALSE))</f>
        <v/>
      </c>
      <c r="R1899" s="136" t="str">
        <f>IF(F1899="","",VLOOKUP(F1899,Meldingsclassificaties!H:H,1,FALSE))</f>
        <v/>
      </c>
    </row>
    <row r="1900" spans="1:18" x14ac:dyDescent="0.25">
      <c r="A1900" s="59"/>
      <c r="B1900" s="59"/>
      <c r="C1900" s="59"/>
      <c r="D1900" s="59"/>
      <c r="E1900" s="60" t="s">
        <v>8628</v>
      </c>
      <c r="F1900" s="59"/>
      <c r="G1900" s="59" t="s">
        <v>1424</v>
      </c>
      <c r="H1900" s="59"/>
      <c r="I1900" s="59">
        <f t="shared" si="29"/>
        <v>4</v>
      </c>
      <c r="J1900" s="59" t="s">
        <v>1561</v>
      </c>
      <c r="K1900" s="61"/>
      <c r="L1900" s="62" t="s">
        <v>6737</v>
      </c>
      <c r="M1900" s="62" t="s">
        <v>1424</v>
      </c>
      <c r="N1900" s="81" t="str">
        <f>VLOOKUP($M1900,'Hulpblad MC-parser'!$A:$D,2,FALSE)</f>
        <v>Veiligheid en openbare orde</v>
      </c>
      <c r="O1900" s="81" t="str">
        <f>VLOOKUP($M1900,'Hulpblad MC-parser'!$A:$D,3,FALSE)</f>
        <v>Geweld</v>
      </c>
      <c r="P1900" s="81" t="str">
        <f>VLOOKUP($M1900,'Hulpblad MC-parser'!$A:$D,4,FALSE)</f>
        <v>Bedreiging</v>
      </c>
      <c r="Q1900" s="136" t="str">
        <f>IF(CONCATENATE(B1900,C1900,D1900)="","",VLOOKUP(CONCATENATE(B1900,C1900,D1900),Meldingsclassificaties!AA:AA,1,FALSE))</f>
        <v/>
      </c>
      <c r="R1900" s="136" t="str">
        <f>IF(F1900="","",VLOOKUP(F1900,Meldingsclassificaties!H:H,1,FALSE))</f>
        <v/>
      </c>
    </row>
    <row r="1901" spans="1:18" x14ac:dyDescent="0.25">
      <c r="A1901" s="59"/>
      <c r="B1901" s="59"/>
      <c r="C1901" s="59"/>
      <c r="D1901" s="59"/>
      <c r="E1901" s="60" t="s">
        <v>8629</v>
      </c>
      <c r="F1901" s="59"/>
      <c r="G1901" s="59" t="s">
        <v>1424</v>
      </c>
      <c r="H1901" s="59"/>
      <c r="I1901" s="59">
        <f t="shared" si="29"/>
        <v>5</v>
      </c>
      <c r="J1901" s="59" t="s">
        <v>1561</v>
      </c>
      <c r="K1901" s="61"/>
      <c r="L1901" s="62" t="s">
        <v>6737</v>
      </c>
      <c r="M1901" s="62" t="s">
        <v>1424</v>
      </c>
      <c r="N1901" s="81" t="str">
        <f>VLOOKUP($M1901,'Hulpblad MC-parser'!$A:$D,2,FALSE)</f>
        <v>Veiligheid en openbare orde</v>
      </c>
      <c r="O1901" s="81" t="str">
        <f>VLOOKUP($M1901,'Hulpblad MC-parser'!$A:$D,3,FALSE)</f>
        <v>Geweld</v>
      </c>
      <c r="P1901" s="81" t="str">
        <f>VLOOKUP($M1901,'Hulpblad MC-parser'!$A:$D,4,FALSE)</f>
        <v>Bedreiging</v>
      </c>
      <c r="Q1901" s="136" t="str">
        <f>IF(CONCATENATE(B1901,C1901,D1901)="","",VLOOKUP(CONCATENATE(B1901,C1901,D1901),Meldingsclassificaties!AA:AA,1,FALSE))</f>
        <v/>
      </c>
      <c r="R1901" s="136" t="str">
        <f>IF(F1901="","",VLOOKUP(F1901,Meldingsclassificaties!H:H,1,FALSE))</f>
        <v/>
      </c>
    </row>
    <row r="1902" spans="1:18" x14ac:dyDescent="0.25">
      <c r="A1902" s="59"/>
      <c r="B1902" s="59"/>
      <c r="C1902" s="59"/>
      <c r="D1902" s="59"/>
      <c r="E1902" s="60" t="s">
        <v>8630</v>
      </c>
      <c r="F1902" s="59"/>
      <c r="G1902" s="59" t="s">
        <v>1424</v>
      </c>
      <c r="H1902" s="59"/>
      <c r="I1902" s="59">
        <f t="shared" si="29"/>
        <v>7</v>
      </c>
      <c r="J1902" s="59" t="s">
        <v>1561</v>
      </c>
      <c r="K1902" s="61"/>
      <c r="L1902" s="62" t="s">
        <v>6737</v>
      </c>
      <c r="M1902" s="62" t="s">
        <v>1424</v>
      </c>
      <c r="N1902" s="81" t="str">
        <f>VLOOKUP($M1902,'Hulpblad MC-parser'!$A:$D,2,FALSE)</f>
        <v>Veiligheid en openbare orde</v>
      </c>
      <c r="O1902" s="81" t="str">
        <f>VLOOKUP($M1902,'Hulpblad MC-parser'!$A:$D,3,FALSE)</f>
        <v>Geweld</v>
      </c>
      <c r="P1902" s="81" t="str">
        <f>VLOOKUP($M1902,'Hulpblad MC-parser'!$A:$D,4,FALSE)</f>
        <v>Bedreiging</v>
      </c>
      <c r="Q1902" s="136" t="str">
        <f>IF(CONCATENATE(B1902,C1902,D1902)="","",VLOOKUP(CONCATENATE(B1902,C1902,D1902),Meldingsclassificaties!AA:AA,1,FALSE))</f>
        <v/>
      </c>
      <c r="R1902" s="136" t="str">
        <f>IF(F1902="","",VLOOKUP(F1902,Meldingsclassificaties!H:H,1,FALSE))</f>
        <v/>
      </c>
    </row>
    <row r="1903" spans="1:18" x14ac:dyDescent="0.25">
      <c r="A1903" s="59">
        <v>200031589</v>
      </c>
      <c r="B1903" s="59" t="s">
        <v>13</v>
      </c>
      <c r="C1903" s="59" t="s">
        <v>113</v>
      </c>
      <c r="D1903" s="59" t="s">
        <v>117</v>
      </c>
      <c r="E1903" s="60" t="s">
        <v>1425</v>
      </c>
      <c r="F1903" s="59" t="s">
        <v>117</v>
      </c>
      <c r="G1903" s="59"/>
      <c r="H1903" s="59"/>
      <c r="I1903" s="59">
        <f t="shared" si="29"/>
        <v>16</v>
      </c>
      <c r="J1903" s="59" t="s">
        <v>1613</v>
      </c>
      <c r="K1903" s="61"/>
      <c r="L1903" s="62" t="s">
        <v>6737</v>
      </c>
      <c r="M1903" s="62" t="s">
        <v>1425</v>
      </c>
      <c r="N1903" s="81" t="str">
        <f>VLOOKUP($M1903,'Hulpblad MC-parser'!$A:$D,2,FALSE)</f>
        <v>Veiligheid en openbare orde</v>
      </c>
      <c r="O1903" s="81" t="str">
        <f>VLOOKUP($M1903,'Hulpblad MC-parser'!$A:$D,3,FALSE)</f>
        <v>Geweld</v>
      </c>
      <c r="P1903" s="81" t="str">
        <f>VLOOKUP($M1903,'Hulpblad MC-parser'!$A:$D,4,FALSE)</f>
        <v>CBRN-e dreiging</v>
      </c>
      <c r="Q1903" s="136" t="str">
        <f>IF(CONCATENATE(B1903,C1903,D1903)="","",VLOOKUP(CONCATENATE(B1903,C1903,D1903),Meldingsclassificaties!AA:AA,1,FALSE))</f>
        <v>Veiligheid en openbare ordeGeweldCBRN-e dreiging</v>
      </c>
      <c r="R1903" s="136" t="str">
        <f>IF(F1903="","",VLOOKUP(F1903,Meldingsclassificaties!H:H,1,FALSE))</f>
        <v>CBRN-e dreiging</v>
      </c>
    </row>
    <row r="1904" spans="1:18" x14ac:dyDescent="0.25">
      <c r="A1904" s="59"/>
      <c r="B1904" s="59"/>
      <c r="C1904" s="59"/>
      <c r="D1904" s="59"/>
      <c r="E1904" s="60" t="s">
        <v>8631</v>
      </c>
      <c r="F1904" s="59"/>
      <c r="G1904" s="59" t="s">
        <v>1425</v>
      </c>
      <c r="H1904" s="59"/>
      <c r="I1904" s="59">
        <f t="shared" si="29"/>
        <v>4</v>
      </c>
      <c r="J1904" s="59" t="s">
        <v>1561</v>
      </c>
      <c r="K1904" s="61"/>
      <c r="L1904" s="62" t="s">
        <v>6737</v>
      </c>
      <c r="M1904" s="62" t="s">
        <v>1425</v>
      </c>
      <c r="N1904" s="81" t="str">
        <f>VLOOKUP($M1904,'Hulpblad MC-parser'!$A:$D,2,FALSE)</f>
        <v>Veiligheid en openbare orde</v>
      </c>
      <c r="O1904" s="81" t="str">
        <f>VLOOKUP($M1904,'Hulpblad MC-parser'!$A:$D,3,FALSE)</f>
        <v>Geweld</v>
      </c>
      <c r="P1904" s="81" t="str">
        <f>VLOOKUP($M1904,'Hulpblad MC-parser'!$A:$D,4,FALSE)</f>
        <v>CBRN-e dreiging</v>
      </c>
      <c r="Q1904" s="136" t="str">
        <f>IF(CONCATENATE(B1904,C1904,D1904)="","",VLOOKUP(CONCATENATE(B1904,C1904,D1904),Meldingsclassificaties!AA:AA,1,FALSE))</f>
        <v/>
      </c>
      <c r="R1904" s="136" t="str">
        <f>IF(F1904="","",VLOOKUP(F1904,Meldingsclassificaties!H:H,1,FALSE))</f>
        <v/>
      </c>
    </row>
    <row r="1905" spans="1:18" x14ac:dyDescent="0.25">
      <c r="A1905" s="59"/>
      <c r="B1905" s="59"/>
      <c r="C1905" s="59"/>
      <c r="D1905" s="59"/>
      <c r="E1905" s="60" t="s">
        <v>8632</v>
      </c>
      <c r="F1905" s="59"/>
      <c r="G1905" s="59" t="s">
        <v>1425</v>
      </c>
      <c r="H1905" s="59"/>
      <c r="I1905" s="59">
        <f t="shared" si="29"/>
        <v>14</v>
      </c>
      <c r="J1905" s="59" t="s">
        <v>1561</v>
      </c>
      <c r="K1905" s="61"/>
      <c r="L1905" s="62" t="s">
        <v>6737</v>
      </c>
      <c r="M1905" s="62" t="s">
        <v>1425</v>
      </c>
      <c r="N1905" s="81" t="str">
        <f>VLOOKUP($M1905,'Hulpblad MC-parser'!$A:$D,2,FALSE)</f>
        <v>Veiligheid en openbare orde</v>
      </c>
      <c r="O1905" s="81" t="str">
        <f>VLOOKUP($M1905,'Hulpblad MC-parser'!$A:$D,3,FALSE)</f>
        <v>Geweld</v>
      </c>
      <c r="P1905" s="81" t="str">
        <f>VLOOKUP($M1905,'Hulpblad MC-parser'!$A:$D,4,FALSE)</f>
        <v>CBRN-e dreiging</v>
      </c>
      <c r="Q1905" s="136" t="str">
        <f>IF(CONCATENATE(B1905,C1905,D1905)="","",VLOOKUP(CONCATENATE(B1905,C1905,D1905),Meldingsclassificaties!AA:AA,1,FALSE))</f>
        <v/>
      </c>
      <c r="R1905" s="136" t="str">
        <f>IF(F1905="","",VLOOKUP(F1905,Meldingsclassificaties!H:H,1,FALSE))</f>
        <v/>
      </c>
    </row>
    <row r="1906" spans="1:18" x14ac:dyDescent="0.25">
      <c r="A1906" s="59"/>
      <c r="B1906" s="59"/>
      <c r="C1906" s="59"/>
      <c r="D1906" s="59"/>
      <c r="E1906" s="60" t="s">
        <v>8633</v>
      </c>
      <c r="F1906" s="59"/>
      <c r="G1906" s="59" t="s">
        <v>1425</v>
      </c>
      <c r="H1906" s="59"/>
      <c r="I1906" s="59">
        <f t="shared" si="29"/>
        <v>4</v>
      </c>
      <c r="J1906" s="59" t="s">
        <v>1561</v>
      </c>
      <c r="K1906" s="61"/>
      <c r="L1906" s="62" t="s">
        <v>6737</v>
      </c>
      <c r="M1906" s="62" t="s">
        <v>1425</v>
      </c>
      <c r="N1906" s="81" t="str">
        <f>VLOOKUP($M1906,'Hulpblad MC-parser'!$A:$D,2,FALSE)</f>
        <v>Veiligheid en openbare orde</v>
      </c>
      <c r="O1906" s="81" t="str">
        <f>VLOOKUP($M1906,'Hulpblad MC-parser'!$A:$D,3,FALSE)</f>
        <v>Geweld</v>
      </c>
      <c r="P1906" s="81" t="str">
        <f>VLOOKUP($M1906,'Hulpblad MC-parser'!$A:$D,4,FALSE)</f>
        <v>CBRN-e dreiging</v>
      </c>
      <c r="Q1906" s="136" t="str">
        <f>IF(CONCATENATE(B1906,C1906,D1906)="","",VLOOKUP(CONCATENATE(B1906,C1906,D1906),Meldingsclassificaties!AA:AA,1,FALSE))</f>
        <v/>
      </c>
      <c r="R1906" s="136" t="str">
        <f>IF(F1906="","",VLOOKUP(F1906,Meldingsclassificaties!H:H,1,FALSE))</f>
        <v/>
      </c>
    </row>
    <row r="1907" spans="1:18" x14ac:dyDescent="0.25">
      <c r="A1907" s="59"/>
      <c r="B1907" s="59"/>
      <c r="C1907" s="59"/>
      <c r="D1907" s="59"/>
      <c r="E1907" s="60" t="s">
        <v>8634</v>
      </c>
      <c r="F1907" s="59"/>
      <c r="G1907" s="59" t="s">
        <v>1425</v>
      </c>
      <c r="H1907" s="59"/>
      <c r="I1907" s="59">
        <f t="shared" si="29"/>
        <v>5</v>
      </c>
      <c r="J1907" s="59" t="s">
        <v>1561</v>
      </c>
      <c r="K1907" s="61"/>
      <c r="L1907" s="62" t="s">
        <v>6737</v>
      </c>
      <c r="M1907" s="62" t="s">
        <v>1425</v>
      </c>
      <c r="N1907" s="81" t="str">
        <f>VLOOKUP($M1907,'Hulpblad MC-parser'!$A:$D,2,FALSE)</f>
        <v>Veiligheid en openbare orde</v>
      </c>
      <c r="O1907" s="81" t="str">
        <f>VLOOKUP($M1907,'Hulpblad MC-parser'!$A:$D,3,FALSE)</f>
        <v>Geweld</v>
      </c>
      <c r="P1907" s="81" t="str">
        <f>VLOOKUP($M1907,'Hulpblad MC-parser'!$A:$D,4,FALSE)</f>
        <v>CBRN-e dreiging</v>
      </c>
      <c r="Q1907" s="136" t="str">
        <f>IF(CONCATENATE(B1907,C1907,D1907)="","",VLOOKUP(CONCATENATE(B1907,C1907,D1907),Meldingsclassificaties!AA:AA,1,FALSE))</f>
        <v/>
      </c>
      <c r="R1907" s="136" t="str">
        <f>IF(F1907="","",VLOOKUP(F1907,Meldingsclassificaties!H:H,1,FALSE))</f>
        <v/>
      </c>
    </row>
    <row r="1908" spans="1:18" x14ac:dyDescent="0.25">
      <c r="A1908" s="59"/>
      <c r="B1908" s="59"/>
      <c r="C1908" s="59"/>
      <c r="D1908" s="59"/>
      <c r="E1908" s="60" t="s">
        <v>8635</v>
      </c>
      <c r="F1908" s="59"/>
      <c r="G1908" s="59" t="s">
        <v>1425</v>
      </c>
      <c r="H1908" s="59"/>
      <c r="I1908" s="59">
        <f t="shared" si="29"/>
        <v>7</v>
      </c>
      <c r="J1908" s="59" t="s">
        <v>1561</v>
      </c>
      <c r="K1908" s="61"/>
      <c r="L1908" s="62" t="s">
        <v>6737</v>
      </c>
      <c r="M1908" s="62" t="s">
        <v>1425</v>
      </c>
      <c r="N1908" s="81" t="str">
        <f>VLOOKUP($M1908,'Hulpblad MC-parser'!$A:$D,2,FALSE)</f>
        <v>Veiligheid en openbare orde</v>
      </c>
      <c r="O1908" s="81" t="str">
        <f>VLOOKUP($M1908,'Hulpblad MC-parser'!$A:$D,3,FALSE)</f>
        <v>Geweld</v>
      </c>
      <c r="P1908" s="81" t="str">
        <f>VLOOKUP($M1908,'Hulpblad MC-parser'!$A:$D,4,FALSE)</f>
        <v>CBRN-e dreiging</v>
      </c>
      <c r="Q1908" s="136" t="str">
        <f>IF(CONCATENATE(B1908,C1908,D1908)="","",VLOOKUP(CONCATENATE(B1908,C1908,D1908),Meldingsclassificaties!AA:AA,1,FALSE))</f>
        <v/>
      </c>
      <c r="R1908" s="136" t="str">
        <f>IF(F1908="","",VLOOKUP(F1908,Meldingsclassificaties!H:H,1,FALSE))</f>
        <v/>
      </c>
    </row>
    <row r="1909" spans="1:18" x14ac:dyDescent="0.25">
      <c r="A1909" s="59">
        <v>200010771</v>
      </c>
      <c r="B1909" s="59" t="s">
        <v>13</v>
      </c>
      <c r="C1909" s="59" t="s">
        <v>113</v>
      </c>
      <c r="D1909" s="59" t="s">
        <v>273</v>
      </c>
      <c r="E1909" s="60" t="s">
        <v>1426</v>
      </c>
      <c r="F1909" s="59" t="s">
        <v>273</v>
      </c>
      <c r="G1909" s="59"/>
      <c r="H1909" s="59"/>
      <c r="I1909" s="59">
        <f t="shared" si="29"/>
        <v>10</v>
      </c>
      <c r="J1909" s="59" t="s">
        <v>1613</v>
      </c>
      <c r="K1909" s="61"/>
      <c r="L1909" s="62" t="s">
        <v>6737</v>
      </c>
      <c r="M1909" s="62" t="s">
        <v>1426</v>
      </c>
      <c r="N1909" s="81" t="str">
        <f>VLOOKUP($M1909,'Hulpblad MC-parser'!$A:$D,2,FALSE)</f>
        <v>Veiligheid en openbare orde</v>
      </c>
      <c r="O1909" s="81" t="str">
        <f>VLOOKUP($M1909,'Hulpblad MC-parser'!$A:$D,3,FALSE)</f>
        <v>Geweld</v>
      </c>
      <c r="P1909" s="81" t="str">
        <f>VLOOKUP($M1909,'Hulpblad MC-parser'!$A:$D,4,FALSE)</f>
        <v>Gijzeling</v>
      </c>
      <c r="Q1909" s="136" t="str">
        <f>IF(CONCATENATE(B1909,C1909,D1909)="","",VLOOKUP(CONCATENATE(B1909,C1909,D1909),Meldingsclassificaties!AA:AA,1,FALSE))</f>
        <v>Veiligheid en openbare ordeGeweldGijzeling</v>
      </c>
      <c r="R1909" s="136" t="str">
        <f>IF(F1909="","",VLOOKUP(F1909,Meldingsclassificaties!H:H,1,FALSE))</f>
        <v>Gijzeling</v>
      </c>
    </row>
    <row r="1910" spans="1:18" x14ac:dyDescent="0.25">
      <c r="A1910" s="59"/>
      <c r="B1910" s="59"/>
      <c r="C1910" s="59"/>
      <c r="D1910" s="59"/>
      <c r="E1910" s="60" t="s">
        <v>8636</v>
      </c>
      <c r="F1910" s="59"/>
      <c r="G1910" s="59" t="s">
        <v>1426</v>
      </c>
      <c r="H1910" s="59"/>
      <c r="I1910" s="59">
        <f t="shared" si="29"/>
        <v>4</v>
      </c>
      <c r="J1910" s="59" t="s">
        <v>1561</v>
      </c>
      <c r="K1910" s="61"/>
      <c r="L1910" s="62" t="s">
        <v>6737</v>
      </c>
      <c r="M1910" s="62" t="s">
        <v>1426</v>
      </c>
      <c r="N1910" s="81" t="str">
        <f>VLOOKUP($M1910,'Hulpblad MC-parser'!$A:$D,2,FALSE)</f>
        <v>Veiligheid en openbare orde</v>
      </c>
      <c r="O1910" s="81" t="str">
        <f>VLOOKUP($M1910,'Hulpblad MC-parser'!$A:$D,3,FALSE)</f>
        <v>Geweld</v>
      </c>
      <c r="P1910" s="81" t="str">
        <f>VLOOKUP($M1910,'Hulpblad MC-parser'!$A:$D,4,FALSE)</f>
        <v>Gijzeling</v>
      </c>
      <c r="Q1910" s="136" t="str">
        <f>IF(CONCATENATE(B1910,C1910,D1910)="","",VLOOKUP(CONCATENATE(B1910,C1910,D1910),Meldingsclassificaties!AA:AA,1,FALSE))</f>
        <v/>
      </c>
      <c r="R1910" s="136" t="str">
        <f>IF(F1910="","",VLOOKUP(F1910,Meldingsclassificaties!H:H,1,FALSE))</f>
        <v/>
      </c>
    </row>
    <row r="1911" spans="1:18" x14ac:dyDescent="0.25">
      <c r="A1911" s="59"/>
      <c r="B1911" s="59"/>
      <c r="C1911" s="59"/>
      <c r="D1911" s="59"/>
      <c r="E1911" s="60" t="s">
        <v>8637</v>
      </c>
      <c r="F1911" s="59"/>
      <c r="G1911" s="59" t="s">
        <v>1426</v>
      </c>
      <c r="H1911" s="59"/>
      <c r="I1911" s="59">
        <f t="shared" si="29"/>
        <v>5</v>
      </c>
      <c r="J1911" s="59" t="s">
        <v>1561</v>
      </c>
      <c r="K1911" s="61"/>
      <c r="L1911" s="62" t="s">
        <v>6737</v>
      </c>
      <c r="M1911" s="62" t="s">
        <v>1426</v>
      </c>
      <c r="N1911" s="81" t="str">
        <f>VLOOKUP($M1911,'Hulpblad MC-parser'!$A:$D,2,FALSE)</f>
        <v>Veiligheid en openbare orde</v>
      </c>
      <c r="O1911" s="81" t="str">
        <f>VLOOKUP($M1911,'Hulpblad MC-parser'!$A:$D,3,FALSE)</f>
        <v>Geweld</v>
      </c>
      <c r="P1911" s="81" t="str">
        <f>VLOOKUP($M1911,'Hulpblad MC-parser'!$A:$D,4,FALSE)</f>
        <v>Gijzeling</v>
      </c>
      <c r="Q1911" s="136" t="str">
        <f>IF(CONCATENATE(B1911,C1911,D1911)="","",VLOOKUP(CONCATENATE(B1911,C1911,D1911),Meldingsclassificaties!AA:AA,1,FALSE))</f>
        <v/>
      </c>
      <c r="R1911" s="136" t="str">
        <f>IF(F1911="","",VLOOKUP(F1911,Meldingsclassificaties!H:H,1,FALSE))</f>
        <v/>
      </c>
    </row>
    <row r="1912" spans="1:18" x14ac:dyDescent="0.25">
      <c r="A1912" s="59"/>
      <c r="B1912" s="59"/>
      <c r="C1912" s="59"/>
      <c r="D1912" s="59"/>
      <c r="E1912" s="60" t="s">
        <v>8638</v>
      </c>
      <c r="F1912" s="59"/>
      <c r="G1912" s="59" t="s">
        <v>1426</v>
      </c>
      <c r="H1912" s="59"/>
      <c r="I1912" s="59">
        <f t="shared" si="29"/>
        <v>4</v>
      </c>
      <c r="J1912" s="59" t="s">
        <v>1561</v>
      </c>
      <c r="K1912" s="61"/>
      <c r="L1912" s="62" t="s">
        <v>6737</v>
      </c>
      <c r="M1912" s="62" t="s">
        <v>1426</v>
      </c>
      <c r="N1912" s="81" t="str">
        <f>VLOOKUP($M1912,'Hulpblad MC-parser'!$A:$D,2,FALSE)</f>
        <v>Veiligheid en openbare orde</v>
      </c>
      <c r="O1912" s="81" t="str">
        <f>VLOOKUP($M1912,'Hulpblad MC-parser'!$A:$D,3,FALSE)</f>
        <v>Geweld</v>
      </c>
      <c r="P1912" s="81" t="str">
        <f>VLOOKUP($M1912,'Hulpblad MC-parser'!$A:$D,4,FALSE)</f>
        <v>Gijzeling</v>
      </c>
      <c r="Q1912" s="136" t="str">
        <f>IF(CONCATENATE(B1912,C1912,D1912)="","",VLOOKUP(CONCATENATE(B1912,C1912,D1912),Meldingsclassificaties!AA:AA,1,FALSE))</f>
        <v/>
      </c>
      <c r="R1912" s="136" t="str">
        <f>IF(F1912="","",VLOOKUP(F1912,Meldingsclassificaties!H:H,1,FALSE))</f>
        <v/>
      </c>
    </row>
    <row r="1913" spans="1:18" x14ac:dyDescent="0.25">
      <c r="A1913" s="59"/>
      <c r="B1913" s="59"/>
      <c r="C1913" s="59"/>
      <c r="D1913" s="59"/>
      <c r="E1913" s="60" t="s">
        <v>8639</v>
      </c>
      <c r="F1913" s="59"/>
      <c r="G1913" s="59" t="s">
        <v>1426</v>
      </c>
      <c r="H1913" s="59"/>
      <c r="I1913" s="59">
        <f t="shared" si="29"/>
        <v>7</v>
      </c>
      <c r="J1913" s="59" t="s">
        <v>1561</v>
      </c>
      <c r="K1913" s="61"/>
      <c r="L1913" s="62" t="s">
        <v>6737</v>
      </c>
      <c r="M1913" s="62" t="s">
        <v>1426</v>
      </c>
      <c r="N1913" s="81" t="str">
        <f>VLOOKUP($M1913,'Hulpblad MC-parser'!$A:$D,2,FALSE)</f>
        <v>Veiligheid en openbare orde</v>
      </c>
      <c r="O1913" s="81" t="str">
        <f>VLOOKUP($M1913,'Hulpblad MC-parser'!$A:$D,3,FALSE)</f>
        <v>Geweld</v>
      </c>
      <c r="P1913" s="81" t="str">
        <f>VLOOKUP($M1913,'Hulpblad MC-parser'!$A:$D,4,FALSE)</f>
        <v>Gijzeling</v>
      </c>
      <c r="Q1913" s="136" t="str">
        <f>IF(CONCATENATE(B1913,C1913,D1913)="","",VLOOKUP(CONCATENATE(B1913,C1913,D1913),Meldingsclassificaties!AA:AA,1,FALSE))</f>
        <v/>
      </c>
      <c r="R1913" s="136" t="str">
        <f>IF(F1913="","",VLOOKUP(F1913,Meldingsclassificaties!H:H,1,FALSE))</f>
        <v/>
      </c>
    </row>
    <row r="1914" spans="1:18" x14ac:dyDescent="0.25">
      <c r="A1914" s="59">
        <v>200010772</v>
      </c>
      <c r="B1914" s="59" t="s">
        <v>13</v>
      </c>
      <c r="C1914" s="59" t="s">
        <v>113</v>
      </c>
      <c r="D1914" s="59" t="s">
        <v>200</v>
      </c>
      <c r="E1914" s="60" t="s">
        <v>1427</v>
      </c>
      <c r="F1914" s="59" t="s">
        <v>200</v>
      </c>
      <c r="G1914" s="59"/>
      <c r="H1914" s="59"/>
      <c r="I1914" s="59">
        <f t="shared" si="29"/>
        <v>7</v>
      </c>
      <c r="J1914" s="59" t="s">
        <v>1613</v>
      </c>
      <c r="K1914" s="61"/>
      <c r="L1914" s="62" t="s">
        <v>6737</v>
      </c>
      <c r="M1914" s="62" t="s">
        <v>1427</v>
      </c>
      <c r="N1914" s="81" t="str">
        <f>VLOOKUP($M1914,'Hulpblad MC-parser'!$A:$D,2,FALSE)</f>
        <v>Veiligheid en openbare orde</v>
      </c>
      <c r="O1914" s="81" t="str">
        <f>VLOOKUP($M1914,'Hulpblad MC-parser'!$A:$D,3,FALSE)</f>
        <v>Geweld</v>
      </c>
      <c r="P1914" s="81" t="str">
        <f>VLOOKUP($M1914,'Hulpblad MC-parser'!$A:$D,4,FALSE)</f>
        <v>Kaping</v>
      </c>
      <c r="Q1914" s="136" t="str">
        <f>IF(CONCATENATE(B1914,C1914,D1914)="","",VLOOKUP(CONCATENATE(B1914,C1914,D1914),Meldingsclassificaties!AA:AA,1,FALSE))</f>
        <v>Veiligheid en openbare ordeGeweldKaping</v>
      </c>
      <c r="R1914" s="136" t="str">
        <f>IF(F1914="","",VLOOKUP(F1914,Meldingsclassificaties!H:H,1,FALSE))</f>
        <v>Kaping</v>
      </c>
    </row>
    <row r="1915" spans="1:18" x14ac:dyDescent="0.25">
      <c r="A1915" s="59"/>
      <c r="B1915" s="59"/>
      <c r="C1915" s="59"/>
      <c r="D1915" s="59"/>
      <c r="E1915" s="60" t="s">
        <v>8640</v>
      </c>
      <c r="F1915" s="59"/>
      <c r="G1915" s="59" t="s">
        <v>1427</v>
      </c>
      <c r="H1915" s="59"/>
      <c r="I1915" s="59">
        <f t="shared" si="29"/>
        <v>4</v>
      </c>
      <c r="J1915" s="59" t="s">
        <v>1561</v>
      </c>
      <c r="K1915" s="61"/>
      <c r="L1915" s="62" t="s">
        <v>6737</v>
      </c>
      <c r="M1915" s="62" t="s">
        <v>1427</v>
      </c>
      <c r="N1915" s="81" t="str">
        <f>VLOOKUP($M1915,'Hulpblad MC-parser'!$A:$D,2,FALSE)</f>
        <v>Veiligheid en openbare orde</v>
      </c>
      <c r="O1915" s="81" t="str">
        <f>VLOOKUP($M1915,'Hulpblad MC-parser'!$A:$D,3,FALSE)</f>
        <v>Geweld</v>
      </c>
      <c r="P1915" s="81" t="str">
        <f>VLOOKUP($M1915,'Hulpblad MC-parser'!$A:$D,4,FALSE)</f>
        <v>Kaping</v>
      </c>
      <c r="Q1915" s="136" t="str">
        <f>IF(CONCATENATE(B1915,C1915,D1915)="","",VLOOKUP(CONCATENATE(B1915,C1915,D1915),Meldingsclassificaties!AA:AA,1,FALSE))</f>
        <v/>
      </c>
      <c r="R1915" s="136" t="str">
        <f>IF(F1915="","",VLOOKUP(F1915,Meldingsclassificaties!H:H,1,FALSE))</f>
        <v/>
      </c>
    </row>
    <row r="1916" spans="1:18" x14ac:dyDescent="0.25">
      <c r="A1916" s="59"/>
      <c r="B1916" s="59"/>
      <c r="C1916" s="59"/>
      <c r="D1916" s="59"/>
      <c r="E1916" s="60" t="s">
        <v>8641</v>
      </c>
      <c r="F1916" s="59"/>
      <c r="G1916" s="59" t="s">
        <v>1427</v>
      </c>
      <c r="H1916" s="59"/>
      <c r="I1916" s="59">
        <f t="shared" si="29"/>
        <v>5</v>
      </c>
      <c r="J1916" s="59" t="s">
        <v>1561</v>
      </c>
      <c r="K1916" s="61"/>
      <c r="L1916" s="62" t="s">
        <v>6737</v>
      </c>
      <c r="M1916" s="62" t="s">
        <v>1427</v>
      </c>
      <c r="N1916" s="81" t="str">
        <f>VLOOKUP($M1916,'Hulpblad MC-parser'!$A:$D,2,FALSE)</f>
        <v>Veiligheid en openbare orde</v>
      </c>
      <c r="O1916" s="81" t="str">
        <f>VLOOKUP($M1916,'Hulpblad MC-parser'!$A:$D,3,FALSE)</f>
        <v>Geweld</v>
      </c>
      <c r="P1916" s="81" t="str">
        <f>VLOOKUP($M1916,'Hulpblad MC-parser'!$A:$D,4,FALSE)</f>
        <v>Kaping</v>
      </c>
      <c r="Q1916" s="136" t="str">
        <f>IF(CONCATENATE(B1916,C1916,D1916)="","",VLOOKUP(CONCATENATE(B1916,C1916,D1916),Meldingsclassificaties!AA:AA,1,FALSE))</f>
        <v/>
      </c>
      <c r="R1916" s="136" t="str">
        <f>IF(F1916="","",VLOOKUP(F1916,Meldingsclassificaties!H:H,1,FALSE))</f>
        <v/>
      </c>
    </row>
    <row r="1917" spans="1:18" x14ac:dyDescent="0.25">
      <c r="A1917" s="59"/>
      <c r="B1917" s="59"/>
      <c r="C1917" s="59"/>
      <c r="D1917" s="59"/>
      <c r="E1917" s="60" t="s">
        <v>8642</v>
      </c>
      <c r="F1917" s="59"/>
      <c r="G1917" s="59" t="s">
        <v>1427</v>
      </c>
      <c r="H1917" s="59"/>
      <c r="I1917" s="59">
        <f t="shared" si="29"/>
        <v>4</v>
      </c>
      <c r="J1917" s="59" t="s">
        <v>1561</v>
      </c>
      <c r="K1917" s="61"/>
      <c r="L1917" s="62" t="s">
        <v>6737</v>
      </c>
      <c r="M1917" s="62" t="s">
        <v>1427</v>
      </c>
      <c r="N1917" s="81" t="str">
        <f>VLOOKUP($M1917,'Hulpblad MC-parser'!$A:$D,2,FALSE)</f>
        <v>Veiligheid en openbare orde</v>
      </c>
      <c r="O1917" s="81" t="str">
        <f>VLOOKUP($M1917,'Hulpblad MC-parser'!$A:$D,3,FALSE)</f>
        <v>Geweld</v>
      </c>
      <c r="P1917" s="81" t="str">
        <f>VLOOKUP($M1917,'Hulpblad MC-parser'!$A:$D,4,FALSE)</f>
        <v>Kaping</v>
      </c>
      <c r="Q1917" s="136" t="str">
        <f>IF(CONCATENATE(B1917,C1917,D1917)="","",VLOOKUP(CONCATENATE(B1917,C1917,D1917),Meldingsclassificaties!AA:AA,1,FALSE))</f>
        <v/>
      </c>
      <c r="R1917" s="136" t="str">
        <f>IF(F1917="","",VLOOKUP(F1917,Meldingsclassificaties!H:H,1,FALSE))</f>
        <v/>
      </c>
    </row>
    <row r="1918" spans="1:18" x14ac:dyDescent="0.25">
      <c r="A1918" s="59"/>
      <c r="B1918" s="59"/>
      <c r="C1918" s="59"/>
      <c r="D1918" s="59"/>
      <c r="E1918" s="60" t="s">
        <v>8643</v>
      </c>
      <c r="F1918" s="59"/>
      <c r="G1918" s="59" t="s">
        <v>1427</v>
      </c>
      <c r="H1918" s="59"/>
      <c r="I1918" s="59">
        <f t="shared" si="29"/>
        <v>7</v>
      </c>
      <c r="J1918" s="59" t="s">
        <v>1561</v>
      </c>
      <c r="K1918" s="61"/>
      <c r="L1918" s="62" t="s">
        <v>6737</v>
      </c>
      <c r="M1918" s="62" t="s">
        <v>1427</v>
      </c>
      <c r="N1918" s="81" t="str">
        <f>VLOOKUP($M1918,'Hulpblad MC-parser'!$A:$D,2,FALSE)</f>
        <v>Veiligheid en openbare orde</v>
      </c>
      <c r="O1918" s="81" t="str">
        <f>VLOOKUP($M1918,'Hulpblad MC-parser'!$A:$D,3,FALSE)</f>
        <v>Geweld</v>
      </c>
      <c r="P1918" s="81" t="str">
        <f>VLOOKUP($M1918,'Hulpblad MC-parser'!$A:$D,4,FALSE)</f>
        <v>Kaping</v>
      </c>
      <c r="Q1918" s="136" t="str">
        <f>IF(CONCATENATE(B1918,C1918,D1918)="","",VLOOKUP(CONCATENATE(B1918,C1918,D1918),Meldingsclassificaties!AA:AA,1,FALSE))</f>
        <v/>
      </c>
      <c r="R1918" s="136" t="str">
        <f>IF(F1918="","",VLOOKUP(F1918,Meldingsclassificaties!H:H,1,FALSE))</f>
        <v/>
      </c>
    </row>
    <row r="1919" spans="1:18" x14ac:dyDescent="0.25">
      <c r="A1919" s="59">
        <v>200107074</v>
      </c>
      <c r="B1919" s="59" t="s">
        <v>13</v>
      </c>
      <c r="C1919" s="59" t="s">
        <v>113</v>
      </c>
      <c r="D1919" s="59" t="s">
        <v>592</v>
      </c>
      <c r="E1919" s="60" t="s">
        <v>6514</v>
      </c>
      <c r="F1919" s="59" t="s">
        <v>592</v>
      </c>
      <c r="G1919" s="59"/>
      <c r="H1919" s="59"/>
      <c r="I1919" s="59">
        <f t="shared" si="29"/>
        <v>17</v>
      </c>
      <c r="J1919" s="59" t="s">
        <v>1613</v>
      </c>
      <c r="K1919" s="61"/>
      <c r="L1919" s="62" t="s">
        <v>6738</v>
      </c>
      <c r="M1919" s="62" t="s">
        <v>6514</v>
      </c>
      <c r="N1919" s="81" t="str">
        <f>VLOOKUP($M1919,'Hulpblad MC-parser'!$A:$D,2,FALSE)</f>
        <v>Veiligheid en openbare orde</v>
      </c>
      <c r="O1919" s="81" t="str">
        <f>VLOOKUP($M1919,'Hulpblad MC-parser'!$A:$D,3,FALSE)</f>
        <v>Geweld</v>
      </c>
      <c r="P1919" s="81" t="str">
        <f>VLOOKUP($M1919,'Hulpblad MC-parser'!$A:$D,4,FALSE)</f>
        <v>Mishandeling</v>
      </c>
      <c r="Q1919" s="136" t="str">
        <f>IF(CONCATENATE(B1919,C1919,D1919)="","",VLOOKUP(CONCATENATE(B1919,C1919,D1919),Meldingsclassificaties!AA:AA,1,FALSE))</f>
        <v>Veiligheid en openbare ordeGeweldMishandeling</v>
      </c>
      <c r="R1919" s="136" t="str">
        <f>IF(F1919="","",VLOOKUP(F1919,Meldingsclassificaties!H:H,1,FALSE))</f>
        <v>Mishandeling</v>
      </c>
    </row>
    <row r="1920" spans="1:18" x14ac:dyDescent="0.25">
      <c r="A1920" s="59">
        <v>200010773</v>
      </c>
      <c r="B1920" s="59" t="s">
        <v>13</v>
      </c>
      <c r="C1920" s="59" t="s">
        <v>113</v>
      </c>
      <c r="D1920" s="59" t="s">
        <v>592</v>
      </c>
      <c r="E1920" s="60" t="s">
        <v>1428</v>
      </c>
      <c r="F1920" s="59" t="s">
        <v>592</v>
      </c>
      <c r="G1920" s="59"/>
      <c r="H1920" s="59"/>
      <c r="I1920" s="59">
        <f t="shared" ref="I1920:I1960" si="30">LEN(E1920)</f>
        <v>13</v>
      </c>
      <c r="J1920" s="59" t="s">
        <v>1613</v>
      </c>
      <c r="K1920" s="61"/>
      <c r="L1920" s="62" t="s">
        <v>6737</v>
      </c>
      <c r="M1920" s="62" t="s">
        <v>1428</v>
      </c>
      <c r="N1920" s="81" t="str">
        <f>VLOOKUP($M1920,'Hulpblad MC-parser'!$A:$D,2,FALSE)</f>
        <v>Veiligheid en openbare orde</v>
      </c>
      <c r="O1920" s="81" t="str">
        <f>VLOOKUP($M1920,'Hulpblad MC-parser'!$A:$D,3,FALSE)</f>
        <v>Geweld</v>
      </c>
      <c r="P1920" s="81" t="str">
        <f>VLOOKUP($M1920,'Hulpblad MC-parser'!$A:$D,4,FALSE)</f>
        <v>Mishandeling</v>
      </c>
      <c r="Q1920" s="136" t="str">
        <f>IF(CONCATENATE(B1920,C1920,D1920)="","",VLOOKUP(CONCATENATE(B1920,C1920,D1920),Meldingsclassificaties!AA:AA,1,FALSE))</f>
        <v>Veiligheid en openbare ordeGeweldMishandeling</v>
      </c>
      <c r="R1920" s="136" t="str">
        <f>IF(F1920="","",VLOOKUP(F1920,Meldingsclassificaties!H:H,1,FALSE))</f>
        <v>Mishandeling</v>
      </c>
    </row>
    <row r="1921" spans="1:18" x14ac:dyDescent="0.25">
      <c r="A1921" s="59"/>
      <c r="B1921" s="59"/>
      <c r="C1921" s="59"/>
      <c r="D1921" s="59"/>
      <c r="E1921" s="60" t="s">
        <v>8644</v>
      </c>
      <c r="F1921" s="59"/>
      <c r="G1921" s="59" t="s">
        <v>1428</v>
      </c>
      <c r="H1921" s="59"/>
      <c r="I1921" s="59">
        <f t="shared" si="30"/>
        <v>4</v>
      </c>
      <c r="J1921" s="59" t="s">
        <v>1561</v>
      </c>
      <c r="K1921" s="61"/>
      <c r="L1921" s="62" t="s">
        <v>6737</v>
      </c>
      <c r="M1921" s="62" t="s">
        <v>1428</v>
      </c>
      <c r="N1921" s="81" t="str">
        <f>VLOOKUP($M1921,'Hulpblad MC-parser'!$A:$D,2,FALSE)</f>
        <v>Veiligheid en openbare orde</v>
      </c>
      <c r="O1921" s="81" t="str">
        <f>VLOOKUP($M1921,'Hulpblad MC-parser'!$A:$D,3,FALSE)</f>
        <v>Geweld</v>
      </c>
      <c r="P1921" s="81" t="str">
        <f>VLOOKUP($M1921,'Hulpblad MC-parser'!$A:$D,4,FALSE)</f>
        <v>Mishandeling</v>
      </c>
      <c r="Q1921" s="136" t="str">
        <f>IF(CONCATENATE(B1921,C1921,D1921)="","",VLOOKUP(CONCATENATE(B1921,C1921,D1921),Meldingsclassificaties!AA:AA,1,FALSE))</f>
        <v/>
      </c>
      <c r="R1921" s="136" t="str">
        <f>IF(F1921="","",VLOOKUP(F1921,Meldingsclassificaties!H:H,1,FALSE))</f>
        <v/>
      </c>
    </row>
    <row r="1922" spans="1:18" x14ac:dyDescent="0.25">
      <c r="A1922" s="59"/>
      <c r="B1922" s="59"/>
      <c r="C1922" s="59"/>
      <c r="D1922" s="59"/>
      <c r="E1922" s="60" t="s">
        <v>8645</v>
      </c>
      <c r="F1922" s="59"/>
      <c r="G1922" s="59" t="s">
        <v>1428</v>
      </c>
      <c r="H1922" s="59"/>
      <c r="I1922" s="59">
        <f t="shared" si="30"/>
        <v>5</v>
      </c>
      <c r="J1922" s="59" t="s">
        <v>1561</v>
      </c>
      <c r="K1922" s="61"/>
      <c r="L1922" s="62" t="s">
        <v>6737</v>
      </c>
      <c r="M1922" s="62" t="s">
        <v>1428</v>
      </c>
      <c r="N1922" s="81" t="str">
        <f>VLOOKUP($M1922,'Hulpblad MC-parser'!$A:$D,2,FALSE)</f>
        <v>Veiligheid en openbare orde</v>
      </c>
      <c r="O1922" s="81" t="str">
        <f>VLOOKUP($M1922,'Hulpblad MC-parser'!$A:$D,3,FALSE)</f>
        <v>Geweld</v>
      </c>
      <c r="P1922" s="81" t="str">
        <f>VLOOKUP($M1922,'Hulpblad MC-parser'!$A:$D,4,FALSE)</f>
        <v>Mishandeling</v>
      </c>
      <c r="Q1922" s="136" t="str">
        <f>IF(CONCATENATE(B1922,C1922,D1922)="","",VLOOKUP(CONCATENATE(B1922,C1922,D1922),Meldingsclassificaties!AA:AA,1,FALSE))</f>
        <v/>
      </c>
      <c r="R1922" s="136" t="str">
        <f>IF(F1922="","",VLOOKUP(F1922,Meldingsclassificaties!H:H,1,FALSE))</f>
        <v/>
      </c>
    </row>
    <row r="1923" spans="1:18" x14ac:dyDescent="0.25">
      <c r="A1923" s="59"/>
      <c r="B1923" s="59"/>
      <c r="C1923" s="59"/>
      <c r="D1923" s="59"/>
      <c r="E1923" s="60" t="s">
        <v>8646</v>
      </c>
      <c r="F1923" s="59"/>
      <c r="G1923" s="59" t="s">
        <v>1428</v>
      </c>
      <c r="H1923" s="59"/>
      <c r="I1923" s="59">
        <f t="shared" si="30"/>
        <v>4</v>
      </c>
      <c r="J1923" s="59" t="s">
        <v>1561</v>
      </c>
      <c r="K1923" s="61"/>
      <c r="L1923" s="62" t="s">
        <v>6737</v>
      </c>
      <c r="M1923" s="62" t="s">
        <v>1428</v>
      </c>
      <c r="N1923" s="81" t="str">
        <f>VLOOKUP($M1923,'Hulpblad MC-parser'!$A:$D,2,FALSE)</f>
        <v>Veiligheid en openbare orde</v>
      </c>
      <c r="O1923" s="81" t="str">
        <f>VLOOKUP($M1923,'Hulpblad MC-parser'!$A:$D,3,FALSE)</f>
        <v>Geweld</v>
      </c>
      <c r="P1923" s="81" t="str">
        <f>VLOOKUP($M1923,'Hulpblad MC-parser'!$A:$D,4,FALSE)</f>
        <v>Mishandeling</v>
      </c>
      <c r="Q1923" s="136" t="str">
        <f>IF(CONCATENATE(B1923,C1923,D1923)="","",VLOOKUP(CONCATENATE(B1923,C1923,D1923),Meldingsclassificaties!AA:AA,1,FALSE))</f>
        <v/>
      </c>
      <c r="R1923" s="136" t="str">
        <f>IF(F1923="","",VLOOKUP(F1923,Meldingsclassificaties!H:H,1,FALSE))</f>
        <v/>
      </c>
    </row>
    <row r="1924" spans="1:18" x14ac:dyDescent="0.25">
      <c r="A1924" s="59"/>
      <c r="B1924" s="59"/>
      <c r="C1924" s="59"/>
      <c r="D1924" s="59"/>
      <c r="E1924" s="60" t="s">
        <v>8647</v>
      </c>
      <c r="F1924" s="59"/>
      <c r="G1924" s="59" t="s">
        <v>1428</v>
      </c>
      <c r="H1924" s="59"/>
      <c r="I1924" s="59">
        <f t="shared" si="30"/>
        <v>7</v>
      </c>
      <c r="J1924" s="59" t="s">
        <v>1561</v>
      </c>
      <c r="K1924" s="61"/>
      <c r="L1924" s="62" t="s">
        <v>6737</v>
      </c>
      <c r="M1924" s="62" t="s">
        <v>1428</v>
      </c>
      <c r="N1924" s="81" t="str">
        <f>VLOOKUP($M1924,'Hulpblad MC-parser'!$A:$D,2,FALSE)</f>
        <v>Veiligheid en openbare orde</v>
      </c>
      <c r="O1924" s="81" t="str">
        <f>VLOOKUP($M1924,'Hulpblad MC-parser'!$A:$D,3,FALSE)</f>
        <v>Geweld</v>
      </c>
      <c r="P1924" s="81" t="str">
        <f>VLOOKUP($M1924,'Hulpblad MC-parser'!$A:$D,4,FALSE)</f>
        <v>Mishandeling</v>
      </c>
      <c r="Q1924" s="136" t="str">
        <f>IF(CONCATENATE(B1924,C1924,D1924)="","",VLOOKUP(CONCATENATE(B1924,C1924,D1924),Meldingsclassificaties!AA:AA,1,FALSE))</f>
        <v/>
      </c>
      <c r="R1924" s="136" t="str">
        <f>IF(F1924="","",VLOOKUP(F1924,Meldingsclassificaties!H:H,1,FALSE))</f>
        <v/>
      </c>
    </row>
    <row r="1925" spans="1:18" x14ac:dyDescent="0.25">
      <c r="A1925" s="59">
        <v>200010774</v>
      </c>
      <c r="B1925" s="59" t="s">
        <v>13</v>
      </c>
      <c r="C1925" s="59" t="s">
        <v>113</v>
      </c>
      <c r="D1925" s="59" t="s">
        <v>537</v>
      </c>
      <c r="E1925" s="60" t="s">
        <v>1429</v>
      </c>
      <c r="F1925" s="59" t="s">
        <v>537</v>
      </c>
      <c r="G1925" s="59"/>
      <c r="H1925" s="59"/>
      <c r="I1925" s="59">
        <f t="shared" si="30"/>
        <v>11</v>
      </c>
      <c r="J1925" s="59" t="s">
        <v>1613</v>
      </c>
      <c r="K1925" s="61"/>
      <c r="L1925" s="62" t="s">
        <v>6737</v>
      </c>
      <c r="M1925" s="62" t="s">
        <v>1429</v>
      </c>
      <c r="N1925" s="81" t="str">
        <f>VLOOKUP($M1925,'Hulpblad MC-parser'!$A:$D,2,FALSE)</f>
        <v>Veiligheid en openbare orde</v>
      </c>
      <c r="O1925" s="81" t="str">
        <f>VLOOKUP($M1925,'Hulpblad MC-parser'!$A:$D,3,FALSE)</f>
        <v>Geweld</v>
      </c>
      <c r="P1925" s="81" t="str">
        <f>VLOOKUP($M1925,'Hulpblad MC-parser'!$A:$D,4,FALSE)</f>
        <v>Ontvoering</v>
      </c>
      <c r="Q1925" s="136" t="str">
        <f>IF(CONCATENATE(B1925,C1925,D1925)="","",VLOOKUP(CONCATENATE(B1925,C1925,D1925),Meldingsclassificaties!AA:AA,1,FALSE))</f>
        <v>Veiligheid en openbare ordeGeweldOntvoering</v>
      </c>
      <c r="R1925" s="136" t="str">
        <f>IF(F1925="","",VLOOKUP(F1925,Meldingsclassificaties!H:H,1,FALSE))</f>
        <v>Ontvoering</v>
      </c>
    </row>
    <row r="1926" spans="1:18" x14ac:dyDescent="0.25">
      <c r="A1926" s="59"/>
      <c r="B1926" s="59"/>
      <c r="C1926" s="59"/>
      <c r="D1926" s="59"/>
      <c r="E1926" s="60" t="s">
        <v>8648</v>
      </c>
      <c r="F1926" s="59"/>
      <c r="G1926" s="59" t="s">
        <v>1429</v>
      </c>
      <c r="H1926" s="59"/>
      <c r="I1926" s="59">
        <f t="shared" si="30"/>
        <v>4</v>
      </c>
      <c r="J1926" s="59" t="s">
        <v>1561</v>
      </c>
      <c r="K1926" s="61"/>
      <c r="L1926" s="62" t="s">
        <v>6737</v>
      </c>
      <c r="M1926" s="62" t="s">
        <v>1429</v>
      </c>
      <c r="N1926" s="81" t="str">
        <f>VLOOKUP($M1926,'Hulpblad MC-parser'!$A:$D,2,FALSE)</f>
        <v>Veiligheid en openbare orde</v>
      </c>
      <c r="O1926" s="81" t="str">
        <f>VLOOKUP($M1926,'Hulpblad MC-parser'!$A:$D,3,FALSE)</f>
        <v>Geweld</v>
      </c>
      <c r="P1926" s="81" t="str">
        <f>VLOOKUP($M1926,'Hulpblad MC-parser'!$A:$D,4,FALSE)</f>
        <v>Ontvoering</v>
      </c>
      <c r="Q1926" s="136" t="str">
        <f>IF(CONCATENATE(B1926,C1926,D1926)="","",VLOOKUP(CONCATENATE(B1926,C1926,D1926),Meldingsclassificaties!AA:AA,1,FALSE))</f>
        <v/>
      </c>
      <c r="R1926" s="136" t="str">
        <f>IF(F1926="","",VLOOKUP(F1926,Meldingsclassificaties!H:H,1,FALSE))</f>
        <v/>
      </c>
    </row>
    <row r="1927" spans="1:18" x14ac:dyDescent="0.25">
      <c r="A1927" s="59"/>
      <c r="B1927" s="59"/>
      <c r="C1927" s="59"/>
      <c r="D1927" s="59"/>
      <c r="E1927" s="60" t="s">
        <v>8649</v>
      </c>
      <c r="F1927" s="59"/>
      <c r="G1927" s="59" t="s">
        <v>1429</v>
      </c>
      <c r="H1927" s="59"/>
      <c r="I1927" s="59">
        <f t="shared" si="30"/>
        <v>7</v>
      </c>
      <c r="J1927" s="59" t="s">
        <v>1561</v>
      </c>
      <c r="K1927" s="61"/>
      <c r="L1927" s="62" t="s">
        <v>6737</v>
      </c>
      <c r="M1927" s="62" t="s">
        <v>1429</v>
      </c>
      <c r="N1927" s="81" t="str">
        <f>VLOOKUP($M1927,'Hulpblad MC-parser'!$A:$D,2,FALSE)</f>
        <v>Veiligheid en openbare orde</v>
      </c>
      <c r="O1927" s="81" t="str">
        <f>VLOOKUP($M1927,'Hulpblad MC-parser'!$A:$D,3,FALSE)</f>
        <v>Geweld</v>
      </c>
      <c r="P1927" s="81" t="str">
        <f>VLOOKUP($M1927,'Hulpblad MC-parser'!$A:$D,4,FALSE)</f>
        <v>Ontvoering</v>
      </c>
      <c r="Q1927" s="136" t="str">
        <f>IF(CONCATENATE(B1927,C1927,D1927)="","",VLOOKUP(CONCATENATE(B1927,C1927,D1927),Meldingsclassificaties!AA:AA,1,FALSE))</f>
        <v/>
      </c>
      <c r="R1927" s="136" t="str">
        <f>IF(F1927="","",VLOOKUP(F1927,Meldingsclassificaties!H:H,1,FALSE))</f>
        <v/>
      </c>
    </row>
    <row r="1928" spans="1:18" x14ac:dyDescent="0.25">
      <c r="A1928" s="59"/>
      <c r="B1928" s="59"/>
      <c r="C1928" s="59"/>
      <c r="D1928" s="59"/>
      <c r="E1928" s="60" t="s">
        <v>8650</v>
      </c>
      <c r="F1928" s="59"/>
      <c r="G1928" s="59" t="s">
        <v>1429</v>
      </c>
      <c r="H1928" s="59"/>
      <c r="I1928" s="59">
        <f t="shared" si="30"/>
        <v>4</v>
      </c>
      <c r="J1928" s="59" t="s">
        <v>1561</v>
      </c>
      <c r="K1928" s="61"/>
      <c r="L1928" s="62" t="s">
        <v>6737</v>
      </c>
      <c r="M1928" s="62" t="s">
        <v>1429</v>
      </c>
      <c r="N1928" s="81" t="str">
        <f>VLOOKUP($M1928,'Hulpblad MC-parser'!$A:$D,2,FALSE)</f>
        <v>Veiligheid en openbare orde</v>
      </c>
      <c r="O1928" s="81" t="str">
        <f>VLOOKUP($M1928,'Hulpblad MC-parser'!$A:$D,3,FALSE)</f>
        <v>Geweld</v>
      </c>
      <c r="P1928" s="81" t="str">
        <f>VLOOKUP($M1928,'Hulpblad MC-parser'!$A:$D,4,FALSE)</f>
        <v>Ontvoering</v>
      </c>
      <c r="Q1928" s="136" t="str">
        <f>IF(CONCATENATE(B1928,C1928,D1928)="","",VLOOKUP(CONCATENATE(B1928,C1928,D1928),Meldingsclassificaties!AA:AA,1,FALSE))</f>
        <v/>
      </c>
      <c r="R1928" s="136" t="str">
        <f>IF(F1928="","",VLOOKUP(F1928,Meldingsclassificaties!H:H,1,FALSE))</f>
        <v/>
      </c>
    </row>
    <row r="1929" spans="1:18" x14ac:dyDescent="0.25">
      <c r="A1929" s="59"/>
      <c r="B1929" s="59"/>
      <c r="C1929" s="59"/>
      <c r="D1929" s="59"/>
      <c r="E1929" s="60" t="s">
        <v>8651</v>
      </c>
      <c r="F1929" s="59"/>
      <c r="G1929" s="59" t="s">
        <v>1429</v>
      </c>
      <c r="H1929" s="59"/>
      <c r="I1929" s="59">
        <f t="shared" si="30"/>
        <v>7</v>
      </c>
      <c r="J1929" s="59" t="s">
        <v>1561</v>
      </c>
      <c r="K1929" s="61"/>
      <c r="L1929" s="62" t="s">
        <v>6737</v>
      </c>
      <c r="M1929" s="62" t="s">
        <v>1429</v>
      </c>
      <c r="N1929" s="81" t="str">
        <f>VLOOKUP($M1929,'Hulpblad MC-parser'!$A:$D,2,FALSE)</f>
        <v>Veiligheid en openbare orde</v>
      </c>
      <c r="O1929" s="81" t="str">
        <f>VLOOKUP($M1929,'Hulpblad MC-parser'!$A:$D,3,FALSE)</f>
        <v>Geweld</v>
      </c>
      <c r="P1929" s="81" t="str">
        <f>VLOOKUP($M1929,'Hulpblad MC-parser'!$A:$D,4,FALSE)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200010775</v>
      </c>
      <c r="B1930" s="59" t="s">
        <v>13</v>
      </c>
      <c r="C1930" s="59" t="s">
        <v>113</v>
      </c>
      <c r="D1930" s="59" t="s">
        <v>435</v>
      </c>
      <c r="E1930" s="60" t="s">
        <v>1430</v>
      </c>
      <c r="F1930" s="59" t="s">
        <v>435</v>
      </c>
      <c r="G1930" s="59"/>
      <c r="H1930" s="59"/>
      <c r="I1930" s="59">
        <f t="shared" si="30"/>
        <v>13</v>
      </c>
      <c r="J1930" s="59" t="s">
        <v>1613</v>
      </c>
      <c r="K1930" s="61"/>
      <c r="L1930" s="62" t="s">
        <v>6737</v>
      </c>
      <c r="M1930" s="62" t="s">
        <v>1430</v>
      </c>
      <c r="N1930" s="81" t="str">
        <f>VLOOKUP($M1930,'Hulpblad MC-parser'!$A:$D,2,FALSE)</f>
        <v>Veiligheid en openbare orde</v>
      </c>
      <c r="O1930" s="81" t="str">
        <f>VLOOKUP($M1930,'Hulpblad MC-parser'!$A:$D,3,FALSE)</f>
        <v>Geweld</v>
      </c>
      <c r="P1930" s="81" t="str">
        <f>VLOOKUP($M1930,'Hulpblad MC-parser'!$A:$D,4,FALSE)</f>
        <v>Schietpartij</v>
      </c>
      <c r="Q1930" s="136" t="str">
        <f>IF(CONCATENATE(B1930,C1930,D1930)="","",VLOOKUP(CONCATENATE(B1930,C1930,D1930),Meldingsclassificaties!AA:AA,1,FALSE))</f>
        <v>Veiligheid en openbare ordeGeweldSchietpartij</v>
      </c>
      <c r="R1930" s="136" t="str">
        <f>IF(F1930="","",VLOOKUP(F1930,Meldingsclassificaties!H:H,1,FALSE))</f>
        <v>Schietpartij</v>
      </c>
    </row>
    <row r="1931" spans="1:18" x14ac:dyDescent="0.25">
      <c r="A1931" s="59"/>
      <c r="B1931" s="59"/>
      <c r="C1931" s="59"/>
      <c r="D1931" s="59"/>
      <c r="E1931" s="60" t="s">
        <v>8652</v>
      </c>
      <c r="F1931" s="59"/>
      <c r="G1931" s="59" t="s">
        <v>1430</v>
      </c>
      <c r="H1931" s="59"/>
      <c r="I1931" s="59">
        <f t="shared" si="30"/>
        <v>4</v>
      </c>
      <c r="J1931" s="59" t="s">
        <v>1561</v>
      </c>
      <c r="K1931" s="61"/>
      <c r="L1931" s="62" t="s">
        <v>6737</v>
      </c>
      <c r="M1931" s="62" t="s">
        <v>1430</v>
      </c>
      <c r="N1931" s="81" t="str">
        <f>VLOOKUP($M1931,'Hulpblad MC-parser'!$A:$D,2,FALSE)</f>
        <v>Veiligheid en openbare orde</v>
      </c>
      <c r="O1931" s="81" t="str">
        <f>VLOOKUP($M1931,'Hulpblad MC-parser'!$A:$D,3,FALSE)</f>
        <v>Geweld</v>
      </c>
      <c r="P1931" s="81" t="str">
        <f>VLOOKUP($M1931,'Hulpblad MC-parser'!$A:$D,4,FALSE)</f>
        <v>Schietpartij</v>
      </c>
      <c r="Q1931" s="136" t="str">
        <f>IF(CONCATENATE(B1931,C1931,D1931)="","",VLOOKUP(CONCATENATE(B1931,C1931,D1931),Meldingsclassificaties!AA:AA,1,FALSE))</f>
        <v/>
      </c>
      <c r="R1931" s="136" t="str">
        <f>IF(F1931="","",VLOOKUP(F1931,Meldingsclassificaties!H:H,1,FALSE))</f>
        <v/>
      </c>
    </row>
    <row r="1932" spans="1:18" x14ac:dyDescent="0.25">
      <c r="A1932" s="59"/>
      <c r="B1932" s="59"/>
      <c r="C1932" s="59"/>
      <c r="D1932" s="59"/>
      <c r="E1932" s="60" t="s">
        <v>8653</v>
      </c>
      <c r="F1932" s="59"/>
      <c r="G1932" s="59" t="s">
        <v>1430</v>
      </c>
      <c r="H1932" s="59"/>
      <c r="I1932" s="59">
        <f t="shared" si="30"/>
        <v>5</v>
      </c>
      <c r="J1932" s="59" t="s">
        <v>1561</v>
      </c>
      <c r="K1932" s="61"/>
      <c r="L1932" s="62" t="s">
        <v>6737</v>
      </c>
      <c r="M1932" s="62" t="s">
        <v>1430</v>
      </c>
      <c r="N1932" s="81" t="str">
        <f>VLOOKUP($M1932,'Hulpblad MC-parser'!$A:$D,2,FALSE)</f>
        <v>Veiligheid en openbare orde</v>
      </c>
      <c r="O1932" s="81" t="str">
        <f>VLOOKUP($M1932,'Hulpblad MC-parser'!$A:$D,3,FALSE)</f>
        <v>Geweld</v>
      </c>
      <c r="P1932" s="81" t="str">
        <f>VLOOKUP($M1932,'Hulpblad MC-parser'!$A:$D,4,FALSE)</f>
        <v>Schietpartij</v>
      </c>
      <c r="Q1932" s="136" t="str">
        <f>IF(CONCATENATE(B1932,C1932,D1932)="","",VLOOKUP(CONCATENATE(B1932,C1932,D1932),Meldingsclassificaties!AA:AA,1,FALSE))</f>
        <v/>
      </c>
      <c r="R1932" s="136" t="str">
        <f>IF(F1932="","",VLOOKUP(F1932,Meldingsclassificaties!H:H,1,FALSE))</f>
        <v/>
      </c>
    </row>
    <row r="1933" spans="1:18" x14ac:dyDescent="0.25">
      <c r="A1933" s="59"/>
      <c r="B1933" s="59"/>
      <c r="C1933" s="59"/>
      <c r="D1933" s="59"/>
      <c r="E1933" s="60" t="s">
        <v>8654</v>
      </c>
      <c r="F1933" s="59"/>
      <c r="G1933" s="59" t="s">
        <v>1430</v>
      </c>
      <c r="H1933" s="59"/>
      <c r="I1933" s="59">
        <f t="shared" si="30"/>
        <v>4</v>
      </c>
      <c r="J1933" s="59" t="s">
        <v>1561</v>
      </c>
      <c r="K1933" s="61"/>
      <c r="L1933" s="62" t="s">
        <v>6737</v>
      </c>
      <c r="M1933" s="62" t="s">
        <v>1430</v>
      </c>
      <c r="N1933" s="81" t="str">
        <f>VLOOKUP($M1933,'Hulpblad MC-parser'!$A:$D,2,FALSE)</f>
        <v>Veiligheid en openbare orde</v>
      </c>
      <c r="O1933" s="81" t="str">
        <f>VLOOKUP($M1933,'Hulpblad MC-parser'!$A:$D,3,FALSE)</f>
        <v>Geweld</v>
      </c>
      <c r="P1933" s="81" t="str">
        <f>VLOOKUP($M1933,'Hulpblad MC-parser'!$A:$D,4,FALSE)</f>
        <v>Schietpartij</v>
      </c>
      <c r="Q1933" s="136" t="str">
        <f>IF(CONCATENATE(B1933,C1933,D1933)="","",VLOOKUP(CONCATENATE(B1933,C1933,D1933),Meldingsclassificaties!AA:AA,1,FALSE))</f>
        <v/>
      </c>
      <c r="R1933" s="136" t="str">
        <f>IF(F1933="","",VLOOKUP(F1933,Meldingsclassificaties!H:H,1,FALSE))</f>
        <v/>
      </c>
    </row>
    <row r="1934" spans="1:18" x14ac:dyDescent="0.25">
      <c r="A1934" s="59"/>
      <c r="B1934" s="59"/>
      <c r="C1934" s="59"/>
      <c r="D1934" s="59"/>
      <c r="E1934" s="60" t="s">
        <v>8655</v>
      </c>
      <c r="F1934" s="59"/>
      <c r="G1934" s="59" t="s">
        <v>1430</v>
      </c>
      <c r="H1934" s="59"/>
      <c r="I1934" s="59">
        <f t="shared" si="30"/>
        <v>7</v>
      </c>
      <c r="J1934" s="59" t="s">
        <v>1561</v>
      </c>
      <c r="K1934" s="61"/>
      <c r="L1934" s="62" t="s">
        <v>6737</v>
      </c>
      <c r="M1934" s="62" t="s">
        <v>1430</v>
      </c>
      <c r="N1934" s="81" t="str">
        <f>VLOOKUP($M1934,'Hulpblad MC-parser'!$A:$D,2,FALSE)</f>
        <v>Veiligheid en openbare orde</v>
      </c>
      <c r="O1934" s="81" t="str">
        <f>VLOOKUP($M1934,'Hulpblad MC-parser'!$A:$D,3,FALSE)</f>
        <v>Geweld</v>
      </c>
      <c r="P1934" s="81" t="str">
        <f>VLOOKUP($M1934,'Hulpblad MC-parser'!$A:$D,4,FALSE)</f>
        <v>Schietpartij</v>
      </c>
      <c r="Q1934" s="136" t="str">
        <f>IF(CONCATENATE(B1934,C1934,D1934)="","",VLOOKUP(CONCATENATE(B1934,C1934,D1934),Meldingsclassificaties!AA:AA,1,FALSE))</f>
        <v/>
      </c>
      <c r="R1934" s="136" t="str">
        <f>IF(F1934="","",VLOOKUP(F1934,Meldingsclassificaties!H:H,1,FALSE))</f>
        <v/>
      </c>
    </row>
    <row r="1935" spans="1:18" x14ac:dyDescent="0.25">
      <c r="A1935" s="59">
        <v>200010776</v>
      </c>
      <c r="B1935" s="59" t="s">
        <v>13</v>
      </c>
      <c r="C1935" s="59" t="s">
        <v>113</v>
      </c>
      <c r="D1935" s="59" t="s">
        <v>543</v>
      </c>
      <c r="E1935" s="60" t="s">
        <v>1431</v>
      </c>
      <c r="F1935" s="59" t="s">
        <v>543</v>
      </c>
      <c r="G1935" s="59"/>
      <c r="H1935" s="59"/>
      <c r="I1935" s="59">
        <f t="shared" si="30"/>
        <v>12</v>
      </c>
      <c r="J1935" s="59" t="s">
        <v>1613</v>
      </c>
      <c r="K1935" s="61"/>
      <c r="L1935" s="62" t="s">
        <v>6737</v>
      </c>
      <c r="M1935" s="62" t="s">
        <v>1431</v>
      </c>
      <c r="N1935" s="81" t="str">
        <f>VLOOKUP($M1935,'Hulpblad MC-parser'!$A:$D,2,FALSE)</f>
        <v>Veiligheid en openbare orde</v>
      </c>
      <c r="O1935" s="81" t="str">
        <f>VLOOKUP($M1935,'Hulpblad MC-parser'!$A:$D,3,FALSE)</f>
        <v>Geweld</v>
      </c>
      <c r="P1935" s="81" t="str">
        <f>VLOOKUP($M1935,'Hulpblad MC-parser'!$A:$D,4,FALSE)</f>
        <v>Steekpartij</v>
      </c>
      <c r="Q1935" s="136" t="str">
        <f>IF(CONCATENATE(B1935,C1935,D1935)="","",VLOOKUP(CONCATENATE(B1935,C1935,D1935),Meldingsclassificaties!AA:AA,1,FALSE))</f>
        <v>Veiligheid en openbare ordeGeweldSteekpartij</v>
      </c>
      <c r="R1935" s="136" t="str">
        <f>IF(F1935="","",VLOOKUP(F1935,Meldingsclassificaties!H:H,1,FALSE))</f>
        <v>Steekpartij</v>
      </c>
    </row>
    <row r="1936" spans="1:18" x14ac:dyDescent="0.25">
      <c r="A1936" s="59"/>
      <c r="B1936" s="59"/>
      <c r="C1936" s="59"/>
      <c r="D1936" s="59"/>
      <c r="E1936" s="60" t="s">
        <v>8656</v>
      </c>
      <c r="F1936" s="59"/>
      <c r="G1936" s="59" t="s">
        <v>1431</v>
      </c>
      <c r="H1936" s="59"/>
      <c r="I1936" s="59">
        <f t="shared" si="30"/>
        <v>4</v>
      </c>
      <c r="J1936" s="59" t="s">
        <v>1561</v>
      </c>
      <c r="K1936" s="61"/>
      <c r="L1936" s="62" t="s">
        <v>6737</v>
      </c>
      <c r="M1936" s="62" t="s">
        <v>1431</v>
      </c>
      <c r="N1936" s="81" t="str">
        <f>VLOOKUP($M1936,'Hulpblad MC-parser'!$A:$D,2,FALSE)</f>
        <v>Veiligheid en openbare orde</v>
      </c>
      <c r="O1936" s="81" t="str">
        <f>VLOOKUP($M1936,'Hulpblad MC-parser'!$A:$D,3,FALSE)</f>
        <v>Geweld</v>
      </c>
      <c r="P1936" s="81" t="str">
        <f>VLOOKUP($M1936,'Hulpblad MC-parser'!$A:$D,4,FALSE)</f>
        <v>Steekpartij</v>
      </c>
      <c r="Q1936" s="136" t="str">
        <f>IF(CONCATENATE(B1936,C1936,D1936)="","",VLOOKUP(CONCATENATE(B1936,C1936,D1936),Meldingsclassificaties!AA:AA,1,FALSE))</f>
        <v/>
      </c>
      <c r="R1936" s="136" t="str">
        <f>IF(F1936="","",VLOOKUP(F1936,Meldingsclassificaties!H:H,1,FALSE))</f>
        <v/>
      </c>
    </row>
    <row r="1937" spans="1:18" x14ac:dyDescent="0.25">
      <c r="A1937" s="59"/>
      <c r="B1937" s="59"/>
      <c r="C1937" s="59"/>
      <c r="D1937" s="59"/>
      <c r="E1937" s="60" t="s">
        <v>8657</v>
      </c>
      <c r="F1937" s="59"/>
      <c r="G1937" s="59" t="s">
        <v>1431</v>
      </c>
      <c r="H1937" s="59"/>
      <c r="I1937" s="59">
        <f t="shared" si="30"/>
        <v>5</v>
      </c>
      <c r="J1937" s="59" t="s">
        <v>1561</v>
      </c>
      <c r="K1937" s="61"/>
      <c r="L1937" s="62" t="s">
        <v>6737</v>
      </c>
      <c r="M1937" s="62" t="s">
        <v>1431</v>
      </c>
      <c r="N1937" s="81" t="str">
        <f>VLOOKUP($M1937,'Hulpblad MC-parser'!$A:$D,2,FALSE)</f>
        <v>Veiligheid en openbare orde</v>
      </c>
      <c r="O1937" s="81" t="str">
        <f>VLOOKUP($M1937,'Hulpblad MC-parser'!$A:$D,3,FALSE)</f>
        <v>Geweld</v>
      </c>
      <c r="P1937" s="81" t="str">
        <f>VLOOKUP($M1937,'Hulpblad MC-parser'!$A:$D,4,FALSE)</f>
        <v>Steekpartij</v>
      </c>
      <c r="Q1937" s="136" t="str">
        <f>IF(CONCATENATE(B1937,C1937,D1937)="","",VLOOKUP(CONCATENATE(B1937,C1937,D1937),Meldingsclassificaties!AA:AA,1,FALSE))</f>
        <v/>
      </c>
      <c r="R1937" s="136" t="str">
        <f>IF(F1937="","",VLOOKUP(F1937,Meldingsclassificaties!H:H,1,FALSE))</f>
        <v/>
      </c>
    </row>
    <row r="1938" spans="1:18" x14ac:dyDescent="0.25">
      <c r="A1938" s="59"/>
      <c r="B1938" s="59"/>
      <c r="C1938" s="59"/>
      <c r="D1938" s="59"/>
      <c r="E1938" s="60" t="s">
        <v>8658</v>
      </c>
      <c r="F1938" s="59"/>
      <c r="G1938" s="59" t="s">
        <v>1431</v>
      </c>
      <c r="H1938" s="59"/>
      <c r="I1938" s="59">
        <f t="shared" si="30"/>
        <v>4</v>
      </c>
      <c r="J1938" s="59" t="s">
        <v>1561</v>
      </c>
      <c r="K1938" s="61"/>
      <c r="L1938" s="62" t="s">
        <v>6737</v>
      </c>
      <c r="M1938" s="62" t="s">
        <v>1431</v>
      </c>
      <c r="N1938" s="81" t="str">
        <f>VLOOKUP($M1938,'Hulpblad MC-parser'!$A:$D,2,FALSE)</f>
        <v>Veiligheid en openbare orde</v>
      </c>
      <c r="O1938" s="81" t="str">
        <f>VLOOKUP($M1938,'Hulpblad MC-parser'!$A:$D,3,FALSE)</f>
        <v>Geweld</v>
      </c>
      <c r="P1938" s="81" t="str">
        <f>VLOOKUP($M1938,'Hulpblad MC-parser'!$A:$D,4,FALSE)</f>
        <v>Steekpartij</v>
      </c>
      <c r="Q1938" s="136" t="str">
        <f>IF(CONCATENATE(B1938,C1938,D1938)="","",VLOOKUP(CONCATENATE(B1938,C1938,D1938),Meldingsclassificaties!AA:AA,1,FALSE))</f>
        <v/>
      </c>
      <c r="R1938" s="136" t="str">
        <f>IF(F1938="","",VLOOKUP(F1938,Meldingsclassificaties!H:H,1,FALSE))</f>
        <v/>
      </c>
    </row>
    <row r="1939" spans="1:18" x14ac:dyDescent="0.25">
      <c r="A1939" s="59"/>
      <c r="B1939" s="59"/>
      <c r="C1939" s="59"/>
      <c r="D1939" s="59"/>
      <c r="E1939" s="60" t="s">
        <v>8659</v>
      </c>
      <c r="F1939" s="59"/>
      <c r="G1939" s="59" t="s">
        <v>1431</v>
      </c>
      <c r="H1939" s="59"/>
      <c r="I1939" s="59">
        <f t="shared" si="30"/>
        <v>7</v>
      </c>
      <c r="J1939" s="59" t="s">
        <v>1561</v>
      </c>
      <c r="K1939" s="61"/>
      <c r="L1939" s="62" t="s">
        <v>6737</v>
      </c>
      <c r="M1939" s="62" t="s">
        <v>1431</v>
      </c>
      <c r="N1939" s="81" t="str">
        <f>VLOOKUP($M1939,'Hulpblad MC-parser'!$A:$D,2,FALSE)</f>
        <v>Veiligheid en openbare orde</v>
      </c>
      <c r="O1939" s="81" t="str">
        <f>VLOOKUP($M1939,'Hulpblad MC-parser'!$A:$D,3,FALSE)</f>
        <v>Geweld</v>
      </c>
      <c r="P1939" s="81" t="str">
        <f>VLOOKUP($M1939,'Hulpblad MC-parser'!$A:$D,4,FALSE)</f>
        <v>Steekpartij</v>
      </c>
      <c r="Q1939" s="136" t="str">
        <f>IF(CONCATENATE(B1939,C1939,D1939)="","",VLOOKUP(CONCATENATE(B1939,C1939,D1939),Meldingsclassificaties!AA:AA,1,FALSE))</f>
        <v/>
      </c>
      <c r="R1939" s="136" t="str">
        <f>IF(F1939="","",VLOOKUP(F1939,Meldingsclassificaties!H:H,1,FALSE))</f>
        <v/>
      </c>
    </row>
    <row r="1940" spans="1:18" x14ac:dyDescent="0.25">
      <c r="A1940" s="59">
        <v>200027647</v>
      </c>
      <c r="B1940" s="59" t="s">
        <v>13</v>
      </c>
      <c r="C1940" s="59" t="s">
        <v>113</v>
      </c>
      <c r="D1940" s="59" t="s">
        <v>698</v>
      </c>
      <c r="E1940" s="60" t="s">
        <v>1432</v>
      </c>
      <c r="F1940" s="59" t="s">
        <v>698</v>
      </c>
      <c r="G1940" s="59"/>
      <c r="H1940" s="59"/>
      <c r="I1940" s="59">
        <f t="shared" si="30"/>
        <v>11</v>
      </c>
      <c r="J1940" s="59" t="s">
        <v>1613</v>
      </c>
      <c r="K1940" s="61"/>
      <c r="L1940" s="62" t="s">
        <v>6737</v>
      </c>
      <c r="M1940" s="62" t="s">
        <v>1432</v>
      </c>
      <c r="N1940" s="81" t="str">
        <f>VLOOKUP($M1940,'Hulpblad MC-parser'!$A:$D,2,FALSE)</f>
        <v>Veiligheid en openbare orde</v>
      </c>
      <c r="O1940" s="81" t="str">
        <f>VLOOKUP($M1940,'Hulpblad MC-parser'!$A:$D,3,FALSE)</f>
        <v>Geweld</v>
      </c>
      <c r="P1940" s="81" t="str">
        <f>VLOOKUP($M1940,'Hulpblad MC-parser'!$A:$D,4,FALSE)</f>
        <v>Terrorisme</v>
      </c>
      <c r="Q1940" s="136" t="str">
        <f>IF(CONCATENATE(B1940,C1940,D1940)="","",VLOOKUP(CONCATENATE(B1940,C1940,D1940),Meldingsclassificaties!AA:AA,1,FALSE))</f>
        <v>Veiligheid en openbare ordeGeweldTerrorisme</v>
      </c>
      <c r="R1940" s="136" t="str">
        <f>IF(F1940="","",VLOOKUP(F1940,Meldingsclassificaties!H:H,1,FALSE))</f>
        <v>Terrorisme</v>
      </c>
    </row>
    <row r="1941" spans="1:18" x14ac:dyDescent="0.25">
      <c r="A1941" s="59"/>
      <c r="B1941" s="59"/>
      <c r="C1941" s="59"/>
      <c r="D1941" s="59"/>
      <c r="E1941" s="60" t="s">
        <v>8660</v>
      </c>
      <c r="F1941" s="59"/>
      <c r="G1941" s="59" t="s">
        <v>1432</v>
      </c>
      <c r="H1941" s="59"/>
      <c r="I1941" s="59">
        <f t="shared" si="30"/>
        <v>5</v>
      </c>
      <c r="J1941" s="59" t="s">
        <v>1561</v>
      </c>
      <c r="K1941" s="61"/>
      <c r="L1941" s="62" t="s">
        <v>6737</v>
      </c>
      <c r="M1941" s="62" t="s">
        <v>1432</v>
      </c>
      <c r="N1941" s="81" t="str">
        <f>VLOOKUP($M1941,'Hulpblad MC-parser'!$A:$D,2,FALSE)</f>
        <v>Veiligheid en openbare orde</v>
      </c>
      <c r="O1941" s="81" t="str">
        <f>VLOOKUP($M1941,'Hulpblad MC-parser'!$A:$D,3,FALSE)</f>
        <v>Geweld</v>
      </c>
      <c r="P1941" s="81" t="str">
        <f>VLOOKUP($M1941,'Hulpblad MC-parser'!$A:$D,4,FALSE)</f>
        <v>Terrorisme</v>
      </c>
      <c r="Q1941" s="136" t="str">
        <f>IF(CONCATENATE(B1941,C1941,D1941)="","",VLOOKUP(CONCATENATE(B1941,C1941,D1941),Meldingsclassificaties!AA:AA,1,FALSE))</f>
        <v/>
      </c>
      <c r="R1941" s="136" t="str">
        <f>IF(F1941="","",VLOOKUP(F1941,Meldingsclassificaties!H:H,1,FALSE))</f>
        <v/>
      </c>
    </row>
    <row r="1942" spans="1:18" x14ac:dyDescent="0.25">
      <c r="A1942" s="59"/>
      <c r="B1942" s="59"/>
      <c r="C1942" s="59"/>
      <c r="D1942" s="59"/>
      <c r="E1942" s="60" t="s">
        <v>8661</v>
      </c>
      <c r="F1942" s="59"/>
      <c r="G1942" s="59" t="s">
        <v>1432</v>
      </c>
      <c r="H1942" s="59"/>
      <c r="I1942" s="59">
        <f t="shared" si="30"/>
        <v>4</v>
      </c>
      <c r="J1942" s="59" t="s">
        <v>1561</v>
      </c>
      <c r="K1942" s="61"/>
      <c r="L1942" s="62" t="s">
        <v>6737</v>
      </c>
      <c r="M1942" s="62" t="s">
        <v>1432</v>
      </c>
      <c r="N1942" s="81" t="str">
        <f>VLOOKUP($M1942,'Hulpblad MC-parser'!$A:$D,2,FALSE)</f>
        <v>Veiligheid en openbare orde</v>
      </c>
      <c r="O1942" s="81" t="str">
        <f>VLOOKUP($M1942,'Hulpblad MC-parser'!$A:$D,3,FALSE)</f>
        <v>Geweld</v>
      </c>
      <c r="P1942" s="81" t="str">
        <f>VLOOKUP($M1942,'Hulpblad MC-parser'!$A:$D,4,FALSE)</f>
        <v>Terrorisme</v>
      </c>
      <c r="Q1942" s="136" t="str">
        <f>IF(CONCATENATE(B1942,C1942,D1942)="","",VLOOKUP(CONCATENATE(B1942,C1942,D1942),Meldingsclassificaties!AA:AA,1,FALSE))</f>
        <v/>
      </c>
      <c r="R1942" s="136" t="str">
        <f>IF(F1942="","",VLOOKUP(F1942,Meldingsclassificaties!H:H,1,FALSE))</f>
        <v/>
      </c>
    </row>
    <row r="1943" spans="1:18" x14ac:dyDescent="0.25">
      <c r="A1943" s="59"/>
      <c r="B1943" s="59"/>
      <c r="C1943" s="59"/>
      <c r="D1943" s="59"/>
      <c r="E1943" s="60" t="s">
        <v>8662</v>
      </c>
      <c r="F1943" s="59"/>
      <c r="G1943" s="59" t="s">
        <v>1432</v>
      </c>
      <c r="H1943" s="59"/>
      <c r="I1943" s="59">
        <f t="shared" si="30"/>
        <v>7</v>
      </c>
      <c r="J1943" s="59" t="s">
        <v>1561</v>
      </c>
      <c r="K1943" s="61"/>
      <c r="L1943" s="62" t="s">
        <v>6737</v>
      </c>
      <c r="M1943" s="62" t="s">
        <v>1432</v>
      </c>
      <c r="N1943" s="81" t="str">
        <f>VLOOKUP($M1943,'Hulpblad MC-parser'!$A:$D,2,FALSE)</f>
        <v>Veiligheid en openbare orde</v>
      </c>
      <c r="O1943" s="81" t="str">
        <f>VLOOKUP($M1943,'Hulpblad MC-parser'!$A:$D,3,FALSE)</f>
        <v>Geweld</v>
      </c>
      <c r="P1943" s="81" t="str">
        <f>VLOOKUP($M1943,'Hulpblad MC-parser'!$A:$D,4,FALSE)</f>
        <v>Terrorisme</v>
      </c>
      <c r="Q1943" s="136" t="str">
        <f>IF(CONCATENATE(B1943,C1943,D1943)="","",VLOOKUP(CONCATENATE(B1943,C1943,D1943),Meldingsclassificaties!AA:AA,1,FALSE))</f>
        <v/>
      </c>
      <c r="R1943" s="136" t="str">
        <f>IF(F1943="","",VLOOKUP(F1943,Meldingsclassificaties!H:H,1,FALSE))</f>
        <v/>
      </c>
    </row>
    <row r="1944" spans="1:18" x14ac:dyDescent="0.25">
      <c r="A1944" s="59">
        <v>200010777</v>
      </c>
      <c r="B1944" s="59" t="s">
        <v>13</v>
      </c>
      <c r="C1944" s="59" t="s">
        <v>113</v>
      </c>
      <c r="D1944" s="59" t="s">
        <v>394</v>
      </c>
      <c r="E1944" s="60" t="s">
        <v>1433</v>
      </c>
      <c r="F1944" s="59" t="s">
        <v>394</v>
      </c>
      <c r="G1944" s="59"/>
      <c r="H1944" s="59"/>
      <c r="I1944" s="59">
        <f t="shared" si="30"/>
        <v>12</v>
      </c>
      <c r="J1944" s="59" t="s">
        <v>1613</v>
      </c>
      <c r="K1944" s="61"/>
      <c r="L1944" s="62" t="s">
        <v>6737</v>
      </c>
      <c r="M1944" s="62" t="s">
        <v>1433</v>
      </c>
      <c r="N1944" s="81" t="str">
        <f>VLOOKUP($M1944,'Hulpblad MC-parser'!$A:$D,2,FALSE)</f>
        <v>Veiligheid en openbare orde</v>
      </c>
      <c r="O1944" s="81" t="str">
        <f>VLOOKUP($M1944,'Hulpblad MC-parser'!$A:$D,3,FALSE)</f>
        <v>Geweld</v>
      </c>
      <c r="P1944" s="81" t="str">
        <f>VLOOKUP($M1944,'Hulpblad MC-parser'!$A:$D,4,FALSE)</f>
        <v>Vechtpartij</v>
      </c>
      <c r="Q1944" s="136" t="str">
        <f>IF(CONCATENATE(B1944,C1944,D1944)="","",VLOOKUP(CONCATENATE(B1944,C1944,D1944),Meldingsclassificaties!AA:AA,1,FALSE))</f>
        <v>Veiligheid en openbare ordeGeweldVechtpartij</v>
      </c>
      <c r="R1944" s="136" t="str">
        <f>IF(F1944="","",VLOOKUP(F1944,Meldingsclassificaties!H:H,1,FALSE))</f>
        <v>Vechtpartij</v>
      </c>
    </row>
    <row r="1945" spans="1:18" x14ac:dyDescent="0.25">
      <c r="A1945" s="59"/>
      <c r="B1945" s="59"/>
      <c r="C1945" s="59"/>
      <c r="D1945" s="59"/>
      <c r="E1945" s="60" t="s">
        <v>8663</v>
      </c>
      <c r="F1945" s="59"/>
      <c r="G1945" s="59" t="s">
        <v>1433</v>
      </c>
      <c r="H1945" s="59"/>
      <c r="I1945" s="59">
        <f t="shared" si="30"/>
        <v>4</v>
      </c>
      <c r="J1945" s="59" t="s">
        <v>1561</v>
      </c>
      <c r="K1945" s="61"/>
      <c r="L1945" s="62" t="s">
        <v>6737</v>
      </c>
      <c r="M1945" s="62" t="s">
        <v>1433</v>
      </c>
      <c r="N1945" s="81" t="str">
        <f>VLOOKUP($M1945,'Hulpblad MC-parser'!$A:$D,2,FALSE)</f>
        <v>Veiligheid en openbare orde</v>
      </c>
      <c r="O1945" s="81" t="str">
        <f>VLOOKUP($M1945,'Hulpblad MC-parser'!$A:$D,3,FALSE)</f>
        <v>Geweld</v>
      </c>
      <c r="P1945" s="81" t="str">
        <f>VLOOKUP($M1945,'Hulpblad MC-parser'!$A:$D,4,FALSE)</f>
        <v>Vechtpartij</v>
      </c>
      <c r="Q1945" s="136" t="str">
        <f>IF(CONCATENATE(B1945,C1945,D1945)="","",VLOOKUP(CONCATENATE(B1945,C1945,D1945),Meldingsclassificaties!AA:AA,1,FALSE))</f>
        <v/>
      </c>
      <c r="R1945" s="136" t="str">
        <f>IF(F1945="","",VLOOKUP(F1945,Meldingsclassificaties!H:H,1,FALSE))</f>
        <v/>
      </c>
    </row>
    <row r="1946" spans="1:18" x14ac:dyDescent="0.25">
      <c r="A1946" s="59"/>
      <c r="B1946" s="59"/>
      <c r="C1946" s="59"/>
      <c r="D1946" s="59"/>
      <c r="E1946" s="60" t="s">
        <v>8664</v>
      </c>
      <c r="F1946" s="59"/>
      <c r="G1946" s="59" t="s">
        <v>1433</v>
      </c>
      <c r="H1946" s="59"/>
      <c r="I1946" s="59">
        <f t="shared" si="30"/>
        <v>5</v>
      </c>
      <c r="J1946" s="59" t="s">
        <v>1561</v>
      </c>
      <c r="K1946" s="61"/>
      <c r="L1946" s="62" t="s">
        <v>6737</v>
      </c>
      <c r="M1946" s="62" t="s">
        <v>1433</v>
      </c>
      <c r="N1946" s="81" t="str">
        <f>VLOOKUP($M1946,'Hulpblad MC-parser'!$A:$D,2,FALSE)</f>
        <v>Veiligheid en openbare orde</v>
      </c>
      <c r="O1946" s="81" t="str">
        <f>VLOOKUP($M1946,'Hulpblad MC-parser'!$A:$D,3,FALSE)</f>
        <v>Geweld</v>
      </c>
      <c r="P1946" s="81" t="str">
        <f>VLOOKUP($M1946,'Hulpblad MC-parser'!$A:$D,4,FALSE)</f>
        <v>Vechtpartij</v>
      </c>
      <c r="Q1946" s="136" t="str">
        <f>IF(CONCATENATE(B1946,C1946,D1946)="","",VLOOKUP(CONCATENATE(B1946,C1946,D1946),Meldingsclassificaties!AA:AA,1,FALSE))</f>
        <v/>
      </c>
      <c r="R1946" s="136" t="str">
        <f>IF(F1946="","",VLOOKUP(F1946,Meldingsclassificaties!H:H,1,FALSE))</f>
        <v/>
      </c>
    </row>
    <row r="1947" spans="1:18" x14ac:dyDescent="0.25">
      <c r="A1947" s="59"/>
      <c r="B1947" s="59"/>
      <c r="C1947" s="59"/>
      <c r="D1947" s="59"/>
      <c r="E1947" s="60" t="s">
        <v>8665</v>
      </c>
      <c r="F1947" s="59"/>
      <c r="G1947" s="59" t="s">
        <v>1433</v>
      </c>
      <c r="H1947" s="59"/>
      <c r="I1947" s="59">
        <f t="shared" si="30"/>
        <v>7</v>
      </c>
      <c r="J1947" s="59" t="s">
        <v>1561</v>
      </c>
      <c r="K1947" s="61"/>
      <c r="L1947" s="62" t="s">
        <v>6737</v>
      </c>
      <c r="M1947" s="62" t="s">
        <v>1433</v>
      </c>
      <c r="N1947" s="81" t="str">
        <f>VLOOKUP($M1947,'Hulpblad MC-parser'!$A:$D,2,FALSE)</f>
        <v>Veiligheid en openbare orde</v>
      </c>
      <c r="O1947" s="81" t="str">
        <f>VLOOKUP($M1947,'Hulpblad MC-parser'!$A:$D,3,FALSE)</f>
        <v>Geweld</v>
      </c>
      <c r="P1947" s="81" t="str">
        <f>VLOOKUP($M1947,'Hulpblad MC-parser'!$A:$D,4,FALSE)</f>
        <v>Vechtpartij</v>
      </c>
      <c r="Q1947" s="136" t="str">
        <f>IF(CONCATENATE(B1947,C1947,D1947)="","",VLOOKUP(CONCATENATE(B1947,C1947,D1947),Meldingsclassificaties!AA:AA,1,FALSE))</f>
        <v/>
      </c>
      <c r="R1947" s="136" t="str">
        <f>IF(F1947="","",VLOOKUP(F1947,Meldingsclassificaties!H:H,1,FALSE))</f>
        <v/>
      </c>
    </row>
    <row r="1948" spans="1:18" x14ac:dyDescent="0.25">
      <c r="A1948" s="59"/>
      <c r="B1948" s="59"/>
      <c r="C1948" s="59"/>
      <c r="D1948" s="59"/>
      <c r="E1948" s="60" t="s">
        <v>8666</v>
      </c>
      <c r="F1948" s="59"/>
      <c r="G1948" s="59" t="s">
        <v>1433</v>
      </c>
      <c r="H1948" s="59"/>
      <c r="I1948" s="59">
        <f t="shared" si="30"/>
        <v>4</v>
      </c>
      <c r="J1948" s="59" t="s">
        <v>1561</v>
      </c>
      <c r="K1948" s="61"/>
      <c r="L1948" s="62" t="s">
        <v>6737</v>
      </c>
      <c r="M1948" s="62" t="s">
        <v>1433</v>
      </c>
      <c r="N1948" s="81" t="str">
        <f>VLOOKUP($M1948,'Hulpblad MC-parser'!$A:$D,2,FALSE)</f>
        <v>Veiligheid en openbare orde</v>
      </c>
      <c r="O1948" s="81" t="str">
        <f>VLOOKUP($M1948,'Hulpblad MC-parser'!$A:$D,3,FALSE)</f>
        <v>Geweld</v>
      </c>
      <c r="P1948" s="81" t="str">
        <f>VLOOKUP($M1948,'Hulpblad MC-parser'!$A:$D,4,FALSE)</f>
        <v>Vechtpartij</v>
      </c>
      <c r="Q1948" s="136" t="str">
        <f>IF(CONCATENATE(B1948,C1948,D1948)="","",VLOOKUP(CONCATENATE(B1948,C1948,D1948),Meldingsclassificaties!AA:AA,1,FALSE))</f>
        <v/>
      </c>
      <c r="R1948" s="136" t="str">
        <f>IF(F1948="","",VLOOKUP(F1948,Meldingsclassificaties!H:H,1,FALSE))</f>
        <v/>
      </c>
    </row>
    <row r="1949" spans="1:18" x14ac:dyDescent="0.25">
      <c r="A1949" s="59">
        <v>200010784</v>
      </c>
      <c r="B1949" s="59" t="s">
        <v>13</v>
      </c>
      <c r="C1949" s="59" t="s">
        <v>633</v>
      </c>
      <c r="D1949" s="59"/>
      <c r="E1949" s="60" t="s">
        <v>1434</v>
      </c>
      <c r="F1949" s="59" t="s">
        <v>633</v>
      </c>
      <c r="G1949" s="59"/>
      <c r="H1949" s="59"/>
      <c r="I1949" s="59">
        <f t="shared" si="30"/>
        <v>11</v>
      </c>
      <c r="J1949" s="59" t="s">
        <v>1613</v>
      </c>
      <c r="K1949" s="61"/>
      <c r="L1949" s="62" t="s">
        <v>6737</v>
      </c>
      <c r="M1949" s="62" t="s">
        <v>1434</v>
      </c>
      <c r="N1949" s="81" t="str">
        <f>VLOOKUP($M1949,'Hulpblad MC-parser'!$A:$D,2,FALSE)</f>
        <v>Veiligheid en openbare orde</v>
      </c>
      <c r="O1949" s="81" t="str">
        <f>VLOOKUP($M1949,'Hulpblad MC-parser'!$A:$D,3,FALSE)</f>
        <v>Noodoproep</v>
      </c>
      <c r="P1949" s="81">
        <f>VLOOKUP($M1949,'Hulpblad MC-parser'!$A:$D,4,FALSE)</f>
        <v>0</v>
      </c>
      <c r="Q1949" s="136" t="str">
        <f>IF(CONCATENATE(B1949,C1949,D1949)="","",VLOOKUP(CONCATENATE(B1949,C1949,D1949),Meldingsclassificaties!AA:AA,1,FALSE))</f>
        <v>Veiligheid en openbare ordeNoodoproep</v>
      </c>
      <c r="R1949" s="136" t="str">
        <f>IF(F1949="","",VLOOKUP(F1949,Meldingsclassificaties!H:H,1,FALSE))</f>
        <v>Noodoproep</v>
      </c>
    </row>
    <row r="1950" spans="1:18" x14ac:dyDescent="0.25">
      <c r="A1950" s="59"/>
      <c r="B1950" s="59"/>
      <c r="C1950" s="59"/>
      <c r="D1950" s="59"/>
      <c r="E1950" s="60" t="s">
        <v>8667</v>
      </c>
      <c r="F1950" s="59"/>
      <c r="G1950" s="59" t="s">
        <v>1434</v>
      </c>
      <c r="H1950" s="59"/>
      <c r="I1950" s="59">
        <f t="shared" si="30"/>
        <v>4</v>
      </c>
      <c r="J1950" s="59" t="s">
        <v>1561</v>
      </c>
      <c r="K1950" s="61"/>
      <c r="L1950" s="62" t="s">
        <v>6737</v>
      </c>
      <c r="M1950" s="62" t="s">
        <v>1434</v>
      </c>
      <c r="N1950" s="81" t="str">
        <f>VLOOKUP($M1950,'Hulpblad MC-parser'!$A:$D,2,FALSE)</f>
        <v>Veiligheid en openbare orde</v>
      </c>
      <c r="O1950" s="81" t="str">
        <f>VLOOKUP($M1950,'Hulpblad MC-parser'!$A:$D,3,FALSE)</f>
        <v>Noodoproep</v>
      </c>
      <c r="P1950" s="81">
        <f>VLOOKUP($M1950,'Hulpblad MC-parser'!$A:$D,4,FALSE)</f>
        <v>0</v>
      </c>
      <c r="Q1950" s="136" t="str">
        <f>IF(CONCATENATE(B1950,C1950,D1950)="","",VLOOKUP(CONCATENATE(B1950,C1950,D1950),Meldingsclassificaties!AA:AA,1,FALSE))</f>
        <v/>
      </c>
      <c r="R1950" s="136" t="str">
        <f>IF(F1950="","",VLOOKUP(F1950,Meldingsclassificaties!H:H,1,FALSE))</f>
        <v/>
      </c>
    </row>
    <row r="1951" spans="1:18" x14ac:dyDescent="0.25">
      <c r="A1951" s="59"/>
      <c r="B1951" s="59"/>
      <c r="C1951" s="59"/>
      <c r="D1951" s="59"/>
      <c r="E1951" s="60" t="s">
        <v>8668</v>
      </c>
      <c r="F1951" s="59"/>
      <c r="G1951" s="59" t="s">
        <v>1434</v>
      </c>
      <c r="H1951" s="59"/>
      <c r="I1951" s="59">
        <f t="shared" si="30"/>
        <v>5</v>
      </c>
      <c r="J1951" s="59" t="s">
        <v>1561</v>
      </c>
      <c r="K1951" s="61"/>
      <c r="L1951" s="62" t="s">
        <v>6737</v>
      </c>
      <c r="M1951" s="62" t="s">
        <v>1434</v>
      </c>
      <c r="N1951" s="81" t="str">
        <f>VLOOKUP($M1951,'Hulpblad MC-parser'!$A:$D,2,FALSE)</f>
        <v>Veiligheid en openbare orde</v>
      </c>
      <c r="O1951" s="81" t="str">
        <f>VLOOKUP($M1951,'Hulpblad MC-parser'!$A:$D,3,FALSE)</f>
        <v>Noodoproep</v>
      </c>
      <c r="P1951" s="81">
        <f>VLOOKUP($M1951,'Hulpblad MC-parser'!$A:$D,4,FALSE)</f>
        <v>0</v>
      </c>
      <c r="Q1951" s="136" t="str">
        <f>IF(CONCATENATE(B1951,C1951,D1951)="","",VLOOKUP(CONCATENATE(B1951,C1951,D1951),Meldingsclassificaties!AA:AA,1,FALSE))</f>
        <v/>
      </c>
      <c r="R1951" s="136" t="str">
        <f>IF(F1951="","",VLOOKUP(F1951,Meldingsclassificaties!H:H,1,FALSE))</f>
        <v/>
      </c>
    </row>
    <row r="1952" spans="1:18" x14ac:dyDescent="0.25">
      <c r="A1952" s="59"/>
      <c r="B1952" s="59"/>
      <c r="C1952" s="59"/>
      <c r="D1952" s="59"/>
      <c r="E1952" s="60" t="s">
        <v>8669</v>
      </c>
      <c r="F1952" s="59"/>
      <c r="G1952" s="59" t="s">
        <v>1434</v>
      </c>
      <c r="H1952" s="59"/>
      <c r="I1952" s="59">
        <f t="shared" si="30"/>
        <v>5</v>
      </c>
      <c r="J1952" s="59" t="s">
        <v>1561</v>
      </c>
      <c r="K1952" s="61"/>
      <c r="L1952" s="62" t="s">
        <v>6737</v>
      </c>
      <c r="M1952" s="62" t="s">
        <v>1434</v>
      </c>
      <c r="N1952" s="81" t="str">
        <f>VLOOKUP($M1952,'Hulpblad MC-parser'!$A:$D,2,FALSE)</f>
        <v>Veiligheid en openbare orde</v>
      </c>
      <c r="O1952" s="81" t="str">
        <f>VLOOKUP($M1952,'Hulpblad MC-parser'!$A:$D,3,FALSE)</f>
        <v>Noodoproep</v>
      </c>
      <c r="P1952" s="81">
        <f>VLOOKUP($M1952,'Hulpblad MC-parser'!$A:$D,4,FALSE)</f>
        <v>0</v>
      </c>
      <c r="Q1952" s="136" t="str">
        <f>IF(CONCATENATE(B1952,C1952,D1952)="","",VLOOKUP(CONCATENATE(B1952,C1952,D1952),Meldingsclassificaties!AA:AA,1,FALSE))</f>
        <v/>
      </c>
      <c r="R1952" s="136" t="str">
        <f>IF(F1952="","",VLOOKUP(F1952,Meldingsclassificaties!H:H,1,FALSE))</f>
        <v/>
      </c>
    </row>
    <row r="1953" spans="1:18" x14ac:dyDescent="0.25">
      <c r="A1953" s="59"/>
      <c r="B1953" s="59"/>
      <c r="C1953" s="59"/>
      <c r="D1953" s="59"/>
      <c r="E1953" s="60" t="s">
        <v>8670</v>
      </c>
      <c r="F1953" s="59"/>
      <c r="G1953" s="59" t="s">
        <v>1434</v>
      </c>
      <c r="H1953" s="59"/>
      <c r="I1953" s="59">
        <f t="shared" si="30"/>
        <v>4</v>
      </c>
      <c r="J1953" s="59" t="s">
        <v>1561</v>
      </c>
      <c r="K1953" s="61"/>
      <c r="L1953" s="62" t="s">
        <v>6737</v>
      </c>
      <c r="M1953" s="62" t="s">
        <v>1434</v>
      </c>
      <c r="N1953" s="81" t="str">
        <f>VLOOKUP($M1953,'Hulpblad MC-parser'!$A:$D,2,FALSE)</f>
        <v>Veiligheid en openbare orde</v>
      </c>
      <c r="O1953" s="81" t="str">
        <f>VLOOKUP($M1953,'Hulpblad MC-parser'!$A:$D,3,FALSE)</f>
        <v>Noodoproep</v>
      </c>
      <c r="P1953" s="81">
        <f>VLOOKUP($M1953,'Hulpblad MC-parser'!$A:$D,4,FALSE)</f>
        <v>0</v>
      </c>
      <c r="Q1953" s="136" t="str">
        <f>IF(CONCATENATE(B1953,C1953,D1953)="","",VLOOKUP(CONCATENATE(B1953,C1953,D1953),Meldingsclassificaties!AA:AA,1,FALSE))</f>
        <v/>
      </c>
      <c r="R1953" s="136" t="str">
        <f>IF(F1953="","",VLOOKUP(F1953,Meldingsclassificaties!H:H,1,FALSE))</f>
        <v/>
      </c>
    </row>
    <row r="1954" spans="1:18" x14ac:dyDescent="0.25">
      <c r="A1954" s="59"/>
      <c r="B1954" s="59"/>
      <c r="C1954" s="59"/>
      <c r="D1954" s="59"/>
      <c r="E1954" s="60" t="s">
        <v>8671</v>
      </c>
      <c r="F1954" s="59"/>
      <c r="G1954" s="59" t="s">
        <v>1434</v>
      </c>
      <c r="H1954" s="59"/>
      <c r="I1954" s="59">
        <f t="shared" si="30"/>
        <v>5</v>
      </c>
      <c r="J1954" s="59" t="s">
        <v>1561</v>
      </c>
      <c r="K1954" s="61"/>
      <c r="L1954" s="62" t="s">
        <v>6737</v>
      </c>
      <c r="M1954" s="62" t="s">
        <v>1434</v>
      </c>
      <c r="N1954" s="81" t="str">
        <f>VLOOKUP($M1954,'Hulpblad MC-parser'!$A:$D,2,FALSE)</f>
        <v>Veiligheid en openbare orde</v>
      </c>
      <c r="O1954" s="81" t="str">
        <f>VLOOKUP($M1954,'Hulpblad MC-parser'!$A:$D,3,FALSE)</f>
        <v>Noodoproep</v>
      </c>
      <c r="P1954" s="81">
        <f>VLOOKUP($M1954,'Hulpblad MC-parser'!$A:$D,4,FALSE)</f>
        <v>0</v>
      </c>
      <c r="Q1954" s="136" t="str">
        <f>IF(CONCATENATE(B1954,C1954,D1954)="","",VLOOKUP(CONCATENATE(B1954,C1954,D1954),Meldingsclassificaties!AA:AA,1,FALSE))</f>
        <v/>
      </c>
      <c r="R1954" s="136" t="str">
        <f>IF(F1954="","",VLOOKUP(F1954,Meldingsclassificaties!H:H,1,FALSE))</f>
        <v/>
      </c>
    </row>
    <row r="1955" spans="1:18" x14ac:dyDescent="0.25">
      <c r="A1955" s="59">
        <v>200010794</v>
      </c>
      <c r="B1955" s="59" t="s">
        <v>13</v>
      </c>
      <c r="C1955" s="105" t="s">
        <v>12786</v>
      </c>
      <c r="D1955" s="59"/>
      <c r="E1955" s="125" t="s">
        <v>12790</v>
      </c>
      <c r="F1955" s="105" t="s">
        <v>12786</v>
      </c>
      <c r="G1955" s="59"/>
      <c r="H1955" s="59"/>
      <c r="I1955" s="59">
        <f t="shared" si="30"/>
        <v>16</v>
      </c>
      <c r="J1955" s="59" t="s">
        <v>1613</v>
      </c>
      <c r="K1955" s="61" t="s">
        <v>12187</v>
      </c>
      <c r="L1955" s="62" t="s">
        <v>6737</v>
      </c>
      <c r="M1955" s="62" t="s">
        <v>12790</v>
      </c>
      <c r="N1955" s="81" t="str">
        <f>VLOOKUP($M1955,'Hulpblad MC-parser'!$A:$D,2,FALSE)</f>
        <v>Veiligheid en openbare orde</v>
      </c>
      <c r="O1955" s="81" t="str">
        <f>VLOOKUP($M1955,'Hulpblad MC-parser'!$A:$D,3,FALSE)</f>
        <v>Seksueel delict</v>
      </c>
      <c r="P1955" s="81">
        <f>VLOOKUP($M1955,'Hulpblad MC-parser'!$A:$D,4,FALSE)</f>
        <v>0</v>
      </c>
      <c r="Q1955" s="136" t="str">
        <f>IF(CONCATENATE(B1955,C1955,D1955)="","",VLOOKUP(CONCATENATE(B1955,C1955,D1955),Meldingsclassificaties!AA:AA,1,FALSE))</f>
        <v>Veiligheid en openbare ordeSeksueel delict</v>
      </c>
      <c r="R1955" s="136" t="str">
        <f>IF(F1955="","",VLOOKUP(F1955,Meldingsclassificaties!H:H,1,FALSE))</f>
        <v>Seksueel delict</v>
      </c>
    </row>
    <row r="1956" spans="1:18" x14ac:dyDescent="0.25">
      <c r="A1956" s="59"/>
      <c r="B1956" s="59"/>
      <c r="C1956" s="59"/>
      <c r="D1956" s="59"/>
      <c r="E1956" s="60" t="s">
        <v>8704</v>
      </c>
      <c r="F1956" s="59"/>
      <c r="G1956" s="125" t="s">
        <v>12790</v>
      </c>
      <c r="H1956" s="59"/>
      <c r="I1956" s="59">
        <f t="shared" si="30"/>
        <v>5</v>
      </c>
      <c r="J1956" s="59" t="s">
        <v>1561</v>
      </c>
      <c r="K1956" s="61" t="s">
        <v>12187</v>
      </c>
      <c r="L1956" s="62" t="s">
        <v>6737</v>
      </c>
      <c r="M1956" s="62" t="s">
        <v>12790</v>
      </c>
      <c r="N1956" s="81" t="str">
        <f>VLOOKUP($M1956,'Hulpblad MC-parser'!$A:$D,2,FALSE)</f>
        <v>Veiligheid en openbare orde</v>
      </c>
      <c r="O1956" s="81" t="str">
        <f>VLOOKUP($M1956,'Hulpblad MC-parser'!$A:$D,3,FALSE)</f>
        <v>Seksueel delict</v>
      </c>
      <c r="P1956" s="81">
        <f>VLOOKUP($M1956,'Hulpblad MC-parser'!$A:$D,4,FALSE)</f>
        <v>0</v>
      </c>
      <c r="Q1956" s="136" t="str">
        <f>IF(CONCATENATE(B1956,C1956,D1956)="","",VLOOKUP(CONCATENATE(B1956,C1956,D1956),Meldingsclassificaties!AA:AA,1,FALSE))</f>
        <v/>
      </c>
      <c r="R1956" s="136" t="str">
        <f>IF(F1956="","",VLOOKUP(F1956,Meldingsclassificaties!H:H,1,FALSE))</f>
        <v/>
      </c>
    </row>
    <row r="1957" spans="1:18" x14ac:dyDescent="0.25">
      <c r="A1957" s="59"/>
      <c r="B1957" s="59"/>
      <c r="C1957" s="59"/>
      <c r="D1957" s="59"/>
      <c r="E1957" s="64" t="s">
        <v>12818</v>
      </c>
      <c r="F1957" s="59"/>
      <c r="G1957" s="64" t="s">
        <v>12790</v>
      </c>
      <c r="H1957" s="59"/>
      <c r="I1957" s="59">
        <f t="shared" si="30"/>
        <v>3</v>
      </c>
      <c r="J1957" s="59" t="s">
        <v>1561</v>
      </c>
      <c r="K1957" s="61" t="s">
        <v>12198</v>
      </c>
      <c r="L1957" s="62" t="s">
        <v>6737</v>
      </c>
      <c r="M1957" s="62" t="s">
        <v>12790</v>
      </c>
      <c r="N1957" s="81" t="str">
        <f>VLOOKUP($M1957,'Hulpblad MC-parser'!$A:$D,2,FALSE)</f>
        <v>Veiligheid en openbare orde</v>
      </c>
      <c r="O1957" s="81" t="str">
        <f>VLOOKUP($M1957,'Hulpblad MC-parser'!$A:$D,3,FALSE)</f>
        <v>Seksueel delict</v>
      </c>
      <c r="P1957" s="81">
        <f>VLOOKUP($M1957,'Hulpblad MC-parser'!$A:$D,4,FALSE)</f>
        <v>0</v>
      </c>
      <c r="Q1957" s="136"/>
      <c r="R1957" s="136" t="str">
        <f>IF(F1957="","",VLOOKUP(F1957,Meldingsclassificaties!H:H,1,FALSE))</f>
        <v/>
      </c>
    </row>
    <row r="1958" spans="1:18" x14ac:dyDescent="0.25">
      <c r="A1958" s="59"/>
      <c r="B1958" s="59"/>
      <c r="C1958" s="59"/>
      <c r="D1958" s="59"/>
      <c r="E1958" s="64" t="s">
        <v>12817</v>
      </c>
      <c r="F1958" s="59"/>
      <c r="G1958" s="64" t="s">
        <v>12790</v>
      </c>
      <c r="H1958" s="59"/>
      <c r="I1958" s="59">
        <f t="shared" si="30"/>
        <v>5</v>
      </c>
      <c r="J1958" s="59" t="s">
        <v>1561</v>
      </c>
      <c r="K1958" s="61" t="s">
        <v>12198</v>
      </c>
      <c r="L1958" s="62" t="s">
        <v>6737</v>
      </c>
      <c r="M1958" s="62" t="s">
        <v>12790</v>
      </c>
      <c r="N1958" s="81" t="str">
        <f>VLOOKUP($M1958,'Hulpblad MC-parser'!$A:$D,2,FALSE)</f>
        <v>Veiligheid en openbare orde</v>
      </c>
      <c r="O1958" s="81" t="str">
        <f>VLOOKUP($M1958,'Hulpblad MC-parser'!$A:$D,3,FALSE)</f>
        <v>Seksueel delict</v>
      </c>
      <c r="P1958" s="81">
        <f>VLOOKUP($M1958,'Hulpblad MC-parser'!$A:$D,4,FALSE)</f>
        <v>0</v>
      </c>
      <c r="Q1958" s="136"/>
      <c r="R1958" s="136" t="str">
        <f>IF(F1958="","",VLOOKUP(F1958,Meldingsclassificaties!H:H,1,FALSE))</f>
        <v/>
      </c>
    </row>
    <row r="1959" spans="1:18" x14ac:dyDescent="0.25">
      <c r="A1959" s="59"/>
      <c r="B1959" s="59"/>
      <c r="C1959" s="59"/>
      <c r="D1959" s="59"/>
      <c r="E1959" s="60" t="s">
        <v>8705</v>
      </c>
      <c r="F1959" s="59"/>
      <c r="G1959" s="125" t="s">
        <v>12790</v>
      </c>
      <c r="H1959" s="59"/>
      <c r="I1959" s="59">
        <f t="shared" si="30"/>
        <v>5</v>
      </c>
      <c r="J1959" s="59" t="s">
        <v>1561</v>
      </c>
      <c r="K1959" s="61" t="s">
        <v>12187</v>
      </c>
      <c r="L1959" s="62" t="s">
        <v>6737</v>
      </c>
      <c r="M1959" s="62" t="s">
        <v>12790</v>
      </c>
      <c r="N1959" s="81" t="str">
        <f>VLOOKUP($M1959,'Hulpblad MC-parser'!$A:$D,2,FALSE)</f>
        <v>Veiligheid en openbare orde</v>
      </c>
      <c r="O1959" s="81" t="str">
        <f>VLOOKUP($M1959,'Hulpblad MC-parser'!$A:$D,3,FALSE)</f>
        <v>Seksueel delict</v>
      </c>
      <c r="P1959" s="81">
        <f>VLOOKUP($M1959,'Hulpblad MC-parser'!$A:$D,4,FALSE)</f>
        <v>0</v>
      </c>
      <c r="Q1959" s="136" t="str">
        <f>IF(CONCATENATE(B1959,C1959,D1959)="","",VLOOKUP(CONCATENATE(B1959,C1959,D1959),Meldingsclassificaties!AA:AA,1,FALSE))</f>
        <v/>
      </c>
      <c r="R1959" s="136" t="str">
        <f>IF(F1959="","",VLOOKUP(F1959,Meldingsclassificaties!H:H,1,FALSE))</f>
        <v/>
      </c>
    </row>
    <row r="1960" spans="1:18" x14ac:dyDescent="0.25">
      <c r="A1960" s="59"/>
      <c r="B1960" s="59"/>
      <c r="C1960" s="59"/>
      <c r="D1960" s="59"/>
      <c r="E1960" s="60" t="s">
        <v>8706</v>
      </c>
      <c r="F1960" s="59"/>
      <c r="G1960" s="125" t="s">
        <v>12790</v>
      </c>
      <c r="H1960" s="59"/>
      <c r="I1960" s="59">
        <f t="shared" si="30"/>
        <v>4</v>
      </c>
      <c r="J1960" s="59" t="s">
        <v>1561</v>
      </c>
      <c r="K1960" s="61" t="s">
        <v>12187</v>
      </c>
      <c r="L1960" s="62" t="s">
        <v>6737</v>
      </c>
      <c r="M1960" s="62" t="s">
        <v>12790</v>
      </c>
      <c r="N1960" s="81" t="str">
        <f>VLOOKUP($M1960,'Hulpblad MC-parser'!$A:$D,2,FALSE)</f>
        <v>Veiligheid en openbare orde</v>
      </c>
      <c r="O1960" s="81" t="str">
        <f>VLOOKUP($M1960,'Hulpblad MC-parser'!$A:$D,3,FALSE)</f>
        <v>Seksueel delict</v>
      </c>
      <c r="P1960" s="81">
        <f>VLOOKUP($M1960,'Hulpblad MC-parser'!$A:$D,4,FALSE)</f>
        <v>0</v>
      </c>
      <c r="Q1960" s="136" t="str">
        <f>IF(CONCATENATE(B1960,C1960,D1960)="","",VLOOKUP(CONCATENATE(B1960,C1960,D1960),Meldingsclassificaties!AA:AA,1,FALSE))</f>
        <v/>
      </c>
      <c r="R1960" s="136" t="str">
        <f>IF(F1960="","",VLOOKUP(F1960,Meldingsclassificaties!H:H,1,FALSE))</f>
        <v/>
      </c>
    </row>
    <row r="1961" spans="1:18" x14ac:dyDescent="0.25">
      <c r="A1961" s="59"/>
      <c r="B1961" s="59"/>
      <c r="C1961" s="59"/>
      <c r="D1961" s="59"/>
      <c r="E1961" s="60" t="s">
        <v>1441</v>
      </c>
      <c r="F1961" s="59"/>
      <c r="G1961" s="125" t="s">
        <v>12790</v>
      </c>
      <c r="H1961" s="59"/>
      <c r="I1961" s="59"/>
      <c r="J1961" s="59" t="s">
        <v>1561</v>
      </c>
      <c r="K1961" s="61" t="s">
        <v>12187</v>
      </c>
      <c r="L1961" s="62" t="s">
        <v>6737</v>
      </c>
      <c r="M1961" s="62" t="s">
        <v>12790</v>
      </c>
      <c r="N1961" s="81" t="str">
        <f>VLOOKUP($M1961,'Hulpblad MC-parser'!$A:$D,2,FALSE)</f>
        <v>Veiligheid en openbare orde</v>
      </c>
      <c r="O1961" s="81" t="str">
        <f>VLOOKUP($M1961,'Hulpblad MC-parser'!$A:$D,3,FALSE)</f>
        <v>Seksueel delict</v>
      </c>
      <c r="P1961" s="81">
        <f>VLOOKUP($M1961,'Hulpblad MC-parser'!$A:$D,4,FALSE)</f>
        <v>0</v>
      </c>
      <c r="Q1961" s="136"/>
      <c r="R1961" s="136" t="str">
        <f>IF(F1961="","",VLOOKUP(F1961,Meldingsclassificaties!H:H,1,FALSE))</f>
        <v/>
      </c>
    </row>
    <row r="1962" spans="1:18" x14ac:dyDescent="0.25">
      <c r="A1962" s="59"/>
      <c r="B1962" s="59"/>
      <c r="C1962" s="59"/>
      <c r="D1962" s="59"/>
      <c r="E1962" s="60" t="s">
        <v>8707</v>
      </c>
      <c r="F1962" s="59"/>
      <c r="G1962" s="125" t="s">
        <v>12790</v>
      </c>
      <c r="H1962" s="59"/>
      <c r="I1962" s="59">
        <f t="shared" ref="I1962:I2025" si="31">LEN(E1962)</f>
        <v>3</v>
      </c>
      <c r="J1962" s="59" t="s">
        <v>1561</v>
      </c>
      <c r="K1962" s="61" t="s">
        <v>12187</v>
      </c>
      <c r="L1962" s="62" t="s">
        <v>6737</v>
      </c>
      <c r="M1962" s="62" t="s">
        <v>12790</v>
      </c>
      <c r="N1962" s="81" t="str">
        <f>VLOOKUP($M1962,'Hulpblad MC-parser'!$A:$D,2,FALSE)</f>
        <v>Veiligheid en openbare orde</v>
      </c>
      <c r="O1962" s="81" t="str">
        <f>VLOOKUP($M1962,'Hulpblad MC-parser'!$A:$D,3,FALSE)</f>
        <v>Seksueel delict</v>
      </c>
      <c r="P1962" s="81">
        <f>VLOOKUP($M1962,'Hulpblad MC-parser'!$A:$D,4,FALSE)</f>
        <v>0</v>
      </c>
      <c r="Q1962" s="136" t="str">
        <f>IF(CONCATENATE(B1962,C1962,D1962)="","",VLOOKUP(CONCATENATE(B1962,C1962,D1962),Meldingsclassificaties!AA:AA,1,FALSE))</f>
        <v/>
      </c>
      <c r="R1962" s="136" t="str">
        <f>IF(F1962="","",VLOOKUP(F1962,Meldingsclassificaties!H:H,1,FALSE))</f>
        <v/>
      </c>
    </row>
    <row r="1963" spans="1:18" x14ac:dyDescent="0.25">
      <c r="A1963" s="59">
        <v>200010795</v>
      </c>
      <c r="B1963" s="59" t="s">
        <v>13</v>
      </c>
      <c r="C1963" s="105" t="s">
        <v>12786</v>
      </c>
      <c r="D1963" s="59" t="s">
        <v>648</v>
      </c>
      <c r="E1963" s="60" t="s">
        <v>1442</v>
      </c>
      <c r="F1963" s="59" t="s">
        <v>648</v>
      </c>
      <c r="G1963" s="59"/>
      <c r="H1963" s="59"/>
      <c r="I1963" s="59">
        <f t="shared" si="31"/>
        <v>11</v>
      </c>
      <c r="J1963" s="59" t="s">
        <v>1613</v>
      </c>
      <c r="K1963" s="61" t="s">
        <v>12187</v>
      </c>
      <c r="L1963" s="62" t="s">
        <v>6737</v>
      </c>
      <c r="M1963" s="62" t="s">
        <v>1442</v>
      </c>
      <c r="N1963" s="81" t="str">
        <f>VLOOKUP($M1963,'Hulpblad MC-parser'!$A:$D,2,FALSE)</f>
        <v>Veiligheid en openbare orde</v>
      </c>
      <c r="O1963" s="81" t="str">
        <f>VLOOKUP($M1963,'Hulpblad MC-parser'!$A:$D,3,FALSE)</f>
        <v>Seksueel delict</v>
      </c>
      <c r="P1963" s="81" t="str">
        <f>VLOOKUP($M1963,'Hulpblad MC-parser'!$A:$D,4,FALSE)</f>
        <v>Aanranding</v>
      </c>
      <c r="Q1963" s="136" t="str">
        <f>IF(CONCATENATE(B1963,C1963,D1963)="","",VLOOKUP(CONCATENATE(B1963,C1963,D1963),Meldingsclassificaties!AA:AA,1,FALSE))</f>
        <v>Veiligheid en openbare ordeSeksueel delictAanranding</v>
      </c>
      <c r="R1963" s="136" t="str">
        <f>IF(F1963="","",VLOOKUP(F1963,Meldingsclassificaties!H:H,1,FALSE))</f>
        <v>Aanranding</v>
      </c>
    </row>
    <row r="1964" spans="1:18" x14ac:dyDescent="0.25">
      <c r="A1964" s="59"/>
      <c r="B1964" s="59"/>
      <c r="C1964" s="59"/>
      <c r="D1964" s="59"/>
      <c r="E1964" s="60" t="s">
        <v>8708</v>
      </c>
      <c r="F1964" s="59"/>
      <c r="G1964" s="59" t="s">
        <v>1442</v>
      </c>
      <c r="H1964" s="59"/>
      <c r="I1964" s="59">
        <f t="shared" si="31"/>
        <v>5</v>
      </c>
      <c r="J1964" s="59" t="s">
        <v>1561</v>
      </c>
      <c r="K1964" s="61"/>
      <c r="L1964" s="62" t="s">
        <v>6737</v>
      </c>
      <c r="M1964" s="62" t="s">
        <v>1442</v>
      </c>
      <c r="N1964" s="81" t="str">
        <f>VLOOKUP($M1964,'Hulpblad MC-parser'!$A:$D,2,FALSE)</f>
        <v>Veiligheid en openbare orde</v>
      </c>
      <c r="O1964" s="81" t="str">
        <f>VLOOKUP($M1964,'Hulpblad MC-parser'!$A:$D,3,FALSE)</f>
        <v>Seksueel delict</v>
      </c>
      <c r="P1964" s="81" t="str">
        <f>VLOOKUP($M1964,'Hulpblad MC-parser'!$A:$D,4,FALSE)</f>
        <v>Aanranding</v>
      </c>
      <c r="Q1964" s="136" t="str">
        <f>IF(CONCATENATE(B1964,C1964,D1964)="","",VLOOKUP(CONCATENATE(B1964,C1964,D1964),Meldingsclassificaties!AA:AA,1,FALSE))</f>
        <v/>
      </c>
      <c r="R1964" s="136" t="str">
        <f>IF(F1964="","",VLOOKUP(F1964,Meldingsclassificaties!H:H,1,FALSE))</f>
        <v/>
      </c>
    </row>
    <row r="1965" spans="1:18" x14ac:dyDescent="0.25">
      <c r="A1965" s="59"/>
      <c r="B1965" s="59"/>
      <c r="C1965" s="59"/>
      <c r="D1965" s="59"/>
      <c r="E1965" s="60" t="s">
        <v>8709</v>
      </c>
      <c r="F1965" s="59"/>
      <c r="G1965" s="59" t="s">
        <v>1442</v>
      </c>
      <c r="H1965" s="59"/>
      <c r="I1965" s="59">
        <f t="shared" si="31"/>
        <v>4</v>
      </c>
      <c r="J1965" s="59" t="s">
        <v>1561</v>
      </c>
      <c r="K1965" s="61"/>
      <c r="L1965" s="62" t="s">
        <v>6737</v>
      </c>
      <c r="M1965" s="62" t="s">
        <v>1442</v>
      </c>
      <c r="N1965" s="81" t="str">
        <f>VLOOKUP($M1965,'Hulpblad MC-parser'!$A:$D,2,FALSE)</f>
        <v>Veiligheid en openbare orde</v>
      </c>
      <c r="O1965" s="81" t="str">
        <f>VLOOKUP($M1965,'Hulpblad MC-parser'!$A:$D,3,FALSE)</f>
        <v>Seksueel delict</v>
      </c>
      <c r="P1965" s="81" t="str">
        <f>VLOOKUP($M1965,'Hulpblad MC-parser'!$A:$D,4,FALSE)</f>
        <v>Aanranding</v>
      </c>
      <c r="Q1965" s="136" t="str">
        <f>IF(CONCATENATE(B1965,C1965,D1965)="","",VLOOKUP(CONCATENATE(B1965,C1965,D1965),Meldingsclassificaties!AA:AA,1,FALSE))</f>
        <v/>
      </c>
      <c r="R1965" s="136" t="str">
        <f>IF(F1965="","",VLOOKUP(F1965,Meldingsclassificaties!H:H,1,FALSE))</f>
        <v/>
      </c>
    </row>
    <row r="1966" spans="1:18" x14ac:dyDescent="0.25">
      <c r="A1966" s="59"/>
      <c r="B1966" s="59"/>
      <c r="C1966" s="59"/>
      <c r="D1966" s="59"/>
      <c r="E1966" s="60" t="s">
        <v>8710</v>
      </c>
      <c r="F1966" s="59"/>
      <c r="G1966" s="59" t="s">
        <v>1442</v>
      </c>
      <c r="H1966" s="59"/>
      <c r="I1966" s="59">
        <f t="shared" si="31"/>
        <v>7</v>
      </c>
      <c r="J1966" s="59" t="s">
        <v>1561</v>
      </c>
      <c r="K1966" s="61"/>
      <c r="L1966" s="62" t="s">
        <v>6737</v>
      </c>
      <c r="M1966" s="62" t="s">
        <v>1442</v>
      </c>
      <c r="N1966" s="81" t="str">
        <f>VLOOKUP($M1966,'Hulpblad MC-parser'!$A:$D,2,FALSE)</f>
        <v>Veiligheid en openbare orde</v>
      </c>
      <c r="O1966" s="81" t="str">
        <f>VLOOKUP($M1966,'Hulpblad MC-parser'!$A:$D,3,FALSE)</f>
        <v>Seksueel delict</v>
      </c>
      <c r="P1966" s="81" t="str">
        <f>VLOOKUP($M1966,'Hulpblad MC-parser'!$A:$D,4,FALSE)</f>
        <v>Aanranding</v>
      </c>
      <c r="Q1966" s="136" t="str">
        <f>IF(CONCATENATE(B1966,C1966,D1966)="","",VLOOKUP(CONCATENATE(B1966,C1966,D1966),Meldingsclassificaties!AA:AA,1,FALSE))</f>
        <v/>
      </c>
      <c r="R1966" s="136" t="str">
        <f>IF(F1966="","",VLOOKUP(F1966,Meldingsclassificaties!H:H,1,FALSE))</f>
        <v/>
      </c>
    </row>
    <row r="1967" spans="1:18" x14ac:dyDescent="0.25">
      <c r="A1967" s="59"/>
      <c r="B1967" s="59"/>
      <c r="C1967" s="59"/>
      <c r="D1967" s="59"/>
      <c r="E1967" s="60" t="s">
        <v>8711</v>
      </c>
      <c r="F1967" s="59"/>
      <c r="G1967" s="59" t="s">
        <v>1442</v>
      </c>
      <c r="H1967" s="59"/>
      <c r="I1967" s="59">
        <f t="shared" si="31"/>
        <v>5</v>
      </c>
      <c r="J1967" s="59" t="s">
        <v>1561</v>
      </c>
      <c r="K1967" s="61"/>
      <c r="L1967" s="62" t="s">
        <v>6737</v>
      </c>
      <c r="M1967" s="62" t="s">
        <v>1442</v>
      </c>
      <c r="N1967" s="81" t="str">
        <f>VLOOKUP($M1967,'Hulpblad MC-parser'!$A:$D,2,FALSE)</f>
        <v>Veiligheid en openbare orde</v>
      </c>
      <c r="O1967" s="81" t="str">
        <f>VLOOKUP($M1967,'Hulpblad MC-parser'!$A:$D,3,FALSE)</f>
        <v>Seksueel delict</v>
      </c>
      <c r="P1967" s="81" t="str">
        <f>VLOOKUP($M1967,'Hulpblad MC-parser'!$A:$D,4,FALSE)</f>
        <v>Aanranding</v>
      </c>
      <c r="Q1967" s="136" t="str">
        <f>IF(CONCATENATE(B1967,C1967,D1967)="","",VLOOKUP(CONCATENATE(B1967,C1967,D1967),Meldingsclassificaties!AA:AA,1,FALSE))</f>
        <v/>
      </c>
      <c r="R1967" s="136" t="str">
        <f>IF(F1967="","",VLOOKUP(F1967,Meldingsclassificaties!H:H,1,FALSE))</f>
        <v/>
      </c>
    </row>
    <row r="1968" spans="1:18" x14ac:dyDescent="0.25">
      <c r="A1968" s="59">
        <v>200031628</v>
      </c>
      <c r="B1968" s="59" t="s">
        <v>13</v>
      </c>
      <c r="C1968" s="105" t="s">
        <v>12786</v>
      </c>
      <c r="D1968" s="65" t="s">
        <v>12802</v>
      </c>
      <c r="E1968" s="139" t="s">
        <v>12803</v>
      </c>
      <c r="F1968" s="65" t="s">
        <v>12802</v>
      </c>
      <c r="G1968" s="59"/>
      <c r="H1968" s="59"/>
      <c r="I1968" s="59">
        <f t="shared" si="31"/>
        <v>22</v>
      </c>
      <c r="J1968" s="59" t="s">
        <v>1613</v>
      </c>
      <c r="K1968" s="61" t="s">
        <v>12187</v>
      </c>
      <c r="L1968" s="62" t="s">
        <v>6737</v>
      </c>
      <c r="M1968" s="62" t="s">
        <v>12803</v>
      </c>
      <c r="N1968" s="81" t="str">
        <f>VLOOKUP($M1968,'Hulpblad MC-parser'!$A:$D,2,FALSE)</f>
        <v>Veiligheid en openbare orde</v>
      </c>
      <c r="O1968" s="81" t="str">
        <f>VLOOKUP($M1968,'Hulpblad MC-parser'!$A:$D,3,FALSE)</f>
        <v>Seksueel delict</v>
      </c>
      <c r="P1968" s="81" t="str">
        <f>VLOOKUP($M1968,'Hulpblad MC-parser'!$A:$D,4,FALSE)</f>
        <v>Aanstootgevend gedrag</v>
      </c>
      <c r="Q1968" s="136" t="str">
        <f>IF(CONCATENATE(B1968,C1968,D1968)="","",VLOOKUP(CONCATENATE(B1968,C1968,D1968),Meldingsclassificaties!AA:AA,1,FALSE))</f>
        <v>Veiligheid en openbare ordeSeksueel delictAanstootgevend gedrag</v>
      </c>
      <c r="R1968" s="136" t="str">
        <f>IF(F1968="","",VLOOKUP(F1968,Meldingsclassificaties!H:H,1,FALSE))</f>
        <v>Aanstootgevend gedrag</v>
      </c>
    </row>
    <row r="1969" spans="1:18" x14ac:dyDescent="0.25">
      <c r="A1969" s="59"/>
      <c r="B1969" s="59"/>
      <c r="C1969" s="59"/>
      <c r="D1969" s="59"/>
      <c r="E1969" s="60" t="s">
        <v>8724</v>
      </c>
      <c r="F1969" s="59"/>
      <c r="G1969" s="139" t="s">
        <v>12803</v>
      </c>
      <c r="H1969" s="59"/>
      <c r="I1969" s="59">
        <f t="shared" si="31"/>
        <v>5</v>
      </c>
      <c r="J1969" s="59" t="s">
        <v>1561</v>
      </c>
      <c r="K1969" s="61" t="s">
        <v>12187</v>
      </c>
      <c r="L1969" s="62" t="s">
        <v>6737</v>
      </c>
      <c r="M1969" s="62" t="s">
        <v>12803</v>
      </c>
      <c r="N1969" s="81" t="str">
        <f>VLOOKUP($M1969,'Hulpblad MC-parser'!$A:$D,2,FALSE)</f>
        <v>Veiligheid en openbare orde</v>
      </c>
      <c r="O1969" s="81" t="str">
        <f>VLOOKUP($M1969,'Hulpblad MC-parser'!$A:$D,3,FALSE)</f>
        <v>Seksueel delict</v>
      </c>
      <c r="P1969" s="81" t="str">
        <f>VLOOKUP($M1969,'Hulpblad MC-parser'!$A:$D,4,FALSE)</f>
        <v>Aanstootgevend gedrag</v>
      </c>
      <c r="Q1969" s="136" t="str">
        <f>IF(CONCATENATE(B1969,C1969,D1969)="","",VLOOKUP(CONCATENATE(B1969,C1969,D1969),Meldingsclassificaties!AA:AA,1,FALSE))</f>
        <v/>
      </c>
      <c r="R1969" s="136" t="str">
        <f>IF(F1969="","",VLOOKUP(F1969,Meldingsclassificaties!H:H,1,FALSE))</f>
        <v/>
      </c>
    </row>
    <row r="1970" spans="1:18" x14ac:dyDescent="0.25">
      <c r="A1970" s="59"/>
      <c r="B1970" s="59"/>
      <c r="C1970" s="59"/>
      <c r="D1970" s="59"/>
      <c r="E1970" s="125" t="s">
        <v>1447</v>
      </c>
      <c r="F1970" s="59"/>
      <c r="G1970" s="139" t="s">
        <v>12803</v>
      </c>
      <c r="H1970" s="59"/>
      <c r="I1970" s="59">
        <f t="shared" si="31"/>
        <v>18</v>
      </c>
      <c r="J1970" s="59" t="s">
        <v>1561</v>
      </c>
      <c r="K1970" s="61" t="s">
        <v>12187</v>
      </c>
      <c r="L1970" s="62" t="s">
        <v>6737</v>
      </c>
      <c r="M1970" s="62" t="s">
        <v>12803</v>
      </c>
      <c r="N1970" s="81" t="str">
        <f>VLOOKUP($M1970,'Hulpblad MC-parser'!$A:$D,2,FALSE)</f>
        <v>Veiligheid en openbare orde</v>
      </c>
      <c r="O1970" s="81" t="str">
        <f>VLOOKUP($M1970,'Hulpblad MC-parser'!$A:$D,3,FALSE)</f>
        <v>Seksueel delict</v>
      </c>
      <c r="P1970" s="81" t="str">
        <f>VLOOKUP($M1970,'Hulpblad MC-parser'!$A:$D,4,FALSE)</f>
        <v>Aanstootgevend gedrag</v>
      </c>
      <c r="Q1970" s="136" t="str">
        <f>IF(CONCATENATE(B1970,C1970,D1970)="","",VLOOKUP(CONCATENATE(B1970,C1970,D1970),Meldingsclassificaties!AA:AA,1,FALSE))</f>
        <v/>
      </c>
      <c r="R1970" s="136" t="str">
        <f>IF(F1970="","",VLOOKUP(F1970,Meldingsclassificaties!H:H,1,FALSE))</f>
        <v/>
      </c>
    </row>
    <row r="1971" spans="1:18" x14ac:dyDescent="0.25">
      <c r="A1971" s="59"/>
      <c r="B1971" s="59"/>
      <c r="C1971" s="59"/>
      <c r="D1971" s="59"/>
      <c r="E1971" s="60" t="s">
        <v>8725</v>
      </c>
      <c r="F1971" s="59"/>
      <c r="G1971" s="139" t="s">
        <v>12803</v>
      </c>
      <c r="H1971" s="59"/>
      <c r="I1971" s="59">
        <f t="shared" si="31"/>
        <v>4</v>
      </c>
      <c r="J1971" s="59" t="s">
        <v>1561</v>
      </c>
      <c r="K1971" s="61" t="s">
        <v>12187</v>
      </c>
      <c r="L1971" s="62" t="s">
        <v>6737</v>
      </c>
      <c r="M1971" s="62" t="s">
        <v>12803</v>
      </c>
      <c r="N1971" s="81" t="str">
        <f>VLOOKUP($M1971,'Hulpblad MC-parser'!$A:$D,2,FALSE)</f>
        <v>Veiligheid en openbare orde</v>
      </c>
      <c r="O1971" s="81" t="str">
        <f>VLOOKUP($M1971,'Hulpblad MC-parser'!$A:$D,3,FALSE)</f>
        <v>Seksueel delict</v>
      </c>
      <c r="P1971" s="81" t="str">
        <f>VLOOKUP($M1971,'Hulpblad MC-parser'!$A:$D,4,FALSE)</f>
        <v>Aanstootgevend gedrag</v>
      </c>
      <c r="Q1971" s="136" t="str">
        <f>IF(CONCATENATE(B1971,C1971,D1971)="","",VLOOKUP(CONCATENATE(B1971,C1971,D1971),Meldingsclassificaties!AA:AA,1,FALSE))</f>
        <v/>
      </c>
      <c r="R1971" s="136" t="str">
        <f>IF(F1971="","",VLOOKUP(F1971,Meldingsclassificaties!H:H,1,FALSE))</f>
        <v/>
      </c>
    </row>
    <row r="1972" spans="1:18" x14ac:dyDescent="0.25">
      <c r="A1972" s="59"/>
      <c r="B1972" s="59"/>
      <c r="C1972" s="59"/>
      <c r="D1972" s="59"/>
      <c r="E1972" s="60" t="s">
        <v>8726</v>
      </c>
      <c r="F1972" s="59"/>
      <c r="G1972" s="139" t="s">
        <v>12803</v>
      </c>
      <c r="H1972" s="59"/>
      <c r="I1972" s="59">
        <f t="shared" si="31"/>
        <v>16</v>
      </c>
      <c r="J1972" s="59" t="s">
        <v>1561</v>
      </c>
      <c r="K1972" s="61" t="s">
        <v>12187</v>
      </c>
      <c r="L1972" s="62" t="s">
        <v>6737</v>
      </c>
      <c r="M1972" s="62" t="s">
        <v>12803</v>
      </c>
      <c r="N1972" s="81" t="str">
        <f>VLOOKUP($M1972,'Hulpblad MC-parser'!$A:$D,2,FALSE)</f>
        <v>Veiligheid en openbare orde</v>
      </c>
      <c r="O1972" s="81" t="str">
        <f>VLOOKUP($M1972,'Hulpblad MC-parser'!$A:$D,3,FALSE)</f>
        <v>Seksueel delict</v>
      </c>
      <c r="P1972" s="81" t="str">
        <f>VLOOKUP($M1972,'Hulpblad MC-parser'!$A:$D,4,FALSE)</f>
        <v>Aanstootgevend gedrag</v>
      </c>
      <c r="Q1972" s="136" t="str">
        <f>IF(CONCATENATE(B1972,C1972,D1972)="","",VLOOKUP(CONCATENATE(B1972,C1972,D1972),Meldingsclassificaties!AA:AA,1,FALSE))</f>
        <v/>
      </c>
      <c r="R1972" s="136" t="str">
        <f>IF(F1972="","",VLOOKUP(F1972,Meldingsclassificaties!H:H,1,FALSE))</f>
        <v/>
      </c>
    </row>
    <row r="1973" spans="1:18" x14ac:dyDescent="0.25">
      <c r="A1973" s="59"/>
      <c r="B1973" s="59"/>
      <c r="C1973" s="59"/>
      <c r="D1973" s="59"/>
      <c r="E1973" s="64" t="s">
        <v>12823</v>
      </c>
      <c r="F1973" s="59"/>
      <c r="G1973" s="127" t="s">
        <v>12803</v>
      </c>
      <c r="H1973" s="59"/>
      <c r="I1973" s="59">
        <f t="shared" si="31"/>
        <v>5</v>
      </c>
      <c r="J1973" s="59" t="s">
        <v>1561</v>
      </c>
      <c r="K1973" s="61" t="s">
        <v>12198</v>
      </c>
      <c r="L1973" s="62" t="s">
        <v>6737</v>
      </c>
      <c r="M1973" s="62" t="s">
        <v>12803</v>
      </c>
      <c r="N1973" s="81" t="str">
        <f>VLOOKUP($M1973,'Hulpblad MC-parser'!$A:$D,2,FALSE)</f>
        <v>Veiligheid en openbare orde</v>
      </c>
      <c r="O1973" s="81" t="str">
        <f>VLOOKUP($M1973,'Hulpblad MC-parser'!$A:$D,3,FALSE)</f>
        <v>Seksueel delict</v>
      </c>
      <c r="P1973" s="81" t="str">
        <f>VLOOKUP($M1973,'Hulpblad MC-parser'!$A:$D,4,FALSE)</f>
        <v>Aanstootgevend gedrag</v>
      </c>
      <c r="Q1973" s="136" t="str">
        <f>IF(CONCATENATE(B1973,C1973,D1973)="","",VLOOKUP(CONCATENATE(B1973,C1973,D1973),Meldingsclassificaties!AA:AA,1,FALSE))</f>
        <v/>
      </c>
      <c r="R1973" s="136" t="str">
        <f>IF(F1973="","",VLOOKUP(F1973,Meldingsclassificaties!H:H,1,FALSE))</f>
        <v/>
      </c>
    </row>
    <row r="1974" spans="1:18" x14ac:dyDescent="0.25">
      <c r="A1974" s="59"/>
      <c r="B1974" s="59"/>
      <c r="C1974" s="59"/>
      <c r="D1974" s="59"/>
      <c r="E1974" s="64" t="s">
        <v>12822</v>
      </c>
      <c r="F1974" s="59"/>
      <c r="G1974" s="127" t="s">
        <v>12803</v>
      </c>
      <c r="H1974" s="59"/>
      <c r="I1974" s="59">
        <f t="shared" si="31"/>
        <v>7</v>
      </c>
      <c r="J1974" s="59" t="s">
        <v>1561</v>
      </c>
      <c r="K1974" s="61" t="s">
        <v>12198</v>
      </c>
      <c r="L1974" s="62" t="s">
        <v>6737</v>
      </c>
      <c r="M1974" s="62" t="s">
        <v>12803</v>
      </c>
      <c r="N1974" s="81" t="str">
        <f>VLOOKUP($M1974,'Hulpblad MC-parser'!$A:$D,2,FALSE)</f>
        <v>Veiligheid en openbare orde</v>
      </c>
      <c r="O1974" s="81" t="str">
        <f>VLOOKUP($M1974,'Hulpblad MC-parser'!$A:$D,3,FALSE)</f>
        <v>Seksueel delict</v>
      </c>
      <c r="P1974" s="81" t="str">
        <f>VLOOKUP($M1974,'Hulpblad MC-parser'!$A:$D,4,FALSE)</f>
        <v>Aanstootgevend gedrag</v>
      </c>
      <c r="Q1974" s="136" t="str">
        <f>IF(CONCATENATE(B1974,C1974,D1974)="","",VLOOKUP(CONCATENATE(B1974,C1974,D1974),Meldingsclassificaties!AA:AA,1,FALSE))</f>
        <v/>
      </c>
      <c r="R1974" s="136" t="str">
        <f>IF(F1974="","",VLOOKUP(F1974,Meldingsclassificaties!H:H,1,FALSE))</f>
        <v/>
      </c>
    </row>
    <row r="1975" spans="1:18" x14ac:dyDescent="0.25">
      <c r="A1975" s="59"/>
      <c r="B1975" s="59"/>
      <c r="C1975" s="59"/>
      <c r="D1975" s="59"/>
      <c r="E1975" s="60" t="s">
        <v>8727</v>
      </c>
      <c r="F1975" s="59"/>
      <c r="G1975" s="139" t="s">
        <v>12803</v>
      </c>
      <c r="H1975" s="59"/>
      <c r="I1975" s="59">
        <f t="shared" si="31"/>
        <v>7</v>
      </c>
      <c r="J1975" s="59" t="s">
        <v>1561</v>
      </c>
      <c r="K1975" s="61" t="s">
        <v>12187</v>
      </c>
      <c r="L1975" s="62" t="s">
        <v>6737</v>
      </c>
      <c r="M1975" s="62" t="s">
        <v>12803</v>
      </c>
      <c r="N1975" s="81" t="str">
        <f>VLOOKUP($M1975,'Hulpblad MC-parser'!$A:$D,2,FALSE)</f>
        <v>Veiligheid en openbare orde</v>
      </c>
      <c r="O1975" s="81" t="str">
        <f>VLOOKUP($M1975,'Hulpblad MC-parser'!$A:$D,3,FALSE)</f>
        <v>Seksueel delict</v>
      </c>
      <c r="P1975" s="81" t="str">
        <f>VLOOKUP($M1975,'Hulpblad MC-parser'!$A:$D,4,FALSE)</f>
        <v>Aanstootgevend gedrag</v>
      </c>
      <c r="Q1975" s="136" t="str">
        <f>IF(CONCATENATE(B1975,C1975,D1975)="","",VLOOKUP(CONCATENATE(B1975,C1975,D1975),Meldingsclassificaties!AA:AA,1,FALSE))</f>
        <v/>
      </c>
      <c r="R1975" s="136" t="str">
        <f>IF(F1975="","",VLOOKUP(F1975,Meldingsclassificaties!H:H,1,FALSE))</f>
        <v/>
      </c>
    </row>
    <row r="1976" spans="1:18" x14ac:dyDescent="0.25">
      <c r="A1976" s="59"/>
      <c r="B1976" s="59"/>
      <c r="C1976" s="59"/>
      <c r="D1976" s="59"/>
      <c r="E1976" s="60" t="s">
        <v>8728</v>
      </c>
      <c r="F1976" s="59"/>
      <c r="G1976" s="139" t="s">
        <v>12803</v>
      </c>
      <c r="H1976" s="59"/>
      <c r="I1976" s="59">
        <f t="shared" si="31"/>
        <v>5</v>
      </c>
      <c r="J1976" s="59" t="s">
        <v>1561</v>
      </c>
      <c r="K1976" s="61" t="s">
        <v>12187</v>
      </c>
      <c r="L1976" s="62" t="s">
        <v>6737</v>
      </c>
      <c r="M1976" s="62" t="s">
        <v>12803</v>
      </c>
      <c r="N1976" s="81" t="str">
        <f>VLOOKUP($M1976,'Hulpblad MC-parser'!$A:$D,2,FALSE)</f>
        <v>Veiligheid en openbare orde</v>
      </c>
      <c r="O1976" s="81" t="str">
        <f>VLOOKUP($M1976,'Hulpblad MC-parser'!$A:$D,3,FALSE)</f>
        <v>Seksueel delict</v>
      </c>
      <c r="P1976" s="81" t="str">
        <f>VLOOKUP($M1976,'Hulpblad MC-parser'!$A:$D,4,FALSE)</f>
        <v>Aanstootgevend gedrag</v>
      </c>
      <c r="Q1976" s="136" t="str">
        <f>IF(CONCATENATE(B1976,C1976,D1976)="","",VLOOKUP(CONCATENATE(B1976,C1976,D1976),Meldingsclassificaties!AA:AA,1,FALSE))</f>
        <v/>
      </c>
      <c r="R1976" s="136" t="str">
        <f>IF(F1976="","",VLOOKUP(F1976,Meldingsclassificaties!H:H,1,FALSE))</f>
        <v/>
      </c>
    </row>
    <row r="1977" spans="1:18" x14ac:dyDescent="0.25">
      <c r="A1977" s="59">
        <v>200031625</v>
      </c>
      <c r="B1977" s="59" t="s">
        <v>13</v>
      </c>
      <c r="C1977" s="105" t="s">
        <v>12786</v>
      </c>
      <c r="D1977" s="59" t="s">
        <v>631</v>
      </c>
      <c r="E1977" s="60" t="s">
        <v>1445</v>
      </c>
      <c r="F1977" s="59" t="s">
        <v>631</v>
      </c>
      <c r="G1977" s="59"/>
      <c r="H1977" s="59"/>
      <c r="I1977" s="59">
        <f t="shared" si="31"/>
        <v>18</v>
      </c>
      <c r="J1977" s="59" t="s">
        <v>1613</v>
      </c>
      <c r="K1977" s="61" t="s">
        <v>12187</v>
      </c>
      <c r="L1977" s="62" t="s">
        <v>6737</v>
      </c>
      <c r="M1977" s="62" t="s">
        <v>1445</v>
      </c>
      <c r="N1977" s="81" t="str">
        <f>VLOOKUP($M1977,'Hulpblad MC-parser'!$A:$D,2,FALSE)</f>
        <v>Veiligheid en openbare orde</v>
      </c>
      <c r="O1977" s="81" t="str">
        <f>VLOOKUP($M1977,'Hulpblad MC-parser'!$A:$D,3,FALSE)</f>
        <v>Seksueel delict</v>
      </c>
      <c r="P1977" s="81" t="str">
        <f>VLOOKUP($M1977,'Hulpblad MC-parser'!$A:$D,4,FALSE)</f>
        <v>Kinderpornografie</v>
      </c>
      <c r="Q1977" s="136" t="str">
        <f>IF(CONCATENATE(B1977,C1977,D1977)="","",VLOOKUP(CONCATENATE(B1977,C1977,D1977),Meldingsclassificaties!AA:AA,1,FALSE))</f>
        <v>Veiligheid en openbare ordeSeksueel delictKinderpornografie</v>
      </c>
      <c r="R1977" s="136" t="str">
        <f>IF(F1977="","",VLOOKUP(F1977,Meldingsclassificaties!H:H,1,FALSE))</f>
        <v>Kinderpornografie</v>
      </c>
    </row>
    <row r="1978" spans="1:18" x14ac:dyDescent="0.25">
      <c r="A1978" s="59"/>
      <c r="B1978" s="59"/>
      <c r="C1978" s="59"/>
      <c r="D1978" s="59"/>
      <c r="E1978" s="60" t="s">
        <v>8718</v>
      </c>
      <c r="F1978" s="59"/>
      <c r="G1978" s="59" t="s">
        <v>1445</v>
      </c>
      <c r="H1978" s="59"/>
      <c r="I1978" s="59">
        <f t="shared" si="31"/>
        <v>5</v>
      </c>
      <c r="J1978" s="59" t="s">
        <v>1561</v>
      </c>
      <c r="K1978" s="61" t="s">
        <v>12187</v>
      </c>
      <c r="L1978" s="62" t="s">
        <v>6737</v>
      </c>
      <c r="M1978" s="62" t="s">
        <v>1445</v>
      </c>
      <c r="N1978" s="81" t="str">
        <f>VLOOKUP($M1978,'Hulpblad MC-parser'!$A:$D,2,FALSE)</f>
        <v>Veiligheid en openbare orde</v>
      </c>
      <c r="O1978" s="81" t="str">
        <f>VLOOKUP($M1978,'Hulpblad MC-parser'!$A:$D,3,FALSE)</f>
        <v>Seksueel delict</v>
      </c>
      <c r="P1978" s="81" t="str">
        <f>VLOOKUP($M1978,'Hulpblad MC-parser'!$A:$D,4,FALSE)</f>
        <v>Kinderpornografie</v>
      </c>
      <c r="Q1978" s="136" t="str">
        <f>IF(CONCATENATE(B1978,C1978,D1978)="","",VLOOKUP(CONCATENATE(B1978,C1978,D1978),Meldingsclassificaties!AA:AA,1,FALSE))</f>
        <v/>
      </c>
      <c r="R1978" s="136" t="str">
        <f>IF(F1978="","",VLOOKUP(F1978,Meldingsclassificaties!H:H,1,FALSE))</f>
        <v/>
      </c>
    </row>
    <row r="1979" spans="1:18" x14ac:dyDescent="0.25">
      <c r="A1979" s="59"/>
      <c r="B1979" s="59"/>
      <c r="C1979" s="59"/>
      <c r="D1979" s="59"/>
      <c r="E1979" s="60" t="s">
        <v>8719</v>
      </c>
      <c r="F1979" s="59"/>
      <c r="G1979" s="59" t="s">
        <v>1445</v>
      </c>
      <c r="H1979" s="59"/>
      <c r="I1979" s="59">
        <f t="shared" si="31"/>
        <v>6</v>
      </c>
      <c r="J1979" s="59" t="s">
        <v>1561</v>
      </c>
      <c r="K1979" s="61" t="s">
        <v>12187</v>
      </c>
      <c r="L1979" s="62" t="s">
        <v>6737</v>
      </c>
      <c r="M1979" s="62" t="s">
        <v>1445</v>
      </c>
      <c r="N1979" s="81" t="str">
        <f>VLOOKUP($M1979,'Hulpblad MC-parser'!$A:$D,2,FALSE)</f>
        <v>Veiligheid en openbare orde</v>
      </c>
      <c r="O1979" s="81" t="str">
        <f>VLOOKUP($M1979,'Hulpblad MC-parser'!$A:$D,3,FALSE)</f>
        <v>Seksueel delict</v>
      </c>
      <c r="P1979" s="81" t="str">
        <f>VLOOKUP($M1979,'Hulpblad MC-parser'!$A:$D,4,FALSE)</f>
        <v>Kinderpornografie</v>
      </c>
      <c r="Q1979" s="136" t="str">
        <f>IF(CONCATENATE(B1979,C1979,D1979)="","",VLOOKUP(CONCATENATE(B1979,C1979,D1979),Meldingsclassificaties!AA:AA,1,FALSE))</f>
        <v/>
      </c>
      <c r="R1979" s="136" t="str">
        <f>IF(F1979="","",VLOOKUP(F1979,Meldingsclassificaties!H:H,1,FALSE))</f>
        <v/>
      </c>
    </row>
    <row r="1980" spans="1:18" x14ac:dyDescent="0.25">
      <c r="A1980" s="59"/>
      <c r="B1980" s="59"/>
      <c r="C1980" s="59"/>
      <c r="D1980" s="59"/>
      <c r="E1980" s="64" t="s">
        <v>12821</v>
      </c>
      <c r="F1980" s="59"/>
      <c r="G1980" s="63" t="s">
        <v>1445</v>
      </c>
      <c r="H1980" s="59"/>
      <c r="I1980" s="59">
        <f t="shared" si="31"/>
        <v>7</v>
      </c>
      <c r="J1980" s="59" t="s">
        <v>1561</v>
      </c>
      <c r="K1980" s="61" t="s">
        <v>12198</v>
      </c>
      <c r="L1980" s="62" t="s">
        <v>6737</v>
      </c>
      <c r="M1980" s="62" t="s">
        <v>1445</v>
      </c>
      <c r="N1980" s="81" t="str">
        <f>VLOOKUP($M1980,'Hulpblad MC-parser'!$A:$D,2,FALSE)</f>
        <v>Veiligheid en openbare orde</v>
      </c>
      <c r="O1980" s="81" t="str">
        <f>VLOOKUP($M1980,'Hulpblad MC-parser'!$A:$D,3,FALSE)</f>
        <v>Seksueel delict</v>
      </c>
      <c r="P1980" s="81" t="str">
        <f>VLOOKUP($M1980,'Hulpblad MC-parser'!$A:$D,4,FALSE)</f>
        <v>Kinderpornografie</v>
      </c>
      <c r="Q1980" s="136" t="str">
        <f>IF(CONCATENATE(B1980,C1980,D1980)="","",VLOOKUP(CONCATENATE(B1980,C1980,D1980),Meldingsclassificaties!AA:AA,1,FALSE))</f>
        <v/>
      </c>
      <c r="R1980" s="136" t="str">
        <f>IF(F1980="","",VLOOKUP(F1980,Meldingsclassificaties!H:H,1,FALSE))</f>
        <v/>
      </c>
    </row>
    <row r="1981" spans="1:18" x14ac:dyDescent="0.25">
      <c r="A1981" s="59">
        <v>200010799</v>
      </c>
      <c r="B1981" s="59" t="s">
        <v>13</v>
      </c>
      <c r="C1981" s="105" t="s">
        <v>12786</v>
      </c>
      <c r="D1981" s="59" t="s">
        <v>694</v>
      </c>
      <c r="E1981" s="60" t="s">
        <v>1448</v>
      </c>
      <c r="F1981" s="59" t="s">
        <v>694</v>
      </c>
      <c r="G1981" s="59"/>
      <c r="H1981" s="59"/>
      <c r="I1981" s="59">
        <f t="shared" si="31"/>
        <v>12</v>
      </c>
      <c r="J1981" s="59" t="s">
        <v>1613</v>
      </c>
      <c r="K1981" s="61" t="s">
        <v>12187</v>
      </c>
      <c r="L1981" s="62" t="s">
        <v>6737</v>
      </c>
      <c r="M1981" s="62" t="s">
        <v>1448</v>
      </c>
      <c r="N1981" s="81" t="str">
        <f>VLOOKUP($M1981,'Hulpblad MC-parser'!$A:$D,2,FALSE)</f>
        <v>Veiligheid en openbare orde</v>
      </c>
      <c r="O1981" s="81" t="str">
        <f>VLOOKUP($M1981,'Hulpblad MC-parser'!$A:$D,3,FALSE)</f>
        <v>Seksueel delict</v>
      </c>
      <c r="P1981" s="81" t="str">
        <f>VLOOKUP($M1981,'Hulpblad MC-parser'!$A:$D,4,FALSE)</f>
        <v>Prostitutie</v>
      </c>
      <c r="Q1981" s="136" t="str">
        <f>IF(CONCATENATE(B1981,C1981,D1981)="","",VLOOKUP(CONCATENATE(B1981,C1981,D1981),Meldingsclassificaties!AA:AA,1,FALSE))</f>
        <v>Veiligheid en openbare ordeSeksueel delictProstitutie</v>
      </c>
      <c r="R1981" s="136" t="str">
        <f>IF(F1981="","",VLOOKUP(F1981,Meldingsclassificaties!H:H,1,FALSE))</f>
        <v>Prostitutie</v>
      </c>
    </row>
    <row r="1982" spans="1:18" x14ac:dyDescent="0.25">
      <c r="A1982" s="59"/>
      <c r="B1982" s="59"/>
      <c r="C1982" s="59"/>
      <c r="D1982" s="59"/>
      <c r="E1982" s="60" t="s">
        <v>8729</v>
      </c>
      <c r="F1982" s="59"/>
      <c r="G1982" s="59" t="s">
        <v>1448</v>
      </c>
      <c r="H1982" s="59"/>
      <c r="I1982" s="59">
        <f t="shared" si="31"/>
        <v>5</v>
      </c>
      <c r="J1982" s="59" t="s">
        <v>1561</v>
      </c>
      <c r="K1982" s="61" t="s">
        <v>12187</v>
      </c>
      <c r="L1982" s="62" t="s">
        <v>6737</v>
      </c>
      <c r="M1982" s="62" t="s">
        <v>1448</v>
      </c>
      <c r="N1982" s="81" t="str">
        <f>VLOOKUP($M1982,'Hulpblad MC-parser'!$A:$D,2,FALSE)</f>
        <v>Veiligheid en openbare orde</v>
      </c>
      <c r="O1982" s="81" t="str">
        <f>VLOOKUP($M1982,'Hulpblad MC-parser'!$A:$D,3,FALSE)</f>
        <v>Seksueel delict</v>
      </c>
      <c r="P1982" s="81" t="str">
        <f>VLOOKUP($M1982,'Hulpblad MC-parser'!$A:$D,4,FALSE)</f>
        <v>Prostitutie</v>
      </c>
      <c r="Q1982" s="136" t="str">
        <f>IF(CONCATENATE(B1982,C1982,D1982)="","",VLOOKUP(CONCATENATE(B1982,C1982,D1982),Meldingsclassificaties!AA:AA,1,FALSE))</f>
        <v/>
      </c>
      <c r="R1982" s="136" t="str">
        <f>IF(F1982="","",VLOOKUP(F1982,Meldingsclassificaties!H:H,1,FALSE))</f>
        <v/>
      </c>
    </row>
    <row r="1983" spans="1:18" x14ac:dyDescent="0.25">
      <c r="A1983" s="59"/>
      <c r="B1983" s="59"/>
      <c r="C1983" s="59"/>
      <c r="D1983" s="59"/>
      <c r="E1983" s="60" t="s">
        <v>8730</v>
      </c>
      <c r="F1983" s="59"/>
      <c r="G1983" s="59" t="s">
        <v>1448</v>
      </c>
      <c r="H1983" s="59"/>
      <c r="I1983" s="59">
        <f t="shared" si="31"/>
        <v>4</v>
      </c>
      <c r="J1983" s="59" t="s">
        <v>1561</v>
      </c>
      <c r="K1983" s="61" t="s">
        <v>12187</v>
      </c>
      <c r="L1983" s="62" t="s">
        <v>6737</v>
      </c>
      <c r="M1983" s="62" t="s">
        <v>1448</v>
      </c>
      <c r="N1983" s="81" t="str">
        <f>VLOOKUP($M1983,'Hulpblad MC-parser'!$A:$D,2,FALSE)</f>
        <v>Veiligheid en openbare orde</v>
      </c>
      <c r="O1983" s="81" t="str">
        <f>VLOOKUP($M1983,'Hulpblad MC-parser'!$A:$D,3,FALSE)</f>
        <v>Seksueel delict</v>
      </c>
      <c r="P1983" s="81" t="str">
        <f>VLOOKUP($M1983,'Hulpblad MC-parser'!$A:$D,4,FALSE)</f>
        <v>Prostitutie</v>
      </c>
      <c r="Q1983" s="136" t="str">
        <f>IF(CONCATENATE(B1983,C1983,D1983)="","",VLOOKUP(CONCATENATE(B1983,C1983,D1983),Meldingsclassificaties!AA:AA,1,FALSE))</f>
        <v/>
      </c>
      <c r="R1983" s="136" t="str">
        <f>IF(F1983="","",VLOOKUP(F1983,Meldingsclassificaties!H:H,1,FALSE))</f>
        <v/>
      </c>
    </row>
    <row r="1984" spans="1:18" x14ac:dyDescent="0.25">
      <c r="A1984" s="59"/>
      <c r="B1984" s="59"/>
      <c r="C1984" s="59"/>
      <c r="D1984" s="59"/>
      <c r="E1984" s="60" t="s">
        <v>8731</v>
      </c>
      <c r="F1984" s="59"/>
      <c r="G1984" s="59" t="s">
        <v>1448</v>
      </c>
      <c r="H1984" s="59"/>
      <c r="I1984" s="59">
        <f t="shared" si="31"/>
        <v>7</v>
      </c>
      <c r="J1984" s="59" t="s">
        <v>1561</v>
      </c>
      <c r="K1984" s="61" t="s">
        <v>12187</v>
      </c>
      <c r="L1984" s="62" t="s">
        <v>6737</v>
      </c>
      <c r="M1984" s="62" t="s">
        <v>1448</v>
      </c>
      <c r="N1984" s="81" t="str">
        <f>VLOOKUP($M1984,'Hulpblad MC-parser'!$A:$D,2,FALSE)</f>
        <v>Veiligheid en openbare orde</v>
      </c>
      <c r="O1984" s="81" t="str">
        <f>VLOOKUP($M1984,'Hulpblad MC-parser'!$A:$D,3,FALSE)</f>
        <v>Seksueel delict</v>
      </c>
      <c r="P1984" s="81" t="str">
        <f>VLOOKUP($M1984,'Hulpblad MC-parser'!$A:$D,4,FALSE)</f>
        <v>Prostitutie</v>
      </c>
      <c r="Q1984" s="136" t="str">
        <f>IF(CONCATENATE(B1984,C1984,D1984)="","",VLOOKUP(CONCATENATE(B1984,C1984,D1984),Meldingsclassificaties!AA:AA,1,FALSE))</f>
        <v/>
      </c>
      <c r="R1984" s="136" t="str">
        <f>IF(F1984="","",VLOOKUP(F1984,Meldingsclassificaties!H:H,1,FALSE))</f>
        <v/>
      </c>
    </row>
    <row r="1985" spans="1:18" x14ac:dyDescent="0.25">
      <c r="A1985" s="59"/>
      <c r="B1985" s="59"/>
      <c r="C1985" s="59"/>
      <c r="D1985" s="59"/>
      <c r="E1985" s="60" t="s">
        <v>8732</v>
      </c>
      <c r="F1985" s="59"/>
      <c r="G1985" s="59" t="s">
        <v>1448</v>
      </c>
      <c r="H1985" s="59"/>
      <c r="I1985" s="59">
        <f t="shared" si="31"/>
        <v>5</v>
      </c>
      <c r="J1985" s="59" t="s">
        <v>1561</v>
      </c>
      <c r="K1985" s="61" t="s">
        <v>12187</v>
      </c>
      <c r="L1985" s="62" t="s">
        <v>6737</v>
      </c>
      <c r="M1985" s="62" t="s">
        <v>1448</v>
      </c>
      <c r="N1985" s="81" t="str">
        <f>VLOOKUP($M1985,'Hulpblad MC-parser'!$A:$D,2,FALSE)</f>
        <v>Veiligheid en openbare orde</v>
      </c>
      <c r="O1985" s="81" t="str">
        <f>VLOOKUP($M1985,'Hulpblad MC-parser'!$A:$D,3,FALSE)</f>
        <v>Seksueel delict</v>
      </c>
      <c r="P1985" s="81" t="str">
        <f>VLOOKUP($M1985,'Hulpblad MC-parser'!$A:$D,4,FALSE)</f>
        <v>Prostitutie</v>
      </c>
      <c r="Q1985" s="136" t="str">
        <f>IF(CONCATENATE(B1985,C1985,D1985)="","",VLOOKUP(CONCATENATE(B1985,C1985,D1985),Meldingsclassificaties!AA:AA,1,FALSE))</f>
        <v/>
      </c>
      <c r="R1985" s="136" t="str">
        <f>IF(F1985="","",VLOOKUP(F1985,Meldingsclassificaties!H:H,1,FALSE))</f>
        <v/>
      </c>
    </row>
    <row r="1986" spans="1:18" x14ac:dyDescent="0.25">
      <c r="A1986" s="59">
        <v>200031622</v>
      </c>
      <c r="B1986" s="59" t="s">
        <v>13</v>
      </c>
      <c r="C1986" s="105" t="s">
        <v>12786</v>
      </c>
      <c r="D1986" s="65" t="s">
        <v>12791</v>
      </c>
      <c r="E1986" s="139" t="s">
        <v>12793</v>
      </c>
      <c r="F1986" s="65" t="s">
        <v>12791</v>
      </c>
      <c r="G1986" s="59"/>
      <c r="H1986" s="59"/>
      <c r="I1986" s="59">
        <f t="shared" si="31"/>
        <v>24</v>
      </c>
      <c r="J1986" s="59" t="s">
        <v>1613</v>
      </c>
      <c r="K1986" s="61" t="s">
        <v>12187</v>
      </c>
      <c r="L1986" s="62" t="s">
        <v>6737</v>
      </c>
      <c r="M1986" s="62" t="s">
        <v>12793</v>
      </c>
      <c r="N1986" s="81" t="str">
        <f>VLOOKUP($M1986,'Hulpblad MC-parser'!$A:$D,2,FALSE)</f>
        <v>Veiligheid en openbare orde</v>
      </c>
      <c r="O1986" s="81" t="str">
        <f>VLOOKUP($M1986,'Hulpblad MC-parser'!$A:$D,3,FALSE)</f>
        <v>Seksueel delict</v>
      </c>
      <c r="P1986" s="81" t="str">
        <f>VLOOKUP($M1986,'Hulpblad MC-parser'!$A:$D,4,FALSE)</f>
        <v>Seksueel benaderen kind</v>
      </c>
      <c r="Q1986" s="136" t="str">
        <f>IF(CONCATENATE(B1986,C1986,D1986)="","",VLOOKUP(CONCATENATE(B1986,C1986,D1986),Meldingsclassificaties!AA:AA,1,FALSE))</f>
        <v>Veiligheid en openbare ordeSeksueel delictSeksueel benaderen kind</v>
      </c>
      <c r="R1986" s="136" t="str">
        <f>IF(F1986="","",VLOOKUP(F1986,Meldingsclassificaties!H:H,1,FALSE))</f>
        <v>Seksueel benaderen kind</v>
      </c>
    </row>
    <row r="1987" spans="1:18" x14ac:dyDescent="0.25">
      <c r="A1987" s="59"/>
      <c r="B1987" s="59"/>
      <c r="C1987" s="59"/>
      <c r="D1987" s="59"/>
      <c r="E1987" s="60" t="s">
        <v>8712</v>
      </c>
      <c r="F1987" s="59"/>
      <c r="G1987" s="139" t="s">
        <v>12793</v>
      </c>
      <c r="H1987" s="59"/>
      <c r="I1987" s="59">
        <f t="shared" si="31"/>
        <v>5</v>
      </c>
      <c r="J1987" s="59" t="s">
        <v>1561</v>
      </c>
      <c r="K1987" s="61" t="s">
        <v>12187</v>
      </c>
      <c r="L1987" s="62" t="s">
        <v>6737</v>
      </c>
      <c r="M1987" s="62" t="s">
        <v>12793</v>
      </c>
      <c r="N1987" s="81" t="str">
        <f>VLOOKUP($M1987,'Hulpblad MC-parser'!$A:$D,2,FALSE)</f>
        <v>Veiligheid en openbare orde</v>
      </c>
      <c r="O1987" s="81" t="str">
        <f>VLOOKUP($M1987,'Hulpblad MC-parser'!$A:$D,3,FALSE)</f>
        <v>Seksueel delict</v>
      </c>
      <c r="P1987" s="81" t="str">
        <f>VLOOKUP($M1987,'Hulpblad MC-parser'!$A:$D,4,FALSE)</f>
        <v>Seksueel benaderen kind</v>
      </c>
      <c r="Q1987" s="136" t="str">
        <f>IF(CONCATENATE(B1987,C1987,D1987)="","",VLOOKUP(CONCATENATE(B1987,C1987,D1987),Meldingsclassificaties!AA:AA,1,FALSE))</f>
        <v/>
      </c>
      <c r="R1987" s="136" t="str">
        <f>IF(F1987="","",VLOOKUP(F1987,Meldingsclassificaties!H:H,1,FALSE))</f>
        <v/>
      </c>
    </row>
    <row r="1988" spans="1:18" x14ac:dyDescent="0.25">
      <c r="A1988" s="59"/>
      <c r="B1988" s="59"/>
      <c r="C1988" s="59"/>
      <c r="D1988" s="59"/>
      <c r="E1988" s="60" t="s">
        <v>8713</v>
      </c>
      <c r="F1988" s="59"/>
      <c r="G1988" s="139" t="s">
        <v>12793</v>
      </c>
      <c r="H1988" s="59"/>
      <c r="I1988" s="59">
        <f t="shared" si="31"/>
        <v>6</v>
      </c>
      <c r="J1988" s="59" t="s">
        <v>1561</v>
      </c>
      <c r="K1988" s="61" t="s">
        <v>12187</v>
      </c>
      <c r="L1988" s="62" t="s">
        <v>6737</v>
      </c>
      <c r="M1988" s="62" t="s">
        <v>12793</v>
      </c>
      <c r="N1988" s="81" t="str">
        <f>VLOOKUP($M1988,'Hulpblad MC-parser'!$A:$D,2,FALSE)</f>
        <v>Veiligheid en openbare orde</v>
      </c>
      <c r="O1988" s="81" t="str">
        <f>VLOOKUP($M1988,'Hulpblad MC-parser'!$A:$D,3,FALSE)</f>
        <v>Seksueel delict</v>
      </c>
      <c r="P1988" s="81" t="str">
        <f>VLOOKUP($M1988,'Hulpblad MC-parser'!$A:$D,4,FALSE)</f>
        <v>Seksueel benaderen kind</v>
      </c>
      <c r="Q1988" s="136" t="str">
        <f>IF(CONCATENATE(B1988,C1988,D1988)="","",VLOOKUP(CONCATENATE(B1988,C1988,D1988),Meldingsclassificaties!AA:AA,1,FALSE))</f>
        <v/>
      </c>
      <c r="R1988" s="136" t="str">
        <f>IF(F1988="","",VLOOKUP(F1988,Meldingsclassificaties!H:H,1,FALSE))</f>
        <v/>
      </c>
    </row>
    <row r="1989" spans="1:18" x14ac:dyDescent="0.25">
      <c r="A1989" s="67"/>
      <c r="B1989" s="67"/>
      <c r="C1989" s="67"/>
      <c r="D1989" s="67"/>
      <c r="E1989" s="68" t="s">
        <v>1443</v>
      </c>
      <c r="F1989" s="67"/>
      <c r="G1989" s="143" t="s">
        <v>12793</v>
      </c>
      <c r="H1989" s="67"/>
      <c r="I1989" s="67">
        <f t="shared" si="31"/>
        <v>9</v>
      </c>
      <c r="J1989" s="67" t="s">
        <v>1561</v>
      </c>
      <c r="K1989" s="91" t="s">
        <v>12550</v>
      </c>
      <c r="L1989" s="62" t="s">
        <v>6737</v>
      </c>
      <c r="M1989" s="62" t="s">
        <v>12793</v>
      </c>
      <c r="N1989" s="81" t="str">
        <f>VLOOKUP($M1989,'Hulpblad MC-parser'!$A:$D,2,FALSE)</f>
        <v>Veiligheid en openbare orde</v>
      </c>
      <c r="O1989" s="81" t="str">
        <f>VLOOKUP($M1989,'Hulpblad MC-parser'!$A:$D,3,FALSE)</f>
        <v>Seksueel delict</v>
      </c>
      <c r="P1989" s="81" t="str">
        <f>VLOOKUP($M1989,'Hulpblad MC-parser'!$A:$D,4,FALSE)</f>
        <v>Seksueel benaderen kind</v>
      </c>
      <c r="Q1989" s="136" t="str">
        <f>IF(CONCATENATE(B1989,C1989,D1989)="","",VLOOKUP(CONCATENATE(B1989,C1989,D1989),Meldingsclassificaties!AA:AA,1,FALSE))</f>
        <v/>
      </c>
      <c r="R1989" s="136" t="str">
        <f>IF(F1989="","",VLOOKUP(F1989,Meldingsclassificaties!H:H,1,FALSE))</f>
        <v/>
      </c>
    </row>
    <row r="1990" spans="1:18" x14ac:dyDescent="0.25">
      <c r="A1990" s="59"/>
      <c r="B1990" s="59"/>
      <c r="C1990" s="59"/>
      <c r="D1990" s="59"/>
      <c r="E1990" s="64" t="s">
        <v>12819</v>
      </c>
      <c r="F1990" s="59"/>
      <c r="G1990" s="127" t="s">
        <v>12793</v>
      </c>
      <c r="H1990" s="59"/>
      <c r="I1990" s="59">
        <f t="shared" si="31"/>
        <v>7</v>
      </c>
      <c r="J1990" s="59" t="s">
        <v>1561</v>
      </c>
      <c r="K1990" s="61" t="s">
        <v>12198</v>
      </c>
      <c r="L1990" s="62" t="s">
        <v>6737</v>
      </c>
      <c r="M1990" s="62" t="s">
        <v>12793</v>
      </c>
      <c r="N1990" s="81" t="str">
        <f>VLOOKUP($M1990,'Hulpblad MC-parser'!$A:$D,2,FALSE)</f>
        <v>Veiligheid en openbare orde</v>
      </c>
      <c r="O1990" s="81" t="str">
        <f>VLOOKUP($M1990,'Hulpblad MC-parser'!$A:$D,3,FALSE)</f>
        <v>Seksueel delict</v>
      </c>
      <c r="P1990" s="81" t="str">
        <f>VLOOKUP($M1990,'Hulpblad MC-parser'!$A:$D,4,FALSE)</f>
        <v>Seksueel benaderen kind</v>
      </c>
      <c r="Q1990" s="136" t="str">
        <f>IF(CONCATENATE(B1990,C1990,D1990)="","",VLOOKUP(CONCATENATE(B1990,C1990,D1990),Meldingsclassificaties!AA:AA,1,FALSE))</f>
        <v/>
      </c>
      <c r="R1990" s="136" t="str">
        <f>IF(F1990="","",VLOOKUP(F1990,Meldingsclassificaties!H:H,1,FALSE))</f>
        <v/>
      </c>
    </row>
    <row r="1991" spans="1:18" x14ac:dyDescent="0.25">
      <c r="A1991" s="59">
        <v>200010796</v>
      </c>
      <c r="B1991" s="59" t="s">
        <v>13</v>
      </c>
      <c r="C1991" s="105" t="s">
        <v>12786</v>
      </c>
      <c r="D1991" s="65" t="s">
        <v>12797</v>
      </c>
      <c r="E1991" s="139" t="s">
        <v>12800</v>
      </c>
      <c r="F1991" s="65" t="s">
        <v>12797</v>
      </c>
      <c r="G1991" s="59"/>
      <c r="H1991" s="59"/>
      <c r="I1991" s="59">
        <f t="shared" si="31"/>
        <v>23</v>
      </c>
      <c r="J1991" s="59" t="s">
        <v>1613</v>
      </c>
      <c r="K1991" s="61" t="s">
        <v>12187</v>
      </c>
      <c r="L1991" s="62" t="s">
        <v>6737</v>
      </c>
      <c r="M1991" s="62" t="s">
        <v>12800</v>
      </c>
      <c r="N1991" s="81" t="str">
        <f>VLOOKUP($M1991,'Hulpblad MC-parser'!$A:$D,2,FALSE)</f>
        <v>Veiligheid en openbare orde</v>
      </c>
      <c r="O1991" s="81" t="str">
        <f>VLOOKUP($M1991,'Hulpblad MC-parser'!$A:$D,3,FALSE)</f>
        <v>Seksueel delict</v>
      </c>
      <c r="P1991" s="81" t="str">
        <f>VLOOKUP($M1991,'Hulpblad MC-parser'!$A:$D,4,FALSE)</f>
        <v>Seksueel misbruik kind</v>
      </c>
      <c r="Q1991" s="136" t="str">
        <f>IF(CONCATENATE(B1991,C1991,D1991)="","",VLOOKUP(CONCATENATE(B1991,C1991,D1991),Meldingsclassificaties!AA:AA,1,FALSE))</f>
        <v>Veiligheid en openbare ordeSeksueel delictSeksueel misbruik kind</v>
      </c>
      <c r="R1991" s="136" t="str">
        <f>IF(F1991="","",VLOOKUP(F1991,Meldingsclassificaties!H:H,1,FALSE))</f>
        <v>Seksueel misbruik kind</v>
      </c>
    </row>
    <row r="1992" spans="1:18" x14ac:dyDescent="0.25">
      <c r="A1992" s="59"/>
      <c r="B1992" s="59"/>
      <c r="C1992" s="59"/>
      <c r="D1992" s="59"/>
      <c r="E1992" s="60" t="s">
        <v>8714</v>
      </c>
      <c r="F1992" s="59"/>
      <c r="G1992" s="139" t="s">
        <v>12800</v>
      </c>
      <c r="H1992" s="59"/>
      <c r="I1992" s="59">
        <f t="shared" si="31"/>
        <v>5</v>
      </c>
      <c r="J1992" s="59" t="s">
        <v>1561</v>
      </c>
      <c r="K1992" s="61" t="s">
        <v>12187</v>
      </c>
      <c r="L1992" s="62" t="s">
        <v>6737</v>
      </c>
      <c r="M1992" s="62" t="s">
        <v>12800</v>
      </c>
      <c r="N1992" s="81" t="str">
        <f>VLOOKUP($M1992,'Hulpblad MC-parser'!$A:$D,2,FALSE)</f>
        <v>Veiligheid en openbare orde</v>
      </c>
      <c r="O1992" s="81" t="str">
        <f>VLOOKUP($M1992,'Hulpblad MC-parser'!$A:$D,3,FALSE)</f>
        <v>Seksueel delict</v>
      </c>
      <c r="P1992" s="81" t="str">
        <f>VLOOKUP($M1992,'Hulpblad MC-parser'!$A:$D,4,FALSE)</f>
        <v>Seksueel misbruik kind</v>
      </c>
      <c r="Q1992" s="136" t="str">
        <f>IF(CONCATENATE(B1992,C1992,D1992)="","",VLOOKUP(CONCATENATE(B1992,C1992,D1992),Meldingsclassificaties!AA:AA,1,FALSE))</f>
        <v/>
      </c>
      <c r="R1992" s="136" t="str">
        <f>IF(F1992="","",VLOOKUP(F1992,Meldingsclassificaties!H:H,1,FALSE))</f>
        <v/>
      </c>
    </row>
    <row r="1993" spans="1:18" x14ac:dyDescent="0.25">
      <c r="A1993" s="59"/>
      <c r="B1993" s="59"/>
      <c r="C1993" s="59"/>
      <c r="D1993" s="59"/>
      <c r="E1993" s="60" t="s">
        <v>8715</v>
      </c>
      <c r="F1993" s="59"/>
      <c r="G1993" s="139" t="s">
        <v>12800</v>
      </c>
      <c r="H1993" s="59"/>
      <c r="I1993" s="59">
        <f t="shared" si="31"/>
        <v>4</v>
      </c>
      <c r="J1993" s="59" t="s">
        <v>1561</v>
      </c>
      <c r="K1993" s="61" t="s">
        <v>12187</v>
      </c>
      <c r="L1993" s="62" t="s">
        <v>6737</v>
      </c>
      <c r="M1993" s="62" t="s">
        <v>12800</v>
      </c>
      <c r="N1993" s="81" t="str">
        <f>VLOOKUP($M1993,'Hulpblad MC-parser'!$A:$D,2,FALSE)</f>
        <v>Veiligheid en openbare orde</v>
      </c>
      <c r="O1993" s="81" t="str">
        <f>VLOOKUP($M1993,'Hulpblad MC-parser'!$A:$D,3,FALSE)</f>
        <v>Seksueel delict</v>
      </c>
      <c r="P1993" s="81" t="str">
        <f>VLOOKUP($M1993,'Hulpblad MC-parser'!$A:$D,4,FALSE)</f>
        <v>Seksueel misbruik kind</v>
      </c>
      <c r="Q1993" s="136" t="str">
        <f>IF(CONCATENATE(B1993,C1993,D1993)="","",VLOOKUP(CONCATENATE(B1993,C1993,D1993),Meldingsclassificaties!AA:AA,1,FALSE))</f>
        <v/>
      </c>
      <c r="R1993" s="136" t="str">
        <f>IF(F1993="","",VLOOKUP(F1993,Meldingsclassificaties!H:H,1,FALSE))</f>
        <v/>
      </c>
    </row>
    <row r="1994" spans="1:18" x14ac:dyDescent="0.25">
      <c r="A1994" s="59"/>
      <c r="B1994" s="59"/>
      <c r="C1994" s="59"/>
      <c r="D1994" s="59"/>
      <c r="E1994" s="60" t="s">
        <v>1444</v>
      </c>
      <c r="F1994" s="59"/>
      <c r="G1994" s="139" t="s">
        <v>12800</v>
      </c>
      <c r="H1994" s="59"/>
      <c r="I1994" s="59">
        <f t="shared" si="31"/>
        <v>7</v>
      </c>
      <c r="J1994" s="59" t="s">
        <v>1561</v>
      </c>
      <c r="K1994" s="61" t="s">
        <v>12187</v>
      </c>
      <c r="L1994" s="62" t="s">
        <v>6737</v>
      </c>
      <c r="M1994" s="62" t="s">
        <v>12800</v>
      </c>
      <c r="N1994" s="81" t="str">
        <f>VLOOKUP($M1994,'Hulpblad MC-parser'!$A:$D,2,FALSE)</f>
        <v>Veiligheid en openbare orde</v>
      </c>
      <c r="O1994" s="81" t="str">
        <f>VLOOKUP($M1994,'Hulpblad MC-parser'!$A:$D,3,FALSE)</f>
        <v>Seksueel delict</v>
      </c>
      <c r="P1994" s="81" t="str">
        <f>VLOOKUP($M1994,'Hulpblad MC-parser'!$A:$D,4,FALSE)</f>
        <v>Seksueel misbruik kind</v>
      </c>
      <c r="Q1994" s="136" t="str">
        <f>IF(CONCATENATE(B1994,C1994,D1994)="","",VLOOKUP(CONCATENATE(B1994,C1994,D1994),Meldingsclassificaties!AA:AA,1,FALSE))</f>
        <v/>
      </c>
      <c r="R1994" s="136" t="str">
        <f>IF(F1994="","",VLOOKUP(F1994,Meldingsclassificaties!H:H,1,FALSE))</f>
        <v/>
      </c>
    </row>
    <row r="1995" spans="1:18" x14ac:dyDescent="0.25">
      <c r="A1995" s="59"/>
      <c r="B1995" s="59"/>
      <c r="C1995" s="59"/>
      <c r="D1995" s="59"/>
      <c r="E1995" s="64" t="s">
        <v>12820</v>
      </c>
      <c r="F1995" s="59"/>
      <c r="G1995" s="127" t="s">
        <v>12800</v>
      </c>
      <c r="H1995" s="59"/>
      <c r="I1995" s="59">
        <f t="shared" si="31"/>
        <v>7</v>
      </c>
      <c r="J1995" s="59" t="s">
        <v>1561</v>
      </c>
      <c r="K1995" s="61" t="s">
        <v>12198</v>
      </c>
      <c r="L1995" s="62" t="s">
        <v>6737</v>
      </c>
      <c r="M1995" s="62" t="s">
        <v>12800</v>
      </c>
      <c r="N1995" s="81" t="str">
        <f>VLOOKUP($M1995,'Hulpblad MC-parser'!$A:$D,2,FALSE)</f>
        <v>Veiligheid en openbare orde</v>
      </c>
      <c r="O1995" s="81" t="str">
        <f>VLOOKUP($M1995,'Hulpblad MC-parser'!$A:$D,3,FALSE)</f>
        <v>Seksueel delict</v>
      </c>
      <c r="P1995" s="81" t="str">
        <f>VLOOKUP($M1995,'Hulpblad MC-parser'!$A:$D,4,FALSE)</f>
        <v>Seksueel misbruik kind</v>
      </c>
      <c r="Q1995" s="136" t="str">
        <f>IF(CONCATENATE(B1995,C1995,D1995)="","",VLOOKUP(CONCATENATE(B1995,C1995,D1995),Meldingsclassificaties!AA:AA,1,FALSE))</f>
        <v/>
      </c>
      <c r="R1995" s="136" t="str">
        <f>IF(F1995="","",VLOOKUP(F1995,Meldingsclassificaties!H:H,1,FALSE))</f>
        <v/>
      </c>
    </row>
    <row r="1996" spans="1:18" x14ac:dyDescent="0.25">
      <c r="A1996" s="59"/>
      <c r="B1996" s="59"/>
      <c r="C1996" s="59"/>
      <c r="D1996" s="59"/>
      <c r="E1996" s="60" t="s">
        <v>8716</v>
      </c>
      <c r="F1996" s="59"/>
      <c r="G1996" s="139" t="s">
        <v>12800</v>
      </c>
      <c r="H1996" s="59"/>
      <c r="I1996" s="59">
        <f t="shared" si="31"/>
        <v>7</v>
      </c>
      <c r="J1996" s="59" t="s">
        <v>1561</v>
      </c>
      <c r="K1996" s="61" t="s">
        <v>12187</v>
      </c>
      <c r="L1996" s="62" t="s">
        <v>6737</v>
      </c>
      <c r="M1996" s="62" t="s">
        <v>12800</v>
      </c>
      <c r="N1996" s="81" t="str">
        <f>VLOOKUP($M1996,'Hulpblad MC-parser'!$A:$D,2,FALSE)</f>
        <v>Veiligheid en openbare orde</v>
      </c>
      <c r="O1996" s="81" t="str">
        <f>VLOOKUP($M1996,'Hulpblad MC-parser'!$A:$D,3,FALSE)</f>
        <v>Seksueel delict</v>
      </c>
      <c r="P1996" s="81" t="str">
        <f>VLOOKUP($M1996,'Hulpblad MC-parser'!$A:$D,4,FALSE)</f>
        <v>Seksueel misbruik kind</v>
      </c>
      <c r="Q1996" s="136" t="str">
        <f>IF(CONCATENATE(B1996,C1996,D1996)="","",VLOOKUP(CONCATENATE(B1996,C1996,D1996),Meldingsclassificaties!AA:AA,1,FALSE))</f>
        <v/>
      </c>
      <c r="R1996" s="136" t="str">
        <f>IF(F1996="","",VLOOKUP(F1996,Meldingsclassificaties!H:H,1,FALSE))</f>
        <v/>
      </c>
    </row>
    <row r="1997" spans="1:18" x14ac:dyDescent="0.25">
      <c r="A1997" s="59"/>
      <c r="B1997" s="59"/>
      <c r="C1997" s="59"/>
      <c r="D1997" s="59"/>
      <c r="E1997" s="60" t="s">
        <v>8717</v>
      </c>
      <c r="F1997" s="59"/>
      <c r="G1997" s="139" t="s">
        <v>12800</v>
      </c>
      <c r="H1997" s="59"/>
      <c r="I1997" s="59">
        <f t="shared" si="31"/>
        <v>5</v>
      </c>
      <c r="J1997" s="59" t="s">
        <v>1561</v>
      </c>
      <c r="K1997" s="61" t="s">
        <v>12187</v>
      </c>
      <c r="L1997" s="62" t="s">
        <v>6737</v>
      </c>
      <c r="M1997" s="62" t="s">
        <v>12800</v>
      </c>
      <c r="N1997" s="81" t="str">
        <f>VLOOKUP($M1997,'Hulpblad MC-parser'!$A:$D,2,FALSE)</f>
        <v>Veiligheid en openbare orde</v>
      </c>
      <c r="O1997" s="81" t="str">
        <f>VLOOKUP($M1997,'Hulpblad MC-parser'!$A:$D,3,FALSE)</f>
        <v>Seksueel delict</v>
      </c>
      <c r="P1997" s="81" t="str">
        <f>VLOOKUP($M1997,'Hulpblad MC-parser'!$A:$D,4,FALSE)</f>
        <v>Seksueel misbruik kind</v>
      </c>
      <c r="Q1997" s="136" t="str">
        <f>IF(CONCATENATE(B1997,C1997,D1997)="","",VLOOKUP(CONCATENATE(B1997,C1997,D1997),Meldingsclassificaties!AA:AA,1,FALSE))</f>
        <v/>
      </c>
      <c r="R1997" s="136" t="str">
        <f>IF(F1997="","",VLOOKUP(F1997,Meldingsclassificaties!H:H,1,FALSE))</f>
        <v/>
      </c>
    </row>
    <row r="1998" spans="1:18" x14ac:dyDescent="0.25">
      <c r="A1998" s="63"/>
      <c r="B1998" s="63" t="s">
        <v>13</v>
      </c>
      <c r="C1998" s="108" t="s">
        <v>12786</v>
      </c>
      <c r="D1998" s="108" t="s">
        <v>12812</v>
      </c>
      <c r="E1998" s="127" t="s">
        <v>12815</v>
      </c>
      <c r="F1998" s="108" t="s">
        <v>12812</v>
      </c>
      <c r="G1998" s="63"/>
      <c r="H1998" s="63"/>
      <c r="I1998" s="63">
        <f t="shared" si="31"/>
        <v>21</v>
      </c>
      <c r="J1998" s="63" t="s">
        <v>1613</v>
      </c>
      <c r="K1998" s="93" t="s">
        <v>12198</v>
      </c>
      <c r="L1998" s="62" t="s">
        <v>6737</v>
      </c>
      <c r="M1998" s="62" t="s">
        <v>12815</v>
      </c>
      <c r="N1998" s="81" t="str">
        <f>VLOOKUP($M1998,'Hulpblad MC-parser'!$A:$D,2,FALSE)</f>
        <v>Veiligheid en openbare orde</v>
      </c>
      <c r="O1998" s="81" t="str">
        <f>VLOOKUP($M1998,'Hulpblad MC-parser'!$A:$D,3,FALSE)</f>
        <v>Seksueel delict</v>
      </c>
      <c r="P1998" s="81" t="str">
        <f>VLOOKUP($M1998,'Hulpblad MC-parser'!$A:$D,4,FALSE)</f>
        <v>Seksuele intimidatie</v>
      </c>
      <c r="Q1998" s="136" t="str">
        <f>IF(CONCATENATE(B1998,C1998,D1998)="","",VLOOKUP(CONCATENATE(B1998,C1998,D1998),Meldingsclassificaties!AA:AA,1,FALSE))</f>
        <v>Veiligheid en openbare ordeSeksueel delictSeksuele intimidatie</v>
      </c>
      <c r="R1998" s="136" t="str">
        <f>IF(F1998="","",VLOOKUP(F1998,Meldingsclassificaties!H:H,1,FALSE))</f>
        <v>Seksuele intimidatie</v>
      </c>
    </row>
    <row r="1999" spans="1:18" x14ac:dyDescent="0.25">
      <c r="A1999" s="63"/>
      <c r="B1999" s="63"/>
      <c r="C1999" s="63"/>
      <c r="D1999" s="63"/>
      <c r="E1999" s="64" t="s">
        <v>12824</v>
      </c>
      <c r="F1999" s="63"/>
      <c r="G1999" s="127" t="s">
        <v>12815</v>
      </c>
      <c r="H1999" s="63"/>
      <c r="I1999" s="63">
        <f t="shared" si="31"/>
        <v>5</v>
      </c>
      <c r="J1999" s="63" t="s">
        <v>1561</v>
      </c>
      <c r="K1999" s="93" t="s">
        <v>12198</v>
      </c>
      <c r="L1999" s="62" t="s">
        <v>6737</v>
      </c>
      <c r="M1999" s="62" t="s">
        <v>12815</v>
      </c>
      <c r="N1999" s="81" t="str">
        <f>VLOOKUP($M1999,'Hulpblad MC-parser'!$A:$D,2,FALSE)</f>
        <v>Veiligheid en openbare orde</v>
      </c>
      <c r="O1999" s="81" t="str">
        <f>VLOOKUP($M1999,'Hulpblad MC-parser'!$A:$D,3,FALSE)</f>
        <v>Seksueel delict</v>
      </c>
      <c r="P1999" s="81" t="str">
        <f>VLOOKUP($M1999,'Hulpblad MC-parser'!$A:$D,4,FALSE)</f>
        <v>Seksuele intimidatie</v>
      </c>
      <c r="Q1999" s="136" t="str">
        <f>IF(CONCATENATE(B1999,C1999,D1999)="","",VLOOKUP(CONCATENATE(B1999,C1999,D1999),Meldingsclassificaties!AA:AA,1,FALSE))</f>
        <v/>
      </c>
      <c r="R1999" s="136" t="str">
        <f>IF(F1999="","",VLOOKUP(F1999,Meldingsclassificaties!H:H,1,FALSE))</f>
        <v/>
      </c>
    </row>
    <row r="2000" spans="1:18" x14ac:dyDescent="0.25">
      <c r="A2000" s="63"/>
      <c r="B2000" s="63"/>
      <c r="C2000" s="63"/>
      <c r="D2000" s="63"/>
      <c r="E2000" s="64" t="s">
        <v>12825</v>
      </c>
      <c r="F2000" s="63"/>
      <c r="G2000" s="127" t="s">
        <v>12815</v>
      </c>
      <c r="H2000" s="63"/>
      <c r="I2000" s="63">
        <f t="shared" si="31"/>
        <v>5</v>
      </c>
      <c r="J2000" s="63" t="s">
        <v>1561</v>
      </c>
      <c r="K2000" s="93" t="s">
        <v>12198</v>
      </c>
      <c r="L2000" s="62" t="s">
        <v>6737</v>
      </c>
      <c r="M2000" s="62" t="s">
        <v>12815</v>
      </c>
      <c r="N2000" s="81" t="str">
        <f>VLOOKUP($M2000,'Hulpblad MC-parser'!$A:$D,2,FALSE)</f>
        <v>Veiligheid en openbare orde</v>
      </c>
      <c r="O2000" s="81" t="str">
        <f>VLOOKUP($M2000,'Hulpblad MC-parser'!$A:$D,3,FALSE)</f>
        <v>Seksueel delict</v>
      </c>
      <c r="P2000" s="81" t="str">
        <f>VLOOKUP($M2000,'Hulpblad MC-parser'!$A:$D,4,FALSE)</f>
        <v>Seksuele intimidatie</v>
      </c>
      <c r="Q2000" s="136" t="str">
        <f>IF(CONCATENATE(B2000,C2000,D2000)="","",VLOOKUP(CONCATENATE(B2000,C2000,D2000),Meldingsclassificaties!AA:AA,1,FALSE))</f>
        <v/>
      </c>
      <c r="R2000" s="136" t="str">
        <f>IF(F2000="","",VLOOKUP(F2000,Meldingsclassificaties!H:H,1,FALSE))</f>
        <v/>
      </c>
    </row>
    <row r="2001" spans="1:18" x14ac:dyDescent="0.25">
      <c r="A2001" s="63"/>
      <c r="B2001" s="63"/>
      <c r="C2001" s="63"/>
      <c r="D2001" s="63"/>
      <c r="E2001" s="64" t="s">
        <v>12826</v>
      </c>
      <c r="F2001" s="63"/>
      <c r="G2001" s="127" t="s">
        <v>12815</v>
      </c>
      <c r="H2001" s="63"/>
      <c r="I2001" s="63">
        <f t="shared" si="31"/>
        <v>7</v>
      </c>
      <c r="J2001" s="63" t="s">
        <v>1561</v>
      </c>
      <c r="K2001" s="93" t="s">
        <v>12198</v>
      </c>
      <c r="L2001" s="62" t="s">
        <v>6737</v>
      </c>
      <c r="M2001" s="62" t="s">
        <v>12815</v>
      </c>
      <c r="N2001" s="81" t="str">
        <f>VLOOKUP($M2001,'Hulpblad MC-parser'!$A:$D,2,FALSE)</f>
        <v>Veiligheid en openbare orde</v>
      </c>
      <c r="O2001" s="81" t="str">
        <f>VLOOKUP($M2001,'Hulpblad MC-parser'!$A:$D,3,FALSE)</f>
        <v>Seksueel delict</v>
      </c>
      <c r="P2001" s="81" t="str">
        <f>VLOOKUP($M2001,'Hulpblad MC-parser'!$A:$D,4,FALSE)</f>
        <v>Seksuele intimidatie</v>
      </c>
      <c r="Q2001" s="136" t="str">
        <f>IF(CONCATENATE(B2001,C2001,D2001)="","",VLOOKUP(CONCATENATE(B2001,C2001,D2001),Meldingsclassificaties!AA:AA,1,FALSE))</f>
        <v/>
      </c>
      <c r="R2001" s="136" t="str">
        <f>IF(F2001="","",VLOOKUP(F2001,Meldingsclassificaties!H:H,1,FALSE))</f>
        <v/>
      </c>
    </row>
    <row r="2002" spans="1:18" x14ac:dyDescent="0.25">
      <c r="A2002" s="59">
        <v>200010800</v>
      </c>
      <c r="B2002" s="59" t="s">
        <v>13</v>
      </c>
      <c r="C2002" s="105" t="s">
        <v>12786</v>
      </c>
      <c r="D2002" s="59" t="s">
        <v>687</v>
      </c>
      <c r="E2002" s="60" t="s">
        <v>1449</v>
      </c>
      <c r="F2002" s="59" t="s">
        <v>687</v>
      </c>
      <c r="G2002" s="59"/>
      <c r="H2002" s="59"/>
      <c r="I2002" s="59">
        <f t="shared" si="31"/>
        <v>13</v>
      </c>
      <c r="J2002" s="59" t="s">
        <v>1613</v>
      </c>
      <c r="K2002" s="61" t="s">
        <v>12187</v>
      </c>
      <c r="L2002" s="62" t="s">
        <v>6737</v>
      </c>
      <c r="M2002" s="62" t="s">
        <v>1449</v>
      </c>
      <c r="N2002" s="81" t="str">
        <f>VLOOKUP($M2002,'Hulpblad MC-parser'!$A:$D,2,FALSE)</f>
        <v>Veiligheid en openbare orde</v>
      </c>
      <c r="O2002" s="81" t="str">
        <f>VLOOKUP($M2002,'Hulpblad MC-parser'!$A:$D,3,FALSE)</f>
        <v>Seksueel delict</v>
      </c>
      <c r="P2002" s="81" t="str">
        <f>VLOOKUP($M2002,'Hulpblad MC-parser'!$A:$D,4,FALSE)</f>
        <v>Verkrachting</v>
      </c>
      <c r="Q2002" s="136" t="str">
        <f>IF(CONCATENATE(B2002,C2002,D2002)="","",VLOOKUP(CONCATENATE(B2002,C2002,D2002),Meldingsclassificaties!AA:AA,1,FALSE))</f>
        <v>Veiligheid en openbare ordeSeksueel delictVerkrachting</v>
      </c>
      <c r="R2002" s="136" t="str">
        <f>IF(F2002="","",VLOOKUP(F2002,Meldingsclassificaties!H:H,1,FALSE))</f>
        <v>Verkrachting</v>
      </c>
    </row>
    <row r="2003" spans="1:18" x14ac:dyDescent="0.25">
      <c r="A2003" s="59"/>
      <c r="B2003" s="59"/>
      <c r="C2003" s="59"/>
      <c r="D2003" s="59"/>
      <c r="E2003" s="60" t="s">
        <v>8733</v>
      </c>
      <c r="F2003" s="59"/>
      <c r="G2003" s="59" t="s">
        <v>1449</v>
      </c>
      <c r="H2003" s="59"/>
      <c r="I2003" s="59">
        <f t="shared" si="31"/>
        <v>5</v>
      </c>
      <c r="J2003" s="59" t="s">
        <v>1561</v>
      </c>
      <c r="K2003" s="61" t="s">
        <v>12187</v>
      </c>
      <c r="L2003" s="62" t="s">
        <v>6737</v>
      </c>
      <c r="M2003" s="62" t="s">
        <v>1449</v>
      </c>
      <c r="N2003" s="81" t="str">
        <f>VLOOKUP($M2003,'Hulpblad MC-parser'!$A:$D,2,FALSE)</f>
        <v>Veiligheid en openbare orde</v>
      </c>
      <c r="O2003" s="81" t="str">
        <f>VLOOKUP($M2003,'Hulpblad MC-parser'!$A:$D,3,FALSE)</f>
        <v>Seksueel delict</v>
      </c>
      <c r="P2003" s="81" t="str">
        <f>VLOOKUP($M2003,'Hulpblad MC-parser'!$A:$D,4,FALSE)</f>
        <v>Verkrachting</v>
      </c>
      <c r="Q2003" s="136" t="str">
        <f>IF(CONCATENATE(B2003,C2003,D2003)="","",VLOOKUP(CONCATENATE(B2003,C2003,D2003),Meldingsclassificaties!AA:AA,1,FALSE))</f>
        <v/>
      </c>
      <c r="R2003" s="136" t="str">
        <f>IF(F2003="","",VLOOKUP(F2003,Meldingsclassificaties!H:H,1,FALSE))</f>
        <v/>
      </c>
    </row>
    <row r="2004" spans="1:18" x14ac:dyDescent="0.25">
      <c r="A2004" s="59"/>
      <c r="B2004" s="59"/>
      <c r="C2004" s="59"/>
      <c r="D2004" s="59"/>
      <c r="E2004" s="60" t="s">
        <v>8734</v>
      </c>
      <c r="F2004" s="59"/>
      <c r="G2004" s="59" t="s">
        <v>1449</v>
      </c>
      <c r="H2004" s="59"/>
      <c r="I2004" s="59">
        <f t="shared" si="31"/>
        <v>4</v>
      </c>
      <c r="J2004" s="59" t="s">
        <v>1561</v>
      </c>
      <c r="K2004" s="61" t="s">
        <v>12187</v>
      </c>
      <c r="L2004" s="62" t="s">
        <v>6737</v>
      </c>
      <c r="M2004" s="62" t="s">
        <v>1449</v>
      </c>
      <c r="N2004" s="81" t="str">
        <f>VLOOKUP($M2004,'Hulpblad MC-parser'!$A:$D,2,FALSE)</f>
        <v>Veiligheid en openbare orde</v>
      </c>
      <c r="O2004" s="81" t="str">
        <f>VLOOKUP($M2004,'Hulpblad MC-parser'!$A:$D,3,FALSE)</f>
        <v>Seksueel delict</v>
      </c>
      <c r="P2004" s="81" t="str">
        <f>VLOOKUP($M2004,'Hulpblad MC-parser'!$A:$D,4,FALSE)</f>
        <v>Verkrachting</v>
      </c>
      <c r="Q2004" s="136" t="str">
        <f>IF(CONCATENATE(B2004,C2004,D2004)="","",VLOOKUP(CONCATENATE(B2004,C2004,D2004),Meldingsclassificaties!AA:AA,1,FALSE))</f>
        <v/>
      </c>
      <c r="R2004" s="136" t="str">
        <f>IF(F2004="","",VLOOKUP(F2004,Meldingsclassificaties!H:H,1,FALSE))</f>
        <v/>
      </c>
    </row>
    <row r="2005" spans="1:18" x14ac:dyDescent="0.25">
      <c r="A2005" s="59"/>
      <c r="B2005" s="59"/>
      <c r="C2005" s="59"/>
      <c r="D2005" s="59"/>
      <c r="E2005" s="60" t="s">
        <v>8735</v>
      </c>
      <c r="F2005" s="59"/>
      <c r="G2005" s="59" t="s">
        <v>1449</v>
      </c>
      <c r="H2005" s="59"/>
      <c r="I2005" s="59">
        <f t="shared" si="31"/>
        <v>7</v>
      </c>
      <c r="J2005" s="59" t="s">
        <v>1561</v>
      </c>
      <c r="K2005" s="61" t="s">
        <v>12187</v>
      </c>
      <c r="L2005" s="62" t="s">
        <v>6737</v>
      </c>
      <c r="M2005" s="62" t="s">
        <v>1449</v>
      </c>
      <c r="N2005" s="81" t="str">
        <f>VLOOKUP($M2005,'Hulpblad MC-parser'!$A:$D,2,FALSE)</f>
        <v>Veiligheid en openbare orde</v>
      </c>
      <c r="O2005" s="81" t="str">
        <f>VLOOKUP($M2005,'Hulpblad MC-parser'!$A:$D,3,FALSE)</f>
        <v>Seksueel delict</v>
      </c>
      <c r="P2005" s="81" t="str">
        <f>VLOOKUP($M2005,'Hulpblad MC-parser'!$A:$D,4,FALSE)</f>
        <v>Verkrachting</v>
      </c>
      <c r="Q2005" s="136" t="str">
        <f>IF(CONCATENATE(B2005,C2005,D2005)="","",VLOOKUP(CONCATENATE(B2005,C2005,D2005),Meldingsclassificaties!AA:AA,1,FALSE))</f>
        <v/>
      </c>
      <c r="R2005" s="136" t="str">
        <f>IF(F2005="","",VLOOKUP(F2005,Meldingsclassificaties!H:H,1,FALSE))</f>
        <v/>
      </c>
    </row>
    <row r="2006" spans="1:18" x14ac:dyDescent="0.25">
      <c r="A2006" s="59"/>
      <c r="B2006" s="59"/>
      <c r="C2006" s="59"/>
      <c r="D2006" s="59"/>
      <c r="E2006" s="60" t="s">
        <v>8736</v>
      </c>
      <c r="F2006" s="59"/>
      <c r="G2006" s="59" t="s">
        <v>1449</v>
      </c>
      <c r="H2006" s="59"/>
      <c r="I2006" s="59">
        <f t="shared" si="31"/>
        <v>5</v>
      </c>
      <c r="J2006" s="59" t="s">
        <v>1561</v>
      </c>
      <c r="K2006" s="61" t="s">
        <v>12187</v>
      </c>
      <c r="L2006" s="62" t="s">
        <v>6737</v>
      </c>
      <c r="M2006" s="62" t="s">
        <v>1449</v>
      </c>
      <c r="N2006" s="81" t="str">
        <f>VLOOKUP($M2006,'Hulpblad MC-parser'!$A:$D,2,FALSE)</f>
        <v>Veiligheid en openbare orde</v>
      </c>
      <c r="O2006" s="81" t="str">
        <f>VLOOKUP($M2006,'Hulpblad MC-parser'!$A:$D,3,FALSE)</f>
        <v>Seksueel delict</v>
      </c>
      <c r="P2006" s="81" t="str">
        <f>VLOOKUP($M2006,'Hulpblad MC-parser'!$A:$D,4,FALSE)</f>
        <v>Verkrachting</v>
      </c>
      <c r="Q2006" s="136" t="str">
        <f>IF(CONCATENATE(B2006,C2006,D2006)="","",VLOOKUP(CONCATENATE(B2006,C2006,D2006),Meldingsclassificaties!AA:AA,1,FALSE))</f>
        <v/>
      </c>
      <c r="R2006" s="136" t="str">
        <f>IF(F2006="","",VLOOKUP(F2006,Meldingsclassificaties!H:H,1,FALSE))</f>
        <v/>
      </c>
    </row>
    <row r="2007" spans="1:18" x14ac:dyDescent="0.25">
      <c r="A2007" s="59">
        <v>200010785</v>
      </c>
      <c r="B2007" s="59" t="s">
        <v>13</v>
      </c>
      <c r="C2007" s="59" t="s">
        <v>81</v>
      </c>
      <c r="D2007" s="59"/>
      <c r="E2007" s="60" t="s">
        <v>1435</v>
      </c>
      <c r="F2007" s="59" t="s">
        <v>81</v>
      </c>
      <c r="G2007" s="59"/>
      <c r="H2007" s="59"/>
      <c r="I2007" s="59">
        <f t="shared" si="31"/>
        <v>19</v>
      </c>
      <c r="J2007" s="59" t="s">
        <v>1613</v>
      </c>
      <c r="K2007" s="61"/>
      <c r="L2007" s="62" t="s">
        <v>6737</v>
      </c>
      <c r="M2007" s="62" t="s">
        <v>1435</v>
      </c>
      <c r="N2007" s="81" t="str">
        <f>VLOOKUP($M2007,'Hulpblad MC-parser'!$A:$D,2,FALSE)</f>
        <v>Veiligheid en openbare orde</v>
      </c>
      <c r="O2007" s="81" t="str">
        <f>VLOOKUP($M2007,'Hulpblad MC-parser'!$A:$D,3,FALSE)</f>
        <v>Verdachte situatie</v>
      </c>
      <c r="P2007" s="81">
        <f>VLOOKUP($M2007,'Hulpblad MC-parser'!$A:$D,4,FALSE)</f>
        <v>0</v>
      </c>
      <c r="Q2007" s="136" t="str">
        <f>IF(CONCATENATE(B2007,C2007,D2007)="","",VLOOKUP(CONCATENATE(B2007,C2007,D2007),Meldingsclassificaties!AA:AA,1,FALSE))</f>
        <v>Veiligheid en openbare ordeVerdachte situatie</v>
      </c>
      <c r="R2007" s="136" t="str">
        <f>IF(F2007="","",VLOOKUP(F2007,Meldingsclassificaties!H:H,1,FALSE))</f>
        <v>Verdachte situatie</v>
      </c>
    </row>
    <row r="2008" spans="1:18" x14ac:dyDescent="0.25">
      <c r="A2008" s="59"/>
      <c r="B2008" s="59"/>
      <c r="C2008" s="59"/>
      <c r="D2008" s="59"/>
      <c r="E2008" s="60" t="s">
        <v>8672</v>
      </c>
      <c r="F2008" s="59"/>
      <c r="G2008" s="59" t="s">
        <v>1435</v>
      </c>
      <c r="H2008" s="59"/>
      <c r="I2008" s="59">
        <f t="shared" si="31"/>
        <v>4</v>
      </c>
      <c r="J2008" s="59" t="s">
        <v>1561</v>
      </c>
      <c r="K2008" s="61"/>
      <c r="L2008" s="62" t="s">
        <v>6737</v>
      </c>
      <c r="M2008" s="62" t="s">
        <v>1435</v>
      </c>
      <c r="N2008" s="81" t="str">
        <f>VLOOKUP($M2008,'Hulpblad MC-parser'!$A:$D,2,FALSE)</f>
        <v>Veiligheid en openbare orde</v>
      </c>
      <c r="O2008" s="81" t="str">
        <f>VLOOKUP($M2008,'Hulpblad MC-parser'!$A:$D,3,FALSE)</f>
        <v>Verdachte situatie</v>
      </c>
      <c r="P2008" s="81">
        <f>VLOOKUP($M2008,'Hulpblad MC-parser'!$A:$D,4,FALSE)</f>
        <v>0</v>
      </c>
      <c r="Q2008" s="136" t="str">
        <f>IF(CONCATENATE(B2008,C2008,D2008)="","",VLOOKUP(CONCATENATE(B2008,C2008,D2008),Meldingsclassificaties!AA:AA,1,FALSE))</f>
        <v/>
      </c>
      <c r="R2008" s="136" t="str">
        <f>IF(F2008="","",VLOOKUP(F2008,Meldingsclassificaties!H:H,1,FALSE))</f>
        <v/>
      </c>
    </row>
    <row r="2009" spans="1:18" x14ac:dyDescent="0.25">
      <c r="A2009" s="59"/>
      <c r="B2009" s="59"/>
      <c r="C2009" s="59"/>
      <c r="D2009" s="59"/>
      <c r="E2009" s="60" t="s">
        <v>8673</v>
      </c>
      <c r="F2009" s="59"/>
      <c r="G2009" s="59" t="s">
        <v>1435</v>
      </c>
      <c r="H2009" s="59"/>
      <c r="I2009" s="59">
        <f t="shared" si="31"/>
        <v>4</v>
      </c>
      <c r="J2009" s="59" t="s">
        <v>1561</v>
      </c>
      <c r="K2009" s="61"/>
      <c r="L2009" s="62" t="s">
        <v>6737</v>
      </c>
      <c r="M2009" s="62" t="s">
        <v>1435</v>
      </c>
      <c r="N2009" s="81" t="str">
        <f>VLOOKUP($M2009,'Hulpblad MC-parser'!$A:$D,2,FALSE)</f>
        <v>Veiligheid en openbare orde</v>
      </c>
      <c r="O2009" s="81" t="str">
        <f>VLOOKUP($M2009,'Hulpblad MC-parser'!$A:$D,3,FALSE)</f>
        <v>Verdachte situatie</v>
      </c>
      <c r="P2009" s="81">
        <f>VLOOKUP($M2009,'Hulpblad MC-parser'!$A:$D,4,FALSE)</f>
        <v>0</v>
      </c>
      <c r="Q2009" s="136" t="str">
        <f>IF(CONCATENATE(B2009,C2009,D2009)="","",VLOOKUP(CONCATENATE(B2009,C2009,D2009),Meldingsclassificaties!AA:AA,1,FALSE))</f>
        <v/>
      </c>
      <c r="R2009" s="136" t="str">
        <f>IF(F2009="","",VLOOKUP(F2009,Meldingsclassificaties!H:H,1,FALSE))</f>
        <v/>
      </c>
    </row>
    <row r="2010" spans="1:18" x14ac:dyDescent="0.25">
      <c r="A2010" s="59"/>
      <c r="B2010" s="59"/>
      <c r="C2010" s="59"/>
      <c r="D2010" s="59"/>
      <c r="E2010" s="60" t="s">
        <v>8674</v>
      </c>
      <c r="F2010" s="59"/>
      <c r="G2010" s="59" t="s">
        <v>1435</v>
      </c>
      <c r="H2010" s="59"/>
      <c r="I2010" s="59">
        <f t="shared" si="31"/>
        <v>5</v>
      </c>
      <c r="J2010" s="59" t="s">
        <v>1561</v>
      </c>
      <c r="K2010" s="61"/>
      <c r="L2010" s="62" t="s">
        <v>6737</v>
      </c>
      <c r="M2010" s="62" t="s">
        <v>1435</v>
      </c>
      <c r="N2010" s="81" t="str">
        <f>VLOOKUP($M2010,'Hulpblad MC-parser'!$A:$D,2,FALSE)</f>
        <v>Veiligheid en openbare orde</v>
      </c>
      <c r="O2010" s="81" t="str">
        <f>VLOOKUP($M2010,'Hulpblad MC-parser'!$A:$D,3,FALSE)</f>
        <v>Verdachte situatie</v>
      </c>
      <c r="P2010" s="81">
        <f>VLOOKUP($M2010,'Hulpblad MC-parser'!$A:$D,4,FALSE)</f>
        <v>0</v>
      </c>
      <c r="Q2010" s="136" t="str">
        <f>IF(CONCATENATE(B2010,C2010,D2010)="","",VLOOKUP(CONCATENATE(B2010,C2010,D2010),Meldingsclassificaties!AA:AA,1,FALSE))</f>
        <v/>
      </c>
      <c r="R2010" s="136" t="str">
        <f>IF(F2010="","",VLOOKUP(F2010,Meldingsclassificaties!H:H,1,FALSE))</f>
        <v/>
      </c>
    </row>
    <row r="2011" spans="1:18" x14ac:dyDescent="0.25">
      <c r="A2011" s="59"/>
      <c r="B2011" s="59"/>
      <c r="C2011" s="59"/>
      <c r="D2011" s="59"/>
      <c r="E2011" s="60" t="s">
        <v>8675</v>
      </c>
      <c r="F2011" s="59"/>
      <c r="G2011" s="59" t="s">
        <v>1435</v>
      </c>
      <c r="H2011" s="59"/>
      <c r="I2011" s="59">
        <f t="shared" si="31"/>
        <v>3</v>
      </c>
      <c r="J2011" s="59" t="s">
        <v>1561</v>
      </c>
      <c r="K2011" s="61"/>
      <c r="L2011" s="62" t="s">
        <v>6737</v>
      </c>
      <c r="M2011" s="62" t="s">
        <v>1435</v>
      </c>
      <c r="N2011" s="81" t="str">
        <f>VLOOKUP($M2011,'Hulpblad MC-parser'!$A:$D,2,FALSE)</f>
        <v>Veiligheid en openbare orde</v>
      </c>
      <c r="O2011" s="81" t="str">
        <f>VLOOKUP($M2011,'Hulpblad MC-parser'!$A:$D,3,FALSE)</f>
        <v>Verdachte situatie</v>
      </c>
      <c r="P2011" s="81">
        <f>VLOOKUP($M2011,'Hulpblad MC-parser'!$A:$D,4,FALSE)</f>
        <v>0</v>
      </c>
      <c r="Q2011" s="136" t="str">
        <f>IF(CONCATENATE(B2011,C2011,D2011)="","",VLOOKUP(CONCATENATE(B2011,C2011,D2011),Meldingsclassificaties!AA:AA,1,FALSE))</f>
        <v/>
      </c>
      <c r="R2011" s="136" t="str">
        <f>IF(F2011="","",VLOOKUP(F2011,Meldingsclassificaties!H:H,1,FALSE))</f>
        <v/>
      </c>
    </row>
    <row r="2012" spans="1:18" x14ac:dyDescent="0.25">
      <c r="A2012" s="59">
        <v>200010786</v>
      </c>
      <c r="B2012" s="59" t="s">
        <v>13</v>
      </c>
      <c r="C2012" s="59" t="s">
        <v>81</v>
      </c>
      <c r="D2012" s="59" t="s">
        <v>124</v>
      </c>
      <c r="E2012" s="60" t="s">
        <v>1436</v>
      </c>
      <c r="F2012" s="59" t="s">
        <v>427</v>
      </c>
      <c r="G2012" s="59"/>
      <c r="H2012" s="59"/>
      <c r="I2012" s="59">
        <f t="shared" si="31"/>
        <v>26</v>
      </c>
      <c r="J2012" s="59" t="s">
        <v>1613</v>
      </c>
      <c r="K2012" s="61"/>
      <c r="L2012" s="62" t="s">
        <v>6737</v>
      </c>
      <c r="M2012" s="62" t="s">
        <v>1436</v>
      </c>
      <c r="N2012" s="81" t="str">
        <f>VLOOKUP($M2012,'Hulpblad MC-parser'!$A:$D,2,FALSE)</f>
        <v>Veiligheid en openbare orde</v>
      </c>
      <c r="O2012" s="81" t="str">
        <f>VLOOKUP($M2012,'Hulpblad MC-parser'!$A:$D,3,FALSE)</f>
        <v>Verdachte situatie</v>
      </c>
      <c r="P2012" s="81" t="str">
        <f>VLOOKUP($M2012,'Hulpblad MC-parser'!$A:$D,4,FALSE)</f>
        <v>Gebouw</v>
      </c>
      <c r="Q2012" s="136" t="str">
        <f>IF(CONCATENATE(B2012,C2012,D2012)="","",VLOOKUP(CONCATENATE(B2012,C2012,D2012),Meldingsclassificaties!AA:AA,1,FALSE))</f>
        <v>Veiligheid en openbare ordeVerdachte situatieGebouw</v>
      </c>
      <c r="R2012" s="136" t="str">
        <f>IF(F2012="","",VLOOKUP(F2012,Meldingsclassificaties!H:H,1,FALSE))</f>
        <v>Verdachte situatie gebouw</v>
      </c>
    </row>
    <row r="2013" spans="1:18" x14ac:dyDescent="0.25">
      <c r="A2013" s="59"/>
      <c r="B2013" s="59"/>
      <c r="C2013" s="59"/>
      <c r="D2013" s="59"/>
      <c r="E2013" s="60" t="s">
        <v>8676</v>
      </c>
      <c r="F2013" s="59"/>
      <c r="G2013" s="59" t="s">
        <v>1436</v>
      </c>
      <c r="H2013" s="59"/>
      <c r="I2013" s="59">
        <f t="shared" si="31"/>
        <v>4</v>
      </c>
      <c r="J2013" s="59" t="s">
        <v>1561</v>
      </c>
      <c r="K2013" s="61"/>
      <c r="L2013" s="62" t="s">
        <v>6737</v>
      </c>
      <c r="M2013" s="62" t="s">
        <v>1436</v>
      </c>
      <c r="N2013" s="81" t="str">
        <f>VLOOKUP($M2013,'Hulpblad MC-parser'!$A:$D,2,FALSE)</f>
        <v>Veiligheid en openbare orde</v>
      </c>
      <c r="O2013" s="81" t="str">
        <f>VLOOKUP($M2013,'Hulpblad MC-parser'!$A:$D,3,FALSE)</f>
        <v>Verdachte situatie</v>
      </c>
      <c r="P2013" s="81" t="str">
        <f>VLOOKUP($M2013,'Hulpblad MC-parser'!$A:$D,4,FALSE)</f>
        <v>Gebouw</v>
      </c>
      <c r="Q2013" s="136" t="str">
        <f>IF(CONCATENATE(B2013,C2013,D2013)="","",VLOOKUP(CONCATENATE(B2013,C2013,D2013),Meldingsclassificaties!AA:AA,1,FALSE))</f>
        <v/>
      </c>
      <c r="R2013" s="136" t="str">
        <f>IF(F2013="","",VLOOKUP(F2013,Meldingsclassificaties!H:H,1,FALSE))</f>
        <v/>
      </c>
    </row>
    <row r="2014" spans="1:18" x14ac:dyDescent="0.25">
      <c r="A2014" s="59"/>
      <c r="B2014" s="59"/>
      <c r="C2014" s="59"/>
      <c r="D2014" s="59"/>
      <c r="E2014" s="60" t="s">
        <v>8677</v>
      </c>
      <c r="F2014" s="59"/>
      <c r="G2014" s="59" t="s">
        <v>1436</v>
      </c>
      <c r="H2014" s="59"/>
      <c r="I2014" s="59">
        <f t="shared" si="31"/>
        <v>5</v>
      </c>
      <c r="J2014" s="59" t="s">
        <v>1561</v>
      </c>
      <c r="K2014" s="61"/>
      <c r="L2014" s="62" t="s">
        <v>6737</v>
      </c>
      <c r="M2014" s="62" t="s">
        <v>1436</v>
      </c>
      <c r="N2014" s="81" t="str">
        <f>VLOOKUP($M2014,'Hulpblad MC-parser'!$A:$D,2,FALSE)</f>
        <v>Veiligheid en openbare orde</v>
      </c>
      <c r="O2014" s="81" t="str">
        <f>VLOOKUP($M2014,'Hulpblad MC-parser'!$A:$D,3,FALSE)</f>
        <v>Verdachte situatie</v>
      </c>
      <c r="P2014" s="81" t="str">
        <f>VLOOKUP($M2014,'Hulpblad MC-parser'!$A:$D,4,FALSE)</f>
        <v>Gebouw</v>
      </c>
      <c r="Q2014" s="136" t="str">
        <f>IF(CONCATENATE(B2014,C2014,D2014)="","",VLOOKUP(CONCATENATE(B2014,C2014,D2014),Meldingsclassificaties!AA:AA,1,FALSE))</f>
        <v/>
      </c>
      <c r="R2014" s="136" t="str">
        <f>IF(F2014="","",VLOOKUP(F2014,Meldingsclassificaties!H:H,1,FALSE))</f>
        <v/>
      </c>
    </row>
    <row r="2015" spans="1:18" x14ac:dyDescent="0.25">
      <c r="A2015" s="59"/>
      <c r="B2015" s="59"/>
      <c r="C2015" s="59"/>
      <c r="D2015" s="59"/>
      <c r="E2015" s="60" t="s">
        <v>8678</v>
      </c>
      <c r="F2015" s="59"/>
      <c r="G2015" s="59" t="s">
        <v>1436</v>
      </c>
      <c r="H2015" s="59"/>
      <c r="I2015" s="59">
        <f t="shared" si="31"/>
        <v>16</v>
      </c>
      <c r="J2015" s="59" t="s">
        <v>1561</v>
      </c>
      <c r="K2015" s="61"/>
      <c r="L2015" s="62" t="s">
        <v>6737</v>
      </c>
      <c r="M2015" s="62" t="s">
        <v>1436</v>
      </c>
      <c r="N2015" s="81" t="str">
        <f>VLOOKUP($M2015,'Hulpblad MC-parser'!$A:$D,2,FALSE)</f>
        <v>Veiligheid en openbare orde</v>
      </c>
      <c r="O2015" s="81" t="str">
        <f>VLOOKUP($M2015,'Hulpblad MC-parser'!$A:$D,3,FALSE)</f>
        <v>Verdachte situatie</v>
      </c>
      <c r="P2015" s="81" t="str">
        <f>VLOOKUP($M2015,'Hulpblad MC-parser'!$A:$D,4,FALSE)</f>
        <v>Gebouw</v>
      </c>
      <c r="Q2015" s="136" t="str">
        <f>IF(CONCATENATE(B2015,C2015,D2015)="","",VLOOKUP(CONCATENATE(B2015,C2015,D2015),Meldingsclassificaties!AA:AA,1,FALSE))</f>
        <v/>
      </c>
      <c r="R2015" s="136" t="str">
        <f>IF(F2015="","",VLOOKUP(F2015,Meldingsclassificaties!H:H,1,FALSE))</f>
        <v/>
      </c>
    </row>
    <row r="2016" spans="1:18" x14ac:dyDescent="0.25">
      <c r="A2016" s="59"/>
      <c r="B2016" s="59"/>
      <c r="C2016" s="59"/>
      <c r="D2016" s="59"/>
      <c r="E2016" s="60" t="s">
        <v>8679</v>
      </c>
      <c r="F2016" s="59"/>
      <c r="G2016" s="59" t="s">
        <v>1436</v>
      </c>
      <c r="H2016" s="59"/>
      <c r="I2016" s="59">
        <f t="shared" si="31"/>
        <v>7</v>
      </c>
      <c r="J2016" s="59" t="s">
        <v>1561</v>
      </c>
      <c r="K2016" s="61"/>
      <c r="L2016" s="62" t="s">
        <v>6737</v>
      </c>
      <c r="M2016" s="62" t="s">
        <v>1436</v>
      </c>
      <c r="N2016" s="81" t="str">
        <f>VLOOKUP($M2016,'Hulpblad MC-parser'!$A:$D,2,FALSE)</f>
        <v>Veiligheid en openbare orde</v>
      </c>
      <c r="O2016" s="81" t="str">
        <f>VLOOKUP($M2016,'Hulpblad MC-parser'!$A:$D,3,FALSE)</f>
        <v>Verdachte situatie</v>
      </c>
      <c r="P2016" s="81" t="str">
        <f>VLOOKUP($M2016,'Hulpblad MC-parser'!$A:$D,4,FALSE)</f>
        <v>Gebouw</v>
      </c>
      <c r="Q2016" s="136" t="str">
        <f>IF(CONCATENATE(B2016,C2016,D2016)="","",VLOOKUP(CONCATENATE(B2016,C2016,D2016),Meldingsclassificaties!AA:AA,1,FALSE))</f>
        <v/>
      </c>
      <c r="R2016" s="136" t="str">
        <f>IF(F2016="","",VLOOKUP(F2016,Meldingsclassificaties!H:H,1,FALSE))</f>
        <v/>
      </c>
    </row>
    <row r="2017" spans="1:18" x14ac:dyDescent="0.25">
      <c r="A2017" s="59"/>
      <c r="B2017" s="59"/>
      <c r="C2017" s="59"/>
      <c r="D2017" s="59"/>
      <c r="E2017" s="60" t="s">
        <v>8680</v>
      </c>
      <c r="F2017" s="59"/>
      <c r="G2017" s="59" t="s">
        <v>1436</v>
      </c>
      <c r="H2017" s="59"/>
      <c r="I2017" s="59">
        <f t="shared" si="31"/>
        <v>5</v>
      </c>
      <c r="J2017" s="59" t="s">
        <v>1561</v>
      </c>
      <c r="K2017" s="61"/>
      <c r="L2017" s="62" t="s">
        <v>6737</v>
      </c>
      <c r="M2017" s="62" t="s">
        <v>1436</v>
      </c>
      <c r="N2017" s="81" t="str">
        <f>VLOOKUP($M2017,'Hulpblad MC-parser'!$A:$D,2,FALSE)</f>
        <v>Veiligheid en openbare orde</v>
      </c>
      <c r="O2017" s="81" t="str">
        <f>VLOOKUP($M2017,'Hulpblad MC-parser'!$A:$D,3,FALSE)</f>
        <v>Verdachte situatie</v>
      </c>
      <c r="P2017" s="81" t="str">
        <f>VLOOKUP($M2017,'Hulpblad MC-parser'!$A:$D,4,FALSE)</f>
        <v>Gebouw</v>
      </c>
      <c r="Q2017" s="136" t="str">
        <f>IF(CONCATENATE(B2017,C2017,D2017)="","",VLOOKUP(CONCATENATE(B2017,C2017,D2017),Meldingsclassificaties!AA:AA,1,FALSE))</f>
        <v/>
      </c>
      <c r="R2017" s="136" t="str">
        <f>IF(F2017="","",VLOOKUP(F2017,Meldingsclassificaties!H:H,1,FALSE))</f>
        <v/>
      </c>
    </row>
    <row r="2018" spans="1:18" x14ac:dyDescent="0.25">
      <c r="A2018" s="59"/>
      <c r="B2018" s="59" t="s">
        <v>13</v>
      </c>
      <c r="C2018" s="59" t="s">
        <v>81</v>
      </c>
      <c r="D2018" s="59" t="s">
        <v>12239</v>
      </c>
      <c r="E2018" s="60" t="s">
        <v>12245</v>
      </c>
      <c r="F2018" s="59" t="s">
        <v>12239</v>
      </c>
      <c r="G2018" s="59"/>
      <c r="H2018" s="59"/>
      <c r="I2018" s="59">
        <f t="shared" si="31"/>
        <v>15</v>
      </c>
      <c r="J2018" s="59" t="s">
        <v>1613</v>
      </c>
      <c r="K2018" s="61"/>
      <c r="L2018" s="62" t="s">
        <v>6738</v>
      </c>
      <c r="M2018" s="62" t="s">
        <v>12245</v>
      </c>
      <c r="N2018" s="81" t="str">
        <f>VLOOKUP($M2018,'Hulpblad MC-parser'!$A:$D,2,FALSE)</f>
        <v>Veiligheid en openbare orde</v>
      </c>
      <c r="O2018" s="81" t="str">
        <f>VLOOKUP($M2018,'Hulpblad MC-parser'!$A:$D,3,FALSE)</f>
        <v>Verdachte situatie</v>
      </c>
      <c r="P2018" s="81" t="str">
        <f>VLOOKUP($M2018,'Hulpblad MC-parser'!$A:$D,4,FALSE)</f>
        <v>Overleden persoon</v>
      </c>
      <c r="Q2018" s="136" t="str">
        <f>IF(CONCATENATE(B2018,C2018,D2018)="","",VLOOKUP(CONCATENATE(B2018,C2018,D2018),Meldingsclassificaties!AA:AA,1,FALSE))</f>
        <v>Veiligheid en openbare ordeVerdachte situatieOverleden persoon</v>
      </c>
      <c r="R2018" s="136" t="str">
        <f>IF(F2018="","",VLOOKUP(F2018,Meldingsclassificaties!H:H,1,FALSE))</f>
        <v>Overleden persoon</v>
      </c>
    </row>
    <row r="2019" spans="1:18" x14ac:dyDescent="0.25">
      <c r="A2019" s="59">
        <v>200010788</v>
      </c>
      <c r="B2019" s="59" t="s">
        <v>13</v>
      </c>
      <c r="C2019" s="59" t="s">
        <v>81</v>
      </c>
      <c r="D2019" s="59" t="s">
        <v>12239</v>
      </c>
      <c r="E2019" s="60" t="s">
        <v>12241</v>
      </c>
      <c r="F2019" s="59" t="s">
        <v>12239</v>
      </c>
      <c r="G2019" s="59"/>
      <c r="H2019" s="59"/>
      <c r="I2019" s="59">
        <f t="shared" si="31"/>
        <v>18</v>
      </c>
      <c r="J2019" s="59" t="s">
        <v>1613</v>
      </c>
      <c r="K2019" s="61"/>
      <c r="L2019" s="62" t="s">
        <v>6737</v>
      </c>
      <c r="M2019" s="62" t="s">
        <v>12241</v>
      </c>
      <c r="N2019" s="81" t="str">
        <f>VLOOKUP($M2019,'Hulpblad MC-parser'!$A:$D,2,FALSE)</f>
        <v>Veiligheid en openbare orde</v>
      </c>
      <c r="O2019" s="81" t="str">
        <f>VLOOKUP($M2019,'Hulpblad MC-parser'!$A:$D,3,FALSE)</f>
        <v>Verdachte situatie</v>
      </c>
      <c r="P2019" s="81" t="str">
        <f>VLOOKUP($M2019,'Hulpblad MC-parser'!$A:$D,4,FALSE)</f>
        <v>Overleden persoon</v>
      </c>
      <c r="Q2019" s="136" t="str">
        <f>IF(CONCATENATE(B2019,C2019,D2019)="","",VLOOKUP(CONCATENATE(B2019,C2019,D2019),Meldingsclassificaties!AA:AA,1,FALSE))</f>
        <v>Veiligheid en openbare ordeVerdachte situatieOverleden persoon</v>
      </c>
      <c r="R2019" s="136" t="str">
        <f>IF(F2019="","",VLOOKUP(F2019,Meldingsclassificaties!H:H,1,FALSE))</f>
        <v>Overleden persoon</v>
      </c>
    </row>
    <row r="2020" spans="1:18" x14ac:dyDescent="0.25">
      <c r="A2020" s="59"/>
      <c r="B2020" s="59"/>
      <c r="C2020" s="59"/>
      <c r="D2020" s="59"/>
      <c r="E2020" s="60" t="s">
        <v>8681</v>
      </c>
      <c r="F2020" s="59"/>
      <c r="G2020" s="59" t="s">
        <v>12241</v>
      </c>
      <c r="H2020" s="59"/>
      <c r="I2020" s="59">
        <f t="shared" si="31"/>
        <v>4</v>
      </c>
      <c r="J2020" s="59" t="s">
        <v>1561</v>
      </c>
      <c r="K2020" s="61"/>
      <c r="L2020" s="62" t="s">
        <v>6737</v>
      </c>
      <c r="M2020" s="62" t="s">
        <v>12241</v>
      </c>
      <c r="N2020" s="81" t="str">
        <f>VLOOKUP($M2020,'Hulpblad MC-parser'!$A:$D,2,FALSE)</f>
        <v>Veiligheid en openbare orde</v>
      </c>
      <c r="O2020" s="81" t="str">
        <f>VLOOKUP($M2020,'Hulpblad MC-parser'!$A:$D,3,FALSE)</f>
        <v>Verdachte situatie</v>
      </c>
      <c r="P2020" s="81" t="str">
        <f>VLOOKUP($M2020,'Hulpblad MC-parser'!$A:$D,4,FALSE)</f>
        <v>Overleden persoon</v>
      </c>
      <c r="Q2020" s="136" t="str">
        <f>IF(CONCATENATE(B2020,C2020,D2020)="","",VLOOKUP(CONCATENATE(B2020,C2020,D2020),Meldingsclassificaties!AA:AA,1,FALSE))</f>
        <v/>
      </c>
      <c r="R2020" s="136" t="str">
        <f>IF(F2020="","",VLOOKUP(F2020,Meldingsclassificaties!H:H,1,FALSE))</f>
        <v/>
      </c>
    </row>
    <row r="2021" spans="1:18" x14ac:dyDescent="0.25">
      <c r="A2021" s="59"/>
      <c r="B2021" s="59"/>
      <c r="C2021" s="59"/>
      <c r="D2021" s="59"/>
      <c r="E2021" s="60" t="s">
        <v>12247</v>
      </c>
      <c r="F2021" s="59"/>
      <c r="G2021" s="59" t="s">
        <v>12241</v>
      </c>
      <c r="H2021" s="59"/>
      <c r="I2021" s="59">
        <f t="shared" si="31"/>
        <v>7</v>
      </c>
      <c r="J2021" s="59" t="s">
        <v>1561</v>
      </c>
      <c r="K2021" s="61"/>
      <c r="L2021" s="62" t="s">
        <v>6737</v>
      </c>
      <c r="M2021" s="62" t="s">
        <v>12241</v>
      </c>
      <c r="N2021" s="81" t="str">
        <f>VLOOKUP($M2021,'Hulpblad MC-parser'!$A:$D,2,FALSE)</f>
        <v>Veiligheid en openbare orde</v>
      </c>
      <c r="O2021" s="81" t="str">
        <f>VLOOKUP($M2021,'Hulpblad MC-parser'!$A:$D,3,FALSE)</f>
        <v>Verdachte situatie</v>
      </c>
      <c r="P2021" s="81" t="str">
        <f>VLOOKUP($M2021,'Hulpblad MC-parser'!$A:$D,4,FALSE)</f>
        <v>Overleden persoon</v>
      </c>
      <c r="Q2021" s="136" t="str">
        <f>IF(CONCATENATE(B2021,C2021,D2021)="","",VLOOKUP(CONCATENATE(B2021,C2021,D2021),Meldingsclassificaties!AA:AA,1,FALSE))</f>
        <v/>
      </c>
      <c r="R2021" s="136" t="str">
        <f>IF(F2021="","",VLOOKUP(F2021,Meldingsclassificaties!H:H,1,FALSE))</f>
        <v/>
      </c>
    </row>
    <row r="2022" spans="1:18" x14ac:dyDescent="0.25">
      <c r="A2022" s="59"/>
      <c r="B2022" s="59"/>
      <c r="C2022" s="59"/>
      <c r="D2022" s="59"/>
      <c r="E2022" s="60" t="s">
        <v>12248</v>
      </c>
      <c r="F2022" s="59"/>
      <c r="G2022" s="59" t="s">
        <v>12241</v>
      </c>
      <c r="H2022" s="59"/>
      <c r="I2022" s="59">
        <f t="shared" si="31"/>
        <v>5</v>
      </c>
      <c r="J2022" s="59" t="s">
        <v>1561</v>
      </c>
      <c r="K2022" s="61"/>
      <c r="L2022" s="62" t="s">
        <v>6737</v>
      </c>
      <c r="M2022" s="62" t="s">
        <v>12241</v>
      </c>
      <c r="N2022" s="81" t="str">
        <f>VLOOKUP($M2022,'Hulpblad MC-parser'!$A:$D,2,FALSE)</f>
        <v>Veiligheid en openbare orde</v>
      </c>
      <c r="O2022" s="81" t="str">
        <f>VLOOKUP($M2022,'Hulpblad MC-parser'!$A:$D,3,FALSE)</f>
        <v>Verdachte situatie</v>
      </c>
      <c r="P2022" s="81" t="str">
        <f>VLOOKUP($M2022,'Hulpblad MC-parser'!$A:$D,4,FALSE)</f>
        <v>Overleden persoon</v>
      </c>
      <c r="Q2022" s="136" t="str">
        <f>IF(CONCATENATE(B2022,C2022,D2022)="","",VLOOKUP(CONCATENATE(B2022,C2022,D2022),Meldingsclassificaties!AA:AA,1,FALSE))</f>
        <v/>
      </c>
      <c r="R2022" s="136" t="str">
        <f>IF(F2022="","",VLOOKUP(F2022,Meldingsclassificaties!H:H,1,FALSE))</f>
        <v/>
      </c>
    </row>
    <row r="2023" spans="1:18" x14ac:dyDescent="0.25">
      <c r="A2023" s="59">
        <v>200031613</v>
      </c>
      <c r="B2023" s="59" t="s">
        <v>13</v>
      </c>
      <c r="C2023" s="59" t="s">
        <v>81</v>
      </c>
      <c r="D2023" s="59" t="s">
        <v>91</v>
      </c>
      <c r="E2023" s="60" t="s">
        <v>1438</v>
      </c>
      <c r="F2023" s="59" t="s">
        <v>93</v>
      </c>
      <c r="G2023" s="59"/>
      <c r="H2023" s="59"/>
      <c r="I2023" s="59">
        <f t="shared" si="31"/>
        <v>25</v>
      </c>
      <c r="J2023" s="59" t="s">
        <v>1613</v>
      </c>
      <c r="K2023" s="61"/>
      <c r="L2023" s="62" t="s">
        <v>6737</v>
      </c>
      <c r="M2023" s="62" t="s">
        <v>1438</v>
      </c>
      <c r="N2023" s="81" t="str">
        <f>VLOOKUP($M2023,'Hulpblad MC-parser'!$A:$D,2,FALSE)</f>
        <v>Veiligheid en openbare orde</v>
      </c>
      <c r="O2023" s="81" t="str">
        <f>VLOOKUP($M2023,'Hulpblad MC-parser'!$A:$D,3,FALSE)</f>
        <v>Verdachte situatie</v>
      </c>
      <c r="P2023" s="81" t="str">
        <f>VLOOKUP($M2023,'Hulpblad MC-parser'!$A:$D,4,FALSE)</f>
        <v>Pakket/Voorwerp</v>
      </c>
      <c r="Q2023" s="136" t="str">
        <f>IF(CONCATENATE(B2023,C2023,D2023)="","",VLOOKUP(CONCATENATE(B2023,C2023,D2023),Meldingsclassificaties!AA:AA,1,FALSE))</f>
        <v>Veiligheid en openbare ordeVerdachte situatiePakket/Voorwerp</v>
      </c>
      <c r="R2023" s="136" t="str">
        <f>IF(F2023="","",VLOOKUP(F2023,Meldingsclassificaties!H:H,1,FALSE))</f>
        <v>Verdacht pakket/voorwerp</v>
      </c>
    </row>
    <row r="2024" spans="1:18" x14ac:dyDescent="0.25">
      <c r="A2024" s="59"/>
      <c r="B2024" s="59"/>
      <c r="C2024" s="59"/>
      <c r="D2024" s="59"/>
      <c r="E2024" s="60" t="s">
        <v>8685</v>
      </c>
      <c r="F2024" s="59"/>
      <c r="G2024" s="59" t="s">
        <v>1438</v>
      </c>
      <c r="H2024" s="59"/>
      <c r="I2024" s="59">
        <f t="shared" si="31"/>
        <v>4</v>
      </c>
      <c r="J2024" s="59" t="s">
        <v>1561</v>
      </c>
      <c r="K2024" s="61"/>
      <c r="L2024" s="62" t="s">
        <v>6737</v>
      </c>
      <c r="M2024" s="62" t="s">
        <v>1438</v>
      </c>
      <c r="N2024" s="81" t="str">
        <f>VLOOKUP($M2024,'Hulpblad MC-parser'!$A:$D,2,FALSE)</f>
        <v>Veiligheid en openbare orde</v>
      </c>
      <c r="O2024" s="81" t="str">
        <f>VLOOKUP($M2024,'Hulpblad MC-parser'!$A:$D,3,FALSE)</f>
        <v>Verdachte situatie</v>
      </c>
      <c r="P2024" s="81" t="str">
        <f>VLOOKUP($M2024,'Hulpblad MC-parser'!$A:$D,4,FALSE)</f>
        <v>Pakket/Voorwerp</v>
      </c>
      <c r="Q2024" s="136" t="str">
        <f>IF(CONCATENATE(B2024,C2024,D2024)="","",VLOOKUP(CONCATENATE(B2024,C2024,D2024),Meldingsclassificaties!AA:AA,1,FALSE))</f>
        <v/>
      </c>
      <c r="R2024" s="136" t="str">
        <f>IF(F2024="","",VLOOKUP(F2024,Meldingsclassificaties!H:H,1,FALSE))</f>
        <v/>
      </c>
    </row>
    <row r="2025" spans="1:18" x14ac:dyDescent="0.25">
      <c r="A2025" s="59"/>
      <c r="B2025" s="59"/>
      <c r="C2025" s="59"/>
      <c r="D2025" s="59"/>
      <c r="E2025" s="60" t="s">
        <v>8686</v>
      </c>
      <c r="F2025" s="59"/>
      <c r="G2025" s="59" t="s">
        <v>1438</v>
      </c>
      <c r="H2025" s="59"/>
      <c r="I2025" s="59">
        <f t="shared" si="31"/>
        <v>5</v>
      </c>
      <c r="J2025" s="59" t="s">
        <v>1561</v>
      </c>
      <c r="K2025" s="61"/>
      <c r="L2025" s="62" t="s">
        <v>6737</v>
      </c>
      <c r="M2025" s="62" t="s">
        <v>1438</v>
      </c>
      <c r="N2025" s="81" t="str">
        <f>VLOOKUP($M2025,'Hulpblad MC-parser'!$A:$D,2,FALSE)</f>
        <v>Veiligheid en openbare orde</v>
      </c>
      <c r="O2025" s="81" t="str">
        <f>VLOOKUP($M2025,'Hulpblad MC-parser'!$A:$D,3,FALSE)</f>
        <v>Verdachte situatie</v>
      </c>
      <c r="P2025" s="81" t="str">
        <f>VLOOKUP($M2025,'Hulpblad MC-parser'!$A:$D,4,FALSE)</f>
        <v>Pakket/Voorwerp</v>
      </c>
      <c r="Q2025" s="136" t="str">
        <f>IF(CONCATENATE(B2025,C2025,D2025)="","",VLOOKUP(CONCATENATE(B2025,C2025,D2025),Meldingsclassificaties!AA:AA,1,FALSE))</f>
        <v/>
      </c>
      <c r="R2025" s="136" t="str">
        <f>IF(F2025="","",VLOOKUP(F2025,Meldingsclassificaties!H:H,1,FALSE))</f>
        <v/>
      </c>
    </row>
    <row r="2026" spans="1:18" x14ac:dyDescent="0.25">
      <c r="A2026" s="59"/>
      <c r="B2026" s="59"/>
      <c r="C2026" s="59"/>
      <c r="D2026" s="59"/>
      <c r="E2026" s="60" t="s">
        <v>8687</v>
      </c>
      <c r="F2026" s="59"/>
      <c r="G2026" s="59" t="s">
        <v>1438</v>
      </c>
      <c r="H2026" s="59"/>
      <c r="I2026" s="59">
        <f t="shared" ref="I2026:I2089" si="32">LEN(E2026)</f>
        <v>16</v>
      </c>
      <c r="J2026" s="59" t="s">
        <v>1561</v>
      </c>
      <c r="K2026" s="61"/>
      <c r="L2026" s="62" t="s">
        <v>6737</v>
      </c>
      <c r="M2026" s="62" t="s">
        <v>1438</v>
      </c>
      <c r="N2026" s="81" t="str">
        <f>VLOOKUP($M2026,'Hulpblad MC-parser'!$A:$D,2,FALSE)</f>
        <v>Veiligheid en openbare orde</v>
      </c>
      <c r="O2026" s="81" t="str">
        <f>VLOOKUP($M2026,'Hulpblad MC-parser'!$A:$D,3,FALSE)</f>
        <v>Verdachte situatie</v>
      </c>
      <c r="P2026" s="81" t="str">
        <f>VLOOKUP($M2026,'Hulpblad MC-parser'!$A:$D,4,FALSE)</f>
        <v>Pakket/Voorwerp</v>
      </c>
      <c r="Q2026" s="136" t="str">
        <f>IF(CONCATENATE(B2026,C2026,D2026)="","",VLOOKUP(CONCATENATE(B2026,C2026,D2026),Meldingsclassificaties!AA:AA,1,FALSE))</f>
        <v/>
      </c>
      <c r="R2026" s="136" t="str">
        <f>IF(F2026="","",VLOOKUP(F2026,Meldingsclassificaties!H:H,1,FALSE))</f>
        <v/>
      </c>
    </row>
    <row r="2027" spans="1:18" x14ac:dyDescent="0.25">
      <c r="A2027" s="59"/>
      <c r="B2027" s="59"/>
      <c r="C2027" s="59"/>
      <c r="D2027" s="59"/>
      <c r="E2027" s="60" t="s">
        <v>8688</v>
      </c>
      <c r="F2027" s="59"/>
      <c r="G2027" s="59" t="s">
        <v>1438</v>
      </c>
      <c r="H2027" s="59"/>
      <c r="I2027" s="59">
        <f t="shared" si="32"/>
        <v>18</v>
      </c>
      <c r="J2027" s="59" t="s">
        <v>1561</v>
      </c>
      <c r="K2027" s="61"/>
      <c r="L2027" s="62" t="s">
        <v>6737</v>
      </c>
      <c r="M2027" s="62" t="s">
        <v>1438</v>
      </c>
      <c r="N2027" s="81" t="str">
        <f>VLOOKUP($M2027,'Hulpblad MC-parser'!$A:$D,2,FALSE)</f>
        <v>Veiligheid en openbare orde</v>
      </c>
      <c r="O2027" s="81" t="str">
        <f>VLOOKUP($M2027,'Hulpblad MC-parser'!$A:$D,3,FALSE)</f>
        <v>Verdachte situatie</v>
      </c>
      <c r="P2027" s="81" t="str">
        <f>VLOOKUP($M2027,'Hulpblad MC-parser'!$A:$D,4,FALSE)</f>
        <v>Pakket/Voorwerp</v>
      </c>
      <c r="Q2027" s="136" t="str">
        <f>IF(CONCATENATE(B2027,C2027,D2027)="","",VLOOKUP(CONCATENATE(B2027,C2027,D2027),Meldingsclassificaties!AA:AA,1,FALSE))</f>
        <v/>
      </c>
      <c r="R2027" s="136" t="str">
        <f>IF(F2027="","",VLOOKUP(F2027,Meldingsclassificaties!H:H,1,FALSE))</f>
        <v/>
      </c>
    </row>
    <row r="2028" spans="1:18" x14ac:dyDescent="0.25">
      <c r="A2028" s="59"/>
      <c r="B2028" s="59"/>
      <c r="C2028" s="59"/>
      <c r="D2028" s="59"/>
      <c r="E2028" s="60" t="s">
        <v>8689</v>
      </c>
      <c r="F2028" s="59"/>
      <c r="G2028" s="59" t="s">
        <v>1438</v>
      </c>
      <c r="H2028" s="59"/>
      <c r="I2028" s="59">
        <f t="shared" si="32"/>
        <v>7</v>
      </c>
      <c r="J2028" s="59" t="s">
        <v>1561</v>
      </c>
      <c r="K2028" s="61"/>
      <c r="L2028" s="62" t="s">
        <v>6737</v>
      </c>
      <c r="M2028" s="62" t="s">
        <v>1438</v>
      </c>
      <c r="N2028" s="81" t="str">
        <f>VLOOKUP($M2028,'Hulpblad MC-parser'!$A:$D,2,FALSE)</f>
        <v>Veiligheid en openbare orde</v>
      </c>
      <c r="O2028" s="81" t="str">
        <f>VLOOKUP($M2028,'Hulpblad MC-parser'!$A:$D,3,FALSE)</f>
        <v>Verdachte situatie</v>
      </c>
      <c r="P2028" s="81" t="str">
        <f>VLOOKUP($M2028,'Hulpblad MC-parser'!$A:$D,4,FALSE)</f>
        <v>Pakket/Voorwerp</v>
      </c>
      <c r="Q2028" s="136" t="str">
        <f>IF(CONCATENATE(B2028,C2028,D2028)="","",VLOOKUP(CONCATENATE(B2028,C2028,D2028),Meldingsclassificaties!AA:AA,1,FALSE))</f>
        <v/>
      </c>
      <c r="R2028" s="136" t="str">
        <f>IF(F2028="","",VLOOKUP(F2028,Meldingsclassificaties!H:H,1,FALSE))</f>
        <v/>
      </c>
    </row>
    <row r="2029" spans="1:18" x14ac:dyDescent="0.25">
      <c r="A2029" s="59"/>
      <c r="B2029" s="59"/>
      <c r="C2029" s="59"/>
      <c r="D2029" s="59"/>
      <c r="E2029" s="60" t="s">
        <v>8690</v>
      </c>
      <c r="F2029" s="59"/>
      <c r="G2029" s="59" t="s">
        <v>1438</v>
      </c>
      <c r="H2029" s="59"/>
      <c r="I2029" s="59">
        <f t="shared" si="32"/>
        <v>5</v>
      </c>
      <c r="J2029" s="59" t="s">
        <v>1561</v>
      </c>
      <c r="K2029" s="61"/>
      <c r="L2029" s="62" t="s">
        <v>6737</v>
      </c>
      <c r="M2029" s="62" t="s">
        <v>1438</v>
      </c>
      <c r="N2029" s="81" t="str">
        <f>VLOOKUP($M2029,'Hulpblad MC-parser'!$A:$D,2,FALSE)</f>
        <v>Veiligheid en openbare orde</v>
      </c>
      <c r="O2029" s="81" t="str">
        <f>VLOOKUP($M2029,'Hulpblad MC-parser'!$A:$D,3,FALSE)</f>
        <v>Verdachte situatie</v>
      </c>
      <c r="P2029" s="81" t="str">
        <f>VLOOKUP($M2029,'Hulpblad MC-parser'!$A:$D,4,FALSE)</f>
        <v>Pakket/Voorwerp</v>
      </c>
      <c r="Q2029" s="136" t="str">
        <f>IF(CONCATENATE(B2029,C2029,D2029)="","",VLOOKUP(CONCATENATE(B2029,C2029,D2029),Meldingsclassificaties!AA:AA,1,FALSE))</f>
        <v/>
      </c>
      <c r="R2029" s="136" t="str">
        <f>IF(F2029="","",VLOOKUP(F2029,Meldingsclassificaties!H:H,1,FALSE))</f>
        <v/>
      </c>
    </row>
    <row r="2030" spans="1:18" x14ac:dyDescent="0.25">
      <c r="A2030" s="59"/>
      <c r="B2030" s="59"/>
      <c r="C2030" s="59"/>
      <c r="D2030" s="59"/>
      <c r="E2030" s="60" t="s">
        <v>8691</v>
      </c>
      <c r="F2030" s="59"/>
      <c r="G2030" s="59" t="s">
        <v>1438</v>
      </c>
      <c r="H2030" s="59"/>
      <c r="I2030" s="59">
        <f t="shared" si="32"/>
        <v>5</v>
      </c>
      <c r="J2030" s="59" t="s">
        <v>1561</v>
      </c>
      <c r="K2030" s="61"/>
      <c r="L2030" s="62" t="s">
        <v>6737</v>
      </c>
      <c r="M2030" s="62" t="s">
        <v>1438</v>
      </c>
      <c r="N2030" s="81" t="str">
        <f>VLOOKUP($M2030,'Hulpblad MC-parser'!$A:$D,2,FALSE)</f>
        <v>Veiligheid en openbare orde</v>
      </c>
      <c r="O2030" s="81" t="str">
        <f>VLOOKUP($M2030,'Hulpblad MC-parser'!$A:$D,3,FALSE)</f>
        <v>Verdachte situatie</v>
      </c>
      <c r="P2030" s="81" t="str">
        <f>VLOOKUP($M2030,'Hulpblad MC-parser'!$A:$D,4,FALSE)</f>
        <v>Pakket/Voorwerp</v>
      </c>
      <c r="Q2030" s="136" t="str">
        <f>IF(CONCATENATE(B2030,C2030,D2030)="","",VLOOKUP(CONCATENATE(B2030,C2030,D2030),Meldingsclassificaties!AA:AA,1,FALSE))</f>
        <v/>
      </c>
      <c r="R2030" s="136" t="str">
        <f>IF(F2030="","",VLOOKUP(F2030,Meldingsclassificaties!H:H,1,FALSE))</f>
        <v/>
      </c>
    </row>
    <row r="2031" spans="1:18" x14ac:dyDescent="0.25">
      <c r="A2031" s="59">
        <v>200010791</v>
      </c>
      <c r="B2031" s="59" t="s">
        <v>13</v>
      </c>
      <c r="C2031" s="59" t="s">
        <v>81</v>
      </c>
      <c r="D2031" s="59" t="s">
        <v>86</v>
      </c>
      <c r="E2031" s="60" t="s">
        <v>1439</v>
      </c>
      <c r="F2031" s="59" t="s">
        <v>447</v>
      </c>
      <c r="G2031" s="59"/>
      <c r="H2031" s="59"/>
      <c r="I2031" s="59">
        <f t="shared" si="32"/>
        <v>17</v>
      </c>
      <c r="J2031" s="59" t="s">
        <v>1613</v>
      </c>
      <c r="K2031" s="61"/>
      <c r="L2031" s="62" t="s">
        <v>6737</v>
      </c>
      <c r="M2031" s="62" t="s">
        <v>1439</v>
      </c>
      <c r="N2031" s="81" t="str">
        <f>VLOOKUP($M2031,'Hulpblad MC-parser'!$A:$D,2,FALSE)</f>
        <v>Veiligheid en openbare orde</v>
      </c>
      <c r="O2031" s="81" t="str">
        <f>VLOOKUP($M2031,'Hulpblad MC-parser'!$A:$D,3,FALSE)</f>
        <v>Verdachte situatie</v>
      </c>
      <c r="P2031" s="81" t="str">
        <f>VLOOKUP($M2031,'Hulpblad MC-parser'!$A:$D,4,FALSE)</f>
        <v>Persoon</v>
      </c>
      <c r="Q2031" s="136" t="str">
        <f>IF(CONCATENATE(B2031,C2031,D2031)="","",VLOOKUP(CONCATENATE(B2031,C2031,D2031),Meldingsclassificaties!AA:AA,1,FALSE))</f>
        <v>Veiligheid en openbare ordeVerdachte situatiePersoon</v>
      </c>
      <c r="R2031" s="136" t="str">
        <f>IF(F2031="","",VLOOKUP(F2031,Meldingsclassificaties!H:H,1,FALSE))</f>
        <v>Verdacht persoon</v>
      </c>
    </row>
    <row r="2032" spans="1:18" x14ac:dyDescent="0.25">
      <c r="A2032" s="59"/>
      <c r="B2032" s="59"/>
      <c r="C2032" s="59"/>
      <c r="D2032" s="59"/>
      <c r="E2032" s="60" t="s">
        <v>8692</v>
      </c>
      <c r="F2032" s="59"/>
      <c r="G2032" s="59" t="s">
        <v>1439</v>
      </c>
      <c r="H2032" s="59"/>
      <c r="I2032" s="59">
        <f t="shared" si="32"/>
        <v>4</v>
      </c>
      <c r="J2032" s="59" t="s">
        <v>1561</v>
      </c>
      <c r="K2032" s="61"/>
      <c r="L2032" s="62" t="s">
        <v>6737</v>
      </c>
      <c r="M2032" s="62" t="s">
        <v>1439</v>
      </c>
      <c r="N2032" s="81" t="str">
        <f>VLOOKUP($M2032,'Hulpblad MC-parser'!$A:$D,2,FALSE)</f>
        <v>Veiligheid en openbare orde</v>
      </c>
      <c r="O2032" s="81" t="str">
        <f>VLOOKUP($M2032,'Hulpblad MC-parser'!$A:$D,3,FALSE)</f>
        <v>Verdachte situatie</v>
      </c>
      <c r="P2032" s="81" t="str">
        <f>VLOOKUP($M2032,'Hulpblad MC-parser'!$A:$D,4,FALSE)</f>
        <v>Persoon</v>
      </c>
      <c r="Q2032" s="136" t="str">
        <f>IF(CONCATENATE(B2032,C2032,D2032)="","",VLOOKUP(CONCATENATE(B2032,C2032,D2032),Meldingsclassificaties!AA:AA,1,FALSE))</f>
        <v/>
      </c>
      <c r="R2032" s="136" t="str">
        <f>IF(F2032="","",VLOOKUP(F2032,Meldingsclassificaties!H:H,1,FALSE))</f>
        <v/>
      </c>
    </row>
    <row r="2033" spans="1:18" x14ac:dyDescent="0.25">
      <c r="A2033" s="59"/>
      <c r="B2033" s="59"/>
      <c r="C2033" s="59"/>
      <c r="D2033" s="59"/>
      <c r="E2033" s="60" t="s">
        <v>8693</v>
      </c>
      <c r="F2033" s="59"/>
      <c r="G2033" s="59" t="s">
        <v>1439</v>
      </c>
      <c r="H2033" s="59"/>
      <c r="I2033" s="59">
        <f t="shared" si="32"/>
        <v>4</v>
      </c>
      <c r="J2033" s="59" t="s">
        <v>1561</v>
      </c>
      <c r="K2033" s="61"/>
      <c r="L2033" s="62" t="s">
        <v>6737</v>
      </c>
      <c r="M2033" s="62" t="s">
        <v>1439</v>
      </c>
      <c r="N2033" s="81" t="str">
        <f>VLOOKUP($M2033,'Hulpblad MC-parser'!$A:$D,2,FALSE)</f>
        <v>Veiligheid en openbare orde</v>
      </c>
      <c r="O2033" s="81" t="str">
        <f>VLOOKUP($M2033,'Hulpblad MC-parser'!$A:$D,3,FALSE)</f>
        <v>Verdachte situatie</v>
      </c>
      <c r="P2033" s="81" t="str">
        <f>VLOOKUP($M2033,'Hulpblad MC-parser'!$A:$D,4,FALSE)</f>
        <v>Persoon</v>
      </c>
      <c r="Q2033" s="136" t="str">
        <f>IF(CONCATENATE(B2033,C2033,D2033)="","",VLOOKUP(CONCATENATE(B2033,C2033,D2033),Meldingsclassificaties!AA:AA,1,FALSE))</f>
        <v/>
      </c>
      <c r="R2033" s="136" t="str">
        <f>IF(F2033="","",VLOOKUP(F2033,Meldingsclassificaties!H:H,1,FALSE))</f>
        <v/>
      </c>
    </row>
    <row r="2034" spans="1:18" x14ac:dyDescent="0.25">
      <c r="A2034" s="59"/>
      <c r="B2034" s="59"/>
      <c r="C2034" s="59"/>
      <c r="D2034" s="59"/>
      <c r="E2034" s="60" t="s">
        <v>8694</v>
      </c>
      <c r="F2034" s="59"/>
      <c r="G2034" s="59" t="s">
        <v>1439</v>
      </c>
      <c r="H2034" s="59"/>
      <c r="I2034" s="59">
        <f t="shared" si="32"/>
        <v>7</v>
      </c>
      <c r="J2034" s="59" t="s">
        <v>1561</v>
      </c>
      <c r="K2034" s="61"/>
      <c r="L2034" s="62" t="s">
        <v>6737</v>
      </c>
      <c r="M2034" s="62" t="s">
        <v>1439</v>
      </c>
      <c r="N2034" s="81" t="str">
        <f>VLOOKUP($M2034,'Hulpblad MC-parser'!$A:$D,2,FALSE)</f>
        <v>Veiligheid en openbare orde</v>
      </c>
      <c r="O2034" s="81" t="str">
        <f>VLOOKUP($M2034,'Hulpblad MC-parser'!$A:$D,3,FALSE)</f>
        <v>Verdachte situatie</v>
      </c>
      <c r="P2034" s="81" t="str">
        <f>VLOOKUP($M2034,'Hulpblad MC-parser'!$A:$D,4,FALSE)</f>
        <v>Persoon</v>
      </c>
      <c r="Q2034" s="136" t="str">
        <f>IF(CONCATENATE(B2034,C2034,D2034)="","",VLOOKUP(CONCATENATE(B2034,C2034,D2034),Meldingsclassificaties!AA:AA,1,FALSE))</f>
        <v/>
      </c>
      <c r="R2034" s="136" t="str">
        <f>IF(F2034="","",VLOOKUP(F2034,Meldingsclassificaties!H:H,1,FALSE))</f>
        <v/>
      </c>
    </row>
    <row r="2035" spans="1:18" x14ac:dyDescent="0.25">
      <c r="A2035" s="59"/>
      <c r="B2035" s="59"/>
      <c r="C2035" s="59"/>
      <c r="D2035" s="59"/>
      <c r="E2035" s="60" t="s">
        <v>8695</v>
      </c>
      <c r="F2035" s="59"/>
      <c r="G2035" s="59" t="s">
        <v>1439</v>
      </c>
      <c r="H2035" s="59"/>
      <c r="I2035" s="59">
        <f t="shared" si="32"/>
        <v>5</v>
      </c>
      <c r="J2035" s="59" t="s">
        <v>1561</v>
      </c>
      <c r="K2035" s="61"/>
      <c r="L2035" s="62" t="s">
        <v>6737</v>
      </c>
      <c r="M2035" s="62" t="s">
        <v>1439</v>
      </c>
      <c r="N2035" s="81" t="str">
        <f>VLOOKUP($M2035,'Hulpblad MC-parser'!$A:$D,2,FALSE)</f>
        <v>Veiligheid en openbare orde</v>
      </c>
      <c r="O2035" s="81" t="str">
        <f>VLOOKUP($M2035,'Hulpblad MC-parser'!$A:$D,3,FALSE)</f>
        <v>Verdachte situatie</v>
      </c>
      <c r="P2035" s="81" t="str">
        <f>VLOOKUP($M2035,'Hulpblad MC-parser'!$A:$D,4,FALSE)</f>
        <v>Persoon</v>
      </c>
      <c r="Q2035" s="136" t="str">
        <f>IF(CONCATENATE(B2035,C2035,D2035)="","",VLOOKUP(CONCATENATE(B2035,C2035,D2035),Meldingsclassificaties!AA:AA,1,FALSE))</f>
        <v/>
      </c>
      <c r="R2035" s="136" t="str">
        <f>IF(F2035="","",VLOOKUP(F2035,Meldingsclassificaties!H:H,1,FALSE))</f>
        <v/>
      </c>
    </row>
    <row r="2036" spans="1:18" x14ac:dyDescent="0.25">
      <c r="A2036" s="59">
        <v>200031617</v>
      </c>
      <c r="B2036" s="59" t="s">
        <v>13</v>
      </c>
      <c r="C2036" s="59" t="s">
        <v>81</v>
      </c>
      <c r="D2036" s="59" t="s">
        <v>314</v>
      </c>
      <c r="E2036" s="60" t="s">
        <v>1440</v>
      </c>
      <c r="F2036" s="59" t="s">
        <v>340</v>
      </c>
      <c r="G2036" s="59"/>
      <c r="H2036" s="59"/>
      <c r="I2036" s="59">
        <f t="shared" si="32"/>
        <v>23</v>
      </c>
      <c r="J2036" s="59" t="s">
        <v>1613</v>
      </c>
      <c r="K2036" s="61"/>
      <c r="L2036" s="62" t="s">
        <v>6737</v>
      </c>
      <c r="M2036" s="62" t="s">
        <v>1440</v>
      </c>
      <c r="N2036" s="81" t="str">
        <f>VLOOKUP($M2036,'Hulpblad MC-parser'!$A:$D,2,FALSE)</f>
        <v>Veiligheid en openbare orde</v>
      </c>
      <c r="O2036" s="81" t="str">
        <f>VLOOKUP($M2036,'Hulpblad MC-parser'!$A:$D,3,FALSE)</f>
        <v>Verdachte situatie</v>
      </c>
      <c r="P2036" s="81" t="str">
        <f>VLOOKUP($M2036,'Hulpblad MC-parser'!$A:$D,4,FALSE)</f>
        <v>Voertuig/Vaartuig</v>
      </c>
      <c r="Q2036" s="136" t="str">
        <f>IF(CONCATENATE(B2036,C2036,D2036)="","",VLOOKUP(CONCATENATE(B2036,C2036,D2036),Meldingsclassificaties!AA:AA,1,FALSE))</f>
        <v>Veiligheid en openbare ordeVerdachte situatieVoertuig/Vaartuig</v>
      </c>
      <c r="R2036" s="136" t="str">
        <f>IF(F2036="","",VLOOKUP(F2036,Meldingsclassificaties!H:H,1,FALSE))</f>
        <v>Verdacht voer-/vaartuig</v>
      </c>
    </row>
    <row r="2037" spans="1:18" x14ac:dyDescent="0.25">
      <c r="A2037" s="59"/>
      <c r="B2037" s="59"/>
      <c r="C2037" s="59"/>
      <c r="D2037" s="59"/>
      <c r="E2037" s="60" t="s">
        <v>8696</v>
      </c>
      <c r="F2037" s="59"/>
      <c r="G2037" s="59" t="s">
        <v>1440</v>
      </c>
      <c r="H2037" s="59"/>
      <c r="I2037" s="59">
        <f t="shared" si="32"/>
        <v>4</v>
      </c>
      <c r="J2037" s="59" t="s">
        <v>1561</v>
      </c>
      <c r="K2037" s="61"/>
      <c r="L2037" s="62" t="s">
        <v>6737</v>
      </c>
      <c r="M2037" s="62" t="s">
        <v>1440</v>
      </c>
      <c r="N2037" s="81" t="str">
        <f>VLOOKUP($M2037,'Hulpblad MC-parser'!$A:$D,2,FALSE)</f>
        <v>Veiligheid en openbare orde</v>
      </c>
      <c r="O2037" s="81" t="str">
        <f>VLOOKUP($M2037,'Hulpblad MC-parser'!$A:$D,3,FALSE)</f>
        <v>Verdachte situatie</v>
      </c>
      <c r="P2037" s="81" t="str">
        <f>VLOOKUP($M2037,'Hulpblad MC-parser'!$A:$D,4,FALSE)</f>
        <v>Voertuig/Vaartuig</v>
      </c>
      <c r="Q2037" s="136" t="str">
        <f>IF(CONCATENATE(B2037,C2037,D2037)="","",VLOOKUP(CONCATENATE(B2037,C2037,D2037),Meldingsclassificaties!AA:AA,1,FALSE))</f>
        <v/>
      </c>
      <c r="R2037" s="136" t="str">
        <f>IF(F2037="","",VLOOKUP(F2037,Meldingsclassificaties!H:H,1,FALSE))</f>
        <v/>
      </c>
    </row>
    <row r="2038" spans="1:18" x14ac:dyDescent="0.25">
      <c r="A2038" s="59"/>
      <c r="B2038" s="59"/>
      <c r="C2038" s="59"/>
      <c r="D2038" s="59"/>
      <c r="E2038" s="60" t="s">
        <v>8697</v>
      </c>
      <c r="F2038" s="59"/>
      <c r="G2038" s="59" t="s">
        <v>1440</v>
      </c>
      <c r="H2038" s="59"/>
      <c r="I2038" s="59">
        <f t="shared" si="32"/>
        <v>5</v>
      </c>
      <c r="J2038" s="59" t="s">
        <v>1561</v>
      </c>
      <c r="K2038" s="61"/>
      <c r="L2038" s="62" t="s">
        <v>6737</v>
      </c>
      <c r="M2038" s="62" t="s">
        <v>1440</v>
      </c>
      <c r="N2038" s="81" t="str">
        <f>VLOOKUP($M2038,'Hulpblad MC-parser'!$A:$D,2,FALSE)</f>
        <v>Veiligheid en openbare orde</v>
      </c>
      <c r="O2038" s="81" t="str">
        <f>VLOOKUP($M2038,'Hulpblad MC-parser'!$A:$D,3,FALSE)</f>
        <v>Verdachte situatie</v>
      </c>
      <c r="P2038" s="81" t="str">
        <f>VLOOKUP($M2038,'Hulpblad MC-parser'!$A:$D,4,FALSE)</f>
        <v>Voertuig/Vaartuig</v>
      </c>
      <c r="Q2038" s="136" t="str">
        <f>IF(CONCATENATE(B2038,C2038,D2038)="","",VLOOKUP(CONCATENATE(B2038,C2038,D2038),Meldingsclassificaties!AA:AA,1,FALSE))</f>
        <v/>
      </c>
      <c r="R2038" s="136" t="str">
        <f>IF(F2038="","",VLOOKUP(F2038,Meldingsclassificaties!H:H,1,FALSE))</f>
        <v/>
      </c>
    </row>
    <row r="2039" spans="1:18" x14ac:dyDescent="0.25">
      <c r="A2039" s="59"/>
      <c r="B2039" s="59"/>
      <c r="C2039" s="59"/>
      <c r="D2039" s="59"/>
      <c r="E2039" s="60" t="s">
        <v>8698</v>
      </c>
      <c r="F2039" s="59"/>
      <c r="G2039" s="59" t="s">
        <v>1440</v>
      </c>
      <c r="H2039" s="59"/>
      <c r="I2039" s="59">
        <f t="shared" si="32"/>
        <v>5</v>
      </c>
      <c r="J2039" s="59" t="s">
        <v>1561</v>
      </c>
      <c r="K2039" s="61"/>
      <c r="L2039" s="62" t="s">
        <v>6737</v>
      </c>
      <c r="M2039" s="62" t="s">
        <v>1440</v>
      </c>
      <c r="N2039" s="81" t="str">
        <f>VLOOKUP($M2039,'Hulpblad MC-parser'!$A:$D,2,FALSE)</f>
        <v>Veiligheid en openbare orde</v>
      </c>
      <c r="O2039" s="81" t="str">
        <f>VLOOKUP($M2039,'Hulpblad MC-parser'!$A:$D,3,FALSE)</f>
        <v>Verdachte situatie</v>
      </c>
      <c r="P2039" s="81" t="str">
        <f>VLOOKUP($M2039,'Hulpblad MC-parser'!$A:$D,4,FALSE)</f>
        <v>Voertuig/Vaartuig</v>
      </c>
      <c r="Q2039" s="136" t="str">
        <f>IF(CONCATENATE(B2039,C2039,D2039)="","",VLOOKUP(CONCATENATE(B2039,C2039,D2039),Meldingsclassificaties!AA:AA,1,FALSE))</f>
        <v/>
      </c>
      <c r="R2039" s="136" t="str">
        <f>IF(F2039="","",VLOOKUP(F2039,Meldingsclassificaties!H:H,1,FALSE))</f>
        <v/>
      </c>
    </row>
    <row r="2040" spans="1:18" x14ac:dyDescent="0.25">
      <c r="A2040" s="59"/>
      <c r="B2040" s="59"/>
      <c r="C2040" s="59"/>
      <c r="D2040" s="59"/>
      <c r="E2040" s="60" t="s">
        <v>8699</v>
      </c>
      <c r="F2040" s="59"/>
      <c r="G2040" s="59" t="s">
        <v>1440</v>
      </c>
      <c r="H2040" s="59"/>
      <c r="I2040" s="59">
        <f t="shared" si="32"/>
        <v>18</v>
      </c>
      <c r="J2040" s="59" t="s">
        <v>1561</v>
      </c>
      <c r="K2040" s="61"/>
      <c r="L2040" s="62" t="s">
        <v>6737</v>
      </c>
      <c r="M2040" s="62" t="s">
        <v>1440</v>
      </c>
      <c r="N2040" s="81" t="str">
        <f>VLOOKUP($M2040,'Hulpblad MC-parser'!$A:$D,2,FALSE)</f>
        <v>Veiligheid en openbare orde</v>
      </c>
      <c r="O2040" s="81" t="str">
        <f>VLOOKUP($M2040,'Hulpblad MC-parser'!$A:$D,3,FALSE)</f>
        <v>Verdachte situatie</v>
      </c>
      <c r="P2040" s="81" t="str">
        <f>VLOOKUP($M2040,'Hulpblad MC-parser'!$A:$D,4,FALSE)</f>
        <v>Voertuig/Vaartuig</v>
      </c>
      <c r="Q2040" s="136" t="str">
        <f>IF(CONCATENATE(B2040,C2040,D2040)="","",VLOOKUP(CONCATENATE(B2040,C2040,D2040),Meldingsclassificaties!AA:AA,1,FALSE))</f>
        <v/>
      </c>
      <c r="R2040" s="136" t="str">
        <f>IF(F2040="","",VLOOKUP(F2040,Meldingsclassificaties!H:H,1,FALSE))</f>
        <v/>
      </c>
    </row>
    <row r="2041" spans="1:18" x14ac:dyDescent="0.25">
      <c r="A2041" s="59"/>
      <c r="B2041" s="59"/>
      <c r="C2041" s="59"/>
      <c r="D2041" s="59"/>
      <c r="E2041" s="60" t="s">
        <v>8700</v>
      </c>
      <c r="F2041" s="59"/>
      <c r="G2041" s="59" t="s">
        <v>1440</v>
      </c>
      <c r="H2041" s="59"/>
      <c r="I2041" s="59">
        <f t="shared" si="32"/>
        <v>18</v>
      </c>
      <c r="J2041" s="59" t="s">
        <v>1561</v>
      </c>
      <c r="K2041" s="61"/>
      <c r="L2041" s="62" t="s">
        <v>6737</v>
      </c>
      <c r="M2041" s="62" t="s">
        <v>1440</v>
      </c>
      <c r="N2041" s="81" t="str">
        <f>VLOOKUP($M2041,'Hulpblad MC-parser'!$A:$D,2,FALSE)</f>
        <v>Veiligheid en openbare orde</v>
      </c>
      <c r="O2041" s="81" t="str">
        <f>VLOOKUP($M2041,'Hulpblad MC-parser'!$A:$D,3,FALSE)</f>
        <v>Verdachte situatie</v>
      </c>
      <c r="P2041" s="81" t="str">
        <f>VLOOKUP($M2041,'Hulpblad MC-parser'!$A:$D,4,FALSE)</f>
        <v>Voertuig/Vaartuig</v>
      </c>
      <c r="Q2041" s="136" t="str">
        <f>IF(CONCATENATE(B2041,C2041,D2041)="","",VLOOKUP(CONCATENATE(B2041,C2041,D2041),Meldingsclassificaties!AA:AA,1,FALSE))</f>
        <v/>
      </c>
      <c r="R2041" s="136" t="str">
        <f>IF(F2041="","",VLOOKUP(F2041,Meldingsclassificaties!H:H,1,FALSE))</f>
        <v/>
      </c>
    </row>
    <row r="2042" spans="1:18" x14ac:dyDescent="0.25">
      <c r="A2042" s="59"/>
      <c r="B2042" s="59"/>
      <c r="C2042" s="59"/>
      <c r="D2042" s="59"/>
      <c r="E2042" s="60" t="s">
        <v>8701</v>
      </c>
      <c r="F2042" s="59"/>
      <c r="G2042" s="59" t="s">
        <v>1440</v>
      </c>
      <c r="H2042" s="59"/>
      <c r="I2042" s="59">
        <f t="shared" si="32"/>
        <v>7</v>
      </c>
      <c r="J2042" s="59" t="s">
        <v>1561</v>
      </c>
      <c r="K2042" s="61"/>
      <c r="L2042" s="62" t="s">
        <v>6737</v>
      </c>
      <c r="M2042" s="62" t="s">
        <v>1440</v>
      </c>
      <c r="N2042" s="81" t="str">
        <f>VLOOKUP($M2042,'Hulpblad MC-parser'!$A:$D,2,FALSE)</f>
        <v>Veiligheid en openbare orde</v>
      </c>
      <c r="O2042" s="81" t="str">
        <f>VLOOKUP($M2042,'Hulpblad MC-parser'!$A:$D,3,FALSE)</f>
        <v>Verdachte situatie</v>
      </c>
      <c r="P2042" s="81" t="str">
        <f>VLOOKUP($M2042,'Hulpblad MC-parser'!$A:$D,4,FALSE)</f>
        <v>Voertuig/Vaartuig</v>
      </c>
      <c r="Q2042" s="136" t="str">
        <f>IF(CONCATENATE(B2042,C2042,D2042)="","",VLOOKUP(CONCATENATE(B2042,C2042,D2042),Meldingsclassificaties!AA:AA,1,FALSE))</f>
        <v/>
      </c>
      <c r="R2042" s="136" t="str">
        <f>IF(F2042="","",VLOOKUP(F2042,Meldingsclassificaties!H:H,1,FALSE))</f>
        <v/>
      </c>
    </row>
    <row r="2043" spans="1:18" x14ac:dyDescent="0.25">
      <c r="A2043" s="59"/>
      <c r="B2043" s="59"/>
      <c r="C2043" s="59"/>
      <c r="D2043" s="59"/>
      <c r="E2043" s="60" t="s">
        <v>8702</v>
      </c>
      <c r="F2043" s="59"/>
      <c r="G2043" s="59" t="s">
        <v>1440</v>
      </c>
      <c r="H2043" s="59"/>
      <c r="I2043" s="59">
        <f t="shared" si="32"/>
        <v>5</v>
      </c>
      <c r="J2043" s="59" t="s">
        <v>1561</v>
      </c>
      <c r="K2043" s="61"/>
      <c r="L2043" s="62" t="s">
        <v>6737</v>
      </c>
      <c r="M2043" s="62" t="s">
        <v>1440</v>
      </c>
      <c r="N2043" s="81" t="str">
        <f>VLOOKUP($M2043,'Hulpblad MC-parser'!$A:$D,2,FALSE)</f>
        <v>Veiligheid en openbare orde</v>
      </c>
      <c r="O2043" s="81" t="str">
        <f>VLOOKUP($M2043,'Hulpblad MC-parser'!$A:$D,3,FALSE)</f>
        <v>Verdachte situatie</v>
      </c>
      <c r="P2043" s="81" t="str">
        <f>VLOOKUP($M2043,'Hulpblad MC-parser'!$A:$D,4,FALSE)</f>
        <v>Voertuig/Vaartuig</v>
      </c>
      <c r="Q2043" s="136" t="str">
        <f>IF(CONCATENATE(B2043,C2043,D2043)="","",VLOOKUP(CONCATENATE(B2043,C2043,D2043),Meldingsclassificaties!AA:AA,1,FALSE))</f>
        <v/>
      </c>
      <c r="R2043" s="136" t="str">
        <f>IF(F2043="","",VLOOKUP(F2043,Meldingsclassificaties!H:H,1,FALSE))</f>
        <v/>
      </c>
    </row>
    <row r="2044" spans="1:18" x14ac:dyDescent="0.25">
      <c r="A2044" s="59"/>
      <c r="B2044" s="59"/>
      <c r="C2044" s="59"/>
      <c r="D2044" s="59"/>
      <c r="E2044" s="60" t="s">
        <v>8703</v>
      </c>
      <c r="F2044" s="59"/>
      <c r="G2044" s="59" t="s">
        <v>1440</v>
      </c>
      <c r="H2044" s="59"/>
      <c r="I2044" s="59">
        <f t="shared" si="32"/>
        <v>5</v>
      </c>
      <c r="J2044" s="59" t="s">
        <v>1561</v>
      </c>
      <c r="K2044" s="61"/>
      <c r="L2044" s="62" t="s">
        <v>6737</v>
      </c>
      <c r="M2044" s="62" t="s">
        <v>1440</v>
      </c>
      <c r="N2044" s="81" t="str">
        <f>VLOOKUP($M2044,'Hulpblad MC-parser'!$A:$D,2,FALSE)</f>
        <v>Veiligheid en openbare orde</v>
      </c>
      <c r="O2044" s="81" t="str">
        <f>VLOOKUP($M2044,'Hulpblad MC-parser'!$A:$D,3,FALSE)</f>
        <v>Verdachte situatie</v>
      </c>
      <c r="P2044" s="81" t="str">
        <f>VLOOKUP($M2044,'Hulpblad MC-parser'!$A:$D,4,FALSE)</f>
        <v>Voertuig/Vaartuig</v>
      </c>
      <c r="Q2044" s="136" t="str">
        <f>IF(CONCATENATE(B2044,C2044,D2044)="","",VLOOKUP(CONCATENATE(B2044,C2044,D2044),Meldingsclassificaties!AA:AA,1,FALSE))</f>
        <v/>
      </c>
      <c r="R2044" s="136" t="str">
        <f>IF(F2044="","",VLOOKUP(F2044,Meldingsclassificaties!H:H,1,FALSE))</f>
        <v/>
      </c>
    </row>
    <row r="2045" spans="1:18" x14ac:dyDescent="0.25">
      <c r="A2045" s="59">
        <v>200010801</v>
      </c>
      <c r="B2045" s="59" t="s">
        <v>65</v>
      </c>
      <c r="C2045" s="59"/>
      <c r="D2045" s="59"/>
      <c r="E2045" s="60" t="s">
        <v>1451</v>
      </c>
      <c r="F2045" s="59" t="s">
        <v>65</v>
      </c>
      <c r="G2045" s="59"/>
      <c r="H2045" s="59"/>
      <c r="I2045" s="59">
        <f t="shared" si="32"/>
        <v>8</v>
      </c>
      <c r="J2045" s="59" t="s">
        <v>1613</v>
      </c>
      <c r="K2045" s="61"/>
      <c r="L2045" s="62" t="s">
        <v>6737</v>
      </c>
      <c r="M2045" s="62" t="s">
        <v>1451</v>
      </c>
      <c r="N2045" s="81" t="str">
        <f>VLOOKUP($M2045,'Hulpblad MC-parser'!$A:$D,2,FALSE)</f>
        <v>Verkeer</v>
      </c>
      <c r="O2045" s="81">
        <f>VLOOKUP($M2045,'Hulpblad MC-parser'!$A:$D,3,FALSE)</f>
        <v>0</v>
      </c>
      <c r="P2045" s="81">
        <f>VLOOKUP($M2045,'Hulpblad MC-parser'!$A:$D,4,FALSE)</f>
        <v>0</v>
      </c>
      <c r="Q2045" s="136" t="str">
        <f>IF(CONCATENATE(B2045,C2045,D2045)="","",VLOOKUP(CONCATENATE(B2045,C2045,D2045),Meldingsclassificaties!AA:AA,1,FALSE))</f>
        <v>Verkeer</v>
      </c>
      <c r="R2045" s="136" t="str">
        <f>IF(F2045="","",VLOOKUP(F2045,Meldingsclassificaties!H:H,1,FALSE))</f>
        <v>Verkeer</v>
      </c>
    </row>
    <row r="2046" spans="1:18" x14ac:dyDescent="0.25">
      <c r="A2046" s="59"/>
      <c r="B2046" s="59"/>
      <c r="C2046" s="59"/>
      <c r="D2046" s="59"/>
      <c r="E2046" s="60" t="s">
        <v>8737</v>
      </c>
      <c r="F2046" s="59"/>
      <c r="G2046" s="59" t="s">
        <v>1451</v>
      </c>
      <c r="H2046" s="59"/>
      <c r="I2046" s="59">
        <f t="shared" si="32"/>
        <v>4</v>
      </c>
      <c r="J2046" s="59" t="s">
        <v>1561</v>
      </c>
      <c r="K2046" s="61"/>
      <c r="L2046" s="62" t="s">
        <v>6737</v>
      </c>
      <c r="M2046" s="62" t="s">
        <v>1451</v>
      </c>
      <c r="N2046" s="81" t="str">
        <f>VLOOKUP($M2046,'Hulpblad MC-parser'!$A:$D,2,FALSE)</f>
        <v>Verkeer</v>
      </c>
      <c r="O2046" s="81">
        <f>VLOOKUP($M2046,'Hulpblad MC-parser'!$A:$D,3,FALSE)</f>
        <v>0</v>
      </c>
      <c r="P2046" s="81">
        <f>VLOOKUP($M2046,'Hulpblad MC-parser'!$A:$D,4,FALSE)</f>
        <v>0</v>
      </c>
      <c r="Q2046" s="136" t="str">
        <f>IF(CONCATENATE(B2046,C2046,D2046)="","",VLOOKUP(CONCATENATE(B2046,C2046,D2046),Meldingsclassificaties!AA:AA,1,FALSE))</f>
        <v/>
      </c>
      <c r="R2046" s="136" t="str">
        <f>IF(F2046="","",VLOOKUP(F2046,Meldingsclassificaties!H:H,1,FALSE))</f>
        <v/>
      </c>
    </row>
    <row r="2047" spans="1:18" x14ac:dyDescent="0.25">
      <c r="A2047" s="59"/>
      <c r="B2047" s="59"/>
      <c r="C2047" s="59"/>
      <c r="D2047" s="59"/>
      <c r="E2047" s="60" t="s">
        <v>8738</v>
      </c>
      <c r="F2047" s="59"/>
      <c r="G2047" s="59" t="s">
        <v>1451</v>
      </c>
      <c r="H2047" s="59"/>
      <c r="I2047" s="59">
        <f t="shared" si="32"/>
        <v>3</v>
      </c>
      <c r="J2047" s="59" t="s">
        <v>1561</v>
      </c>
      <c r="K2047" s="61"/>
      <c r="L2047" s="62" t="s">
        <v>6737</v>
      </c>
      <c r="M2047" s="62" t="s">
        <v>1451</v>
      </c>
      <c r="N2047" s="81" t="str">
        <f>VLOOKUP($M2047,'Hulpblad MC-parser'!$A:$D,2,FALSE)</f>
        <v>Verkeer</v>
      </c>
      <c r="O2047" s="81">
        <f>VLOOKUP($M2047,'Hulpblad MC-parser'!$A:$D,3,FALSE)</f>
        <v>0</v>
      </c>
      <c r="P2047" s="81">
        <f>VLOOKUP($M2047,'Hulpblad MC-parser'!$A:$D,4,FALSE)</f>
        <v>0</v>
      </c>
      <c r="Q2047" s="136" t="str">
        <f>IF(CONCATENATE(B2047,C2047,D2047)="","",VLOOKUP(CONCATENATE(B2047,C2047,D2047),Meldingsclassificaties!AA:AA,1,FALSE))</f>
        <v/>
      </c>
      <c r="R2047" s="136" t="str">
        <f>IF(F2047="","",VLOOKUP(F2047,Meldingsclassificaties!H:H,1,FALSE))</f>
        <v/>
      </c>
    </row>
    <row r="2048" spans="1:18" x14ac:dyDescent="0.25">
      <c r="A2048" s="59"/>
      <c r="B2048" s="59"/>
      <c r="C2048" s="59"/>
      <c r="D2048" s="59"/>
      <c r="E2048" s="60" t="s">
        <v>8739</v>
      </c>
      <c r="F2048" s="59"/>
      <c r="G2048" s="59" t="s">
        <v>1451</v>
      </c>
      <c r="H2048" s="59"/>
      <c r="I2048" s="59">
        <f t="shared" si="32"/>
        <v>4</v>
      </c>
      <c r="J2048" s="59" t="s">
        <v>1561</v>
      </c>
      <c r="K2048" s="61"/>
      <c r="L2048" s="62" t="s">
        <v>6737</v>
      </c>
      <c r="M2048" s="62" t="s">
        <v>1451</v>
      </c>
      <c r="N2048" s="81" t="str">
        <f>VLOOKUP($M2048,'Hulpblad MC-parser'!$A:$D,2,FALSE)</f>
        <v>Verkeer</v>
      </c>
      <c r="O2048" s="81">
        <f>VLOOKUP($M2048,'Hulpblad MC-parser'!$A:$D,3,FALSE)</f>
        <v>0</v>
      </c>
      <c r="P2048" s="81">
        <f>VLOOKUP($M2048,'Hulpblad MC-parser'!$A:$D,4,FALSE)</f>
        <v>0</v>
      </c>
      <c r="Q2048" s="136" t="str">
        <f>IF(CONCATENATE(B2048,C2048,D2048)="","",VLOOKUP(CONCATENATE(B2048,C2048,D2048),Meldingsclassificaties!AA:AA,1,FALSE))</f>
        <v/>
      </c>
      <c r="R2048" s="136" t="str">
        <f>IF(F2048="","",VLOOKUP(F2048,Meldingsclassificaties!H:H,1,FALSE))</f>
        <v/>
      </c>
    </row>
    <row r="2049" spans="1:18" x14ac:dyDescent="0.25">
      <c r="A2049" s="59">
        <v>200010802</v>
      </c>
      <c r="B2049" s="59" t="s">
        <v>65</v>
      </c>
      <c r="C2049" s="59" t="s">
        <v>276</v>
      </c>
      <c r="D2049" s="59"/>
      <c r="E2049" s="60" t="s">
        <v>1453</v>
      </c>
      <c r="F2049" s="59" t="s">
        <v>279</v>
      </c>
      <c r="G2049" s="59"/>
      <c r="H2049" s="59"/>
      <c r="I2049" s="59">
        <f t="shared" si="32"/>
        <v>19</v>
      </c>
      <c r="J2049" s="59" t="s">
        <v>1613</v>
      </c>
      <c r="K2049" s="61"/>
      <c r="L2049" s="62" t="s">
        <v>6737</v>
      </c>
      <c r="M2049" s="62" t="s">
        <v>1453</v>
      </c>
      <c r="N2049" s="81" t="str">
        <f>VLOOKUP($M2049,'Hulpblad MC-parser'!$A:$D,2,FALSE)</f>
        <v>Verkeer</v>
      </c>
      <c r="O2049" s="81" t="str">
        <f>VLOOKUP($M2049,'Hulpblad MC-parser'!$A:$D,3,FALSE)</f>
        <v>Luchtvaart</v>
      </c>
      <c r="P2049" s="81">
        <f>VLOOKUP($M2049,'Hulpblad MC-parser'!$A:$D,4,FALSE)</f>
        <v>0</v>
      </c>
      <c r="Q2049" s="136" t="str">
        <f>IF(CONCATENATE(B2049,C2049,D2049)="","",VLOOKUP(CONCATENATE(B2049,C2049,D2049),Meldingsclassificaties!AA:AA,1,FALSE))</f>
        <v>VerkeerLuchtvaart</v>
      </c>
      <c r="R2049" s="136" t="str">
        <f>IF(F2049="","",VLOOKUP(F2049,Meldingsclassificaties!H:H,1,FALSE))</f>
        <v>Verkeer Luchtvaart</v>
      </c>
    </row>
    <row r="2050" spans="1:18" x14ac:dyDescent="0.25">
      <c r="A2050" s="59"/>
      <c r="B2050" s="59"/>
      <c r="C2050" s="59"/>
      <c r="D2050" s="59"/>
      <c r="E2050" s="60" t="s">
        <v>8740</v>
      </c>
      <c r="F2050" s="59"/>
      <c r="G2050" s="59" t="s">
        <v>1453</v>
      </c>
      <c r="H2050" s="59"/>
      <c r="I2050" s="59">
        <f t="shared" si="32"/>
        <v>4</v>
      </c>
      <c r="J2050" s="59" t="s">
        <v>1561</v>
      </c>
      <c r="K2050" s="61"/>
      <c r="L2050" s="62" t="s">
        <v>6737</v>
      </c>
      <c r="M2050" s="62" t="s">
        <v>1453</v>
      </c>
      <c r="N2050" s="81" t="str">
        <f>VLOOKUP($M2050,'Hulpblad MC-parser'!$A:$D,2,FALSE)</f>
        <v>Verkeer</v>
      </c>
      <c r="O2050" s="81" t="str">
        <f>VLOOKUP($M2050,'Hulpblad MC-parser'!$A:$D,3,FALSE)</f>
        <v>Luchtvaart</v>
      </c>
      <c r="P2050" s="81">
        <f>VLOOKUP($M2050,'Hulpblad MC-parser'!$A:$D,4,FALSE)</f>
        <v>0</v>
      </c>
      <c r="Q2050" s="136" t="str">
        <f>IF(CONCATENATE(B2050,C2050,D2050)="","",VLOOKUP(CONCATENATE(B2050,C2050,D2050),Meldingsclassificaties!AA:AA,1,FALSE))</f>
        <v/>
      </c>
      <c r="R2050" s="136" t="str">
        <f>IF(F2050="","",VLOOKUP(F2050,Meldingsclassificaties!H:H,1,FALSE))</f>
        <v/>
      </c>
    </row>
    <row r="2051" spans="1:18" x14ac:dyDescent="0.25">
      <c r="A2051" s="59"/>
      <c r="B2051" s="59"/>
      <c r="C2051" s="59"/>
      <c r="D2051" s="59"/>
      <c r="E2051" s="60" t="s">
        <v>8741</v>
      </c>
      <c r="F2051" s="59"/>
      <c r="G2051" s="59" t="s">
        <v>1453</v>
      </c>
      <c r="H2051" s="59"/>
      <c r="I2051" s="59">
        <f t="shared" si="32"/>
        <v>3</v>
      </c>
      <c r="J2051" s="59" t="s">
        <v>1561</v>
      </c>
      <c r="K2051" s="61"/>
      <c r="L2051" s="62" t="s">
        <v>6737</v>
      </c>
      <c r="M2051" s="62" t="s">
        <v>1453</v>
      </c>
      <c r="N2051" s="81" t="str">
        <f>VLOOKUP($M2051,'Hulpblad MC-parser'!$A:$D,2,FALSE)</f>
        <v>Verkeer</v>
      </c>
      <c r="O2051" s="81" t="str">
        <f>VLOOKUP($M2051,'Hulpblad MC-parser'!$A:$D,3,FALSE)</f>
        <v>Luchtvaart</v>
      </c>
      <c r="P2051" s="81">
        <f>VLOOKUP($M2051,'Hulpblad MC-parser'!$A:$D,4,FALSE)</f>
        <v>0</v>
      </c>
      <c r="Q2051" s="136" t="str">
        <f>IF(CONCATENATE(B2051,C2051,D2051)="","",VLOOKUP(CONCATENATE(B2051,C2051,D2051),Meldingsclassificaties!AA:AA,1,FALSE))</f>
        <v/>
      </c>
      <c r="R2051" s="136" t="str">
        <f>IF(F2051="","",VLOOKUP(F2051,Meldingsclassificaties!H:H,1,FALSE))</f>
        <v/>
      </c>
    </row>
    <row r="2052" spans="1:18" x14ac:dyDescent="0.25">
      <c r="A2052" s="59"/>
      <c r="B2052" s="59"/>
      <c r="C2052" s="59"/>
      <c r="D2052" s="59"/>
      <c r="E2052" s="60" t="s">
        <v>8742</v>
      </c>
      <c r="F2052" s="59"/>
      <c r="G2052" s="59" t="s">
        <v>1453</v>
      </c>
      <c r="H2052" s="59"/>
      <c r="I2052" s="59">
        <f t="shared" si="32"/>
        <v>18</v>
      </c>
      <c r="J2052" s="59" t="s">
        <v>1561</v>
      </c>
      <c r="K2052" s="61"/>
      <c r="L2052" s="62" t="s">
        <v>6737</v>
      </c>
      <c r="M2052" s="62" t="s">
        <v>1453</v>
      </c>
      <c r="N2052" s="81" t="str">
        <f>VLOOKUP($M2052,'Hulpblad MC-parser'!$A:$D,2,FALSE)</f>
        <v>Verkeer</v>
      </c>
      <c r="O2052" s="81" t="str">
        <f>VLOOKUP($M2052,'Hulpblad MC-parser'!$A:$D,3,FALSE)</f>
        <v>Luchtvaart</v>
      </c>
      <c r="P2052" s="81">
        <f>VLOOKUP($M2052,'Hulpblad MC-parser'!$A:$D,4,FALSE)</f>
        <v>0</v>
      </c>
      <c r="Q2052" s="136" t="str">
        <f>IF(CONCATENATE(B2052,C2052,D2052)="","",VLOOKUP(CONCATENATE(B2052,C2052,D2052),Meldingsclassificaties!AA:AA,1,FALSE))</f>
        <v/>
      </c>
      <c r="R2052" s="136" t="str">
        <f>IF(F2052="","",VLOOKUP(F2052,Meldingsclassificaties!H:H,1,FALSE))</f>
        <v/>
      </c>
    </row>
    <row r="2053" spans="1:18" x14ac:dyDescent="0.25">
      <c r="A2053" s="59"/>
      <c r="B2053" s="59"/>
      <c r="C2053" s="59"/>
      <c r="D2053" s="59"/>
      <c r="E2053" s="60" t="s">
        <v>8743</v>
      </c>
      <c r="F2053" s="59"/>
      <c r="G2053" s="59" t="s">
        <v>1453</v>
      </c>
      <c r="H2053" s="59"/>
      <c r="I2053" s="59">
        <f t="shared" si="32"/>
        <v>4</v>
      </c>
      <c r="J2053" s="59" t="s">
        <v>1561</v>
      </c>
      <c r="K2053" s="61"/>
      <c r="L2053" s="62" t="s">
        <v>6737</v>
      </c>
      <c r="M2053" s="62" t="s">
        <v>1453</v>
      </c>
      <c r="N2053" s="81" t="str">
        <f>VLOOKUP($M2053,'Hulpblad MC-parser'!$A:$D,2,FALSE)</f>
        <v>Verkeer</v>
      </c>
      <c r="O2053" s="81" t="str">
        <f>VLOOKUP($M2053,'Hulpblad MC-parser'!$A:$D,3,FALSE)</f>
        <v>Luchtvaart</v>
      </c>
      <c r="P2053" s="81">
        <f>VLOOKUP($M2053,'Hulpblad MC-parser'!$A:$D,4,FALSE)</f>
        <v>0</v>
      </c>
      <c r="Q2053" s="136" t="str">
        <f>IF(CONCATENATE(B2053,C2053,D2053)="","",VLOOKUP(CONCATENATE(B2053,C2053,D2053),Meldingsclassificaties!AA:AA,1,FALSE))</f>
        <v/>
      </c>
      <c r="R2053" s="136" t="str">
        <f>IF(F2053="","",VLOOKUP(F2053,Meldingsclassificaties!H:H,1,FALSE))</f>
        <v/>
      </c>
    </row>
    <row r="2054" spans="1:18" x14ac:dyDescent="0.25">
      <c r="A2054" s="59"/>
      <c r="B2054" s="59"/>
      <c r="C2054" s="59"/>
      <c r="D2054" s="59"/>
      <c r="E2054" s="60" t="s">
        <v>8744</v>
      </c>
      <c r="F2054" s="59"/>
      <c r="G2054" s="59" t="s">
        <v>1453</v>
      </c>
      <c r="H2054" s="59"/>
      <c r="I2054" s="59">
        <f t="shared" si="32"/>
        <v>5</v>
      </c>
      <c r="J2054" s="59" t="s">
        <v>1561</v>
      </c>
      <c r="K2054" s="61"/>
      <c r="L2054" s="62" t="s">
        <v>6737</v>
      </c>
      <c r="M2054" s="62" t="s">
        <v>1453</v>
      </c>
      <c r="N2054" s="81" t="str">
        <f>VLOOKUP($M2054,'Hulpblad MC-parser'!$A:$D,2,FALSE)</f>
        <v>Verkeer</v>
      </c>
      <c r="O2054" s="81" t="str">
        <f>VLOOKUP($M2054,'Hulpblad MC-parser'!$A:$D,3,FALSE)</f>
        <v>Luchtvaart</v>
      </c>
      <c r="P2054" s="81">
        <f>VLOOKUP($M2054,'Hulpblad MC-parser'!$A:$D,4,FALSE)</f>
        <v>0</v>
      </c>
      <c r="Q2054" s="136" t="str">
        <f>IF(CONCATENATE(B2054,C2054,D2054)="","",VLOOKUP(CONCATENATE(B2054,C2054,D2054),Meldingsclassificaties!AA:AA,1,FALSE))</f>
        <v/>
      </c>
      <c r="R2054" s="136" t="str">
        <f>IF(F2054="","",VLOOKUP(F2054,Meldingsclassificaties!H:H,1,FALSE))</f>
        <v/>
      </c>
    </row>
    <row r="2055" spans="1:18" x14ac:dyDescent="0.25">
      <c r="A2055" s="59">
        <v>200010804</v>
      </c>
      <c r="B2055" s="59" t="s">
        <v>65</v>
      </c>
      <c r="C2055" s="59" t="s">
        <v>276</v>
      </c>
      <c r="D2055" s="59" t="s">
        <v>465</v>
      </c>
      <c r="E2055" s="60" t="s">
        <v>1454</v>
      </c>
      <c r="F2055" s="59" t="s">
        <v>465</v>
      </c>
      <c r="G2055" s="59"/>
      <c r="H2055" s="59"/>
      <c r="I2055" s="59">
        <f t="shared" si="32"/>
        <v>13</v>
      </c>
      <c r="J2055" s="59" t="s">
        <v>1613</v>
      </c>
      <c r="K2055" s="61"/>
      <c r="L2055" s="62" t="s">
        <v>6737</v>
      </c>
      <c r="M2055" s="62" t="s">
        <v>1454</v>
      </c>
      <c r="N2055" s="81" t="str">
        <f>VLOOKUP($M2055,'Hulpblad MC-parser'!$A:$D,2,FALSE)</f>
        <v>Verkeer</v>
      </c>
      <c r="O2055" s="81" t="str">
        <f>VLOOKUP($M2055,'Hulpblad MC-parser'!$A:$D,3,FALSE)</f>
        <v>Luchtvaart</v>
      </c>
      <c r="P2055" s="81" t="str">
        <f>VLOOKUP($M2055,'Hulpblad MC-parser'!$A:$D,4,FALSE)</f>
        <v>Laag vliegen</v>
      </c>
      <c r="Q2055" s="136" t="str">
        <f>IF(CONCATENATE(B2055,C2055,D2055)="","",VLOOKUP(CONCATENATE(B2055,C2055,D2055),Meldingsclassificaties!AA:AA,1,FALSE))</f>
        <v>VerkeerLuchtvaartLaag vliegen</v>
      </c>
      <c r="R2055" s="136" t="str">
        <f>IF(F2055="","",VLOOKUP(F2055,Meldingsclassificaties!H:H,1,FALSE))</f>
        <v>Laag vliegen</v>
      </c>
    </row>
    <row r="2056" spans="1:18" x14ac:dyDescent="0.25">
      <c r="A2056" s="59"/>
      <c r="B2056" s="59"/>
      <c r="C2056" s="59"/>
      <c r="D2056" s="59"/>
      <c r="E2056" s="60" t="s">
        <v>8745</v>
      </c>
      <c r="F2056" s="59"/>
      <c r="G2056" s="59" t="s">
        <v>1454</v>
      </c>
      <c r="H2056" s="59"/>
      <c r="I2056" s="59">
        <f t="shared" si="32"/>
        <v>4</v>
      </c>
      <c r="J2056" s="59" t="s">
        <v>1561</v>
      </c>
      <c r="K2056" s="61"/>
      <c r="L2056" s="62" t="s">
        <v>6737</v>
      </c>
      <c r="M2056" s="62" t="s">
        <v>1454</v>
      </c>
      <c r="N2056" s="81" t="str">
        <f>VLOOKUP($M2056,'Hulpblad MC-parser'!$A:$D,2,FALSE)</f>
        <v>Verkeer</v>
      </c>
      <c r="O2056" s="81" t="str">
        <f>VLOOKUP($M2056,'Hulpblad MC-parser'!$A:$D,3,FALSE)</f>
        <v>Luchtvaart</v>
      </c>
      <c r="P2056" s="81" t="str">
        <f>VLOOKUP($M2056,'Hulpblad MC-parser'!$A:$D,4,FALSE)</f>
        <v>Laag vliegen</v>
      </c>
      <c r="Q2056" s="136" t="str">
        <f>IF(CONCATENATE(B2056,C2056,D2056)="","",VLOOKUP(CONCATENATE(B2056,C2056,D2056),Meldingsclassificaties!AA:AA,1,FALSE))</f>
        <v/>
      </c>
      <c r="R2056" s="136" t="str">
        <f>IF(F2056="","",VLOOKUP(F2056,Meldingsclassificaties!H:H,1,FALSE))</f>
        <v/>
      </c>
    </row>
    <row r="2057" spans="1:18" x14ac:dyDescent="0.25">
      <c r="A2057" s="59"/>
      <c r="B2057" s="59"/>
      <c r="C2057" s="59"/>
      <c r="D2057" s="59"/>
      <c r="E2057" s="60" t="s">
        <v>8746</v>
      </c>
      <c r="F2057" s="59"/>
      <c r="G2057" s="59" t="s">
        <v>1454</v>
      </c>
      <c r="H2057" s="59"/>
      <c r="I2057" s="59">
        <f t="shared" si="32"/>
        <v>5</v>
      </c>
      <c r="J2057" s="59" t="s">
        <v>1561</v>
      </c>
      <c r="K2057" s="61"/>
      <c r="L2057" s="62" t="s">
        <v>6737</v>
      </c>
      <c r="M2057" s="62" t="s">
        <v>1454</v>
      </c>
      <c r="N2057" s="81" t="str">
        <f>VLOOKUP($M2057,'Hulpblad MC-parser'!$A:$D,2,FALSE)</f>
        <v>Verkeer</v>
      </c>
      <c r="O2057" s="81" t="str">
        <f>VLOOKUP($M2057,'Hulpblad MC-parser'!$A:$D,3,FALSE)</f>
        <v>Luchtvaart</v>
      </c>
      <c r="P2057" s="81" t="str">
        <f>VLOOKUP($M2057,'Hulpblad MC-parser'!$A:$D,4,FALSE)</f>
        <v>Laag vliegen</v>
      </c>
      <c r="Q2057" s="136" t="str">
        <f>IF(CONCATENATE(B2057,C2057,D2057)="","",VLOOKUP(CONCATENATE(B2057,C2057,D2057),Meldingsclassificaties!AA:AA,1,FALSE))</f>
        <v/>
      </c>
      <c r="R2057" s="136" t="str">
        <f>IF(F2057="","",VLOOKUP(F2057,Meldingsclassificaties!H:H,1,FALSE))</f>
        <v/>
      </c>
    </row>
    <row r="2058" spans="1:18" x14ac:dyDescent="0.25">
      <c r="A2058" s="59"/>
      <c r="B2058" s="59"/>
      <c r="C2058" s="59"/>
      <c r="D2058" s="59"/>
      <c r="E2058" s="60" t="s">
        <v>8747</v>
      </c>
      <c r="F2058" s="59"/>
      <c r="G2058" s="59" t="s">
        <v>1454</v>
      </c>
      <c r="H2058" s="59"/>
      <c r="I2058" s="59">
        <f t="shared" si="32"/>
        <v>4</v>
      </c>
      <c r="J2058" s="59" t="s">
        <v>1561</v>
      </c>
      <c r="K2058" s="61"/>
      <c r="L2058" s="62" t="s">
        <v>6737</v>
      </c>
      <c r="M2058" s="62" t="s">
        <v>1454</v>
      </c>
      <c r="N2058" s="81" t="str">
        <f>VLOOKUP($M2058,'Hulpblad MC-parser'!$A:$D,2,FALSE)</f>
        <v>Verkeer</v>
      </c>
      <c r="O2058" s="81" t="str">
        <f>VLOOKUP($M2058,'Hulpblad MC-parser'!$A:$D,3,FALSE)</f>
        <v>Luchtvaart</v>
      </c>
      <c r="P2058" s="81" t="str">
        <f>VLOOKUP($M2058,'Hulpblad MC-parser'!$A:$D,4,FALSE)</f>
        <v>Laag vliegen</v>
      </c>
      <c r="Q2058" s="136" t="str">
        <f>IF(CONCATENATE(B2058,C2058,D2058)="","",VLOOKUP(CONCATENATE(B2058,C2058,D2058),Meldingsclassificaties!AA:AA,1,FALSE))</f>
        <v/>
      </c>
      <c r="R2058" s="136" t="str">
        <f>IF(F2058="","",VLOOKUP(F2058,Meldingsclassificaties!H:H,1,FALSE))</f>
        <v/>
      </c>
    </row>
    <row r="2059" spans="1:18" x14ac:dyDescent="0.25">
      <c r="A2059" s="59"/>
      <c r="B2059" s="59"/>
      <c r="C2059" s="59"/>
      <c r="D2059" s="59"/>
      <c r="E2059" s="60" t="s">
        <v>8748</v>
      </c>
      <c r="F2059" s="59"/>
      <c r="G2059" s="59" t="s">
        <v>1454</v>
      </c>
      <c r="H2059" s="59"/>
      <c r="I2059" s="59">
        <f t="shared" si="32"/>
        <v>7</v>
      </c>
      <c r="J2059" s="59" t="s">
        <v>1561</v>
      </c>
      <c r="K2059" s="61"/>
      <c r="L2059" s="62" t="s">
        <v>6737</v>
      </c>
      <c r="M2059" s="62" t="s">
        <v>1454</v>
      </c>
      <c r="N2059" s="81" t="str">
        <f>VLOOKUP($M2059,'Hulpblad MC-parser'!$A:$D,2,FALSE)</f>
        <v>Verkeer</v>
      </c>
      <c r="O2059" s="81" t="str">
        <f>VLOOKUP($M2059,'Hulpblad MC-parser'!$A:$D,3,FALSE)</f>
        <v>Luchtvaart</v>
      </c>
      <c r="P2059" s="81" t="str">
        <f>VLOOKUP($M2059,'Hulpblad MC-parser'!$A:$D,4,FALSE)</f>
        <v>Laag vliegen</v>
      </c>
      <c r="Q2059" s="136" t="str">
        <f>IF(CONCATENATE(B2059,C2059,D2059)="","",VLOOKUP(CONCATENATE(B2059,C2059,D2059),Meldingsclassificaties!AA:AA,1,FALSE))</f>
        <v/>
      </c>
      <c r="R2059" s="136" t="str">
        <f>IF(F2059="","",VLOOKUP(F2059,Meldingsclassificaties!H:H,1,FALSE))</f>
        <v/>
      </c>
    </row>
    <row r="2060" spans="1:18" x14ac:dyDescent="0.25">
      <c r="A2060" s="59">
        <v>200031639</v>
      </c>
      <c r="B2060" s="59" t="s">
        <v>65</v>
      </c>
      <c r="C2060" s="59" t="s">
        <v>276</v>
      </c>
      <c r="D2060" s="59" t="s">
        <v>666</v>
      </c>
      <c r="E2060" s="60" t="s">
        <v>1455</v>
      </c>
      <c r="F2060" s="59" t="s">
        <v>666</v>
      </c>
      <c r="G2060" s="59"/>
      <c r="H2060" s="59"/>
      <c r="I2060" s="59">
        <f t="shared" si="32"/>
        <v>18</v>
      </c>
      <c r="J2060" s="59" t="s">
        <v>1613</v>
      </c>
      <c r="K2060" s="61"/>
      <c r="L2060" s="62" t="s">
        <v>6737</v>
      </c>
      <c r="M2060" s="62" t="s">
        <v>1455</v>
      </c>
      <c r="N2060" s="81" t="str">
        <f>VLOOKUP($M2060,'Hulpblad MC-parser'!$A:$D,2,FALSE)</f>
        <v>Verkeer</v>
      </c>
      <c r="O2060" s="81" t="str">
        <f>VLOOKUP($M2060,'Hulpblad MC-parser'!$A:$D,3,FALSE)</f>
        <v>Luchtvaart</v>
      </c>
      <c r="P2060" s="81" t="str">
        <f>VLOOKUP($M2060,'Hulpblad MC-parser'!$A:$D,4,FALSE)</f>
        <v>Onbevoegd vliegen</v>
      </c>
      <c r="Q2060" s="136" t="str">
        <f>IF(CONCATENATE(B2060,C2060,D2060)="","",VLOOKUP(CONCATENATE(B2060,C2060,D2060),Meldingsclassificaties!AA:AA,1,FALSE))</f>
        <v>VerkeerLuchtvaartOnbevoegd vliegen</v>
      </c>
      <c r="R2060" s="136" t="str">
        <f>IF(F2060="","",VLOOKUP(F2060,Meldingsclassificaties!H:H,1,FALSE))</f>
        <v>Onbevoegd vliegen</v>
      </c>
    </row>
    <row r="2061" spans="1:18" x14ac:dyDescent="0.25">
      <c r="A2061" s="59"/>
      <c r="B2061" s="59"/>
      <c r="C2061" s="59"/>
      <c r="D2061" s="59"/>
      <c r="E2061" s="60" t="s">
        <v>8749</v>
      </c>
      <c r="F2061" s="59"/>
      <c r="G2061" s="59" t="s">
        <v>1455</v>
      </c>
      <c r="H2061" s="59"/>
      <c r="I2061" s="59">
        <f t="shared" si="32"/>
        <v>4</v>
      </c>
      <c r="J2061" s="59" t="s">
        <v>1561</v>
      </c>
      <c r="K2061" s="61"/>
      <c r="L2061" s="62" t="s">
        <v>6737</v>
      </c>
      <c r="M2061" s="62" t="s">
        <v>1455</v>
      </c>
      <c r="N2061" s="81" t="str">
        <f>VLOOKUP($M2061,'Hulpblad MC-parser'!$A:$D,2,FALSE)</f>
        <v>Verkeer</v>
      </c>
      <c r="O2061" s="81" t="str">
        <f>VLOOKUP($M2061,'Hulpblad MC-parser'!$A:$D,3,FALSE)</f>
        <v>Luchtvaart</v>
      </c>
      <c r="P2061" s="81" t="str">
        <f>VLOOKUP($M2061,'Hulpblad MC-parser'!$A:$D,4,FALSE)</f>
        <v>Onbevoegd vliegen</v>
      </c>
      <c r="Q2061" s="136" t="str">
        <f>IF(CONCATENATE(B2061,C2061,D2061)="","",VLOOKUP(CONCATENATE(B2061,C2061,D2061),Meldingsclassificaties!AA:AA,1,FALSE))</f>
        <v/>
      </c>
      <c r="R2061" s="136" t="str">
        <f>IF(F2061="","",VLOOKUP(F2061,Meldingsclassificaties!H:H,1,FALSE))</f>
        <v/>
      </c>
    </row>
    <row r="2062" spans="1:18" x14ac:dyDescent="0.25">
      <c r="A2062" s="59"/>
      <c r="B2062" s="59"/>
      <c r="C2062" s="59"/>
      <c r="D2062" s="59"/>
      <c r="E2062" s="60" t="s">
        <v>8750</v>
      </c>
      <c r="F2062" s="59"/>
      <c r="G2062" s="59" t="s">
        <v>1455</v>
      </c>
      <c r="H2062" s="59"/>
      <c r="I2062" s="59">
        <f t="shared" si="32"/>
        <v>5</v>
      </c>
      <c r="J2062" s="59" t="s">
        <v>1561</v>
      </c>
      <c r="K2062" s="61"/>
      <c r="L2062" s="62" t="s">
        <v>6737</v>
      </c>
      <c r="M2062" s="62" t="s">
        <v>1455</v>
      </c>
      <c r="N2062" s="81" t="str">
        <f>VLOOKUP($M2062,'Hulpblad MC-parser'!$A:$D,2,FALSE)</f>
        <v>Verkeer</v>
      </c>
      <c r="O2062" s="81" t="str">
        <f>VLOOKUP($M2062,'Hulpblad MC-parser'!$A:$D,3,FALSE)</f>
        <v>Luchtvaart</v>
      </c>
      <c r="P2062" s="81" t="str">
        <f>VLOOKUP($M2062,'Hulpblad MC-parser'!$A:$D,4,FALSE)</f>
        <v>Onbevoegd vliegen</v>
      </c>
      <c r="Q2062" s="136" t="str">
        <f>IF(CONCATENATE(B2062,C2062,D2062)="","",VLOOKUP(CONCATENATE(B2062,C2062,D2062),Meldingsclassificaties!AA:AA,1,FALSE))</f>
        <v/>
      </c>
      <c r="R2062" s="136" t="str">
        <f>IF(F2062="","",VLOOKUP(F2062,Meldingsclassificaties!H:H,1,FALSE))</f>
        <v/>
      </c>
    </row>
    <row r="2063" spans="1:18" x14ac:dyDescent="0.25">
      <c r="A2063" s="59">
        <v>200010805</v>
      </c>
      <c r="B2063" s="59" t="s">
        <v>65</v>
      </c>
      <c r="C2063" s="59" t="s">
        <v>276</v>
      </c>
      <c r="D2063" s="59" t="s">
        <v>531</v>
      </c>
      <c r="E2063" s="60" t="s">
        <v>1456</v>
      </c>
      <c r="F2063" s="59" t="s">
        <v>531</v>
      </c>
      <c r="G2063" s="59"/>
      <c r="H2063" s="59"/>
      <c r="I2063" s="59">
        <f t="shared" si="32"/>
        <v>19</v>
      </c>
      <c r="J2063" s="59" t="s">
        <v>1613</v>
      </c>
      <c r="K2063" s="61"/>
      <c r="L2063" s="62" t="s">
        <v>6737</v>
      </c>
      <c r="M2063" s="62" t="s">
        <v>1456</v>
      </c>
      <c r="N2063" s="81" t="str">
        <f>VLOOKUP($M2063,'Hulpblad MC-parser'!$A:$D,2,FALSE)</f>
        <v>Verkeer</v>
      </c>
      <c r="O2063" s="81" t="str">
        <f>VLOOKUP($M2063,'Hulpblad MC-parser'!$A:$D,3,FALSE)</f>
        <v>Luchtvaart</v>
      </c>
      <c r="P2063" s="81" t="str">
        <f>VLOOKUP($M2063,'Hulpblad MC-parser'!$A:$D,4,FALSE)</f>
        <v>Onbevoegde landing</v>
      </c>
      <c r="Q2063" s="136" t="str">
        <f>IF(CONCATENATE(B2063,C2063,D2063)="","",VLOOKUP(CONCATENATE(B2063,C2063,D2063),Meldingsclassificaties!AA:AA,1,FALSE))</f>
        <v>VerkeerLuchtvaartOnbevoegde landing</v>
      </c>
      <c r="R2063" s="136" t="str">
        <f>IF(F2063="","",VLOOKUP(F2063,Meldingsclassificaties!H:H,1,FALSE))</f>
        <v>Onbevoegde landing</v>
      </c>
    </row>
    <row r="2064" spans="1:18" x14ac:dyDescent="0.25">
      <c r="A2064" s="59"/>
      <c r="B2064" s="59"/>
      <c r="C2064" s="59"/>
      <c r="D2064" s="59"/>
      <c r="E2064" s="60" t="s">
        <v>8751</v>
      </c>
      <c r="F2064" s="59"/>
      <c r="G2064" s="59" t="s">
        <v>1456</v>
      </c>
      <c r="H2064" s="59"/>
      <c r="I2064" s="59">
        <f t="shared" si="32"/>
        <v>4</v>
      </c>
      <c r="J2064" s="59" t="s">
        <v>1561</v>
      </c>
      <c r="K2064" s="61"/>
      <c r="L2064" s="62" t="s">
        <v>6737</v>
      </c>
      <c r="M2064" s="62" t="s">
        <v>1456</v>
      </c>
      <c r="N2064" s="81" t="str">
        <f>VLOOKUP($M2064,'Hulpblad MC-parser'!$A:$D,2,FALSE)</f>
        <v>Verkeer</v>
      </c>
      <c r="O2064" s="81" t="str">
        <f>VLOOKUP($M2064,'Hulpblad MC-parser'!$A:$D,3,FALSE)</f>
        <v>Luchtvaart</v>
      </c>
      <c r="P2064" s="81" t="str">
        <f>VLOOKUP($M2064,'Hulpblad MC-parser'!$A:$D,4,FALSE)</f>
        <v>Onbevoegde landing</v>
      </c>
      <c r="Q2064" s="136" t="str">
        <f>IF(CONCATENATE(B2064,C2064,D2064)="","",VLOOKUP(CONCATENATE(B2064,C2064,D2064),Meldingsclassificaties!AA:AA,1,FALSE))</f>
        <v/>
      </c>
      <c r="R2064" s="136" t="str">
        <f>IF(F2064="","",VLOOKUP(F2064,Meldingsclassificaties!H:H,1,FALSE))</f>
        <v/>
      </c>
    </row>
    <row r="2065" spans="1:18" x14ac:dyDescent="0.25">
      <c r="A2065" s="59"/>
      <c r="B2065" s="59"/>
      <c r="C2065" s="59"/>
      <c r="D2065" s="59"/>
      <c r="E2065" s="60" t="s">
        <v>8752</v>
      </c>
      <c r="F2065" s="59"/>
      <c r="G2065" s="59" t="s">
        <v>1456</v>
      </c>
      <c r="H2065" s="59"/>
      <c r="I2065" s="59">
        <f t="shared" si="32"/>
        <v>5</v>
      </c>
      <c r="J2065" s="59" t="s">
        <v>1561</v>
      </c>
      <c r="K2065" s="61"/>
      <c r="L2065" s="62" t="s">
        <v>6737</v>
      </c>
      <c r="M2065" s="62" t="s">
        <v>1456</v>
      </c>
      <c r="N2065" s="81" t="str">
        <f>VLOOKUP($M2065,'Hulpblad MC-parser'!$A:$D,2,FALSE)</f>
        <v>Verkeer</v>
      </c>
      <c r="O2065" s="81" t="str">
        <f>VLOOKUP($M2065,'Hulpblad MC-parser'!$A:$D,3,FALSE)</f>
        <v>Luchtvaart</v>
      </c>
      <c r="P2065" s="81" t="str">
        <f>VLOOKUP($M2065,'Hulpblad MC-parser'!$A:$D,4,FALSE)</f>
        <v>Onbevoegde landing</v>
      </c>
      <c r="Q2065" s="136" t="str">
        <f>IF(CONCATENATE(B2065,C2065,D2065)="","",VLOOKUP(CONCATENATE(B2065,C2065,D2065),Meldingsclassificaties!AA:AA,1,FALSE))</f>
        <v/>
      </c>
      <c r="R2065" s="136" t="str">
        <f>IF(F2065="","",VLOOKUP(F2065,Meldingsclassificaties!H:H,1,FALSE))</f>
        <v/>
      </c>
    </row>
    <row r="2066" spans="1:18" x14ac:dyDescent="0.25">
      <c r="A2066" s="59"/>
      <c r="B2066" s="59"/>
      <c r="C2066" s="59"/>
      <c r="D2066" s="59"/>
      <c r="E2066" s="60" t="s">
        <v>8753</v>
      </c>
      <c r="F2066" s="59"/>
      <c r="G2066" s="59" t="s">
        <v>1456</v>
      </c>
      <c r="H2066" s="59"/>
      <c r="I2066" s="59">
        <f t="shared" si="32"/>
        <v>4</v>
      </c>
      <c r="J2066" s="59" t="s">
        <v>1561</v>
      </c>
      <c r="K2066" s="61"/>
      <c r="L2066" s="62" t="s">
        <v>6737</v>
      </c>
      <c r="M2066" s="62" t="s">
        <v>1456</v>
      </c>
      <c r="N2066" s="81" t="str">
        <f>VLOOKUP($M2066,'Hulpblad MC-parser'!$A:$D,2,FALSE)</f>
        <v>Verkeer</v>
      </c>
      <c r="O2066" s="81" t="str">
        <f>VLOOKUP($M2066,'Hulpblad MC-parser'!$A:$D,3,FALSE)</f>
        <v>Luchtvaart</v>
      </c>
      <c r="P2066" s="81" t="str">
        <f>VLOOKUP($M2066,'Hulpblad MC-parser'!$A:$D,4,FALSE)</f>
        <v>Onbevoegde landing</v>
      </c>
      <c r="Q2066" s="136" t="str">
        <f>IF(CONCATENATE(B2066,C2066,D2066)="","",VLOOKUP(CONCATENATE(B2066,C2066,D2066),Meldingsclassificaties!AA:AA,1,FALSE))</f>
        <v/>
      </c>
      <c r="R2066" s="136" t="str">
        <f>IF(F2066="","",VLOOKUP(F2066,Meldingsclassificaties!H:H,1,FALSE))</f>
        <v/>
      </c>
    </row>
    <row r="2067" spans="1:18" x14ac:dyDescent="0.25">
      <c r="A2067" s="59"/>
      <c r="B2067" s="59"/>
      <c r="C2067" s="59"/>
      <c r="D2067" s="59"/>
      <c r="E2067" s="60" t="s">
        <v>8754</v>
      </c>
      <c r="F2067" s="59"/>
      <c r="G2067" s="59" t="s">
        <v>1456</v>
      </c>
      <c r="H2067" s="59"/>
      <c r="I2067" s="59">
        <f t="shared" si="32"/>
        <v>7</v>
      </c>
      <c r="J2067" s="59" t="s">
        <v>1561</v>
      </c>
      <c r="K2067" s="61"/>
      <c r="L2067" s="62" t="s">
        <v>6737</v>
      </c>
      <c r="M2067" s="62" t="s">
        <v>1456</v>
      </c>
      <c r="N2067" s="81" t="str">
        <f>VLOOKUP($M2067,'Hulpblad MC-parser'!$A:$D,2,FALSE)</f>
        <v>Verkeer</v>
      </c>
      <c r="O2067" s="81" t="str">
        <f>VLOOKUP($M2067,'Hulpblad MC-parser'!$A:$D,3,FALSE)</f>
        <v>Luchtvaart</v>
      </c>
      <c r="P2067" s="81" t="str">
        <f>VLOOKUP($M2067,'Hulpblad MC-parser'!$A:$D,4,FALSE)</f>
        <v>Onbevoegde landing</v>
      </c>
      <c r="Q2067" s="136" t="str">
        <f>IF(CONCATENATE(B2067,C2067,D2067)="","",VLOOKUP(CONCATENATE(B2067,C2067,D2067),Meldingsclassificaties!AA:AA,1,FALSE))</f>
        <v/>
      </c>
      <c r="R2067" s="136" t="str">
        <f>IF(F2067="","",VLOOKUP(F2067,Meldingsclassificaties!H:H,1,FALSE))</f>
        <v/>
      </c>
    </row>
    <row r="2068" spans="1:18" x14ac:dyDescent="0.25">
      <c r="A2068" s="59">
        <v>200010806</v>
      </c>
      <c r="B2068" s="59" t="s">
        <v>65</v>
      </c>
      <c r="C2068" s="59" t="s">
        <v>276</v>
      </c>
      <c r="D2068" s="59" t="s">
        <v>345</v>
      </c>
      <c r="E2068" s="60" t="s">
        <v>1457</v>
      </c>
      <c r="F2068" s="59" t="s">
        <v>347</v>
      </c>
      <c r="G2068" s="59"/>
      <c r="H2068" s="59"/>
      <c r="I2068" s="59">
        <f t="shared" si="32"/>
        <v>25</v>
      </c>
      <c r="J2068" s="59" t="s">
        <v>1613</v>
      </c>
      <c r="K2068" s="61"/>
      <c r="L2068" s="62" t="s">
        <v>6737</v>
      </c>
      <c r="M2068" s="62" t="s">
        <v>1457</v>
      </c>
      <c r="N2068" s="81" t="str">
        <f>VLOOKUP($M2068,'Hulpblad MC-parser'!$A:$D,2,FALSE)</f>
        <v>Verkeer</v>
      </c>
      <c r="O2068" s="81" t="str">
        <f>VLOOKUP($M2068,'Hulpblad MC-parser'!$A:$D,3,FALSE)</f>
        <v>Luchtvaart</v>
      </c>
      <c r="P2068" s="81" t="str">
        <f>VLOOKUP($M2068,'Hulpblad MC-parser'!$A:$D,4,FALSE)</f>
        <v>Onder invloed</v>
      </c>
      <c r="Q2068" s="136" t="str">
        <f>IF(CONCATENATE(B2068,C2068,D2068)="","",VLOOKUP(CONCATENATE(B2068,C2068,D2068),Meldingsclassificaties!AA:AA,1,FALSE))</f>
        <v>VerkeerLuchtvaartOnder invloed</v>
      </c>
      <c r="R2068" s="136" t="str">
        <f>IF(F2068="","",VLOOKUP(F2068,Meldingsclassificaties!H:H,1,FALSE))</f>
        <v>Luchtvaart onder invloed</v>
      </c>
    </row>
    <row r="2069" spans="1:18" x14ac:dyDescent="0.25">
      <c r="A2069" s="59"/>
      <c r="B2069" s="59"/>
      <c r="C2069" s="59"/>
      <c r="D2069" s="59"/>
      <c r="E2069" s="60" t="s">
        <v>8755</v>
      </c>
      <c r="F2069" s="59"/>
      <c r="G2069" s="59" t="s">
        <v>1457</v>
      </c>
      <c r="H2069" s="59"/>
      <c r="I2069" s="59">
        <f t="shared" si="32"/>
        <v>4</v>
      </c>
      <c r="J2069" s="59" t="s">
        <v>1561</v>
      </c>
      <c r="K2069" s="61"/>
      <c r="L2069" s="62" t="s">
        <v>6737</v>
      </c>
      <c r="M2069" s="62" t="s">
        <v>1457</v>
      </c>
      <c r="N2069" s="81" t="str">
        <f>VLOOKUP($M2069,'Hulpblad MC-parser'!$A:$D,2,FALSE)</f>
        <v>Verkeer</v>
      </c>
      <c r="O2069" s="81" t="str">
        <f>VLOOKUP($M2069,'Hulpblad MC-parser'!$A:$D,3,FALSE)</f>
        <v>Luchtvaart</v>
      </c>
      <c r="P2069" s="81" t="str">
        <f>VLOOKUP($M2069,'Hulpblad MC-parser'!$A:$D,4,FALSE)</f>
        <v>Onder invloed</v>
      </c>
      <c r="Q2069" s="136" t="str">
        <f>IF(CONCATENATE(B2069,C2069,D2069)="","",VLOOKUP(CONCATENATE(B2069,C2069,D2069),Meldingsclassificaties!AA:AA,1,FALSE))</f>
        <v/>
      </c>
      <c r="R2069" s="136" t="str">
        <f>IF(F2069="","",VLOOKUP(F2069,Meldingsclassificaties!H:H,1,FALSE))</f>
        <v/>
      </c>
    </row>
    <row r="2070" spans="1:18" x14ac:dyDescent="0.25">
      <c r="A2070" s="59"/>
      <c r="B2070" s="59"/>
      <c r="C2070" s="59"/>
      <c r="D2070" s="59"/>
      <c r="E2070" s="60" t="s">
        <v>8756</v>
      </c>
      <c r="F2070" s="59"/>
      <c r="G2070" s="59" t="s">
        <v>1457</v>
      </c>
      <c r="H2070" s="59"/>
      <c r="I2070" s="59">
        <f t="shared" si="32"/>
        <v>5</v>
      </c>
      <c r="J2070" s="59" t="s">
        <v>1561</v>
      </c>
      <c r="K2070" s="61"/>
      <c r="L2070" s="62" t="s">
        <v>6737</v>
      </c>
      <c r="M2070" s="62" t="s">
        <v>1457</v>
      </c>
      <c r="N2070" s="81" t="str">
        <f>VLOOKUP($M2070,'Hulpblad MC-parser'!$A:$D,2,FALSE)</f>
        <v>Verkeer</v>
      </c>
      <c r="O2070" s="81" t="str">
        <f>VLOOKUP($M2070,'Hulpblad MC-parser'!$A:$D,3,FALSE)</f>
        <v>Luchtvaart</v>
      </c>
      <c r="P2070" s="81" t="str">
        <f>VLOOKUP($M2070,'Hulpblad MC-parser'!$A:$D,4,FALSE)</f>
        <v>Onder invloed</v>
      </c>
      <c r="Q2070" s="136" t="str">
        <f>IF(CONCATENATE(B2070,C2070,D2070)="","",VLOOKUP(CONCATENATE(B2070,C2070,D2070),Meldingsclassificaties!AA:AA,1,FALSE))</f>
        <v/>
      </c>
      <c r="R2070" s="136" t="str">
        <f>IF(F2070="","",VLOOKUP(F2070,Meldingsclassificaties!H:H,1,FALSE))</f>
        <v/>
      </c>
    </row>
    <row r="2071" spans="1:18" x14ac:dyDescent="0.25">
      <c r="A2071" s="59"/>
      <c r="B2071" s="59"/>
      <c r="C2071" s="59"/>
      <c r="D2071" s="59"/>
      <c r="E2071" s="60" t="s">
        <v>8757</v>
      </c>
      <c r="F2071" s="59"/>
      <c r="G2071" s="59" t="s">
        <v>1457</v>
      </c>
      <c r="H2071" s="59"/>
      <c r="I2071" s="59">
        <f t="shared" si="32"/>
        <v>5</v>
      </c>
      <c r="J2071" s="59" t="s">
        <v>1561</v>
      </c>
      <c r="K2071" s="61"/>
      <c r="L2071" s="62" t="s">
        <v>6737</v>
      </c>
      <c r="M2071" s="62" t="s">
        <v>1457</v>
      </c>
      <c r="N2071" s="81" t="str">
        <f>VLOOKUP($M2071,'Hulpblad MC-parser'!$A:$D,2,FALSE)</f>
        <v>Verkeer</v>
      </c>
      <c r="O2071" s="81" t="str">
        <f>VLOOKUP($M2071,'Hulpblad MC-parser'!$A:$D,3,FALSE)</f>
        <v>Luchtvaart</v>
      </c>
      <c r="P2071" s="81" t="str">
        <f>VLOOKUP($M2071,'Hulpblad MC-parser'!$A:$D,4,FALSE)</f>
        <v>Onder invloed</v>
      </c>
      <c r="Q2071" s="136" t="str">
        <f>IF(CONCATENATE(B2071,C2071,D2071)="","",VLOOKUP(CONCATENATE(B2071,C2071,D2071),Meldingsclassificaties!AA:AA,1,FALSE))</f>
        <v/>
      </c>
      <c r="R2071" s="136" t="str">
        <f>IF(F2071="","",VLOOKUP(F2071,Meldingsclassificaties!H:H,1,FALSE))</f>
        <v/>
      </c>
    </row>
    <row r="2072" spans="1:18" x14ac:dyDescent="0.25">
      <c r="A2072" s="59"/>
      <c r="B2072" s="59"/>
      <c r="C2072" s="59"/>
      <c r="D2072" s="59"/>
      <c r="E2072" s="60" t="s">
        <v>8758</v>
      </c>
      <c r="F2072" s="59"/>
      <c r="G2072" s="59" t="s">
        <v>1457</v>
      </c>
      <c r="H2072" s="59"/>
      <c r="I2072" s="59">
        <f t="shared" si="32"/>
        <v>7</v>
      </c>
      <c r="J2072" s="59" t="s">
        <v>1561</v>
      </c>
      <c r="K2072" s="61"/>
      <c r="L2072" s="62" t="s">
        <v>6737</v>
      </c>
      <c r="M2072" s="62" t="s">
        <v>1457</v>
      </c>
      <c r="N2072" s="81" t="str">
        <f>VLOOKUP($M2072,'Hulpblad MC-parser'!$A:$D,2,FALSE)</f>
        <v>Verkeer</v>
      </c>
      <c r="O2072" s="81" t="str">
        <f>VLOOKUP($M2072,'Hulpblad MC-parser'!$A:$D,3,FALSE)</f>
        <v>Luchtvaart</v>
      </c>
      <c r="P2072" s="81" t="str">
        <f>VLOOKUP($M2072,'Hulpblad MC-parser'!$A:$D,4,FALSE)</f>
        <v>Onder invloed</v>
      </c>
      <c r="Q2072" s="136" t="str">
        <f>IF(CONCATENATE(B2072,C2072,D2072)="","",VLOOKUP(CONCATENATE(B2072,C2072,D2072),Meldingsclassificaties!AA:AA,1,FALSE))</f>
        <v/>
      </c>
      <c r="R2072" s="136" t="str">
        <f>IF(F2072="","",VLOOKUP(F2072,Meldingsclassificaties!H:H,1,FALSE))</f>
        <v/>
      </c>
    </row>
    <row r="2073" spans="1:18" x14ac:dyDescent="0.25">
      <c r="A2073" s="59">
        <v>200010807</v>
      </c>
      <c r="B2073" s="59" t="s">
        <v>65</v>
      </c>
      <c r="C2073" s="59" t="s">
        <v>276</v>
      </c>
      <c r="D2073" s="59" t="s">
        <v>514</v>
      </c>
      <c r="E2073" s="60" t="s">
        <v>1458</v>
      </c>
      <c r="F2073" s="59" t="s">
        <v>514</v>
      </c>
      <c r="G2073" s="59"/>
      <c r="H2073" s="59"/>
      <c r="I2073" s="59">
        <f t="shared" si="32"/>
        <v>17</v>
      </c>
      <c r="J2073" s="59" t="s">
        <v>1613</v>
      </c>
      <c r="K2073" s="61"/>
      <c r="L2073" s="62" t="s">
        <v>6737</v>
      </c>
      <c r="M2073" s="62" t="s">
        <v>1458</v>
      </c>
      <c r="N2073" s="81" t="str">
        <f>VLOOKUP($M2073,'Hulpblad MC-parser'!$A:$D,2,FALSE)</f>
        <v>Verkeer</v>
      </c>
      <c r="O2073" s="81" t="str">
        <f>VLOOKUP($M2073,'Hulpblad MC-parser'!$A:$D,3,FALSE)</f>
        <v>Luchtvaart</v>
      </c>
      <c r="P2073" s="81" t="str">
        <f>VLOOKUP($M2073,'Hulpblad MC-parser'!$A:$D,4,FALSE)</f>
        <v>Runway incursion</v>
      </c>
      <c r="Q2073" s="136" t="str">
        <f>IF(CONCATENATE(B2073,C2073,D2073)="","",VLOOKUP(CONCATENATE(B2073,C2073,D2073),Meldingsclassificaties!AA:AA,1,FALSE))</f>
        <v>VerkeerLuchtvaartRunway incursion</v>
      </c>
      <c r="R2073" s="136" t="str">
        <f>IF(F2073="","",VLOOKUP(F2073,Meldingsclassificaties!H:H,1,FALSE))</f>
        <v>Runway incursion</v>
      </c>
    </row>
    <row r="2074" spans="1:18" x14ac:dyDescent="0.25">
      <c r="A2074" s="59"/>
      <c r="B2074" s="59"/>
      <c r="C2074" s="59"/>
      <c r="D2074" s="59"/>
      <c r="E2074" s="60" t="s">
        <v>8759</v>
      </c>
      <c r="F2074" s="59"/>
      <c r="G2074" s="59" t="s">
        <v>1458</v>
      </c>
      <c r="H2074" s="59"/>
      <c r="I2074" s="59">
        <f t="shared" si="32"/>
        <v>4</v>
      </c>
      <c r="J2074" s="59" t="s">
        <v>1561</v>
      </c>
      <c r="K2074" s="61"/>
      <c r="L2074" s="62" t="s">
        <v>6737</v>
      </c>
      <c r="M2074" s="62" t="s">
        <v>1458</v>
      </c>
      <c r="N2074" s="81" t="str">
        <f>VLOOKUP($M2074,'Hulpblad MC-parser'!$A:$D,2,FALSE)</f>
        <v>Verkeer</v>
      </c>
      <c r="O2074" s="81" t="str">
        <f>VLOOKUP($M2074,'Hulpblad MC-parser'!$A:$D,3,FALSE)</f>
        <v>Luchtvaart</v>
      </c>
      <c r="P2074" s="81" t="str">
        <f>VLOOKUP($M2074,'Hulpblad MC-parser'!$A:$D,4,FALSE)</f>
        <v>Runway incursion</v>
      </c>
      <c r="Q2074" s="136" t="str">
        <f>IF(CONCATENATE(B2074,C2074,D2074)="","",VLOOKUP(CONCATENATE(B2074,C2074,D2074),Meldingsclassificaties!AA:AA,1,FALSE))</f>
        <v/>
      </c>
      <c r="R2074" s="136" t="str">
        <f>IF(F2074="","",VLOOKUP(F2074,Meldingsclassificaties!H:H,1,FALSE))</f>
        <v/>
      </c>
    </row>
    <row r="2075" spans="1:18" x14ac:dyDescent="0.25">
      <c r="A2075" s="59"/>
      <c r="B2075" s="59"/>
      <c r="C2075" s="59"/>
      <c r="D2075" s="59"/>
      <c r="E2075" s="60" t="s">
        <v>8760</v>
      </c>
      <c r="F2075" s="59"/>
      <c r="G2075" s="59" t="s">
        <v>1458</v>
      </c>
      <c r="H2075" s="59"/>
      <c r="I2075" s="59">
        <f t="shared" si="32"/>
        <v>5</v>
      </c>
      <c r="J2075" s="59" t="s">
        <v>1561</v>
      </c>
      <c r="K2075" s="61"/>
      <c r="L2075" s="62" t="s">
        <v>6737</v>
      </c>
      <c r="M2075" s="62" t="s">
        <v>1458</v>
      </c>
      <c r="N2075" s="81" t="str">
        <f>VLOOKUP($M2075,'Hulpblad MC-parser'!$A:$D,2,FALSE)</f>
        <v>Verkeer</v>
      </c>
      <c r="O2075" s="81" t="str">
        <f>VLOOKUP($M2075,'Hulpblad MC-parser'!$A:$D,3,FALSE)</f>
        <v>Luchtvaart</v>
      </c>
      <c r="P2075" s="81" t="str">
        <f>VLOOKUP($M2075,'Hulpblad MC-parser'!$A:$D,4,FALSE)</f>
        <v>Runway incursion</v>
      </c>
      <c r="Q2075" s="136" t="str">
        <f>IF(CONCATENATE(B2075,C2075,D2075)="","",VLOOKUP(CONCATENATE(B2075,C2075,D2075),Meldingsclassificaties!AA:AA,1,FALSE))</f>
        <v/>
      </c>
      <c r="R2075" s="136" t="str">
        <f>IF(F2075="","",VLOOKUP(F2075,Meldingsclassificaties!H:H,1,FALSE))</f>
        <v/>
      </c>
    </row>
    <row r="2076" spans="1:18" x14ac:dyDescent="0.25">
      <c r="A2076" s="59"/>
      <c r="B2076" s="59"/>
      <c r="C2076" s="59"/>
      <c r="D2076" s="59"/>
      <c r="E2076" s="60" t="s">
        <v>8761</v>
      </c>
      <c r="F2076" s="59"/>
      <c r="G2076" s="59" t="s">
        <v>1458</v>
      </c>
      <c r="H2076" s="59"/>
      <c r="I2076" s="59">
        <f t="shared" si="32"/>
        <v>4</v>
      </c>
      <c r="J2076" s="59" t="s">
        <v>1561</v>
      </c>
      <c r="K2076" s="61"/>
      <c r="L2076" s="62" t="s">
        <v>6737</v>
      </c>
      <c r="M2076" s="62" t="s">
        <v>1458</v>
      </c>
      <c r="N2076" s="81" t="str">
        <f>VLOOKUP($M2076,'Hulpblad MC-parser'!$A:$D,2,FALSE)</f>
        <v>Verkeer</v>
      </c>
      <c r="O2076" s="81" t="str">
        <f>VLOOKUP($M2076,'Hulpblad MC-parser'!$A:$D,3,FALSE)</f>
        <v>Luchtvaart</v>
      </c>
      <c r="P2076" s="81" t="str">
        <f>VLOOKUP($M2076,'Hulpblad MC-parser'!$A:$D,4,FALSE)</f>
        <v>Runway incursion</v>
      </c>
      <c r="Q2076" s="136" t="str">
        <f>IF(CONCATENATE(B2076,C2076,D2076)="","",VLOOKUP(CONCATENATE(B2076,C2076,D2076),Meldingsclassificaties!AA:AA,1,FALSE))</f>
        <v/>
      </c>
      <c r="R2076" s="136" t="str">
        <f>IF(F2076="","",VLOOKUP(F2076,Meldingsclassificaties!H:H,1,FALSE))</f>
        <v/>
      </c>
    </row>
    <row r="2077" spans="1:18" x14ac:dyDescent="0.25">
      <c r="A2077" s="59"/>
      <c r="B2077" s="59"/>
      <c r="C2077" s="59"/>
      <c r="D2077" s="59"/>
      <c r="E2077" s="60" t="s">
        <v>8762</v>
      </c>
      <c r="F2077" s="59"/>
      <c r="G2077" s="59" t="s">
        <v>1458</v>
      </c>
      <c r="H2077" s="59"/>
      <c r="I2077" s="59">
        <f t="shared" si="32"/>
        <v>7</v>
      </c>
      <c r="J2077" s="59" t="s">
        <v>1561</v>
      </c>
      <c r="K2077" s="61"/>
      <c r="L2077" s="62" t="s">
        <v>6737</v>
      </c>
      <c r="M2077" s="62" t="s">
        <v>1458</v>
      </c>
      <c r="N2077" s="81" t="str">
        <f>VLOOKUP($M2077,'Hulpblad MC-parser'!$A:$D,2,FALSE)</f>
        <v>Verkeer</v>
      </c>
      <c r="O2077" s="81" t="str">
        <f>VLOOKUP($M2077,'Hulpblad MC-parser'!$A:$D,3,FALSE)</f>
        <v>Luchtvaart</v>
      </c>
      <c r="P2077" s="81" t="str">
        <f>VLOOKUP($M2077,'Hulpblad MC-parser'!$A:$D,4,FALSE)</f>
        <v>Runway incursion</v>
      </c>
      <c r="Q2077" s="136" t="str">
        <f>IF(CONCATENATE(B2077,C2077,D2077)="","",VLOOKUP(CONCATENATE(B2077,C2077,D2077),Meldingsclassificaties!AA:AA,1,FALSE))</f>
        <v/>
      </c>
      <c r="R2077" s="136" t="str">
        <f>IF(F2077="","",VLOOKUP(F2077,Meldingsclassificaties!H:H,1,FALSE))</f>
        <v/>
      </c>
    </row>
    <row r="2078" spans="1:18" x14ac:dyDescent="0.25">
      <c r="A2078" s="59">
        <v>200031655</v>
      </c>
      <c r="B2078" s="59" t="s">
        <v>65</v>
      </c>
      <c r="C2078" s="59" t="s">
        <v>362</v>
      </c>
      <c r="D2078" s="59"/>
      <c r="E2078" s="60" t="s">
        <v>1460</v>
      </c>
      <c r="F2078" s="59" t="s">
        <v>487</v>
      </c>
      <c r="G2078" s="59"/>
      <c r="H2078" s="59"/>
      <c r="I2078" s="59">
        <f t="shared" si="32"/>
        <v>20</v>
      </c>
      <c r="J2078" s="59" t="s">
        <v>1613</v>
      </c>
      <c r="K2078" s="61"/>
      <c r="L2078" s="62" t="s">
        <v>6737</v>
      </c>
      <c r="M2078" s="62" t="s">
        <v>1460</v>
      </c>
      <c r="N2078" s="81" t="str">
        <f>VLOOKUP($M2078,'Hulpblad MC-parser'!$A:$D,2,FALSE)</f>
        <v>Verkeer</v>
      </c>
      <c r="O2078" s="81" t="str">
        <f>VLOOKUP($M2078,'Hulpblad MC-parser'!$A:$D,3,FALSE)</f>
        <v>Scheepvaart</v>
      </c>
      <c r="P2078" s="81">
        <f>VLOOKUP($M2078,'Hulpblad MC-parser'!$A:$D,4,FALSE)</f>
        <v>0</v>
      </c>
      <c r="Q2078" s="136" t="str">
        <f>IF(CONCATENATE(B2078,C2078,D2078)="","",VLOOKUP(CONCATENATE(B2078,C2078,D2078),Meldingsclassificaties!AA:AA,1,FALSE))</f>
        <v>VerkeerScheepvaart</v>
      </c>
      <c r="R2078" s="136" t="str">
        <f>IF(F2078="","",VLOOKUP(F2078,Meldingsclassificaties!H:H,1,FALSE))</f>
        <v>Verkeer scheepvaart</v>
      </c>
    </row>
    <row r="2079" spans="1:18" x14ac:dyDescent="0.25">
      <c r="A2079" s="59"/>
      <c r="B2079" s="59"/>
      <c r="C2079" s="59"/>
      <c r="D2079" s="59"/>
      <c r="E2079" s="60" t="s">
        <v>8763</v>
      </c>
      <c r="F2079" s="59"/>
      <c r="G2079" s="59" t="s">
        <v>1460</v>
      </c>
      <c r="H2079" s="59"/>
      <c r="I2079" s="59">
        <f t="shared" si="32"/>
        <v>4</v>
      </c>
      <c r="J2079" s="59" t="s">
        <v>1561</v>
      </c>
      <c r="K2079" s="61"/>
      <c r="L2079" s="62" t="s">
        <v>6737</v>
      </c>
      <c r="M2079" s="62" t="s">
        <v>1460</v>
      </c>
      <c r="N2079" s="81" t="str">
        <f>VLOOKUP($M2079,'Hulpblad MC-parser'!$A:$D,2,FALSE)</f>
        <v>Verkeer</v>
      </c>
      <c r="O2079" s="81" t="str">
        <f>VLOOKUP($M2079,'Hulpblad MC-parser'!$A:$D,3,FALSE)</f>
        <v>Scheepvaart</v>
      </c>
      <c r="P2079" s="81">
        <f>VLOOKUP($M2079,'Hulpblad MC-parser'!$A:$D,4,FALSE)</f>
        <v>0</v>
      </c>
      <c r="Q2079" s="136" t="str">
        <f>IF(CONCATENATE(B2079,C2079,D2079)="","",VLOOKUP(CONCATENATE(B2079,C2079,D2079),Meldingsclassificaties!AA:AA,1,FALSE))</f>
        <v/>
      </c>
      <c r="R2079" s="136" t="str">
        <f>IF(F2079="","",VLOOKUP(F2079,Meldingsclassificaties!H:H,1,FALSE))</f>
        <v/>
      </c>
    </row>
    <row r="2080" spans="1:18" x14ac:dyDescent="0.25">
      <c r="A2080" s="59"/>
      <c r="B2080" s="59"/>
      <c r="C2080" s="59"/>
      <c r="D2080" s="59"/>
      <c r="E2080" s="60" t="s">
        <v>8764</v>
      </c>
      <c r="F2080" s="59"/>
      <c r="G2080" s="59" t="s">
        <v>1460</v>
      </c>
      <c r="H2080" s="59"/>
      <c r="I2080" s="59">
        <f t="shared" si="32"/>
        <v>12</v>
      </c>
      <c r="J2080" s="59" t="s">
        <v>1561</v>
      </c>
      <c r="K2080" s="61"/>
      <c r="L2080" s="62" t="s">
        <v>6737</v>
      </c>
      <c r="M2080" s="62" t="s">
        <v>1460</v>
      </c>
      <c r="N2080" s="81" t="str">
        <f>VLOOKUP($M2080,'Hulpblad MC-parser'!$A:$D,2,FALSE)</f>
        <v>Verkeer</v>
      </c>
      <c r="O2080" s="81" t="str">
        <f>VLOOKUP($M2080,'Hulpblad MC-parser'!$A:$D,3,FALSE)</f>
        <v>Scheepvaart</v>
      </c>
      <c r="P2080" s="81">
        <f>VLOOKUP($M2080,'Hulpblad MC-parser'!$A:$D,4,FALSE)</f>
        <v>0</v>
      </c>
      <c r="Q2080" s="136" t="str">
        <f>IF(CONCATENATE(B2080,C2080,D2080)="","",VLOOKUP(CONCATENATE(B2080,C2080,D2080),Meldingsclassificaties!AA:AA,1,FALSE))</f>
        <v/>
      </c>
      <c r="R2080" s="136" t="str">
        <f>IF(F2080="","",VLOOKUP(F2080,Meldingsclassificaties!H:H,1,FALSE))</f>
        <v/>
      </c>
    </row>
    <row r="2081" spans="1:18" x14ac:dyDescent="0.25">
      <c r="A2081" s="59"/>
      <c r="B2081" s="59"/>
      <c r="C2081" s="59"/>
      <c r="D2081" s="59"/>
      <c r="E2081" s="60" t="s">
        <v>8765</v>
      </c>
      <c r="F2081" s="59"/>
      <c r="G2081" s="59" t="s">
        <v>1460</v>
      </c>
      <c r="H2081" s="59"/>
      <c r="I2081" s="59">
        <f t="shared" si="32"/>
        <v>4</v>
      </c>
      <c r="J2081" s="59" t="s">
        <v>1561</v>
      </c>
      <c r="K2081" s="61"/>
      <c r="L2081" s="62" t="s">
        <v>6737</v>
      </c>
      <c r="M2081" s="62" t="s">
        <v>1460</v>
      </c>
      <c r="N2081" s="81" t="str">
        <f>VLOOKUP($M2081,'Hulpblad MC-parser'!$A:$D,2,FALSE)</f>
        <v>Verkeer</v>
      </c>
      <c r="O2081" s="81" t="str">
        <f>VLOOKUP($M2081,'Hulpblad MC-parser'!$A:$D,3,FALSE)</f>
        <v>Scheepvaart</v>
      </c>
      <c r="P2081" s="81">
        <f>VLOOKUP($M2081,'Hulpblad MC-parser'!$A:$D,4,FALSE)</f>
        <v>0</v>
      </c>
      <c r="Q2081" s="136" t="str">
        <f>IF(CONCATENATE(B2081,C2081,D2081)="","",VLOOKUP(CONCATENATE(B2081,C2081,D2081),Meldingsclassificaties!AA:AA,1,FALSE))</f>
        <v/>
      </c>
      <c r="R2081" s="136" t="str">
        <f>IF(F2081="","",VLOOKUP(F2081,Meldingsclassificaties!H:H,1,FALSE))</f>
        <v/>
      </c>
    </row>
    <row r="2082" spans="1:18" x14ac:dyDescent="0.25">
      <c r="A2082" s="59"/>
      <c r="B2082" s="59"/>
      <c r="C2082" s="59"/>
      <c r="D2082" s="59"/>
      <c r="E2082" s="60" t="s">
        <v>8766</v>
      </c>
      <c r="F2082" s="59"/>
      <c r="G2082" s="59" t="s">
        <v>1460</v>
      </c>
      <c r="H2082" s="59"/>
      <c r="I2082" s="59">
        <f t="shared" si="32"/>
        <v>5</v>
      </c>
      <c r="J2082" s="59" t="s">
        <v>1561</v>
      </c>
      <c r="K2082" s="61"/>
      <c r="L2082" s="62" t="s">
        <v>6737</v>
      </c>
      <c r="M2082" s="62" t="s">
        <v>1460</v>
      </c>
      <c r="N2082" s="81" t="str">
        <f>VLOOKUP($M2082,'Hulpblad MC-parser'!$A:$D,2,FALSE)</f>
        <v>Verkeer</v>
      </c>
      <c r="O2082" s="81" t="str">
        <f>VLOOKUP($M2082,'Hulpblad MC-parser'!$A:$D,3,FALSE)</f>
        <v>Scheepvaart</v>
      </c>
      <c r="P2082" s="81">
        <f>VLOOKUP($M2082,'Hulpblad MC-parser'!$A:$D,4,FALSE)</f>
        <v>0</v>
      </c>
      <c r="Q2082" s="136" t="str">
        <f>IF(CONCATENATE(B2082,C2082,D2082)="","",VLOOKUP(CONCATENATE(B2082,C2082,D2082),Meldingsclassificaties!AA:AA,1,FALSE))</f>
        <v/>
      </c>
      <c r="R2082" s="136" t="str">
        <f>IF(F2082="","",VLOOKUP(F2082,Meldingsclassificaties!H:H,1,FALSE))</f>
        <v/>
      </c>
    </row>
    <row r="2083" spans="1:18" x14ac:dyDescent="0.25">
      <c r="A2083" s="59"/>
      <c r="B2083" s="59"/>
      <c r="C2083" s="59"/>
      <c r="D2083" s="59"/>
      <c r="E2083" s="60" t="s">
        <v>8767</v>
      </c>
      <c r="F2083" s="59"/>
      <c r="G2083" s="59" t="s">
        <v>1460</v>
      </c>
      <c r="H2083" s="59"/>
      <c r="I2083" s="59">
        <f t="shared" si="32"/>
        <v>5</v>
      </c>
      <c r="J2083" s="59" t="s">
        <v>1561</v>
      </c>
      <c r="K2083" s="61"/>
      <c r="L2083" s="62" t="s">
        <v>6737</v>
      </c>
      <c r="M2083" s="62" t="s">
        <v>1460</v>
      </c>
      <c r="N2083" s="81" t="str">
        <f>VLOOKUP($M2083,'Hulpblad MC-parser'!$A:$D,2,FALSE)</f>
        <v>Verkeer</v>
      </c>
      <c r="O2083" s="81" t="str">
        <f>VLOOKUP($M2083,'Hulpblad MC-parser'!$A:$D,3,FALSE)</f>
        <v>Scheepvaart</v>
      </c>
      <c r="P2083" s="81">
        <f>VLOOKUP($M2083,'Hulpblad MC-parser'!$A:$D,4,FALSE)</f>
        <v>0</v>
      </c>
      <c r="Q2083" s="136" t="str">
        <f>IF(CONCATENATE(B2083,C2083,D2083)="","",VLOOKUP(CONCATENATE(B2083,C2083,D2083),Meldingsclassificaties!AA:AA,1,FALSE))</f>
        <v/>
      </c>
      <c r="R2083" s="136" t="str">
        <f>IF(F2083="","",VLOOKUP(F2083,Meldingsclassificaties!H:H,1,FALSE))</f>
        <v/>
      </c>
    </row>
    <row r="2084" spans="1:18" x14ac:dyDescent="0.25">
      <c r="A2084" s="59">
        <v>200031644</v>
      </c>
      <c r="B2084" s="59" t="s">
        <v>65</v>
      </c>
      <c r="C2084" s="59" t="s">
        <v>362</v>
      </c>
      <c r="D2084" s="59" t="s">
        <v>511</v>
      </c>
      <c r="E2084" s="60" t="s">
        <v>1461</v>
      </c>
      <c r="F2084" s="59" t="s">
        <v>511</v>
      </c>
      <c r="G2084" s="59"/>
      <c r="H2084" s="59"/>
      <c r="I2084" s="59">
        <f t="shared" si="32"/>
        <v>17</v>
      </c>
      <c r="J2084" s="59" t="s">
        <v>1613</v>
      </c>
      <c r="K2084" s="61"/>
      <c r="L2084" s="62" t="s">
        <v>6737</v>
      </c>
      <c r="M2084" s="62" t="s">
        <v>1461</v>
      </c>
      <c r="N2084" s="81" t="str">
        <f>VLOOKUP($M2084,'Hulpblad MC-parser'!$A:$D,2,FALSE)</f>
        <v>Verkeer</v>
      </c>
      <c r="O2084" s="81" t="str">
        <f>VLOOKUP($M2084,'Hulpblad MC-parser'!$A:$D,3,FALSE)</f>
        <v>Scheepvaart</v>
      </c>
      <c r="P2084" s="81" t="str">
        <f>VLOOKUP($M2084,'Hulpblad MC-parser'!$A:$D,4,FALSE)</f>
        <v>Aanmeerproblemen</v>
      </c>
      <c r="Q2084" s="136" t="str">
        <f>IF(CONCATENATE(B2084,C2084,D2084)="","",VLOOKUP(CONCATENATE(B2084,C2084,D2084),Meldingsclassificaties!AA:AA,1,FALSE))</f>
        <v>VerkeerScheepvaartAanmeerproblemen</v>
      </c>
      <c r="R2084" s="136" t="str">
        <f>IF(F2084="","",VLOOKUP(F2084,Meldingsclassificaties!H:H,1,FALSE))</f>
        <v>Aanmeerproblemen</v>
      </c>
    </row>
    <row r="2085" spans="1:18" x14ac:dyDescent="0.25">
      <c r="A2085" s="59"/>
      <c r="B2085" s="59"/>
      <c r="C2085" s="59"/>
      <c r="D2085" s="59"/>
      <c r="E2085" s="60" t="s">
        <v>8768</v>
      </c>
      <c r="F2085" s="59"/>
      <c r="G2085" s="59" t="s">
        <v>1461</v>
      </c>
      <c r="H2085" s="59"/>
      <c r="I2085" s="59">
        <f t="shared" si="32"/>
        <v>4</v>
      </c>
      <c r="J2085" s="59" t="s">
        <v>1561</v>
      </c>
      <c r="K2085" s="61"/>
      <c r="L2085" s="62" t="s">
        <v>6737</v>
      </c>
      <c r="M2085" s="62" t="s">
        <v>1461</v>
      </c>
      <c r="N2085" s="81" t="str">
        <f>VLOOKUP($M2085,'Hulpblad MC-parser'!$A:$D,2,FALSE)</f>
        <v>Verkeer</v>
      </c>
      <c r="O2085" s="81" t="str">
        <f>VLOOKUP($M2085,'Hulpblad MC-parser'!$A:$D,3,FALSE)</f>
        <v>Scheepvaart</v>
      </c>
      <c r="P2085" s="81" t="str">
        <f>VLOOKUP($M2085,'Hulpblad MC-parser'!$A:$D,4,FALSE)</f>
        <v>Aanmeerproblemen</v>
      </c>
      <c r="Q2085" s="136" t="str">
        <f>IF(CONCATENATE(B2085,C2085,D2085)="","",VLOOKUP(CONCATENATE(B2085,C2085,D2085),Meldingsclassificaties!AA:AA,1,FALSE))</f>
        <v/>
      </c>
      <c r="R2085" s="136" t="str">
        <f>IF(F2085="","",VLOOKUP(F2085,Meldingsclassificaties!H:H,1,FALSE))</f>
        <v/>
      </c>
    </row>
    <row r="2086" spans="1:18" x14ac:dyDescent="0.25">
      <c r="A2086" s="59"/>
      <c r="B2086" s="59"/>
      <c r="C2086" s="59"/>
      <c r="D2086" s="59"/>
      <c r="E2086" s="60" t="s">
        <v>8769</v>
      </c>
      <c r="F2086" s="59"/>
      <c r="G2086" s="59" t="s">
        <v>1461</v>
      </c>
      <c r="H2086" s="59"/>
      <c r="I2086" s="59">
        <f t="shared" si="32"/>
        <v>17</v>
      </c>
      <c r="J2086" s="59" t="s">
        <v>1561</v>
      </c>
      <c r="K2086" s="61"/>
      <c r="L2086" s="62" t="s">
        <v>6737</v>
      </c>
      <c r="M2086" s="62" t="s">
        <v>1461</v>
      </c>
      <c r="N2086" s="81" t="str">
        <f>VLOOKUP($M2086,'Hulpblad MC-parser'!$A:$D,2,FALSE)</f>
        <v>Verkeer</v>
      </c>
      <c r="O2086" s="81" t="str">
        <f>VLOOKUP($M2086,'Hulpblad MC-parser'!$A:$D,3,FALSE)</f>
        <v>Scheepvaart</v>
      </c>
      <c r="P2086" s="81" t="str">
        <f>VLOOKUP($M2086,'Hulpblad MC-parser'!$A:$D,4,FALSE)</f>
        <v>Aanmeerproblemen</v>
      </c>
      <c r="Q2086" s="136" t="str">
        <f>IF(CONCATENATE(B2086,C2086,D2086)="","",VLOOKUP(CONCATENATE(B2086,C2086,D2086),Meldingsclassificaties!AA:AA,1,FALSE))</f>
        <v/>
      </c>
      <c r="R2086" s="136" t="str">
        <f>IF(F2086="","",VLOOKUP(F2086,Meldingsclassificaties!H:H,1,FALSE))</f>
        <v/>
      </c>
    </row>
    <row r="2087" spans="1:18" x14ac:dyDescent="0.25">
      <c r="A2087" s="59"/>
      <c r="B2087" s="59"/>
      <c r="C2087" s="59"/>
      <c r="D2087" s="59"/>
      <c r="E2087" s="60" t="s">
        <v>8770</v>
      </c>
      <c r="F2087" s="59"/>
      <c r="G2087" s="59" t="s">
        <v>1461</v>
      </c>
      <c r="H2087" s="59"/>
      <c r="I2087" s="59">
        <f t="shared" si="32"/>
        <v>4</v>
      </c>
      <c r="J2087" s="59" t="s">
        <v>1561</v>
      </c>
      <c r="K2087" s="61"/>
      <c r="L2087" s="62" t="s">
        <v>6737</v>
      </c>
      <c r="M2087" s="62" t="s">
        <v>1461</v>
      </c>
      <c r="N2087" s="81" t="str">
        <f>VLOOKUP($M2087,'Hulpblad MC-parser'!$A:$D,2,FALSE)</f>
        <v>Verkeer</v>
      </c>
      <c r="O2087" s="81" t="str">
        <f>VLOOKUP($M2087,'Hulpblad MC-parser'!$A:$D,3,FALSE)</f>
        <v>Scheepvaart</v>
      </c>
      <c r="P2087" s="81" t="str">
        <f>VLOOKUP($M2087,'Hulpblad MC-parser'!$A:$D,4,FALSE)</f>
        <v>Aanmeerproblemen</v>
      </c>
      <c r="Q2087" s="136" t="str">
        <f>IF(CONCATENATE(B2087,C2087,D2087)="","",VLOOKUP(CONCATENATE(B2087,C2087,D2087),Meldingsclassificaties!AA:AA,1,FALSE))</f>
        <v/>
      </c>
      <c r="R2087" s="136" t="str">
        <f>IF(F2087="","",VLOOKUP(F2087,Meldingsclassificaties!H:H,1,FALSE))</f>
        <v/>
      </c>
    </row>
    <row r="2088" spans="1:18" x14ac:dyDescent="0.25">
      <c r="A2088" s="59"/>
      <c r="B2088" s="59"/>
      <c r="C2088" s="59"/>
      <c r="D2088" s="59"/>
      <c r="E2088" s="60" t="s">
        <v>8771</v>
      </c>
      <c r="F2088" s="59"/>
      <c r="G2088" s="59" t="s">
        <v>1461</v>
      </c>
      <c r="H2088" s="59"/>
      <c r="I2088" s="59">
        <f t="shared" si="32"/>
        <v>5</v>
      </c>
      <c r="J2088" s="59" t="s">
        <v>1561</v>
      </c>
      <c r="K2088" s="61"/>
      <c r="L2088" s="62" t="s">
        <v>6737</v>
      </c>
      <c r="M2088" s="62" t="s">
        <v>1461</v>
      </c>
      <c r="N2088" s="81" t="str">
        <f>VLOOKUP($M2088,'Hulpblad MC-parser'!$A:$D,2,FALSE)</f>
        <v>Verkeer</v>
      </c>
      <c r="O2088" s="81" t="str">
        <f>VLOOKUP($M2088,'Hulpblad MC-parser'!$A:$D,3,FALSE)</f>
        <v>Scheepvaart</v>
      </c>
      <c r="P2088" s="81" t="str">
        <f>VLOOKUP($M2088,'Hulpblad MC-parser'!$A:$D,4,FALSE)</f>
        <v>Aanmeerproblemen</v>
      </c>
      <c r="Q2088" s="136" t="str">
        <f>IF(CONCATENATE(B2088,C2088,D2088)="","",VLOOKUP(CONCATENATE(B2088,C2088,D2088),Meldingsclassificaties!AA:AA,1,FALSE))</f>
        <v/>
      </c>
      <c r="R2088" s="136" t="str">
        <f>IF(F2088="","",VLOOKUP(F2088,Meldingsclassificaties!H:H,1,FALSE))</f>
        <v/>
      </c>
    </row>
    <row r="2089" spans="1:18" x14ac:dyDescent="0.25">
      <c r="A2089" s="59"/>
      <c r="B2089" s="59"/>
      <c r="C2089" s="59"/>
      <c r="D2089" s="59"/>
      <c r="E2089" s="60" t="s">
        <v>8772</v>
      </c>
      <c r="F2089" s="59"/>
      <c r="G2089" s="59" t="s">
        <v>1461</v>
      </c>
      <c r="H2089" s="59"/>
      <c r="I2089" s="59">
        <f t="shared" si="32"/>
        <v>7</v>
      </c>
      <c r="J2089" s="59" t="s">
        <v>1561</v>
      </c>
      <c r="K2089" s="61"/>
      <c r="L2089" s="62" t="s">
        <v>6737</v>
      </c>
      <c r="M2089" s="62" t="s">
        <v>1461</v>
      </c>
      <c r="N2089" s="81" t="str">
        <f>VLOOKUP($M2089,'Hulpblad MC-parser'!$A:$D,2,FALSE)</f>
        <v>Verkeer</v>
      </c>
      <c r="O2089" s="81" t="str">
        <f>VLOOKUP($M2089,'Hulpblad MC-parser'!$A:$D,3,FALSE)</f>
        <v>Scheepvaart</v>
      </c>
      <c r="P2089" s="81" t="str">
        <f>VLOOKUP($M2089,'Hulpblad MC-parser'!$A:$D,4,FALSE)</f>
        <v>Aanmeerproblemen</v>
      </c>
      <c r="Q2089" s="136" t="str">
        <f>IF(CONCATENATE(B2089,C2089,D2089)="","",VLOOKUP(CONCATENATE(B2089,C2089,D2089),Meldingsclassificaties!AA:AA,1,FALSE))</f>
        <v/>
      </c>
      <c r="R2089" s="136" t="str">
        <f>IF(F2089="","",VLOOKUP(F2089,Meldingsclassificaties!H:H,1,FALSE))</f>
        <v/>
      </c>
    </row>
    <row r="2090" spans="1:18" x14ac:dyDescent="0.25">
      <c r="A2090" s="59">
        <v>200031646</v>
      </c>
      <c r="B2090" s="59" t="s">
        <v>65</v>
      </c>
      <c r="C2090" s="59" t="s">
        <v>362</v>
      </c>
      <c r="D2090" s="59" t="s">
        <v>458</v>
      </c>
      <c r="E2090" s="60" t="s">
        <v>1462</v>
      </c>
      <c r="F2090" s="59" t="s">
        <v>551</v>
      </c>
      <c r="G2090" s="59"/>
      <c r="H2090" s="59"/>
      <c r="I2090" s="59">
        <f t="shared" ref="I2090:I2153" si="33">LEN(E2090)</f>
        <v>25</v>
      </c>
      <c r="J2090" s="59" t="s">
        <v>1613</v>
      </c>
      <c r="K2090" s="61"/>
      <c r="L2090" s="62" t="s">
        <v>6737</v>
      </c>
      <c r="M2090" s="62" t="s">
        <v>1462</v>
      </c>
      <c r="N2090" s="81" t="str">
        <f>VLOOKUP($M2090,'Hulpblad MC-parser'!$A:$D,2,FALSE)</f>
        <v>Verkeer</v>
      </c>
      <c r="O2090" s="81" t="str">
        <f>VLOOKUP($M2090,'Hulpblad MC-parser'!$A:$D,3,FALSE)</f>
        <v>Scheepvaart</v>
      </c>
      <c r="P2090" s="81" t="str">
        <f>VLOOKUP($M2090,'Hulpblad MC-parser'!$A:$D,4,FALSE)</f>
        <v>Afgevallen lading</v>
      </c>
      <c r="Q2090" s="136" t="str">
        <f>IF(CONCATENATE(B2090,C2090,D2090)="","",VLOOKUP(CONCATENATE(B2090,C2090,D2090),Meldingsclassificaties!AA:AA,1,FALSE))</f>
        <v>VerkeerScheepvaartAfgevallen lading</v>
      </c>
      <c r="R2090" s="136" t="str">
        <f>IF(F2090="","",VLOOKUP(F2090,Meldingsclassificaties!H:H,1,FALSE))</f>
        <v>Scheepvaart afgev. lading</v>
      </c>
    </row>
    <row r="2091" spans="1:18" x14ac:dyDescent="0.25">
      <c r="A2091" s="59"/>
      <c r="B2091" s="59"/>
      <c r="C2091" s="59"/>
      <c r="D2091" s="59"/>
      <c r="E2091" s="60" t="s">
        <v>8773</v>
      </c>
      <c r="F2091" s="59"/>
      <c r="G2091" s="59" t="s">
        <v>1462</v>
      </c>
      <c r="H2091" s="59"/>
      <c r="I2091" s="59">
        <f t="shared" si="33"/>
        <v>4</v>
      </c>
      <c r="J2091" s="59" t="s">
        <v>1561</v>
      </c>
      <c r="K2091" s="61"/>
      <c r="L2091" s="62" t="s">
        <v>6737</v>
      </c>
      <c r="M2091" s="62" t="s">
        <v>1462</v>
      </c>
      <c r="N2091" s="81" t="str">
        <f>VLOOKUP($M2091,'Hulpblad MC-parser'!$A:$D,2,FALSE)</f>
        <v>Verkeer</v>
      </c>
      <c r="O2091" s="81" t="str">
        <f>VLOOKUP($M2091,'Hulpblad MC-parser'!$A:$D,3,FALSE)</f>
        <v>Scheepvaart</v>
      </c>
      <c r="P2091" s="81" t="str">
        <f>VLOOKUP($M2091,'Hulpblad MC-parser'!$A:$D,4,FALSE)</f>
        <v>Afgevallen lading</v>
      </c>
      <c r="Q2091" s="136" t="str">
        <f>IF(CONCATENATE(B2091,C2091,D2091)="","",VLOOKUP(CONCATENATE(B2091,C2091,D2091),Meldingsclassificaties!AA:AA,1,FALSE))</f>
        <v/>
      </c>
      <c r="R2091" s="136" t="str">
        <f>IF(F2091="","",VLOOKUP(F2091,Meldingsclassificaties!H:H,1,FALSE))</f>
        <v/>
      </c>
    </row>
    <row r="2092" spans="1:18" x14ac:dyDescent="0.25">
      <c r="A2092" s="59"/>
      <c r="B2092" s="59"/>
      <c r="C2092" s="59"/>
      <c r="D2092" s="59"/>
      <c r="E2092" s="60" t="s">
        <v>8774</v>
      </c>
      <c r="F2092" s="59"/>
      <c r="G2092" s="59" t="s">
        <v>1462</v>
      </c>
      <c r="H2092" s="59"/>
      <c r="I2092" s="59">
        <f t="shared" si="33"/>
        <v>24</v>
      </c>
      <c r="J2092" s="59" t="s">
        <v>1561</v>
      </c>
      <c r="K2092" s="61"/>
      <c r="L2092" s="62" t="s">
        <v>6737</v>
      </c>
      <c r="M2092" s="62" t="s">
        <v>1462</v>
      </c>
      <c r="N2092" s="81" t="str">
        <f>VLOOKUP($M2092,'Hulpblad MC-parser'!$A:$D,2,FALSE)</f>
        <v>Verkeer</v>
      </c>
      <c r="O2092" s="81" t="str">
        <f>VLOOKUP($M2092,'Hulpblad MC-parser'!$A:$D,3,FALSE)</f>
        <v>Scheepvaart</v>
      </c>
      <c r="P2092" s="81" t="str">
        <f>VLOOKUP($M2092,'Hulpblad MC-parser'!$A:$D,4,FALSE)</f>
        <v>Afgevallen lading</v>
      </c>
      <c r="Q2092" s="136" t="str">
        <f>IF(CONCATENATE(B2092,C2092,D2092)="","",VLOOKUP(CONCATENATE(B2092,C2092,D2092),Meldingsclassificaties!AA:AA,1,FALSE))</f>
        <v/>
      </c>
      <c r="R2092" s="136" t="str">
        <f>IF(F2092="","",VLOOKUP(F2092,Meldingsclassificaties!H:H,1,FALSE))</f>
        <v/>
      </c>
    </row>
    <row r="2093" spans="1:18" x14ac:dyDescent="0.25">
      <c r="A2093" s="59"/>
      <c r="B2093" s="59"/>
      <c r="C2093" s="59"/>
      <c r="D2093" s="59"/>
      <c r="E2093" s="60" t="s">
        <v>8775</v>
      </c>
      <c r="F2093" s="59"/>
      <c r="G2093" s="59" t="s">
        <v>1462</v>
      </c>
      <c r="H2093" s="59"/>
      <c r="I2093" s="59">
        <f t="shared" si="33"/>
        <v>5</v>
      </c>
      <c r="J2093" s="59" t="s">
        <v>1561</v>
      </c>
      <c r="K2093" s="61"/>
      <c r="L2093" s="62" t="s">
        <v>6737</v>
      </c>
      <c r="M2093" s="62" t="s">
        <v>1462</v>
      </c>
      <c r="N2093" s="81" t="str">
        <f>VLOOKUP($M2093,'Hulpblad MC-parser'!$A:$D,2,FALSE)</f>
        <v>Verkeer</v>
      </c>
      <c r="O2093" s="81" t="str">
        <f>VLOOKUP($M2093,'Hulpblad MC-parser'!$A:$D,3,FALSE)</f>
        <v>Scheepvaart</v>
      </c>
      <c r="P2093" s="81" t="str">
        <f>VLOOKUP($M2093,'Hulpblad MC-parser'!$A:$D,4,FALSE)</f>
        <v>Afgevallen lading</v>
      </c>
      <c r="Q2093" s="136" t="str">
        <f>IF(CONCATENATE(B2093,C2093,D2093)="","",VLOOKUP(CONCATENATE(B2093,C2093,D2093),Meldingsclassificaties!AA:AA,1,FALSE))</f>
        <v/>
      </c>
      <c r="R2093" s="136" t="str">
        <f>IF(F2093="","",VLOOKUP(F2093,Meldingsclassificaties!H:H,1,FALSE))</f>
        <v/>
      </c>
    </row>
    <row r="2094" spans="1:18" x14ac:dyDescent="0.25">
      <c r="A2094" s="59"/>
      <c r="B2094" s="59"/>
      <c r="C2094" s="59"/>
      <c r="D2094" s="59"/>
      <c r="E2094" s="60" t="s">
        <v>8776</v>
      </c>
      <c r="F2094" s="59"/>
      <c r="G2094" s="59" t="s">
        <v>1462</v>
      </c>
      <c r="H2094" s="59"/>
      <c r="I2094" s="59">
        <f t="shared" si="33"/>
        <v>30</v>
      </c>
      <c r="J2094" s="59" t="s">
        <v>1561</v>
      </c>
      <c r="K2094" s="61"/>
      <c r="L2094" s="62" t="s">
        <v>6737</v>
      </c>
      <c r="M2094" s="62" t="s">
        <v>1462</v>
      </c>
      <c r="N2094" s="81" t="str">
        <f>VLOOKUP($M2094,'Hulpblad MC-parser'!$A:$D,2,FALSE)</f>
        <v>Verkeer</v>
      </c>
      <c r="O2094" s="81" t="str">
        <f>VLOOKUP($M2094,'Hulpblad MC-parser'!$A:$D,3,FALSE)</f>
        <v>Scheepvaart</v>
      </c>
      <c r="P2094" s="81" t="str">
        <f>VLOOKUP($M2094,'Hulpblad MC-parser'!$A:$D,4,FALSE)</f>
        <v>Afgevallen lading</v>
      </c>
      <c r="Q2094" s="136" t="str">
        <f>IF(CONCATENATE(B2094,C2094,D2094)="","",VLOOKUP(CONCATENATE(B2094,C2094,D2094),Meldingsclassificaties!AA:AA,1,FALSE))</f>
        <v/>
      </c>
      <c r="R2094" s="136" t="str">
        <f>IF(F2094="","",VLOOKUP(F2094,Meldingsclassificaties!H:H,1,FALSE))</f>
        <v/>
      </c>
    </row>
    <row r="2095" spans="1:18" x14ac:dyDescent="0.25">
      <c r="A2095" s="59"/>
      <c r="B2095" s="59"/>
      <c r="C2095" s="59"/>
      <c r="D2095" s="59"/>
      <c r="E2095" s="60" t="s">
        <v>8777</v>
      </c>
      <c r="F2095" s="59"/>
      <c r="G2095" s="59" t="s">
        <v>1462</v>
      </c>
      <c r="H2095" s="59"/>
      <c r="I2095" s="59">
        <f t="shared" si="33"/>
        <v>5</v>
      </c>
      <c r="J2095" s="59" t="s">
        <v>1561</v>
      </c>
      <c r="K2095" s="61"/>
      <c r="L2095" s="62" t="s">
        <v>6737</v>
      </c>
      <c r="M2095" s="62" t="s">
        <v>1462</v>
      </c>
      <c r="N2095" s="81" t="str">
        <f>VLOOKUP($M2095,'Hulpblad MC-parser'!$A:$D,2,FALSE)</f>
        <v>Verkeer</v>
      </c>
      <c r="O2095" s="81" t="str">
        <f>VLOOKUP($M2095,'Hulpblad MC-parser'!$A:$D,3,FALSE)</f>
        <v>Scheepvaart</v>
      </c>
      <c r="P2095" s="81" t="str">
        <f>VLOOKUP($M2095,'Hulpblad MC-parser'!$A:$D,4,FALSE)</f>
        <v>Afgevallen lading</v>
      </c>
      <c r="Q2095" s="136" t="str">
        <f>IF(CONCATENATE(B2095,C2095,D2095)="","",VLOOKUP(CONCATENATE(B2095,C2095,D2095),Meldingsclassificaties!AA:AA,1,FALSE))</f>
        <v/>
      </c>
      <c r="R2095" s="136" t="str">
        <f>IF(F2095="","",VLOOKUP(F2095,Meldingsclassificaties!H:H,1,FALSE))</f>
        <v/>
      </c>
    </row>
    <row r="2096" spans="1:18" x14ac:dyDescent="0.25">
      <c r="A2096" s="59"/>
      <c r="B2096" s="59"/>
      <c r="C2096" s="59"/>
      <c r="D2096" s="59"/>
      <c r="E2096" s="60" t="s">
        <v>8778</v>
      </c>
      <c r="F2096" s="59"/>
      <c r="G2096" s="59" t="s">
        <v>1462</v>
      </c>
      <c r="H2096" s="59"/>
      <c r="I2096" s="59">
        <f t="shared" si="33"/>
        <v>7</v>
      </c>
      <c r="J2096" s="59" t="s">
        <v>1561</v>
      </c>
      <c r="K2096" s="61"/>
      <c r="L2096" s="62" t="s">
        <v>6737</v>
      </c>
      <c r="M2096" s="62" t="s">
        <v>1462</v>
      </c>
      <c r="N2096" s="81" t="str">
        <f>VLOOKUP($M2096,'Hulpblad MC-parser'!$A:$D,2,FALSE)</f>
        <v>Verkeer</v>
      </c>
      <c r="O2096" s="81" t="str">
        <f>VLOOKUP($M2096,'Hulpblad MC-parser'!$A:$D,3,FALSE)</f>
        <v>Scheepvaart</v>
      </c>
      <c r="P2096" s="81" t="str">
        <f>VLOOKUP($M2096,'Hulpblad MC-parser'!$A:$D,4,FALSE)</f>
        <v>Afgevallen lading</v>
      </c>
      <c r="Q2096" s="136" t="str">
        <f>IF(CONCATENATE(B2096,C2096,D2096)="","",VLOOKUP(CONCATENATE(B2096,C2096,D2096),Meldingsclassificaties!AA:AA,1,FALSE))</f>
        <v/>
      </c>
      <c r="R2096" s="136" t="str">
        <f>IF(F2096="","",VLOOKUP(F2096,Meldingsclassificaties!H:H,1,FALSE))</f>
        <v/>
      </c>
    </row>
    <row r="2097" spans="1:18" x14ac:dyDescent="0.25">
      <c r="A2097" s="59">
        <v>200031648</v>
      </c>
      <c r="B2097" s="59" t="s">
        <v>65</v>
      </c>
      <c r="C2097" s="59" t="s">
        <v>362</v>
      </c>
      <c r="D2097" s="59" t="s">
        <v>363</v>
      </c>
      <c r="E2097" s="60" t="s">
        <v>1463</v>
      </c>
      <c r="F2097" s="59" t="s">
        <v>363</v>
      </c>
      <c r="G2097" s="59"/>
      <c r="H2097" s="59"/>
      <c r="I2097" s="59">
        <f t="shared" si="33"/>
        <v>15</v>
      </c>
      <c r="J2097" s="59" t="s">
        <v>1613</v>
      </c>
      <c r="K2097" s="61"/>
      <c r="L2097" s="62" t="s">
        <v>6737</v>
      </c>
      <c r="M2097" s="62" t="s">
        <v>1463</v>
      </c>
      <c r="N2097" s="81" t="str">
        <f>VLOOKUP($M2097,'Hulpblad MC-parser'!$A:$D,2,FALSE)</f>
        <v>Verkeer</v>
      </c>
      <c r="O2097" s="81" t="str">
        <f>VLOOKUP($M2097,'Hulpblad MC-parser'!$A:$D,3,FALSE)</f>
        <v>Scheepvaart</v>
      </c>
      <c r="P2097" s="81" t="str">
        <f>VLOOKUP($M2097,'Hulpblad MC-parser'!$A:$D,4,FALSE)</f>
        <v>ASO-vaargedrag</v>
      </c>
      <c r="Q2097" s="136" t="str">
        <f>IF(CONCATENATE(B2097,C2097,D2097)="","",VLOOKUP(CONCATENATE(B2097,C2097,D2097),Meldingsclassificaties!AA:AA,1,FALSE))</f>
        <v>VerkeerScheepvaartASO-vaargedrag</v>
      </c>
      <c r="R2097" s="136" t="str">
        <f>IF(F2097="","",VLOOKUP(F2097,Meldingsclassificaties!H:H,1,FALSE))</f>
        <v>ASO-vaargedrag</v>
      </c>
    </row>
    <row r="2098" spans="1:18" x14ac:dyDescent="0.25">
      <c r="A2098" s="59"/>
      <c r="B2098" s="59"/>
      <c r="C2098" s="59"/>
      <c r="D2098" s="59"/>
      <c r="E2098" s="60" t="s">
        <v>8779</v>
      </c>
      <c r="F2098" s="59"/>
      <c r="G2098" s="59" t="s">
        <v>1463</v>
      </c>
      <c r="H2098" s="59"/>
      <c r="I2098" s="59">
        <f t="shared" si="33"/>
        <v>4</v>
      </c>
      <c r="J2098" s="59" t="s">
        <v>1561</v>
      </c>
      <c r="K2098" s="61"/>
      <c r="L2098" s="62" t="s">
        <v>6737</v>
      </c>
      <c r="M2098" s="62" t="s">
        <v>1463</v>
      </c>
      <c r="N2098" s="81" t="str">
        <f>VLOOKUP($M2098,'Hulpblad MC-parser'!$A:$D,2,FALSE)</f>
        <v>Verkeer</v>
      </c>
      <c r="O2098" s="81" t="str">
        <f>VLOOKUP($M2098,'Hulpblad MC-parser'!$A:$D,3,FALSE)</f>
        <v>Scheepvaart</v>
      </c>
      <c r="P2098" s="81" t="str">
        <f>VLOOKUP($M2098,'Hulpblad MC-parser'!$A:$D,4,FALSE)</f>
        <v>ASO-vaargedrag</v>
      </c>
      <c r="Q2098" s="136" t="str">
        <f>IF(CONCATENATE(B2098,C2098,D2098)="","",VLOOKUP(CONCATENATE(B2098,C2098,D2098),Meldingsclassificaties!AA:AA,1,FALSE))</f>
        <v/>
      </c>
      <c r="R2098" s="136" t="str">
        <f>IF(F2098="","",VLOOKUP(F2098,Meldingsclassificaties!H:H,1,FALSE))</f>
        <v/>
      </c>
    </row>
    <row r="2099" spans="1:18" x14ac:dyDescent="0.25">
      <c r="A2099" s="59"/>
      <c r="B2099" s="59"/>
      <c r="C2099" s="59"/>
      <c r="D2099" s="59"/>
      <c r="E2099" s="60" t="s">
        <v>8780</v>
      </c>
      <c r="F2099" s="59"/>
      <c r="G2099" s="59" t="s">
        <v>1463</v>
      </c>
      <c r="H2099" s="59"/>
      <c r="I2099" s="59">
        <f t="shared" si="33"/>
        <v>15</v>
      </c>
      <c r="J2099" s="59" t="s">
        <v>1561</v>
      </c>
      <c r="K2099" s="61"/>
      <c r="L2099" s="62" t="s">
        <v>6737</v>
      </c>
      <c r="M2099" s="62" t="s">
        <v>1463</v>
      </c>
      <c r="N2099" s="81" t="str">
        <f>VLOOKUP($M2099,'Hulpblad MC-parser'!$A:$D,2,FALSE)</f>
        <v>Verkeer</v>
      </c>
      <c r="O2099" s="81" t="str">
        <f>VLOOKUP($M2099,'Hulpblad MC-parser'!$A:$D,3,FALSE)</f>
        <v>Scheepvaart</v>
      </c>
      <c r="P2099" s="81" t="str">
        <f>VLOOKUP($M2099,'Hulpblad MC-parser'!$A:$D,4,FALSE)</f>
        <v>ASO-vaargedrag</v>
      </c>
      <c r="Q2099" s="136" t="str">
        <f>IF(CONCATENATE(B2099,C2099,D2099)="","",VLOOKUP(CONCATENATE(B2099,C2099,D2099),Meldingsclassificaties!AA:AA,1,FALSE))</f>
        <v/>
      </c>
      <c r="R2099" s="136" t="str">
        <f>IF(F2099="","",VLOOKUP(F2099,Meldingsclassificaties!H:H,1,FALSE))</f>
        <v/>
      </c>
    </row>
    <row r="2100" spans="1:18" x14ac:dyDescent="0.25">
      <c r="A2100" s="59"/>
      <c r="B2100" s="59"/>
      <c r="C2100" s="59"/>
      <c r="D2100" s="59"/>
      <c r="E2100" s="60" t="s">
        <v>8781</v>
      </c>
      <c r="F2100" s="59"/>
      <c r="G2100" s="59" t="s">
        <v>1463</v>
      </c>
      <c r="H2100" s="59"/>
      <c r="I2100" s="59">
        <f t="shared" si="33"/>
        <v>4</v>
      </c>
      <c r="J2100" s="59" t="s">
        <v>1561</v>
      </c>
      <c r="K2100" s="61"/>
      <c r="L2100" s="62" t="s">
        <v>6737</v>
      </c>
      <c r="M2100" s="62" t="s">
        <v>1463</v>
      </c>
      <c r="N2100" s="81" t="str">
        <f>VLOOKUP($M2100,'Hulpblad MC-parser'!$A:$D,2,FALSE)</f>
        <v>Verkeer</v>
      </c>
      <c r="O2100" s="81" t="str">
        <f>VLOOKUP($M2100,'Hulpblad MC-parser'!$A:$D,3,FALSE)</f>
        <v>Scheepvaart</v>
      </c>
      <c r="P2100" s="81" t="str">
        <f>VLOOKUP($M2100,'Hulpblad MC-parser'!$A:$D,4,FALSE)</f>
        <v>ASO-vaargedrag</v>
      </c>
      <c r="Q2100" s="136" t="str">
        <f>IF(CONCATENATE(B2100,C2100,D2100)="","",VLOOKUP(CONCATENATE(B2100,C2100,D2100),Meldingsclassificaties!AA:AA,1,FALSE))</f>
        <v/>
      </c>
      <c r="R2100" s="136" t="str">
        <f>IF(F2100="","",VLOOKUP(F2100,Meldingsclassificaties!H:H,1,FALSE))</f>
        <v/>
      </c>
    </row>
    <row r="2101" spans="1:18" x14ac:dyDescent="0.25">
      <c r="A2101" s="59"/>
      <c r="B2101" s="59"/>
      <c r="C2101" s="59"/>
      <c r="D2101" s="59"/>
      <c r="E2101" s="60" t="s">
        <v>8782</v>
      </c>
      <c r="F2101" s="59"/>
      <c r="G2101" s="59" t="s">
        <v>1463</v>
      </c>
      <c r="H2101" s="59"/>
      <c r="I2101" s="59">
        <f t="shared" si="33"/>
        <v>5</v>
      </c>
      <c r="J2101" s="59" t="s">
        <v>1561</v>
      </c>
      <c r="K2101" s="61"/>
      <c r="L2101" s="62" t="s">
        <v>6737</v>
      </c>
      <c r="M2101" s="62" t="s">
        <v>1463</v>
      </c>
      <c r="N2101" s="81" t="str">
        <f>VLOOKUP($M2101,'Hulpblad MC-parser'!$A:$D,2,FALSE)</f>
        <v>Verkeer</v>
      </c>
      <c r="O2101" s="81" t="str">
        <f>VLOOKUP($M2101,'Hulpblad MC-parser'!$A:$D,3,FALSE)</f>
        <v>Scheepvaart</v>
      </c>
      <c r="P2101" s="81" t="str">
        <f>VLOOKUP($M2101,'Hulpblad MC-parser'!$A:$D,4,FALSE)</f>
        <v>ASO-vaargedrag</v>
      </c>
      <c r="Q2101" s="136" t="str">
        <f>IF(CONCATENATE(B2101,C2101,D2101)="","",VLOOKUP(CONCATENATE(B2101,C2101,D2101),Meldingsclassificaties!AA:AA,1,FALSE))</f>
        <v/>
      </c>
      <c r="R2101" s="136" t="str">
        <f>IF(F2101="","",VLOOKUP(F2101,Meldingsclassificaties!H:H,1,FALSE))</f>
        <v/>
      </c>
    </row>
    <row r="2102" spans="1:18" x14ac:dyDescent="0.25">
      <c r="A2102" s="59"/>
      <c r="B2102" s="59"/>
      <c r="C2102" s="59"/>
      <c r="D2102" s="59"/>
      <c r="E2102" s="60" t="s">
        <v>8783</v>
      </c>
      <c r="F2102" s="59"/>
      <c r="G2102" s="59" t="s">
        <v>1463</v>
      </c>
      <c r="H2102" s="59"/>
      <c r="I2102" s="59">
        <f t="shared" si="33"/>
        <v>7</v>
      </c>
      <c r="J2102" s="59" t="s">
        <v>1561</v>
      </c>
      <c r="K2102" s="61"/>
      <c r="L2102" s="62" t="s">
        <v>6737</v>
      </c>
      <c r="M2102" s="62" t="s">
        <v>1463</v>
      </c>
      <c r="N2102" s="81" t="str">
        <f>VLOOKUP($M2102,'Hulpblad MC-parser'!$A:$D,2,FALSE)</f>
        <v>Verkeer</v>
      </c>
      <c r="O2102" s="81" t="str">
        <f>VLOOKUP($M2102,'Hulpblad MC-parser'!$A:$D,3,FALSE)</f>
        <v>Scheepvaart</v>
      </c>
      <c r="P2102" s="81" t="str">
        <f>VLOOKUP($M2102,'Hulpblad MC-parser'!$A:$D,4,FALSE)</f>
        <v>ASO-vaargedrag</v>
      </c>
      <c r="Q2102" s="136" t="str">
        <f>IF(CONCATENATE(B2102,C2102,D2102)="","",VLOOKUP(CONCATENATE(B2102,C2102,D2102),Meldingsclassificaties!AA:AA,1,FALSE))</f>
        <v/>
      </c>
      <c r="R2102" s="136" t="str">
        <f>IF(F2102="","",VLOOKUP(F2102,Meldingsclassificaties!H:H,1,FALSE))</f>
        <v/>
      </c>
    </row>
    <row r="2103" spans="1:18" x14ac:dyDescent="0.25">
      <c r="A2103" s="59">
        <v>200031651</v>
      </c>
      <c r="B2103" s="59" t="s">
        <v>65</v>
      </c>
      <c r="C2103" s="59" t="s">
        <v>362</v>
      </c>
      <c r="D2103" s="59" t="s">
        <v>523</v>
      </c>
      <c r="E2103" s="60" t="s">
        <v>1464</v>
      </c>
      <c r="F2103" s="59" t="s">
        <v>525</v>
      </c>
      <c r="G2103" s="59"/>
      <c r="H2103" s="59"/>
      <c r="I2103" s="59">
        <f t="shared" si="33"/>
        <v>26</v>
      </c>
      <c r="J2103" s="59" t="s">
        <v>1613</v>
      </c>
      <c r="K2103" s="61"/>
      <c r="L2103" s="62" t="s">
        <v>6737</v>
      </c>
      <c r="M2103" s="62" t="s">
        <v>1464</v>
      </c>
      <c r="N2103" s="81" t="str">
        <f>VLOOKUP($M2103,'Hulpblad MC-parser'!$A:$D,2,FALSE)</f>
        <v>Verkeer</v>
      </c>
      <c r="O2103" s="81" t="str">
        <f>VLOOKUP($M2103,'Hulpblad MC-parser'!$A:$D,3,FALSE)</f>
        <v>Scheepvaart</v>
      </c>
      <c r="P2103" s="81" t="str">
        <f>VLOOKUP($M2103,'Hulpblad MC-parser'!$A:$D,4,FALSE)</f>
        <v>Hinderl. waterbeweging</v>
      </c>
      <c r="Q2103" s="136" t="str">
        <f>IF(CONCATENATE(B2103,C2103,D2103)="","",VLOOKUP(CONCATENATE(B2103,C2103,D2103),Meldingsclassificaties!AA:AA,1,FALSE))</f>
        <v>VerkeerScheepvaartHinderl. waterbeweging</v>
      </c>
      <c r="R2103" s="136" t="str">
        <f>IF(F2103="","",VLOOKUP(F2103,Meldingsclassificaties!H:H,1,FALSE))</f>
        <v>Hinderlijke waterbeweging</v>
      </c>
    </row>
    <row r="2104" spans="1:18" x14ac:dyDescent="0.25">
      <c r="A2104" s="59"/>
      <c r="B2104" s="59"/>
      <c r="C2104" s="59"/>
      <c r="D2104" s="59"/>
      <c r="E2104" s="60" t="s">
        <v>8784</v>
      </c>
      <c r="F2104" s="59"/>
      <c r="G2104" s="59" t="s">
        <v>1464</v>
      </c>
      <c r="H2104" s="59"/>
      <c r="I2104" s="59">
        <f t="shared" si="33"/>
        <v>4</v>
      </c>
      <c r="J2104" s="59" t="s">
        <v>1561</v>
      </c>
      <c r="K2104" s="61"/>
      <c r="L2104" s="62" t="s">
        <v>6737</v>
      </c>
      <c r="M2104" s="62" t="s">
        <v>1464</v>
      </c>
      <c r="N2104" s="81" t="str">
        <f>VLOOKUP($M2104,'Hulpblad MC-parser'!$A:$D,2,FALSE)</f>
        <v>Verkeer</v>
      </c>
      <c r="O2104" s="81" t="str">
        <f>VLOOKUP($M2104,'Hulpblad MC-parser'!$A:$D,3,FALSE)</f>
        <v>Scheepvaart</v>
      </c>
      <c r="P2104" s="81" t="str">
        <f>VLOOKUP($M2104,'Hulpblad MC-parser'!$A:$D,4,FALSE)</f>
        <v>Hinderl. waterbeweging</v>
      </c>
      <c r="Q2104" s="136" t="str">
        <f>IF(CONCATENATE(B2104,C2104,D2104)="","",VLOOKUP(CONCATENATE(B2104,C2104,D2104),Meldingsclassificaties!AA:AA,1,FALSE))</f>
        <v/>
      </c>
      <c r="R2104" s="136" t="str">
        <f>IF(F2104="","",VLOOKUP(F2104,Meldingsclassificaties!H:H,1,FALSE))</f>
        <v/>
      </c>
    </row>
    <row r="2105" spans="1:18" x14ac:dyDescent="0.25">
      <c r="A2105" s="59"/>
      <c r="B2105" s="59"/>
      <c r="C2105" s="59"/>
      <c r="D2105" s="59"/>
      <c r="E2105" s="60" t="s">
        <v>8785</v>
      </c>
      <c r="F2105" s="59"/>
      <c r="G2105" s="59" t="s">
        <v>1464</v>
      </c>
      <c r="H2105" s="59"/>
      <c r="I2105" s="59">
        <f t="shared" si="33"/>
        <v>4</v>
      </c>
      <c r="J2105" s="59" t="s">
        <v>1561</v>
      </c>
      <c r="K2105" s="61"/>
      <c r="L2105" s="62" t="s">
        <v>6737</v>
      </c>
      <c r="M2105" s="62" t="s">
        <v>1464</v>
      </c>
      <c r="N2105" s="81" t="str">
        <f>VLOOKUP($M2105,'Hulpblad MC-parser'!$A:$D,2,FALSE)</f>
        <v>Verkeer</v>
      </c>
      <c r="O2105" s="81" t="str">
        <f>VLOOKUP($M2105,'Hulpblad MC-parser'!$A:$D,3,FALSE)</f>
        <v>Scheepvaart</v>
      </c>
      <c r="P2105" s="81" t="str">
        <f>VLOOKUP($M2105,'Hulpblad MC-parser'!$A:$D,4,FALSE)</f>
        <v>Hinderl. waterbeweging</v>
      </c>
      <c r="Q2105" s="136" t="str">
        <f>IF(CONCATENATE(B2105,C2105,D2105)="","",VLOOKUP(CONCATENATE(B2105,C2105,D2105),Meldingsclassificaties!AA:AA,1,FALSE))</f>
        <v/>
      </c>
      <c r="R2105" s="136" t="str">
        <f>IF(F2105="","",VLOOKUP(F2105,Meldingsclassificaties!H:H,1,FALSE))</f>
        <v/>
      </c>
    </row>
    <row r="2106" spans="1:18" x14ac:dyDescent="0.25">
      <c r="A2106" s="59"/>
      <c r="B2106" s="59"/>
      <c r="C2106" s="59"/>
      <c r="D2106" s="59"/>
      <c r="E2106" s="60" t="s">
        <v>8786</v>
      </c>
      <c r="F2106" s="59"/>
      <c r="G2106" s="59" t="s">
        <v>1464</v>
      </c>
      <c r="H2106" s="59"/>
      <c r="I2106" s="59">
        <f t="shared" si="33"/>
        <v>5</v>
      </c>
      <c r="J2106" s="59" t="s">
        <v>1561</v>
      </c>
      <c r="K2106" s="61"/>
      <c r="L2106" s="62" t="s">
        <v>6737</v>
      </c>
      <c r="M2106" s="62" t="s">
        <v>1464</v>
      </c>
      <c r="N2106" s="81" t="str">
        <f>VLOOKUP($M2106,'Hulpblad MC-parser'!$A:$D,2,FALSE)</f>
        <v>Verkeer</v>
      </c>
      <c r="O2106" s="81" t="str">
        <f>VLOOKUP($M2106,'Hulpblad MC-parser'!$A:$D,3,FALSE)</f>
        <v>Scheepvaart</v>
      </c>
      <c r="P2106" s="81" t="str">
        <f>VLOOKUP($M2106,'Hulpblad MC-parser'!$A:$D,4,FALSE)</f>
        <v>Hinderl. waterbeweging</v>
      </c>
      <c r="Q2106" s="136" t="str">
        <f>IF(CONCATENATE(B2106,C2106,D2106)="","",VLOOKUP(CONCATENATE(B2106,C2106,D2106),Meldingsclassificaties!AA:AA,1,FALSE))</f>
        <v/>
      </c>
      <c r="R2106" s="136" t="str">
        <f>IF(F2106="","",VLOOKUP(F2106,Meldingsclassificaties!H:H,1,FALSE))</f>
        <v/>
      </c>
    </row>
    <row r="2107" spans="1:18" x14ac:dyDescent="0.25">
      <c r="A2107" s="59"/>
      <c r="B2107" s="59"/>
      <c r="C2107" s="59"/>
      <c r="D2107" s="59"/>
      <c r="E2107" s="60" t="s">
        <v>8787</v>
      </c>
      <c r="F2107" s="59"/>
      <c r="G2107" s="59" t="s">
        <v>1464</v>
      </c>
      <c r="H2107" s="59"/>
      <c r="I2107" s="59">
        <f t="shared" si="33"/>
        <v>7</v>
      </c>
      <c r="J2107" s="59" t="s">
        <v>1561</v>
      </c>
      <c r="K2107" s="61"/>
      <c r="L2107" s="62" t="s">
        <v>6737</v>
      </c>
      <c r="M2107" s="62" t="s">
        <v>1464</v>
      </c>
      <c r="N2107" s="81" t="str">
        <f>VLOOKUP($M2107,'Hulpblad MC-parser'!$A:$D,2,FALSE)</f>
        <v>Verkeer</v>
      </c>
      <c r="O2107" s="81" t="str">
        <f>VLOOKUP($M2107,'Hulpblad MC-parser'!$A:$D,3,FALSE)</f>
        <v>Scheepvaart</v>
      </c>
      <c r="P2107" s="81" t="str">
        <f>VLOOKUP($M2107,'Hulpblad MC-parser'!$A:$D,4,FALSE)</f>
        <v>Hinderl. waterbeweging</v>
      </c>
      <c r="Q2107" s="136" t="str">
        <f>IF(CONCATENATE(B2107,C2107,D2107)="","",VLOOKUP(CONCATENATE(B2107,C2107,D2107),Meldingsclassificaties!AA:AA,1,FALSE))</f>
        <v/>
      </c>
      <c r="R2107" s="136" t="str">
        <f>IF(F2107="","",VLOOKUP(F2107,Meldingsclassificaties!H:H,1,FALSE))</f>
        <v/>
      </c>
    </row>
    <row r="2108" spans="1:18" x14ac:dyDescent="0.25">
      <c r="A2108" s="59"/>
      <c r="B2108" s="59"/>
      <c r="C2108" s="59"/>
      <c r="D2108" s="59"/>
      <c r="E2108" s="60" t="s">
        <v>8788</v>
      </c>
      <c r="F2108" s="59"/>
      <c r="G2108" s="59" t="s">
        <v>1464</v>
      </c>
      <c r="H2108" s="59"/>
      <c r="I2108" s="59">
        <f t="shared" si="33"/>
        <v>14</v>
      </c>
      <c r="J2108" s="59" t="s">
        <v>1561</v>
      </c>
      <c r="K2108" s="61"/>
      <c r="L2108" s="62" t="s">
        <v>6737</v>
      </c>
      <c r="M2108" s="62" t="s">
        <v>1464</v>
      </c>
      <c r="N2108" s="81" t="str">
        <f>VLOOKUP($M2108,'Hulpblad MC-parser'!$A:$D,2,FALSE)</f>
        <v>Verkeer</v>
      </c>
      <c r="O2108" s="81" t="str">
        <f>VLOOKUP($M2108,'Hulpblad MC-parser'!$A:$D,3,FALSE)</f>
        <v>Scheepvaart</v>
      </c>
      <c r="P2108" s="81" t="str">
        <f>VLOOKUP($M2108,'Hulpblad MC-parser'!$A:$D,4,FALSE)</f>
        <v>Hinderl. waterbeweging</v>
      </c>
      <c r="Q2108" s="136" t="str">
        <f>IF(CONCATENATE(B2108,C2108,D2108)="","",VLOOKUP(CONCATENATE(B2108,C2108,D2108),Meldingsclassificaties!AA:AA,1,FALSE))</f>
        <v/>
      </c>
      <c r="R2108" s="136" t="str">
        <f>IF(F2108="","",VLOOKUP(F2108,Meldingsclassificaties!H:H,1,FALSE))</f>
        <v/>
      </c>
    </row>
    <row r="2109" spans="1:18" x14ac:dyDescent="0.25">
      <c r="A2109" s="59">
        <v>200010814</v>
      </c>
      <c r="B2109" s="59" t="s">
        <v>65</v>
      </c>
      <c r="C2109" s="59" t="s">
        <v>362</v>
      </c>
      <c r="D2109" s="59" t="s">
        <v>520</v>
      </c>
      <c r="E2109" s="60" t="s">
        <v>1465</v>
      </c>
      <c r="F2109" s="59" t="s">
        <v>520</v>
      </c>
      <c r="G2109" s="59"/>
      <c r="H2109" s="59"/>
      <c r="I2109" s="59">
        <f t="shared" si="33"/>
        <v>16</v>
      </c>
      <c r="J2109" s="59" t="s">
        <v>1613</v>
      </c>
      <c r="K2109" s="61"/>
      <c r="L2109" s="62" t="s">
        <v>6737</v>
      </c>
      <c r="M2109" s="62" t="s">
        <v>1465</v>
      </c>
      <c r="N2109" s="81" t="str">
        <f>VLOOKUP($M2109,'Hulpblad MC-parser'!$A:$D,2,FALSE)</f>
        <v>Verkeer</v>
      </c>
      <c r="O2109" s="81" t="str">
        <f>VLOOKUP($M2109,'Hulpblad MC-parser'!$A:$D,3,FALSE)</f>
        <v>Scheepvaart</v>
      </c>
      <c r="P2109" s="81" t="str">
        <f>VLOOKUP($M2109,'Hulpblad MC-parser'!$A:$D,4,FALSE)</f>
        <v>Onbevoegd varen</v>
      </c>
      <c r="Q2109" s="136" t="str">
        <f>IF(CONCATENATE(B2109,C2109,D2109)="","",VLOOKUP(CONCATENATE(B2109,C2109,D2109),Meldingsclassificaties!AA:AA,1,FALSE))</f>
        <v>VerkeerScheepvaartOnbevoegd varen</v>
      </c>
      <c r="R2109" s="136" t="str">
        <f>IF(F2109="","",VLOOKUP(F2109,Meldingsclassificaties!H:H,1,FALSE))</f>
        <v>Onbevoegd varen</v>
      </c>
    </row>
    <row r="2110" spans="1:18" x14ac:dyDescent="0.25">
      <c r="A2110" s="59"/>
      <c r="B2110" s="59"/>
      <c r="C2110" s="59"/>
      <c r="D2110" s="59"/>
      <c r="E2110" s="60" t="s">
        <v>8789</v>
      </c>
      <c r="F2110" s="59"/>
      <c r="G2110" s="59" t="s">
        <v>1465</v>
      </c>
      <c r="H2110" s="59"/>
      <c r="I2110" s="59">
        <f t="shared" si="33"/>
        <v>4</v>
      </c>
      <c r="J2110" s="59" t="s">
        <v>1561</v>
      </c>
      <c r="K2110" s="61"/>
      <c r="L2110" s="62" t="s">
        <v>6737</v>
      </c>
      <c r="M2110" s="62" t="s">
        <v>1465</v>
      </c>
      <c r="N2110" s="81" t="str">
        <f>VLOOKUP($M2110,'Hulpblad MC-parser'!$A:$D,2,FALSE)</f>
        <v>Verkeer</v>
      </c>
      <c r="O2110" s="81" t="str">
        <f>VLOOKUP($M2110,'Hulpblad MC-parser'!$A:$D,3,FALSE)</f>
        <v>Scheepvaart</v>
      </c>
      <c r="P2110" s="81" t="str">
        <f>VLOOKUP($M2110,'Hulpblad MC-parser'!$A:$D,4,FALSE)</f>
        <v>Onbevoegd varen</v>
      </c>
      <c r="Q2110" s="136" t="str">
        <f>IF(CONCATENATE(B2110,C2110,D2110)="","",VLOOKUP(CONCATENATE(B2110,C2110,D2110),Meldingsclassificaties!AA:AA,1,FALSE))</f>
        <v/>
      </c>
      <c r="R2110" s="136" t="str">
        <f>IF(F2110="","",VLOOKUP(F2110,Meldingsclassificaties!H:H,1,FALSE))</f>
        <v/>
      </c>
    </row>
    <row r="2111" spans="1:18" x14ac:dyDescent="0.25">
      <c r="A2111" s="59"/>
      <c r="B2111" s="59"/>
      <c r="C2111" s="59"/>
      <c r="D2111" s="59"/>
      <c r="E2111" s="60" t="s">
        <v>8790</v>
      </c>
      <c r="F2111" s="59"/>
      <c r="G2111" s="59" t="s">
        <v>1465</v>
      </c>
      <c r="H2111" s="59"/>
      <c r="I2111" s="59">
        <f t="shared" si="33"/>
        <v>5</v>
      </c>
      <c r="J2111" s="59" t="s">
        <v>1561</v>
      </c>
      <c r="K2111" s="61"/>
      <c r="L2111" s="62" t="s">
        <v>6737</v>
      </c>
      <c r="M2111" s="62" t="s">
        <v>1465</v>
      </c>
      <c r="N2111" s="81" t="str">
        <f>VLOOKUP($M2111,'Hulpblad MC-parser'!$A:$D,2,FALSE)</f>
        <v>Verkeer</v>
      </c>
      <c r="O2111" s="81" t="str">
        <f>VLOOKUP($M2111,'Hulpblad MC-parser'!$A:$D,3,FALSE)</f>
        <v>Scheepvaart</v>
      </c>
      <c r="P2111" s="81" t="str">
        <f>VLOOKUP($M2111,'Hulpblad MC-parser'!$A:$D,4,FALSE)</f>
        <v>Onbevoegd varen</v>
      </c>
      <c r="Q2111" s="136" t="str">
        <f>IF(CONCATENATE(B2111,C2111,D2111)="","",VLOOKUP(CONCATENATE(B2111,C2111,D2111),Meldingsclassificaties!AA:AA,1,FALSE))</f>
        <v/>
      </c>
      <c r="R2111" s="136" t="str">
        <f>IF(F2111="","",VLOOKUP(F2111,Meldingsclassificaties!H:H,1,FALSE))</f>
        <v/>
      </c>
    </row>
    <row r="2112" spans="1:18" x14ac:dyDescent="0.25">
      <c r="A2112" s="59"/>
      <c r="B2112" s="59"/>
      <c r="C2112" s="59"/>
      <c r="D2112" s="59"/>
      <c r="E2112" s="60" t="s">
        <v>8791</v>
      </c>
      <c r="F2112" s="59"/>
      <c r="G2112" s="59" t="s">
        <v>1465</v>
      </c>
      <c r="H2112" s="59"/>
      <c r="I2112" s="59">
        <f t="shared" si="33"/>
        <v>5</v>
      </c>
      <c r="J2112" s="59" t="s">
        <v>1561</v>
      </c>
      <c r="K2112" s="61"/>
      <c r="L2112" s="62" t="s">
        <v>6737</v>
      </c>
      <c r="M2112" s="62" t="s">
        <v>1465</v>
      </c>
      <c r="N2112" s="81" t="str">
        <f>VLOOKUP($M2112,'Hulpblad MC-parser'!$A:$D,2,FALSE)</f>
        <v>Verkeer</v>
      </c>
      <c r="O2112" s="81" t="str">
        <f>VLOOKUP($M2112,'Hulpblad MC-parser'!$A:$D,3,FALSE)</f>
        <v>Scheepvaart</v>
      </c>
      <c r="P2112" s="81" t="str">
        <f>VLOOKUP($M2112,'Hulpblad MC-parser'!$A:$D,4,FALSE)</f>
        <v>Onbevoegd varen</v>
      </c>
      <c r="Q2112" s="136" t="str">
        <f>IF(CONCATENATE(B2112,C2112,D2112)="","",VLOOKUP(CONCATENATE(B2112,C2112,D2112),Meldingsclassificaties!AA:AA,1,FALSE))</f>
        <v/>
      </c>
      <c r="R2112" s="136" t="str">
        <f>IF(F2112="","",VLOOKUP(F2112,Meldingsclassificaties!H:H,1,FALSE))</f>
        <v/>
      </c>
    </row>
    <row r="2113" spans="1:18" x14ac:dyDescent="0.25">
      <c r="A2113" s="59"/>
      <c r="B2113" s="59"/>
      <c r="C2113" s="59"/>
      <c r="D2113" s="59"/>
      <c r="E2113" s="60" t="s">
        <v>8792</v>
      </c>
      <c r="F2113" s="59"/>
      <c r="G2113" s="59" t="s">
        <v>1465</v>
      </c>
      <c r="H2113" s="59"/>
      <c r="I2113" s="59">
        <f t="shared" si="33"/>
        <v>7</v>
      </c>
      <c r="J2113" s="59" t="s">
        <v>1561</v>
      </c>
      <c r="K2113" s="61"/>
      <c r="L2113" s="62" t="s">
        <v>6737</v>
      </c>
      <c r="M2113" s="62" t="s">
        <v>1465</v>
      </c>
      <c r="N2113" s="81" t="str">
        <f>VLOOKUP($M2113,'Hulpblad MC-parser'!$A:$D,2,FALSE)</f>
        <v>Verkeer</v>
      </c>
      <c r="O2113" s="81" t="str">
        <f>VLOOKUP($M2113,'Hulpblad MC-parser'!$A:$D,3,FALSE)</f>
        <v>Scheepvaart</v>
      </c>
      <c r="P2113" s="81" t="str">
        <f>VLOOKUP($M2113,'Hulpblad MC-parser'!$A:$D,4,FALSE)</f>
        <v>Onbevoegd varen</v>
      </c>
      <c r="Q2113" s="136" t="str">
        <f>IF(CONCATENATE(B2113,C2113,D2113)="","",VLOOKUP(CONCATENATE(B2113,C2113,D2113),Meldingsclassificaties!AA:AA,1,FALSE))</f>
        <v/>
      </c>
      <c r="R2113" s="136" t="str">
        <f>IF(F2113="","",VLOOKUP(F2113,Meldingsclassificaties!H:H,1,FALSE))</f>
        <v/>
      </c>
    </row>
    <row r="2114" spans="1:18" x14ac:dyDescent="0.25">
      <c r="A2114" s="59">
        <v>200010815</v>
      </c>
      <c r="B2114" s="59" t="s">
        <v>65</v>
      </c>
      <c r="C2114" s="59" t="s">
        <v>362</v>
      </c>
      <c r="D2114" s="59" t="s">
        <v>345</v>
      </c>
      <c r="E2114" s="60" t="s">
        <v>1466</v>
      </c>
      <c r="F2114" s="59" t="s">
        <v>555</v>
      </c>
      <c r="G2114" s="59"/>
      <c r="H2114" s="59"/>
      <c r="I2114" s="59">
        <f t="shared" si="33"/>
        <v>26</v>
      </c>
      <c r="J2114" s="59" t="s">
        <v>1613</v>
      </c>
      <c r="K2114" s="61"/>
      <c r="L2114" s="62" t="s">
        <v>6737</v>
      </c>
      <c r="M2114" s="62" t="s">
        <v>1466</v>
      </c>
      <c r="N2114" s="81" t="str">
        <f>VLOOKUP($M2114,'Hulpblad MC-parser'!$A:$D,2,FALSE)</f>
        <v>Verkeer</v>
      </c>
      <c r="O2114" s="81" t="str">
        <f>VLOOKUP($M2114,'Hulpblad MC-parser'!$A:$D,3,FALSE)</f>
        <v>Scheepvaart</v>
      </c>
      <c r="P2114" s="81" t="str">
        <f>VLOOKUP($M2114,'Hulpblad MC-parser'!$A:$D,4,FALSE)</f>
        <v>Onder invloed</v>
      </c>
      <c r="Q2114" s="136" t="str">
        <f>IF(CONCATENATE(B2114,C2114,D2114)="","",VLOOKUP(CONCATENATE(B2114,C2114,D2114),Meldingsclassificaties!AA:AA,1,FALSE))</f>
        <v>VerkeerScheepvaartOnder invloed</v>
      </c>
      <c r="R2114" s="136" t="str">
        <f>IF(F2114="","",VLOOKUP(F2114,Meldingsclassificaties!H:H,1,FALSE))</f>
        <v>Scheepvaart onder invloed</v>
      </c>
    </row>
    <row r="2115" spans="1:18" x14ac:dyDescent="0.25">
      <c r="A2115" s="59"/>
      <c r="B2115" s="59"/>
      <c r="C2115" s="59"/>
      <c r="D2115" s="59"/>
      <c r="E2115" s="60" t="s">
        <v>8793</v>
      </c>
      <c r="F2115" s="59"/>
      <c r="G2115" s="59" t="s">
        <v>1466</v>
      </c>
      <c r="H2115" s="59"/>
      <c r="I2115" s="59">
        <f t="shared" si="33"/>
        <v>4</v>
      </c>
      <c r="J2115" s="59" t="s">
        <v>1561</v>
      </c>
      <c r="K2115" s="61"/>
      <c r="L2115" s="62" t="s">
        <v>6737</v>
      </c>
      <c r="M2115" s="62" t="s">
        <v>1466</v>
      </c>
      <c r="N2115" s="81" t="str">
        <f>VLOOKUP($M2115,'Hulpblad MC-parser'!$A:$D,2,FALSE)</f>
        <v>Verkeer</v>
      </c>
      <c r="O2115" s="81" t="str">
        <f>VLOOKUP($M2115,'Hulpblad MC-parser'!$A:$D,3,FALSE)</f>
        <v>Scheepvaart</v>
      </c>
      <c r="P2115" s="81" t="str">
        <f>VLOOKUP($M2115,'Hulpblad MC-parser'!$A:$D,4,FALSE)</f>
        <v>Onder invloed</v>
      </c>
      <c r="Q2115" s="136" t="str">
        <f>IF(CONCATENATE(B2115,C2115,D2115)="","",VLOOKUP(CONCATENATE(B2115,C2115,D2115),Meldingsclassificaties!AA:AA,1,FALSE))</f>
        <v/>
      </c>
      <c r="R2115" s="136" t="str">
        <f>IF(F2115="","",VLOOKUP(F2115,Meldingsclassificaties!H:H,1,FALSE))</f>
        <v/>
      </c>
    </row>
    <row r="2116" spans="1:18" x14ac:dyDescent="0.25">
      <c r="A2116" s="59"/>
      <c r="B2116" s="59"/>
      <c r="C2116" s="59"/>
      <c r="D2116" s="59"/>
      <c r="E2116" s="60" t="s">
        <v>8794</v>
      </c>
      <c r="F2116" s="59"/>
      <c r="G2116" s="59" t="s">
        <v>1466</v>
      </c>
      <c r="H2116" s="59"/>
      <c r="I2116" s="59">
        <f t="shared" si="33"/>
        <v>5</v>
      </c>
      <c r="J2116" s="59" t="s">
        <v>1561</v>
      </c>
      <c r="K2116" s="61"/>
      <c r="L2116" s="62" t="s">
        <v>6737</v>
      </c>
      <c r="M2116" s="62" t="s">
        <v>1466</v>
      </c>
      <c r="N2116" s="81" t="str">
        <f>VLOOKUP($M2116,'Hulpblad MC-parser'!$A:$D,2,FALSE)</f>
        <v>Verkeer</v>
      </c>
      <c r="O2116" s="81" t="str">
        <f>VLOOKUP($M2116,'Hulpblad MC-parser'!$A:$D,3,FALSE)</f>
        <v>Scheepvaart</v>
      </c>
      <c r="P2116" s="81" t="str">
        <f>VLOOKUP($M2116,'Hulpblad MC-parser'!$A:$D,4,FALSE)</f>
        <v>Onder invloed</v>
      </c>
      <c r="Q2116" s="136" t="str">
        <f>IF(CONCATENATE(B2116,C2116,D2116)="","",VLOOKUP(CONCATENATE(B2116,C2116,D2116),Meldingsclassificaties!AA:AA,1,FALSE))</f>
        <v/>
      </c>
      <c r="R2116" s="136" t="str">
        <f>IF(F2116="","",VLOOKUP(F2116,Meldingsclassificaties!H:H,1,FALSE))</f>
        <v/>
      </c>
    </row>
    <row r="2117" spans="1:18" x14ac:dyDescent="0.25">
      <c r="A2117" s="59"/>
      <c r="B2117" s="59"/>
      <c r="C2117" s="59"/>
      <c r="D2117" s="59"/>
      <c r="E2117" s="60" t="s">
        <v>8795</v>
      </c>
      <c r="F2117" s="59"/>
      <c r="G2117" s="59" t="s">
        <v>1466</v>
      </c>
      <c r="H2117" s="59"/>
      <c r="I2117" s="59">
        <f t="shared" si="33"/>
        <v>5</v>
      </c>
      <c r="J2117" s="59" t="s">
        <v>1561</v>
      </c>
      <c r="K2117" s="61"/>
      <c r="L2117" s="62" t="s">
        <v>6737</v>
      </c>
      <c r="M2117" s="62" t="s">
        <v>1466</v>
      </c>
      <c r="N2117" s="81" t="str">
        <f>VLOOKUP($M2117,'Hulpblad MC-parser'!$A:$D,2,FALSE)</f>
        <v>Verkeer</v>
      </c>
      <c r="O2117" s="81" t="str">
        <f>VLOOKUP($M2117,'Hulpblad MC-parser'!$A:$D,3,FALSE)</f>
        <v>Scheepvaart</v>
      </c>
      <c r="P2117" s="81" t="str">
        <f>VLOOKUP($M2117,'Hulpblad MC-parser'!$A:$D,4,FALSE)</f>
        <v>Onder invloed</v>
      </c>
      <c r="Q2117" s="136" t="str">
        <f>IF(CONCATENATE(B2117,C2117,D2117)="","",VLOOKUP(CONCATENATE(B2117,C2117,D2117),Meldingsclassificaties!AA:AA,1,FALSE))</f>
        <v/>
      </c>
      <c r="R2117" s="136" t="str">
        <f>IF(F2117="","",VLOOKUP(F2117,Meldingsclassificaties!H:H,1,FALSE))</f>
        <v/>
      </c>
    </row>
    <row r="2118" spans="1:18" x14ac:dyDescent="0.25">
      <c r="A2118" s="59"/>
      <c r="B2118" s="59"/>
      <c r="C2118" s="59"/>
      <c r="D2118" s="59"/>
      <c r="E2118" s="60" t="s">
        <v>8796</v>
      </c>
      <c r="F2118" s="59"/>
      <c r="G2118" s="59" t="s">
        <v>1466</v>
      </c>
      <c r="H2118" s="59"/>
      <c r="I2118" s="59">
        <f t="shared" si="33"/>
        <v>7</v>
      </c>
      <c r="J2118" s="59" t="s">
        <v>1561</v>
      </c>
      <c r="K2118" s="61"/>
      <c r="L2118" s="62" t="s">
        <v>6737</v>
      </c>
      <c r="M2118" s="62" t="s">
        <v>1466</v>
      </c>
      <c r="N2118" s="81" t="str">
        <f>VLOOKUP($M2118,'Hulpblad MC-parser'!$A:$D,2,FALSE)</f>
        <v>Verkeer</v>
      </c>
      <c r="O2118" s="81" t="str">
        <f>VLOOKUP($M2118,'Hulpblad MC-parser'!$A:$D,3,FALSE)</f>
        <v>Scheepvaart</v>
      </c>
      <c r="P2118" s="81" t="str">
        <f>VLOOKUP($M2118,'Hulpblad MC-parser'!$A:$D,4,FALSE)</f>
        <v>Onder invloed</v>
      </c>
      <c r="Q2118" s="136" t="str">
        <f>IF(CONCATENATE(B2118,C2118,D2118)="","",VLOOKUP(CONCATENATE(B2118,C2118,D2118),Meldingsclassificaties!AA:AA,1,FALSE))</f>
        <v/>
      </c>
      <c r="R2118" s="136" t="str">
        <f>IF(F2118="","",VLOOKUP(F2118,Meldingsclassificaties!H:H,1,FALSE))</f>
        <v/>
      </c>
    </row>
    <row r="2119" spans="1:18" x14ac:dyDescent="0.25">
      <c r="A2119" s="59">
        <v>200010816</v>
      </c>
      <c r="B2119" s="59" t="s">
        <v>65</v>
      </c>
      <c r="C2119" s="59" t="s">
        <v>362</v>
      </c>
      <c r="D2119" s="59" t="s">
        <v>482</v>
      </c>
      <c r="E2119" s="60" t="s">
        <v>1467</v>
      </c>
      <c r="F2119" s="59" t="s">
        <v>484</v>
      </c>
      <c r="G2119" s="59"/>
      <c r="H2119" s="59"/>
      <c r="I2119" s="59">
        <f t="shared" si="33"/>
        <v>22</v>
      </c>
      <c r="J2119" s="59" t="s">
        <v>1613</v>
      </c>
      <c r="K2119" s="61"/>
      <c r="L2119" s="62" t="s">
        <v>6737</v>
      </c>
      <c r="M2119" s="62" t="s">
        <v>1467</v>
      </c>
      <c r="N2119" s="81" t="str">
        <f>VLOOKUP($M2119,'Hulpblad MC-parser'!$A:$D,2,FALSE)</f>
        <v>Verkeer</v>
      </c>
      <c r="O2119" s="81" t="str">
        <f>VLOOKUP($M2119,'Hulpblad MC-parser'!$A:$D,3,FALSE)</f>
        <v>Scheepvaart</v>
      </c>
      <c r="P2119" s="81" t="str">
        <f>VLOOKUP($M2119,'Hulpblad MC-parser'!$A:$D,4,FALSE)</f>
        <v>Stremming</v>
      </c>
      <c r="Q2119" s="136" t="str">
        <f>IF(CONCATENATE(B2119,C2119,D2119)="","",VLOOKUP(CONCATENATE(B2119,C2119,D2119),Meldingsclassificaties!AA:AA,1,FALSE))</f>
        <v>VerkeerScheepvaartStremming</v>
      </c>
      <c r="R2119" s="136" t="str">
        <f>IF(F2119="","",VLOOKUP(F2119,Meldingsclassificaties!H:H,1,FALSE))</f>
        <v>Scheepvaart stremming</v>
      </c>
    </row>
    <row r="2120" spans="1:18" x14ac:dyDescent="0.25">
      <c r="A2120" s="59"/>
      <c r="B2120" s="59"/>
      <c r="C2120" s="59"/>
      <c r="D2120" s="59"/>
      <c r="E2120" s="60" t="s">
        <v>8797</v>
      </c>
      <c r="F2120" s="59"/>
      <c r="G2120" s="59" t="s">
        <v>1467</v>
      </c>
      <c r="H2120" s="59"/>
      <c r="I2120" s="59">
        <f t="shared" si="33"/>
        <v>4</v>
      </c>
      <c r="J2120" s="59" t="s">
        <v>1561</v>
      </c>
      <c r="K2120" s="61"/>
      <c r="L2120" s="62" t="s">
        <v>6737</v>
      </c>
      <c r="M2120" s="62" t="s">
        <v>1467</v>
      </c>
      <c r="N2120" s="81" t="str">
        <f>VLOOKUP($M2120,'Hulpblad MC-parser'!$A:$D,2,FALSE)</f>
        <v>Verkeer</v>
      </c>
      <c r="O2120" s="81" t="str">
        <f>VLOOKUP($M2120,'Hulpblad MC-parser'!$A:$D,3,FALSE)</f>
        <v>Scheepvaart</v>
      </c>
      <c r="P2120" s="81" t="str">
        <f>VLOOKUP($M2120,'Hulpblad MC-parser'!$A:$D,4,FALSE)</f>
        <v>Stremming</v>
      </c>
      <c r="Q2120" s="136" t="str">
        <f>IF(CONCATENATE(B2120,C2120,D2120)="","",VLOOKUP(CONCATENATE(B2120,C2120,D2120),Meldingsclassificaties!AA:AA,1,FALSE))</f>
        <v/>
      </c>
      <c r="R2120" s="136" t="str">
        <f>IF(F2120="","",VLOOKUP(F2120,Meldingsclassificaties!H:H,1,FALSE))</f>
        <v/>
      </c>
    </row>
    <row r="2121" spans="1:18" x14ac:dyDescent="0.25">
      <c r="A2121" s="59"/>
      <c r="B2121" s="59"/>
      <c r="C2121" s="59"/>
      <c r="D2121" s="59"/>
      <c r="E2121" s="60" t="s">
        <v>8798</v>
      </c>
      <c r="F2121" s="59"/>
      <c r="G2121" s="59" t="s">
        <v>1467</v>
      </c>
      <c r="H2121" s="59"/>
      <c r="I2121" s="59">
        <f t="shared" si="33"/>
        <v>5</v>
      </c>
      <c r="J2121" s="59" t="s">
        <v>1561</v>
      </c>
      <c r="K2121" s="61"/>
      <c r="L2121" s="62" t="s">
        <v>6737</v>
      </c>
      <c r="M2121" s="62" t="s">
        <v>1467</v>
      </c>
      <c r="N2121" s="81" t="str">
        <f>VLOOKUP($M2121,'Hulpblad MC-parser'!$A:$D,2,FALSE)</f>
        <v>Verkeer</v>
      </c>
      <c r="O2121" s="81" t="str">
        <f>VLOOKUP($M2121,'Hulpblad MC-parser'!$A:$D,3,FALSE)</f>
        <v>Scheepvaart</v>
      </c>
      <c r="P2121" s="81" t="str">
        <f>VLOOKUP($M2121,'Hulpblad MC-parser'!$A:$D,4,FALSE)</f>
        <v>Stremming</v>
      </c>
      <c r="Q2121" s="136" t="str">
        <f>IF(CONCATENATE(B2121,C2121,D2121)="","",VLOOKUP(CONCATENATE(B2121,C2121,D2121),Meldingsclassificaties!AA:AA,1,FALSE))</f>
        <v/>
      </c>
      <c r="R2121" s="136" t="str">
        <f>IF(F2121="","",VLOOKUP(F2121,Meldingsclassificaties!H:H,1,FALSE))</f>
        <v/>
      </c>
    </row>
    <row r="2122" spans="1:18" x14ac:dyDescent="0.25">
      <c r="A2122" s="59"/>
      <c r="B2122" s="59"/>
      <c r="C2122" s="59"/>
      <c r="D2122" s="59"/>
      <c r="E2122" s="60" t="s">
        <v>8799</v>
      </c>
      <c r="F2122" s="59"/>
      <c r="G2122" s="59" t="s">
        <v>1467</v>
      </c>
      <c r="H2122" s="59"/>
      <c r="I2122" s="59">
        <f t="shared" si="33"/>
        <v>4</v>
      </c>
      <c r="J2122" s="59" t="s">
        <v>1561</v>
      </c>
      <c r="K2122" s="61"/>
      <c r="L2122" s="62" t="s">
        <v>6737</v>
      </c>
      <c r="M2122" s="62" t="s">
        <v>1467</v>
      </c>
      <c r="N2122" s="81" t="str">
        <f>VLOOKUP($M2122,'Hulpblad MC-parser'!$A:$D,2,FALSE)</f>
        <v>Verkeer</v>
      </c>
      <c r="O2122" s="81" t="str">
        <f>VLOOKUP($M2122,'Hulpblad MC-parser'!$A:$D,3,FALSE)</f>
        <v>Scheepvaart</v>
      </c>
      <c r="P2122" s="81" t="str">
        <f>VLOOKUP($M2122,'Hulpblad MC-parser'!$A:$D,4,FALSE)</f>
        <v>Stremming</v>
      </c>
      <c r="Q2122" s="136" t="str">
        <f>IF(CONCATENATE(B2122,C2122,D2122)="","",VLOOKUP(CONCATENATE(B2122,C2122,D2122),Meldingsclassificaties!AA:AA,1,FALSE))</f>
        <v/>
      </c>
      <c r="R2122" s="136" t="str">
        <f>IF(F2122="","",VLOOKUP(F2122,Meldingsclassificaties!H:H,1,FALSE))</f>
        <v/>
      </c>
    </row>
    <row r="2123" spans="1:18" x14ac:dyDescent="0.25">
      <c r="A2123" s="59"/>
      <c r="B2123" s="59"/>
      <c r="C2123" s="59"/>
      <c r="D2123" s="59"/>
      <c r="E2123" s="60" t="s">
        <v>8800</v>
      </c>
      <c r="F2123" s="59"/>
      <c r="G2123" s="59" t="s">
        <v>1467</v>
      </c>
      <c r="H2123" s="59"/>
      <c r="I2123" s="59">
        <f t="shared" si="33"/>
        <v>7</v>
      </c>
      <c r="J2123" s="59" t="s">
        <v>1561</v>
      </c>
      <c r="K2123" s="61"/>
      <c r="L2123" s="62" t="s">
        <v>6737</v>
      </c>
      <c r="M2123" s="62" t="s">
        <v>1467</v>
      </c>
      <c r="N2123" s="81" t="str">
        <f>VLOOKUP($M2123,'Hulpblad MC-parser'!$A:$D,2,FALSE)</f>
        <v>Verkeer</v>
      </c>
      <c r="O2123" s="81" t="str">
        <f>VLOOKUP($M2123,'Hulpblad MC-parser'!$A:$D,3,FALSE)</f>
        <v>Scheepvaart</v>
      </c>
      <c r="P2123" s="81" t="str">
        <f>VLOOKUP($M2123,'Hulpblad MC-parser'!$A:$D,4,FALSE)</f>
        <v>Stremming</v>
      </c>
      <c r="Q2123" s="136" t="str">
        <f>IF(CONCATENATE(B2123,C2123,D2123)="","",VLOOKUP(CONCATENATE(B2123,C2123,D2123),Meldingsclassificaties!AA:AA,1,FALSE))</f>
        <v/>
      </c>
      <c r="R2123" s="136" t="str">
        <f>IF(F2123="","",VLOOKUP(F2123,Meldingsclassificaties!H:H,1,FALSE))</f>
        <v/>
      </c>
    </row>
    <row r="2124" spans="1:18" x14ac:dyDescent="0.25">
      <c r="A2124" s="59">
        <v>200031666</v>
      </c>
      <c r="B2124" s="59" t="s">
        <v>65</v>
      </c>
      <c r="C2124" s="59" t="s">
        <v>66</v>
      </c>
      <c r="D2124" s="59"/>
      <c r="E2124" s="60" t="s">
        <v>1469</v>
      </c>
      <c r="F2124" s="59" t="s">
        <v>444</v>
      </c>
      <c r="G2124" s="59"/>
      <c r="H2124" s="59"/>
      <c r="I2124" s="59">
        <f t="shared" si="33"/>
        <v>21</v>
      </c>
      <c r="J2124" s="59" t="s">
        <v>1613</v>
      </c>
      <c r="K2124" s="61"/>
      <c r="L2124" s="62" t="s">
        <v>6737</v>
      </c>
      <c r="M2124" s="62" t="s">
        <v>1469</v>
      </c>
      <c r="N2124" s="81" t="str">
        <f>VLOOKUP($M2124,'Hulpblad MC-parser'!$A:$D,2,FALSE)</f>
        <v>Verkeer</v>
      </c>
      <c r="O2124" s="81" t="str">
        <f>VLOOKUP($M2124,'Hulpblad MC-parser'!$A:$D,3,FALSE)</f>
        <v>Spoorvervoer</v>
      </c>
      <c r="P2124" s="81">
        <f>VLOOKUP($M2124,'Hulpblad MC-parser'!$A:$D,4,FALSE)</f>
        <v>0</v>
      </c>
      <c r="Q2124" s="136" t="str">
        <f>IF(CONCATENATE(B2124,C2124,D2124)="","",VLOOKUP(CONCATENATE(B2124,C2124,D2124),Meldingsclassificaties!AA:AA,1,FALSE))</f>
        <v>VerkeerSpoorvervoer</v>
      </c>
      <c r="R2124" s="136" t="str">
        <f>IF(F2124="","",VLOOKUP(F2124,Meldingsclassificaties!H:H,1,FALSE))</f>
        <v>Verkeer Spoorvervoer</v>
      </c>
    </row>
    <row r="2125" spans="1:18" x14ac:dyDescent="0.25">
      <c r="A2125" s="59"/>
      <c r="B2125" s="59"/>
      <c r="C2125" s="59"/>
      <c r="D2125" s="59"/>
      <c r="E2125" s="60" t="s">
        <v>8801</v>
      </c>
      <c r="F2125" s="59"/>
      <c r="G2125" s="59" t="s">
        <v>1469</v>
      </c>
      <c r="H2125" s="59"/>
      <c r="I2125" s="59">
        <f t="shared" si="33"/>
        <v>4</v>
      </c>
      <c r="J2125" s="59" t="s">
        <v>1561</v>
      </c>
      <c r="K2125" s="61"/>
      <c r="L2125" s="62" t="s">
        <v>6737</v>
      </c>
      <c r="M2125" s="62" t="s">
        <v>1469</v>
      </c>
      <c r="N2125" s="81" t="str">
        <f>VLOOKUP($M2125,'Hulpblad MC-parser'!$A:$D,2,FALSE)</f>
        <v>Verkeer</v>
      </c>
      <c r="O2125" s="81" t="str">
        <f>VLOOKUP($M2125,'Hulpblad MC-parser'!$A:$D,3,FALSE)</f>
        <v>Spoorvervoer</v>
      </c>
      <c r="P2125" s="81">
        <f>VLOOKUP($M2125,'Hulpblad MC-parser'!$A:$D,4,FALSE)</f>
        <v>0</v>
      </c>
      <c r="Q2125" s="136" t="str">
        <f>IF(CONCATENATE(B2125,C2125,D2125)="","",VLOOKUP(CONCATENATE(B2125,C2125,D2125),Meldingsclassificaties!AA:AA,1,FALSE))</f>
        <v/>
      </c>
      <c r="R2125" s="136" t="str">
        <f>IF(F2125="","",VLOOKUP(F2125,Meldingsclassificaties!H:H,1,FALSE))</f>
        <v/>
      </c>
    </row>
    <row r="2126" spans="1:18" x14ac:dyDescent="0.25">
      <c r="A2126" s="59"/>
      <c r="B2126" s="59"/>
      <c r="C2126" s="59"/>
      <c r="D2126" s="59"/>
      <c r="E2126" s="60" t="s">
        <v>8802</v>
      </c>
      <c r="F2126" s="59"/>
      <c r="G2126" s="59" t="s">
        <v>1469</v>
      </c>
      <c r="H2126" s="59"/>
      <c r="I2126" s="59">
        <f t="shared" si="33"/>
        <v>13</v>
      </c>
      <c r="J2126" s="59" t="s">
        <v>1561</v>
      </c>
      <c r="K2126" s="61"/>
      <c r="L2126" s="62" t="s">
        <v>6737</v>
      </c>
      <c r="M2126" s="62" t="s">
        <v>1469</v>
      </c>
      <c r="N2126" s="81" t="str">
        <f>VLOOKUP($M2126,'Hulpblad MC-parser'!$A:$D,2,FALSE)</f>
        <v>Verkeer</v>
      </c>
      <c r="O2126" s="81" t="str">
        <f>VLOOKUP($M2126,'Hulpblad MC-parser'!$A:$D,3,FALSE)</f>
        <v>Spoorvervoer</v>
      </c>
      <c r="P2126" s="81">
        <f>VLOOKUP($M2126,'Hulpblad MC-parser'!$A:$D,4,FALSE)</f>
        <v>0</v>
      </c>
      <c r="Q2126" s="136" t="str">
        <f>IF(CONCATENATE(B2126,C2126,D2126)="","",VLOOKUP(CONCATENATE(B2126,C2126,D2126),Meldingsclassificaties!AA:AA,1,FALSE))</f>
        <v/>
      </c>
      <c r="R2126" s="136" t="str">
        <f>IF(F2126="","",VLOOKUP(F2126,Meldingsclassificaties!H:H,1,FALSE))</f>
        <v/>
      </c>
    </row>
    <row r="2127" spans="1:18" x14ac:dyDescent="0.25">
      <c r="A2127" s="59"/>
      <c r="B2127" s="59"/>
      <c r="C2127" s="59"/>
      <c r="D2127" s="59"/>
      <c r="E2127" s="60" t="s">
        <v>8803</v>
      </c>
      <c r="F2127" s="59"/>
      <c r="G2127" s="59" t="s">
        <v>1469</v>
      </c>
      <c r="H2127" s="59"/>
      <c r="I2127" s="59">
        <f t="shared" si="33"/>
        <v>4</v>
      </c>
      <c r="J2127" s="59" t="s">
        <v>1561</v>
      </c>
      <c r="K2127" s="61"/>
      <c r="L2127" s="62" t="s">
        <v>6737</v>
      </c>
      <c r="M2127" s="62" t="s">
        <v>1469</v>
      </c>
      <c r="N2127" s="81" t="str">
        <f>VLOOKUP($M2127,'Hulpblad MC-parser'!$A:$D,2,FALSE)</f>
        <v>Verkeer</v>
      </c>
      <c r="O2127" s="81" t="str">
        <f>VLOOKUP($M2127,'Hulpblad MC-parser'!$A:$D,3,FALSE)</f>
        <v>Spoorvervoer</v>
      </c>
      <c r="P2127" s="81">
        <f>VLOOKUP($M2127,'Hulpblad MC-parser'!$A:$D,4,FALSE)</f>
        <v>0</v>
      </c>
      <c r="Q2127" s="136" t="str">
        <f>IF(CONCATENATE(B2127,C2127,D2127)="","",VLOOKUP(CONCATENATE(B2127,C2127,D2127),Meldingsclassificaties!AA:AA,1,FALSE))</f>
        <v/>
      </c>
      <c r="R2127" s="136" t="str">
        <f>IF(F2127="","",VLOOKUP(F2127,Meldingsclassificaties!H:H,1,FALSE))</f>
        <v/>
      </c>
    </row>
    <row r="2128" spans="1:18" x14ac:dyDescent="0.25">
      <c r="A2128" s="59"/>
      <c r="B2128" s="59"/>
      <c r="C2128" s="59"/>
      <c r="D2128" s="59"/>
      <c r="E2128" s="60" t="s">
        <v>8804</v>
      </c>
      <c r="F2128" s="59"/>
      <c r="G2128" s="59" t="s">
        <v>1469</v>
      </c>
      <c r="H2128" s="59"/>
      <c r="I2128" s="59">
        <f t="shared" si="33"/>
        <v>13</v>
      </c>
      <c r="J2128" s="59" t="s">
        <v>1561</v>
      </c>
      <c r="K2128" s="61"/>
      <c r="L2128" s="62" t="s">
        <v>6737</v>
      </c>
      <c r="M2128" s="62" t="s">
        <v>1469</v>
      </c>
      <c r="N2128" s="81" t="str">
        <f>VLOOKUP($M2128,'Hulpblad MC-parser'!$A:$D,2,FALSE)</f>
        <v>Verkeer</v>
      </c>
      <c r="O2128" s="81" t="str">
        <f>VLOOKUP($M2128,'Hulpblad MC-parser'!$A:$D,3,FALSE)</f>
        <v>Spoorvervoer</v>
      </c>
      <c r="P2128" s="81">
        <f>VLOOKUP($M2128,'Hulpblad MC-parser'!$A:$D,4,FALSE)</f>
        <v>0</v>
      </c>
      <c r="Q2128" s="136" t="str">
        <f>IF(CONCATENATE(B2128,C2128,D2128)="","",VLOOKUP(CONCATENATE(B2128,C2128,D2128),Meldingsclassificaties!AA:AA,1,FALSE))</f>
        <v/>
      </c>
      <c r="R2128" s="136" t="str">
        <f>IF(F2128="","",VLOOKUP(F2128,Meldingsclassificaties!H:H,1,FALSE))</f>
        <v/>
      </c>
    </row>
    <row r="2129" spans="1:18" x14ac:dyDescent="0.25">
      <c r="A2129" s="59"/>
      <c r="B2129" s="59"/>
      <c r="C2129" s="59"/>
      <c r="D2129" s="59"/>
      <c r="E2129" s="60" t="s">
        <v>8805</v>
      </c>
      <c r="F2129" s="59"/>
      <c r="G2129" s="59" t="s">
        <v>1469</v>
      </c>
      <c r="H2129" s="59"/>
      <c r="I2129" s="59">
        <f t="shared" si="33"/>
        <v>5</v>
      </c>
      <c r="J2129" s="59" t="s">
        <v>1561</v>
      </c>
      <c r="K2129" s="61"/>
      <c r="L2129" s="62" t="s">
        <v>6737</v>
      </c>
      <c r="M2129" s="62" t="s">
        <v>1469</v>
      </c>
      <c r="N2129" s="81" t="str">
        <f>VLOOKUP($M2129,'Hulpblad MC-parser'!$A:$D,2,FALSE)</f>
        <v>Verkeer</v>
      </c>
      <c r="O2129" s="81" t="str">
        <f>VLOOKUP($M2129,'Hulpblad MC-parser'!$A:$D,3,FALSE)</f>
        <v>Spoorvervoer</v>
      </c>
      <c r="P2129" s="81">
        <f>VLOOKUP($M2129,'Hulpblad MC-parser'!$A:$D,4,FALSE)</f>
        <v>0</v>
      </c>
      <c r="Q2129" s="136" t="str">
        <f>IF(CONCATENATE(B2129,C2129,D2129)="","",VLOOKUP(CONCATENATE(B2129,C2129,D2129),Meldingsclassificaties!AA:AA,1,FALSE))</f>
        <v/>
      </c>
      <c r="R2129" s="136" t="str">
        <f>IF(F2129="","",VLOOKUP(F2129,Meldingsclassificaties!H:H,1,FALSE))</f>
        <v/>
      </c>
    </row>
    <row r="2130" spans="1:18" x14ac:dyDescent="0.25">
      <c r="A2130" s="59">
        <v>200031657</v>
      </c>
      <c r="B2130" s="59" t="s">
        <v>65</v>
      </c>
      <c r="C2130" s="59" t="s">
        <v>66</v>
      </c>
      <c r="D2130" s="59" t="s">
        <v>387</v>
      </c>
      <c r="E2130" s="60" t="s">
        <v>1470</v>
      </c>
      <c r="F2130" s="59" t="s">
        <v>389</v>
      </c>
      <c r="G2130" s="59"/>
      <c r="H2130" s="59"/>
      <c r="I2130" s="59">
        <f t="shared" si="33"/>
        <v>23</v>
      </c>
      <c r="J2130" s="59" t="s">
        <v>1613</v>
      </c>
      <c r="K2130" s="61"/>
      <c r="L2130" s="62" t="s">
        <v>6737</v>
      </c>
      <c r="M2130" s="62" t="s">
        <v>1470</v>
      </c>
      <c r="N2130" s="81" t="str">
        <f>VLOOKUP($M2130,'Hulpblad MC-parser'!$A:$D,2,FALSE)</f>
        <v>Verkeer</v>
      </c>
      <c r="O2130" s="81" t="str">
        <f>VLOOKUP($M2130,'Hulpblad MC-parser'!$A:$D,3,FALSE)</f>
        <v>Spoorvervoer</v>
      </c>
      <c r="P2130" s="81" t="str">
        <f>VLOOKUP($M2130,'Hulpblad MC-parser'!$A:$D,4,FALSE)</f>
        <v>Defect meubilair</v>
      </c>
      <c r="Q2130" s="136" t="str">
        <f>IF(CONCATENATE(B2130,C2130,D2130)="","",VLOOKUP(CONCATENATE(B2130,C2130,D2130),Meldingsclassificaties!AA:AA,1,FALSE))</f>
        <v>VerkeerSpoorvervoerDefect meubilair</v>
      </c>
      <c r="R2130" s="136" t="str">
        <f>IF(F2130="","",VLOOKUP(F2130,Meldingsclassificaties!H:H,1,FALSE))</f>
        <v>Defect meubilair spoor</v>
      </c>
    </row>
    <row r="2131" spans="1:18" x14ac:dyDescent="0.25">
      <c r="A2131" s="59"/>
      <c r="B2131" s="59"/>
      <c r="C2131" s="59"/>
      <c r="D2131" s="59"/>
      <c r="E2131" s="60" t="s">
        <v>8806</v>
      </c>
      <c r="F2131" s="59"/>
      <c r="G2131" s="59" t="s">
        <v>1470</v>
      </c>
      <c r="H2131" s="59"/>
      <c r="I2131" s="59">
        <f t="shared" si="33"/>
        <v>4</v>
      </c>
      <c r="J2131" s="59" t="s">
        <v>1561</v>
      </c>
      <c r="K2131" s="61"/>
      <c r="L2131" s="62" t="s">
        <v>6737</v>
      </c>
      <c r="M2131" s="62" t="s">
        <v>1470</v>
      </c>
      <c r="N2131" s="81" t="str">
        <f>VLOOKUP($M2131,'Hulpblad MC-parser'!$A:$D,2,FALSE)</f>
        <v>Verkeer</v>
      </c>
      <c r="O2131" s="81" t="str">
        <f>VLOOKUP($M2131,'Hulpblad MC-parser'!$A:$D,3,FALSE)</f>
        <v>Spoorvervoer</v>
      </c>
      <c r="P2131" s="81" t="str">
        <f>VLOOKUP($M2131,'Hulpblad MC-parser'!$A:$D,4,FALSE)</f>
        <v>Defect meubilair</v>
      </c>
      <c r="Q2131" s="136" t="str">
        <f>IF(CONCATENATE(B2131,C2131,D2131)="","",VLOOKUP(CONCATENATE(B2131,C2131,D2131),Meldingsclassificaties!AA:AA,1,FALSE))</f>
        <v/>
      </c>
      <c r="R2131" s="136" t="str">
        <f>IF(F2131="","",VLOOKUP(F2131,Meldingsclassificaties!H:H,1,FALSE))</f>
        <v/>
      </c>
    </row>
    <row r="2132" spans="1:18" x14ac:dyDescent="0.25">
      <c r="A2132" s="59"/>
      <c r="B2132" s="59"/>
      <c r="C2132" s="59"/>
      <c r="D2132" s="59"/>
      <c r="E2132" s="60" t="s">
        <v>8807</v>
      </c>
      <c r="F2132" s="59"/>
      <c r="G2132" s="59" t="s">
        <v>1470</v>
      </c>
      <c r="H2132" s="59"/>
      <c r="I2132" s="59">
        <f t="shared" si="33"/>
        <v>17</v>
      </c>
      <c r="J2132" s="59" t="s">
        <v>1561</v>
      </c>
      <c r="K2132" s="61"/>
      <c r="L2132" s="62" t="s">
        <v>6737</v>
      </c>
      <c r="M2132" s="62" t="s">
        <v>1470</v>
      </c>
      <c r="N2132" s="81" t="str">
        <f>VLOOKUP($M2132,'Hulpblad MC-parser'!$A:$D,2,FALSE)</f>
        <v>Verkeer</v>
      </c>
      <c r="O2132" s="81" t="str">
        <f>VLOOKUP($M2132,'Hulpblad MC-parser'!$A:$D,3,FALSE)</f>
        <v>Spoorvervoer</v>
      </c>
      <c r="P2132" s="81" t="str">
        <f>VLOOKUP($M2132,'Hulpblad MC-parser'!$A:$D,4,FALSE)</f>
        <v>Defect meubilair</v>
      </c>
      <c r="Q2132" s="136" t="str">
        <f>IF(CONCATENATE(B2132,C2132,D2132)="","",VLOOKUP(CONCATENATE(B2132,C2132,D2132),Meldingsclassificaties!AA:AA,1,FALSE))</f>
        <v/>
      </c>
      <c r="R2132" s="136" t="str">
        <f>IF(F2132="","",VLOOKUP(F2132,Meldingsclassificaties!H:H,1,FALSE))</f>
        <v/>
      </c>
    </row>
    <row r="2133" spans="1:18" x14ac:dyDescent="0.25">
      <c r="A2133" s="59"/>
      <c r="B2133" s="59"/>
      <c r="C2133" s="59"/>
      <c r="D2133" s="59"/>
      <c r="E2133" s="60" t="s">
        <v>8808</v>
      </c>
      <c r="F2133" s="59"/>
      <c r="G2133" s="59" t="s">
        <v>1470</v>
      </c>
      <c r="H2133" s="59"/>
      <c r="I2133" s="59">
        <f t="shared" si="33"/>
        <v>5</v>
      </c>
      <c r="J2133" s="59" t="s">
        <v>1561</v>
      </c>
      <c r="K2133" s="61"/>
      <c r="L2133" s="62" t="s">
        <v>6737</v>
      </c>
      <c r="M2133" s="62" t="s">
        <v>1470</v>
      </c>
      <c r="N2133" s="81" t="str">
        <f>VLOOKUP($M2133,'Hulpblad MC-parser'!$A:$D,2,FALSE)</f>
        <v>Verkeer</v>
      </c>
      <c r="O2133" s="81" t="str">
        <f>VLOOKUP($M2133,'Hulpblad MC-parser'!$A:$D,3,FALSE)</f>
        <v>Spoorvervoer</v>
      </c>
      <c r="P2133" s="81" t="str">
        <f>VLOOKUP($M2133,'Hulpblad MC-parser'!$A:$D,4,FALSE)</f>
        <v>Defect meubilair</v>
      </c>
      <c r="Q2133" s="136" t="str">
        <f>IF(CONCATENATE(B2133,C2133,D2133)="","",VLOOKUP(CONCATENATE(B2133,C2133,D2133),Meldingsclassificaties!AA:AA,1,FALSE))</f>
        <v/>
      </c>
      <c r="R2133" s="136" t="str">
        <f>IF(F2133="","",VLOOKUP(F2133,Meldingsclassificaties!H:H,1,FALSE))</f>
        <v/>
      </c>
    </row>
    <row r="2134" spans="1:18" x14ac:dyDescent="0.25">
      <c r="A2134" s="59"/>
      <c r="B2134" s="59"/>
      <c r="C2134" s="59"/>
      <c r="D2134" s="59"/>
      <c r="E2134" s="60" t="s">
        <v>8809</v>
      </c>
      <c r="F2134" s="59"/>
      <c r="G2134" s="59" t="s">
        <v>1470</v>
      </c>
      <c r="H2134" s="59"/>
      <c r="I2134" s="59">
        <f t="shared" si="33"/>
        <v>5</v>
      </c>
      <c r="J2134" s="59" t="s">
        <v>1561</v>
      </c>
      <c r="K2134" s="61"/>
      <c r="L2134" s="62" t="s">
        <v>6737</v>
      </c>
      <c r="M2134" s="62" t="s">
        <v>1470</v>
      </c>
      <c r="N2134" s="81" t="str">
        <f>VLOOKUP($M2134,'Hulpblad MC-parser'!$A:$D,2,FALSE)</f>
        <v>Verkeer</v>
      </c>
      <c r="O2134" s="81" t="str">
        <f>VLOOKUP($M2134,'Hulpblad MC-parser'!$A:$D,3,FALSE)</f>
        <v>Spoorvervoer</v>
      </c>
      <c r="P2134" s="81" t="str">
        <f>VLOOKUP($M2134,'Hulpblad MC-parser'!$A:$D,4,FALSE)</f>
        <v>Defect meubilair</v>
      </c>
      <c r="Q2134" s="136" t="str">
        <f>IF(CONCATENATE(B2134,C2134,D2134)="","",VLOOKUP(CONCATENATE(B2134,C2134,D2134),Meldingsclassificaties!AA:AA,1,FALSE))</f>
        <v/>
      </c>
      <c r="R2134" s="136" t="str">
        <f>IF(F2134="","",VLOOKUP(F2134,Meldingsclassificaties!H:H,1,FALSE))</f>
        <v/>
      </c>
    </row>
    <row r="2135" spans="1:18" x14ac:dyDescent="0.25">
      <c r="A2135" s="59"/>
      <c r="B2135" s="59"/>
      <c r="C2135" s="59"/>
      <c r="D2135" s="59"/>
      <c r="E2135" s="60" t="s">
        <v>8810</v>
      </c>
      <c r="F2135" s="59"/>
      <c r="G2135" s="59" t="s">
        <v>1470</v>
      </c>
      <c r="H2135" s="59"/>
      <c r="I2135" s="59">
        <f t="shared" si="33"/>
        <v>7</v>
      </c>
      <c r="J2135" s="59" t="s">
        <v>1561</v>
      </c>
      <c r="K2135" s="61"/>
      <c r="L2135" s="62" t="s">
        <v>6737</v>
      </c>
      <c r="M2135" s="62" t="s">
        <v>1470</v>
      </c>
      <c r="N2135" s="81" t="str">
        <f>VLOOKUP($M2135,'Hulpblad MC-parser'!$A:$D,2,FALSE)</f>
        <v>Verkeer</v>
      </c>
      <c r="O2135" s="81" t="str">
        <f>VLOOKUP($M2135,'Hulpblad MC-parser'!$A:$D,3,FALSE)</f>
        <v>Spoorvervoer</v>
      </c>
      <c r="P2135" s="81" t="str">
        <f>VLOOKUP($M2135,'Hulpblad MC-parser'!$A:$D,4,FALSE)</f>
        <v>Defect meubilair</v>
      </c>
      <c r="Q2135" s="136" t="str">
        <f>IF(CONCATENATE(B2135,C2135,D2135)="","",VLOOKUP(CONCATENATE(B2135,C2135,D2135),Meldingsclassificaties!AA:AA,1,FALSE))</f>
        <v/>
      </c>
      <c r="R2135" s="136" t="str">
        <f>IF(F2135="","",VLOOKUP(F2135,Meldingsclassificaties!H:H,1,FALSE))</f>
        <v/>
      </c>
    </row>
    <row r="2136" spans="1:18" x14ac:dyDescent="0.25">
      <c r="A2136" s="59">
        <v>200010821</v>
      </c>
      <c r="B2136" s="59" t="s">
        <v>65</v>
      </c>
      <c r="C2136" s="59" t="s">
        <v>66</v>
      </c>
      <c r="D2136" s="59" t="s">
        <v>391</v>
      </c>
      <c r="E2136" s="60" t="s">
        <v>1471</v>
      </c>
      <c r="F2136" s="59" t="s">
        <v>393</v>
      </c>
      <c r="G2136" s="59"/>
      <c r="H2136" s="59"/>
      <c r="I2136" s="59">
        <f t="shared" si="33"/>
        <v>24</v>
      </c>
      <c r="J2136" s="59" t="s">
        <v>1613</v>
      </c>
      <c r="K2136" s="61"/>
      <c r="L2136" s="62" t="s">
        <v>6737</v>
      </c>
      <c r="M2136" s="62" t="s">
        <v>1471</v>
      </c>
      <c r="N2136" s="81" t="str">
        <f>VLOOKUP($M2136,'Hulpblad MC-parser'!$A:$D,2,FALSE)</f>
        <v>Verkeer</v>
      </c>
      <c r="O2136" s="81" t="str">
        <f>VLOOKUP($M2136,'Hulpblad MC-parser'!$A:$D,3,FALSE)</f>
        <v>Spoorvervoer</v>
      </c>
      <c r="P2136" s="81" t="str">
        <f>VLOOKUP($M2136,'Hulpblad MC-parser'!$A:$D,4,FALSE)</f>
        <v>Loslopende dieren</v>
      </c>
      <c r="Q2136" s="136" t="str">
        <f>IF(CONCATENATE(B2136,C2136,D2136)="","",VLOOKUP(CONCATENATE(B2136,C2136,D2136),Meldingsclassificaties!AA:AA,1,FALSE))</f>
        <v>VerkeerSpoorvervoerLoslopende dieren</v>
      </c>
      <c r="R2136" s="136" t="str">
        <f>IF(F2136="","",VLOOKUP(F2136,Meldingsclassificaties!H:H,1,FALSE))</f>
        <v>Loslopende dieren spoor</v>
      </c>
    </row>
    <row r="2137" spans="1:18" x14ac:dyDescent="0.25">
      <c r="A2137" s="59"/>
      <c r="B2137" s="59"/>
      <c r="C2137" s="59"/>
      <c r="D2137" s="59"/>
      <c r="E2137" s="60" t="s">
        <v>8811</v>
      </c>
      <c r="F2137" s="59"/>
      <c r="G2137" s="59" t="s">
        <v>1471</v>
      </c>
      <c r="H2137" s="59"/>
      <c r="I2137" s="59">
        <f t="shared" si="33"/>
        <v>4</v>
      </c>
      <c r="J2137" s="59" t="s">
        <v>1561</v>
      </c>
      <c r="K2137" s="61"/>
      <c r="L2137" s="62" t="s">
        <v>6737</v>
      </c>
      <c r="M2137" s="62" t="s">
        <v>1471</v>
      </c>
      <c r="N2137" s="81" t="str">
        <f>VLOOKUP($M2137,'Hulpblad MC-parser'!$A:$D,2,FALSE)</f>
        <v>Verkeer</v>
      </c>
      <c r="O2137" s="81" t="str">
        <f>VLOOKUP($M2137,'Hulpblad MC-parser'!$A:$D,3,FALSE)</f>
        <v>Spoorvervoer</v>
      </c>
      <c r="P2137" s="81" t="str">
        <f>VLOOKUP($M2137,'Hulpblad MC-parser'!$A:$D,4,FALSE)</f>
        <v>Loslopende dieren</v>
      </c>
      <c r="Q2137" s="136" t="str">
        <f>IF(CONCATENATE(B2137,C2137,D2137)="","",VLOOKUP(CONCATENATE(B2137,C2137,D2137),Meldingsclassificaties!AA:AA,1,FALSE))</f>
        <v/>
      </c>
      <c r="R2137" s="136" t="str">
        <f>IF(F2137="","",VLOOKUP(F2137,Meldingsclassificaties!H:H,1,FALSE))</f>
        <v/>
      </c>
    </row>
    <row r="2138" spans="1:18" x14ac:dyDescent="0.25">
      <c r="A2138" s="59"/>
      <c r="B2138" s="59"/>
      <c r="C2138" s="59"/>
      <c r="D2138" s="59"/>
      <c r="E2138" s="60" t="s">
        <v>8812</v>
      </c>
      <c r="F2138" s="59"/>
      <c r="G2138" s="59" t="s">
        <v>1471</v>
      </c>
      <c r="H2138" s="59"/>
      <c r="I2138" s="59">
        <f t="shared" si="33"/>
        <v>5</v>
      </c>
      <c r="J2138" s="59" t="s">
        <v>1561</v>
      </c>
      <c r="K2138" s="61"/>
      <c r="L2138" s="62" t="s">
        <v>6737</v>
      </c>
      <c r="M2138" s="62" t="s">
        <v>1471</v>
      </c>
      <c r="N2138" s="81" t="str">
        <f>VLOOKUP($M2138,'Hulpblad MC-parser'!$A:$D,2,FALSE)</f>
        <v>Verkeer</v>
      </c>
      <c r="O2138" s="81" t="str">
        <f>VLOOKUP($M2138,'Hulpblad MC-parser'!$A:$D,3,FALSE)</f>
        <v>Spoorvervoer</v>
      </c>
      <c r="P2138" s="81" t="str">
        <f>VLOOKUP($M2138,'Hulpblad MC-parser'!$A:$D,4,FALSE)</f>
        <v>Loslopende dieren</v>
      </c>
      <c r="Q2138" s="136" t="str">
        <f>IF(CONCATENATE(B2138,C2138,D2138)="","",VLOOKUP(CONCATENATE(B2138,C2138,D2138),Meldingsclassificaties!AA:AA,1,FALSE))</f>
        <v/>
      </c>
      <c r="R2138" s="136" t="str">
        <f>IF(F2138="","",VLOOKUP(F2138,Meldingsclassificaties!H:H,1,FALSE))</f>
        <v/>
      </c>
    </row>
    <row r="2139" spans="1:18" x14ac:dyDescent="0.25">
      <c r="A2139" s="59"/>
      <c r="B2139" s="59"/>
      <c r="C2139" s="59"/>
      <c r="D2139" s="59"/>
      <c r="E2139" s="60" t="s">
        <v>8813</v>
      </c>
      <c r="F2139" s="59"/>
      <c r="G2139" s="59" t="s">
        <v>1471</v>
      </c>
      <c r="H2139" s="59"/>
      <c r="I2139" s="59">
        <f t="shared" si="33"/>
        <v>5</v>
      </c>
      <c r="J2139" s="59" t="s">
        <v>1561</v>
      </c>
      <c r="K2139" s="61"/>
      <c r="L2139" s="62" t="s">
        <v>6737</v>
      </c>
      <c r="M2139" s="62" t="s">
        <v>1471</v>
      </c>
      <c r="N2139" s="81" t="str">
        <f>VLOOKUP($M2139,'Hulpblad MC-parser'!$A:$D,2,FALSE)</f>
        <v>Verkeer</v>
      </c>
      <c r="O2139" s="81" t="str">
        <f>VLOOKUP($M2139,'Hulpblad MC-parser'!$A:$D,3,FALSE)</f>
        <v>Spoorvervoer</v>
      </c>
      <c r="P2139" s="81" t="str">
        <f>VLOOKUP($M2139,'Hulpblad MC-parser'!$A:$D,4,FALSE)</f>
        <v>Loslopende dieren</v>
      </c>
      <c r="Q2139" s="136" t="str">
        <f>IF(CONCATENATE(B2139,C2139,D2139)="","",VLOOKUP(CONCATENATE(B2139,C2139,D2139),Meldingsclassificaties!AA:AA,1,FALSE))</f>
        <v/>
      </c>
      <c r="R2139" s="136" t="str">
        <f>IF(F2139="","",VLOOKUP(F2139,Meldingsclassificaties!H:H,1,FALSE))</f>
        <v/>
      </c>
    </row>
    <row r="2140" spans="1:18" x14ac:dyDescent="0.25">
      <c r="A2140" s="59"/>
      <c r="B2140" s="59"/>
      <c r="C2140" s="59"/>
      <c r="D2140" s="59"/>
      <c r="E2140" s="60" t="s">
        <v>11602</v>
      </c>
      <c r="F2140" s="59"/>
      <c r="G2140" s="59" t="s">
        <v>1471</v>
      </c>
      <c r="H2140" s="59"/>
      <c r="I2140" s="59">
        <f t="shared" si="33"/>
        <v>25</v>
      </c>
      <c r="J2140" s="59" t="s">
        <v>1561</v>
      </c>
      <c r="K2140" s="61"/>
      <c r="L2140" s="62" t="s">
        <v>6737</v>
      </c>
      <c r="M2140" s="62" t="s">
        <v>1471</v>
      </c>
      <c r="N2140" s="81" t="str">
        <f>VLOOKUP($M2140,'Hulpblad MC-parser'!$A:$D,2,FALSE)</f>
        <v>Verkeer</v>
      </c>
      <c r="O2140" s="81" t="str">
        <f>VLOOKUP($M2140,'Hulpblad MC-parser'!$A:$D,3,FALSE)</f>
        <v>Spoorvervoer</v>
      </c>
      <c r="P2140" s="81" t="str">
        <f>VLOOKUP($M2140,'Hulpblad MC-parser'!$A:$D,4,FALSE)</f>
        <v>Loslopende dieren</v>
      </c>
      <c r="Q2140" s="136" t="str">
        <f>IF(CONCATENATE(B2140,C2140,D2140)="","",VLOOKUP(CONCATENATE(B2140,C2140,D2140),Meldingsclassificaties!AA:AA,1,FALSE))</f>
        <v/>
      </c>
      <c r="R2140" s="136" t="str">
        <f>IF(F2140="","",VLOOKUP(F2140,Meldingsclassificaties!H:H,1,FALSE))</f>
        <v/>
      </c>
    </row>
    <row r="2141" spans="1:18" x14ac:dyDescent="0.25">
      <c r="A2141" s="59"/>
      <c r="B2141" s="59"/>
      <c r="C2141" s="59"/>
      <c r="D2141" s="59"/>
      <c r="E2141" s="60" t="s">
        <v>8814</v>
      </c>
      <c r="F2141" s="59"/>
      <c r="G2141" s="59" t="s">
        <v>1471</v>
      </c>
      <c r="H2141" s="59"/>
      <c r="I2141" s="59">
        <f t="shared" si="33"/>
        <v>7</v>
      </c>
      <c r="J2141" s="59" t="s">
        <v>1561</v>
      </c>
      <c r="K2141" s="61"/>
      <c r="L2141" s="62" t="s">
        <v>6737</v>
      </c>
      <c r="M2141" s="62" t="s">
        <v>1471</v>
      </c>
      <c r="N2141" s="81" t="str">
        <f>VLOOKUP($M2141,'Hulpblad MC-parser'!$A:$D,2,FALSE)</f>
        <v>Verkeer</v>
      </c>
      <c r="O2141" s="81" t="str">
        <f>VLOOKUP($M2141,'Hulpblad MC-parser'!$A:$D,3,FALSE)</f>
        <v>Spoorvervoer</v>
      </c>
      <c r="P2141" s="81" t="str">
        <f>VLOOKUP($M2141,'Hulpblad MC-parser'!$A:$D,4,FALSE)</f>
        <v>Loslopende dieren</v>
      </c>
      <c r="Q2141" s="136" t="str">
        <f>IF(CONCATENATE(B2141,C2141,D2141)="","",VLOOKUP(CONCATENATE(B2141,C2141,D2141),Meldingsclassificaties!AA:AA,1,FALSE))</f>
        <v/>
      </c>
      <c r="R2141" s="136" t="str">
        <f>IF(F2141="","",VLOOKUP(F2141,Meldingsclassificaties!H:H,1,FALSE))</f>
        <v/>
      </c>
    </row>
    <row r="2142" spans="1:18" x14ac:dyDescent="0.25">
      <c r="A2142" s="59">
        <v>200010822</v>
      </c>
      <c r="B2142" s="59" t="s">
        <v>65</v>
      </c>
      <c r="C2142" s="59" t="s">
        <v>66</v>
      </c>
      <c r="D2142" s="59" t="s">
        <v>572</v>
      </c>
      <c r="E2142" s="60" t="s">
        <v>1472</v>
      </c>
      <c r="F2142" s="59" t="s">
        <v>572</v>
      </c>
      <c r="G2142" s="59"/>
      <c r="H2142" s="59"/>
      <c r="I2142" s="59">
        <f t="shared" si="33"/>
        <v>18</v>
      </c>
      <c r="J2142" s="59" t="s">
        <v>1613</v>
      </c>
      <c r="K2142" s="61"/>
      <c r="L2142" s="62" t="s">
        <v>6737</v>
      </c>
      <c r="M2142" s="62" t="s">
        <v>1472</v>
      </c>
      <c r="N2142" s="81" t="str">
        <f>VLOOKUP($M2142,'Hulpblad MC-parser'!$A:$D,2,FALSE)</f>
        <v>Verkeer</v>
      </c>
      <c r="O2142" s="81" t="str">
        <f>VLOOKUP($M2142,'Hulpblad MC-parser'!$A:$D,3,FALSE)</f>
        <v>Spoorvervoer</v>
      </c>
      <c r="P2142" s="81" t="str">
        <f>VLOOKUP($M2142,'Hulpblad MC-parser'!$A:$D,4,FALSE)</f>
        <v>Negeren rood sein</v>
      </c>
      <c r="Q2142" s="136" t="str">
        <f>IF(CONCATENATE(B2142,C2142,D2142)="","",VLOOKUP(CONCATENATE(B2142,C2142,D2142),Meldingsclassificaties!AA:AA,1,FALSE))</f>
        <v>VerkeerSpoorvervoerNegeren rood sein</v>
      </c>
      <c r="R2142" s="136" t="str">
        <f>IF(F2142="","",VLOOKUP(F2142,Meldingsclassificaties!H:H,1,FALSE))</f>
        <v>Negeren rood sein</v>
      </c>
    </row>
    <row r="2143" spans="1:18" x14ac:dyDescent="0.25">
      <c r="A2143" s="59"/>
      <c r="B2143" s="59"/>
      <c r="C2143" s="59"/>
      <c r="D2143" s="59"/>
      <c r="E2143" s="60" t="s">
        <v>8815</v>
      </c>
      <c r="F2143" s="59"/>
      <c r="G2143" s="59" t="s">
        <v>1472</v>
      </c>
      <c r="H2143" s="59"/>
      <c r="I2143" s="59">
        <f t="shared" si="33"/>
        <v>4</v>
      </c>
      <c r="J2143" s="59" t="s">
        <v>1561</v>
      </c>
      <c r="K2143" s="61"/>
      <c r="L2143" s="62" t="s">
        <v>6737</v>
      </c>
      <c r="M2143" s="62" t="s">
        <v>1472</v>
      </c>
      <c r="N2143" s="81" t="str">
        <f>VLOOKUP($M2143,'Hulpblad MC-parser'!$A:$D,2,FALSE)</f>
        <v>Verkeer</v>
      </c>
      <c r="O2143" s="81" t="str">
        <f>VLOOKUP($M2143,'Hulpblad MC-parser'!$A:$D,3,FALSE)</f>
        <v>Spoorvervoer</v>
      </c>
      <c r="P2143" s="81" t="str">
        <f>VLOOKUP($M2143,'Hulpblad MC-parser'!$A:$D,4,FALSE)</f>
        <v>Negeren rood sein</v>
      </c>
      <c r="Q2143" s="136" t="str">
        <f>IF(CONCATENATE(B2143,C2143,D2143)="","",VLOOKUP(CONCATENATE(B2143,C2143,D2143),Meldingsclassificaties!AA:AA,1,FALSE))</f>
        <v/>
      </c>
      <c r="R2143" s="136" t="str">
        <f>IF(F2143="","",VLOOKUP(F2143,Meldingsclassificaties!H:H,1,FALSE))</f>
        <v/>
      </c>
    </row>
    <row r="2144" spans="1:18" x14ac:dyDescent="0.25">
      <c r="A2144" s="59"/>
      <c r="B2144" s="59"/>
      <c r="C2144" s="59"/>
      <c r="D2144" s="59"/>
      <c r="E2144" s="60" t="s">
        <v>8816</v>
      </c>
      <c r="F2144" s="59"/>
      <c r="G2144" s="59" t="s">
        <v>1472</v>
      </c>
      <c r="H2144" s="59"/>
      <c r="I2144" s="59">
        <f t="shared" si="33"/>
        <v>4</v>
      </c>
      <c r="J2144" s="59" t="s">
        <v>1561</v>
      </c>
      <c r="K2144" s="61"/>
      <c r="L2144" s="62" t="s">
        <v>6737</v>
      </c>
      <c r="M2144" s="62" t="s">
        <v>1472</v>
      </c>
      <c r="N2144" s="81" t="str">
        <f>VLOOKUP($M2144,'Hulpblad MC-parser'!$A:$D,2,FALSE)</f>
        <v>Verkeer</v>
      </c>
      <c r="O2144" s="81" t="str">
        <f>VLOOKUP($M2144,'Hulpblad MC-parser'!$A:$D,3,FALSE)</f>
        <v>Spoorvervoer</v>
      </c>
      <c r="P2144" s="81" t="str">
        <f>VLOOKUP($M2144,'Hulpblad MC-parser'!$A:$D,4,FALSE)</f>
        <v>Negeren rood sein</v>
      </c>
      <c r="Q2144" s="136" t="str">
        <f>IF(CONCATENATE(B2144,C2144,D2144)="","",VLOOKUP(CONCATENATE(B2144,C2144,D2144),Meldingsclassificaties!AA:AA,1,FALSE))</f>
        <v/>
      </c>
      <c r="R2144" s="136" t="str">
        <f>IF(F2144="","",VLOOKUP(F2144,Meldingsclassificaties!H:H,1,FALSE))</f>
        <v/>
      </c>
    </row>
    <row r="2145" spans="1:18" x14ac:dyDescent="0.25">
      <c r="A2145" s="59"/>
      <c r="B2145" s="59"/>
      <c r="C2145" s="59"/>
      <c r="D2145" s="59"/>
      <c r="E2145" s="60" t="s">
        <v>8817</v>
      </c>
      <c r="F2145" s="59"/>
      <c r="G2145" s="59" t="s">
        <v>1472</v>
      </c>
      <c r="H2145" s="59"/>
      <c r="I2145" s="59">
        <f t="shared" si="33"/>
        <v>5</v>
      </c>
      <c r="J2145" s="59" t="s">
        <v>1561</v>
      </c>
      <c r="K2145" s="61"/>
      <c r="L2145" s="62" t="s">
        <v>6737</v>
      </c>
      <c r="M2145" s="62" t="s">
        <v>1472</v>
      </c>
      <c r="N2145" s="81" t="str">
        <f>VLOOKUP($M2145,'Hulpblad MC-parser'!$A:$D,2,FALSE)</f>
        <v>Verkeer</v>
      </c>
      <c r="O2145" s="81" t="str">
        <f>VLOOKUP($M2145,'Hulpblad MC-parser'!$A:$D,3,FALSE)</f>
        <v>Spoorvervoer</v>
      </c>
      <c r="P2145" s="81" t="str">
        <f>VLOOKUP($M2145,'Hulpblad MC-parser'!$A:$D,4,FALSE)</f>
        <v>Negeren rood sein</v>
      </c>
      <c r="Q2145" s="136" t="str">
        <f>IF(CONCATENATE(B2145,C2145,D2145)="","",VLOOKUP(CONCATENATE(B2145,C2145,D2145),Meldingsclassificaties!AA:AA,1,FALSE))</f>
        <v/>
      </c>
      <c r="R2145" s="136" t="str">
        <f>IF(F2145="","",VLOOKUP(F2145,Meldingsclassificaties!H:H,1,FALSE))</f>
        <v/>
      </c>
    </row>
    <row r="2146" spans="1:18" x14ac:dyDescent="0.25">
      <c r="A2146" s="59"/>
      <c r="B2146" s="59"/>
      <c r="C2146" s="59"/>
      <c r="D2146" s="59"/>
      <c r="E2146" s="60" t="s">
        <v>8818</v>
      </c>
      <c r="F2146" s="59"/>
      <c r="G2146" s="59" t="s">
        <v>1472</v>
      </c>
      <c r="H2146" s="59"/>
      <c r="I2146" s="59">
        <f t="shared" si="33"/>
        <v>7</v>
      </c>
      <c r="J2146" s="59" t="s">
        <v>1561</v>
      </c>
      <c r="K2146" s="61"/>
      <c r="L2146" s="62" t="s">
        <v>6737</v>
      </c>
      <c r="M2146" s="62" t="s">
        <v>1472</v>
      </c>
      <c r="N2146" s="81" t="str">
        <f>VLOOKUP($M2146,'Hulpblad MC-parser'!$A:$D,2,FALSE)</f>
        <v>Verkeer</v>
      </c>
      <c r="O2146" s="81" t="str">
        <f>VLOOKUP($M2146,'Hulpblad MC-parser'!$A:$D,3,FALSE)</f>
        <v>Spoorvervoer</v>
      </c>
      <c r="P2146" s="81" t="str">
        <f>VLOOKUP($M2146,'Hulpblad MC-parser'!$A:$D,4,FALSE)</f>
        <v>Negeren rood sein</v>
      </c>
      <c r="Q2146" s="136" t="str">
        <f>IF(CONCATENATE(B2146,C2146,D2146)="","",VLOOKUP(CONCATENATE(B2146,C2146,D2146),Meldingsclassificaties!AA:AA,1,FALSE))</f>
        <v/>
      </c>
      <c r="R2146" s="136" t="str">
        <f>IF(F2146="","",VLOOKUP(F2146,Meldingsclassificaties!H:H,1,FALSE))</f>
        <v/>
      </c>
    </row>
    <row r="2147" spans="1:18" x14ac:dyDescent="0.25">
      <c r="A2147" s="59">
        <v>200031662</v>
      </c>
      <c r="B2147" s="59" t="s">
        <v>65</v>
      </c>
      <c r="C2147" s="59" t="s">
        <v>66</v>
      </c>
      <c r="D2147" s="59" t="s">
        <v>345</v>
      </c>
      <c r="E2147" s="60" t="s">
        <v>1473</v>
      </c>
      <c r="F2147" s="59" t="s">
        <v>430</v>
      </c>
      <c r="G2147" s="59"/>
      <c r="H2147" s="59"/>
      <c r="I2147" s="59">
        <f t="shared" si="33"/>
        <v>20</v>
      </c>
      <c r="J2147" s="59" t="s">
        <v>1613</v>
      </c>
      <c r="K2147" s="61"/>
      <c r="L2147" s="62" t="s">
        <v>6737</v>
      </c>
      <c r="M2147" s="62" t="s">
        <v>1473</v>
      </c>
      <c r="N2147" s="81" t="str">
        <f>VLOOKUP($M2147,'Hulpblad MC-parser'!$A:$D,2,FALSE)</f>
        <v>Verkeer</v>
      </c>
      <c r="O2147" s="81" t="str">
        <f>VLOOKUP($M2147,'Hulpblad MC-parser'!$A:$D,3,FALSE)</f>
        <v>Spoorvervoer</v>
      </c>
      <c r="P2147" s="81" t="str">
        <f>VLOOKUP($M2147,'Hulpblad MC-parser'!$A:$D,4,FALSE)</f>
        <v>Onder invloed</v>
      </c>
      <c r="Q2147" s="136" t="str">
        <f>IF(CONCATENATE(B2147,C2147,D2147)="","",VLOOKUP(CONCATENATE(B2147,C2147,D2147),Meldingsclassificaties!AA:AA,1,FALSE))</f>
        <v>VerkeerSpoorvervoerOnder invloed</v>
      </c>
      <c r="R2147" s="136" t="str">
        <f>IF(F2147="","",VLOOKUP(F2147,Meldingsclassificaties!H:H,1,FALSE))</f>
        <v>Onder invloed spoor</v>
      </c>
    </row>
    <row r="2148" spans="1:18" x14ac:dyDescent="0.25">
      <c r="A2148" s="59"/>
      <c r="B2148" s="59"/>
      <c r="C2148" s="59"/>
      <c r="D2148" s="59"/>
      <c r="E2148" s="60" t="s">
        <v>8819</v>
      </c>
      <c r="F2148" s="59"/>
      <c r="G2148" s="59" t="s">
        <v>1473</v>
      </c>
      <c r="H2148" s="59"/>
      <c r="I2148" s="59">
        <f t="shared" si="33"/>
        <v>4</v>
      </c>
      <c r="J2148" s="59" t="s">
        <v>1561</v>
      </c>
      <c r="K2148" s="61"/>
      <c r="L2148" s="62" t="s">
        <v>6737</v>
      </c>
      <c r="M2148" s="62" t="s">
        <v>1473</v>
      </c>
      <c r="N2148" s="81" t="str">
        <f>VLOOKUP($M2148,'Hulpblad MC-parser'!$A:$D,2,FALSE)</f>
        <v>Verkeer</v>
      </c>
      <c r="O2148" s="81" t="str">
        <f>VLOOKUP($M2148,'Hulpblad MC-parser'!$A:$D,3,FALSE)</f>
        <v>Spoorvervoer</v>
      </c>
      <c r="P2148" s="81" t="str">
        <f>VLOOKUP($M2148,'Hulpblad MC-parser'!$A:$D,4,FALSE)</f>
        <v>Onder invloed</v>
      </c>
      <c r="Q2148" s="136" t="str">
        <f>IF(CONCATENATE(B2148,C2148,D2148)="","",VLOOKUP(CONCATENATE(B2148,C2148,D2148),Meldingsclassificaties!AA:AA,1,FALSE))</f>
        <v/>
      </c>
      <c r="R2148" s="136" t="str">
        <f>IF(F2148="","",VLOOKUP(F2148,Meldingsclassificaties!H:H,1,FALSE))</f>
        <v/>
      </c>
    </row>
    <row r="2149" spans="1:18" x14ac:dyDescent="0.25">
      <c r="A2149" s="59"/>
      <c r="B2149" s="59"/>
      <c r="C2149" s="59"/>
      <c r="D2149" s="59"/>
      <c r="E2149" s="60" t="s">
        <v>8820</v>
      </c>
      <c r="F2149" s="59"/>
      <c r="G2149" s="59" t="s">
        <v>1473</v>
      </c>
      <c r="H2149" s="59"/>
      <c r="I2149" s="59">
        <f t="shared" si="33"/>
        <v>5</v>
      </c>
      <c r="J2149" s="59" t="s">
        <v>1561</v>
      </c>
      <c r="K2149" s="61"/>
      <c r="L2149" s="62" t="s">
        <v>6737</v>
      </c>
      <c r="M2149" s="62" t="s">
        <v>1473</v>
      </c>
      <c r="N2149" s="81" t="str">
        <f>VLOOKUP($M2149,'Hulpblad MC-parser'!$A:$D,2,FALSE)</f>
        <v>Verkeer</v>
      </c>
      <c r="O2149" s="81" t="str">
        <f>VLOOKUP($M2149,'Hulpblad MC-parser'!$A:$D,3,FALSE)</f>
        <v>Spoorvervoer</v>
      </c>
      <c r="P2149" s="81" t="str">
        <f>VLOOKUP($M2149,'Hulpblad MC-parser'!$A:$D,4,FALSE)</f>
        <v>Onder invloed</v>
      </c>
      <c r="Q2149" s="136" t="str">
        <f>IF(CONCATENATE(B2149,C2149,D2149)="","",VLOOKUP(CONCATENATE(B2149,C2149,D2149),Meldingsclassificaties!AA:AA,1,FALSE))</f>
        <v/>
      </c>
      <c r="R2149" s="136" t="str">
        <f>IF(F2149="","",VLOOKUP(F2149,Meldingsclassificaties!H:H,1,FALSE))</f>
        <v/>
      </c>
    </row>
    <row r="2150" spans="1:18" x14ac:dyDescent="0.25">
      <c r="A2150" s="59"/>
      <c r="B2150" s="59"/>
      <c r="C2150" s="59"/>
      <c r="D2150" s="59"/>
      <c r="E2150" s="60" t="s">
        <v>8821</v>
      </c>
      <c r="F2150" s="59"/>
      <c r="G2150" s="59" t="s">
        <v>1473</v>
      </c>
      <c r="H2150" s="59"/>
      <c r="I2150" s="59">
        <f t="shared" si="33"/>
        <v>5</v>
      </c>
      <c r="J2150" s="59" t="s">
        <v>1561</v>
      </c>
      <c r="K2150" s="61"/>
      <c r="L2150" s="62" t="s">
        <v>6737</v>
      </c>
      <c r="M2150" s="62" t="s">
        <v>1473</v>
      </c>
      <c r="N2150" s="81" t="str">
        <f>VLOOKUP($M2150,'Hulpblad MC-parser'!$A:$D,2,FALSE)</f>
        <v>Verkeer</v>
      </c>
      <c r="O2150" s="81" t="str">
        <f>VLOOKUP($M2150,'Hulpblad MC-parser'!$A:$D,3,FALSE)</f>
        <v>Spoorvervoer</v>
      </c>
      <c r="P2150" s="81" t="str">
        <f>VLOOKUP($M2150,'Hulpblad MC-parser'!$A:$D,4,FALSE)</f>
        <v>Onder invloed</v>
      </c>
      <c r="Q2150" s="136" t="str">
        <f>IF(CONCATENATE(B2150,C2150,D2150)="","",VLOOKUP(CONCATENATE(B2150,C2150,D2150),Meldingsclassificaties!AA:AA,1,FALSE))</f>
        <v/>
      </c>
      <c r="R2150" s="136" t="str">
        <f>IF(F2150="","",VLOOKUP(F2150,Meldingsclassificaties!H:H,1,FALSE))</f>
        <v/>
      </c>
    </row>
    <row r="2151" spans="1:18" x14ac:dyDescent="0.25">
      <c r="A2151" s="59"/>
      <c r="B2151" s="59"/>
      <c r="C2151" s="59"/>
      <c r="D2151" s="59"/>
      <c r="E2151" s="60" t="s">
        <v>8822</v>
      </c>
      <c r="F2151" s="59"/>
      <c r="G2151" s="59" t="s">
        <v>1473</v>
      </c>
      <c r="H2151" s="59"/>
      <c r="I2151" s="59">
        <f t="shared" si="33"/>
        <v>27</v>
      </c>
      <c r="J2151" s="59" t="s">
        <v>1561</v>
      </c>
      <c r="K2151" s="61"/>
      <c r="L2151" s="62" t="s">
        <v>6737</v>
      </c>
      <c r="M2151" s="62" t="s">
        <v>1473</v>
      </c>
      <c r="N2151" s="81" t="str">
        <f>VLOOKUP($M2151,'Hulpblad MC-parser'!$A:$D,2,FALSE)</f>
        <v>Verkeer</v>
      </c>
      <c r="O2151" s="81" t="str">
        <f>VLOOKUP($M2151,'Hulpblad MC-parser'!$A:$D,3,FALSE)</f>
        <v>Spoorvervoer</v>
      </c>
      <c r="P2151" s="81" t="str">
        <f>VLOOKUP($M2151,'Hulpblad MC-parser'!$A:$D,4,FALSE)</f>
        <v>Onder invloed</v>
      </c>
      <c r="Q2151" s="136" t="str">
        <f>IF(CONCATENATE(B2151,C2151,D2151)="","",VLOOKUP(CONCATENATE(B2151,C2151,D2151),Meldingsclassificaties!AA:AA,1,FALSE))</f>
        <v/>
      </c>
      <c r="R2151" s="136" t="str">
        <f>IF(F2151="","",VLOOKUP(F2151,Meldingsclassificaties!H:H,1,FALSE))</f>
        <v/>
      </c>
    </row>
    <row r="2152" spans="1:18" x14ac:dyDescent="0.25">
      <c r="A2152" s="59"/>
      <c r="B2152" s="59"/>
      <c r="C2152" s="59"/>
      <c r="D2152" s="59"/>
      <c r="E2152" s="60" t="s">
        <v>8823</v>
      </c>
      <c r="F2152" s="59"/>
      <c r="G2152" s="59" t="s">
        <v>1473</v>
      </c>
      <c r="H2152" s="59"/>
      <c r="I2152" s="59">
        <f t="shared" si="33"/>
        <v>7</v>
      </c>
      <c r="J2152" s="59" t="s">
        <v>1561</v>
      </c>
      <c r="K2152" s="61"/>
      <c r="L2152" s="62" t="s">
        <v>6737</v>
      </c>
      <c r="M2152" s="62" t="s">
        <v>1473</v>
      </c>
      <c r="N2152" s="81" t="str">
        <f>VLOOKUP($M2152,'Hulpblad MC-parser'!$A:$D,2,FALSE)</f>
        <v>Verkeer</v>
      </c>
      <c r="O2152" s="81" t="str">
        <f>VLOOKUP($M2152,'Hulpblad MC-parser'!$A:$D,3,FALSE)</f>
        <v>Spoorvervoer</v>
      </c>
      <c r="P2152" s="81" t="str">
        <f>VLOOKUP($M2152,'Hulpblad MC-parser'!$A:$D,4,FALSE)</f>
        <v>Onder invloed</v>
      </c>
      <c r="Q2152" s="136" t="str">
        <f>IF(CONCATENATE(B2152,C2152,D2152)="","",VLOOKUP(CONCATENATE(B2152,C2152,D2152),Meldingsclassificaties!AA:AA,1,FALSE))</f>
        <v/>
      </c>
      <c r="R2152" s="136" t="str">
        <f>IF(F2152="","",VLOOKUP(F2152,Meldingsclassificaties!H:H,1,FALSE))</f>
        <v/>
      </c>
    </row>
    <row r="2153" spans="1:18" x14ac:dyDescent="0.25">
      <c r="A2153" s="59">
        <v>200031663</v>
      </c>
      <c r="B2153" s="59" t="s">
        <v>65</v>
      </c>
      <c r="C2153" s="59" t="s">
        <v>66</v>
      </c>
      <c r="D2153" s="59" t="s">
        <v>492</v>
      </c>
      <c r="E2153" s="60" t="s">
        <v>1474</v>
      </c>
      <c r="F2153" s="59" t="s">
        <v>494</v>
      </c>
      <c r="G2153" s="59"/>
      <c r="H2153" s="59"/>
      <c r="I2153" s="59">
        <f t="shared" si="33"/>
        <v>21</v>
      </c>
      <c r="J2153" s="59" t="s">
        <v>1613</v>
      </c>
      <c r="K2153" s="61"/>
      <c r="L2153" s="62" t="s">
        <v>6737</v>
      </c>
      <c r="M2153" s="62" t="s">
        <v>1474</v>
      </c>
      <c r="N2153" s="81" t="str">
        <f>VLOOKUP($M2153,'Hulpblad MC-parser'!$A:$D,2,FALSE)</f>
        <v>Verkeer</v>
      </c>
      <c r="O2153" s="81" t="str">
        <f>VLOOKUP($M2153,'Hulpblad MC-parser'!$A:$D,3,FALSE)</f>
        <v>Spoorvervoer</v>
      </c>
      <c r="P2153" s="81" t="str">
        <f>VLOOKUP($M2153,'Hulpblad MC-parser'!$A:$D,4,FALSE)</f>
        <v>Persoon o/b spoor</v>
      </c>
      <c r="Q2153" s="136" t="str">
        <f>IF(CONCATENATE(B2153,C2153,D2153)="","",VLOOKUP(CONCATENATE(B2153,C2153,D2153),Meldingsclassificaties!AA:AA,1,FALSE))</f>
        <v>VerkeerSpoorvervoerPersoon o/b spoor</v>
      </c>
      <c r="R2153" s="136" t="str">
        <f>IF(F2153="","",VLOOKUP(F2153,Meldingsclassificaties!H:H,1,FALSE))</f>
        <v>Persoon op/bij spoor</v>
      </c>
    </row>
    <row r="2154" spans="1:18" x14ac:dyDescent="0.25">
      <c r="A2154" s="59"/>
      <c r="B2154" s="59"/>
      <c r="C2154" s="59"/>
      <c r="D2154" s="59"/>
      <c r="E2154" s="60" t="s">
        <v>8824</v>
      </c>
      <c r="F2154" s="59"/>
      <c r="G2154" s="59" t="s">
        <v>1474</v>
      </c>
      <c r="H2154" s="59"/>
      <c r="I2154" s="59">
        <f t="shared" ref="I2154:I2217" si="34">LEN(E2154)</f>
        <v>4</v>
      </c>
      <c r="J2154" s="59" t="s">
        <v>1561</v>
      </c>
      <c r="K2154" s="61"/>
      <c r="L2154" s="62" t="s">
        <v>6737</v>
      </c>
      <c r="M2154" s="62" t="s">
        <v>1474</v>
      </c>
      <c r="N2154" s="81" t="str">
        <f>VLOOKUP($M2154,'Hulpblad MC-parser'!$A:$D,2,FALSE)</f>
        <v>Verkeer</v>
      </c>
      <c r="O2154" s="81" t="str">
        <f>VLOOKUP($M2154,'Hulpblad MC-parser'!$A:$D,3,FALSE)</f>
        <v>Spoorvervoer</v>
      </c>
      <c r="P2154" s="81" t="str">
        <f>VLOOKUP($M2154,'Hulpblad MC-parser'!$A:$D,4,FALSE)</f>
        <v>Persoon o/b spoor</v>
      </c>
      <c r="Q2154" s="136" t="str">
        <f>IF(CONCATENATE(B2154,C2154,D2154)="","",VLOOKUP(CONCATENATE(B2154,C2154,D2154),Meldingsclassificaties!AA:AA,1,FALSE))</f>
        <v/>
      </c>
      <c r="R2154" s="136" t="str">
        <f>IF(F2154="","",VLOOKUP(F2154,Meldingsclassificaties!H:H,1,FALSE))</f>
        <v/>
      </c>
    </row>
    <row r="2155" spans="1:18" x14ac:dyDescent="0.25">
      <c r="A2155" s="59"/>
      <c r="B2155" s="59"/>
      <c r="C2155" s="59"/>
      <c r="D2155" s="59"/>
      <c r="E2155" s="60" t="s">
        <v>8825</v>
      </c>
      <c r="F2155" s="59"/>
      <c r="G2155" s="59" t="s">
        <v>1474</v>
      </c>
      <c r="H2155" s="59"/>
      <c r="I2155" s="59">
        <f t="shared" si="34"/>
        <v>18</v>
      </c>
      <c r="J2155" s="59" t="s">
        <v>1561</v>
      </c>
      <c r="K2155" s="61"/>
      <c r="L2155" s="62" t="s">
        <v>6737</v>
      </c>
      <c r="M2155" s="62" t="s">
        <v>1474</v>
      </c>
      <c r="N2155" s="81" t="str">
        <f>VLOOKUP($M2155,'Hulpblad MC-parser'!$A:$D,2,FALSE)</f>
        <v>Verkeer</v>
      </c>
      <c r="O2155" s="81" t="str">
        <f>VLOOKUP($M2155,'Hulpblad MC-parser'!$A:$D,3,FALSE)</f>
        <v>Spoorvervoer</v>
      </c>
      <c r="P2155" s="81" t="str">
        <f>VLOOKUP($M2155,'Hulpblad MC-parser'!$A:$D,4,FALSE)</f>
        <v>Persoon o/b spoor</v>
      </c>
      <c r="Q2155" s="136" t="str">
        <f>IF(CONCATENATE(B2155,C2155,D2155)="","",VLOOKUP(CONCATENATE(B2155,C2155,D2155),Meldingsclassificaties!AA:AA,1,FALSE))</f>
        <v/>
      </c>
      <c r="R2155" s="136" t="str">
        <f>IF(F2155="","",VLOOKUP(F2155,Meldingsclassificaties!H:H,1,FALSE))</f>
        <v/>
      </c>
    </row>
    <row r="2156" spans="1:18" x14ac:dyDescent="0.25">
      <c r="A2156" s="59"/>
      <c r="B2156" s="59"/>
      <c r="C2156" s="59"/>
      <c r="D2156" s="59"/>
      <c r="E2156" s="60" t="s">
        <v>8826</v>
      </c>
      <c r="F2156" s="59"/>
      <c r="G2156" s="59" t="s">
        <v>1474</v>
      </c>
      <c r="H2156" s="59"/>
      <c r="I2156" s="59">
        <f t="shared" si="34"/>
        <v>17</v>
      </c>
      <c r="J2156" s="59" t="s">
        <v>1561</v>
      </c>
      <c r="K2156" s="61"/>
      <c r="L2156" s="62" t="s">
        <v>6737</v>
      </c>
      <c r="M2156" s="62" t="s">
        <v>1474</v>
      </c>
      <c r="N2156" s="81" t="str">
        <f>VLOOKUP($M2156,'Hulpblad MC-parser'!$A:$D,2,FALSE)</f>
        <v>Verkeer</v>
      </c>
      <c r="O2156" s="81" t="str">
        <f>VLOOKUP($M2156,'Hulpblad MC-parser'!$A:$D,3,FALSE)</f>
        <v>Spoorvervoer</v>
      </c>
      <c r="P2156" s="81" t="str">
        <f>VLOOKUP($M2156,'Hulpblad MC-parser'!$A:$D,4,FALSE)</f>
        <v>Persoon o/b spoor</v>
      </c>
      <c r="Q2156" s="136" t="str">
        <f>IF(CONCATENATE(B2156,C2156,D2156)="","",VLOOKUP(CONCATENATE(B2156,C2156,D2156),Meldingsclassificaties!AA:AA,1,FALSE))</f>
        <v/>
      </c>
      <c r="R2156" s="136" t="str">
        <f>IF(F2156="","",VLOOKUP(F2156,Meldingsclassificaties!H:H,1,FALSE))</f>
        <v/>
      </c>
    </row>
    <row r="2157" spans="1:18" x14ac:dyDescent="0.25">
      <c r="A2157" s="59"/>
      <c r="B2157" s="59"/>
      <c r="C2157" s="59"/>
      <c r="D2157" s="59"/>
      <c r="E2157" s="60" t="s">
        <v>8827</v>
      </c>
      <c r="F2157" s="59"/>
      <c r="G2157" s="59" t="s">
        <v>1474</v>
      </c>
      <c r="H2157" s="59"/>
      <c r="I2157" s="59">
        <f t="shared" si="34"/>
        <v>5</v>
      </c>
      <c r="J2157" s="59" t="s">
        <v>1561</v>
      </c>
      <c r="K2157" s="61"/>
      <c r="L2157" s="62" t="s">
        <v>6737</v>
      </c>
      <c r="M2157" s="62" t="s">
        <v>1474</v>
      </c>
      <c r="N2157" s="81" t="str">
        <f>VLOOKUP($M2157,'Hulpblad MC-parser'!$A:$D,2,FALSE)</f>
        <v>Verkeer</v>
      </c>
      <c r="O2157" s="81" t="str">
        <f>VLOOKUP($M2157,'Hulpblad MC-parser'!$A:$D,3,FALSE)</f>
        <v>Spoorvervoer</v>
      </c>
      <c r="P2157" s="81" t="str">
        <f>VLOOKUP($M2157,'Hulpblad MC-parser'!$A:$D,4,FALSE)</f>
        <v>Persoon o/b spoor</v>
      </c>
      <c r="Q2157" s="136" t="str">
        <f>IF(CONCATENATE(B2157,C2157,D2157)="","",VLOOKUP(CONCATENATE(B2157,C2157,D2157),Meldingsclassificaties!AA:AA,1,FALSE))</f>
        <v/>
      </c>
      <c r="R2157" s="136" t="str">
        <f>IF(F2157="","",VLOOKUP(F2157,Meldingsclassificaties!H:H,1,FALSE))</f>
        <v/>
      </c>
    </row>
    <row r="2158" spans="1:18" x14ac:dyDescent="0.25">
      <c r="A2158" s="59"/>
      <c r="B2158" s="59"/>
      <c r="C2158" s="59"/>
      <c r="D2158" s="59"/>
      <c r="E2158" s="60" t="s">
        <v>8828</v>
      </c>
      <c r="F2158" s="59"/>
      <c r="G2158" s="59" t="s">
        <v>1474</v>
      </c>
      <c r="H2158" s="59"/>
      <c r="I2158" s="59">
        <f t="shared" si="34"/>
        <v>5</v>
      </c>
      <c r="J2158" s="59" t="s">
        <v>1561</v>
      </c>
      <c r="K2158" s="61"/>
      <c r="L2158" s="62" t="s">
        <v>6737</v>
      </c>
      <c r="M2158" s="62" t="s">
        <v>1474</v>
      </c>
      <c r="N2158" s="81" t="str">
        <f>VLOOKUP($M2158,'Hulpblad MC-parser'!$A:$D,2,FALSE)</f>
        <v>Verkeer</v>
      </c>
      <c r="O2158" s="81" t="str">
        <f>VLOOKUP($M2158,'Hulpblad MC-parser'!$A:$D,3,FALSE)</f>
        <v>Spoorvervoer</v>
      </c>
      <c r="P2158" s="81" t="str">
        <f>VLOOKUP($M2158,'Hulpblad MC-parser'!$A:$D,4,FALSE)</f>
        <v>Persoon o/b spoor</v>
      </c>
      <c r="Q2158" s="136" t="str">
        <f>IF(CONCATENATE(B2158,C2158,D2158)="","",VLOOKUP(CONCATENATE(B2158,C2158,D2158),Meldingsclassificaties!AA:AA,1,FALSE))</f>
        <v/>
      </c>
      <c r="R2158" s="136" t="str">
        <f>IF(F2158="","",VLOOKUP(F2158,Meldingsclassificaties!H:H,1,FALSE))</f>
        <v/>
      </c>
    </row>
    <row r="2159" spans="1:18" x14ac:dyDescent="0.25">
      <c r="A2159" s="59"/>
      <c r="B2159" s="59"/>
      <c r="C2159" s="59"/>
      <c r="D2159" s="59"/>
      <c r="E2159" s="60" t="s">
        <v>8829</v>
      </c>
      <c r="F2159" s="59"/>
      <c r="G2159" s="59" t="s">
        <v>1474</v>
      </c>
      <c r="H2159" s="59"/>
      <c r="I2159" s="59">
        <f t="shared" si="34"/>
        <v>7</v>
      </c>
      <c r="J2159" s="59" t="s">
        <v>1561</v>
      </c>
      <c r="K2159" s="61"/>
      <c r="L2159" s="62" t="s">
        <v>6737</v>
      </c>
      <c r="M2159" s="62" t="s">
        <v>1474</v>
      </c>
      <c r="N2159" s="81" t="str">
        <f>VLOOKUP($M2159,'Hulpblad MC-parser'!$A:$D,2,FALSE)</f>
        <v>Verkeer</v>
      </c>
      <c r="O2159" s="81" t="str">
        <f>VLOOKUP($M2159,'Hulpblad MC-parser'!$A:$D,3,FALSE)</f>
        <v>Spoorvervoer</v>
      </c>
      <c r="P2159" s="81" t="str">
        <f>VLOOKUP($M2159,'Hulpblad MC-parser'!$A:$D,4,FALSE)</f>
        <v>Persoon o/b spoor</v>
      </c>
      <c r="Q2159" s="136" t="str">
        <f>IF(CONCATENATE(B2159,C2159,D2159)="","",VLOOKUP(CONCATENATE(B2159,C2159,D2159),Meldingsclassificaties!AA:AA,1,FALSE))</f>
        <v/>
      </c>
      <c r="R2159" s="136" t="str">
        <f>IF(F2159="","",VLOOKUP(F2159,Meldingsclassificaties!H:H,1,FALSE))</f>
        <v/>
      </c>
    </row>
    <row r="2160" spans="1:18" x14ac:dyDescent="0.25">
      <c r="A2160" s="59">
        <v>200059317</v>
      </c>
      <c r="B2160" s="59" t="s">
        <v>65</v>
      </c>
      <c r="C2160" s="59" t="s">
        <v>66</v>
      </c>
      <c r="D2160" s="59" t="s">
        <v>482</v>
      </c>
      <c r="E2160" s="60" t="s">
        <v>1475</v>
      </c>
      <c r="F2160" s="59" t="s">
        <v>696</v>
      </c>
      <c r="G2160" s="59"/>
      <c r="H2160" s="59"/>
      <c r="I2160" s="59">
        <f t="shared" si="34"/>
        <v>23</v>
      </c>
      <c r="J2160" s="59" t="s">
        <v>1613</v>
      </c>
      <c r="K2160" s="61"/>
      <c r="L2160" s="62" t="s">
        <v>6737</v>
      </c>
      <c r="M2160" s="62" t="s">
        <v>1475</v>
      </c>
      <c r="N2160" s="81" t="str">
        <f>VLOOKUP($M2160,'Hulpblad MC-parser'!$A:$D,2,FALSE)</f>
        <v>Verkeer</v>
      </c>
      <c r="O2160" s="81" t="str">
        <f>VLOOKUP($M2160,'Hulpblad MC-parser'!$A:$D,3,FALSE)</f>
        <v>Spoorvervoer</v>
      </c>
      <c r="P2160" s="81" t="str">
        <f>VLOOKUP($M2160,'Hulpblad MC-parser'!$A:$D,4,FALSE)</f>
        <v>Stremming</v>
      </c>
      <c r="Q2160" s="136" t="str">
        <f>IF(CONCATENATE(B2160,C2160,D2160)="","",VLOOKUP(CONCATENATE(B2160,C2160,D2160),Meldingsclassificaties!AA:AA,1,FALSE))</f>
        <v>VerkeerSpoorvervoerStremming</v>
      </c>
      <c r="R2160" s="136" t="str">
        <f>IF(F2160="","",VLOOKUP(F2160,Meldingsclassificaties!H:H,1,FALSE))</f>
        <v>Spoorvervoer stremming</v>
      </c>
    </row>
    <row r="2161" spans="1:18" x14ac:dyDescent="0.25">
      <c r="A2161" s="59"/>
      <c r="B2161" s="59"/>
      <c r="C2161" s="59"/>
      <c r="D2161" s="59"/>
      <c r="E2161" s="60" t="s">
        <v>11837</v>
      </c>
      <c r="F2161" s="59"/>
      <c r="G2161" s="59" t="s">
        <v>1475</v>
      </c>
      <c r="H2161" s="59"/>
      <c r="I2161" s="59">
        <f t="shared" si="34"/>
        <v>4</v>
      </c>
      <c r="J2161" s="59" t="s">
        <v>1561</v>
      </c>
      <c r="K2161" s="61"/>
      <c r="L2161" s="62" t="s">
        <v>6737</v>
      </c>
      <c r="M2161" s="62" t="s">
        <v>1475</v>
      </c>
      <c r="N2161" s="81" t="str">
        <f>VLOOKUP($M2161,'Hulpblad MC-parser'!$A:$D,2,FALSE)</f>
        <v>Verkeer</v>
      </c>
      <c r="O2161" s="81" t="str">
        <f>VLOOKUP($M2161,'Hulpblad MC-parser'!$A:$D,3,FALSE)</f>
        <v>Spoorvervoer</v>
      </c>
      <c r="P2161" s="81" t="str">
        <f>VLOOKUP($M2161,'Hulpblad MC-parser'!$A:$D,4,FALSE)</f>
        <v>Stremming</v>
      </c>
      <c r="Q2161" s="136" t="str">
        <f>IF(CONCATENATE(B2161,C2161,D2161)="","",VLOOKUP(CONCATENATE(B2161,C2161,D2161),Meldingsclassificaties!AA:AA,1,FALSE))</f>
        <v/>
      </c>
      <c r="R2161" s="136" t="str">
        <f>IF(F2161="","",VLOOKUP(F2161,Meldingsclassificaties!H:H,1,FALSE))</f>
        <v/>
      </c>
    </row>
    <row r="2162" spans="1:18" x14ac:dyDescent="0.25">
      <c r="A2162" s="59"/>
      <c r="B2162" s="59"/>
      <c r="C2162" s="59"/>
      <c r="D2162" s="59"/>
      <c r="E2162" s="60" t="s">
        <v>11836</v>
      </c>
      <c r="F2162" s="59"/>
      <c r="G2162" s="59" t="s">
        <v>1475</v>
      </c>
      <c r="H2162" s="59"/>
      <c r="I2162" s="59">
        <f t="shared" si="34"/>
        <v>7</v>
      </c>
      <c r="J2162" s="59" t="s">
        <v>1561</v>
      </c>
      <c r="K2162" s="61"/>
      <c r="L2162" s="62" t="s">
        <v>6737</v>
      </c>
      <c r="M2162" s="62" t="s">
        <v>1475</v>
      </c>
      <c r="N2162" s="81" t="str">
        <f>VLOOKUP($M2162,'Hulpblad MC-parser'!$A:$D,2,FALSE)</f>
        <v>Verkeer</v>
      </c>
      <c r="O2162" s="81" t="str">
        <f>VLOOKUP($M2162,'Hulpblad MC-parser'!$A:$D,3,FALSE)</f>
        <v>Spoorvervoer</v>
      </c>
      <c r="P2162" s="81" t="str">
        <f>VLOOKUP($M2162,'Hulpblad MC-parser'!$A:$D,4,FALSE)</f>
        <v>Stremming</v>
      </c>
      <c r="Q2162" s="136" t="str">
        <f>IF(CONCATENATE(B2162,C2162,D2162)="","",VLOOKUP(CONCATENATE(B2162,C2162,D2162),Meldingsclassificaties!AA:AA,1,FALSE))</f>
        <v/>
      </c>
      <c r="R2162" s="136" t="str">
        <f>IF(F2162="","",VLOOKUP(F2162,Meldingsclassificaties!H:H,1,FALSE))</f>
        <v/>
      </c>
    </row>
    <row r="2163" spans="1:18" x14ac:dyDescent="0.25">
      <c r="A2163" s="59">
        <v>200010826</v>
      </c>
      <c r="B2163" s="59" t="s">
        <v>65</v>
      </c>
      <c r="C2163" s="59" t="s">
        <v>66</v>
      </c>
      <c r="D2163" s="59" t="s">
        <v>67</v>
      </c>
      <c r="E2163" s="60" t="s">
        <v>1476</v>
      </c>
      <c r="F2163" s="59" t="s">
        <v>67</v>
      </c>
      <c r="G2163" s="59"/>
      <c r="H2163" s="59"/>
      <c r="I2163" s="59">
        <f t="shared" si="34"/>
        <v>23</v>
      </c>
      <c r="J2163" s="59" t="s">
        <v>1613</v>
      </c>
      <c r="K2163" s="61"/>
      <c r="L2163" s="62" t="s">
        <v>6737</v>
      </c>
      <c r="M2163" s="62" t="s">
        <v>1476</v>
      </c>
      <c r="N2163" s="81" t="str">
        <f>VLOOKUP($M2163,'Hulpblad MC-parser'!$A:$D,2,FALSE)</f>
        <v>Verkeer</v>
      </c>
      <c r="O2163" s="81" t="str">
        <f>VLOOKUP($M2163,'Hulpblad MC-parser'!$A:$D,3,FALSE)</f>
        <v>Spoorvervoer</v>
      </c>
      <c r="P2163" s="81" t="str">
        <f>VLOOKUP($M2163,'Hulpblad MC-parser'!$A:$D,4,FALSE)</f>
        <v>Verstoring treindienst</v>
      </c>
      <c r="Q2163" s="136" t="str">
        <f>IF(CONCATENATE(B2163,C2163,D2163)="","",VLOOKUP(CONCATENATE(B2163,C2163,D2163),Meldingsclassificaties!AA:AA,1,FALSE))</f>
        <v>VerkeerSpoorvervoerVerstoring treindienst</v>
      </c>
      <c r="R2163" s="136" t="str">
        <f>IF(F2163="","",VLOOKUP(F2163,Meldingsclassificaties!H:H,1,FALSE))</f>
        <v>Verstoring treindienst</v>
      </c>
    </row>
    <row r="2164" spans="1:18" x14ac:dyDescent="0.25">
      <c r="A2164" s="59"/>
      <c r="B2164" s="59"/>
      <c r="C2164" s="59"/>
      <c r="D2164" s="59"/>
      <c r="E2164" s="60" t="s">
        <v>8830</v>
      </c>
      <c r="F2164" s="59"/>
      <c r="G2164" s="59" t="s">
        <v>1476</v>
      </c>
      <c r="H2164" s="59"/>
      <c r="I2164" s="59">
        <f t="shared" si="34"/>
        <v>4</v>
      </c>
      <c r="J2164" s="59" t="s">
        <v>1561</v>
      </c>
      <c r="K2164" s="61"/>
      <c r="L2164" s="62" t="s">
        <v>6737</v>
      </c>
      <c r="M2164" s="62" t="s">
        <v>1476</v>
      </c>
      <c r="N2164" s="81" t="str">
        <f>VLOOKUP($M2164,'Hulpblad MC-parser'!$A:$D,2,FALSE)</f>
        <v>Verkeer</v>
      </c>
      <c r="O2164" s="81" t="str">
        <f>VLOOKUP($M2164,'Hulpblad MC-parser'!$A:$D,3,FALSE)</f>
        <v>Spoorvervoer</v>
      </c>
      <c r="P2164" s="81" t="str">
        <f>VLOOKUP($M2164,'Hulpblad MC-parser'!$A:$D,4,FALSE)</f>
        <v>Verstoring treindienst</v>
      </c>
      <c r="Q2164" s="136" t="str">
        <f>IF(CONCATENATE(B2164,C2164,D2164)="","",VLOOKUP(CONCATENATE(B2164,C2164,D2164),Meldingsclassificaties!AA:AA,1,FALSE))</f>
        <v/>
      </c>
      <c r="R2164" s="136" t="str">
        <f>IF(F2164="","",VLOOKUP(F2164,Meldingsclassificaties!H:H,1,FALSE))</f>
        <v/>
      </c>
    </row>
    <row r="2165" spans="1:18" x14ac:dyDescent="0.25">
      <c r="A2165" s="59"/>
      <c r="B2165" s="59"/>
      <c r="C2165" s="59"/>
      <c r="D2165" s="59"/>
      <c r="E2165" s="60" t="s">
        <v>8831</v>
      </c>
      <c r="F2165" s="59"/>
      <c r="G2165" s="59" t="s">
        <v>1476</v>
      </c>
      <c r="H2165" s="59"/>
      <c r="I2165" s="59">
        <f t="shared" si="34"/>
        <v>5</v>
      </c>
      <c r="J2165" s="59" t="s">
        <v>1561</v>
      </c>
      <c r="K2165" s="61"/>
      <c r="L2165" s="62" t="s">
        <v>6737</v>
      </c>
      <c r="M2165" s="62" t="s">
        <v>1476</v>
      </c>
      <c r="N2165" s="81" t="str">
        <f>VLOOKUP($M2165,'Hulpblad MC-parser'!$A:$D,2,FALSE)</f>
        <v>Verkeer</v>
      </c>
      <c r="O2165" s="81" t="str">
        <f>VLOOKUP($M2165,'Hulpblad MC-parser'!$A:$D,3,FALSE)</f>
        <v>Spoorvervoer</v>
      </c>
      <c r="P2165" s="81" t="str">
        <f>VLOOKUP($M2165,'Hulpblad MC-parser'!$A:$D,4,FALSE)</f>
        <v>Verstoring treindienst</v>
      </c>
      <c r="Q2165" s="136" t="str">
        <f>IF(CONCATENATE(B2165,C2165,D2165)="","",VLOOKUP(CONCATENATE(B2165,C2165,D2165),Meldingsclassificaties!AA:AA,1,FALSE))</f>
        <v/>
      </c>
      <c r="R2165" s="136" t="str">
        <f>IF(F2165="","",VLOOKUP(F2165,Meldingsclassificaties!H:H,1,FALSE))</f>
        <v/>
      </c>
    </row>
    <row r="2166" spans="1:18" x14ac:dyDescent="0.25">
      <c r="A2166" s="59"/>
      <c r="B2166" s="59"/>
      <c r="C2166" s="59"/>
      <c r="D2166" s="59"/>
      <c r="E2166" s="60" t="s">
        <v>8832</v>
      </c>
      <c r="F2166" s="59"/>
      <c r="G2166" s="59" t="s">
        <v>1476</v>
      </c>
      <c r="H2166" s="59"/>
      <c r="I2166" s="59">
        <f t="shared" si="34"/>
        <v>7</v>
      </c>
      <c r="J2166" s="59" t="s">
        <v>1561</v>
      </c>
      <c r="K2166" s="61"/>
      <c r="L2166" s="62" t="s">
        <v>6737</v>
      </c>
      <c r="M2166" s="62" t="s">
        <v>1476</v>
      </c>
      <c r="N2166" s="81" t="str">
        <f>VLOOKUP($M2166,'Hulpblad MC-parser'!$A:$D,2,FALSE)</f>
        <v>Verkeer</v>
      </c>
      <c r="O2166" s="81" t="str">
        <f>VLOOKUP($M2166,'Hulpblad MC-parser'!$A:$D,3,FALSE)</f>
        <v>Spoorvervoer</v>
      </c>
      <c r="P2166" s="81" t="str">
        <f>VLOOKUP($M2166,'Hulpblad MC-parser'!$A:$D,4,FALSE)</f>
        <v>Verstoring treindienst</v>
      </c>
      <c r="Q2166" s="136" t="str">
        <f>IF(CONCATENATE(B2166,C2166,D2166)="","",VLOOKUP(CONCATENATE(B2166,C2166,D2166),Meldingsclassificaties!AA:AA,1,FALSE))</f>
        <v/>
      </c>
      <c r="R2166" s="136" t="str">
        <f>IF(F2166="","",VLOOKUP(F2166,Meldingsclassificaties!H:H,1,FALSE))</f>
        <v/>
      </c>
    </row>
    <row r="2167" spans="1:18" x14ac:dyDescent="0.25">
      <c r="A2167" s="59"/>
      <c r="B2167" s="59"/>
      <c r="C2167" s="59"/>
      <c r="D2167" s="59"/>
      <c r="E2167" s="60" t="s">
        <v>8833</v>
      </c>
      <c r="F2167" s="59"/>
      <c r="G2167" s="59" t="s">
        <v>1476</v>
      </c>
      <c r="H2167" s="59"/>
      <c r="I2167" s="59">
        <f t="shared" si="34"/>
        <v>4</v>
      </c>
      <c r="J2167" s="59" t="s">
        <v>1561</v>
      </c>
      <c r="K2167" s="61"/>
      <c r="L2167" s="62" t="s">
        <v>6737</v>
      </c>
      <c r="M2167" s="62" t="s">
        <v>1476</v>
      </c>
      <c r="N2167" s="81" t="str">
        <f>VLOOKUP($M2167,'Hulpblad MC-parser'!$A:$D,2,FALSE)</f>
        <v>Verkeer</v>
      </c>
      <c r="O2167" s="81" t="str">
        <f>VLOOKUP($M2167,'Hulpblad MC-parser'!$A:$D,3,FALSE)</f>
        <v>Spoorvervoer</v>
      </c>
      <c r="P2167" s="81" t="str">
        <f>VLOOKUP($M2167,'Hulpblad MC-parser'!$A:$D,4,FALSE)</f>
        <v>Verstoring treindienst</v>
      </c>
      <c r="Q2167" s="136" t="str">
        <f>IF(CONCATENATE(B2167,C2167,D2167)="","",VLOOKUP(CONCATENATE(B2167,C2167,D2167),Meldingsclassificaties!AA:AA,1,FALSE))</f>
        <v/>
      </c>
      <c r="R2167" s="136" t="str">
        <f>IF(F2167="","",VLOOKUP(F2167,Meldingsclassificaties!H:H,1,FALSE))</f>
        <v/>
      </c>
    </row>
    <row r="2168" spans="1:18" x14ac:dyDescent="0.25">
      <c r="A2168" s="59">
        <v>200010827</v>
      </c>
      <c r="B2168" s="59" t="s">
        <v>65</v>
      </c>
      <c r="C2168" s="59" t="s">
        <v>166</v>
      </c>
      <c r="D2168" s="59"/>
      <c r="E2168" s="60" t="s">
        <v>1478</v>
      </c>
      <c r="F2168" s="59" t="s">
        <v>166</v>
      </c>
      <c r="G2168" s="59"/>
      <c r="H2168" s="59"/>
      <c r="I2168" s="59">
        <f t="shared" si="34"/>
        <v>11</v>
      </c>
      <c r="J2168" s="59" t="s">
        <v>1613</v>
      </c>
      <c r="K2168" s="61"/>
      <c r="L2168" s="62" t="s">
        <v>6737</v>
      </c>
      <c r="M2168" s="62" t="s">
        <v>1478</v>
      </c>
      <c r="N2168" s="81" t="str">
        <f>VLOOKUP($M2168,'Hulpblad MC-parser'!$A:$D,2,FALSE)</f>
        <v>Verkeer</v>
      </c>
      <c r="O2168" s="81" t="str">
        <f>VLOOKUP($M2168,'Hulpblad MC-parser'!$A:$D,3,FALSE)</f>
        <v>Wegverkeer</v>
      </c>
      <c r="P2168" s="81">
        <f>VLOOKUP($M2168,'Hulpblad MC-parser'!$A:$D,4,FALSE)</f>
        <v>0</v>
      </c>
      <c r="Q2168" s="136" t="str">
        <f>IF(CONCATENATE(B2168,C2168,D2168)="","",VLOOKUP(CONCATENATE(B2168,C2168,D2168),Meldingsclassificaties!AA:AA,1,FALSE))</f>
        <v>VerkeerWegverkeer</v>
      </c>
      <c r="R2168" s="136" t="str">
        <f>IF(F2168="","",VLOOKUP(F2168,Meldingsclassificaties!H:H,1,FALSE))</f>
        <v>Wegverkeer</v>
      </c>
    </row>
    <row r="2169" spans="1:18" x14ac:dyDescent="0.25">
      <c r="A2169" s="59"/>
      <c r="B2169" s="59"/>
      <c r="C2169" s="59"/>
      <c r="D2169" s="59"/>
      <c r="E2169" s="60" t="s">
        <v>8834</v>
      </c>
      <c r="F2169" s="59"/>
      <c r="G2169" s="59" t="s">
        <v>1478</v>
      </c>
      <c r="H2169" s="59"/>
      <c r="I2169" s="59">
        <f t="shared" si="34"/>
        <v>4</v>
      </c>
      <c r="J2169" s="59" t="s">
        <v>1561</v>
      </c>
      <c r="K2169" s="61"/>
      <c r="L2169" s="62" t="s">
        <v>6737</v>
      </c>
      <c r="M2169" s="62" t="s">
        <v>1478</v>
      </c>
      <c r="N2169" s="81" t="str">
        <f>VLOOKUP($M2169,'Hulpblad MC-parser'!$A:$D,2,FALSE)</f>
        <v>Verkeer</v>
      </c>
      <c r="O2169" s="81" t="str">
        <f>VLOOKUP($M2169,'Hulpblad MC-parser'!$A:$D,3,FALSE)</f>
        <v>Wegverkeer</v>
      </c>
      <c r="P2169" s="81">
        <f>VLOOKUP($M2169,'Hulpblad MC-parser'!$A:$D,4,FALSE)</f>
        <v>0</v>
      </c>
      <c r="Q2169" s="136" t="str">
        <f>IF(CONCATENATE(B2169,C2169,D2169)="","",VLOOKUP(CONCATENATE(B2169,C2169,D2169),Meldingsclassificaties!AA:AA,1,FALSE))</f>
        <v/>
      </c>
      <c r="R2169" s="136" t="str">
        <f>IF(F2169="","",VLOOKUP(F2169,Meldingsclassificaties!H:H,1,FALSE))</f>
        <v/>
      </c>
    </row>
    <row r="2170" spans="1:18" x14ac:dyDescent="0.25">
      <c r="A2170" s="59"/>
      <c r="B2170" s="59"/>
      <c r="C2170" s="59"/>
      <c r="D2170" s="59"/>
      <c r="E2170" s="60" t="s">
        <v>8835</v>
      </c>
      <c r="F2170" s="59"/>
      <c r="G2170" s="59" t="s">
        <v>1478</v>
      </c>
      <c r="H2170" s="59"/>
      <c r="I2170" s="59">
        <f t="shared" si="34"/>
        <v>5</v>
      </c>
      <c r="J2170" s="59" t="s">
        <v>1561</v>
      </c>
      <c r="K2170" s="61"/>
      <c r="L2170" s="62" t="s">
        <v>6737</v>
      </c>
      <c r="M2170" s="62" t="s">
        <v>1478</v>
      </c>
      <c r="N2170" s="81" t="str">
        <f>VLOOKUP($M2170,'Hulpblad MC-parser'!$A:$D,2,FALSE)</f>
        <v>Verkeer</v>
      </c>
      <c r="O2170" s="81" t="str">
        <f>VLOOKUP($M2170,'Hulpblad MC-parser'!$A:$D,3,FALSE)</f>
        <v>Wegverkeer</v>
      </c>
      <c r="P2170" s="81">
        <f>VLOOKUP($M2170,'Hulpblad MC-parser'!$A:$D,4,FALSE)</f>
        <v>0</v>
      </c>
      <c r="Q2170" s="136" t="str">
        <f>IF(CONCATENATE(B2170,C2170,D2170)="","",VLOOKUP(CONCATENATE(B2170,C2170,D2170),Meldingsclassificaties!AA:AA,1,FALSE))</f>
        <v/>
      </c>
      <c r="R2170" s="136" t="str">
        <f>IF(F2170="","",VLOOKUP(F2170,Meldingsclassificaties!H:H,1,FALSE))</f>
        <v/>
      </c>
    </row>
    <row r="2171" spans="1:18" x14ac:dyDescent="0.25">
      <c r="A2171" s="59"/>
      <c r="B2171" s="59"/>
      <c r="C2171" s="59"/>
      <c r="D2171" s="59"/>
      <c r="E2171" s="60" t="s">
        <v>8836</v>
      </c>
      <c r="F2171" s="59"/>
      <c r="G2171" s="59" t="s">
        <v>1478</v>
      </c>
      <c r="H2171" s="59"/>
      <c r="I2171" s="59">
        <f t="shared" si="34"/>
        <v>3</v>
      </c>
      <c r="J2171" s="59" t="s">
        <v>1561</v>
      </c>
      <c r="K2171" s="61"/>
      <c r="L2171" s="62" t="s">
        <v>6737</v>
      </c>
      <c r="M2171" s="62" t="s">
        <v>1478</v>
      </c>
      <c r="N2171" s="81" t="str">
        <f>VLOOKUP($M2171,'Hulpblad MC-parser'!$A:$D,2,FALSE)</f>
        <v>Verkeer</v>
      </c>
      <c r="O2171" s="81" t="str">
        <f>VLOOKUP($M2171,'Hulpblad MC-parser'!$A:$D,3,FALSE)</f>
        <v>Wegverkeer</v>
      </c>
      <c r="P2171" s="81">
        <f>VLOOKUP($M2171,'Hulpblad MC-parser'!$A:$D,4,FALSE)</f>
        <v>0</v>
      </c>
      <c r="Q2171" s="136" t="str">
        <f>IF(CONCATENATE(B2171,C2171,D2171)="","",VLOOKUP(CONCATENATE(B2171,C2171,D2171),Meldingsclassificaties!AA:AA,1,FALSE))</f>
        <v/>
      </c>
      <c r="R2171" s="136" t="str">
        <f>IF(F2171="","",VLOOKUP(F2171,Meldingsclassificaties!H:H,1,FALSE))</f>
        <v/>
      </c>
    </row>
    <row r="2172" spans="1:18" x14ac:dyDescent="0.25">
      <c r="A2172" s="59"/>
      <c r="B2172" s="59"/>
      <c r="C2172" s="59"/>
      <c r="D2172" s="59"/>
      <c r="E2172" s="60" t="s">
        <v>8837</v>
      </c>
      <c r="F2172" s="59"/>
      <c r="G2172" s="59" t="s">
        <v>1478</v>
      </c>
      <c r="H2172" s="59"/>
      <c r="I2172" s="59">
        <f t="shared" si="34"/>
        <v>4</v>
      </c>
      <c r="J2172" s="59" t="s">
        <v>1561</v>
      </c>
      <c r="K2172" s="61"/>
      <c r="L2172" s="62" t="s">
        <v>6737</v>
      </c>
      <c r="M2172" s="62" t="s">
        <v>1478</v>
      </c>
      <c r="N2172" s="81" t="str">
        <f>VLOOKUP($M2172,'Hulpblad MC-parser'!$A:$D,2,FALSE)</f>
        <v>Verkeer</v>
      </c>
      <c r="O2172" s="81" t="str">
        <f>VLOOKUP($M2172,'Hulpblad MC-parser'!$A:$D,3,FALSE)</f>
        <v>Wegverkeer</v>
      </c>
      <c r="P2172" s="81">
        <f>VLOOKUP($M2172,'Hulpblad MC-parser'!$A:$D,4,FALSE)</f>
        <v>0</v>
      </c>
      <c r="Q2172" s="136" t="str">
        <f>IF(CONCATENATE(B2172,C2172,D2172)="","",VLOOKUP(CONCATENATE(B2172,C2172,D2172),Meldingsclassificaties!AA:AA,1,FALSE))</f>
        <v/>
      </c>
      <c r="R2172" s="136" t="str">
        <f>IF(F2172="","",VLOOKUP(F2172,Meldingsclassificaties!H:H,1,FALSE))</f>
        <v/>
      </c>
    </row>
    <row r="2173" spans="1:18" x14ac:dyDescent="0.25">
      <c r="A2173" s="59">
        <v>200031667</v>
      </c>
      <c r="B2173" s="59" t="s">
        <v>65</v>
      </c>
      <c r="C2173" s="59" t="s">
        <v>166</v>
      </c>
      <c r="D2173" s="59" t="s">
        <v>627</v>
      </c>
      <c r="E2173" s="60" t="s">
        <v>1479</v>
      </c>
      <c r="F2173" s="59" t="s">
        <v>627</v>
      </c>
      <c r="G2173" s="59"/>
      <c r="H2173" s="59"/>
      <c r="I2173" s="59">
        <f t="shared" si="34"/>
        <v>14</v>
      </c>
      <c r="J2173" s="59" t="s">
        <v>1613</v>
      </c>
      <c r="K2173" s="61"/>
      <c r="L2173" s="62" t="s">
        <v>6737</v>
      </c>
      <c r="M2173" s="62" t="s">
        <v>1479</v>
      </c>
      <c r="N2173" s="81" t="str">
        <f>VLOOKUP($M2173,'Hulpblad MC-parser'!$A:$D,2,FALSE)</f>
        <v>Verkeer</v>
      </c>
      <c r="O2173" s="81" t="str">
        <f>VLOOKUP($M2173,'Hulpblad MC-parser'!$A:$D,3,FALSE)</f>
        <v>Wegverkeer</v>
      </c>
      <c r="P2173" s="81" t="str">
        <f>VLOOKUP($M2173,'Hulpblad MC-parser'!$A:$D,4,FALSE)</f>
        <v>Achtervolging</v>
      </c>
      <c r="Q2173" s="136" t="str">
        <f>IF(CONCATENATE(B2173,C2173,D2173)="","",VLOOKUP(CONCATENATE(B2173,C2173,D2173),Meldingsclassificaties!AA:AA,1,FALSE))</f>
        <v>VerkeerWegverkeerAchtervolging</v>
      </c>
      <c r="R2173" s="136" t="str">
        <f>IF(F2173="","",VLOOKUP(F2173,Meldingsclassificaties!H:H,1,FALSE))</f>
        <v>Achtervolging</v>
      </c>
    </row>
    <row r="2174" spans="1:18" x14ac:dyDescent="0.25">
      <c r="A2174" s="59"/>
      <c r="B2174" s="59"/>
      <c r="C2174" s="59"/>
      <c r="D2174" s="59"/>
      <c r="E2174" s="60" t="s">
        <v>8838</v>
      </c>
      <c r="F2174" s="59"/>
      <c r="G2174" s="59" t="s">
        <v>1479</v>
      </c>
      <c r="H2174" s="59"/>
      <c r="I2174" s="59">
        <f t="shared" si="34"/>
        <v>4</v>
      </c>
      <c r="J2174" s="59" t="s">
        <v>1561</v>
      </c>
      <c r="K2174" s="61"/>
      <c r="L2174" s="62" t="s">
        <v>6737</v>
      </c>
      <c r="M2174" s="62" t="s">
        <v>1479</v>
      </c>
      <c r="N2174" s="81" t="str">
        <f>VLOOKUP($M2174,'Hulpblad MC-parser'!$A:$D,2,FALSE)</f>
        <v>Verkeer</v>
      </c>
      <c r="O2174" s="81" t="str">
        <f>VLOOKUP($M2174,'Hulpblad MC-parser'!$A:$D,3,FALSE)</f>
        <v>Wegverkeer</v>
      </c>
      <c r="P2174" s="81" t="str">
        <f>VLOOKUP($M2174,'Hulpblad MC-parser'!$A:$D,4,FALSE)</f>
        <v>Achtervolging</v>
      </c>
      <c r="Q2174" s="136" t="str">
        <f>IF(CONCATENATE(B2174,C2174,D2174)="","",VLOOKUP(CONCATENATE(B2174,C2174,D2174),Meldingsclassificaties!AA:AA,1,FALSE))</f>
        <v/>
      </c>
      <c r="R2174" s="136" t="str">
        <f>IF(F2174="","",VLOOKUP(F2174,Meldingsclassificaties!H:H,1,FALSE))</f>
        <v/>
      </c>
    </row>
    <row r="2175" spans="1:18" x14ac:dyDescent="0.25">
      <c r="A2175" s="59"/>
      <c r="B2175" s="59"/>
      <c r="C2175" s="59"/>
      <c r="D2175" s="59"/>
      <c r="E2175" s="60" t="s">
        <v>8934</v>
      </c>
      <c r="F2175" s="59"/>
      <c r="G2175" s="59" t="s">
        <v>1479</v>
      </c>
      <c r="H2175" s="59"/>
      <c r="I2175" s="59">
        <f t="shared" si="34"/>
        <v>8</v>
      </c>
      <c r="J2175" s="59" t="s">
        <v>1561</v>
      </c>
      <c r="K2175" s="61"/>
      <c r="L2175" s="62" t="s">
        <v>6737</v>
      </c>
      <c r="M2175" s="62" t="s">
        <v>1479</v>
      </c>
      <c r="N2175" s="81" t="str">
        <f>VLOOKUP($M2175,'Hulpblad MC-parser'!$A:$D,2,FALSE)</f>
        <v>Verkeer</v>
      </c>
      <c r="O2175" s="81" t="str">
        <f>VLOOKUP($M2175,'Hulpblad MC-parser'!$A:$D,3,FALSE)</f>
        <v>Wegverkeer</v>
      </c>
      <c r="P2175" s="81" t="str">
        <f>VLOOKUP($M2175,'Hulpblad MC-parser'!$A:$D,4,FALSE)</f>
        <v>Achtervolging</v>
      </c>
      <c r="Q2175" s="136" t="str">
        <f>IF(CONCATENATE(B2175,C2175,D2175)="","",VLOOKUP(CONCATENATE(B2175,C2175,D2175),Meldingsclassificaties!AA:AA,1,FALSE))</f>
        <v/>
      </c>
      <c r="R2175" s="136" t="str">
        <f>IF(F2175="","",VLOOKUP(F2175,Meldingsclassificaties!H:H,1,FALSE))</f>
        <v/>
      </c>
    </row>
    <row r="2176" spans="1:18" x14ac:dyDescent="0.25">
      <c r="A2176" s="59"/>
      <c r="B2176" s="59"/>
      <c r="C2176" s="59"/>
      <c r="D2176" s="59"/>
      <c r="E2176" s="60" t="s">
        <v>8935</v>
      </c>
      <c r="F2176" s="59"/>
      <c r="G2176" s="59" t="s">
        <v>1479</v>
      </c>
      <c r="H2176" s="59"/>
      <c r="I2176" s="59">
        <f t="shared" si="34"/>
        <v>6</v>
      </c>
      <c r="J2176" s="59" t="s">
        <v>1561</v>
      </c>
      <c r="K2176" s="61"/>
      <c r="L2176" s="62" t="s">
        <v>6737</v>
      </c>
      <c r="M2176" s="62" t="s">
        <v>1479</v>
      </c>
      <c r="N2176" s="81" t="str">
        <f>VLOOKUP($M2176,'Hulpblad MC-parser'!$A:$D,2,FALSE)</f>
        <v>Verkeer</v>
      </c>
      <c r="O2176" s="81" t="str">
        <f>VLOOKUP($M2176,'Hulpblad MC-parser'!$A:$D,3,FALSE)</f>
        <v>Wegverkeer</v>
      </c>
      <c r="P2176" s="81" t="str">
        <f>VLOOKUP($M2176,'Hulpblad MC-parser'!$A:$D,4,FALSE)</f>
        <v>Achtervolging</v>
      </c>
      <c r="Q2176" s="136" t="str">
        <f>IF(CONCATENATE(B2176,C2176,D2176)="","",VLOOKUP(CONCATENATE(B2176,C2176,D2176),Meldingsclassificaties!AA:AA,1,FALSE))</f>
        <v/>
      </c>
      <c r="R2176" s="136" t="str">
        <f>IF(F2176="","",VLOOKUP(F2176,Meldingsclassificaties!H:H,1,FALSE))</f>
        <v/>
      </c>
    </row>
    <row r="2177" spans="1:18" x14ac:dyDescent="0.25">
      <c r="A2177" s="59"/>
      <c r="B2177" s="59"/>
      <c r="C2177" s="59"/>
      <c r="D2177" s="59"/>
      <c r="E2177" s="60" t="s">
        <v>8936</v>
      </c>
      <c r="F2177" s="59"/>
      <c r="G2177" s="59" t="s">
        <v>1479</v>
      </c>
      <c r="H2177" s="59"/>
      <c r="I2177" s="59">
        <f t="shared" si="34"/>
        <v>5</v>
      </c>
      <c r="J2177" s="59" t="s">
        <v>1561</v>
      </c>
      <c r="K2177" s="61"/>
      <c r="L2177" s="62" t="s">
        <v>6737</v>
      </c>
      <c r="M2177" s="62" t="s">
        <v>1479</v>
      </c>
      <c r="N2177" s="81" t="str">
        <f>VLOOKUP($M2177,'Hulpblad MC-parser'!$A:$D,2,FALSE)</f>
        <v>Verkeer</v>
      </c>
      <c r="O2177" s="81" t="str">
        <f>VLOOKUP($M2177,'Hulpblad MC-parser'!$A:$D,3,FALSE)</f>
        <v>Wegverkeer</v>
      </c>
      <c r="P2177" s="81" t="str">
        <f>VLOOKUP($M2177,'Hulpblad MC-parser'!$A:$D,4,FALSE)</f>
        <v>Achtervolging</v>
      </c>
      <c r="Q2177" s="136" t="str">
        <f>IF(CONCATENATE(B2177,C2177,D2177)="","",VLOOKUP(CONCATENATE(B2177,C2177,D2177),Meldingsclassificaties!AA:AA,1,FALSE))</f>
        <v/>
      </c>
      <c r="R2177" s="136" t="str">
        <f>IF(F2177="","",VLOOKUP(F2177,Meldingsclassificaties!H:H,1,FALSE))</f>
        <v/>
      </c>
    </row>
    <row r="2178" spans="1:18" x14ac:dyDescent="0.25">
      <c r="A2178" s="59"/>
      <c r="B2178" s="59"/>
      <c r="C2178" s="59"/>
      <c r="D2178" s="59"/>
      <c r="E2178" s="60" t="s">
        <v>8839</v>
      </c>
      <c r="F2178" s="59"/>
      <c r="G2178" s="59" t="s">
        <v>1479</v>
      </c>
      <c r="H2178" s="59"/>
      <c r="I2178" s="59">
        <f t="shared" si="34"/>
        <v>5</v>
      </c>
      <c r="J2178" s="59" t="s">
        <v>1561</v>
      </c>
      <c r="K2178" s="61"/>
      <c r="L2178" s="62" t="s">
        <v>6737</v>
      </c>
      <c r="M2178" s="62" t="s">
        <v>1479</v>
      </c>
      <c r="N2178" s="81" t="str">
        <f>VLOOKUP($M2178,'Hulpblad MC-parser'!$A:$D,2,FALSE)</f>
        <v>Verkeer</v>
      </c>
      <c r="O2178" s="81" t="str">
        <f>VLOOKUP($M2178,'Hulpblad MC-parser'!$A:$D,3,FALSE)</f>
        <v>Wegverkeer</v>
      </c>
      <c r="P2178" s="81" t="str">
        <f>VLOOKUP($M2178,'Hulpblad MC-parser'!$A:$D,4,FALSE)</f>
        <v>Achtervolging</v>
      </c>
      <c r="Q2178" s="136" t="str">
        <f>IF(CONCATENATE(B2178,C2178,D2178)="","",VLOOKUP(CONCATENATE(B2178,C2178,D2178),Meldingsclassificaties!AA:AA,1,FALSE))</f>
        <v/>
      </c>
      <c r="R2178" s="136" t="str">
        <f>IF(F2178="","",VLOOKUP(F2178,Meldingsclassificaties!H:H,1,FALSE))</f>
        <v/>
      </c>
    </row>
    <row r="2179" spans="1:18" x14ac:dyDescent="0.25">
      <c r="A2179" s="59"/>
      <c r="B2179" s="59"/>
      <c r="C2179" s="59"/>
      <c r="D2179" s="59"/>
      <c r="E2179" s="60" t="s">
        <v>8840</v>
      </c>
      <c r="F2179" s="59"/>
      <c r="G2179" s="59" t="s">
        <v>1479</v>
      </c>
      <c r="H2179" s="59"/>
      <c r="I2179" s="59">
        <f t="shared" si="34"/>
        <v>7</v>
      </c>
      <c r="J2179" s="59" t="s">
        <v>1561</v>
      </c>
      <c r="K2179" s="61"/>
      <c r="L2179" s="62" t="s">
        <v>6737</v>
      </c>
      <c r="M2179" s="62" t="s">
        <v>1479</v>
      </c>
      <c r="N2179" s="81" t="str">
        <f>VLOOKUP($M2179,'Hulpblad MC-parser'!$A:$D,2,FALSE)</f>
        <v>Verkeer</v>
      </c>
      <c r="O2179" s="81" t="str">
        <f>VLOOKUP($M2179,'Hulpblad MC-parser'!$A:$D,3,FALSE)</f>
        <v>Wegverkeer</v>
      </c>
      <c r="P2179" s="81" t="str">
        <f>VLOOKUP($M2179,'Hulpblad MC-parser'!$A:$D,4,FALSE)</f>
        <v>Achtervolging</v>
      </c>
      <c r="Q2179" s="136" t="str">
        <f>IF(CONCATENATE(B2179,C2179,D2179)="","",VLOOKUP(CONCATENATE(B2179,C2179,D2179),Meldingsclassificaties!AA:AA,1,FALSE))</f>
        <v/>
      </c>
      <c r="R2179" s="136" t="str">
        <f>IF(F2179="","",VLOOKUP(F2179,Meldingsclassificaties!H:H,1,FALSE))</f>
        <v/>
      </c>
    </row>
    <row r="2180" spans="1:18" x14ac:dyDescent="0.25">
      <c r="A2180" s="59"/>
      <c r="B2180" s="59"/>
      <c r="C2180" s="59"/>
      <c r="D2180" s="59"/>
      <c r="E2180" s="60" t="s">
        <v>8841</v>
      </c>
      <c r="F2180" s="59"/>
      <c r="G2180" s="59" t="s">
        <v>1479</v>
      </c>
      <c r="H2180" s="59"/>
      <c r="I2180" s="59">
        <f t="shared" si="34"/>
        <v>25</v>
      </c>
      <c r="J2180" s="59" t="s">
        <v>1561</v>
      </c>
      <c r="K2180" s="61"/>
      <c r="L2180" s="62" t="s">
        <v>6737</v>
      </c>
      <c r="M2180" s="62" t="s">
        <v>1479</v>
      </c>
      <c r="N2180" s="81" t="str">
        <f>VLOOKUP($M2180,'Hulpblad MC-parser'!$A:$D,2,FALSE)</f>
        <v>Verkeer</v>
      </c>
      <c r="O2180" s="81" t="str">
        <f>VLOOKUP($M2180,'Hulpblad MC-parser'!$A:$D,3,FALSE)</f>
        <v>Wegverkeer</v>
      </c>
      <c r="P2180" s="81" t="str">
        <f>VLOOKUP($M2180,'Hulpblad MC-parser'!$A:$D,4,FALSE)</f>
        <v>Achtervolging</v>
      </c>
      <c r="Q2180" s="136" t="str">
        <f>IF(CONCATENATE(B2180,C2180,D2180)="","",VLOOKUP(CONCATENATE(B2180,C2180,D2180),Meldingsclassificaties!AA:AA,1,FALSE))</f>
        <v/>
      </c>
      <c r="R2180" s="136" t="str">
        <f>IF(F2180="","",VLOOKUP(F2180,Meldingsclassificaties!H:H,1,FALSE))</f>
        <v/>
      </c>
    </row>
    <row r="2181" spans="1:18" x14ac:dyDescent="0.25">
      <c r="A2181" s="59"/>
      <c r="B2181" s="59"/>
      <c r="C2181" s="59"/>
      <c r="D2181" s="59"/>
      <c r="E2181" s="60" t="s">
        <v>8842</v>
      </c>
      <c r="F2181" s="59"/>
      <c r="G2181" s="59" t="s">
        <v>1479</v>
      </c>
      <c r="H2181" s="59"/>
      <c r="I2181" s="59">
        <f t="shared" si="34"/>
        <v>5</v>
      </c>
      <c r="J2181" s="59" t="s">
        <v>1561</v>
      </c>
      <c r="K2181" s="61"/>
      <c r="L2181" s="62" t="s">
        <v>6737</v>
      </c>
      <c r="M2181" s="62" t="s">
        <v>1479</v>
      </c>
      <c r="N2181" s="81" t="str">
        <f>VLOOKUP($M2181,'Hulpblad MC-parser'!$A:$D,2,FALSE)</f>
        <v>Verkeer</v>
      </c>
      <c r="O2181" s="81" t="str">
        <f>VLOOKUP($M2181,'Hulpblad MC-parser'!$A:$D,3,FALSE)</f>
        <v>Wegverkeer</v>
      </c>
      <c r="P2181" s="81" t="str">
        <f>VLOOKUP($M2181,'Hulpblad MC-parser'!$A:$D,4,FALSE)</f>
        <v>Achtervolging</v>
      </c>
      <c r="Q2181" s="136" t="str">
        <f>IF(CONCATENATE(B2181,C2181,D2181)="","",VLOOKUP(CONCATENATE(B2181,C2181,D2181),Meldingsclassificaties!AA:AA,1,FALSE))</f>
        <v/>
      </c>
      <c r="R2181" s="136" t="str">
        <f>IF(F2181="","",VLOOKUP(F2181,Meldingsclassificaties!H:H,1,FALSE))</f>
        <v/>
      </c>
    </row>
    <row r="2182" spans="1:18" x14ac:dyDescent="0.25">
      <c r="A2182" s="59">
        <v>200031669</v>
      </c>
      <c r="B2182" s="59" t="s">
        <v>65</v>
      </c>
      <c r="C2182" s="59" t="s">
        <v>166</v>
      </c>
      <c r="D2182" s="59" t="s">
        <v>458</v>
      </c>
      <c r="E2182" s="60" t="s">
        <v>1480</v>
      </c>
      <c r="F2182" s="59" t="s">
        <v>460</v>
      </c>
      <c r="G2182" s="59"/>
      <c r="H2182" s="59"/>
      <c r="I2182" s="59">
        <f t="shared" si="34"/>
        <v>24</v>
      </c>
      <c r="J2182" s="59" t="s">
        <v>1613</v>
      </c>
      <c r="K2182" s="61"/>
      <c r="L2182" s="62" t="s">
        <v>6737</v>
      </c>
      <c r="M2182" s="62" t="s">
        <v>1480</v>
      </c>
      <c r="N2182" s="81" t="str">
        <f>VLOOKUP($M2182,'Hulpblad MC-parser'!$A:$D,2,FALSE)</f>
        <v>Verkeer</v>
      </c>
      <c r="O2182" s="81" t="str">
        <f>VLOOKUP($M2182,'Hulpblad MC-parser'!$A:$D,3,FALSE)</f>
        <v>Wegverkeer</v>
      </c>
      <c r="P2182" s="81" t="str">
        <f>VLOOKUP($M2182,'Hulpblad MC-parser'!$A:$D,4,FALSE)</f>
        <v>Afgevallen lading</v>
      </c>
      <c r="Q2182" s="136" t="str">
        <f>IF(CONCATENATE(B2182,C2182,D2182)="","",VLOOKUP(CONCATENATE(B2182,C2182,D2182),Meldingsclassificaties!AA:AA,1,FALSE))</f>
        <v>VerkeerWegverkeerAfgevallen lading</v>
      </c>
      <c r="R2182" s="136" t="str">
        <f>IF(F2182="","",VLOOKUP(F2182,Meldingsclassificaties!H:H,1,FALSE))</f>
        <v>Wegverkeer afgev. lading</v>
      </c>
    </row>
    <row r="2183" spans="1:18" x14ac:dyDescent="0.25">
      <c r="A2183" s="59"/>
      <c r="B2183" s="59"/>
      <c r="C2183" s="59"/>
      <c r="D2183" s="59"/>
      <c r="E2183" s="60" t="s">
        <v>8843</v>
      </c>
      <c r="F2183" s="59"/>
      <c r="G2183" s="59" t="s">
        <v>1480</v>
      </c>
      <c r="H2183" s="59"/>
      <c r="I2183" s="59">
        <f t="shared" si="34"/>
        <v>4</v>
      </c>
      <c r="J2183" s="59" t="s">
        <v>1561</v>
      </c>
      <c r="K2183" s="61"/>
      <c r="L2183" s="62" t="s">
        <v>6737</v>
      </c>
      <c r="M2183" s="62" t="s">
        <v>1480</v>
      </c>
      <c r="N2183" s="81" t="str">
        <f>VLOOKUP($M2183,'Hulpblad MC-parser'!$A:$D,2,FALSE)</f>
        <v>Verkeer</v>
      </c>
      <c r="O2183" s="81" t="str">
        <f>VLOOKUP($M2183,'Hulpblad MC-parser'!$A:$D,3,FALSE)</f>
        <v>Wegverkeer</v>
      </c>
      <c r="P2183" s="81" t="str">
        <f>VLOOKUP($M2183,'Hulpblad MC-parser'!$A:$D,4,FALSE)</f>
        <v>Afgevallen lading</v>
      </c>
      <c r="Q2183" s="136" t="str">
        <f>IF(CONCATENATE(B2183,C2183,D2183)="","",VLOOKUP(CONCATENATE(B2183,C2183,D2183),Meldingsclassificaties!AA:AA,1,FALSE))</f>
        <v/>
      </c>
      <c r="R2183" s="136" t="str">
        <f>IF(F2183="","",VLOOKUP(F2183,Meldingsclassificaties!H:H,1,FALSE))</f>
        <v/>
      </c>
    </row>
    <row r="2184" spans="1:18" x14ac:dyDescent="0.25">
      <c r="A2184" s="59"/>
      <c r="B2184" s="59"/>
      <c r="C2184" s="59"/>
      <c r="D2184" s="59"/>
      <c r="E2184" s="60" t="s">
        <v>8844</v>
      </c>
      <c r="F2184" s="59"/>
      <c r="G2184" s="59" t="s">
        <v>1480</v>
      </c>
      <c r="H2184" s="59"/>
      <c r="I2184" s="59">
        <f t="shared" si="34"/>
        <v>22</v>
      </c>
      <c r="J2184" s="59" t="s">
        <v>1561</v>
      </c>
      <c r="K2184" s="61"/>
      <c r="L2184" s="62" t="s">
        <v>6737</v>
      </c>
      <c r="M2184" s="62" t="s">
        <v>1480</v>
      </c>
      <c r="N2184" s="81" t="str">
        <f>VLOOKUP($M2184,'Hulpblad MC-parser'!$A:$D,2,FALSE)</f>
        <v>Verkeer</v>
      </c>
      <c r="O2184" s="81" t="str">
        <f>VLOOKUP($M2184,'Hulpblad MC-parser'!$A:$D,3,FALSE)</f>
        <v>Wegverkeer</v>
      </c>
      <c r="P2184" s="81" t="str">
        <f>VLOOKUP($M2184,'Hulpblad MC-parser'!$A:$D,4,FALSE)</f>
        <v>Afgevallen lading</v>
      </c>
      <c r="Q2184" s="136" t="str">
        <f>IF(CONCATENATE(B2184,C2184,D2184)="","",VLOOKUP(CONCATENATE(B2184,C2184,D2184),Meldingsclassificaties!AA:AA,1,FALSE))</f>
        <v/>
      </c>
      <c r="R2184" s="136" t="str">
        <f>IF(F2184="","",VLOOKUP(F2184,Meldingsclassificaties!H:H,1,FALSE))</f>
        <v/>
      </c>
    </row>
    <row r="2185" spans="1:18" x14ac:dyDescent="0.25">
      <c r="A2185" s="59"/>
      <c r="B2185" s="59"/>
      <c r="C2185" s="59"/>
      <c r="D2185" s="59"/>
      <c r="E2185" s="60" t="s">
        <v>8845</v>
      </c>
      <c r="F2185" s="59"/>
      <c r="G2185" s="59" t="s">
        <v>1480</v>
      </c>
      <c r="H2185" s="59"/>
      <c r="I2185" s="59">
        <f t="shared" si="34"/>
        <v>7</v>
      </c>
      <c r="J2185" s="59" t="s">
        <v>1561</v>
      </c>
      <c r="K2185" s="61"/>
      <c r="L2185" s="62" t="s">
        <v>6737</v>
      </c>
      <c r="M2185" s="62" t="s">
        <v>1480</v>
      </c>
      <c r="N2185" s="81" t="str">
        <f>VLOOKUP($M2185,'Hulpblad MC-parser'!$A:$D,2,FALSE)</f>
        <v>Verkeer</v>
      </c>
      <c r="O2185" s="81" t="str">
        <f>VLOOKUP($M2185,'Hulpblad MC-parser'!$A:$D,3,FALSE)</f>
        <v>Wegverkeer</v>
      </c>
      <c r="P2185" s="81" t="str">
        <f>VLOOKUP($M2185,'Hulpblad MC-parser'!$A:$D,4,FALSE)</f>
        <v>Afgevallen lading</v>
      </c>
      <c r="Q2185" s="136" t="str">
        <f>IF(CONCATENATE(B2185,C2185,D2185)="","",VLOOKUP(CONCATENATE(B2185,C2185,D2185),Meldingsclassificaties!AA:AA,1,FALSE))</f>
        <v/>
      </c>
      <c r="R2185" s="136" t="str">
        <f>IF(F2185="","",VLOOKUP(F2185,Meldingsclassificaties!H:H,1,FALSE))</f>
        <v/>
      </c>
    </row>
    <row r="2186" spans="1:18" x14ac:dyDescent="0.25">
      <c r="A2186" s="59"/>
      <c r="B2186" s="59"/>
      <c r="C2186" s="59"/>
      <c r="D2186" s="59"/>
      <c r="E2186" s="60" t="s">
        <v>8846</v>
      </c>
      <c r="F2186" s="59"/>
      <c r="G2186" s="59" t="s">
        <v>1480</v>
      </c>
      <c r="H2186" s="59"/>
      <c r="I2186" s="59">
        <f t="shared" si="34"/>
        <v>29</v>
      </c>
      <c r="J2186" s="59" t="s">
        <v>1561</v>
      </c>
      <c r="K2186" s="61"/>
      <c r="L2186" s="62" t="s">
        <v>6737</v>
      </c>
      <c r="M2186" s="62" t="s">
        <v>1480</v>
      </c>
      <c r="N2186" s="81" t="str">
        <f>VLOOKUP($M2186,'Hulpblad MC-parser'!$A:$D,2,FALSE)</f>
        <v>Verkeer</v>
      </c>
      <c r="O2186" s="81" t="str">
        <f>VLOOKUP($M2186,'Hulpblad MC-parser'!$A:$D,3,FALSE)</f>
        <v>Wegverkeer</v>
      </c>
      <c r="P2186" s="81" t="str">
        <f>VLOOKUP($M2186,'Hulpblad MC-parser'!$A:$D,4,FALSE)</f>
        <v>Afgevallen lading</v>
      </c>
      <c r="Q2186" s="136" t="str">
        <f>IF(CONCATENATE(B2186,C2186,D2186)="","",VLOOKUP(CONCATENATE(B2186,C2186,D2186),Meldingsclassificaties!AA:AA,1,FALSE))</f>
        <v/>
      </c>
      <c r="R2186" s="136" t="str">
        <f>IF(F2186="","",VLOOKUP(F2186,Meldingsclassificaties!H:H,1,FALSE))</f>
        <v/>
      </c>
    </row>
    <row r="2187" spans="1:18" x14ac:dyDescent="0.25">
      <c r="A2187" s="59"/>
      <c r="B2187" s="59"/>
      <c r="C2187" s="59"/>
      <c r="D2187" s="59"/>
      <c r="E2187" s="60" t="s">
        <v>8847</v>
      </c>
      <c r="F2187" s="59"/>
      <c r="G2187" s="59" t="s">
        <v>1480</v>
      </c>
      <c r="H2187" s="59"/>
      <c r="I2187" s="59">
        <f t="shared" si="34"/>
        <v>5</v>
      </c>
      <c r="J2187" s="59" t="s">
        <v>1561</v>
      </c>
      <c r="K2187" s="61"/>
      <c r="L2187" s="62" t="s">
        <v>6737</v>
      </c>
      <c r="M2187" s="62" t="s">
        <v>1480</v>
      </c>
      <c r="N2187" s="81" t="str">
        <f>VLOOKUP($M2187,'Hulpblad MC-parser'!$A:$D,2,FALSE)</f>
        <v>Verkeer</v>
      </c>
      <c r="O2187" s="81" t="str">
        <f>VLOOKUP($M2187,'Hulpblad MC-parser'!$A:$D,3,FALSE)</f>
        <v>Wegverkeer</v>
      </c>
      <c r="P2187" s="81" t="str">
        <f>VLOOKUP($M2187,'Hulpblad MC-parser'!$A:$D,4,FALSE)</f>
        <v>Afgevallen lading</v>
      </c>
      <c r="Q2187" s="136" t="str">
        <f>IF(CONCATENATE(B2187,C2187,D2187)="","",VLOOKUP(CONCATENATE(B2187,C2187,D2187),Meldingsclassificaties!AA:AA,1,FALSE))</f>
        <v/>
      </c>
      <c r="R2187" s="136" t="str">
        <f>IF(F2187="","",VLOOKUP(F2187,Meldingsclassificaties!H:H,1,FALSE))</f>
        <v/>
      </c>
    </row>
    <row r="2188" spans="1:18" x14ac:dyDescent="0.25">
      <c r="A2188" s="59">
        <v>200031671</v>
      </c>
      <c r="B2188" s="59" t="s">
        <v>65</v>
      </c>
      <c r="C2188" s="59" t="s">
        <v>166</v>
      </c>
      <c r="D2188" s="59" t="s">
        <v>438</v>
      </c>
      <c r="E2188" s="60" t="s">
        <v>1481</v>
      </c>
      <c r="F2188" s="59" t="s">
        <v>438</v>
      </c>
      <c r="G2188" s="59"/>
      <c r="H2188" s="59"/>
      <c r="I2188" s="59">
        <f t="shared" si="34"/>
        <v>14</v>
      </c>
      <c r="J2188" s="59" t="s">
        <v>1613</v>
      </c>
      <c r="K2188" s="61"/>
      <c r="L2188" s="62" t="s">
        <v>6737</v>
      </c>
      <c r="M2188" s="62" t="s">
        <v>1481</v>
      </c>
      <c r="N2188" s="81" t="str">
        <f>VLOOKUP($M2188,'Hulpblad MC-parser'!$A:$D,2,FALSE)</f>
        <v>Verkeer</v>
      </c>
      <c r="O2188" s="81" t="str">
        <f>VLOOKUP($M2188,'Hulpblad MC-parser'!$A:$D,3,FALSE)</f>
        <v>Wegverkeer</v>
      </c>
      <c r="P2188" s="81" t="str">
        <f>VLOOKUP($M2188,'Hulpblad MC-parser'!$A:$D,4,FALSE)</f>
        <v>ASO-rijgedrag</v>
      </c>
      <c r="Q2188" s="136" t="str">
        <f>IF(CONCATENATE(B2188,C2188,D2188)="","",VLOOKUP(CONCATENATE(B2188,C2188,D2188),Meldingsclassificaties!AA:AA,1,FALSE))</f>
        <v>VerkeerWegverkeerASO-rijgedrag</v>
      </c>
      <c r="R2188" s="136" t="str">
        <f>IF(F2188="","",VLOOKUP(F2188,Meldingsclassificaties!H:H,1,FALSE))</f>
        <v>ASO-rijgedrag</v>
      </c>
    </row>
    <row r="2189" spans="1:18" x14ac:dyDescent="0.25">
      <c r="A2189" s="59"/>
      <c r="B2189" s="59"/>
      <c r="C2189" s="59"/>
      <c r="D2189" s="59"/>
      <c r="E2189" s="60" t="s">
        <v>8848</v>
      </c>
      <c r="F2189" s="59"/>
      <c r="G2189" s="59" t="s">
        <v>1481</v>
      </c>
      <c r="H2189" s="59"/>
      <c r="I2189" s="59">
        <f t="shared" si="34"/>
        <v>4</v>
      </c>
      <c r="J2189" s="59" t="s">
        <v>1561</v>
      </c>
      <c r="K2189" s="61"/>
      <c r="L2189" s="62" t="s">
        <v>6737</v>
      </c>
      <c r="M2189" s="62" t="s">
        <v>1481</v>
      </c>
      <c r="N2189" s="81" t="str">
        <f>VLOOKUP($M2189,'Hulpblad MC-parser'!$A:$D,2,FALSE)</f>
        <v>Verkeer</v>
      </c>
      <c r="O2189" s="81" t="str">
        <f>VLOOKUP($M2189,'Hulpblad MC-parser'!$A:$D,3,FALSE)</f>
        <v>Wegverkeer</v>
      </c>
      <c r="P2189" s="81" t="str">
        <f>VLOOKUP($M2189,'Hulpblad MC-parser'!$A:$D,4,FALSE)</f>
        <v>ASO-rijgedrag</v>
      </c>
      <c r="Q2189" s="136" t="str">
        <f>IF(CONCATENATE(B2189,C2189,D2189)="","",VLOOKUP(CONCATENATE(B2189,C2189,D2189),Meldingsclassificaties!AA:AA,1,FALSE))</f>
        <v/>
      </c>
      <c r="R2189" s="136" t="str">
        <f>IF(F2189="","",VLOOKUP(F2189,Meldingsclassificaties!H:H,1,FALSE))</f>
        <v/>
      </c>
    </row>
    <row r="2190" spans="1:18" x14ac:dyDescent="0.25">
      <c r="A2190" s="59"/>
      <c r="B2190" s="59"/>
      <c r="C2190" s="59"/>
      <c r="D2190" s="59"/>
      <c r="E2190" s="60" t="s">
        <v>8849</v>
      </c>
      <c r="F2190" s="59"/>
      <c r="G2190" s="59" t="s">
        <v>1481</v>
      </c>
      <c r="H2190" s="59"/>
      <c r="I2190" s="59">
        <f t="shared" si="34"/>
        <v>4</v>
      </c>
      <c r="J2190" s="59" t="s">
        <v>1561</v>
      </c>
      <c r="K2190" s="61"/>
      <c r="L2190" s="62" t="s">
        <v>6737</v>
      </c>
      <c r="M2190" s="62" t="s">
        <v>1481</v>
      </c>
      <c r="N2190" s="81" t="str">
        <f>VLOOKUP($M2190,'Hulpblad MC-parser'!$A:$D,2,FALSE)</f>
        <v>Verkeer</v>
      </c>
      <c r="O2190" s="81" t="str">
        <f>VLOOKUP($M2190,'Hulpblad MC-parser'!$A:$D,3,FALSE)</f>
        <v>Wegverkeer</v>
      </c>
      <c r="P2190" s="81" t="str">
        <f>VLOOKUP($M2190,'Hulpblad MC-parser'!$A:$D,4,FALSE)</f>
        <v>ASO-rijgedrag</v>
      </c>
      <c r="Q2190" s="136" t="str">
        <f>IF(CONCATENATE(B2190,C2190,D2190)="","",VLOOKUP(CONCATENATE(B2190,C2190,D2190),Meldingsclassificaties!AA:AA,1,FALSE))</f>
        <v/>
      </c>
      <c r="R2190" s="136" t="str">
        <f>IF(F2190="","",VLOOKUP(F2190,Meldingsclassificaties!H:H,1,FALSE))</f>
        <v/>
      </c>
    </row>
    <row r="2191" spans="1:18" x14ac:dyDescent="0.25">
      <c r="A2191" s="59"/>
      <c r="B2191" s="59"/>
      <c r="C2191" s="59"/>
      <c r="D2191" s="59"/>
      <c r="E2191" s="60" t="s">
        <v>8850</v>
      </c>
      <c r="F2191" s="59"/>
      <c r="G2191" s="59" t="s">
        <v>1481</v>
      </c>
      <c r="H2191" s="59"/>
      <c r="I2191" s="59">
        <f t="shared" si="34"/>
        <v>14</v>
      </c>
      <c r="J2191" s="59" t="s">
        <v>1561</v>
      </c>
      <c r="K2191" s="61"/>
      <c r="L2191" s="62" t="s">
        <v>6737</v>
      </c>
      <c r="M2191" s="62" t="s">
        <v>1481</v>
      </c>
      <c r="N2191" s="81" t="str">
        <f>VLOOKUP($M2191,'Hulpblad MC-parser'!$A:$D,2,FALSE)</f>
        <v>Verkeer</v>
      </c>
      <c r="O2191" s="81" t="str">
        <f>VLOOKUP($M2191,'Hulpblad MC-parser'!$A:$D,3,FALSE)</f>
        <v>Wegverkeer</v>
      </c>
      <c r="P2191" s="81" t="str">
        <f>VLOOKUP($M2191,'Hulpblad MC-parser'!$A:$D,4,FALSE)</f>
        <v>ASO-rijgedrag</v>
      </c>
      <c r="Q2191" s="136" t="str">
        <f>IF(CONCATENATE(B2191,C2191,D2191)="","",VLOOKUP(CONCATENATE(B2191,C2191,D2191),Meldingsclassificaties!AA:AA,1,FALSE))</f>
        <v/>
      </c>
      <c r="R2191" s="136" t="str">
        <f>IF(F2191="","",VLOOKUP(F2191,Meldingsclassificaties!H:H,1,FALSE))</f>
        <v/>
      </c>
    </row>
    <row r="2192" spans="1:18" x14ac:dyDescent="0.25">
      <c r="A2192" s="59"/>
      <c r="B2192" s="59"/>
      <c r="C2192" s="59"/>
      <c r="D2192" s="59"/>
      <c r="E2192" s="60" t="s">
        <v>8851</v>
      </c>
      <c r="F2192" s="59"/>
      <c r="G2192" s="59" t="s">
        <v>1481</v>
      </c>
      <c r="H2192" s="59"/>
      <c r="I2192" s="59">
        <f t="shared" si="34"/>
        <v>7</v>
      </c>
      <c r="J2192" s="59" t="s">
        <v>1561</v>
      </c>
      <c r="K2192" s="61"/>
      <c r="L2192" s="62" t="s">
        <v>6737</v>
      </c>
      <c r="M2192" s="62" t="s">
        <v>1481</v>
      </c>
      <c r="N2192" s="81" t="str">
        <f>VLOOKUP($M2192,'Hulpblad MC-parser'!$A:$D,2,FALSE)</f>
        <v>Verkeer</v>
      </c>
      <c r="O2192" s="81" t="str">
        <f>VLOOKUP($M2192,'Hulpblad MC-parser'!$A:$D,3,FALSE)</f>
        <v>Wegverkeer</v>
      </c>
      <c r="P2192" s="81" t="str">
        <f>VLOOKUP($M2192,'Hulpblad MC-parser'!$A:$D,4,FALSE)</f>
        <v>ASO-rijgedrag</v>
      </c>
      <c r="Q2192" s="136" t="str">
        <f>IF(CONCATENATE(B2192,C2192,D2192)="","",VLOOKUP(CONCATENATE(B2192,C2192,D2192),Meldingsclassificaties!AA:AA,1,FALSE))</f>
        <v/>
      </c>
      <c r="R2192" s="136" t="str">
        <f>IF(F2192="","",VLOOKUP(F2192,Meldingsclassificaties!H:H,1,FALSE))</f>
        <v/>
      </c>
    </row>
    <row r="2193" spans="1:18" x14ac:dyDescent="0.25">
      <c r="A2193" s="59"/>
      <c r="B2193" s="59"/>
      <c r="C2193" s="59"/>
      <c r="D2193" s="59"/>
      <c r="E2193" s="60" t="s">
        <v>8852</v>
      </c>
      <c r="F2193" s="59"/>
      <c r="G2193" s="59" t="s">
        <v>1481</v>
      </c>
      <c r="H2193" s="59"/>
      <c r="I2193" s="59">
        <f t="shared" si="34"/>
        <v>5</v>
      </c>
      <c r="J2193" s="59" t="s">
        <v>1561</v>
      </c>
      <c r="K2193" s="61"/>
      <c r="L2193" s="62" t="s">
        <v>6737</v>
      </c>
      <c r="M2193" s="62" t="s">
        <v>1481</v>
      </c>
      <c r="N2193" s="81" t="str">
        <f>VLOOKUP($M2193,'Hulpblad MC-parser'!$A:$D,2,FALSE)</f>
        <v>Verkeer</v>
      </c>
      <c r="O2193" s="81" t="str">
        <f>VLOOKUP($M2193,'Hulpblad MC-parser'!$A:$D,3,FALSE)</f>
        <v>Wegverkeer</v>
      </c>
      <c r="P2193" s="81" t="str">
        <f>VLOOKUP($M2193,'Hulpblad MC-parser'!$A:$D,4,FALSE)</f>
        <v>ASO-rijgedrag</v>
      </c>
      <c r="Q2193" s="136" t="str">
        <f>IF(CONCATENATE(B2193,C2193,D2193)="","",VLOOKUP(CONCATENATE(B2193,C2193,D2193),Meldingsclassificaties!AA:AA,1,FALSE))</f>
        <v/>
      </c>
      <c r="R2193" s="136" t="str">
        <f>IF(F2193="","",VLOOKUP(F2193,Meldingsclassificaties!H:H,1,FALSE))</f>
        <v/>
      </c>
    </row>
    <row r="2194" spans="1:18" x14ac:dyDescent="0.25">
      <c r="A2194" s="59">
        <v>200010833</v>
      </c>
      <c r="B2194" s="59" t="s">
        <v>65</v>
      </c>
      <c r="C2194" s="59" t="s">
        <v>166</v>
      </c>
      <c r="D2194" s="59" t="s">
        <v>370</v>
      </c>
      <c r="E2194" s="60" t="s">
        <v>1482</v>
      </c>
      <c r="F2194" s="59" t="s">
        <v>372</v>
      </c>
      <c r="G2194" s="59"/>
      <c r="H2194" s="59"/>
      <c r="I2194" s="59">
        <f t="shared" si="34"/>
        <v>25</v>
      </c>
      <c r="J2194" s="59" t="s">
        <v>1613</v>
      </c>
      <c r="K2194" s="61"/>
      <c r="L2194" s="62" t="s">
        <v>6737</v>
      </c>
      <c r="M2194" s="62" t="s">
        <v>1482</v>
      </c>
      <c r="N2194" s="81" t="str">
        <f>VLOOKUP($M2194,'Hulpblad MC-parser'!$A:$D,2,FALSE)</f>
        <v>Verkeer</v>
      </c>
      <c r="O2194" s="81" t="str">
        <f>VLOOKUP($M2194,'Hulpblad MC-parser'!$A:$D,3,FALSE)</f>
        <v>Wegverkeer</v>
      </c>
      <c r="P2194" s="81" t="str">
        <f>VLOOKUP($M2194,'Hulpblad MC-parser'!$A:$D,4,FALSE)</f>
        <v>Bijz. Verk zaken</v>
      </c>
      <c r="Q2194" s="136" t="str">
        <f>IF(CONCATENATE(B2194,C2194,D2194)="","",VLOOKUP(CONCATENATE(B2194,C2194,D2194),Meldingsclassificaties!AA:AA,1,FALSE))</f>
        <v>VerkeerWegverkeerBijz. Verk zaken</v>
      </c>
      <c r="R2194" s="136" t="str">
        <f>IF(F2194="","",VLOOKUP(F2194,Meldingsclassificaties!H:H,1,FALSE))</f>
        <v>Bijzondere verkeerszaken</v>
      </c>
    </row>
    <row r="2195" spans="1:18" x14ac:dyDescent="0.25">
      <c r="A2195" s="59"/>
      <c r="B2195" s="59"/>
      <c r="C2195" s="59"/>
      <c r="D2195" s="59"/>
      <c r="E2195" s="60" t="s">
        <v>8853</v>
      </c>
      <c r="F2195" s="59"/>
      <c r="G2195" s="59" t="s">
        <v>1482</v>
      </c>
      <c r="H2195" s="59"/>
      <c r="I2195" s="59">
        <f t="shared" si="34"/>
        <v>4</v>
      </c>
      <c r="J2195" s="59" t="s">
        <v>1561</v>
      </c>
      <c r="K2195" s="61"/>
      <c r="L2195" s="62" t="s">
        <v>6737</v>
      </c>
      <c r="M2195" s="62" t="s">
        <v>1482</v>
      </c>
      <c r="N2195" s="81" t="str">
        <f>VLOOKUP($M2195,'Hulpblad MC-parser'!$A:$D,2,FALSE)</f>
        <v>Verkeer</v>
      </c>
      <c r="O2195" s="81" t="str">
        <f>VLOOKUP($M2195,'Hulpblad MC-parser'!$A:$D,3,FALSE)</f>
        <v>Wegverkeer</v>
      </c>
      <c r="P2195" s="81" t="str">
        <f>VLOOKUP($M2195,'Hulpblad MC-parser'!$A:$D,4,FALSE)</f>
        <v>Bijz. Verk zaken</v>
      </c>
      <c r="Q2195" s="136" t="str">
        <f>IF(CONCATENATE(B2195,C2195,D2195)="","",VLOOKUP(CONCATENATE(B2195,C2195,D2195),Meldingsclassificaties!AA:AA,1,FALSE))</f>
        <v/>
      </c>
      <c r="R2195" s="136" t="str">
        <f>IF(F2195="","",VLOOKUP(F2195,Meldingsclassificaties!H:H,1,FALSE))</f>
        <v/>
      </c>
    </row>
    <row r="2196" spans="1:18" x14ac:dyDescent="0.25">
      <c r="A2196" s="59"/>
      <c r="B2196" s="59"/>
      <c r="C2196" s="59"/>
      <c r="D2196" s="59"/>
      <c r="E2196" s="60" t="s">
        <v>8854</v>
      </c>
      <c r="F2196" s="59"/>
      <c r="G2196" s="59" t="s">
        <v>1482</v>
      </c>
      <c r="H2196" s="59"/>
      <c r="I2196" s="59">
        <f t="shared" si="34"/>
        <v>4</v>
      </c>
      <c r="J2196" s="59" t="s">
        <v>1561</v>
      </c>
      <c r="K2196" s="61"/>
      <c r="L2196" s="62" t="s">
        <v>6737</v>
      </c>
      <c r="M2196" s="62" t="s">
        <v>1482</v>
      </c>
      <c r="N2196" s="81" t="str">
        <f>VLOOKUP($M2196,'Hulpblad MC-parser'!$A:$D,2,FALSE)</f>
        <v>Verkeer</v>
      </c>
      <c r="O2196" s="81" t="str">
        <f>VLOOKUP($M2196,'Hulpblad MC-parser'!$A:$D,3,FALSE)</f>
        <v>Wegverkeer</v>
      </c>
      <c r="P2196" s="81" t="str">
        <f>VLOOKUP($M2196,'Hulpblad MC-parser'!$A:$D,4,FALSE)</f>
        <v>Bijz. Verk zaken</v>
      </c>
      <c r="Q2196" s="136" t="str">
        <f>IF(CONCATENATE(B2196,C2196,D2196)="","",VLOOKUP(CONCATENATE(B2196,C2196,D2196),Meldingsclassificaties!AA:AA,1,FALSE))</f>
        <v/>
      </c>
      <c r="R2196" s="136" t="str">
        <f>IF(F2196="","",VLOOKUP(F2196,Meldingsclassificaties!H:H,1,FALSE))</f>
        <v/>
      </c>
    </row>
    <row r="2197" spans="1:18" x14ac:dyDescent="0.25">
      <c r="A2197" s="59"/>
      <c r="B2197" s="59"/>
      <c r="C2197" s="59"/>
      <c r="D2197" s="59"/>
      <c r="E2197" s="60" t="s">
        <v>8855</v>
      </c>
      <c r="F2197" s="59"/>
      <c r="G2197" s="59" t="s">
        <v>1482</v>
      </c>
      <c r="H2197" s="59"/>
      <c r="I2197" s="59">
        <f t="shared" si="34"/>
        <v>14</v>
      </c>
      <c r="J2197" s="59" t="s">
        <v>1561</v>
      </c>
      <c r="K2197" s="61"/>
      <c r="L2197" s="62" t="s">
        <v>6737</v>
      </c>
      <c r="M2197" s="62" t="s">
        <v>1482</v>
      </c>
      <c r="N2197" s="81" t="str">
        <f>VLOOKUP($M2197,'Hulpblad MC-parser'!$A:$D,2,FALSE)</f>
        <v>Verkeer</v>
      </c>
      <c r="O2197" s="81" t="str">
        <f>VLOOKUP($M2197,'Hulpblad MC-parser'!$A:$D,3,FALSE)</f>
        <v>Wegverkeer</v>
      </c>
      <c r="P2197" s="81" t="str">
        <f>VLOOKUP($M2197,'Hulpblad MC-parser'!$A:$D,4,FALSE)</f>
        <v>Bijz. Verk zaken</v>
      </c>
      <c r="Q2197" s="136" t="str">
        <f>IF(CONCATENATE(B2197,C2197,D2197)="","",VLOOKUP(CONCATENATE(B2197,C2197,D2197),Meldingsclassificaties!AA:AA,1,FALSE))</f>
        <v/>
      </c>
      <c r="R2197" s="136" t="str">
        <f>IF(F2197="","",VLOOKUP(F2197,Meldingsclassificaties!H:H,1,FALSE))</f>
        <v/>
      </c>
    </row>
    <row r="2198" spans="1:18" x14ac:dyDescent="0.25">
      <c r="A2198" s="59"/>
      <c r="B2198" s="59"/>
      <c r="C2198" s="59"/>
      <c r="D2198" s="59"/>
      <c r="E2198" s="60" t="s">
        <v>8856</v>
      </c>
      <c r="F2198" s="59"/>
      <c r="G2198" s="59" t="s">
        <v>1482</v>
      </c>
      <c r="H2198" s="59"/>
      <c r="I2198" s="59">
        <f t="shared" si="34"/>
        <v>7</v>
      </c>
      <c r="J2198" s="59" t="s">
        <v>1561</v>
      </c>
      <c r="K2198" s="61"/>
      <c r="L2198" s="62" t="s">
        <v>6737</v>
      </c>
      <c r="M2198" s="62" t="s">
        <v>1482</v>
      </c>
      <c r="N2198" s="81" t="str">
        <f>VLOOKUP($M2198,'Hulpblad MC-parser'!$A:$D,2,FALSE)</f>
        <v>Verkeer</v>
      </c>
      <c r="O2198" s="81" t="str">
        <f>VLOOKUP($M2198,'Hulpblad MC-parser'!$A:$D,3,FALSE)</f>
        <v>Wegverkeer</v>
      </c>
      <c r="P2198" s="81" t="str">
        <f>VLOOKUP($M2198,'Hulpblad MC-parser'!$A:$D,4,FALSE)</f>
        <v>Bijz. Verk zaken</v>
      </c>
      <c r="Q2198" s="136" t="str">
        <f>IF(CONCATENATE(B2198,C2198,D2198)="","",VLOOKUP(CONCATENATE(B2198,C2198,D2198),Meldingsclassificaties!AA:AA,1,FALSE))</f>
        <v/>
      </c>
      <c r="R2198" s="136" t="str">
        <f>IF(F2198="","",VLOOKUP(F2198,Meldingsclassificaties!H:H,1,FALSE))</f>
        <v/>
      </c>
    </row>
    <row r="2199" spans="1:18" x14ac:dyDescent="0.25">
      <c r="A2199" s="59"/>
      <c r="B2199" s="59"/>
      <c r="C2199" s="59"/>
      <c r="D2199" s="59"/>
      <c r="E2199" s="60" t="s">
        <v>8857</v>
      </c>
      <c r="F2199" s="59"/>
      <c r="G2199" s="59" t="s">
        <v>1482</v>
      </c>
      <c r="H2199" s="59"/>
      <c r="I2199" s="59">
        <f t="shared" si="34"/>
        <v>5</v>
      </c>
      <c r="J2199" s="59" t="s">
        <v>1561</v>
      </c>
      <c r="K2199" s="61"/>
      <c r="L2199" s="62" t="s">
        <v>6737</v>
      </c>
      <c r="M2199" s="62" t="s">
        <v>1482</v>
      </c>
      <c r="N2199" s="81" t="str">
        <f>VLOOKUP($M2199,'Hulpblad MC-parser'!$A:$D,2,FALSE)</f>
        <v>Verkeer</v>
      </c>
      <c r="O2199" s="81" t="str">
        <f>VLOOKUP($M2199,'Hulpblad MC-parser'!$A:$D,3,FALSE)</f>
        <v>Wegverkeer</v>
      </c>
      <c r="P2199" s="81" t="str">
        <f>VLOOKUP($M2199,'Hulpblad MC-parser'!$A:$D,4,FALSE)</f>
        <v>Bijz. Verk zaken</v>
      </c>
      <c r="Q2199" s="136" t="str">
        <f>IF(CONCATENATE(B2199,C2199,D2199)="","",VLOOKUP(CONCATENATE(B2199,C2199,D2199),Meldingsclassificaties!AA:AA,1,FALSE))</f>
        <v/>
      </c>
      <c r="R2199" s="136" t="str">
        <f>IF(F2199="","",VLOOKUP(F2199,Meldingsclassificaties!H:H,1,FALSE))</f>
        <v/>
      </c>
    </row>
    <row r="2200" spans="1:18" x14ac:dyDescent="0.25">
      <c r="A2200" s="59">
        <v>200010835</v>
      </c>
      <c r="B2200" s="59" t="s">
        <v>65</v>
      </c>
      <c r="C2200" s="59" t="s">
        <v>166</v>
      </c>
      <c r="D2200" s="59" t="s">
        <v>179</v>
      </c>
      <c r="E2200" s="60" t="s">
        <v>1483</v>
      </c>
      <c r="F2200" s="59" t="s">
        <v>179</v>
      </c>
      <c r="G2200" s="59"/>
      <c r="H2200" s="59"/>
      <c r="I2200" s="59">
        <f t="shared" si="34"/>
        <v>23</v>
      </c>
      <c r="J2200" s="59" t="s">
        <v>1613</v>
      </c>
      <c r="K2200" s="61"/>
      <c r="L2200" s="62" t="s">
        <v>6737</v>
      </c>
      <c r="M2200" s="62" t="s">
        <v>1483</v>
      </c>
      <c r="N2200" s="81" t="str">
        <f>VLOOKUP($M2200,'Hulpblad MC-parser'!$A:$D,2,FALSE)</f>
        <v>Verkeer</v>
      </c>
      <c r="O2200" s="81" t="str">
        <f>VLOOKUP($M2200,'Hulpblad MC-parser'!$A:$D,3,FALSE)</f>
        <v>Wegverkeer</v>
      </c>
      <c r="P2200" s="81" t="str">
        <f>VLOOKUP($M2200,'Hulpblad MC-parser'!$A:$D,4,FALSE)</f>
        <v>Defect straatmeubilair</v>
      </c>
      <c r="Q2200" s="136" t="str">
        <f>IF(CONCATENATE(B2200,C2200,D2200)="","",VLOOKUP(CONCATENATE(B2200,C2200,D2200),Meldingsclassificaties!AA:AA,1,FALSE))</f>
        <v>VerkeerWegverkeerDefect straatmeubilair</v>
      </c>
      <c r="R2200" s="136" t="str">
        <f>IF(F2200="","",VLOOKUP(F2200,Meldingsclassificaties!H:H,1,FALSE))</f>
        <v>Defect straatmeubilair</v>
      </c>
    </row>
    <row r="2201" spans="1:18" x14ac:dyDescent="0.25">
      <c r="A2201" s="59"/>
      <c r="B2201" s="59"/>
      <c r="C2201" s="59"/>
      <c r="D2201" s="59"/>
      <c r="E2201" s="60" t="s">
        <v>8858</v>
      </c>
      <c r="F2201" s="59"/>
      <c r="G2201" s="59" t="s">
        <v>1483</v>
      </c>
      <c r="H2201" s="59"/>
      <c r="I2201" s="59">
        <f t="shared" si="34"/>
        <v>4</v>
      </c>
      <c r="J2201" s="59" t="s">
        <v>1561</v>
      </c>
      <c r="K2201" s="61"/>
      <c r="L2201" s="62" t="s">
        <v>6737</v>
      </c>
      <c r="M2201" s="62" t="s">
        <v>1483</v>
      </c>
      <c r="N2201" s="81" t="str">
        <f>VLOOKUP($M2201,'Hulpblad MC-parser'!$A:$D,2,FALSE)</f>
        <v>Verkeer</v>
      </c>
      <c r="O2201" s="81" t="str">
        <f>VLOOKUP($M2201,'Hulpblad MC-parser'!$A:$D,3,FALSE)</f>
        <v>Wegverkeer</v>
      </c>
      <c r="P2201" s="81" t="str">
        <f>VLOOKUP($M2201,'Hulpblad MC-parser'!$A:$D,4,FALSE)</f>
        <v>Defect straatmeubilair</v>
      </c>
      <c r="Q2201" s="136" t="str">
        <f>IF(CONCATENATE(B2201,C2201,D2201)="","",VLOOKUP(CONCATENATE(B2201,C2201,D2201),Meldingsclassificaties!AA:AA,1,FALSE))</f>
        <v/>
      </c>
      <c r="R2201" s="136" t="str">
        <f>IF(F2201="","",VLOOKUP(F2201,Meldingsclassificaties!H:H,1,FALSE))</f>
        <v/>
      </c>
    </row>
    <row r="2202" spans="1:18" x14ac:dyDescent="0.25">
      <c r="A2202" s="59"/>
      <c r="B2202" s="59"/>
      <c r="C2202" s="59"/>
      <c r="D2202" s="59"/>
      <c r="E2202" s="60" t="s">
        <v>8859</v>
      </c>
      <c r="F2202" s="59"/>
      <c r="G2202" s="59" t="s">
        <v>1483</v>
      </c>
      <c r="H2202" s="59"/>
      <c r="I2202" s="59">
        <f t="shared" si="34"/>
        <v>4</v>
      </c>
      <c r="J2202" s="59" t="s">
        <v>1561</v>
      </c>
      <c r="K2202" s="61"/>
      <c r="L2202" s="62" t="s">
        <v>6737</v>
      </c>
      <c r="M2202" s="62" t="s">
        <v>1483</v>
      </c>
      <c r="N2202" s="81" t="str">
        <f>VLOOKUP($M2202,'Hulpblad MC-parser'!$A:$D,2,FALSE)</f>
        <v>Verkeer</v>
      </c>
      <c r="O2202" s="81" t="str">
        <f>VLOOKUP($M2202,'Hulpblad MC-parser'!$A:$D,3,FALSE)</f>
        <v>Wegverkeer</v>
      </c>
      <c r="P2202" s="81" t="str">
        <f>VLOOKUP($M2202,'Hulpblad MC-parser'!$A:$D,4,FALSE)</f>
        <v>Defect straatmeubilair</v>
      </c>
      <c r="Q2202" s="136" t="str">
        <f>IF(CONCATENATE(B2202,C2202,D2202)="","",VLOOKUP(CONCATENATE(B2202,C2202,D2202),Meldingsclassificaties!AA:AA,1,FALSE))</f>
        <v/>
      </c>
      <c r="R2202" s="136" t="str">
        <f>IF(F2202="","",VLOOKUP(F2202,Meldingsclassificaties!H:H,1,FALSE))</f>
        <v/>
      </c>
    </row>
    <row r="2203" spans="1:18" x14ac:dyDescent="0.25">
      <c r="A2203" s="59"/>
      <c r="B2203" s="59"/>
      <c r="C2203" s="59"/>
      <c r="D2203" s="59"/>
      <c r="E2203" s="60" t="s">
        <v>8860</v>
      </c>
      <c r="F2203" s="59"/>
      <c r="G2203" s="59" t="s">
        <v>1483</v>
      </c>
      <c r="H2203" s="59"/>
      <c r="I2203" s="59">
        <f t="shared" si="34"/>
        <v>7</v>
      </c>
      <c r="J2203" s="59" t="s">
        <v>1561</v>
      </c>
      <c r="K2203" s="61"/>
      <c r="L2203" s="62" t="s">
        <v>6737</v>
      </c>
      <c r="M2203" s="62" t="s">
        <v>1483</v>
      </c>
      <c r="N2203" s="81" t="str">
        <f>VLOOKUP($M2203,'Hulpblad MC-parser'!$A:$D,2,FALSE)</f>
        <v>Verkeer</v>
      </c>
      <c r="O2203" s="81" t="str">
        <f>VLOOKUP($M2203,'Hulpblad MC-parser'!$A:$D,3,FALSE)</f>
        <v>Wegverkeer</v>
      </c>
      <c r="P2203" s="81" t="str">
        <f>VLOOKUP($M2203,'Hulpblad MC-parser'!$A:$D,4,FALSE)</f>
        <v>Defect straatmeubilair</v>
      </c>
      <c r="Q2203" s="136" t="str">
        <f>IF(CONCATENATE(B2203,C2203,D2203)="","",VLOOKUP(CONCATENATE(B2203,C2203,D2203),Meldingsclassificaties!AA:AA,1,FALSE))</f>
        <v/>
      </c>
      <c r="R2203" s="136" t="str">
        <f>IF(F2203="","",VLOOKUP(F2203,Meldingsclassificaties!H:H,1,FALSE))</f>
        <v/>
      </c>
    </row>
    <row r="2204" spans="1:18" x14ac:dyDescent="0.25">
      <c r="A2204" s="59"/>
      <c r="B2204" s="59"/>
      <c r="C2204" s="59"/>
      <c r="D2204" s="59"/>
      <c r="E2204" s="60" t="s">
        <v>8861</v>
      </c>
      <c r="F2204" s="59"/>
      <c r="G2204" s="59" t="s">
        <v>1483</v>
      </c>
      <c r="H2204" s="59"/>
      <c r="I2204" s="59">
        <f t="shared" si="34"/>
        <v>5</v>
      </c>
      <c r="J2204" s="59" t="s">
        <v>1561</v>
      </c>
      <c r="K2204" s="61"/>
      <c r="L2204" s="62" t="s">
        <v>6737</v>
      </c>
      <c r="M2204" s="62" t="s">
        <v>1483</v>
      </c>
      <c r="N2204" s="81" t="str">
        <f>VLOOKUP($M2204,'Hulpblad MC-parser'!$A:$D,2,FALSE)</f>
        <v>Verkeer</v>
      </c>
      <c r="O2204" s="81" t="str">
        <f>VLOOKUP($M2204,'Hulpblad MC-parser'!$A:$D,3,FALSE)</f>
        <v>Wegverkeer</v>
      </c>
      <c r="P2204" s="81" t="str">
        <f>VLOOKUP($M2204,'Hulpblad MC-parser'!$A:$D,4,FALSE)</f>
        <v>Defect straatmeubilair</v>
      </c>
      <c r="Q2204" s="136" t="str">
        <f>IF(CONCATENATE(B2204,C2204,D2204)="","",VLOOKUP(CONCATENATE(B2204,C2204,D2204),Meldingsclassificaties!AA:AA,1,FALSE))</f>
        <v/>
      </c>
      <c r="R2204" s="136" t="str">
        <f>IF(F2204="","",VLOOKUP(F2204,Meldingsclassificaties!H:H,1,FALSE))</f>
        <v/>
      </c>
    </row>
    <row r="2205" spans="1:18" x14ac:dyDescent="0.25">
      <c r="A2205" s="59">
        <v>200116654</v>
      </c>
      <c r="B2205" s="59" t="s">
        <v>65</v>
      </c>
      <c r="C2205" s="59" t="s">
        <v>166</v>
      </c>
      <c r="D2205" s="59" t="s">
        <v>11728</v>
      </c>
      <c r="E2205" s="60" t="s">
        <v>11732</v>
      </c>
      <c r="F2205" s="2" t="s">
        <v>11730</v>
      </c>
      <c r="G2205" s="59"/>
      <c r="H2205" s="59"/>
      <c r="I2205" s="59">
        <f t="shared" si="34"/>
        <v>23</v>
      </c>
      <c r="J2205" s="59" t="s">
        <v>1613</v>
      </c>
      <c r="K2205" s="61"/>
      <c r="L2205" s="62" t="s">
        <v>6737</v>
      </c>
      <c r="M2205" s="62" t="s">
        <v>11732</v>
      </c>
      <c r="N2205" s="81" t="str">
        <f>VLOOKUP($M2205,'Hulpblad MC-parser'!$A:$D,2,FALSE)</f>
        <v>Verkeer</v>
      </c>
      <c r="O2205" s="81" t="str">
        <f>VLOOKUP($M2205,'Hulpblad MC-parser'!$A:$D,3,FALSE)</f>
        <v>Wegverkeer</v>
      </c>
      <c r="P2205" s="81" t="str">
        <f>VLOOKUP($M2205,'Hulpblad MC-parser'!$A:$D,4,FALSE)</f>
        <v>Fietser o/b rijbaan</v>
      </c>
      <c r="Q2205" s="136" t="str">
        <f>IF(CONCATENATE(B2205,C2205,D2205)="","",VLOOKUP(CONCATENATE(B2205,C2205,D2205),Meldingsclassificaties!AA:AA,1,FALSE))</f>
        <v>VerkeerWegverkeerFietser o/b rijbaan</v>
      </c>
      <c r="R2205" s="136" t="str">
        <f>IF(F2205="","",VLOOKUP(F2205,Meldingsclassificaties!H:H,1,FALSE))</f>
        <v>Fietser op/bij rijbaan</v>
      </c>
    </row>
    <row r="2206" spans="1:18" x14ac:dyDescent="0.25">
      <c r="A2206" s="59"/>
      <c r="B2206" s="59"/>
      <c r="C2206" s="59"/>
      <c r="D2206" s="59"/>
      <c r="E2206" s="60" t="s">
        <v>11739</v>
      </c>
      <c r="F2206" s="59"/>
      <c r="G2206" s="59" t="s">
        <v>11732</v>
      </c>
      <c r="H2206" s="59"/>
      <c r="I2206" s="59">
        <f t="shared" si="34"/>
        <v>5</v>
      </c>
      <c r="J2206" s="59" t="s">
        <v>1561</v>
      </c>
      <c r="K2206" s="61"/>
      <c r="L2206" s="62" t="s">
        <v>6737</v>
      </c>
      <c r="M2206" s="62" t="s">
        <v>11732</v>
      </c>
      <c r="N2206" s="81" t="str">
        <f>VLOOKUP($M2206,'Hulpblad MC-parser'!$A:$D,2,FALSE)</f>
        <v>Verkeer</v>
      </c>
      <c r="O2206" s="81" t="str">
        <f>VLOOKUP($M2206,'Hulpblad MC-parser'!$A:$D,3,FALSE)</f>
        <v>Wegverkeer</v>
      </c>
      <c r="P2206" s="81" t="str">
        <f>VLOOKUP($M2206,'Hulpblad MC-parser'!$A:$D,4,FALSE)</f>
        <v>Fietser o/b rijbaan</v>
      </c>
      <c r="Q2206" s="136" t="str">
        <f>IF(CONCATENATE(B2206,C2206,D2206)="","",VLOOKUP(CONCATENATE(B2206,C2206,D2206),Meldingsclassificaties!AA:AA,1,FALSE))</f>
        <v/>
      </c>
      <c r="R2206" s="136" t="str">
        <f>IF(F2206="","",VLOOKUP(F2206,Meldingsclassificaties!H:H,1,FALSE))</f>
        <v/>
      </c>
    </row>
    <row r="2207" spans="1:18" x14ac:dyDescent="0.25">
      <c r="A2207" s="59"/>
      <c r="B2207" s="59"/>
      <c r="C2207" s="59"/>
      <c r="D2207" s="59"/>
      <c r="E2207" s="60" t="s">
        <v>11738</v>
      </c>
      <c r="F2207" s="59"/>
      <c r="G2207" s="59" t="s">
        <v>11732</v>
      </c>
      <c r="H2207" s="59"/>
      <c r="I2207" s="59">
        <f t="shared" si="34"/>
        <v>4</v>
      </c>
      <c r="J2207" s="59" t="s">
        <v>1561</v>
      </c>
      <c r="K2207" s="61"/>
      <c r="L2207" s="62" t="s">
        <v>6737</v>
      </c>
      <c r="M2207" s="62" t="s">
        <v>11732</v>
      </c>
      <c r="N2207" s="81" t="str">
        <f>VLOOKUP($M2207,'Hulpblad MC-parser'!$A:$D,2,FALSE)</f>
        <v>Verkeer</v>
      </c>
      <c r="O2207" s="81" t="str">
        <f>VLOOKUP($M2207,'Hulpblad MC-parser'!$A:$D,3,FALSE)</f>
        <v>Wegverkeer</v>
      </c>
      <c r="P2207" s="81" t="str">
        <f>VLOOKUP($M2207,'Hulpblad MC-parser'!$A:$D,4,FALSE)</f>
        <v>Fietser o/b rijbaan</v>
      </c>
      <c r="Q2207" s="136" t="str">
        <f>IF(CONCATENATE(B2207,C2207,D2207)="","",VLOOKUP(CONCATENATE(B2207,C2207,D2207),Meldingsclassificaties!AA:AA,1,FALSE))</f>
        <v/>
      </c>
      <c r="R2207" s="136" t="str">
        <f>IF(F2207="","",VLOOKUP(F2207,Meldingsclassificaties!H:H,1,FALSE))</f>
        <v/>
      </c>
    </row>
    <row r="2208" spans="1:18" x14ac:dyDescent="0.25">
      <c r="A2208" s="59"/>
      <c r="B2208" s="59"/>
      <c r="C2208" s="59"/>
      <c r="D2208" s="59"/>
      <c r="E2208" s="60" t="s">
        <v>11734</v>
      </c>
      <c r="F2208" s="59"/>
      <c r="G2208" s="59" t="s">
        <v>11732</v>
      </c>
      <c r="H2208" s="59"/>
      <c r="I2208" s="59">
        <f t="shared" si="34"/>
        <v>20</v>
      </c>
      <c r="J2208" s="59" t="s">
        <v>1561</v>
      </c>
      <c r="K2208" s="61"/>
      <c r="L2208" s="62" t="s">
        <v>6737</v>
      </c>
      <c r="M2208" s="62" t="s">
        <v>11732</v>
      </c>
      <c r="N2208" s="81" t="str">
        <f>VLOOKUP($M2208,'Hulpblad MC-parser'!$A:$D,2,FALSE)</f>
        <v>Verkeer</v>
      </c>
      <c r="O2208" s="81" t="str">
        <f>VLOOKUP($M2208,'Hulpblad MC-parser'!$A:$D,3,FALSE)</f>
        <v>Wegverkeer</v>
      </c>
      <c r="P2208" s="81" t="str">
        <f>VLOOKUP($M2208,'Hulpblad MC-parser'!$A:$D,4,FALSE)</f>
        <v>Fietser o/b rijbaan</v>
      </c>
      <c r="Q2208" s="136" t="str">
        <f>IF(CONCATENATE(B2208,C2208,D2208)="","",VLOOKUP(CONCATENATE(B2208,C2208,D2208),Meldingsclassificaties!AA:AA,1,FALSE))</f>
        <v/>
      </c>
      <c r="R2208" s="136" t="str">
        <f>IF(F2208="","",VLOOKUP(F2208,Meldingsclassificaties!H:H,1,FALSE))</f>
        <v/>
      </c>
    </row>
    <row r="2209" spans="1:18" x14ac:dyDescent="0.25">
      <c r="A2209" s="59"/>
      <c r="B2209" s="59"/>
      <c r="C2209" s="59"/>
      <c r="D2209" s="59"/>
      <c r="E2209" s="60" t="s">
        <v>11733</v>
      </c>
      <c r="F2209" s="59"/>
      <c r="G2209" s="59" t="s">
        <v>11732</v>
      </c>
      <c r="H2209" s="59"/>
      <c r="I2209" s="59">
        <f t="shared" si="34"/>
        <v>19</v>
      </c>
      <c r="J2209" s="59" t="s">
        <v>1561</v>
      </c>
      <c r="K2209" s="61"/>
      <c r="L2209" s="62" t="s">
        <v>6737</v>
      </c>
      <c r="M2209" s="62" t="s">
        <v>11732</v>
      </c>
      <c r="N2209" s="81" t="str">
        <f>VLOOKUP($M2209,'Hulpblad MC-parser'!$A:$D,2,FALSE)</f>
        <v>Verkeer</v>
      </c>
      <c r="O2209" s="81" t="str">
        <f>VLOOKUP($M2209,'Hulpblad MC-parser'!$A:$D,3,FALSE)</f>
        <v>Wegverkeer</v>
      </c>
      <c r="P2209" s="81" t="str">
        <f>VLOOKUP($M2209,'Hulpblad MC-parser'!$A:$D,4,FALSE)</f>
        <v>Fietser o/b rijbaan</v>
      </c>
      <c r="Q2209" s="136" t="str">
        <f>IF(CONCATENATE(B2209,C2209,D2209)="","",VLOOKUP(CONCATENATE(B2209,C2209,D2209),Meldingsclassificaties!AA:AA,1,FALSE))</f>
        <v/>
      </c>
      <c r="R2209" s="136" t="str">
        <f>IF(F2209="","",VLOOKUP(F2209,Meldingsclassificaties!H:H,1,FALSE))</f>
        <v/>
      </c>
    </row>
    <row r="2210" spans="1:18" x14ac:dyDescent="0.25">
      <c r="A2210" s="59"/>
      <c r="B2210" s="59"/>
      <c r="C2210" s="59"/>
      <c r="D2210" s="59"/>
      <c r="E2210" s="60" t="s">
        <v>11737</v>
      </c>
      <c r="F2210" s="59"/>
      <c r="G2210" s="59" t="s">
        <v>11732</v>
      </c>
      <c r="H2210" s="59"/>
      <c r="I2210" s="59">
        <f t="shared" si="34"/>
        <v>7</v>
      </c>
      <c r="J2210" s="59" t="s">
        <v>1561</v>
      </c>
      <c r="K2210" s="61"/>
      <c r="L2210" s="62" t="s">
        <v>6737</v>
      </c>
      <c r="M2210" s="62" t="s">
        <v>11732</v>
      </c>
      <c r="N2210" s="81" t="str">
        <f>VLOOKUP($M2210,'Hulpblad MC-parser'!$A:$D,2,FALSE)</f>
        <v>Verkeer</v>
      </c>
      <c r="O2210" s="81" t="str">
        <f>VLOOKUP($M2210,'Hulpblad MC-parser'!$A:$D,3,FALSE)</f>
        <v>Wegverkeer</v>
      </c>
      <c r="P2210" s="81" t="str">
        <f>VLOOKUP($M2210,'Hulpblad MC-parser'!$A:$D,4,FALSE)</f>
        <v>Fietser o/b rijbaan</v>
      </c>
      <c r="Q2210" s="136" t="str">
        <f>IF(CONCATENATE(B2210,C2210,D2210)="","",VLOOKUP(CONCATENATE(B2210,C2210,D2210),Meldingsclassificaties!AA:AA,1,FALSE))</f>
        <v/>
      </c>
      <c r="R2210" s="136" t="str">
        <f>IF(F2210="","",VLOOKUP(F2210,Meldingsclassificaties!H:H,1,FALSE))</f>
        <v/>
      </c>
    </row>
    <row r="2211" spans="1:18" x14ac:dyDescent="0.25">
      <c r="A2211" s="59">
        <v>200031675</v>
      </c>
      <c r="B2211" s="59" t="s">
        <v>65</v>
      </c>
      <c r="C2211" s="59" t="s">
        <v>166</v>
      </c>
      <c r="D2211" s="59" t="s">
        <v>397</v>
      </c>
      <c r="E2211" s="60" t="s">
        <v>1484</v>
      </c>
      <c r="F2211" s="59" t="s">
        <v>399</v>
      </c>
      <c r="G2211" s="59"/>
      <c r="H2211" s="59"/>
      <c r="I2211" s="59">
        <f t="shared" si="34"/>
        <v>15</v>
      </c>
      <c r="J2211" s="59" t="s">
        <v>1613</v>
      </c>
      <c r="K2211" s="61"/>
      <c r="L2211" s="62" t="s">
        <v>6737</v>
      </c>
      <c r="M2211" s="62" t="s">
        <v>1484</v>
      </c>
      <c r="N2211" s="81" t="str">
        <f>VLOOKUP($M2211,'Hulpblad MC-parser'!$A:$D,2,FALSE)</f>
        <v>Verkeer</v>
      </c>
      <c r="O2211" s="81" t="str">
        <f>VLOOKUP($M2211,'Hulpblad MC-parser'!$A:$D,3,FALSE)</f>
        <v>Wegverkeer</v>
      </c>
      <c r="P2211" s="81" t="str">
        <f>VLOOKUP($M2211,'Hulpblad MC-parser'!$A:$D,4,FALSE)</f>
        <v>Gladheid</v>
      </c>
      <c r="Q2211" s="136" t="str">
        <f>IF(CONCATENATE(B2211,C2211,D2211)="","",VLOOKUP(CONCATENATE(B2211,C2211,D2211),Meldingsclassificaties!AA:AA,1,FALSE))</f>
        <v>VerkeerWegverkeerGladheid</v>
      </c>
      <c r="R2211" s="136" t="str">
        <f>IF(F2211="","",VLOOKUP(F2211,Meldingsclassificaties!H:H,1,FALSE))</f>
        <v>Gladheid wegen</v>
      </c>
    </row>
    <row r="2212" spans="1:18" x14ac:dyDescent="0.25">
      <c r="A2212" s="59"/>
      <c r="B2212" s="59"/>
      <c r="C2212" s="59"/>
      <c r="D2212" s="59"/>
      <c r="E2212" s="60" t="s">
        <v>8862</v>
      </c>
      <c r="F2212" s="59"/>
      <c r="G2212" s="59" t="s">
        <v>1484</v>
      </c>
      <c r="H2212" s="59"/>
      <c r="I2212" s="59">
        <f t="shared" si="34"/>
        <v>4</v>
      </c>
      <c r="J2212" s="59" t="s">
        <v>1561</v>
      </c>
      <c r="K2212" s="61"/>
      <c r="L2212" s="62" t="s">
        <v>6737</v>
      </c>
      <c r="M2212" s="62" t="s">
        <v>1484</v>
      </c>
      <c r="N2212" s="81" t="str">
        <f>VLOOKUP($M2212,'Hulpblad MC-parser'!$A:$D,2,FALSE)</f>
        <v>Verkeer</v>
      </c>
      <c r="O2212" s="81" t="str">
        <f>VLOOKUP($M2212,'Hulpblad MC-parser'!$A:$D,3,FALSE)</f>
        <v>Wegverkeer</v>
      </c>
      <c r="P2212" s="81" t="str">
        <f>VLOOKUP($M2212,'Hulpblad MC-parser'!$A:$D,4,FALSE)</f>
        <v>Gladheid</v>
      </c>
      <c r="Q2212" s="136" t="str">
        <f>IF(CONCATENATE(B2212,C2212,D2212)="","",VLOOKUP(CONCATENATE(B2212,C2212,D2212),Meldingsclassificaties!AA:AA,1,FALSE))</f>
        <v/>
      </c>
      <c r="R2212" s="136" t="str">
        <f>IF(F2212="","",VLOOKUP(F2212,Meldingsclassificaties!H:H,1,FALSE))</f>
        <v/>
      </c>
    </row>
    <row r="2213" spans="1:18" x14ac:dyDescent="0.25">
      <c r="A2213" s="59"/>
      <c r="B2213" s="59"/>
      <c r="C2213" s="59"/>
      <c r="D2213" s="59"/>
      <c r="E2213" s="60" t="s">
        <v>8863</v>
      </c>
      <c r="F2213" s="59"/>
      <c r="G2213" s="59" t="s">
        <v>1484</v>
      </c>
      <c r="H2213" s="59"/>
      <c r="I2213" s="59">
        <f t="shared" si="34"/>
        <v>4</v>
      </c>
      <c r="J2213" s="59" t="s">
        <v>1561</v>
      </c>
      <c r="K2213" s="61"/>
      <c r="L2213" s="62" t="s">
        <v>6737</v>
      </c>
      <c r="M2213" s="62" t="s">
        <v>1484</v>
      </c>
      <c r="N2213" s="81" t="str">
        <f>VLOOKUP($M2213,'Hulpblad MC-parser'!$A:$D,2,FALSE)</f>
        <v>Verkeer</v>
      </c>
      <c r="O2213" s="81" t="str">
        <f>VLOOKUP($M2213,'Hulpblad MC-parser'!$A:$D,3,FALSE)</f>
        <v>Wegverkeer</v>
      </c>
      <c r="P2213" s="81" t="str">
        <f>VLOOKUP($M2213,'Hulpblad MC-parser'!$A:$D,4,FALSE)</f>
        <v>Gladheid</v>
      </c>
      <c r="Q2213" s="136" t="str">
        <f>IF(CONCATENATE(B2213,C2213,D2213)="","",VLOOKUP(CONCATENATE(B2213,C2213,D2213),Meldingsclassificaties!AA:AA,1,FALSE))</f>
        <v/>
      </c>
      <c r="R2213" s="136" t="str">
        <f>IF(F2213="","",VLOOKUP(F2213,Meldingsclassificaties!H:H,1,FALSE))</f>
        <v/>
      </c>
    </row>
    <row r="2214" spans="1:18" x14ac:dyDescent="0.25">
      <c r="A2214" s="59"/>
      <c r="B2214" s="59"/>
      <c r="C2214" s="59"/>
      <c r="D2214" s="59"/>
      <c r="E2214" s="60" t="s">
        <v>8864</v>
      </c>
      <c r="F2214" s="59"/>
      <c r="G2214" s="59" t="s">
        <v>1484</v>
      </c>
      <c r="H2214" s="59"/>
      <c r="I2214" s="59">
        <f t="shared" si="34"/>
        <v>16</v>
      </c>
      <c r="J2214" s="59" t="s">
        <v>1561</v>
      </c>
      <c r="K2214" s="61"/>
      <c r="L2214" s="62" t="s">
        <v>6737</v>
      </c>
      <c r="M2214" s="62" t="s">
        <v>1484</v>
      </c>
      <c r="N2214" s="81" t="str">
        <f>VLOOKUP($M2214,'Hulpblad MC-parser'!$A:$D,2,FALSE)</f>
        <v>Verkeer</v>
      </c>
      <c r="O2214" s="81" t="str">
        <f>VLOOKUP($M2214,'Hulpblad MC-parser'!$A:$D,3,FALSE)</f>
        <v>Wegverkeer</v>
      </c>
      <c r="P2214" s="81" t="str">
        <f>VLOOKUP($M2214,'Hulpblad MC-parser'!$A:$D,4,FALSE)</f>
        <v>Gladheid</v>
      </c>
      <c r="Q2214" s="136" t="str">
        <f>IF(CONCATENATE(B2214,C2214,D2214)="","",VLOOKUP(CONCATENATE(B2214,C2214,D2214),Meldingsclassificaties!AA:AA,1,FALSE))</f>
        <v/>
      </c>
      <c r="R2214" s="136" t="str">
        <f>IF(F2214="","",VLOOKUP(F2214,Meldingsclassificaties!H:H,1,FALSE))</f>
        <v/>
      </c>
    </row>
    <row r="2215" spans="1:18" x14ac:dyDescent="0.25">
      <c r="A2215" s="59"/>
      <c r="B2215" s="59"/>
      <c r="C2215" s="59"/>
      <c r="D2215" s="59"/>
      <c r="E2215" s="60" t="s">
        <v>8865</v>
      </c>
      <c r="F2215" s="59"/>
      <c r="G2215" s="59" t="s">
        <v>1484</v>
      </c>
      <c r="H2215" s="59"/>
      <c r="I2215" s="59">
        <f t="shared" si="34"/>
        <v>7</v>
      </c>
      <c r="J2215" s="59" t="s">
        <v>1561</v>
      </c>
      <c r="K2215" s="61"/>
      <c r="L2215" s="62" t="s">
        <v>6737</v>
      </c>
      <c r="M2215" s="62" t="s">
        <v>1484</v>
      </c>
      <c r="N2215" s="81" t="str">
        <f>VLOOKUP($M2215,'Hulpblad MC-parser'!$A:$D,2,FALSE)</f>
        <v>Verkeer</v>
      </c>
      <c r="O2215" s="81" t="str">
        <f>VLOOKUP($M2215,'Hulpblad MC-parser'!$A:$D,3,FALSE)</f>
        <v>Wegverkeer</v>
      </c>
      <c r="P2215" s="81" t="str">
        <f>VLOOKUP($M2215,'Hulpblad MC-parser'!$A:$D,4,FALSE)</f>
        <v>Gladheid</v>
      </c>
      <c r="Q2215" s="136" t="str">
        <f>IF(CONCATENATE(B2215,C2215,D2215)="","",VLOOKUP(CONCATENATE(B2215,C2215,D2215),Meldingsclassificaties!AA:AA,1,FALSE))</f>
        <v/>
      </c>
      <c r="R2215" s="136" t="str">
        <f>IF(F2215="","",VLOOKUP(F2215,Meldingsclassificaties!H:H,1,FALSE))</f>
        <v/>
      </c>
    </row>
    <row r="2216" spans="1:18" x14ac:dyDescent="0.25">
      <c r="A2216" s="59"/>
      <c r="B2216" s="59"/>
      <c r="C2216" s="59"/>
      <c r="D2216" s="59"/>
      <c r="E2216" s="60" t="s">
        <v>8866</v>
      </c>
      <c r="F2216" s="59"/>
      <c r="G2216" s="59" t="s">
        <v>1484</v>
      </c>
      <c r="H2216" s="59"/>
      <c r="I2216" s="59">
        <f t="shared" si="34"/>
        <v>13</v>
      </c>
      <c r="J2216" s="59" t="s">
        <v>1561</v>
      </c>
      <c r="K2216" s="61"/>
      <c r="L2216" s="62" t="s">
        <v>6737</v>
      </c>
      <c r="M2216" s="62" t="s">
        <v>1484</v>
      </c>
      <c r="N2216" s="81" t="str">
        <f>VLOOKUP($M2216,'Hulpblad MC-parser'!$A:$D,2,FALSE)</f>
        <v>Verkeer</v>
      </c>
      <c r="O2216" s="81" t="str">
        <f>VLOOKUP($M2216,'Hulpblad MC-parser'!$A:$D,3,FALSE)</f>
        <v>Wegverkeer</v>
      </c>
      <c r="P2216" s="81" t="str">
        <f>VLOOKUP($M2216,'Hulpblad MC-parser'!$A:$D,4,FALSE)</f>
        <v>Gladheid</v>
      </c>
      <c r="Q2216" s="136" t="str">
        <f>IF(CONCATENATE(B2216,C2216,D2216)="","",VLOOKUP(CONCATENATE(B2216,C2216,D2216),Meldingsclassificaties!AA:AA,1,FALSE))</f>
        <v/>
      </c>
      <c r="R2216" s="136" t="str">
        <f>IF(F2216="","",VLOOKUP(F2216,Meldingsclassificaties!H:H,1,FALSE))</f>
        <v/>
      </c>
    </row>
    <row r="2217" spans="1:18" x14ac:dyDescent="0.25">
      <c r="A2217" s="59"/>
      <c r="B2217" s="59"/>
      <c r="C2217" s="59"/>
      <c r="D2217" s="59"/>
      <c r="E2217" s="60" t="s">
        <v>8867</v>
      </c>
      <c r="F2217" s="59"/>
      <c r="G2217" s="59" t="s">
        <v>1484</v>
      </c>
      <c r="H2217" s="59"/>
      <c r="I2217" s="59">
        <f t="shared" si="34"/>
        <v>5</v>
      </c>
      <c r="J2217" s="59" t="s">
        <v>1561</v>
      </c>
      <c r="K2217" s="61"/>
      <c r="L2217" s="62" t="s">
        <v>6737</v>
      </c>
      <c r="M2217" s="62" t="s">
        <v>1484</v>
      </c>
      <c r="N2217" s="81" t="str">
        <f>VLOOKUP($M2217,'Hulpblad MC-parser'!$A:$D,2,FALSE)</f>
        <v>Verkeer</v>
      </c>
      <c r="O2217" s="81" t="str">
        <f>VLOOKUP($M2217,'Hulpblad MC-parser'!$A:$D,3,FALSE)</f>
        <v>Wegverkeer</v>
      </c>
      <c r="P2217" s="81" t="str">
        <f>VLOOKUP($M2217,'Hulpblad MC-parser'!$A:$D,4,FALSE)</f>
        <v>Gladheid</v>
      </c>
      <c r="Q2217" s="136" t="str">
        <f>IF(CONCATENATE(B2217,C2217,D2217)="","",VLOOKUP(CONCATENATE(B2217,C2217,D2217),Meldingsclassificaties!AA:AA,1,FALSE))</f>
        <v/>
      </c>
      <c r="R2217" s="136" t="str">
        <f>IF(F2217="","",VLOOKUP(F2217,Meldingsclassificaties!H:H,1,FALSE))</f>
        <v/>
      </c>
    </row>
    <row r="2218" spans="1:18" x14ac:dyDescent="0.25">
      <c r="A2218" s="59">
        <v>200010838</v>
      </c>
      <c r="B2218" s="59" t="s">
        <v>65</v>
      </c>
      <c r="C2218" s="59" t="s">
        <v>166</v>
      </c>
      <c r="D2218" s="59" t="s">
        <v>219</v>
      </c>
      <c r="E2218" s="60" t="s">
        <v>1485</v>
      </c>
      <c r="F2218" s="59" t="s">
        <v>219</v>
      </c>
      <c r="G2218" s="59"/>
      <c r="H2218" s="59"/>
      <c r="I2218" s="59">
        <f t="shared" ref="I2218:I2280" si="35">LEN(E2218)</f>
        <v>10</v>
      </c>
      <c r="J2218" s="59" t="s">
        <v>1613</v>
      </c>
      <c r="K2218" s="61"/>
      <c r="L2218" s="62" t="s">
        <v>6737</v>
      </c>
      <c r="M2218" s="62" t="s">
        <v>1485</v>
      </c>
      <c r="N2218" s="81" t="str">
        <f>VLOOKUP($M2218,'Hulpblad MC-parser'!$A:$D,2,FALSE)</f>
        <v>Verkeer</v>
      </c>
      <c r="O2218" s="81" t="str">
        <f>VLOOKUP($M2218,'Hulpblad MC-parser'!$A:$D,3,FALSE)</f>
        <v>Wegverkeer</v>
      </c>
      <c r="P2218" s="81" t="str">
        <f>VLOOKUP($M2218,'Hulpblad MC-parser'!$A:$D,4,FALSE)</f>
        <v>Joyriding</v>
      </c>
      <c r="Q2218" s="136" t="str">
        <f>IF(CONCATENATE(B2218,C2218,D2218)="","",VLOOKUP(CONCATENATE(B2218,C2218,D2218),Meldingsclassificaties!AA:AA,1,FALSE))</f>
        <v>VerkeerWegverkeerJoyriding</v>
      </c>
      <c r="R2218" s="136" t="str">
        <f>IF(F2218="","",VLOOKUP(F2218,Meldingsclassificaties!H:H,1,FALSE))</f>
        <v>Joyriding</v>
      </c>
    </row>
    <row r="2219" spans="1:18" x14ac:dyDescent="0.25">
      <c r="A2219" s="59"/>
      <c r="B2219" s="59"/>
      <c r="C2219" s="59"/>
      <c r="D2219" s="59"/>
      <c r="E2219" s="60" t="s">
        <v>8868</v>
      </c>
      <c r="F2219" s="59"/>
      <c r="G2219" s="59" t="s">
        <v>1485</v>
      </c>
      <c r="H2219" s="59"/>
      <c r="I2219" s="59">
        <f t="shared" si="35"/>
        <v>4</v>
      </c>
      <c r="J2219" s="59" t="s">
        <v>1561</v>
      </c>
      <c r="K2219" s="61"/>
      <c r="L2219" s="62" t="s">
        <v>6737</v>
      </c>
      <c r="M2219" s="62" t="s">
        <v>1485</v>
      </c>
      <c r="N2219" s="81" t="str">
        <f>VLOOKUP($M2219,'Hulpblad MC-parser'!$A:$D,2,FALSE)</f>
        <v>Verkeer</v>
      </c>
      <c r="O2219" s="81" t="str">
        <f>VLOOKUP($M2219,'Hulpblad MC-parser'!$A:$D,3,FALSE)</f>
        <v>Wegverkeer</v>
      </c>
      <c r="P2219" s="81" t="str">
        <f>VLOOKUP($M2219,'Hulpblad MC-parser'!$A:$D,4,FALSE)</f>
        <v>Joyriding</v>
      </c>
      <c r="Q2219" s="136" t="str">
        <f>IF(CONCATENATE(B2219,C2219,D2219)="","",VLOOKUP(CONCATENATE(B2219,C2219,D2219),Meldingsclassificaties!AA:AA,1,FALSE))</f>
        <v/>
      </c>
      <c r="R2219" s="136" t="str">
        <f>IF(F2219="","",VLOOKUP(F2219,Meldingsclassificaties!H:H,1,FALSE))</f>
        <v/>
      </c>
    </row>
    <row r="2220" spans="1:18" x14ac:dyDescent="0.25">
      <c r="A2220" s="59"/>
      <c r="B2220" s="59"/>
      <c r="C2220" s="59"/>
      <c r="D2220" s="59"/>
      <c r="E2220" s="60" t="s">
        <v>8869</v>
      </c>
      <c r="F2220" s="59"/>
      <c r="G2220" s="59" t="s">
        <v>1485</v>
      </c>
      <c r="H2220" s="59"/>
      <c r="I2220" s="59">
        <f t="shared" si="35"/>
        <v>4</v>
      </c>
      <c r="J2220" s="59" t="s">
        <v>1561</v>
      </c>
      <c r="K2220" s="61"/>
      <c r="L2220" s="62" t="s">
        <v>6737</v>
      </c>
      <c r="M2220" s="62" t="s">
        <v>1485</v>
      </c>
      <c r="N2220" s="81" t="str">
        <f>VLOOKUP($M2220,'Hulpblad MC-parser'!$A:$D,2,FALSE)</f>
        <v>Verkeer</v>
      </c>
      <c r="O2220" s="81" t="str">
        <f>VLOOKUP($M2220,'Hulpblad MC-parser'!$A:$D,3,FALSE)</f>
        <v>Wegverkeer</v>
      </c>
      <c r="P2220" s="81" t="str">
        <f>VLOOKUP($M2220,'Hulpblad MC-parser'!$A:$D,4,FALSE)</f>
        <v>Joyriding</v>
      </c>
      <c r="Q2220" s="136" t="str">
        <f>IF(CONCATENATE(B2220,C2220,D2220)="","",VLOOKUP(CONCATENATE(B2220,C2220,D2220),Meldingsclassificaties!AA:AA,1,FALSE))</f>
        <v/>
      </c>
      <c r="R2220" s="136" t="str">
        <f>IF(F2220="","",VLOOKUP(F2220,Meldingsclassificaties!H:H,1,FALSE))</f>
        <v/>
      </c>
    </row>
    <row r="2221" spans="1:18" x14ac:dyDescent="0.25">
      <c r="A2221" s="59"/>
      <c r="B2221" s="59"/>
      <c r="C2221" s="59"/>
      <c r="D2221" s="59"/>
      <c r="E2221" s="60" t="s">
        <v>8870</v>
      </c>
      <c r="F2221" s="59"/>
      <c r="G2221" s="59" t="s">
        <v>1485</v>
      </c>
      <c r="H2221" s="59"/>
      <c r="I2221" s="59">
        <f t="shared" si="35"/>
        <v>7</v>
      </c>
      <c r="J2221" s="59" t="s">
        <v>1561</v>
      </c>
      <c r="K2221" s="61"/>
      <c r="L2221" s="62" t="s">
        <v>6737</v>
      </c>
      <c r="M2221" s="62" t="s">
        <v>1485</v>
      </c>
      <c r="N2221" s="81" t="str">
        <f>VLOOKUP($M2221,'Hulpblad MC-parser'!$A:$D,2,FALSE)</f>
        <v>Verkeer</v>
      </c>
      <c r="O2221" s="81" t="str">
        <f>VLOOKUP($M2221,'Hulpblad MC-parser'!$A:$D,3,FALSE)</f>
        <v>Wegverkeer</v>
      </c>
      <c r="P2221" s="81" t="str">
        <f>VLOOKUP($M2221,'Hulpblad MC-parser'!$A:$D,4,FALSE)</f>
        <v>Joyriding</v>
      </c>
      <c r="Q2221" s="136" t="str">
        <f>IF(CONCATENATE(B2221,C2221,D2221)="","",VLOOKUP(CONCATENATE(B2221,C2221,D2221),Meldingsclassificaties!AA:AA,1,FALSE))</f>
        <v/>
      </c>
      <c r="R2221" s="136" t="str">
        <f>IF(F2221="","",VLOOKUP(F2221,Meldingsclassificaties!H:H,1,FALSE))</f>
        <v/>
      </c>
    </row>
    <row r="2222" spans="1:18" x14ac:dyDescent="0.25">
      <c r="A2222" s="59"/>
      <c r="B2222" s="59"/>
      <c r="C2222" s="59"/>
      <c r="D2222" s="59"/>
      <c r="E2222" s="60" t="s">
        <v>8871</v>
      </c>
      <c r="F2222" s="59"/>
      <c r="G2222" s="59" t="s">
        <v>1485</v>
      </c>
      <c r="H2222" s="59"/>
      <c r="I2222" s="59">
        <f t="shared" si="35"/>
        <v>5</v>
      </c>
      <c r="J2222" s="59" t="s">
        <v>1561</v>
      </c>
      <c r="K2222" s="61"/>
      <c r="L2222" s="62" t="s">
        <v>6737</v>
      </c>
      <c r="M2222" s="62" t="s">
        <v>1485</v>
      </c>
      <c r="N2222" s="81" t="str">
        <f>VLOOKUP($M2222,'Hulpblad MC-parser'!$A:$D,2,FALSE)</f>
        <v>Verkeer</v>
      </c>
      <c r="O2222" s="81" t="str">
        <f>VLOOKUP($M2222,'Hulpblad MC-parser'!$A:$D,3,FALSE)</f>
        <v>Wegverkeer</v>
      </c>
      <c r="P2222" s="81" t="str">
        <f>VLOOKUP($M2222,'Hulpblad MC-parser'!$A:$D,4,FALSE)</f>
        <v>Joyriding</v>
      </c>
      <c r="Q2222" s="136" t="str">
        <f>IF(CONCATENATE(B2222,C2222,D2222)="","",VLOOKUP(CONCATENATE(B2222,C2222,D2222),Meldingsclassificaties!AA:AA,1,FALSE))</f>
        <v/>
      </c>
      <c r="R2222" s="136" t="str">
        <f>IF(F2222="","",VLOOKUP(F2222,Meldingsclassificaties!H:H,1,FALSE))</f>
        <v/>
      </c>
    </row>
    <row r="2223" spans="1:18" x14ac:dyDescent="0.25">
      <c r="A2223" s="59">
        <v>200031678</v>
      </c>
      <c r="B2223" s="59" t="s">
        <v>65</v>
      </c>
      <c r="C2223" s="59" t="s">
        <v>166</v>
      </c>
      <c r="D2223" s="59" t="s">
        <v>391</v>
      </c>
      <c r="E2223" s="60" t="s">
        <v>1486</v>
      </c>
      <c r="F2223" s="59" t="s">
        <v>529</v>
      </c>
      <c r="G2223" s="59"/>
      <c r="H2223" s="59"/>
      <c r="I2223" s="59">
        <f t="shared" si="35"/>
        <v>25</v>
      </c>
      <c r="J2223" s="59" t="s">
        <v>1613</v>
      </c>
      <c r="K2223" s="61"/>
      <c r="L2223" s="62" t="s">
        <v>6737</v>
      </c>
      <c r="M2223" s="62" t="s">
        <v>1486</v>
      </c>
      <c r="N2223" s="81" t="str">
        <f>VLOOKUP($M2223,'Hulpblad MC-parser'!$A:$D,2,FALSE)</f>
        <v>Verkeer</v>
      </c>
      <c r="O2223" s="81" t="str">
        <f>VLOOKUP($M2223,'Hulpblad MC-parser'!$A:$D,3,FALSE)</f>
        <v>Wegverkeer</v>
      </c>
      <c r="P2223" s="81" t="str">
        <f>VLOOKUP($M2223,'Hulpblad MC-parser'!$A:$D,4,FALSE)</f>
        <v>Loslopende dieren</v>
      </c>
      <c r="Q2223" s="136" t="str">
        <f>IF(CONCATENATE(B2223,C2223,D2223)="","",VLOOKUP(CONCATENATE(B2223,C2223,D2223),Meldingsclassificaties!AA:AA,1,FALSE))</f>
        <v>VerkeerWegverkeerLoslopende dieren</v>
      </c>
      <c r="R2223" s="136" t="str">
        <f>IF(F2223="","",VLOOKUP(F2223,Meldingsclassificaties!H:H,1,FALSE))</f>
        <v>Loslopende dieren op weg</v>
      </c>
    </row>
    <row r="2224" spans="1:18" x14ac:dyDescent="0.25">
      <c r="A2224" s="59"/>
      <c r="B2224" s="59"/>
      <c r="C2224" s="59"/>
      <c r="D2224" s="59"/>
      <c r="E2224" s="60" t="s">
        <v>8872</v>
      </c>
      <c r="F2224" s="59"/>
      <c r="G2224" s="59" t="s">
        <v>1486</v>
      </c>
      <c r="H2224" s="59"/>
      <c r="I2224" s="59">
        <f t="shared" si="35"/>
        <v>4</v>
      </c>
      <c r="J2224" s="59" t="s">
        <v>1561</v>
      </c>
      <c r="K2224" s="61"/>
      <c r="L2224" s="62" t="s">
        <v>6737</v>
      </c>
      <c r="M2224" s="62" t="s">
        <v>1486</v>
      </c>
      <c r="N2224" s="81" t="str">
        <f>VLOOKUP($M2224,'Hulpblad MC-parser'!$A:$D,2,FALSE)</f>
        <v>Verkeer</v>
      </c>
      <c r="O2224" s="81" t="str">
        <f>VLOOKUP($M2224,'Hulpblad MC-parser'!$A:$D,3,FALSE)</f>
        <v>Wegverkeer</v>
      </c>
      <c r="P2224" s="81" t="str">
        <f>VLOOKUP($M2224,'Hulpblad MC-parser'!$A:$D,4,FALSE)</f>
        <v>Loslopende dieren</v>
      </c>
      <c r="Q2224" s="136" t="str">
        <f>IF(CONCATENATE(B2224,C2224,D2224)="","",VLOOKUP(CONCATENATE(B2224,C2224,D2224),Meldingsclassificaties!AA:AA,1,FALSE))</f>
        <v/>
      </c>
      <c r="R2224" s="136" t="str">
        <f>IF(F2224="","",VLOOKUP(F2224,Meldingsclassificaties!H:H,1,FALSE))</f>
        <v/>
      </c>
    </row>
    <row r="2225" spans="1:18" x14ac:dyDescent="0.25">
      <c r="A2225" s="59"/>
      <c r="B2225" s="59"/>
      <c r="C2225" s="59"/>
      <c r="D2225" s="59"/>
      <c r="E2225" s="60" t="s">
        <v>8873</v>
      </c>
      <c r="F2225" s="59"/>
      <c r="G2225" s="59" t="s">
        <v>1486</v>
      </c>
      <c r="H2225" s="59"/>
      <c r="I2225" s="59">
        <f t="shared" si="35"/>
        <v>6</v>
      </c>
      <c r="J2225" s="59" t="s">
        <v>1561</v>
      </c>
      <c r="K2225" s="61"/>
      <c r="L2225" s="62" t="s">
        <v>6737</v>
      </c>
      <c r="M2225" s="62" t="s">
        <v>1486</v>
      </c>
      <c r="N2225" s="81" t="str">
        <f>VLOOKUP($M2225,'Hulpblad MC-parser'!$A:$D,2,FALSE)</f>
        <v>Verkeer</v>
      </c>
      <c r="O2225" s="81" t="str">
        <f>VLOOKUP($M2225,'Hulpblad MC-parser'!$A:$D,3,FALSE)</f>
        <v>Wegverkeer</v>
      </c>
      <c r="P2225" s="81" t="str">
        <f>VLOOKUP($M2225,'Hulpblad MC-parser'!$A:$D,4,FALSE)</f>
        <v>Loslopende dieren</v>
      </c>
      <c r="Q2225" s="136" t="str">
        <f>IF(CONCATENATE(B2225,C2225,D2225)="","",VLOOKUP(CONCATENATE(B2225,C2225,D2225),Meldingsclassificaties!AA:AA,1,FALSE))</f>
        <v/>
      </c>
      <c r="R2225" s="136" t="str">
        <f>IF(F2225="","",VLOOKUP(F2225,Meldingsclassificaties!H:H,1,FALSE))</f>
        <v/>
      </c>
    </row>
    <row r="2226" spans="1:18" x14ac:dyDescent="0.25">
      <c r="A2226" s="59"/>
      <c r="B2226" s="59"/>
      <c r="C2226" s="59"/>
      <c r="D2226" s="59"/>
      <c r="E2226" s="60" t="s">
        <v>8874</v>
      </c>
      <c r="F2226" s="59"/>
      <c r="G2226" s="59" t="s">
        <v>1486</v>
      </c>
      <c r="H2226" s="59"/>
      <c r="I2226" s="59">
        <f t="shared" si="35"/>
        <v>22</v>
      </c>
      <c r="J2226" s="59" t="s">
        <v>1561</v>
      </c>
      <c r="K2226" s="61"/>
      <c r="L2226" s="62" t="s">
        <v>6737</v>
      </c>
      <c r="M2226" s="62" t="s">
        <v>1486</v>
      </c>
      <c r="N2226" s="81" t="str">
        <f>VLOOKUP($M2226,'Hulpblad MC-parser'!$A:$D,2,FALSE)</f>
        <v>Verkeer</v>
      </c>
      <c r="O2226" s="81" t="str">
        <f>VLOOKUP($M2226,'Hulpblad MC-parser'!$A:$D,3,FALSE)</f>
        <v>Wegverkeer</v>
      </c>
      <c r="P2226" s="81" t="str">
        <f>VLOOKUP($M2226,'Hulpblad MC-parser'!$A:$D,4,FALSE)</f>
        <v>Loslopende dieren</v>
      </c>
      <c r="Q2226" s="136" t="str">
        <f>IF(CONCATENATE(B2226,C2226,D2226)="","",VLOOKUP(CONCATENATE(B2226,C2226,D2226),Meldingsclassificaties!AA:AA,1,FALSE))</f>
        <v/>
      </c>
      <c r="R2226" s="136" t="str">
        <f>IF(F2226="","",VLOOKUP(F2226,Meldingsclassificaties!H:H,1,FALSE))</f>
        <v/>
      </c>
    </row>
    <row r="2227" spans="1:18" x14ac:dyDescent="0.25">
      <c r="A2227" s="59"/>
      <c r="B2227" s="59"/>
      <c r="C2227" s="59"/>
      <c r="D2227" s="59"/>
      <c r="E2227" s="60" t="s">
        <v>8875</v>
      </c>
      <c r="F2227" s="59"/>
      <c r="G2227" s="59" t="s">
        <v>1486</v>
      </c>
      <c r="H2227" s="59"/>
      <c r="I2227" s="59">
        <f t="shared" si="35"/>
        <v>7</v>
      </c>
      <c r="J2227" s="59" t="s">
        <v>1561</v>
      </c>
      <c r="K2227" s="61"/>
      <c r="L2227" s="62" t="s">
        <v>6737</v>
      </c>
      <c r="M2227" s="62" t="s">
        <v>1486</v>
      </c>
      <c r="N2227" s="81" t="str">
        <f>VLOOKUP($M2227,'Hulpblad MC-parser'!$A:$D,2,FALSE)</f>
        <v>Verkeer</v>
      </c>
      <c r="O2227" s="81" t="str">
        <f>VLOOKUP($M2227,'Hulpblad MC-parser'!$A:$D,3,FALSE)</f>
        <v>Wegverkeer</v>
      </c>
      <c r="P2227" s="81" t="str">
        <f>VLOOKUP($M2227,'Hulpblad MC-parser'!$A:$D,4,FALSE)</f>
        <v>Loslopende dieren</v>
      </c>
      <c r="Q2227" s="136" t="str">
        <f>IF(CONCATENATE(B2227,C2227,D2227)="","",VLOOKUP(CONCATENATE(B2227,C2227,D2227),Meldingsclassificaties!AA:AA,1,FALSE))</f>
        <v/>
      </c>
      <c r="R2227" s="136" t="str">
        <f>IF(F2227="","",VLOOKUP(F2227,Meldingsclassificaties!H:H,1,FALSE))</f>
        <v/>
      </c>
    </row>
    <row r="2228" spans="1:18" x14ac:dyDescent="0.25">
      <c r="A2228" s="59"/>
      <c r="B2228" s="59"/>
      <c r="C2228" s="59"/>
      <c r="D2228" s="59"/>
      <c r="E2228" s="60" t="s">
        <v>8876</v>
      </c>
      <c r="F2228" s="59"/>
      <c r="G2228" s="59" t="s">
        <v>1486</v>
      </c>
      <c r="H2228" s="59"/>
      <c r="I2228" s="59">
        <f t="shared" si="35"/>
        <v>29</v>
      </c>
      <c r="J2228" s="59" t="s">
        <v>1561</v>
      </c>
      <c r="K2228" s="61"/>
      <c r="L2228" s="62" t="s">
        <v>6737</v>
      </c>
      <c r="M2228" s="62" t="s">
        <v>1486</v>
      </c>
      <c r="N2228" s="81" t="str">
        <f>VLOOKUP($M2228,'Hulpblad MC-parser'!$A:$D,2,FALSE)</f>
        <v>Verkeer</v>
      </c>
      <c r="O2228" s="81" t="str">
        <f>VLOOKUP($M2228,'Hulpblad MC-parser'!$A:$D,3,FALSE)</f>
        <v>Wegverkeer</v>
      </c>
      <c r="P2228" s="81" t="str">
        <f>VLOOKUP($M2228,'Hulpblad MC-parser'!$A:$D,4,FALSE)</f>
        <v>Loslopende dieren</v>
      </c>
      <c r="Q2228" s="136" t="str">
        <f>IF(CONCATENATE(B2228,C2228,D2228)="","",VLOOKUP(CONCATENATE(B2228,C2228,D2228),Meldingsclassificaties!AA:AA,1,FALSE))</f>
        <v/>
      </c>
      <c r="R2228" s="136" t="str">
        <f>IF(F2228="","",VLOOKUP(F2228,Meldingsclassificaties!H:H,1,FALSE))</f>
        <v/>
      </c>
    </row>
    <row r="2229" spans="1:18" x14ac:dyDescent="0.25">
      <c r="A2229" s="59"/>
      <c r="B2229" s="59"/>
      <c r="C2229" s="59"/>
      <c r="D2229" s="59"/>
      <c r="E2229" s="60" t="s">
        <v>8877</v>
      </c>
      <c r="F2229" s="59"/>
      <c r="G2229" s="59" t="s">
        <v>1486</v>
      </c>
      <c r="H2229" s="59"/>
      <c r="I2229" s="59">
        <f t="shared" si="35"/>
        <v>5</v>
      </c>
      <c r="J2229" s="59" t="s">
        <v>1561</v>
      </c>
      <c r="K2229" s="61"/>
      <c r="L2229" s="62" t="s">
        <v>6737</v>
      </c>
      <c r="M2229" s="62" t="s">
        <v>1486</v>
      </c>
      <c r="N2229" s="81" t="str">
        <f>VLOOKUP($M2229,'Hulpblad MC-parser'!$A:$D,2,FALSE)</f>
        <v>Verkeer</v>
      </c>
      <c r="O2229" s="81" t="str">
        <f>VLOOKUP($M2229,'Hulpblad MC-parser'!$A:$D,3,FALSE)</f>
        <v>Wegverkeer</v>
      </c>
      <c r="P2229" s="81" t="str">
        <f>VLOOKUP($M2229,'Hulpblad MC-parser'!$A:$D,4,FALSE)</f>
        <v>Loslopende dieren</v>
      </c>
      <c r="Q2229" s="136" t="str">
        <f>IF(CONCATENATE(B2229,C2229,D2229)="","",VLOOKUP(CONCATENATE(B2229,C2229,D2229),Meldingsclassificaties!AA:AA,1,FALSE))</f>
        <v/>
      </c>
      <c r="R2229" s="136" t="str">
        <f>IF(F2229="","",VLOOKUP(F2229,Meldingsclassificaties!H:H,1,FALSE))</f>
        <v/>
      </c>
    </row>
    <row r="2230" spans="1:18" x14ac:dyDescent="0.25">
      <c r="A2230" s="59">
        <v>200010841</v>
      </c>
      <c r="B2230" s="59" t="s">
        <v>65</v>
      </c>
      <c r="C2230" s="59" t="s">
        <v>166</v>
      </c>
      <c r="D2230" s="59" t="s">
        <v>345</v>
      </c>
      <c r="E2230" s="60" t="s">
        <v>1487</v>
      </c>
      <c r="F2230" s="59" t="s">
        <v>577</v>
      </c>
      <c r="G2230" s="59"/>
      <c r="H2230" s="59"/>
      <c r="I2230" s="59">
        <f t="shared" si="35"/>
        <v>25</v>
      </c>
      <c r="J2230" s="59" t="s">
        <v>1613</v>
      </c>
      <c r="K2230" s="61"/>
      <c r="L2230" s="62" t="s">
        <v>6737</v>
      </c>
      <c r="M2230" s="62" t="s">
        <v>1487</v>
      </c>
      <c r="N2230" s="81" t="str">
        <f>VLOOKUP($M2230,'Hulpblad MC-parser'!$A:$D,2,FALSE)</f>
        <v>Verkeer</v>
      </c>
      <c r="O2230" s="81" t="str">
        <f>VLOOKUP($M2230,'Hulpblad MC-parser'!$A:$D,3,FALSE)</f>
        <v>Wegverkeer</v>
      </c>
      <c r="P2230" s="81" t="str">
        <f>VLOOKUP($M2230,'Hulpblad MC-parser'!$A:$D,4,FALSE)</f>
        <v>Onder invloed</v>
      </c>
      <c r="Q2230" s="136" t="str">
        <f>IF(CONCATENATE(B2230,C2230,D2230)="","",VLOOKUP(CONCATENATE(B2230,C2230,D2230),Meldingsclassificaties!AA:AA,1,FALSE))</f>
        <v>VerkeerWegverkeerOnder invloed</v>
      </c>
      <c r="R2230" s="136" t="str">
        <f>IF(F2230="","",VLOOKUP(F2230,Meldingsclassificaties!H:H,1,FALSE))</f>
        <v>Wegverkeer onder invloed</v>
      </c>
    </row>
    <row r="2231" spans="1:18" x14ac:dyDescent="0.25">
      <c r="A2231" s="59"/>
      <c r="B2231" s="59"/>
      <c r="C2231" s="59"/>
      <c r="D2231" s="59"/>
      <c r="E2231" s="60" t="s">
        <v>8878</v>
      </c>
      <c r="F2231" s="59"/>
      <c r="G2231" s="59" t="s">
        <v>1487</v>
      </c>
      <c r="H2231" s="59"/>
      <c r="I2231" s="59">
        <f t="shared" si="35"/>
        <v>4</v>
      </c>
      <c r="J2231" s="59" t="s">
        <v>1561</v>
      </c>
      <c r="K2231" s="61"/>
      <c r="L2231" s="62" t="s">
        <v>6737</v>
      </c>
      <c r="M2231" s="62" t="s">
        <v>1487</v>
      </c>
      <c r="N2231" s="81" t="str">
        <f>VLOOKUP($M2231,'Hulpblad MC-parser'!$A:$D,2,FALSE)</f>
        <v>Verkeer</v>
      </c>
      <c r="O2231" s="81" t="str">
        <f>VLOOKUP($M2231,'Hulpblad MC-parser'!$A:$D,3,FALSE)</f>
        <v>Wegverkeer</v>
      </c>
      <c r="P2231" s="81" t="str">
        <f>VLOOKUP($M2231,'Hulpblad MC-parser'!$A:$D,4,FALSE)</f>
        <v>Onder invloed</v>
      </c>
      <c r="Q2231" s="136" t="str">
        <f>IF(CONCATENATE(B2231,C2231,D2231)="","",VLOOKUP(CONCATENATE(B2231,C2231,D2231),Meldingsclassificaties!AA:AA,1,FALSE))</f>
        <v/>
      </c>
      <c r="R2231" s="136" t="str">
        <f>IF(F2231="","",VLOOKUP(F2231,Meldingsclassificaties!H:H,1,FALSE))</f>
        <v/>
      </c>
    </row>
    <row r="2232" spans="1:18" x14ac:dyDescent="0.25">
      <c r="A2232" s="59"/>
      <c r="B2232" s="59"/>
      <c r="C2232" s="59"/>
      <c r="D2232" s="59"/>
      <c r="E2232" s="60" t="s">
        <v>8879</v>
      </c>
      <c r="F2232" s="59"/>
      <c r="G2232" s="59" t="s">
        <v>1487</v>
      </c>
      <c r="H2232" s="59"/>
      <c r="I2232" s="59">
        <f t="shared" si="35"/>
        <v>7</v>
      </c>
      <c r="J2232" s="59" t="s">
        <v>1561</v>
      </c>
      <c r="K2232" s="61"/>
      <c r="L2232" s="62" t="s">
        <v>6737</v>
      </c>
      <c r="M2232" s="62" t="s">
        <v>1487</v>
      </c>
      <c r="N2232" s="81" t="str">
        <f>VLOOKUP($M2232,'Hulpblad MC-parser'!$A:$D,2,FALSE)</f>
        <v>Verkeer</v>
      </c>
      <c r="O2232" s="81" t="str">
        <f>VLOOKUP($M2232,'Hulpblad MC-parser'!$A:$D,3,FALSE)</f>
        <v>Wegverkeer</v>
      </c>
      <c r="P2232" s="81" t="str">
        <f>VLOOKUP($M2232,'Hulpblad MC-parser'!$A:$D,4,FALSE)</f>
        <v>Onder invloed</v>
      </c>
      <c r="Q2232" s="136" t="str">
        <f>IF(CONCATENATE(B2232,C2232,D2232)="","",VLOOKUP(CONCATENATE(B2232,C2232,D2232),Meldingsclassificaties!AA:AA,1,FALSE))</f>
        <v/>
      </c>
      <c r="R2232" s="136" t="str">
        <f>IF(F2232="","",VLOOKUP(F2232,Meldingsclassificaties!H:H,1,FALSE))</f>
        <v/>
      </c>
    </row>
    <row r="2233" spans="1:18" x14ac:dyDescent="0.25">
      <c r="A2233" s="59"/>
      <c r="B2233" s="59"/>
      <c r="C2233" s="59"/>
      <c r="D2233" s="59"/>
      <c r="E2233" s="60" t="s">
        <v>8880</v>
      </c>
      <c r="F2233" s="59"/>
      <c r="G2233" s="59" t="s">
        <v>1487</v>
      </c>
      <c r="H2233" s="59"/>
      <c r="I2233" s="59">
        <f t="shared" si="35"/>
        <v>5</v>
      </c>
      <c r="J2233" s="59" t="s">
        <v>1561</v>
      </c>
      <c r="K2233" s="61"/>
      <c r="L2233" s="62" t="s">
        <v>6737</v>
      </c>
      <c r="M2233" s="62" t="s">
        <v>1487</v>
      </c>
      <c r="N2233" s="81" t="str">
        <f>VLOOKUP($M2233,'Hulpblad MC-parser'!$A:$D,2,FALSE)</f>
        <v>Verkeer</v>
      </c>
      <c r="O2233" s="81" t="str">
        <f>VLOOKUP($M2233,'Hulpblad MC-parser'!$A:$D,3,FALSE)</f>
        <v>Wegverkeer</v>
      </c>
      <c r="P2233" s="81" t="str">
        <f>VLOOKUP($M2233,'Hulpblad MC-parser'!$A:$D,4,FALSE)</f>
        <v>Onder invloed</v>
      </c>
      <c r="Q2233" s="136" t="str">
        <f>IF(CONCATENATE(B2233,C2233,D2233)="","",VLOOKUP(CONCATENATE(B2233,C2233,D2233),Meldingsclassificaties!AA:AA,1,FALSE))</f>
        <v/>
      </c>
      <c r="R2233" s="136" t="str">
        <f>IF(F2233="","",VLOOKUP(F2233,Meldingsclassificaties!H:H,1,FALSE))</f>
        <v/>
      </c>
    </row>
    <row r="2234" spans="1:18" x14ac:dyDescent="0.25">
      <c r="A2234" s="59">
        <v>200010842</v>
      </c>
      <c r="B2234" s="59" t="s">
        <v>65</v>
      </c>
      <c r="C2234" s="59" t="s">
        <v>166</v>
      </c>
      <c r="D2234" s="59" t="s">
        <v>329</v>
      </c>
      <c r="E2234" s="60" t="s">
        <v>1488</v>
      </c>
      <c r="F2234" s="59" t="s">
        <v>329</v>
      </c>
      <c r="G2234" s="59"/>
      <c r="H2234" s="59"/>
      <c r="I2234" s="59">
        <f t="shared" si="35"/>
        <v>16</v>
      </c>
      <c r="J2234" s="59" t="s">
        <v>1613</v>
      </c>
      <c r="K2234" s="61"/>
      <c r="L2234" s="62" t="s">
        <v>6737</v>
      </c>
      <c r="M2234" s="62" t="s">
        <v>1488</v>
      </c>
      <c r="N2234" s="81" t="str">
        <f>VLOOKUP($M2234,'Hulpblad MC-parser'!$A:$D,2,FALSE)</f>
        <v>Verkeer</v>
      </c>
      <c r="O2234" s="81" t="str">
        <f>VLOOKUP($M2234,'Hulpblad MC-parser'!$A:$D,3,FALSE)</f>
        <v>Wegverkeer</v>
      </c>
      <c r="P2234" s="81" t="str">
        <f>VLOOKUP($M2234,'Hulpblad MC-parser'!$A:$D,4,FALSE)</f>
        <v>Parkeerprobleem</v>
      </c>
      <c r="Q2234" s="136" t="str">
        <f>IF(CONCATENATE(B2234,C2234,D2234)="","",VLOOKUP(CONCATENATE(B2234,C2234,D2234),Meldingsclassificaties!AA:AA,1,FALSE))</f>
        <v>VerkeerWegverkeerParkeerprobleem</v>
      </c>
      <c r="R2234" s="136" t="str">
        <f>IF(F2234="","",VLOOKUP(F2234,Meldingsclassificaties!H:H,1,FALSE))</f>
        <v>Parkeerprobleem</v>
      </c>
    </row>
    <row r="2235" spans="1:18" x14ac:dyDescent="0.25">
      <c r="A2235" s="59"/>
      <c r="B2235" s="59"/>
      <c r="C2235" s="59"/>
      <c r="D2235" s="59"/>
      <c r="E2235" s="60" t="s">
        <v>8881</v>
      </c>
      <c r="F2235" s="59"/>
      <c r="G2235" s="59" t="s">
        <v>1488</v>
      </c>
      <c r="H2235" s="59"/>
      <c r="I2235" s="59">
        <f t="shared" si="35"/>
        <v>5</v>
      </c>
      <c r="J2235" s="59" t="s">
        <v>1561</v>
      </c>
      <c r="K2235" s="61"/>
      <c r="L2235" s="62" t="s">
        <v>6737</v>
      </c>
      <c r="M2235" s="62" t="s">
        <v>1488</v>
      </c>
      <c r="N2235" s="81" t="str">
        <f>VLOOKUP($M2235,'Hulpblad MC-parser'!$A:$D,2,FALSE)</f>
        <v>Verkeer</v>
      </c>
      <c r="O2235" s="81" t="str">
        <f>VLOOKUP($M2235,'Hulpblad MC-parser'!$A:$D,3,FALSE)</f>
        <v>Wegverkeer</v>
      </c>
      <c r="P2235" s="81" t="str">
        <f>VLOOKUP($M2235,'Hulpblad MC-parser'!$A:$D,4,FALSE)</f>
        <v>Parkeerprobleem</v>
      </c>
      <c r="Q2235" s="136" t="str">
        <f>IF(CONCATENATE(B2235,C2235,D2235)="","",VLOOKUP(CONCATENATE(B2235,C2235,D2235),Meldingsclassificaties!AA:AA,1,FALSE))</f>
        <v/>
      </c>
      <c r="R2235" s="136" t="str">
        <f>IF(F2235="","",VLOOKUP(F2235,Meldingsclassificaties!H:H,1,FALSE))</f>
        <v/>
      </c>
    </row>
    <row r="2236" spans="1:18" x14ac:dyDescent="0.25">
      <c r="A2236" s="59"/>
      <c r="B2236" s="59"/>
      <c r="C2236" s="59"/>
      <c r="D2236" s="59"/>
      <c r="E2236" s="60" t="s">
        <v>8882</v>
      </c>
      <c r="F2236" s="59"/>
      <c r="G2236" s="59" t="s">
        <v>1488</v>
      </c>
      <c r="H2236" s="59"/>
      <c r="I2236" s="59">
        <f t="shared" si="35"/>
        <v>4</v>
      </c>
      <c r="J2236" s="59" t="s">
        <v>1561</v>
      </c>
      <c r="K2236" s="61"/>
      <c r="L2236" s="62" t="s">
        <v>6737</v>
      </c>
      <c r="M2236" s="62" t="s">
        <v>1488</v>
      </c>
      <c r="N2236" s="81" t="str">
        <f>VLOOKUP($M2236,'Hulpblad MC-parser'!$A:$D,2,FALSE)</f>
        <v>Verkeer</v>
      </c>
      <c r="O2236" s="81" t="str">
        <f>VLOOKUP($M2236,'Hulpblad MC-parser'!$A:$D,3,FALSE)</f>
        <v>Wegverkeer</v>
      </c>
      <c r="P2236" s="81" t="str">
        <f>VLOOKUP($M2236,'Hulpblad MC-parser'!$A:$D,4,FALSE)</f>
        <v>Parkeerprobleem</v>
      </c>
      <c r="Q2236" s="136" t="str">
        <f>IF(CONCATENATE(B2236,C2236,D2236)="","",VLOOKUP(CONCATENATE(B2236,C2236,D2236),Meldingsclassificaties!AA:AA,1,FALSE))</f>
        <v/>
      </c>
      <c r="R2236" s="136" t="str">
        <f>IF(F2236="","",VLOOKUP(F2236,Meldingsclassificaties!H:H,1,FALSE))</f>
        <v/>
      </c>
    </row>
    <row r="2237" spans="1:18" x14ac:dyDescent="0.25">
      <c r="A2237" s="59"/>
      <c r="B2237" s="59"/>
      <c r="C2237" s="59"/>
      <c r="D2237" s="59"/>
      <c r="E2237" s="60" t="s">
        <v>8883</v>
      </c>
      <c r="F2237" s="59"/>
      <c r="G2237" s="59" t="s">
        <v>1488</v>
      </c>
      <c r="H2237" s="59"/>
      <c r="I2237" s="59">
        <f t="shared" si="35"/>
        <v>7</v>
      </c>
      <c r="J2237" s="59" t="s">
        <v>1561</v>
      </c>
      <c r="K2237" s="61"/>
      <c r="L2237" s="62" t="s">
        <v>6737</v>
      </c>
      <c r="M2237" s="62" t="s">
        <v>1488</v>
      </c>
      <c r="N2237" s="81" t="str">
        <f>VLOOKUP($M2237,'Hulpblad MC-parser'!$A:$D,2,FALSE)</f>
        <v>Verkeer</v>
      </c>
      <c r="O2237" s="81" t="str">
        <f>VLOOKUP($M2237,'Hulpblad MC-parser'!$A:$D,3,FALSE)</f>
        <v>Wegverkeer</v>
      </c>
      <c r="P2237" s="81" t="str">
        <f>VLOOKUP($M2237,'Hulpblad MC-parser'!$A:$D,4,FALSE)</f>
        <v>Parkeerprobleem</v>
      </c>
      <c r="Q2237" s="136" t="str">
        <f>IF(CONCATENATE(B2237,C2237,D2237)="","",VLOOKUP(CONCATENATE(B2237,C2237,D2237),Meldingsclassificaties!AA:AA,1,FALSE))</f>
        <v/>
      </c>
      <c r="R2237" s="136" t="str">
        <f>IF(F2237="","",VLOOKUP(F2237,Meldingsclassificaties!H:H,1,FALSE))</f>
        <v/>
      </c>
    </row>
    <row r="2238" spans="1:18" x14ac:dyDescent="0.25">
      <c r="A2238" s="59"/>
      <c r="B2238" s="59"/>
      <c r="C2238" s="59"/>
      <c r="D2238" s="59"/>
      <c r="E2238" s="60" t="s">
        <v>8884</v>
      </c>
      <c r="F2238" s="59"/>
      <c r="G2238" s="59" t="s">
        <v>1488</v>
      </c>
      <c r="H2238" s="59"/>
      <c r="I2238" s="59">
        <f t="shared" si="35"/>
        <v>5</v>
      </c>
      <c r="J2238" s="59" t="s">
        <v>1561</v>
      </c>
      <c r="K2238" s="61"/>
      <c r="L2238" s="62" t="s">
        <v>6737</v>
      </c>
      <c r="M2238" s="62" t="s">
        <v>1488</v>
      </c>
      <c r="N2238" s="81" t="str">
        <f>VLOOKUP($M2238,'Hulpblad MC-parser'!$A:$D,2,FALSE)</f>
        <v>Verkeer</v>
      </c>
      <c r="O2238" s="81" t="str">
        <f>VLOOKUP($M2238,'Hulpblad MC-parser'!$A:$D,3,FALSE)</f>
        <v>Wegverkeer</v>
      </c>
      <c r="P2238" s="81" t="str">
        <f>VLOOKUP($M2238,'Hulpblad MC-parser'!$A:$D,4,FALSE)</f>
        <v>Parkeerprobleem</v>
      </c>
      <c r="Q2238" s="136" t="str">
        <f>IF(CONCATENATE(B2238,C2238,D2238)="","",VLOOKUP(CONCATENATE(B2238,C2238,D2238),Meldingsclassificaties!AA:AA,1,FALSE))</f>
        <v/>
      </c>
      <c r="R2238" s="136" t="str">
        <f>IF(F2238="","",VLOOKUP(F2238,Meldingsclassificaties!H:H,1,FALSE))</f>
        <v/>
      </c>
    </row>
    <row r="2239" spans="1:18" x14ac:dyDescent="0.25">
      <c r="A2239" s="59">
        <v>200116655</v>
      </c>
      <c r="B2239" s="59" t="s">
        <v>65</v>
      </c>
      <c r="C2239" s="59" t="s">
        <v>166</v>
      </c>
      <c r="D2239" s="59" t="s">
        <v>11723</v>
      </c>
      <c r="E2239" s="60" t="s">
        <v>11727</v>
      </c>
      <c r="F2239" s="59" t="s">
        <v>11725</v>
      </c>
      <c r="G2239" s="59"/>
      <c r="H2239" s="59"/>
      <c r="I2239" s="59">
        <f t="shared" si="35"/>
        <v>23</v>
      </c>
      <c r="J2239" s="59" t="s">
        <v>1613</v>
      </c>
      <c r="K2239" s="61"/>
      <c r="L2239" s="62" t="s">
        <v>6737</v>
      </c>
      <c r="M2239" s="62" t="s">
        <v>11727</v>
      </c>
      <c r="N2239" s="81" t="str">
        <f>VLOOKUP($M2239,'Hulpblad MC-parser'!$A:$D,2,FALSE)</f>
        <v>Verkeer</v>
      </c>
      <c r="O2239" s="81" t="str">
        <f>VLOOKUP($M2239,'Hulpblad MC-parser'!$A:$D,3,FALSE)</f>
        <v>Wegverkeer</v>
      </c>
      <c r="P2239" s="81" t="str">
        <f>VLOOKUP($M2239,'Hulpblad MC-parser'!$A:$D,4,FALSE)</f>
        <v>Persoon o/b rijbaan</v>
      </c>
      <c r="Q2239" s="136" t="str">
        <f>IF(CONCATENATE(B2239,C2239,D2239)="","",VLOOKUP(CONCATENATE(B2239,C2239,D2239),Meldingsclassificaties!AA:AA,1,FALSE))</f>
        <v>VerkeerWegverkeerPersoon o/b rijbaan</v>
      </c>
      <c r="R2239" s="136" t="str">
        <f>IF(F2239="","",VLOOKUP(F2239,Meldingsclassificaties!H:H,1,FALSE))</f>
        <v>Persoon op/bij rijbaan</v>
      </c>
    </row>
    <row r="2240" spans="1:18" x14ac:dyDescent="0.25">
      <c r="A2240" s="59"/>
      <c r="B2240" s="59"/>
      <c r="C2240" s="59"/>
      <c r="D2240" s="59"/>
      <c r="E2240" s="60" t="s">
        <v>11740</v>
      </c>
      <c r="F2240" s="59"/>
      <c r="G2240" s="59" t="s">
        <v>11727</v>
      </c>
      <c r="H2240" s="59"/>
      <c r="I2240" s="59">
        <f t="shared" si="35"/>
        <v>5</v>
      </c>
      <c r="J2240" s="59" t="s">
        <v>1561</v>
      </c>
      <c r="K2240" s="61"/>
      <c r="L2240" s="62" t="s">
        <v>6737</v>
      </c>
      <c r="M2240" s="62" t="s">
        <v>11727</v>
      </c>
      <c r="N2240" s="81" t="str">
        <f>VLOOKUP($M2240,'Hulpblad MC-parser'!$A:$D,2,FALSE)</f>
        <v>Verkeer</v>
      </c>
      <c r="O2240" s="81" t="str">
        <f>VLOOKUP($M2240,'Hulpblad MC-parser'!$A:$D,3,FALSE)</f>
        <v>Wegverkeer</v>
      </c>
      <c r="P2240" s="81" t="str">
        <f>VLOOKUP($M2240,'Hulpblad MC-parser'!$A:$D,4,FALSE)</f>
        <v>Persoon o/b rijbaan</v>
      </c>
      <c r="Q2240" s="136" t="str">
        <f>IF(CONCATENATE(B2240,C2240,D2240)="","",VLOOKUP(CONCATENATE(B2240,C2240,D2240),Meldingsclassificaties!AA:AA,1,FALSE))</f>
        <v/>
      </c>
      <c r="R2240" s="136" t="str">
        <f>IF(F2240="","",VLOOKUP(F2240,Meldingsclassificaties!H:H,1,FALSE))</f>
        <v/>
      </c>
    </row>
    <row r="2241" spans="1:18" x14ac:dyDescent="0.25">
      <c r="A2241" s="59"/>
      <c r="B2241" s="59"/>
      <c r="C2241" s="59"/>
      <c r="D2241" s="59"/>
      <c r="E2241" s="60" t="s">
        <v>11736</v>
      </c>
      <c r="F2241" s="59"/>
      <c r="G2241" s="59" t="s">
        <v>11727</v>
      </c>
      <c r="H2241" s="59"/>
      <c r="I2241" s="59">
        <f t="shared" si="35"/>
        <v>20</v>
      </c>
      <c r="J2241" s="59" t="s">
        <v>1561</v>
      </c>
      <c r="K2241" s="61"/>
      <c r="L2241" s="62" t="s">
        <v>6737</v>
      </c>
      <c r="M2241" s="62" t="s">
        <v>11727</v>
      </c>
      <c r="N2241" s="81" t="str">
        <f>VLOOKUP($M2241,'Hulpblad MC-parser'!$A:$D,2,FALSE)</f>
        <v>Verkeer</v>
      </c>
      <c r="O2241" s="81" t="str">
        <f>VLOOKUP($M2241,'Hulpblad MC-parser'!$A:$D,3,FALSE)</f>
        <v>Wegverkeer</v>
      </c>
      <c r="P2241" s="81" t="str">
        <f>VLOOKUP($M2241,'Hulpblad MC-parser'!$A:$D,4,FALSE)</f>
        <v>Persoon o/b rijbaan</v>
      </c>
      <c r="Q2241" s="136" t="str">
        <f>IF(CONCATENATE(B2241,C2241,D2241)="","",VLOOKUP(CONCATENATE(B2241,C2241,D2241),Meldingsclassificaties!AA:AA,1,FALSE))</f>
        <v/>
      </c>
      <c r="R2241" s="136" t="str">
        <f>IF(F2241="","",VLOOKUP(F2241,Meldingsclassificaties!H:H,1,FALSE))</f>
        <v/>
      </c>
    </row>
    <row r="2242" spans="1:18" x14ac:dyDescent="0.25">
      <c r="A2242" s="59"/>
      <c r="B2242" s="59"/>
      <c r="C2242" s="59"/>
      <c r="D2242" s="59"/>
      <c r="E2242" s="60" t="s">
        <v>11735</v>
      </c>
      <c r="F2242" s="59"/>
      <c r="G2242" s="59" t="s">
        <v>11727</v>
      </c>
      <c r="H2242" s="59"/>
      <c r="I2242" s="59">
        <f t="shared" si="35"/>
        <v>19</v>
      </c>
      <c r="J2242" s="59" t="s">
        <v>1561</v>
      </c>
      <c r="K2242" s="61"/>
      <c r="L2242" s="62" t="s">
        <v>6737</v>
      </c>
      <c r="M2242" s="62" t="s">
        <v>11727</v>
      </c>
      <c r="N2242" s="81" t="str">
        <f>VLOOKUP($M2242,'Hulpblad MC-parser'!$A:$D,2,FALSE)</f>
        <v>Verkeer</v>
      </c>
      <c r="O2242" s="81" t="str">
        <f>VLOOKUP($M2242,'Hulpblad MC-parser'!$A:$D,3,FALSE)</f>
        <v>Wegverkeer</v>
      </c>
      <c r="P2242" s="81" t="str">
        <f>VLOOKUP($M2242,'Hulpblad MC-parser'!$A:$D,4,FALSE)</f>
        <v>Persoon o/b rijbaan</v>
      </c>
      <c r="Q2242" s="136" t="str">
        <f>IF(CONCATENATE(B2242,C2242,D2242)="","",VLOOKUP(CONCATENATE(B2242,C2242,D2242),Meldingsclassificaties!AA:AA,1,FALSE))</f>
        <v/>
      </c>
      <c r="R2242" s="136" t="str">
        <f>IF(F2242="","",VLOOKUP(F2242,Meldingsclassificaties!H:H,1,FALSE))</f>
        <v/>
      </c>
    </row>
    <row r="2243" spans="1:18" x14ac:dyDescent="0.25">
      <c r="A2243" s="59"/>
      <c r="B2243" s="59"/>
      <c r="C2243" s="59"/>
      <c r="D2243" s="59"/>
      <c r="E2243" s="60" t="s">
        <v>11741</v>
      </c>
      <c r="F2243" s="59"/>
      <c r="G2243" s="59" t="s">
        <v>11727</v>
      </c>
      <c r="H2243" s="59"/>
      <c r="I2243" s="59">
        <f t="shared" si="35"/>
        <v>7</v>
      </c>
      <c r="J2243" s="59" t="s">
        <v>1561</v>
      </c>
      <c r="K2243" s="61"/>
      <c r="L2243" s="62" t="s">
        <v>6737</v>
      </c>
      <c r="M2243" s="62" t="s">
        <v>11727</v>
      </c>
      <c r="N2243" s="81" t="str">
        <f>VLOOKUP($M2243,'Hulpblad MC-parser'!$A:$D,2,FALSE)</f>
        <v>Verkeer</v>
      </c>
      <c r="O2243" s="81" t="str">
        <f>VLOOKUP($M2243,'Hulpblad MC-parser'!$A:$D,3,FALSE)</f>
        <v>Wegverkeer</v>
      </c>
      <c r="P2243" s="81" t="str">
        <f>VLOOKUP($M2243,'Hulpblad MC-parser'!$A:$D,4,FALSE)</f>
        <v>Persoon o/b rijbaan</v>
      </c>
      <c r="Q2243" s="136" t="str">
        <f>IF(CONCATENATE(B2243,C2243,D2243)="","",VLOOKUP(CONCATENATE(B2243,C2243,D2243),Meldingsclassificaties!AA:AA,1,FALSE))</f>
        <v/>
      </c>
      <c r="R2243" s="136" t="str">
        <f>IF(F2243="","",VLOOKUP(F2243,Meldingsclassificaties!H:H,1,FALSE))</f>
        <v/>
      </c>
    </row>
    <row r="2244" spans="1:18" x14ac:dyDescent="0.25">
      <c r="A2244" s="59"/>
      <c r="B2244" s="59"/>
      <c r="C2244" s="59"/>
      <c r="D2244" s="59"/>
      <c r="E2244" s="60" t="s">
        <v>12185</v>
      </c>
      <c r="F2244" s="59"/>
      <c r="G2244" s="59" t="s">
        <v>11727</v>
      </c>
      <c r="H2244" s="59"/>
      <c r="I2244" s="59">
        <f t="shared" si="35"/>
        <v>5</v>
      </c>
      <c r="J2244" s="59" t="s">
        <v>1561</v>
      </c>
      <c r="K2244" s="61"/>
      <c r="L2244" s="62" t="s">
        <v>6737</v>
      </c>
      <c r="M2244" s="62" t="s">
        <v>11727</v>
      </c>
      <c r="N2244" s="81" t="str">
        <f>VLOOKUP($M2244,'Hulpblad MC-parser'!$A:$D,2,FALSE)</f>
        <v>Verkeer</v>
      </c>
      <c r="O2244" s="81" t="str">
        <f>VLOOKUP($M2244,'Hulpblad MC-parser'!$A:$D,3,FALSE)</f>
        <v>Wegverkeer</v>
      </c>
      <c r="P2244" s="81" t="str">
        <f>VLOOKUP($M2244,'Hulpblad MC-parser'!$A:$D,4,FALSE)</f>
        <v>Persoon o/b rijbaan</v>
      </c>
      <c r="Q2244" s="136" t="str">
        <f>IF(CONCATENATE(B2244,C2244,D2244)="","",VLOOKUP(CONCATENATE(B2244,C2244,D2244),Meldingsclassificaties!AA:AA,1,FALSE))</f>
        <v/>
      </c>
      <c r="R2244" s="136" t="str">
        <f>IF(F2244="","",VLOOKUP(F2244,Meldingsclassificaties!H:H,1,FALSE))</f>
        <v/>
      </c>
    </row>
    <row r="2245" spans="1:18" x14ac:dyDescent="0.25">
      <c r="A2245" s="59">
        <v>200010843</v>
      </c>
      <c r="B2245" s="59" t="s">
        <v>65</v>
      </c>
      <c r="C2245" s="59" t="s">
        <v>166</v>
      </c>
      <c r="D2245" s="59" t="s">
        <v>498</v>
      </c>
      <c r="E2245" s="60" t="s">
        <v>1489</v>
      </c>
      <c r="F2245" s="59" t="s">
        <v>498</v>
      </c>
      <c r="G2245" s="59"/>
      <c r="H2245" s="59"/>
      <c r="I2245" s="59">
        <f t="shared" si="35"/>
        <v>12</v>
      </c>
      <c r="J2245" s="59" t="s">
        <v>1613</v>
      </c>
      <c r="K2245" s="61"/>
      <c r="L2245" s="62" t="s">
        <v>6737</v>
      </c>
      <c r="M2245" s="62" t="s">
        <v>1489</v>
      </c>
      <c r="N2245" s="81" t="str">
        <f>VLOOKUP($M2245,'Hulpblad MC-parser'!$A:$D,2,FALSE)</f>
        <v>Verkeer</v>
      </c>
      <c r="O2245" s="81" t="str">
        <f>VLOOKUP($M2245,'Hulpblad MC-parser'!$A:$D,3,FALSE)</f>
        <v>Wegverkeer</v>
      </c>
      <c r="P2245" s="81" t="str">
        <f>VLOOKUP($M2245,'Hulpblad MC-parser'!$A:$D,4,FALSE)</f>
        <v>Spookrijder</v>
      </c>
      <c r="Q2245" s="136" t="str">
        <f>IF(CONCATENATE(B2245,C2245,D2245)="","",VLOOKUP(CONCATENATE(B2245,C2245,D2245),Meldingsclassificaties!AA:AA,1,FALSE))</f>
        <v>VerkeerWegverkeerSpookrijder</v>
      </c>
      <c r="R2245" s="136" t="str">
        <f>IF(F2245="","",VLOOKUP(F2245,Meldingsclassificaties!H:H,1,FALSE))</f>
        <v>Spookrijder</v>
      </c>
    </row>
    <row r="2246" spans="1:18" x14ac:dyDescent="0.25">
      <c r="A2246" s="59"/>
      <c r="B2246" s="59"/>
      <c r="C2246" s="59"/>
      <c r="D2246" s="59"/>
      <c r="E2246" s="60" t="s">
        <v>8885</v>
      </c>
      <c r="F2246" s="59"/>
      <c r="G2246" s="59" t="s">
        <v>1489</v>
      </c>
      <c r="H2246" s="59"/>
      <c r="I2246" s="59">
        <f t="shared" si="35"/>
        <v>5</v>
      </c>
      <c r="J2246" s="59" t="s">
        <v>1561</v>
      </c>
      <c r="K2246" s="61"/>
      <c r="L2246" s="62" t="s">
        <v>6737</v>
      </c>
      <c r="M2246" s="62" t="s">
        <v>1489</v>
      </c>
      <c r="N2246" s="81" t="str">
        <f>VLOOKUP($M2246,'Hulpblad MC-parser'!$A:$D,2,FALSE)</f>
        <v>Verkeer</v>
      </c>
      <c r="O2246" s="81" t="str">
        <f>VLOOKUP($M2246,'Hulpblad MC-parser'!$A:$D,3,FALSE)</f>
        <v>Wegverkeer</v>
      </c>
      <c r="P2246" s="81" t="str">
        <f>VLOOKUP($M2246,'Hulpblad MC-parser'!$A:$D,4,FALSE)</f>
        <v>Spookrijder</v>
      </c>
      <c r="Q2246" s="136" t="str">
        <f>IF(CONCATENATE(B2246,C2246,D2246)="","",VLOOKUP(CONCATENATE(B2246,C2246,D2246),Meldingsclassificaties!AA:AA,1,FALSE))</f>
        <v/>
      </c>
      <c r="R2246" s="136" t="str">
        <f>IF(F2246="","",VLOOKUP(F2246,Meldingsclassificaties!H:H,1,FALSE))</f>
        <v/>
      </c>
    </row>
    <row r="2247" spans="1:18" x14ac:dyDescent="0.25">
      <c r="A2247" s="59"/>
      <c r="B2247" s="59"/>
      <c r="C2247" s="59"/>
      <c r="D2247" s="59"/>
      <c r="E2247" s="60" t="s">
        <v>8886</v>
      </c>
      <c r="F2247" s="59"/>
      <c r="G2247" s="59" t="s">
        <v>1489</v>
      </c>
      <c r="H2247" s="59"/>
      <c r="I2247" s="59">
        <f t="shared" si="35"/>
        <v>4</v>
      </c>
      <c r="J2247" s="59" t="s">
        <v>1561</v>
      </c>
      <c r="K2247" s="61"/>
      <c r="L2247" s="62" t="s">
        <v>6737</v>
      </c>
      <c r="M2247" s="62" t="s">
        <v>1489</v>
      </c>
      <c r="N2247" s="81" t="str">
        <f>VLOOKUP($M2247,'Hulpblad MC-parser'!$A:$D,2,FALSE)</f>
        <v>Verkeer</v>
      </c>
      <c r="O2247" s="81" t="str">
        <f>VLOOKUP($M2247,'Hulpblad MC-parser'!$A:$D,3,FALSE)</f>
        <v>Wegverkeer</v>
      </c>
      <c r="P2247" s="81" t="str">
        <f>VLOOKUP($M2247,'Hulpblad MC-parser'!$A:$D,4,FALSE)</f>
        <v>Spookrijder</v>
      </c>
      <c r="Q2247" s="136" t="str">
        <f>IF(CONCATENATE(B2247,C2247,D2247)="","",VLOOKUP(CONCATENATE(B2247,C2247,D2247),Meldingsclassificaties!AA:AA,1,FALSE))</f>
        <v/>
      </c>
      <c r="R2247" s="136" t="str">
        <f>IF(F2247="","",VLOOKUP(F2247,Meldingsclassificaties!H:H,1,FALSE))</f>
        <v/>
      </c>
    </row>
    <row r="2248" spans="1:18" x14ac:dyDescent="0.25">
      <c r="A2248" s="59"/>
      <c r="B2248" s="59"/>
      <c r="C2248" s="59"/>
      <c r="D2248" s="59"/>
      <c r="E2248" s="60" t="s">
        <v>8887</v>
      </c>
      <c r="F2248" s="59"/>
      <c r="G2248" s="59" t="s">
        <v>1489</v>
      </c>
      <c r="H2248" s="59"/>
      <c r="I2248" s="59">
        <f t="shared" si="35"/>
        <v>7</v>
      </c>
      <c r="J2248" s="59" t="s">
        <v>1561</v>
      </c>
      <c r="K2248" s="61"/>
      <c r="L2248" s="62" t="s">
        <v>6737</v>
      </c>
      <c r="M2248" s="62" t="s">
        <v>1489</v>
      </c>
      <c r="N2248" s="81" t="str">
        <f>VLOOKUP($M2248,'Hulpblad MC-parser'!$A:$D,2,FALSE)</f>
        <v>Verkeer</v>
      </c>
      <c r="O2248" s="81" t="str">
        <f>VLOOKUP($M2248,'Hulpblad MC-parser'!$A:$D,3,FALSE)</f>
        <v>Wegverkeer</v>
      </c>
      <c r="P2248" s="81" t="str">
        <f>VLOOKUP($M2248,'Hulpblad MC-parser'!$A:$D,4,FALSE)</f>
        <v>Spookrijder</v>
      </c>
      <c r="Q2248" s="136" t="str">
        <f>IF(CONCATENATE(B2248,C2248,D2248)="","",VLOOKUP(CONCATENATE(B2248,C2248,D2248),Meldingsclassificaties!AA:AA,1,FALSE))</f>
        <v/>
      </c>
      <c r="R2248" s="136" t="str">
        <f>IF(F2248="","",VLOOKUP(F2248,Meldingsclassificaties!H:H,1,FALSE))</f>
        <v/>
      </c>
    </row>
    <row r="2249" spans="1:18" x14ac:dyDescent="0.25">
      <c r="A2249" s="59"/>
      <c r="B2249" s="59"/>
      <c r="C2249" s="59"/>
      <c r="D2249" s="59"/>
      <c r="E2249" s="60" t="s">
        <v>8888</v>
      </c>
      <c r="F2249" s="59"/>
      <c r="G2249" s="59" t="s">
        <v>1489</v>
      </c>
      <c r="H2249" s="59"/>
      <c r="I2249" s="59">
        <f t="shared" si="35"/>
        <v>5</v>
      </c>
      <c r="J2249" s="59" t="s">
        <v>1561</v>
      </c>
      <c r="K2249" s="61"/>
      <c r="L2249" s="62" t="s">
        <v>6737</v>
      </c>
      <c r="M2249" s="62" t="s">
        <v>1489</v>
      </c>
      <c r="N2249" s="81" t="str">
        <f>VLOOKUP($M2249,'Hulpblad MC-parser'!$A:$D,2,FALSE)</f>
        <v>Verkeer</v>
      </c>
      <c r="O2249" s="81" t="str">
        <f>VLOOKUP($M2249,'Hulpblad MC-parser'!$A:$D,3,FALSE)</f>
        <v>Wegverkeer</v>
      </c>
      <c r="P2249" s="81" t="str">
        <f>VLOOKUP($M2249,'Hulpblad MC-parser'!$A:$D,4,FALSE)</f>
        <v>Spookrijder</v>
      </c>
      <c r="Q2249" s="136" t="str">
        <f>IF(CONCATENATE(B2249,C2249,D2249)="","",VLOOKUP(CONCATENATE(B2249,C2249,D2249),Meldingsclassificaties!AA:AA,1,FALSE))</f>
        <v/>
      </c>
      <c r="R2249" s="136" t="str">
        <f>IF(F2249="","",VLOOKUP(F2249,Meldingsclassificaties!H:H,1,FALSE))</f>
        <v/>
      </c>
    </row>
    <row r="2250" spans="1:18" x14ac:dyDescent="0.25">
      <c r="A2250" s="59">
        <v>200010844</v>
      </c>
      <c r="B2250" s="59" t="s">
        <v>65</v>
      </c>
      <c r="C2250" s="59" t="s">
        <v>166</v>
      </c>
      <c r="D2250" s="59" t="s">
        <v>378</v>
      </c>
      <c r="E2250" s="60" t="s">
        <v>1490</v>
      </c>
      <c r="F2250" s="59" t="s">
        <v>378</v>
      </c>
      <c r="G2250" s="59"/>
      <c r="H2250" s="59"/>
      <c r="I2250" s="59">
        <f t="shared" si="35"/>
        <v>18</v>
      </c>
      <c r="J2250" s="59" t="s">
        <v>1613</v>
      </c>
      <c r="K2250" s="61"/>
      <c r="L2250" s="62" t="s">
        <v>6737</v>
      </c>
      <c r="M2250" s="62" t="s">
        <v>1490</v>
      </c>
      <c r="N2250" s="81" t="str">
        <f>VLOOKUP($M2250,'Hulpblad MC-parser'!$A:$D,2,FALSE)</f>
        <v>Verkeer</v>
      </c>
      <c r="O2250" s="81" t="str">
        <f>VLOOKUP($M2250,'Hulpblad MC-parser'!$A:$D,3,FALSE)</f>
        <v>Wegverkeer</v>
      </c>
      <c r="P2250" s="81" t="str">
        <f>VLOOKUP($M2250,'Hulpblad MC-parser'!$A:$D,4,FALSE)</f>
        <v>Verkeersgeleiding</v>
      </c>
      <c r="Q2250" s="136" t="str">
        <f>IF(CONCATENATE(B2250,C2250,D2250)="","",VLOOKUP(CONCATENATE(B2250,C2250,D2250),Meldingsclassificaties!AA:AA,1,FALSE))</f>
        <v>VerkeerWegverkeerVerkeersgeleiding</v>
      </c>
      <c r="R2250" s="136" t="str">
        <f>IF(F2250="","",VLOOKUP(F2250,Meldingsclassificaties!H:H,1,FALSE))</f>
        <v>Verkeersgeleiding</v>
      </c>
    </row>
    <row r="2251" spans="1:18" x14ac:dyDescent="0.25">
      <c r="A2251" s="59"/>
      <c r="B2251" s="59"/>
      <c r="C2251" s="59"/>
      <c r="D2251" s="59"/>
      <c r="E2251" s="60" t="s">
        <v>8889</v>
      </c>
      <c r="F2251" s="59"/>
      <c r="G2251" s="59" t="s">
        <v>1490</v>
      </c>
      <c r="H2251" s="59"/>
      <c r="I2251" s="59">
        <f t="shared" si="35"/>
        <v>5</v>
      </c>
      <c r="J2251" s="59" t="s">
        <v>1561</v>
      </c>
      <c r="K2251" s="61"/>
      <c r="L2251" s="62" t="s">
        <v>6737</v>
      </c>
      <c r="M2251" s="62" t="s">
        <v>1490</v>
      </c>
      <c r="N2251" s="81" t="str">
        <f>VLOOKUP($M2251,'Hulpblad MC-parser'!$A:$D,2,FALSE)</f>
        <v>Verkeer</v>
      </c>
      <c r="O2251" s="81" t="str">
        <f>VLOOKUP($M2251,'Hulpblad MC-parser'!$A:$D,3,FALSE)</f>
        <v>Wegverkeer</v>
      </c>
      <c r="P2251" s="81" t="str">
        <f>VLOOKUP($M2251,'Hulpblad MC-parser'!$A:$D,4,FALSE)</f>
        <v>Verkeersgeleiding</v>
      </c>
      <c r="Q2251" s="136" t="str">
        <f>IF(CONCATENATE(B2251,C2251,D2251)="","",VLOOKUP(CONCATENATE(B2251,C2251,D2251),Meldingsclassificaties!AA:AA,1,FALSE))</f>
        <v/>
      </c>
      <c r="R2251" s="136" t="str">
        <f>IF(F2251="","",VLOOKUP(F2251,Meldingsclassificaties!H:H,1,FALSE))</f>
        <v/>
      </c>
    </row>
    <row r="2252" spans="1:18" x14ac:dyDescent="0.25">
      <c r="A2252" s="59"/>
      <c r="B2252" s="59"/>
      <c r="C2252" s="59"/>
      <c r="D2252" s="59"/>
      <c r="E2252" s="60" t="s">
        <v>8890</v>
      </c>
      <c r="F2252" s="59"/>
      <c r="G2252" s="59" t="s">
        <v>1490</v>
      </c>
      <c r="H2252" s="59"/>
      <c r="I2252" s="59">
        <f t="shared" si="35"/>
        <v>4</v>
      </c>
      <c r="J2252" s="59" t="s">
        <v>1561</v>
      </c>
      <c r="K2252" s="61"/>
      <c r="L2252" s="62" t="s">
        <v>6737</v>
      </c>
      <c r="M2252" s="62" t="s">
        <v>1490</v>
      </c>
      <c r="N2252" s="81" t="str">
        <f>VLOOKUP($M2252,'Hulpblad MC-parser'!$A:$D,2,FALSE)</f>
        <v>Verkeer</v>
      </c>
      <c r="O2252" s="81" t="str">
        <f>VLOOKUP($M2252,'Hulpblad MC-parser'!$A:$D,3,FALSE)</f>
        <v>Wegverkeer</v>
      </c>
      <c r="P2252" s="81" t="str">
        <f>VLOOKUP($M2252,'Hulpblad MC-parser'!$A:$D,4,FALSE)</f>
        <v>Verkeersgeleiding</v>
      </c>
      <c r="Q2252" s="136" t="str">
        <f>IF(CONCATENATE(B2252,C2252,D2252)="","",VLOOKUP(CONCATENATE(B2252,C2252,D2252),Meldingsclassificaties!AA:AA,1,FALSE))</f>
        <v/>
      </c>
      <c r="R2252" s="136" t="str">
        <f>IF(F2252="","",VLOOKUP(F2252,Meldingsclassificaties!H:H,1,FALSE))</f>
        <v/>
      </c>
    </row>
    <row r="2253" spans="1:18" x14ac:dyDescent="0.25">
      <c r="A2253" s="59"/>
      <c r="B2253" s="59"/>
      <c r="C2253" s="59"/>
      <c r="D2253" s="59"/>
      <c r="E2253" s="60" t="s">
        <v>8891</v>
      </c>
      <c r="F2253" s="59"/>
      <c r="G2253" s="59" t="s">
        <v>1490</v>
      </c>
      <c r="H2253" s="59"/>
      <c r="I2253" s="59">
        <f t="shared" si="35"/>
        <v>7</v>
      </c>
      <c r="J2253" s="59" t="s">
        <v>1561</v>
      </c>
      <c r="K2253" s="61"/>
      <c r="L2253" s="62" t="s">
        <v>6737</v>
      </c>
      <c r="M2253" s="62" t="s">
        <v>1490</v>
      </c>
      <c r="N2253" s="81" t="str">
        <f>VLOOKUP($M2253,'Hulpblad MC-parser'!$A:$D,2,FALSE)</f>
        <v>Verkeer</v>
      </c>
      <c r="O2253" s="81" t="str">
        <f>VLOOKUP($M2253,'Hulpblad MC-parser'!$A:$D,3,FALSE)</f>
        <v>Wegverkeer</v>
      </c>
      <c r="P2253" s="81" t="str">
        <f>VLOOKUP($M2253,'Hulpblad MC-parser'!$A:$D,4,FALSE)</f>
        <v>Verkeersgeleiding</v>
      </c>
      <c r="Q2253" s="136" t="str">
        <f>IF(CONCATENATE(B2253,C2253,D2253)="","",VLOOKUP(CONCATENATE(B2253,C2253,D2253),Meldingsclassificaties!AA:AA,1,FALSE))</f>
        <v/>
      </c>
      <c r="R2253" s="136" t="str">
        <f>IF(F2253="","",VLOOKUP(F2253,Meldingsclassificaties!H:H,1,FALSE))</f>
        <v/>
      </c>
    </row>
    <row r="2254" spans="1:18" x14ac:dyDescent="0.25">
      <c r="A2254" s="59"/>
      <c r="B2254" s="59"/>
      <c r="C2254" s="59"/>
      <c r="D2254" s="59"/>
      <c r="E2254" s="60" t="s">
        <v>8892</v>
      </c>
      <c r="F2254" s="59"/>
      <c r="G2254" s="59" t="s">
        <v>1490</v>
      </c>
      <c r="H2254" s="59"/>
      <c r="I2254" s="59">
        <f t="shared" si="35"/>
        <v>5</v>
      </c>
      <c r="J2254" s="59" t="s">
        <v>1561</v>
      </c>
      <c r="K2254" s="61"/>
      <c r="L2254" s="62" t="s">
        <v>6737</v>
      </c>
      <c r="M2254" s="62" t="s">
        <v>1490</v>
      </c>
      <c r="N2254" s="81" t="str">
        <f>VLOOKUP($M2254,'Hulpblad MC-parser'!$A:$D,2,FALSE)</f>
        <v>Verkeer</v>
      </c>
      <c r="O2254" s="81" t="str">
        <f>VLOOKUP($M2254,'Hulpblad MC-parser'!$A:$D,3,FALSE)</f>
        <v>Wegverkeer</v>
      </c>
      <c r="P2254" s="81" t="str">
        <f>VLOOKUP($M2254,'Hulpblad MC-parser'!$A:$D,4,FALSE)</f>
        <v>Verkeersgeleiding</v>
      </c>
      <c r="Q2254" s="136" t="str">
        <f>IF(CONCATENATE(B2254,C2254,D2254)="","",VLOOKUP(CONCATENATE(B2254,C2254,D2254),Meldingsclassificaties!AA:AA,1,FALSE))</f>
        <v/>
      </c>
      <c r="R2254" s="136" t="str">
        <f>IF(F2254="","",VLOOKUP(F2254,Meldingsclassificaties!H:H,1,FALSE))</f>
        <v/>
      </c>
    </row>
    <row r="2255" spans="1:18" x14ac:dyDescent="0.25">
      <c r="A2255" s="59">
        <v>200107075</v>
      </c>
      <c r="B2255" s="59" t="s">
        <v>65</v>
      </c>
      <c r="C2255" s="59" t="s">
        <v>166</v>
      </c>
      <c r="D2255" s="59" t="s">
        <v>167</v>
      </c>
      <c r="E2255" s="60" t="s">
        <v>6599</v>
      </c>
      <c r="F2255" s="59" t="s">
        <v>167</v>
      </c>
      <c r="G2255" s="59"/>
      <c r="H2255" s="59"/>
      <c r="I2255" s="59">
        <f t="shared" si="35"/>
        <v>10</v>
      </c>
      <c r="J2255" s="59" t="s">
        <v>1613</v>
      </c>
      <c r="K2255" s="61"/>
      <c r="L2255" s="62" t="s">
        <v>6738</v>
      </c>
      <c r="M2255" s="62" t="s">
        <v>6599</v>
      </c>
      <c r="N2255" s="81" t="str">
        <f>VLOOKUP($M2255,'Hulpblad MC-parser'!$A:$D,2,FALSE)</f>
        <v>Verkeer</v>
      </c>
      <c r="O2255" s="81" t="str">
        <f>VLOOKUP($M2255,'Hulpblad MC-parser'!$A:$D,3,FALSE)</f>
        <v>Wegverkeer</v>
      </c>
      <c r="P2255" s="81" t="str">
        <f>VLOOKUP($M2255,'Hulpblad MC-parser'!$A:$D,4,FALSE)</f>
        <v>Verkeersstremming</v>
      </c>
      <c r="Q2255" s="136" t="str">
        <f>IF(CONCATENATE(B2255,C2255,D2255)="","",VLOOKUP(CONCATENATE(B2255,C2255,D2255),Meldingsclassificaties!AA:AA,1,FALSE))</f>
        <v>VerkeerWegverkeerVerkeersstremming</v>
      </c>
      <c r="R2255" s="136" t="str">
        <f>IF(F2255="","",VLOOKUP(F2255,Meldingsclassificaties!H:H,1,FALSE))</f>
        <v>Verkeersstremming</v>
      </c>
    </row>
    <row r="2256" spans="1:18" x14ac:dyDescent="0.25">
      <c r="A2256" s="59">
        <v>200116668</v>
      </c>
      <c r="B2256" s="59" t="s">
        <v>65</v>
      </c>
      <c r="C2256" s="59" t="s">
        <v>166</v>
      </c>
      <c r="D2256" s="59" t="s">
        <v>167</v>
      </c>
      <c r="E2256" s="60" t="s">
        <v>11620</v>
      </c>
      <c r="F2256" s="59" t="s">
        <v>167</v>
      </c>
      <c r="G2256" s="59"/>
      <c r="H2256" s="59"/>
      <c r="I2256" s="59">
        <f t="shared" si="35"/>
        <v>15</v>
      </c>
      <c r="J2256" s="59" t="s">
        <v>1613</v>
      </c>
      <c r="K2256" s="61"/>
      <c r="L2256" s="62" t="s">
        <v>6738</v>
      </c>
      <c r="M2256" s="62" t="s">
        <v>11620</v>
      </c>
      <c r="N2256" s="81" t="str">
        <f>VLOOKUP($M2256,'Hulpblad MC-parser'!$A:$D,2,FALSE)</f>
        <v>Verkeer</v>
      </c>
      <c r="O2256" s="81" t="str">
        <f>VLOOKUP($M2256,'Hulpblad MC-parser'!$A:$D,3,FALSE)</f>
        <v>Wegverkeer</v>
      </c>
      <c r="P2256" s="81" t="str">
        <f>VLOOKUP($M2256,'Hulpblad MC-parser'!$A:$D,4,FALSE)</f>
        <v>Verkeersstremming</v>
      </c>
      <c r="Q2256" s="136" t="str">
        <f>IF(CONCATENATE(B2256,C2256,D2256)="","",VLOOKUP(CONCATENATE(B2256,C2256,D2256),Meldingsclassificaties!AA:AA,1,FALSE))</f>
        <v>VerkeerWegverkeerVerkeersstremming</v>
      </c>
      <c r="R2256" s="136" t="str">
        <f>IF(F2256="","",VLOOKUP(F2256,Meldingsclassificaties!H:H,1,FALSE))</f>
        <v>Verkeersstremming</v>
      </c>
    </row>
    <row r="2257" spans="1:18" x14ac:dyDescent="0.25">
      <c r="A2257" s="59">
        <v>200116669</v>
      </c>
      <c r="B2257" s="59" t="s">
        <v>65</v>
      </c>
      <c r="C2257" s="59" t="s">
        <v>166</v>
      </c>
      <c r="D2257" s="59" t="s">
        <v>167</v>
      </c>
      <c r="E2257" s="60" t="s">
        <v>11621</v>
      </c>
      <c r="F2257" s="59" t="s">
        <v>167</v>
      </c>
      <c r="G2257" s="59"/>
      <c r="H2257" s="59"/>
      <c r="I2257" s="59">
        <f t="shared" si="35"/>
        <v>22</v>
      </c>
      <c r="J2257" s="59" t="s">
        <v>1613</v>
      </c>
      <c r="K2257" s="61"/>
      <c r="L2257" s="62" t="s">
        <v>6738</v>
      </c>
      <c r="M2257" s="62" t="s">
        <v>11621</v>
      </c>
      <c r="N2257" s="81" t="str">
        <f>VLOOKUP($M2257,'Hulpblad MC-parser'!$A:$D,2,FALSE)</f>
        <v>Verkeer</v>
      </c>
      <c r="O2257" s="81" t="str">
        <f>VLOOKUP($M2257,'Hulpblad MC-parser'!$A:$D,3,FALSE)</f>
        <v>Wegverkeer</v>
      </c>
      <c r="P2257" s="81" t="str">
        <f>VLOOKUP($M2257,'Hulpblad MC-parser'!$A:$D,4,FALSE)</f>
        <v>Verkeersstremming</v>
      </c>
      <c r="Q2257" s="136" t="str">
        <f>IF(CONCATENATE(B2257,C2257,D2257)="","",VLOOKUP(CONCATENATE(B2257,C2257,D2257),Meldingsclassificaties!AA:AA,1,FALSE))</f>
        <v>VerkeerWegverkeerVerkeersstremming</v>
      </c>
      <c r="R2257" s="136" t="str">
        <f>IF(F2257="","",VLOOKUP(F2257,Meldingsclassificaties!H:H,1,FALSE))</f>
        <v>Verkeersstremming</v>
      </c>
    </row>
    <row r="2258" spans="1:18" x14ac:dyDescent="0.25">
      <c r="A2258" s="59">
        <v>200116670</v>
      </c>
      <c r="B2258" s="59" t="s">
        <v>65</v>
      </c>
      <c r="C2258" s="59" t="s">
        <v>166</v>
      </c>
      <c r="D2258" s="59" t="s">
        <v>167</v>
      </c>
      <c r="E2258" s="60" t="s">
        <v>11622</v>
      </c>
      <c r="F2258" s="59" t="s">
        <v>167</v>
      </c>
      <c r="G2258" s="59"/>
      <c r="H2258" s="59"/>
      <c r="I2258" s="59">
        <f t="shared" si="35"/>
        <v>17</v>
      </c>
      <c r="J2258" s="59" t="s">
        <v>1613</v>
      </c>
      <c r="K2258" s="61"/>
      <c r="L2258" s="62" t="s">
        <v>6738</v>
      </c>
      <c r="M2258" s="62" t="s">
        <v>11622</v>
      </c>
      <c r="N2258" s="81" t="str">
        <f>VLOOKUP($M2258,'Hulpblad MC-parser'!$A:$D,2,FALSE)</f>
        <v>Verkeer</v>
      </c>
      <c r="O2258" s="81" t="str">
        <f>VLOOKUP($M2258,'Hulpblad MC-parser'!$A:$D,3,FALSE)</f>
        <v>Wegverkeer</v>
      </c>
      <c r="P2258" s="81" t="str">
        <f>VLOOKUP($M2258,'Hulpblad MC-parser'!$A:$D,4,FALSE)</f>
        <v>Verkeersstremming</v>
      </c>
      <c r="Q2258" s="136" t="str">
        <f>IF(CONCATENATE(B2258,C2258,D2258)="","",VLOOKUP(CONCATENATE(B2258,C2258,D2258),Meldingsclassificaties!AA:AA,1,FALSE))</f>
        <v>VerkeerWegverkeerVerkeersstremming</v>
      </c>
      <c r="R2258" s="136" t="str">
        <f>IF(F2258="","",VLOOKUP(F2258,Meldingsclassificaties!H:H,1,FALSE))</f>
        <v>Verkeersstremming</v>
      </c>
    </row>
    <row r="2259" spans="1:18" x14ac:dyDescent="0.25">
      <c r="A2259" s="59">
        <v>200116671</v>
      </c>
      <c r="B2259" s="59" t="s">
        <v>65</v>
      </c>
      <c r="C2259" s="59" t="s">
        <v>166</v>
      </c>
      <c r="D2259" s="59" t="s">
        <v>167</v>
      </c>
      <c r="E2259" s="60" t="s">
        <v>11623</v>
      </c>
      <c r="F2259" s="59" t="s">
        <v>167</v>
      </c>
      <c r="G2259" s="59"/>
      <c r="H2259" s="59"/>
      <c r="I2259" s="59">
        <f t="shared" si="35"/>
        <v>19</v>
      </c>
      <c r="J2259" s="59" t="s">
        <v>1613</v>
      </c>
      <c r="K2259" s="61"/>
      <c r="L2259" s="62" t="s">
        <v>6738</v>
      </c>
      <c r="M2259" s="62" t="s">
        <v>11623</v>
      </c>
      <c r="N2259" s="81" t="str">
        <f>VLOOKUP($M2259,'Hulpblad MC-parser'!$A:$D,2,FALSE)</f>
        <v>Verkeer</v>
      </c>
      <c r="O2259" s="81" t="str">
        <f>VLOOKUP($M2259,'Hulpblad MC-parser'!$A:$D,3,FALSE)</f>
        <v>Wegverkeer</v>
      </c>
      <c r="P2259" s="81" t="str">
        <f>VLOOKUP($M2259,'Hulpblad MC-parser'!$A:$D,4,FALSE)</f>
        <v>Verkeersstremming</v>
      </c>
      <c r="Q2259" s="136" t="str">
        <f>IF(CONCATENATE(B2259,C2259,D2259)="","",VLOOKUP(CONCATENATE(B2259,C2259,D2259),Meldingsclassificaties!AA:AA,1,FALSE))</f>
        <v>VerkeerWegverkeerVerkeersstremming</v>
      </c>
      <c r="R2259" s="136" t="str">
        <f>IF(F2259="","",VLOOKUP(F2259,Meldingsclassificaties!H:H,1,FALSE))</f>
        <v>Verkeersstremming</v>
      </c>
    </row>
    <row r="2260" spans="1:18" x14ac:dyDescent="0.25">
      <c r="A2260" s="59">
        <v>200116672</v>
      </c>
      <c r="B2260" s="59" t="s">
        <v>65</v>
      </c>
      <c r="C2260" s="59" t="s">
        <v>166</v>
      </c>
      <c r="D2260" s="59" t="s">
        <v>167</v>
      </c>
      <c r="E2260" s="60" t="s">
        <v>11624</v>
      </c>
      <c r="F2260" s="59" t="s">
        <v>167</v>
      </c>
      <c r="G2260" s="59"/>
      <c r="H2260" s="59"/>
      <c r="I2260" s="59">
        <f t="shared" si="35"/>
        <v>18</v>
      </c>
      <c r="J2260" s="59" t="s">
        <v>1613</v>
      </c>
      <c r="K2260" s="61"/>
      <c r="L2260" s="62" t="s">
        <v>6738</v>
      </c>
      <c r="M2260" s="62" t="s">
        <v>11624</v>
      </c>
      <c r="N2260" s="81" t="str">
        <f>VLOOKUP($M2260,'Hulpblad MC-parser'!$A:$D,2,FALSE)</f>
        <v>Verkeer</v>
      </c>
      <c r="O2260" s="81" t="str">
        <f>VLOOKUP($M2260,'Hulpblad MC-parser'!$A:$D,3,FALSE)</f>
        <v>Wegverkeer</v>
      </c>
      <c r="P2260" s="81" t="str">
        <f>VLOOKUP($M2260,'Hulpblad MC-parser'!$A:$D,4,FALSE)</f>
        <v>Verkeersstremming</v>
      </c>
      <c r="Q2260" s="136" t="str">
        <f>IF(CONCATENATE(B2260,C2260,D2260)="","",VLOOKUP(CONCATENATE(B2260,C2260,D2260),Meldingsclassificaties!AA:AA,1,FALSE))</f>
        <v>VerkeerWegverkeerVerkeersstremming</v>
      </c>
      <c r="R2260" s="136" t="str">
        <f>IF(F2260="","",VLOOKUP(F2260,Meldingsclassificaties!H:H,1,FALSE))</f>
        <v>Verkeersstremming</v>
      </c>
    </row>
    <row r="2261" spans="1:18" x14ac:dyDescent="0.25">
      <c r="A2261" s="59">
        <v>200116673</v>
      </c>
      <c r="B2261" s="59" t="s">
        <v>65</v>
      </c>
      <c r="C2261" s="59" t="s">
        <v>166</v>
      </c>
      <c r="D2261" s="59" t="s">
        <v>167</v>
      </c>
      <c r="E2261" s="60" t="s">
        <v>11626</v>
      </c>
      <c r="F2261" s="59" t="s">
        <v>167</v>
      </c>
      <c r="G2261" s="59"/>
      <c r="H2261" s="59"/>
      <c r="I2261" s="59">
        <f t="shared" si="35"/>
        <v>23</v>
      </c>
      <c r="J2261" s="59" t="s">
        <v>1613</v>
      </c>
      <c r="K2261" s="61"/>
      <c r="L2261" s="62" t="s">
        <v>6738</v>
      </c>
      <c r="M2261" s="62" t="s">
        <v>11626</v>
      </c>
      <c r="N2261" s="81" t="str">
        <f>VLOOKUP($M2261,'Hulpblad MC-parser'!$A:$D,2,FALSE)</f>
        <v>Verkeer</v>
      </c>
      <c r="O2261" s="81" t="str">
        <f>VLOOKUP($M2261,'Hulpblad MC-parser'!$A:$D,3,FALSE)</f>
        <v>Wegverkeer</v>
      </c>
      <c r="P2261" s="81" t="str">
        <f>VLOOKUP($M2261,'Hulpblad MC-parser'!$A:$D,4,FALSE)</f>
        <v>Verkeersstremming</v>
      </c>
      <c r="Q2261" s="136" t="str">
        <f>IF(CONCATENATE(B2261,C2261,D2261)="","",VLOOKUP(CONCATENATE(B2261,C2261,D2261),Meldingsclassificaties!AA:AA,1,FALSE))</f>
        <v>VerkeerWegverkeerVerkeersstremming</v>
      </c>
      <c r="R2261" s="136" t="str">
        <f>IF(F2261="","",VLOOKUP(F2261,Meldingsclassificaties!H:H,1,FALSE))</f>
        <v>Verkeersstremming</v>
      </c>
    </row>
    <row r="2262" spans="1:18" x14ac:dyDescent="0.25">
      <c r="A2262" s="59">
        <v>200116674</v>
      </c>
      <c r="B2262" s="59" t="s">
        <v>65</v>
      </c>
      <c r="C2262" s="59" t="s">
        <v>166</v>
      </c>
      <c r="D2262" s="59" t="s">
        <v>167</v>
      </c>
      <c r="E2262" s="60" t="s">
        <v>11627</v>
      </c>
      <c r="F2262" s="59" t="s">
        <v>167</v>
      </c>
      <c r="G2262" s="59"/>
      <c r="H2262" s="59"/>
      <c r="I2262" s="59">
        <f t="shared" si="35"/>
        <v>19</v>
      </c>
      <c r="J2262" s="59" t="s">
        <v>1613</v>
      </c>
      <c r="K2262" s="61"/>
      <c r="L2262" s="62" t="s">
        <v>6738</v>
      </c>
      <c r="M2262" s="62" t="s">
        <v>11627</v>
      </c>
      <c r="N2262" s="81" t="str">
        <f>VLOOKUP($M2262,'Hulpblad MC-parser'!$A:$D,2,FALSE)</f>
        <v>Verkeer</v>
      </c>
      <c r="O2262" s="81" t="str">
        <f>VLOOKUP($M2262,'Hulpblad MC-parser'!$A:$D,3,FALSE)</f>
        <v>Wegverkeer</v>
      </c>
      <c r="P2262" s="81" t="str">
        <f>VLOOKUP($M2262,'Hulpblad MC-parser'!$A:$D,4,FALSE)</f>
        <v>Verkeersstremming</v>
      </c>
      <c r="Q2262" s="136" t="str">
        <f>IF(CONCATENATE(B2262,C2262,D2262)="","",VLOOKUP(CONCATENATE(B2262,C2262,D2262),Meldingsclassificaties!AA:AA,1,FALSE))</f>
        <v>VerkeerWegverkeerVerkeersstremming</v>
      </c>
      <c r="R2262" s="136" t="str">
        <f>IF(F2262="","",VLOOKUP(F2262,Meldingsclassificaties!H:H,1,FALSE))</f>
        <v>Verkeersstremming</v>
      </c>
    </row>
    <row r="2263" spans="1:18" x14ac:dyDescent="0.25">
      <c r="A2263" s="59">
        <v>200116675</v>
      </c>
      <c r="B2263" s="59" t="s">
        <v>65</v>
      </c>
      <c r="C2263" s="59" t="s">
        <v>166</v>
      </c>
      <c r="D2263" s="59" t="s">
        <v>167</v>
      </c>
      <c r="E2263" s="60" t="s">
        <v>11628</v>
      </c>
      <c r="F2263" s="59" t="s">
        <v>167</v>
      </c>
      <c r="G2263" s="59"/>
      <c r="H2263" s="59"/>
      <c r="I2263" s="59">
        <f t="shared" si="35"/>
        <v>23</v>
      </c>
      <c r="J2263" s="59" t="s">
        <v>1613</v>
      </c>
      <c r="K2263" s="61"/>
      <c r="L2263" s="62" t="s">
        <v>6738</v>
      </c>
      <c r="M2263" s="62" t="s">
        <v>11628</v>
      </c>
      <c r="N2263" s="81" t="str">
        <f>VLOOKUP($M2263,'Hulpblad MC-parser'!$A:$D,2,FALSE)</f>
        <v>Verkeer</v>
      </c>
      <c r="O2263" s="81" t="str">
        <f>VLOOKUP($M2263,'Hulpblad MC-parser'!$A:$D,3,FALSE)</f>
        <v>Wegverkeer</v>
      </c>
      <c r="P2263" s="81" t="str">
        <f>VLOOKUP($M2263,'Hulpblad MC-parser'!$A:$D,4,FALSE)</f>
        <v>Verkeersstremming</v>
      </c>
      <c r="Q2263" s="136" t="str">
        <f>IF(CONCATENATE(B2263,C2263,D2263)="","",VLOOKUP(CONCATENATE(B2263,C2263,D2263),Meldingsclassificaties!AA:AA,1,FALSE))</f>
        <v>VerkeerWegverkeerVerkeersstremming</v>
      </c>
      <c r="R2263" s="136" t="str">
        <f>IF(F2263="","",VLOOKUP(F2263,Meldingsclassificaties!H:H,1,FALSE))</f>
        <v>Verkeersstremming</v>
      </c>
    </row>
    <row r="2264" spans="1:18" x14ac:dyDescent="0.25">
      <c r="A2264" s="59">
        <v>200116676</v>
      </c>
      <c r="B2264" s="59" t="s">
        <v>65</v>
      </c>
      <c r="C2264" s="59" t="s">
        <v>166</v>
      </c>
      <c r="D2264" s="59" t="s">
        <v>167</v>
      </c>
      <c r="E2264" s="60" t="s">
        <v>11629</v>
      </c>
      <c r="F2264" s="59" t="s">
        <v>167</v>
      </c>
      <c r="G2264" s="59"/>
      <c r="H2264" s="59"/>
      <c r="I2264" s="59">
        <f t="shared" si="35"/>
        <v>22</v>
      </c>
      <c r="J2264" s="59" t="s">
        <v>1613</v>
      </c>
      <c r="K2264" s="61"/>
      <c r="L2264" s="62" t="s">
        <v>6738</v>
      </c>
      <c r="M2264" s="62" t="s">
        <v>11629</v>
      </c>
      <c r="N2264" s="81" t="str">
        <f>VLOOKUP($M2264,'Hulpblad MC-parser'!$A:$D,2,FALSE)</f>
        <v>Verkeer</v>
      </c>
      <c r="O2264" s="81" t="str">
        <f>VLOOKUP($M2264,'Hulpblad MC-parser'!$A:$D,3,FALSE)</f>
        <v>Wegverkeer</v>
      </c>
      <c r="P2264" s="81" t="str">
        <f>VLOOKUP($M2264,'Hulpblad MC-parser'!$A:$D,4,FALSE)</f>
        <v>Verkeersstremming</v>
      </c>
      <c r="Q2264" s="136" t="str">
        <f>IF(CONCATENATE(B2264,C2264,D2264)="","",VLOOKUP(CONCATENATE(B2264,C2264,D2264),Meldingsclassificaties!AA:AA,1,FALSE))</f>
        <v>VerkeerWegverkeerVerkeersstremming</v>
      </c>
      <c r="R2264" s="136" t="str">
        <f>IF(F2264="","",VLOOKUP(F2264,Meldingsclassificaties!H:H,1,FALSE))</f>
        <v>Verkeersstremming</v>
      </c>
    </row>
    <row r="2265" spans="1:18" x14ac:dyDescent="0.25">
      <c r="A2265" s="59">
        <v>200116677</v>
      </c>
      <c r="B2265" s="59" t="s">
        <v>65</v>
      </c>
      <c r="C2265" s="59" t="s">
        <v>166</v>
      </c>
      <c r="D2265" s="59" t="s">
        <v>167</v>
      </c>
      <c r="E2265" s="60" t="s">
        <v>11630</v>
      </c>
      <c r="F2265" s="59" t="s">
        <v>167</v>
      </c>
      <c r="G2265" s="59"/>
      <c r="H2265" s="59"/>
      <c r="I2265" s="59">
        <f t="shared" si="35"/>
        <v>24</v>
      </c>
      <c r="J2265" s="59" t="s">
        <v>1613</v>
      </c>
      <c r="K2265" s="61"/>
      <c r="L2265" s="62" t="s">
        <v>6738</v>
      </c>
      <c r="M2265" s="62" t="s">
        <v>11630</v>
      </c>
      <c r="N2265" s="81" t="str">
        <f>VLOOKUP($M2265,'Hulpblad MC-parser'!$A:$D,2,FALSE)</f>
        <v>Verkeer</v>
      </c>
      <c r="O2265" s="81" t="str">
        <f>VLOOKUP($M2265,'Hulpblad MC-parser'!$A:$D,3,FALSE)</f>
        <v>Wegverkeer</v>
      </c>
      <c r="P2265" s="81" t="str">
        <f>VLOOKUP($M2265,'Hulpblad MC-parser'!$A:$D,4,FALSE)</f>
        <v>Verkeersstremming</v>
      </c>
      <c r="Q2265" s="136" t="str">
        <f>IF(CONCATENATE(B2265,C2265,D2265)="","",VLOOKUP(CONCATENATE(B2265,C2265,D2265),Meldingsclassificaties!AA:AA,1,FALSE))</f>
        <v>VerkeerWegverkeerVerkeersstremming</v>
      </c>
      <c r="R2265" s="136" t="str">
        <f>IF(F2265="","",VLOOKUP(F2265,Meldingsclassificaties!H:H,1,FALSE))</f>
        <v>Verkeersstremming</v>
      </c>
    </row>
    <row r="2266" spans="1:18" x14ac:dyDescent="0.25">
      <c r="A2266" s="59">
        <v>200010845</v>
      </c>
      <c r="B2266" s="59" t="s">
        <v>65</v>
      </c>
      <c r="C2266" s="59" t="s">
        <v>166</v>
      </c>
      <c r="D2266" s="59" t="s">
        <v>167</v>
      </c>
      <c r="E2266" s="60" t="s">
        <v>1491</v>
      </c>
      <c r="F2266" s="59" t="s">
        <v>167</v>
      </c>
      <c r="G2266" s="59"/>
      <c r="H2266" s="59"/>
      <c r="I2266" s="59">
        <f t="shared" si="35"/>
        <v>18</v>
      </c>
      <c r="J2266" s="59" t="s">
        <v>1613</v>
      </c>
      <c r="K2266" s="61"/>
      <c r="L2266" s="62" t="s">
        <v>6737</v>
      </c>
      <c r="M2266" s="62" t="s">
        <v>1491</v>
      </c>
      <c r="N2266" s="81" t="str">
        <f>VLOOKUP($M2266,'Hulpblad MC-parser'!$A:$D,2,FALSE)</f>
        <v>Verkeer</v>
      </c>
      <c r="O2266" s="81" t="str">
        <f>VLOOKUP($M2266,'Hulpblad MC-parser'!$A:$D,3,FALSE)</f>
        <v>Wegverkeer</v>
      </c>
      <c r="P2266" s="81" t="str">
        <f>VLOOKUP($M2266,'Hulpblad MC-parser'!$A:$D,4,FALSE)</f>
        <v>Verkeersstremming</v>
      </c>
      <c r="Q2266" s="136" t="str">
        <f>IF(CONCATENATE(B2266,C2266,D2266)="","",VLOOKUP(CONCATENATE(B2266,C2266,D2266),Meldingsclassificaties!AA:AA,1,FALSE))</f>
        <v>VerkeerWegverkeerVerkeersstremming</v>
      </c>
      <c r="R2266" s="136" t="str">
        <f>IF(F2266="","",VLOOKUP(F2266,Meldingsclassificaties!H:H,1,FALSE))</f>
        <v>Verkeersstremming</v>
      </c>
    </row>
    <row r="2267" spans="1:18" x14ac:dyDescent="0.25">
      <c r="A2267" s="59"/>
      <c r="B2267" s="59"/>
      <c r="C2267" s="59"/>
      <c r="D2267" s="59"/>
      <c r="E2267" s="60" t="s">
        <v>8893</v>
      </c>
      <c r="F2267" s="59"/>
      <c r="G2267" s="59" t="s">
        <v>1491</v>
      </c>
      <c r="H2267" s="59"/>
      <c r="I2267" s="59">
        <f t="shared" si="35"/>
        <v>5</v>
      </c>
      <c r="J2267" s="59" t="s">
        <v>1561</v>
      </c>
      <c r="K2267" s="61"/>
      <c r="L2267" s="62" t="s">
        <v>6737</v>
      </c>
      <c r="M2267" s="62" t="s">
        <v>1491</v>
      </c>
      <c r="N2267" s="81" t="str">
        <f>VLOOKUP($M2267,'Hulpblad MC-parser'!$A:$D,2,FALSE)</f>
        <v>Verkeer</v>
      </c>
      <c r="O2267" s="81" t="str">
        <f>VLOOKUP($M2267,'Hulpblad MC-parser'!$A:$D,3,FALSE)</f>
        <v>Wegverkeer</v>
      </c>
      <c r="P2267" s="81" t="str">
        <f>VLOOKUP($M2267,'Hulpblad MC-parser'!$A:$D,4,FALSE)</f>
        <v>Verkeersstremming</v>
      </c>
      <c r="Q2267" s="136" t="str">
        <f>IF(CONCATENATE(B2267,C2267,D2267)="","",VLOOKUP(CONCATENATE(B2267,C2267,D2267),Meldingsclassificaties!AA:AA,1,FALSE))</f>
        <v/>
      </c>
      <c r="R2267" s="136" t="str">
        <f>IF(F2267="","",VLOOKUP(F2267,Meldingsclassificaties!H:H,1,FALSE))</f>
        <v/>
      </c>
    </row>
    <row r="2268" spans="1:18" x14ac:dyDescent="0.25">
      <c r="A2268" s="59"/>
      <c r="B2268" s="59"/>
      <c r="C2268" s="59"/>
      <c r="D2268" s="59"/>
      <c r="E2268" s="60" t="s">
        <v>8894</v>
      </c>
      <c r="F2268" s="59"/>
      <c r="G2268" s="59" t="s">
        <v>1491</v>
      </c>
      <c r="H2268" s="59"/>
      <c r="I2268" s="59">
        <f t="shared" si="35"/>
        <v>4</v>
      </c>
      <c r="J2268" s="59" t="s">
        <v>1561</v>
      </c>
      <c r="K2268" s="61"/>
      <c r="L2268" s="62" t="s">
        <v>6737</v>
      </c>
      <c r="M2268" s="62" t="s">
        <v>1491</v>
      </c>
      <c r="N2268" s="81" t="str">
        <f>VLOOKUP($M2268,'Hulpblad MC-parser'!$A:$D,2,FALSE)</f>
        <v>Verkeer</v>
      </c>
      <c r="O2268" s="81" t="str">
        <f>VLOOKUP($M2268,'Hulpblad MC-parser'!$A:$D,3,FALSE)</f>
        <v>Wegverkeer</v>
      </c>
      <c r="P2268" s="81" t="str">
        <f>VLOOKUP($M2268,'Hulpblad MC-parser'!$A:$D,4,FALSE)</f>
        <v>Verkeersstremming</v>
      </c>
      <c r="Q2268" s="136" t="str">
        <f>IF(CONCATENATE(B2268,C2268,D2268)="","",VLOOKUP(CONCATENATE(B2268,C2268,D2268),Meldingsclassificaties!AA:AA,1,FALSE))</f>
        <v/>
      </c>
      <c r="R2268" s="136" t="str">
        <f>IF(F2268="","",VLOOKUP(F2268,Meldingsclassificaties!H:H,1,FALSE))</f>
        <v/>
      </c>
    </row>
    <row r="2269" spans="1:18" x14ac:dyDescent="0.25">
      <c r="A2269" s="59"/>
      <c r="B2269" s="59"/>
      <c r="C2269" s="59"/>
      <c r="D2269" s="59"/>
      <c r="E2269" s="60" t="s">
        <v>8895</v>
      </c>
      <c r="F2269" s="59"/>
      <c r="G2269" s="59" t="s">
        <v>1491</v>
      </c>
      <c r="H2269" s="59"/>
      <c r="I2269" s="59">
        <f t="shared" si="35"/>
        <v>7</v>
      </c>
      <c r="J2269" s="59" t="s">
        <v>1561</v>
      </c>
      <c r="K2269" s="61"/>
      <c r="L2269" s="62" t="s">
        <v>6737</v>
      </c>
      <c r="M2269" s="62" t="s">
        <v>1491</v>
      </c>
      <c r="N2269" s="81" t="str">
        <f>VLOOKUP($M2269,'Hulpblad MC-parser'!$A:$D,2,FALSE)</f>
        <v>Verkeer</v>
      </c>
      <c r="O2269" s="81" t="str">
        <f>VLOOKUP($M2269,'Hulpblad MC-parser'!$A:$D,3,FALSE)</f>
        <v>Wegverkeer</v>
      </c>
      <c r="P2269" s="81" t="str">
        <f>VLOOKUP($M2269,'Hulpblad MC-parser'!$A:$D,4,FALSE)</f>
        <v>Verkeersstremming</v>
      </c>
      <c r="Q2269" s="136" t="str">
        <f>IF(CONCATENATE(B2269,C2269,D2269)="","",VLOOKUP(CONCATENATE(B2269,C2269,D2269),Meldingsclassificaties!AA:AA,1,FALSE))</f>
        <v/>
      </c>
      <c r="R2269" s="136" t="str">
        <f>IF(F2269="","",VLOOKUP(F2269,Meldingsclassificaties!H:H,1,FALSE))</f>
        <v/>
      </c>
    </row>
    <row r="2270" spans="1:18" x14ac:dyDescent="0.25">
      <c r="A2270" s="59"/>
      <c r="B2270" s="59"/>
      <c r="C2270" s="59"/>
      <c r="D2270" s="59"/>
      <c r="E2270" s="60" t="s">
        <v>8896</v>
      </c>
      <c r="F2270" s="59"/>
      <c r="G2270" s="59" t="s">
        <v>1491</v>
      </c>
      <c r="H2270" s="59"/>
      <c r="I2270" s="59">
        <f t="shared" si="35"/>
        <v>5</v>
      </c>
      <c r="J2270" s="59" t="s">
        <v>1561</v>
      </c>
      <c r="K2270" s="61"/>
      <c r="L2270" s="62" t="s">
        <v>6737</v>
      </c>
      <c r="M2270" s="62" t="s">
        <v>1491</v>
      </c>
      <c r="N2270" s="81" t="str">
        <f>VLOOKUP($M2270,'Hulpblad MC-parser'!$A:$D,2,FALSE)</f>
        <v>Verkeer</v>
      </c>
      <c r="O2270" s="81" t="str">
        <f>VLOOKUP($M2270,'Hulpblad MC-parser'!$A:$D,3,FALSE)</f>
        <v>Wegverkeer</v>
      </c>
      <c r="P2270" s="81" t="str">
        <f>VLOOKUP($M2270,'Hulpblad MC-parser'!$A:$D,4,FALSE)</f>
        <v>Verkeersstremming</v>
      </c>
      <c r="Q2270" s="136" t="str">
        <f>IF(CONCATENATE(B2270,C2270,D2270)="","",VLOOKUP(CONCATENATE(B2270,C2270,D2270),Meldingsclassificaties!AA:AA,1,FALSE))</f>
        <v/>
      </c>
      <c r="R2270" s="136" t="str">
        <f>IF(F2270="","",VLOOKUP(F2270,Meldingsclassificaties!H:H,1,FALSE))</f>
        <v/>
      </c>
    </row>
    <row r="2271" spans="1:18" x14ac:dyDescent="0.25">
      <c r="A2271" s="59">
        <v>200010846</v>
      </c>
      <c r="B2271" s="59" t="s">
        <v>65</v>
      </c>
      <c r="C2271" s="59" t="s">
        <v>166</v>
      </c>
      <c r="D2271" s="59" t="s">
        <v>905</v>
      </c>
      <c r="E2271" s="60" t="s">
        <v>1492</v>
      </c>
      <c r="F2271" s="59" t="s">
        <v>905</v>
      </c>
      <c r="G2271" s="59"/>
      <c r="H2271" s="59"/>
      <c r="I2271" s="59">
        <f t="shared" si="35"/>
        <v>16</v>
      </c>
      <c r="J2271" s="59" t="s">
        <v>1613</v>
      </c>
      <c r="K2271" s="61"/>
      <c r="L2271" s="62" t="s">
        <v>6737</v>
      </c>
      <c r="M2271" s="62" t="s">
        <v>1492</v>
      </c>
      <c r="N2271" s="81" t="str">
        <f>VLOOKUP($M2271,'Hulpblad MC-parser'!$A:$D,2,FALSE)</f>
        <v>Verkeer</v>
      </c>
      <c r="O2271" s="81" t="str">
        <f>VLOOKUP($M2271,'Hulpblad MC-parser'!$A:$D,3,FALSE)</f>
        <v>Wegverkeer</v>
      </c>
      <c r="P2271" s="81" t="str">
        <f>VLOOKUP($M2271,'Hulpblad MC-parser'!$A:$D,4,FALSE)</f>
        <v>Vervuild wegdek</v>
      </c>
      <c r="Q2271" s="136" t="str">
        <f>IF(CONCATENATE(B2271,C2271,D2271)="","",VLOOKUP(CONCATENATE(B2271,C2271,D2271),Meldingsclassificaties!AA:AA,1,FALSE))</f>
        <v>VerkeerWegverkeerVervuild wegdek</v>
      </c>
      <c r="R2271" s="136" t="str">
        <f>IF(F2271="","",VLOOKUP(F2271,Meldingsclassificaties!H:H,1,FALSE))</f>
        <v>Vervuild wegdek</v>
      </c>
    </row>
    <row r="2272" spans="1:18" x14ac:dyDescent="0.25">
      <c r="A2272" s="59"/>
      <c r="B2272" s="59"/>
      <c r="C2272" s="59"/>
      <c r="D2272" s="59"/>
      <c r="E2272" s="60" t="s">
        <v>8897</v>
      </c>
      <c r="F2272" s="59"/>
      <c r="G2272" s="59" t="s">
        <v>1492</v>
      </c>
      <c r="H2272" s="59"/>
      <c r="I2272" s="59">
        <f t="shared" si="35"/>
        <v>5</v>
      </c>
      <c r="J2272" s="59" t="s">
        <v>1561</v>
      </c>
      <c r="K2272" s="61"/>
      <c r="L2272" s="62" t="s">
        <v>6737</v>
      </c>
      <c r="M2272" s="62" t="s">
        <v>1492</v>
      </c>
      <c r="N2272" s="81" t="str">
        <f>VLOOKUP($M2272,'Hulpblad MC-parser'!$A:$D,2,FALSE)</f>
        <v>Verkeer</v>
      </c>
      <c r="O2272" s="81" t="str">
        <f>VLOOKUP($M2272,'Hulpblad MC-parser'!$A:$D,3,FALSE)</f>
        <v>Wegverkeer</v>
      </c>
      <c r="P2272" s="81" t="str">
        <f>VLOOKUP($M2272,'Hulpblad MC-parser'!$A:$D,4,FALSE)</f>
        <v>Vervuild wegdek</v>
      </c>
      <c r="Q2272" s="136" t="str">
        <f>IF(CONCATENATE(B2272,C2272,D2272)="","",VLOOKUP(CONCATENATE(B2272,C2272,D2272),Meldingsclassificaties!AA:AA,1,FALSE))</f>
        <v/>
      </c>
      <c r="R2272" s="136" t="str">
        <f>IF(F2272="","",VLOOKUP(F2272,Meldingsclassificaties!H:H,1,FALSE))</f>
        <v/>
      </c>
    </row>
    <row r="2273" spans="1:18" x14ac:dyDescent="0.25">
      <c r="A2273" s="59"/>
      <c r="B2273" s="59"/>
      <c r="C2273" s="59"/>
      <c r="D2273" s="59"/>
      <c r="E2273" s="60" t="s">
        <v>8898</v>
      </c>
      <c r="F2273" s="59"/>
      <c r="G2273" s="59" t="s">
        <v>1492</v>
      </c>
      <c r="H2273" s="59"/>
      <c r="I2273" s="59">
        <f t="shared" si="35"/>
        <v>7</v>
      </c>
      <c r="J2273" s="59" t="s">
        <v>1561</v>
      </c>
      <c r="K2273" s="61"/>
      <c r="L2273" s="62" t="s">
        <v>6737</v>
      </c>
      <c r="M2273" s="62" t="s">
        <v>1492</v>
      </c>
      <c r="N2273" s="81" t="str">
        <f>VLOOKUP($M2273,'Hulpblad MC-parser'!$A:$D,2,FALSE)</f>
        <v>Verkeer</v>
      </c>
      <c r="O2273" s="81" t="str">
        <f>VLOOKUP($M2273,'Hulpblad MC-parser'!$A:$D,3,FALSE)</f>
        <v>Wegverkeer</v>
      </c>
      <c r="P2273" s="81" t="str">
        <f>VLOOKUP($M2273,'Hulpblad MC-parser'!$A:$D,4,FALSE)</f>
        <v>Vervuild wegdek</v>
      </c>
      <c r="Q2273" s="136" t="str">
        <f>IF(CONCATENATE(B2273,C2273,D2273)="","",VLOOKUP(CONCATENATE(B2273,C2273,D2273),Meldingsclassificaties!AA:AA,1,FALSE))</f>
        <v/>
      </c>
      <c r="R2273" s="136" t="str">
        <f>IF(F2273="","",VLOOKUP(F2273,Meldingsclassificaties!H:H,1,FALSE))</f>
        <v/>
      </c>
    </row>
    <row r="2274" spans="1:18" x14ac:dyDescent="0.25">
      <c r="A2274" s="59"/>
      <c r="B2274" s="59"/>
      <c r="C2274" s="59"/>
      <c r="D2274" s="59"/>
      <c r="E2274" s="60" t="s">
        <v>8899</v>
      </c>
      <c r="F2274" s="59"/>
      <c r="G2274" s="59" t="s">
        <v>1492</v>
      </c>
      <c r="H2274" s="59"/>
      <c r="I2274" s="59">
        <f t="shared" si="35"/>
        <v>4</v>
      </c>
      <c r="J2274" s="59" t="s">
        <v>1561</v>
      </c>
      <c r="K2274" s="61"/>
      <c r="L2274" s="62" t="s">
        <v>6737</v>
      </c>
      <c r="M2274" s="62" t="s">
        <v>1492</v>
      </c>
      <c r="N2274" s="81" t="str">
        <f>VLOOKUP($M2274,'Hulpblad MC-parser'!$A:$D,2,FALSE)</f>
        <v>Verkeer</v>
      </c>
      <c r="O2274" s="81" t="str">
        <f>VLOOKUP($M2274,'Hulpblad MC-parser'!$A:$D,3,FALSE)</f>
        <v>Wegverkeer</v>
      </c>
      <c r="P2274" s="81" t="str">
        <f>VLOOKUP($M2274,'Hulpblad MC-parser'!$A:$D,4,FALSE)</f>
        <v>Vervuild wegdek</v>
      </c>
      <c r="Q2274" s="136" t="str">
        <f>IF(CONCATENATE(B2274,C2274,D2274)="","",VLOOKUP(CONCATENATE(B2274,C2274,D2274),Meldingsclassificaties!AA:AA,1,FALSE))</f>
        <v/>
      </c>
      <c r="R2274" s="136" t="str">
        <f>IF(F2274="","",VLOOKUP(F2274,Meldingsclassificaties!H:H,1,FALSE))</f>
        <v/>
      </c>
    </row>
    <row r="2275" spans="1:18" x14ac:dyDescent="0.25">
      <c r="A2275" s="59"/>
      <c r="B2275" s="59"/>
      <c r="C2275" s="59"/>
      <c r="D2275" s="59"/>
      <c r="E2275" s="60" t="s">
        <v>8900</v>
      </c>
      <c r="F2275" s="59"/>
      <c r="G2275" s="59" t="s">
        <v>1492</v>
      </c>
      <c r="H2275" s="59"/>
      <c r="I2275" s="59">
        <f t="shared" si="35"/>
        <v>5</v>
      </c>
      <c r="J2275" s="59" t="s">
        <v>1561</v>
      </c>
      <c r="K2275" s="61"/>
      <c r="L2275" s="62" t="s">
        <v>6737</v>
      </c>
      <c r="M2275" s="62" t="s">
        <v>1492</v>
      </c>
      <c r="N2275" s="81" t="str">
        <f>VLOOKUP($M2275,'Hulpblad MC-parser'!$A:$D,2,FALSE)</f>
        <v>Verkeer</v>
      </c>
      <c r="O2275" s="81" t="str">
        <f>VLOOKUP($M2275,'Hulpblad MC-parser'!$A:$D,3,FALSE)</f>
        <v>Wegverkeer</v>
      </c>
      <c r="P2275" s="81" t="str">
        <f>VLOOKUP($M2275,'Hulpblad MC-parser'!$A:$D,4,FALSE)</f>
        <v>Vervuild wegdek</v>
      </c>
      <c r="Q2275" s="136" t="str">
        <f>IF(CONCATENATE(B2275,C2275,D2275)="","",VLOOKUP(CONCATENATE(B2275,C2275,D2275),Meldingsclassificaties!AA:AA,1,FALSE))</f>
        <v/>
      </c>
      <c r="R2275" s="136" t="str">
        <f>IF(F2275="","",VLOOKUP(F2275,Meldingsclassificaties!H:H,1,FALSE))</f>
        <v/>
      </c>
    </row>
    <row r="2276" spans="1:18" x14ac:dyDescent="0.25">
      <c r="A2276" s="67">
        <v>200010797</v>
      </c>
      <c r="B2276" s="67" t="s">
        <v>13</v>
      </c>
      <c r="C2276" s="138" t="s">
        <v>12786</v>
      </c>
      <c r="D2276" s="67" t="s">
        <v>223</v>
      </c>
      <c r="E2276" s="68" t="s">
        <v>1446</v>
      </c>
      <c r="F2276" s="67" t="s">
        <v>223</v>
      </c>
      <c r="G2276" s="67"/>
      <c r="H2276" s="67"/>
      <c r="I2276" s="67">
        <f t="shared" si="35"/>
        <v>22</v>
      </c>
      <c r="J2276" s="67" t="s">
        <v>1613</v>
      </c>
      <c r="K2276" s="91" t="s">
        <v>12550</v>
      </c>
      <c r="L2276" s="62" t="s">
        <v>6737</v>
      </c>
      <c r="M2276" s="62" t="s">
        <v>1446</v>
      </c>
      <c r="N2276" s="81" t="e">
        <f>VLOOKUP($M2276,'Hulpblad MC-parser'!$A:$D,2,FALSE)</f>
        <v>#N/A</v>
      </c>
      <c r="O2276" s="81" t="e">
        <f>VLOOKUP($M2276,'Hulpblad MC-parser'!$A:$D,3,FALSE)</f>
        <v>#N/A</v>
      </c>
      <c r="P2276" s="81" t="e">
        <f>VLOOKUP($M2276,'Hulpblad MC-parser'!$A:$D,4,FALSE)</f>
        <v>#N/A</v>
      </c>
      <c r="Q2276" s="136" t="str">
        <f>IF(CONCATENATE(B2276,C2276,D2276)="","",VLOOKUP(CONCATENATE(B2276,C2276,D2276),Meldingsclassificaties!AA:AA,1,FALSE))</f>
        <v>Veiligheid en openbare ordeSeksueel delictOntucht minderjarigen</v>
      </c>
      <c r="R2276" s="136" t="str">
        <f>IF(F2276="","",VLOOKUP(F2276,Meldingsclassificaties!H:H,1,FALSE))</f>
        <v>Ontucht minderjarigen</v>
      </c>
    </row>
    <row r="2277" spans="1:18" x14ac:dyDescent="0.25">
      <c r="A2277" s="67"/>
      <c r="B2277" s="67"/>
      <c r="C2277" s="67"/>
      <c r="D2277" s="67"/>
      <c r="E2277" s="68" t="s">
        <v>8720</v>
      </c>
      <c r="F2277" s="67"/>
      <c r="G2277" s="67" t="s">
        <v>1446</v>
      </c>
      <c r="H2277" s="67"/>
      <c r="I2277" s="67">
        <f t="shared" si="35"/>
        <v>5</v>
      </c>
      <c r="J2277" s="67" t="s">
        <v>1561</v>
      </c>
      <c r="K2277" s="91" t="s">
        <v>12550</v>
      </c>
      <c r="L2277" s="62" t="s">
        <v>6737</v>
      </c>
      <c r="M2277" s="62" t="s">
        <v>1446</v>
      </c>
      <c r="N2277" s="81" t="e">
        <f>VLOOKUP($M2277,'Hulpblad MC-parser'!$A:$D,2,FALSE)</f>
        <v>#N/A</v>
      </c>
      <c r="O2277" s="81" t="e">
        <f>VLOOKUP($M2277,'Hulpblad MC-parser'!$A:$D,3,FALSE)</f>
        <v>#N/A</v>
      </c>
      <c r="P2277" s="81" t="e">
        <f>VLOOKUP($M2277,'Hulpblad MC-parser'!$A:$D,4,FALSE)</f>
        <v>#N/A</v>
      </c>
      <c r="Q2277" s="136" t="str">
        <f>IF(CONCATENATE(B2277,C2277,D2277)="","",VLOOKUP(CONCATENATE(B2277,C2277,D2277),Meldingsclassificaties!AA:AA,1,FALSE))</f>
        <v/>
      </c>
      <c r="R2277" s="136" t="str">
        <f>IF(F2277="","",VLOOKUP(F2277,Meldingsclassificaties!H:H,1,FALSE))</f>
        <v/>
      </c>
    </row>
    <row r="2278" spans="1:18" x14ac:dyDescent="0.25">
      <c r="A2278" s="67"/>
      <c r="B2278" s="67"/>
      <c r="C2278" s="67"/>
      <c r="D2278" s="67"/>
      <c r="E2278" s="68" t="s">
        <v>8721</v>
      </c>
      <c r="F2278" s="67"/>
      <c r="G2278" s="67" t="s">
        <v>1446</v>
      </c>
      <c r="H2278" s="67"/>
      <c r="I2278" s="67">
        <f t="shared" si="35"/>
        <v>4</v>
      </c>
      <c r="J2278" s="67" t="s">
        <v>1561</v>
      </c>
      <c r="K2278" s="91" t="s">
        <v>12550</v>
      </c>
      <c r="L2278" s="62" t="s">
        <v>6737</v>
      </c>
      <c r="M2278" s="62" t="s">
        <v>1446</v>
      </c>
      <c r="N2278" s="81" t="e">
        <f>VLOOKUP($M2278,'Hulpblad MC-parser'!$A:$D,2,FALSE)</f>
        <v>#N/A</v>
      </c>
      <c r="O2278" s="81" t="e">
        <f>VLOOKUP($M2278,'Hulpblad MC-parser'!$A:$D,3,FALSE)</f>
        <v>#N/A</v>
      </c>
      <c r="P2278" s="81" t="e">
        <f>VLOOKUP($M2278,'Hulpblad MC-parser'!$A:$D,4,FALSE)</f>
        <v>#N/A</v>
      </c>
      <c r="Q2278" s="136" t="str">
        <f>IF(CONCATENATE(B2278,C2278,D2278)="","",VLOOKUP(CONCATENATE(B2278,C2278,D2278),Meldingsclassificaties!AA:AA,1,FALSE))</f>
        <v/>
      </c>
      <c r="R2278" s="136" t="str">
        <f>IF(F2278="","",VLOOKUP(F2278,Meldingsclassificaties!H:H,1,FALSE))</f>
        <v/>
      </c>
    </row>
    <row r="2279" spans="1:18" x14ac:dyDescent="0.25">
      <c r="A2279" s="67"/>
      <c r="B2279" s="67"/>
      <c r="C2279" s="67"/>
      <c r="D2279" s="67"/>
      <c r="E2279" s="68" t="s">
        <v>8722</v>
      </c>
      <c r="F2279" s="67"/>
      <c r="G2279" s="67" t="s">
        <v>1446</v>
      </c>
      <c r="H2279" s="67"/>
      <c r="I2279" s="67">
        <f t="shared" si="35"/>
        <v>7</v>
      </c>
      <c r="J2279" s="67" t="s">
        <v>1561</v>
      </c>
      <c r="K2279" s="91" t="s">
        <v>12550</v>
      </c>
      <c r="L2279" s="62" t="s">
        <v>6737</v>
      </c>
      <c r="M2279" s="62" t="s">
        <v>1446</v>
      </c>
      <c r="N2279" s="81" t="e">
        <f>VLOOKUP($M2279,'Hulpblad MC-parser'!$A:$D,2,FALSE)</f>
        <v>#N/A</v>
      </c>
      <c r="O2279" s="81" t="e">
        <f>VLOOKUP($M2279,'Hulpblad MC-parser'!$A:$D,3,FALSE)</f>
        <v>#N/A</v>
      </c>
      <c r="P2279" s="81" t="e">
        <f>VLOOKUP($M2279,'Hulpblad MC-parser'!$A:$D,4,FALSE)</f>
        <v>#N/A</v>
      </c>
      <c r="Q2279" s="136" t="str">
        <f>IF(CONCATENATE(B2279,C2279,D2279)="","",VLOOKUP(CONCATENATE(B2279,C2279,D2279),Meldingsclassificaties!AA:AA,1,FALSE))</f>
        <v/>
      </c>
      <c r="R2279" s="136" t="str">
        <f>IF(F2279="","",VLOOKUP(F2279,Meldingsclassificaties!H:H,1,FALSE))</f>
        <v/>
      </c>
    </row>
    <row r="2280" spans="1:18" x14ac:dyDescent="0.25">
      <c r="A2280" s="67"/>
      <c r="B2280" s="67"/>
      <c r="C2280" s="67"/>
      <c r="D2280" s="67"/>
      <c r="E2280" s="68" t="s">
        <v>8723</v>
      </c>
      <c r="F2280" s="67"/>
      <c r="G2280" s="67" t="s">
        <v>1446</v>
      </c>
      <c r="H2280" s="67"/>
      <c r="I2280" s="67">
        <f t="shared" si="35"/>
        <v>5</v>
      </c>
      <c r="J2280" s="67" t="s">
        <v>1561</v>
      </c>
      <c r="K2280" s="91" t="s">
        <v>12550</v>
      </c>
      <c r="L2280" s="62" t="s">
        <v>6737</v>
      </c>
      <c r="M2280" s="62" t="s">
        <v>1446</v>
      </c>
      <c r="N2280" s="81" t="e">
        <f>VLOOKUP($M2280,'Hulpblad MC-parser'!$A:$D,2,FALSE)</f>
        <v>#N/A</v>
      </c>
      <c r="O2280" s="81" t="e">
        <f>VLOOKUP($M2280,'Hulpblad MC-parser'!$A:$D,3,FALSE)</f>
        <v>#N/A</v>
      </c>
      <c r="P2280" s="81" t="e">
        <f>VLOOKUP($M2280,'Hulpblad MC-parser'!$A:$D,4,FALSE)</f>
        <v>#N/A</v>
      </c>
      <c r="Q2280" s="136" t="str">
        <f>IF(CONCATENATE(B2280,C2280,D2280)="","",VLOOKUP(CONCATENATE(B2280,C2280,D2280),Meldingsclassificaties!AA:AA,1,FALSE))</f>
        <v/>
      </c>
      <c r="R2280" s="136" t="str">
        <f>IF(F2280="","",VLOOKUP(F2280,Meldingsclassificaties!H:H,1,FALSE))</f>
        <v/>
      </c>
    </row>
  </sheetData>
  <autoFilter ref="A1:R2280"/>
  <sortState ref="A2:Q2282">
    <sortCondition ref="N2:N2282"/>
    <sortCondition ref="O2:O2282"/>
    <sortCondition ref="P2:P2282"/>
    <sortCondition ref="J2:J2282"/>
    <sortCondition ref="L2:L2282"/>
    <sortCondition ref="M2:M2282"/>
    <sortCondition ref="E2:E228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56"/>
  <sheetViews>
    <sheetView zoomScale="70" zoomScaleNormal="70" workbookViewId="0">
      <pane ySplit="1" topLeftCell="A2" activePane="bottomLeft" state="frozen"/>
      <selection sqref="A1:H2932"/>
      <selection pane="bottomLeft" activeCell="A2" sqref="A2"/>
    </sheetView>
  </sheetViews>
  <sheetFormatPr defaultRowHeight="15" x14ac:dyDescent="0.25"/>
  <cols>
    <col min="1" max="1" width="33" bestFit="1" customWidth="1"/>
    <col min="2" max="2" width="26.42578125" bestFit="1" customWidth="1"/>
    <col min="3" max="3" width="23.42578125" bestFit="1" customWidth="1"/>
    <col min="4" max="4" width="24.5703125" bestFit="1" customWidth="1"/>
    <col min="5" max="5" width="33.7109375" bestFit="1" customWidth="1"/>
    <col min="6" max="6" width="21.28515625" bestFit="1" customWidth="1"/>
    <col min="7" max="7" width="33.7109375" bestFit="1" customWidth="1"/>
    <col min="8" max="8" width="4.7109375" customWidth="1"/>
    <col min="9" max="9" width="14.28515625" bestFit="1" customWidth="1"/>
    <col min="10" max="10" width="14.5703125" bestFit="1" customWidth="1"/>
    <col min="11" max="11" width="15" style="73" bestFit="1" customWidth="1"/>
    <col min="12" max="12" width="18.7109375" bestFit="1" customWidth="1"/>
    <col min="13" max="13" width="33.7109375" bestFit="1" customWidth="1"/>
    <col min="14" max="14" width="23.42578125" bestFit="1" customWidth="1"/>
    <col min="15" max="15" width="24.5703125" bestFit="1" customWidth="1"/>
    <col min="16" max="16" width="10.5703125" customWidth="1"/>
    <col min="17" max="17" width="10" bestFit="1" customWidth="1"/>
  </cols>
  <sheetData>
    <row r="1" spans="1:16" x14ac:dyDescent="0.25">
      <c r="A1" s="53" t="s">
        <v>6151</v>
      </c>
      <c r="B1" s="53" t="s">
        <v>6152</v>
      </c>
      <c r="C1" s="53" t="s">
        <v>1523</v>
      </c>
      <c r="D1" s="53" t="s">
        <v>1526</v>
      </c>
      <c r="E1" s="54" t="s">
        <v>6153</v>
      </c>
      <c r="F1" s="53" t="s">
        <v>6154</v>
      </c>
      <c r="G1" s="54" t="s">
        <v>6155</v>
      </c>
      <c r="H1" s="54"/>
      <c r="I1" s="32" t="s">
        <v>6733</v>
      </c>
      <c r="J1" s="32" t="s">
        <v>6734</v>
      </c>
      <c r="K1" s="32" t="s">
        <v>6735</v>
      </c>
      <c r="L1" s="32" t="s">
        <v>6736</v>
      </c>
      <c r="M1" s="32" t="s">
        <v>1112</v>
      </c>
      <c r="N1" s="71" t="s">
        <v>11840</v>
      </c>
      <c r="O1" s="71" t="s">
        <v>11841</v>
      </c>
      <c r="P1" s="135" t="s">
        <v>12783</v>
      </c>
    </row>
    <row r="2" spans="1:16" x14ac:dyDescent="0.25">
      <c r="A2" s="59">
        <v>200109132</v>
      </c>
      <c r="B2" s="59">
        <v>200097856</v>
      </c>
      <c r="C2" s="59" t="s">
        <v>1557</v>
      </c>
      <c r="D2" s="59"/>
      <c r="E2" s="60" t="s">
        <v>1559</v>
      </c>
      <c r="F2" s="60"/>
      <c r="G2" s="60"/>
      <c r="H2" s="60"/>
      <c r="I2" s="59">
        <f t="shared" ref="I2:I65" si="0">LEN(E2)</f>
        <v>9</v>
      </c>
      <c r="J2" s="59" t="s">
        <v>1613</v>
      </c>
      <c r="K2" s="61"/>
      <c r="L2" s="62" t="s">
        <v>6737</v>
      </c>
      <c r="M2" s="62" t="s">
        <v>1559</v>
      </c>
      <c r="N2" s="72" t="str">
        <f>VLOOKUP(M2,'Hulpblad KAR-parser'!A:C,2,FALSE)</f>
        <v>1e Alarm</v>
      </c>
      <c r="O2" s="72" t="str">
        <f>IF(VLOOKUP(M2,'Hulpblad KAR-parser'!A:C,3,FALSE)="","",VLOOKUP(M2,'Hulpblad KAR-parser'!A:C,3,FALSE))</f>
        <v/>
      </c>
      <c r="P2" s="136" t="str">
        <f>IF(CONCATENATE(C2,D2)="","",VLOOKUP(CONCATENATE(C2,D2),Karakteristieken!AQ:AQ,1,FALSE))</f>
        <v>1e Alarm</v>
      </c>
    </row>
    <row r="3" spans="1:16" x14ac:dyDescent="0.25">
      <c r="A3" s="59">
        <v>200109133</v>
      </c>
      <c r="B3" s="59">
        <v>200059306</v>
      </c>
      <c r="C3" s="59" t="s">
        <v>5613</v>
      </c>
      <c r="D3" s="59" t="s">
        <v>5614</v>
      </c>
      <c r="E3" s="60" t="s">
        <v>6635</v>
      </c>
      <c r="F3" s="60"/>
      <c r="G3" s="60"/>
      <c r="H3" s="60"/>
      <c r="I3" s="59">
        <f t="shared" si="0"/>
        <v>19</v>
      </c>
      <c r="J3" s="59" t="s">
        <v>1613</v>
      </c>
      <c r="K3" s="61"/>
      <c r="L3" s="62" t="s">
        <v>6738</v>
      </c>
      <c r="M3" s="62" t="s">
        <v>6635</v>
      </c>
      <c r="N3" s="72" t="str">
        <f>VLOOKUP(M3,'Hulpblad KAR-parser'!A:C,2,FALSE)</f>
        <v>Soort voertuig</v>
      </c>
      <c r="O3" s="72" t="str">
        <f>IF(VLOOKUP(M3,'Hulpblad KAR-parser'!A:C,3,FALSE)="","",VLOOKUP(M3,'Hulpblad KAR-parser'!A:C,3,FALSE))</f>
        <v>Aanhanger</v>
      </c>
      <c r="P3" s="136" t="str">
        <f>IF(CONCATENATE(C3,D3)="","",VLOOKUP(CONCATENATE(C3,D3),Karakteristieken!AQ:AQ,1,FALSE))</f>
        <v>Soort voertuigAanhanger</v>
      </c>
    </row>
    <row r="4" spans="1:16" x14ac:dyDescent="0.25">
      <c r="A4" s="59"/>
      <c r="B4" s="59"/>
      <c r="C4" s="59"/>
      <c r="D4" s="59"/>
      <c r="E4" s="60" t="s">
        <v>8441</v>
      </c>
      <c r="F4" s="60"/>
      <c r="G4" s="60" t="s">
        <v>6635</v>
      </c>
      <c r="H4" s="60"/>
      <c r="I4" s="59">
        <f t="shared" si="0"/>
        <v>13</v>
      </c>
      <c r="J4" s="59" t="s">
        <v>1561</v>
      </c>
      <c r="K4" s="61"/>
      <c r="L4" s="62" t="s">
        <v>6738</v>
      </c>
      <c r="M4" s="62" t="s">
        <v>6635</v>
      </c>
      <c r="N4" s="72" t="str">
        <f>VLOOKUP(M4,'Hulpblad KAR-parser'!A:C,2,FALSE)</f>
        <v>Soort voertuig</v>
      </c>
      <c r="O4" s="72" t="str">
        <f>IF(VLOOKUP(M4,'Hulpblad KAR-parser'!A:C,3,FALSE)="","",VLOOKUP(M4,'Hulpblad KAR-parser'!A:C,3,FALSE))</f>
        <v>Aanhanger</v>
      </c>
      <c r="P4" s="136" t="str">
        <f>IF(CONCATENATE(C4,D4)="","",VLOOKUP(CONCATENATE(C4,D4),Karakteristieken!AQ:AQ,1,FALSE))</f>
        <v/>
      </c>
    </row>
    <row r="5" spans="1:16" x14ac:dyDescent="0.25">
      <c r="A5" s="59">
        <v>200112568</v>
      </c>
      <c r="B5" s="59">
        <v>200106756</v>
      </c>
      <c r="C5" s="59" t="s">
        <v>4939</v>
      </c>
      <c r="D5" s="59" t="s">
        <v>4940</v>
      </c>
      <c r="E5" s="60" t="s">
        <v>6506</v>
      </c>
      <c r="F5" s="60"/>
      <c r="G5" s="60"/>
      <c r="H5" s="60"/>
      <c r="I5" s="59">
        <f t="shared" si="0"/>
        <v>11</v>
      </c>
      <c r="J5" s="59" t="s">
        <v>1613</v>
      </c>
      <c r="K5" s="61"/>
      <c r="L5" s="62" t="s">
        <v>6738</v>
      </c>
      <c r="M5" s="62" t="s">
        <v>6506</v>
      </c>
      <c r="N5" s="72" t="str">
        <f>VLOOKUP(M5,'Hulpblad KAR-parser'!A:C,2,FALSE)</f>
        <v>Soort geplande actie</v>
      </c>
      <c r="O5" s="72" t="str">
        <f>IF(VLOOKUP(M5,'Hulpblad KAR-parser'!A:C,3,FALSE)="","",VLOOKUP(M5,'Hulpblad KAR-parser'!A:C,3,FALSE))</f>
        <v>Aanhouding</v>
      </c>
      <c r="P5" s="136" t="str">
        <f>IF(CONCATENATE(C5,D5)="","",VLOOKUP(CONCATENATE(C5,D5),Karakteristieken!AQ:AQ,1,FALSE))</f>
        <v>Soort geplande actieAanhouding</v>
      </c>
    </row>
    <row r="6" spans="1:16" x14ac:dyDescent="0.25">
      <c r="A6" s="59">
        <v>200109135</v>
      </c>
      <c r="B6" s="59">
        <v>200097858</v>
      </c>
      <c r="C6" s="59" t="s">
        <v>1566</v>
      </c>
      <c r="D6" s="59"/>
      <c r="E6" s="60" t="s">
        <v>1569</v>
      </c>
      <c r="F6" s="60"/>
      <c r="G6" s="60"/>
      <c r="H6" s="60"/>
      <c r="I6" s="59">
        <f t="shared" si="0"/>
        <v>20</v>
      </c>
      <c r="J6" s="59" t="s">
        <v>1613</v>
      </c>
      <c r="K6" s="61"/>
      <c r="L6" s="62" t="s">
        <v>6737</v>
      </c>
      <c r="M6" s="62" t="s">
        <v>1569</v>
      </c>
      <c r="N6" s="72" t="str">
        <f>VLOOKUP(M6,'Hulpblad KAR-parser'!A:C,2,FALSE)</f>
        <v>Aantal aanhoudingen</v>
      </c>
      <c r="O6" s="72" t="str">
        <f>IF(VLOOKUP(M6,'Hulpblad KAR-parser'!A:C,3,FALSE)="","",VLOOKUP(M6,'Hulpblad KAR-parser'!A:C,3,FALSE))</f>
        <v/>
      </c>
      <c r="P6" s="136" t="str">
        <f>IF(CONCATENATE(C6,D6)="","",VLOOKUP(CONCATENATE(C6,D6),Karakteristieken!AQ:AQ,1,FALSE))</f>
        <v>Aantal aanhoudingen</v>
      </c>
    </row>
    <row r="7" spans="1:16" x14ac:dyDescent="0.25">
      <c r="A7" s="59"/>
      <c r="B7" s="59"/>
      <c r="C7" s="59"/>
      <c r="D7" s="59"/>
      <c r="E7" s="60" t="s">
        <v>8903</v>
      </c>
      <c r="F7" s="60"/>
      <c r="G7" s="60" t="s">
        <v>1569</v>
      </c>
      <c r="H7" s="60"/>
      <c r="I7" s="59">
        <f t="shared" si="0"/>
        <v>5</v>
      </c>
      <c r="J7" s="59" t="s">
        <v>1561</v>
      </c>
      <c r="K7" s="61"/>
      <c r="L7" s="62" t="s">
        <v>6737</v>
      </c>
      <c r="M7" s="62" t="s">
        <v>1569</v>
      </c>
      <c r="N7" s="72" t="str">
        <f>VLOOKUP(M7,'Hulpblad KAR-parser'!A:C,2,FALSE)</f>
        <v>Aantal aanhoudingen</v>
      </c>
      <c r="O7" s="72" t="str">
        <f>IF(VLOOKUP(M7,'Hulpblad KAR-parser'!A:C,3,FALSE)="","",VLOOKUP(M7,'Hulpblad KAR-parser'!A:C,3,FALSE))</f>
        <v/>
      </c>
      <c r="P7" s="136" t="str">
        <f>IF(CONCATENATE(C7,D7)="","",VLOOKUP(CONCATENATE(C7,D7),Karakteristieken!AQ:AQ,1,FALSE))</f>
        <v/>
      </c>
    </row>
    <row r="8" spans="1:16" x14ac:dyDescent="0.25">
      <c r="A8" s="59">
        <v>200109136</v>
      </c>
      <c r="B8" s="59">
        <v>200097859</v>
      </c>
      <c r="C8" s="59" t="s">
        <v>1570</v>
      </c>
      <c r="D8" s="59"/>
      <c r="E8" s="60" t="s">
        <v>1572</v>
      </c>
      <c r="F8" s="60"/>
      <c r="G8" s="60"/>
      <c r="H8" s="60"/>
      <c r="I8" s="59">
        <f t="shared" si="0"/>
        <v>14</v>
      </c>
      <c r="J8" s="59" t="s">
        <v>1613</v>
      </c>
      <c r="K8" s="61"/>
      <c r="L8" s="62" t="s">
        <v>6737</v>
      </c>
      <c r="M8" s="62" t="s">
        <v>1572</v>
      </c>
      <c r="N8" s="72" t="str">
        <f>VLOOKUP(M8,'Hulpblad KAR-parser'!A:C,2,FALSE)</f>
        <v>Aantal daders</v>
      </c>
      <c r="O8" s="72" t="str">
        <f>IF(VLOOKUP(M8,'Hulpblad KAR-parser'!A:C,3,FALSE)="","",VLOOKUP(M8,'Hulpblad KAR-parser'!A:C,3,FALSE))</f>
        <v/>
      </c>
      <c r="P8" s="136" t="str">
        <f>IF(CONCATENATE(C8,D8)="","",VLOOKUP(CONCATENATE(C8,D8),Karakteristieken!AQ:AQ,1,FALSE))</f>
        <v>Aantal daders</v>
      </c>
    </row>
    <row r="9" spans="1:16" x14ac:dyDescent="0.25">
      <c r="A9" s="59"/>
      <c r="B9" s="59"/>
      <c r="C9" s="59"/>
      <c r="D9" s="59"/>
      <c r="E9" s="60" t="s">
        <v>8904</v>
      </c>
      <c r="F9" s="60"/>
      <c r="G9" s="60" t="s">
        <v>1572</v>
      </c>
      <c r="H9" s="60"/>
      <c r="I9" s="59">
        <f t="shared" si="0"/>
        <v>5</v>
      </c>
      <c r="J9" s="59" t="s">
        <v>1561</v>
      </c>
      <c r="K9" s="61"/>
      <c r="L9" s="62" t="s">
        <v>6737</v>
      </c>
      <c r="M9" s="62" t="s">
        <v>1572</v>
      </c>
      <c r="N9" s="72" t="str">
        <f>VLOOKUP(M9,'Hulpblad KAR-parser'!A:C,2,FALSE)</f>
        <v>Aantal daders</v>
      </c>
      <c r="O9" s="72" t="str">
        <f>IF(VLOOKUP(M9,'Hulpblad KAR-parser'!A:C,3,FALSE)="","",VLOOKUP(M9,'Hulpblad KAR-parser'!A:C,3,FALSE))</f>
        <v/>
      </c>
      <c r="P9" s="136" t="str">
        <f>IF(CONCATENATE(C9,D9)="","",VLOOKUP(CONCATENATE(C9,D9),Karakteristieken!AQ:AQ,1,FALSE))</f>
        <v/>
      </c>
    </row>
    <row r="10" spans="1:16" x14ac:dyDescent="0.25">
      <c r="A10" s="59">
        <v>200109137</v>
      </c>
      <c r="B10" s="59">
        <v>200097860</v>
      </c>
      <c r="C10" s="59" t="s">
        <v>1573</v>
      </c>
      <c r="D10" s="59"/>
      <c r="E10" s="60" t="s">
        <v>1576</v>
      </c>
      <c r="F10" s="60"/>
      <c r="G10" s="60"/>
      <c r="H10" s="60"/>
      <c r="I10" s="59">
        <f t="shared" si="0"/>
        <v>14</v>
      </c>
      <c r="J10" s="59" t="s">
        <v>1613</v>
      </c>
      <c r="K10" s="61"/>
      <c r="L10" s="62" t="s">
        <v>6737</v>
      </c>
      <c r="M10" s="62" t="s">
        <v>1576</v>
      </c>
      <c r="N10" s="72" t="str">
        <f>VLOOKUP(M10,'Hulpblad KAR-parser'!A:C,2,FALSE)</f>
        <v>Aantal dieren</v>
      </c>
      <c r="O10" s="72" t="str">
        <f>IF(VLOOKUP(M10,'Hulpblad KAR-parser'!A:C,3,FALSE)="","",VLOOKUP(M10,'Hulpblad KAR-parser'!A:C,3,FALSE))</f>
        <v/>
      </c>
      <c r="P10" s="136" t="str">
        <f>IF(CONCATENATE(C10,D10)="","",VLOOKUP(CONCATENATE(C10,D10),Karakteristieken!AQ:AQ,1,FALSE))</f>
        <v>Aantal dieren</v>
      </c>
    </row>
    <row r="11" spans="1:16" x14ac:dyDescent="0.25">
      <c r="A11" s="59"/>
      <c r="B11" s="59"/>
      <c r="C11" s="59"/>
      <c r="D11" s="59"/>
      <c r="E11" s="60" t="s">
        <v>8905</v>
      </c>
      <c r="F11" s="60"/>
      <c r="G11" s="60" t="s">
        <v>1576</v>
      </c>
      <c r="H11" s="60"/>
      <c r="I11" s="59">
        <f t="shared" si="0"/>
        <v>5</v>
      </c>
      <c r="J11" s="59" t="s">
        <v>1561</v>
      </c>
      <c r="K11" s="61"/>
      <c r="L11" s="62" t="s">
        <v>6737</v>
      </c>
      <c r="M11" s="62" t="s">
        <v>1576</v>
      </c>
      <c r="N11" s="72" t="str">
        <f>VLOOKUP(M11,'Hulpblad KAR-parser'!A:C,2,FALSE)</f>
        <v>Aantal dieren</v>
      </c>
      <c r="O11" s="72" t="str">
        <f>IF(VLOOKUP(M11,'Hulpblad KAR-parser'!A:C,3,FALSE)="","",VLOOKUP(M11,'Hulpblad KAR-parser'!A:C,3,FALSE))</f>
        <v/>
      </c>
      <c r="P11" s="136" t="str">
        <f>IF(CONCATENATE(C11,D11)="","",VLOOKUP(CONCATENATE(C11,D11),Karakteristieken!AQ:AQ,1,FALSE))</f>
        <v/>
      </c>
    </row>
    <row r="12" spans="1:16" x14ac:dyDescent="0.25">
      <c r="A12" s="59">
        <v>200109138</v>
      </c>
      <c r="B12" s="59">
        <v>200097861</v>
      </c>
      <c r="C12" s="59" t="s">
        <v>1577</v>
      </c>
      <c r="D12" s="59"/>
      <c r="E12" s="60" t="s">
        <v>1580</v>
      </c>
      <c r="F12" s="60"/>
      <c r="G12" s="60"/>
      <c r="H12" s="60"/>
      <c r="I12" s="59">
        <f t="shared" si="0"/>
        <v>13</v>
      </c>
      <c r="J12" s="59" t="s">
        <v>1613</v>
      </c>
      <c r="K12" s="61"/>
      <c r="L12" s="62" t="s">
        <v>6737</v>
      </c>
      <c r="M12" s="62" t="s">
        <v>1580</v>
      </c>
      <c r="N12" s="72" t="str">
        <f>VLOOKUP(M12,'Hulpblad KAR-parser'!A:C,2,FALSE)</f>
        <v>Aantal doden</v>
      </c>
      <c r="O12" s="72" t="str">
        <f>IF(VLOOKUP(M12,'Hulpblad KAR-parser'!A:C,3,FALSE)="","",VLOOKUP(M12,'Hulpblad KAR-parser'!A:C,3,FALSE))</f>
        <v/>
      </c>
      <c r="P12" s="136" t="str">
        <f>IF(CONCATENATE(C12,D12)="","",VLOOKUP(CONCATENATE(C12,D12),Karakteristieken!AQ:AQ,1,FALSE))</f>
        <v>Aantal doden</v>
      </c>
    </row>
    <row r="13" spans="1:16" x14ac:dyDescent="0.25">
      <c r="A13" s="59"/>
      <c r="B13" s="59"/>
      <c r="C13" s="59"/>
      <c r="D13" s="59"/>
      <c r="E13" s="60" t="s">
        <v>8906</v>
      </c>
      <c r="F13" s="60"/>
      <c r="G13" s="60" t="s">
        <v>1580</v>
      </c>
      <c r="H13" s="60"/>
      <c r="I13" s="59">
        <f t="shared" si="0"/>
        <v>3</v>
      </c>
      <c r="J13" s="59" t="s">
        <v>1561</v>
      </c>
      <c r="K13" s="61"/>
      <c r="L13" s="62" t="s">
        <v>6737</v>
      </c>
      <c r="M13" s="62" t="s">
        <v>1580</v>
      </c>
      <c r="N13" s="72" t="str">
        <f>VLOOKUP(M13,'Hulpblad KAR-parser'!A:C,2,FALSE)</f>
        <v>Aantal doden</v>
      </c>
      <c r="O13" s="72" t="str">
        <f>IF(VLOOKUP(M13,'Hulpblad KAR-parser'!A:C,3,FALSE)="","",VLOOKUP(M13,'Hulpblad KAR-parser'!A:C,3,FALSE))</f>
        <v/>
      </c>
      <c r="P13" s="136" t="str">
        <f>IF(CONCATENATE(C13,D13)="","",VLOOKUP(CONCATENATE(C13,D13),Karakteristieken!AQ:AQ,1,FALSE))</f>
        <v/>
      </c>
    </row>
    <row r="14" spans="1:16" x14ac:dyDescent="0.25">
      <c r="A14" s="59"/>
      <c r="B14" s="59"/>
      <c r="C14" s="59"/>
      <c r="D14" s="59"/>
      <c r="E14" s="60" t="s">
        <v>8907</v>
      </c>
      <c r="F14" s="60"/>
      <c r="G14" s="60" t="s">
        <v>1580</v>
      </c>
      <c r="H14" s="60"/>
      <c r="I14" s="59">
        <f t="shared" si="0"/>
        <v>6</v>
      </c>
      <c r="J14" s="59" t="s">
        <v>1561</v>
      </c>
      <c r="K14" s="61"/>
      <c r="L14" s="62" t="s">
        <v>6737</v>
      </c>
      <c r="M14" s="62" t="s">
        <v>1580</v>
      </c>
      <c r="N14" s="72" t="str">
        <f>VLOOKUP(M14,'Hulpblad KAR-parser'!A:C,2,FALSE)</f>
        <v>Aantal doden</v>
      </c>
      <c r="O14" s="72" t="str">
        <f>IF(VLOOKUP(M14,'Hulpblad KAR-parser'!A:C,3,FALSE)="","",VLOOKUP(M14,'Hulpblad KAR-parser'!A:C,3,FALSE))</f>
        <v/>
      </c>
      <c r="P14" s="136" t="str">
        <f>IF(CONCATENATE(C14,D14)="","",VLOOKUP(CONCATENATE(C14,D14),Karakteristieken!AQ:AQ,1,FALSE))</f>
        <v/>
      </c>
    </row>
    <row r="15" spans="1:16" x14ac:dyDescent="0.25">
      <c r="A15" s="59">
        <v>200109139</v>
      </c>
      <c r="B15" s="59">
        <v>200097862</v>
      </c>
      <c r="C15" s="59" t="s">
        <v>1581</v>
      </c>
      <c r="D15" s="59"/>
      <c r="E15" s="60" t="s">
        <v>1584</v>
      </c>
      <c r="F15" s="60"/>
      <c r="G15" s="60"/>
      <c r="H15" s="60"/>
      <c r="I15" s="59">
        <f t="shared" si="0"/>
        <v>16</v>
      </c>
      <c r="J15" s="59" t="s">
        <v>1613</v>
      </c>
      <c r="K15" s="61"/>
      <c r="L15" s="62" t="s">
        <v>6737</v>
      </c>
      <c r="M15" s="62" t="s">
        <v>1584</v>
      </c>
      <c r="N15" s="72" t="str">
        <f>VLOOKUP(M15,'Hulpblad KAR-parser'!A:C,2,FALSE)</f>
        <v>Aantal gewonden</v>
      </c>
      <c r="O15" s="72" t="str">
        <f>IF(VLOOKUP(M15,'Hulpblad KAR-parser'!A:C,3,FALSE)="","",VLOOKUP(M15,'Hulpblad KAR-parser'!A:C,3,FALSE))</f>
        <v/>
      </c>
      <c r="P15" s="136" t="str">
        <f>IF(CONCATENATE(C15,D15)="","",VLOOKUP(CONCATENATE(C15,D15),Karakteristieken!AQ:AQ,1,FALSE))</f>
        <v>Aantal gewonden</v>
      </c>
    </row>
    <row r="16" spans="1:16" x14ac:dyDescent="0.25">
      <c r="A16" s="59"/>
      <c r="B16" s="59"/>
      <c r="C16" s="59"/>
      <c r="D16" s="59"/>
      <c r="E16" s="60" t="s">
        <v>8908</v>
      </c>
      <c r="F16" s="60"/>
      <c r="G16" s="60" t="s">
        <v>1584</v>
      </c>
      <c r="H16" s="60"/>
      <c r="I16" s="59">
        <f t="shared" si="0"/>
        <v>4</v>
      </c>
      <c r="J16" s="59" t="s">
        <v>1561</v>
      </c>
      <c r="K16" s="61"/>
      <c r="L16" s="62" t="s">
        <v>6737</v>
      </c>
      <c r="M16" s="62" t="s">
        <v>1584</v>
      </c>
      <c r="N16" s="72" t="str">
        <f>VLOOKUP(M16,'Hulpblad KAR-parser'!A:C,2,FALSE)</f>
        <v>Aantal gewonden</v>
      </c>
      <c r="O16" s="72" t="str">
        <f>IF(VLOOKUP(M16,'Hulpblad KAR-parser'!A:C,3,FALSE)="","",VLOOKUP(M16,'Hulpblad KAR-parser'!A:C,3,FALSE))</f>
        <v/>
      </c>
      <c r="P16" s="136" t="str">
        <f>IF(CONCATENATE(C16,D16)="","",VLOOKUP(CONCATENATE(C16,D16),Karakteristieken!AQ:AQ,1,FALSE))</f>
        <v/>
      </c>
    </row>
    <row r="17" spans="1:16" x14ac:dyDescent="0.25">
      <c r="A17" s="59"/>
      <c r="B17" s="59"/>
      <c r="C17" s="59"/>
      <c r="D17" s="59"/>
      <c r="E17" s="60" t="s">
        <v>8909</v>
      </c>
      <c r="F17" s="60"/>
      <c r="G17" s="60" t="s">
        <v>1584</v>
      </c>
      <c r="H17" s="60"/>
      <c r="I17" s="59">
        <f t="shared" si="0"/>
        <v>9</v>
      </c>
      <c r="J17" s="59" t="s">
        <v>1561</v>
      </c>
      <c r="K17" s="61"/>
      <c r="L17" s="62" t="s">
        <v>6737</v>
      </c>
      <c r="M17" s="62" t="s">
        <v>1584</v>
      </c>
      <c r="N17" s="72" t="str">
        <f>VLOOKUP(M17,'Hulpblad KAR-parser'!A:C,2,FALSE)</f>
        <v>Aantal gewonden</v>
      </c>
      <c r="O17" s="72" t="str">
        <f>IF(VLOOKUP(M17,'Hulpblad KAR-parser'!A:C,3,FALSE)="","",VLOOKUP(M17,'Hulpblad KAR-parser'!A:C,3,FALSE))</f>
        <v/>
      </c>
      <c r="P17" s="136" t="str">
        <f>IF(CONCATENATE(C17,D17)="","",VLOOKUP(CONCATENATE(C17,D17),Karakteristieken!AQ:AQ,1,FALSE))</f>
        <v/>
      </c>
    </row>
    <row r="18" spans="1:16" x14ac:dyDescent="0.25">
      <c r="A18" s="59">
        <v>200109140</v>
      </c>
      <c r="B18" s="59">
        <v>200097863</v>
      </c>
      <c r="C18" s="59" t="s">
        <v>1585</v>
      </c>
      <c r="D18" s="59"/>
      <c r="E18" s="60" t="s">
        <v>1587</v>
      </c>
      <c r="F18" s="60"/>
      <c r="G18" s="60"/>
      <c r="H18" s="60"/>
      <c r="I18" s="59">
        <f t="shared" si="0"/>
        <v>17</v>
      </c>
      <c r="J18" s="59" t="s">
        <v>1613</v>
      </c>
      <c r="K18" s="61"/>
      <c r="L18" s="62" t="s">
        <v>6737</v>
      </c>
      <c r="M18" s="62" t="s">
        <v>1587</v>
      </c>
      <c r="N18" s="72" t="str">
        <f>VLOOKUP(M18,'Hulpblad KAR-parser'!A:C,2,FALSE)</f>
        <v>Aantal in object</v>
      </c>
      <c r="O18" s="72" t="str">
        <f>IF(VLOOKUP(M18,'Hulpblad KAR-parser'!A:C,3,FALSE)="","",VLOOKUP(M18,'Hulpblad KAR-parser'!A:C,3,FALSE))</f>
        <v/>
      </c>
      <c r="P18" s="136" t="str">
        <f>IF(CONCATENATE(C18,D18)="","",VLOOKUP(CONCATENATE(C18,D18),Karakteristieken!AQ:AQ,1,FALSE))</f>
        <v>Aantal in object</v>
      </c>
    </row>
    <row r="19" spans="1:16" x14ac:dyDescent="0.25">
      <c r="A19" s="59"/>
      <c r="B19" s="59"/>
      <c r="C19" s="59"/>
      <c r="D19" s="59"/>
      <c r="E19" s="60" t="s">
        <v>8910</v>
      </c>
      <c r="F19" s="60"/>
      <c r="G19" s="60" t="s">
        <v>1587</v>
      </c>
      <c r="H19" s="60"/>
      <c r="I19" s="59">
        <f t="shared" si="0"/>
        <v>10</v>
      </c>
      <c r="J19" s="59" t="s">
        <v>1561</v>
      </c>
      <c r="K19" s="61"/>
      <c r="L19" s="62" t="s">
        <v>6737</v>
      </c>
      <c r="M19" s="62" t="s">
        <v>1587</v>
      </c>
      <c r="N19" s="72" t="str">
        <f>VLOOKUP(M19,'Hulpblad KAR-parser'!A:C,2,FALSE)</f>
        <v>Aantal in object</v>
      </c>
      <c r="O19" s="72" t="str">
        <f>IF(VLOOKUP(M19,'Hulpblad KAR-parser'!A:C,3,FALSE)="","",VLOOKUP(M19,'Hulpblad KAR-parser'!A:C,3,FALSE))</f>
        <v/>
      </c>
      <c r="P19" s="136" t="str">
        <f>IF(CONCATENATE(C19,D19)="","",VLOOKUP(CONCATENATE(C19,D19),Karakteristieken!AQ:AQ,1,FALSE))</f>
        <v/>
      </c>
    </row>
    <row r="20" spans="1:16" x14ac:dyDescent="0.25">
      <c r="A20" s="59"/>
      <c r="B20" s="59"/>
      <c r="C20" s="59"/>
      <c r="D20" s="59"/>
      <c r="E20" s="60" t="s">
        <v>8911</v>
      </c>
      <c r="F20" s="60"/>
      <c r="G20" s="60" t="s">
        <v>1587</v>
      </c>
      <c r="H20" s="60"/>
      <c r="I20" s="59">
        <f t="shared" si="0"/>
        <v>3</v>
      </c>
      <c r="J20" s="59" t="s">
        <v>1561</v>
      </c>
      <c r="K20" s="61"/>
      <c r="L20" s="62" t="s">
        <v>6737</v>
      </c>
      <c r="M20" s="62" t="s">
        <v>1587</v>
      </c>
      <c r="N20" s="72" t="str">
        <f>VLOOKUP(M20,'Hulpblad KAR-parser'!A:C,2,FALSE)</f>
        <v>Aantal in object</v>
      </c>
      <c r="O20" s="72" t="str">
        <f>IF(VLOOKUP(M20,'Hulpblad KAR-parser'!A:C,3,FALSE)="","",VLOOKUP(M20,'Hulpblad KAR-parser'!A:C,3,FALSE))</f>
        <v/>
      </c>
      <c r="P20" s="136" t="str">
        <f>IF(CONCATENATE(C20,D20)="","",VLOOKUP(CONCATENATE(C20,D20),Karakteristieken!AQ:AQ,1,FALSE))</f>
        <v/>
      </c>
    </row>
    <row r="21" spans="1:16" x14ac:dyDescent="0.25">
      <c r="A21" s="59"/>
      <c r="B21" s="59"/>
      <c r="C21" s="59"/>
      <c r="D21" s="59"/>
      <c r="E21" s="60" t="s">
        <v>8912</v>
      </c>
      <c r="F21" s="60"/>
      <c r="G21" s="60" t="s">
        <v>1587</v>
      </c>
      <c r="H21" s="60"/>
      <c r="I21" s="59">
        <f t="shared" si="0"/>
        <v>5</v>
      </c>
      <c r="J21" s="59" t="s">
        <v>1561</v>
      </c>
      <c r="K21" s="61"/>
      <c r="L21" s="62" t="s">
        <v>6737</v>
      </c>
      <c r="M21" s="62" t="s">
        <v>1587</v>
      </c>
      <c r="N21" s="72" t="str">
        <f>VLOOKUP(M21,'Hulpblad KAR-parser'!A:C,2,FALSE)</f>
        <v>Aantal in object</v>
      </c>
      <c r="O21" s="72" t="str">
        <f>IF(VLOOKUP(M21,'Hulpblad KAR-parser'!A:C,3,FALSE)="","",VLOOKUP(M21,'Hulpblad KAR-parser'!A:C,3,FALSE))</f>
        <v/>
      </c>
      <c r="P21" s="136" t="str">
        <f>IF(CONCATENATE(C21,D21)="","",VLOOKUP(CONCATENATE(C21,D21),Karakteristieken!AQ:AQ,1,FALSE))</f>
        <v/>
      </c>
    </row>
    <row r="22" spans="1:16" x14ac:dyDescent="0.25">
      <c r="A22" s="59">
        <v>200109141</v>
      </c>
      <c r="B22" s="59">
        <v>200097864</v>
      </c>
      <c r="C22" s="59" t="s">
        <v>1588</v>
      </c>
      <c r="D22" s="59"/>
      <c r="E22" s="60" t="s">
        <v>1590</v>
      </c>
      <c r="F22" s="60"/>
      <c r="G22" s="60"/>
      <c r="H22" s="60"/>
      <c r="I22" s="59">
        <f t="shared" si="0"/>
        <v>21</v>
      </c>
      <c r="J22" s="59" t="s">
        <v>1613</v>
      </c>
      <c r="K22" s="61"/>
      <c r="L22" s="62" t="s">
        <v>6737</v>
      </c>
      <c r="M22" s="62" t="s">
        <v>1590</v>
      </c>
      <c r="N22" s="72" t="str">
        <f>VLOOKUP(M22,'Hulpblad KAR-parser'!A:C,2,FALSE)</f>
        <v>Aantal niet Zelfredz</v>
      </c>
      <c r="O22" s="72" t="str">
        <f>IF(VLOOKUP(M22,'Hulpblad KAR-parser'!A:C,3,FALSE)="","",VLOOKUP(M22,'Hulpblad KAR-parser'!A:C,3,FALSE))</f>
        <v/>
      </c>
      <c r="P22" s="136" t="str">
        <f>IF(CONCATENATE(C22,D22)="","",VLOOKUP(CONCATENATE(C22,D22),Karakteristieken!AQ:AQ,1,FALSE))</f>
        <v>Aantal niet Zelfredz</v>
      </c>
    </row>
    <row r="23" spans="1:16" x14ac:dyDescent="0.25">
      <c r="A23" s="59"/>
      <c r="B23" s="59"/>
      <c r="C23" s="59"/>
      <c r="D23" s="59"/>
      <c r="E23" s="60" t="s">
        <v>11839</v>
      </c>
      <c r="F23" s="60"/>
      <c r="G23" s="60" t="s">
        <v>1590</v>
      </c>
      <c r="H23" s="60"/>
      <c r="I23" s="59">
        <f t="shared" si="0"/>
        <v>5</v>
      </c>
      <c r="J23" s="59" t="s">
        <v>1561</v>
      </c>
      <c r="K23" s="61"/>
      <c r="L23" s="62" t="s">
        <v>6737</v>
      </c>
      <c r="M23" s="62" t="s">
        <v>1590</v>
      </c>
      <c r="N23" s="72" t="str">
        <f>VLOOKUP(M23,'Hulpblad KAR-parser'!A:C,2,FALSE)</f>
        <v>Aantal niet Zelfredz</v>
      </c>
      <c r="O23" s="72" t="str">
        <f>IF(VLOOKUP(M23,'Hulpblad KAR-parser'!A:C,3,FALSE)="","",VLOOKUP(M23,'Hulpblad KAR-parser'!A:C,3,FALSE))</f>
        <v/>
      </c>
      <c r="P23" s="136" t="str">
        <f>IF(CONCATENATE(C23,D23)="","",VLOOKUP(CONCATENATE(C23,D23),Karakteristieken!AQ:AQ,1,FALSE))</f>
        <v/>
      </c>
    </row>
    <row r="24" spans="1:16" x14ac:dyDescent="0.25">
      <c r="A24" s="59">
        <v>200109142</v>
      </c>
      <c r="B24" s="59">
        <v>200097865</v>
      </c>
      <c r="C24" s="59" t="s">
        <v>1591</v>
      </c>
      <c r="D24" s="59"/>
      <c r="E24" s="60" t="s">
        <v>1593</v>
      </c>
      <c r="F24" s="60"/>
      <c r="G24" s="60"/>
      <c r="H24" s="60"/>
      <c r="I24" s="59">
        <f t="shared" si="0"/>
        <v>16</v>
      </c>
      <c r="J24" s="59" t="s">
        <v>1613</v>
      </c>
      <c r="K24" s="61"/>
      <c r="L24" s="62" t="s">
        <v>6737</v>
      </c>
      <c r="M24" s="62" t="s">
        <v>1593</v>
      </c>
      <c r="N24" s="72" t="str">
        <f>VLOOKUP(M24,'Hulpblad KAR-parser'!A:C,2,FALSE)</f>
        <v>Aantal personen</v>
      </c>
      <c r="O24" s="72" t="str">
        <f>IF(VLOOKUP(M24,'Hulpblad KAR-parser'!A:C,3,FALSE)="","",VLOOKUP(M24,'Hulpblad KAR-parser'!A:C,3,FALSE))</f>
        <v/>
      </c>
      <c r="P24" s="136" t="str">
        <f>IF(CONCATENATE(C24,D24)="","",VLOOKUP(CONCATENATE(C24,D24),Karakteristieken!AQ:AQ,1,FALSE))</f>
        <v>Aantal personen</v>
      </c>
    </row>
    <row r="25" spans="1:16" x14ac:dyDescent="0.25">
      <c r="A25" s="59"/>
      <c r="B25" s="59"/>
      <c r="C25" s="59"/>
      <c r="D25" s="59"/>
      <c r="E25" s="60" t="s">
        <v>8913</v>
      </c>
      <c r="F25" s="60"/>
      <c r="G25" s="60" t="s">
        <v>1593</v>
      </c>
      <c r="H25" s="60"/>
      <c r="I25" s="59">
        <f t="shared" si="0"/>
        <v>5</v>
      </c>
      <c r="J25" s="59" t="s">
        <v>1561</v>
      </c>
      <c r="K25" s="61"/>
      <c r="L25" s="62" t="s">
        <v>6737</v>
      </c>
      <c r="M25" s="62" t="s">
        <v>1593</v>
      </c>
      <c r="N25" s="72" t="str">
        <f>VLOOKUP(M25,'Hulpblad KAR-parser'!A:C,2,FALSE)</f>
        <v>Aantal personen</v>
      </c>
      <c r="O25" s="72" t="str">
        <f>IF(VLOOKUP(M25,'Hulpblad KAR-parser'!A:C,3,FALSE)="","",VLOOKUP(M25,'Hulpblad KAR-parser'!A:C,3,FALSE))</f>
        <v/>
      </c>
      <c r="P25" s="136" t="str">
        <f>IF(CONCATENATE(C25,D25)="","",VLOOKUP(CONCATENATE(C25,D25),Karakteristieken!AQ:AQ,1,FALSE))</f>
        <v/>
      </c>
    </row>
    <row r="26" spans="1:16" x14ac:dyDescent="0.25">
      <c r="A26" s="59"/>
      <c r="B26" s="59"/>
      <c r="C26" s="59"/>
      <c r="D26" s="59"/>
      <c r="E26" s="60" t="s">
        <v>8914</v>
      </c>
      <c r="F26" s="60"/>
      <c r="G26" s="60" t="s">
        <v>1593</v>
      </c>
      <c r="H26" s="60"/>
      <c r="I26" s="59">
        <f t="shared" si="0"/>
        <v>9</v>
      </c>
      <c r="J26" s="59" t="s">
        <v>1561</v>
      </c>
      <c r="K26" s="61"/>
      <c r="L26" s="62" t="s">
        <v>6737</v>
      </c>
      <c r="M26" s="62" t="s">
        <v>1593</v>
      </c>
      <c r="N26" s="72" t="str">
        <f>VLOOKUP(M26,'Hulpblad KAR-parser'!A:C,2,FALSE)</f>
        <v>Aantal personen</v>
      </c>
      <c r="O26" s="72" t="str">
        <f>IF(VLOOKUP(M26,'Hulpblad KAR-parser'!A:C,3,FALSE)="","",VLOOKUP(M26,'Hulpblad KAR-parser'!A:C,3,FALSE))</f>
        <v/>
      </c>
      <c r="P26" s="136" t="str">
        <f>IF(CONCATENATE(C26,D26)="","",VLOOKUP(CONCATENATE(C26,D26),Karakteristieken!AQ:AQ,1,FALSE))</f>
        <v/>
      </c>
    </row>
    <row r="27" spans="1:16" x14ac:dyDescent="0.25">
      <c r="A27" s="59"/>
      <c r="B27" s="59"/>
      <c r="C27" s="59"/>
      <c r="D27" s="59"/>
      <c r="E27" s="60" t="s">
        <v>8915</v>
      </c>
      <c r="F27" s="60"/>
      <c r="G27" s="60" t="s">
        <v>1593</v>
      </c>
      <c r="H27" s="60"/>
      <c r="I27" s="59">
        <f t="shared" si="0"/>
        <v>3</v>
      </c>
      <c r="J27" s="59" t="s">
        <v>1561</v>
      </c>
      <c r="K27" s="61"/>
      <c r="L27" s="62" t="s">
        <v>6737</v>
      </c>
      <c r="M27" s="62" t="s">
        <v>1593</v>
      </c>
      <c r="N27" s="72" t="str">
        <f>VLOOKUP(M27,'Hulpblad KAR-parser'!A:C,2,FALSE)</f>
        <v>Aantal personen</v>
      </c>
      <c r="O27" s="72" t="str">
        <f>IF(VLOOKUP(M27,'Hulpblad KAR-parser'!A:C,3,FALSE)="","",VLOOKUP(M27,'Hulpblad KAR-parser'!A:C,3,FALSE))</f>
        <v/>
      </c>
      <c r="P27" s="136" t="str">
        <f>IF(CONCATENATE(C27,D27)="","",VLOOKUP(CONCATENATE(C27,D27),Karakteristieken!AQ:AQ,1,FALSE))</f>
        <v/>
      </c>
    </row>
    <row r="28" spans="1:16" x14ac:dyDescent="0.25">
      <c r="A28" s="59">
        <v>200109143</v>
      </c>
      <c r="B28" s="59">
        <v>200097866</v>
      </c>
      <c r="C28" s="59" t="s">
        <v>1594</v>
      </c>
      <c r="D28" s="59"/>
      <c r="E28" s="60" t="s">
        <v>1597</v>
      </c>
      <c r="F28" s="60"/>
      <c r="G28" s="60"/>
      <c r="H28" s="60"/>
      <c r="I28" s="59">
        <f t="shared" si="0"/>
        <v>16</v>
      </c>
      <c r="J28" s="59" t="s">
        <v>1613</v>
      </c>
      <c r="K28" s="61"/>
      <c r="L28" s="62" t="s">
        <v>6737</v>
      </c>
      <c r="M28" s="62" t="s">
        <v>1597</v>
      </c>
      <c r="N28" s="72" t="str">
        <f>VLOOKUP(M28,'Hulpblad KAR-parser'!A:C,2,FALSE)</f>
        <v>Aantal te water</v>
      </c>
      <c r="O28" s="72" t="str">
        <f>IF(VLOOKUP(M28,'Hulpblad KAR-parser'!A:C,3,FALSE)="","",VLOOKUP(M28,'Hulpblad KAR-parser'!A:C,3,FALSE))</f>
        <v/>
      </c>
      <c r="P28" s="136" t="str">
        <f>IF(CONCATENATE(C28,D28)="","",VLOOKUP(CONCATENATE(C28,D28),Karakteristieken!AQ:AQ,1,FALSE))</f>
        <v>Aantal te water</v>
      </c>
    </row>
    <row r="29" spans="1:16" x14ac:dyDescent="0.25">
      <c r="A29" s="59"/>
      <c r="B29" s="59"/>
      <c r="C29" s="59"/>
      <c r="D29" s="59"/>
      <c r="E29" s="60" t="s">
        <v>8916</v>
      </c>
      <c r="F29" s="60"/>
      <c r="G29" s="60" t="s">
        <v>1597</v>
      </c>
      <c r="H29" s="60"/>
      <c r="I29" s="59">
        <f t="shared" si="0"/>
        <v>5</v>
      </c>
      <c r="J29" s="59" t="s">
        <v>1561</v>
      </c>
      <c r="K29" s="61"/>
      <c r="L29" s="62" t="s">
        <v>6737</v>
      </c>
      <c r="M29" s="62" t="s">
        <v>1597</v>
      </c>
      <c r="N29" s="72" t="str">
        <f>VLOOKUP(M29,'Hulpblad KAR-parser'!A:C,2,FALSE)</f>
        <v>Aantal te water</v>
      </c>
      <c r="O29" s="72" t="str">
        <f>IF(VLOOKUP(M29,'Hulpblad KAR-parser'!A:C,3,FALSE)="","",VLOOKUP(M29,'Hulpblad KAR-parser'!A:C,3,FALSE))</f>
        <v/>
      </c>
      <c r="P29" s="136" t="str">
        <f>IF(CONCATENATE(C29,D29)="","",VLOOKUP(CONCATENATE(C29,D29),Karakteristieken!AQ:AQ,1,FALSE))</f>
        <v/>
      </c>
    </row>
    <row r="30" spans="1:16" x14ac:dyDescent="0.25">
      <c r="A30" s="59">
        <v>200109144</v>
      </c>
      <c r="B30" s="59">
        <v>200097867</v>
      </c>
      <c r="C30" s="59" t="s">
        <v>1598</v>
      </c>
      <c r="D30" s="59"/>
      <c r="E30" s="60" t="s">
        <v>1601</v>
      </c>
      <c r="F30" s="60"/>
      <c r="G30" s="60"/>
      <c r="H30" s="60"/>
      <c r="I30" s="59">
        <f t="shared" si="0"/>
        <v>17</v>
      </c>
      <c r="J30" s="59" t="s">
        <v>1613</v>
      </c>
      <c r="K30" s="61"/>
      <c r="L30" s="62" t="s">
        <v>6737</v>
      </c>
      <c r="M30" s="62" t="s">
        <v>1601</v>
      </c>
      <c r="N30" s="72" t="str">
        <f>VLOOKUP(M30,'Hulpblad KAR-parser'!A:C,2,FALSE)</f>
        <v>Aantal vermisten</v>
      </c>
      <c r="O30" s="72" t="str">
        <f>IF(VLOOKUP(M30,'Hulpblad KAR-parser'!A:C,3,FALSE)="","",VLOOKUP(M30,'Hulpblad KAR-parser'!A:C,3,FALSE))</f>
        <v/>
      </c>
      <c r="P30" s="136" t="str">
        <f>IF(CONCATENATE(C30,D30)="","",VLOOKUP(CONCATENATE(C30,D30),Karakteristieken!AQ:AQ,1,FALSE))</f>
        <v>Aantal vermisten</v>
      </c>
    </row>
    <row r="31" spans="1:16" x14ac:dyDescent="0.25">
      <c r="A31" s="59"/>
      <c r="B31" s="59"/>
      <c r="C31" s="59"/>
      <c r="D31" s="59"/>
      <c r="E31" s="60" t="s">
        <v>8917</v>
      </c>
      <c r="F31" s="60"/>
      <c r="G31" s="60" t="s">
        <v>1601</v>
      </c>
      <c r="H31" s="60"/>
      <c r="I31" s="59">
        <f t="shared" si="0"/>
        <v>5</v>
      </c>
      <c r="J31" s="59" t="s">
        <v>1561</v>
      </c>
      <c r="K31" s="61"/>
      <c r="L31" s="62" t="s">
        <v>6737</v>
      </c>
      <c r="M31" s="62" t="s">
        <v>1601</v>
      </c>
      <c r="N31" s="72" t="str">
        <f>VLOOKUP(M31,'Hulpblad KAR-parser'!A:C,2,FALSE)</f>
        <v>Aantal vermisten</v>
      </c>
      <c r="O31" s="72" t="str">
        <f>IF(VLOOKUP(M31,'Hulpblad KAR-parser'!A:C,3,FALSE)="","",VLOOKUP(M31,'Hulpblad KAR-parser'!A:C,3,FALSE))</f>
        <v/>
      </c>
      <c r="P31" s="136" t="str">
        <f>IF(CONCATENATE(C31,D31)="","",VLOOKUP(CONCATENATE(C31,D31),Karakteristieken!AQ:AQ,1,FALSE))</f>
        <v/>
      </c>
    </row>
    <row r="32" spans="1:16" x14ac:dyDescent="0.25">
      <c r="A32" s="59"/>
      <c r="B32" s="59"/>
      <c r="C32" s="59"/>
      <c r="D32" s="59"/>
      <c r="E32" s="60" t="s">
        <v>8918</v>
      </c>
      <c r="F32" s="60"/>
      <c r="G32" s="60" t="s">
        <v>1601</v>
      </c>
      <c r="H32" s="60"/>
      <c r="I32" s="59">
        <f t="shared" si="0"/>
        <v>5</v>
      </c>
      <c r="J32" s="59" t="s">
        <v>1561</v>
      </c>
      <c r="K32" s="61"/>
      <c r="L32" s="62" t="s">
        <v>6737</v>
      </c>
      <c r="M32" s="62" t="s">
        <v>1601</v>
      </c>
      <c r="N32" s="72" t="str">
        <f>VLOOKUP(M32,'Hulpblad KAR-parser'!A:C,2,FALSE)</f>
        <v>Aantal vermisten</v>
      </c>
      <c r="O32" s="72" t="str">
        <f>IF(VLOOKUP(M32,'Hulpblad KAR-parser'!A:C,3,FALSE)="","",VLOOKUP(M32,'Hulpblad KAR-parser'!A:C,3,FALSE))</f>
        <v/>
      </c>
      <c r="P32" s="136" t="str">
        <f>IF(CONCATENATE(C32,D32)="","",VLOOKUP(CONCATENATE(C32,D32),Karakteristieken!AQ:AQ,1,FALSE))</f>
        <v/>
      </c>
    </row>
    <row r="33" spans="1:16" x14ac:dyDescent="0.25">
      <c r="A33" s="59"/>
      <c r="B33" s="59"/>
      <c r="C33" s="59"/>
      <c r="D33" s="59"/>
      <c r="E33" s="60" t="s">
        <v>8919</v>
      </c>
      <c r="F33" s="60"/>
      <c r="G33" s="60" t="s">
        <v>1601</v>
      </c>
      <c r="H33" s="60"/>
      <c r="I33" s="59">
        <f t="shared" si="0"/>
        <v>10</v>
      </c>
      <c r="J33" s="59" t="s">
        <v>1561</v>
      </c>
      <c r="K33" s="61"/>
      <c r="L33" s="62" t="s">
        <v>6737</v>
      </c>
      <c r="M33" s="62" t="s">
        <v>1601</v>
      </c>
      <c r="N33" s="72" t="str">
        <f>VLOOKUP(M33,'Hulpblad KAR-parser'!A:C,2,FALSE)</f>
        <v>Aantal vermisten</v>
      </c>
      <c r="O33" s="72" t="str">
        <f>IF(VLOOKUP(M33,'Hulpblad KAR-parser'!A:C,3,FALSE)="","",VLOOKUP(M33,'Hulpblad KAR-parser'!A:C,3,FALSE))</f>
        <v/>
      </c>
      <c r="P33" s="136" t="str">
        <f>IF(CONCATENATE(C33,D33)="","",VLOOKUP(CONCATENATE(C33,D33),Karakteristieken!AQ:AQ,1,FALSE))</f>
        <v/>
      </c>
    </row>
    <row r="34" spans="1:16" x14ac:dyDescent="0.25">
      <c r="A34" s="59">
        <v>200109145</v>
      </c>
      <c r="B34" s="59">
        <v>200097868</v>
      </c>
      <c r="C34" s="59" t="s">
        <v>1602</v>
      </c>
      <c r="D34" s="59"/>
      <c r="E34" s="60" t="s">
        <v>1604</v>
      </c>
      <c r="F34" s="60"/>
      <c r="G34" s="60"/>
      <c r="H34" s="60"/>
      <c r="I34" s="59">
        <f t="shared" si="0"/>
        <v>21</v>
      </c>
      <c r="J34" s="59" t="s">
        <v>1613</v>
      </c>
      <c r="K34" s="61"/>
      <c r="L34" s="62" t="s">
        <v>6737</v>
      </c>
      <c r="M34" s="62" t="s">
        <v>1604</v>
      </c>
      <c r="N34" s="72" t="str">
        <f>VLOOKUP(M34,'Hulpblad KAR-parser'!A:C,2,FALSE)</f>
        <v>Aantal voertuigen li</v>
      </c>
      <c r="O34" s="72" t="str">
        <f>IF(VLOOKUP(M34,'Hulpblad KAR-parser'!A:C,3,FALSE)="","",VLOOKUP(M34,'Hulpblad KAR-parser'!A:C,3,FALSE))</f>
        <v/>
      </c>
      <c r="P34" s="136" t="str">
        <f>IF(CONCATENATE(C34,D34)="","",VLOOKUP(CONCATENATE(C34,D34),Karakteristieken!AQ:AQ,1,FALSE))</f>
        <v>Aantal voertuigen li</v>
      </c>
    </row>
    <row r="35" spans="1:16" x14ac:dyDescent="0.25">
      <c r="A35" s="59"/>
      <c r="B35" s="59"/>
      <c r="C35" s="59"/>
      <c r="D35" s="59"/>
      <c r="E35" s="60" t="s">
        <v>8920</v>
      </c>
      <c r="F35" s="60"/>
      <c r="G35" s="60" t="s">
        <v>1604</v>
      </c>
      <c r="H35" s="60"/>
      <c r="I35" s="59">
        <f t="shared" si="0"/>
        <v>6</v>
      </c>
      <c r="J35" s="59" t="s">
        <v>1561</v>
      </c>
      <c r="K35" s="61"/>
      <c r="L35" s="62" t="s">
        <v>6737</v>
      </c>
      <c r="M35" s="62" t="s">
        <v>1604</v>
      </c>
      <c r="N35" s="72" t="str">
        <f>VLOOKUP(M35,'Hulpblad KAR-parser'!A:C,2,FALSE)</f>
        <v>Aantal voertuigen li</v>
      </c>
      <c r="O35" s="72" t="str">
        <f>IF(VLOOKUP(M35,'Hulpblad KAR-parser'!A:C,3,FALSE)="","",VLOOKUP(M35,'Hulpblad KAR-parser'!A:C,3,FALSE))</f>
        <v/>
      </c>
      <c r="P35" s="136" t="str">
        <f>IF(CONCATENATE(C35,D35)="","",VLOOKUP(CONCATENATE(C35,D35),Karakteristieken!AQ:AQ,1,FALSE))</f>
        <v/>
      </c>
    </row>
    <row r="36" spans="1:16" x14ac:dyDescent="0.25">
      <c r="A36" s="59">
        <v>200109146</v>
      </c>
      <c r="B36" s="59">
        <v>200097869</v>
      </c>
      <c r="C36" s="59" t="s">
        <v>1605</v>
      </c>
      <c r="D36" s="59"/>
      <c r="E36" s="60" t="s">
        <v>1607</v>
      </c>
      <c r="F36" s="60"/>
      <c r="G36" s="60"/>
      <c r="H36" s="60"/>
      <c r="I36" s="59">
        <f t="shared" si="0"/>
        <v>21</v>
      </c>
      <c r="J36" s="59" t="s">
        <v>1613</v>
      </c>
      <c r="K36" s="61"/>
      <c r="L36" s="62" t="s">
        <v>6737</v>
      </c>
      <c r="M36" s="62" t="s">
        <v>1607</v>
      </c>
      <c r="N36" s="72" t="str">
        <f>VLOOKUP(M36,'Hulpblad KAR-parser'!A:C,2,FALSE)</f>
        <v>Aantal voertuigen zw</v>
      </c>
      <c r="O36" s="72" t="str">
        <f>IF(VLOOKUP(M36,'Hulpblad KAR-parser'!A:C,3,FALSE)="","",VLOOKUP(M36,'Hulpblad KAR-parser'!A:C,3,FALSE))</f>
        <v/>
      </c>
      <c r="P36" s="136" t="str">
        <f>IF(CONCATENATE(C36,D36)="","",VLOOKUP(CONCATENATE(C36,D36),Karakteristieken!AQ:AQ,1,FALSE))</f>
        <v>Aantal voertuigen zw</v>
      </c>
    </row>
    <row r="37" spans="1:16" x14ac:dyDescent="0.25">
      <c r="A37" s="59"/>
      <c r="B37" s="59"/>
      <c r="C37" s="59"/>
      <c r="D37" s="59"/>
      <c r="E37" s="60" t="s">
        <v>8921</v>
      </c>
      <c r="F37" s="60"/>
      <c r="G37" s="60" t="s">
        <v>1607</v>
      </c>
      <c r="H37" s="60"/>
      <c r="I37" s="59">
        <f t="shared" si="0"/>
        <v>6</v>
      </c>
      <c r="J37" s="59" t="s">
        <v>1561</v>
      </c>
      <c r="K37" s="61"/>
      <c r="L37" s="62" t="s">
        <v>6737</v>
      </c>
      <c r="M37" s="62" t="s">
        <v>1607</v>
      </c>
      <c r="N37" s="72" t="str">
        <f>VLOOKUP(M37,'Hulpblad KAR-parser'!A:C,2,FALSE)</f>
        <v>Aantal voertuigen zw</v>
      </c>
      <c r="O37" s="72" t="str">
        <f>IF(VLOOKUP(M37,'Hulpblad KAR-parser'!A:C,3,FALSE)="","",VLOOKUP(M37,'Hulpblad KAR-parser'!A:C,3,FALSE))</f>
        <v/>
      </c>
      <c r="P37" s="136" t="str">
        <f>IF(CONCATENATE(C37,D37)="","",VLOOKUP(CONCATENATE(C37,D37),Karakteristieken!AQ:AQ,1,FALSE))</f>
        <v/>
      </c>
    </row>
    <row r="38" spans="1:16" x14ac:dyDescent="0.25">
      <c r="A38" s="59">
        <v>200109147</v>
      </c>
      <c r="B38" s="59">
        <v>200097870</v>
      </c>
      <c r="C38" s="59" t="s">
        <v>1562</v>
      </c>
      <c r="D38" s="59"/>
      <c r="E38" s="60" t="s">
        <v>1565</v>
      </c>
      <c r="F38" s="60"/>
      <c r="G38" s="60"/>
      <c r="H38" s="60"/>
      <c r="I38" s="59">
        <f t="shared" si="0"/>
        <v>23</v>
      </c>
      <c r="J38" s="59" t="s">
        <v>1613</v>
      </c>
      <c r="K38" s="61"/>
      <c r="L38" s="62" t="s">
        <v>6737</v>
      </c>
      <c r="M38" s="62" t="s">
        <v>1565</v>
      </c>
      <c r="N38" s="72" t="str">
        <f>VLOOKUP(M38,'Hulpblad KAR-parser'!A:C,2,FALSE)</f>
        <v>Aant.Vracht/tankw.GS</v>
      </c>
      <c r="O38" s="72" t="str">
        <f>IF(VLOOKUP(M38,'Hulpblad KAR-parser'!A:C,3,FALSE)="","",VLOOKUP(M38,'Hulpblad KAR-parser'!A:C,3,FALSE))</f>
        <v/>
      </c>
      <c r="P38" s="136" t="str">
        <f>IF(CONCATENATE(C38,D38)="","",VLOOKUP(CONCATENATE(C38,D38),Karakteristieken!AQ:AQ,1,FALSE))</f>
        <v>Aant.Vracht/tankw.GS</v>
      </c>
    </row>
    <row r="39" spans="1:16" x14ac:dyDescent="0.25">
      <c r="A39" s="59"/>
      <c r="B39" s="59"/>
      <c r="C39" s="59"/>
      <c r="D39" s="59"/>
      <c r="E39" s="60" t="s">
        <v>8901</v>
      </c>
      <c r="F39" s="60"/>
      <c r="G39" s="60" t="s">
        <v>1565</v>
      </c>
      <c r="H39" s="60"/>
      <c r="I39" s="59">
        <f t="shared" si="0"/>
        <v>6</v>
      </c>
      <c r="J39" s="59" t="s">
        <v>1561</v>
      </c>
      <c r="K39" s="61"/>
      <c r="L39" s="62" t="s">
        <v>6737</v>
      </c>
      <c r="M39" s="62" t="s">
        <v>1565</v>
      </c>
      <c r="N39" s="72" t="str">
        <f>VLOOKUP(M39,'Hulpblad KAR-parser'!A:C,2,FALSE)</f>
        <v>Aant.Vracht/tankw.GS</v>
      </c>
      <c r="O39" s="72" t="str">
        <f>IF(VLOOKUP(M39,'Hulpblad KAR-parser'!A:C,3,FALSE)="","",VLOOKUP(M39,'Hulpblad KAR-parser'!A:C,3,FALSE))</f>
        <v/>
      </c>
      <c r="P39" s="136" t="str">
        <f>IF(CONCATENATE(C39,D39)="","",VLOOKUP(CONCATENATE(C39,D39),Karakteristieken!AQ:AQ,1,FALSE))</f>
        <v/>
      </c>
    </row>
    <row r="40" spans="1:16" x14ac:dyDescent="0.25">
      <c r="A40" s="59"/>
      <c r="B40" s="59"/>
      <c r="C40" s="59"/>
      <c r="D40" s="59"/>
      <c r="E40" s="60" t="s">
        <v>8902</v>
      </c>
      <c r="F40" s="60"/>
      <c r="G40" s="60" t="s">
        <v>1565</v>
      </c>
      <c r="H40" s="60"/>
      <c r="I40" s="59">
        <f t="shared" si="0"/>
        <v>5</v>
      </c>
      <c r="J40" s="59" t="s">
        <v>1561</v>
      </c>
      <c r="K40" s="61"/>
      <c r="L40" s="62" t="s">
        <v>6737</v>
      </c>
      <c r="M40" s="62" t="s">
        <v>1565</v>
      </c>
      <c r="N40" s="72" t="str">
        <f>VLOOKUP(M40,'Hulpblad KAR-parser'!A:C,2,FALSE)</f>
        <v>Aant.Vracht/tankw.GS</v>
      </c>
      <c r="O40" s="72" t="str">
        <f>IF(VLOOKUP(M40,'Hulpblad KAR-parser'!A:C,3,FALSE)="","",VLOOKUP(M40,'Hulpblad KAR-parser'!A:C,3,FALSE))</f>
        <v/>
      </c>
      <c r="P40" s="136" t="str">
        <f>IF(CONCATENATE(C40,D40)="","",VLOOKUP(CONCATENATE(C40,D40),Karakteristieken!AQ:AQ,1,FALSE))</f>
        <v/>
      </c>
    </row>
    <row r="41" spans="1:16" x14ac:dyDescent="0.25">
      <c r="A41" s="59">
        <v>200137190</v>
      </c>
      <c r="B41" s="59">
        <v>200097873</v>
      </c>
      <c r="C41" s="59" t="s">
        <v>11768</v>
      </c>
      <c r="D41" s="59" t="s">
        <v>1609</v>
      </c>
      <c r="E41" s="60" t="s">
        <v>1612</v>
      </c>
      <c r="F41" s="60"/>
      <c r="G41" s="60"/>
      <c r="H41" s="60"/>
      <c r="I41" s="59">
        <f t="shared" si="0"/>
        <v>20</v>
      </c>
      <c r="J41" s="59" t="s">
        <v>1613</v>
      </c>
      <c r="K41" s="61"/>
      <c r="L41" s="62" t="s">
        <v>6737</v>
      </c>
      <c r="M41" s="62" t="s">
        <v>1612</v>
      </c>
      <c r="N41" s="72" t="str">
        <f>VLOOKUP(M41,'Hulpblad KAR-parser'!A:C,2,FALSE)</f>
        <v>Aantref/lek gev.stof</v>
      </c>
      <c r="O41" s="72" t="str">
        <f>IF(VLOOKUP(M41,'Hulpblad KAR-parser'!A:C,3,FALSE)="","",VLOOKUP(M41,'Hulpblad KAR-parser'!A:C,3,FALSE))</f>
        <v>Gaslucht</v>
      </c>
      <c r="P41" s="136" t="str">
        <f>IF(CONCATENATE(C41,D41)="","",VLOOKUP(CONCATENATE(C41,D41),Karakteristieken!AQ:AQ,1,FALSE))</f>
        <v>Aantref/lek gev.stofGaslucht</v>
      </c>
    </row>
    <row r="42" spans="1:16" x14ac:dyDescent="0.25">
      <c r="A42" s="59"/>
      <c r="B42" s="59"/>
      <c r="C42" s="59"/>
      <c r="D42" s="59"/>
      <c r="E42" s="60" t="s">
        <v>11783</v>
      </c>
      <c r="F42" s="60"/>
      <c r="G42" s="60" t="s">
        <v>1612</v>
      </c>
      <c r="H42" s="60"/>
      <c r="I42" s="59">
        <f t="shared" si="0"/>
        <v>21</v>
      </c>
      <c r="J42" s="59" t="s">
        <v>1561</v>
      </c>
      <c r="K42" s="61"/>
      <c r="L42" s="62" t="s">
        <v>6737</v>
      </c>
      <c r="M42" s="62" t="s">
        <v>1612</v>
      </c>
      <c r="N42" s="72" t="str">
        <f>VLOOKUP(M42,'Hulpblad KAR-parser'!A:C,2,FALSE)</f>
        <v>Aantref/lek gev.stof</v>
      </c>
      <c r="O42" s="72" t="str">
        <f>IF(VLOOKUP(M42,'Hulpblad KAR-parser'!A:C,3,FALSE)="","",VLOOKUP(M42,'Hulpblad KAR-parser'!A:C,3,FALSE))</f>
        <v>Gaslucht</v>
      </c>
      <c r="P42" s="136" t="str">
        <f>IF(CONCATENATE(C42,D42)="","",VLOOKUP(CONCATENATE(C42,D42),Karakteristieken!AQ:AQ,1,FALSE))</f>
        <v/>
      </c>
    </row>
    <row r="43" spans="1:16" x14ac:dyDescent="0.25">
      <c r="A43" s="59"/>
      <c r="B43" s="59"/>
      <c r="C43" s="59"/>
      <c r="D43" s="59"/>
      <c r="E43" s="60" t="s">
        <v>8924</v>
      </c>
      <c r="F43" s="60"/>
      <c r="G43" s="60" t="s">
        <v>1612</v>
      </c>
      <c r="H43" s="60"/>
      <c r="I43" s="59">
        <f t="shared" si="0"/>
        <v>7</v>
      </c>
      <c r="J43" s="59" t="s">
        <v>1561</v>
      </c>
      <c r="K43" s="61"/>
      <c r="L43" s="62" t="s">
        <v>6737</v>
      </c>
      <c r="M43" s="62" t="s">
        <v>1612</v>
      </c>
      <c r="N43" s="72" t="str">
        <f>VLOOKUP(M43,'Hulpblad KAR-parser'!A:C,2,FALSE)</f>
        <v>Aantref/lek gev.stof</v>
      </c>
      <c r="O43" s="72" t="str">
        <f>IF(VLOOKUP(M43,'Hulpblad KAR-parser'!A:C,3,FALSE)="","",VLOOKUP(M43,'Hulpblad KAR-parser'!A:C,3,FALSE))</f>
        <v>Gaslucht</v>
      </c>
      <c r="P43" s="136" t="str">
        <f>IF(CONCATENATE(C43,D43)="","",VLOOKUP(CONCATENATE(C43,D43),Karakteristieken!AQ:AQ,1,FALSE))</f>
        <v/>
      </c>
    </row>
    <row r="44" spans="1:16" x14ac:dyDescent="0.25">
      <c r="A44" s="59"/>
      <c r="B44" s="59"/>
      <c r="C44" s="59"/>
      <c r="D44" s="59"/>
      <c r="E44" s="60" t="s">
        <v>8925</v>
      </c>
      <c r="F44" s="60"/>
      <c r="G44" s="60" t="s">
        <v>1612</v>
      </c>
      <c r="H44" s="60"/>
      <c r="I44" s="59">
        <f t="shared" si="0"/>
        <v>6</v>
      </c>
      <c r="J44" s="59" t="s">
        <v>1561</v>
      </c>
      <c r="K44" s="61"/>
      <c r="L44" s="62" t="s">
        <v>6737</v>
      </c>
      <c r="M44" s="62" t="s">
        <v>1612</v>
      </c>
      <c r="N44" s="72" t="str">
        <f>VLOOKUP(M44,'Hulpblad KAR-parser'!A:C,2,FALSE)</f>
        <v>Aantref/lek gev.stof</v>
      </c>
      <c r="O44" s="72" t="str">
        <f>IF(VLOOKUP(M44,'Hulpblad KAR-parser'!A:C,3,FALSE)="","",VLOOKUP(M44,'Hulpblad KAR-parser'!A:C,3,FALSE))</f>
        <v>Gaslucht</v>
      </c>
      <c r="P44" s="136" t="str">
        <f>IF(CONCATENATE(C44,D44)="","",VLOOKUP(CONCATENATE(C44,D44),Karakteristieken!AQ:AQ,1,FALSE))</f>
        <v/>
      </c>
    </row>
    <row r="45" spans="1:16" x14ac:dyDescent="0.25">
      <c r="A45" s="59"/>
      <c r="B45" s="59"/>
      <c r="C45" s="59"/>
      <c r="D45" s="59"/>
      <c r="E45" s="60" t="s">
        <v>8926</v>
      </c>
      <c r="F45" s="60"/>
      <c r="G45" s="60" t="s">
        <v>1612</v>
      </c>
      <c r="H45" s="60"/>
      <c r="I45" s="59">
        <f t="shared" si="0"/>
        <v>5</v>
      </c>
      <c r="J45" s="59" t="s">
        <v>1561</v>
      </c>
      <c r="K45" s="61"/>
      <c r="L45" s="62" t="s">
        <v>6737</v>
      </c>
      <c r="M45" s="62" t="s">
        <v>1612</v>
      </c>
      <c r="N45" s="72" t="str">
        <f>VLOOKUP(M45,'Hulpblad KAR-parser'!A:C,2,FALSE)</f>
        <v>Aantref/lek gev.stof</v>
      </c>
      <c r="O45" s="72" t="str">
        <f>IF(VLOOKUP(M45,'Hulpblad KAR-parser'!A:C,3,FALSE)="","",VLOOKUP(M45,'Hulpblad KAR-parser'!A:C,3,FALSE))</f>
        <v>Gaslucht</v>
      </c>
      <c r="P45" s="136" t="str">
        <f>IF(CONCATENATE(C45,D45)="","",VLOOKUP(CONCATENATE(C45,D45),Karakteristieken!AQ:AQ,1,FALSE))</f>
        <v/>
      </c>
    </row>
    <row r="46" spans="1:16" x14ac:dyDescent="0.25">
      <c r="A46" s="67">
        <v>200137191</v>
      </c>
      <c r="B46" s="67">
        <v>200097876</v>
      </c>
      <c r="C46" s="67" t="s">
        <v>11768</v>
      </c>
      <c r="D46" s="67"/>
      <c r="E46" s="68" t="s">
        <v>6161</v>
      </c>
      <c r="F46" s="68"/>
      <c r="G46" s="68"/>
      <c r="H46" s="68"/>
      <c r="I46" s="67">
        <f t="shared" si="0"/>
        <v>19</v>
      </c>
      <c r="J46" s="67" t="s">
        <v>1613</v>
      </c>
      <c r="K46" s="91" t="s">
        <v>12550</v>
      </c>
      <c r="L46" s="62" t="s">
        <v>6737</v>
      </c>
      <c r="M46" s="62" t="s">
        <v>6161</v>
      </c>
      <c r="N46" s="72" t="e">
        <f>VLOOKUP(M46,'Hulpblad KAR-parser'!A:C,2,FALSE)</f>
        <v>#N/A</v>
      </c>
      <c r="O46" s="72" t="e">
        <f>IF(VLOOKUP(M46,'Hulpblad KAR-parser'!A:C,3,FALSE)="","",VLOOKUP(M46,'Hulpblad KAR-parser'!A:C,3,FALSE))</f>
        <v>#N/A</v>
      </c>
      <c r="P46" s="136" t="e">
        <f>IF(CONCATENATE(C46,D46)="","",VLOOKUP(CONCATENATE(C46,D46),Karakteristieken!AQ:AQ,1,FALSE))</f>
        <v>#N/A</v>
      </c>
    </row>
    <row r="47" spans="1:16" x14ac:dyDescent="0.25">
      <c r="A47" s="67"/>
      <c r="B47" s="67"/>
      <c r="C47" s="67"/>
      <c r="D47" s="67"/>
      <c r="E47" s="68" t="s">
        <v>8933</v>
      </c>
      <c r="F47" s="68"/>
      <c r="G47" s="68" t="s">
        <v>6161</v>
      </c>
      <c r="H47" s="68"/>
      <c r="I47" s="67">
        <f t="shared" si="0"/>
        <v>5</v>
      </c>
      <c r="J47" s="67" t="s">
        <v>1561</v>
      </c>
      <c r="K47" s="91" t="s">
        <v>12550</v>
      </c>
      <c r="L47" s="62" t="s">
        <v>6737</v>
      </c>
      <c r="M47" s="62" t="s">
        <v>6161</v>
      </c>
      <c r="N47" s="72" t="e">
        <f>VLOOKUP(M47,'Hulpblad KAR-parser'!A:C,2,FALSE)</f>
        <v>#N/A</v>
      </c>
      <c r="O47" s="72" t="e">
        <f>IF(VLOOKUP(M47,'Hulpblad KAR-parser'!A:C,3,FALSE)="","",VLOOKUP(M47,'Hulpblad KAR-parser'!A:C,3,FALSE))</f>
        <v>#N/A</v>
      </c>
      <c r="P47" s="136" t="str">
        <f>IF(CONCATENATE(C47,D47)="","",VLOOKUP(CONCATENATE(C47,D47),Karakteristieken!AQ:AQ,1,FALSE))</f>
        <v/>
      </c>
    </row>
    <row r="48" spans="1:16" x14ac:dyDescent="0.25">
      <c r="A48" s="59">
        <v>200137192</v>
      </c>
      <c r="B48" s="59">
        <v>200116656</v>
      </c>
      <c r="C48" s="59" t="s">
        <v>5890</v>
      </c>
      <c r="D48" s="59" t="s">
        <v>5891</v>
      </c>
      <c r="E48" s="60" t="s">
        <v>6712</v>
      </c>
      <c r="F48" s="60"/>
      <c r="G48" s="60"/>
      <c r="H48" s="60"/>
      <c r="I48" s="59">
        <f t="shared" si="0"/>
        <v>24</v>
      </c>
      <c r="J48" s="59" t="s">
        <v>1613</v>
      </c>
      <c r="K48" s="61"/>
      <c r="L48" s="62" t="s">
        <v>6738</v>
      </c>
      <c r="M48" s="62" t="s">
        <v>6712</v>
      </c>
      <c r="N48" s="72" t="str">
        <f>VLOOKUP(M48,'Hulpblad KAR-parser'!A:C,2,FALSE)</f>
        <v>Srt Vreemdelingzaak</v>
      </c>
      <c r="O48" s="72" t="str">
        <f>IF(VLOOKUP(M48,'Hulpblad KAR-parser'!A:C,3,FALSE)="","",VLOOKUP(M48,'Hulpblad KAR-parser'!A:C,3,FALSE))</f>
        <v>Aantref verstekeling</v>
      </c>
      <c r="P48" s="136" t="str">
        <f>IF(CONCATENATE(C48,D48)="","",VLOOKUP(CONCATENATE(C48,D48),Karakteristieken!AQ:AQ,1,FALSE))</f>
        <v>Srt VreemdelingzaakAantref verstekeling</v>
      </c>
    </row>
    <row r="49" spans="1:16" x14ac:dyDescent="0.25">
      <c r="A49" s="59"/>
      <c r="B49" s="59"/>
      <c r="C49" s="59"/>
      <c r="D49" s="59"/>
      <c r="E49" s="60" t="s">
        <v>11508</v>
      </c>
      <c r="F49" s="60"/>
      <c r="G49" s="60" t="s">
        <v>6712</v>
      </c>
      <c r="H49" s="60"/>
      <c r="I49" s="59">
        <f t="shared" si="0"/>
        <v>5</v>
      </c>
      <c r="J49" s="59" t="s">
        <v>1561</v>
      </c>
      <c r="K49" s="61"/>
      <c r="L49" s="62" t="s">
        <v>6738</v>
      </c>
      <c r="M49" s="62" t="s">
        <v>6712</v>
      </c>
      <c r="N49" s="72" t="str">
        <f>VLOOKUP(M49,'Hulpblad KAR-parser'!A:C,2,FALSE)</f>
        <v>Srt Vreemdelingzaak</v>
      </c>
      <c r="O49" s="72" t="str">
        <f>IF(VLOOKUP(M49,'Hulpblad KAR-parser'!A:C,3,FALSE)="","",VLOOKUP(M49,'Hulpblad KAR-parser'!A:C,3,FALSE))</f>
        <v>Aantref verstekeling</v>
      </c>
      <c r="P49" s="136" t="str">
        <f>IF(CONCATENATE(C49,D49)="","",VLOOKUP(CONCATENATE(C49,D49),Karakteristieken!AQ:AQ,1,FALSE))</f>
        <v/>
      </c>
    </row>
    <row r="50" spans="1:16" x14ac:dyDescent="0.25">
      <c r="A50" s="59"/>
      <c r="B50" s="59"/>
      <c r="C50" s="59"/>
      <c r="D50" s="59"/>
      <c r="E50" s="60" t="s">
        <v>11509</v>
      </c>
      <c r="F50" s="60"/>
      <c r="G50" s="60" t="s">
        <v>6712</v>
      </c>
      <c r="H50" s="60"/>
      <c r="I50" s="59">
        <f t="shared" si="0"/>
        <v>7</v>
      </c>
      <c r="J50" s="59" t="s">
        <v>1561</v>
      </c>
      <c r="K50" s="61"/>
      <c r="L50" s="62" t="s">
        <v>6738</v>
      </c>
      <c r="M50" s="62" t="s">
        <v>6712</v>
      </c>
      <c r="N50" s="72" t="str">
        <f>VLOOKUP(M50,'Hulpblad KAR-parser'!A:C,2,FALSE)</f>
        <v>Srt Vreemdelingzaak</v>
      </c>
      <c r="O50" s="72" t="str">
        <f>IF(VLOOKUP(M50,'Hulpblad KAR-parser'!A:C,3,FALSE)="","",VLOOKUP(M50,'Hulpblad KAR-parser'!A:C,3,FALSE))</f>
        <v>Aantref verstekeling</v>
      </c>
      <c r="P50" s="136" t="str">
        <f>IF(CONCATENATE(C50,D50)="","",VLOOKUP(CONCATENATE(C50,D50),Karakteristieken!AQ:AQ,1,FALSE))</f>
        <v/>
      </c>
    </row>
    <row r="51" spans="1:16" x14ac:dyDescent="0.25">
      <c r="A51" s="59"/>
      <c r="B51" s="59"/>
      <c r="C51" s="59"/>
      <c r="D51" s="59"/>
      <c r="E51" s="60" t="s">
        <v>11510</v>
      </c>
      <c r="F51" s="60"/>
      <c r="G51" s="60" t="s">
        <v>6712</v>
      </c>
      <c r="H51" s="60"/>
      <c r="I51" s="59">
        <f t="shared" si="0"/>
        <v>5</v>
      </c>
      <c r="J51" s="59" t="s">
        <v>1561</v>
      </c>
      <c r="K51" s="61"/>
      <c r="L51" s="62" t="s">
        <v>6738</v>
      </c>
      <c r="M51" s="62" t="s">
        <v>6712</v>
      </c>
      <c r="N51" s="72" t="str">
        <f>VLOOKUP(M51,'Hulpblad KAR-parser'!A:C,2,FALSE)</f>
        <v>Srt Vreemdelingzaak</v>
      </c>
      <c r="O51" s="72" t="str">
        <f>IF(VLOOKUP(M51,'Hulpblad KAR-parser'!A:C,3,FALSE)="","",VLOOKUP(M51,'Hulpblad KAR-parser'!A:C,3,FALSE))</f>
        <v>Aantref verstekeling</v>
      </c>
      <c r="P51" s="136" t="str">
        <f>IF(CONCATENATE(C51,D51)="","",VLOOKUP(CONCATENATE(C51,D51),Karakteristieken!AQ:AQ,1,FALSE))</f>
        <v/>
      </c>
    </row>
    <row r="52" spans="1:16" x14ac:dyDescent="0.25">
      <c r="A52" s="59"/>
      <c r="B52" s="59"/>
      <c r="C52" s="59"/>
      <c r="D52" s="59"/>
      <c r="E52" s="60" t="s">
        <v>11511</v>
      </c>
      <c r="F52" s="60"/>
      <c r="G52" s="60" t="s">
        <v>6712</v>
      </c>
      <c r="H52" s="60"/>
      <c r="I52" s="59">
        <f t="shared" si="0"/>
        <v>13</v>
      </c>
      <c r="J52" s="59" t="s">
        <v>1561</v>
      </c>
      <c r="K52" s="61"/>
      <c r="L52" s="62" t="s">
        <v>6738</v>
      </c>
      <c r="M52" s="62" t="s">
        <v>6712</v>
      </c>
      <c r="N52" s="72" t="str">
        <f>VLOOKUP(M52,'Hulpblad KAR-parser'!A:C,2,FALSE)</f>
        <v>Srt Vreemdelingzaak</v>
      </c>
      <c r="O52" s="72" t="str">
        <f>IF(VLOOKUP(M52,'Hulpblad KAR-parser'!A:C,3,FALSE)="","",VLOOKUP(M52,'Hulpblad KAR-parser'!A:C,3,FALSE))</f>
        <v>Aantref verstekeling</v>
      </c>
      <c r="P52" s="136" t="str">
        <f>IF(CONCATENATE(C52,D52)="","",VLOOKUP(CONCATENATE(C52,D52),Karakteristieken!AQ:AQ,1,FALSE))</f>
        <v/>
      </c>
    </row>
    <row r="53" spans="1:16" x14ac:dyDescent="0.25">
      <c r="A53" s="59">
        <v>200137193</v>
      </c>
      <c r="B53" s="59">
        <v>200097883</v>
      </c>
      <c r="C53" s="59" t="s">
        <v>11768</v>
      </c>
      <c r="D53" s="59" t="s">
        <v>3810</v>
      </c>
      <c r="E53" s="60" t="s">
        <v>1619</v>
      </c>
      <c r="F53" s="60"/>
      <c r="G53" s="60"/>
      <c r="H53" s="60"/>
      <c r="I53" s="59">
        <f t="shared" si="0"/>
        <v>24</v>
      </c>
      <c r="J53" s="59" t="s">
        <v>1613</v>
      </c>
      <c r="K53" s="61"/>
      <c r="L53" s="62" t="s">
        <v>6737</v>
      </c>
      <c r="M53" s="62" t="s">
        <v>1619</v>
      </c>
      <c r="N53" s="72" t="str">
        <f>VLOOKUP(M53,'Hulpblad KAR-parser'!A:C,2,FALSE)</f>
        <v>Aantref/lek gev.stof</v>
      </c>
      <c r="O53" s="72" t="str">
        <f>IF(VLOOKUP(M53,'Hulpblad KAR-parser'!A:C,3,FALSE)="","",VLOOKUP(M53,'Hulpblad KAR-parser'!A:C,3,FALSE))</f>
        <v>Drugs</v>
      </c>
      <c r="P53" s="136" t="str">
        <f>IF(CONCATENATE(C53,D53)="","",VLOOKUP(CONCATENATE(C53,D53),Karakteristieken!AQ:AQ,1,FALSE))</f>
        <v>Aantref/lek gev.stofDrugs</v>
      </c>
    </row>
    <row r="54" spans="1:16" x14ac:dyDescent="0.25">
      <c r="A54" s="59"/>
      <c r="B54" s="59"/>
      <c r="C54" s="59"/>
      <c r="D54" s="59"/>
      <c r="E54" s="60" t="s">
        <v>8932</v>
      </c>
      <c r="F54" s="60"/>
      <c r="G54" s="60" t="s">
        <v>1619</v>
      </c>
      <c r="H54" s="60"/>
      <c r="I54" s="59">
        <f t="shared" si="0"/>
        <v>7</v>
      </c>
      <c r="J54" s="59" t="s">
        <v>1561</v>
      </c>
      <c r="K54" s="61"/>
      <c r="L54" s="62" t="s">
        <v>6737</v>
      </c>
      <c r="M54" s="62" t="s">
        <v>1619</v>
      </c>
      <c r="N54" s="72" t="str">
        <f>VLOOKUP(M54,'Hulpblad KAR-parser'!A:C,2,FALSE)</f>
        <v>Aantref/lek gev.stof</v>
      </c>
      <c r="O54" s="72" t="str">
        <f>IF(VLOOKUP(M54,'Hulpblad KAR-parser'!A:C,3,FALSE)="","",VLOOKUP(M54,'Hulpblad KAR-parser'!A:C,3,FALSE))</f>
        <v>Drugs</v>
      </c>
      <c r="P54" s="136" t="str">
        <f>IF(CONCATENATE(C54,D54)="","",VLOOKUP(CONCATENATE(C54,D54),Karakteristieken!AQ:AQ,1,FALSE))</f>
        <v/>
      </c>
    </row>
    <row r="55" spans="1:16" x14ac:dyDescent="0.25">
      <c r="A55" s="59">
        <v>200137194</v>
      </c>
      <c r="B55" s="59">
        <v>200107382</v>
      </c>
      <c r="C55" s="59" t="s">
        <v>11768</v>
      </c>
      <c r="D55" s="59" t="s">
        <v>1733</v>
      </c>
      <c r="E55" s="60" t="s">
        <v>11779</v>
      </c>
      <c r="F55" s="60"/>
      <c r="G55" s="60"/>
      <c r="H55" s="60"/>
      <c r="I55" s="59">
        <f t="shared" si="0"/>
        <v>19</v>
      </c>
      <c r="J55" s="59" t="s">
        <v>1613</v>
      </c>
      <c r="K55" s="61"/>
      <c r="L55" s="62" t="s">
        <v>6737</v>
      </c>
      <c r="M55" s="62" t="s">
        <v>11779</v>
      </c>
      <c r="N55" s="72" t="str">
        <f>VLOOKUP(M55,'Hulpblad KAR-parser'!A:C,2,FALSE)</f>
        <v>Aantref/lek gev.stof</v>
      </c>
      <c r="O55" s="72" t="str">
        <f>IF(VLOOKUP(M55,'Hulpblad KAR-parser'!A:C,3,FALSE)="","",VLOOKUP(M55,'Hulpblad KAR-parser'!A:C,3,FALSE))</f>
        <v>Asbest</v>
      </c>
      <c r="P55" s="136" t="str">
        <f>IF(CONCATENATE(C55,D55)="","",VLOOKUP(CONCATENATE(C55,D55),Karakteristieken!AQ:AQ,1,FALSE))</f>
        <v>Aantref/lek gev.stofAsbest</v>
      </c>
    </row>
    <row r="56" spans="1:16" x14ac:dyDescent="0.25">
      <c r="A56" s="59"/>
      <c r="B56" s="59"/>
      <c r="C56" s="59"/>
      <c r="D56" s="59"/>
      <c r="E56" s="60" t="s">
        <v>11770</v>
      </c>
      <c r="F56" s="60"/>
      <c r="G56" s="60" t="s">
        <v>11779</v>
      </c>
      <c r="H56" s="60"/>
      <c r="I56" s="59">
        <f t="shared" si="0"/>
        <v>18</v>
      </c>
      <c r="J56" s="59" t="s">
        <v>1561</v>
      </c>
      <c r="K56" s="61"/>
      <c r="L56" s="62" t="s">
        <v>6737</v>
      </c>
      <c r="M56" s="62" t="s">
        <v>11779</v>
      </c>
      <c r="N56" s="72" t="str">
        <f>VLOOKUP(M56,'Hulpblad KAR-parser'!A:C,2,FALSE)</f>
        <v>Aantref/lek gev.stof</v>
      </c>
      <c r="O56" s="72" t="str">
        <f>IF(VLOOKUP(M56,'Hulpblad KAR-parser'!A:C,3,FALSE)="","",VLOOKUP(M56,'Hulpblad KAR-parser'!A:C,3,FALSE))</f>
        <v>Asbest</v>
      </c>
      <c r="P56" s="136" t="str">
        <f>IF(CONCATENATE(C56,D56)="","",VLOOKUP(CONCATENATE(C56,D56),Karakteristieken!AQ:AQ,1,FALSE))</f>
        <v/>
      </c>
    </row>
    <row r="57" spans="1:16" x14ac:dyDescent="0.25">
      <c r="A57" s="59"/>
      <c r="B57" s="59"/>
      <c r="C57" s="59"/>
      <c r="D57" s="59"/>
      <c r="E57" s="60" t="s">
        <v>6168</v>
      </c>
      <c r="F57" s="60"/>
      <c r="G57" s="60" t="s">
        <v>11779</v>
      </c>
      <c r="H57" s="60"/>
      <c r="I57" s="59">
        <f t="shared" si="0"/>
        <v>7</v>
      </c>
      <c r="J57" s="59" t="s">
        <v>1561</v>
      </c>
      <c r="K57" s="61"/>
      <c r="L57" s="62" t="s">
        <v>6737</v>
      </c>
      <c r="M57" s="62" t="s">
        <v>11779</v>
      </c>
      <c r="N57" s="72" t="str">
        <f>VLOOKUP(M57,'Hulpblad KAR-parser'!A:C,2,FALSE)</f>
        <v>Aantref/lek gev.stof</v>
      </c>
      <c r="O57" s="72" t="str">
        <f>IF(VLOOKUP(M57,'Hulpblad KAR-parser'!A:C,3,FALSE)="","",VLOOKUP(M57,'Hulpblad KAR-parser'!A:C,3,FALSE))</f>
        <v>Asbest</v>
      </c>
      <c r="P57" s="136" t="str">
        <f>IF(CONCATENATE(C57,D57)="","",VLOOKUP(CONCATENATE(C57,D57),Karakteristieken!AQ:AQ,1,FALSE))</f>
        <v/>
      </c>
    </row>
    <row r="58" spans="1:16" x14ac:dyDescent="0.25">
      <c r="A58" s="59"/>
      <c r="B58" s="59"/>
      <c r="C58" s="59"/>
      <c r="D58" s="59"/>
      <c r="E58" s="60" t="s">
        <v>1734</v>
      </c>
      <c r="F58" s="60"/>
      <c r="G58" s="60" t="s">
        <v>11779</v>
      </c>
      <c r="H58" s="60"/>
      <c r="I58" s="59">
        <f t="shared" si="0"/>
        <v>10</v>
      </c>
      <c r="J58" s="59" t="s">
        <v>1561</v>
      </c>
      <c r="K58" s="61"/>
      <c r="L58" s="62" t="s">
        <v>6737</v>
      </c>
      <c r="M58" s="62" t="s">
        <v>11779</v>
      </c>
      <c r="N58" s="72" t="str">
        <f>VLOOKUP(M58,'Hulpblad KAR-parser'!A:C,2,FALSE)</f>
        <v>Aantref/lek gev.stof</v>
      </c>
      <c r="O58" s="72" t="str">
        <f>IF(VLOOKUP(M58,'Hulpblad KAR-parser'!A:C,3,FALSE)="","",VLOOKUP(M58,'Hulpblad KAR-parser'!A:C,3,FALSE))</f>
        <v>Asbest</v>
      </c>
      <c r="P58" s="136" t="str">
        <f>IF(CONCATENATE(C58,D58)="","",VLOOKUP(CONCATENATE(C58,D58),Karakteristieken!AQ:AQ,1,FALSE))</f>
        <v/>
      </c>
    </row>
    <row r="59" spans="1:16" x14ac:dyDescent="0.25">
      <c r="A59" s="59"/>
      <c r="B59" s="59"/>
      <c r="C59" s="59"/>
      <c r="D59" s="59"/>
      <c r="E59" s="60" t="s">
        <v>8974</v>
      </c>
      <c r="F59" s="60"/>
      <c r="G59" s="60" t="s">
        <v>11779</v>
      </c>
      <c r="H59" s="60"/>
      <c r="I59" s="59">
        <f t="shared" si="0"/>
        <v>6</v>
      </c>
      <c r="J59" s="59" t="s">
        <v>1561</v>
      </c>
      <c r="K59" s="61"/>
      <c r="L59" s="62" t="s">
        <v>6737</v>
      </c>
      <c r="M59" s="62" t="s">
        <v>11779</v>
      </c>
      <c r="N59" s="72" t="str">
        <f>VLOOKUP(M59,'Hulpblad KAR-parser'!A:C,2,FALSE)</f>
        <v>Aantref/lek gev.stof</v>
      </c>
      <c r="O59" s="72" t="str">
        <f>IF(VLOOKUP(M59,'Hulpblad KAR-parser'!A:C,3,FALSE)="","",VLOOKUP(M59,'Hulpblad KAR-parser'!A:C,3,FALSE))</f>
        <v>Asbest</v>
      </c>
      <c r="P59" s="136" t="str">
        <f>IF(CONCATENATE(C59,D59)="","",VLOOKUP(CONCATENATE(C59,D59),Karakteristieken!AQ:AQ,1,FALSE))</f>
        <v/>
      </c>
    </row>
    <row r="60" spans="1:16" x14ac:dyDescent="0.25">
      <c r="A60" s="59"/>
      <c r="B60" s="59"/>
      <c r="C60" s="59"/>
      <c r="D60" s="59"/>
      <c r="E60" s="60" t="s">
        <v>11796</v>
      </c>
      <c r="F60" s="60"/>
      <c r="G60" s="60" t="s">
        <v>11779</v>
      </c>
      <c r="H60" s="60"/>
      <c r="I60" s="59">
        <f t="shared" si="0"/>
        <v>7</v>
      </c>
      <c r="J60" s="59" t="s">
        <v>1561</v>
      </c>
      <c r="K60" s="61"/>
      <c r="L60" s="62" t="s">
        <v>6737</v>
      </c>
      <c r="M60" s="62" t="s">
        <v>11779</v>
      </c>
      <c r="N60" s="72" t="str">
        <f>VLOOKUP(M60,'Hulpblad KAR-parser'!A:C,2,FALSE)</f>
        <v>Aantref/lek gev.stof</v>
      </c>
      <c r="O60" s="72" t="str">
        <f>IF(VLOOKUP(M60,'Hulpblad KAR-parser'!A:C,3,FALSE)="","",VLOOKUP(M60,'Hulpblad KAR-parser'!A:C,3,FALSE))</f>
        <v>Asbest</v>
      </c>
      <c r="P60" s="136" t="str">
        <f>IF(CONCATENATE(C60,D60)="","",VLOOKUP(CONCATENATE(C60,D60),Karakteristieken!AQ:AQ,1,FALSE))</f>
        <v/>
      </c>
    </row>
    <row r="61" spans="1:16" x14ac:dyDescent="0.25">
      <c r="A61" s="59"/>
      <c r="B61" s="59"/>
      <c r="C61" s="59"/>
      <c r="D61" s="59"/>
      <c r="E61" s="60" t="s">
        <v>11797</v>
      </c>
      <c r="F61" s="60"/>
      <c r="G61" s="60" t="s">
        <v>11779</v>
      </c>
      <c r="H61" s="60"/>
      <c r="I61" s="59">
        <f t="shared" si="0"/>
        <v>5</v>
      </c>
      <c r="J61" s="59" t="s">
        <v>1561</v>
      </c>
      <c r="K61" s="61"/>
      <c r="L61" s="62" t="s">
        <v>6737</v>
      </c>
      <c r="M61" s="62" t="s">
        <v>11779</v>
      </c>
      <c r="N61" s="72" t="str">
        <f>VLOOKUP(M61,'Hulpblad KAR-parser'!A:C,2,FALSE)</f>
        <v>Aantref/lek gev.stof</v>
      </c>
      <c r="O61" s="72" t="str">
        <f>IF(VLOOKUP(M61,'Hulpblad KAR-parser'!A:C,3,FALSE)="","",VLOOKUP(M61,'Hulpblad KAR-parser'!A:C,3,FALSE))</f>
        <v>Asbest</v>
      </c>
      <c r="P61" s="136" t="str">
        <f>IF(CONCATENATE(C61,D61)="","",VLOOKUP(CONCATENATE(C61,D61),Karakteristieken!AQ:AQ,1,FALSE))</f>
        <v/>
      </c>
    </row>
    <row r="62" spans="1:16" x14ac:dyDescent="0.25">
      <c r="A62" s="59">
        <v>200137195</v>
      </c>
      <c r="B62" s="59">
        <v>200107386</v>
      </c>
      <c r="C62" s="59" t="s">
        <v>11768</v>
      </c>
      <c r="D62" s="59" t="s">
        <v>3810</v>
      </c>
      <c r="E62" s="60" t="s">
        <v>11780</v>
      </c>
      <c r="F62" s="60"/>
      <c r="G62" s="60"/>
      <c r="H62" s="60"/>
      <c r="I62" s="59">
        <f t="shared" si="0"/>
        <v>18</v>
      </c>
      <c r="J62" s="59" t="s">
        <v>1613</v>
      </c>
      <c r="K62" s="61"/>
      <c r="L62" s="62" t="s">
        <v>6737</v>
      </c>
      <c r="M62" s="62" t="s">
        <v>11780</v>
      </c>
      <c r="N62" s="72" t="str">
        <f>VLOOKUP(M62,'Hulpblad KAR-parser'!A:C,2,FALSE)</f>
        <v>Aantref/lek gev.stof</v>
      </c>
      <c r="O62" s="72" t="str">
        <f>IF(VLOOKUP(M62,'Hulpblad KAR-parser'!A:C,3,FALSE)="","",VLOOKUP(M62,'Hulpblad KAR-parser'!A:C,3,FALSE))</f>
        <v>Drugs</v>
      </c>
      <c r="P62" s="136" t="str">
        <f>IF(CONCATENATE(C62,D62)="","",VLOOKUP(CONCATENATE(C62,D62),Karakteristieken!AQ:AQ,1,FALSE))</f>
        <v>Aantref/lek gev.stofDrugs</v>
      </c>
    </row>
    <row r="63" spans="1:16" x14ac:dyDescent="0.25">
      <c r="A63" s="59"/>
      <c r="B63" s="59"/>
      <c r="C63" s="59"/>
      <c r="D63" s="59"/>
      <c r="E63" s="60" t="s">
        <v>11778</v>
      </c>
      <c r="F63" s="60"/>
      <c r="G63" s="60" t="s">
        <v>11780</v>
      </c>
      <c r="H63" s="60"/>
      <c r="I63" s="59">
        <f t="shared" si="0"/>
        <v>17</v>
      </c>
      <c r="J63" s="59" t="s">
        <v>1561</v>
      </c>
      <c r="K63" s="61"/>
      <c r="L63" s="62" t="s">
        <v>6737</v>
      </c>
      <c r="M63" s="62" t="s">
        <v>11780</v>
      </c>
      <c r="N63" s="72" t="str">
        <f>VLOOKUP(M63,'Hulpblad KAR-parser'!A:C,2,FALSE)</f>
        <v>Aantref/lek gev.stof</v>
      </c>
      <c r="O63" s="72" t="str">
        <f>IF(VLOOKUP(M63,'Hulpblad KAR-parser'!A:C,3,FALSE)="","",VLOOKUP(M63,'Hulpblad KAR-parser'!A:C,3,FALSE))</f>
        <v>Drugs</v>
      </c>
      <c r="P63" s="136" t="str">
        <f>IF(CONCATENATE(C63,D63)="","",VLOOKUP(CONCATENATE(C63,D63),Karakteristieken!AQ:AQ,1,FALSE))</f>
        <v/>
      </c>
    </row>
    <row r="64" spans="1:16" x14ac:dyDescent="0.25">
      <c r="A64" s="59"/>
      <c r="B64" s="59"/>
      <c r="C64" s="59"/>
      <c r="D64" s="59"/>
      <c r="E64" s="60" t="s">
        <v>1620</v>
      </c>
      <c r="F64" s="60"/>
      <c r="G64" s="60" t="s">
        <v>11780</v>
      </c>
      <c r="H64" s="60"/>
      <c r="I64" s="59">
        <f t="shared" si="0"/>
        <v>20</v>
      </c>
      <c r="J64" s="59" t="s">
        <v>1561</v>
      </c>
      <c r="K64" s="61"/>
      <c r="L64" s="62" t="s">
        <v>6737</v>
      </c>
      <c r="M64" s="62" t="s">
        <v>11780</v>
      </c>
      <c r="N64" s="72" t="str">
        <f>VLOOKUP(M64,'Hulpblad KAR-parser'!A:C,2,FALSE)</f>
        <v>Aantref/lek gev.stof</v>
      </c>
      <c r="O64" s="72" t="str">
        <f>IF(VLOOKUP(M64,'Hulpblad KAR-parser'!A:C,3,FALSE)="","",VLOOKUP(M64,'Hulpblad KAR-parser'!A:C,3,FALSE))</f>
        <v>Drugs</v>
      </c>
      <c r="P64" s="136" t="str">
        <f>IF(CONCATENATE(C64,D64)="","",VLOOKUP(CONCATENATE(C64,D64),Karakteristieken!AQ:AQ,1,FALSE))</f>
        <v/>
      </c>
    </row>
    <row r="65" spans="1:16" x14ac:dyDescent="0.25">
      <c r="A65" s="59"/>
      <c r="B65" s="59"/>
      <c r="C65" s="59"/>
      <c r="D65" s="59"/>
      <c r="E65" s="60" t="s">
        <v>8922</v>
      </c>
      <c r="F65" s="60"/>
      <c r="G65" s="60" t="s">
        <v>11780</v>
      </c>
      <c r="H65" s="60"/>
      <c r="I65" s="59">
        <f t="shared" si="0"/>
        <v>7</v>
      </c>
      <c r="J65" s="59" t="s">
        <v>1561</v>
      </c>
      <c r="K65" s="61"/>
      <c r="L65" s="62" t="s">
        <v>6737</v>
      </c>
      <c r="M65" s="62" t="s">
        <v>11780</v>
      </c>
      <c r="N65" s="72" t="str">
        <f>VLOOKUP(M65,'Hulpblad KAR-parser'!A:C,2,FALSE)</f>
        <v>Aantref/lek gev.stof</v>
      </c>
      <c r="O65" s="72" t="str">
        <f>IF(VLOOKUP(M65,'Hulpblad KAR-parser'!A:C,3,FALSE)="","",VLOOKUP(M65,'Hulpblad KAR-parser'!A:C,3,FALSE))</f>
        <v>Drugs</v>
      </c>
      <c r="P65" s="136" t="str">
        <f>IF(CONCATENATE(C65,D65)="","",VLOOKUP(CONCATENATE(C65,D65),Karakteristieken!AQ:AQ,1,FALSE))</f>
        <v/>
      </c>
    </row>
    <row r="66" spans="1:16" x14ac:dyDescent="0.25">
      <c r="A66" s="59"/>
      <c r="B66" s="59"/>
      <c r="C66" s="59"/>
      <c r="D66" s="59"/>
      <c r="E66" s="60" t="s">
        <v>11799</v>
      </c>
      <c r="F66" s="60"/>
      <c r="G66" s="60" t="s">
        <v>11780</v>
      </c>
      <c r="H66" s="60"/>
      <c r="I66" s="59">
        <f t="shared" ref="I66:I129" si="1">LEN(E66)</f>
        <v>7</v>
      </c>
      <c r="J66" s="59" t="s">
        <v>1561</v>
      </c>
      <c r="K66" s="61"/>
      <c r="L66" s="62" t="s">
        <v>6737</v>
      </c>
      <c r="M66" s="62" t="s">
        <v>11780</v>
      </c>
      <c r="N66" s="72" t="str">
        <f>VLOOKUP(M66,'Hulpblad KAR-parser'!A:C,2,FALSE)</f>
        <v>Aantref/lek gev.stof</v>
      </c>
      <c r="O66" s="72" t="str">
        <f>IF(VLOOKUP(M66,'Hulpblad KAR-parser'!A:C,3,FALSE)="","",VLOOKUP(M66,'Hulpblad KAR-parser'!A:C,3,FALSE))</f>
        <v>Drugs</v>
      </c>
      <c r="P66" s="136" t="str">
        <f>IF(CONCATENATE(C66,D66)="","",VLOOKUP(CONCATENATE(C66,D66),Karakteristieken!AQ:AQ,1,FALSE))</f>
        <v/>
      </c>
    </row>
    <row r="67" spans="1:16" x14ac:dyDescent="0.25">
      <c r="A67" s="59"/>
      <c r="B67" s="59"/>
      <c r="C67" s="59"/>
      <c r="D67" s="59"/>
      <c r="E67" s="60" t="s">
        <v>3512</v>
      </c>
      <c r="F67" s="60"/>
      <c r="G67" s="60" t="s">
        <v>11780</v>
      </c>
      <c r="H67" s="60"/>
      <c r="I67" s="59">
        <f t="shared" si="1"/>
        <v>16</v>
      </c>
      <c r="J67" s="59" t="s">
        <v>1561</v>
      </c>
      <c r="K67" s="61"/>
      <c r="L67" s="62" t="s">
        <v>6737</v>
      </c>
      <c r="M67" s="62" t="s">
        <v>11780</v>
      </c>
      <c r="N67" s="72" t="str">
        <f>VLOOKUP(M67,'Hulpblad KAR-parser'!A:C,2,FALSE)</f>
        <v>Aantref/lek gev.stof</v>
      </c>
      <c r="O67" s="72" t="str">
        <f>IF(VLOOKUP(M67,'Hulpblad KAR-parser'!A:C,3,FALSE)="","",VLOOKUP(M67,'Hulpblad KAR-parser'!A:C,3,FALSE))</f>
        <v>Drugs</v>
      </c>
      <c r="P67" s="136" t="str">
        <f>IF(CONCATENATE(C67,D67)="","",VLOOKUP(CONCATENATE(C67,D67),Karakteristieken!AQ:AQ,1,FALSE))</f>
        <v/>
      </c>
    </row>
    <row r="68" spans="1:16" x14ac:dyDescent="0.25">
      <c r="A68" s="59"/>
      <c r="B68" s="59"/>
      <c r="C68" s="59"/>
      <c r="D68" s="59"/>
      <c r="E68" s="60" t="s">
        <v>10125</v>
      </c>
      <c r="F68" s="60"/>
      <c r="G68" s="60" t="s">
        <v>11780</v>
      </c>
      <c r="H68" s="60"/>
      <c r="I68" s="59">
        <f t="shared" si="1"/>
        <v>6</v>
      </c>
      <c r="J68" s="59" t="s">
        <v>1561</v>
      </c>
      <c r="K68" s="61"/>
      <c r="L68" s="62" t="s">
        <v>6737</v>
      </c>
      <c r="M68" s="62" t="s">
        <v>11780</v>
      </c>
      <c r="N68" s="72" t="str">
        <f>VLOOKUP(M68,'Hulpblad KAR-parser'!A:C,2,FALSE)</f>
        <v>Aantref/lek gev.stof</v>
      </c>
      <c r="O68" s="72" t="str">
        <f>IF(VLOOKUP(M68,'Hulpblad KAR-parser'!A:C,3,FALSE)="","",VLOOKUP(M68,'Hulpblad KAR-parser'!A:C,3,FALSE))</f>
        <v>Drugs</v>
      </c>
      <c r="P68" s="136" t="str">
        <f>IF(CONCATENATE(C68,D68)="","",VLOOKUP(CONCATENATE(C68,D68),Karakteristieken!AQ:AQ,1,FALSE))</f>
        <v/>
      </c>
    </row>
    <row r="69" spans="1:16" x14ac:dyDescent="0.25">
      <c r="A69" s="59">
        <v>200137196</v>
      </c>
      <c r="B69" s="59">
        <v>200107389</v>
      </c>
      <c r="C69" s="59" t="s">
        <v>11768</v>
      </c>
      <c r="D69" s="59" t="s">
        <v>1621</v>
      </c>
      <c r="E69" s="60" t="s">
        <v>11781</v>
      </c>
      <c r="F69" s="60"/>
      <c r="G69" s="60"/>
      <c r="H69" s="60"/>
      <c r="I69" s="59">
        <f t="shared" si="1"/>
        <v>30</v>
      </c>
      <c r="J69" s="59" t="s">
        <v>1613</v>
      </c>
      <c r="K69" s="61"/>
      <c r="L69" s="62" t="s">
        <v>6737</v>
      </c>
      <c r="M69" s="62" t="s">
        <v>11781</v>
      </c>
      <c r="N69" s="72" t="str">
        <f>VLOOKUP(M69,'Hulpblad KAR-parser'!A:C,2,FALSE)</f>
        <v>Aantref/lek gev.stof</v>
      </c>
      <c r="O69" s="72" t="str">
        <f>IF(VLOOKUP(M69,'Hulpblad KAR-parser'!A:C,3,FALSE)="","",VLOOKUP(M69,'Hulpblad KAR-parser'!A:C,3,FALSE))</f>
        <v>Explosieven/Munitie</v>
      </c>
      <c r="P69" s="136" t="str">
        <f>IF(CONCATENATE(C69,D69)="","",VLOOKUP(CONCATENATE(C69,D69),Karakteristieken!AQ:AQ,1,FALSE))</f>
        <v>Aantref/lek gev.stofExplosieven/Munitie</v>
      </c>
    </row>
    <row r="70" spans="1:16" x14ac:dyDescent="0.25">
      <c r="A70" s="59"/>
      <c r="B70" s="59"/>
      <c r="C70" s="59"/>
      <c r="D70" s="59"/>
      <c r="E70" s="60" t="s">
        <v>1623</v>
      </c>
      <c r="F70" s="60"/>
      <c r="G70" s="60" t="s">
        <v>11781</v>
      </c>
      <c r="H70" s="60"/>
      <c r="I70" s="59">
        <f t="shared" si="1"/>
        <v>29</v>
      </c>
      <c r="J70" s="59" t="s">
        <v>1561</v>
      </c>
      <c r="K70" s="61"/>
      <c r="L70" s="62" t="s">
        <v>6737</v>
      </c>
      <c r="M70" s="62" t="s">
        <v>11781</v>
      </c>
      <c r="N70" s="72" t="str">
        <f>VLOOKUP(M70,'Hulpblad KAR-parser'!A:C,2,FALSE)</f>
        <v>Aantref/lek gev.stof</v>
      </c>
      <c r="O70" s="72" t="str">
        <f>IF(VLOOKUP(M70,'Hulpblad KAR-parser'!A:C,3,FALSE)="","",VLOOKUP(M70,'Hulpblad KAR-parser'!A:C,3,FALSE))</f>
        <v>Explosieven/Munitie</v>
      </c>
      <c r="P70" s="136" t="str">
        <f>IF(CONCATENATE(C70,D70)="","",VLOOKUP(CONCATENATE(C70,D70),Karakteristieken!AQ:AQ,1,FALSE))</f>
        <v/>
      </c>
    </row>
    <row r="71" spans="1:16" x14ac:dyDescent="0.25">
      <c r="A71" s="59"/>
      <c r="B71" s="59"/>
      <c r="C71" s="59"/>
      <c r="D71" s="59"/>
      <c r="E71" s="60" t="s">
        <v>12182</v>
      </c>
      <c r="F71" s="60"/>
      <c r="G71" s="60" t="s">
        <v>11781</v>
      </c>
      <c r="H71" s="60"/>
      <c r="I71" s="59">
        <f t="shared" si="1"/>
        <v>24</v>
      </c>
      <c r="J71" s="59" t="s">
        <v>1561</v>
      </c>
      <c r="K71" s="61"/>
      <c r="L71" s="62" t="s">
        <v>6737</v>
      </c>
      <c r="M71" s="62" t="s">
        <v>11781</v>
      </c>
      <c r="N71" s="72" t="str">
        <f>VLOOKUP(M71,'Hulpblad KAR-parser'!A:C,2,FALSE)</f>
        <v>Aantref/lek gev.stof</v>
      </c>
      <c r="O71" s="72" t="str">
        <f>IF(VLOOKUP(M71,'Hulpblad KAR-parser'!A:C,3,FALSE)="","",VLOOKUP(M71,'Hulpblad KAR-parser'!A:C,3,FALSE))</f>
        <v>Explosieven/Munitie</v>
      </c>
      <c r="P71" s="136" t="str">
        <f>IF(CONCATENATE(C71,D71)="","",VLOOKUP(CONCATENATE(C71,D71),Karakteristieken!AQ:AQ,1,FALSE))</f>
        <v/>
      </c>
    </row>
    <row r="72" spans="1:16" x14ac:dyDescent="0.25">
      <c r="A72" s="59"/>
      <c r="B72" s="59"/>
      <c r="C72" s="59"/>
      <c r="D72" s="59"/>
      <c r="E72" s="60" t="s">
        <v>12183</v>
      </c>
      <c r="F72" s="60"/>
      <c r="G72" s="60" t="s">
        <v>11781</v>
      </c>
      <c r="H72" s="60"/>
      <c r="I72" s="59">
        <f t="shared" si="1"/>
        <v>26</v>
      </c>
      <c r="J72" s="59" t="s">
        <v>1561</v>
      </c>
      <c r="K72" s="61"/>
      <c r="L72" s="62" t="s">
        <v>6737</v>
      </c>
      <c r="M72" s="62" t="s">
        <v>11781</v>
      </c>
      <c r="N72" s="72" t="str">
        <f>VLOOKUP(M72,'Hulpblad KAR-parser'!A:C,2,FALSE)</f>
        <v>Aantref/lek gev.stof</v>
      </c>
      <c r="O72" s="72" t="str">
        <f>IF(VLOOKUP(M72,'Hulpblad KAR-parser'!A:C,3,FALSE)="","",VLOOKUP(M72,'Hulpblad KAR-parser'!A:C,3,FALSE))</f>
        <v>Explosieven/Munitie</v>
      </c>
      <c r="P72" s="136" t="str">
        <f>IF(CONCATENATE(C72,D72)="","",VLOOKUP(CONCATENATE(C72,D72),Karakteristieken!AQ:AQ,1,FALSE))</f>
        <v/>
      </c>
    </row>
    <row r="73" spans="1:16" x14ac:dyDescent="0.25">
      <c r="A73" s="59"/>
      <c r="B73" s="59"/>
      <c r="C73" s="59"/>
      <c r="D73" s="59"/>
      <c r="E73" s="60" t="s">
        <v>12184</v>
      </c>
      <c r="F73" s="60"/>
      <c r="G73" s="60" t="s">
        <v>11781</v>
      </c>
      <c r="H73" s="60"/>
      <c r="I73" s="59">
        <f t="shared" si="1"/>
        <v>22</v>
      </c>
      <c r="J73" s="59" t="s">
        <v>1561</v>
      </c>
      <c r="K73" s="61"/>
      <c r="L73" s="62" t="s">
        <v>6737</v>
      </c>
      <c r="M73" s="62" t="s">
        <v>11781</v>
      </c>
      <c r="N73" s="72" t="str">
        <f>VLOOKUP(M73,'Hulpblad KAR-parser'!A:C,2,FALSE)</f>
        <v>Aantref/lek gev.stof</v>
      </c>
      <c r="O73" s="72" t="str">
        <f>IF(VLOOKUP(M73,'Hulpblad KAR-parser'!A:C,3,FALSE)="","",VLOOKUP(M73,'Hulpblad KAR-parser'!A:C,3,FALSE))</f>
        <v>Explosieven/Munitie</v>
      </c>
      <c r="P73" s="136" t="str">
        <f>IF(CONCATENATE(C73,D73)="","",VLOOKUP(CONCATENATE(C73,D73),Karakteristieken!AQ:AQ,1,FALSE))</f>
        <v/>
      </c>
    </row>
    <row r="74" spans="1:16" x14ac:dyDescent="0.25">
      <c r="A74" s="59"/>
      <c r="B74" s="59"/>
      <c r="C74" s="59"/>
      <c r="D74" s="59"/>
      <c r="E74" s="60" t="s">
        <v>8923</v>
      </c>
      <c r="F74" s="60"/>
      <c r="G74" s="60" t="s">
        <v>11781</v>
      </c>
      <c r="H74" s="60"/>
      <c r="I74" s="59">
        <f t="shared" si="1"/>
        <v>7</v>
      </c>
      <c r="J74" s="59" t="s">
        <v>1561</v>
      </c>
      <c r="K74" s="61"/>
      <c r="L74" s="62" t="s">
        <v>6737</v>
      </c>
      <c r="M74" s="62" t="s">
        <v>11781</v>
      </c>
      <c r="N74" s="72" t="str">
        <f>VLOOKUP(M74,'Hulpblad KAR-parser'!A:C,2,FALSE)</f>
        <v>Aantref/lek gev.stof</v>
      </c>
      <c r="O74" s="72" t="str">
        <f>IF(VLOOKUP(M74,'Hulpblad KAR-parser'!A:C,3,FALSE)="","",VLOOKUP(M74,'Hulpblad KAR-parser'!A:C,3,FALSE))</f>
        <v>Explosieven/Munitie</v>
      </c>
      <c r="P74" s="136" t="str">
        <f>IF(CONCATENATE(C74,D74)="","",VLOOKUP(CONCATENATE(C74,D74),Karakteristieken!AQ:AQ,1,FALSE))</f>
        <v/>
      </c>
    </row>
    <row r="75" spans="1:16" x14ac:dyDescent="0.25">
      <c r="A75" s="59">
        <v>200137197</v>
      </c>
      <c r="B75" s="59">
        <v>200107391</v>
      </c>
      <c r="C75" s="59" t="s">
        <v>11768</v>
      </c>
      <c r="D75" s="59" t="s">
        <v>11771</v>
      </c>
      <c r="E75" s="60" t="s">
        <v>11782</v>
      </c>
      <c r="F75" s="60"/>
      <c r="G75" s="60"/>
      <c r="H75" s="60"/>
      <c r="I75" s="59">
        <f t="shared" si="1"/>
        <v>33</v>
      </c>
      <c r="J75" s="59" t="s">
        <v>1613</v>
      </c>
      <c r="K75" s="61"/>
      <c r="L75" s="62" t="s">
        <v>6737</v>
      </c>
      <c r="M75" s="62" t="s">
        <v>11782</v>
      </c>
      <c r="N75" s="72" t="str">
        <f>VLOOKUP(M75,'Hulpblad KAR-parser'!A:C,2,FALSE)</f>
        <v>Aantref/lek gev.stof</v>
      </c>
      <c r="O75" s="72" t="str">
        <f>IF(VLOOKUP(M75,'Hulpblad KAR-parser'!A:C,3,FALSE)="","",VLOOKUP(M75,'Hulpblad KAR-parser'!A:C,3,FALSE))</f>
        <v>Gaslek Verwarm/aandr</v>
      </c>
      <c r="P75" s="136" t="str">
        <f>IF(CONCATENATE(C75,D75)="","",VLOOKUP(CONCATENATE(C75,D75),Karakteristieken!AQ:AQ,1,FALSE))</f>
        <v>Aantref/lek gev.stofGaslek Verwarm/aandr</v>
      </c>
    </row>
    <row r="76" spans="1:16" x14ac:dyDescent="0.25">
      <c r="A76" s="59">
        <v>200137198</v>
      </c>
      <c r="B76" s="59">
        <v>200107393</v>
      </c>
      <c r="C76" s="59" t="s">
        <v>11768</v>
      </c>
      <c r="D76" s="59" t="s">
        <v>1624</v>
      </c>
      <c r="E76" s="60" t="s">
        <v>11784</v>
      </c>
      <c r="F76" s="60"/>
      <c r="G76" s="60"/>
      <c r="H76" s="60"/>
      <c r="I76" s="59">
        <f t="shared" si="1"/>
        <v>26</v>
      </c>
      <c r="J76" s="59" t="s">
        <v>1613</v>
      </c>
      <c r="K76" s="61"/>
      <c r="L76" s="62" t="s">
        <v>6737</v>
      </c>
      <c r="M76" s="62" t="s">
        <v>11784</v>
      </c>
      <c r="N76" s="72" t="str">
        <f>VLOOKUP(M76,'Hulpblad KAR-parser'!A:C,2,FALSE)</f>
        <v>Aantref/lek gev.stof</v>
      </c>
      <c r="O76" s="72" t="str">
        <f>IF(VLOOKUP(M76,'Hulpblad KAR-parser'!A:C,3,FALSE)="","",VLOOKUP(M76,'Hulpblad KAR-parser'!A:C,3,FALSE))</f>
        <v>Gedumpt afval</v>
      </c>
      <c r="P76" s="136" t="str">
        <f>IF(CONCATENATE(C76,D76)="","",VLOOKUP(CONCATENATE(C76,D76),Karakteristieken!AQ:AQ,1,FALSE))</f>
        <v>Aantref/lek gev.stofGedumpt afval</v>
      </c>
    </row>
    <row r="77" spans="1:16" x14ac:dyDescent="0.25">
      <c r="A77" s="59"/>
      <c r="B77" s="59"/>
      <c r="C77" s="59"/>
      <c r="D77" s="59"/>
      <c r="E77" s="60" t="s">
        <v>1626</v>
      </c>
      <c r="F77" s="60"/>
      <c r="G77" s="60" t="s">
        <v>11784</v>
      </c>
      <c r="H77" s="60"/>
      <c r="I77" s="59">
        <f t="shared" si="1"/>
        <v>25</v>
      </c>
      <c r="J77" s="59" t="s">
        <v>1561</v>
      </c>
      <c r="K77" s="61"/>
      <c r="L77" s="62" t="s">
        <v>6737</v>
      </c>
      <c r="M77" s="62" t="s">
        <v>11784</v>
      </c>
      <c r="N77" s="72" t="str">
        <f>VLOOKUP(M77,'Hulpblad KAR-parser'!A:C,2,FALSE)</f>
        <v>Aantref/lek gev.stof</v>
      </c>
      <c r="O77" s="72" t="str">
        <f>IF(VLOOKUP(M77,'Hulpblad KAR-parser'!A:C,3,FALSE)="","",VLOOKUP(M77,'Hulpblad KAR-parser'!A:C,3,FALSE))</f>
        <v>Gedumpt afval</v>
      </c>
      <c r="P77" s="136" t="str">
        <f>IF(CONCATENATE(C77,D77)="","",VLOOKUP(CONCATENATE(C77,D77),Karakteristieken!AQ:AQ,1,FALSE))</f>
        <v/>
      </c>
    </row>
    <row r="78" spans="1:16" x14ac:dyDescent="0.25">
      <c r="A78" s="59"/>
      <c r="B78" s="59"/>
      <c r="C78" s="59"/>
      <c r="D78" s="59"/>
      <c r="E78" s="60" t="s">
        <v>8927</v>
      </c>
      <c r="F78" s="60"/>
      <c r="G78" s="60" t="s">
        <v>11784</v>
      </c>
      <c r="H78" s="60"/>
      <c r="I78" s="59">
        <f t="shared" si="1"/>
        <v>7</v>
      </c>
      <c r="J78" s="59" t="s">
        <v>1561</v>
      </c>
      <c r="K78" s="61"/>
      <c r="L78" s="62" t="s">
        <v>6737</v>
      </c>
      <c r="M78" s="62" t="s">
        <v>11784</v>
      </c>
      <c r="N78" s="72" t="str">
        <f>VLOOKUP(M78,'Hulpblad KAR-parser'!A:C,2,FALSE)</f>
        <v>Aantref/lek gev.stof</v>
      </c>
      <c r="O78" s="72" t="str">
        <f>IF(VLOOKUP(M78,'Hulpblad KAR-parser'!A:C,3,FALSE)="","",VLOOKUP(M78,'Hulpblad KAR-parser'!A:C,3,FALSE))</f>
        <v>Gedumpt afval</v>
      </c>
      <c r="P78" s="136" t="str">
        <f>IF(CONCATENATE(C78,D78)="","",VLOOKUP(CONCATENATE(C78,D78),Karakteristieken!AQ:AQ,1,FALSE))</f>
        <v/>
      </c>
    </row>
    <row r="79" spans="1:16" x14ac:dyDescent="0.25">
      <c r="A79" s="59"/>
      <c r="B79" s="59"/>
      <c r="C79" s="59"/>
      <c r="D79" s="59"/>
      <c r="E79" s="60" t="s">
        <v>3511</v>
      </c>
      <c r="F79" s="60"/>
      <c r="G79" s="60" t="s">
        <v>11784</v>
      </c>
      <c r="H79" s="60"/>
      <c r="I79" s="59">
        <f t="shared" si="1"/>
        <v>21</v>
      </c>
      <c r="J79" s="59" t="s">
        <v>1561</v>
      </c>
      <c r="K79" s="61"/>
      <c r="L79" s="62" t="s">
        <v>6737</v>
      </c>
      <c r="M79" s="62" t="s">
        <v>11784</v>
      </c>
      <c r="N79" s="72" t="str">
        <f>VLOOKUP(M79,'Hulpblad KAR-parser'!A:C,2,FALSE)</f>
        <v>Aantref/lek gev.stof</v>
      </c>
      <c r="O79" s="72" t="str">
        <f>IF(VLOOKUP(M79,'Hulpblad KAR-parser'!A:C,3,FALSE)="","",VLOOKUP(M79,'Hulpblad KAR-parser'!A:C,3,FALSE))</f>
        <v>Gedumpt afval</v>
      </c>
      <c r="P79" s="136" t="str">
        <f>IF(CONCATENATE(C79,D79)="","",VLOOKUP(CONCATENATE(C79,D79),Karakteristieken!AQ:AQ,1,FALSE))</f>
        <v/>
      </c>
    </row>
    <row r="80" spans="1:16" x14ac:dyDescent="0.25">
      <c r="A80" s="59"/>
      <c r="B80" s="59"/>
      <c r="C80" s="59"/>
      <c r="D80" s="59"/>
      <c r="E80" s="60" t="s">
        <v>10128</v>
      </c>
      <c r="F80" s="60"/>
      <c r="G80" s="60" t="s">
        <v>11784</v>
      </c>
      <c r="H80" s="60"/>
      <c r="I80" s="59">
        <f t="shared" si="1"/>
        <v>6</v>
      </c>
      <c r="J80" s="59" t="s">
        <v>1561</v>
      </c>
      <c r="K80" s="61"/>
      <c r="L80" s="62" t="s">
        <v>6737</v>
      </c>
      <c r="M80" s="62" t="s">
        <v>11784</v>
      </c>
      <c r="N80" s="72" t="str">
        <f>VLOOKUP(M80,'Hulpblad KAR-parser'!A:C,2,FALSE)</f>
        <v>Aantref/lek gev.stof</v>
      </c>
      <c r="O80" s="72" t="str">
        <f>IF(VLOOKUP(M80,'Hulpblad KAR-parser'!A:C,3,FALSE)="","",VLOOKUP(M80,'Hulpblad KAR-parser'!A:C,3,FALSE))</f>
        <v>Gedumpt afval</v>
      </c>
      <c r="P80" s="136" t="str">
        <f>IF(CONCATENATE(C80,D80)="","",VLOOKUP(CONCATENATE(C80,D80),Karakteristieken!AQ:AQ,1,FALSE))</f>
        <v/>
      </c>
    </row>
    <row r="81" spans="1:16" x14ac:dyDescent="0.25">
      <c r="A81" s="59">
        <v>200137199</v>
      </c>
      <c r="B81" s="59">
        <v>200107394</v>
      </c>
      <c r="C81" s="59" t="s">
        <v>11768</v>
      </c>
      <c r="D81" s="59" t="s">
        <v>4804</v>
      </c>
      <c r="E81" s="60" t="s">
        <v>11785</v>
      </c>
      <c r="F81" s="60"/>
      <c r="G81" s="60"/>
      <c r="H81" s="60"/>
      <c r="I81" s="59">
        <f t="shared" si="1"/>
        <v>29</v>
      </c>
      <c r="J81" s="59" t="s">
        <v>1613</v>
      </c>
      <c r="K81" s="61"/>
      <c r="L81" s="62" t="s">
        <v>6737</v>
      </c>
      <c r="M81" s="62" t="s">
        <v>11785</v>
      </c>
      <c r="N81" s="72" t="str">
        <f>VLOOKUP(M81,'Hulpblad KAR-parser'!A:C,2,FALSE)</f>
        <v>Aantref/lek gev.stof</v>
      </c>
      <c r="O81" s="72" t="str">
        <f>IF(VLOOKUP(M81,'Hulpblad KAR-parser'!A:C,3,FALSE)="","",VLOOKUP(M81,'Hulpblad KAR-parser'!A:C,3,FALSE))</f>
        <v>Gevaarlijke stof</v>
      </c>
      <c r="P81" s="136" t="str">
        <f>IF(CONCATENATE(C81,D81)="","",VLOOKUP(CONCATENATE(C81,D81),Karakteristieken!AQ:AQ,1,FALSE))</f>
        <v>Aantref/lek gev.stofGevaarlijke stof</v>
      </c>
    </row>
    <row r="82" spans="1:16" x14ac:dyDescent="0.25">
      <c r="A82" s="59"/>
      <c r="B82" s="59"/>
      <c r="C82" s="59"/>
      <c r="D82" s="59"/>
      <c r="E82" s="60" t="s">
        <v>1627</v>
      </c>
      <c r="F82" s="60"/>
      <c r="G82" s="60" t="s">
        <v>11785</v>
      </c>
      <c r="H82" s="60"/>
      <c r="I82" s="59">
        <f t="shared" si="1"/>
        <v>27</v>
      </c>
      <c r="J82" s="59" t="s">
        <v>1561</v>
      </c>
      <c r="K82" s="61"/>
      <c r="L82" s="62" t="s">
        <v>6737</v>
      </c>
      <c r="M82" s="62" t="s">
        <v>11785</v>
      </c>
      <c r="N82" s="72" t="str">
        <f>VLOOKUP(M82,'Hulpblad KAR-parser'!A:C,2,FALSE)</f>
        <v>Aantref/lek gev.stof</v>
      </c>
      <c r="O82" s="72" t="str">
        <f>IF(VLOOKUP(M82,'Hulpblad KAR-parser'!A:C,3,FALSE)="","",VLOOKUP(M82,'Hulpblad KAR-parser'!A:C,3,FALSE))</f>
        <v>Gevaarlijke stof</v>
      </c>
      <c r="P82" s="136" t="str">
        <f>IF(CONCATENATE(C82,D82)="","",VLOOKUP(CONCATENATE(C82,D82),Karakteristieken!AQ:AQ,1,FALSE))</f>
        <v/>
      </c>
    </row>
    <row r="83" spans="1:16" x14ac:dyDescent="0.25">
      <c r="A83" s="59"/>
      <c r="B83" s="59"/>
      <c r="C83" s="59"/>
      <c r="D83" s="59"/>
      <c r="E83" s="60" t="s">
        <v>8930</v>
      </c>
      <c r="F83" s="60"/>
      <c r="G83" s="60" t="s">
        <v>11785</v>
      </c>
      <c r="H83" s="60"/>
      <c r="I83" s="59">
        <f t="shared" si="1"/>
        <v>7</v>
      </c>
      <c r="J83" s="59" t="s">
        <v>1561</v>
      </c>
      <c r="K83" s="61"/>
      <c r="L83" s="62" t="s">
        <v>6737</v>
      </c>
      <c r="M83" s="62" t="s">
        <v>11785</v>
      </c>
      <c r="N83" s="72" t="str">
        <f>VLOOKUP(M83,'Hulpblad KAR-parser'!A:C,2,FALSE)</f>
        <v>Aantref/lek gev.stof</v>
      </c>
      <c r="O83" s="72" t="str">
        <f>IF(VLOOKUP(M83,'Hulpblad KAR-parser'!A:C,3,FALSE)="","",VLOOKUP(M83,'Hulpblad KAR-parser'!A:C,3,FALSE))</f>
        <v>Gevaarlijke stof</v>
      </c>
      <c r="P83" s="136" t="str">
        <f>IF(CONCATENATE(C83,D83)="","",VLOOKUP(CONCATENATE(C83,D83),Karakteristieken!AQ:AQ,1,FALSE))</f>
        <v/>
      </c>
    </row>
    <row r="84" spans="1:16" x14ac:dyDescent="0.25">
      <c r="A84" s="59"/>
      <c r="B84" s="59"/>
      <c r="C84" s="59"/>
      <c r="D84" s="59"/>
      <c r="E84" s="60" t="s">
        <v>8929</v>
      </c>
      <c r="F84" s="60"/>
      <c r="G84" s="60" t="s">
        <v>11785</v>
      </c>
      <c r="H84" s="60"/>
      <c r="I84" s="59">
        <f t="shared" si="1"/>
        <v>7</v>
      </c>
      <c r="J84" s="59" t="s">
        <v>1561</v>
      </c>
      <c r="K84" s="61"/>
      <c r="L84" s="62" t="s">
        <v>6737</v>
      </c>
      <c r="M84" s="62" t="s">
        <v>11785</v>
      </c>
      <c r="N84" s="72" t="str">
        <f>VLOOKUP(M84,'Hulpblad KAR-parser'!A:C,2,FALSE)</f>
        <v>Aantref/lek gev.stof</v>
      </c>
      <c r="O84" s="72" t="str">
        <f>IF(VLOOKUP(M84,'Hulpblad KAR-parser'!A:C,3,FALSE)="","",VLOOKUP(M84,'Hulpblad KAR-parser'!A:C,3,FALSE))</f>
        <v>Gevaarlijke stof</v>
      </c>
      <c r="P84" s="136" t="str">
        <f>IF(CONCATENATE(C84,D84)="","",VLOOKUP(CONCATENATE(C84,D84),Karakteristieken!AQ:AQ,1,FALSE))</f>
        <v/>
      </c>
    </row>
    <row r="85" spans="1:16" x14ac:dyDescent="0.25">
      <c r="A85" s="59"/>
      <c r="B85" s="59"/>
      <c r="C85" s="59"/>
      <c r="D85" s="59"/>
      <c r="E85" s="60" t="s">
        <v>3514</v>
      </c>
      <c r="F85" s="60"/>
      <c r="G85" s="60" t="s">
        <v>11785</v>
      </c>
      <c r="H85" s="60"/>
      <c r="I85" s="59">
        <f t="shared" si="1"/>
        <v>23</v>
      </c>
      <c r="J85" s="59" t="s">
        <v>1561</v>
      </c>
      <c r="K85" s="61"/>
      <c r="L85" s="62" t="s">
        <v>6737</v>
      </c>
      <c r="M85" s="62" t="s">
        <v>11785</v>
      </c>
      <c r="N85" s="72" t="str">
        <f>VLOOKUP(M85,'Hulpblad KAR-parser'!A:C,2,FALSE)</f>
        <v>Aantref/lek gev.stof</v>
      </c>
      <c r="O85" s="72" t="str">
        <f>IF(VLOOKUP(M85,'Hulpblad KAR-parser'!A:C,3,FALSE)="","",VLOOKUP(M85,'Hulpblad KAR-parser'!A:C,3,FALSE))</f>
        <v>Gevaarlijke stof</v>
      </c>
      <c r="P85" s="136" t="str">
        <f>IF(CONCATENATE(C85,D85)="","",VLOOKUP(CONCATENATE(C85,D85),Karakteristieken!AQ:AQ,1,FALSE))</f>
        <v/>
      </c>
    </row>
    <row r="86" spans="1:16" x14ac:dyDescent="0.25">
      <c r="A86" s="59"/>
      <c r="B86" s="59"/>
      <c r="C86" s="59"/>
      <c r="D86" s="59"/>
      <c r="E86" s="60" t="s">
        <v>10129</v>
      </c>
      <c r="F86" s="60"/>
      <c r="G86" s="60" t="s">
        <v>11785</v>
      </c>
      <c r="H86" s="60"/>
      <c r="I86" s="59">
        <f t="shared" si="1"/>
        <v>6</v>
      </c>
      <c r="J86" s="59" t="s">
        <v>1561</v>
      </c>
      <c r="K86" s="61"/>
      <c r="L86" s="62" t="s">
        <v>6737</v>
      </c>
      <c r="M86" s="62" t="s">
        <v>11785</v>
      </c>
      <c r="N86" s="72" t="str">
        <f>VLOOKUP(M86,'Hulpblad KAR-parser'!A:C,2,FALSE)</f>
        <v>Aantref/lek gev.stof</v>
      </c>
      <c r="O86" s="72" t="str">
        <f>IF(VLOOKUP(M86,'Hulpblad KAR-parser'!A:C,3,FALSE)="","",VLOOKUP(M86,'Hulpblad KAR-parser'!A:C,3,FALSE))</f>
        <v>Gevaarlijke stof</v>
      </c>
      <c r="P86" s="136" t="str">
        <f>IF(CONCATENATE(C86,D86)="","",VLOOKUP(CONCATENATE(C86,D86),Karakteristieken!AQ:AQ,1,FALSE))</f>
        <v/>
      </c>
    </row>
    <row r="87" spans="1:16" x14ac:dyDescent="0.25">
      <c r="A87" s="59">
        <v>200137200</v>
      </c>
      <c r="B87" s="59">
        <v>200107395</v>
      </c>
      <c r="C87" s="59" t="s">
        <v>11768</v>
      </c>
      <c r="D87" s="59" t="s">
        <v>1614</v>
      </c>
      <c r="E87" s="60" t="s">
        <v>11786</v>
      </c>
      <c r="F87" s="60"/>
      <c r="G87" s="60"/>
      <c r="H87" s="60"/>
      <c r="I87" s="59">
        <f t="shared" si="1"/>
        <v>25</v>
      </c>
      <c r="J87" s="59" t="s">
        <v>1613</v>
      </c>
      <c r="K87" s="61"/>
      <c r="L87" s="62" t="s">
        <v>6737</v>
      </c>
      <c r="M87" s="62" t="s">
        <v>11786</v>
      </c>
      <c r="N87" s="72" t="str">
        <f>VLOOKUP(M87,'Hulpblad KAR-parser'!A:C,2,FALSE)</f>
        <v>Aantref/lek gev.stof</v>
      </c>
      <c r="O87" s="72" t="str">
        <f>IF(VLOOKUP(M87,'Hulpblad KAR-parser'!A:C,3,FALSE)="","",VLOOKUP(M87,'Hulpblad KAR-parser'!A:C,3,FALSE))</f>
        <v xml:space="preserve">Koolmonoxide </v>
      </c>
      <c r="P87" s="136" t="str">
        <f>IF(CONCATENATE(C87,D87)="","",VLOOKUP(CONCATENATE(C87,D87),Karakteristieken!AQ:AQ,1,FALSE))</f>
        <v>Aantref/lek gev.stofKoolmonoxide</v>
      </c>
    </row>
    <row r="88" spans="1:16" x14ac:dyDescent="0.25">
      <c r="A88" s="59"/>
      <c r="B88" s="59"/>
      <c r="C88" s="59"/>
      <c r="D88" s="59"/>
      <c r="E88" s="60" t="s">
        <v>1616</v>
      </c>
      <c r="F88" s="60"/>
      <c r="G88" s="60" t="s">
        <v>11786</v>
      </c>
      <c r="H88" s="60"/>
      <c r="I88" s="59">
        <f t="shared" si="1"/>
        <v>24</v>
      </c>
      <c r="J88" s="59" t="s">
        <v>1561</v>
      </c>
      <c r="K88" s="61"/>
      <c r="L88" s="62" t="s">
        <v>6737</v>
      </c>
      <c r="M88" s="62" t="s">
        <v>11786</v>
      </c>
      <c r="N88" s="72" t="str">
        <f>VLOOKUP(M88,'Hulpblad KAR-parser'!A:C,2,FALSE)</f>
        <v>Aantref/lek gev.stof</v>
      </c>
      <c r="O88" s="72" t="str">
        <f>IF(VLOOKUP(M88,'Hulpblad KAR-parser'!A:C,3,FALSE)="","",VLOOKUP(M88,'Hulpblad KAR-parser'!A:C,3,FALSE))</f>
        <v xml:space="preserve">Koolmonoxide </v>
      </c>
      <c r="P88" s="136" t="str">
        <f>IF(CONCATENATE(C88,D88)="","",VLOOKUP(CONCATENATE(C88,D88),Karakteristieken!AQ:AQ,1,FALSE))</f>
        <v/>
      </c>
    </row>
    <row r="89" spans="1:16" x14ac:dyDescent="0.25">
      <c r="A89" s="59"/>
      <c r="B89" s="59"/>
      <c r="C89" s="59"/>
      <c r="D89" s="59"/>
      <c r="E89" s="60" t="s">
        <v>8928</v>
      </c>
      <c r="F89" s="60"/>
      <c r="G89" s="60" t="s">
        <v>11786</v>
      </c>
      <c r="H89" s="60"/>
      <c r="I89" s="59">
        <f t="shared" si="1"/>
        <v>7</v>
      </c>
      <c r="J89" s="59" t="s">
        <v>1561</v>
      </c>
      <c r="K89" s="61"/>
      <c r="L89" s="62" t="s">
        <v>6737</v>
      </c>
      <c r="M89" s="62" t="s">
        <v>11786</v>
      </c>
      <c r="N89" s="72" t="str">
        <f>VLOOKUP(M89,'Hulpblad KAR-parser'!A:C,2,FALSE)</f>
        <v>Aantref/lek gev.stof</v>
      </c>
      <c r="O89" s="72" t="str">
        <f>IF(VLOOKUP(M89,'Hulpblad KAR-parser'!A:C,3,FALSE)="","",VLOOKUP(M89,'Hulpblad KAR-parser'!A:C,3,FALSE))</f>
        <v xml:space="preserve">Koolmonoxide </v>
      </c>
      <c r="P89" s="136" t="str">
        <f>IF(CONCATENATE(C89,D89)="","",VLOOKUP(CONCATENATE(C89,D89),Karakteristieken!AQ:AQ,1,FALSE))</f>
        <v/>
      </c>
    </row>
    <row r="90" spans="1:16" x14ac:dyDescent="0.25">
      <c r="A90" s="59"/>
      <c r="B90" s="59"/>
      <c r="C90" s="59"/>
      <c r="D90" s="59"/>
      <c r="E90" s="60" t="s">
        <v>9200</v>
      </c>
      <c r="F90" s="60"/>
      <c r="G90" s="60" t="s">
        <v>11786</v>
      </c>
      <c r="H90" s="60"/>
      <c r="I90" s="59">
        <f t="shared" si="1"/>
        <v>5</v>
      </c>
      <c r="J90" s="59" t="s">
        <v>1561</v>
      </c>
      <c r="K90" s="61"/>
      <c r="L90" s="62" t="s">
        <v>6737</v>
      </c>
      <c r="M90" s="62" t="s">
        <v>11786</v>
      </c>
      <c r="N90" s="72" t="str">
        <f>VLOOKUP(M90,'Hulpblad KAR-parser'!A:C,2,FALSE)</f>
        <v>Aantref/lek gev.stof</v>
      </c>
      <c r="O90" s="72" t="str">
        <f>IF(VLOOKUP(M90,'Hulpblad KAR-parser'!A:C,3,FALSE)="","",VLOOKUP(M90,'Hulpblad KAR-parser'!A:C,3,FALSE))</f>
        <v xml:space="preserve">Koolmonoxide </v>
      </c>
      <c r="P90" s="136" t="str">
        <f>IF(CONCATENATE(C90,D90)="","",VLOOKUP(CONCATENATE(C90,D90),Karakteristieken!AQ:AQ,1,FALSE))</f>
        <v/>
      </c>
    </row>
    <row r="91" spans="1:16" x14ac:dyDescent="0.25">
      <c r="A91" s="59"/>
      <c r="B91" s="59"/>
      <c r="C91" s="59"/>
      <c r="D91" s="59"/>
      <c r="E91" s="60" t="s">
        <v>9201</v>
      </c>
      <c r="F91" s="60"/>
      <c r="G91" s="60" t="s">
        <v>11786</v>
      </c>
      <c r="H91" s="60"/>
      <c r="I91" s="59">
        <f t="shared" si="1"/>
        <v>18</v>
      </c>
      <c r="J91" s="59" t="s">
        <v>1561</v>
      </c>
      <c r="K91" s="61"/>
      <c r="L91" s="62" t="s">
        <v>6737</v>
      </c>
      <c r="M91" s="62" t="s">
        <v>11786</v>
      </c>
      <c r="N91" s="72" t="str">
        <f>VLOOKUP(M91,'Hulpblad KAR-parser'!A:C,2,FALSE)</f>
        <v>Aantref/lek gev.stof</v>
      </c>
      <c r="O91" s="72" t="str">
        <f>IF(VLOOKUP(M91,'Hulpblad KAR-parser'!A:C,3,FALSE)="","",VLOOKUP(M91,'Hulpblad KAR-parser'!A:C,3,FALSE))</f>
        <v xml:space="preserve">Koolmonoxide </v>
      </c>
      <c r="P91" s="136" t="str">
        <f>IF(CONCATENATE(C91,D91)="","",VLOOKUP(CONCATENATE(C91,D91),Karakteristieken!AQ:AQ,1,FALSE))</f>
        <v/>
      </c>
    </row>
    <row r="92" spans="1:16" x14ac:dyDescent="0.25">
      <c r="A92" s="59">
        <v>200137201</v>
      </c>
      <c r="B92" s="59">
        <v>200107396</v>
      </c>
      <c r="C92" s="59" t="s">
        <v>11768</v>
      </c>
      <c r="D92" s="59" t="s">
        <v>11772</v>
      </c>
      <c r="E92" s="60" t="s">
        <v>11787</v>
      </c>
      <c r="F92" s="60"/>
      <c r="G92" s="60"/>
      <c r="H92" s="60"/>
      <c r="I92" s="59">
        <f t="shared" si="1"/>
        <v>24</v>
      </c>
      <c r="J92" s="59" t="s">
        <v>1613</v>
      </c>
      <c r="K92" s="61"/>
      <c r="L92" s="62" t="s">
        <v>6737</v>
      </c>
      <c r="M92" s="62" t="s">
        <v>11787</v>
      </c>
      <c r="N92" s="72" t="str">
        <f>VLOOKUP(M92,'Hulpblad KAR-parser'!A:C,2,FALSE)</f>
        <v>Aantref/lek gev.stof</v>
      </c>
      <c r="O92" s="72" t="str">
        <f>IF(VLOOKUP(M92,'Hulpblad KAR-parser'!A:C,3,FALSE)="","",VLOOKUP(M92,'Hulpblad KAR-parser'!A:C,3,FALSE))</f>
        <v>Radioactiviteit</v>
      </c>
      <c r="P92" s="136" t="str">
        <f>IF(CONCATENATE(C92,D92)="","",VLOOKUP(CONCATENATE(C92,D92),Karakteristieken!AQ:AQ,1,FALSE))</f>
        <v>Aantref/lek gev.stofRadioactiviteit</v>
      </c>
    </row>
    <row r="93" spans="1:16" x14ac:dyDescent="0.25">
      <c r="A93" s="59"/>
      <c r="B93" s="59"/>
      <c r="C93" s="59"/>
      <c r="D93" s="59"/>
      <c r="E93" s="60" t="s">
        <v>11800</v>
      </c>
      <c r="F93" s="60"/>
      <c r="G93" s="60" t="s">
        <v>11787</v>
      </c>
      <c r="H93" s="60"/>
      <c r="I93" s="59">
        <f t="shared" si="1"/>
        <v>7</v>
      </c>
      <c r="J93" s="59" t="s">
        <v>1561</v>
      </c>
      <c r="K93" s="61"/>
      <c r="L93" s="62" t="s">
        <v>6737</v>
      </c>
      <c r="M93" s="62" t="s">
        <v>11787</v>
      </c>
      <c r="N93" s="72" t="str">
        <f>VLOOKUP(M93,'Hulpblad KAR-parser'!A:C,2,FALSE)</f>
        <v>Aantref/lek gev.stof</v>
      </c>
      <c r="O93" s="72" t="str">
        <f>IF(VLOOKUP(M93,'Hulpblad KAR-parser'!A:C,3,FALSE)="","",VLOOKUP(M93,'Hulpblad KAR-parser'!A:C,3,FALSE))</f>
        <v>Radioactiviteit</v>
      </c>
      <c r="P93" s="136" t="str">
        <f>IF(CONCATENATE(C93,D93)="","",VLOOKUP(CONCATENATE(C93,D93),Karakteristieken!AQ:AQ,1,FALSE))</f>
        <v/>
      </c>
    </row>
    <row r="94" spans="1:16" x14ac:dyDescent="0.25">
      <c r="A94" s="59"/>
      <c r="B94" s="59"/>
      <c r="C94" s="59"/>
      <c r="D94" s="59"/>
      <c r="E94" s="60" t="s">
        <v>3513</v>
      </c>
      <c r="F94" s="60"/>
      <c r="G94" s="60" t="s">
        <v>11787</v>
      </c>
      <c r="H94" s="60"/>
      <c r="I94" s="59">
        <f t="shared" si="1"/>
        <v>19</v>
      </c>
      <c r="J94" s="59" t="s">
        <v>1561</v>
      </c>
      <c r="K94" s="61"/>
      <c r="L94" s="62" t="s">
        <v>6737</v>
      </c>
      <c r="M94" s="62" t="s">
        <v>11787</v>
      </c>
      <c r="N94" s="72" t="str">
        <f>VLOOKUP(M94,'Hulpblad KAR-parser'!A:C,2,FALSE)</f>
        <v>Aantref/lek gev.stof</v>
      </c>
      <c r="O94" s="72" t="str">
        <f>IF(VLOOKUP(M94,'Hulpblad KAR-parser'!A:C,3,FALSE)="","",VLOOKUP(M94,'Hulpblad KAR-parser'!A:C,3,FALSE))</f>
        <v>Radioactiviteit</v>
      </c>
      <c r="P94" s="136" t="str">
        <f>IF(CONCATENATE(C94,D94)="","",VLOOKUP(CONCATENATE(C94,D94),Karakteristieken!AQ:AQ,1,FALSE))</f>
        <v/>
      </c>
    </row>
    <row r="95" spans="1:16" x14ac:dyDescent="0.25">
      <c r="A95" s="59"/>
      <c r="B95" s="59"/>
      <c r="C95" s="59"/>
      <c r="D95" s="59"/>
      <c r="E95" s="60" t="s">
        <v>10130</v>
      </c>
      <c r="F95" s="60"/>
      <c r="G95" s="60" t="s">
        <v>11787</v>
      </c>
      <c r="H95" s="60"/>
      <c r="I95" s="59">
        <f t="shared" si="1"/>
        <v>6</v>
      </c>
      <c r="J95" s="59" t="s">
        <v>1561</v>
      </c>
      <c r="K95" s="61"/>
      <c r="L95" s="62" t="s">
        <v>6737</v>
      </c>
      <c r="M95" s="62" t="s">
        <v>11787</v>
      </c>
      <c r="N95" s="72" t="str">
        <f>VLOOKUP(M95,'Hulpblad KAR-parser'!A:C,2,FALSE)</f>
        <v>Aantref/lek gev.stof</v>
      </c>
      <c r="O95" s="72" t="str">
        <f>IF(VLOOKUP(M95,'Hulpblad KAR-parser'!A:C,3,FALSE)="","",VLOOKUP(M95,'Hulpblad KAR-parser'!A:C,3,FALSE))</f>
        <v>Radioactiviteit</v>
      </c>
      <c r="P95" s="136" t="str">
        <f>IF(CONCATENATE(C95,D95)="","",VLOOKUP(CONCATENATE(C95,D95),Karakteristieken!AQ:AQ,1,FALSE))</f>
        <v/>
      </c>
    </row>
    <row r="96" spans="1:16" x14ac:dyDescent="0.25">
      <c r="A96" s="59"/>
      <c r="B96" s="59"/>
      <c r="C96" s="59"/>
      <c r="D96" s="59"/>
      <c r="E96" s="60" t="s">
        <v>10131</v>
      </c>
      <c r="F96" s="60"/>
      <c r="G96" s="60" t="s">
        <v>11787</v>
      </c>
      <c r="H96" s="60"/>
      <c r="I96" s="59">
        <f t="shared" si="1"/>
        <v>12</v>
      </c>
      <c r="J96" s="59" t="s">
        <v>1561</v>
      </c>
      <c r="K96" s="61"/>
      <c r="L96" s="62" t="s">
        <v>6737</v>
      </c>
      <c r="M96" s="62" t="s">
        <v>11787</v>
      </c>
      <c r="N96" s="72" t="str">
        <f>VLOOKUP(M96,'Hulpblad KAR-parser'!A:C,2,FALSE)</f>
        <v>Aantref/lek gev.stof</v>
      </c>
      <c r="O96" s="72" t="str">
        <f>IF(VLOOKUP(M96,'Hulpblad KAR-parser'!A:C,3,FALSE)="","",VLOOKUP(M96,'Hulpblad KAR-parser'!A:C,3,FALSE))</f>
        <v>Radioactiviteit</v>
      </c>
      <c r="P96" s="136" t="str">
        <f>IF(CONCATENATE(C96,D96)="","",VLOOKUP(CONCATENATE(C96,D96),Karakteristieken!AQ:AQ,1,FALSE))</f>
        <v/>
      </c>
    </row>
    <row r="97" spans="1:16" x14ac:dyDescent="0.25">
      <c r="A97" s="59"/>
      <c r="B97" s="59"/>
      <c r="C97" s="59"/>
      <c r="D97" s="59"/>
      <c r="E97" s="60" t="s">
        <v>10132</v>
      </c>
      <c r="F97" s="60"/>
      <c r="G97" s="60" t="s">
        <v>11787</v>
      </c>
      <c r="H97" s="60"/>
      <c r="I97" s="59">
        <f t="shared" si="1"/>
        <v>5</v>
      </c>
      <c r="J97" s="59" t="s">
        <v>1561</v>
      </c>
      <c r="K97" s="61"/>
      <c r="L97" s="62" t="s">
        <v>6737</v>
      </c>
      <c r="M97" s="62" t="s">
        <v>11787</v>
      </c>
      <c r="N97" s="72" t="str">
        <f>VLOOKUP(M97,'Hulpblad KAR-parser'!A:C,2,FALSE)</f>
        <v>Aantref/lek gev.stof</v>
      </c>
      <c r="O97" s="72" t="str">
        <f>IF(VLOOKUP(M97,'Hulpblad KAR-parser'!A:C,3,FALSE)="","",VLOOKUP(M97,'Hulpblad KAR-parser'!A:C,3,FALSE))</f>
        <v>Radioactiviteit</v>
      </c>
      <c r="P97" s="136" t="str">
        <f>IF(CONCATENATE(C97,D97)="","",VLOOKUP(CONCATENATE(C97,D97),Karakteristieken!AQ:AQ,1,FALSE))</f>
        <v/>
      </c>
    </row>
    <row r="98" spans="1:16" x14ac:dyDescent="0.25">
      <c r="A98" s="59">
        <v>200137202</v>
      </c>
      <c r="B98" s="59">
        <v>200107398</v>
      </c>
      <c r="C98" s="59" t="s">
        <v>11768</v>
      </c>
      <c r="D98" s="59" t="s">
        <v>11773</v>
      </c>
      <c r="E98" s="60" t="s">
        <v>11788</v>
      </c>
      <c r="F98" s="60"/>
      <c r="G98" s="60"/>
      <c r="H98" s="60"/>
      <c r="I98" s="59">
        <f t="shared" si="1"/>
        <v>28</v>
      </c>
      <c r="J98" s="59" t="s">
        <v>1613</v>
      </c>
      <c r="K98" s="61"/>
      <c r="L98" s="62" t="s">
        <v>6737</v>
      </c>
      <c r="M98" s="62" t="s">
        <v>11788</v>
      </c>
      <c r="N98" s="72" t="str">
        <f>VLOOKUP(M98,'Hulpblad KAR-parser'!A:C,2,FALSE)</f>
        <v>Aantref/lek gev.stof</v>
      </c>
      <c r="O98" s="72" t="str">
        <f>IF(VLOOKUP(M98,'Hulpblad KAR-parser'!A:C,3,FALSE)="","",VLOOKUP(M98,'Hulpblad KAR-parser'!A:C,3,FALSE))</f>
        <v>Verdacht pakket</v>
      </c>
      <c r="P98" s="136" t="str">
        <f>IF(CONCATENATE(C98,D98)="","",VLOOKUP(CONCATENATE(C98,D98),Karakteristieken!AQ:AQ,1,FALSE))</f>
        <v>Aantref/lek gev.stofVerdacht pakket</v>
      </c>
    </row>
    <row r="99" spans="1:16" x14ac:dyDescent="0.25">
      <c r="A99" s="59"/>
      <c r="B99" s="59"/>
      <c r="C99" s="59"/>
      <c r="D99" s="59"/>
      <c r="E99" s="60" t="s">
        <v>11775</v>
      </c>
      <c r="F99" s="60"/>
      <c r="G99" s="60" t="s">
        <v>11788</v>
      </c>
      <c r="H99" s="60"/>
      <c r="I99" s="59">
        <f t="shared" si="1"/>
        <v>27</v>
      </c>
      <c r="J99" s="59" t="s">
        <v>1561</v>
      </c>
      <c r="K99" s="61"/>
      <c r="L99" s="62" t="s">
        <v>6737</v>
      </c>
      <c r="M99" s="62" t="s">
        <v>11788</v>
      </c>
      <c r="N99" s="72" t="str">
        <f>VLOOKUP(M99,'Hulpblad KAR-parser'!A:C,2,FALSE)</f>
        <v>Aantref/lek gev.stof</v>
      </c>
      <c r="O99" s="72" t="str">
        <f>IF(VLOOKUP(M99,'Hulpblad KAR-parser'!A:C,3,FALSE)="","",VLOOKUP(M99,'Hulpblad KAR-parser'!A:C,3,FALSE))</f>
        <v>Verdacht pakket</v>
      </c>
      <c r="P99" s="136" t="str">
        <f>IF(CONCATENATE(C99,D99)="","",VLOOKUP(CONCATENATE(C99,D99),Karakteristieken!AQ:AQ,1,FALSE))</f>
        <v/>
      </c>
    </row>
    <row r="100" spans="1:16" x14ac:dyDescent="0.25">
      <c r="A100" s="59"/>
      <c r="B100" s="59"/>
      <c r="C100" s="59"/>
      <c r="D100" s="59"/>
      <c r="E100" s="60" t="s">
        <v>11801</v>
      </c>
      <c r="F100" s="60"/>
      <c r="G100" s="60" t="s">
        <v>11788</v>
      </c>
      <c r="H100" s="60"/>
      <c r="I100" s="59">
        <f t="shared" si="1"/>
        <v>7</v>
      </c>
      <c r="J100" s="59" t="s">
        <v>1561</v>
      </c>
      <c r="K100" s="61"/>
      <c r="L100" s="62" t="s">
        <v>6737</v>
      </c>
      <c r="M100" s="62" t="s">
        <v>11788</v>
      </c>
      <c r="N100" s="72" t="str">
        <f>VLOOKUP(M100,'Hulpblad KAR-parser'!A:C,2,FALSE)</f>
        <v>Aantref/lek gev.stof</v>
      </c>
      <c r="O100" s="72" t="str">
        <f>IF(VLOOKUP(M100,'Hulpblad KAR-parser'!A:C,3,FALSE)="","",VLOOKUP(M100,'Hulpblad KAR-parser'!A:C,3,FALSE))</f>
        <v>Verdacht pakket</v>
      </c>
      <c r="P100" s="136" t="str">
        <f>IF(CONCATENATE(C100,D100)="","",VLOOKUP(CONCATENATE(C100,D100),Karakteristieken!AQ:AQ,1,FALSE))</f>
        <v/>
      </c>
    </row>
    <row r="101" spans="1:16" x14ac:dyDescent="0.25">
      <c r="A101" s="59"/>
      <c r="B101" s="59"/>
      <c r="C101" s="59"/>
      <c r="D101" s="59"/>
      <c r="E101" s="60" t="s">
        <v>12186</v>
      </c>
      <c r="F101" s="60"/>
      <c r="G101" s="60" t="s">
        <v>11788</v>
      </c>
      <c r="H101" s="60"/>
      <c r="I101" s="59">
        <f t="shared" si="1"/>
        <v>19</v>
      </c>
      <c r="J101" s="59" t="s">
        <v>1561</v>
      </c>
      <c r="K101" s="61"/>
      <c r="L101" s="62" t="s">
        <v>6737</v>
      </c>
      <c r="M101" s="62" t="s">
        <v>11788</v>
      </c>
      <c r="N101" s="72" t="str">
        <f>VLOOKUP(M101,'Hulpblad KAR-parser'!A:C,2,FALSE)</f>
        <v>Aantref/lek gev.stof</v>
      </c>
      <c r="O101" s="72" t="str">
        <f>IF(VLOOKUP(M101,'Hulpblad KAR-parser'!A:C,3,FALSE)="","",VLOOKUP(M101,'Hulpblad KAR-parser'!A:C,3,FALSE))</f>
        <v>Verdacht pakket</v>
      </c>
      <c r="P101" s="136" t="str">
        <f>IF(CONCATENATE(C101,D101)="","",VLOOKUP(CONCATENATE(C101,D101),Karakteristieken!AQ:AQ,1,FALSE))</f>
        <v/>
      </c>
    </row>
    <row r="102" spans="1:16" x14ac:dyDescent="0.25">
      <c r="A102" s="59">
        <v>200137203</v>
      </c>
      <c r="B102" s="59">
        <v>200107400</v>
      </c>
      <c r="C102" s="59" t="s">
        <v>11768</v>
      </c>
      <c r="D102" s="59" t="s">
        <v>1617</v>
      </c>
      <c r="E102" s="60" t="s">
        <v>11789</v>
      </c>
      <c r="F102" s="60"/>
      <c r="G102" s="60"/>
      <c r="H102" s="60"/>
      <c r="I102" s="59">
        <f t="shared" si="1"/>
        <v>26</v>
      </c>
      <c r="J102" s="59" t="s">
        <v>1613</v>
      </c>
      <c r="K102" s="61"/>
      <c r="L102" s="62" t="s">
        <v>6737</v>
      </c>
      <c r="M102" s="62" t="s">
        <v>11789</v>
      </c>
      <c r="N102" s="72" t="str">
        <f>VLOOKUP(M102,'Hulpblad KAR-parser'!A:C,2,FALSE)</f>
        <v>Aantref/lek gev.stof</v>
      </c>
      <c r="O102" s="72" t="str">
        <f>IF(VLOOKUP(M102,'Hulpblad KAR-parser'!A:C,3,FALSE)="","",VLOOKUP(M102,'Hulpblad KAR-parser'!A:C,3,FALSE))</f>
        <v>Vreemde lucht</v>
      </c>
      <c r="P102" s="136" t="str">
        <f>IF(CONCATENATE(C102,D102)="","",VLOOKUP(CONCATENATE(C102,D102),Karakteristieken!AQ:AQ,1,FALSE))</f>
        <v>Aantref/lek gev.stofVreemde lucht</v>
      </c>
    </row>
    <row r="103" spans="1:16" x14ac:dyDescent="0.25">
      <c r="A103" s="59"/>
      <c r="B103" s="59"/>
      <c r="C103" s="59"/>
      <c r="D103" s="59"/>
      <c r="E103" s="60" t="s">
        <v>1618</v>
      </c>
      <c r="F103" s="60"/>
      <c r="G103" s="60" t="s">
        <v>11789</v>
      </c>
      <c r="H103" s="60"/>
      <c r="I103" s="59">
        <f t="shared" si="1"/>
        <v>25</v>
      </c>
      <c r="J103" s="59" t="s">
        <v>1561</v>
      </c>
      <c r="K103" s="61"/>
      <c r="L103" s="62" t="s">
        <v>6737</v>
      </c>
      <c r="M103" s="62" t="s">
        <v>11789</v>
      </c>
      <c r="N103" s="72" t="str">
        <f>VLOOKUP(M103,'Hulpblad KAR-parser'!A:C,2,FALSE)</f>
        <v>Aantref/lek gev.stof</v>
      </c>
      <c r="O103" s="72" t="str">
        <f>IF(VLOOKUP(M103,'Hulpblad KAR-parser'!A:C,3,FALSE)="","",VLOOKUP(M103,'Hulpblad KAR-parser'!A:C,3,FALSE))</f>
        <v>Vreemde lucht</v>
      </c>
      <c r="P103" s="136" t="str">
        <f>IF(CONCATENATE(C103,D103)="","",VLOOKUP(CONCATENATE(C103,D103),Karakteristieken!AQ:AQ,1,FALSE))</f>
        <v/>
      </c>
    </row>
    <row r="104" spans="1:16" x14ac:dyDescent="0.25">
      <c r="A104" s="59"/>
      <c r="B104" s="59"/>
      <c r="C104" s="59"/>
      <c r="D104" s="59"/>
      <c r="E104" s="60" t="s">
        <v>8931</v>
      </c>
      <c r="F104" s="60"/>
      <c r="G104" s="60" t="s">
        <v>11789</v>
      </c>
      <c r="H104" s="60"/>
      <c r="I104" s="59">
        <f t="shared" si="1"/>
        <v>7</v>
      </c>
      <c r="J104" s="59" t="s">
        <v>1561</v>
      </c>
      <c r="K104" s="61"/>
      <c r="L104" s="62" t="s">
        <v>6737</v>
      </c>
      <c r="M104" s="62" t="s">
        <v>11789</v>
      </c>
      <c r="N104" s="72" t="str">
        <f>VLOOKUP(M104,'Hulpblad KAR-parser'!A:C,2,FALSE)</f>
        <v>Aantref/lek gev.stof</v>
      </c>
      <c r="O104" s="72" t="str">
        <f>IF(VLOOKUP(M104,'Hulpblad KAR-parser'!A:C,3,FALSE)="","",VLOOKUP(M104,'Hulpblad KAR-parser'!A:C,3,FALSE))</f>
        <v>Vreemde lucht</v>
      </c>
      <c r="P104" s="136" t="str">
        <f>IF(CONCATENATE(C104,D104)="","",VLOOKUP(CONCATENATE(C104,D104),Karakteristieken!AQ:AQ,1,FALSE))</f>
        <v/>
      </c>
    </row>
    <row r="105" spans="1:16" x14ac:dyDescent="0.25">
      <c r="A105" s="59">
        <v>200137204</v>
      </c>
      <c r="B105" s="59">
        <v>200059165</v>
      </c>
      <c r="C105" s="59" t="s">
        <v>11768</v>
      </c>
      <c r="D105" s="59" t="s">
        <v>11771</v>
      </c>
      <c r="E105" s="60" t="s">
        <v>6262</v>
      </c>
      <c r="F105" s="60"/>
      <c r="G105" s="60"/>
      <c r="H105" s="60"/>
      <c r="I105" s="59">
        <f t="shared" si="1"/>
        <v>16</v>
      </c>
      <c r="J105" s="59" t="s">
        <v>1613</v>
      </c>
      <c r="K105" s="61"/>
      <c r="L105" s="62" t="s">
        <v>6738</v>
      </c>
      <c r="M105" s="62" t="s">
        <v>6262</v>
      </c>
      <c r="N105" s="72" t="str">
        <f>VLOOKUP(M105,'Hulpblad KAR-parser'!A:C,2,FALSE)</f>
        <v>Aantref/lek gev.stof</v>
      </c>
      <c r="O105" s="72" t="str">
        <f>IF(VLOOKUP(M105,'Hulpblad KAR-parser'!A:C,3,FALSE)="","",VLOOKUP(M105,'Hulpblad KAR-parser'!A:C,3,FALSE))</f>
        <v>Gaslek Verwarm/aandr</v>
      </c>
      <c r="P105" s="136" t="str">
        <f>IF(CONCATENATE(C105,D105)="","",VLOOKUP(CONCATENATE(C105,D105),Karakteristieken!AQ:AQ,1,FALSE))</f>
        <v>Aantref/lek gev.stofGaslek Verwarm/aandr</v>
      </c>
    </row>
    <row r="106" spans="1:16" x14ac:dyDescent="0.25">
      <c r="A106" s="59"/>
      <c r="B106" s="59"/>
      <c r="C106" s="59"/>
      <c r="D106" s="59"/>
      <c r="E106" s="60" t="s">
        <v>8144</v>
      </c>
      <c r="F106" s="60"/>
      <c r="G106" s="60" t="s">
        <v>6262</v>
      </c>
      <c r="H106" s="60"/>
      <c r="I106" s="59">
        <f t="shared" si="1"/>
        <v>12</v>
      </c>
      <c r="J106" s="59" t="s">
        <v>1561</v>
      </c>
      <c r="K106" s="61"/>
      <c r="L106" s="62" t="s">
        <v>6738</v>
      </c>
      <c r="M106" s="62" t="s">
        <v>6262</v>
      </c>
      <c r="N106" s="72" t="str">
        <f>VLOOKUP(M106,'Hulpblad KAR-parser'!A:C,2,FALSE)</f>
        <v>Aantref/lek gev.stof</v>
      </c>
      <c r="O106" s="72" t="str">
        <f>IF(VLOOKUP(M106,'Hulpblad KAR-parser'!A:C,3,FALSE)="","",VLOOKUP(M106,'Hulpblad KAR-parser'!A:C,3,FALSE))</f>
        <v>Gaslek Verwarm/aandr</v>
      </c>
      <c r="P106" s="136" t="str">
        <f>IF(CONCATENATE(C106,D106)="","",VLOOKUP(CONCATENATE(C106,D106),Karakteristieken!AQ:AQ,1,FALSE))</f>
        <v/>
      </c>
    </row>
    <row r="107" spans="1:16" x14ac:dyDescent="0.25">
      <c r="A107" s="59">
        <v>200114599</v>
      </c>
      <c r="B107" s="59">
        <v>200059196</v>
      </c>
      <c r="C107" s="59" t="s">
        <v>1761</v>
      </c>
      <c r="D107" s="59" t="s">
        <v>1762</v>
      </c>
      <c r="E107" s="60" t="s">
        <v>6173</v>
      </c>
      <c r="F107" s="60"/>
      <c r="G107" s="60"/>
      <c r="H107" s="60"/>
      <c r="I107" s="59">
        <f t="shared" si="1"/>
        <v>23</v>
      </c>
      <c r="J107" s="59" t="s">
        <v>1613</v>
      </c>
      <c r="K107" s="61"/>
      <c r="L107" s="62" t="s">
        <v>6738</v>
      </c>
      <c r="M107" s="62" t="s">
        <v>6173</v>
      </c>
      <c r="N107" s="72" t="str">
        <f>VLOOKUP(M107,'Hulpblad KAR-parser'!A:C,2,FALSE)</f>
        <v>Binnen/buiten</v>
      </c>
      <c r="O107" s="72" t="str">
        <f>IF(VLOOKUP(M107,'Hulpblad KAR-parser'!A:C,3,FALSE)="","",VLOOKUP(M107,'Hulpblad KAR-parser'!A:C,3,FALSE))</f>
        <v>Binnen</v>
      </c>
      <c r="P107" s="136" t="str">
        <f>IF(CONCATENATE(C107,D107)="","",VLOOKUP(CONCATENATE(C107,D107),Karakteristieken!AQ:AQ,1,FALSE))</f>
        <v>Binnen/buitenBinnen</v>
      </c>
    </row>
    <row r="108" spans="1:16" x14ac:dyDescent="0.25">
      <c r="A108" s="59">
        <v>200137205</v>
      </c>
      <c r="B108" s="59">
        <v>200059196</v>
      </c>
      <c r="C108" s="59" t="s">
        <v>11768</v>
      </c>
      <c r="D108" s="59" t="s">
        <v>11771</v>
      </c>
      <c r="E108" s="60" t="s">
        <v>6173</v>
      </c>
      <c r="F108" s="60"/>
      <c r="G108" s="60"/>
      <c r="H108" s="60"/>
      <c r="I108" s="59">
        <f t="shared" si="1"/>
        <v>23</v>
      </c>
      <c r="J108" s="59" t="s">
        <v>1613</v>
      </c>
      <c r="K108" s="61"/>
      <c r="L108" s="62" t="s">
        <v>6738</v>
      </c>
      <c r="M108" s="62" t="s">
        <v>6173</v>
      </c>
      <c r="N108" s="72" t="str">
        <f>VLOOKUP(M108,'Hulpblad KAR-parser'!A:C,2,FALSE)</f>
        <v>Binnen/buiten</v>
      </c>
      <c r="O108" s="72" t="str">
        <f>IF(VLOOKUP(M108,'Hulpblad KAR-parser'!A:C,3,FALSE)="","",VLOOKUP(M108,'Hulpblad KAR-parser'!A:C,3,FALSE))</f>
        <v>Binnen</v>
      </c>
      <c r="P108" s="136" t="str">
        <f>IF(CONCATENATE(C108,D108)="","",VLOOKUP(CONCATENATE(C108,D108),Karakteristieken!AQ:AQ,1,FALSE))</f>
        <v>Aantref/lek gev.stofGaslek Verwarm/aandr</v>
      </c>
    </row>
    <row r="109" spans="1:16" x14ac:dyDescent="0.25">
      <c r="A109" s="59">
        <v>200114940</v>
      </c>
      <c r="B109" s="59">
        <v>200059196</v>
      </c>
      <c r="C109" s="59" t="s">
        <v>4154</v>
      </c>
      <c r="D109" s="59" t="s">
        <v>40</v>
      </c>
      <c r="E109" s="60" t="s">
        <v>6173</v>
      </c>
      <c r="F109" s="60"/>
      <c r="G109" s="60"/>
      <c r="H109" s="60"/>
      <c r="I109" s="59">
        <f t="shared" si="1"/>
        <v>23</v>
      </c>
      <c r="J109" s="59" t="s">
        <v>1613</v>
      </c>
      <c r="K109" s="61"/>
      <c r="L109" s="62" t="s">
        <v>6738</v>
      </c>
      <c r="M109" s="62" t="s">
        <v>6173</v>
      </c>
      <c r="N109" s="72" t="str">
        <f>VLOOKUP(M109,'Hulpblad KAR-parser'!A:C,2,FALSE)</f>
        <v>Binnen/buiten</v>
      </c>
      <c r="O109" s="72" t="str">
        <f>IF(VLOOKUP(M109,'Hulpblad KAR-parser'!A:C,3,FALSE)="","",VLOOKUP(M109,'Hulpblad KAR-parser'!A:C,3,FALSE))</f>
        <v>Binnen</v>
      </c>
      <c r="P109" s="136" t="str">
        <f>IF(CONCATENATE(C109,D109)="","",VLOOKUP(CONCATENATE(C109,D109),Karakteristieken!AQ:AQ,1,FALSE))</f>
        <v>Optisch &amp; geluidsignBrandweer</v>
      </c>
    </row>
    <row r="110" spans="1:16" x14ac:dyDescent="0.25">
      <c r="A110" s="59"/>
      <c r="B110" s="59"/>
      <c r="C110" s="59"/>
      <c r="D110" s="59"/>
      <c r="E110" s="60" t="s">
        <v>8145</v>
      </c>
      <c r="F110" s="60"/>
      <c r="G110" s="60" t="s">
        <v>6173</v>
      </c>
      <c r="H110" s="60"/>
      <c r="I110" s="59">
        <f t="shared" si="1"/>
        <v>19</v>
      </c>
      <c r="J110" s="59" t="s">
        <v>1561</v>
      </c>
      <c r="K110" s="61"/>
      <c r="L110" s="62" t="s">
        <v>6738</v>
      </c>
      <c r="M110" s="62" t="s">
        <v>6173</v>
      </c>
      <c r="N110" s="72" t="str">
        <f>VLOOKUP(M110,'Hulpblad KAR-parser'!A:C,2,FALSE)</f>
        <v>Binnen/buiten</v>
      </c>
      <c r="O110" s="72" t="str">
        <f>IF(VLOOKUP(M110,'Hulpblad KAR-parser'!A:C,3,FALSE)="","",VLOOKUP(M110,'Hulpblad KAR-parser'!A:C,3,FALSE))</f>
        <v>Binnen</v>
      </c>
      <c r="P110" s="136" t="str">
        <f>IF(CONCATENATE(C110,D110)="","",VLOOKUP(CONCATENATE(C110,D110),Karakteristieken!AQ:AQ,1,FALSE))</f>
        <v/>
      </c>
    </row>
    <row r="111" spans="1:16" x14ac:dyDescent="0.25">
      <c r="A111" s="59">
        <v>200109166</v>
      </c>
      <c r="B111" s="59">
        <v>200059228</v>
      </c>
      <c r="C111" s="59" t="s">
        <v>1761</v>
      </c>
      <c r="D111" s="59" t="s">
        <v>784</v>
      </c>
      <c r="E111" s="60" t="s">
        <v>6207</v>
      </c>
      <c r="F111" s="60"/>
      <c r="G111" s="60"/>
      <c r="H111" s="60"/>
      <c r="I111" s="59">
        <f t="shared" si="1"/>
        <v>23</v>
      </c>
      <c r="J111" s="59" t="s">
        <v>1613</v>
      </c>
      <c r="K111" s="61"/>
      <c r="L111" s="62" t="s">
        <v>6738</v>
      </c>
      <c r="M111" s="62" t="s">
        <v>6207</v>
      </c>
      <c r="N111" s="72" t="str">
        <f>VLOOKUP(M111,'Hulpblad KAR-parser'!A:C,2,FALSE)</f>
        <v>Binnen/buiten</v>
      </c>
      <c r="O111" s="72" t="str">
        <f>IF(VLOOKUP(M111,'Hulpblad KAR-parser'!A:C,3,FALSE)="","",VLOOKUP(M111,'Hulpblad KAR-parser'!A:C,3,FALSE))</f>
        <v>Buiten</v>
      </c>
      <c r="P111" s="136" t="str">
        <f>IF(CONCATENATE(C111,D111)="","",VLOOKUP(CONCATENATE(C111,D111),Karakteristieken!AQ:AQ,1,FALSE))</f>
        <v>Binnen/buitenBuiten</v>
      </c>
    </row>
    <row r="112" spans="1:16" x14ac:dyDescent="0.25">
      <c r="A112" s="59">
        <v>200137206</v>
      </c>
      <c r="B112" s="59">
        <v>200059228</v>
      </c>
      <c r="C112" s="59" t="s">
        <v>11768</v>
      </c>
      <c r="D112" s="59" t="s">
        <v>11771</v>
      </c>
      <c r="E112" s="60" t="s">
        <v>6207</v>
      </c>
      <c r="F112" s="60"/>
      <c r="G112" s="60"/>
      <c r="H112" s="60"/>
      <c r="I112" s="59">
        <f t="shared" si="1"/>
        <v>23</v>
      </c>
      <c r="J112" s="59" t="s">
        <v>1613</v>
      </c>
      <c r="K112" s="61"/>
      <c r="L112" s="62" t="s">
        <v>6738</v>
      </c>
      <c r="M112" s="62" t="s">
        <v>6207</v>
      </c>
      <c r="N112" s="72" t="str">
        <f>VLOOKUP(M112,'Hulpblad KAR-parser'!A:C,2,FALSE)</f>
        <v>Binnen/buiten</v>
      </c>
      <c r="O112" s="72" t="str">
        <f>IF(VLOOKUP(M112,'Hulpblad KAR-parser'!A:C,3,FALSE)="","",VLOOKUP(M112,'Hulpblad KAR-parser'!A:C,3,FALSE))</f>
        <v>Buiten</v>
      </c>
      <c r="P112" s="136" t="str">
        <f>IF(CONCATENATE(C112,D112)="","",VLOOKUP(CONCATENATE(C112,D112),Karakteristieken!AQ:AQ,1,FALSE))</f>
        <v>Aantref/lek gev.stofGaslek Verwarm/aandr</v>
      </c>
    </row>
    <row r="113" spans="1:16" x14ac:dyDescent="0.25">
      <c r="A113" s="59"/>
      <c r="B113" s="59"/>
      <c r="C113" s="59"/>
      <c r="D113" s="59"/>
      <c r="E113" s="60" t="s">
        <v>8146</v>
      </c>
      <c r="F113" s="60"/>
      <c r="G113" s="60" t="s">
        <v>6207</v>
      </c>
      <c r="H113" s="60"/>
      <c r="I113" s="59">
        <f t="shared" si="1"/>
        <v>19</v>
      </c>
      <c r="J113" s="59" t="s">
        <v>1561</v>
      </c>
      <c r="K113" s="61"/>
      <c r="L113" s="62" t="s">
        <v>6738</v>
      </c>
      <c r="M113" s="62" t="s">
        <v>6207</v>
      </c>
      <c r="N113" s="72" t="str">
        <f>VLOOKUP(M113,'Hulpblad KAR-parser'!A:C,2,FALSE)</f>
        <v>Binnen/buiten</v>
      </c>
      <c r="O113" s="72" t="str">
        <f>IF(VLOOKUP(M113,'Hulpblad KAR-parser'!A:C,3,FALSE)="","",VLOOKUP(M113,'Hulpblad KAR-parser'!A:C,3,FALSE))</f>
        <v>Buiten</v>
      </c>
      <c r="P113" s="136" t="str">
        <f>IF(CONCATENATE(C113,D113)="","",VLOOKUP(CONCATENATE(C113,D113),Karakteristieken!AQ:AQ,1,FALSE))</f>
        <v/>
      </c>
    </row>
    <row r="114" spans="1:16" x14ac:dyDescent="0.25">
      <c r="A114" s="67">
        <v>200137207</v>
      </c>
      <c r="B114" s="67">
        <v>200059160</v>
      </c>
      <c r="C114" s="67" t="s">
        <v>11768</v>
      </c>
      <c r="D114" s="67" t="s">
        <v>4804</v>
      </c>
      <c r="E114" s="68" t="s">
        <v>6263</v>
      </c>
      <c r="F114" s="68"/>
      <c r="G114" s="68"/>
      <c r="H114" s="68"/>
      <c r="I114" s="67">
        <f t="shared" si="1"/>
        <v>15</v>
      </c>
      <c r="J114" s="67" t="s">
        <v>1613</v>
      </c>
      <c r="K114" s="91" t="s">
        <v>12550</v>
      </c>
      <c r="L114" s="62" t="s">
        <v>6738</v>
      </c>
      <c r="M114" s="62" t="s">
        <v>6263</v>
      </c>
      <c r="N114" s="72" t="str">
        <f>VLOOKUP(M114,'Hulpblad KAR-parser'!A:C,2,FALSE)</f>
        <v>Aantref/lek gev.stof</v>
      </c>
      <c r="O114" s="72" t="str">
        <f>IF(VLOOKUP(M114,'Hulpblad KAR-parser'!A:C,3,FALSE)="","",VLOOKUP(M114,'Hulpblad KAR-parser'!A:C,3,FALSE))</f>
        <v>Gevaarlijke stof</v>
      </c>
      <c r="P114" s="136" t="str">
        <f>IF(CONCATENATE(C114,D114)="","",VLOOKUP(CONCATENATE(C114,D114),Karakteristieken!AQ:AQ,1,FALSE))</f>
        <v>Aantref/lek gev.stofGevaarlijke stof</v>
      </c>
    </row>
    <row r="115" spans="1:16" x14ac:dyDescent="0.25">
      <c r="A115" s="67"/>
      <c r="B115" s="67"/>
      <c r="C115" s="67"/>
      <c r="D115" s="67"/>
      <c r="E115" s="68" t="s">
        <v>8147</v>
      </c>
      <c r="F115" s="68"/>
      <c r="G115" s="68" t="s">
        <v>6263</v>
      </c>
      <c r="H115" s="68"/>
      <c r="I115" s="67">
        <f t="shared" si="1"/>
        <v>11</v>
      </c>
      <c r="J115" s="67" t="s">
        <v>1561</v>
      </c>
      <c r="K115" s="91" t="s">
        <v>12550</v>
      </c>
      <c r="L115" s="62" t="s">
        <v>6738</v>
      </c>
      <c r="M115" s="62" t="s">
        <v>6263</v>
      </c>
      <c r="N115" s="72" t="str">
        <f>VLOOKUP(M115,'Hulpblad KAR-parser'!A:C,2,FALSE)</f>
        <v>Aantref/lek gev.stof</v>
      </c>
      <c r="O115" s="72" t="str">
        <f>IF(VLOOKUP(M115,'Hulpblad KAR-parser'!A:C,3,FALSE)="","",VLOOKUP(M115,'Hulpblad KAR-parser'!A:C,3,FALSE))</f>
        <v>Gevaarlijke stof</v>
      </c>
      <c r="P115" s="136" t="str">
        <f>IF(CONCATENATE(C115,D115)="","",VLOOKUP(CONCATENATE(C115,D115),Karakteristieken!AQ:AQ,1,FALSE))</f>
        <v/>
      </c>
    </row>
    <row r="116" spans="1:16" x14ac:dyDescent="0.25">
      <c r="A116" s="59">
        <v>200114600</v>
      </c>
      <c r="B116" s="59">
        <v>200059191</v>
      </c>
      <c r="C116" s="59" t="s">
        <v>1761</v>
      </c>
      <c r="D116" s="59" t="s">
        <v>1762</v>
      </c>
      <c r="E116" s="60" t="s">
        <v>6174</v>
      </c>
      <c r="F116" s="60"/>
      <c r="G116" s="60"/>
      <c r="H116" s="60"/>
      <c r="I116" s="59">
        <f t="shared" si="1"/>
        <v>22</v>
      </c>
      <c r="J116" s="59" t="s">
        <v>1613</v>
      </c>
      <c r="K116" s="61"/>
      <c r="L116" s="62" t="s">
        <v>6738</v>
      </c>
      <c r="M116" s="62" t="s">
        <v>6174</v>
      </c>
      <c r="N116" s="72" t="str">
        <f>VLOOKUP(M116,'Hulpblad KAR-parser'!A:C,2,FALSE)</f>
        <v>Binnen/buiten</v>
      </c>
      <c r="O116" s="72" t="str">
        <f>IF(VLOOKUP(M116,'Hulpblad KAR-parser'!A:C,3,FALSE)="","",VLOOKUP(M116,'Hulpblad KAR-parser'!A:C,3,FALSE))</f>
        <v>Binnen</v>
      </c>
      <c r="P116" s="136" t="str">
        <f>IF(CONCATENATE(C116,D116)="","",VLOOKUP(CONCATENATE(C116,D116),Karakteristieken!AQ:AQ,1,FALSE))</f>
        <v>Binnen/buitenBinnen</v>
      </c>
    </row>
    <row r="117" spans="1:16" x14ac:dyDescent="0.25">
      <c r="A117" s="67">
        <v>200137208</v>
      </c>
      <c r="B117" s="67">
        <v>200059191</v>
      </c>
      <c r="C117" s="67" t="s">
        <v>11768</v>
      </c>
      <c r="D117" s="67" t="s">
        <v>4804</v>
      </c>
      <c r="E117" s="68" t="s">
        <v>6174</v>
      </c>
      <c r="F117" s="68"/>
      <c r="G117" s="68"/>
      <c r="H117" s="68"/>
      <c r="I117" s="67">
        <f t="shared" si="1"/>
        <v>22</v>
      </c>
      <c r="J117" s="67" t="s">
        <v>1613</v>
      </c>
      <c r="K117" s="91" t="s">
        <v>12550</v>
      </c>
      <c r="L117" s="62" t="s">
        <v>6738</v>
      </c>
      <c r="M117" s="62" t="s">
        <v>6174</v>
      </c>
      <c r="N117" s="72" t="str">
        <f>VLOOKUP(M117,'Hulpblad KAR-parser'!A:C,2,FALSE)</f>
        <v>Binnen/buiten</v>
      </c>
      <c r="O117" s="72" t="str">
        <f>IF(VLOOKUP(M117,'Hulpblad KAR-parser'!A:C,3,FALSE)="","",VLOOKUP(M117,'Hulpblad KAR-parser'!A:C,3,FALSE))</f>
        <v>Binnen</v>
      </c>
      <c r="P117" s="136" t="str">
        <f>IF(CONCATENATE(C117,D117)="","",VLOOKUP(CONCATENATE(C117,D117),Karakteristieken!AQ:AQ,1,FALSE))</f>
        <v>Aantref/lek gev.stofGevaarlijke stof</v>
      </c>
    </row>
    <row r="118" spans="1:16" x14ac:dyDescent="0.25">
      <c r="A118" s="59">
        <v>200114941</v>
      </c>
      <c r="B118" s="59">
        <v>200059191</v>
      </c>
      <c r="C118" s="59" t="s">
        <v>4154</v>
      </c>
      <c r="D118" s="59" t="s">
        <v>40</v>
      </c>
      <c r="E118" s="60" t="s">
        <v>6174</v>
      </c>
      <c r="F118" s="60"/>
      <c r="G118" s="60"/>
      <c r="H118" s="60"/>
      <c r="I118" s="59">
        <f t="shared" si="1"/>
        <v>22</v>
      </c>
      <c r="J118" s="59" t="s">
        <v>1613</v>
      </c>
      <c r="K118" s="61"/>
      <c r="L118" s="62" t="s">
        <v>6738</v>
      </c>
      <c r="M118" s="62" t="s">
        <v>6174</v>
      </c>
      <c r="N118" s="72" t="str">
        <f>VLOOKUP(M118,'Hulpblad KAR-parser'!A:C,2,FALSE)</f>
        <v>Binnen/buiten</v>
      </c>
      <c r="O118" s="72" t="str">
        <f>IF(VLOOKUP(M118,'Hulpblad KAR-parser'!A:C,3,FALSE)="","",VLOOKUP(M118,'Hulpblad KAR-parser'!A:C,3,FALSE))</f>
        <v>Binnen</v>
      </c>
      <c r="P118" s="136" t="str">
        <f>IF(CONCATENATE(C118,D118)="","",VLOOKUP(CONCATENATE(C118,D118),Karakteristieken!AQ:AQ,1,FALSE))</f>
        <v>Optisch &amp; geluidsignBrandweer</v>
      </c>
    </row>
    <row r="119" spans="1:16" x14ac:dyDescent="0.25">
      <c r="A119" s="59"/>
      <c r="B119" s="59"/>
      <c r="C119" s="59"/>
      <c r="D119" s="59"/>
      <c r="E119" s="60" t="s">
        <v>8148</v>
      </c>
      <c r="F119" s="60"/>
      <c r="G119" s="60" t="s">
        <v>6174</v>
      </c>
      <c r="H119" s="60"/>
      <c r="I119" s="59">
        <f t="shared" si="1"/>
        <v>18</v>
      </c>
      <c r="J119" s="59" t="s">
        <v>1561</v>
      </c>
      <c r="K119" s="61"/>
      <c r="L119" s="62" t="s">
        <v>6738</v>
      </c>
      <c r="M119" s="62" t="s">
        <v>6174</v>
      </c>
      <c r="N119" s="72" t="str">
        <f>VLOOKUP(M119,'Hulpblad KAR-parser'!A:C,2,FALSE)</f>
        <v>Binnen/buiten</v>
      </c>
      <c r="O119" s="72" t="str">
        <f>IF(VLOOKUP(M119,'Hulpblad KAR-parser'!A:C,3,FALSE)="","",VLOOKUP(M119,'Hulpblad KAR-parser'!A:C,3,FALSE))</f>
        <v>Binnen</v>
      </c>
      <c r="P119" s="136" t="str">
        <f>IF(CONCATENATE(C119,D119)="","",VLOOKUP(CONCATENATE(C119,D119),Karakteristieken!AQ:AQ,1,FALSE))</f>
        <v/>
      </c>
    </row>
    <row r="120" spans="1:16" x14ac:dyDescent="0.25">
      <c r="A120" s="59">
        <v>200114623</v>
      </c>
      <c r="B120" s="59">
        <v>200059223</v>
      </c>
      <c r="C120" s="59" t="s">
        <v>1761</v>
      </c>
      <c r="D120" s="59" t="s">
        <v>784</v>
      </c>
      <c r="E120" s="60" t="s">
        <v>6208</v>
      </c>
      <c r="F120" s="60"/>
      <c r="G120" s="60"/>
      <c r="H120" s="60"/>
      <c r="I120" s="59">
        <f t="shared" si="1"/>
        <v>22</v>
      </c>
      <c r="J120" s="59" t="s">
        <v>1613</v>
      </c>
      <c r="K120" s="61"/>
      <c r="L120" s="62" t="s">
        <v>6738</v>
      </c>
      <c r="M120" s="62" t="s">
        <v>6208</v>
      </c>
      <c r="N120" s="72" t="str">
        <f>VLOOKUP(M120,'Hulpblad KAR-parser'!A:C,2,FALSE)</f>
        <v>Binnen/buiten</v>
      </c>
      <c r="O120" s="72" t="str">
        <f>IF(VLOOKUP(M120,'Hulpblad KAR-parser'!A:C,3,FALSE)="","",VLOOKUP(M120,'Hulpblad KAR-parser'!A:C,3,FALSE))</f>
        <v>Buiten</v>
      </c>
      <c r="P120" s="136" t="str">
        <f>IF(CONCATENATE(C120,D120)="","",VLOOKUP(CONCATENATE(C120,D120),Karakteristieken!AQ:AQ,1,FALSE))</f>
        <v>Binnen/buitenBuiten</v>
      </c>
    </row>
    <row r="121" spans="1:16" x14ac:dyDescent="0.25">
      <c r="A121" s="67">
        <v>200137209</v>
      </c>
      <c r="B121" s="67">
        <v>200059223</v>
      </c>
      <c r="C121" s="67" t="s">
        <v>11768</v>
      </c>
      <c r="D121" s="67" t="s">
        <v>4804</v>
      </c>
      <c r="E121" s="68" t="s">
        <v>6208</v>
      </c>
      <c r="F121" s="68"/>
      <c r="G121" s="68"/>
      <c r="H121" s="68"/>
      <c r="I121" s="67">
        <f t="shared" si="1"/>
        <v>22</v>
      </c>
      <c r="J121" s="67" t="s">
        <v>1613</v>
      </c>
      <c r="K121" s="91" t="s">
        <v>12550</v>
      </c>
      <c r="L121" s="62" t="s">
        <v>6738</v>
      </c>
      <c r="M121" s="62" t="s">
        <v>6208</v>
      </c>
      <c r="N121" s="72" t="str">
        <f>VLOOKUP(M121,'Hulpblad KAR-parser'!A:C,2,FALSE)</f>
        <v>Binnen/buiten</v>
      </c>
      <c r="O121" s="72" t="str">
        <f>IF(VLOOKUP(M121,'Hulpblad KAR-parser'!A:C,3,FALSE)="","",VLOOKUP(M121,'Hulpblad KAR-parser'!A:C,3,FALSE))</f>
        <v>Buiten</v>
      </c>
      <c r="P121" s="136" t="str">
        <f>IF(CONCATENATE(C121,D121)="","",VLOOKUP(CONCATENATE(C121,D121),Karakteristieken!AQ:AQ,1,FALSE))</f>
        <v>Aantref/lek gev.stofGevaarlijke stof</v>
      </c>
    </row>
    <row r="122" spans="1:16" x14ac:dyDescent="0.25">
      <c r="A122" s="59"/>
      <c r="B122" s="59"/>
      <c r="C122" s="59"/>
      <c r="D122" s="59"/>
      <c r="E122" s="60" t="s">
        <v>8149</v>
      </c>
      <c r="F122" s="60"/>
      <c r="G122" s="60" t="s">
        <v>6208</v>
      </c>
      <c r="H122" s="60"/>
      <c r="I122" s="59">
        <f t="shared" si="1"/>
        <v>18</v>
      </c>
      <c r="J122" s="59" t="s">
        <v>1561</v>
      </c>
      <c r="K122" s="61"/>
      <c r="L122" s="62" t="s">
        <v>6738</v>
      </c>
      <c r="M122" s="62" t="s">
        <v>6208</v>
      </c>
      <c r="N122" s="72" t="str">
        <f>VLOOKUP(M122,'Hulpblad KAR-parser'!A:C,2,FALSE)</f>
        <v>Binnen/buiten</v>
      </c>
      <c r="O122" s="72" t="str">
        <f>IF(VLOOKUP(M122,'Hulpblad KAR-parser'!A:C,3,FALSE)="","",VLOOKUP(M122,'Hulpblad KAR-parser'!A:C,3,FALSE))</f>
        <v>Buiten</v>
      </c>
      <c r="P122" s="136" t="str">
        <f>IF(CONCATENATE(C122,D122)="","",VLOOKUP(CONCATENATE(C122,D122),Karakteristieken!AQ:AQ,1,FALSE))</f>
        <v/>
      </c>
    </row>
    <row r="123" spans="1:16" x14ac:dyDescent="0.25">
      <c r="A123" s="59">
        <v>200109178</v>
      </c>
      <c r="B123" s="59">
        <v>200097884</v>
      </c>
      <c r="C123" s="59" t="s">
        <v>627</v>
      </c>
      <c r="D123" s="59" t="s">
        <v>1636</v>
      </c>
      <c r="E123" s="60" t="s">
        <v>1637</v>
      </c>
      <c r="F123" s="60"/>
      <c r="G123" s="60"/>
      <c r="H123" s="60"/>
      <c r="I123" s="59">
        <f t="shared" si="1"/>
        <v>29</v>
      </c>
      <c r="J123" s="59" t="s">
        <v>1613</v>
      </c>
      <c r="K123" s="61"/>
      <c r="L123" s="62" t="s">
        <v>6737</v>
      </c>
      <c r="M123" s="62" t="s">
        <v>1637</v>
      </c>
      <c r="N123" s="72" t="str">
        <f>VLOOKUP(M123,'Hulpblad KAR-parser'!A:C,2,FALSE)</f>
        <v>Achtervolging</v>
      </c>
      <c r="O123" s="72" t="str">
        <f>IF(VLOOKUP(M123,'Hulpblad KAR-parser'!A:C,3,FALSE)="","",VLOOKUP(M123,'Hulpblad KAR-parser'!A:C,3,FALSE))</f>
        <v>Grens-overschrijdend</v>
      </c>
      <c r="P123" s="136" t="str">
        <f>IF(CONCATENATE(C123,D123)="","",VLOOKUP(CONCATENATE(C123,D123),Karakteristieken!AQ:AQ,1,FALSE))</f>
        <v>AchtervolgingGrens-overschrijdend</v>
      </c>
    </row>
    <row r="124" spans="1:16" x14ac:dyDescent="0.25">
      <c r="A124" s="59"/>
      <c r="B124" s="59"/>
      <c r="C124" s="59"/>
      <c r="D124" s="59"/>
      <c r="E124" s="60" t="s">
        <v>11846</v>
      </c>
      <c r="F124" s="60"/>
      <c r="G124" s="60" t="s">
        <v>1637</v>
      </c>
      <c r="H124" s="60"/>
      <c r="I124" s="59">
        <f t="shared" si="1"/>
        <v>6</v>
      </c>
      <c r="J124" s="59" t="s">
        <v>1561</v>
      </c>
      <c r="K124" s="61"/>
      <c r="L124" s="62" t="s">
        <v>6737</v>
      </c>
      <c r="M124" s="62" t="s">
        <v>1637</v>
      </c>
      <c r="N124" s="72" t="str">
        <f>VLOOKUP(M124,'Hulpblad KAR-parser'!A:C,2,FALSE)</f>
        <v>Achtervolging</v>
      </c>
      <c r="O124" s="72"/>
      <c r="P124" s="136" t="str">
        <f>IF(CONCATENATE(C124,D124)="","",VLOOKUP(CONCATENATE(C124,D124),Karakteristieken!AQ:AQ,1,FALSE))</f>
        <v/>
      </c>
    </row>
    <row r="125" spans="1:16" x14ac:dyDescent="0.25">
      <c r="A125" s="63"/>
      <c r="B125" s="63"/>
      <c r="C125" s="63"/>
      <c r="D125" s="63"/>
      <c r="E125" s="64" t="s">
        <v>12648</v>
      </c>
      <c r="F125" s="64"/>
      <c r="G125" s="64" t="s">
        <v>1637</v>
      </c>
      <c r="H125" s="64"/>
      <c r="I125" s="63">
        <f t="shared" si="1"/>
        <v>4</v>
      </c>
      <c r="J125" s="63" t="s">
        <v>1561</v>
      </c>
      <c r="K125" s="93" t="s">
        <v>12198</v>
      </c>
      <c r="L125" s="62" t="s">
        <v>6737</v>
      </c>
      <c r="M125" s="62" t="s">
        <v>1637</v>
      </c>
      <c r="N125" s="72" t="str">
        <f>VLOOKUP(M125,'Hulpblad KAR-parser'!A:C,2,FALSE)</f>
        <v>Achtervolging</v>
      </c>
      <c r="O125" s="72"/>
      <c r="P125" s="136" t="str">
        <f>IF(CONCATENATE(C125,D125)="","",VLOOKUP(CONCATENATE(C125,D125),Karakteristieken!AQ:AQ,1,FALSE))</f>
        <v/>
      </c>
    </row>
    <row r="126" spans="1:16" x14ac:dyDescent="0.25">
      <c r="A126" s="59">
        <v>200109179</v>
      </c>
      <c r="B126" s="59">
        <v>200097885</v>
      </c>
      <c r="C126" s="59" t="s">
        <v>627</v>
      </c>
      <c r="D126" s="59" t="s">
        <v>1629</v>
      </c>
      <c r="E126" s="60" t="s">
        <v>1633</v>
      </c>
      <c r="F126" s="60"/>
      <c r="G126" s="60"/>
      <c r="H126" s="60"/>
      <c r="I126" s="59">
        <f t="shared" si="1"/>
        <v>24</v>
      </c>
      <c r="J126" s="59" t="s">
        <v>1613</v>
      </c>
      <c r="K126" s="61"/>
      <c r="L126" s="62" t="s">
        <v>6737</v>
      </c>
      <c r="M126" s="62" t="s">
        <v>1633</v>
      </c>
      <c r="N126" s="72" t="str">
        <f>VLOOKUP(M126,'Hulpblad KAR-parser'!A:C,2,FALSE)</f>
        <v>Achtervolging</v>
      </c>
      <c r="O126" s="72" t="str">
        <f>IF(VLOOKUP(M126,'Hulpblad KAR-parser'!A:C,3,FALSE)="","",VLOOKUP(M126,'Hulpblad KAR-parser'!A:C,3,FALSE))</f>
        <v>Regionaal</v>
      </c>
      <c r="P126" s="136" t="str">
        <f>IF(CONCATENATE(C126,D126)="","",VLOOKUP(CONCATENATE(C126,D126),Karakteristieken!AQ:AQ,1,FALSE))</f>
        <v>AchtervolgingRegionaal</v>
      </c>
    </row>
    <row r="127" spans="1:16" x14ac:dyDescent="0.25">
      <c r="A127" s="59"/>
      <c r="B127" s="59"/>
      <c r="C127" s="59"/>
      <c r="D127" s="59"/>
      <c r="E127" s="60" t="s">
        <v>11843</v>
      </c>
      <c r="F127" s="60"/>
      <c r="G127" s="60" t="s">
        <v>1633</v>
      </c>
      <c r="H127" s="60"/>
      <c r="I127" s="59">
        <f t="shared" si="1"/>
        <v>7</v>
      </c>
      <c r="J127" s="59" t="s">
        <v>1561</v>
      </c>
      <c r="K127" s="61"/>
      <c r="L127" s="62" t="s">
        <v>6737</v>
      </c>
      <c r="M127" s="62" t="s">
        <v>1633</v>
      </c>
      <c r="N127" s="72" t="str">
        <f>VLOOKUP(M127,'Hulpblad KAR-parser'!A:C,2,FALSE)</f>
        <v>Achtervolging</v>
      </c>
      <c r="O127" s="72"/>
      <c r="P127" s="136" t="str">
        <f>IF(CONCATENATE(C127,D127)="","",VLOOKUP(CONCATENATE(C127,D127),Karakteristieken!AQ:AQ,1,FALSE))</f>
        <v/>
      </c>
    </row>
    <row r="128" spans="1:16" x14ac:dyDescent="0.25">
      <c r="A128" s="59">
        <v>200109180</v>
      </c>
      <c r="B128" s="59">
        <v>200097886</v>
      </c>
      <c r="C128" s="59" t="s">
        <v>627</v>
      </c>
      <c r="D128" s="59" t="s">
        <v>1634</v>
      </c>
      <c r="E128" s="60" t="s">
        <v>1635</v>
      </c>
      <c r="F128" s="60"/>
      <c r="G128" s="60"/>
      <c r="H128" s="60"/>
      <c r="I128" s="59">
        <f t="shared" si="1"/>
        <v>29</v>
      </c>
      <c r="J128" s="59" t="s">
        <v>1613</v>
      </c>
      <c r="K128" s="61"/>
      <c r="L128" s="62" t="s">
        <v>6737</v>
      </c>
      <c r="M128" s="62" t="s">
        <v>1635</v>
      </c>
      <c r="N128" s="72" t="str">
        <f>VLOOKUP(M128,'Hulpblad KAR-parser'!A:C,2,FALSE)</f>
        <v>Achtervolging</v>
      </c>
      <c r="O128" s="72" t="str">
        <f>IF(VLOOKUP(M128,'Hulpblad KAR-parser'!A:C,3,FALSE)="","",VLOOKUP(M128,'Hulpblad KAR-parser'!A:C,3,FALSE))</f>
        <v>Regio-overschrijdend</v>
      </c>
      <c r="P128" s="136" t="str">
        <f>IF(CONCATENATE(C128,D128)="","",VLOOKUP(CONCATENATE(C128,D128),Karakteristieken!AQ:AQ,1,FALSE))</f>
        <v>AchtervolgingRegio-overschrijdend</v>
      </c>
    </row>
    <row r="129" spans="1:16" x14ac:dyDescent="0.25">
      <c r="A129" s="59"/>
      <c r="B129" s="59"/>
      <c r="C129" s="59"/>
      <c r="D129" s="59"/>
      <c r="E129" s="60" t="s">
        <v>11847</v>
      </c>
      <c r="F129" s="60"/>
      <c r="G129" s="60" t="s">
        <v>1635</v>
      </c>
      <c r="H129" s="60"/>
      <c r="I129" s="59">
        <f t="shared" si="1"/>
        <v>6</v>
      </c>
      <c r="J129" s="59" t="s">
        <v>1561</v>
      </c>
      <c r="K129" s="61"/>
      <c r="L129" s="62" t="s">
        <v>6737</v>
      </c>
      <c r="M129" s="62" t="s">
        <v>1635</v>
      </c>
      <c r="N129" s="72" t="str">
        <f>VLOOKUP(M129,'Hulpblad KAR-parser'!A:C,2,FALSE)</f>
        <v>Achtervolging</v>
      </c>
      <c r="O129" s="72" t="str">
        <f>IF(VLOOKUP(M129,'Hulpblad KAR-parser'!A:C,3,FALSE)="","",VLOOKUP(M129,'Hulpblad KAR-parser'!A:C,3,FALSE))</f>
        <v>Regio-overschrijdend</v>
      </c>
      <c r="P129" s="136" t="str">
        <f>IF(CONCATENATE(C129,D129)="","",VLOOKUP(CONCATENATE(C129,D129),Karakteristieken!AQ:AQ,1,FALSE))</f>
        <v/>
      </c>
    </row>
    <row r="130" spans="1:16" x14ac:dyDescent="0.25">
      <c r="A130" s="67">
        <v>200011035</v>
      </c>
      <c r="B130" s="67">
        <v>200011034</v>
      </c>
      <c r="C130" s="67" t="s">
        <v>1638</v>
      </c>
      <c r="D130" s="67"/>
      <c r="E130" s="68" t="s">
        <v>6162</v>
      </c>
      <c r="F130" s="68"/>
      <c r="G130" s="68"/>
      <c r="H130" s="68"/>
      <c r="I130" s="67">
        <f t="shared" ref="I130:I193" si="2">LEN(E130)</f>
        <v>11</v>
      </c>
      <c r="J130" s="67" t="s">
        <v>1613</v>
      </c>
      <c r="K130" s="91" t="s">
        <v>12550</v>
      </c>
      <c r="L130" s="62" t="s">
        <v>6737</v>
      </c>
      <c r="M130" s="62" t="s">
        <v>6162</v>
      </c>
      <c r="N130" s="72" t="e">
        <f>VLOOKUP(M130,'Hulpblad KAR-parser'!A:C,2,FALSE)</f>
        <v>#N/A</v>
      </c>
      <c r="O130" s="72" t="e">
        <f>IF(VLOOKUP(M130,'Hulpblad KAR-parser'!A:C,3,FALSE)="","",VLOOKUP(M130,'Hulpblad KAR-parser'!A:C,3,FALSE))</f>
        <v>#N/A</v>
      </c>
      <c r="P130" s="136" t="e">
        <f>IF(CONCATENATE(C130,D130)="","",VLOOKUP(CONCATENATE(C130,D130),Karakteristieken!AQ:AQ,1,FALSE))</f>
        <v>#N/A</v>
      </c>
    </row>
    <row r="131" spans="1:16" x14ac:dyDescent="0.25">
      <c r="A131" s="67"/>
      <c r="B131" s="67"/>
      <c r="C131" s="67"/>
      <c r="D131" s="67"/>
      <c r="E131" s="68" t="s">
        <v>8947</v>
      </c>
      <c r="F131" s="68"/>
      <c r="G131" s="68" t="s">
        <v>6162</v>
      </c>
      <c r="H131" s="68"/>
      <c r="I131" s="67">
        <f t="shared" si="2"/>
        <v>5</v>
      </c>
      <c r="J131" s="67" t="s">
        <v>1561</v>
      </c>
      <c r="K131" s="91" t="s">
        <v>12550</v>
      </c>
      <c r="L131" s="62" t="s">
        <v>6737</v>
      </c>
      <c r="M131" s="62" t="s">
        <v>6162</v>
      </c>
      <c r="N131" s="72" t="e">
        <f>VLOOKUP(M131,'Hulpblad KAR-parser'!A:C,2,FALSE)</f>
        <v>#N/A</v>
      </c>
      <c r="O131" s="72" t="e">
        <f>IF(VLOOKUP(M131,'Hulpblad KAR-parser'!A:C,3,FALSE)="","",VLOOKUP(M131,'Hulpblad KAR-parser'!A:C,3,FALSE))</f>
        <v>#N/A</v>
      </c>
      <c r="P131" s="136" t="str">
        <f>IF(CONCATENATE(C131,D131)="","",VLOOKUP(CONCATENATE(C131,D131),Karakteristieken!AQ:AQ,1,FALSE))</f>
        <v/>
      </c>
    </row>
    <row r="132" spans="1:16" x14ac:dyDescent="0.25">
      <c r="A132" s="67"/>
      <c r="B132" s="67"/>
      <c r="C132" s="67"/>
      <c r="D132" s="67"/>
      <c r="E132" s="68" t="s">
        <v>8948</v>
      </c>
      <c r="F132" s="68"/>
      <c r="G132" s="68" t="s">
        <v>6162</v>
      </c>
      <c r="H132" s="68"/>
      <c r="I132" s="67">
        <f t="shared" si="2"/>
        <v>5</v>
      </c>
      <c r="J132" s="67" t="s">
        <v>1561</v>
      </c>
      <c r="K132" s="91" t="s">
        <v>12550</v>
      </c>
      <c r="L132" s="62" t="s">
        <v>6737</v>
      </c>
      <c r="M132" s="62" t="s">
        <v>6162</v>
      </c>
      <c r="N132" s="72" t="e">
        <f>VLOOKUP(M132,'Hulpblad KAR-parser'!A:C,2,FALSE)</f>
        <v>#N/A</v>
      </c>
      <c r="O132" s="72" t="e">
        <f>IF(VLOOKUP(M132,'Hulpblad KAR-parser'!A:C,3,FALSE)="","",VLOOKUP(M132,'Hulpblad KAR-parser'!A:C,3,FALSE))</f>
        <v>#N/A</v>
      </c>
      <c r="P132" s="136" t="str">
        <f>IF(CONCATENATE(C132,D132)="","",VLOOKUP(CONCATENATE(C132,D132),Karakteristieken!AQ:AQ,1,FALSE))</f>
        <v/>
      </c>
    </row>
    <row r="133" spans="1:16" x14ac:dyDescent="0.25">
      <c r="A133" s="59">
        <v>200109181</v>
      </c>
      <c r="B133" s="59">
        <v>200097887</v>
      </c>
      <c r="C133" s="59" t="s">
        <v>1638</v>
      </c>
      <c r="D133" s="59" t="s">
        <v>1639</v>
      </c>
      <c r="E133" s="60" t="s">
        <v>1643</v>
      </c>
      <c r="F133" s="60"/>
      <c r="G133" s="60"/>
      <c r="H133" s="60"/>
      <c r="I133" s="59">
        <f t="shared" si="2"/>
        <v>20</v>
      </c>
      <c r="J133" s="59" t="s">
        <v>1613</v>
      </c>
      <c r="K133" s="61"/>
      <c r="L133" s="62" t="s">
        <v>6737</v>
      </c>
      <c r="M133" s="62" t="s">
        <v>1643</v>
      </c>
      <c r="N133" s="72" t="str">
        <f>VLOOKUP(M133,'Hulpblad KAR-parser'!A:C,2,FALSE)</f>
        <v>Ademhaling</v>
      </c>
      <c r="O133" s="72" t="str">
        <f>IF(VLOOKUP(M133,'Hulpblad KAR-parser'!A:C,3,FALSE)="","",VLOOKUP(M133,'Hulpblad KAR-parser'!A:C,3,FALSE))</f>
        <v>Aanwezig</v>
      </c>
      <c r="P133" s="136" t="str">
        <f>IF(CONCATENATE(C133,D133)="","",VLOOKUP(CONCATENATE(C133,D133),Karakteristieken!AQ:AQ,1,FALSE))</f>
        <v>AdemhalingAanwezig</v>
      </c>
    </row>
    <row r="134" spans="1:16" x14ac:dyDescent="0.25">
      <c r="A134" s="59"/>
      <c r="B134" s="59"/>
      <c r="C134" s="59"/>
      <c r="D134" s="59"/>
      <c r="E134" s="60" t="s">
        <v>8937</v>
      </c>
      <c r="F134" s="60"/>
      <c r="G134" s="60" t="s">
        <v>1643</v>
      </c>
      <c r="H134" s="60"/>
      <c r="I134" s="59">
        <f t="shared" si="2"/>
        <v>6</v>
      </c>
      <c r="J134" s="59" t="s">
        <v>1561</v>
      </c>
      <c r="K134" s="61"/>
      <c r="L134" s="62" t="s">
        <v>6737</v>
      </c>
      <c r="M134" s="62" t="s">
        <v>1643</v>
      </c>
      <c r="N134" s="72" t="str">
        <f>VLOOKUP(M134,'Hulpblad KAR-parser'!A:C,2,FALSE)</f>
        <v>Ademhaling</v>
      </c>
      <c r="O134" s="72" t="str">
        <f>IF(VLOOKUP(M134,'Hulpblad KAR-parser'!A:C,3,FALSE)="","",VLOOKUP(M134,'Hulpblad KAR-parser'!A:C,3,FALSE))</f>
        <v>Aanwezig</v>
      </c>
      <c r="P134" s="136" t="str">
        <f>IF(CONCATENATE(C134,D134)="","",VLOOKUP(CONCATENATE(C134,D134),Karakteristieken!AQ:AQ,1,FALSE))</f>
        <v/>
      </c>
    </row>
    <row r="135" spans="1:16" x14ac:dyDescent="0.25">
      <c r="A135" s="59">
        <v>200109182</v>
      </c>
      <c r="B135" s="59">
        <v>200097888</v>
      </c>
      <c r="C135" s="59" t="s">
        <v>1638</v>
      </c>
      <c r="D135" s="59" t="s">
        <v>1644</v>
      </c>
      <c r="E135" s="60" t="s">
        <v>1646</v>
      </c>
      <c r="F135" s="60"/>
      <c r="G135" s="60"/>
      <c r="H135" s="60"/>
      <c r="I135" s="59">
        <f t="shared" si="2"/>
        <v>19</v>
      </c>
      <c r="J135" s="59" t="s">
        <v>1613</v>
      </c>
      <c r="K135" s="61"/>
      <c r="L135" s="62" t="s">
        <v>6737</v>
      </c>
      <c r="M135" s="62" t="s">
        <v>1646</v>
      </c>
      <c r="N135" s="72" t="str">
        <f>VLOOKUP(M135,'Hulpblad KAR-parser'!A:C,2,FALSE)</f>
        <v>Ademhaling</v>
      </c>
      <c r="O135" s="72" t="str">
        <f>IF(VLOOKUP(M135,'Hulpblad KAR-parser'!A:C,3,FALSE)="","",VLOOKUP(M135,'Hulpblad KAR-parser'!A:C,3,FALSE))</f>
        <v>Afwezig</v>
      </c>
      <c r="P135" s="136" t="str">
        <f>IF(CONCATENATE(C135,D135)="","",VLOOKUP(CONCATENATE(C135,D135),Karakteristieken!AQ:AQ,1,FALSE))</f>
        <v>AdemhalingAfwezig</v>
      </c>
    </row>
    <row r="136" spans="1:16" x14ac:dyDescent="0.25">
      <c r="A136" s="59"/>
      <c r="B136" s="59"/>
      <c r="C136" s="59"/>
      <c r="D136" s="59"/>
      <c r="E136" s="60" t="s">
        <v>8938</v>
      </c>
      <c r="F136" s="60"/>
      <c r="G136" s="60" t="s">
        <v>1646</v>
      </c>
      <c r="H136" s="60"/>
      <c r="I136" s="59">
        <f t="shared" si="2"/>
        <v>6</v>
      </c>
      <c r="J136" s="59" t="s">
        <v>1561</v>
      </c>
      <c r="K136" s="61"/>
      <c r="L136" s="62" t="s">
        <v>6737</v>
      </c>
      <c r="M136" s="62" t="s">
        <v>1646</v>
      </c>
      <c r="N136" s="72" t="str">
        <f>VLOOKUP(M136,'Hulpblad KAR-parser'!A:C,2,FALSE)</f>
        <v>Ademhaling</v>
      </c>
      <c r="O136" s="72" t="str">
        <f>IF(VLOOKUP(M136,'Hulpblad KAR-parser'!A:C,3,FALSE)="","",VLOOKUP(M136,'Hulpblad KAR-parser'!A:C,3,FALSE))</f>
        <v>Afwezig</v>
      </c>
      <c r="P136" s="136" t="str">
        <f>IF(CONCATENATE(C136,D136)="","",VLOOKUP(CONCATENATE(C136,D136),Karakteristieken!AQ:AQ,1,FALSE))</f>
        <v/>
      </c>
    </row>
    <row r="137" spans="1:16" x14ac:dyDescent="0.25">
      <c r="A137" s="59">
        <v>200109183</v>
      </c>
      <c r="B137" s="59">
        <v>200097889</v>
      </c>
      <c r="C137" s="59" t="s">
        <v>1638</v>
      </c>
      <c r="D137" s="59" t="s">
        <v>1647</v>
      </c>
      <c r="E137" s="60" t="s">
        <v>1649</v>
      </c>
      <c r="F137" s="60"/>
      <c r="G137" s="60"/>
      <c r="H137" s="60"/>
      <c r="I137" s="59">
        <f t="shared" si="2"/>
        <v>17</v>
      </c>
      <c r="J137" s="59" t="s">
        <v>1613</v>
      </c>
      <c r="K137" s="61"/>
      <c r="L137" s="62" t="s">
        <v>6737</v>
      </c>
      <c r="M137" s="62" t="s">
        <v>1649</v>
      </c>
      <c r="N137" s="72" t="str">
        <f>VLOOKUP(M137,'Hulpblad KAR-parser'!A:C,2,FALSE)</f>
        <v>Ademhaling</v>
      </c>
      <c r="O137" s="72" t="str">
        <f>IF(VLOOKUP(M137,'Hulpblad KAR-parser'!A:C,3,FALSE)="","",VLOOKUP(M137,'Hulpblad KAR-parser'!A:C,3,FALSE))</f>
        <v>Diepe</v>
      </c>
      <c r="P137" s="136" t="str">
        <f>IF(CONCATENATE(C137,D137)="","",VLOOKUP(CONCATENATE(C137,D137),Karakteristieken!AQ:AQ,1,FALSE))</f>
        <v>AdemhalingDiepe</v>
      </c>
    </row>
    <row r="138" spans="1:16" x14ac:dyDescent="0.25">
      <c r="A138" s="59"/>
      <c r="B138" s="59"/>
      <c r="C138" s="59"/>
      <c r="D138" s="59"/>
      <c r="E138" s="60" t="s">
        <v>8939</v>
      </c>
      <c r="F138" s="60"/>
      <c r="G138" s="60" t="s">
        <v>1649</v>
      </c>
      <c r="H138" s="60"/>
      <c r="I138" s="59">
        <f t="shared" si="2"/>
        <v>7</v>
      </c>
      <c r="J138" s="59" t="s">
        <v>1561</v>
      </c>
      <c r="K138" s="61"/>
      <c r="L138" s="62" t="s">
        <v>6737</v>
      </c>
      <c r="M138" s="62" t="s">
        <v>1649</v>
      </c>
      <c r="N138" s="72" t="str">
        <f>VLOOKUP(M138,'Hulpblad KAR-parser'!A:C,2,FALSE)</f>
        <v>Ademhaling</v>
      </c>
      <c r="O138" s="72" t="str">
        <f>IF(VLOOKUP(M138,'Hulpblad KAR-parser'!A:C,3,FALSE)="","",VLOOKUP(M138,'Hulpblad KAR-parser'!A:C,3,FALSE))</f>
        <v>Diepe</v>
      </c>
      <c r="P138" s="136" t="str">
        <f>IF(CONCATENATE(C138,D138)="","",VLOOKUP(CONCATENATE(C138,D138),Karakteristieken!AQ:AQ,1,FALSE))</f>
        <v/>
      </c>
    </row>
    <row r="139" spans="1:16" x14ac:dyDescent="0.25">
      <c r="A139" s="59">
        <v>200109184</v>
      </c>
      <c r="B139" s="59">
        <v>200097890</v>
      </c>
      <c r="C139" s="59" t="s">
        <v>1638</v>
      </c>
      <c r="D139" s="59" t="s">
        <v>1650</v>
      </c>
      <c r="E139" s="60" t="s">
        <v>1652</v>
      </c>
      <c r="F139" s="60"/>
      <c r="G139" s="60"/>
      <c r="H139" s="60"/>
      <c r="I139" s="59">
        <f t="shared" si="2"/>
        <v>28</v>
      </c>
      <c r="J139" s="59" t="s">
        <v>1613</v>
      </c>
      <c r="K139" s="61"/>
      <c r="L139" s="62" t="s">
        <v>6737</v>
      </c>
      <c r="M139" s="62" t="s">
        <v>1652</v>
      </c>
      <c r="N139" s="72" t="str">
        <f>VLOOKUP(M139,'Hulpblad KAR-parser'!A:C,2,FALSE)</f>
        <v>Ademhaling</v>
      </c>
      <c r="O139" s="72" t="str">
        <f>IF(VLOOKUP(M139,'Hulpblad KAR-parser'!A:C,3,FALSE)="","",VLOOKUP(M139,'Hulpblad KAR-parser'!A:C,3,FALSE))</f>
        <v>Hoorbaar benauwd</v>
      </c>
      <c r="P139" s="136" t="str">
        <f>IF(CONCATENATE(C139,D139)="","",VLOOKUP(CONCATENATE(C139,D139),Karakteristieken!AQ:AQ,1,FALSE))</f>
        <v>AdemhalingHoorbaar benauwd</v>
      </c>
    </row>
    <row r="140" spans="1:16" x14ac:dyDescent="0.25">
      <c r="A140" s="59"/>
      <c r="B140" s="59"/>
      <c r="C140" s="59"/>
      <c r="D140" s="59"/>
      <c r="E140" s="60" t="s">
        <v>8940</v>
      </c>
      <c r="F140" s="60"/>
      <c r="G140" s="60" t="s">
        <v>1652</v>
      </c>
      <c r="H140" s="60"/>
      <c r="I140" s="59">
        <f t="shared" si="2"/>
        <v>6</v>
      </c>
      <c r="J140" s="59" t="s">
        <v>1561</v>
      </c>
      <c r="K140" s="61"/>
      <c r="L140" s="62" t="s">
        <v>6737</v>
      </c>
      <c r="M140" s="62" t="s">
        <v>1652</v>
      </c>
      <c r="N140" s="72" t="str">
        <f>VLOOKUP(M140,'Hulpblad KAR-parser'!A:C,2,FALSE)</f>
        <v>Ademhaling</v>
      </c>
      <c r="O140" s="72" t="str">
        <f>IF(VLOOKUP(M140,'Hulpblad KAR-parser'!A:C,3,FALSE)="","",VLOOKUP(M140,'Hulpblad KAR-parser'!A:C,3,FALSE))</f>
        <v>Hoorbaar benauwd</v>
      </c>
      <c r="P140" s="136" t="str">
        <f>IF(CONCATENATE(C140,D140)="","",VLOOKUP(CONCATENATE(C140,D140),Karakteristieken!AQ:AQ,1,FALSE))</f>
        <v/>
      </c>
    </row>
    <row r="141" spans="1:16" x14ac:dyDescent="0.25">
      <c r="A141" s="59">
        <v>200109185</v>
      </c>
      <c r="B141" s="59">
        <v>200097891</v>
      </c>
      <c r="C141" s="59" t="s">
        <v>1638</v>
      </c>
      <c r="D141" s="59" t="s">
        <v>1653</v>
      </c>
      <c r="E141" s="60" t="s">
        <v>1655</v>
      </c>
      <c r="F141" s="60"/>
      <c r="G141" s="60"/>
      <c r="H141" s="60"/>
      <c r="I141" s="59">
        <f t="shared" si="2"/>
        <v>24</v>
      </c>
      <c r="J141" s="59" t="s">
        <v>1613</v>
      </c>
      <c r="K141" s="61"/>
      <c r="L141" s="62" t="s">
        <v>6737</v>
      </c>
      <c r="M141" s="62" t="s">
        <v>1655</v>
      </c>
      <c r="N141" s="72" t="str">
        <f>VLOOKUP(M141,'Hulpblad KAR-parser'!A:C,2,FALSE)</f>
        <v>Ademhaling</v>
      </c>
      <c r="O141" s="72" t="str">
        <f>IF(VLOOKUP(M141,'Hulpblad KAR-parser'!A:C,3,FALSE)="","",VLOOKUP(M141,'Hulpblad KAR-parser'!A:C,3,FALSE))</f>
        <v>Oppervlakkig</v>
      </c>
      <c r="P141" s="136" t="str">
        <f>IF(CONCATENATE(C141,D141)="","",VLOOKUP(CONCATENATE(C141,D141),Karakteristieken!AQ:AQ,1,FALSE))</f>
        <v>AdemhalingOppervlakkig</v>
      </c>
    </row>
    <row r="142" spans="1:16" x14ac:dyDescent="0.25">
      <c r="A142" s="59"/>
      <c r="B142" s="59"/>
      <c r="C142" s="59"/>
      <c r="D142" s="59"/>
      <c r="E142" s="60" t="s">
        <v>8941</v>
      </c>
      <c r="F142" s="60"/>
      <c r="G142" s="60" t="s">
        <v>1655</v>
      </c>
      <c r="H142" s="60"/>
      <c r="I142" s="59">
        <f t="shared" si="2"/>
        <v>6</v>
      </c>
      <c r="J142" s="59" t="s">
        <v>1561</v>
      </c>
      <c r="K142" s="61"/>
      <c r="L142" s="62" t="s">
        <v>6737</v>
      </c>
      <c r="M142" s="62" t="s">
        <v>1655</v>
      </c>
      <c r="N142" s="72" t="str">
        <f>VLOOKUP(M142,'Hulpblad KAR-parser'!A:C,2,FALSE)</f>
        <v>Ademhaling</v>
      </c>
      <c r="O142" s="72" t="str">
        <f>IF(VLOOKUP(M142,'Hulpblad KAR-parser'!A:C,3,FALSE)="","",VLOOKUP(M142,'Hulpblad KAR-parser'!A:C,3,FALSE))</f>
        <v>Oppervlakkig</v>
      </c>
      <c r="P142" s="136" t="str">
        <f>IF(CONCATENATE(C142,D142)="","",VLOOKUP(CONCATENATE(C142,D142),Karakteristieken!AQ:AQ,1,FALSE))</f>
        <v/>
      </c>
    </row>
    <row r="143" spans="1:16" x14ac:dyDescent="0.25">
      <c r="A143" s="59">
        <v>200109186</v>
      </c>
      <c r="B143" s="59">
        <v>200097892</v>
      </c>
      <c r="C143" s="59" t="s">
        <v>1638</v>
      </c>
      <c r="D143" s="59" t="s">
        <v>1656</v>
      </c>
      <c r="E143" s="60" t="s">
        <v>1658</v>
      </c>
      <c r="F143" s="60"/>
      <c r="G143" s="60"/>
      <c r="H143" s="60"/>
      <c r="I143" s="59">
        <f t="shared" si="2"/>
        <v>21</v>
      </c>
      <c r="J143" s="59" t="s">
        <v>1613</v>
      </c>
      <c r="K143" s="61"/>
      <c r="L143" s="62" t="s">
        <v>6737</v>
      </c>
      <c r="M143" s="62" t="s">
        <v>1658</v>
      </c>
      <c r="N143" s="72" t="str">
        <f>VLOOKUP(M143,'Hulpblad KAR-parser'!A:C,2,FALSE)</f>
        <v>Ademhaling</v>
      </c>
      <c r="O143" s="72" t="str">
        <f>IF(VLOOKUP(M143,'Hulpblad KAR-parser'!A:C,3,FALSE)="","",VLOOKUP(M143,'Hulpblad KAR-parser'!A:C,3,FALSE))</f>
        <v>Reutelend</v>
      </c>
      <c r="P143" s="136" t="str">
        <f>IF(CONCATENATE(C143,D143)="","",VLOOKUP(CONCATENATE(C143,D143),Karakteristieken!AQ:AQ,1,FALSE))</f>
        <v>AdemhalingReutelend</v>
      </c>
    </row>
    <row r="144" spans="1:16" x14ac:dyDescent="0.25">
      <c r="A144" s="59"/>
      <c r="B144" s="59"/>
      <c r="C144" s="59"/>
      <c r="D144" s="59"/>
      <c r="E144" s="60" t="s">
        <v>8942</v>
      </c>
      <c r="F144" s="60"/>
      <c r="G144" s="60" t="s">
        <v>1658</v>
      </c>
      <c r="H144" s="60"/>
      <c r="I144" s="59">
        <f t="shared" si="2"/>
        <v>6</v>
      </c>
      <c r="J144" s="59" t="s">
        <v>1561</v>
      </c>
      <c r="K144" s="61"/>
      <c r="L144" s="62" t="s">
        <v>6737</v>
      </c>
      <c r="M144" s="62" t="s">
        <v>1658</v>
      </c>
      <c r="N144" s="72" t="str">
        <f>VLOOKUP(M144,'Hulpblad KAR-parser'!A:C,2,FALSE)</f>
        <v>Ademhaling</v>
      </c>
      <c r="O144" s="72" t="str">
        <f>IF(VLOOKUP(M144,'Hulpblad KAR-parser'!A:C,3,FALSE)="","",VLOOKUP(M144,'Hulpblad KAR-parser'!A:C,3,FALSE))</f>
        <v>Reutelend</v>
      </c>
      <c r="P144" s="136" t="str">
        <f>IF(CONCATENATE(C144,D144)="","",VLOOKUP(CONCATENATE(C144,D144),Karakteristieken!AQ:AQ,1,FALSE))</f>
        <v/>
      </c>
    </row>
    <row r="145" spans="1:16" x14ac:dyDescent="0.25">
      <c r="A145" s="59">
        <v>200109187</v>
      </c>
      <c r="B145" s="59">
        <v>200097893</v>
      </c>
      <c r="C145" s="59" t="s">
        <v>1638</v>
      </c>
      <c r="D145" s="59" t="s">
        <v>1659</v>
      </c>
      <c r="E145" s="60" t="s">
        <v>1661</v>
      </c>
      <c r="F145" s="60"/>
      <c r="G145" s="60"/>
      <c r="H145" s="60"/>
      <c r="I145" s="59">
        <f t="shared" si="2"/>
        <v>16</v>
      </c>
      <c r="J145" s="59" t="s">
        <v>1613</v>
      </c>
      <c r="K145" s="61"/>
      <c r="L145" s="62" t="s">
        <v>6737</v>
      </c>
      <c r="M145" s="62" t="s">
        <v>1661</v>
      </c>
      <c r="N145" s="72" t="str">
        <f>VLOOKUP(M145,'Hulpblad KAR-parser'!A:C,2,FALSE)</f>
        <v>Ademhaling</v>
      </c>
      <c r="O145" s="72" t="str">
        <f>IF(VLOOKUP(M145,'Hulpblad KAR-parser'!A:C,3,FALSE)="","",VLOOKUP(M145,'Hulpblad KAR-parser'!A:C,3,FALSE))</f>
        <v>Snel</v>
      </c>
      <c r="P145" s="136" t="str">
        <f>IF(CONCATENATE(C145,D145)="","",VLOOKUP(CONCATENATE(C145,D145),Karakteristieken!AQ:AQ,1,FALSE))</f>
        <v>AdemhalingSnel</v>
      </c>
    </row>
    <row r="146" spans="1:16" x14ac:dyDescent="0.25">
      <c r="A146" s="59"/>
      <c r="B146" s="59"/>
      <c r="C146" s="59"/>
      <c r="D146" s="59"/>
      <c r="E146" s="60" t="s">
        <v>8943</v>
      </c>
      <c r="F146" s="60"/>
      <c r="G146" s="60" t="s">
        <v>1661</v>
      </c>
      <c r="H146" s="60"/>
      <c r="I146" s="59">
        <f t="shared" si="2"/>
        <v>6</v>
      </c>
      <c r="J146" s="59" t="s">
        <v>1561</v>
      </c>
      <c r="K146" s="61"/>
      <c r="L146" s="62" t="s">
        <v>6737</v>
      </c>
      <c r="M146" s="62" t="s">
        <v>1661</v>
      </c>
      <c r="N146" s="72" t="str">
        <f>VLOOKUP(M146,'Hulpblad KAR-parser'!A:C,2,FALSE)</f>
        <v>Ademhaling</v>
      </c>
      <c r="O146" s="72" t="str">
        <f>IF(VLOOKUP(M146,'Hulpblad KAR-parser'!A:C,3,FALSE)="","",VLOOKUP(M146,'Hulpblad KAR-parser'!A:C,3,FALSE))</f>
        <v>Snel</v>
      </c>
      <c r="P146" s="136" t="str">
        <f>IF(CONCATENATE(C146,D146)="","",VLOOKUP(CONCATENATE(C146,D146),Karakteristieken!AQ:AQ,1,FALSE))</f>
        <v/>
      </c>
    </row>
    <row r="147" spans="1:16" x14ac:dyDescent="0.25">
      <c r="A147" s="59">
        <v>200109188</v>
      </c>
      <c r="B147" s="59">
        <v>200097894</v>
      </c>
      <c r="C147" s="59" t="s">
        <v>1638</v>
      </c>
      <c r="D147" s="59" t="s">
        <v>1662</v>
      </c>
      <c r="E147" s="60" t="s">
        <v>1664</v>
      </c>
      <c r="F147" s="60"/>
      <c r="G147" s="60"/>
      <c r="H147" s="60"/>
      <c r="I147" s="59">
        <f t="shared" si="2"/>
        <v>27</v>
      </c>
      <c r="J147" s="59" t="s">
        <v>1613</v>
      </c>
      <c r="K147" s="61"/>
      <c r="L147" s="62" t="s">
        <v>6737</v>
      </c>
      <c r="M147" s="62" t="s">
        <v>1664</v>
      </c>
      <c r="N147" s="72" t="str">
        <f>VLOOKUP(M147,'Hulpblad KAR-parser'!A:C,2,FALSE)</f>
        <v>Ademhaling</v>
      </c>
      <c r="O147" s="72" t="str">
        <f>IF(VLOOKUP(M147,'Hulpblad KAR-parser'!A:C,3,FALSE)="","",VLOOKUP(M147,'Hulpblad KAR-parser'!A:C,3,FALSE))</f>
        <v>Snel met tussenpose</v>
      </c>
      <c r="P147" s="136" t="str">
        <f>IF(CONCATENATE(C147,D147)="","",VLOOKUP(CONCATENATE(C147,D147),Karakteristieken!AQ:AQ,1,FALSE))</f>
        <v>AdemhalingSnel met tussenpose</v>
      </c>
    </row>
    <row r="148" spans="1:16" x14ac:dyDescent="0.25">
      <c r="A148" s="59"/>
      <c r="B148" s="59"/>
      <c r="C148" s="59"/>
      <c r="D148" s="59"/>
      <c r="E148" s="60" t="s">
        <v>8944</v>
      </c>
      <c r="F148" s="60"/>
      <c r="G148" s="60" t="s">
        <v>1664</v>
      </c>
      <c r="H148" s="60"/>
      <c r="I148" s="59">
        <f t="shared" si="2"/>
        <v>6</v>
      </c>
      <c r="J148" s="59" t="s">
        <v>1561</v>
      </c>
      <c r="K148" s="61"/>
      <c r="L148" s="62" t="s">
        <v>6737</v>
      </c>
      <c r="M148" s="62" t="s">
        <v>1664</v>
      </c>
      <c r="N148" s="72" t="str">
        <f>VLOOKUP(M148,'Hulpblad KAR-parser'!A:C,2,FALSE)</f>
        <v>Ademhaling</v>
      </c>
      <c r="O148" s="72" t="str">
        <f>IF(VLOOKUP(M148,'Hulpblad KAR-parser'!A:C,3,FALSE)="","",VLOOKUP(M148,'Hulpblad KAR-parser'!A:C,3,FALSE))</f>
        <v>Snel met tussenpose</v>
      </c>
      <c r="P148" s="136" t="str">
        <f>IF(CONCATENATE(C148,D148)="","",VLOOKUP(CONCATENATE(C148,D148),Karakteristieken!AQ:AQ,1,FALSE))</f>
        <v/>
      </c>
    </row>
    <row r="149" spans="1:16" x14ac:dyDescent="0.25">
      <c r="A149" s="59">
        <v>200109189</v>
      </c>
      <c r="B149" s="59">
        <v>200097895</v>
      </c>
      <c r="C149" s="59" t="s">
        <v>1638</v>
      </c>
      <c r="D149" s="59" t="s">
        <v>1665</v>
      </c>
      <c r="E149" s="60" t="s">
        <v>1667</v>
      </c>
      <c r="F149" s="60"/>
      <c r="G149" s="60"/>
      <c r="H149" s="60"/>
      <c r="I149" s="59">
        <f t="shared" si="2"/>
        <v>20</v>
      </c>
      <c r="J149" s="59" t="s">
        <v>1613</v>
      </c>
      <c r="K149" s="61"/>
      <c r="L149" s="62" t="s">
        <v>6737</v>
      </c>
      <c r="M149" s="62" t="s">
        <v>1667</v>
      </c>
      <c r="N149" s="72" t="str">
        <f>VLOOKUP(M149,'Hulpblad KAR-parser'!A:C,2,FALSE)</f>
        <v>Ademhaling</v>
      </c>
      <c r="O149" s="72" t="str">
        <f>IF(VLOOKUP(M149,'Hulpblad KAR-parser'!A:C,3,FALSE)="","",VLOOKUP(M149,'Hulpblad KAR-parser'!A:C,3,FALSE))</f>
        <v>Snurkend</v>
      </c>
      <c r="P149" s="136" t="str">
        <f>IF(CONCATENATE(C149,D149)="","",VLOOKUP(CONCATENATE(C149,D149),Karakteristieken!AQ:AQ,1,FALSE))</f>
        <v>AdemhalingSnurkend</v>
      </c>
    </row>
    <row r="150" spans="1:16" x14ac:dyDescent="0.25">
      <c r="A150" s="59"/>
      <c r="B150" s="59"/>
      <c r="C150" s="59"/>
      <c r="D150" s="59"/>
      <c r="E150" s="60" t="s">
        <v>8945</v>
      </c>
      <c r="F150" s="60"/>
      <c r="G150" s="60" t="s">
        <v>1667</v>
      </c>
      <c r="H150" s="60"/>
      <c r="I150" s="59">
        <f t="shared" si="2"/>
        <v>6</v>
      </c>
      <c r="J150" s="59" t="s">
        <v>1561</v>
      </c>
      <c r="K150" s="61"/>
      <c r="L150" s="62" t="s">
        <v>6737</v>
      </c>
      <c r="M150" s="62" t="s">
        <v>1667</v>
      </c>
      <c r="N150" s="72" t="str">
        <f>VLOOKUP(M150,'Hulpblad KAR-parser'!A:C,2,FALSE)</f>
        <v>Ademhaling</v>
      </c>
      <c r="O150" s="72" t="str">
        <f>IF(VLOOKUP(M150,'Hulpblad KAR-parser'!A:C,3,FALSE)="","",VLOOKUP(M150,'Hulpblad KAR-parser'!A:C,3,FALSE))</f>
        <v>Snurkend</v>
      </c>
      <c r="P150" s="136" t="str">
        <f>IF(CONCATENATE(C150,D150)="","",VLOOKUP(CONCATENATE(C150,D150),Karakteristieken!AQ:AQ,1,FALSE))</f>
        <v/>
      </c>
    </row>
    <row r="151" spans="1:16" x14ac:dyDescent="0.25">
      <c r="A151" s="59">
        <v>200109190</v>
      </c>
      <c r="B151" s="59">
        <v>200097896</v>
      </c>
      <c r="C151" s="59" t="s">
        <v>1638</v>
      </c>
      <c r="D151" s="59" t="s">
        <v>1668</v>
      </c>
      <c r="E151" s="60" t="s">
        <v>1670</v>
      </c>
      <c r="F151" s="60"/>
      <c r="G151" s="60"/>
      <c r="H151" s="60"/>
      <c r="I151" s="59">
        <f t="shared" si="2"/>
        <v>21</v>
      </c>
      <c r="J151" s="59" t="s">
        <v>1613</v>
      </c>
      <c r="K151" s="61"/>
      <c r="L151" s="62" t="s">
        <v>6737</v>
      </c>
      <c r="M151" s="62" t="s">
        <v>1670</v>
      </c>
      <c r="N151" s="72" t="str">
        <f>VLOOKUP(M151,'Hulpblad KAR-parser'!A:C,2,FALSE)</f>
        <v>Ademhaling</v>
      </c>
      <c r="O151" s="72" t="str">
        <f>IF(VLOOKUP(M151,'Hulpblad KAR-parser'!A:C,3,FALSE)="","",VLOOKUP(M151,'Hulpblad KAR-parser'!A:C,3,FALSE))</f>
        <v>Weet niet</v>
      </c>
      <c r="P151" s="136" t="str">
        <f>IF(CONCATENATE(C151,D151)="","",VLOOKUP(CONCATENATE(C151,D151),Karakteristieken!AQ:AQ,1,FALSE))</f>
        <v>AdemhalingWeet niet</v>
      </c>
    </row>
    <row r="152" spans="1:16" x14ac:dyDescent="0.25">
      <c r="A152" s="59"/>
      <c r="B152" s="59"/>
      <c r="C152" s="59"/>
      <c r="D152" s="59"/>
      <c r="E152" s="60" t="s">
        <v>8946</v>
      </c>
      <c r="F152" s="60"/>
      <c r="G152" s="60" t="s">
        <v>1670</v>
      </c>
      <c r="H152" s="60"/>
      <c r="I152" s="59">
        <f t="shared" si="2"/>
        <v>6</v>
      </c>
      <c r="J152" s="59" t="s">
        <v>1561</v>
      </c>
      <c r="K152" s="61"/>
      <c r="L152" s="62" t="s">
        <v>6737</v>
      </c>
      <c r="M152" s="62" t="s">
        <v>1670</v>
      </c>
      <c r="N152" s="72" t="str">
        <f>VLOOKUP(M152,'Hulpblad KAR-parser'!A:C,2,FALSE)</f>
        <v>Ademhaling</v>
      </c>
      <c r="O152" s="72" t="str">
        <f>IF(VLOOKUP(M152,'Hulpblad KAR-parser'!A:C,3,FALSE)="","",VLOOKUP(M152,'Hulpblad KAR-parser'!A:C,3,FALSE))</f>
        <v>Weet niet</v>
      </c>
      <c r="P152" s="136" t="str">
        <f>IF(CONCATENATE(C152,D152)="","",VLOOKUP(CONCATENATE(C152,D152),Karakteristieken!AQ:AQ,1,FALSE))</f>
        <v/>
      </c>
    </row>
    <row r="153" spans="1:16" x14ac:dyDescent="0.25">
      <c r="A153" s="63"/>
      <c r="B153" s="63"/>
      <c r="C153" s="63" t="s">
        <v>4939</v>
      </c>
      <c r="D153" s="88" t="s">
        <v>4944</v>
      </c>
      <c r="E153" s="64" t="s">
        <v>12551</v>
      </c>
      <c r="F153" s="64"/>
      <c r="G153" s="64"/>
      <c r="H153" s="64"/>
      <c r="I153" s="63">
        <f t="shared" si="2"/>
        <v>11</v>
      </c>
      <c r="J153" s="63" t="s">
        <v>1613</v>
      </c>
      <c r="K153" s="93" t="s">
        <v>12198</v>
      </c>
      <c r="L153" s="62" t="s">
        <v>6738</v>
      </c>
      <c r="M153" s="62" t="s">
        <v>12551</v>
      </c>
      <c r="N153" s="72" t="str">
        <f>VLOOKUP(M153,'Hulpblad KAR-parser'!A:C,2,FALSE)</f>
        <v>Soort geplande actie</v>
      </c>
      <c r="O153" s="72" t="str">
        <f>IF(VLOOKUP(M153,'Hulpblad KAR-parser'!A:C,3,FALSE)="","",VLOOKUP(M153,'Hulpblad KAR-parser'!A:C,3,FALSE))</f>
        <v>Affakkelen</v>
      </c>
      <c r="P153" s="136" t="str">
        <f>IF(CONCATENATE(C153,D153)="","",VLOOKUP(CONCATENATE(C153,D153),Karakteristieken!AQ:AQ,1,FALSE))</f>
        <v>Soort geplande actieAffakkelen</v>
      </c>
    </row>
    <row r="154" spans="1:16" x14ac:dyDescent="0.25">
      <c r="A154" s="59"/>
      <c r="B154" s="59"/>
      <c r="C154" s="59"/>
      <c r="D154" s="59"/>
      <c r="E154" s="60" t="s">
        <v>10919</v>
      </c>
      <c r="F154" s="60"/>
      <c r="G154" s="125" t="s">
        <v>12551</v>
      </c>
      <c r="H154" s="60"/>
      <c r="I154" s="59">
        <f t="shared" si="2"/>
        <v>6</v>
      </c>
      <c r="J154" s="59" t="s">
        <v>1561</v>
      </c>
      <c r="K154" s="123" t="s">
        <v>12187</v>
      </c>
      <c r="L154" s="62" t="s">
        <v>6738</v>
      </c>
      <c r="M154" s="69" t="s">
        <v>12551</v>
      </c>
      <c r="N154" s="72" t="str">
        <f>VLOOKUP(M154,'Hulpblad KAR-parser'!A:C,2,FALSE)</f>
        <v>Soort geplande actie</v>
      </c>
      <c r="O154" s="72" t="str">
        <f>IF(VLOOKUP(M154,'Hulpblad KAR-parser'!A:C,3,FALSE)="","",VLOOKUP(M154,'Hulpblad KAR-parser'!A:C,3,FALSE))</f>
        <v>Affakkelen</v>
      </c>
      <c r="P154" s="136" t="str">
        <f>IF(CONCATENATE(C154,D154)="","",VLOOKUP(CONCATENATE(C154,D154),Karakteristieken!AQ:AQ,1,FALSE))</f>
        <v/>
      </c>
    </row>
    <row r="155" spans="1:16" x14ac:dyDescent="0.25">
      <c r="A155" s="67">
        <v>200109191</v>
      </c>
      <c r="B155" s="67">
        <v>200097897</v>
      </c>
      <c r="C155" s="67" t="s">
        <v>1671</v>
      </c>
      <c r="D155" s="67"/>
      <c r="E155" s="68" t="s">
        <v>6163</v>
      </c>
      <c r="F155" s="68"/>
      <c r="G155" s="68"/>
      <c r="H155" s="68"/>
      <c r="I155" s="67">
        <f t="shared" si="2"/>
        <v>10</v>
      </c>
      <c r="J155" s="67" t="s">
        <v>1613</v>
      </c>
      <c r="K155" s="91" t="s">
        <v>12550</v>
      </c>
      <c r="L155" s="62" t="s">
        <v>6737</v>
      </c>
      <c r="M155" s="62" t="s">
        <v>6163</v>
      </c>
      <c r="N155" s="72" t="e">
        <f>VLOOKUP(M155,'Hulpblad KAR-parser'!A:C,2,FALSE)</f>
        <v>#N/A</v>
      </c>
      <c r="O155" s="72" t="e">
        <f>IF(VLOOKUP(M155,'Hulpblad KAR-parser'!A:C,3,FALSE)="","",VLOOKUP(M155,'Hulpblad KAR-parser'!A:C,3,FALSE))</f>
        <v>#N/A</v>
      </c>
      <c r="P155" s="136" t="e">
        <f>IF(CONCATENATE(C155,D155)="","",VLOOKUP(CONCATENATE(C155,D155),Karakteristieken!AQ:AQ,1,FALSE))</f>
        <v>#N/A</v>
      </c>
    </row>
    <row r="156" spans="1:16" x14ac:dyDescent="0.25">
      <c r="A156" s="67"/>
      <c r="B156" s="67"/>
      <c r="C156" s="67"/>
      <c r="D156" s="67"/>
      <c r="E156" s="68" t="s">
        <v>8963</v>
      </c>
      <c r="F156" s="68"/>
      <c r="G156" s="68" t="s">
        <v>6163</v>
      </c>
      <c r="H156" s="68"/>
      <c r="I156" s="67">
        <f t="shared" si="2"/>
        <v>5</v>
      </c>
      <c r="J156" s="67" t="s">
        <v>1561</v>
      </c>
      <c r="K156" s="91" t="s">
        <v>12550</v>
      </c>
      <c r="L156" s="62" t="s">
        <v>6737</v>
      </c>
      <c r="M156" s="62" t="s">
        <v>6163</v>
      </c>
      <c r="N156" s="72" t="e">
        <f>VLOOKUP(M156,'Hulpblad KAR-parser'!A:C,2,FALSE)</f>
        <v>#N/A</v>
      </c>
      <c r="O156" s="72" t="e">
        <f>IF(VLOOKUP(M156,'Hulpblad KAR-parser'!A:C,3,FALSE)="","",VLOOKUP(M156,'Hulpblad KAR-parser'!A:C,3,FALSE))</f>
        <v>#N/A</v>
      </c>
      <c r="P156" s="136" t="str">
        <f>IF(CONCATENATE(C156,D156)="","",VLOOKUP(CONCATENATE(C156,D156),Karakteristieken!AQ:AQ,1,FALSE))</f>
        <v/>
      </c>
    </row>
    <row r="157" spans="1:16" x14ac:dyDescent="0.25">
      <c r="A157" s="59">
        <v>200109192</v>
      </c>
      <c r="B157" s="59">
        <v>200097898</v>
      </c>
      <c r="C157" s="59" t="s">
        <v>1671</v>
      </c>
      <c r="D157" s="59" t="s">
        <v>1672</v>
      </c>
      <c r="E157" s="60" t="s">
        <v>1676</v>
      </c>
      <c r="F157" s="60"/>
      <c r="G157" s="60"/>
      <c r="H157" s="60"/>
      <c r="I157" s="59">
        <f t="shared" si="2"/>
        <v>22</v>
      </c>
      <c r="J157" s="59" t="s">
        <v>1613</v>
      </c>
      <c r="K157" s="61"/>
      <c r="L157" s="62" t="s">
        <v>6737</v>
      </c>
      <c r="M157" s="62" t="s">
        <v>1676</v>
      </c>
      <c r="N157" s="72" t="str">
        <f>VLOOKUP(M157,'Hulpblad KAR-parser'!A:C,2,FALSE)</f>
        <v>Afkruisen</v>
      </c>
      <c r="O157" s="72" t="str">
        <f>IF(VLOOKUP(M157,'Hulpblad KAR-parser'!A:C,3,FALSE)="","",VLOOKUP(M157,'Hulpblad KAR-parser'!A:C,3,FALSE))</f>
        <v>Rijstrook 1</v>
      </c>
      <c r="P157" s="136" t="str">
        <f>IF(CONCATENATE(C157,D157)="","",VLOOKUP(CONCATENATE(C157,D157),Karakteristieken!AQ:AQ,1,FALSE))</f>
        <v>AfkruisenRijstrook 1</v>
      </c>
    </row>
    <row r="158" spans="1:16" x14ac:dyDescent="0.25">
      <c r="A158" s="59"/>
      <c r="B158" s="59"/>
      <c r="C158" s="59"/>
      <c r="D158" s="59"/>
      <c r="E158" s="60" t="s">
        <v>8949</v>
      </c>
      <c r="F158" s="60"/>
      <c r="G158" s="60" t="s">
        <v>1676</v>
      </c>
      <c r="H158" s="60"/>
      <c r="I158" s="59">
        <f t="shared" si="2"/>
        <v>6</v>
      </c>
      <c r="J158" s="59" t="s">
        <v>1561</v>
      </c>
      <c r="K158" s="61"/>
      <c r="L158" s="62" t="s">
        <v>6737</v>
      </c>
      <c r="M158" s="62" t="s">
        <v>1676</v>
      </c>
      <c r="N158" s="72" t="str">
        <f>VLOOKUP(M158,'Hulpblad KAR-parser'!A:C,2,FALSE)</f>
        <v>Afkruisen</v>
      </c>
      <c r="O158" s="72" t="str">
        <f>IF(VLOOKUP(M158,'Hulpblad KAR-parser'!A:C,3,FALSE)="","",VLOOKUP(M158,'Hulpblad KAR-parser'!A:C,3,FALSE))</f>
        <v>Rijstrook 1</v>
      </c>
      <c r="P158" s="136" t="str">
        <f>IF(CONCATENATE(C158,D158)="","",VLOOKUP(CONCATENATE(C158,D158),Karakteristieken!AQ:AQ,1,FALSE))</f>
        <v/>
      </c>
    </row>
    <row r="159" spans="1:16" x14ac:dyDescent="0.25">
      <c r="A159" s="59"/>
      <c r="B159" s="59"/>
      <c r="C159" s="59"/>
      <c r="D159" s="59"/>
      <c r="E159" s="60" t="s">
        <v>8950</v>
      </c>
      <c r="F159" s="60"/>
      <c r="G159" s="60" t="s">
        <v>1676</v>
      </c>
      <c r="H159" s="60"/>
      <c r="I159" s="59">
        <f t="shared" si="2"/>
        <v>7</v>
      </c>
      <c r="J159" s="59" t="s">
        <v>1561</v>
      </c>
      <c r="K159" s="61"/>
      <c r="L159" s="62" t="s">
        <v>6737</v>
      </c>
      <c r="M159" s="62" t="s">
        <v>1676</v>
      </c>
      <c r="N159" s="72" t="str">
        <f>VLOOKUP(M159,'Hulpblad KAR-parser'!A:C,2,FALSE)</f>
        <v>Afkruisen</v>
      </c>
      <c r="O159" s="72" t="str">
        <f>IF(VLOOKUP(M159,'Hulpblad KAR-parser'!A:C,3,FALSE)="","",VLOOKUP(M159,'Hulpblad KAR-parser'!A:C,3,FALSE))</f>
        <v>Rijstrook 1</v>
      </c>
      <c r="P159" s="136" t="str">
        <f>IF(CONCATENATE(C159,D159)="","",VLOOKUP(CONCATENATE(C159,D159),Karakteristieken!AQ:AQ,1,FALSE))</f>
        <v/>
      </c>
    </row>
    <row r="160" spans="1:16" x14ac:dyDescent="0.25">
      <c r="A160" s="59">
        <v>200109193</v>
      </c>
      <c r="B160" s="59">
        <v>200097899</v>
      </c>
      <c r="C160" s="59" t="s">
        <v>1671</v>
      </c>
      <c r="D160" s="59" t="s">
        <v>1677</v>
      </c>
      <c r="E160" s="60" t="s">
        <v>1679</v>
      </c>
      <c r="F160" s="60"/>
      <c r="G160" s="60"/>
      <c r="H160" s="60"/>
      <c r="I160" s="59">
        <f t="shared" si="2"/>
        <v>22</v>
      </c>
      <c r="J160" s="59" t="s">
        <v>1613</v>
      </c>
      <c r="K160" s="61"/>
      <c r="L160" s="62" t="s">
        <v>6737</v>
      </c>
      <c r="M160" s="62" t="s">
        <v>1679</v>
      </c>
      <c r="N160" s="72" t="str">
        <f>VLOOKUP(M160,'Hulpblad KAR-parser'!A:C,2,FALSE)</f>
        <v>Afkruisen</v>
      </c>
      <c r="O160" s="72" t="str">
        <f>IF(VLOOKUP(M160,'Hulpblad KAR-parser'!A:C,3,FALSE)="","",VLOOKUP(M160,'Hulpblad KAR-parser'!A:C,3,FALSE))</f>
        <v>Rijstrook 2</v>
      </c>
      <c r="P160" s="136" t="str">
        <f>IF(CONCATENATE(C160,D160)="","",VLOOKUP(CONCATENATE(C160,D160),Karakteristieken!AQ:AQ,1,FALSE))</f>
        <v>AfkruisenRijstrook 2</v>
      </c>
    </row>
    <row r="161" spans="1:16" x14ac:dyDescent="0.25">
      <c r="A161" s="59"/>
      <c r="B161" s="59"/>
      <c r="C161" s="59"/>
      <c r="D161" s="59"/>
      <c r="E161" s="60" t="s">
        <v>8951</v>
      </c>
      <c r="F161" s="60"/>
      <c r="G161" s="60" t="s">
        <v>1679</v>
      </c>
      <c r="H161" s="60"/>
      <c r="I161" s="59">
        <f t="shared" si="2"/>
        <v>6</v>
      </c>
      <c r="J161" s="59" t="s">
        <v>1561</v>
      </c>
      <c r="K161" s="61"/>
      <c r="L161" s="62" t="s">
        <v>6737</v>
      </c>
      <c r="M161" s="62" t="s">
        <v>1679</v>
      </c>
      <c r="N161" s="72" t="str">
        <f>VLOOKUP(M161,'Hulpblad KAR-parser'!A:C,2,FALSE)</f>
        <v>Afkruisen</v>
      </c>
      <c r="O161" s="72" t="str">
        <f>IF(VLOOKUP(M161,'Hulpblad KAR-parser'!A:C,3,FALSE)="","",VLOOKUP(M161,'Hulpblad KAR-parser'!A:C,3,FALSE))</f>
        <v>Rijstrook 2</v>
      </c>
      <c r="P161" s="136" t="str">
        <f>IF(CONCATENATE(C161,D161)="","",VLOOKUP(CONCATENATE(C161,D161),Karakteristieken!AQ:AQ,1,FALSE))</f>
        <v/>
      </c>
    </row>
    <row r="162" spans="1:16" x14ac:dyDescent="0.25">
      <c r="A162" s="59"/>
      <c r="B162" s="59"/>
      <c r="C162" s="59"/>
      <c r="D162" s="59"/>
      <c r="E162" s="60" t="s">
        <v>8952</v>
      </c>
      <c r="F162" s="60"/>
      <c r="G162" s="60" t="s">
        <v>1679</v>
      </c>
      <c r="H162" s="60"/>
      <c r="I162" s="59">
        <f t="shared" si="2"/>
        <v>7</v>
      </c>
      <c r="J162" s="59" t="s">
        <v>1561</v>
      </c>
      <c r="K162" s="61"/>
      <c r="L162" s="62" t="s">
        <v>6737</v>
      </c>
      <c r="M162" s="62" t="s">
        <v>1679</v>
      </c>
      <c r="N162" s="72" t="str">
        <f>VLOOKUP(M162,'Hulpblad KAR-parser'!A:C,2,FALSE)</f>
        <v>Afkruisen</v>
      </c>
      <c r="O162" s="72" t="str">
        <f>IF(VLOOKUP(M162,'Hulpblad KAR-parser'!A:C,3,FALSE)="","",VLOOKUP(M162,'Hulpblad KAR-parser'!A:C,3,FALSE))</f>
        <v>Rijstrook 2</v>
      </c>
      <c r="P162" s="136" t="str">
        <f>IF(CONCATENATE(C162,D162)="","",VLOOKUP(CONCATENATE(C162,D162),Karakteristieken!AQ:AQ,1,FALSE))</f>
        <v/>
      </c>
    </row>
    <row r="163" spans="1:16" x14ac:dyDescent="0.25">
      <c r="A163" s="59">
        <v>200109194</v>
      </c>
      <c r="B163" s="59">
        <v>200097900</v>
      </c>
      <c r="C163" s="59" t="s">
        <v>1671</v>
      </c>
      <c r="D163" s="59" t="s">
        <v>1680</v>
      </c>
      <c r="E163" s="60" t="s">
        <v>1682</v>
      </c>
      <c r="F163" s="60"/>
      <c r="G163" s="60"/>
      <c r="H163" s="60"/>
      <c r="I163" s="59">
        <f t="shared" si="2"/>
        <v>22</v>
      </c>
      <c r="J163" s="59" t="s">
        <v>1613</v>
      </c>
      <c r="K163" s="61"/>
      <c r="L163" s="62" t="s">
        <v>6737</v>
      </c>
      <c r="M163" s="62" t="s">
        <v>1682</v>
      </c>
      <c r="N163" s="72" t="str">
        <f>VLOOKUP(M163,'Hulpblad KAR-parser'!A:C,2,FALSE)</f>
        <v>Afkruisen</v>
      </c>
      <c r="O163" s="72" t="str">
        <f>IF(VLOOKUP(M163,'Hulpblad KAR-parser'!A:C,3,FALSE)="","",VLOOKUP(M163,'Hulpblad KAR-parser'!A:C,3,FALSE))</f>
        <v>Rijstrook 3</v>
      </c>
      <c r="P163" s="136" t="str">
        <f>IF(CONCATENATE(C163,D163)="","",VLOOKUP(CONCATENATE(C163,D163),Karakteristieken!AQ:AQ,1,FALSE))</f>
        <v>AfkruisenRijstrook 3</v>
      </c>
    </row>
    <row r="164" spans="1:16" x14ac:dyDescent="0.25">
      <c r="A164" s="59"/>
      <c r="B164" s="59"/>
      <c r="C164" s="59"/>
      <c r="D164" s="59"/>
      <c r="E164" s="60" t="s">
        <v>8953</v>
      </c>
      <c r="F164" s="60"/>
      <c r="G164" s="60" t="s">
        <v>1682</v>
      </c>
      <c r="H164" s="60"/>
      <c r="I164" s="59">
        <f t="shared" si="2"/>
        <v>6</v>
      </c>
      <c r="J164" s="59" t="s">
        <v>1561</v>
      </c>
      <c r="K164" s="61"/>
      <c r="L164" s="62" t="s">
        <v>6737</v>
      </c>
      <c r="M164" s="62" t="s">
        <v>1682</v>
      </c>
      <c r="N164" s="72" t="str">
        <f>VLOOKUP(M164,'Hulpblad KAR-parser'!A:C,2,FALSE)</f>
        <v>Afkruisen</v>
      </c>
      <c r="O164" s="72" t="str">
        <f>IF(VLOOKUP(M164,'Hulpblad KAR-parser'!A:C,3,FALSE)="","",VLOOKUP(M164,'Hulpblad KAR-parser'!A:C,3,FALSE))</f>
        <v>Rijstrook 3</v>
      </c>
      <c r="P164" s="136" t="str">
        <f>IF(CONCATENATE(C164,D164)="","",VLOOKUP(CONCATENATE(C164,D164),Karakteristieken!AQ:AQ,1,FALSE))</f>
        <v/>
      </c>
    </row>
    <row r="165" spans="1:16" x14ac:dyDescent="0.25">
      <c r="A165" s="59"/>
      <c r="B165" s="59"/>
      <c r="C165" s="59"/>
      <c r="D165" s="59"/>
      <c r="E165" s="60" t="s">
        <v>8954</v>
      </c>
      <c r="F165" s="60"/>
      <c r="G165" s="60" t="s">
        <v>1682</v>
      </c>
      <c r="H165" s="60"/>
      <c r="I165" s="59">
        <f t="shared" si="2"/>
        <v>7</v>
      </c>
      <c r="J165" s="59" t="s">
        <v>1561</v>
      </c>
      <c r="K165" s="61"/>
      <c r="L165" s="62" t="s">
        <v>6737</v>
      </c>
      <c r="M165" s="62" t="s">
        <v>1682</v>
      </c>
      <c r="N165" s="72" t="str">
        <f>VLOOKUP(M165,'Hulpblad KAR-parser'!A:C,2,FALSE)</f>
        <v>Afkruisen</v>
      </c>
      <c r="O165" s="72" t="str">
        <f>IF(VLOOKUP(M165,'Hulpblad KAR-parser'!A:C,3,FALSE)="","",VLOOKUP(M165,'Hulpblad KAR-parser'!A:C,3,FALSE))</f>
        <v>Rijstrook 3</v>
      </c>
      <c r="P165" s="136" t="str">
        <f>IF(CONCATENATE(C165,D165)="","",VLOOKUP(CONCATENATE(C165,D165),Karakteristieken!AQ:AQ,1,FALSE))</f>
        <v/>
      </c>
    </row>
    <row r="166" spans="1:16" x14ac:dyDescent="0.25">
      <c r="A166" s="59">
        <v>200109195</v>
      </c>
      <c r="B166" s="59">
        <v>200097901</v>
      </c>
      <c r="C166" s="59" t="s">
        <v>1671</v>
      </c>
      <c r="D166" s="59" t="s">
        <v>1683</v>
      </c>
      <c r="E166" s="60" t="s">
        <v>1685</v>
      </c>
      <c r="F166" s="60"/>
      <c r="G166" s="60"/>
      <c r="H166" s="60"/>
      <c r="I166" s="59">
        <f t="shared" si="2"/>
        <v>22</v>
      </c>
      <c r="J166" s="59" t="s">
        <v>1613</v>
      </c>
      <c r="K166" s="61"/>
      <c r="L166" s="62" t="s">
        <v>6737</v>
      </c>
      <c r="M166" s="62" t="s">
        <v>1685</v>
      </c>
      <c r="N166" s="72" t="str">
        <f>VLOOKUP(M166,'Hulpblad KAR-parser'!A:C,2,FALSE)</f>
        <v>Afkruisen</v>
      </c>
      <c r="O166" s="72" t="str">
        <f>IF(VLOOKUP(M166,'Hulpblad KAR-parser'!A:C,3,FALSE)="","",VLOOKUP(M166,'Hulpblad KAR-parser'!A:C,3,FALSE))</f>
        <v>Rijstrook 4</v>
      </c>
      <c r="P166" s="136" t="str">
        <f>IF(CONCATENATE(C166,D166)="","",VLOOKUP(CONCATENATE(C166,D166),Karakteristieken!AQ:AQ,1,FALSE))</f>
        <v>AfkruisenRijstrook 4</v>
      </c>
    </row>
    <row r="167" spans="1:16" x14ac:dyDescent="0.25">
      <c r="A167" s="59"/>
      <c r="B167" s="59"/>
      <c r="C167" s="59"/>
      <c r="D167" s="59"/>
      <c r="E167" s="60" t="s">
        <v>8955</v>
      </c>
      <c r="F167" s="60"/>
      <c r="G167" s="60" t="s">
        <v>1685</v>
      </c>
      <c r="H167" s="60"/>
      <c r="I167" s="59">
        <f t="shared" si="2"/>
        <v>6</v>
      </c>
      <c r="J167" s="59" t="s">
        <v>1561</v>
      </c>
      <c r="K167" s="61"/>
      <c r="L167" s="62" t="s">
        <v>6737</v>
      </c>
      <c r="M167" s="62" t="s">
        <v>1685</v>
      </c>
      <c r="N167" s="72" t="str">
        <f>VLOOKUP(M167,'Hulpblad KAR-parser'!A:C,2,FALSE)</f>
        <v>Afkruisen</v>
      </c>
      <c r="O167" s="72" t="str">
        <f>IF(VLOOKUP(M167,'Hulpblad KAR-parser'!A:C,3,FALSE)="","",VLOOKUP(M167,'Hulpblad KAR-parser'!A:C,3,FALSE))</f>
        <v>Rijstrook 4</v>
      </c>
      <c r="P167" s="136" t="str">
        <f>IF(CONCATENATE(C167,D167)="","",VLOOKUP(CONCATENATE(C167,D167),Karakteristieken!AQ:AQ,1,FALSE))</f>
        <v/>
      </c>
    </row>
    <row r="168" spans="1:16" x14ac:dyDescent="0.25">
      <c r="A168" s="59"/>
      <c r="B168" s="59"/>
      <c r="C168" s="59"/>
      <c r="D168" s="59"/>
      <c r="E168" s="60" t="s">
        <v>8956</v>
      </c>
      <c r="F168" s="60"/>
      <c r="G168" s="60" t="s">
        <v>1685</v>
      </c>
      <c r="H168" s="60"/>
      <c r="I168" s="59">
        <f t="shared" si="2"/>
        <v>7</v>
      </c>
      <c r="J168" s="59" t="s">
        <v>1561</v>
      </c>
      <c r="K168" s="61"/>
      <c r="L168" s="62" t="s">
        <v>6737</v>
      </c>
      <c r="M168" s="62" t="s">
        <v>1685</v>
      </c>
      <c r="N168" s="72" t="str">
        <f>VLOOKUP(M168,'Hulpblad KAR-parser'!A:C,2,FALSE)</f>
        <v>Afkruisen</v>
      </c>
      <c r="O168" s="72" t="str">
        <f>IF(VLOOKUP(M168,'Hulpblad KAR-parser'!A:C,3,FALSE)="","",VLOOKUP(M168,'Hulpblad KAR-parser'!A:C,3,FALSE))</f>
        <v>Rijstrook 4</v>
      </c>
      <c r="P168" s="136" t="str">
        <f>IF(CONCATENATE(C168,D168)="","",VLOOKUP(CONCATENATE(C168,D168),Karakteristieken!AQ:AQ,1,FALSE))</f>
        <v/>
      </c>
    </row>
    <row r="169" spans="1:16" x14ac:dyDescent="0.25">
      <c r="A169" s="59">
        <v>200109196</v>
      </c>
      <c r="B169" s="59">
        <v>200097902</v>
      </c>
      <c r="C169" s="59" t="s">
        <v>1671</v>
      </c>
      <c r="D169" s="59" t="s">
        <v>1686</v>
      </c>
      <c r="E169" s="60" t="s">
        <v>1688</v>
      </c>
      <c r="F169" s="60"/>
      <c r="G169" s="60"/>
      <c r="H169" s="60"/>
      <c r="I169" s="59">
        <f t="shared" si="2"/>
        <v>22</v>
      </c>
      <c r="J169" s="59" t="s">
        <v>1613</v>
      </c>
      <c r="K169" s="61"/>
      <c r="L169" s="62" t="s">
        <v>6737</v>
      </c>
      <c r="M169" s="62" t="s">
        <v>1688</v>
      </c>
      <c r="N169" s="72" t="str">
        <f>VLOOKUP(M169,'Hulpblad KAR-parser'!A:C,2,FALSE)</f>
        <v>Afkruisen</v>
      </c>
      <c r="O169" s="72" t="str">
        <f>IF(VLOOKUP(M169,'Hulpblad KAR-parser'!A:C,3,FALSE)="","",VLOOKUP(M169,'Hulpblad KAR-parser'!A:C,3,FALSE))</f>
        <v>Rijstrook 5</v>
      </c>
      <c r="P169" s="136" t="str">
        <f>IF(CONCATENATE(C169,D169)="","",VLOOKUP(CONCATENATE(C169,D169),Karakteristieken!AQ:AQ,1,FALSE))</f>
        <v>AfkruisenRijstrook 5</v>
      </c>
    </row>
    <row r="170" spans="1:16" x14ac:dyDescent="0.25">
      <c r="A170" s="59"/>
      <c r="B170" s="59"/>
      <c r="C170" s="59"/>
      <c r="D170" s="59"/>
      <c r="E170" s="60" t="s">
        <v>8957</v>
      </c>
      <c r="F170" s="60"/>
      <c r="G170" s="60" t="s">
        <v>1688</v>
      </c>
      <c r="H170" s="60"/>
      <c r="I170" s="59">
        <f t="shared" si="2"/>
        <v>6</v>
      </c>
      <c r="J170" s="59" t="s">
        <v>1561</v>
      </c>
      <c r="K170" s="61"/>
      <c r="L170" s="62" t="s">
        <v>6737</v>
      </c>
      <c r="M170" s="62" t="s">
        <v>1688</v>
      </c>
      <c r="N170" s="72" t="str">
        <f>VLOOKUP(M170,'Hulpblad KAR-parser'!A:C,2,FALSE)</f>
        <v>Afkruisen</v>
      </c>
      <c r="O170" s="72" t="str">
        <f>IF(VLOOKUP(M170,'Hulpblad KAR-parser'!A:C,3,FALSE)="","",VLOOKUP(M170,'Hulpblad KAR-parser'!A:C,3,FALSE))</f>
        <v>Rijstrook 5</v>
      </c>
      <c r="P170" s="136" t="str">
        <f>IF(CONCATENATE(C170,D170)="","",VLOOKUP(CONCATENATE(C170,D170),Karakteristieken!AQ:AQ,1,FALSE))</f>
        <v/>
      </c>
    </row>
    <row r="171" spans="1:16" x14ac:dyDescent="0.25">
      <c r="A171" s="59"/>
      <c r="B171" s="59"/>
      <c r="C171" s="59"/>
      <c r="D171" s="59"/>
      <c r="E171" s="60" t="s">
        <v>8958</v>
      </c>
      <c r="F171" s="60"/>
      <c r="G171" s="60" t="s">
        <v>1688</v>
      </c>
      <c r="H171" s="60"/>
      <c r="I171" s="59">
        <f t="shared" si="2"/>
        <v>7</v>
      </c>
      <c r="J171" s="59" t="s">
        <v>1561</v>
      </c>
      <c r="K171" s="61"/>
      <c r="L171" s="62" t="s">
        <v>6737</v>
      </c>
      <c r="M171" s="62" t="s">
        <v>1688</v>
      </c>
      <c r="N171" s="72" t="str">
        <f>VLOOKUP(M171,'Hulpblad KAR-parser'!A:C,2,FALSE)</f>
        <v>Afkruisen</v>
      </c>
      <c r="O171" s="72" t="str">
        <f>IF(VLOOKUP(M171,'Hulpblad KAR-parser'!A:C,3,FALSE)="","",VLOOKUP(M171,'Hulpblad KAR-parser'!A:C,3,FALSE))</f>
        <v>Rijstrook 5</v>
      </c>
      <c r="P171" s="136" t="str">
        <f>IF(CONCATENATE(C171,D171)="","",VLOOKUP(CONCATENATE(C171,D171),Karakteristieken!AQ:AQ,1,FALSE))</f>
        <v/>
      </c>
    </row>
    <row r="172" spans="1:16" x14ac:dyDescent="0.25">
      <c r="A172" s="59">
        <v>200109197</v>
      </c>
      <c r="B172" s="59">
        <v>200097903</v>
      </c>
      <c r="C172" s="59" t="s">
        <v>1671</v>
      </c>
      <c r="D172" s="59" t="s">
        <v>1689</v>
      </c>
      <c r="E172" s="60" t="s">
        <v>1691</v>
      </c>
      <c r="F172" s="60"/>
      <c r="G172" s="60"/>
      <c r="H172" s="60"/>
      <c r="I172" s="59">
        <f t="shared" si="2"/>
        <v>22</v>
      </c>
      <c r="J172" s="59" t="s">
        <v>1613</v>
      </c>
      <c r="K172" s="61"/>
      <c r="L172" s="62" t="s">
        <v>6737</v>
      </c>
      <c r="M172" s="62" t="s">
        <v>1691</v>
      </c>
      <c r="N172" s="72" t="str">
        <f>VLOOKUP(M172,'Hulpblad KAR-parser'!A:C,2,FALSE)</f>
        <v>Afkruisen</v>
      </c>
      <c r="O172" s="72" t="str">
        <f>IF(VLOOKUP(M172,'Hulpblad KAR-parser'!A:C,3,FALSE)="","",VLOOKUP(M172,'Hulpblad KAR-parser'!A:C,3,FALSE))</f>
        <v>Rijstrook 6</v>
      </c>
      <c r="P172" s="136" t="str">
        <f>IF(CONCATENATE(C172,D172)="","",VLOOKUP(CONCATENATE(C172,D172),Karakteristieken!AQ:AQ,1,FALSE))</f>
        <v>AfkruisenRijstrook 6</v>
      </c>
    </row>
    <row r="173" spans="1:16" x14ac:dyDescent="0.25">
      <c r="A173" s="59"/>
      <c r="B173" s="59"/>
      <c r="C173" s="59"/>
      <c r="D173" s="59"/>
      <c r="E173" s="60" t="s">
        <v>8959</v>
      </c>
      <c r="F173" s="60"/>
      <c r="G173" s="60" t="s">
        <v>1691</v>
      </c>
      <c r="H173" s="60"/>
      <c r="I173" s="59">
        <f t="shared" si="2"/>
        <v>6</v>
      </c>
      <c r="J173" s="59" t="s">
        <v>1561</v>
      </c>
      <c r="K173" s="61"/>
      <c r="L173" s="62" t="s">
        <v>6737</v>
      </c>
      <c r="M173" s="62" t="s">
        <v>1691</v>
      </c>
      <c r="N173" s="72" t="str">
        <f>VLOOKUP(M173,'Hulpblad KAR-parser'!A:C,2,FALSE)</f>
        <v>Afkruisen</v>
      </c>
      <c r="O173" s="72" t="str">
        <f>IF(VLOOKUP(M173,'Hulpblad KAR-parser'!A:C,3,FALSE)="","",VLOOKUP(M173,'Hulpblad KAR-parser'!A:C,3,FALSE))</f>
        <v>Rijstrook 6</v>
      </c>
      <c r="P173" s="136" t="str">
        <f>IF(CONCATENATE(C173,D173)="","",VLOOKUP(CONCATENATE(C173,D173),Karakteristieken!AQ:AQ,1,FALSE))</f>
        <v/>
      </c>
    </row>
    <row r="174" spans="1:16" x14ac:dyDescent="0.25">
      <c r="A174" s="59"/>
      <c r="B174" s="59"/>
      <c r="C174" s="59"/>
      <c r="D174" s="59"/>
      <c r="E174" s="60" t="s">
        <v>8960</v>
      </c>
      <c r="F174" s="60"/>
      <c r="G174" s="60" t="s">
        <v>1691</v>
      </c>
      <c r="H174" s="60"/>
      <c r="I174" s="59">
        <f t="shared" si="2"/>
        <v>7</v>
      </c>
      <c r="J174" s="59" t="s">
        <v>1561</v>
      </c>
      <c r="K174" s="61"/>
      <c r="L174" s="62" t="s">
        <v>6737</v>
      </c>
      <c r="M174" s="62" t="s">
        <v>1691</v>
      </c>
      <c r="N174" s="72" t="str">
        <f>VLOOKUP(M174,'Hulpblad KAR-parser'!A:C,2,FALSE)</f>
        <v>Afkruisen</v>
      </c>
      <c r="O174" s="72" t="str">
        <f>IF(VLOOKUP(M174,'Hulpblad KAR-parser'!A:C,3,FALSE)="","",VLOOKUP(M174,'Hulpblad KAR-parser'!A:C,3,FALSE))</f>
        <v>Rijstrook 6</v>
      </c>
      <c r="P174" s="136" t="str">
        <f>IF(CONCATENATE(C174,D174)="","",VLOOKUP(CONCATENATE(C174,D174),Karakteristieken!AQ:AQ,1,FALSE))</f>
        <v/>
      </c>
    </row>
    <row r="175" spans="1:16" x14ac:dyDescent="0.25">
      <c r="A175" s="59">
        <v>200109198</v>
      </c>
      <c r="B175" s="59">
        <v>200097904</v>
      </c>
      <c r="C175" s="59" t="s">
        <v>1671</v>
      </c>
      <c r="D175" s="59" t="s">
        <v>1692</v>
      </c>
      <c r="E175" s="60" t="s">
        <v>1694</v>
      </c>
      <c r="F175" s="60"/>
      <c r="G175" s="60"/>
      <c r="H175" s="60"/>
      <c r="I175" s="59">
        <f t="shared" si="2"/>
        <v>22</v>
      </c>
      <c r="J175" s="59" t="s">
        <v>1613</v>
      </c>
      <c r="K175" s="61"/>
      <c r="L175" s="62" t="s">
        <v>6737</v>
      </c>
      <c r="M175" s="62" t="s">
        <v>1694</v>
      </c>
      <c r="N175" s="72" t="str">
        <f>VLOOKUP(M175,'Hulpblad KAR-parser'!A:C,2,FALSE)</f>
        <v>Afkruisen</v>
      </c>
      <c r="O175" s="72" t="str">
        <f>IF(VLOOKUP(M175,'Hulpblad KAR-parser'!A:C,3,FALSE)="","",VLOOKUP(M175,'Hulpblad KAR-parser'!A:C,3,FALSE))</f>
        <v>Rijstrook 7</v>
      </c>
      <c r="P175" s="136" t="str">
        <f>IF(CONCATENATE(C175,D175)="","",VLOOKUP(CONCATENATE(C175,D175),Karakteristieken!AQ:AQ,1,FALSE))</f>
        <v>AfkruisenRijstrook 7</v>
      </c>
    </row>
    <row r="176" spans="1:16" x14ac:dyDescent="0.25">
      <c r="A176" s="59"/>
      <c r="B176" s="59"/>
      <c r="C176" s="59"/>
      <c r="D176" s="59"/>
      <c r="E176" s="60" t="s">
        <v>8961</v>
      </c>
      <c r="F176" s="60"/>
      <c r="G176" s="60" t="s">
        <v>1694</v>
      </c>
      <c r="H176" s="60"/>
      <c r="I176" s="59">
        <f t="shared" si="2"/>
        <v>6</v>
      </c>
      <c r="J176" s="59" t="s">
        <v>1561</v>
      </c>
      <c r="K176" s="61"/>
      <c r="L176" s="62" t="s">
        <v>6737</v>
      </c>
      <c r="M176" s="62" t="s">
        <v>1694</v>
      </c>
      <c r="N176" s="72" t="str">
        <f>VLOOKUP(M176,'Hulpblad KAR-parser'!A:C,2,FALSE)</f>
        <v>Afkruisen</v>
      </c>
      <c r="O176" s="72" t="str">
        <f>IF(VLOOKUP(M176,'Hulpblad KAR-parser'!A:C,3,FALSE)="","",VLOOKUP(M176,'Hulpblad KAR-parser'!A:C,3,FALSE))</f>
        <v>Rijstrook 7</v>
      </c>
      <c r="P176" s="136" t="str">
        <f>IF(CONCATENATE(C176,D176)="","",VLOOKUP(CONCATENATE(C176,D176),Karakteristieken!AQ:AQ,1,FALSE))</f>
        <v/>
      </c>
    </row>
    <row r="177" spans="1:16" x14ac:dyDescent="0.25">
      <c r="A177" s="59"/>
      <c r="B177" s="59"/>
      <c r="C177" s="59"/>
      <c r="D177" s="59"/>
      <c r="E177" s="60" t="s">
        <v>8962</v>
      </c>
      <c r="F177" s="60"/>
      <c r="G177" s="60" t="s">
        <v>1694</v>
      </c>
      <c r="H177" s="60"/>
      <c r="I177" s="59">
        <f t="shared" si="2"/>
        <v>7</v>
      </c>
      <c r="J177" s="59" t="s">
        <v>1561</v>
      </c>
      <c r="K177" s="61"/>
      <c r="L177" s="62" t="s">
        <v>6737</v>
      </c>
      <c r="M177" s="62" t="s">
        <v>1694</v>
      </c>
      <c r="N177" s="72" t="str">
        <f>VLOOKUP(M177,'Hulpblad KAR-parser'!A:C,2,FALSE)</f>
        <v>Afkruisen</v>
      </c>
      <c r="O177" s="72" t="str">
        <f>IF(VLOOKUP(M177,'Hulpblad KAR-parser'!A:C,3,FALSE)="","",VLOOKUP(M177,'Hulpblad KAR-parser'!A:C,3,FALSE))</f>
        <v>Rijstrook 7</v>
      </c>
      <c r="P177" s="136" t="str">
        <f>IF(CONCATENATE(C177,D177)="","",VLOOKUP(CONCATENATE(C177,D177),Karakteristieken!AQ:AQ,1,FALSE))</f>
        <v/>
      </c>
    </row>
    <row r="178" spans="1:16" x14ac:dyDescent="0.25">
      <c r="A178" s="59">
        <v>200109199</v>
      </c>
      <c r="B178" s="59">
        <v>200010598</v>
      </c>
      <c r="C178" s="59" t="s">
        <v>72</v>
      </c>
      <c r="D178" s="65" t="s">
        <v>1613</v>
      </c>
      <c r="E178" s="60" t="s">
        <v>6164</v>
      </c>
      <c r="F178" s="60"/>
      <c r="G178" s="60"/>
      <c r="H178" s="60"/>
      <c r="I178" s="59">
        <f t="shared" si="2"/>
        <v>14</v>
      </c>
      <c r="J178" s="59" t="s">
        <v>1613</v>
      </c>
      <c r="K178" s="61" t="s">
        <v>12187</v>
      </c>
      <c r="L178" s="62" t="s">
        <v>6737</v>
      </c>
      <c r="M178" s="62" t="s">
        <v>6164</v>
      </c>
      <c r="N178" s="72" t="str">
        <f>VLOOKUP(M178,'Hulpblad KAR-parser'!A:C,2,FALSE)</f>
        <v>Afstemverzoek</v>
      </c>
      <c r="O178" s="72" t="str">
        <f>IF(VLOOKUP(M178,'Hulpblad KAR-parser'!A:C,3,FALSE)="","",VLOOKUP(M178,'Hulpblad KAR-parser'!A:C,3,FALSE))</f>
        <v/>
      </c>
      <c r="P178" s="136" t="str">
        <f>IF(CONCATENATE(C178,D178)="","",VLOOKUP(CONCATENATE(C178,D178),Karakteristieken!AQ:AQ,1,FALSE))</f>
        <v>AfstemverzoekJa</v>
      </c>
    </row>
    <row r="179" spans="1:16" x14ac:dyDescent="0.25">
      <c r="A179" s="59"/>
      <c r="B179" s="59"/>
      <c r="C179" s="59"/>
      <c r="D179" s="59"/>
      <c r="E179" s="60" t="s">
        <v>11848</v>
      </c>
      <c r="F179" s="60"/>
      <c r="G179" s="60" t="s">
        <v>6164</v>
      </c>
      <c r="H179" s="60"/>
      <c r="I179" s="59">
        <f t="shared" si="2"/>
        <v>7</v>
      </c>
      <c r="J179" s="59" t="s">
        <v>1561</v>
      </c>
      <c r="K179" s="61"/>
      <c r="L179" s="62" t="s">
        <v>6737</v>
      </c>
      <c r="M179" s="62" t="s">
        <v>6164</v>
      </c>
      <c r="N179" s="72" t="str">
        <f>VLOOKUP(M179,'Hulpblad KAR-parser'!A:C,2,FALSE)</f>
        <v>Afstemverzoek</v>
      </c>
      <c r="O179" s="72" t="str">
        <f>IF(VLOOKUP(M179,'Hulpblad KAR-parser'!A:C,3,FALSE)="","",VLOOKUP(M179,'Hulpblad KAR-parser'!A:C,3,FALSE))</f>
        <v/>
      </c>
      <c r="P179" s="136" t="str">
        <f>IF(CONCATENATE(C179,D179)="","",VLOOKUP(CONCATENATE(C179,D179),Karakteristieken!AQ:AQ,1,FALSE))</f>
        <v/>
      </c>
    </row>
    <row r="180" spans="1:16" x14ac:dyDescent="0.25">
      <c r="A180" s="59">
        <v>200109200</v>
      </c>
      <c r="B180" s="59">
        <v>200097905</v>
      </c>
      <c r="C180" s="59" t="s">
        <v>72</v>
      </c>
      <c r="D180" s="59" t="s">
        <v>1613</v>
      </c>
      <c r="E180" s="60" t="s">
        <v>1697</v>
      </c>
      <c r="F180" s="60"/>
      <c r="G180" s="60"/>
      <c r="H180" s="60"/>
      <c r="I180" s="59">
        <f t="shared" si="2"/>
        <v>17</v>
      </c>
      <c r="J180" s="59" t="s">
        <v>1613</v>
      </c>
      <c r="K180" s="61"/>
      <c r="L180" s="62" t="s">
        <v>6737</v>
      </c>
      <c r="M180" s="62" t="s">
        <v>1697</v>
      </c>
      <c r="N180" s="72" t="str">
        <f>VLOOKUP(M180,'Hulpblad KAR-parser'!A:C,2,FALSE)</f>
        <v>Afstemverzoek</v>
      </c>
      <c r="O180" s="72" t="str">
        <f>IF(VLOOKUP(M180,'Hulpblad KAR-parser'!A:C,3,FALSE)="","",VLOOKUP(M180,'Hulpblad KAR-parser'!A:C,3,FALSE))</f>
        <v>Ja</v>
      </c>
      <c r="P180" s="136" t="str">
        <f>IF(CONCATENATE(C180,D180)="","",VLOOKUP(CONCATENATE(C180,D180),Karakteristieken!AQ:AQ,1,FALSE))</f>
        <v>AfstemverzoekJa</v>
      </c>
    </row>
    <row r="181" spans="1:16" x14ac:dyDescent="0.25">
      <c r="A181" s="59">
        <v>200109201</v>
      </c>
      <c r="B181" s="59">
        <v>200097906</v>
      </c>
      <c r="C181" s="59" t="s">
        <v>72</v>
      </c>
      <c r="D181" s="59" t="s">
        <v>1561</v>
      </c>
      <c r="E181" s="60" t="s">
        <v>1699</v>
      </c>
      <c r="F181" s="60"/>
      <c r="G181" s="60"/>
      <c r="H181" s="60"/>
      <c r="I181" s="59">
        <f t="shared" si="2"/>
        <v>18</v>
      </c>
      <c r="J181" s="59" t="s">
        <v>1613</v>
      </c>
      <c r="K181" s="61"/>
      <c r="L181" s="62" t="s">
        <v>6737</v>
      </c>
      <c r="M181" s="62" t="s">
        <v>1699</v>
      </c>
      <c r="N181" s="72" t="str">
        <f>VLOOKUP(M181,'Hulpblad KAR-parser'!A:C,2,FALSE)</f>
        <v>Afstemverzoek</v>
      </c>
      <c r="O181" s="72" t="str">
        <f>IF(VLOOKUP(M181,'Hulpblad KAR-parser'!A:C,3,FALSE)="","",VLOOKUP(M181,'Hulpblad KAR-parser'!A:C,3,FALSE))</f>
        <v>Nee</v>
      </c>
      <c r="P181" s="136" t="str">
        <f>IF(CONCATENATE(C181,D181)="","",VLOOKUP(CONCATENATE(C181,D181),Karakteristieken!AQ:AQ,1,FALSE))</f>
        <v>AfstemverzoekNee</v>
      </c>
    </row>
    <row r="182" spans="1:16" x14ac:dyDescent="0.25">
      <c r="A182" s="59">
        <v>200137210</v>
      </c>
      <c r="B182" s="59">
        <v>200116659</v>
      </c>
      <c r="C182" s="59" t="s">
        <v>5868</v>
      </c>
      <c r="D182" s="59" t="s">
        <v>5878</v>
      </c>
      <c r="E182" s="60" t="s">
        <v>6708</v>
      </c>
      <c r="F182" s="60"/>
      <c r="G182" s="60"/>
      <c r="H182" s="60"/>
      <c r="I182" s="59">
        <f t="shared" si="2"/>
        <v>18</v>
      </c>
      <c r="J182" s="59" t="s">
        <v>1613</v>
      </c>
      <c r="K182" s="61"/>
      <c r="L182" s="62" t="s">
        <v>6738</v>
      </c>
      <c r="M182" s="62" t="s">
        <v>6708</v>
      </c>
      <c r="N182" s="72" t="str">
        <f>VLOOKUP(M182,'Hulpblad KAR-parser'!A:C,2,FALSE)</f>
        <v>Srt Militaire zaken</v>
      </c>
      <c r="O182" s="72" t="str">
        <f>IF(VLOOKUP(M182,'Hulpblad KAR-parser'!A:C,3,FALSE)="","",VLOOKUP(M182,'Hulpblad KAR-parser'!A:C,3,FALSE))</f>
        <v>Ongeoorloofd afwezig</v>
      </c>
      <c r="P182" s="136" t="str">
        <f>IF(CONCATENATE(C182,D182)="","",VLOOKUP(CONCATENATE(C182,D182),Karakteristieken!AQ:AQ,1,FALSE))</f>
        <v>Srt Militaire zakenOngeoorloofd afwezig</v>
      </c>
    </row>
    <row r="183" spans="1:16" x14ac:dyDescent="0.25">
      <c r="A183" s="59"/>
      <c r="B183" s="59"/>
      <c r="C183" s="59"/>
      <c r="D183" s="59"/>
      <c r="E183" s="60" t="s">
        <v>11498</v>
      </c>
      <c r="F183" s="60"/>
      <c r="G183" s="60" t="s">
        <v>6708</v>
      </c>
      <c r="H183" s="60"/>
      <c r="I183" s="59">
        <f t="shared" si="2"/>
        <v>4</v>
      </c>
      <c r="J183" s="59" t="s">
        <v>1561</v>
      </c>
      <c r="K183" s="61"/>
      <c r="L183" s="62" t="s">
        <v>6738</v>
      </c>
      <c r="M183" s="62" t="s">
        <v>6708</v>
      </c>
      <c r="N183" s="72" t="str">
        <f>VLOOKUP(M183,'Hulpblad KAR-parser'!A:C,2,FALSE)</f>
        <v>Srt Militaire zaken</v>
      </c>
      <c r="O183" s="72" t="str">
        <f>IF(VLOOKUP(M183,'Hulpblad KAR-parser'!A:C,3,FALSE)="","",VLOOKUP(M183,'Hulpblad KAR-parser'!A:C,3,FALSE))</f>
        <v>Ongeoorloofd afwezig</v>
      </c>
      <c r="P183" s="136" t="str">
        <f>IF(CONCATENATE(C183,D183)="","",VLOOKUP(CONCATENATE(C183,D183),Karakteristieken!AQ:AQ,1,FALSE))</f>
        <v/>
      </c>
    </row>
    <row r="184" spans="1:16" x14ac:dyDescent="0.25">
      <c r="A184" s="59"/>
      <c r="B184" s="59"/>
      <c r="C184" s="59"/>
      <c r="D184" s="59"/>
      <c r="E184" s="60" t="s">
        <v>11499</v>
      </c>
      <c r="F184" s="60"/>
      <c r="G184" s="60" t="s">
        <v>6708</v>
      </c>
      <c r="H184" s="60"/>
      <c r="I184" s="59">
        <f t="shared" si="2"/>
        <v>7</v>
      </c>
      <c r="J184" s="59" t="s">
        <v>1561</v>
      </c>
      <c r="K184" s="61"/>
      <c r="L184" s="62" t="s">
        <v>6738</v>
      </c>
      <c r="M184" s="62" t="s">
        <v>6708</v>
      </c>
      <c r="N184" s="72" t="str">
        <f>VLOOKUP(M184,'Hulpblad KAR-parser'!A:C,2,FALSE)</f>
        <v>Srt Militaire zaken</v>
      </c>
      <c r="O184" s="72" t="str">
        <f>IF(VLOOKUP(M184,'Hulpblad KAR-parser'!A:C,3,FALSE)="","",VLOOKUP(M184,'Hulpblad KAR-parser'!A:C,3,FALSE))</f>
        <v>Ongeoorloofd afwezig</v>
      </c>
      <c r="P184" s="136" t="str">
        <f>IF(CONCATENATE(C184,D184)="","",VLOOKUP(CONCATENATE(C184,D184),Karakteristieken!AQ:AQ,1,FALSE))</f>
        <v/>
      </c>
    </row>
    <row r="185" spans="1:16" x14ac:dyDescent="0.25">
      <c r="A185" s="67">
        <v>200114598</v>
      </c>
      <c r="B185" s="67">
        <v>200107091</v>
      </c>
      <c r="C185" s="67" t="s">
        <v>1700</v>
      </c>
      <c r="D185" s="67" t="s">
        <v>1512</v>
      </c>
      <c r="E185" s="68" t="s">
        <v>6165</v>
      </c>
      <c r="F185" s="68"/>
      <c r="G185" s="68"/>
      <c r="H185" s="68"/>
      <c r="I185" s="67">
        <f t="shared" si="2"/>
        <v>14</v>
      </c>
      <c r="J185" s="67" t="s">
        <v>1613</v>
      </c>
      <c r="K185" s="91" t="s">
        <v>12550</v>
      </c>
      <c r="L185" s="62" t="s">
        <v>6737</v>
      </c>
      <c r="M185" s="62" t="s">
        <v>6165</v>
      </c>
      <c r="N185" s="72" t="e">
        <f>VLOOKUP(M185,'Hulpblad KAR-parser'!A:C,2,FALSE)</f>
        <v>#N/A</v>
      </c>
      <c r="O185" s="72" t="e">
        <f>IF(VLOOKUP(M185,'Hulpblad KAR-parser'!A:C,3,FALSE)="","",VLOOKUP(M185,'Hulpblad KAR-parser'!A:C,3,FALSE))</f>
        <v>#N/A</v>
      </c>
      <c r="P185" s="136" t="e">
        <f>IF(CONCATENATE(C185,D185)="","",VLOOKUP(CONCATENATE(C185,D185),Karakteristieken!AQ:AQ,1,FALSE))</f>
        <v>#N/A</v>
      </c>
    </row>
    <row r="186" spans="1:16" x14ac:dyDescent="0.25">
      <c r="A186" s="67"/>
      <c r="B186" s="67"/>
      <c r="C186" s="67"/>
      <c r="D186" s="67"/>
      <c r="E186" s="68" t="s">
        <v>8964</v>
      </c>
      <c r="F186" s="68"/>
      <c r="G186" s="68" t="s">
        <v>6165</v>
      </c>
      <c r="H186" s="68"/>
      <c r="I186" s="67">
        <f t="shared" si="2"/>
        <v>5</v>
      </c>
      <c r="J186" s="67" t="s">
        <v>1561</v>
      </c>
      <c r="K186" s="91" t="s">
        <v>12550</v>
      </c>
      <c r="L186" s="62" t="s">
        <v>6737</v>
      </c>
      <c r="M186" s="62" t="s">
        <v>6165</v>
      </c>
      <c r="N186" s="72" t="e">
        <f>VLOOKUP(M186,'Hulpblad KAR-parser'!A:C,2,FALSE)</f>
        <v>#N/A</v>
      </c>
      <c r="O186" s="72" t="e">
        <f>IF(VLOOKUP(M186,'Hulpblad KAR-parser'!A:C,3,FALSE)="","",VLOOKUP(M186,'Hulpblad KAR-parser'!A:C,3,FALSE))</f>
        <v>#N/A</v>
      </c>
      <c r="P186" s="136" t="str">
        <f>IF(CONCATENATE(C186,D186)="","",VLOOKUP(CONCATENATE(C186,D186),Karakteristieken!AQ:AQ,1,FALSE))</f>
        <v/>
      </c>
    </row>
    <row r="187" spans="1:16" x14ac:dyDescent="0.25">
      <c r="A187" s="59">
        <v>200114593</v>
      </c>
      <c r="B187" s="59">
        <v>200107086</v>
      </c>
      <c r="C187" s="59" t="s">
        <v>1700</v>
      </c>
      <c r="D187" s="59" t="s">
        <v>1701</v>
      </c>
      <c r="E187" s="60" t="s">
        <v>1705</v>
      </c>
      <c r="F187" s="60"/>
      <c r="G187" s="60"/>
      <c r="H187" s="60"/>
      <c r="I187" s="59">
        <f t="shared" si="2"/>
        <v>29</v>
      </c>
      <c r="J187" s="59" t="s">
        <v>1613</v>
      </c>
      <c r="K187" s="61"/>
      <c r="L187" s="62" t="s">
        <v>6737</v>
      </c>
      <c r="M187" s="62" t="s">
        <v>1705</v>
      </c>
      <c r="N187" s="72" t="str">
        <f>VLOOKUP(M187,'Hulpblad KAR-parser'!A:C,2,FALSE)</f>
        <v>Alarm oorzaak</v>
      </c>
      <c r="O187" s="72" t="str">
        <f>IF(VLOOKUP(M187,'Hulpblad KAR-parser'!A:C,3,FALSE)="","",VLOOKUP(M187,'Hulpblad KAR-parser'!A:C,3,FALSE))</f>
        <v>Afwijkend gebruik</v>
      </c>
      <c r="P187" s="136" t="str">
        <f>IF(CONCATENATE(C187,D187)="","",VLOOKUP(CONCATENATE(C187,D187),Karakteristieken!AQ:AQ,1,FALSE))</f>
        <v>Alarm oorzaakAfwijkend gebruik</v>
      </c>
    </row>
    <row r="188" spans="1:16" x14ac:dyDescent="0.25">
      <c r="A188" s="59"/>
      <c r="B188" s="59"/>
      <c r="C188" s="59"/>
      <c r="D188" s="59"/>
      <c r="E188" s="60" t="s">
        <v>8965</v>
      </c>
      <c r="F188" s="60"/>
      <c r="G188" s="60" t="s">
        <v>1705</v>
      </c>
      <c r="H188" s="60"/>
      <c r="I188" s="59">
        <f t="shared" si="2"/>
        <v>7</v>
      </c>
      <c r="J188" s="59" t="s">
        <v>1561</v>
      </c>
      <c r="K188" s="61"/>
      <c r="L188" s="62" t="s">
        <v>6737</v>
      </c>
      <c r="M188" s="62" t="s">
        <v>1705</v>
      </c>
      <c r="N188" s="72" t="str">
        <f>VLOOKUP(M188,'Hulpblad KAR-parser'!A:C,2,FALSE)</f>
        <v>Alarm oorzaak</v>
      </c>
      <c r="O188" s="72" t="str">
        <f>IF(VLOOKUP(M188,'Hulpblad KAR-parser'!A:C,3,FALSE)="","",VLOOKUP(M188,'Hulpblad KAR-parser'!A:C,3,FALSE))</f>
        <v>Afwijkend gebruik</v>
      </c>
      <c r="P188" s="136" t="str">
        <f>IF(CONCATENATE(C188,D188)="","",VLOOKUP(CONCATENATE(C188,D188),Karakteristieken!AQ:AQ,1,FALSE))</f>
        <v/>
      </c>
    </row>
    <row r="189" spans="1:16" x14ac:dyDescent="0.25">
      <c r="A189" s="59">
        <v>200114594</v>
      </c>
      <c r="B189" s="59">
        <v>200107087</v>
      </c>
      <c r="C189" s="59" t="s">
        <v>1700</v>
      </c>
      <c r="D189" s="59" t="s">
        <v>710</v>
      </c>
      <c r="E189" s="60" t="s">
        <v>1708</v>
      </c>
      <c r="F189" s="60"/>
      <c r="G189" s="60"/>
      <c r="H189" s="60"/>
      <c r="I189" s="59">
        <f t="shared" si="2"/>
        <v>20</v>
      </c>
      <c r="J189" s="59" t="s">
        <v>1613</v>
      </c>
      <c r="K189" s="61"/>
      <c r="L189" s="62" t="s">
        <v>6737</v>
      </c>
      <c r="M189" s="62" t="s">
        <v>1708</v>
      </c>
      <c r="N189" s="72" t="str">
        <f>VLOOKUP(M189,'Hulpblad KAR-parser'!A:C,2,FALSE)</f>
        <v>Alarm oorzaak</v>
      </c>
      <c r="O189" s="72" t="str">
        <f>IF(VLOOKUP(M189,'Hulpblad KAR-parser'!A:C,3,FALSE)="","",VLOOKUP(M189,'Hulpblad KAR-parser'!A:C,3,FALSE))</f>
        <v>Brand</v>
      </c>
      <c r="P189" s="136" t="str">
        <f>IF(CONCATENATE(C189,D189)="","",VLOOKUP(CONCATENATE(C189,D189),Karakteristieken!AQ:AQ,1,FALSE))</f>
        <v>Alarm oorzaakBrand</v>
      </c>
    </row>
    <row r="190" spans="1:16" x14ac:dyDescent="0.25">
      <c r="A190" s="59"/>
      <c r="B190" s="59"/>
      <c r="C190" s="59"/>
      <c r="D190" s="59"/>
      <c r="E190" s="60" t="s">
        <v>8966</v>
      </c>
      <c r="F190" s="60"/>
      <c r="G190" s="60" t="s">
        <v>1708</v>
      </c>
      <c r="H190" s="60"/>
      <c r="I190" s="59">
        <f t="shared" si="2"/>
        <v>6</v>
      </c>
      <c r="J190" s="59" t="s">
        <v>1561</v>
      </c>
      <c r="K190" s="61"/>
      <c r="L190" s="62" t="s">
        <v>6737</v>
      </c>
      <c r="M190" s="62" t="s">
        <v>1708</v>
      </c>
      <c r="N190" s="72" t="str">
        <f>VLOOKUP(M190,'Hulpblad KAR-parser'!A:C,2,FALSE)</f>
        <v>Alarm oorzaak</v>
      </c>
      <c r="O190" s="72" t="str">
        <f>IF(VLOOKUP(M190,'Hulpblad KAR-parser'!A:C,3,FALSE)="","",VLOOKUP(M190,'Hulpblad KAR-parser'!A:C,3,FALSE))</f>
        <v>Brand</v>
      </c>
      <c r="P190" s="136" t="str">
        <f>IF(CONCATENATE(C190,D190)="","",VLOOKUP(CONCATENATE(C190,D190),Karakteristieken!AQ:AQ,1,FALSE))</f>
        <v/>
      </c>
    </row>
    <row r="191" spans="1:16" x14ac:dyDescent="0.25">
      <c r="A191" s="59">
        <v>200114595</v>
      </c>
      <c r="B191" s="59">
        <v>200107088</v>
      </c>
      <c r="C191" s="59" t="s">
        <v>1700</v>
      </c>
      <c r="D191" s="59" t="s">
        <v>1709</v>
      </c>
      <c r="E191" s="60" t="s">
        <v>1712</v>
      </c>
      <c r="F191" s="60"/>
      <c r="G191" s="60"/>
      <c r="H191" s="60"/>
      <c r="I191" s="59">
        <f t="shared" si="2"/>
        <v>26</v>
      </c>
      <c r="J191" s="59" t="s">
        <v>1613</v>
      </c>
      <c r="K191" s="61"/>
      <c r="L191" s="62" t="s">
        <v>6737</v>
      </c>
      <c r="M191" s="62" t="s">
        <v>1712</v>
      </c>
      <c r="N191" s="72" t="str">
        <f>VLOOKUP(M191,'Hulpblad KAR-parser'!A:C,2,FALSE)</f>
        <v>Alarm oorzaak</v>
      </c>
      <c r="O191" s="72" t="str">
        <f>IF(VLOOKUP(M191,'Hulpblad KAR-parser'!A:C,3,FALSE)="","",VLOOKUP(M191,'Hulpblad KAR-parser'!A:C,3,FALSE))</f>
        <v>Incident gev. Stof</v>
      </c>
      <c r="P191" s="136" t="str">
        <f>IF(CONCATENATE(C191,D191)="","",VLOOKUP(CONCATENATE(C191,D191),Karakteristieken!AQ:AQ,1,FALSE))</f>
        <v>Alarm oorzaakIncident gev. Stof</v>
      </c>
    </row>
    <row r="192" spans="1:16" x14ac:dyDescent="0.25">
      <c r="A192" s="59"/>
      <c r="B192" s="59"/>
      <c r="C192" s="59"/>
      <c r="D192" s="59"/>
      <c r="E192" s="60" t="s">
        <v>8967</v>
      </c>
      <c r="F192" s="60"/>
      <c r="G192" s="60" t="s">
        <v>1712</v>
      </c>
      <c r="H192" s="60"/>
      <c r="I192" s="59">
        <f t="shared" si="2"/>
        <v>7</v>
      </c>
      <c r="J192" s="59" t="s">
        <v>1561</v>
      </c>
      <c r="K192" s="61"/>
      <c r="L192" s="62" t="s">
        <v>6737</v>
      </c>
      <c r="M192" s="62" t="s">
        <v>1712</v>
      </c>
      <c r="N192" s="72" t="str">
        <f>VLOOKUP(M192,'Hulpblad KAR-parser'!A:C,2,FALSE)</f>
        <v>Alarm oorzaak</v>
      </c>
      <c r="O192" s="72" t="str">
        <f>IF(VLOOKUP(M192,'Hulpblad KAR-parser'!A:C,3,FALSE)="","",VLOOKUP(M192,'Hulpblad KAR-parser'!A:C,3,FALSE))</f>
        <v>Incident gev. Stof</v>
      </c>
      <c r="P192" s="136" t="str">
        <f>IF(CONCATENATE(C192,D192)="","",VLOOKUP(CONCATENATE(C192,D192),Karakteristieken!AQ:AQ,1,FALSE))</f>
        <v/>
      </c>
    </row>
    <row r="193" spans="1:16" x14ac:dyDescent="0.25">
      <c r="A193" s="59">
        <v>200114596</v>
      </c>
      <c r="B193" s="59">
        <v>200107089</v>
      </c>
      <c r="C193" s="59" t="s">
        <v>1700</v>
      </c>
      <c r="D193" s="59" t="s">
        <v>1713</v>
      </c>
      <c r="E193" s="60" t="s">
        <v>1716</v>
      </c>
      <c r="F193" s="60"/>
      <c r="G193" s="60"/>
      <c r="H193" s="60"/>
      <c r="I193" s="59">
        <f t="shared" si="2"/>
        <v>30</v>
      </c>
      <c r="J193" s="59" t="s">
        <v>1613</v>
      </c>
      <c r="K193" s="61"/>
      <c r="L193" s="62" t="s">
        <v>6737</v>
      </c>
      <c r="M193" s="62" t="s">
        <v>1716</v>
      </c>
      <c r="N193" s="72" t="str">
        <f>VLOOKUP(M193,'Hulpblad KAR-parser'!A:C,2,FALSE)</f>
        <v>Alarm oorzaak</v>
      </c>
      <c r="O193" s="72" t="str">
        <f>IF(VLOOKUP(M193,'Hulpblad KAR-parser'!A:C,3,FALSE)="","",VLOOKUP(M193,'Hulpblad KAR-parser'!A:C,3,FALSE))</f>
        <v>Niet te achterhalen</v>
      </c>
      <c r="P193" s="136" t="str">
        <f>IF(CONCATENATE(C193,D193)="","",VLOOKUP(CONCATENATE(C193,D193),Karakteristieken!AQ:AQ,1,FALSE))</f>
        <v>Alarm oorzaakNiet te achterhalen</v>
      </c>
    </row>
    <row r="194" spans="1:16" x14ac:dyDescent="0.25">
      <c r="A194" s="59"/>
      <c r="B194" s="59"/>
      <c r="C194" s="59"/>
      <c r="D194" s="59"/>
      <c r="E194" s="60" t="s">
        <v>8968</v>
      </c>
      <c r="F194" s="60"/>
      <c r="G194" s="60" t="s">
        <v>1716</v>
      </c>
      <c r="H194" s="60"/>
      <c r="I194" s="59">
        <f t="shared" ref="I194:I244" si="3">LEN(E194)</f>
        <v>7</v>
      </c>
      <c r="J194" s="59" t="s">
        <v>1561</v>
      </c>
      <c r="K194" s="61"/>
      <c r="L194" s="62" t="s">
        <v>6737</v>
      </c>
      <c r="M194" s="62" t="s">
        <v>1716</v>
      </c>
      <c r="N194" s="72" t="str">
        <f>VLOOKUP(M194,'Hulpblad KAR-parser'!A:C,2,FALSE)</f>
        <v>Alarm oorzaak</v>
      </c>
      <c r="O194" s="72" t="str">
        <f>IF(VLOOKUP(M194,'Hulpblad KAR-parser'!A:C,3,FALSE)="","",VLOOKUP(M194,'Hulpblad KAR-parser'!A:C,3,FALSE))</f>
        <v>Niet te achterhalen</v>
      </c>
      <c r="P194" s="136" t="str">
        <f>IF(CONCATENATE(C194,D194)="","",VLOOKUP(CONCATENATE(C194,D194),Karakteristieken!AQ:AQ,1,FALSE))</f>
        <v/>
      </c>
    </row>
    <row r="195" spans="1:16" x14ac:dyDescent="0.25">
      <c r="A195" s="59">
        <v>200114597</v>
      </c>
      <c r="B195" s="59">
        <v>200107090</v>
      </c>
      <c r="C195" s="59" t="s">
        <v>1700</v>
      </c>
      <c r="D195" s="59" t="s">
        <v>1717</v>
      </c>
      <c r="E195" s="60" t="s">
        <v>1720</v>
      </c>
      <c r="F195" s="60"/>
      <c r="G195" s="60"/>
      <c r="H195" s="60"/>
      <c r="I195" s="59">
        <f t="shared" si="3"/>
        <v>26</v>
      </c>
      <c r="J195" s="59" t="s">
        <v>1613</v>
      </c>
      <c r="K195" s="61"/>
      <c r="L195" s="62" t="s">
        <v>6737</v>
      </c>
      <c r="M195" s="62" t="s">
        <v>1720</v>
      </c>
      <c r="N195" s="72" t="str">
        <f>VLOOKUP(M195,'Hulpblad KAR-parser'!A:C,2,FALSE)</f>
        <v>Alarm oorzaak</v>
      </c>
      <c r="O195" s="72" t="str">
        <f>IF(VLOOKUP(M195,'Hulpblad KAR-parser'!A:C,3,FALSE)="","",VLOOKUP(M195,'Hulpblad KAR-parser'!A:C,3,FALSE))</f>
        <v>Ontwerpfout</v>
      </c>
      <c r="P195" s="136" t="str">
        <f>IF(CONCATENATE(C195,D195)="","",VLOOKUP(CONCATENATE(C195,D195),Karakteristieken!AQ:AQ,1,FALSE))</f>
        <v>Alarm oorzaakOntwerpfout</v>
      </c>
    </row>
    <row r="196" spans="1:16" x14ac:dyDescent="0.25">
      <c r="A196" s="59"/>
      <c r="B196" s="59"/>
      <c r="C196" s="59"/>
      <c r="D196" s="59"/>
      <c r="E196" s="60" t="s">
        <v>8969</v>
      </c>
      <c r="F196" s="60"/>
      <c r="G196" s="60" t="s">
        <v>1720</v>
      </c>
      <c r="H196" s="60"/>
      <c r="I196" s="59">
        <f t="shared" si="3"/>
        <v>7</v>
      </c>
      <c r="J196" s="59" t="s">
        <v>1561</v>
      </c>
      <c r="K196" s="61"/>
      <c r="L196" s="62" t="s">
        <v>6737</v>
      </c>
      <c r="M196" s="62" t="s">
        <v>1720</v>
      </c>
      <c r="N196" s="72" t="str">
        <f>VLOOKUP(M196,'Hulpblad KAR-parser'!A:C,2,FALSE)</f>
        <v>Alarm oorzaak</v>
      </c>
      <c r="O196" s="72" t="str">
        <f>IF(VLOOKUP(M196,'Hulpblad KAR-parser'!A:C,3,FALSE)="","",VLOOKUP(M196,'Hulpblad KAR-parser'!A:C,3,FALSE))</f>
        <v>Ontwerpfout</v>
      </c>
      <c r="P196" s="136" t="str">
        <f>IF(CONCATENATE(C196,D196)="","",VLOOKUP(CONCATENATE(C196,D196),Karakteristieken!AQ:AQ,1,FALSE))</f>
        <v/>
      </c>
    </row>
    <row r="197" spans="1:16" x14ac:dyDescent="0.25">
      <c r="A197" s="67">
        <v>200109202</v>
      </c>
      <c r="B197" s="67">
        <v>200097907</v>
      </c>
      <c r="C197" s="67" t="s">
        <v>1721</v>
      </c>
      <c r="D197" s="67"/>
      <c r="E197" s="68" t="s">
        <v>6166</v>
      </c>
      <c r="F197" s="68"/>
      <c r="G197" s="68"/>
      <c r="H197" s="68"/>
      <c r="I197" s="67">
        <f t="shared" si="3"/>
        <v>16</v>
      </c>
      <c r="J197" s="67" t="s">
        <v>1613</v>
      </c>
      <c r="K197" s="91" t="s">
        <v>12550</v>
      </c>
      <c r="L197" s="62" t="s">
        <v>6737</v>
      </c>
      <c r="M197" s="62" t="s">
        <v>6166</v>
      </c>
      <c r="N197" s="72" t="e">
        <f>VLOOKUP(M197,'Hulpblad KAR-parser'!A:C,2,FALSE)</f>
        <v>#N/A</v>
      </c>
      <c r="O197" s="72" t="e">
        <f>IF(VLOOKUP(M197,'Hulpblad KAR-parser'!A:C,3,FALSE)="","",VLOOKUP(M197,'Hulpblad KAR-parser'!A:C,3,FALSE))</f>
        <v>#N/A</v>
      </c>
      <c r="P197" s="136" t="e">
        <f>IF(CONCATENATE(C197,D197)="","",VLOOKUP(CONCATENATE(C197,D197),Karakteristieken!AQ:AQ,1,FALSE))</f>
        <v>#N/A</v>
      </c>
    </row>
    <row r="198" spans="1:16" x14ac:dyDescent="0.25">
      <c r="A198" s="67"/>
      <c r="B198" s="67"/>
      <c r="C198" s="67"/>
      <c r="D198" s="67"/>
      <c r="E198" s="68" t="s">
        <v>8972</v>
      </c>
      <c r="F198" s="68"/>
      <c r="G198" s="68" t="s">
        <v>6166</v>
      </c>
      <c r="H198" s="68"/>
      <c r="I198" s="67">
        <f t="shared" si="3"/>
        <v>5</v>
      </c>
      <c r="J198" s="67" t="s">
        <v>1561</v>
      </c>
      <c r="K198" s="91" t="s">
        <v>12550</v>
      </c>
      <c r="L198" s="62" t="s">
        <v>6737</v>
      </c>
      <c r="M198" s="62" t="s">
        <v>6166</v>
      </c>
      <c r="N198" s="72" t="e">
        <f>VLOOKUP(M198,'Hulpblad KAR-parser'!A:C,2,FALSE)</f>
        <v>#N/A</v>
      </c>
      <c r="O198" s="72" t="e">
        <f>IF(VLOOKUP(M198,'Hulpblad KAR-parser'!A:C,3,FALSE)="","",VLOOKUP(M198,'Hulpblad KAR-parser'!A:C,3,FALSE))</f>
        <v>#N/A</v>
      </c>
      <c r="P198" s="136" t="str">
        <f>IF(CONCATENATE(C198,D198)="","",VLOOKUP(CONCATENATE(C198,D198),Karakteristieken!AQ:AQ,1,FALSE))</f>
        <v/>
      </c>
    </row>
    <row r="199" spans="1:16" x14ac:dyDescent="0.25">
      <c r="A199" s="67"/>
      <c r="B199" s="67"/>
      <c r="C199" s="67"/>
      <c r="D199" s="67"/>
      <c r="E199" s="68" t="s">
        <v>11849</v>
      </c>
      <c r="F199" s="68"/>
      <c r="G199" s="68" t="s">
        <v>6166</v>
      </c>
      <c r="H199" s="68"/>
      <c r="I199" s="67">
        <f t="shared" si="3"/>
        <v>6</v>
      </c>
      <c r="J199" s="67" t="s">
        <v>1561</v>
      </c>
      <c r="K199" s="91" t="s">
        <v>12550</v>
      </c>
      <c r="L199" s="62" t="s">
        <v>6737</v>
      </c>
      <c r="M199" s="62" t="s">
        <v>6166</v>
      </c>
      <c r="N199" s="72" t="e">
        <f>VLOOKUP(M199,'Hulpblad KAR-parser'!A:C,2,FALSE)</f>
        <v>#N/A</v>
      </c>
      <c r="O199" s="72"/>
      <c r="P199" s="136" t="str">
        <f>IF(CONCATENATE(C199,D199)="","",VLOOKUP(CONCATENATE(C199,D199),Karakteristieken!AQ:AQ,1,FALSE))</f>
        <v/>
      </c>
    </row>
    <row r="200" spans="1:16" x14ac:dyDescent="0.25">
      <c r="A200" s="59">
        <v>200109203</v>
      </c>
      <c r="B200" s="59">
        <v>200097908</v>
      </c>
      <c r="C200" s="59" t="s">
        <v>1721</v>
      </c>
      <c r="D200" s="59">
        <v>1</v>
      </c>
      <c r="E200" s="60" t="s">
        <v>1724</v>
      </c>
      <c r="F200" s="60"/>
      <c r="G200" s="60"/>
      <c r="H200" s="60"/>
      <c r="I200" s="59">
        <f t="shared" si="3"/>
        <v>18</v>
      </c>
      <c r="J200" s="59" t="s">
        <v>1613</v>
      </c>
      <c r="K200" s="61"/>
      <c r="L200" s="62" t="s">
        <v>6737</v>
      </c>
      <c r="M200" s="62" t="s">
        <v>1724</v>
      </c>
      <c r="N200" s="72" t="str">
        <f>VLOOKUP(M200,'Hulpblad KAR-parser'!A:C,2,FALSE)</f>
        <v>Alarmeringsfase</v>
      </c>
      <c r="O200" s="72">
        <f>IF(VLOOKUP(M200,'Hulpblad KAR-parser'!A:C,3,FALSE)="","",VLOOKUP(M200,'Hulpblad KAR-parser'!A:C,3,FALSE))</f>
        <v>1</v>
      </c>
      <c r="P200" s="136" t="str">
        <f>IF(CONCATENATE(C200,D200)="","",VLOOKUP(CONCATENATE(C200,D200),Karakteristieken!AQ:AQ,1,FALSE))</f>
        <v>Alarmeringsfase1</v>
      </c>
    </row>
    <row r="201" spans="1:16" x14ac:dyDescent="0.25">
      <c r="A201" s="59"/>
      <c r="B201" s="59"/>
      <c r="C201" s="59"/>
      <c r="D201" s="59"/>
      <c r="E201" s="60" t="s">
        <v>11851</v>
      </c>
      <c r="F201" s="60"/>
      <c r="G201" s="60" t="s">
        <v>1724</v>
      </c>
      <c r="H201" s="60"/>
      <c r="I201" s="59">
        <f t="shared" si="3"/>
        <v>7</v>
      </c>
      <c r="J201" s="59" t="s">
        <v>1561</v>
      </c>
      <c r="K201" s="61"/>
      <c r="L201" s="62" t="s">
        <v>6737</v>
      </c>
      <c r="M201" s="62" t="s">
        <v>1724</v>
      </c>
      <c r="N201" s="72" t="str">
        <f>VLOOKUP(M201,'Hulpblad KAR-parser'!A:C,2,FALSE)</f>
        <v>Alarmeringsfase</v>
      </c>
      <c r="O201" s="72">
        <f>IF(VLOOKUP(M201,'Hulpblad KAR-parser'!A:C,3,FALSE)="","",VLOOKUP(M201,'Hulpblad KAR-parser'!A:C,3,FALSE))</f>
        <v>1</v>
      </c>
      <c r="P201" s="136" t="str">
        <f>IF(CONCATENATE(C201,D201)="","",VLOOKUP(CONCATENATE(C201,D201),Karakteristieken!AQ:AQ,1,FALSE))</f>
        <v/>
      </c>
    </row>
    <row r="202" spans="1:16" x14ac:dyDescent="0.25">
      <c r="A202" s="59"/>
      <c r="B202" s="59"/>
      <c r="C202" s="59"/>
      <c r="D202" s="59"/>
      <c r="E202" s="60" t="s">
        <v>8970</v>
      </c>
      <c r="F202" s="60"/>
      <c r="G202" s="60" t="s">
        <v>1724</v>
      </c>
      <c r="H202" s="60"/>
      <c r="I202" s="59">
        <f t="shared" si="3"/>
        <v>6</v>
      </c>
      <c r="J202" s="59" t="s">
        <v>1561</v>
      </c>
      <c r="K202" s="61"/>
      <c r="L202" s="62" t="s">
        <v>6737</v>
      </c>
      <c r="M202" s="62" t="s">
        <v>1724</v>
      </c>
      <c r="N202" s="72" t="str">
        <f>VLOOKUP(M202,'Hulpblad KAR-parser'!A:C,2,FALSE)</f>
        <v>Alarmeringsfase</v>
      </c>
      <c r="O202" s="72">
        <f>IF(VLOOKUP(M202,'Hulpblad KAR-parser'!A:C,3,FALSE)="","",VLOOKUP(M202,'Hulpblad KAR-parser'!A:C,3,FALSE))</f>
        <v>1</v>
      </c>
      <c r="P202" s="136" t="str">
        <f>IF(CONCATENATE(C202,D202)="","",VLOOKUP(CONCATENATE(C202,D202),Karakteristieken!AQ:AQ,1,FALSE))</f>
        <v/>
      </c>
    </row>
    <row r="203" spans="1:16" x14ac:dyDescent="0.25">
      <c r="A203" s="59">
        <v>200109204</v>
      </c>
      <c r="B203" s="59">
        <v>200097909</v>
      </c>
      <c r="C203" s="59" t="s">
        <v>1721</v>
      </c>
      <c r="D203" s="59">
        <v>2</v>
      </c>
      <c r="E203" s="60" t="s">
        <v>1726</v>
      </c>
      <c r="F203" s="60"/>
      <c r="G203" s="60"/>
      <c r="H203" s="60"/>
      <c r="I203" s="59">
        <f t="shared" si="3"/>
        <v>18</v>
      </c>
      <c r="J203" s="59" t="s">
        <v>1613</v>
      </c>
      <c r="K203" s="61"/>
      <c r="L203" s="62" t="s">
        <v>6737</v>
      </c>
      <c r="M203" s="62" t="s">
        <v>1726</v>
      </c>
      <c r="N203" s="72" t="str">
        <f>VLOOKUP(M203,'Hulpblad KAR-parser'!A:C,2,FALSE)</f>
        <v>Alarmeringsfase</v>
      </c>
      <c r="O203" s="72">
        <f>IF(VLOOKUP(M203,'Hulpblad KAR-parser'!A:C,3,FALSE)="","",VLOOKUP(M203,'Hulpblad KAR-parser'!A:C,3,FALSE))</f>
        <v>2</v>
      </c>
      <c r="P203" s="136" t="str">
        <f>IF(CONCATENATE(C203,D203)="","",VLOOKUP(CONCATENATE(C203,D203),Karakteristieken!AQ:AQ,1,FALSE))</f>
        <v>Alarmeringsfase2</v>
      </c>
    </row>
    <row r="204" spans="1:16" x14ac:dyDescent="0.25">
      <c r="A204" s="59"/>
      <c r="B204" s="59"/>
      <c r="C204" s="59"/>
      <c r="D204" s="59"/>
      <c r="E204" s="60" t="s">
        <v>11850</v>
      </c>
      <c r="F204" s="60"/>
      <c r="G204" s="60" t="s">
        <v>1726</v>
      </c>
      <c r="H204" s="60"/>
      <c r="I204" s="59">
        <f t="shared" si="3"/>
        <v>7</v>
      </c>
      <c r="J204" s="59" t="s">
        <v>1561</v>
      </c>
      <c r="K204" s="61"/>
      <c r="L204" s="62" t="s">
        <v>6737</v>
      </c>
      <c r="M204" s="62" t="s">
        <v>1726</v>
      </c>
      <c r="N204" s="72" t="str">
        <f>VLOOKUP(M204,'Hulpblad KAR-parser'!A:C,2,FALSE)</f>
        <v>Alarmeringsfase</v>
      </c>
      <c r="O204" s="72">
        <f>IF(VLOOKUP(M204,'Hulpblad KAR-parser'!A:C,3,FALSE)="","",VLOOKUP(M204,'Hulpblad KAR-parser'!A:C,3,FALSE))</f>
        <v>2</v>
      </c>
      <c r="P204" s="136" t="str">
        <f>IF(CONCATENATE(C204,D204)="","",VLOOKUP(CONCATENATE(C204,D204),Karakteristieken!AQ:AQ,1,FALSE))</f>
        <v/>
      </c>
    </row>
    <row r="205" spans="1:16" x14ac:dyDescent="0.25">
      <c r="A205" s="59"/>
      <c r="B205" s="59"/>
      <c r="C205" s="59"/>
      <c r="D205" s="59"/>
      <c r="E205" s="60" t="s">
        <v>8971</v>
      </c>
      <c r="F205" s="60"/>
      <c r="G205" s="60" t="s">
        <v>1726</v>
      </c>
      <c r="H205" s="60"/>
      <c r="I205" s="59">
        <f t="shared" si="3"/>
        <v>6</v>
      </c>
      <c r="J205" s="59" t="s">
        <v>1561</v>
      </c>
      <c r="K205" s="61"/>
      <c r="L205" s="62" t="s">
        <v>6737</v>
      </c>
      <c r="M205" s="62" t="s">
        <v>1726</v>
      </c>
      <c r="N205" s="72" t="str">
        <f>VLOOKUP(M205,'Hulpblad KAR-parser'!A:C,2,FALSE)</f>
        <v>Alarmeringsfase</v>
      </c>
      <c r="O205" s="72">
        <f>IF(VLOOKUP(M205,'Hulpblad KAR-parser'!A:C,3,FALSE)="","",VLOOKUP(M205,'Hulpblad KAR-parser'!A:C,3,FALSE))</f>
        <v>2</v>
      </c>
      <c r="P205" s="136" t="str">
        <f>IF(CONCATENATE(C205,D205)="","",VLOOKUP(CONCATENATE(C205,D205),Karakteristieken!AQ:AQ,1,FALSE))</f>
        <v/>
      </c>
    </row>
    <row r="206" spans="1:16" x14ac:dyDescent="0.25">
      <c r="A206" s="59">
        <v>200137211</v>
      </c>
      <c r="B206" s="59">
        <v>200116664</v>
      </c>
      <c r="C206" s="59" t="s">
        <v>4547</v>
      </c>
      <c r="D206" s="59" t="s">
        <v>4548</v>
      </c>
      <c r="E206" s="60" t="s">
        <v>6454</v>
      </c>
      <c r="F206" s="60"/>
      <c r="G206" s="60"/>
      <c r="H206" s="60"/>
      <c r="I206" s="59">
        <f t="shared" si="3"/>
        <v>11</v>
      </c>
      <c r="J206" s="59" t="s">
        <v>1613</v>
      </c>
      <c r="K206" s="61"/>
      <c r="L206" s="62" t="s">
        <v>6738</v>
      </c>
      <c r="M206" s="62" t="s">
        <v>6454</v>
      </c>
      <c r="N206" s="72" t="str">
        <f>VLOOKUP(M206,'Hulpblad KAR-parser'!A:C,2,FALSE)</f>
        <v>Soort alert</v>
      </c>
      <c r="O206" s="72" t="str">
        <f>IF(VLOOKUP(M206,'Hulpblad KAR-parser'!A:C,3,FALSE)="","",VLOOKUP(M206,'Hulpblad KAR-parser'!A:C,3,FALSE))</f>
        <v>Land</v>
      </c>
      <c r="P206" s="136" t="str">
        <f>IF(CONCATENATE(C206,D206)="","",VLOOKUP(CONCATENATE(C206,D206),Karakteristieken!AQ:AQ,1,FALSE))</f>
        <v>Soort alertLand</v>
      </c>
    </row>
    <row r="207" spans="1:16" x14ac:dyDescent="0.25">
      <c r="A207" s="59">
        <v>200137212</v>
      </c>
      <c r="B207" s="59">
        <v>200116665</v>
      </c>
      <c r="C207" s="59" t="s">
        <v>4547</v>
      </c>
      <c r="D207" s="59" t="s">
        <v>682</v>
      </c>
      <c r="E207" s="60" t="s">
        <v>6455</v>
      </c>
      <c r="F207" s="60"/>
      <c r="G207" s="60"/>
      <c r="H207" s="60"/>
      <c r="I207" s="59">
        <f t="shared" si="3"/>
        <v>12</v>
      </c>
      <c r="J207" s="59" t="s">
        <v>1613</v>
      </c>
      <c r="K207" s="61"/>
      <c r="L207" s="62" t="s">
        <v>6738</v>
      </c>
      <c r="M207" s="62" t="s">
        <v>6455</v>
      </c>
      <c r="N207" s="72" t="str">
        <f>VLOOKUP(M207,'Hulpblad KAR-parser'!A:C,2,FALSE)</f>
        <v>Soort alert</v>
      </c>
      <c r="O207" s="72" t="str">
        <f>IF(VLOOKUP(M207,'Hulpblad KAR-parser'!A:C,3,FALSE)="","",VLOOKUP(M207,'Hulpblad KAR-parser'!A:C,3,FALSE))</f>
        <v>Lucht</v>
      </c>
      <c r="P207" s="136" t="str">
        <f>IF(CONCATENATE(C207,D207)="","",VLOOKUP(CONCATENATE(C207,D207),Karakteristieken!AQ:AQ,1,FALSE))</f>
        <v>Soort alertLucht</v>
      </c>
    </row>
    <row r="208" spans="1:16" x14ac:dyDescent="0.25">
      <c r="A208" s="59">
        <v>200137213</v>
      </c>
      <c r="B208" s="59">
        <v>200116666</v>
      </c>
      <c r="C208" s="59" t="s">
        <v>4547</v>
      </c>
      <c r="D208" s="59" t="s">
        <v>4557</v>
      </c>
      <c r="E208" s="60" t="s">
        <v>6456</v>
      </c>
      <c r="F208" s="60"/>
      <c r="G208" s="60"/>
      <c r="H208" s="60"/>
      <c r="I208" s="59">
        <f t="shared" si="3"/>
        <v>18</v>
      </c>
      <c r="J208" s="59" t="s">
        <v>1613</v>
      </c>
      <c r="K208" s="61"/>
      <c r="L208" s="62" t="s">
        <v>6738</v>
      </c>
      <c r="M208" s="62" t="s">
        <v>6456</v>
      </c>
      <c r="N208" s="72" t="str">
        <f>VLOOKUP(M208,'Hulpblad KAR-parser'!A:C,2,FALSE)</f>
        <v>Soort alert</v>
      </c>
      <c r="O208" s="72" t="str">
        <f>IF(VLOOKUP(M208,'Hulpblad KAR-parser'!A:C,3,FALSE)="","",VLOOKUP(M208,'Hulpblad KAR-parser'!A:C,3,FALSE))</f>
        <v>Quick Alert</v>
      </c>
      <c r="P208" s="136" t="str">
        <f>IF(CONCATENATE(C208,D208)="","",VLOOKUP(CONCATENATE(C208,D208),Karakteristieken!AQ:AQ,1,FALSE))</f>
        <v>Soort alertQuick Alert</v>
      </c>
    </row>
    <row r="209" spans="1:16" x14ac:dyDescent="0.25">
      <c r="A209" s="59">
        <v>200137214</v>
      </c>
      <c r="B209" s="59">
        <v>200116667</v>
      </c>
      <c r="C209" s="59" t="s">
        <v>4547</v>
      </c>
      <c r="D209" s="59" t="s">
        <v>4554</v>
      </c>
      <c r="E209" s="60" t="s">
        <v>6457</v>
      </c>
      <c r="F209" s="60"/>
      <c r="G209" s="60"/>
      <c r="H209" s="60"/>
      <c r="I209" s="59">
        <f t="shared" si="3"/>
        <v>10</v>
      </c>
      <c r="J209" s="59" t="s">
        <v>1613</v>
      </c>
      <c r="K209" s="61"/>
      <c r="L209" s="62" t="s">
        <v>6738</v>
      </c>
      <c r="M209" s="62" t="s">
        <v>6457</v>
      </c>
      <c r="N209" s="72" t="str">
        <f>VLOOKUP(M209,'Hulpblad KAR-parser'!A:C,2,FALSE)</f>
        <v>Soort alert</v>
      </c>
      <c r="O209" s="72" t="str">
        <f>IF(VLOOKUP(M209,'Hulpblad KAR-parser'!A:C,3,FALSE)="","",VLOOKUP(M209,'Hulpblad KAR-parser'!A:C,3,FALSE))</f>
        <v>Zee</v>
      </c>
      <c r="P209" s="136" t="str">
        <f>IF(CONCATENATE(C209,D209)="","",VLOOKUP(CONCATENATE(C209,D209),Karakteristieken!AQ:AQ,1,FALSE))</f>
        <v>Soort alertZee</v>
      </c>
    </row>
    <row r="210" spans="1:16" x14ac:dyDescent="0.25">
      <c r="A210" s="59">
        <v>200112569</v>
      </c>
      <c r="B210" s="59">
        <v>200106755</v>
      </c>
      <c r="C210" s="59" t="s">
        <v>4602</v>
      </c>
      <c r="D210" s="59" t="s">
        <v>4603</v>
      </c>
      <c r="E210" s="60" t="s">
        <v>6460</v>
      </c>
      <c r="F210" s="60"/>
      <c r="G210" s="60"/>
      <c r="H210" s="60"/>
      <c r="I210" s="59">
        <f t="shared" si="3"/>
        <v>16</v>
      </c>
      <c r="J210" s="59" t="s">
        <v>1613</v>
      </c>
      <c r="K210" s="61"/>
      <c r="L210" s="62" t="s">
        <v>6738</v>
      </c>
      <c r="M210" s="62" t="s">
        <v>6460</v>
      </c>
      <c r="N210" s="72" t="str">
        <f>VLOOKUP(M210,'Hulpblad KAR-parser'!A:C,2,FALSE)</f>
        <v>Soort begeleiden</v>
      </c>
      <c r="O210" s="72" t="str">
        <f>IF(VLOOKUP(M210,'Hulpblad KAR-parser'!A:C,3,FALSE)="","",VLOOKUP(M210,'Hulpblad KAR-parser'!A:C,3,FALSE))</f>
        <v>Ambulance</v>
      </c>
      <c r="P210" s="136" t="str">
        <f>IF(CONCATENATE(C210,D210)="","",VLOOKUP(CONCATENATE(C210,D210),Karakteristieken!AQ:AQ,1,FALSE))</f>
        <v>Soort begeleidenAmbulance</v>
      </c>
    </row>
    <row r="211" spans="1:16" x14ac:dyDescent="0.25">
      <c r="A211" s="59">
        <v>200109205</v>
      </c>
      <c r="B211" s="59">
        <v>200097910</v>
      </c>
      <c r="C211" s="59" t="s">
        <v>1727</v>
      </c>
      <c r="D211" s="65" t="s">
        <v>1613</v>
      </c>
      <c r="E211" s="60" t="s">
        <v>6167</v>
      </c>
      <c r="F211" s="60"/>
      <c r="G211" s="60"/>
      <c r="H211" s="60"/>
      <c r="I211" s="59">
        <f t="shared" si="3"/>
        <v>13</v>
      </c>
      <c r="J211" s="59" t="s">
        <v>1613</v>
      </c>
      <c r="K211" s="61" t="s">
        <v>12187</v>
      </c>
      <c r="L211" s="62" t="s">
        <v>6737</v>
      </c>
      <c r="M211" s="62" t="s">
        <v>6167</v>
      </c>
      <c r="N211" s="72" t="str">
        <f>VLOOKUP(M211,'Hulpblad KAR-parser'!A:C,2,FALSE)</f>
        <v>Ambu in nood</v>
      </c>
      <c r="O211" s="72" t="str">
        <f>IF(VLOOKUP(M211,'Hulpblad KAR-parser'!A:C,3,FALSE)="","",VLOOKUP(M211,'Hulpblad KAR-parser'!A:C,3,FALSE))</f>
        <v/>
      </c>
      <c r="P211" s="136" t="str">
        <f>IF(CONCATENATE(C211,D211)="","",VLOOKUP(CONCATENATE(C211,D211),Karakteristieken!AQ:AQ,1,FALSE))</f>
        <v>Ambu in noodJa</v>
      </c>
    </row>
    <row r="212" spans="1:16" x14ac:dyDescent="0.25">
      <c r="A212" s="59"/>
      <c r="B212" s="59"/>
      <c r="C212" s="59"/>
      <c r="D212" s="59"/>
      <c r="E212" s="60" t="s">
        <v>8973</v>
      </c>
      <c r="F212" s="60"/>
      <c r="G212" s="60" t="s">
        <v>6167</v>
      </c>
      <c r="H212" s="60"/>
      <c r="I212" s="59">
        <f t="shared" si="3"/>
        <v>6</v>
      </c>
      <c r="J212" s="59" t="s">
        <v>1561</v>
      </c>
      <c r="K212" s="61"/>
      <c r="L212" s="62" t="s">
        <v>6737</v>
      </c>
      <c r="M212" s="62" t="s">
        <v>6167</v>
      </c>
      <c r="N212" s="72" t="str">
        <f>VLOOKUP(M212,'Hulpblad KAR-parser'!A:C,2,FALSE)</f>
        <v>Ambu in nood</v>
      </c>
      <c r="O212" s="72" t="str">
        <f>IF(VLOOKUP(M212,'Hulpblad KAR-parser'!A:C,3,FALSE)="","",VLOOKUP(M212,'Hulpblad KAR-parser'!A:C,3,FALSE))</f>
        <v/>
      </c>
      <c r="P212" s="136" t="str">
        <f>IF(CONCATENATE(C212,D212)="","",VLOOKUP(CONCATENATE(C212,D212),Karakteristieken!AQ:AQ,1,FALSE))</f>
        <v/>
      </c>
    </row>
    <row r="213" spans="1:16" x14ac:dyDescent="0.25">
      <c r="A213" s="59"/>
      <c r="B213" s="59"/>
      <c r="C213" s="59"/>
      <c r="D213" s="59"/>
      <c r="E213" s="60" t="s">
        <v>11852</v>
      </c>
      <c r="F213" s="60"/>
      <c r="G213" s="60" t="s">
        <v>6167</v>
      </c>
      <c r="H213" s="60"/>
      <c r="I213" s="59">
        <f t="shared" si="3"/>
        <v>6</v>
      </c>
      <c r="J213" s="59" t="s">
        <v>1561</v>
      </c>
      <c r="K213" s="61"/>
      <c r="L213" s="62" t="s">
        <v>6737</v>
      </c>
      <c r="M213" s="62" t="s">
        <v>6167</v>
      </c>
      <c r="N213" s="72" t="str">
        <f>VLOOKUP(M213,'Hulpblad KAR-parser'!A:C,2,FALSE)</f>
        <v>Ambu in nood</v>
      </c>
      <c r="O213" s="72" t="str">
        <f>IF(VLOOKUP(M213,'Hulpblad KAR-parser'!A:C,3,FALSE)="","",VLOOKUP(M213,'Hulpblad KAR-parser'!A:C,3,FALSE))</f>
        <v/>
      </c>
      <c r="P213" s="136" t="str">
        <f>IF(CONCATENATE(C213,D213)="","",VLOOKUP(CONCATENATE(C213,D213),Karakteristieken!AQ:AQ,1,FALSE))</f>
        <v/>
      </c>
    </row>
    <row r="214" spans="1:16" x14ac:dyDescent="0.25">
      <c r="A214" s="59">
        <v>200109206</v>
      </c>
      <c r="B214" s="59">
        <v>200097911</v>
      </c>
      <c r="C214" s="59" t="s">
        <v>1727</v>
      </c>
      <c r="D214" s="59" t="s">
        <v>1613</v>
      </c>
      <c r="E214" s="60" t="s">
        <v>1730</v>
      </c>
      <c r="F214" s="60"/>
      <c r="G214" s="60"/>
      <c r="H214" s="60"/>
      <c r="I214" s="59">
        <f t="shared" si="3"/>
        <v>16</v>
      </c>
      <c r="J214" s="59" t="s">
        <v>1613</v>
      </c>
      <c r="K214" s="61"/>
      <c r="L214" s="62" t="s">
        <v>6737</v>
      </c>
      <c r="M214" s="62" t="s">
        <v>1730</v>
      </c>
      <c r="N214" s="72" t="str">
        <f>VLOOKUP(M214,'Hulpblad KAR-parser'!A:C,2,FALSE)</f>
        <v>Ambu in nood</v>
      </c>
      <c r="O214" s="72" t="str">
        <f>IF(VLOOKUP(M214,'Hulpblad KAR-parser'!A:C,3,FALSE)="","",VLOOKUP(M214,'Hulpblad KAR-parser'!A:C,3,FALSE))</f>
        <v>Ja</v>
      </c>
      <c r="P214" s="136" t="str">
        <f>IF(CONCATENATE(C214,D214)="","",VLOOKUP(CONCATENATE(C214,D214),Karakteristieken!AQ:AQ,1,FALSE))</f>
        <v>Ambu in noodJa</v>
      </c>
    </row>
    <row r="215" spans="1:16" x14ac:dyDescent="0.25">
      <c r="A215" s="59">
        <v>200109207</v>
      </c>
      <c r="B215" s="59">
        <v>200097912</v>
      </c>
      <c r="C215" s="59" t="s">
        <v>1727</v>
      </c>
      <c r="D215" s="59" t="s">
        <v>1561</v>
      </c>
      <c r="E215" s="60" t="s">
        <v>1732</v>
      </c>
      <c r="F215" s="60"/>
      <c r="G215" s="60"/>
      <c r="H215" s="60"/>
      <c r="I215" s="59">
        <f t="shared" si="3"/>
        <v>17</v>
      </c>
      <c r="J215" s="59" t="s">
        <v>1613</v>
      </c>
      <c r="K215" s="61"/>
      <c r="L215" s="62" t="s">
        <v>6737</v>
      </c>
      <c r="M215" s="62" t="s">
        <v>1732</v>
      </c>
      <c r="N215" s="72" t="str">
        <f>VLOOKUP(M215,'Hulpblad KAR-parser'!A:C,2,FALSE)</f>
        <v>Ambu in nood</v>
      </c>
      <c r="O215" s="72" t="str">
        <f>IF(VLOOKUP(M215,'Hulpblad KAR-parser'!A:C,3,FALSE)="","",VLOOKUP(M215,'Hulpblad KAR-parser'!A:C,3,FALSE))</f>
        <v>Nee</v>
      </c>
      <c r="P215" s="136" t="str">
        <f>IF(CONCATENATE(C215,D215)="","",VLOOKUP(CONCATENATE(C215,D215),Karakteristieken!AQ:AQ,1,FALSE))</f>
        <v>Ambu in noodNee</v>
      </c>
    </row>
    <row r="216" spans="1:16" x14ac:dyDescent="0.25">
      <c r="A216" s="67">
        <v>200137215</v>
      </c>
      <c r="B216" s="67">
        <v>200059168</v>
      </c>
      <c r="C216" s="67" t="s">
        <v>11768</v>
      </c>
      <c r="D216" s="67" t="s">
        <v>4804</v>
      </c>
      <c r="E216" s="68" t="s">
        <v>6264</v>
      </c>
      <c r="F216" s="68"/>
      <c r="G216" s="68"/>
      <c r="H216" s="68"/>
      <c r="I216" s="67">
        <f t="shared" si="3"/>
        <v>17</v>
      </c>
      <c r="J216" s="67" t="s">
        <v>1613</v>
      </c>
      <c r="K216" s="91" t="s">
        <v>12550</v>
      </c>
      <c r="L216" s="62" t="s">
        <v>6738</v>
      </c>
      <c r="M216" s="62" t="s">
        <v>6264</v>
      </c>
      <c r="N216" s="72" t="str">
        <f>VLOOKUP(M216,'Hulpblad KAR-parser'!A:C,2,FALSE)</f>
        <v>Aantref/lek gev.stof</v>
      </c>
      <c r="O216" s="72" t="str">
        <f>IF(VLOOKUP(M216,'Hulpblad KAR-parser'!A:C,3,FALSE)="","",VLOOKUP(M216,'Hulpblad KAR-parser'!A:C,3,FALSE))</f>
        <v>Gevaarlijke stof</v>
      </c>
      <c r="P216" s="136" t="str">
        <f>IF(CONCATENATE(C216,D216)="","",VLOOKUP(CONCATENATE(C216,D216),Karakteristieken!AQ:AQ,1,FALSE))</f>
        <v>Aantref/lek gev.stofGevaarlijke stof</v>
      </c>
    </row>
    <row r="217" spans="1:16" x14ac:dyDescent="0.25">
      <c r="A217" s="67"/>
      <c r="B217" s="67"/>
      <c r="C217" s="67"/>
      <c r="D217" s="67"/>
      <c r="E217" s="68" t="s">
        <v>8150</v>
      </c>
      <c r="F217" s="68"/>
      <c r="G217" s="68" t="s">
        <v>6264</v>
      </c>
      <c r="H217" s="68"/>
      <c r="I217" s="67">
        <f t="shared" si="3"/>
        <v>13</v>
      </c>
      <c r="J217" s="67" t="s">
        <v>1561</v>
      </c>
      <c r="K217" s="91" t="s">
        <v>12550</v>
      </c>
      <c r="L217" s="62" t="s">
        <v>6738</v>
      </c>
      <c r="M217" s="62" t="s">
        <v>6264</v>
      </c>
      <c r="N217" s="72" t="str">
        <f>VLOOKUP(M217,'Hulpblad KAR-parser'!A:C,2,FALSE)</f>
        <v>Aantref/lek gev.stof</v>
      </c>
      <c r="O217" s="72" t="str">
        <f>IF(VLOOKUP(M217,'Hulpblad KAR-parser'!A:C,3,FALSE)="","",VLOOKUP(M217,'Hulpblad KAR-parser'!A:C,3,FALSE))</f>
        <v>Gevaarlijke stof</v>
      </c>
      <c r="P217" s="136" t="str">
        <f>IF(CONCATENATE(C217,D217)="","",VLOOKUP(CONCATENATE(C217,D217),Karakteristieken!AQ:AQ,1,FALSE))</f>
        <v/>
      </c>
    </row>
    <row r="218" spans="1:16" x14ac:dyDescent="0.25">
      <c r="A218" s="59">
        <v>200114601</v>
      </c>
      <c r="B218" s="59">
        <v>200059199</v>
      </c>
      <c r="C218" s="59" t="s">
        <v>1761</v>
      </c>
      <c r="D218" s="59" t="s">
        <v>1762</v>
      </c>
      <c r="E218" s="60" t="s">
        <v>6175</v>
      </c>
      <c r="F218" s="60"/>
      <c r="G218" s="60"/>
      <c r="H218" s="60"/>
      <c r="I218" s="59">
        <f t="shared" si="3"/>
        <v>24</v>
      </c>
      <c r="J218" s="59" t="s">
        <v>1613</v>
      </c>
      <c r="K218" s="61"/>
      <c r="L218" s="62" t="s">
        <v>6738</v>
      </c>
      <c r="M218" s="62" t="s">
        <v>6175</v>
      </c>
      <c r="N218" s="72" t="str">
        <f>VLOOKUP(M218,'Hulpblad KAR-parser'!A:C,2,FALSE)</f>
        <v>Binnen/buiten</v>
      </c>
      <c r="O218" s="72" t="str">
        <f>IF(VLOOKUP(M218,'Hulpblad KAR-parser'!A:C,3,FALSE)="","",VLOOKUP(M218,'Hulpblad KAR-parser'!A:C,3,FALSE))</f>
        <v>Binnen</v>
      </c>
      <c r="P218" s="136" t="str">
        <f>IF(CONCATENATE(C218,D218)="","",VLOOKUP(CONCATENATE(C218,D218),Karakteristieken!AQ:AQ,1,FALSE))</f>
        <v>Binnen/buitenBinnen</v>
      </c>
    </row>
    <row r="219" spans="1:16" x14ac:dyDescent="0.25">
      <c r="A219" s="67">
        <v>200137216</v>
      </c>
      <c r="B219" s="67">
        <v>200059199</v>
      </c>
      <c r="C219" s="67" t="s">
        <v>11768</v>
      </c>
      <c r="D219" s="67" t="s">
        <v>4804</v>
      </c>
      <c r="E219" s="68" t="s">
        <v>6175</v>
      </c>
      <c r="F219" s="68"/>
      <c r="G219" s="68"/>
      <c r="H219" s="68"/>
      <c r="I219" s="67">
        <f t="shared" si="3"/>
        <v>24</v>
      </c>
      <c r="J219" s="67" t="s">
        <v>1613</v>
      </c>
      <c r="K219" s="91" t="s">
        <v>12550</v>
      </c>
      <c r="L219" s="62" t="s">
        <v>6738</v>
      </c>
      <c r="M219" s="62" t="s">
        <v>6175</v>
      </c>
      <c r="N219" s="72" t="str">
        <f>VLOOKUP(M219,'Hulpblad KAR-parser'!A:C,2,FALSE)</f>
        <v>Binnen/buiten</v>
      </c>
      <c r="O219" s="72" t="str">
        <f>IF(VLOOKUP(M219,'Hulpblad KAR-parser'!A:C,3,FALSE)="","",VLOOKUP(M219,'Hulpblad KAR-parser'!A:C,3,FALSE))</f>
        <v>Binnen</v>
      </c>
      <c r="P219" s="136" t="str">
        <f>IF(CONCATENATE(C219,D219)="","",VLOOKUP(CONCATENATE(C219,D219),Karakteristieken!AQ:AQ,1,FALSE))</f>
        <v>Aantref/lek gev.stofGevaarlijke stof</v>
      </c>
    </row>
    <row r="220" spans="1:16" x14ac:dyDescent="0.25">
      <c r="A220" s="59">
        <v>200114942</v>
      </c>
      <c r="B220" s="59">
        <v>200059199</v>
      </c>
      <c r="C220" s="59" t="s">
        <v>4154</v>
      </c>
      <c r="D220" s="59" t="s">
        <v>40</v>
      </c>
      <c r="E220" s="60" t="s">
        <v>6175</v>
      </c>
      <c r="F220" s="60"/>
      <c r="G220" s="60"/>
      <c r="H220" s="60"/>
      <c r="I220" s="59">
        <f t="shared" si="3"/>
        <v>24</v>
      </c>
      <c r="J220" s="59" t="s">
        <v>1613</v>
      </c>
      <c r="K220" s="61"/>
      <c r="L220" s="62" t="s">
        <v>6738</v>
      </c>
      <c r="M220" s="62" t="s">
        <v>6175</v>
      </c>
      <c r="N220" s="72" t="str">
        <f>VLOOKUP(M220,'Hulpblad KAR-parser'!A:C,2,FALSE)</f>
        <v>Binnen/buiten</v>
      </c>
      <c r="O220" s="72" t="str">
        <f>IF(VLOOKUP(M220,'Hulpblad KAR-parser'!A:C,3,FALSE)="","",VLOOKUP(M220,'Hulpblad KAR-parser'!A:C,3,FALSE))</f>
        <v>Binnen</v>
      </c>
      <c r="P220" s="136" t="str">
        <f>IF(CONCATENATE(C220,D220)="","",VLOOKUP(CONCATENATE(C220,D220),Karakteristieken!AQ:AQ,1,FALSE))</f>
        <v>Optisch &amp; geluidsignBrandweer</v>
      </c>
    </row>
    <row r="221" spans="1:16" x14ac:dyDescent="0.25">
      <c r="A221" s="59"/>
      <c r="B221" s="59"/>
      <c r="C221" s="59"/>
      <c r="D221" s="59"/>
      <c r="E221" s="60" t="s">
        <v>8151</v>
      </c>
      <c r="F221" s="60"/>
      <c r="G221" s="60" t="s">
        <v>6175</v>
      </c>
      <c r="H221" s="60"/>
      <c r="I221" s="59">
        <f t="shared" si="3"/>
        <v>20</v>
      </c>
      <c r="J221" s="59" t="s">
        <v>1561</v>
      </c>
      <c r="K221" s="61"/>
      <c r="L221" s="62" t="s">
        <v>6738</v>
      </c>
      <c r="M221" s="62" t="s">
        <v>6175</v>
      </c>
      <c r="N221" s="72" t="str">
        <f>VLOOKUP(M221,'Hulpblad KAR-parser'!A:C,2,FALSE)</f>
        <v>Binnen/buiten</v>
      </c>
      <c r="O221" s="72" t="str">
        <f>IF(VLOOKUP(M221,'Hulpblad KAR-parser'!A:C,3,FALSE)="","",VLOOKUP(M221,'Hulpblad KAR-parser'!A:C,3,FALSE))</f>
        <v>Binnen</v>
      </c>
      <c r="P221" s="136" t="str">
        <f>IF(CONCATENATE(C221,D221)="","",VLOOKUP(CONCATENATE(C221,D221),Karakteristieken!AQ:AQ,1,FALSE))</f>
        <v/>
      </c>
    </row>
    <row r="222" spans="1:16" x14ac:dyDescent="0.25">
      <c r="A222" s="59"/>
      <c r="B222" s="59"/>
      <c r="C222" s="59"/>
      <c r="D222" s="59"/>
      <c r="E222" s="60" t="s">
        <v>8153</v>
      </c>
      <c r="F222" s="60"/>
      <c r="G222" s="60" t="s">
        <v>6175</v>
      </c>
      <c r="H222" s="60"/>
      <c r="I222" s="59">
        <f t="shared" si="3"/>
        <v>23</v>
      </c>
      <c r="J222" s="59" t="s">
        <v>1561</v>
      </c>
      <c r="K222" s="61"/>
      <c r="L222" s="62" t="s">
        <v>6738</v>
      </c>
      <c r="M222" s="62" t="s">
        <v>6175</v>
      </c>
      <c r="N222" s="72" t="str">
        <f>VLOOKUP(M222,'Hulpblad KAR-parser'!A:C,2,FALSE)</f>
        <v>Binnen/buiten</v>
      </c>
      <c r="O222" s="72" t="str">
        <f>IF(VLOOKUP(M222,'Hulpblad KAR-parser'!A:C,3,FALSE)="","",VLOOKUP(M222,'Hulpblad KAR-parser'!A:C,3,FALSE))</f>
        <v>Binnen</v>
      </c>
      <c r="P222" s="136" t="str">
        <f>IF(CONCATENATE(C222,D222)="","",VLOOKUP(CONCATENATE(C222,D222),Karakteristieken!AQ:AQ,1,FALSE))</f>
        <v/>
      </c>
    </row>
    <row r="223" spans="1:16" x14ac:dyDescent="0.25">
      <c r="A223" s="59">
        <v>200109213</v>
      </c>
      <c r="B223" s="59">
        <v>200059231</v>
      </c>
      <c r="C223" s="59" t="s">
        <v>1761</v>
      </c>
      <c r="D223" s="59" t="s">
        <v>784</v>
      </c>
      <c r="E223" s="60" t="s">
        <v>6209</v>
      </c>
      <c r="F223" s="60"/>
      <c r="G223" s="60"/>
      <c r="H223" s="60"/>
      <c r="I223" s="59">
        <f t="shared" si="3"/>
        <v>24</v>
      </c>
      <c r="J223" s="59" t="s">
        <v>1613</v>
      </c>
      <c r="K223" s="61"/>
      <c r="L223" s="62" t="s">
        <v>6738</v>
      </c>
      <c r="M223" s="62" t="s">
        <v>6209</v>
      </c>
      <c r="N223" s="72" t="str">
        <f>VLOOKUP(M223,'Hulpblad KAR-parser'!A:C,2,FALSE)</f>
        <v>Binnen/buiten</v>
      </c>
      <c r="O223" s="72" t="str">
        <f>IF(VLOOKUP(M223,'Hulpblad KAR-parser'!A:C,3,FALSE)="","",VLOOKUP(M223,'Hulpblad KAR-parser'!A:C,3,FALSE))</f>
        <v>Buiten</v>
      </c>
      <c r="P223" s="136" t="str">
        <f>IF(CONCATENATE(C223,D223)="","",VLOOKUP(CONCATENATE(C223,D223),Karakteristieken!AQ:AQ,1,FALSE))</f>
        <v>Binnen/buitenBuiten</v>
      </c>
    </row>
    <row r="224" spans="1:16" x14ac:dyDescent="0.25">
      <c r="A224" s="67">
        <v>200137217</v>
      </c>
      <c r="B224" s="67">
        <v>200059231</v>
      </c>
      <c r="C224" s="67" t="s">
        <v>11768</v>
      </c>
      <c r="D224" s="67" t="s">
        <v>4804</v>
      </c>
      <c r="E224" s="68" t="s">
        <v>6209</v>
      </c>
      <c r="F224" s="68"/>
      <c r="G224" s="68"/>
      <c r="H224" s="68"/>
      <c r="I224" s="67">
        <f t="shared" si="3"/>
        <v>24</v>
      </c>
      <c r="J224" s="67" t="s">
        <v>1613</v>
      </c>
      <c r="K224" s="91" t="s">
        <v>12550</v>
      </c>
      <c r="L224" s="62" t="s">
        <v>6738</v>
      </c>
      <c r="M224" s="62" t="s">
        <v>6209</v>
      </c>
      <c r="N224" s="72" t="str">
        <f>VLOOKUP(M224,'Hulpblad KAR-parser'!A:C,2,FALSE)</f>
        <v>Binnen/buiten</v>
      </c>
      <c r="O224" s="72" t="str">
        <f>IF(VLOOKUP(M224,'Hulpblad KAR-parser'!A:C,3,FALSE)="","",VLOOKUP(M224,'Hulpblad KAR-parser'!A:C,3,FALSE))</f>
        <v>Buiten</v>
      </c>
      <c r="P224" s="136" t="str">
        <f>IF(CONCATENATE(C224,D224)="","",VLOOKUP(CONCATENATE(C224,D224),Karakteristieken!AQ:AQ,1,FALSE))</f>
        <v>Aantref/lek gev.stofGevaarlijke stof</v>
      </c>
    </row>
    <row r="225" spans="1:16" x14ac:dyDescent="0.25">
      <c r="A225" s="59"/>
      <c r="B225" s="59"/>
      <c r="C225" s="59"/>
      <c r="D225" s="59"/>
      <c r="E225" s="60" t="s">
        <v>8152</v>
      </c>
      <c r="F225" s="60"/>
      <c r="G225" s="60" t="s">
        <v>6209</v>
      </c>
      <c r="H225" s="60"/>
      <c r="I225" s="59">
        <f t="shared" si="3"/>
        <v>20</v>
      </c>
      <c r="J225" s="59" t="s">
        <v>1561</v>
      </c>
      <c r="K225" s="61"/>
      <c r="L225" s="62" t="s">
        <v>6738</v>
      </c>
      <c r="M225" s="62" t="s">
        <v>6209</v>
      </c>
      <c r="N225" s="72" t="str">
        <f>VLOOKUP(M225,'Hulpblad KAR-parser'!A:C,2,FALSE)</f>
        <v>Binnen/buiten</v>
      </c>
      <c r="O225" s="72" t="str">
        <f>IF(VLOOKUP(M225,'Hulpblad KAR-parser'!A:C,3,FALSE)="","",VLOOKUP(M225,'Hulpblad KAR-parser'!A:C,3,FALSE))</f>
        <v>Buiten</v>
      </c>
      <c r="P225" s="136" t="str">
        <f>IF(CONCATENATE(C225,D225)="","",VLOOKUP(CONCATENATE(C225,D225),Karakteristieken!AQ:AQ,1,FALSE))</f>
        <v/>
      </c>
    </row>
    <row r="226" spans="1:16" x14ac:dyDescent="0.25">
      <c r="A226" s="59">
        <v>200112571</v>
      </c>
      <c r="B226" s="59">
        <v>200106761</v>
      </c>
      <c r="C226" s="59" t="s">
        <v>5229</v>
      </c>
      <c r="D226" s="59" t="s">
        <v>5230</v>
      </c>
      <c r="E226" s="60" t="s">
        <v>6571</v>
      </c>
      <c r="F226" s="60"/>
      <c r="G226" s="60"/>
      <c r="H226" s="60"/>
      <c r="I226" s="59">
        <f t="shared" si="3"/>
        <v>22</v>
      </c>
      <c r="J226" s="59" t="s">
        <v>1613</v>
      </c>
      <c r="K226" s="61"/>
      <c r="L226" s="62" t="s">
        <v>6738</v>
      </c>
      <c r="M226" s="62" t="s">
        <v>6571</v>
      </c>
      <c r="N226" s="72" t="str">
        <f>VLOOKUP(M226,'Hulpblad KAR-parser'!A:C,2,FALSE)</f>
        <v>Soort overbrenging</v>
      </c>
      <c r="O226" s="72" t="str">
        <f>IF(VLOOKUP(M226,'Hulpblad KAR-parser'!A:C,3,FALSE)="","",VLOOKUP(M226,'Hulpblad KAR-parser'!A:C,3,FALSE))</f>
        <v>Arrestant</v>
      </c>
      <c r="P226" s="136" t="str">
        <f>IF(CONCATENATE(C226,D226)="","",VLOOKUP(CONCATENATE(C226,D226),Karakteristieken!AQ:AQ,1,FALSE))</f>
        <v>Soort overbrengingArrestant</v>
      </c>
    </row>
    <row r="227" spans="1:16" x14ac:dyDescent="0.25">
      <c r="A227" s="59">
        <v>200137218</v>
      </c>
      <c r="B227" s="59">
        <v>200116657</v>
      </c>
      <c r="C227" s="59" t="s">
        <v>5890</v>
      </c>
      <c r="D227" s="59" t="s">
        <v>5896</v>
      </c>
      <c r="E227" s="60" t="s">
        <v>6713</v>
      </c>
      <c r="F227" s="60"/>
      <c r="G227" s="60"/>
      <c r="H227" s="60"/>
      <c r="I227" s="59">
        <f t="shared" si="3"/>
        <v>10</v>
      </c>
      <c r="J227" s="59" t="s">
        <v>1613</v>
      </c>
      <c r="K227" s="61"/>
      <c r="L227" s="62" t="s">
        <v>6738</v>
      </c>
      <c r="M227" s="62" t="s">
        <v>6713</v>
      </c>
      <c r="N227" s="72" t="str">
        <f>VLOOKUP(M227,'Hulpblad KAR-parser'!A:C,2,FALSE)</f>
        <v>Srt Vreemdelingzaak</v>
      </c>
      <c r="O227" s="72" t="str">
        <f>IF(VLOOKUP(M227,'Hulpblad KAR-parser'!A:C,3,FALSE)="","",VLOOKUP(M227,'Hulpblad KAR-parser'!A:C,3,FALSE))</f>
        <v>Asielzaak</v>
      </c>
      <c r="P227" s="136" t="str">
        <f>IF(CONCATENATE(C227,D227)="","",VLOOKUP(CONCATENATE(C227,D227),Karakteristieken!AQ:AQ,1,FALSE))</f>
        <v>Srt VreemdelingzaakAsielzaak</v>
      </c>
    </row>
    <row r="228" spans="1:16" x14ac:dyDescent="0.25">
      <c r="A228" s="59"/>
      <c r="B228" s="59"/>
      <c r="C228" s="59"/>
      <c r="D228" s="59"/>
      <c r="E228" s="60" t="s">
        <v>11513</v>
      </c>
      <c r="F228" s="60"/>
      <c r="G228" s="60" t="s">
        <v>6713</v>
      </c>
      <c r="H228" s="60"/>
      <c r="I228" s="59">
        <f t="shared" si="3"/>
        <v>4</v>
      </c>
      <c r="J228" s="59" t="s">
        <v>1561</v>
      </c>
      <c r="K228" s="61"/>
      <c r="L228" s="62" t="s">
        <v>6738</v>
      </c>
      <c r="M228" s="62" t="s">
        <v>6713</v>
      </c>
      <c r="N228" s="72" t="str">
        <f>VLOOKUP(M228,'Hulpblad KAR-parser'!A:C,2,FALSE)</f>
        <v>Srt Vreemdelingzaak</v>
      </c>
      <c r="O228" s="72" t="str">
        <f>IF(VLOOKUP(M228,'Hulpblad KAR-parser'!A:C,3,FALSE)="","",VLOOKUP(M228,'Hulpblad KAR-parser'!A:C,3,FALSE))</f>
        <v>Asielzaak</v>
      </c>
      <c r="P228" s="136" t="str">
        <f>IF(CONCATENATE(C228,D228)="","",VLOOKUP(CONCATENATE(C228,D228),Karakteristieken!AQ:AQ,1,FALSE))</f>
        <v/>
      </c>
    </row>
    <row r="229" spans="1:16" x14ac:dyDescent="0.25">
      <c r="A229" s="59"/>
      <c r="B229" s="59"/>
      <c r="C229" s="59"/>
      <c r="D229" s="59"/>
      <c r="E229" s="60" t="s">
        <v>11514</v>
      </c>
      <c r="F229" s="60"/>
      <c r="G229" s="60" t="s">
        <v>6713</v>
      </c>
      <c r="H229" s="60"/>
      <c r="I229" s="59">
        <f t="shared" si="3"/>
        <v>7</v>
      </c>
      <c r="J229" s="59" t="s">
        <v>1561</v>
      </c>
      <c r="K229" s="61"/>
      <c r="L229" s="62" t="s">
        <v>6738</v>
      </c>
      <c r="M229" s="62" t="s">
        <v>6713</v>
      </c>
      <c r="N229" s="72" t="str">
        <f>VLOOKUP(M229,'Hulpblad KAR-parser'!A:C,2,FALSE)</f>
        <v>Srt Vreemdelingzaak</v>
      </c>
      <c r="O229" s="72" t="str">
        <f>IF(VLOOKUP(M229,'Hulpblad KAR-parser'!A:C,3,FALSE)="","",VLOOKUP(M229,'Hulpblad KAR-parser'!A:C,3,FALSE))</f>
        <v>Asielzaak</v>
      </c>
      <c r="P229" s="136" t="str">
        <f>IF(CONCATENATE(C229,D229)="","",VLOOKUP(CONCATENATE(C229,D229),Karakteristieken!AQ:AQ,1,FALSE))</f>
        <v/>
      </c>
    </row>
    <row r="230" spans="1:16" x14ac:dyDescent="0.25">
      <c r="A230" s="59"/>
      <c r="B230" s="59"/>
      <c r="C230" s="59"/>
      <c r="D230" s="59"/>
      <c r="E230" s="60" t="s">
        <v>11515</v>
      </c>
      <c r="F230" s="60"/>
      <c r="G230" s="60" t="s">
        <v>6713</v>
      </c>
      <c r="H230" s="60"/>
      <c r="I230" s="59">
        <f t="shared" si="3"/>
        <v>5</v>
      </c>
      <c r="J230" s="59" t="s">
        <v>1561</v>
      </c>
      <c r="K230" s="61"/>
      <c r="L230" s="62" t="s">
        <v>6738</v>
      </c>
      <c r="M230" s="62" t="s">
        <v>6713</v>
      </c>
      <c r="N230" s="72" t="str">
        <f>VLOOKUP(M230,'Hulpblad KAR-parser'!A:C,2,FALSE)</f>
        <v>Srt Vreemdelingzaak</v>
      </c>
      <c r="O230" s="72" t="str">
        <f>IF(VLOOKUP(M230,'Hulpblad KAR-parser'!A:C,3,FALSE)="","",VLOOKUP(M230,'Hulpblad KAR-parser'!A:C,3,FALSE))</f>
        <v>Asielzaak</v>
      </c>
      <c r="P230" s="136" t="str">
        <f>IF(CONCATENATE(C230,D230)="","",VLOOKUP(CONCATENATE(C230,D230),Karakteristieken!AQ:AQ,1,FALSE))</f>
        <v/>
      </c>
    </row>
    <row r="231" spans="1:16" x14ac:dyDescent="0.25">
      <c r="A231" s="59">
        <v>200109221</v>
      </c>
      <c r="B231" s="59">
        <v>200059267</v>
      </c>
      <c r="C231" s="59" t="s">
        <v>4360</v>
      </c>
      <c r="D231" s="59" t="s">
        <v>4393</v>
      </c>
      <c r="E231" s="60" t="s">
        <v>6428</v>
      </c>
      <c r="F231" s="60"/>
      <c r="G231" s="60"/>
      <c r="H231" s="60"/>
      <c r="I231" s="59">
        <f t="shared" si="3"/>
        <v>17</v>
      </c>
      <c r="J231" s="59" t="s">
        <v>1613</v>
      </c>
      <c r="K231" s="61"/>
      <c r="L231" s="62" t="s">
        <v>6738</v>
      </c>
      <c r="M231" s="62" t="s">
        <v>6428</v>
      </c>
      <c r="N231" s="72" t="str">
        <f>VLOOKUP(M231,'Hulpblad KAR-parser'!A:C,2,FALSE)</f>
        <v>Soort Aanr spoor</v>
      </c>
      <c r="O231" s="72" t="str">
        <f>IF(VLOOKUP(M231,'Hulpblad KAR-parser'!A:C,3,FALSE)="","",VLOOKUP(M231,'Hulpblad KAR-parser'!A:C,3,FALSE))</f>
        <v>Klein voertuig</v>
      </c>
      <c r="P231" s="136" t="str">
        <f>IF(CONCATENATE(C231,D231)="","",VLOOKUP(CONCATENATE(C231,D231),Karakteristieken!AQ:AQ,1,FALSE))</f>
        <v>Soort Aanr spoorKlein voertuig</v>
      </c>
    </row>
    <row r="232" spans="1:16" x14ac:dyDescent="0.25">
      <c r="A232" s="59">
        <v>200114978</v>
      </c>
      <c r="B232" s="59">
        <v>200059267</v>
      </c>
      <c r="C232" s="59" t="s">
        <v>4360</v>
      </c>
      <c r="D232" s="59" t="s">
        <v>4387</v>
      </c>
      <c r="E232" s="60" t="s">
        <v>6428</v>
      </c>
      <c r="F232" s="60"/>
      <c r="G232" s="60"/>
      <c r="H232" s="60"/>
      <c r="I232" s="59">
        <f t="shared" si="3"/>
        <v>17</v>
      </c>
      <c r="J232" s="59" t="s">
        <v>1613</v>
      </c>
      <c r="K232" s="61"/>
      <c r="L232" s="62" t="s">
        <v>6738</v>
      </c>
      <c r="M232" s="62" t="s">
        <v>6428</v>
      </c>
      <c r="N232" s="72" t="str">
        <f>VLOOKUP(M232,'Hulpblad KAR-parser'!A:C,2,FALSE)</f>
        <v>Soort Aanr spoor</v>
      </c>
      <c r="O232" s="72" t="str">
        <f>IF(VLOOKUP(M232,'Hulpblad KAR-parser'!A:C,3,FALSE)="","",VLOOKUP(M232,'Hulpblad KAR-parser'!A:C,3,FALSE))</f>
        <v>Klein voertuig</v>
      </c>
      <c r="P232" s="136" t="str">
        <f>IF(CONCATENATE(C232,D232)="","",VLOOKUP(CONCATENATE(C232,D232),Karakteristieken!AQ:AQ,1,FALSE))</f>
        <v>Soort Aanr spoorMetro</v>
      </c>
    </row>
    <row r="233" spans="1:16" x14ac:dyDescent="0.25">
      <c r="A233" s="59">
        <v>200115037</v>
      </c>
      <c r="B233" s="59">
        <v>200059267</v>
      </c>
      <c r="C233" s="59" t="s">
        <v>5613</v>
      </c>
      <c r="D233" s="59" t="s">
        <v>5649</v>
      </c>
      <c r="E233" s="60" t="s">
        <v>6428</v>
      </c>
      <c r="F233" s="60"/>
      <c r="G233" s="60"/>
      <c r="H233" s="60"/>
      <c r="I233" s="59">
        <f t="shared" si="3"/>
        <v>17</v>
      </c>
      <c r="J233" s="59" t="s">
        <v>1613</v>
      </c>
      <c r="K233" s="61"/>
      <c r="L233" s="62" t="s">
        <v>6738</v>
      </c>
      <c r="M233" s="62" t="s">
        <v>6428</v>
      </c>
      <c r="N233" s="72" t="str">
        <f>VLOOKUP(M233,'Hulpblad KAR-parser'!A:C,2,FALSE)</f>
        <v>Soort Aanr spoor</v>
      </c>
      <c r="O233" s="72" t="str">
        <f>IF(VLOOKUP(M233,'Hulpblad KAR-parser'!A:C,3,FALSE)="","",VLOOKUP(M233,'Hulpblad KAR-parser'!A:C,3,FALSE))</f>
        <v>Klein voertuig</v>
      </c>
      <c r="P233" s="136" t="str">
        <f>IF(CONCATENATE(C233,D233)="","",VLOOKUP(CONCATENATE(C233,D233),Karakteristieken!AQ:AQ,1,FALSE))</f>
        <v>Soort voertuigPersonenauto</v>
      </c>
    </row>
    <row r="234" spans="1:16" x14ac:dyDescent="0.25">
      <c r="A234" s="59"/>
      <c r="B234" s="59"/>
      <c r="C234" s="59"/>
      <c r="D234" s="59"/>
      <c r="E234" s="60" t="s">
        <v>8262</v>
      </c>
      <c r="F234" s="60"/>
      <c r="G234" s="60" t="s">
        <v>6428</v>
      </c>
      <c r="H234" s="60"/>
      <c r="I234" s="59">
        <f t="shared" si="3"/>
        <v>11</v>
      </c>
      <c r="J234" s="59" t="s">
        <v>1561</v>
      </c>
      <c r="K234" s="61"/>
      <c r="L234" s="62" t="s">
        <v>6738</v>
      </c>
      <c r="M234" s="62" t="s">
        <v>6428</v>
      </c>
      <c r="N234" s="72" t="str">
        <f>VLOOKUP(M234,'Hulpblad KAR-parser'!A:C,2,FALSE)</f>
        <v>Soort Aanr spoor</v>
      </c>
      <c r="O234" s="72" t="str">
        <f>IF(VLOOKUP(M234,'Hulpblad KAR-parser'!A:C,3,FALSE)="","",VLOOKUP(M234,'Hulpblad KAR-parser'!A:C,3,FALSE))</f>
        <v>Klein voertuig</v>
      </c>
      <c r="P234" s="136" t="str">
        <f>IF(CONCATENATE(C234,D234)="","",VLOOKUP(CONCATENATE(C234,D234),Karakteristieken!AQ:AQ,1,FALSE))</f>
        <v/>
      </c>
    </row>
    <row r="235" spans="1:16" x14ac:dyDescent="0.25">
      <c r="A235" s="59"/>
      <c r="B235" s="59"/>
      <c r="C235" s="59"/>
      <c r="D235" s="59"/>
      <c r="E235" s="60" t="s">
        <v>8268</v>
      </c>
      <c r="F235" s="60"/>
      <c r="G235" s="60" t="s">
        <v>6428</v>
      </c>
      <c r="H235" s="60"/>
      <c r="I235" s="59">
        <f t="shared" si="3"/>
        <v>11</v>
      </c>
      <c r="J235" s="59" t="s">
        <v>1561</v>
      </c>
      <c r="K235" s="61"/>
      <c r="L235" s="62" t="s">
        <v>6738</v>
      </c>
      <c r="M235" s="62" t="s">
        <v>6428</v>
      </c>
      <c r="N235" s="72" t="str">
        <f>VLOOKUP(M235,'Hulpblad KAR-parser'!A:C,2,FALSE)</f>
        <v>Soort Aanr spoor</v>
      </c>
      <c r="O235" s="72" t="str">
        <f>IF(VLOOKUP(M235,'Hulpblad KAR-parser'!A:C,3,FALSE)="","",VLOOKUP(M235,'Hulpblad KAR-parser'!A:C,3,FALSE))</f>
        <v>Klein voertuig</v>
      </c>
      <c r="P235" s="136" t="str">
        <f>IF(CONCATENATE(C235,D235)="","",VLOOKUP(CONCATENATE(C235,D235),Karakteristieken!AQ:AQ,1,FALSE))</f>
        <v/>
      </c>
    </row>
    <row r="236" spans="1:16" x14ac:dyDescent="0.25">
      <c r="A236" s="59">
        <v>200109224</v>
      </c>
      <c r="B236" s="59">
        <v>200059262</v>
      </c>
      <c r="C236" s="59" t="s">
        <v>4360</v>
      </c>
      <c r="D236" s="59" t="s">
        <v>4393</v>
      </c>
      <c r="E236" s="60" t="s">
        <v>6429</v>
      </c>
      <c r="F236" s="60"/>
      <c r="G236" s="60"/>
      <c r="H236" s="60"/>
      <c r="I236" s="59">
        <f t="shared" si="3"/>
        <v>16</v>
      </c>
      <c r="J236" s="59" t="s">
        <v>1613</v>
      </c>
      <c r="K236" s="61"/>
      <c r="L236" s="62" t="s">
        <v>6738</v>
      </c>
      <c r="M236" s="62" t="s">
        <v>6429</v>
      </c>
      <c r="N236" s="72" t="str">
        <f>VLOOKUP(M236,'Hulpblad KAR-parser'!A:C,2,FALSE)</f>
        <v>Soort Aanr spoor</v>
      </c>
      <c r="O236" s="72" t="str">
        <f>IF(VLOOKUP(M236,'Hulpblad KAR-parser'!A:C,3,FALSE)="","",VLOOKUP(M236,'Hulpblad KAR-parser'!A:C,3,FALSE))</f>
        <v>Klein voertuig</v>
      </c>
      <c r="P236" s="136" t="str">
        <f>IF(CONCATENATE(C236,D236)="","",VLOOKUP(CONCATENATE(C236,D236),Karakteristieken!AQ:AQ,1,FALSE))</f>
        <v>Soort Aanr spoorKlein voertuig</v>
      </c>
    </row>
    <row r="237" spans="1:16" x14ac:dyDescent="0.25">
      <c r="A237" s="59">
        <v>200114984</v>
      </c>
      <c r="B237" s="59">
        <v>200059262</v>
      </c>
      <c r="C237" s="59" t="s">
        <v>4360</v>
      </c>
      <c r="D237" s="59" t="s">
        <v>4384</v>
      </c>
      <c r="E237" s="60" t="s">
        <v>6429</v>
      </c>
      <c r="F237" s="60"/>
      <c r="G237" s="60"/>
      <c r="H237" s="60"/>
      <c r="I237" s="59">
        <f t="shared" si="3"/>
        <v>16</v>
      </c>
      <c r="J237" s="59" t="s">
        <v>1613</v>
      </c>
      <c r="K237" s="61"/>
      <c r="L237" s="62" t="s">
        <v>6738</v>
      </c>
      <c r="M237" s="62" t="s">
        <v>6429</v>
      </c>
      <c r="N237" s="72" t="str">
        <f>VLOOKUP(M237,'Hulpblad KAR-parser'!A:C,2,FALSE)</f>
        <v>Soort Aanr spoor</v>
      </c>
      <c r="O237" s="72" t="str">
        <f>IF(VLOOKUP(M237,'Hulpblad KAR-parser'!A:C,3,FALSE)="","",VLOOKUP(M237,'Hulpblad KAR-parser'!A:C,3,FALSE))</f>
        <v>Klein voertuig</v>
      </c>
      <c r="P237" s="136" t="str">
        <f>IF(CONCATENATE(C237,D237)="","",VLOOKUP(CONCATENATE(C237,D237),Karakteristieken!AQ:AQ,1,FALSE))</f>
        <v>Soort Aanr spoorTram</v>
      </c>
    </row>
    <row r="238" spans="1:16" x14ac:dyDescent="0.25">
      <c r="A238" s="59">
        <v>200115038</v>
      </c>
      <c r="B238" s="59">
        <v>200059262</v>
      </c>
      <c r="C238" s="59" t="s">
        <v>5613</v>
      </c>
      <c r="D238" s="59" t="s">
        <v>5649</v>
      </c>
      <c r="E238" s="60" t="s">
        <v>6429</v>
      </c>
      <c r="F238" s="60"/>
      <c r="G238" s="60"/>
      <c r="H238" s="60"/>
      <c r="I238" s="59">
        <f t="shared" si="3"/>
        <v>16</v>
      </c>
      <c r="J238" s="59" t="s">
        <v>1613</v>
      </c>
      <c r="K238" s="61"/>
      <c r="L238" s="62" t="s">
        <v>6738</v>
      </c>
      <c r="M238" s="62" t="s">
        <v>6429</v>
      </c>
      <c r="N238" s="72" t="str">
        <f>VLOOKUP(M238,'Hulpblad KAR-parser'!A:C,2,FALSE)</f>
        <v>Soort Aanr spoor</v>
      </c>
      <c r="O238" s="72" t="str">
        <f>IF(VLOOKUP(M238,'Hulpblad KAR-parser'!A:C,3,FALSE)="","",VLOOKUP(M238,'Hulpblad KAR-parser'!A:C,3,FALSE))</f>
        <v>Klein voertuig</v>
      </c>
      <c r="P238" s="136" t="str">
        <f>IF(CONCATENATE(C238,D238)="","",VLOOKUP(CONCATENATE(C238,D238),Karakteristieken!AQ:AQ,1,FALSE))</f>
        <v>Soort voertuigPersonenauto</v>
      </c>
    </row>
    <row r="239" spans="1:16" x14ac:dyDescent="0.25">
      <c r="A239" s="59"/>
      <c r="B239" s="59"/>
      <c r="C239" s="59"/>
      <c r="D239" s="59"/>
      <c r="E239" s="60" t="s">
        <v>8263</v>
      </c>
      <c r="F239" s="60"/>
      <c r="G239" s="60" t="s">
        <v>6429</v>
      </c>
      <c r="H239" s="60"/>
      <c r="I239" s="59">
        <f t="shared" si="3"/>
        <v>10</v>
      </c>
      <c r="J239" s="59" t="s">
        <v>1561</v>
      </c>
      <c r="K239" s="61"/>
      <c r="L239" s="62" t="s">
        <v>6738</v>
      </c>
      <c r="M239" s="62" t="s">
        <v>6429</v>
      </c>
      <c r="N239" s="72" t="str">
        <f>VLOOKUP(M239,'Hulpblad KAR-parser'!A:C,2,FALSE)</f>
        <v>Soort Aanr spoor</v>
      </c>
      <c r="O239" s="72" t="str">
        <f>IF(VLOOKUP(M239,'Hulpblad KAR-parser'!A:C,3,FALSE)="","",VLOOKUP(M239,'Hulpblad KAR-parser'!A:C,3,FALSE))</f>
        <v>Klein voertuig</v>
      </c>
      <c r="P239" s="136" t="str">
        <f>IF(CONCATENATE(C239,D239)="","",VLOOKUP(CONCATENATE(C239,D239),Karakteristieken!AQ:AQ,1,FALSE))</f>
        <v/>
      </c>
    </row>
    <row r="240" spans="1:16" x14ac:dyDescent="0.25">
      <c r="A240" s="59"/>
      <c r="B240" s="59"/>
      <c r="C240" s="59"/>
      <c r="D240" s="59"/>
      <c r="E240" s="60" t="s">
        <v>8285</v>
      </c>
      <c r="F240" s="60"/>
      <c r="G240" s="60" t="s">
        <v>6429</v>
      </c>
      <c r="H240" s="60"/>
      <c r="I240" s="59">
        <f t="shared" si="3"/>
        <v>10</v>
      </c>
      <c r="J240" s="59" t="s">
        <v>1561</v>
      </c>
      <c r="K240" s="61"/>
      <c r="L240" s="62" t="s">
        <v>6738</v>
      </c>
      <c r="M240" s="62" t="s">
        <v>6429</v>
      </c>
      <c r="N240" s="72" t="str">
        <f>VLOOKUP(M240,'Hulpblad KAR-parser'!A:C,2,FALSE)</f>
        <v>Soort Aanr spoor</v>
      </c>
      <c r="O240" s="72" t="str">
        <f>IF(VLOOKUP(M240,'Hulpblad KAR-parser'!A:C,3,FALSE)="","",VLOOKUP(M240,'Hulpblad KAR-parser'!A:C,3,FALSE))</f>
        <v>Klein voertuig</v>
      </c>
      <c r="P240" s="136" t="str">
        <f>IF(CONCATENATE(C240,D240)="","",VLOOKUP(CONCATENATE(C240,D240),Karakteristieken!AQ:AQ,1,FALSE))</f>
        <v/>
      </c>
    </row>
    <row r="241" spans="1:16" x14ac:dyDescent="0.25">
      <c r="A241" s="59">
        <v>200109227</v>
      </c>
      <c r="B241" s="59">
        <v>200059269</v>
      </c>
      <c r="C241" s="59" t="s">
        <v>4360</v>
      </c>
      <c r="D241" s="59" t="s">
        <v>4393</v>
      </c>
      <c r="E241" s="60" t="s">
        <v>6430</v>
      </c>
      <c r="F241" s="60"/>
      <c r="G241" s="60"/>
      <c r="H241" s="60"/>
      <c r="I241" s="59">
        <f t="shared" si="3"/>
        <v>17</v>
      </c>
      <c r="J241" s="59" t="s">
        <v>1613</v>
      </c>
      <c r="K241" s="61"/>
      <c r="L241" s="62" t="s">
        <v>6738</v>
      </c>
      <c r="M241" s="62" t="s">
        <v>6430</v>
      </c>
      <c r="N241" s="72" t="str">
        <f>VLOOKUP(M241,'Hulpblad KAR-parser'!A:C,2,FALSE)</f>
        <v>Soort Aanr spoor</v>
      </c>
      <c r="O241" s="72" t="str">
        <f>IF(VLOOKUP(M241,'Hulpblad KAR-parser'!A:C,3,FALSE)="","",VLOOKUP(M241,'Hulpblad KAR-parser'!A:C,3,FALSE))</f>
        <v>Klein voertuig</v>
      </c>
      <c r="P241" s="136" t="str">
        <f>IF(CONCATENATE(C241,D241)="","",VLOOKUP(CONCATENATE(C241,D241),Karakteristieken!AQ:AQ,1,FALSE))</f>
        <v>Soort Aanr spoorKlein voertuig</v>
      </c>
    </row>
    <row r="242" spans="1:16" x14ac:dyDescent="0.25">
      <c r="A242" s="59">
        <v>200115039</v>
      </c>
      <c r="B242" s="59">
        <v>200059269</v>
      </c>
      <c r="C242" s="59" t="s">
        <v>5613</v>
      </c>
      <c r="D242" s="59" t="s">
        <v>5649</v>
      </c>
      <c r="E242" s="60" t="s">
        <v>6430</v>
      </c>
      <c r="F242" s="60"/>
      <c r="G242" s="60"/>
      <c r="H242" s="60"/>
      <c r="I242" s="59">
        <f t="shared" si="3"/>
        <v>17</v>
      </c>
      <c r="J242" s="59" t="s">
        <v>1613</v>
      </c>
      <c r="K242" s="61"/>
      <c r="L242" s="62" t="s">
        <v>6738</v>
      </c>
      <c r="M242" s="62" t="s">
        <v>6430</v>
      </c>
      <c r="N242" s="72" t="str">
        <f>VLOOKUP(M242,'Hulpblad KAR-parser'!A:C,2,FALSE)</f>
        <v>Soort Aanr spoor</v>
      </c>
      <c r="O242" s="72" t="str">
        <f>IF(VLOOKUP(M242,'Hulpblad KAR-parser'!A:C,3,FALSE)="","",VLOOKUP(M242,'Hulpblad KAR-parser'!A:C,3,FALSE))</f>
        <v>Klein voertuig</v>
      </c>
      <c r="P242" s="136" t="str">
        <f>IF(CONCATENATE(C242,D242)="","",VLOOKUP(CONCATENATE(C242,D242),Karakteristieken!AQ:AQ,1,FALSE))</f>
        <v>Soort voertuigPersonenauto</v>
      </c>
    </row>
    <row r="243" spans="1:16" x14ac:dyDescent="0.25">
      <c r="A243" s="59"/>
      <c r="B243" s="59"/>
      <c r="C243" s="59"/>
      <c r="D243" s="59"/>
      <c r="E243" s="60" t="s">
        <v>8264</v>
      </c>
      <c r="F243" s="60"/>
      <c r="G243" s="60" t="s">
        <v>6430</v>
      </c>
      <c r="H243" s="60"/>
      <c r="I243" s="59">
        <f t="shared" si="3"/>
        <v>11</v>
      </c>
      <c r="J243" s="59" t="s">
        <v>1561</v>
      </c>
      <c r="K243" s="61"/>
      <c r="L243" s="62" t="s">
        <v>6738</v>
      </c>
      <c r="M243" s="62" t="s">
        <v>6430</v>
      </c>
      <c r="N243" s="72" t="str">
        <f>VLOOKUP(M243,'Hulpblad KAR-parser'!A:C,2,FALSE)</f>
        <v>Soort Aanr spoor</v>
      </c>
      <c r="O243" s="72" t="str">
        <f>IF(VLOOKUP(M243,'Hulpblad KAR-parser'!A:C,3,FALSE)="","",VLOOKUP(M243,'Hulpblad KAR-parser'!A:C,3,FALSE))</f>
        <v>Klein voertuig</v>
      </c>
      <c r="P243" s="136" t="str">
        <f>IF(CONCATENATE(C243,D243)="","",VLOOKUP(CONCATENATE(C243,D243),Karakteristieken!AQ:AQ,1,FALSE))</f>
        <v/>
      </c>
    </row>
    <row r="244" spans="1:16" x14ac:dyDescent="0.25">
      <c r="A244" s="59"/>
      <c r="B244" s="59"/>
      <c r="C244" s="59"/>
      <c r="D244" s="59"/>
      <c r="E244" s="60" t="s">
        <v>8292</v>
      </c>
      <c r="F244" s="60"/>
      <c r="G244" s="60" t="s">
        <v>6430</v>
      </c>
      <c r="H244" s="60"/>
      <c r="I244" s="59">
        <f t="shared" si="3"/>
        <v>11</v>
      </c>
      <c r="J244" s="59" t="s">
        <v>1561</v>
      </c>
      <c r="K244" s="61"/>
      <c r="L244" s="62" t="s">
        <v>6738</v>
      </c>
      <c r="M244" s="62" t="s">
        <v>6430</v>
      </c>
      <c r="N244" s="72" t="str">
        <f>VLOOKUP(M244,'Hulpblad KAR-parser'!A:C,2,FALSE)</f>
        <v>Soort Aanr spoor</v>
      </c>
      <c r="O244" s="72" t="str">
        <f>IF(VLOOKUP(M244,'Hulpblad KAR-parser'!A:C,3,FALSE)="","",VLOOKUP(M244,'Hulpblad KAR-parser'!A:C,3,FALSE))</f>
        <v>Klein voertuig</v>
      </c>
      <c r="P244" s="136" t="str">
        <f>IF(CONCATENATE(C244,D244)="","",VLOOKUP(CONCATENATE(C244,D244),Karakteristieken!AQ:AQ,1,FALSE))</f>
        <v/>
      </c>
    </row>
    <row r="245" spans="1:16" x14ac:dyDescent="0.25">
      <c r="A245" s="59">
        <v>200112572</v>
      </c>
      <c r="B245" s="59">
        <v>200106353</v>
      </c>
      <c r="C245" s="59" t="s">
        <v>5613</v>
      </c>
      <c r="D245" s="59" t="s">
        <v>5649</v>
      </c>
      <c r="E245" s="60" t="s">
        <v>6665</v>
      </c>
      <c r="F245" s="60"/>
      <c r="G245" s="60"/>
      <c r="H245" s="60"/>
      <c r="I245" s="59">
        <v>13</v>
      </c>
      <c r="J245" s="59" t="s">
        <v>1613</v>
      </c>
      <c r="K245" s="61"/>
      <c r="L245" s="62" t="s">
        <v>6738</v>
      </c>
      <c r="M245" s="62" t="s">
        <v>6665</v>
      </c>
      <c r="N245" s="72" t="str">
        <f>VLOOKUP(M245,'Hulpblad KAR-parser'!A:C,2,FALSE)</f>
        <v>Soort voertuig</v>
      </c>
      <c r="O245" s="72" t="str">
        <f>IF(VLOOKUP(M245,'Hulpblad KAR-parser'!A:C,3,FALSE)="","",VLOOKUP(M245,'Hulpblad KAR-parser'!A:C,3,FALSE))</f>
        <v>Personenauto</v>
      </c>
      <c r="P245" s="136" t="str">
        <f>IF(CONCATENATE(C245,D245)="","",VLOOKUP(CONCATENATE(C245,D245),Karakteristieken!AQ:AQ,1,FALSE))</f>
        <v>Soort voertuigPersonenauto</v>
      </c>
    </row>
    <row r="246" spans="1:16" x14ac:dyDescent="0.25">
      <c r="A246" s="59"/>
      <c r="B246" s="59"/>
      <c r="C246" s="59"/>
      <c r="D246" s="59"/>
      <c r="E246" s="60" t="s">
        <v>6937</v>
      </c>
      <c r="F246" s="60"/>
      <c r="G246" s="60" t="s">
        <v>6665</v>
      </c>
      <c r="H246" s="60"/>
      <c r="I246" s="59">
        <v>14</v>
      </c>
      <c r="J246" s="59" t="s">
        <v>1561</v>
      </c>
      <c r="K246" s="61"/>
      <c r="L246" s="62" t="s">
        <v>6738</v>
      </c>
      <c r="M246" s="62" t="s">
        <v>6665</v>
      </c>
      <c r="N246" s="72" t="str">
        <f>VLOOKUP(M246,'Hulpblad KAR-parser'!A:C,2,FALSE)</f>
        <v>Soort voertuig</v>
      </c>
      <c r="O246" s="72" t="str">
        <f>IF(VLOOKUP(M246,'Hulpblad KAR-parser'!A:C,3,FALSE)="","",VLOOKUP(M246,'Hulpblad KAR-parser'!A:C,3,FALSE))</f>
        <v>Personenauto</v>
      </c>
      <c r="P246" s="136" t="str">
        <f>IF(CONCATENATE(C246,D246)="","",VLOOKUP(CONCATENATE(C246,D246),Karakteristieken!AQ:AQ,1,FALSE))</f>
        <v/>
      </c>
    </row>
    <row r="247" spans="1:16" x14ac:dyDescent="0.25">
      <c r="A247" s="59">
        <v>200109232</v>
      </c>
      <c r="B247" s="59">
        <v>200097921</v>
      </c>
      <c r="C247" s="59" t="s">
        <v>1735</v>
      </c>
      <c r="D247" s="65" t="s">
        <v>1613</v>
      </c>
      <c r="E247" s="60" t="s">
        <v>12177</v>
      </c>
      <c r="F247" s="60"/>
      <c r="G247" s="60"/>
      <c r="H247" s="60"/>
      <c r="I247" s="59">
        <f t="shared" ref="I247:I310" si="4">LEN(E247)</f>
        <v>18</v>
      </c>
      <c r="J247" s="59" t="s">
        <v>1613</v>
      </c>
      <c r="K247" s="61" t="s">
        <v>12187</v>
      </c>
      <c r="L247" s="62" t="s">
        <v>6737</v>
      </c>
      <c r="M247" s="62" t="s">
        <v>12177</v>
      </c>
      <c r="N247" s="72" t="str">
        <f>VLOOKUP(M247,'Hulpblad KAR-parser'!A:C,2,FALSE)</f>
        <v xml:space="preserve">Beknel/Bedel/Insluit </v>
      </c>
      <c r="O247" s="72" t="str">
        <f>IF(VLOOKUP(M247,'Hulpblad KAR-parser'!A:C,3,FALSE)="","",VLOOKUP(M247,'Hulpblad KAR-parser'!A:C,3,FALSE))</f>
        <v/>
      </c>
      <c r="P247" s="136" t="str">
        <f>IF(CONCATENATE(C247,D247)="","",VLOOKUP(CONCATENATE(C247,D247),Karakteristieken!AQ:AQ,1,FALSE))</f>
        <v>Beknel/Bedel/InsluitJa</v>
      </c>
    </row>
    <row r="248" spans="1:16" x14ac:dyDescent="0.25">
      <c r="A248" s="59"/>
      <c r="B248" s="59"/>
      <c r="C248" s="59"/>
      <c r="D248" s="59"/>
      <c r="E248" s="60" t="s">
        <v>8977</v>
      </c>
      <c r="F248" s="60"/>
      <c r="G248" s="60" t="s">
        <v>12177</v>
      </c>
      <c r="H248" s="60"/>
      <c r="I248" s="59">
        <f t="shared" si="4"/>
        <v>4</v>
      </c>
      <c r="J248" s="59" t="s">
        <v>1561</v>
      </c>
      <c r="K248" s="61"/>
      <c r="L248" s="62" t="s">
        <v>6737</v>
      </c>
      <c r="M248" s="62" t="s">
        <v>12177</v>
      </c>
      <c r="N248" s="72" t="str">
        <f>VLOOKUP(M248,'Hulpblad KAR-parser'!A:C,2,FALSE)</f>
        <v xml:space="preserve">Beknel/Bedel/Insluit </v>
      </c>
      <c r="O248" s="72" t="str">
        <f>IF(VLOOKUP(M248,'Hulpblad KAR-parser'!A:C,3,FALSE)="","",VLOOKUP(M248,'Hulpblad KAR-parser'!A:C,3,FALSE))</f>
        <v/>
      </c>
      <c r="P248" s="136" t="str">
        <f>IF(CONCATENATE(C248,D248)="","",VLOOKUP(CONCATENATE(C248,D248),Karakteristieken!AQ:AQ,1,FALSE))</f>
        <v/>
      </c>
    </row>
    <row r="249" spans="1:16" x14ac:dyDescent="0.25">
      <c r="A249" s="59">
        <v>200109233</v>
      </c>
      <c r="B249" s="59">
        <v>200097922</v>
      </c>
      <c r="C249" s="15" t="s">
        <v>1735</v>
      </c>
      <c r="D249" s="59" t="s">
        <v>1613</v>
      </c>
      <c r="E249" s="60" t="s">
        <v>12173</v>
      </c>
      <c r="F249" s="60"/>
      <c r="G249" s="60"/>
      <c r="H249" s="60"/>
      <c r="I249" s="59">
        <f t="shared" si="4"/>
        <v>21</v>
      </c>
      <c r="J249" s="59" t="s">
        <v>1613</v>
      </c>
      <c r="K249" s="61"/>
      <c r="L249" s="62" t="s">
        <v>6737</v>
      </c>
      <c r="M249" s="62" t="s">
        <v>12173</v>
      </c>
      <c r="N249" s="72" t="str">
        <f>VLOOKUP(M249,'Hulpblad KAR-parser'!A:C,2,FALSE)</f>
        <v xml:space="preserve">Beknel/Bedel/Insluit </v>
      </c>
      <c r="O249" s="72" t="str">
        <f>IF(VLOOKUP(M249,'Hulpblad KAR-parser'!A:C,3,FALSE)="","",VLOOKUP(M249,'Hulpblad KAR-parser'!A:C,3,FALSE))</f>
        <v>Ja</v>
      </c>
      <c r="P249" s="136" t="str">
        <f>IF(CONCATENATE(C249,D249)="","",VLOOKUP(CONCATENATE(C249,D249),Karakteristieken!AQ:AQ,1,FALSE))</f>
        <v>Beknel/Bedel/InsluitJa</v>
      </c>
    </row>
    <row r="250" spans="1:16" x14ac:dyDescent="0.25">
      <c r="A250" s="59"/>
      <c r="B250" s="59"/>
      <c r="C250" s="59"/>
      <c r="D250" s="59"/>
      <c r="E250" s="60" t="s">
        <v>8975</v>
      </c>
      <c r="F250" s="60"/>
      <c r="G250" s="60" t="s">
        <v>12173</v>
      </c>
      <c r="H250" s="60"/>
      <c r="I250" s="59">
        <f t="shared" si="4"/>
        <v>5</v>
      </c>
      <c r="J250" s="59" t="s">
        <v>1561</v>
      </c>
      <c r="K250" s="61"/>
      <c r="L250" s="62" t="s">
        <v>6737</v>
      </c>
      <c r="M250" s="62" t="s">
        <v>12173</v>
      </c>
      <c r="N250" s="72" t="str">
        <f>VLOOKUP(M250,'Hulpblad KAR-parser'!A:C,2,FALSE)</f>
        <v xml:space="preserve">Beknel/Bedel/Insluit </v>
      </c>
      <c r="O250" s="72" t="str">
        <f>IF(VLOOKUP(M250,'Hulpblad KAR-parser'!A:C,3,FALSE)="","",VLOOKUP(M250,'Hulpblad KAR-parser'!A:C,3,FALSE))</f>
        <v>Ja</v>
      </c>
      <c r="P250" s="136" t="str">
        <f>IF(CONCATENATE(C250,D250)="","",VLOOKUP(CONCATENATE(C250,D250),Karakteristieken!AQ:AQ,1,FALSE))</f>
        <v/>
      </c>
    </row>
    <row r="251" spans="1:16" x14ac:dyDescent="0.25">
      <c r="A251" s="59">
        <v>200109234</v>
      </c>
      <c r="B251" s="59">
        <v>200097923</v>
      </c>
      <c r="C251" s="15" t="s">
        <v>1735</v>
      </c>
      <c r="D251" s="59" t="s">
        <v>1561</v>
      </c>
      <c r="E251" s="60" t="s">
        <v>12174</v>
      </c>
      <c r="F251" s="60"/>
      <c r="G251" s="60"/>
      <c r="H251" s="60"/>
      <c r="I251" s="59">
        <f t="shared" si="4"/>
        <v>22</v>
      </c>
      <c r="J251" s="59" t="s">
        <v>1613</v>
      </c>
      <c r="K251" s="61"/>
      <c r="L251" s="62" t="s">
        <v>6737</v>
      </c>
      <c r="M251" s="62" t="s">
        <v>12174</v>
      </c>
      <c r="N251" s="72" t="str">
        <f>VLOOKUP(M251,'Hulpblad KAR-parser'!A:C,2,FALSE)</f>
        <v xml:space="preserve">Beknel/Bedel/Insluit </v>
      </c>
      <c r="O251" s="72" t="str">
        <f>IF(VLOOKUP(M251,'Hulpblad KAR-parser'!A:C,3,FALSE)="","",VLOOKUP(M251,'Hulpblad KAR-parser'!A:C,3,FALSE))</f>
        <v>Nee</v>
      </c>
      <c r="P251" s="136" t="str">
        <f>IF(CONCATENATE(C251,D251)="","",VLOOKUP(CONCATENATE(C251,D251),Karakteristieken!AQ:AQ,1,FALSE))</f>
        <v>Beknel/Bedel/InsluitNee</v>
      </c>
    </row>
    <row r="252" spans="1:16" x14ac:dyDescent="0.25">
      <c r="A252" s="59"/>
      <c r="B252" s="59"/>
      <c r="C252" s="59"/>
      <c r="D252" s="59"/>
      <c r="E252" s="60" t="s">
        <v>8976</v>
      </c>
      <c r="F252" s="60"/>
      <c r="G252" s="60" t="s">
        <v>12174</v>
      </c>
      <c r="H252" s="60"/>
      <c r="I252" s="59">
        <f t="shared" si="4"/>
        <v>5</v>
      </c>
      <c r="J252" s="59" t="s">
        <v>1561</v>
      </c>
      <c r="K252" s="61"/>
      <c r="L252" s="62" t="s">
        <v>6737</v>
      </c>
      <c r="M252" s="62" t="s">
        <v>12174</v>
      </c>
      <c r="N252" s="72" t="str">
        <f>VLOOKUP(M252,'Hulpblad KAR-parser'!A:C,2,FALSE)</f>
        <v xml:space="preserve">Beknel/Bedel/Insluit </v>
      </c>
      <c r="O252" s="72" t="str">
        <f>IF(VLOOKUP(M252,'Hulpblad KAR-parser'!A:C,3,FALSE)="","",VLOOKUP(M252,'Hulpblad KAR-parser'!A:C,3,FALSE))</f>
        <v>Nee</v>
      </c>
      <c r="P252" s="136" t="str">
        <f>IF(CONCATENATE(C252,D252)="","",VLOOKUP(CONCATENATE(C252,D252),Karakteristieken!AQ:AQ,1,FALSE))</f>
        <v/>
      </c>
    </row>
    <row r="253" spans="1:16" x14ac:dyDescent="0.25">
      <c r="A253" s="67">
        <v>200137219</v>
      </c>
      <c r="B253" s="67">
        <v>200059166</v>
      </c>
      <c r="C253" s="67" t="s">
        <v>11768</v>
      </c>
      <c r="D253" s="67" t="s">
        <v>4804</v>
      </c>
      <c r="E253" s="68" t="s">
        <v>6265</v>
      </c>
      <c r="F253" s="68"/>
      <c r="G253" s="68"/>
      <c r="H253" s="68"/>
      <c r="I253" s="67">
        <f t="shared" si="4"/>
        <v>16</v>
      </c>
      <c r="J253" s="67" t="s">
        <v>1613</v>
      </c>
      <c r="K253" s="91" t="s">
        <v>12550</v>
      </c>
      <c r="L253" s="62" t="s">
        <v>6738</v>
      </c>
      <c r="M253" s="62" t="s">
        <v>6265</v>
      </c>
      <c r="N253" s="72" t="str">
        <f>VLOOKUP(M253,'Hulpblad KAR-parser'!A:C,2,FALSE)</f>
        <v>Aantref/lek gev.stof</v>
      </c>
      <c r="O253" s="72" t="str">
        <f>IF(VLOOKUP(M253,'Hulpblad KAR-parser'!A:C,3,FALSE)="","",VLOOKUP(M253,'Hulpblad KAR-parser'!A:C,3,FALSE))</f>
        <v>Gevaarlijke stof</v>
      </c>
      <c r="P253" s="136" t="str">
        <f>IF(CONCATENATE(C253,D253)="","",VLOOKUP(CONCATENATE(C253,D253),Karakteristieken!AQ:AQ,1,FALSE))</f>
        <v>Aantref/lek gev.stofGevaarlijke stof</v>
      </c>
    </row>
    <row r="254" spans="1:16" x14ac:dyDescent="0.25">
      <c r="A254" s="67"/>
      <c r="B254" s="67"/>
      <c r="C254" s="67"/>
      <c r="D254" s="67"/>
      <c r="E254" s="68" t="s">
        <v>8154</v>
      </c>
      <c r="F254" s="68"/>
      <c r="G254" s="68" t="s">
        <v>6265</v>
      </c>
      <c r="H254" s="68"/>
      <c r="I254" s="67">
        <f t="shared" si="4"/>
        <v>12</v>
      </c>
      <c r="J254" s="67" t="s">
        <v>1561</v>
      </c>
      <c r="K254" s="91" t="s">
        <v>12550</v>
      </c>
      <c r="L254" s="62" t="s">
        <v>6738</v>
      </c>
      <c r="M254" s="62" t="s">
        <v>6265</v>
      </c>
      <c r="N254" s="72" t="str">
        <f>VLOOKUP(M254,'Hulpblad KAR-parser'!A:C,2,FALSE)</f>
        <v>Aantref/lek gev.stof</v>
      </c>
      <c r="O254" s="72" t="str">
        <f>IF(VLOOKUP(M254,'Hulpblad KAR-parser'!A:C,3,FALSE)="","",VLOOKUP(M254,'Hulpblad KAR-parser'!A:C,3,FALSE))</f>
        <v>Gevaarlijke stof</v>
      </c>
      <c r="P254" s="136" t="str">
        <f>IF(CONCATENATE(C254,D254)="","",VLOOKUP(CONCATENATE(C254,D254),Karakteristieken!AQ:AQ,1,FALSE))</f>
        <v/>
      </c>
    </row>
    <row r="255" spans="1:16" x14ac:dyDescent="0.25">
      <c r="A255" s="59">
        <v>200114602</v>
      </c>
      <c r="B255" s="59">
        <v>200059197</v>
      </c>
      <c r="C255" s="59" t="s">
        <v>1761</v>
      </c>
      <c r="D255" s="59" t="s">
        <v>1762</v>
      </c>
      <c r="E255" s="60" t="s">
        <v>6176</v>
      </c>
      <c r="F255" s="60"/>
      <c r="G255" s="60"/>
      <c r="H255" s="60"/>
      <c r="I255" s="59">
        <f t="shared" si="4"/>
        <v>23</v>
      </c>
      <c r="J255" s="59" t="s">
        <v>1613</v>
      </c>
      <c r="K255" s="61"/>
      <c r="L255" s="62" t="s">
        <v>6738</v>
      </c>
      <c r="M255" s="62" t="s">
        <v>6176</v>
      </c>
      <c r="N255" s="72" t="str">
        <f>VLOOKUP(M255,'Hulpblad KAR-parser'!A:C,2,FALSE)</f>
        <v>Binnen/buiten</v>
      </c>
      <c r="O255" s="72" t="str">
        <f>IF(VLOOKUP(M255,'Hulpblad KAR-parser'!A:C,3,FALSE)="","",VLOOKUP(M255,'Hulpblad KAR-parser'!A:C,3,FALSE))</f>
        <v>Binnen</v>
      </c>
      <c r="P255" s="136" t="str">
        <f>IF(CONCATENATE(C255,D255)="","",VLOOKUP(CONCATENATE(C255,D255),Karakteristieken!AQ:AQ,1,FALSE))</f>
        <v>Binnen/buitenBinnen</v>
      </c>
    </row>
    <row r="256" spans="1:16" x14ac:dyDescent="0.25">
      <c r="A256" s="67">
        <v>200137220</v>
      </c>
      <c r="B256" s="67">
        <v>200059197</v>
      </c>
      <c r="C256" s="67" t="s">
        <v>11768</v>
      </c>
      <c r="D256" s="67" t="s">
        <v>4804</v>
      </c>
      <c r="E256" s="68" t="s">
        <v>6176</v>
      </c>
      <c r="F256" s="68"/>
      <c r="G256" s="68"/>
      <c r="H256" s="68"/>
      <c r="I256" s="67">
        <f t="shared" si="4"/>
        <v>23</v>
      </c>
      <c r="J256" s="67" t="s">
        <v>1613</v>
      </c>
      <c r="K256" s="91" t="s">
        <v>12550</v>
      </c>
      <c r="L256" s="62" t="s">
        <v>6738</v>
      </c>
      <c r="M256" s="62" t="s">
        <v>6176</v>
      </c>
      <c r="N256" s="72" t="str">
        <f>VLOOKUP(M256,'Hulpblad KAR-parser'!A:C,2,FALSE)</f>
        <v>Binnen/buiten</v>
      </c>
      <c r="O256" s="72" t="str">
        <f>IF(VLOOKUP(M256,'Hulpblad KAR-parser'!A:C,3,FALSE)="","",VLOOKUP(M256,'Hulpblad KAR-parser'!A:C,3,FALSE))</f>
        <v>Binnen</v>
      </c>
      <c r="P256" s="136" t="str">
        <f>IF(CONCATENATE(C256,D256)="","",VLOOKUP(CONCATENATE(C256,D256),Karakteristieken!AQ:AQ,1,FALSE))</f>
        <v>Aantref/lek gev.stofGevaarlijke stof</v>
      </c>
    </row>
    <row r="257" spans="1:16" x14ac:dyDescent="0.25">
      <c r="A257" s="59">
        <v>200114943</v>
      </c>
      <c r="B257" s="59">
        <v>200059197</v>
      </c>
      <c r="C257" s="59" t="s">
        <v>4154</v>
      </c>
      <c r="D257" s="59" t="s">
        <v>40</v>
      </c>
      <c r="E257" s="60" t="s">
        <v>6176</v>
      </c>
      <c r="F257" s="60"/>
      <c r="G257" s="60"/>
      <c r="H257" s="60"/>
      <c r="I257" s="59">
        <f t="shared" si="4"/>
        <v>23</v>
      </c>
      <c r="J257" s="59" t="s">
        <v>1613</v>
      </c>
      <c r="K257" s="61"/>
      <c r="L257" s="62" t="s">
        <v>6738</v>
      </c>
      <c r="M257" s="62" t="s">
        <v>6176</v>
      </c>
      <c r="N257" s="72" t="str">
        <f>VLOOKUP(M257,'Hulpblad KAR-parser'!A:C,2,FALSE)</f>
        <v>Binnen/buiten</v>
      </c>
      <c r="O257" s="72" t="str">
        <f>IF(VLOOKUP(M257,'Hulpblad KAR-parser'!A:C,3,FALSE)="","",VLOOKUP(M257,'Hulpblad KAR-parser'!A:C,3,FALSE))</f>
        <v>Binnen</v>
      </c>
      <c r="P257" s="136" t="str">
        <f>IF(CONCATENATE(C257,D257)="","",VLOOKUP(CONCATENATE(C257,D257),Karakteristieken!AQ:AQ,1,FALSE))</f>
        <v>Optisch &amp; geluidsignBrandweer</v>
      </c>
    </row>
    <row r="258" spans="1:16" x14ac:dyDescent="0.25">
      <c r="A258" s="59"/>
      <c r="B258" s="59"/>
      <c r="C258" s="59"/>
      <c r="D258" s="59"/>
      <c r="E258" s="60" t="s">
        <v>8155</v>
      </c>
      <c r="F258" s="60"/>
      <c r="G258" s="60" t="s">
        <v>6176</v>
      </c>
      <c r="H258" s="60"/>
      <c r="I258" s="59">
        <f t="shared" si="4"/>
        <v>19</v>
      </c>
      <c r="J258" s="59" t="s">
        <v>1561</v>
      </c>
      <c r="K258" s="61"/>
      <c r="L258" s="62" t="s">
        <v>6738</v>
      </c>
      <c r="M258" s="62" t="s">
        <v>6176</v>
      </c>
      <c r="N258" s="72" t="str">
        <f>VLOOKUP(M258,'Hulpblad KAR-parser'!A:C,2,FALSE)</f>
        <v>Binnen/buiten</v>
      </c>
      <c r="O258" s="72" t="str">
        <f>IF(VLOOKUP(M258,'Hulpblad KAR-parser'!A:C,3,FALSE)="","",VLOOKUP(M258,'Hulpblad KAR-parser'!A:C,3,FALSE))</f>
        <v>Binnen</v>
      </c>
      <c r="P258" s="136" t="str">
        <f>IF(CONCATENATE(C258,D258)="","",VLOOKUP(CONCATENATE(C258,D258),Karakteristieken!AQ:AQ,1,FALSE))</f>
        <v/>
      </c>
    </row>
    <row r="259" spans="1:16" x14ac:dyDescent="0.25">
      <c r="A259" s="59">
        <v>200114624</v>
      </c>
      <c r="B259" s="59">
        <v>200059229</v>
      </c>
      <c r="C259" s="59" t="s">
        <v>1761</v>
      </c>
      <c r="D259" s="59" t="s">
        <v>784</v>
      </c>
      <c r="E259" s="60" t="s">
        <v>6210</v>
      </c>
      <c r="F259" s="60"/>
      <c r="G259" s="60"/>
      <c r="H259" s="60"/>
      <c r="I259" s="59">
        <f t="shared" si="4"/>
        <v>23</v>
      </c>
      <c r="J259" s="59" t="s">
        <v>1613</v>
      </c>
      <c r="K259" s="61"/>
      <c r="L259" s="62" t="s">
        <v>6738</v>
      </c>
      <c r="M259" s="62" t="s">
        <v>6210</v>
      </c>
      <c r="N259" s="72" t="str">
        <f>VLOOKUP(M259,'Hulpblad KAR-parser'!A:C,2,FALSE)</f>
        <v>Binnen/buiten</v>
      </c>
      <c r="O259" s="72" t="str">
        <f>IF(VLOOKUP(M259,'Hulpblad KAR-parser'!A:C,3,FALSE)="","",VLOOKUP(M259,'Hulpblad KAR-parser'!A:C,3,FALSE))</f>
        <v>Buiten</v>
      </c>
      <c r="P259" s="136" t="str">
        <f>IF(CONCATENATE(C259,D259)="","",VLOOKUP(CONCATENATE(C259,D259),Karakteristieken!AQ:AQ,1,FALSE))</f>
        <v>Binnen/buitenBuiten</v>
      </c>
    </row>
    <row r="260" spans="1:16" x14ac:dyDescent="0.25">
      <c r="A260" s="67">
        <v>200137221</v>
      </c>
      <c r="B260" s="67">
        <v>200059229</v>
      </c>
      <c r="C260" s="67" t="s">
        <v>11768</v>
      </c>
      <c r="D260" s="67" t="s">
        <v>4804</v>
      </c>
      <c r="E260" s="68" t="s">
        <v>6210</v>
      </c>
      <c r="F260" s="68"/>
      <c r="G260" s="68"/>
      <c r="H260" s="68"/>
      <c r="I260" s="67">
        <f t="shared" si="4"/>
        <v>23</v>
      </c>
      <c r="J260" s="67" t="s">
        <v>1613</v>
      </c>
      <c r="K260" s="91" t="s">
        <v>12550</v>
      </c>
      <c r="L260" s="62" t="s">
        <v>6738</v>
      </c>
      <c r="M260" s="62" t="s">
        <v>6210</v>
      </c>
      <c r="N260" s="72" t="str">
        <f>VLOOKUP(M260,'Hulpblad KAR-parser'!A:C,2,FALSE)</f>
        <v>Binnen/buiten</v>
      </c>
      <c r="O260" s="72" t="str">
        <f>IF(VLOOKUP(M260,'Hulpblad KAR-parser'!A:C,3,FALSE)="","",VLOOKUP(M260,'Hulpblad KAR-parser'!A:C,3,FALSE))</f>
        <v>Buiten</v>
      </c>
      <c r="P260" s="136" t="str">
        <f>IF(CONCATENATE(C260,D260)="","",VLOOKUP(CONCATENATE(C260,D260),Karakteristieken!AQ:AQ,1,FALSE))</f>
        <v>Aantref/lek gev.stofGevaarlijke stof</v>
      </c>
    </row>
    <row r="261" spans="1:16" x14ac:dyDescent="0.25">
      <c r="A261" s="59"/>
      <c r="B261" s="59"/>
      <c r="C261" s="59"/>
      <c r="D261" s="59"/>
      <c r="E261" s="60" t="s">
        <v>8156</v>
      </c>
      <c r="F261" s="60"/>
      <c r="G261" s="60" t="s">
        <v>6210</v>
      </c>
      <c r="H261" s="60"/>
      <c r="I261" s="59">
        <f t="shared" si="4"/>
        <v>19</v>
      </c>
      <c r="J261" s="59" t="s">
        <v>1561</v>
      </c>
      <c r="K261" s="61"/>
      <c r="L261" s="62" t="s">
        <v>6738</v>
      </c>
      <c r="M261" s="62" t="s">
        <v>6210</v>
      </c>
      <c r="N261" s="72" t="str">
        <f>VLOOKUP(M261,'Hulpblad KAR-parser'!A:C,2,FALSE)</f>
        <v>Binnen/buiten</v>
      </c>
      <c r="O261" s="72" t="str">
        <f>IF(VLOOKUP(M261,'Hulpblad KAR-parser'!A:C,3,FALSE)="","",VLOOKUP(M261,'Hulpblad KAR-parser'!A:C,3,FALSE))</f>
        <v>Buiten</v>
      </c>
      <c r="P261" s="136" t="str">
        <f>IF(CONCATENATE(C261,D261)="","",VLOOKUP(CONCATENATE(C261,D261),Karakteristieken!AQ:AQ,1,FALSE))</f>
        <v/>
      </c>
    </row>
    <row r="262" spans="1:16" x14ac:dyDescent="0.25">
      <c r="A262" s="59">
        <v>200109244</v>
      </c>
      <c r="B262" s="59">
        <v>200097925</v>
      </c>
      <c r="C262" s="59" t="s">
        <v>1737</v>
      </c>
      <c r="D262" s="65" t="s">
        <v>1613</v>
      </c>
      <c r="E262" s="60" t="s">
        <v>6170</v>
      </c>
      <c r="F262" s="60"/>
      <c r="G262" s="60"/>
      <c r="H262" s="60"/>
      <c r="I262" s="59">
        <f t="shared" si="4"/>
        <v>18</v>
      </c>
      <c r="J262" s="59" t="s">
        <v>1613</v>
      </c>
      <c r="K262" s="61" t="s">
        <v>12187</v>
      </c>
      <c r="L262" s="62" t="s">
        <v>6737</v>
      </c>
      <c r="M262" s="62" t="s">
        <v>6170</v>
      </c>
      <c r="N262" s="72" t="str">
        <f>VLOOKUP(M262,'Hulpblad KAR-parser'!A:C,2,FALSE)</f>
        <v>Bericht alle Eenh</v>
      </c>
      <c r="O262" s="72" t="str">
        <f>IF(VLOOKUP(M262,'Hulpblad KAR-parser'!A:C,3,FALSE)="","",VLOOKUP(M262,'Hulpblad KAR-parser'!A:C,3,FALSE))</f>
        <v/>
      </c>
      <c r="P262" s="136" t="str">
        <f>IF(CONCATENATE(C262,D262)="","",VLOOKUP(CONCATENATE(C262,D262),Karakteristieken!AQ:AQ,1,FALSE))</f>
        <v>Bericht alle EenhJa</v>
      </c>
    </row>
    <row r="263" spans="1:16" x14ac:dyDescent="0.25">
      <c r="A263" s="59"/>
      <c r="B263" s="59"/>
      <c r="C263" s="59"/>
      <c r="D263" s="59"/>
      <c r="E263" s="60" t="s">
        <v>8978</v>
      </c>
      <c r="F263" s="60"/>
      <c r="G263" s="60" t="s">
        <v>6170</v>
      </c>
      <c r="H263" s="60"/>
      <c r="I263" s="59">
        <f t="shared" si="4"/>
        <v>4</v>
      </c>
      <c r="J263" s="59" t="s">
        <v>1561</v>
      </c>
      <c r="K263" s="61"/>
      <c r="L263" s="62" t="s">
        <v>6737</v>
      </c>
      <c r="M263" s="62" t="s">
        <v>6170</v>
      </c>
      <c r="N263" s="72" t="str">
        <f>VLOOKUP(M263,'Hulpblad KAR-parser'!A:C,2,FALSE)</f>
        <v>Bericht alle Eenh</v>
      </c>
      <c r="O263" s="72" t="str">
        <f>IF(VLOOKUP(M263,'Hulpblad KAR-parser'!A:C,3,FALSE)="","",VLOOKUP(M263,'Hulpblad KAR-parser'!A:C,3,FALSE))</f>
        <v/>
      </c>
      <c r="P263" s="136" t="str">
        <f>IF(CONCATENATE(C263,D263)="","",VLOOKUP(CONCATENATE(C263,D263),Karakteristieken!AQ:AQ,1,FALSE))</f>
        <v/>
      </c>
    </row>
    <row r="264" spans="1:16" x14ac:dyDescent="0.25">
      <c r="A264" s="59"/>
      <c r="B264" s="59"/>
      <c r="C264" s="59"/>
      <c r="D264" s="59"/>
      <c r="E264" s="60" t="s">
        <v>8979</v>
      </c>
      <c r="F264" s="60"/>
      <c r="G264" s="60" t="s">
        <v>6170</v>
      </c>
      <c r="H264" s="60"/>
      <c r="I264" s="59">
        <f t="shared" si="4"/>
        <v>5</v>
      </c>
      <c r="J264" s="59" t="s">
        <v>1561</v>
      </c>
      <c r="K264" s="61"/>
      <c r="L264" s="62" t="s">
        <v>6737</v>
      </c>
      <c r="M264" s="62" t="s">
        <v>6170</v>
      </c>
      <c r="N264" s="72" t="str">
        <f>VLOOKUP(M264,'Hulpblad KAR-parser'!A:C,2,FALSE)</f>
        <v>Bericht alle Eenh</v>
      </c>
      <c r="O264" s="72" t="str">
        <f>IF(VLOOKUP(M264,'Hulpblad KAR-parser'!A:C,3,FALSE)="","",VLOOKUP(M264,'Hulpblad KAR-parser'!A:C,3,FALSE))</f>
        <v/>
      </c>
      <c r="P264" s="136" t="str">
        <f>IF(CONCATENATE(C264,D264)="","",VLOOKUP(CONCATENATE(C264,D264),Karakteristieken!AQ:AQ,1,FALSE))</f>
        <v/>
      </c>
    </row>
    <row r="265" spans="1:16" x14ac:dyDescent="0.25">
      <c r="A265" s="59">
        <v>200109245</v>
      </c>
      <c r="B265" s="59">
        <v>200097926</v>
      </c>
      <c r="C265" s="59" t="s">
        <v>1737</v>
      </c>
      <c r="D265" s="59" t="s">
        <v>1613</v>
      </c>
      <c r="E265" s="60" t="s">
        <v>1740</v>
      </c>
      <c r="F265" s="60"/>
      <c r="G265" s="60"/>
      <c r="H265" s="60"/>
      <c r="I265" s="59">
        <f t="shared" si="4"/>
        <v>21</v>
      </c>
      <c r="J265" s="59" t="s">
        <v>1613</v>
      </c>
      <c r="K265" s="61"/>
      <c r="L265" s="62" t="s">
        <v>6737</v>
      </c>
      <c r="M265" s="62" t="s">
        <v>1740</v>
      </c>
      <c r="N265" s="72" t="str">
        <f>VLOOKUP(M265,'Hulpblad KAR-parser'!A:C,2,FALSE)</f>
        <v>Bericht alle Eenh</v>
      </c>
      <c r="O265" s="72" t="str">
        <f>IF(VLOOKUP(M265,'Hulpblad KAR-parser'!A:C,3,FALSE)="","",VLOOKUP(M265,'Hulpblad KAR-parser'!A:C,3,FALSE))</f>
        <v>Ja</v>
      </c>
      <c r="P265" s="136" t="str">
        <f>IF(CONCATENATE(C265,D265)="","",VLOOKUP(CONCATENATE(C265,D265),Karakteristieken!AQ:AQ,1,FALSE))</f>
        <v>Bericht alle EenhJa</v>
      </c>
    </row>
    <row r="266" spans="1:16" x14ac:dyDescent="0.25">
      <c r="A266" s="59">
        <v>200109246</v>
      </c>
      <c r="B266" s="59">
        <v>200097927</v>
      </c>
      <c r="C266" s="59" t="s">
        <v>1737</v>
      </c>
      <c r="D266" s="59" t="s">
        <v>1561</v>
      </c>
      <c r="E266" s="60" t="s">
        <v>1742</v>
      </c>
      <c r="F266" s="60"/>
      <c r="G266" s="60"/>
      <c r="H266" s="60"/>
      <c r="I266" s="59">
        <f t="shared" si="4"/>
        <v>22</v>
      </c>
      <c r="J266" s="59" t="s">
        <v>1613</v>
      </c>
      <c r="K266" s="61"/>
      <c r="L266" s="62" t="s">
        <v>6737</v>
      </c>
      <c r="M266" s="62" t="s">
        <v>1742</v>
      </c>
      <c r="N266" s="72" t="str">
        <f>VLOOKUP(M266,'Hulpblad KAR-parser'!A:C,2,FALSE)</f>
        <v>Bericht alle Eenh</v>
      </c>
      <c r="O266" s="72" t="str">
        <f>IF(VLOOKUP(M266,'Hulpblad KAR-parser'!A:C,3,FALSE)="","",VLOOKUP(M266,'Hulpblad KAR-parser'!A:C,3,FALSE))</f>
        <v>Nee</v>
      </c>
      <c r="P266" s="136" t="str">
        <f>IF(CONCATENATE(C266,D266)="","",VLOOKUP(CONCATENATE(C266,D266),Karakteristieken!AQ:AQ,1,FALSE))</f>
        <v>Bericht alle EenhNee</v>
      </c>
    </row>
    <row r="267" spans="1:16" x14ac:dyDescent="0.25">
      <c r="A267" s="59">
        <v>200112573</v>
      </c>
      <c r="B267" s="59">
        <v>200106762</v>
      </c>
      <c r="C267" s="59" t="s">
        <v>5229</v>
      </c>
      <c r="D267" s="59" t="s">
        <v>5234</v>
      </c>
      <c r="E267" s="60" t="s">
        <v>6572</v>
      </c>
      <c r="F267" s="60"/>
      <c r="G267" s="60"/>
      <c r="H267" s="60"/>
      <c r="I267" s="59">
        <f t="shared" si="4"/>
        <v>20</v>
      </c>
      <c r="J267" s="59" t="s">
        <v>1613</v>
      </c>
      <c r="K267" s="61"/>
      <c r="L267" s="62" t="s">
        <v>6738</v>
      </c>
      <c r="M267" s="62" t="s">
        <v>6572</v>
      </c>
      <c r="N267" s="72" t="str">
        <f>VLOOKUP(M267,'Hulpblad KAR-parser'!A:C,2,FALSE)</f>
        <v>Soort overbrenging</v>
      </c>
      <c r="O267" s="72" t="str">
        <f>IF(VLOOKUP(M267,'Hulpblad KAR-parser'!A:C,3,FALSE)="","",VLOOKUP(M267,'Hulpblad KAR-parser'!A:C,3,FALSE))</f>
        <v>Bericht</v>
      </c>
      <c r="P267" s="136" t="str">
        <f>IF(CONCATENATE(C267,D267)="","",VLOOKUP(CONCATENATE(C267,D267),Karakteristieken!AQ:AQ,1,FALSE))</f>
        <v>Soort overbrengingBericht</v>
      </c>
    </row>
    <row r="268" spans="1:16" x14ac:dyDescent="0.25">
      <c r="A268" s="59">
        <v>200109247</v>
      </c>
      <c r="B268" s="59">
        <v>200097928</v>
      </c>
      <c r="C268" s="59" t="s">
        <v>1743</v>
      </c>
      <c r="D268" s="65" t="s">
        <v>1613</v>
      </c>
      <c r="E268" s="60" t="s">
        <v>6171</v>
      </c>
      <c r="F268" s="60"/>
      <c r="G268" s="60"/>
      <c r="H268" s="60"/>
      <c r="I268" s="59">
        <f t="shared" si="4"/>
        <v>18</v>
      </c>
      <c r="J268" s="59" t="s">
        <v>1613</v>
      </c>
      <c r="K268" s="61" t="s">
        <v>12187</v>
      </c>
      <c r="L268" s="62" t="s">
        <v>6737</v>
      </c>
      <c r="M268" s="62" t="s">
        <v>6171</v>
      </c>
      <c r="N268" s="72" t="str">
        <f>VLOOKUP(M268,'Hulpblad KAR-parser'!A:C,2,FALSE)</f>
        <v>Beschadig Strooml</v>
      </c>
      <c r="O268" s="72" t="str">
        <f>IF(VLOOKUP(M268,'Hulpblad KAR-parser'!A:C,3,FALSE)="","",VLOOKUP(M268,'Hulpblad KAR-parser'!A:C,3,FALSE))</f>
        <v/>
      </c>
      <c r="P268" s="136" t="str">
        <f>IF(CONCATENATE(C268,D268)="","",VLOOKUP(CONCATENATE(C268,D268),Karakteristieken!AQ:AQ,1,FALSE))</f>
        <v>Beschadig StroomlJa</v>
      </c>
    </row>
    <row r="269" spans="1:16" x14ac:dyDescent="0.25">
      <c r="A269" s="59"/>
      <c r="B269" s="59"/>
      <c r="C269" s="59"/>
      <c r="D269" s="59"/>
      <c r="E269" s="60" t="s">
        <v>8980</v>
      </c>
      <c r="F269" s="60"/>
      <c r="G269" s="60" t="s">
        <v>6171</v>
      </c>
      <c r="H269" s="60"/>
      <c r="I269" s="59">
        <f t="shared" si="4"/>
        <v>6</v>
      </c>
      <c r="J269" s="59" t="s">
        <v>1561</v>
      </c>
      <c r="K269" s="61"/>
      <c r="L269" s="62" t="s">
        <v>6737</v>
      </c>
      <c r="M269" s="62" t="s">
        <v>6171</v>
      </c>
      <c r="N269" s="72" t="str">
        <f>VLOOKUP(M269,'Hulpblad KAR-parser'!A:C,2,FALSE)</f>
        <v>Beschadig Strooml</v>
      </c>
      <c r="O269" s="72" t="str">
        <f>IF(VLOOKUP(M269,'Hulpblad KAR-parser'!A:C,3,FALSE)="","",VLOOKUP(M269,'Hulpblad KAR-parser'!A:C,3,FALSE))</f>
        <v/>
      </c>
      <c r="P269" s="136" t="str">
        <f>IF(CONCATENATE(C269,D269)="","",VLOOKUP(CONCATENATE(C269,D269),Karakteristieken!AQ:AQ,1,FALSE))</f>
        <v/>
      </c>
    </row>
    <row r="270" spans="1:16" x14ac:dyDescent="0.25">
      <c r="A270" s="59">
        <v>200109248</v>
      </c>
      <c r="B270" s="59">
        <v>200097929</v>
      </c>
      <c r="C270" s="59" t="s">
        <v>1743</v>
      </c>
      <c r="D270" s="59" t="s">
        <v>1613</v>
      </c>
      <c r="E270" s="60" t="s">
        <v>1746</v>
      </c>
      <c r="F270" s="60"/>
      <c r="G270" s="60"/>
      <c r="H270" s="60"/>
      <c r="I270" s="59">
        <f t="shared" si="4"/>
        <v>21</v>
      </c>
      <c r="J270" s="59" t="s">
        <v>1613</v>
      </c>
      <c r="K270" s="61"/>
      <c r="L270" s="62" t="s">
        <v>6737</v>
      </c>
      <c r="M270" s="62" t="s">
        <v>1746</v>
      </c>
      <c r="N270" s="72" t="str">
        <f>VLOOKUP(M270,'Hulpblad KAR-parser'!A:C,2,FALSE)</f>
        <v>Beschadig Strooml</v>
      </c>
      <c r="O270" s="72" t="str">
        <f>IF(VLOOKUP(M270,'Hulpblad KAR-parser'!A:C,3,FALSE)="","",VLOOKUP(M270,'Hulpblad KAR-parser'!A:C,3,FALSE))</f>
        <v>Ja</v>
      </c>
      <c r="P270" s="136" t="str">
        <f>IF(CONCATENATE(C270,D270)="","",VLOOKUP(CONCATENATE(C270,D270),Karakteristieken!AQ:AQ,1,FALSE))</f>
        <v>Beschadig StroomlJa</v>
      </c>
    </row>
    <row r="271" spans="1:16" x14ac:dyDescent="0.25">
      <c r="A271" s="59">
        <v>200109249</v>
      </c>
      <c r="B271" s="59">
        <v>200097930</v>
      </c>
      <c r="C271" s="59" t="s">
        <v>1743</v>
      </c>
      <c r="D271" s="59" t="s">
        <v>1561</v>
      </c>
      <c r="E271" s="60" t="s">
        <v>1748</v>
      </c>
      <c r="F271" s="60"/>
      <c r="G271" s="60"/>
      <c r="H271" s="60"/>
      <c r="I271" s="59">
        <f t="shared" si="4"/>
        <v>22</v>
      </c>
      <c r="J271" s="59" t="s">
        <v>1613</v>
      </c>
      <c r="K271" s="61"/>
      <c r="L271" s="62" t="s">
        <v>6737</v>
      </c>
      <c r="M271" s="62" t="s">
        <v>1748</v>
      </c>
      <c r="N271" s="72" t="str">
        <f>VLOOKUP(M271,'Hulpblad KAR-parser'!A:C,2,FALSE)</f>
        <v>Beschadig Strooml</v>
      </c>
      <c r="O271" s="72" t="str">
        <f>IF(VLOOKUP(M271,'Hulpblad KAR-parser'!A:C,3,FALSE)="","",VLOOKUP(M271,'Hulpblad KAR-parser'!A:C,3,FALSE))</f>
        <v>Nee</v>
      </c>
      <c r="P271" s="136" t="str">
        <f>IF(CONCATENATE(C271,D271)="","",VLOOKUP(CONCATENATE(C271,D271),Karakteristieken!AQ:AQ,1,FALSE))</f>
        <v>Beschadig StroomlNee</v>
      </c>
    </row>
    <row r="272" spans="1:16" x14ac:dyDescent="0.25">
      <c r="A272" s="59">
        <v>200109250</v>
      </c>
      <c r="B272" s="59">
        <v>200059307</v>
      </c>
      <c r="C272" s="59" t="s">
        <v>5613</v>
      </c>
      <c r="D272" s="59" t="s">
        <v>5618</v>
      </c>
      <c r="E272" s="60" t="s">
        <v>6637</v>
      </c>
      <c r="F272" s="60"/>
      <c r="G272" s="60"/>
      <c r="H272" s="60"/>
      <c r="I272" s="59">
        <f t="shared" si="4"/>
        <v>19</v>
      </c>
      <c r="J272" s="59" t="s">
        <v>1613</v>
      </c>
      <c r="K272" s="61"/>
      <c r="L272" s="62" t="s">
        <v>6738</v>
      </c>
      <c r="M272" s="62" t="s">
        <v>6637</v>
      </c>
      <c r="N272" s="72" t="str">
        <f>VLOOKUP(M272,'Hulpblad KAR-parser'!A:C,2,FALSE)</f>
        <v>Soort voertuig</v>
      </c>
      <c r="O272" s="72" t="str">
        <f>IF(VLOOKUP(M272,'Hulpblad KAR-parser'!A:C,3,FALSE)="","",VLOOKUP(M272,'Hulpblad KAR-parser'!A:C,3,FALSE))</f>
        <v>Bestelbus</v>
      </c>
      <c r="P272" s="136" t="str">
        <f>IF(CONCATENATE(C272,D272)="","",VLOOKUP(CONCATENATE(C272,D272),Karakteristieken!AQ:AQ,1,FALSE))</f>
        <v>Soort voertuigBestelbus</v>
      </c>
    </row>
    <row r="273" spans="1:16" x14ac:dyDescent="0.25">
      <c r="A273" s="59"/>
      <c r="B273" s="59"/>
      <c r="C273" s="59"/>
      <c r="D273" s="59"/>
      <c r="E273" s="60" t="s">
        <v>8443</v>
      </c>
      <c r="F273" s="60"/>
      <c r="G273" s="60" t="s">
        <v>6637</v>
      </c>
      <c r="H273" s="60"/>
      <c r="I273" s="59">
        <f t="shared" si="4"/>
        <v>13</v>
      </c>
      <c r="J273" s="59" t="s">
        <v>1561</v>
      </c>
      <c r="K273" s="61"/>
      <c r="L273" s="62" t="s">
        <v>6738</v>
      </c>
      <c r="M273" s="62" t="s">
        <v>6637</v>
      </c>
      <c r="N273" s="72" t="str">
        <f>VLOOKUP(M273,'Hulpblad KAR-parser'!A:C,2,FALSE)</f>
        <v>Soort voertuig</v>
      </c>
      <c r="O273" s="72" t="str">
        <f>IF(VLOOKUP(M273,'Hulpblad KAR-parser'!A:C,3,FALSE)="","",VLOOKUP(M273,'Hulpblad KAR-parser'!A:C,3,FALSE))</f>
        <v>Bestelbus</v>
      </c>
      <c r="P273" s="136" t="str">
        <f>IF(CONCATENATE(C273,D273)="","",VLOOKUP(CONCATENATE(C273,D273),Karakteristieken!AQ:AQ,1,FALSE))</f>
        <v/>
      </c>
    </row>
    <row r="274" spans="1:16" x14ac:dyDescent="0.25">
      <c r="A274" s="59">
        <v>200109251</v>
      </c>
      <c r="B274" s="59">
        <v>200097931</v>
      </c>
      <c r="C274" s="59" t="s">
        <v>1749</v>
      </c>
      <c r="D274" s="59"/>
      <c r="E274" s="60" t="s">
        <v>1752</v>
      </c>
      <c r="F274" s="60"/>
      <c r="G274" s="60"/>
      <c r="H274" s="60"/>
      <c r="I274" s="59">
        <f t="shared" si="4"/>
        <v>8</v>
      </c>
      <c r="J274" s="59" t="s">
        <v>1613</v>
      </c>
      <c r="K274" s="61"/>
      <c r="L274" s="62" t="s">
        <v>6737</v>
      </c>
      <c r="M274" s="62" t="s">
        <v>1752</v>
      </c>
      <c r="N274" s="72" t="str">
        <f>VLOOKUP(M274,'Hulpblad KAR-parser'!A:C,2,FALSE)</f>
        <v>Betreft</v>
      </c>
      <c r="O274" s="72" t="str">
        <f>IF(VLOOKUP(M274,'Hulpblad KAR-parser'!A:C,3,FALSE)="","",VLOOKUP(M274,'Hulpblad KAR-parser'!A:C,3,FALSE))</f>
        <v/>
      </c>
      <c r="P274" s="136" t="str">
        <f>IF(CONCATENATE(C274,D274)="","",VLOOKUP(CONCATENATE(C274,D274),Karakteristieken!AQ:AQ,1,FALSE))</f>
        <v>Betreft</v>
      </c>
    </row>
    <row r="275" spans="1:16" x14ac:dyDescent="0.25">
      <c r="A275" s="59"/>
      <c r="B275" s="59"/>
      <c r="C275" s="59"/>
      <c r="D275" s="59"/>
      <c r="E275" s="60" t="s">
        <v>8981</v>
      </c>
      <c r="F275" s="60"/>
      <c r="G275" s="60" t="s">
        <v>1752</v>
      </c>
      <c r="H275" s="60"/>
      <c r="I275" s="59">
        <f t="shared" si="4"/>
        <v>5</v>
      </c>
      <c r="J275" s="59" t="s">
        <v>1561</v>
      </c>
      <c r="K275" s="61"/>
      <c r="L275" s="62" t="s">
        <v>6737</v>
      </c>
      <c r="M275" s="62" t="s">
        <v>1752</v>
      </c>
      <c r="N275" s="72" t="str">
        <f>VLOOKUP(M275,'Hulpblad KAR-parser'!A:C,2,FALSE)</f>
        <v>Betreft</v>
      </c>
      <c r="O275" s="72" t="str">
        <f>IF(VLOOKUP(M275,'Hulpblad KAR-parser'!A:C,3,FALSE)="","",VLOOKUP(M275,'Hulpblad KAR-parser'!A:C,3,FALSE))</f>
        <v/>
      </c>
      <c r="P275" s="136" t="str">
        <f>IF(CONCATENATE(C275,D275)="","",VLOOKUP(CONCATENATE(C275,D275),Karakteristieken!AQ:AQ,1,FALSE))</f>
        <v/>
      </c>
    </row>
    <row r="276" spans="1:16" x14ac:dyDescent="0.25">
      <c r="A276" s="59">
        <v>200137222</v>
      </c>
      <c r="B276" s="59">
        <v>200116650</v>
      </c>
      <c r="C276" s="59" t="s">
        <v>4618</v>
      </c>
      <c r="D276" s="59" t="s">
        <v>654</v>
      </c>
      <c r="E276" s="60" t="s">
        <v>11592</v>
      </c>
      <c r="F276" s="60"/>
      <c r="G276" s="60"/>
      <c r="H276" s="60"/>
      <c r="I276" s="59">
        <f t="shared" si="4"/>
        <v>19</v>
      </c>
      <c r="J276" s="59" t="s">
        <v>1613</v>
      </c>
      <c r="K276" s="61"/>
      <c r="L276" s="62" t="s">
        <v>6738</v>
      </c>
      <c r="M276" s="62" t="s">
        <v>11592</v>
      </c>
      <c r="N276" s="72" t="str">
        <f>VLOOKUP(M276,'Hulpblad KAR-parser'!A:C,2,FALSE)</f>
        <v>Soort beveiliging</v>
      </c>
      <c r="O276" s="72" t="str">
        <f>IF(VLOOKUP(M276,'Hulpblad KAR-parser'!A:C,3,FALSE)="","",VLOOKUP(M276,'Hulpblad KAR-parser'!A:C,3,FALSE))</f>
        <v>Object</v>
      </c>
      <c r="P276" s="136" t="str">
        <f>IF(CONCATENATE(C276,D276)="","",VLOOKUP(CONCATENATE(C276,D276),Karakteristieken!AQ:AQ,1,FALSE))</f>
        <v>Soort beveiligingObject</v>
      </c>
    </row>
    <row r="277" spans="1:16" x14ac:dyDescent="0.25">
      <c r="A277" s="59">
        <v>200137223</v>
      </c>
      <c r="B277" s="59">
        <v>200116651</v>
      </c>
      <c r="C277" s="59" t="s">
        <v>4618</v>
      </c>
      <c r="D277" s="59" t="s">
        <v>4624</v>
      </c>
      <c r="E277" s="60" t="s">
        <v>11593</v>
      </c>
      <c r="F277" s="60"/>
      <c r="G277" s="60"/>
      <c r="H277" s="60"/>
      <c r="I277" s="59">
        <f t="shared" si="4"/>
        <v>15</v>
      </c>
      <c r="J277" s="59" t="s">
        <v>1613</v>
      </c>
      <c r="K277" s="61"/>
      <c r="L277" s="62" t="s">
        <v>6738</v>
      </c>
      <c r="M277" s="62" t="s">
        <v>11593</v>
      </c>
      <c r="N277" s="72" t="str">
        <f>VLOOKUP(M277,'Hulpblad KAR-parser'!A:C,2,FALSE)</f>
        <v>Soort beveiliging</v>
      </c>
      <c r="O277" s="72" t="str">
        <f>IF(VLOOKUP(M277,'Hulpblad KAR-parser'!A:C,3,FALSE)="","",VLOOKUP(M277,'Hulpblad KAR-parser'!A:C,3,FALSE))</f>
        <v>PD</v>
      </c>
      <c r="P277" s="136" t="str">
        <f>IF(CONCATENATE(C277,D277)="","",VLOOKUP(CONCATENATE(C277,D277),Karakteristieken!AQ:AQ,1,FALSE))</f>
        <v>Soort beveiligingPD</v>
      </c>
    </row>
    <row r="278" spans="1:16" x14ac:dyDescent="0.25">
      <c r="A278" s="59">
        <v>200137224</v>
      </c>
      <c r="B278" s="59">
        <v>200116652</v>
      </c>
      <c r="C278" s="59" t="s">
        <v>4618</v>
      </c>
      <c r="D278" s="59" t="s">
        <v>86</v>
      </c>
      <c r="E278" s="60" t="s">
        <v>11594</v>
      </c>
      <c r="F278" s="60"/>
      <c r="G278" s="60"/>
      <c r="H278" s="60"/>
      <c r="I278" s="59">
        <f t="shared" si="4"/>
        <v>20</v>
      </c>
      <c r="J278" s="59" t="s">
        <v>1613</v>
      </c>
      <c r="K278" s="61"/>
      <c r="L278" s="62" t="s">
        <v>6738</v>
      </c>
      <c r="M278" s="62" t="s">
        <v>11594</v>
      </c>
      <c r="N278" s="72" t="str">
        <f>VLOOKUP(M278,'Hulpblad KAR-parser'!A:C,2,FALSE)</f>
        <v>Soort beveiliging</v>
      </c>
      <c r="O278" s="72" t="str">
        <f>IF(VLOOKUP(M278,'Hulpblad KAR-parser'!A:C,3,FALSE)="","",VLOOKUP(M278,'Hulpblad KAR-parser'!A:C,3,FALSE))</f>
        <v>Persoon</v>
      </c>
      <c r="P278" s="136" t="str">
        <f>IF(CONCATENATE(C278,D278)="","",VLOOKUP(CONCATENATE(C278,D278),Karakteristieken!AQ:AQ,1,FALSE))</f>
        <v>Soort beveiligingPersoon</v>
      </c>
    </row>
    <row r="279" spans="1:16" x14ac:dyDescent="0.25">
      <c r="A279" s="59">
        <v>200137225</v>
      </c>
      <c r="B279" s="59">
        <v>200116653</v>
      </c>
      <c r="C279" s="59" t="s">
        <v>4618</v>
      </c>
      <c r="D279" s="59" t="s">
        <v>601</v>
      </c>
      <c r="E279" s="60" t="s">
        <v>11595</v>
      </c>
      <c r="F279" s="60"/>
      <c r="G279" s="60"/>
      <c r="H279" s="60"/>
      <c r="I279" s="59">
        <f t="shared" si="4"/>
        <v>22</v>
      </c>
      <c r="J279" s="59" t="s">
        <v>1613</v>
      </c>
      <c r="K279" s="61"/>
      <c r="L279" s="62" t="s">
        <v>6738</v>
      </c>
      <c r="M279" s="62" t="s">
        <v>11595</v>
      </c>
      <c r="N279" s="72" t="str">
        <f>VLOOKUP(M279,'Hulpblad KAR-parser'!A:C,2,FALSE)</f>
        <v>Soort beveiliging</v>
      </c>
      <c r="O279" s="72" t="str">
        <f>IF(VLOOKUP(M279,'Hulpblad KAR-parser'!A:C,3,FALSE)="","",VLOOKUP(M279,'Hulpblad KAR-parser'!A:C,3,FALSE))</f>
        <v>Waardetransport</v>
      </c>
      <c r="P279" s="136" t="str">
        <f>IF(CONCATENATE(C279,D279)="","",VLOOKUP(CONCATENATE(C279,D279),Karakteristieken!AQ:AQ,1,FALSE))</f>
        <v>Soort beveiligingWaardetransport</v>
      </c>
    </row>
    <row r="280" spans="1:16" x14ac:dyDescent="0.25">
      <c r="A280" s="67"/>
      <c r="B280" s="67"/>
      <c r="C280" s="67"/>
      <c r="D280" s="67"/>
      <c r="E280" s="68" t="s">
        <v>12638</v>
      </c>
      <c r="F280" s="68"/>
      <c r="G280" s="68" t="s">
        <v>12636</v>
      </c>
      <c r="H280" s="68"/>
      <c r="I280" s="67">
        <f t="shared" si="4"/>
        <v>5</v>
      </c>
      <c r="J280" s="67" t="s">
        <v>1561</v>
      </c>
      <c r="K280" s="91" t="s">
        <v>12550</v>
      </c>
      <c r="L280" s="62" t="s">
        <v>6737</v>
      </c>
      <c r="M280" s="62" t="s">
        <v>12636</v>
      </c>
      <c r="N280" s="72" t="e">
        <f>VLOOKUP(M280,'Hulpblad KAR-parser'!A:C,2,FALSE)</f>
        <v>#N/A</v>
      </c>
      <c r="O280" s="72" t="e">
        <f>IF(VLOOKUP(M280,'Hulpblad KAR-parser'!A:C,3,FALSE)="","",VLOOKUP(M280,'Hulpblad KAR-parser'!A:C,3,FALSE))</f>
        <v>#N/A</v>
      </c>
      <c r="P280" s="136" t="str">
        <f>IF(CONCATENATE(C280,D280)="","",VLOOKUP(CONCATENATE(C280,D280),Karakteristieken!AQ:AQ,1,FALSE))</f>
        <v/>
      </c>
    </row>
    <row r="281" spans="1:16" x14ac:dyDescent="0.25">
      <c r="A281" s="67">
        <v>200109598</v>
      </c>
      <c r="B281" s="67">
        <v>200098095</v>
      </c>
      <c r="C281" s="67"/>
      <c r="D281" s="67"/>
      <c r="E281" s="68" t="s">
        <v>6297</v>
      </c>
      <c r="F281" s="68"/>
      <c r="G281" s="68" t="s">
        <v>12636</v>
      </c>
      <c r="H281" s="68"/>
      <c r="I281" s="67">
        <f t="shared" si="4"/>
        <v>13</v>
      </c>
      <c r="J281" s="67" t="s">
        <v>1561</v>
      </c>
      <c r="K281" s="91" t="s">
        <v>12550</v>
      </c>
      <c r="L281" s="62" t="s">
        <v>6737</v>
      </c>
      <c r="M281" s="62" t="s">
        <v>12636</v>
      </c>
      <c r="N281" s="72" t="e">
        <f>VLOOKUP(M281,'Hulpblad KAR-parser'!A:C,2,FALSE)</f>
        <v>#N/A</v>
      </c>
      <c r="O281" s="72" t="e">
        <f>IF(VLOOKUP(M281,'Hulpblad KAR-parser'!A:C,3,FALSE)="","",VLOOKUP(M281,'Hulpblad KAR-parser'!A:C,3,FALSE))</f>
        <v>#N/A</v>
      </c>
      <c r="P281" s="136" t="str">
        <f>IF(CONCATENATE(C281,D281)="","",VLOOKUP(CONCATENATE(C281,D281),Karakteristieken!AQ:AQ,1,FALSE))</f>
        <v/>
      </c>
    </row>
    <row r="282" spans="1:16" x14ac:dyDescent="0.25">
      <c r="A282" s="67"/>
      <c r="B282" s="67"/>
      <c r="C282" s="67"/>
      <c r="D282" s="67"/>
      <c r="E282" s="68" t="s">
        <v>9217</v>
      </c>
      <c r="F282" s="68"/>
      <c r="G282" s="68" t="s">
        <v>12636</v>
      </c>
      <c r="H282" s="68"/>
      <c r="I282" s="67">
        <f t="shared" si="4"/>
        <v>5</v>
      </c>
      <c r="J282" s="67" t="s">
        <v>1561</v>
      </c>
      <c r="K282" s="91" t="s">
        <v>12550</v>
      </c>
      <c r="L282" s="62" t="s">
        <v>6737</v>
      </c>
      <c r="M282" s="62" t="s">
        <v>12636</v>
      </c>
      <c r="N282" s="72" t="e">
        <f>VLOOKUP(M282,'Hulpblad KAR-parser'!A:C,2,FALSE)</f>
        <v>#N/A</v>
      </c>
      <c r="O282" s="72" t="e">
        <f>IF(VLOOKUP(M282,'Hulpblad KAR-parser'!A:C,3,FALSE)="","",VLOOKUP(M282,'Hulpblad KAR-parser'!A:C,3,FALSE))</f>
        <v>#N/A</v>
      </c>
      <c r="P282" s="136" t="str">
        <f>IF(CONCATENATE(C282,D282)="","",VLOOKUP(CONCATENATE(C282,D282),Karakteristieken!AQ:AQ,1,FALSE))</f>
        <v/>
      </c>
    </row>
    <row r="283" spans="1:16" x14ac:dyDescent="0.25">
      <c r="A283" s="63"/>
      <c r="B283" s="63"/>
      <c r="C283" s="63" t="s">
        <v>12637</v>
      </c>
      <c r="D283" s="63" t="s">
        <v>2087</v>
      </c>
      <c r="E283" s="64" t="s">
        <v>12628</v>
      </c>
      <c r="F283" s="64"/>
      <c r="G283" s="64"/>
      <c r="H283" s="64"/>
      <c r="I283" s="63">
        <f t="shared" si="4"/>
        <v>16</v>
      </c>
      <c r="J283" s="63" t="s">
        <v>1613</v>
      </c>
      <c r="K283" s="93" t="s">
        <v>12198</v>
      </c>
      <c r="L283" s="62" t="s">
        <v>6737</v>
      </c>
      <c r="M283" s="62" t="s">
        <v>12628</v>
      </c>
      <c r="N283" s="72" t="str">
        <f>VLOOKUP(M283,'Hulpblad KAR-parser'!A:C,2,FALSE)</f>
        <v>bevestigd</v>
      </c>
      <c r="O283" s="72" t="str">
        <f>IF(VLOOKUP(M283,'Hulpblad KAR-parser'!A:C,3,FALSE)="","",VLOOKUP(M283,'Hulpblad KAR-parser'!A:C,3,FALSE))</f>
        <v>Audio</v>
      </c>
      <c r="P283" s="136" t="str">
        <f>IF(CONCATENATE(C283,D283)="","",VLOOKUP(CONCATENATE(C283,D283),Karakteristieken!AQ:AQ,1,FALSE))</f>
        <v>BevestigdAudio</v>
      </c>
    </row>
    <row r="284" spans="1:16" x14ac:dyDescent="0.25">
      <c r="A284" s="63"/>
      <c r="B284" s="63"/>
      <c r="C284" s="63"/>
      <c r="D284" s="63"/>
      <c r="E284" s="64" t="s">
        <v>12639</v>
      </c>
      <c r="F284" s="64"/>
      <c r="G284" s="64" t="s">
        <v>12628</v>
      </c>
      <c r="H284" s="64"/>
      <c r="I284" s="63">
        <f t="shared" si="4"/>
        <v>6</v>
      </c>
      <c r="J284" s="63" t="s">
        <v>1561</v>
      </c>
      <c r="K284" s="93" t="s">
        <v>12198</v>
      </c>
      <c r="L284" s="62" t="s">
        <v>6737</v>
      </c>
      <c r="M284" s="62" t="s">
        <v>12628</v>
      </c>
      <c r="N284" s="72" t="str">
        <f>VLOOKUP(M284,'Hulpblad KAR-parser'!A:C,2,FALSE)</f>
        <v>bevestigd</v>
      </c>
      <c r="O284" s="72" t="str">
        <f>IF(VLOOKUP(M284,'Hulpblad KAR-parser'!A:C,3,FALSE)="","",VLOOKUP(M284,'Hulpblad KAR-parser'!A:C,3,FALSE))</f>
        <v>Audio</v>
      </c>
      <c r="P284" s="136" t="str">
        <f>IF(CONCATENATE(C284,D284)="","",VLOOKUP(CONCATENATE(C284,D284),Karakteristieken!AQ:AQ,1,FALSE))</f>
        <v/>
      </c>
    </row>
    <row r="285" spans="1:16" x14ac:dyDescent="0.25">
      <c r="A285" s="59">
        <v>200109599</v>
      </c>
      <c r="B285" s="59">
        <v>200098096</v>
      </c>
      <c r="C285" s="59"/>
      <c r="D285" s="59"/>
      <c r="E285" s="60" t="s">
        <v>2088</v>
      </c>
      <c r="F285" s="60"/>
      <c r="G285" s="125" t="s">
        <v>12628</v>
      </c>
      <c r="H285" s="60"/>
      <c r="I285" s="59">
        <f t="shared" si="4"/>
        <v>19</v>
      </c>
      <c r="J285" s="65" t="s">
        <v>1561</v>
      </c>
      <c r="K285" s="61" t="s">
        <v>12187</v>
      </c>
      <c r="L285" s="62" t="s">
        <v>6737</v>
      </c>
      <c r="M285" s="62" t="s">
        <v>12628</v>
      </c>
      <c r="N285" s="72" t="str">
        <f>VLOOKUP(M285,'Hulpblad KAR-parser'!A:C,2,FALSE)</f>
        <v>bevestigd</v>
      </c>
      <c r="O285" s="72" t="str">
        <f>IF(VLOOKUP(M285,'Hulpblad KAR-parser'!A:C,3,FALSE)="","",VLOOKUP(M285,'Hulpblad KAR-parser'!A:C,3,FALSE))</f>
        <v>Audio</v>
      </c>
      <c r="P285" s="136" t="str">
        <f>IF(CONCATENATE(C285,D285)="","",VLOOKUP(CONCATENATE(C285,D285),Karakteristieken!AQ:AQ,1,FALSE))</f>
        <v/>
      </c>
    </row>
    <row r="286" spans="1:16" x14ac:dyDescent="0.25">
      <c r="A286" s="59"/>
      <c r="B286" s="59"/>
      <c r="C286" s="59"/>
      <c r="D286" s="59"/>
      <c r="E286" s="60" t="s">
        <v>9208</v>
      </c>
      <c r="F286" s="60"/>
      <c r="G286" s="125" t="s">
        <v>12628</v>
      </c>
      <c r="H286" s="60"/>
      <c r="I286" s="59">
        <f t="shared" si="4"/>
        <v>6</v>
      </c>
      <c r="J286" s="59" t="s">
        <v>1561</v>
      </c>
      <c r="K286" s="61" t="s">
        <v>12187</v>
      </c>
      <c r="L286" s="62" t="s">
        <v>6737</v>
      </c>
      <c r="M286" s="62" t="s">
        <v>12628</v>
      </c>
      <c r="N286" s="72" t="str">
        <f>VLOOKUP(M286,'Hulpblad KAR-parser'!A:C,2,FALSE)</f>
        <v>bevestigd</v>
      </c>
      <c r="O286" s="72" t="str">
        <f>IF(VLOOKUP(M286,'Hulpblad KAR-parser'!A:C,3,FALSE)="","",VLOOKUP(M286,'Hulpblad KAR-parser'!A:C,3,FALSE))</f>
        <v>Audio</v>
      </c>
      <c r="P286" s="136" t="str">
        <f>IF(CONCATENATE(C286,D286)="","",VLOOKUP(CONCATENATE(C286,D286),Karakteristieken!AQ:AQ,1,FALSE))</f>
        <v/>
      </c>
    </row>
    <row r="287" spans="1:16" x14ac:dyDescent="0.25">
      <c r="A287" s="63"/>
      <c r="B287" s="63"/>
      <c r="C287" s="63" t="s">
        <v>12637</v>
      </c>
      <c r="D287" s="63" t="s">
        <v>2089</v>
      </c>
      <c r="E287" s="64" t="s">
        <v>12629</v>
      </c>
      <c r="F287" s="64"/>
      <c r="G287" s="64"/>
      <c r="H287" s="64"/>
      <c r="I287" s="63">
        <f t="shared" si="4"/>
        <v>23</v>
      </c>
      <c r="J287" s="63" t="s">
        <v>1613</v>
      </c>
      <c r="K287" s="93" t="s">
        <v>12198</v>
      </c>
      <c r="L287" s="62" t="s">
        <v>6737</v>
      </c>
      <c r="M287" s="62" t="s">
        <v>12629</v>
      </c>
      <c r="N287" s="72" t="str">
        <f>VLOOKUP(M287,'Hulpblad KAR-parser'!A:C,2,FALSE)</f>
        <v>bevestigd</v>
      </c>
      <c r="O287" s="72" t="str">
        <f>IF(VLOOKUP(M287,'Hulpblad KAR-parser'!A:C,3,FALSE)="","",VLOOKUP(M287,'Hulpblad KAR-parser'!A:C,3,FALSE))</f>
        <v>Geen contact</v>
      </c>
      <c r="P287" s="136" t="str">
        <f>IF(CONCATENATE(C287,D287)="","",VLOOKUP(CONCATENATE(C287,D287),Karakteristieken!AQ:AQ,1,FALSE))</f>
        <v>BevestigdGeen contact</v>
      </c>
    </row>
    <row r="288" spans="1:16" x14ac:dyDescent="0.25">
      <c r="A288" s="63"/>
      <c r="B288" s="63"/>
      <c r="C288" s="63"/>
      <c r="D288" s="63"/>
      <c r="E288" s="64" t="s">
        <v>12640</v>
      </c>
      <c r="F288" s="64"/>
      <c r="G288" s="64" t="s">
        <v>12629</v>
      </c>
      <c r="H288" s="64"/>
      <c r="I288" s="63">
        <f t="shared" si="4"/>
        <v>6</v>
      </c>
      <c r="J288" s="63" t="s">
        <v>1561</v>
      </c>
      <c r="K288" s="93" t="s">
        <v>12198</v>
      </c>
      <c r="L288" s="62" t="s">
        <v>6737</v>
      </c>
      <c r="M288" s="62" t="s">
        <v>12629</v>
      </c>
      <c r="N288" s="72" t="str">
        <f>VLOOKUP(M288,'Hulpblad KAR-parser'!A:C,2,FALSE)</f>
        <v>bevestigd</v>
      </c>
      <c r="O288" s="72" t="str">
        <f>IF(VLOOKUP(M288,'Hulpblad KAR-parser'!A:C,3,FALSE)="","",VLOOKUP(M288,'Hulpblad KAR-parser'!A:C,3,FALSE))</f>
        <v>Geen contact</v>
      </c>
      <c r="P288" s="136" t="str">
        <f>IF(CONCATENATE(C288,D288)="","",VLOOKUP(CONCATENATE(C288,D288),Karakteristieken!AQ:AQ,1,FALSE))</f>
        <v/>
      </c>
    </row>
    <row r="289" spans="1:16" x14ac:dyDescent="0.25">
      <c r="A289" s="59">
        <v>200109600</v>
      </c>
      <c r="B289" s="59">
        <v>200098097</v>
      </c>
      <c r="C289" s="59"/>
      <c r="D289" s="59"/>
      <c r="E289" s="60" t="s">
        <v>2090</v>
      </c>
      <c r="F289" s="60"/>
      <c r="G289" s="125" t="s">
        <v>12629</v>
      </c>
      <c r="H289" s="60"/>
      <c r="I289" s="59">
        <f t="shared" si="4"/>
        <v>26</v>
      </c>
      <c r="J289" s="65" t="s">
        <v>1561</v>
      </c>
      <c r="K289" s="61" t="s">
        <v>12187</v>
      </c>
      <c r="L289" s="62" t="s">
        <v>6737</v>
      </c>
      <c r="M289" s="62" t="s">
        <v>12629</v>
      </c>
      <c r="N289" s="72" t="str">
        <f>VLOOKUP(M289,'Hulpblad KAR-parser'!A:C,2,FALSE)</f>
        <v>bevestigd</v>
      </c>
      <c r="O289" s="72" t="str">
        <f>IF(VLOOKUP(M289,'Hulpblad KAR-parser'!A:C,3,FALSE)="","",VLOOKUP(M289,'Hulpblad KAR-parser'!A:C,3,FALSE))</f>
        <v>Geen contact</v>
      </c>
      <c r="P289" s="136" t="str">
        <f>IF(CONCATENATE(C289,D289)="","",VLOOKUP(CONCATENATE(C289,D289),Karakteristieken!AQ:AQ,1,FALSE))</f>
        <v/>
      </c>
    </row>
    <row r="290" spans="1:16" x14ac:dyDescent="0.25">
      <c r="A290" s="59"/>
      <c r="B290" s="59"/>
      <c r="C290" s="59"/>
      <c r="D290" s="59"/>
      <c r="E290" s="60" t="s">
        <v>9209</v>
      </c>
      <c r="F290" s="60"/>
      <c r="G290" s="125" t="s">
        <v>12629</v>
      </c>
      <c r="H290" s="60"/>
      <c r="I290" s="59">
        <f t="shared" si="4"/>
        <v>6</v>
      </c>
      <c r="J290" s="59" t="s">
        <v>1561</v>
      </c>
      <c r="K290" s="61" t="s">
        <v>12187</v>
      </c>
      <c r="L290" s="62" t="s">
        <v>6737</v>
      </c>
      <c r="M290" s="62" t="s">
        <v>12629</v>
      </c>
      <c r="N290" s="72" t="str">
        <f>VLOOKUP(M290,'Hulpblad KAR-parser'!A:C,2,FALSE)</f>
        <v>bevestigd</v>
      </c>
      <c r="O290" s="72" t="str">
        <f>IF(VLOOKUP(M290,'Hulpblad KAR-parser'!A:C,3,FALSE)="","",VLOOKUP(M290,'Hulpblad KAR-parser'!A:C,3,FALSE))</f>
        <v>Geen contact</v>
      </c>
      <c r="P290" s="136" t="str">
        <f>IF(CONCATENATE(C290,D290)="","",VLOOKUP(CONCATENATE(C290,D290),Karakteristieken!AQ:AQ,1,FALSE))</f>
        <v/>
      </c>
    </row>
    <row r="291" spans="1:16" x14ac:dyDescent="0.25">
      <c r="A291" s="63"/>
      <c r="B291" s="63"/>
      <c r="C291" s="63" t="s">
        <v>12637</v>
      </c>
      <c r="D291" s="63" t="s">
        <v>2091</v>
      </c>
      <c r="E291" s="64" t="s">
        <v>12630</v>
      </c>
      <c r="F291" s="64"/>
      <c r="G291" s="64"/>
      <c r="H291" s="64"/>
      <c r="I291" s="63">
        <f t="shared" si="4"/>
        <v>21</v>
      </c>
      <c r="J291" s="63" t="s">
        <v>1613</v>
      </c>
      <c r="K291" s="93" t="s">
        <v>12198</v>
      </c>
      <c r="L291" s="62" t="s">
        <v>6737</v>
      </c>
      <c r="M291" s="62" t="s">
        <v>12630</v>
      </c>
      <c r="N291" s="72" t="str">
        <f>VLOOKUP(M291,'Hulpblad KAR-parser'!A:C,2,FALSE)</f>
        <v>bevestigd</v>
      </c>
      <c r="O291" s="72" t="str">
        <f>IF(VLOOKUP(M291,'Hulpblad KAR-parser'!A:C,3,FALSE)="","",VLOOKUP(M291,'Hulpblad KAR-parser'!A:C,3,FALSE))</f>
        <v>In persoon</v>
      </c>
      <c r="P291" s="136" t="str">
        <f>IF(CONCATENATE(C291,D291)="","",VLOOKUP(CONCATENATE(C291,D291),Karakteristieken!AQ:AQ,1,FALSE))</f>
        <v>BevestigdIn persoon</v>
      </c>
    </row>
    <row r="292" spans="1:16" x14ac:dyDescent="0.25">
      <c r="A292" s="63"/>
      <c r="B292" s="63"/>
      <c r="C292" s="63"/>
      <c r="D292" s="63"/>
      <c r="E292" s="64" t="s">
        <v>12641</v>
      </c>
      <c r="F292" s="64"/>
      <c r="G292" s="64" t="s">
        <v>12630</v>
      </c>
      <c r="H292" s="64"/>
      <c r="I292" s="63">
        <f t="shared" si="4"/>
        <v>7</v>
      </c>
      <c r="J292" s="63" t="s">
        <v>1561</v>
      </c>
      <c r="K292" s="93" t="s">
        <v>12198</v>
      </c>
      <c r="L292" s="62" t="s">
        <v>6737</v>
      </c>
      <c r="M292" s="62" t="s">
        <v>12630</v>
      </c>
      <c r="N292" s="72" t="str">
        <f>VLOOKUP(M292,'Hulpblad KAR-parser'!A:C,2,FALSE)</f>
        <v>bevestigd</v>
      </c>
      <c r="O292" s="72" t="str">
        <f>IF(VLOOKUP(M292,'Hulpblad KAR-parser'!A:C,3,FALSE)="","",VLOOKUP(M292,'Hulpblad KAR-parser'!A:C,3,FALSE))</f>
        <v>In persoon</v>
      </c>
      <c r="P292" s="136" t="str">
        <f>IF(CONCATENATE(C292,D292)="","",VLOOKUP(CONCATENATE(C292,D292),Karakteristieken!AQ:AQ,1,FALSE))</f>
        <v/>
      </c>
    </row>
    <row r="293" spans="1:16" x14ac:dyDescent="0.25">
      <c r="A293" s="63"/>
      <c r="B293" s="63"/>
      <c r="C293" s="63"/>
      <c r="D293" s="63"/>
      <c r="E293" s="64" t="s">
        <v>12642</v>
      </c>
      <c r="F293" s="64"/>
      <c r="G293" s="64" t="s">
        <v>12630</v>
      </c>
      <c r="H293" s="64"/>
      <c r="I293" s="63">
        <f t="shared" si="4"/>
        <v>5</v>
      </c>
      <c r="J293" s="63" t="s">
        <v>1561</v>
      </c>
      <c r="K293" s="93" t="s">
        <v>12198</v>
      </c>
      <c r="L293" s="62" t="s">
        <v>6737</v>
      </c>
      <c r="M293" s="62" t="s">
        <v>12630</v>
      </c>
      <c r="N293" s="72" t="str">
        <f>VLOOKUP(M293,'Hulpblad KAR-parser'!A:C,2,FALSE)</f>
        <v>bevestigd</v>
      </c>
      <c r="O293" s="72" t="str">
        <f>IF(VLOOKUP(M293,'Hulpblad KAR-parser'!A:C,3,FALSE)="","",VLOOKUP(M293,'Hulpblad KAR-parser'!A:C,3,FALSE))</f>
        <v>In persoon</v>
      </c>
      <c r="P293" s="136" t="str">
        <f>IF(CONCATENATE(C293,D293)="","",VLOOKUP(CONCATENATE(C293,D293),Karakteristieken!AQ:AQ,1,FALSE))</f>
        <v/>
      </c>
    </row>
    <row r="294" spans="1:16" x14ac:dyDescent="0.25">
      <c r="A294" s="59">
        <v>200109601</v>
      </c>
      <c r="B294" s="59">
        <v>200098098</v>
      </c>
      <c r="C294" s="59"/>
      <c r="D294" s="59"/>
      <c r="E294" s="60" t="s">
        <v>2092</v>
      </c>
      <c r="F294" s="60"/>
      <c r="G294" s="125" t="s">
        <v>12630</v>
      </c>
      <c r="H294" s="60"/>
      <c r="I294" s="59">
        <f t="shared" si="4"/>
        <v>24</v>
      </c>
      <c r="J294" s="65" t="s">
        <v>1561</v>
      </c>
      <c r="K294" s="61" t="s">
        <v>12187</v>
      </c>
      <c r="L294" s="62" t="s">
        <v>6737</v>
      </c>
      <c r="M294" s="62" t="s">
        <v>12630</v>
      </c>
      <c r="N294" s="72" t="str">
        <f>VLOOKUP(M294,'Hulpblad KAR-parser'!A:C,2,FALSE)</f>
        <v>bevestigd</v>
      </c>
      <c r="O294" s="72" t="str">
        <f>IF(VLOOKUP(M294,'Hulpblad KAR-parser'!A:C,3,FALSE)="","",VLOOKUP(M294,'Hulpblad KAR-parser'!A:C,3,FALSE))</f>
        <v>In persoon</v>
      </c>
      <c r="P294" s="136" t="str">
        <f>IF(CONCATENATE(C294,D294)="","",VLOOKUP(CONCATENATE(C294,D294),Karakteristieken!AQ:AQ,1,FALSE))</f>
        <v/>
      </c>
    </row>
    <row r="295" spans="1:16" x14ac:dyDescent="0.25">
      <c r="A295" s="59"/>
      <c r="B295" s="59"/>
      <c r="C295" s="59"/>
      <c r="D295" s="59"/>
      <c r="E295" s="60" t="s">
        <v>9210</v>
      </c>
      <c r="F295" s="60"/>
      <c r="G295" s="125" t="s">
        <v>12630</v>
      </c>
      <c r="H295" s="60"/>
      <c r="I295" s="59">
        <f t="shared" si="4"/>
        <v>7</v>
      </c>
      <c r="J295" s="59" t="s">
        <v>1561</v>
      </c>
      <c r="K295" s="61" t="s">
        <v>12187</v>
      </c>
      <c r="L295" s="62" t="s">
        <v>6737</v>
      </c>
      <c r="M295" s="62" t="s">
        <v>12630</v>
      </c>
      <c r="N295" s="72" t="str">
        <f>VLOOKUP(M295,'Hulpblad KAR-parser'!A:C,2,FALSE)</f>
        <v>bevestigd</v>
      </c>
      <c r="O295" s="72" t="str">
        <f>IF(VLOOKUP(M295,'Hulpblad KAR-parser'!A:C,3,FALSE)="","",VLOOKUP(M295,'Hulpblad KAR-parser'!A:C,3,FALSE))</f>
        <v>In persoon</v>
      </c>
      <c r="P295" s="136" t="str">
        <f>IF(CONCATENATE(C295,D295)="","",VLOOKUP(CONCATENATE(C295,D295),Karakteristieken!AQ:AQ,1,FALSE))</f>
        <v/>
      </c>
    </row>
    <row r="296" spans="1:16" x14ac:dyDescent="0.25">
      <c r="A296" s="59"/>
      <c r="B296" s="59"/>
      <c r="C296" s="59"/>
      <c r="D296" s="59"/>
      <c r="E296" s="60" t="s">
        <v>9211</v>
      </c>
      <c r="F296" s="60"/>
      <c r="G296" s="125" t="s">
        <v>12630</v>
      </c>
      <c r="H296" s="60"/>
      <c r="I296" s="59">
        <f t="shared" si="4"/>
        <v>5</v>
      </c>
      <c r="J296" s="59" t="s">
        <v>1561</v>
      </c>
      <c r="K296" s="61" t="s">
        <v>12187</v>
      </c>
      <c r="L296" s="62" t="s">
        <v>6737</v>
      </c>
      <c r="M296" s="62" t="s">
        <v>12630</v>
      </c>
      <c r="N296" s="72" t="str">
        <f>VLOOKUP(M296,'Hulpblad KAR-parser'!A:C,2,FALSE)</f>
        <v>bevestigd</v>
      </c>
      <c r="O296" s="72" t="str">
        <f>IF(VLOOKUP(M296,'Hulpblad KAR-parser'!A:C,3,FALSE)="","",VLOOKUP(M296,'Hulpblad KAR-parser'!A:C,3,FALSE))</f>
        <v>In persoon</v>
      </c>
      <c r="P296" s="136" t="str">
        <f>IF(CONCATENATE(C296,D296)="","",VLOOKUP(CONCATENATE(C296,D296),Karakteristieken!AQ:AQ,1,FALSE))</f>
        <v/>
      </c>
    </row>
    <row r="297" spans="1:16" x14ac:dyDescent="0.25">
      <c r="A297" s="63"/>
      <c r="B297" s="63"/>
      <c r="C297" s="63" t="s">
        <v>12637</v>
      </c>
      <c r="D297" s="63" t="s">
        <v>2093</v>
      </c>
      <c r="E297" s="64" t="s">
        <v>12631</v>
      </c>
      <c r="F297" s="64"/>
      <c r="G297" s="64"/>
      <c r="H297" s="64"/>
      <c r="I297" s="63">
        <f t="shared" si="4"/>
        <v>25</v>
      </c>
      <c r="J297" s="63" t="s">
        <v>1613</v>
      </c>
      <c r="K297" s="93" t="s">
        <v>12198</v>
      </c>
      <c r="L297" s="62" t="s">
        <v>6737</v>
      </c>
      <c r="M297" s="62" t="s">
        <v>12631</v>
      </c>
      <c r="N297" s="72" t="str">
        <f>VLOOKUP(M297,'Hulpblad KAR-parser'!A:C,2,FALSE)</f>
        <v>bevestigd</v>
      </c>
      <c r="O297" s="72" t="str">
        <f>IF(VLOOKUP(M297,'Hulpblad KAR-parser'!A:C,3,FALSE)="","",VLOOKUP(M297,'Hulpblad KAR-parser'!A:C,3,FALSE))</f>
        <v>Meerdere zones</v>
      </c>
      <c r="P297" s="136" t="str">
        <f>IF(CONCATENATE(C297,D297)="","",VLOOKUP(CONCATENATE(C297,D297),Karakteristieken!AQ:AQ,1,FALSE))</f>
        <v>BevestigdMeerdere zones</v>
      </c>
    </row>
    <row r="298" spans="1:16" x14ac:dyDescent="0.25">
      <c r="A298" s="63"/>
      <c r="B298" s="63"/>
      <c r="C298" s="63"/>
      <c r="D298" s="63"/>
      <c r="E298" s="64" t="s">
        <v>12643</v>
      </c>
      <c r="F298" s="64"/>
      <c r="G298" s="64" t="s">
        <v>12631</v>
      </c>
      <c r="H298" s="64"/>
      <c r="I298" s="63">
        <f t="shared" si="4"/>
        <v>6</v>
      </c>
      <c r="J298" s="63" t="s">
        <v>1561</v>
      </c>
      <c r="K298" s="93" t="s">
        <v>12198</v>
      </c>
      <c r="L298" s="62" t="s">
        <v>6737</v>
      </c>
      <c r="M298" s="62" t="s">
        <v>12631</v>
      </c>
      <c r="N298" s="72" t="str">
        <f>VLOOKUP(M298,'Hulpblad KAR-parser'!A:C,2,FALSE)</f>
        <v>bevestigd</v>
      </c>
      <c r="O298" s="72" t="str">
        <f>IF(VLOOKUP(M298,'Hulpblad KAR-parser'!A:C,3,FALSE)="","",VLOOKUP(M298,'Hulpblad KAR-parser'!A:C,3,FALSE))</f>
        <v>Meerdere zones</v>
      </c>
      <c r="P298" s="136" t="str">
        <f>IF(CONCATENATE(C298,D298)="","",VLOOKUP(CONCATENATE(C298,D298),Karakteristieken!AQ:AQ,1,FALSE))</f>
        <v/>
      </c>
    </row>
    <row r="299" spans="1:16" x14ac:dyDescent="0.25">
      <c r="A299" s="63"/>
      <c r="B299" s="63"/>
      <c r="C299" s="63"/>
      <c r="D299" s="63"/>
      <c r="E299" s="64" t="s">
        <v>12644</v>
      </c>
      <c r="F299" s="64"/>
      <c r="G299" s="64" t="s">
        <v>12631</v>
      </c>
      <c r="H299" s="64"/>
      <c r="I299" s="63">
        <f t="shared" si="4"/>
        <v>5</v>
      </c>
      <c r="J299" s="63" t="s">
        <v>1561</v>
      </c>
      <c r="K299" s="93" t="s">
        <v>12198</v>
      </c>
      <c r="L299" s="62" t="s">
        <v>6737</v>
      </c>
      <c r="M299" s="62" t="s">
        <v>12631</v>
      </c>
      <c r="N299" s="72" t="str">
        <f>VLOOKUP(M299,'Hulpblad KAR-parser'!A:C,2,FALSE)</f>
        <v>bevestigd</v>
      </c>
      <c r="O299" s="72" t="str">
        <f>IF(VLOOKUP(M299,'Hulpblad KAR-parser'!A:C,3,FALSE)="","",VLOOKUP(M299,'Hulpblad KAR-parser'!A:C,3,FALSE))</f>
        <v>Meerdere zones</v>
      </c>
      <c r="P299" s="136" t="str">
        <f>IF(CONCATENATE(C299,D299)="","",VLOOKUP(CONCATENATE(C299,D299),Karakteristieken!AQ:AQ,1,FALSE))</f>
        <v/>
      </c>
    </row>
    <row r="300" spans="1:16" x14ac:dyDescent="0.25">
      <c r="A300" s="59">
        <v>200109602</v>
      </c>
      <c r="B300" s="59">
        <v>200098099</v>
      </c>
      <c r="C300" s="59"/>
      <c r="D300" s="59"/>
      <c r="E300" s="60" t="s">
        <v>2094</v>
      </c>
      <c r="F300" s="60"/>
      <c r="G300" s="125" t="s">
        <v>12631</v>
      </c>
      <c r="H300" s="60"/>
      <c r="I300" s="59">
        <f t="shared" si="4"/>
        <v>28</v>
      </c>
      <c r="J300" s="65" t="s">
        <v>1561</v>
      </c>
      <c r="K300" s="61" t="s">
        <v>12187</v>
      </c>
      <c r="L300" s="62" t="s">
        <v>6737</v>
      </c>
      <c r="M300" s="62" t="s">
        <v>12631</v>
      </c>
      <c r="N300" s="72" t="str">
        <f>VLOOKUP(M300,'Hulpblad KAR-parser'!A:C,2,FALSE)</f>
        <v>bevestigd</v>
      </c>
      <c r="O300" s="72" t="str">
        <f>IF(VLOOKUP(M300,'Hulpblad KAR-parser'!A:C,3,FALSE)="","",VLOOKUP(M300,'Hulpblad KAR-parser'!A:C,3,FALSE))</f>
        <v>Meerdere zones</v>
      </c>
      <c r="P300" s="136" t="str">
        <f>IF(CONCATENATE(C300,D300)="","",VLOOKUP(CONCATENATE(C300,D300),Karakteristieken!AQ:AQ,1,FALSE))</f>
        <v/>
      </c>
    </row>
    <row r="301" spans="1:16" x14ac:dyDescent="0.25">
      <c r="A301" s="59"/>
      <c r="B301" s="59"/>
      <c r="C301" s="59"/>
      <c r="D301" s="59"/>
      <c r="E301" s="60" t="s">
        <v>9212</v>
      </c>
      <c r="F301" s="60"/>
      <c r="G301" s="125" t="s">
        <v>12631</v>
      </c>
      <c r="H301" s="60"/>
      <c r="I301" s="59">
        <f t="shared" si="4"/>
        <v>6</v>
      </c>
      <c r="J301" s="59" t="s">
        <v>1561</v>
      </c>
      <c r="K301" s="61" t="s">
        <v>12187</v>
      </c>
      <c r="L301" s="62" t="s">
        <v>6737</v>
      </c>
      <c r="M301" s="62" t="s">
        <v>12631</v>
      </c>
      <c r="N301" s="72" t="str">
        <f>VLOOKUP(M301,'Hulpblad KAR-parser'!A:C,2,FALSE)</f>
        <v>bevestigd</v>
      </c>
      <c r="O301" s="72" t="str">
        <f>IF(VLOOKUP(M301,'Hulpblad KAR-parser'!A:C,3,FALSE)="","",VLOOKUP(M301,'Hulpblad KAR-parser'!A:C,3,FALSE))</f>
        <v>Meerdere zones</v>
      </c>
      <c r="P301" s="136" t="str">
        <f>IF(CONCATENATE(C301,D301)="","",VLOOKUP(CONCATENATE(C301,D301),Karakteristieken!AQ:AQ,1,FALSE))</f>
        <v/>
      </c>
    </row>
    <row r="302" spans="1:16" x14ac:dyDescent="0.25">
      <c r="A302" s="59"/>
      <c r="B302" s="59"/>
      <c r="C302" s="59"/>
      <c r="D302" s="59"/>
      <c r="E302" s="60" t="s">
        <v>9213</v>
      </c>
      <c r="F302" s="60"/>
      <c r="G302" s="125" t="s">
        <v>12631</v>
      </c>
      <c r="H302" s="60"/>
      <c r="I302" s="59">
        <f t="shared" si="4"/>
        <v>5</v>
      </c>
      <c r="J302" s="59" t="s">
        <v>1561</v>
      </c>
      <c r="K302" s="61" t="s">
        <v>12187</v>
      </c>
      <c r="L302" s="62" t="s">
        <v>6737</v>
      </c>
      <c r="M302" s="62" t="s">
        <v>12631</v>
      </c>
      <c r="N302" s="72" t="str">
        <f>VLOOKUP(M302,'Hulpblad KAR-parser'!A:C,2,FALSE)</f>
        <v>bevestigd</v>
      </c>
      <c r="O302" s="72" t="str">
        <f>IF(VLOOKUP(M302,'Hulpblad KAR-parser'!A:C,3,FALSE)="","",VLOOKUP(M302,'Hulpblad KAR-parser'!A:C,3,FALSE))</f>
        <v>Meerdere zones</v>
      </c>
      <c r="P302" s="136" t="str">
        <f>IF(CONCATENATE(C302,D302)="","",VLOOKUP(CONCATENATE(C302,D302),Karakteristieken!AQ:AQ,1,FALSE))</f>
        <v/>
      </c>
    </row>
    <row r="303" spans="1:16" x14ac:dyDescent="0.25">
      <c r="A303" s="63"/>
      <c r="B303" s="63"/>
      <c r="C303" s="63" t="s">
        <v>12637</v>
      </c>
      <c r="D303" s="63" t="s">
        <v>1561</v>
      </c>
      <c r="E303" s="64" t="s">
        <v>12632</v>
      </c>
      <c r="F303" s="64"/>
      <c r="G303" s="64"/>
      <c r="H303" s="64"/>
      <c r="I303" s="63">
        <f t="shared" si="4"/>
        <v>14</v>
      </c>
      <c r="J303" s="63" t="s">
        <v>1613</v>
      </c>
      <c r="K303" s="93" t="s">
        <v>12198</v>
      </c>
      <c r="L303" s="62" t="s">
        <v>6737</v>
      </c>
      <c r="M303" s="62" t="s">
        <v>12632</v>
      </c>
      <c r="N303" s="72" t="str">
        <f>VLOOKUP(M303,'Hulpblad KAR-parser'!A:C,2,FALSE)</f>
        <v>bevestigd</v>
      </c>
      <c r="O303" s="72" t="str">
        <f>IF(VLOOKUP(M303,'Hulpblad KAR-parser'!A:C,3,FALSE)="","",VLOOKUP(M303,'Hulpblad KAR-parser'!A:C,3,FALSE))</f>
        <v>Nee</v>
      </c>
      <c r="P303" s="136" t="str">
        <f>IF(CONCATENATE(C303,D303)="","",VLOOKUP(CONCATENATE(C303,D303),Karakteristieken!AQ:AQ,1,FALSE))</f>
        <v>BevestigdNee</v>
      </c>
    </row>
    <row r="304" spans="1:16" x14ac:dyDescent="0.25">
      <c r="A304" s="63"/>
      <c r="B304" s="63"/>
      <c r="C304" s="63"/>
      <c r="D304" s="63"/>
      <c r="E304" s="64" t="s">
        <v>12645</v>
      </c>
      <c r="F304" s="64"/>
      <c r="G304" s="64" t="s">
        <v>12632</v>
      </c>
      <c r="H304" s="64"/>
      <c r="I304" s="63">
        <f t="shared" si="4"/>
        <v>6</v>
      </c>
      <c r="J304" s="63" t="s">
        <v>1561</v>
      </c>
      <c r="K304" s="93" t="s">
        <v>12198</v>
      </c>
      <c r="L304" s="62" t="s">
        <v>6737</v>
      </c>
      <c r="M304" s="62" t="s">
        <v>12632</v>
      </c>
      <c r="N304" s="72" t="str">
        <f>VLOOKUP(M304,'Hulpblad KAR-parser'!A:C,2,FALSE)</f>
        <v>bevestigd</v>
      </c>
      <c r="O304" s="72" t="str">
        <f>IF(VLOOKUP(M304,'Hulpblad KAR-parser'!A:C,3,FALSE)="","",VLOOKUP(M304,'Hulpblad KAR-parser'!A:C,3,FALSE))</f>
        <v>Nee</v>
      </c>
      <c r="P304" s="136" t="str">
        <f>IF(CONCATENATE(C304,D304)="","",VLOOKUP(CONCATENATE(C304,D304),Karakteristieken!AQ:AQ,1,FALSE))</f>
        <v/>
      </c>
    </row>
    <row r="305" spans="1:16" x14ac:dyDescent="0.25">
      <c r="A305" s="59">
        <v>200109603</v>
      </c>
      <c r="B305" s="59">
        <v>200098100</v>
      </c>
      <c r="C305" s="59"/>
      <c r="D305" s="59"/>
      <c r="E305" s="60" t="s">
        <v>2095</v>
      </c>
      <c r="F305" s="60"/>
      <c r="G305" s="125" t="s">
        <v>12632</v>
      </c>
      <c r="H305" s="60"/>
      <c r="I305" s="59">
        <f t="shared" si="4"/>
        <v>17</v>
      </c>
      <c r="J305" s="65" t="s">
        <v>1561</v>
      </c>
      <c r="K305" s="61" t="s">
        <v>12187</v>
      </c>
      <c r="L305" s="62" t="s">
        <v>6737</v>
      </c>
      <c r="M305" s="62" t="s">
        <v>12632</v>
      </c>
      <c r="N305" s="72" t="str">
        <f>VLOOKUP(M305,'Hulpblad KAR-parser'!A:C,2,FALSE)</f>
        <v>bevestigd</v>
      </c>
      <c r="O305" s="72" t="str">
        <f>IF(VLOOKUP(M305,'Hulpblad KAR-parser'!A:C,3,FALSE)="","",VLOOKUP(M305,'Hulpblad KAR-parser'!A:C,3,FALSE))</f>
        <v>Nee</v>
      </c>
      <c r="P305" s="136" t="str">
        <f>IF(CONCATENATE(C305,D305)="","",VLOOKUP(CONCATENATE(C305,D305),Karakteristieken!AQ:AQ,1,FALSE))</f>
        <v/>
      </c>
    </row>
    <row r="306" spans="1:16" x14ac:dyDescent="0.25">
      <c r="A306" s="59"/>
      <c r="B306" s="59"/>
      <c r="C306" s="59"/>
      <c r="D306" s="59"/>
      <c r="E306" s="60" t="s">
        <v>9214</v>
      </c>
      <c r="F306" s="60"/>
      <c r="G306" s="125" t="s">
        <v>12632</v>
      </c>
      <c r="H306" s="60"/>
      <c r="I306" s="59">
        <f t="shared" si="4"/>
        <v>6</v>
      </c>
      <c r="J306" s="59" t="s">
        <v>1561</v>
      </c>
      <c r="K306" s="61" t="s">
        <v>12187</v>
      </c>
      <c r="L306" s="62" t="s">
        <v>6737</v>
      </c>
      <c r="M306" s="62" t="s">
        <v>12632</v>
      </c>
      <c r="N306" s="72" t="str">
        <f>VLOOKUP(M306,'Hulpblad KAR-parser'!A:C,2,FALSE)</f>
        <v>bevestigd</v>
      </c>
      <c r="O306" s="72" t="str">
        <f>IF(VLOOKUP(M306,'Hulpblad KAR-parser'!A:C,3,FALSE)="","",VLOOKUP(M306,'Hulpblad KAR-parser'!A:C,3,FALSE))</f>
        <v>Nee</v>
      </c>
      <c r="P306" s="136" t="str">
        <f>IF(CONCATENATE(C306,D306)="","",VLOOKUP(CONCATENATE(C306,D306),Karakteristieken!AQ:AQ,1,FALSE))</f>
        <v/>
      </c>
    </row>
    <row r="307" spans="1:16" x14ac:dyDescent="0.25">
      <c r="A307" s="63"/>
      <c r="B307" s="63"/>
      <c r="C307" s="63" t="s">
        <v>12637</v>
      </c>
      <c r="D307" s="63" t="s">
        <v>2096</v>
      </c>
      <c r="E307" s="64" t="s">
        <v>12633</v>
      </c>
      <c r="F307" s="64"/>
      <c r="G307" s="64"/>
      <c r="H307" s="64"/>
      <c r="I307" s="63">
        <f t="shared" si="4"/>
        <v>20</v>
      </c>
      <c r="J307" s="63" t="s">
        <v>1613</v>
      </c>
      <c r="K307" s="93" t="s">
        <v>12198</v>
      </c>
      <c r="L307" s="62" t="s">
        <v>6737</v>
      </c>
      <c r="M307" s="62" t="s">
        <v>12633</v>
      </c>
      <c r="N307" s="72" t="str">
        <f>VLOOKUP(M307,'Hulpblad KAR-parser'!A:C,2,FALSE)</f>
        <v>bevestigd</v>
      </c>
      <c r="O307" s="72" t="str">
        <f>IF(VLOOKUP(M307,'Hulpblad KAR-parser'!A:C,3,FALSE)="","",VLOOKUP(M307,'Hulpblad KAR-parser'!A:C,3,FALSE))</f>
        <v>Technisch</v>
      </c>
      <c r="P307" s="136" t="str">
        <f>IF(CONCATENATE(C307,D307)="","",VLOOKUP(CONCATENATE(C307,D307),Karakteristieken!AQ:AQ,1,FALSE))</f>
        <v>BevestigdTechnisch</v>
      </c>
    </row>
    <row r="308" spans="1:16" x14ac:dyDescent="0.25">
      <c r="A308" s="63"/>
      <c r="B308" s="63"/>
      <c r="C308" s="63"/>
      <c r="D308" s="63"/>
      <c r="E308" s="64" t="s">
        <v>12646</v>
      </c>
      <c r="F308" s="64"/>
      <c r="G308" s="64" t="s">
        <v>12633</v>
      </c>
      <c r="H308" s="64"/>
      <c r="I308" s="63">
        <f t="shared" si="4"/>
        <v>6</v>
      </c>
      <c r="J308" s="63" t="s">
        <v>1561</v>
      </c>
      <c r="K308" s="93" t="s">
        <v>12198</v>
      </c>
      <c r="L308" s="62" t="s">
        <v>6737</v>
      </c>
      <c r="M308" s="62" t="s">
        <v>12633</v>
      </c>
      <c r="N308" s="72" t="str">
        <f>VLOOKUP(M308,'Hulpblad KAR-parser'!A:C,2,FALSE)</f>
        <v>bevestigd</v>
      </c>
      <c r="O308" s="72" t="str">
        <f>IF(VLOOKUP(M308,'Hulpblad KAR-parser'!A:C,3,FALSE)="","",VLOOKUP(M308,'Hulpblad KAR-parser'!A:C,3,FALSE))</f>
        <v>Technisch</v>
      </c>
      <c r="P308" s="136" t="str">
        <f>IF(CONCATENATE(C308,D308)="","",VLOOKUP(CONCATENATE(C308,D308),Karakteristieken!AQ:AQ,1,FALSE))</f>
        <v/>
      </c>
    </row>
    <row r="309" spans="1:16" x14ac:dyDescent="0.25">
      <c r="A309" s="59">
        <v>200114717</v>
      </c>
      <c r="B309" s="59">
        <v>200107101</v>
      </c>
      <c r="C309" s="59"/>
      <c r="D309" s="59"/>
      <c r="E309" s="60" t="s">
        <v>2097</v>
      </c>
      <c r="F309" s="60"/>
      <c r="G309" s="125" t="s">
        <v>12633</v>
      </c>
      <c r="H309" s="60"/>
      <c r="I309" s="59">
        <f t="shared" si="4"/>
        <v>23</v>
      </c>
      <c r="J309" s="65" t="s">
        <v>1561</v>
      </c>
      <c r="K309" s="61" t="s">
        <v>12187</v>
      </c>
      <c r="L309" s="62" t="s">
        <v>6737</v>
      </c>
      <c r="M309" s="62" t="s">
        <v>12633</v>
      </c>
      <c r="N309" s="72" t="str">
        <f>VLOOKUP(M309,'Hulpblad KAR-parser'!A:C,2,FALSE)</f>
        <v>bevestigd</v>
      </c>
      <c r="O309" s="72" t="str">
        <f>IF(VLOOKUP(M309,'Hulpblad KAR-parser'!A:C,3,FALSE)="","",VLOOKUP(M309,'Hulpblad KAR-parser'!A:C,3,FALSE))</f>
        <v>Technisch</v>
      </c>
      <c r="P309" s="136" t="str">
        <f>IF(CONCATENATE(C309,D309)="","",VLOOKUP(CONCATENATE(C309,D309),Karakteristieken!AQ:AQ,1,FALSE))</f>
        <v/>
      </c>
    </row>
    <row r="310" spans="1:16" x14ac:dyDescent="0.25">
      <c r="A310" s="59"/>
      <c r="B310" s="59"/>
      <c r="C310" s="59"/>
      <c r="D310" s="59"/>
      <c r="E310" s="60" t="s">
        <v>9215</v>
      </c>
      <c r="F310" s="60"/>
      <c r="G310" s="125" t="s">
        <v>12633</v>
      </c>
      <c r="H310" s="60"/>
      <c r="I310" s="59">
        <f t="shared" si="4"/>
        <v>6</v>
      </c>
      <c r="J310" s="59" t="s">
        <v>1561</v>
      </c>
      <c r="K310" s="61" t="s">
        <v>12187</v>
      </c>
      <c r="L310" s="62" t="s">
        <v>6737</v>
      </c>
      <c r="M310" s="62" t="s">
        <v>12633</v>
      </c>
      <c r="N310" s="72" t="str">
        <f>VLOOKUP(M310,'Hulpblad KAR-parser'!A:C,2,FALSE)</f>
        <v>bevestigd</v>
      </c>
      <c r="O310" s="72" t="str">
        <f>IF(VLOOKUP(M310,'Hulpblad KAR-parser'!A:C,3,FALSE)="","",VLOOKUP(M310,'Hulpblad KAR-parser'!A:C,3,FALSE))</f>
        <v>Technisch</v>
      </c>
      <c r="P310" s="136" t="str">
        <f>IF(CONCATENATE(C310,D310)="","",VLOOKUP(CONCATENATE(C310,D310),Karakteristieken!AQ:AQ,1,FALSE))</f>
        <v/>
      </c>
    </row>
    <row r="311" spans="1:16" x14ac:dyDescent="0.25">
      <c r="A311" s="63"/>
      <c r="B311" s="63"/>
      <c r="C311" s="63" t="s">
        <v>12637</v>
      </c>
      <c r="D311" s="63" t="s">
        <v>2098</v>
      </c>
      <c r="E311" s="64" t="s">
        <v>12634</v>
      </c>
      <c r="F311" s="64"/>
      <c r="G311" s="64"/>
      <c r="H311" s="64"/>
      <c r="I311" s="63">
        <f t="shared" ref="I311:I374" si="5">LEN(E311)</f>
        <v>16</v>
      </c>
      <c r="J311" s="63" t="s">
        <v>1613</v>
      </c>
      <c r="K311" s="93" t="s">
        <v>12198</v>
      </c>
      <c r="L311" s="62" t="s">
        <v>6737</v>
      </c>
      <c r="M311" s="62" t="s">
        <v>12634</v>
      </c>
      <c r="N311" s="72" t="str">
        <f>VLOOKUP(M311,'Hulpblad KAR-parser'!A:C,2,FALSE)</f>
        <v>bevestigd</v>
      </c>
      <c r="O311" s="72" t="str">
        <f>IF(VLOOKUP(M311,'Hulpblad KAR-parser'!A:C,3,FALSE)="","",VLOOKUP(M311,'Hulpblad KAR-parser'!A:C,3,FALSE))</f>
        <v>Video</v>
      </c>
      <c r="P311" s="136" t="str">
        <f>IF(CONCATENATE(C311,D311)="","",VLOOKUP(CONCATENATE(C311,D311),Karakteristieken!AQ:AQ,1,FALSE))</f>
        <v>BevestigdVideo</v>
      </c>
    </row>
    <row r="312" spans="1:16" x14ac:dyDescent="0.25">
      <c r="A312" s="63"/>
      <c r="B312" s="63"/>
      <c r="C312" s="63"/>
      <c r="D312" s="63"/>
      <c r="E312" s="64" t="s">
        <v>12647</v>
      </c>
      <c r="F312" s="64"/>
      <c r="G312" s="64" t="s">
        <v>12634</v>
      </c>
      <c r="H312" s="64"/>
      <c r="I312" s="63">
        <f t="shared" si="5"/>
        <v>6</v>
      </c>
      <c r="J312" s="63" t="s">
        <v>1561</v>
      </c>
      <c r="K312" s="93" t="s">
        <v>12198</v>
      </c>
      <c r="L312" s="62" t="s">
        <v>6737</v>
      </c>
      <c r="M312" s="62" t="s">
        <v>12634</v>
      </c>
      <c r="N312" s="72" t="str">
        <f>VLOOKUP(M312,'Hulpblad KAR-parser'!A:C,2,FALSE)</f>
        <v>bevestigd</v>
      </c>
      <c r="O312" s="72" t="str">
        <f>IF(VLOOKUP(M312,'Hulpblad KAR-parser'!A:C,3,FALSE)="","",VLOOKUP(M312,'Hulpblad KAR-parser'!A:C,3,FALSE))</f>
        <v>Video</v>
      </c>
      <c r="P312" s="136" t="str">
        <f>IF(CONCATENATE(C312,D312)="","",VLOOKUP(CONCATENATE(C312,D312),Karakteristieken!AQ:AQ,1,FALSE))</f>
        <v/>
      </c>
    </row>
    <row r="313" spans="1:16" x14ac:dyDescent="0.25">
      <c r="A313" s="59">
        <v>200109604</v>
      </c>
      <c r="B313" s="59">
        <v>200098101</v>
      </c>
      <c r="C313" s="59"/>
      <c r="D313" s="59"/>
      <c r="E313" s="60" t="s">
        <v>2099</v>
      </c>
      <c r="F313" s="60"/>
      <c r="G313" s="125" t="s">
        <v>12634</v>
      </c>
      <c r="H313" s="60"/>
      <c r="I313" s="59">
        <f t="shared" si="5"/>
        <v>19</v>
      </c>
      <c r="J313" s="65" t="s">
        <v>1561</v>
      </c>
      <c r="K313" s="61" t="s">
        <v>12187</v>
      </c>
      <c r="L313" s="62" t="s">
        <v>6737</v>
      </c>
      <c r="M313" s="62" t="s">
        <v>12634</v>
      </c>
      <c r="N313" s="72" t="str">
        <f>VLOOKUP(M313,'Hulpblad KAR-parser'!A:C,2,FALSE)</f>
        <v>bevestigd</v>
      </c>
      <c r="O313" s="72" t="str">
        <f>IF(VLOOKUP(M313,'Hulpblad KAR-parser'!A:C,3,FALSE)="","",VLOOKUP(M313,'Hulpblad KAR-parser'!A:C,3,FALSE))</f>
        <v>Video</v>
      </c>
      <c r="P313" s="136" t="str">
        <f>IF(CONCATENATE(C313,D313)="","",VLOOKUP(CONCATENATE(C313,D313),Karakteristieken!AQ:AQ,1,FALSE))</f>
        <v/>
      </c>
    </row>
    <row r="314" spans="1:16" x14ac:dyDescent="0.25">
      <c r="A314" s="59"/>
      <c r="B314" s="59"/>
      <c r="C314" s="59"/>
      <c r="D314" s="59"/>
      <c r="E314" s="60" t="s">
        <v>9216</v>
      </c>
      <c r="F314" s="60"/>
      <c r="G314" s="125" t="s">
        <v>12634</v>
      </c>
      <c r="H314" s="60"/>
      <c r="I314" s="59">
        <f t="shared" si="5"/>
        <v>6</v>
      </c>
      <c r="J314" s="59" t="s">
        <v>1561</v>
      </c>
      <c r="K314" s="61" t="s">
        <v>12187</v>
      </c>
      <c r="L314" s="62" t="s">
        <v>6737</v>
      </c>
      <c r="M314" s="62" t="s">
        <v>12634</v>
      </c>
      <c r="N314" s="72" t="str">
        <f>VLOOKUP(M314,'Hulpblad KAR-parser'!A:C,2,FALSE)</f>
        <v>bevestigd</v>
      </c>
      <c r="O314" s="72" t="str">
        <f>IF(VLOOKUP(M314,'Hulpblad KAR-parser'!A:C,3,FALSE)="","",VLOOKUP(M314,'Hulpblad KAR-parser'!A:C,3,FALSE))</f>
        <v>Video</v>
      </c>
      <c r="P314" s="136" t="str">
        <f>IF(CONCATENATE(C314,D314)="","",VLOOKUP(CONCATENATE(C314,D314),Karakteristieken!AQ:AQ,1,FALSE))</f>
        <v/>
      </c>
    </row>
    <row r="315" spans="1:16" x14ac:dyDescent="0.25">
      <c r="A315" s="67">
        <v>200109252</v>
      </c>
      <c r="B315" s="67">
        <v>200097932</v>
      </c>
      <c r="C315" s="67" t="s">
        <v>1753</v>
      </c>
      <c r="D315" s="67"/>
      <c r="E315" s="68" t="s">
        <v>6172</v>
      </c>
      <c r="F315" s="68"/>
      <c r="G315" s="68"/>
      <c r="H315" s="68"/>
      <c r="I315" s="67">
        <f t="shared" si="5"/>
        <v>11</v>
      </c>
      <c r="J315" s="67" t="s">
        <v>1613</v>
      </c>
      <c r="K315" s="91" t="s">
        <v>12550</v>
      </c>
      <c r="L315" s="62" t="s">
        <v>6737</v>
      </c>
      <c r="M315" s="62" t="s">
        <v>6172</v>
      </c>
      <c r="N315" s="72" t="e">
        <f>VLOOKUP(M315,'Hulpblad KAR-parser'!A:C,2,FALSE)</f>
        <v>#N/A</v>
      </c>
      <c r="O315" s="72" t="e">
        <f>IF(VLOOKUP(M315,'Hulpblad KAR-parser'!A:C,3,FALSE)="","",VLOOKUP(M315,'Hulpblad KAR-parser'!A:C,3,FALSE))</f>
        <v>#N/A</v>
      </c>
      <c r="P315" s="136" t="e">
        <f>IF(CONCATENATE(C315,D315)="","",VLOOKUP(CONCATENATE(C315,D315),Karakteristieken!AQ:AQ,1,FALSE))</f>
        <v>#N/A</v>
      </c>
    </row>
    <row r="316" spans="1:16" x14ac:dyDescent="0.25">
      <c r="A316" s="67"/>
      <c r="B316" s="67"/>
      <c r="C316" s="67"/>
      <c r="D316" s="67"/>
      <c r="E316" s="68" t="s">
        <v>8990</v>
      </c>
      <c r="F316" s="68"/>
      <c r="G316" s="68" t="s">
        <v>6172</v>
      </c>
      <c r="H316" s="68"/>
      <c r="I316" s="67">
        <f t="shared" si="5"/>
        <v>7</v>
      </c>
      <c r="J316" s="67" t="s">
        <v>1561</v>
      </c>
      <c r="K316" s="91" t="s">
        <v>12550</v>
      </c>
      <c r="L316" s="62" t="s">
        <v>6737</v>
      </c>
      <c r="M316" s="62" t="s">
        <v>6172</v>
      </c>
      <c r="N316" s="72" t="e">
        <f>VLOOKUP(M316,'Hulpblad KAR-parser'!A:C,2,FALSE)</f>
        <v>#N/A</v>
      </c>
      <c r="O316" s="72" t="e">
        <f>IF(VLOOKUP(M316,'Hulpblad KAR-parser'!A:C,3,FALSE)="","",VLOOKUP(M316,'Hulpblad KAR-parser'!A:C,3,FALSE))</f>
        <v>#N/A</v>
      </c>
      <c r="P316" s="136" t="str">
        <f>IF(CONCATENATE(C316,D316)="","",VLOOKUP(CONCATENATE(C316,D316),Karakteristieken!AQ:AQ,1,FALSE))</f>
        <v/>
      </c>
    </row>
    <row r="317" spans="1:16" x14ac:dyDescent="0.25">
      <c r="A317" s="59">
        <v>200109253</v>
      </c>
      <c r="B317" s="59">
        <v>200097933</v>
      </c>
      <c r="C317" s="59" t="s">
        <v>1753</v>
      </c>
      <c r="D317" s="59" t="s">
        <v>1754</v>
      </c>
      <c r="E317" s="60" t="s">
        <v>1757</v>
      </c>
      <c r="F317" s="60"/>
      <c r="G317" s="60"/>
      <c r="H317" s="60"/>
      <c r="I317" s="59">
        <f t="shared" si="5"/>
        <v>25</v>
      </c>
      <c r="J317" s="59" t="s">
        <v>1613</v>
      </c>
      <c r="K317" s="61"/>
      <c r="L317" s="62" t="s">
        <v>6737</v>
      </c>
      <c r="M317" s="62" t="s">
        <v>1757</v>
      </c>
      <c r="N317" s="72" t="str">
        <f>VLOOKUP(M317,'Hulpblad KAR-parser'!A:C,2,FALSE)</f>
        <v>Bewustzijn</v>
      </c>
      <c r="O317" s="72" t="str">
        <f>IF(VLOOKUP(M317,'Hulpblad KAR-parser'!A:C,3,FALSE)="","",VLOOKUP(M317,'Hulpblad KAR-parser'!A:C,3,FALSE))</f>
        <v>Aanspreekbaar</v>
      </c>
      <c r="P317" s="136" t="str">
        <f>IF(CONCATENATE(C317,D317)="","",VLOOKUP(CONCATENATE(C317,D317),Karakteristieken!AQ:AQ,1,FALSE))</f>
        <v>BewustzijnAanspreekbaar</v>
      </c>
    </row>
    <row r="318" spans="1:16" x14ac:dyDescent="0.25">
      <c r="A318" s="59"/>
      <c r="B318" s="59"/>
      <c r="C318" s="59"/>
      <c r="D318" s="59"/>
      <c r="E318" s="60" t="s">
        <v>8982</v>
      </c>
      <c r="F318" s="60"/>
      <c r="G318" s="60" t="s">
        <v>1757</v>
      </c>
      <c r="H318" s="60"/>
      <c r="I318" s="59">
        <f t="shared" si="5"/>
        <v>7</v>
      </c>
      <c r="J318" s="59" t="s">
        <v>1561</v>
      </c>
      <c r="K318" s="61"/>
      <c r="L318" s="62" t="s">
        <v>6737</v>
      </c>
      <c r="M318" s="62" t="s">
        <v>1757</v>
      </c>
      <c r="N318" s="72" t="str">
        <f>VLOOKUP(M318,'Hulpblad KAR-parser'!A:C,2,FALSE)</f>
        <v>Bewustzijn</v>
      </c>
      <c r="O318" s="72" t="str">
        <f>IF(VLOOKUP(M318,'Hulpblad KAR-parser'!A:C,3,FALSE)="","",VLOOKUP(M318,'Hulpblad KAR-parser'!A:C,3,FALSE))</f>
        <v>Aanspreekbaar</v>
      </c>
      <c r="P318" s="136" t="str">
        <f>IF(CONCATENATE(C318,D318)="","",VLOOKUP(CONCATENATE(C318,D318),Karakteristieken!AQ:AQ,1,FALSE))</f>
        <v/>
      </c>
    </row>
    <row r="319" spans="1:16" x14ac:dyDescent="0.25">
      <c r="A319" s="59"/>
      <c r="B319" s="59"/>
      <c r="C319" s="59"/>
      <c r="D319" s="59"/>
      <c r="E319" s="60" t="s">
        <v>8983</v>
      </c>
      <c r="F319" s="60"/>
      <c r="G319" s="60" t="s">
        <v>1757</v>
      </c>
      <c r="H319" s="60"/>
      <c r="I319" s="59">
        <f t="shared" si="5"/>
        <v>14</v>
      </c>
      <c r="J319" s="59" t="s">
        <v>1561</v>
      </c>
      <c r="K319" s="61"/>
      <c r="L319" s="62" t="s">
        <v>6737</v>
      </c>
      <c r="M319" s="62" t="s">
        <v>1757</v>
      </c>
      <c r="N319" s="72" t="str">
        <f>VLOOKUP(M319,'Hulpblad KAR-parser'!A:C,2,FALSE)</f>
        <v>Bewustzijn</v>
      </c>
      <c r="O319" s="72" t="str">
        <f>IF(VLOOKUP(M319,'Hulpblad KAR-parser'!A:C,3,FALSE)="","",VLOOKUP(M319,'Hulpblad KAR-parser'!A:C,3,FALSE))</f>
        <v>Aanspreekbaar</v>
      </c>
      <c r="P319" s="136" t="str">
        <f>IF(CONCATENATE(C319,D319)="","",VLOOKUP(CONCATENATE(C319,D319),Karakteristieken!AQ:AQ,1,FALSE))</f>
        <v/>
      </c>
    </row>
    <row r="320" spans="1:16" x14ac:dyDescent="0.25">
      <c r="A320" s="59"/>
      <c r="B320" s="59"/>
      <c r="C320" s="59"/>
      <c r="D320" s="59"/>
      <c r="E320" s="60" t="s">
        <v>8984</v>
      </c>
      <c r="F320" s="60"/>
      <c r="G320" s="60" t="s">
        <v>1757</v>
      </c>
      <c r="H320" s="60"/>
      <c r="I320" s="59">
        <f t="shared" si="5"/>
        <v>5</v>
      </c>
      <c r="J320" s="59" t="s">
        <v>1561</v>
      </c>
      <c r="K320" s="61"/>
      <c r="L320" s="62" t="s">
        <v>6737</v>
      </c>
      <c r="M320" s="62" t="s">
        <v>1757</v>
      </c>
      <c r="N320" s="72" t="str">
        <f>VLOOKUP(M320,'Hulpblad KAR-parser'!A:C,2,FALSE)</f>
        <v>Bewustzijn</v>
      </c>
      <c r="O320" s="72" t="str">
        <f>IF(VLOOKUP(M320,'Hulpblad KAR-parser'!A:C,3,FALSE)="","",VLOOKUP(M320,'Hulpblad KAR-parser'!A:C,3,FALSE))</f>
        <v>Aanspreekbaar</v>
      </c>
      <c r="P320" s="136" t="str">
        <f>IF(CONCATENATE(C320,D320)="","",VLOOKUP(CONCATENATE(C320,D320),Karakteristieken!AQ:AQ,1,FALSE))</f>
        <v/>
      </c>
    </row>
    <row r="321" spans="1:16" x14ac:dyDescent="0.25">
      <c r="A321" s="59"/>
      <c r="B321" s="59"/>
      <c r="C321" s="59"/>
      <c r="D321" s="59"/>
      <c r="E321" s="60" t="s">
        <v>8985</v>
      </c>
      <c r="F321" s="60"/>
      <c r="G321" s="60" t="s">
        <v>1757</v>
      </c>
      <c r="H321" s="60"/>
      <c r="I321" s="59">
        <f t="shared" si="5"/>
        <v>7</v>
      </c>
      <c r="J321" s="59" t="s">
        <v>1561</v>
      </c>
      <c r="K321" s="61"/>
      <c r="L321" s="62" t="s">
        <v>6737</v>
      </c>
      <c r="M321" s="62" t="s">
        <v>1757</v>
      </c>
      <c r="N321" s="72" t="str">
        <f>VLOOKUP(M321,'Hulpblad KAR-parser'!A:C,2,FALSE)</f>
        <v>Bewustzijn</v>
      </c>
      <c r="O321" s="72" t="str">
        <f>IF(VLOOKUP(M321,'Hulpblad KAR-parser'!A:C,3,FALSE)="","",VLOOKUP(M321,'Hulpblad KAR-parser'!A:C,3,FALSE))</f>
        <v>Aanspreekbaar</v>
      </c>
      <c r="P321" s="136" t="str">
        <f>IF(CONCATENATE(C321,D321)="","",VLOOKUP(CONCATENATE(C321,D321),Karakteristieken!AQ:AQ,1,FALSE))</f>
        <v/>
      </c>
    </row>
    <row r="322" spans="1:16" x14ac:dyDescent="0.25">
      <c r="A322" s="59">
        <v>200109254</v>
      </c>
      <c r="B322" s="59">
        <v>200097934</v>
      </c>
      <c r="C322" s="59" t="s">
        <v>1753</v>
      </c>
      <c r="D322" s="59" t="s">
        <v>1758</v>
      </c>
      <c r="E322" s="60" t="s">
        <v>1760</v>
      </c>
      <c r="F322" s="60"/>
      <c r="G322" s="60"/>
      <c r="H322" s="60"/>
      <c r="I322" s="59">
        <f t="shared" si="5"/>
        <v>30</v>
      </c>
      <c r="J322" s="59" t="s">
        <v>1613</v>
      </c>
      <c r="K322" s="61"/>
      <c r="L322" s="62" t="s">
        <v>6737</v>
      </c>
      <c r="M322" s="62" t="s">
        <v>1760</v>
      </c>
      <c r="N322" s="72" t="str">
        <f>VLOOKUP(M322,'Hulpblad KAR-parser'!A:C,2,FALSE)</f>
        <v>Bewustzijn</v>
      </c>
      <c r="O322" s="72" t="str">
        <f>IF(VLOOKUP(M322,'Hulpblad KAR-parser'!A:C,3,FALSE)="","",VLOOKUP(M322,'Hulpblad KAR-parser'!A:C,3,FALSE))</f>
        <v>Niet aanspreekbaar</v>
      </c>
      <c r="P322" s="136" t="str">
        <f>IF(CONCATENATE(C322,D322)="","",VLOOKUP(CONCATENATE(C322,D322),Karakteristieken!AQ:AQ,1,FALSE))</f>
        <v>BewustzijnNiet aanspreekbaar</v>
      </c>
    </row>
    <row r="323" spans="1:16" x14ac:dyDescent="0.25">
      <c r="A323" s="59"/>
      <c r="B323" s="59"/>
      <c r="C323" s="59"/>
      <c r="D323" s="59"/>
      <c r="E323" s="60" t="s">
        <v>8986</v>
      </c>
      <c r="F323" s="60"/>
      <c r="G323" s="60" t="s">
        <v>1760</v>
      </c>
      <c r="H323" s="60"/>
      <c r="I323" s="59">
        <f t="shared" si="5"/>
        <v>6</v>
      </c>
      <c r="J323" s="59" t="s">
        <v>1561</v>
      </c>
      <c r="K323" s="61"/>
      <c r="L323" s="62" t="s">
        <v>6737</v>
      </c>
      <c r="M323" s="62" t="s">
        <v>1760</v>
      </c>
      <c r="N323" s="72" t="str">
        <f>VLOOKUP(M323,'Hulpblad KAR-parser'!A:C,2,FALSE)</f>
        <v>Bewustzijn</v>
      </c>
      <c r="O323" s="72" t="str">
        <f>IF(VLOOKUP(M323,'Hulpblad KAR-parser'!A:C,3,FALSE)="","",VLOOKUP(M323,'Hulpblad KAR-parser'!A:C,3,FALSE))</f>
        <v>Niet aanspreekbaar</v>
      </c>
      <c r="P323" s="136" t="str">
        <f>IF(CONCATENATE(C323,D323)="","",VLOOKUP(CONCATENATE(C323,D323),Karakteristieken!AQ:AQ,1,FALSE))</f>
        <v/>
      </c>
    </row>
    <row r="324" spans="1:16" x14ac:dyDescent="0.25">
      <c r="A324" s="59"/>
      <c r="B324" s="59"/>
      <c r="C324" s="59"/>
      <c r="D324" s="59"/>
      <c r="E324" s="60" t="s">
        <v>8987</v>
      </c>
      <c r="F324" s="60"/>
      <c r="G324" s="60" t="s">
        <v>1760</v>
      </c>
      <c r="H324" s="60"/>
      <c r="I324" s="59">
        <f t="shared" si="5"/>
        <v>6</v>
      </c>
      <c r="J324" s="59" t="s">
        <v>1561</v>
      </c>
      <c r="K324" s="61"/>
      <c r="L324" s="62" t="s">
        <v>6737</v>
      </c>
      <c r="M324" s="62" t="s">
        <v>1760</v>
      </c>
      <c r="N324" s="72" t="str">
        <f>VLOOKUP(M324,'Hulpblad KAR-parser'!A:C,2,FALSE)</f>
        <v>Bewustzijn</v>
      </c>
      <c r="O324" s="72" t="str">
        <f>IF(VLOOKUP(M324,'Hulpblad KAR-parser'!A:C,3,FALSE)="","",VLOOKUP(M324,'Hulpblad KAR-parser'!A:C,3,FALSE))</f>
        <v>Niet aanspreekbaar</v>
      </c>
      <c r="P324" s="136" t="str">
        <f>IF(CONCATENATE(C324,D324)="","",VLOOKUP(CONCATENATE(C324,D324),Karakteristieken!AQ:AQ,1,FALSE))</f>
        <v/>
      </c>
    </row>
    <row r="325" spans="1:16" x14ac:dyDescent="0.25">
      <c r="A325" s="59"/>
      <c r="B325" s="59"/>
      <c r="C325" s="59"/>
      <c r="D325" s="59"/>
      <c r="E325" s="60" t="s">
        <v>8988</v>
      </c>
      <c r="F325" s="60"/>
      <c r="G325" s="60" t="s">
        <v>1760</v>
      </c>
      <c r="H325" s="60"/>
      <c r="I325" s="59">
        <f t="shared" si="5"/>
        <v>12</v>
      </c>
      <c r="J325" s="59" t="s">
        <v>1561</v>
      </c>
      <c r="K325" s="61"/>
      <c r="L325" s="62" t="s">
        <v>6737</v>
      </c>
      <c r="M325" s="62" t="s">
        <v>1760</v>
      </c>
      <c r="N325" s="72" t="str">
        <f>VLOOKUP(M325,'Hulpblad KAR-parser'!A:C,2,FALSE)</f>
        <v>Bewustzijn</v>
      </c>
      <c r="O325" s="72" t="str">
        <f>IF(VLOOKUP(M325,'Hulpblad KAR-parser'!A:C,3,FALSE)="","",VLOOKUP(M325,'Hulpblad KAR-parser'!A:C,3,FALSE))</f>
        <v>Niet aanspreekbaar</v>
      </c>
      <c r="P325" s="136" t="str">
        <f>IF(CONCATENATE(C325,D325)="","",VLOOKUP(CONCATENATE(C325,D325),Karakteristieken!AQ:AQ,1,FALSE))</f>
        <v/>
      </c>
    </row>
    <row r="326" spans="1:16" x14ac:dyDescent="0.25">
      <c r="A326" s="59"/>
      <c r="B326" s="59"/>
      <c r="C326" s="59"/>
      <c r="D326" s="59"/>
      <c r="E326" s="60" t="s">
        <v>8989</v>
      </c>
      <c r="F326" s="60"/>
      <c r="G326" s="60" t="s">
        <v>1760</v>
      </c>
      <c r="H326" s="60"/>
      <c r="I326" s="59">
        <f t="shared" si="5"/>
        <v>19</v>
      </c>
      <c r="J326" s="59" t="s">
        <v>1561</v>
      </c>
      <c r="K326" s="61"/>
      <c r="L326" s="62" t="s">
        <v>6737</v>
      </c>
      <c r="M326" s="62" t="s">
        <v>1760</v>
      </c>
      <c r="N326" s="72" t="str">
        <f>VLOOKUP(M326,'Hulpblad KAR-parser'!A:C,2,FALSE)</f>
        <v>Bewustzijn</v>
      </c>
      <c r="O326" s="72" t="str">
        <f>IF(VLOOKUP(M326,'Hulpblad KAR-parser'!A:C,3,FALSE)="","",VLOOKUP(M326,'Hulpblad KAR-parser'!A:C,3,FALSE))</f>
        <v>Niet aanspreekbaar</v>
      </c>
      <c r="P326" s="136" t="str">
        <f>IF(CONCATENATE(C326,D326)="","",VLOOKUP(CONCATENATE(C326,D326),Karakteristieken!AQ:AQ,1,FALSE))</f>
        <v/>
      </c>
    </row>
    <row r="327" spans="1:16" x14ac:dyDescent="0.25">
      <c r="A327" s="59">
        <v>200137869</v>
      </c>
      <c r="B327" s="59">
        <v>200116712</v>
      </c>
      <c r="C327" s="59" t="s">
        <v>12347</v>
      </c>
      <c r="D327" s="59" t="s">
        <v>3934</v>
      </c>
      <c r="E327" s="60" t="s">
        <v>12355</v>
      </c>
      <c r="F327" s="60"/>
      <c r="G327" s="60"/>
      <c r="H327" s="60"/>
      <c r="I327" s="59">
        <f t="shared" si="5"/>
        <v>32</v>
      </c>
      <c r="J327" s="59" t="s">
        <v>1613</v>
      </c>
      <c r="K327" s="61"/>
      <c r="L327" s="62" t="s">
        <v>6737</v>
      </c>
      <c r="M327" s="62" t="s">
        <v>12355</v>
      </c>
      <c r="N327" s="72" t="str">
        <f>VLOOKUP(M327,'Hulpblad KAR-parser'!A:C,2,FALSE)</f>
        <v>Bijst Pel Basis Pel</v>
      </c>
      <c r="O327" s="72" t="str">
        <f>IF(VLOOKUP(M327,'Hulpblad KAR-parser'!A:C,3,FALSE)="","",VLOOKUP(M327,'Hulpblad KAR-parser'!A:C,3,FALSE))</f>
        <v>1 Pel. Basis</v>
      </c>
      <c r="P327" s="136" t="str">
        <f>IF(CONCATENATE(C327,D327)="","",VLOOKUP(CONCATENATE(C327,D327),Karakteristieken!AQ:AQ,1,FALSE))</f>
        <v>Bijst Pel Basis Pel1 Pel. Basis</v>
      </c>
    </row>
    <row r="328" spans="1:16" x14ac:dyDescent="0.25">
      <c r="A328" s="59"/>
      <c r="B328" s="59"/>
      <c r="C328" s="59"/>
      <c r="D328" s="59"/>
      <c r="E328" s="60" t="s">
        <v>12389</v>
      </c>
      <c r="F328" s="60"/>
      <c r="G328" s="60" t="s">
        <v>12355</v>
      </c>
      <c r="H328" s="60"/>
      <c r="I328" s="59">
        <f t="shared" si="5"/>
        <v>7</v>
      </c>
      <c r="J328" s="59" t="s">
        <v>1561</v>
      </c>
      <c r="K328" s="61"/>
      <c r="L328" s="62" t="s">
        <v>6737</v>
      </c>
      <c r="M328" s="62" t="s">
        <v>12355</v>
      </c>
      <c r="N328" s="72" t="str">
        <f>VLOOKUP(M328,'Hulpblad KAR-parser'!A:C,2,FALSE)</f>
        <v>Bijst Pel Basis Pel</v>
      </c>
      <c r="O328" s="72" t="str">
        <f>IF(VLOOKUP(M328,'Hulpblad KAR-parser'!A:C,3,FALSE)="","",VLOOKUP(M328,'Hulpblad KAR-parser'!A:C,3,FALSE))</f>
        <v>1 Pel. Basis</v>
      </c>
      <c r="P328" s="136" t="str">
        <f>IF(CONCATENATE(C328,D328)="","",VLOOKUP(CONCATENATE(C328,D328),Karakteristieken!AQ:AQ,1,FALSE))</f>
        <v/>
      </c>
    </row>
    <row r="329" spans="1:16" x14ac:dyDescent="0.25">
      <c r="A329" s="59"/>
      <c r="B329" s="59"/>
      <c r="C329" s="59"/>
      <c r="D329" s="59"/>
      <c r="E329" s="60" t="s">
        <v>12388</v>
      </c>
      <c r="F329" s="60"/>
      <c r="G329" s="60" t="s">
        <v>12355</v>
      </c>
      <c r="H329" s="60"/>
      <c r="I329" s="59">
        <f t="shared" si="5"/>
        <v>7</v>
      </c>
      <c r="J329" s="59" t="s">
        <v>1561</v>
      </c>
      <c r="K329" s="61"/>
      <c r="L329" s="62" t="s">
        <v>6737</v>
      </c>
      <c r="M329" s="62" t="s">
        <v>12355</v>
      </c>
      <c r="N329" s="72" t="str">
        <f>VLOOKUP(M329,'Hulpblad KAR-parser'!A:C,2,FALSE)</f>
        <v>Bijst Pel Basis Pel</v>
      </c>
      <c r="O329" s="72" t="str">
        <f>IF(VLOOKUP(M329,'Hulpblad KAR-parser'!A:C,3,FALSE)="","",VLOOKUP(M329,'Hulpblad KAR-parser'!A:C,3,FALSE))</f>
        <v>1 Pel. Basis</v>
      </c>
      <c r="P329" s="136" t="str">
        <f>IF(CONCATENATE(C329,D329)="","",VLOOKUP(CONCATENATE(C329,D329),Karakteristieken!AQ:AQ,1,FALSE))</f>
        <v/>
      </c>
    </row>
    <row r="330" spans="1:16" x14ac:dyDescent="0.25">
      <c r="A330" s="59">
        <v>200137870</v>
      </c>
      <c r="B330" s="59">
        <v>200116713</v>
      </c>
      <c r="C330" s="59" t="s">
        <v>12347</v>
      </c>
      <c r="D330" s="59" t="s">
        <v>3937</v>
      </c>
      <c r="E330" s="60" t="s">
        <v>12356</v>
      </c>
      <c r="F330" s="60"/>
      <c r="G330" s="60"/>
      <c r="H330" s="60"/>
      <c r="I330" s="59">
        <f t="shared" si="5"/>
        <v>32</v>
      </c>
      <c r="J330" s="59" t="s">
        <v>1613</v>
      </c>
      <c r="K330" s="61"/>
      <c r="L330" s="62" t="s">
        <v>6737</v>
      </c>
      <c r="M330" s="62" t="s">
        <v>12356</v>
      </c>
      <c r="N330" s="72" t="str">
        <f>VLOOKUP(M330,'Hulpblad KAR-parser'!A:C,2,FALSE)</f>
        <v>Bijst Pel Basis Pel</v>
      </c>
      <c r="O330" s="72" t="str">
        <f>IF(VLOOKUP(M330,'Hulpblad KAR-parser'!A:C,3,FALSE)="","",VLOOKUP(M330,'Hulpblad KAR-parser'!A:C,3,FALSE))</f>
        <v>2 Pel. Basis</v>
      </c>
      <c r="P330" s="136" t="str">
        <f>IF(CONCATENATE(C330,D330)="","",VLOOKUP(CONCATENATE(C330,D330),Karakteristieken!AQ:AQ,1,FALSE))</f>
        <v>Bijst Pel Basis Pel2 Pel. Basis</v>
      </c>
    </row>
    <row r="331" spans="1:16" x14ac:dyDescent="0.25">
      <c r="A331" s="59"/>
      <c r="B331" s="59"/>
      <c r="C331" s="59"/>
      <c r="D331" s="59"/>
      <c r="E331" s="60" t="s">
        <v>12391</v>
      </c>
      <c r="F331" s="60"/>
      <c r="G331" s="60" t="s">
        <v>12356</v>
      </c>
      <c r="H331" s="60"/>
      <c r="I331" s="59">
        <f t="shared" si="5"/>
        <v>7</v>
      </c>
      <c r="J331" s="59" t="s">
        <v>1561</v>
      </c>
      <c r="K331" s="61"/>
      <c r="L331" s="62" t="s">
        <v>6737</v>
      </c>
      <c r="M331" s="62" t="s">
        <v>12356</v>
      </c>
      <c r="N331" s="72" t="str">
        <f>VLOOKUP(M331,'Hulpblad KAR-parser'!A:C,2,FALSE)</f>
        <v>Bijst Pel Basis Pel</v>
      </c>
      <c r="O331" s="72" t="str">
        <f>IF(VLOOKUP(M331,'Hulpblad KAR-parser'!A:C,3,FALSE)="","",VLOOKUP(M331,'Hulpblad KAR-parser'!A:C,3,FALSE))</f>
        <v>2 Pel. Basis</v>
      </c>
      <c r="P331" s="136" t="str">
        <f>IF(CONCATENATE(C331,D331)="","",VLOOKUP(CONCATENATE(C331,D331),Karakteristieken!AQ:AQ,1,FALSE))</f>
        <v/>
      </c>
    </row>
    <row r="332" spans="1:16" x14ac:dyDescent="0.25">
      <c r="A332" s="59"/>
      <c r="B332" s="59"/>
      <c r="C332" s="59"/>
      <c r="D332" s="59"/>
      <c r="E332" s="60" t="s">
        <v>12390</v>
      </c>
      <c r="F332" s="60"/>
      <c r="G332" s="60" t="s">
        <v>12356</v>
      </c>
      <c r="H332" s="60"/>
      <c r="I332" s="59">
        <f t="shared" si="5"/>
        <v>7</v>
      </c>
      <c r="J332" s="59" t="s">
        <v>1561</v>
      </c>
      <c r="K332" s="61"/>
      <c r="L332" s="62" t="s">
        <v>6737</v>
      </c>
      <c r="M332" s="62" t="s">
        <v>12356</v>
      </c>
      <c r="N332" s="72" t="str">
        <f>VLOOKUP(M332,'Hulpblad KAR-parser'!A:C,2,FALSE)</f>
        <v>Bijst Pel Basis Pel</v>
      </c>
      <c r="O332" s="72" t="str">
        <f>IF(VLOOKUP(M332,'Hulpblad KAR-parser'!A:C,3,FALSE)="","",VLOOKUP(M332,'Hulpblad KAR-parser'!A:C,3,FALSE))</f>
        <v>2 Pel. Basis</v>
      </c>
      <c r="P332" s="136" t="str">
        <f>IF(CONCATENATE(C332,D332)="","",VLOOKUP(CONCATENATE(C332,D332),Karakteristieken!AQ:AQ,1,FALSE))</f>
        <v/>
      </c>
    </row>
    <row r="333" spans="1:16" x14ac:dyDescent="0.25">
      <c r="A333" s="59">
        <v>200137871</v>
      </c>
      <c r="B333" s="59">
        <v>200116714</v>
      </c>
      <c r="C333" s="59" t="s">
        <v>12347</v>
      </c>
      <c r="D333" s="59" t="s">
        <v>3939</v>
      </c>
      <c r="E333" s="60" t="s">
        <v>12357</v>
      </c>
      <c r="F333" s="60"/>
      <c r="G333" s="60"/>
      <c r="H333" s="60"/>
      <c r="I333" s="59">
        <f t="shared" si="5"/>
        <v>32</v>
      </c>
      <c r="J333" s="59" t="s">
        <v>1613</v>
      </c>
      <c r="K333" s="61"/>
      <c r="L333" s="62" t="s">
        <v>6737</v>
      </c>
      <c r="M333" s="62" t="s">
        <v>12357</v>
      </c>
      <c r="N333" s="72" t="str">
        <f>VLOOKUP(M333,'Hulpblad KAR-parser'!A:C,2,FALSE)</f>
        <v>Bijst Pel Basis Pel</v>
      </c>
      <c r="O333" s="72" t="str">
        <f>IF(VLOOKUP(M333,'Hulpblad KAR-parser'!A:C,3,FALSE)="","",VLOOKUP(M333,'Hulpblad KAR-parser'!A:C,3,FALSE))</f>
        <v>3 Pel. Basis</v>
      </c>
      <c r="P333" s="136" t="str">
        <f>IF(CONCATENATE(C333,D333)="","",VLOOKUP(CONCATENATE(C333,D333),Karakteristieken!AQ:AQ,1,FALSE))</f>
        <v>Bijst Pel Basis Pel3 Pel. Basis</v>
      </c>
    </row>
    <row r="334" spans="1:16" x14ac:dyDescent="0.25">
      <c r="A334" s="59"/>
      <c r="B334" s="59"/>
      <c r="C334" s="59"/>
      <c r="D334" s="59"/>
      <c r="E334" s="60" t="s">
        <v>12393</v>
      </c>
      <c r="F334" s="60"/>
      <c r="G334" s="60" t="s">
        <v>12357</v>
      </c>
      <c r="H334" s="60"/>
      <c r="I334" s="59">
        <f t="shared" si="5"/>
        <v>7</v>
      </c>
      <c r="J334" s="59" t="s">
        <v>1561</v>
      </c>
      <c r="K334" s="61"/>
      <c r="L334" s="62" t="s">
        <v>6737</v>
      </c>
      <c r="M334" s="62" t="s">
        <v>12357</v>
      </c>
      <c r="N334" s="72" t="str">
        <f>VLOOKUP(M334,'Hulpblad KAR-parser'!A:C,2,FALSE)</f>
        <v>Bijst Pel Basis Pel</v>
      </c>
      <c r="O334" s="72" t="str">
        <f>IF(VLOOKUP(M334,'Hulpblad KAR-parser'!A:C,3,FALSE)="","",VLOOKUP(M334,'Hulpblad KAR-parser'!A:C,3,FALSE))</f>
        <v>3 Pel. Basis</v>
      </c>
      <c r="P334" s="136" t="str">
        <f>IF(CONCATENATE(C334,D334)="","",VLOOKUP(CONCATENATE(C334,D334),Karakteristieken!AQ:AQ,1,FALSE))</f>
        <v/>
      </c>
    </row>
    <row r="335" spans="1:16" x14ac:dyDescent="0.25">
      <c r="A335" s="59"/>
      <c r="B335" s="59"/>
      <c r="C335" s="59"/>
      <c r="D335" s="59"/>
      <c r="E335" s="60" t="s">
        <v>12392</v>
      </c>
      <c r="F335" s="60"/>
      <c r="G335" s="60" t="s">
        <v>12357</v>
      </c>
      <c r="H335" s="60"/>
      <c r="I335" s="59">
        <f t="shared" si="5"/>
        <v>7</v>
      </c>
      <c r="J335" s="59" t="s">
        <v>1561</v>
      </c>
      <c r="K335" s="61"/>
      <c r="L335" s="62" t="s">
        <v>6737</v>
      </c>
      <c r="M335" s="62" t="s">
        <v>12357</v>
      </c>
      <c r="N335" s="72" t="str">
        <f>VLOOKUP(M335,'Hulpblad KAR-parser'!A:C,2,FALSE)</f>
        <v>Bijst Pel Basis Pel</v>
      </c>
      <c r="O335" s="72" t="str">
        <f>IF(VLOOKUP(M335,'Hulpblad KAR-parser'!A:C,3,FALSE)="","",VLOOKUP(M335,'Hulpblad KAR-parser'!A:C,3,FALSE))</f>
        <v>3 Pel. Basis</v>
      </c>
      <c r="P335" s="136" t="str">
        <f>IF(CONCATENATE(C335,D335)="","",VLOOKUP(CONCATENATE(C335,D335),Karakteristieken!AQ:AQ,1,FALSE))</f>
        <v/>
      </c>
    </row>
    <row r="336" spans="1:16" x14ac:dyDescent="0.25">
      <c r="A336" s="59">
        <v>200137872</v>
      </c>
      <c r="B336" s="59">
        <v>200116715</v>
      </c>
      <c r="C336" s="59" t="s">
        <v>12347</v>
      </c>
      <c r="D336" s="59" t="s">
        <v>3941</v>
      </c>
      <c r="E336" s="60" t="s">
        <v>12358</v>
      </c>
      <c r="F336" s="60"/>
      <c r="G336" s="60"/>
      <c r="H336" s="60"/>
      <c r="I336" s="59">
        <f t="shared" si="5"/>
        <v>32</v>
      </c>
      <c r="J336" s="59" t="s">
        <v>1613</v>
      </c>
      <c r="K336" s="61"/>
      <c r="L336" s="62" t="s">
        <v>6737</v>
      </c>
      <c r="M336" s="62" t="s">
        <v>12358</v>
      </c>
      <c r="N336" s="72" t="str">
        <f>VLOOKUP(M336,'Hulpblad KAR-parser'!A:C,2,FALSE)</f>
        <v>Bijst Pel Basis Pel</v>
      </c>
      <c r="O336" s="72" t="str">
        <f>IF(VLOOKUP(M336,'Hulpblad KAR-parser'!A:C,3,FALSE)="","",VLOOKUP(M336,'Hulpblad KAR-parser'!A:C,3,FALSE))</f>
        <v>4 Pel. Basis</v>
      </c>
      <c r="P336" s="136" t="str">
        <f>IF(CONCATENATE(C336,D336)="","",VLOOKUP(CONCATENATE(C336,D336),Karakteristieken!AQ:AQ,1,FALSE))</f>
        <v>Bijst Pel Basis Pel4 Pel. Basis</v>
      </c>
    </row>
    <row r="337" spans="1:16" x14ac:dyDescent="0.25">
      <c r="A337" s="59"/>
      <c r="B337" s="59"/>
      <c r="C337" s="59"/>
      <c r="D337" s="59"/>
      <c r="E337" s="60" t="s">
        <v>12395</v>
      </c>
      <c r="F337" s="60"/>
      <c r="G337" s="60" t="s">
        <v>12358</v>
      </c>
      <c r="H337" s="60"/>
      <c r="I337" s="59">
        <f t="shared" si="5"/>
        <v>7</v>
      </c>
      <c r="J337" s="59" t="s">
        <v>1561</v>
      </c>
      <c r="K337" s="61"/>
      <c r="L337" s="62" t="s">
        <v>6737</v>
      </c>
      <c r="M337" s="62" t="s">
        <v>12358</v>
      </c>
      <c r="N337" s="72" t="str">
        <f>VLOOKUP(M337,'Hulpblad KAR-parser'!A:C,2,FALSE)</f>
        <v>Bijst Pel Basis Pel</v>
      </c>
      <c r="O337" s="72" t="str">
        <f>IF(VLOOKUP(M337,'Hulpblad KAR-parser'!A:C,3,FALSE)="","",VLOOKUP(M337,'Hulpblad KAR-parser'!A:C,3,FALSE))</f>
        <v>4 Pel. Basis</v>
      </c>
      <c r="P337" s="136" t="str">
        <f>IF(CONCATENATE(C337,D337)="","",VLOOKUP(CONCATENATE(C337,D337),Karakteristieken!AQ:AQ,1,FALSE))</f>
        <v/>
      </c>
    </row>
    <row r="338" spans="1:16" x14ac:dyDescent="0.25">
      <c r="A338" s="59"/>
      <c r="B338" s="59"/>
      <c r="C338" s="59"/>
      <c r="D338" s="59"/>
      <c r="E338" s="60" t="s">
        <v>12394</v>
      </c>
      <c r="F338" s="60"/>
      <c r="G338" s="60" t="s">
        <v>12358</v>
      </c>
      <c r="H338" s="60"/>
      <c r="I338" s="59">
        <f t="shared" si="5"/>
        <v>7</v>
      </c>
      <c r="J338" s="59" t="s">
        <v>1561</v>
      </c>
      <c r="K338" s="61"/>
      <c r="L338" s="62" t="s">
        <v>6737</v>
      </c>
      <c r="M338" s="62" t="s">
        <v>12358</v>
      </c>
      <c r="N338" s="72" t="str">
        <f>VLOOKUP(M338,'Hulpblad KAR-parser'!A:C,2,FALSE)</f>
        <v>Bijst Pel Basis Pel</v>
      </c>
      <c r="O338" s="72" t="str">
        <f>IF(VLOOKUP(M338,'Hulpblad KAR-parser'!A:C,3,FALSE)="","",VLOOKUP(M338,'Hulpblad KAR-parser'!A:C,3,FALSE))</f>
        <v>4 Pel. Basis</v>
      </c>
      <c r="P338" s="136" t="str">
        <f>IF(CONCATENATE(C338,D338)="","",VLOOKUP(CONCATENATE(C338,D338),Karakteristieken!AQ:AQ,1,FALSE))</f>
        <v/>
      </c>
    </row>
    <row r="339" spans="1:16" x14ac:dyDescent="0.25">
      <c r="A339" s="59">
        <v>200137873</v>
      </c>
      <c r="B339" s="59">
        <v>200116716</v>
      </c>
      <c r="C339" s="59" t="s">
        <v>12348</v>
      </c>
      <c r="D339" s="59" t="s">
        <v>3944</v>
      </c>
      <c r="E339" s="60" t="s">
        <v>12359</v>
      </c>
      <c r="F339" s="60"/>
      <c r="G339" s="60"/>
      <c r="H339" s="60"/>
      <c r="I339" s="59">
        <f t="shared" si="5"/>
        <v>28</v>
      </c>
      <c r="J339" s="59" t="s">
        <v>1613</v>
      </c>
      <c r="K339" s="61"/>
      <c r="L339" s="62" t="s">
        <v>6737</v>
      </c>
      <c r="M339" s="62" t="s">
        <v>12359</v>
      </c>
      <c r="N339" s="72" t="str">
        <f>VLOOKUP(M339,'Hulpblad KAR-parser'!A:C,2,FALSE)</f>
        <v>Bijst Pel GW</v>
      </c>
      <c r="O339" s="72" t="str">
        <f>IF(VLOOKUP(M339,'Hulpblad KAR-parser'!A:C,3,FALSE)="","",VLOOKUP(M339,'Hulpblad KAR-parser'!A:C,3,FALSE))</f>
        <v>1 Pel. GW G3000</v>
      </c>
      <c r="P339" s="136" t="str">
        <f>IF(CONCATENATE(C339,D339)="","",VLOOKUP(CONCATENATE(C339,D339),Karakteristieken!AQ:AQ,1,FALSE))</f>
        <v>Bijst Pel GW1 Pel. GW G3000</v>
      </c>
    </row>
    <row r="340" spans="1:16" x14ac:dyDescent="0.25">
      <c r="A340" s="59"/>
      <c r="B340" s="59"/>
      <c r="C340" s="59"/>
      <c r="D340" s="59"/>
      <c r="E340" s="60" t="s">
        <v>12396</v>
      </c>
      <c r="F340" s="60"/>
      <c r="G340" s="60" t="s">
        <v>12359</v>
      </c>
      <c r="H340" s="60"/>
      <c r="I340" s="59">
        <f t="shared" si="5"/>
        <v>7</v>
      </c>
      <c r="J340" s="59" t="s">
        <v>1561</v>
      </c>
      <c r="K340" s="61"/>
      <c r="L340" s="62" t="s">
        <v>6737</v>
      </c>
      <c r="M340" s="62" t="s">
        <v>12359</v>
      </c>
      <c r="N340" s="72" t="str">
        <f>VLOOKUP(M340,'Hulpblad KAR-parser'!A:C,2,FALSE)</f>
        <v>Bijst Pel GW</v>
      </c>
      <c r="O340" s="72" t="str">
        <f>IF(VLOOKUP(M340,'Hulpblad KAR-parser'!A:C,3,FALSE)="","",VLOOKUP(M340,'Hulpblad KAR-parser'!A:C,3,FALSE))</f>
        <v>1 Pel. GW G3000</v>
      </c>
      <c r="P340" s="136" t="str">
        <f>IF(CONCATENATE(C340,D340)="","",VLOOKUP(CONCATENATE(C340,D340),Karakteristieken!AQ:AQ,1,FALSE))</f>
        <v/>
      </c>
    </row>
    <row r="341" spans="1:16" x14ac:dyDescent="0.25">
      <c r="A341" s="59">
        <v>200137874</v>
      </c>
      <c r="B341" s="59">
        <v>200116717</v>
      </c>
      <c r="C341" s="59" t="s">
        <v>12348</v>
      </c>
      <c r="D341" s="59" t="s">
        <v>3948</v>
      </c>
      <c r="E341" s="60" t="s">
        <v>12360</v>
      </c>
      <c r="F341" s="60"/>
      <c r="G341" s="60"/>
      <c r="H341" s="60"/>
      <c r="I341" s="59">
        <f t="shared" si="5"/>
        <v>28</v>
      </c>
      <c r="J341" s="59" t="s">
        <v>1613</v>
      </c>
      <c r="K341" s="61"/>
      <c r="L341" s="62" t="s">
        <v>6737</v>
      </c>
      <c r="M341" s="62" t="s">
        <v>12360</v>
      </c>
      <c r="N341" s="72" t="str">
        <f>VLOOKUP(M341,'Hulpblad KAR-parser'!A:C,2,FALSE)</f>
        <v>Bijst Pel GW</v>
      </c>
      <c r="O341" s="72" t="str">
        <f>IF(VLOOKUP(M341,'Hulpblad KAR-parser'!A:C,3,FALSE)="","",VLOOKUP(M341,'Hulpblad KAR-parser'!A:C,3,FALSE))</f>
        <v>2 Pel. GW G3000</v>
      </c>
      <c r="P341" s="136" t="str">
        <f>IF(CONCATENATE(C341,D341)="","",VLOOKUP(CONCATENATE(C341,D341),Karakteristieken!AQ:AQ,1,FALSE))</f>
        <v>Bijst Pel GW2 Pel. GW G3000</v>
      </c>
    </row>
    <row r="342" spans="1:16" x14ac:dyDescent="0.25">
      <c r="A342" s="59"/>
      <c r="B342" s="59"/>
      <c r="C342" s="59"/>
      <c r="D342" s="59"/>
      <c r="E342" s="60" t="s">
        <v>12397</v>
      </c>
      <c r="F342" s="60"/>
      <c r="G342" s="60" t="s">
        <v>12360</v>
      </c>
      <c r="H342" s="60"/>
      <c r="I342" s="59">
        <f t="shared" si="5"/>
        <v>7</v>
      </c>
      <c r="J342" s="59" t="s">
        <v>1561</v>
      </c>
      <c r="K342" s="61"/>
      <c r="L342" s="62" t="s">
        <v>6737</v>
      </c>
      <c r="M342" s="62" t="s">
        <v>12360</v>
      </c>
      <c r="N342" s="72" t="str">
        <f>VLOOKUP(M342,'Hulpblad KAR-parser'!A:C,2,FALSE)</f>
        <v>Bijst Pel GW</v>
      </c>
      <c r="O342" s="72" t="str">
        <f>IF(VLOOKUP(M342,'Hulpblad KAR-parser'!A:C,3,FALSE)="","",VLOOKUP(M342,'Hulpblad KAR-parser'!A:C,3,FALSE))</f>
        <v>2 Pel. GW G3000</v>
      </c>
      <c r="P342" s="136" t="str">
        <f>IF(CONCATENATE(C342,D342)="","",VLOOKUP(CONCATENATE(C342,D342),Karakteristieken!AQ:AQ,1,FALSE))</f>
        <v/>
      </c>
    </row>
    <row r="343" spans="1:16" x14ac:dyDescent="0.25">
      <c r="A343" s="59">
        <v>200137875</v>
      </c>
      <c r="B343" s="59">
        <v>200116718</v>
      </c>
      <c r="C343" s="59" t="s">
        <v>12349</v>
      </c>
      <c r="D343" s="59" t="s">
        <v>3952</v>
      </c>
      <c r="E343" s="60" t="s">
        <v>12361</v>
      </c>
      <c r="F343" s="60"/>
      <c r="G343" s="60"/>
      <c r="H343" s="60"/>
      <c r="I343" s="59">
        <f t="shared" si="5"/>
        <v>31</v>
      </c>
      <c r="J343" s="59" t="s">
        <v>1613</v>
      </c>
      <c r="K343" s="61"/>
      <c r="L343" s="62" t="s">
        <v>6737</v>
      </c>
      <c r="M343" s="62" t="s">
        <v>12361</v>
      </c>
      <c r="N343" s="72" t="str">
        <f>VLOOKUP(M343,'Hulpblad KAR-parser'!A:C,2,FALSE)</f>
        <v>Bijst Pel HV</v>
      </c>
      <c r="O343" s="72" t="str">
        <f>IF(VLOOKUP(M343,'Hulpblad KAR-parser'!A:C,3,FALSE)="","",VLOOKUP(M343,'Hulpblad KAR-parser'!A:C,3,FALSE))</f>
        <v>1 Pel. Redding &amp; THV</v>
      </c>
      <c r="P343" s="136" t="str">
        <f>IF(CONCATENATE(C343,D343)="","",VLOOKUP(CONCATENATE(C343,D343),Karakteristieken!AQ:AQ,1,FALSE))</f>
        <v>Bijst Pel HV1 Pel. Redding &amp; THV</v>
      </c>
    </row>
    <row r="344" spans="1:16" x14ac:dyDescent="0.25">
      <c r="A344" s="59"/>
      <c r="B344" s="59"/>
      <c r="C344" s="59"/>
      <c r="D344" s="59"/>
      <c r="E344" s="60" t="s">
        <v>12398</v>
      </c>
      <c r="F344" s="60"/>
      <c r="G344" s="60" t="s">
        <v>12361</v>
      </c>
      <c r="H344" s="60"/>
      <c r="I344" s="59">
        <f t="shared" si="5"/>
        <v>6</v>
      </c>
      <c r="J344" s="59" t="s">
        <v>1561</v>
      </c>
      <c r="K344" s="61"/>
      <c r="L344" s="62" t="s">
        <v>6737</v>
      </c>
      <c r="M344" s="62" t="s">
        <v>12361</v>
      </c>
      <c r="N344" s="72" t="str">
        <f>VLOOKUP(M344,'Hulpblad KAR-parser'!A:C,2,FALSE)</f>
        <v>Bijst Pel HV</v>
      </c>
      <c r="O344" s="72" t="str">
        <f>IF(VLOOKUP(M344,'Hulpblad KAR-parser'!A:C,3,FALSE)="","",VLOOKUP(M344,'Hulpblad KAR-parser'!A:C,3,FALSE))</f>
        <v>1 Pel. Redding &amp; THV</v>
      </c>
      <c r="P344" s="136" t="str">
        <f>IF(CONCATENATE(C344,D344)="","",VLOOKUP(CONCATENATE(C344,D344),Karakteristieken!AQ:AQ,1,FALSE))</f>
        <v/>
      </c>
    </row>
    <row r="345" spans="1:16" x14ac:dyDescent="0.25">
      <c r="A345" s="59">
        <v>200137876</v>
      </c>
      <c r="B345" s="59">
        <v>200116719</v>
      </c>
      <c r="C345" s="59" t="s">
        <v>12349</v>
      </c>
      <c r="D345" s="59" t="s">
        <v>3956</v>
      </c>
      <c r="E345" s="60" t="s">
        <v>12362</v>
      </c>
      <c r="F345" s="60"/>
      <c r="G345" s="60"/>
      <c r="H345" s="60"/>
      <c r="I345" s="59">
        <f t="shared" si="5"/>
        <v>31</v>
      </c>
      <c r="J345" s="59" t="s">
        <v>1613</v>
      </c>
      <c r="K345" s="61"/>
      <c r="L345" s="62" t="s">
        <v>6737</v>
      </c>
      <c r="M345" s="62" t="s">
        <v>12362</v>
      </c>
      <c r="N345" s="72" t="str">
        <f>VLOOKUP(M345,'Hulpblad KAR-parser'!A:C,2,FALSE)</f>
        <v>Bijst Pel HV</v>
      </c>
      <c r="O345" s="72" t="str">
        <f>IF(VLOOKUP(M345,'Hulpblad KAR-parser'!A:C,3,FALSE)="","",VLOOKUP(M345,'Hulpblad KAR-parser'!A:C,3,FALSE))</f>
        <v>2 Pel. Redding &amp; THV</v>
      </c>
      <c r="P345" s="136" t="str">
        <f>IF(CONCATENATE(C345,D345)="","",VLOOKUP(CONCATENATE(C345,D345),Karakteristieken!AQ:AQ,1,FALSE))</f>
        <v>Bijst Pel HV2 Pel. Redding &amp; THV</v>
      </c>
    </row>
    <row r="346" spans="1:16" x14ac:dyDescent="0.25">
      <c r="A346" s="59"/>
      <c r="B346" s="59"/>
      <c r="C346" s="59"/>
      <c r="D346" s="59"/>
      <c r="E346" s="60" t="s">
        <v>12399</v>
      </c>
      <c r="F346" s="60"/>
      <c r="G346" s="60" t="s">
        <v>12362</v>
      </c>
      <c r="H346" s="60"/>
      <c r="I346" s="59">
        <f t="shared" si="5"/>
        <v>6</v>
      </c>
      <c r="J346" s="59" t="s">
        <v>1561</v>
      </c>
      <c r="K346" s="61"/>
      <c r="L346" s="62" t="s">
        <v>6737</v>
      </c>
      <c r="M346" s="62" t="s">
        <v>12362</v>
      </c>
      <c r="N346" s="72" t="str">
        <f>VLOOKUP(M346,'Hulpblad KAR-parser'!A:C,2,FALSE)</f>
        <v>Bijst Pel HV</v>
      </c>
      <c r="O346" s="72" t="str">
        <f>IF(VLOOKUP(M346,'Hulpblad KAR-parser'!A:C,3,FALSE)="","",VLOOKUP(M346,'Hulpblad KAR-parser'!A:C,3,FALSE))</f>
        <v>2 Pel. Redding &amp; THV</v>
      </c>
      <c r="P346" s="136" t="str">
        <f>IF(CONCATENATE(C346,D346)="","",VLOOKUP(CONCATENATE(C346,D346),Karakteristieken!AQ:AQ,1,FALSE))</f>
        <v/>
      </c>
    </row>
    <row r="347" spans="1:16" x14ac:dyDescent="0.25">
      <c r="A347" s="59">
        <v>200137877</v>
      </c>
      <c r="B347" s="59">
        <v>200116720</v>
      </c>
      <c r="C347" s="59" t="s">
        <v>12349</v>
      </c>
      <c r="D347" s="59" t="s">
        <v>3959</v>
      </c>
      <c r="E347" s="60" t="s">
        <v>12363</v>
      </c>
      <c r="F347" s="60"/>
      <c r="G347" s="60"/>
      <c r="H347" s="60"/>
      <c r="I347" s="59">
        <f t="shared" si="5"/>
        <v>31</v>
      </c>
      <c r="J347" s="59" t="s">
        <v>1613</v>
      </c>
      <c r="K347" s="61"/>
      <c r="L347" s="62" t="s">
        <v>6737</v>
      </c>
      <c r="M347" s="62" t="s">
        <v>12363</v>
      </c>
      <c r="N347" s="72" t="str">
        <f>VLOOKUP(M347,'Hulpblad KAR-parser'!A:C,2,FALSE)</f>
        <v>Bijst Pel HV</v>
      </c>
      <c r="O347" s="72" t="str">
        <f>IF(VLOOKUP(M347,'Hulpblad KAR-parser'!A:C,3,FALSE)="","",VLOOKUP(M347,'Hulpblad KAR-parser'!A:C,3,FALSE))</f>
        <v>3 Pel. Redding &amp; THV</v>
      </c>
      <c r="P347" s="136" t="str">
        <f>IF(CONCATENATE(C347,D347)="","",VLOOKUP(CONCATENATE(C347,D347),Karakteristieken!AQ:AQ,1,FALSE))</f>
        <v>Bijst Pel HV3 Pel. Redding &amp; THV</v>
      </c>
    </row>
    <row r="348" spans="1:16" x14ac:dyDescent="0.25">
      <c r="A348" s="59"/>
      <c r="B348" s="59"/>
      <c r="C348" s="59"/>
      <c r="D348" s="59"/>
      <c r="E348" s="60" t="s">
        <v>12400</v>
      </c>
      <c r="F348" s="60"/>
      <c r="G348" s="60" t="s">
        <v>12363</v>
      </c>
      <c r="H348" s="60"/>
      <c r="I348" s="59">
        <f t="shared" si="5"/>
        <v>6</v>
      </c>
      <c r="J348" s="59" t="s">
        <v>1561</v>
      </c>
      <c r="K348" s="61"/>
      <c r="L348" s="62" t="s">
        <v>6737</v>
      </c>
      <c r="M348" s="62" t="s">
        <v>12363</v>
      </c>
      <c r="N348" s="72" t="str">
        <f>VLOOKUP(M348,'Hulpblad KAR-parser'!A:C,2,FALSE)</f>
        <v>Bijst Pel HV</v>
      </c>
      <c r="O348" s="72" t="str">
        <f>IF(VLOOKUP(M348,'Hulpblad KAR-parser'!A:C,3,FALSE)="","",VLOOKUP(M348,'Hulpblad KAR-parser'!A:C,3,FALSE))</f>
        <v>3 Pel. Redding &amp; THV</v>
      </c>
      <c r="P348" s="136" t="str">
        <f>IF(CONCATENATE(C348,D348)="","",VLOOKUP(CONCATENATE(C348,D348),Karakteristieken!AQ:AQ,1,FALSE))</f>
        <v/>
      </c>
    </row>
    <row r="349" spans="1:16" x14ac:dyDescent="0.25">
      <c r="A349" s="59">
        <v>200137878</v>
      </c>
      <c r="B349" s="59">
        <v>200116721</v>
      </c>
      <c r="C349" s="59" t="s">
        <v>12349</v>
      </c>
      <c r="D349" s="59" t="s">
        <v>3962</v>
      </c>
      <c r="E349" s="60" t="s">
        <v>12364</v>
      </c>
      <c r="F349" s="60"/>
      <c r="G349" s="60"/>
      <c r="H349" s="60"/>
      <c r="I349" s="59">
        <f t="shared" si="5"/>
        <v>31</v>
      </c>
      <c r="J349" s="59" t="s">
        <v>1613</v>
      </c>
      <c r="K349" s="61"/>
      <c r="L349" s="62" t="s">
        <v>6737</v>
      </c>
      <c r="M349" s="62" t="s">
        <v>12364</v>
      </c>
      <c r="N349" s="72" t="str">
        <f>VLOOKUP(M349,'Hulpblad KAR-parser'!A:C,2,FALSE)</f>
        <v>Bijst Pel HV</v>
      </c>
      <c r="O349" s="72" t="str">
        <f>IF(VLOOKUP(M349,'Hulpblad KAR-parser'!A:C,3,FALSE)="","",VLOOKUP(M349,'Hulpblad KAR-parser'!A:C,3,FALSE))</f>
        <v>4 Pel. Redding &amp; THV</v>
      </c>
      <c r="P349" s="136" t="str">
        <f>IF(CONCATENATE(C349,D349)="","",VLOOKUP(CONCATENATE(C349,D349),Karakteristieken!AQ:AQ,1,FALSE))</f>
        <v>Bijst Pel HV4 Pel. Redding &amp; THV</v>
      </c>
    </row>
    <row r="350" spans="1:16" x14ac:dyDescent="0.25">
      <c r="A350" s="59"/>
      <c r="B350" s="59"/>
      <c r="C350" s="59"/>
      <c r="D350" s="59"/>
      <c r="E350" s="60" t="s">
        <v>12401</v>
      </c>
      <c r="F350" s="60"/>
      <c r="G350" s="60" t="s">
        <v>12364</v>
      </c>
      <c r="H350" s="60"/>
      <c r="I350" s="59">
        <f t="shared" si="5"/>
        <v>6</v>
      </c>
      <c r="J350" s="59" t="s">
        <v>1561</v>
      </c>
      <c r="K350" s="61"/>
      <c r="L350" s="62" t="s">
        <v>6737</v>
      </c>
      <c r="M350" s="62" t="s">
        <v>12364</v>
      </c>
      <c r="N350" s="72" t="str">
        <f>VLOOKUP(M350,'Hulpblad KAR-parser'!A:C,2,FALSE)</f>
        <v>Bijst Pel HV</v>
      </c>
      <c r="O350" s="72" t="str">
        <f>IF(VLOOKUP(M350,'Hulpblad KAR-parser'!A:C,3,FALSE)="","",VLOOKUP(M350,'Hulpblad KAR-parser'!A:C,3,FALSE))</f>
        <v>4 Pel. Redding &amp; THV</v>
      </c>
      <c r="P350" s="136" t="str">
        <f>IF(CONCATENATE(C350,D350)="","",VLOOKUP(CONCATENATE(C350,D350),Karakteristieken!AQ:AQ,1,FALSE))</f>
        <v/>
      </c>
    </row>
    <row r="351" spans="1:16" x14ac:dyDescent="0.25">
      <c r="A351" s="59">
        <v>200137879</v>
      </c>
      <c r="B351" s="59">
        <v>200116722</v>
      </c>
      <c r="C351" s="59" t="s">
        <v>12349</v>
      </c>
      <c r="D351" s="59" t="s">
        <v>3968</v>
      </c>
      <c r="E351" s="60" t="s">
        <v>12366</v>
      </c>
      <c r="F351" s="60"/>
      <c r="G351" s="60"/>
      <c r="H351" s="60"/>
      <c r="I351" s="59">
        <f t="shared" si="5"/>
        <v>31</v>
      </c>
      <c r="J351" s="59" t="s">
        <v>1613</v>
      </c>
      <c r="K351" s="61"/>
      <c r="L351" s="62" t="s">
        <v>6737</v>
      </c>
      <c r="M351" s="62" t="s">
        <v>12366</v>
      </c>
      <c r="N351" s="72" t="str">
        <f>VLOOKUP(M351,'Hulpblad KAR-parser'!A:C,2,FALSE)</f>
        <v>Bijst Pel HV</v>
      </c>
      <c r="O351" s="72" t="str">
        <f>IF(VLOOKUP(M351,'Hulpblad KAR-parser'!A:C,3,FALSE)="","",VLOOKUP(M351,'Hulpblad KAR-parser'!A:C,3,FALSE))</f>
        <v>SHH-ST / Stut-stemp.</v>
      </c>
      <c r="P351" s="136" t="str">
        <f>IF(CONCATENATE(C351,D351)="","",VLOOKUP(CONCATENATE(C351,D351),Karakteristieken!AQ:AQ,1,FALSE))</f>
        <v>Bijst Pel HVSHH-ST / Stut-stemp.</v>
      </c>
    </row>
    <row r="352" spans="1:16" x14ac:dyDescent="0.25">
      <c r="A352" s="59"/>
      <c r="B352" s="59"/>
      <c r="C352" s="59"/>
      <c r="D352" s="59"/>
      <c r="E352" s="60" t="s">
        <v>12433</v>
      </c>
      <c r="F352" s="60"/>
      <c r="G352" s="60" t="s">
        <v>12366</v>
      </c>
      <c r="H352" s="60"/>
      <c r="I352" s="59">
        <f t="shared" si="5"/>
        <v>6</v>
      </c>
      <c r="J352" s="59" t="s">
        <v>1561</v>
      </c>
      <c r="K352" s="61"/>
      <c r="L352" s="62" t="s">
        <v>6737</v>
      </c>
      <c r="M352" s="62" t="s">
        <v>12366</v>
      </c>
      <c r="N352" s="72" t="str">
        <f>VLOOKUP(M352,'Hulpblad KAR-parser'!A:C,2,FALSE)</f>
        <v>Bijst Pel HV</v>
      </c>
      <c r="O352" s="72" t="str">
        <f>IF(VLOOKUP(M352,'Hulpblad KAR-parser'!A:C,3,FALSE)="","",VLOOKUP(M352,'Hulpblad KAR-parser'!A:C,3,FALSE))</f>
        <v>SHH-ST / Stut-stemp.</v>
      </c>
      <c r="P352" s="136" t="str">
        <f>IF(CONCATENATE(C352,D352)="","",VLOOKUP(CONCATENATE(C352,D352),Karakteristieken!AQ:AQ,1,FALSE))</f>
        <v/>
      </c>
    </row>
    <row r="353" spans="1:16" x14ac:dyDescent="0.25">
      <c r="A353" s="59">
        <v>200137880</v>
      </c>
      <c r="B353" s="59">
        <v>200116723</v>
      </c>
      <c r="C353" s="59" t="s">
        <v>12349</v>
      </c>
      <c r="D353" s="59" t="s">
        <v>3965</v>
      </c>
      <c r="E353" s="60" t="s">
        <v>12365</v>
      </c>
      <c r="F353" s="60"/>
      <c r="G353" s="60"/>
      <c r="H353" s="60"/>
      <c r="I353" s="59">
        <f t="shared" si="5"/>
        <v>17</v>
      </c>
      <c r="J353" s="59" t="s">
        <v>1613</v>
      </c>
      <c r="K353" s="61"/>
      <c r="L353" s="62" t="s">
        <v>6737</v>
      </c>
      <c r="M353" s="62" t="s">
        <v>12365</v>
      </c>
      <c r="N353" s="72" t="str">
        <f>VLOOKUP(M353,'Hulpblad KAR-parser'!A:C,2,FALSE)</f>
        <v>Bijst Pel HV</v>
      </c>
      <c r="O353" s="72" t="str">
        <f>IF(VLOOKUP(M353,'Hulpblad KAR-parser'!A:C,3,FALSE)="","",VLOOKUP(M353,'Hulpblad KAR-parser'!A:C,3,FALSE))</f>
        <v>STH</v>
      </c>
      <c r="P353" s="136" t="str">
        <f>IF(CONCATENATE(C353,D353)="","",VLOOKUP(CONCATENATE(C353,D353),Karakteristieken!AQ:AQ,1,FALSE))</f>
        <v>Bijst Pel HVSTH</v>
      </c>
    </row>
    <row r="354" spans="1:16" x14ac:dyDescent="0.25">
      <c r="A354" s="59"/>
      <c r="B354" s="59"/>
      <c r="C354" s="59"/>
      <c r="D354" s="59"/>
      <c r="E354" s="60" t="s">
        <v>12402</v>
      </c>
      <c r="F354" s="60"/>
      <c r="G354" s="60" t="s">
        <v>12365</v>
      </c>
      <c r="H354" s="60"/>
      <c r="I354" s="59">
        <f t="shared" si="5"/>
        <v>7</v>
      </c>
      <c r="J354" s="59" t="s">
        <v>1561</v>
      </c>
      <c r="K354" s="61"/>
      <c r="L354" s="62" t="s">
        <v>6737</v>
      </c>
      <c r="M354" s="62" t="s">
        <v>12365</v>
      </c>
      <c r="N354" s="72" t="str">
        <f>VLOOKUP(M354,'Hulpblad KAR-parser'!A:C,2,FALSE)</f>
        <v>Bijst Pel HV</v>
      </c>
      <c r="O354" s="72" t="str">
        <f>IF(VLOOKUP(M354,'Hulpblad KAR-parser'!A:C,3,FALSE)="","",VLOOKUP(M354,'Hulpblad KAR-parser'!A:C,3,FALSE))</f>
        <v>STH</v>
      </c>
      <c r="P354" s="136" t="str">
        <f>IF(CONCATENATE(C354,D354)="","",VLOOKUP(CONCATENATE(C354,D354),Karakteristieken!AQ:AQ,1,FALSE))</f>
        <v/>
      </c>
    </row>
    <row r="355" spans="1:16" x14ac:dyDescent="0.25">
      <c r="A355" s="59">
        <v>200137881</v>
      </c>
      <c r="B355" s="59">
        <v>200116724</v>
      </c>
      <c r="C355" s="59" t="s">
        <v>12349</v>
      </c>
      <c r="D355" s="59" t="s">
        <v>3971</v>
      </c>
      <c r="E355" s="60" t="s">
        <v>12367</v>
      </c>
      <c r="F355" s="60"/>
      <c r="G355" s="60"/>
      <c r="H355" s="60"/>
      <c r="I355" s="59">
        <f t="shared" si="5"/>
        <v>29</v>
      </c>
      <c r="J355" s="59" t="s">
        <v>1613</v>
      </c>
      <c r="K355" s="61"/>
      <c r="L355" s="62" t="s">
        <v>6737</v>
      </c>
      <c r="M355" s="62" t="s">
        <v>12367</v>
      </c>
      <c r="N355" s="72" t="str">
        <f>VLOOKUP(M355,'Hulpblad KAR-parser'!A:C,2,FALSE)</f>
        <v>Bijst Pel HV</v>
      </c>
      <c r="O355" s="72" t="str">
        <f>IF(VLOOKUP(M355,'Hulpblad KAR-parser'!A:C,3,FALSE)="","",VLOOKUP(M355,'Hulpblad KAR-parser'!A:C,3,FALSE))</f>
        <v>USAR binnenland</v>
      </c>
      <c r="P355" s="136" t="str">
        <f>IF(CONCATENATE(C355,D355)="","",VLOOKUP(CONCATENATE(C355,D355),Karakteristieken!AQ:AQ,1,FALSE))</f>
        <v>Bijst Pel HVUSAR binnenland</v>
      </c>
    </row>
    <row r="356" spans="1:16" x14ac:dyDescent="0.25">
      <c r="A356" s="59"/>
      <c r="B356" s="59"/>
      <c r="C356" s="59"/>
      <c r="D356" s="59"/>
      <c r="E356" s="60" t="s">
        <v>12403</v>
      </c>
      <c r="F356" s="60"/>
      <c r="G356" s="60" t="s">
        <v>12367</v>
      </c>
      <c r="H356" s="60"/>
      <c r="I356" s="59">
        <f t="shared" si="5"/>
        <v>7</v>
      </c>
      <c r="J356" s="59" t="s">
        <v>1561</v>
      </c>
      <c r="K356" s="61"/>
      <c r="L356" s="62" t="s">
        <v>6737</v>
      </c>
      <c r="M356" s="62" t="s">
        <v>12367</v>
      </c>
      <c r="N356" s="72" t="str">
        <f>VLOOKUP(M356,'Hulpblad KAR-parser'!A:C,2,FALSE)</f>
        <v>Bijst Pel HV</v>
      </c>
      <c r="O356" s="72" t="str">
        <f>IF(VLOOKUP(M356,'Hulpblad KAR-parser'!A:C,3,FALSE)="","",VLOOKUP(M356,'Hulpblad KAR-parser'!A:C,3,FALSE))</f>
        <v>USAR binnenland</v>
      </c>
      <c r="P356" s="136" t="str">
        <f>IF(CONCATENATE(C356,D356)="","",VLOOKUP(CONCATENATE(C356,D356),Karakteristieken!AQ:AQ,1,FALSE))</f>
        <v/>
      </c>
    </row>
    <row r="357" spans="1:16" x14ac:dyDescent="0.25">
      <c r="A357" s="59"/>
      <c r="B357" s="59"/>
      <c r="C357" s="59"/>
      <c r="D357" s="59"/>
      <c r="E357" s="60" t="s">
        <v>12434</v>
      </c>
      <c r="F357" s="60"/>
      <c r="G357" s="60" t="s">
        <v>12367</v>
      </c>
      <c r="H357" s="60"/>
      <c r="I357" s="59">
        <f t="shared" si="5"/>
        <v>7</v>
      </c>
      <c r="J357" s="59" t="s">
        <v>1561</v>
      </c>
      <c r="K357" s="61"/>
      <c r="L357" s="62" t="s">
        <v>6737</v>
      </c>
      <c r="M357" s="62" t="s">
        <v>12367</v>
      </c>
      <c r="N357" s="72" t="str">
        <f>VLOOKUP(M357,'Hulpblad KAR-parser'!A:C,2,FALSE)</f>
        <v>Bijst Pel HV</v>
      </c>
      <c r="O357" s="72" t="str">
        <f>IF(VLOOKUP(M357,'Hulpblad KAR-parser'!A:C,3,FALSE)="","",VLOOKUP(M357,'Hulpblad KAR-parser'!A:C,3,FALSE))</f>
        <v>USAR binnenland</v>
      </c>
      <c r="P357" s="136" t="str">
        <f>IF(CONCATENATE(C357,D357)="","",VLOOKUP(CONCATENATE(C357,D357),Karakteristieken!AQ:AQ,1,FALSE))</f>
        <v/>
      </c>
    </row>
    <row r="358" spans="1:16" x14ac:dyDescent="0.25">
      <c r="A358" s="59">
        <v>200137882</v>
      </c>
      <c r="B358" s="59">
        <v>200116725</v>
      </c>
      <c r="C358" s="59" t="s">
        <v>12349</v>
      </c>
      <c r="D358" s="59" t="s">
        <v>3975</v>
      </c>
      <c r="E358" s="60" t="s">
        <v>12368</v>
      </c>
      <c r="F358" s="60"/>
      <c r="G358" s="60"/>
      <c r="H358" s="60"/>
      <c r="I358" s="59">
        <f t="shared" si="5"/>
        <v>29</v>
      </c>
      <c r="J358" s="59" t="s">
        <v>1613</v>
      </c>
      <c r="K358" s="61"/>
      <c r="L358" s="62" t="s">
        <v>6737</v>
      </c>
      <c r="M358" s="62" t="s">
        <v>12368</v>
      </c>
      <c r="N358" s="72" t="str">
        <f>VLOOKUP(M358,'Hulpblad KAR-parser'!A:C,2,FALSE)</f>
        <v>Bijst Pel HV</v>
      </c>
      <c r="O358" s="72" t="str">
        <f>IF(VLOOKUP(M358,'Hulpblad KAR-parser'!A:C,3,FALSE)="","",VLOOKUP(M358,'Hulpblad KAR-parser'!A:C,3,FALSE))</f>
        <v>USAR buitenland</v>
      </c>
      <c r="P358" s="136" t="str">
        <f>IF(CONCATENATE(C358,D358)="","",VLOOKUP(CONCATENATE(C358,D358),Karakteristieken!AQ:AQ,1,FALSE))</f>
        <v>Bijst Pel HVUSAR buitenland</v>
      </c>
    </row>
    <row r="359" spans="1:16" x14ac:dyDescent="0.25">
      <c r="A359" s="59"/>
      <c r="B359" s="59"/>
      <c r="C359" s="59"/>
      <c r="D359" s="59"/>
      <c r="E359" s="60" t="s">
        <v>12404</v>
      </c>
      <c r="F359" s="60"/>
      <c r="G359" s="60" t="s">
        <v>12368</v>
      </c>
      <c r="H359" s="60"/>
      <c r="I359" s="59">
        <f t="shared" si="5"/>
        <v>7</v>
      </c>
      <c r="J359" s="59" t="s">
        <v>1561</v>
      </c>
      <c r="K359" s="61"/>
      <c r="L359" s="62" t="s">
        <v>6737</v>
      </c>
      <c r="M359" s="62" t="s">
        <v>12368</v>
      </c>
      <c r="N359" s="72" t="str">
        <f>VLOOKUP(M359,'Hulpblad KAR-parser'!A:C,2,FALSE)</f>
        <v>Bijst Pel HV</v>
      </c>
      <c r="O359" s="72" t="str">
        <f>IF(VLOOKUP(M359,'Hulpblad KAR-parser'!A:C,3,FALSE)="","",VLOOKUP(M359,'Hulpblad KAR-parser'!A:C,3,FALSE))</f>
        <v>USAR buitenland</v>
      </c>
      <c r="P359" s="136" t="str">
        <f>IF(CONCATENATE(C359,D359)="","",VLOOKUP(CONCATENATE(C359,D359),Karakteristieken!AQ:AQ,1,FALSE))</f>
        <v/>
      </c>
    </row>
    <row r="360" spans="1:16" x14ac:dyDescent="0.25">
      <c r="A360" s="59"/>
      <c r="B360" s="59"/>
      <c r="C360" s="59"/>
      <c r="D360" s="59"/>
      <c r="E360" s="60" t="s">
        <v>12435</v>
      </c>
      <c r="F360" s="60"/>
      <c r="G360" s="60" t="s">
        <v>12368</v>
      </c>
      <c r="H360" s="60"/>
      <c r="I360" s="59">
        <f t="shared" si="5"/>
        <v>7</v>
      </c>
      <c r="J360" s="59" t="s">
        <v>1561</v>
      </c>
      <c r="K360" s="61"/>
      <c r="L360" s="62" t="s">
        <v>6737</v>
      </c>
      <c r="M360" s="62" t="s">
        <v>12368</v>
      </c>
      <c r="N360" s="72" t="str">
        <f>VLOOKUP(M360,'Hulpblad KAR-parser'!A:C,2,FALSE)</f>
        <v>Bijst Pel HV</v>
      </c>
      <c r="O360" s="72" t="str">
        <f>IF(VLOOKUP(M360,'Hulpblad KAR-parser'!A:C,3,FALSE)="","",VLOOKUP(M360,'Hulpblad KAR-parser'!A:C,3,FALSE))</f>
        <v>USAR buitenland</v>
      </c>
      <c r="P360" s="136" t="str">
        <f>IF(CONCATENATE(C360,D360)="","",VLOOKUP(CONCATENATE(C360,D360),Karakteristieken!AQ:AQ,1,FALSE))</f>
        <v/>
      </c>
    </row>
    <row r="361" spans="1:16" x14ac:dyDescent="0.25">
      <c r="A361" s="59">
        <v>200137883</v>
      </c>
      <c r="B361" s="59">
        <v>200116726</v>
      </c>
      <c r="C361" s="59" t="s">
        <v>12350</v>
      </c>
      <c r="D361" s="59" t="s">
        <v>3979</v>
      </c>
      <c r="E361" s="60" t="s">
        <v>12369</v>
      </c>
      <c r="F361" s="60"/>
      <c r="G361" s="60"/>
      <c r="H361" s="60"/>
      <c r="I361" s="59">
        <f t="shared" si="5"/>
        <v>26</v>
      </c>
      <c r="J361" s="59" t="s">
        <v>1613</v>
      </c>
      <c r="K361" s="61"/>
      <c r="L361" s="62" t="s">
        <v>6737</v>
      </c>
      <c r="M361" s="62" t="s">
        <v>12369</v>
      </c>
      <c r="N361" s="72" t="str">
        <f>VLOOKUP(M361,'Hulpblad KAR-parser'!A:C,2,FALSE)</f>
        <v>Bijst Pel IBGS</v>
      </c>
      <c r="O361" s="72" t="str">
        <f>IF(VLOOKUP(M361,'Hulpblad KAR-parser'!A:C,3,FALSE)="","",VLOOKUP(M361,'Hulpblad KAR-parser'!A:C,3,FALSE))</f>
        <v>1 Pel. IBGS</v>
      </c>
      <c r="P361" s="136" t="str">
        <f>IF(CONCATENATE(C361,D361)="","",VLOOKUP(CONCATENATE(C361,D361),Karakteristieken!AQ:AQ,1,FALSE))</f>
        <v>Bijst Pel IBGS1 Pel. IBGS</v>
      </c>
    </row>
    <row r="362" spans="1:16" x14ac:dyDescent="0.25">
      <c r="A362" s="59"/>
      <c r="B362" s="59"/>
      <c r="C362" s="59"/>
      <c r="D362" s="59"/>
      <c r="E362" s="60" t="s">
        <v>12405</v>
      </c>
      <c r="F362" s="60"/>
      <c r="G362" s="60" t="s">
        <v>12369</v>
      </c>
      <c r="H362" s="60"/>
      <c r="I362" s="59">
        <f t="shared" si="5"/>
        <v>7</v>
      </c>
      <c r="J362" s="59" t="s">
        <v>1561</v>
      </c>
      <c r="K362" s="61"/>
      <c r="L362" s="62" t="s">
        <v>6737</v>
      </c>
      <c r="M362" s="62" t="s">
        <v>12369</v>
      </c>
      <c r="N362" s="72" t="str">
        <f>VLOOKUP(M362,'Hulpblad KAR-parser'!A:C,2,FALSE)</f>
        <v>Bijst Pel IBGS</v>
      </c>
      <c r="O362" s="72" t="str">
        <f>IF(VLOOKUP(M362,'Hulpblad KAR-parser'!A:C,3,FALSE)="","",VLOOKUP(M362,'Hulpblad KAR-parser'!A:C,3,FALSE))</f>
        <v>1 Pel. IBGS</v>
      </c>
      <c r="P362" s="136" t="str">
        <f>IF(CONCATENATE(C362,D362)="","",VLOOKUP(CONCATENATE(C362,D362),Karakteristieken!AQ:AQ,1,FALSE))</f>
        <v/>
      </c>
    </row>
    <row r="363" spans="1:16" x14ac:dyDescent="0.25">
      <c r="A363" s="59">
        <v>200137884</v>
      </c>
      <c r="B363" s="59">
        <v>200116727</v>
      </c>
      <c r="C363" s="59" t="s">
        <v>12350</v>
      </c>
      <c r="D363" s="59" t="s">
        <v>12188</v>
      </c>
      <c r="E363" s="60" t="s">
        <v>12373</v>
      </c>
      <c r="F363" s="60"/>
      <c r="G363" s="60"/>
      <c r="H363" s="60"/>
      <c r="I363" s="59">
        <f t="shared" si="5"/>
        <v>31</v>
      </c>
      <c r="J363" s="59" t="s">
        <v>1613</v>
      </c>
      <c r="K363" s="61"/>
      <c r="L363" s="62" t="s">
        <v>6737</v>
      </c>
      <c r="M363" s="62" t="s">
        <v>12373</v>
      </c>
      <c r="N363" s="72" t="str">
        <f>VLOOKUP(M363,'Hulpblad KAR-parser'!A:C,2,FALSE)</f>
        <v>Bijst Pel IBGS</v>
      </c>
      <c r="O363" s="72" t="str">
        <f>IF(VLOOKUP(M363,'Hulpblad KAR-parser'!A:C,3,FALSE)="","",VLOOKUP(M363,'Hulpblad KAR-parser'!A:C,3,FALSE))</f>
        <v>1 Spec. Pel. IBGS</v>
      </c>
      <c r="P363" s="136" t="str">
        <f>IF(CONCATENATE(C363,D363)="","",VLOOKUP(CONCATENATE(C363,D363),Karakteristieken!AQ:AQ,1,FALSE))</f>
        <v>Bijst Pel IBGS1 Spec. Pel. IBGS</v>
      </c>
    </row>
    <row r="364" spans="1:16" x14ac:dyDescent="0.25">
      <c r="A364" s="59"/>
      <c r="B364" s="59"/>
      <c r="C364" s="59"/>
      <c r="D364" s="59"/>
      <c r="E364" s="60" t="s">
        <v>12406</v>
      </c>
      <c r="F364" s="60"/>
      <c r="G364" s="60" t="s">
        <v>12373</v>
      </c>
      <c r="H364" s="60"/>
      <c r="I364" s="59">
        <f t="shared" si="5"/>
        <v>7</v>
      </c>
      <c r="J364" s="59" t="s">
        <v>1561</v>
      </c>
      <c r="K364" s="61"/>
      <c r="L364" s="62" t="s">
        <v>6737</v>
      </c>
      <c r="M364" s="62" t="s">
        <v>12373</v>
      </c>
      <c r="N364" s="72" t="str">
        <f>VLOOKUP(M364,'Hulpblad KAR-parser'!A:C,2,FALSE)</f>
        <v>Bijst Pel IBGS</v>
      </c>
      <c r="O364" s="72" t="str">
        <f>IF(VLOOKUP(M364,'Hulpblad KAR-parser'!A:C,3,FALSE)="","",VLOOKUP(M364,'Hulpblad KAR-parser'!A:C,3,FALSE))</f>
        <v>1 Spec. Pel. IBGS</v>
      </c>
      <c r="P364" s="136" t="str">
        <f>IF(CONCATENATE(C364,D364)="","",VLOOKUP(CONCATENATE(C364,D364),Karakteristieken!AQ:AQ,1,FALSE))</f>
        <v/>
      </c>
    </row>
    <row r="365" spans="1:16" x14ac:dyDescent="0.25">
      <c r="A365" s="59">
        <v>200137885</v>
      </c>
      <c r="B365" s="59">
        <v>200116728</v>
      </c>
      <c r="C365" s="59" t="s">
        <v>12350</v>
      </c>
      <c r="D365" s="59" t="s">
        <v>3984</v>
      </c>
      <c r="E365" s="60" t="s">
        <v>12370</v>
      </c>
      <c r="F365" s="60"/>
      <c r="G365" s="60"/>
      <c r="H365" s="60"/>
      <c r="I365" s="59">
        <f t="shared" si="5"/>
        <v>26</v>
      </c>
      <c r="J365" s="59" t="s">
        <v>1613</v>
      </c>
      <c r="K365" s="61"/>
      <c r="L365" s="62" t="s">
        <v>6737</v>
      </c>
      <c r="M365" s="62" t="s">
        <v>12370</v>
      </c>
      <c r="N365" s="72" t="str">
        <f>VLOOKUP(M365,'Hulpblad KAR-parser'!A:C,2,FALSE)</f>
        <v>Bijst Pel IBGS</v>
      </c>
      <c r="O365" s="72" t="str">
        <f>IF(VLOOKUP(M365,'Hulpblad KAR-parser'!A:C,3,FALSE)="","",VLOOKUP(M365,'Hulpblad KAR-parser'!A:C,3,FALSE))</f>
        <v>2 Pel. IBGS</v>
      </c>
      <c r="P365" s="136" t="str">
        <f>IF(CONCATENATE(C365,D365)="","",VLOOKUP(CONCATENATE(C365,D365),Karakteristieken!AQ:AQ,1,FALSE))</f>
        <v>Bijst Pel IBGS2 Pel. IBGS</v>
      </c>
    </row>
    <row r="366" spans="1:16" x14ac:dyDescent="0.25">
      <c r="A366" s="59"/>
      <c r="B366" s="59"/>
      <c r="C366" s="59"/>
      <c r="D366" s="59"/>
      <c r="E366" s="60" t="s">
        <v>12407</v>
      </c>
      <c r="F366" s="60"/>
      <c r="G366" s="60" t="s">
        <v>12370</v>
      </c>
      <c r="H366" s="60"/>
      <c r="I366" s="59">
        <f t="shared" si="5"/>
        <v>7</v>
      </c>
      <c r="J366" s="59" t="s">
        <v>1561</v>
      </c>
      <c r="K366" s="61"/>
      <c r="L366" s="62" t="s">
        <v>6737</v>
      </c>
      <c r="M366" s="62" t="s">
        <v>12370</v>
      </c>
      <c r="N366" s="72" t="str">
        <f>VLOOKUP(M366,'Hulpblad KAR-parser'!A:C,2,FALSE)</f>
        <v>Bijst Pel IBGS</v>
      </c>
      <c r="O366" s="72" t="str">
        <f>IF(VLOOKUP(M366,'Hulpblad KAR-parser'!A:C,3,FALSE)="","",VLOOKUP(M366,'Hulpblad KAR-parser'!A:C,3,FALSE))</f>
        <v>2 Pel. IBGS</v>
      </c>
      <c r="P366" s="136" t="str">
        <f>IF(CONCATENATE(C366,D366)="","",VLOOKUP(CONCATENATE(C366,D366),Karakteristieken!AQ:AQ,1,FALSE))</f>
        <v/>
      </c>
    </row>
    <row r="367" spans="1:16" x14ac:dyDescent="0.25">
      <c r="A367" s="59">
        <v>200137886</v>
      </c>
      <c r="B367" s="59">
        <v>200116729</v>
      </c>
      <c r="C367" s="59" t="s">
        <v>12350</v>
      </c>
      <c r="D367" s="59" t="s">
        <v>12189</v>
      </c>
      <c r="E367" s="60" t="s">
        <v>12374</v>
      </c>
      <c r="F367" s="60"/>
      <c r="G367" s="60"/>
      <c r="H367" s="60"/>
      <c r="I367" s="59">
        <f t="shared" si="5"/>
        <v>31</v>
      </c>
      <c r="J367" s="59" t="s">
        <v>1613</v>
      </c>
      <c r="K367" s="61"/>
      <c r="L367" s="62" t="s">
        <v>6737</v>
      </c>
      <c r="M367" s="62" t="s">
        <v>12374</v>
      </c>
      <c r="N367" s="72" t="str">
        <f>VLOOKUP(M367,'Hulpblad KAR-parser'!A:C,2,FALSE)</f>
        <v>Bijst Pel IBGS</v>
      </c>
      <c r="O367" s="72" t="str">
        <f>IF(VLOOKUP(M367,'Hulpblad KAR-parser'!A:C,3,FALSE)="","",VLOOKUP(M367,'Hulpblad KAR-parser'!A:C,3,FALSE))</f>
        <v>2 Spec. Pel. IBGS</v>
      </c>
      <c r="P367" s="136" t="str">
        <f>IF(CONCATENATE(C367,D367)="","",VLOOKUP(CONCATENATE(C367,D367),Karakteristieken!AQ:AQ,1,FALSE))</f>
        <v>Bijst Pel IBGS2 Spec. Pel. IBGS</v>
      </c>
    </row>
    <row r="368" spans="1:16" x14ac:dyDescent="0.25">
      <c r="A368" s="59"/>
      <c r="B368" s="59"/>
      <c r="C368" s="59"/>
      <c r="D368" s="59"/>
      <c r="E368" s="60" t="s">
        <v>12408</v>
      </c>
      <c r="F368" s="60"/>
      <c r="G368" s="60" t="s">
        <v>12374</v>
      </c>
      <c r="H368" s="60"/>
      <c r="I368" s="59">
        <f t="shared" si="5"/>
        <v>7</v>
      </c>
      <c r="J368" s="59" t="s">
        <v>1561</v>
      </c>
      <c r="K368" s="61"/>
      <c r="L368" s="62" t="s">
        <v>6737</v>
      </c>
      <c r="M368" s="62" t="s">
        <v>12374</v>
      </c>
      <c r="N368" s="72" t="str">
        <f>VLOOKUP(M368,'Hulpblad KAR-parser'!A:C,2,FALSE)</f>
        <v>Bijst Pel IBGS</v>
      </c>
      <c r="O368" s="72" t="str">
        <f>IF(VLOOKUP(M368,'Hulpblad KAR-parser'!A:C,3,FALSE)="","",VLOOKUP(M368,'Hulpblad KAR-parser'!A:C,3,FALSE))</f>
        <v>2 Spec. Pel. IBGS</v>
      </c>
      <c r="P368" s="136" t="str">
        <f>IF(CONCATENATE(C368,D368)="","",VLOOKUP(CONCATENATE(C368,D368),Karakteristieken!AQ:AQ,1,FALSE))</f>
        <v/>
      </c>
    </row>
    <row r="369" spans="1:16" x14ac:dyDescent="0.25">
      <c r="A369" s="59">
        <v>200137887</v>
      </c>
      <c r="B369" s="59">
        <v>200116730</v>
      </c>
      <c r="C369" s="59" t="s">
        <v>12350</v>
      </c>
      <c r="D369" s="59" t="s">
        <v>3988</v>
      </c>
      <c r="E369" s="60" t="s">
        <v>12371</v>
      </c>
      <c r="F369" s="60"/>
      <c r="G369" s="60"/>
      <c r="H369" s="60"/>
      <c r="I369" s="59">
        <f t="shared" si="5"/>
        <v>26</v>
      </c>
      <c r="J369" s="59" t="s">
        <v>1613</v>
      </c>
      <c r="K369" s="61"/>
      <c r="L369" s="62" t="s">
        <v>6737</v>
      </c>
      <c r="M369" s="62" t="s">
        <v>12371</v>
      </c>
      <c r="N369" s="72" t="str">
        <f>VLOOKUP(M369,'Hulpblad KAR-parser'!A:C,2,FALSE)</f>
        <v>Bijst Pel IBGS</v>
      </c>
      <c r="O369" s="72" t="str">
        <f>IF(VLOOKUP(M369,'Hulpblad KAR-parser'!A:C,3,FALSE)="","",VLOOKUP(M369,'Hulpblad KAR-parser'!A:C,3,FALSE))</f>
        <v>3 Pel. IBGS</v>
      </c>
      <c r="P369" s="136" t="str">
        <f>IF(CONCATENATE(C369,D369)="","",VLOOKUP(CONCATENATE(C369,D369),Karakteristieken!AQ:AQ,1,FALSE))</f>
        <v>Bijst Pel IBGS3 Pel. IBGS</v>
      </c>
    </row>
    <row r="370" spans="1:16" x14ac:dyDescent="0.25">
      <c r="A370" s="59"/>
      <c r="B370" s="59"/>
      <c r="C370" s="59"/>
      <c r="D370" s="59"/>
      <c r="E370" s="60" t="s">
        <v>12409</v>
      </c>
      <c r="F370" s="60"/>
      <c r="G370" s="60" t="s">
        <v>12371</v>
      </c>
      <c r="H370" s="60"/>
      <c r="I370" s="59">
        <f t="shared" si="5"/>
        <v>7</v>
      </c>
      <c r="J370" s="59" t="s">
        <v>1561</v>
      </c>
      <c r="K370" s="61"/>
      <c r="L370" s="62" t="s">
        <v>6737</v>
      </c>
      <c r="M370" s="62" t="s">
        <v>12371</v>
      </c>
      <c r="N370" s="72" t="str">
        <f>VLOOKUP(M370,'Hulpblad KAR-parser'!A:C,2,FALSE)</f>
        <v>Bijst Pel IBGS</v>
      </c>
      <c r="O370" s="72" t="str">
        <f>IF(VLOOKUP(M370,'Hulpblad KAR-parser'!A:C,3,FALSE)="","",VLOOKUP(M370,'Hulpblad KAR-parser'!A:C,3,FALSE))</f>
        <v>3 Pel. IBGS</v>
      </c>
      <c r="P370" s="136" t="str">
        <f>IF(CONCATENATE(C370,D370)="","",VLOOKUP(CONCATENATE(C370,D370),Karakteristieken!AQ:AQ,1,FALSE))</f>
        <v/>
      </c>
    </row>
    <row r="371" spans="1:16" x14ac:dyDescent="0.25">
      <c r="A371" s="59">
        <v>200137888</v>
      </c>
      <c r="B371" s="59">
        <v>200116731</v>
      </c>
      <c r="C371" s="59" t="s">
        <v>12350</v>
      </c>
      <c r="D371" s="59" t="s">
        <v>3992</v>
      </c>
      <c r="E371" s="60" t="s">
        <v>12372</v>
      </c>
      <c r="F371" s="60"/>
      <c r="G371" s="60"/>
      <c r="H371" s="60"/>
      <c r="I371" s="59">
        <f t="shared" si="5"/>
        <v>26</v>
      </c>
      <c r="J371" s="59" t="s">
        <v>1613</v>
      </c>
      <c r="K371" s="61"/>
      <c r="L371" s="62" t="s">
        <v>6737</v>
      </c>
      <c r="M371" s="62" t="s">
        <v>12372</v>
      </c>
      <c r="N371" s="72" t="str">
        <f>VLOOKUP(M371,'Hulpblad KAR-parser'!A:C,2,FALSE)</f>
        <v>Bijst Pel IBGS</v>
      </c>
      <c r="O371" s="72" t="str">
        <f>IF(VLOOKUP(M371,'Hulpblad KAR-parser'!A:C,3,FALSE)="","",VLOOKUP(M371,'Hulpblad KAR-parser'!A:C,3,FALSE))</f>
        <v>4 Pel. IBGS</v>
      </c>
      <c r="P371" s="136" t="str">
        <f>IF(CONCATENATE(C371,D371)="","",VLOOKUP(CONCATENATE(C371,D371),Karakteristieken!AQ:AQ,1,FALSE))</f>
        <v>Bijst Pel IBGS4 Pel. IBGS</v>
      </c>
    </row>
    <row r="372" spans="1:16" x14ac:dyDescent="0.25">
      <c r="A372" s="59"/>
      <c r="B372" s="59"/>
      <c r="C372" s="59"/>
      <c r="D372" s="59"/>
      <c r="E372" s="60" t="s">
        <v>12410</v>
      </c>
      <c r="F372" s="60"/>
      <c r="G372" s="60" t="s">
        <v>12372</v>
      </c>
      <c r="H372" s="60"/>
      <c r="I372" s="59">
        <f t="shared" si="5"/>
        <v>7</v>
      </c>
      <c r="J372" s="59" t="s">
        <v>1561</v>
      </c>
      <c r="K372" s="61"/>
      <c r="L372" s="62" t="s">
        <v>6737</v>
      </c>
      <c r="M372" s="62" t="s">
        <v>12372</v>
      </c>
      <c r="N372" s="72" t="str">
        <f>VLOOKUP(M372,'Hulpblad KAR-parser'!A:C,2,FALSE)</f>
        <v>Bijst Pel IBGS</v>
      </c>
      <c r="O372" s="72" t="str">
        <f>IF(VLOOKUP(M372,'Hulpblad KAR-parser'!A:C,3,FALSE)="","",VLOOKUP(M372,'Hulpblad KAR-parser'!A:C,3,FALSE))</f>
        <v>4 Pel. IBGS</v>
      </c>
      <c r="P372" s="136" t="str">
        <f>IF(CONCATENATE(C372,D372)="","",VLOOKUP(CONCATENATE(C372,D372),Karakteristieken!AQ:AQ,1,FALSE))</f>
        <v/>
      </c>
    </row>
    <row r="373" spans="1:16" x14ac:dyDescent="0.25">
      <c r="A373" s="59">
        <v>200137889</v>
      </c>
      <c r="B373" s="59">
        <v>200116732</v>
      </c>
      <c r="C373" s="59" t="s">
        <v>12351</v>
      </c>
      <c r="D373" s="59" t="s">
        <v>4003</v>
      </c>
      <c r="E373" s="60" t="s">
        <v>12375</v>
      </c>
      <c r="F373" s="60"/>
      <c r="G373" s="60"/>
      <c r="H373" s="60"/>
      <c r="I373" s="59">
        <f t="shared" si="5"/>
        <v>22</v>
      </c>
      <c r="J373" s="59" t="s">
        <v>1613</v>
      </c>
      <c r="K373" s="61"/>
      <c r="L373" s="62" t="s">
        <v>6737</v>
      </c>
      <c r="M373" s="62" t="s">
        <v>12375</v>
      </c>
      <c r="N373" s="72" t="str">
        <f>VLOOKUP(M373,'Hulpblad KAR-parser'!A:C,2,FALSE)</f>
        <v>Bijst Pel IV</v>
      </c>
      <c r="O373" s="72" t="str">
        <f>IF(VLOOKUP(M373,'Hulpblad KAR-parser'!A:C,3,FALSE)="","",VLOOKUP(M373,'Hulpblad KAR-parser'!A:C,3,FALSE))</f>
        <v>1 Pel. IV</v>
      </c>
      <c r="P373" s="136" t="str">
        <f>IF(CONCATENATE(C373,D373)="","",VLOOKUP(CONCATENATE(C373,D373),Karakteristieken!AQ:AQ,1,FALSE))</f>
        <v>Bijst Pel IV1 Pel. IV</v>
      </c>
    </row>
    <row r="374" spans="1:16" x14ac:dyDescent="0.25">
      <c r="A374" s="59"/>
      <c r="B374" s="59"/>
      <c r="C374" s="59"/>
      <c r="D374" s="59"/>
      <c r="E374" s="60" t="s">
        <v>12411</v>
      </c>
      <c r="F374" s="60"/>
      <c r="G374" s="60" t="s">
        <v>12375</v>
      </c>
      <c r="H374" s="60"/>
      <c r="I374" s="59">
        <f t="shared" si="5"/>
        <v>7</v>
      </c>
      <c r="J374" s="59" t="s">
        <v>1561</v>
      </c>
      <c r="K374" s="61"/>
      <c r="L374" s="62" t="s">
        <v>6737</v>
      </c>
      <c r="M374" s="62" t="s">
        <v>12375</v>
      </c>
      <c r="N374" s="72" t="str">
        <f>VLOOKUP(M374,'Hulpblad KAR-parser'!A:C,2,FALSE)</f>
        <v>Bijst Pel IV</v>
      </c>
      <c r="O374" s="72" t="str">
        <f>IF(VLOOKUP(M374,'Hulpblad KAR-parser'!A:C,3,FALSE)="","",VLOOKUP(M374,'Hulpblad KAR-parser'!A:C,3,FALSE))</f>
        <v>1 Pel. IV</v>
      </c>
      <c r="P374" s="136" t="str">
        <f>IF(CONCATENATE(C374,D374)="","",VLOOKUP(CONCATENATE(C374,D374),Karakteristieken!AQ:AQ,1,FALSE))</f>
        <v/>
      </c>
    </row>
    <row r="375" spans="1:16" x14ac:dyDescent="0.25">
      <c r="A375" s="59">
        <v>200137890</v>
      </c>
      <c r="B375" s="59">
        <v>200116733</v>
      </c>
      <c r="C375" s="59" t="s">
        <v>12352</v>
      </c>
      <c r="D375" s="59" t="s">
        <v>4009</v>
      </c>
      <c r="E375" s="60" t="s">
        <v>12376</v>
      </c>
      <c r="F375" s="60"/>
      <c r="G375" s="60"/>
      <c r="H375" s="60"/>
      <c r="I375" s="59">
        <f t="shared" ref="I375:I438" si="6">LEN(E375)</f>
        <v>27</v>
      </c>
      <c r="J375" s="59" t="s">
        <v>1613</v>
      </c>
      <c r="K375" s="61"/>
      <c r="L375" s="62" t="s">
        <v>6737</v>
      </c>
      <c r="M375" s="62" t="s">
        <v>12376</v>
      </c>
      <c r="N375" s="72" t="str">
        <f>VLOOKUP(M375,'Hulpblad KAR-parser'!A:C,2,FALSE)</f>
        <v>Bijst Pel Log en OnS</v>
      </c>
      <c r="O375" s="72" t="str">
        <f>IF(VLOOKUP(M375,'Hulpblad KAR-parser'!A:C,3,FALSE)="","",VLOOKUP(M375,'Hulpblad KAR-parser'!A:C,3,FALSE))</f>
        <v>1 Pel. Log &amp; Ons</v>
      </c>
      <c r="P375" s="136" t="str">
        <f>IF(CONCATENATE(C375,D375)="","",VLOOKUP(CONCATENATE(C375,D375),Karakteristieken!AQ:AQ,1,FALSE))</f>
        <v>Bijst Pel Log en OnS1 Pel. Log &amp; Ons</v>
      </c>
    </row>
    <row r="376" spans="1:16" x14ac:dyDescent="0.25">
      <c r="A376" s="59"/>
      <c r="B376" s="59"/>
      <c r="C376" s="59"/>
      <c r="D376" s="59"/>
      <c r="E376" s="60" t="s">
        <v>12412</v>
      </c>
      <c r="F376" s="60"/>
      <c r="G376" s="60" t="s">
        <v>12376</v>
      </c>
      <c r="H376" s="60"/>
      <c r="I376" s="59">
        <f t="shared" si="6"/>
        <v>6</v>
      </c>
      <c r="J376" s="59" t="s">
        <v>1561</v>
      </c>
      <c r="K376" s="61"/>
      <c r="L376" s="62" t="s">
        <v>6737</v>
      </c>
      <c r="M376" s="62" t="s">
        <v>12376</v>
      </c>
      <c r="N376" s="72" t="str">
        <f>VLOOKUP(M376,'Hulpblad KAR-parser'!A:C,2,FALSE)</f>
        <v>Bijst Pel Log en OnS</v>
      </c>
      <c r="O376" s="72" t="str">
        <f>IF(VLOOKUP(M376,'Hulpblad KAR-parser'!A:C,3,FALSE)="","",VLOOKUP(M376,'Hulpblad KAR-parser'!A:C,3,FALSE))</f>
        <v>1 Pel. Log &amp; Ons</v>
      </c>
      <c r="P376" s="136" t="str">
        <f>IF(CONCATENATE(C376,D376)="","",VLOOKUP(CONCATENATE(C376,D376),Karakteristieken!AQ:AQ,1,FALSE))</f>
        <v/>
      </c>
    </row>
    <row r="377" spans="1:16" x14ac:dyDescent="0.25">
      <c r="A377" s="59">
        <v>200137891</v>
      </c>
      <c r="B377" s="59">
        <v>200116734</v>
      </c>
      <c r="C377" s="59" t="s">
        <v>12352</v>
      </c>
      <c r="D377" s="59" t="s">
        <v>4013</v>
      </c>
      <c r="E377" s="60" t="s">
        <v>12377</v>
      </c>
      <c r="F377" s="60"/>
      <c r="G377" s="60"/>
      <c r="H377" s="60"/>
      <c r="I377" s="59">
        <f t="shared" si="6"/>
        <v>27</v>
      </c>
      <c r="J377" s="59" t="s">
        <v>1613</v>
      </c>
      <c r="K377" s="61"/>
      <c r="L377" s="62" t="s">
        <v>6737</v>
      </c>
      <c r="M377" s="62" t="s">
        <v>12377</v>
      </c>
      <c r="N377" s="72" t="str">
        <f>VLOOKUP(M377,'Hulpblad KAR-parser'!A:C,2,FALSE)</f>
        <v>Bijst Pel Log en OnS</v>
      </c>
      <c r="O377" s="72" t="str">
        <f>IF(VLOOKUP(M377,'Hulpblad KAR-parser'!A:C,3,FALSE)="","",VLOOKUP(M377,'Hulpblad KAR-parser'!A:C,3,FALSE))</f>
        <v>2 Pel. Log &amp; Ons</v>
      </c>
      <c r="P377" s="136" t="str">
        <f>IF(CONCATENATE(C377,D377)="","",VLOOKUP(CONCATENATE(C377,D377),Karakteristieken!AQ:AQ,1,FALSE))</f>
        <v>Bijst Pel Log en OnS2 Pel. Log &amp; Ons</v>
      </c>
    </row>
    <row r="378" spans="1:16" x14ac:dyDescent="0.25">
      <c r="A378" s="59"/>
      <c r="B378" s="59"/>
      <c r="C378" s="59"/>
      <c r="D378" s="59"/>
      <c r="E378" s="60" t="s">
        <v>12413</v>
      </c>
      <c r="F378" s="60"/>
      <c r="G378" s="60" t="s">
        <v>12377</v>
      </c>
      <c r="H378" s="60"/>
      <c r="I378" s="59">
        <f t="shared" si="6"/>
        <v>6</v>
      </c>
      <c r="J378" s="59" t="s">
        <v>1561</v>
      </c>
      <c r="K378" s="61"/>
      <c r="L378" s="62" t="s">
        <v>6737</v>
      </c>
      <c r="M378" s="62" t="s">
        <v>12377</v>
      </c>
      <c r="N378" s="72" t="str">
        <f>VLOOKUP(M378,'Hulpblad KAR-parser'!A:C,2,FALSE)</f>
        <v>Bijst Pel Log en OnS</v>
      </c>
      <c r="O378" s="72" t="str">
        <f>IF(VLOOKUP(M378,'Hulpblad KAR-parser'!A:C,3,FALSE)="","",VLOOKUP(M378,'Hulpblad KAR-parser'!A:C,3,FALSE))</f>
        <v>2 Pel. Log &amp; Ons</v>
      </c>
      <c r="P378" s="136" t="str">
        <f>IF(CONCATENATE(C378,D378)="","",VLOOKUP(CONCATENATE(C378,D378),Karakteristieken!AQ:AQ,1,FALSE))</f>
        <v/>
      </c>
    </row>
    <row r="379" spans="1:16" x14ac:dyDescent="0.25">
      <c r="A379" s="59">
        <v>200137892</v>
      </c>
      <c r="B379" s="59">
        <v>200116735</v>
      </c>
      <c r="C379" s="100" t="s">
        <v>12880</v>
      </c>
      <c r="D379" s="59" t="s">
        <v>4017</v>
      </c>
      <c r="E379" s="60" t="s">
        <v>12883</v>
      </c>
      <c r="F379" s="60"/>
      <c r="G379" s="60"/>
      <c r="H379" s="60"/>
      <c r="I379" s="59">
        <f t="shared" si="6"/>
        <v>20</v>
      </c>
      <c r="J379" s="59" t="s">
        <v>1613</v>
      </c>
      <c r="K379" s="61" t="s">
        <v>12187</v>
      </c>
      <c r="L379" s="62" t="s">
        <v>6737</v>
      </c>
      <c r="M379" s="62" t="s">
        <v>12883</v>
      </c>
      <c r="N379" s="72" t="str">
        <f>VLOOKUP(M379,'Hulpblad KAR-parser'!A:C,2,FALSE)</f>
        <v>Bijst Pel nbb</v>
      </c>
      <c r="O379" s="72" t="str">
        <f>IF(VLOOKUP(M379,'Hulpblad KAR-parser'!A:C,3,FALSE)="","",VLOOKUP(M379,'Hulpblad KAR-parser'!A:C,3,FALSE))</f>
        <v>1 Pel. NatBr Bestr</v>
      </c>
      <c r="P379" s="136" t="str">
        <f>IF(CONCATENATE(C379,D379)="","",VLOOKUP(CONCATENATE(C379,D379),Karakteristieken!AQ:AQ,1,FALSE))</f>
        <v>Bijst Pel NBB1 Pel. NatBr Bestr</v>
      </c>
    </row>
    <row r="380" spans="1:16" x14ac:dyDescent="0.25">
      <c r="A380" s="59"/>
      <c r="B380" s="59"/>
      <c r="C380" s="59"/>
      <c r="D380" s="59"/>
      <c r="E380" s="60" t="s">
        <v>12414</v>
      </c>
      <c r="F380" s="60"/>
      <c r="G380" s="60" t="s">
        <v>12883</v>
      </c>
      <c r="H380" s="60"/>
      <c r="I380" s="59">
        <f t="shared" si="6"/>
        <v>6</v>
      </c>
      <c r="J380" s="59" t="s">
        <v>1561</v>
      </c>
      <c r="K380" s="61"/>
      <c r="L380" s="62" t="s">
        <v>6737</v>
      </c>
      <c r="M380" s="62" t="s">
        <v>12883</v>
      </c>
      <c r="N380" s="72" t="str">
        <f>VLOOKUP(M380,'Hulpblad KAR-parser'!A:C,2,FALSE)</f>
        <v>Bijst Pel nbb</v>
      </c>
      <c r="O380" s="72" t="str">
        <f>IF(VLOOKUP(M380,'Hulpblad KAR-parser'!A:C,3,FALSE)="","",VLOOKUP(M380,'Hulpblad KAR-parser'!A:C,3,FALSE))</f>
        <v>1 Pel. NatBr Bestr</v>
      </c>
      <c r="P380" s="136" t="str">
        <f>IF(CONCATENATE(C380,D380)="","",VLOOKUP(CONCATENATE(C380,D380),Karakteristieken!AQ:AQ,1,FALSE))</f>
        <v/>
      </c>
    </row>
    <row r="381" spans="1:16" x14ac:dyDescent="0.25">
      <c r="A381" s="59">
        <v>200137893</v>
      </c>
      <c r="B381" s="59">
        <v>200116736</v>
      </c>
      <c r="C381" s="100" t="s">
        <v>12880</v>
      </c>
      <c r="D381" s="59" t="s">
        <v>4034</v>
      </c>
      <c r="E381" s="60" t="s">
        <v>12885</v>
      </c>
      <c r="F381" s="60"/>
      <c r="G381" s="60"/>
      <c r="H381" s="60"/>
      <c r="I381" s="59">
        <f t="shared" si="6"/>
        <v>23</v>
      </c>
      <c r="J381" s="59" t="s">
        <v>1613</v>
      </c>
      <c r="K381" s="61" t="s">
        <v>12187</v>
      </c>
      <c r="L381" s="62" t="s">
        <v>6737</v>
      </c>
      <c r="M381" s="62" t="s">
        <v>12885</v>
      </c>
      <c r="N381" s="72" t="str">
        <f>VLOOKUP(M381,'Hulpblad KAR-parser'!A:C,2,FALSE)</f>
        <v>Bijst Pel nbb</v>
      </c>
      <c r="O381" s="72" t="str">
        <f>IF(VLOOKUP(M381,'Hulpblad KAR-parser'!A:C,3,FALSE)="","",VLOOKUP(M381,'Hulpblad KAR-parser'!A:C,3,FALSE))</f>
        <v>1 Pel DF NatBr Bestr</v>
      </c>
      <c r="P381" s="136" t="str">
        <f>IF(CONCATENATE(C381,D381)="","",VLOOKUP(CONCATENATE(C381,D381),Karakteristieken!AQ:AQ,1,FALSE))</f>
        <v>Bijst Pel NBB1 Pel DF NatBr Bestr</v>
      </c>
    </row>
    <row r="382" spans="1:16" x14ac:dyDescent="0.25">
      <c r="A382" s="59"/>
      <c r="B382" s="59"/>
      <c r="C382" s="59"/>
      <c r="D382" s="59"/>
      <c r="E382" s="60" t="s">
        <v>12415</v>
      </c>
      <c r="F382" s="60"/>
      <c r="G382" s="60" t="s">
        <v>12885</v>
      </c>
      <c r="H382" s="60"/>
      <c r="I382" s="59">
        <f t="shared" si="6"/>
        <v>7</v>
      </c>
      <c r="J382" s="59" t="s">
        <v>1561</v>
      </c>
      <c r="K382" s="61"/>
      <c r="L382" s="62" t="s">
        <v>6737</v>
      </c>
      <c r="M382" s="62" t="s">
        <v>12885</v>
      </c>
      <c r="N382" s="72" t="str">
        <f>VLOOKUP(M382,'Hulpblad KAR-parser'!A:C,2,FALSE)</f>
        <v>Bijst Pel nbb</v>
      </c>
      <c r="O382" s="72" t="str">
        <f>IF(VLOOKUP(M382,'Hulpblad KAR-parser'!A:C,3,FALSE)="","",VLOOKUP(M382,'Hulpblad KAR-parser'!A:C,3,FALSE))</f>
        <v>1 Pel DF NatBr Bestr</v>
      </c>
      <c r="P382" s="136" t="str">
        <f>IF(CONCATENATE(C382,D382)="","",VLOOKUP(CONCATENATE(C382,D382),Karakteristieken!AQ:AQ,1,FALSE))</f>
        <v/>
      </c>
    </row>
    <row r="383" spans="1:16" x14ac:dyDescent="0.25">
      <c r="A383" s="59">
        <v>200137894</v>
      </c>
      <c r="B383" s="59">
        <v>200116737</v>
      </c>
      <c r="C383" s="100" t="s">
        <v>12880</v>
      </c>
      <c r="D383" s="59" t="s">
        <v>4030</v>
      </c>
      <c r="E383" s="60" t="s">
        <v>12886</v>
      </c>
      <c r="F383" s="60"/>
      <c r="G383" s="60"/>
      <c r="H383" s="60"/>
      <c r="I383" s="59">
        <f t="shared" si="6"/>
        <v>23</v>
      </c>
      <c r="J383" s="59" t="s">
        <v>1613</v>
      </c>
      <c r="K383" s="61" t="s">
        <v>12187</v>
      </c>
      <c r="L383" s="62" t="s">
        <v>6737</v>
      </c>
      <c r="M383" s="62" t="s">
        <v>12886</v>
      </c>
      <c r="N383" s="72" t="str">
        <f>VLOOKUP(M383,'Hulpblad KAR-parser'!A:C,2,FALSE)</f>
        <v>Bijst Pel nbb</v>
      </c>
      <c r="O383" s="72" t="str">
        <f>IF(VLOOKUP(M383,'Hulpblad KAR-parser'!A:C,3,FALSE)="","",VLOOKUP(M383,'Hulpblad KAR-parser'!A:C,3,FALSE))</f>
        <v>1 Pel GW NatBr Bestr</v>
      </c>
      <c r="P383" s="136" t="str">
        <f>IF(CONCATENATE(C383,D383)="","",VLOOKUP(CONCATENATE(C383,D383),Karakteristieken!AQ:AQ,1,FALSE))</f>
        <v>Bijst Pel NBB1 Pel GW NatBr Bestr</v>
      </c>
    </row>
    <row r="384" spans="1:16" x14ac:dyDescent="0.25">
      <c r="A384" s="59"/>
      <c r="B384" s="59"/>
      <c r="C384" s="59"/>
      <c r="D384" s="59"/>
      <c r="E384" s="60" t="s">
        <v>12416</v>
      </c>
      <c r="F384" s="60"/>
      <c r="G384" s="60" t="s">
        <v>12886</v>
      </c>
      <c r="H384" s="60"/>
      <c r="I384" s="59">
        <f t="shared" si="6"/>
        <v>7</v>
      </c>
      <c r="J384" s="59" t="s">
        <v>1561</v>
      </c>
      <c r="K384" s="61"/>
      <c r="L384" s="62" t="s">
        <v>6737</v>
      </c>
      <c r="M384" s="62" t="s">
        <v>12886</v>
      </c>
      <c r="N384" s="72" t="str">
        <f>VLOOKUP(M384,'Hulpblad KAR-parser'!A:C,2,FALSE)</f>
        <v>Bijst Pel nbb</v>
      </c>
      <c r="O384" s="72" t="str">
        <f>IF(VLOOKUP(M384,'Hulpblad KAR-parser'!A:C,3,FALSE)="","",VLOOKUP(M384,'Hulpblad KAR-parser'!A:C,3,FALSE))</f>
        <v>1 Pel GW NatBr Bestr</v>
      </c>
      <c r="P384" s="136" t="str">
        <f>IF(CONCATENATE(C384,D384)="","",VLOOKUP(CONCATENATE(C384,D384),Karakteristieken!AQ:AQ,1,FALSE))</f>
        <v/>
      </c>
    </row>
    <row r="385" spans="1:16" x14ac:dyDescent="0.25">
      <c r="A385" s="59">
        <v>200137895</v>
      </c>
      <c r="B385" s="59">
        <v>200116738</v>
      </c>
      <c r="C385" s="100" t="s">
        <v>12880</v>
      </c>
      <c r="D385" s="59" t="s">
        <v>4020</v>
      </c>
      <c r="E385" s="60" t="s">
        <v>12887</v>
      </c>
      <c r="F385" s="60"/>
      <c r="G385" s="60"/>
      <c r="H385" s="60"/>
      <c r="I385" s="59">
        <f t="shared" si="6"/>
        <v>20</v>
      </c>
      <c r="J385" s="59" t="s">
        <v>1613</v>
      </c>
      <c r="K385" s="61" t="s">
        <v>12187</v>
      </c>
      <c r="L385" s="62" t="s">
        <v>6737</v>
      </c>
      <c r="M385" s="62" t="s">
        <v>12887</v>
      </c>
      <c r="N385" s="72" t="str">
        <f>VLOOKUP(M385,'Hulpblad KAR-parser'!A:C,2,FALSE)</f>
        <v>Bijst Pel nbb</v>
      </c>
      <c r="O385" s="72" t="str">
        <f>IF(VLOOKUP(M385,'Hulpblad KAR-parser'!A:C,3,FALSE)="","",VLOOKUP(M385,'Hulpblad KAR-parser'!A:C,3,FALSE))</f>
        <v>2 Pel. NatBr Bestr</v>
      </c>
      <c r="P385" s="136" t="str">
        <f>IF(CONCATENATE(C385,D385)="","",VLOOKUP(CONCATENATE(C385,D385),Karakteristieken!AQ:AQ,1,FALSE))</f>
        <v>Bijst Pel NBB2 Pel. NatBr Bestr</v>
      </c>
    </row>
    <row r="386" spans="1:16" x14ac:dyDescent="0.25">
      <c r="A386" s="59"/>
      <c r="B386" s="59"/>
      <c r="C386" s="59"/>
      <c r="D386" s="59"/>
      <c r="E386" s="60" t="s">
        <v>12417</v>
      </c>
      <c r="F386" s="60"/>
      <c r="G386" s="60" t="s">
        <v>12887</v>
      </c>
      <c r="H386" s="60"/>
      <c r="I386" s="59">
        <f t="shared" si="6"/>
        <v>6</v>
      </c>
      <c r="J386" s="59" t="s">
        <v>1561</v>
      </c>
      <c r="K386" s="61"/>
      <c r="L386" s="62" t="s">
        <v>6737</v>
      </c>
      <c r="M386" s="62" t="s">
        <v>12887</v>
      </c>
      <c r="N386" s="72" t="str">
        <f>VLOOKUP(M386,'Hulpblad KAR-parser'!A:C,2,FALSE)</f>
        <v>Bijst Pel nbb</v>
      </c>
      <c r="O386" s="72" t="str">
        <f>IF(VLOOKUP(M386,'Hulpblad KAR-parser'!A:C,3,FALSE)="","",VLOOKUP(M386,'Hulpblad KAR-parser'!A:C,3,FALSE))</f>
        <v>2 Pel. NatBr Bestr</v>
      </c>
      <c r="P386" s="136" t="str">
        <f>IF(CONCATENATE(C386,D386)="","",VLOOKUP(CONCATENATE(C386,D386),Karakteristieken!AQ:AQ,1,FALSE))</f>
        <v/>
      </c>
    </row>
    <row r="387" spans="1:16" x14ac:dyDescent="0.25">
      <c r="A387" s="59">
        <v>200137896</v>
      </c>
      <c r="B387" s="59">
        <v>200116739</v>
      </c>
      <c r="C387" s="100" t="s">
        <v>12880</v>
      </c>
      <c r="D387" s="59" t="s">
        <v>4032</v>
      </c>
      <c r="E387" s="60" t="s">
        <v>12888</v>
      </c>
      <c r="F387" s="60"/>
      <c r="G387" s="60"/>
      <c r="H387" s="60"/>
      <c r="I387" s="59">
        <f t="shared" si="6"/>
        <v>23</v>
      </c>
      <c r="J387" s="59" t="s">
        <v>1613</v>
      </c>
      <c r="K387" s="61" t="s">
        <v>12187</v>
      </c>
      <c r="L387" s="62" t="s">
        <v>6737</v>
      </c>
      <c r="M387" s="62" t="s">
        <v>12888</v>
      </c>
      <c r="N387" s="72" t="str">
        <f>VLOOKUP(M387,'Hulpblad KAR-parser'!A:C,2,FALSE)</f>
        <v>Bijst Pel nbb</v>
      </c>
      <c r="O387" s="72" t="str">
        <f>IF(VLOOKUP(M387,'Hulpblad KAR-parser'!A:C,3,FALSE)="","",VLOOKUP(M387,'Hulpblad KAR-parser'!A:C,3,FALSE))</f>
        <v>2 Pel GW NatBr Bestr</v>
      </c>
      <c r="P387" s="136" t="str">
        <f>IF(CONCATENATE(C387,D387)="","",VLOOKUP(CONCATENATE(C387,D387),Karakteristieken!AQ:AQ,1,FALSE))</f>
        <v>Bijst Pel NBB2 Pel GW NatBr Bestr</v>
      </c>
    </row>
    <row r="388" spans="1:16" x14ac:dyDescent="0.25">
      <c r="A388" s="59"/>
      <c r="B388" s="59"/>
      <c r="C388" s="59"/>
      <c r="D388" s="59"/>
      <c r="E388" s="60" t="s">
        <v>12418</v>
      </c>
      <c r="F388" s="60"/>
      <c r="G388" s="60" t="s">
        <v>12888</v>
      </c>
      <c r="H388" s="60"/>
      <c r="I388" s="59">
        <f t="shared" si="6"/>
        <v>7</v>
      </c>
      <c r="J388" s="59" t="s">
        <v>1561</v>
      </c>
      <c r="K388" s="61"/>
      <c r="L388" s="62" t="s">
        <v>6737</v>
      </c>
      <c r="M388" s="62" t="s">
        <v>12888</v>
      </c>
      <c r="N388" s="72" t="str">
        <f>VLOOKUP(M388,'Hulpblad KAR-parser'!A:C,2,FALSE)</f>
        <v>Bijst Pel nbb</v>
      </c>
      <c r="O388" s="72" t="str">
        <f>IF(VLOOKUP(M388,'Hulpblad KAR-parser'!A:C,3,FALSE)="","",VLOOKUP(M388,'Hulpblad KAR-parser'!A:C,3,FALSE))</f>
        <v>2 Pel GW NatBr Bestr</v>
      </c>
      <c r="P388" s="136" t="str">
        <f>IF(CONCATENATE(C388,D388)="","",VLOOKUP(CONCATENATE(C388,D388),Karakteristieken!AQ:AQ,1,FALSE))</f>
        <v/>
      </c>
    </row>
    <row r="389" spans="1:16" x14ac:dyDescent="0.25">
      <c r="A389" s="59">
        <v>200137897</v>
      </c>
      <c r="B389" s="59">
        <v>200116740</v>
      </c>
      <c r="C389" s="100" t="s">
        <v>12880</v>
      </c>
      <c r="D389" s="59" t="s">
        <v>4022</v>
      </c>
      <c r="E389" s="60" t="s">
        <v>12889</v>
      </c>
      <c r="F389" s="60"/>
      <c r="G389" s="60"/>
      <c r="H389" s="60"/>
      <c r="I389" s="59">
        <f t="shared" si="6"/>
        <v>20</v>
      </c>
      <c r="J389" s="59" t="s">
        <v>1613</v>
      </c>
      <c r="K389" s="61" t="s">
        <v>12187</v>
      </c>
      <c r="L389" s="62" t="s">
        <v>6737</v>
      </c>
      <c r="M389" s="62" t="s">
        <v>12889</v>
      </c>
      <c r="N389" s="72" t="str">
        <f>VLOOKUP(M389,'Hulpblad KAR-parser'!A:C,2,FALSE)</f>
        <v>Bijst Pel nbb</v>
      </c>
      <c r="O389" s="72" t="str">
        <f>IF(VLOOKUP(M389,'Hulpblad KAR-parser'!A:C,3,FALSE)="","",VLOOKUP(M389,'Hulpblad KAR-parser'!A:C,3,FALSE))</f>
        <v>3 Pel. NatBr Bestr</v>
      </c>
      <c r="P389" s="136" t="str">
        <f>IF(CONCATENATE(C389,D389)="","",VLOOKUP(CONCATENATE(C389,D389),Karakteristieken!AQ:AQ,1,FALSE))</f>
        <v>Bijst Pel NBB3 Pel. NatBr Bestr</v>
      </c>
    </row>
    <row r="390" spans="1:16" x14ac:dyDescent="0.25">
      <c r="A390" s="59"/>
      <c r="B390" s="59"/>
      <c r="C390" s="59"/>
      <c r="D390" s="59"/>
      <c r="E390" s="60" t="s">
        <v>12419</v>
      </c>
      <c r="F390" s="60"/>
      <c r="G390" s="60" t="s">
        <v>12889</v>
      </c>
      <c r="H390" s="60"/>
      <c r="I390" s="59">
        <f t="shared" si="6"/>
        <v>6</v>
      </c>
      <c r="J390" s="59" t="s">
        <v>1561</v>
      </c>
      <c r="K390" s="61"/>
      <c r="L390" s="62" t="s">
        <v>6737</v>
      </c>
      <c r="M390" s="62" t="s">
        <v>12889</v>
      </c>
      <c r="N390" s="72" t="str">
        <f>VLOOKUP(M390,'Hulpblad KAR-parser'!A:C,2,FALSE)</f>
        <v>Bijst Pel nbb</v>
      </c>
      <c r="O390" s="72" t="str">
        <f>IF(VLOOKUP(M390,'Hulpblad KAR-parser'!A:C,3,FALSE)="","",VLOOKUP(M390,'Hulpblad KAR-parser'!A:C,3,FALSE))</f>
        <v>3 Pel. NatBr Bestr</v>
      </c>
      <c r="P390" s="136" t="str">
        <f>IF(CONCATENATE(C390,D390)="","",VLOOKUP(CONCATENATE(C390,D390),Karakteristieken!AQ:AQ,1,FALSE))</f>
        <v/>
      </c>
    </row>
    <row r="391" spans="1:16" x14ac:dyDescent="0.25">
      <c r="A391" s="59">
        <v>200137898</v>
      </c>
      <c r="B391" s="59">
        <v>200116741</v>
      </c>
      <c r="C391" s="100" t="s">
        <v>12880</v>
      </c>
      <c r="D391" s="59" t="s">
        <v>4024</v>
      </c>
      <c r="E391" s="60" t="s">
        <v>12890</v>
      </c>
      <c r="F391" s="60"/>
      <c r="G391" s="60"/>
      <c r="H391" s="60"/>
      <c r="I391" s="59">
        <f t="shared" si="6"/>
        <v>20</v>
      </c>
      <c r="J391" s="59" t="s">
        <v>1613</v>
      </c>
      <c r="K391" s="61" t="s">
        <v>12187</v>
      </c>
      <c r="L391" s="62" t="s">
        <v>6737</v>
      </c>
      <c r="M391" s="62" t="s">
        <v>12890</v>
      </c>
      <c r="N391" s="72" t="str">
        <f>VLOOKUP(M391,'Hulpblad KAR-parser'!A:C,2,FALSE)</f>
        <v>Bijst Pel nbb</v>
      </c>
      <c r="O391" s="72" t="str">
        <f>IF(VLOOKUP(M391,'Hulpblad KAR-parser'!A:C,3,FALSE)="","",VLOOKUP(M391,'Hulpblad KAR-parser'!A:C,3,FALSE))</f>
        <v>4 Pel. NatBr Bestr</v>
      </c>
      <c r="P391" s="136" t="str">
        <f>IF(CONCATENATE(C391,D391)="","",VLOOKUP(CONCATENATE(C391,D391),Karakteristieken!AQ:AQ,1,FALSE))</f>
        <v>Bijst Pel NBB4 Pel. NatBr Bestr</v>
      </c>
    </row>
    <row r="392" spans="1:16" x14ac:dyDescent="0.25">
      <c r="A392" s="59"/>
      <c r="B392" s="59"/>
      <c r="C392" s="59"/>
      <c r="D392" s="59"/>
      <c r="E392" s="60" t="s">
        <v>12420</v>
      </c>
      <c r="F392" s="60"/>
      <c r="G392" s="60" t="s">
        <v>12890</v>
      </c>
      <c r="H392" s="60"/>
      <c r="I392" s="59">
        <f t="shared" si="6"/>
        <v>6</v>
      </c>
      <c r="J392" s="59" t="s">
        <v>1561</v>
      </c>
      <c r="K392" s="61"/>
      <c r="L392" s="62" t="s">
        <v>6737</v>
      </c>
      <c r="M392" s="62" t="s">
        <v>12890</v>
      </c>
      <c r="N392" s="72" t="str">
        <f>VLOOKUP(M392,'Hulpblad KAR-parser'!A:C,2,FALSE)</f>
        <v>Bijst Pel nbb</v>
      </c>
      <c r="O392" s="72" t="str">
        <f>IF(VLOOKUP(M392,'Hulpblad KAR-parser'!A:C,3,FALSE)="","",VLOOKUP(M392,'Hulpblad KAR-parser'!A:C,3,FALSE))</f>
        <v>4 Pel. NatBr Bestr</v>
      </c>
      <c r="P392" s="136" t="str">
        <f>IF(CONCATENATE(C392,D392)="","",VLOOKUP(CONCATENATE(C392,D392),Karakteristieken!AQ:AQ,1,FALSE))</f>
        <v/>
      </c>
    </row>
    <row r="393" spans="1:16" x14ac:dyDescent="0.25">
      <c r="A393" s="59">
        <v>200137899</v>
      </c>
      <c r="B393" s="59">
        <v>200116742</v>
      </c>
      <c r="C393" s="100" t="s">
        <v>12880</v>
      </c>
      <c r="D393" s="59" t="s">
        <v>4026</v>
      </c>
      <c r="E393" s="60" t="s">
        <v>12891</v>
      </c>
      <c r="F393" s="60"/>
      <c r="G393" s="60"/>
      <c r="H393" s="60"/>
      <c r="I393" s="59">
        <f t="shared" si="6"/>
        <v>20</v>
      </c>
      <c r="J393" s="59" t="s">
        <v>1613</v>
      </c>
      <c r="K393" s="61" t="s">
        <v>12187</v>
      </c>
      <c r="L393" s="62" t="s">
        <v>6737</v>
      </c>
      <c r="M393" s="62" t="s">
        <v>12891</v>
      </c>
      <c r="N393" s="72" t="str">
        <f>VLOOKUP(M393,'Hulpblad KAR-parser'!A:C,2,FALSE)</f>
        <v>Bijst Pel nbb</v>
      </c>
      <c r="O393" s="72" t="str">
        <f>IF(VLOOKUP(M393,'Hulpblad KAR-parser'!A:C,3,FALSE)="","",VLOOKUP(M393,'Hulpblad KAR-parser'!A:C,3,FALSE))</f>
        <v>5 Pel. NatBr Bestr</v>
      </c>
      <c r="P393" s="136" t="str">
        <f>IF(CONCATENATE(C393,D393)="","",VLOOKUP(CONCATENATE(C393,D393),Karakteristieken!AQ:AQ,1,FALSE))</f>
        <v>Bijst Pel NBB5 Pel. NatBr Bestr</v>
      </c>
    </row>
    <row r="394" spans="1:16" x14ac:dyDescent="0.25">
      <c r="A394" s="59"/>
      <c r="B394" s="59"/>
      <c r="C394" s="59"/>
      <c r="D394" s="59"/>
      <c r="E394" s="60" t="s">
        <v>12421</v>
      </c>
      <c r="F394" s="60"/>
      <c r="G394" s="60" t="s">
        <v>12891</v>
      </c>
      <c r="H394" s="60"/>
      <c r="I394" s="59">
        <f t="shared" si="6"/>
        <v>6</v>
      </c>
      <c r="J394" s="59" t="s">
        <v>1561</v>
      </c>
      <c r="K394" s="61"/>
      <c r="L394" s="62" t="s">
        <v>6737</v>
      </c>
      <c r="M394" s="62" t="s">
        <v>12891</v>
      </c>
      <c r="N394" s="72" t="str">
        <f>VLOOKUP(M394,'Hulpblad KAR-parser'!A:C,2,FALSE)</f>
        <v>Bijst Pel nbb</v>
      </c>
      <c r="O394" s="72" t="str">
        <f>IF(VLOOKUP(M394,'Hulpblad KAR-parser'!A:C,3,FALSE)="","",VLOOKUP(M394,'Hulpblad KAR-parser'!A:C,3,FALSE))</f>
        <v>5 Pel. NatBr Bestr</v>
      </c>
      <c r="P394" s="136" t="str">
        <f>IF(CONCATENATE(C394,D394)="","",VLOOKUP(CONCATENATE(C394,D394),Karakteristieken!AQ:AQ,1,FALSE))</f>
        <v/>
      </c>
    </row>
    <row r="395" spans="1:16" x14ac:dyDescent="0.25">
      <c r="A395" s="59">
        <v>200137900</v>
      </c>
      <c r="B395" s="59">
        <v>200116743</v>
      </c>
      <c r="C395" s="100" t="s">
        <v>12880</v>
      </c>
      <c r="D395" s="59" t="s">
        <v>4028</v>
      </c>
      <c r="E395" s="60" t="s">
        <v>12892</v>
      </c>
      <c r="F395" s="60"/>
      <c r="G395" s="60"/>
      <c r="H395" s="60"/>
      <c r="I395" s="59">
        <f t="shared" si="6"/>
        <v>20</v>
      </c>
      <c r="J395" s="59" t="s">
        <v>1613</v>
      </c>
      <c r="K395" s="61" t="s">
        <v>12187</v>
      </c>
      <c r="L395" s="62" t="s">
        <v>6737</v>
      </c>
      <c r="M395" s="62" t="s">
        <v>12892</v>
      </c>
      <c r="N395" s="72" t="str">
        <f>VLOOKUP(M395,'Hulpblad KAR-parser'!A:C,2,FALSE)</f>
        <v>Bijst Pel nbb</v>
      </c>
      <c r="O395" s="72" t="str">
        <f>IF(VLOOKUP(M395,'Hulpblad KAR-parser'!A:C,3,FALSE)="","",VLOOKUP(M395,'Hulpblad KAR-parser'!A:C,3,FALSE))</f>
        <v>6 Pel. NatBr Bestr</v>
      </c>
      <c r="P395" s="136" t="str">
        <f>IF(CONCATENATE(C395,D395)="","",VLOOKUP(CONCATENATE(C395,D395),Karakteristieken!AQ:AQ,1,FALSE))</f>
        <v>Bijst Pel NBB6 Pel. NatBr Bestr</v>
      </c>
    </row>
    <row r="396" spans="1:16" x14ac:dyDescent="0.25">
      <c r="A396" s="59"/>
      <c r="B396" s="59"/>
      <c r="C396" s="59"/>
      <c r="D396" s="59"/>
      <c r="E396" s="60" t="s">
        <v>12422</v>
      </c>
      <c r="F396" s="60"/>
      <c r="G396" s="60" t="s">
        <v>12892</v>
      </c>
      <c r="H396" s="60"/>
      <c r="I396" s="59">
        <f t="shared" si="6"/>
        <v>6</v>
      </c>
      <c r="J396" s="59" t="s">
        <v>1561</v>
      </c>
      <c r="K396" s="61"/>
      <c r="L396" s="62" t="s">
        <v>6737</v>
      </c>
      <c r="M396" s="62" t="s">
        <v>12892</v>
      </c>
      <c r="N396" s="72" t="str">
        <f>VLOOKUP(M396,'Hulpblad KAR-parser'!A:C,2,FALSE)</f>
        <v>Bijst Pel nbb</v>
      </c>
      <c r="O396" s="72" t="str">
        <f>IF(VLOOKUP(M396,'Hulpblad KAR-parser'!A:C,3,FALSE)="","",VLOOKUP(M396,'Hulpblad KAR-parser'!A:C,3,FALSE))</f>
        <v>6 Pel. NatBr Bestr</v>
      </c>
      <c r="P396" s="136" t="str">
        <f>IF(CONCATENATE(C396,D396)="","",VLOOKUP(CONCATENATE(C396,D396),Karakteristieken!AQ:AQ,1,FALSE))</f>
        <v/>
      </c>
    </row>
    <row r="397" spans="1:16" x14ac:dyDescent="0.25">
      <c r="A397" s="59">
        <v>200137901</v>
      </c>
      <c r="B397" s="59">
        <v>200116744</v>
      </c>
      <c r="C397" s="59" t="s">
        <v>12353</v>
      </c>
      <c r="D397" s="59" t="s">
        <v>4036</v>
      </c>
      <c r="E397" s="60" t="s">
        <v>12378</v>
      </c>
      <c r="F397" s="60"/>
      <c r="G397" s="60"/>
      <c r="H397" s="60"/>
      <c r="I397" s="59">
        <f t="shared" si="6"/>
        <v>24</v>
      </c>
      <c r="J397" s="59" t="s">
        <v>1613</v>
      </c>
      <c r="K397" s="61"/>
      <c r="L397" s="62" t="s">
        <v>6737</v>
      </c>
      <c r="M397" s="62" t="s">
        <v>12378</v>
      </c>
      <c r="N397" s="72" t="str">
        <f>VLOOKUP(M397,'Hulpblad KAR-parser'!A:C,2,FALSE)</f>
        <v>Bijst Pel SBB</v>
      </c>
      <c r="O397" s="72" t="str">
        <f>IF(VLOOKUP(M397,'Hulpblad KAR-parser'!A:C,3,FALSE)="","",VLOOKUP(M397,'Hulpblad KAR-parser'!A:C,3,FALSE))</f>
        <v>1 Pel. SBB</v>
      </c>
      <c r="P397" s="136" t="str">
        <f>IF(CONCATENATE(C397,D397)="","",VLOOKUP(CONCATENATE(C397,D397),Karakteristieken!AQ:AQ,1,FALSE))</f>
        <v>Bijst Pel SBB1 Pel. SBB</v>
      </c>
    </row>
    <row r="398" spans="1:16" x14ac:dyDescent="0.25">
      <c r="A398" s="59"/>
      <c r="B398" s="59"/>
      <c r="C398" s="59"/>
      <c r="D398" s="59"/>
      <c r="E398" s="60" t="s">
        <v>12423</v>
      </c>
      <c r="F398" s="60"/>
      <c r="G398" s="60" t="s">
        <v>12378</v>
      </c>
      <c r="H398" s="60"/>
      <c r="I398" s="59">
        <f t="shared" si="6"/>
        <v>7</v>
      </c>
      <c r="J398" s="59" t="s">
        <v>1561</v>
      </c>
      <c r="K398" s="61"/>
      <c r="L398" s="62" t="s">
        <v>6737</v>
      </c>
      <c r="M398" s="62" t="s">
        <v>12378</v>
      </c>
      <c r="N398" s="72" t="str">
        <f>VLOOKUP(M398,'Hulpblad KAR-parser'!A:C,2,FALSE)</f>
        <v>Bijst Pel SBB</v>
      </c>
      <c r="O398" s="72" t="str">
        <f>IF(VLOOKUP(M398,'Hulpblad KAR-parser'!A:C,3,FALSE)="","",VLOOKUP(M398,'Hulpblad KAR-parser'!A:C,3,FALSE))</f>
        <v>1 Pel. SBB</v>
      </c>
      <c r="P398" s="136" t="str">
        <f>IF(CONCATENATE(C398,D398)="","",VLOOKUP(CONCATENATE(C398,D398),Karakteristieken!AQ:AQ,1,FALSE))</f>
        <v/>
      </c>
    </row>
    <row r="399" spans="1:16" x14ac:dyDescent="0.25">
      <c r="A399" s="59">
        <v>200137902</v>
      </c>
      <c r="B399" s="59">
        <v>200116745</v>
      </c>
      <c r="C399" s="59" t="s">
        <v>12353</v>
      </c>
      <c r="D399" s="59" t="s">
        <v>4039</v>
      </c>
      <c r="E399" s="60" t="s">
        <v>12379</v>
      </c>
      <c r="F399" s="60"/>
      <c r="G399" s="60"/>
      <c r="H399" s="60"/>
      <c r="I399" s="59">
        <f t="shared" si="6"/>
        <v>24</v>
      </c>
      <c r="J399" s="59" t="s">
        <v>1613</v>
      </c>
      <c r="K399" s="61"/>
      <c r="L399" s="62" t="s">
        <v>6737</v>
      </c>
      <c r="M399" s="62" t="s">
        <v>12379</v>
      </c>
      <c r="N399" s="72" t="str">
        <f>VLOOKUP(M399,'Hulpblad KAR-parser'!A:C,2,FALSE)</f>
        <v>Bijst Pel SBB</v>
      </c>
      <c r="O399" s="72" t="str">
        <f>IF(VLOOKUP(M399,'Hulpblad KAR-parser'!A:C,3,FALSE)="","",VLOOKUP(M399,'Hulpblad KAR-parser'!A:C,3,FALSE))</f>
        <v>2 Pel. SBB</v>
      </c>
      <c r="P399" s="136" t="str">
        <f>IF(CONCATENATE(C399,D399)="","",VLOOKUP(CONCATENATE(C399,D399),Karakteristieken!AQ:AQ,1,FALSE))</f>
        <v>Bijst Pel SBB2 Pel. SBB</v>
      </c>
    </row>
    <row r="400" spans="1:16" x14ac:dyDescent="0.25">
      <c r="A400" s="59"/>
      <c r="B400" s="59"/>
      <c r="C400" s="59"/>
      <c r="D400" s="59"/>
      <c r="E400" s="60" t="s">
        <v>12424</v>
      </c>
      <c r="F400" s="60"/>
      <c r="G400" s="60" t="s">
        <v>12379</v>
      </c>
      <c r="H400" s="60"/>
      <c r="I400" s="59">
        <f t="shared" si="6"/>
        <v>7</v>
      </c>
      <c r="J400" s="59" t="s">
        <v>1561</v>
      </c>
      <c r="K400" s="61"/>
      <c r="L400" s="62" t="s">
        <v>6737</v>
      </c>
      <c r="M400" s="62" t="s">
        <v>12379</v>
      </c>
      <c r="N400" s="72" t="str">
        <f>VLOOKUP(M400,'Hulpblad KAR-parser'!A:C,2,FALSE)</f>
        <v>Bijst Pel SBB</v>
      </c>
      <c r="O400" s="72" t="str">
        <f>IF(VLOOKUP(M400,'Hulpblad KAR-parser'!A:C,3,FALSE)="","",VLOOKUP(M400,'Hulpblad KAR-parser'!A:C,3,FALSE))</f>
        <v>2 Pel. SBB</v>
      </c>
      <c r="P400" s="136" t="str">
        <f>IF(CONCATENATE(C400,D400)="","",VLOOKUP(CONCATENATE(C400,D400),Karakteristieken!AQ:AQ,1,FALSE))</f>
        <v/>
      </c>
    </row>
    <row r="401" spans="1:16" x14ac:dyDescent="0.25">
      <c r="A401" s="59">
        <v>200137903</v>
      </c>
      <c r="B401" s="59">
        <v>200116746</v>
      </c>
      <c r="C401" s="59" t="s">
        <v>12353</v>
      </c>
      <c r="D401" s="59" t="s">
        <v>4042</v>
      </c>
      <c r="E401" s="60" t="s">
        <v>12380</v>
      </c>
      <c r="F401" s="60"/>
      <c r="G401" s="60"/>
      <c r="H401" s="60"/>
      <c r="I401" s="59">
        <f t="shared" si="6"/>
        <v>24</v>
      </c>
      <c r="J401" s="59" t="s">
        <v>1613</v>
      </c>
      <c r="K401" s="61"/>
      <c r="L401" s="62" t="s">
        <v>6737</v>
      </c>
      <c r="M401" s="62" t="s">
        <v>12380</v>
      </c>
      <c r="N401" s="72" t="str">
        <f>VLOOKUP(M401,'Hulpblad KAR-parser'!A:C,2,FALSE)</f>
        <v>Bijst Pel SBB</v>
      </c>
      <c r="O401" s="72" t="str">
        <f>IF(VLOOKUP(M401,'Hulpblad KAR-parser'!A:C,3,FALSE)="","",VLOOKUP(M401,'Hulpblad KAR-parser'!A:C,3,FALSE))</f>
        <v>3 Pel. SBB</v>
      </c>
      <c r="P401" s="136" t="str">
        <f>IF(CONCATENATE(C401,D401)="","",VLOOKUP(CONCATENATE(C401,D401),Karakteristieken!AQ:AQ,1,FALSE))</f>
        <v>Bijst Pel SBB3 Pel. SBB</v>
      </c>
    </row>
    <row r="402" spans="1:16" x14ac:dyDescent="0.25">
      <c r="A402" s="59"/>
      <c r="B402" s="59"/>
      <c r="C402" s="59"/>
      <c r="D402" s="59"/>
      <c r="E402" s="60" t="s">
        <v>12425</v>
      </c>
      <c r="F402" s="60"/>
      <c r="G402" s="60" t="s">
        <v>12380</v>
      </c>
      <c r="H402" s="60"/>
      <c r="I402" s="59">
        <f t="shared" si="6"/>
        <v>7</v>
      </c>
      <c r="J402" s="59" t="s">
        <v>1561</v>
      </c>
      <c r="K402" s="61"/>
      <c r="L402" s="62" t="s">
        <v>6737</v>
      </c>
      <c r="M402" s="62" t="s">
        <v>12380</v>
      </c>
      <c r="N402" s="72" t="str">
        <f>VLOOKUP(M402,'Hulpblad KAR-parser'!A:C,2,FALSE)</f>
        <v>Bijst Pel SBB</v>
      </c>
      <c r="O402" s="72" t="str">
        <f>IF(VLOOKUP(M402,'Hulpblad KAR-parser'!A:C,3,FALSE)="","",VLOOKUP(M402,'Hulpblad KAR-parser'!A:C,3,FALSE))</f>
        <v>3 Pel. SBB</v>
      </c>
      <c r="P402" s="136" t="str">
        <f>IF(CONCATENATE(C402,D402)="","",VLOOKUP(CONCATENATE(C402,D402),Karakteristieken!AQ:AQ,1,FALSE))</f>
        <v/>
      </c>
    </row>
    <row r="403" spans="1:16" x14ac:dyDescent="0.25">
      <c r="A403" s="59">
        <v>200137904</v>
      </c>
      <c r="B403" s="59">
        <v>200116747</v>
      </c>
      <c r="C403" s="59" t="s">
        <v>12353</v>
      </c>
      <c r="D403" s="59" t="s">
        <v>4045</v>
      </c>
      <c r="E403" s="60" t="s">
        <v>12381</v>
      </c>
      <c r="F403" s="60"/>
      <c r="G403" s="60"/>
      <c r="H403" s="60"/>
      <c r="I403" s="59">
        <f t="shared" si="6"/>
        <v>24</v>
      </c>
      <c r="J403" s="59" t="s">
        <v>1613</v>
      </c>
      <c r="K403" s="61"/>
      <c r="L403" s="62" t="s">
        <v>6737</v>
      </c>
      <c r="M403" s="62" t="s">
        <v>12381</v>
      </c>
      <c r="N403" s="72" t="str">
        <f>VLOOKUP(M403,'Hulpblad KAR-parser'!A:C,2,FALSE)</f>
        <v>Bijst Pel SBB</v>
      </c>
      <c r="O403" s="72" t="str">
        <f>IF(VLOOKUP(M403,'Hulpblad KAR-parser'!A:C,3,FALSE)="","",VLOOKUP(M403,'Hulpblad KAR-parser'!A:C,3,FALSE))</f>
        <v>4 Pel. SBB</v>
      </c>
      <c r="P403" s="136" t="str">
        <f>IF(CONCATENATE(C403,D403)="","",VLOOKUP(CONCATENATE(C403,D403),Karakteristieken!AQ:AQ,1,FALSE))</f>
        <v>Bijst Pel SBB4 Pel. SBB</v>
      </c>
    </row>
    <row r="404" spans="1:16" x14ac:dyDescent="0.25">
      <c r="A404" s="59"/>
      <c r="B404" s="59"/>
      <c r="C404" s="59"/>
      <c r="D404" s="59"/>
      <c r="E404" s="60" t="s">
        <v>12426</v>
      </c>
      <c r="F404" s="60"/>
      <c r="G404" s="60" t="s">
        <v>12381</v>
      </c>
      <c r="H404" s="60"/>
      <c r="I404" s="59">
        <f t="shared" si="6"/>
        <v>7</v>
      </c>
      <c r="J404" s="59" t="s">
        <v>1561</v>
      </c>
      <c r="K404" s="61"/>
      <c r="L404" s="62" t="s">
        <v>6737</v>
      </c>
      <c r="M404" s="62" t="s">
        <v>12381</v>
      </c>
      <c r="N404" s="72" t="str">
        <f>VLOOKUP(M404,'Hulpblad KAR-parser'!A:C,2,FALSE)</f>
        <v>Bijst Pel SBB</v>
      </c>
      <c r="O404" s="72" t="str">
        <f>IF(VLOOKUP(M404,'Hulpblad KAR-parser'!A:C,3,FALSE)="","",VLOOKUP(M404,'Hulpblad KAR-parser'!A:C,3,FALSE))</f>
        <v>4 Pel. SBB</v>
      </c>
      <c r="P404" s="136" t="str">
        <f>IF(CONCATENATE(C404,D404)="","",VLOOKUP(CONCATENATE(C404,D404),Karakteristieken!AQ:AQ,1,FALSE))</f>
        <v/>
      </c>
    </row>
    <row r="405" spans="1:16" x14ac:dyDescent="0.25">
      <c r="A405" s="59">
        <v>200137905</v>
      </c>
      <c r="B405" s="59">
        <v>200116748</v>
      </c>
      <c r="C405" s="59" t="s">
        <v>12354</v>
      </c>
      <c r="D405" s="59" t="s">
        <v>4049</v>
      </c>
      <c r="E405" s="60" t="s">
        <v>12382</v>
      </c>
      <c r="F405" s="60"/>
      <c r="G405" s="60"/>
      <c r="H405" s="60"/>
      <c r="I405" s="59">
        <f t="shared" si="6"/>
        <v>30</v>
      </c>
      <c r="J405" s="59" t="s">
        <v>1613</v>
      </c>
      <c r="K405" s="61"/>
      <c r="L405" s="62" t="s">
        <v>6737</v>
      </c>
      <c r="M405" s="62" t="s">
        <v>12382</v>
      </c>
      <c r="N405" s="72" t="str">
        <f>VLOOKUP(M405,'Hulpblad KAR-parser'!A:C,2,FALSE)</f>
        <v>Bijst Pel Spec.Bl.</v>
      </c>
      <c r="O405" s="72" t="str">
        <f>IF(VLOOKUP(M405,'Hulpblad KAR-parser'!A:C,3,FALSE)="","",VLOOKUP(M405,'Hulpblad KAR-parser'!A:C,3,FALSE))</f>
        <v>1 Pel. Schuim</v>
      </c>
      <c r="P405" s="136" t="str">
        <f>IF(CONCATENATE(C405,D405)="","",VLOOKUP(CONCATENATE(C405,D405),Karakteristieken!AQ:AQ,1,FALSE))</f>
        <v>Bijst Pel Spec.Bl.1 Pel. Schuim</v>
      </c>
    </row>
    <row r="406" spans="1:16" x14ac:dyDescent="0.25">
      <c r="A406" s="59"/>
      <c r="B406" s="59"/>
      <c r="C406" s="59"/>
      <c r="D406" s="59"/>
      <c r="E406" s="60" t="s">
        <v>12427</v>
      </c>
      <c r="F406" s="60"/>
      <c r="G406" s="60" t="s">
        <v>12382</v>
      </c>
      <c r="H406" s="60"/>
      <c r="I406" s="59">
        <f t="shared" si="6"/>
        <v>7</v>
      </c>
      <c r="J406" s="59" t="s">
        <v>1561</v>
      </c>
      <c r="K406" s="61"/>
      <c r="L406" s="62" t="s">
        <v>6737</v>
      </c>
      <c r="M406" s="62" t="s">
        <v>12382</v>
      </c>
      <c r="N406" s="72" t="str">
        <f>VLOOKUP(M406,'Hulpblad KAR-parser'!A:C,2,FALSE)</f>
        <v>Bijst Pel Spec.Bl.</v>
      </c>
      <c r="O406" s="72" t="str">
        <f>IF(VLOOKUP(M406,'Hulpblad KAR-parser'!A:C,3,FALSE)="","",VLOOKUP(M406,'Hulpblad KAR-parser'!A:C,3,FALSE))</f>
        <v>1 Pel. Schuim</v>
      </c>
      <c r="P406" s="136" t="str">
        <f>IF(CONCATENATE(C406,D406)="","",VLOOKUP(CONCATENATE(C406,D406),Karakteristieken!AQ:AQ,1,FALSE))</f>
        <v/>
      </c>
    </row>
    <row r="407" spans="1:16" x14ac:dyDescent="0.25">
      <c r="A407" s="59">
        <v>200137906</v>
      </c>
      <c r="B407" s="59">
        <v>200116749</v>
      </c>
      <c r="C407" s="59" t="s">
        <v>12354</v>
      </c>
      <c r="D407" s="59" t="s">
        <v>4058</v>
      </c>
      <c r="E407" s="60" t="s">
        <v>12384</v>
      </c>
      <c r="F407" s="60"/>
      <c r="G407" s="60"/>
      <c r="H407" s="60"/>
      <c r="I407" s="59">
        <f t="shared" si="6"/>
        <v>31</v>
      </c>
      <c r="J407" s="59" t="s">
        <v>1613</v>
      </c>
      <c r="K407" s="61"/>
      <c r="L407" s="62" t="s">
        <v>6737</v>
      </c>
      <c r="M407" s="62" t="s">
        <v>12384</v>
      </c>
      <c r="N407" s="72" t="str">
        <f>VLOOKUP(M407,'Hulpblad KAR-parser'!A:C,2,FALSE)</f>
        <v>Bijst Pel Spec.Bl.</v>
      </c>
      <c r="O407" s="72" t="str">
        <f>IF(VLOOKUP(M407,'Hulpblad KAR-parser'!A:C,3,FALSE)="","",VLOOKUP(M407,'Hulpblad KAR-parser'!A:C,3,FALSE))</f>
        <v>1 Pel. Tank brand</v>
      </c>
      <c r="P407" s="136" t="str">
        <f>IF(CONCATENATE(C407,D407)="","",VLOOKUP(CONCATENATE(C407,D407),Karakteristieken!AQ:AQ,1,FALSE))</f>
        <v>Bijst Pel Spec.Bl.1 Pel. Tank brand</v>
      </c>
    </row>
    <row r="408" spans="1:16" x14ac:dyDescent="0.25">
      <c r="A408" s="59"/>
      <c r="B408" s="59"/>
      <c r="C408" s="59"/>
      <c r="D408" s="59"/>
      <c r="E408" s="60" t="s">
        <v>12428</v>
      </c>
      <c r="F408" s="60"/>
      <c r="G408" s="60" t="s">
        <v>12384</v>
      </c>
      <c r="H408" s="60"/>
      <c r="I408" s="59">
        <f t="shared" si="6"/>
        <v>7</v>
      </c>
      <c r="J408" s="59" t="s">
        <v>1561</v>
      </c>
      <c r="K408" s="61"/>
      <c r="L408" s="62" t="s">
        <v>6737</v>
      </c>
      <c r="M408" s="62" t="s">
        <v>12384</v>
      </c>
      <c r="N408" s="72" t="str">
        <f>VLOOKUP(M408,'Hulpblad KAR-parser'!A:C,2,FALSE)</f>
        <v>Bijst Pel Spec.Bl.</v>
      </c>
      <c r="O408" s="72" t="str">
        <f>IF(VLOOKUP(M408,'Hulpblad KAR-parser'!A:C,3,FALSE)="","",VLOOKUP(M408,'Hulpblad KAR-parser'!A:C,3,FALSE))</f>
        <v>1 Pel. Tank brand</v>
      </c>
      <c r="P408" s="136" t="str">
        <f>IF(CONCATENATE(C408,D408)="","",VLOOKUP(CONCATENATE(C408,D408),Karakteristieken!AQ:AQ,1,FALSE))</f>
        <v/>
      </c>
    </row>
    <row r="409" spans="1:16" x14ac:dyDescent="0.25">
      <c r="A409" s="59">
        <v>200137907</v>
      </c>
      <c r="B409" s="59">
        <v>200116750</v>
      </c>
      <c r="C409" s="59" t="s">
        <v>12354</v>
      </c>
      <c r="D409" s="59" t="s">
        <v>4065</v>
      </c>
      <c r="E409" s="60" t="s">
        <v>12386</v>
      </c>
      <c r="F409" s="60"/>
      <c r="G409" s="60"/>
      <c r="H409" s="60"/>
      <c r="I409" s="59">
        <f t="shared" si="6"/>
        <v>31</v>
      </c>
      <c r="J409" s="59" t="s">
        <v>1613</v>
      </c>
      <c r="K409" s="61"/>
      <c r="L409" s="62" t="s">
        <v>6737</v>
      </c>
      <c r="M409" s="62" t="s">
        <v>12386</v>
      </c>
      <c r="N409" s="72" t="str">
        <f>VLOOKUP(M409,'Hulpblad KAR-parser'!A:C,2,FALSE)</f>
        <v>Bijst Pel Spec.Bl.</v>
      </c>
      <c r="O409" s="72" t="str">
        <f>IF(VLOOKUP(M409,'Hulpblad KAR-parser'!A:C,3,FALSE)="","",VLOOKUP(M409,'Hulpblad KAR-parser'!A:C,3,FALSE))</f>
        <v>1 Pel. Tankput brand</v>
      </c>
      <c r="P409" s="136" t="str">
        <f>IF(CONCATENATE(C409,D409)="","",VLOOKUP(CONCATENATE(C409,D409),Karakteristieken!AQ:AQ,1,FALSE))</f>
        <v>Bijst Pel Spec.Bl.1 Pel. Tankput brand</v>
      </c>
    </row>
    <row r="410" spans="1:16" x14ac:dyDescent="0.25">
      <c r="A410" s="59"/>
      <c r="B410" s="59"/>
      <c r="C410" s="59"/>
      <c r="D410" s="59"/>
      <c r="E410" s="60" t="s">
        <v>12429</v>
      </c>
      <c r="F410" s="60"/>
      <c r="G410" s="60" t="s">
        <v>12386</v>
      </c>
      <c r="H410" s="60"/>
      <c r="I410" s="59">
        <f t="shared" si="6"/>
        <v>7</v>
      </c>
      <c r="J410" s="59" t="s">
        <v>1561</v>
      </c>
      <c r="K410" s="61"/>
      <c r="L410" s="62" t="s">
        <v>6737</v>
      </c>
      <c r="M410" s="62" t="s">
        <v>12386</v>
      </c>
      <c r="N410" s="72" t="str">
        <f>VLOOKUP(M410,'Hulpblad KAR-parser'!A:C,2,FALSE)</f>
        <v>Bijst Pel Spec.Bl.</v>
      </c>
      <c r="O410" s="72" t="str">
        <f>IF(VLOOKUP(M410,'Hulpblad KAR-parser'!A:C,3,FALSE)="","",VLOOKUP(M410,'Hulpblad KAR-parser'!A:C,3,FALSE))</f>
        <v>1 Pel. Tankput brand</v>
      </c>
      <c r="P410" s="136" t="str">
        <f>IF(CONCATENATE(C410,D410)="","",VLOOKUP(CONCATENATE(C410,D410),Karakteristieken!AQ:AQ,1,FALSE))</f>
        <v/>
      </c>
    </row>
    <row r="411" spans="1:16" x14ac:dyDescent="0.25">
      <c r="A411" s="59">
        <v>200137908</v>
      </c>
      <c r="B411" s="59">
        <v>200116751</v>
      </c>
      <c r="C411" s="59" t="s">
        <v>12354</v>
      </c>
      <c r="D411" s="59" t="s">
        <v>4054</v>
      </c>
      <c r="E411" s="60" t="s">
        <v>12383</v>
      </c>
      <c r="F411" s="60"/>
      <c r="G411" s="60"/>
      <c r="H411" s="60"/>
      <c r="I411" s="59">
        <f t="shared" si="6"/>
        <v>30</v>
      </c>
      <c r="J411" s="59" t="s">
        <v>1613</v>
      </c>
      <c r="K411" s="61"/>
      <c r="L411" s="62" t="s">
        <v>6737</v>
      </c>
      <c r="M411" s="62" t="s">
        <v>12383</v>
      </c>
      <c r="N411" s="72" t="str">
        <f>VLOOKUP(M411,'Hulpblad KAR-parser'!A:C,2,FALSE)</f>
        <v>Bijst Pel Spec.Bl.</v>
      </c>
      <c r="O411" s="72" t="str">
        <f>IF(VLOOKUP(M411,'Hulpblad KAR-parser'!A:C,3,FALSE)="","",VLOOKUP(M411,'Hulpblad KAR-parser'!A:C,3,FALSE))</f>
        <v>2 Pel. Schuim</v>
      </c>
      <c r="P411" s="136" t="str">
        <f>IF(CONCATENATE(C411,D411)="","",VLOOKUP(CONCATENATE(C411,D411),Karakteristieken!AQ:AQ,1,FALSE))</f>
        <v>Bijst Pel Spec.Bl.2 Pel. Schuim</v>
      </c>
    </row>
    <row r="412" spans="1:16" x14ac:dyDescent="0.25">
      <c r="A412" s="59"/>
      <c r="B412" s="59"/>
      <c r="C412" s="59"/>
      <c r="D412" s="59"/>
      <c r="E412" s="60" t="s">
        <v>12430</v>
      </c>
      <c r="F412" s="60"/>
      <c r="G412" s="60" t="s">
        <v>12383</v>
      </c>
      <c r="H412" s="60"/>
      <c r="I412" s="59">
        <f t="shared" si="6"/>
        <v>7</v>
      </c>
      <c r="J412" s="59" t="s">
        <v>1561</v>
      </c>
      <c r="K412" s="61"/>
      <c r="L412" s="62" t="s">
        <v>6737</v>
      </c>
      <c r="M412" s="62" t="s">
        <v>12383</v>
      </c>
      <c r="N412" s="72" t="str">
        <f>VLOOKUP(M412,'Hulpblad KAR-parser'!A:C,2,FALSE)</f>
        <v>Bijst Pel Spec.Bl.</v>
      </c>
      <c r="O412" s="72" t="str">
        <f>IF(VLOOKUP(M412,'Hulpblad KAR-parser'!A:C,3,FALSE)="","",VLOOKUP(M412,'Hulpblad KAR-parser'!A:C,3,FALSE))</f>
        <v>2 Pel. Schuim</v>
      </c>
      <c r="P412" s="136" t="str">
        <f>IF(CONCATENATE(C412,D412)="","",VLOOKUP(CONCATENATE(C412,D412),Karakteristieken!AQ:AQ,1,FALSE))</f>
        <v/>
      </c>
    </row>
    <row r="413" spans="1:16" x14ac:dyDescent="0.25">
      <c r="A413" s="59">
        <v>200137909</v>
      </c>
      <c r="B413" s="59">
        <v>200116752</v>
      </c>
      <c r="C413" s="59" t="s">
        <v>12354</v>
      </c>
      <c r="D413" s="59" t="s">
        <v>4062</v>
      </c>
      <c r="E413" s="60" t="s">
        <v>12385</v>
      </c>
      <c r="F413" s="60"/>
      <c r="G413" s="60"/>
      <c r="H413" s="60"/>
      <c r="I413" s="59">
        <f t="shared" si="6"/>
        <v>31</v>
      </c>
      <c r="J413" s="59" t="s">
        <v>1613</v>
      </c>
      <c r="K413" s="61"/>
      <c r="L413" s="62" t="s">
        <v>6737</v>
      </c>
      <c r="M413" s="62" t="s">
        <v>12385</v>
      </c>
      <c r="N413" s="72" t="str">
        <f>VLOOKUP(M413,'Hulpblad KAR-parser'!A:C,2,FALSE)</f>
        <v>Bijst Pel Spec.Bl.</v>
      </c>
      <c r="O413" s="72" t="str">
        <f>IF(VLOOKUP(M413,'Hulpblad KAR-parser'!A:C,3,FALSE)="","",VLOOKUP(M413,'Hulpblad KAR-parser'!A:C,3,FALSE))</f>
        <v>2 Pel. Tank brand</v>
      </c>
      <c r="P413" s="136" t="str">
        <f>IF(CONCATENATE(C413,D413)="","",VLOOKUP(CONCATENATE(C413,D413),Karakteristieken!AQ:AQ,1,FALSE))</f>
        <v>Bijst Pel Spec.Bl.2 Pel. Tank brand</v>
      </c>
    </row>
    <row r="414" spans="1:16" x14ac:dyDescent="0.25">
      <c r="A414" s="59"/>
      <c r="B414" s="59"/>
      <c r="C414" s="59"/>
      <c r="D414" s="59"/>
      <c r="E414" s="60" t="s">
        <v>12431</v>
      </c>
      <c r="F414" s="60"/>
      <c r="G414" s="60" t="s">
        <v>12385</v>
      </c>
      <c r="H414" s="60"/>
      <c r="I414" s="59">
        <f t="shared" si="6"/>
        <v>7</v>
      </c>
      <c r="J414" s="59" t="s">
        <v>1561</v>
      </c>
      <c r="K414" s="61"/>
      <c r="L414" s="62" t="s">
        <v>6737</v>
      </c>
      <c r="M414" s="62" t="s">
        <v>12385</v>
      </c>
      <c r="N414" s="72" t="str">
        <f>VLOOKUP(M414,'Hulpblad KAR-parser'!A:C,2,FALSE)</f>
        <v>Bijst Pel Spec.Bl.</v>
      </c>
      <c r="O414" s="72" t="str">
        <f>IF(VLOOKUP(M414,'Hulpblad KAR-parser'!A:C,3,FALSE)="","",VLOOKUP(M414,'Hulpblad KAR-parser'!A:C,3,FALSE))</f>
        <v>2 Pel. Tank brand</v>
      </c>
      <c r="P414" s="136" t="str">
        <f>IF(CONCATENATE(C414,D414)="","",VLOOKUP(CONCATENATE(C414,D414),Karakteristieken!AQ:AQ,1,FALSE))</f>
        <v/>
      </c>
    </row>
    <row r="415" spans="1:16" x14ac:dyDescent="0.25">
      <c r="A415" s="59">
        <v>200137910</v>
      </c>
      <c r="B415" s="59">
        <v>200116753</v>
      </c>
      <c r="C415" s="59" t="s">
        <v>12354</v>
      </c>
      <c r="D415" s="59" t="s">
        <v>4069</v>
      </c>
      <c r="E415" s="60" t="s">
        <v>12387</v>
      </c>
      <c r="F415" s="60"/>
      <c r="G415" s="60"/>
      <c r="H415" s="60"/>
      <c r="I415" s="59">
        <f t="shared" si="6"/>
        <v>31</v>
      </c>
      <c r="J415" s="59" t="s">
        <v>1613</v>
      </c>
      <c r="K415" s="61"/>
      <c r="L415" s="62" t="s">
        <v>6737</v>
      </c>
      <c r="M415" s="62" t="s">
        <v>12387</v>
      </c>
      <c r="N415" s="72" t="str">
        <f>VLOOKUP(M415,'Hulpblad KAR-parser'!A:C,2,FALSE)</f>
        <v>Bijst Pel Spec.Bl.</v>
      </c>
      <c r="O415" s="72" t="str">
        <f>IF(VLOOKUP(M415,'Hulpblad KAR-parser'!A:C,3,FALSE)="","",VLOOKUP(M415,'Hulpblad KAR-parser'!A:C,3,FALSE))</f>
        <v>2 Pel. Tankput brand</v>
      </c>
      <c r="P415" s="136" t="str">
        <f>IF(CONCATENATE(C415,D415)="","",VLOOKUP(CONCATENATE(C415,D415),Karakteristieken!AQ:AQ,1,FALSE))</f>
        <v>Bijst Pel Spec.Bl.2 Pel. Tankput brand</v>
      </c>
    </row>
    <row r="416" spans="1:16" x14ac:dyDescent="0.25">
      <c r="A416" s="59"/>
      <c r="B416" s="59"/>
      <c r="C416" s="59"/>
      <c r="D416" s="59"/>
      <c r="E416" s="60" t="s">
        <v>12432</v>
      </c>
      <c r="F416" s="60"/>
      <c r="G416" s="60" t="s">
        <v>12387</v>
      </c>
      <c r="H416" s="60"/>
      <c r="I416" s="59">
        <f t="shared" si="6"/>
        <v>7</v>
      </c>
      <c r="J416" s="59" t="s">
        <v>1561</v>
      </c>
      <c r="K416" s="61"/>
      <c r="L416" s="62" t="s">
        <v>6737</v>
      </c>
      <c r="M416" s="62" t="s">
        <v>12387</v>
      </c>
      <c r="N416" s="72" t="str">
        <f>VLOOKUP(M416,'Hulpblad KAR-parser'!A:C,2,FALSE)</f>
        <v>Bijst Pel Spec.Bl.</v>
      </c>
      <c r="O416" s="72" t="str">
        <f>IF(VLOOKUP(M416,'Hulpblad KAR-parser'!A:C,3,FALSE)="","",VLOOKUP(M416,'Hulpblad KAR-parser'!A:C,3,FALSE))</f>
        <v>2 Pel. Tankput brand</v>
      </c>
      <c r="P416" s="136" t="str">
        <f>IF(CONCATENATE(C416,D416)="","",VLOOKUP(CONCATENATE(C416,D416),Karakteristieken!AQ:AQ,1,FALSE))</f>
        <v/>
      </c>
    </row>
    <row r="417" spans="1:16" x14ac:dyDescent="0.25">
      <c r="A417" s="59">
        <v>200059385</v>
      </c>
      <c r="B417" s="59">
        <v>200055554</v>
      </c>
      <c r="C417" s="59" t="s">
        <v>1761</v>
      </c>
      <c r="D417" s="59" t="s">
        <v>1762</v>
      </c>
      <c r="E417" s="60" t="s">
        <v>1766</v>
      </c>
      <c r="F417" s="60"/>
      <c r="G417" s="60"/>
      <c r="H417" s="60"/>
      <c r="I417" s="59">
        <f t="shared" si="6"/>
        <v>7</v>
      </c>
      <c r="J417" s="59" t="s">
        <v>6739</v>
      </c>
      <c r="K417" s="61"/>
      <c r="L417" s="62" t="s">
        <v>6737</v>
      </c>
      <c r="M417" s="62" t="s">
        <v>1766</v>
      </c>
      <c r="N417" s="72" t="str">
        <f>VLOOKUP(M417,'Hulpblad KAR-parser'!A:C,2,FALSE)</f>
        <v>Binnen/buiten</v>
      </c>
      <c r="O417" s="72" t="str">
        <f>IF(VLOOKUP(M417,'Hulpblad KAR-parser'!A:C,3,FALSE)="","",VLOOKUP(M417,'Hulpblad KAR-parser'!A:C,3,FALSE))</f>
        <v>Binnen</v>
      </c>
      <c r="P417" s="136" t="str">
        <f>IF(CONCATENATE(C417,D417)="","",VLOOKUP(CONCATENATE(C417,D417),Karakteristieken!AQ:AQ,1,FALSE))</f>
        <v>Binnen/buitenBinnen</v>
      </c>
    </row>
    <row r="418" spans="1:16" x14ac:dyDescent="0.25">
      <c r="A418" s="59"/>
      <c r="B418" s="59"/>
      <c r="C418" s="59"/>
      <c r="D418" s="59"/>
      <c r="E418" s="60" t="s">
        <v>8991</v>
      </c>
      <c r="F418" s="60"/>
      <c r="G418" s="60" t="s">
        <v>1766</v>
      </c>
      <c r="H418" s="60"/>
      <c r="I418" s="59">
        <f t="shared" si="6"/>
        <v>3</v>
      </c>
      <c r="J418" s="59" t="s">
        <v>1561</v>
      </c>
      <c r="K418" s="61"/>
      <c r="L418" s="62" t="s">
        <v>6737</v>
      </c>
      <c r="M418" s="62" t="s">
        <v>1766</v>
      </c>
      <c r="N418" s="72" t="str">
        <f>VLOOKUP(M418,'Hulpblad KAR-parser'!A:C,2,FALSE)</f>
        <v>Binnen/buiten</v>
      </c>
      <c r="O418" s="72" t="str">
        <f>IF(VLOOKUP(M418,'Hulpblad KAR-parser'!A:C,3,FALSE)="","",VLOOKUP(M418,'Hulpblad KAR-parser'!A:C,3,FALSE))</f>
        <v>Binnen</v>
      </c>
      <c r="P418" s="136" t="str">
        <f>IF(CONCATENATE(C418,D418)="","",VLOOKUP(CONCATENATE(C418,D418),Karakteristieken!AQ:AQ,1,FALSE))</f>
        <v/>
      </c>
    </row>
    <row r="419" spans="1:16" x14ac:dyDescent="0.25">
      <c r="A419" s="67">
        <v>200109255</v>
      </c>
      <c r="B419" s="67">
        <v>200097935</v>
      </c>
      <c r="C419" s="67" t="s">
        <v>1761</v>
      </c>
      <c r="D419" s="67"/>
      <c r="E419" s="68" t="s">
        <v>6239</v>
      </c>
      <c r="F419" s="68"/>
      <c r="G419" s="68"/>
      <c r="H419" s="68"/>
      <c r="I419" s="67">
        <f t="shared" si="6"/>
        <v>14</v>
      </c>
      <c r="J419" s="67" t="s">
        <v>1613</v>
      </c>
      <c r="K419" s="91" t="s">
        <v>12550</v>
      </c>
      <c r="L419" s="62" t="s">
        <v>6737</v>
      </c>
      <c r="M419" s="62" t="s">
        <v>6239</v>
      </c>
      <c r="N419" s="72" t="e">
        <f>VLOOKUP(M419,'Hulpblad KAR-parser'!A:C,2,FALSE)</f>
        <v>#N/A</v>
      </c>
      <c r="O419" s="72" t="e">
        <f>IF(VLOOKUP(M419,'Hulpblad KAR-parser'!A:C,3,FALSE)="","",VLOOKUP(M419,'Hulpblad KAR-parser'!A:C,3,FALSE))</f>
        <v>#N/A</v>
      </c>
      <c r="P419" s="136" t="e">
        <f>IF(CONCATENATE(C419,D419)="","",VLOOKUP(CONCATENATE(C419,D419),Karakteristieken!AQ:AQ,1,FALSE))</f>
        <v>#N/A</v>
      </c>
    </row>
    <row r="420" spans="1:16" x14ac:dyDescent="0.25">
      <c r="A420" s="67"/>
      <c r="B420" s="67"/>
      <c r="C420" s="67"/>
      <c r="D420" s="67"/>
      <c r="E420" s="68" t="s">
        <v>8993</v>
      </c>
      <c r="F420" s="68"/>
      <c r="G420" s="68" t="s">
        <v>6239</v>
      </c>
      <c r="H420" s="68"/>
      <c r="I420" s="67">
        <f t="shared" si="6"/>
        <v>5</v>
      </c>
      <c r="J420" s="67" t="s">
        <v>1561</v>
      </c>
      <c r="K420" s="91" t="s">
        <v>12550</v>
      </c>
      <c r="L420" s="62" t="s">
        <v>6737</v>
      </c>
      <c r="M420" s="62" t="s">
        <v>6239</v>
      </c>
      <c r="N420" s="72" t="e">
        <f>VLOOKUP(M420,'Hulpblad KAR-parser'!A:C,2,FALSE)</f>
        <v>#N/A</v>
      </c>
      <c r="O420" s="72" t="e">
        <f>IF(VLOOKUP(M420,'Hulpblad KAR-parser'!A:C,3,FALSE)="","",VLOOKUP(M420,'Hulpblad KAR-parser'!A:C,3,FALSE))</f>
        <v>#N/A</v>
      </c>
      <c r="P420" s="136" t="str">
        <f>IF(CONCATENATE(C420,D420)="","",VLOOKUP(CONCATENATE(C420,D420),Karakteristieken!AQ:AQ,1,FALSE))</f>
        <v/>
      </c>
    </row>
    <row r="421" spans="1:16" x14ac:dyDescent="0.25">
      <c r="A421" s="59">
        <v>200109256</v>
      </c>
      <c r="B421" s="59">
        <v>200059293</v>
      </c>
      <c r="C421" s="59" t="s">
        <v>5538</v>
      </c>
      <c r="D421" s="59" t="s">
        <v>5545</v>
      </c>
      <c r="E421" s="60" t="s">
        <v>6606</v>
      </c>
      <c r="F421" s="60"/>
      <c r="G421" s="60"/>
      <c r="H421" s="60"/>
      <c r="I421" s="59">
        <f t="shared" si="6"/>
        <v>30</v>
      </c>
      <c r="J421" s="59" t="s">
        <v>1613</v>
      </c>
      <c r="K421" s="61"/>
      <c r="L421" s="62" t="s">
        <v>6738</v>
      </c>
      <c r="M421" s="62" t="s">
        <v>6606</v>
      </c>
      <c r="N421" s="72" t="str">
        <f>VLOOKUP(M421,'Hulpblad KAR-parser'!A:C,2,FALSE)</f>
        <v>Soort vaartuig</v>
      </c>
      <c r="O421" s="72" t="str">
        <f>IF(VLOOKUP(M421,'Hulpblad KAR-parser'!A:C,3,FALSE)="","",VLOOKUP(M421,'Hulpblad KAR-parser'!A:C,3,FALSE))</f>
        <v>Binnenvaartschip</v>
      </c>
      <c r="P421" s="136" t="str">
        <f>IF(CONCATENATE(C421,D421)="","",VLOOKUP(CONCATENATE(C421,D421),Karakteristieken!AQ:AQ,1,FALSE))</f>
        <v>Soort vaartuigBinnenvaartschip</v>
      </c>
    </row>
    <row r="422" spans="1:16" x14ac:dyDescent="0.25">
      <c r="A422" s="59"/>
      <c r="B422" s="59"/>
      <c r="C422" s="59"/>
      <c r="D422" s="59"/>
      <c r="E422" s="60" t="s">
        <v>8354</v>
      </c>
      <c r="F422" s="60"/>
      <c r="G422" s="60" t="s">
        <v>6606</v>
      </c>
      <c r="H422" s="60"/>
      <c r="I422" s="59">
        <f t="shared" si="6"/>
        <v>25</v>
      </c>
      <c r="J422" s="59" t="s">
        <v>1561</v>
      </c>
      <c r="K422" s="61"/>
      <c r="L422" s="62" t="s">
        <v>6738</v>
      </c>
      <c r="M422" s="62" t="s">
        <v>6606</v>
      </c>
      <c r="N422" s="72" t="str">
        <f>VLOOKUP(M422,'Hulpblad KAR-parser'!A:C,2,FALSE)</f>
        <v>Soort vaartuig</v>
      </c>
      <c r="O422" s="72" t="str">
        <f>IF(VLOOKUP(M422,'Hulpblad KAR-parser'!A:C,3,FALSE)="","",VLOOKUP(M422,'Hulpblad KAR-parser'!A:C,3,FALSE))</f>
        <v>Binnenvaartschip</v>
      </c>
      <c r="P422" s="136" t="str">
        <f>IF(CONCATENATE(C422,D422)="","",VLOOKUP(CONCATENATE(C422,D422),Karakteristieken!AQ:AQ,1,FALSE))</f>
        <v/>
      </c>
    </row>
    <row r="423" spans="1:16" x14ac:dyDescent="0.25">
      <c r="A423" s="59">
        <v>200115031</v>
      </c>
      <c r="B423" s="59">
        <v>200107361</v>
      </c>
      <c r="C423" s="59" t="s">
        <v>5538</v>
      </c>
      <c r="D423" s="59" t="s">
        <v>5545</v>
      </c>
      <c r="E423" s="60" t="s">
        <v>6607</v>
      </c>
      <c r="F423" s="60"/>
      <c r="G423" s="60"/>
      <c r="H423" s="60"/>
      <c r="I423" s="59">
        <f t="shared" si="6"/>
        <v>29</v>
      </c>
      <c r="J423" s="59" t="s">
        <v>1613</v>
      </c>
      <c r="K423" s="61"/>
      <c r="L423" s="62" t="s">
        <v>6738</v>
      </c>
      <c r="M423" s="62" t="s">
        <v>6607</v>
      </c>
      <c r="N423" s="72" t="str">
        <f>VLOOKUP(M423,'Hulpblad KAR-parser'!A:C,2,FALSE)</f>
        <v>Soort vaartuig</v>
      </c>
      <c r="O423" s="72" t="str">
        <f>IF(VLOOKUP(M423,'Hulpblad KAR-parser'!A:C,3,FALSE)="","",VLOOKUP(M423,'Hulpblad KAR-parser'!A:C,3,FALSE))</f>
        <v>Binnenvaartschip</v>
      </c>
      <c r="P423" s="136" t="str">
        <f>IF(CONCATENATE(C423,D423)="","",VLOOKUP(CONCATENATE(C423,D423),Karakteristieken!AQ:AQ,1,FALSE))</f>
        <v>Soort vaartuigBinnenvaartschip</v>
      </c>
    </row>
    <row r="424" spans="1:16" x14ac:dyDescent="0.25">
      <c r="A424" s="67">
        <v>200137226</v>
      </c>
      <c r="B424" s="67">
        <v>200059181</v>
      </c>
      <c r="C424" s="67" t="s">
        <v>11768</v>
      </c>
      <c r="D424" s="67" t="s">
        <v>4804</v>
      </c>
      <c r="E424" s="68" t="s">
        <v>6267</v>
      </c>
      <c r="F424" s="68"/>
      <c r="G424" s="68"/>
      <c r="H424" s="68"/>
      <c r="I424" s="67">
        <f t="shared" si="6"/>
        <v>21</v>
      </c>
      <c r="J424" s="67" t="s">
        <v>1613</v>
      </c>
      <c r="K424" s="91" t="s">
        <v>12550</v>
      </c>
      <c r="L424" s="62" t="s">
        <v>6738</v>
      </c>
      <c r="M424" s="62" t="s">
        <v>6267</v>
      </c>
      <c r="N424" s="72" t="str">
        <f>VLOOKUP(M424,'Hulpblad KAR-parser'!A:C,2,FALSE)</f>
        <v>Aantref/lek gev.stof</v>
      </c>
      <c r="O424" s="72" t="str">
        <f>IF(VLOOKUP(M424,'Hulpblad KAR-parser'!A:C,3,FALSE)="","",VLOOKUP(M424,'Hulpblad KAR-parser'!A:C,3,FALSE))</f>
        <v>Gevaarlijke stof</v>
      </c>
      <c r="P424" s="136" t="str">
        <f>IF(CONCATENATE(C424,D424)="","",VLOOKUP(CONCATENATE(C424,D424),Karakteristieken!AQ:AQ,1,FALSE))</f>
        <v>Aantref/lek gev.stofGevaarlijke stof</v>
      </c>
    </row>
    <row r="425" spans="1:16" x14ac:dyDescent="0.25">
      <c r="A425" s="67"/>
      <c r="B425" s="67"/>
      <c r="C425" s="67"/>
      <c r="D425" s="67"/>
      <c r="E425" s="68" t="s">
        <v>8160</v>
      </c>
      <c r="F425" s="68"/>
      <c r="G425" s="68" t="s">
        <v>6267</v>
      </c>
      <c r="H425" s="68"/>
      <c r="I425" s="67">
        <f t="shared" si="6"/>
        <v>17</v>
      </c>
      <c r="J425" s="67" t="s">
        <v>1561</v>
      </c>
      <c r="K425" s="91" t="s">
        <v>12550</v>
      </c>
      <c r="L425" s="62" t="s">
        <v>6738</v>
      </c>
      <c r="M425" s="62" t="s">
        <v>6267</v>
      </c>
      <c r="N425" s="72" t="str">
        <f>VLOOKUP(M425,'Hulpblad KAR-parser'!A:C,2,FALSE)</f>
        <v>Aantref/lek gev.stof</v>
      </c>
      <c r="O425" s="72" t="str">
        <f>IF(VLOOKUP(M425,'Hulpblad KAR-parser'!A:C,3,FALSE)="","",VLOOKUP(M425,'Hulpblad KAR-parser'!A:C,3,FALSE))</f>
        <v>Gevaarlijke stof</v>
      </c>
      <c r="P425" s="136" t="str">
        <f>IF(CONCATENATE(C425,D425)="","",VLOOKUP(CONCATENATE(C425,D425),Karakteristieken!AQ:AQ,1,FALSE))</f>
        <v/>
      </c>
    </row>
    <row r="426" spans="1:16" x14ac:dyDescent="0.25">
      <c r="A426" s="59">
        <v>200114603</v>
      </c>
      <c r="B426" s="59">
        <v>200059212</v>
      </c>
      <c r="C426" s="59" t="s">
        <v>1761</v>
      </c>
      <c r="D426" s="59" t="s">
        <v>1762</v>
      </c>
      <c r="E426" s="60" t="s">
        <v>6177</v>
      </c>
      <c r="F426" s="60"/>
      <c r="G426" s="60"/>
      <c r="H426" s="60"/>
      <c r="I426" s="59">
        <f t="shared" si="6"/>
        <v>28</v>
      </c>
      <c r="J426" s="59" t="s">
        <v>1613</v>
      </c>
      <c r="K426" s="61"/>
      <c r="L426" s="62" t="s">
        <v>6738</v>
      </c>
      <c r="M426" s="62" t="s">
        <v>6177</v>
      </c>
      <c r="N426" s="72" t="str">
        <f>VLOOKUP(M426,'Hulpblad KAR-parser'!A:C,2,FALSE)</f>
        <v>Binnen/buiten</v>
      </c>
      <c r="O426" s="72" t="str">
        <f>IF(VLOOKUP(M426,'Hulpblad KAR-parser'!A:C,3,FALSE)="","",VLOOKUP(M426,'Hulpblad KAR-parser'!A:C,3,FALSE))</f>
        <v>Binnen</v>
      </c>
      <c r="P426" s="136" t="str">
        <f>IF(CONCATENATE(C426,D426)="","",VLOOKUP(CONCATENATE(C426,D426),Karakteristieken!AQ:AQ,1,FALSE))</f>
        <v>Binnen/buitenBinnen</v>
      </c>
    </row>
    <row r="427" spans="1:16" x14ac:dyDescent="0.25">
      <c r="A427" s="67">
        <v>200137227</v>
      </c>
      <c r="B427" s="67">
        <v>200059212</v>
      </c>
      <c r="C427" s="67" t="s">
        <v>11768</v>
      </c>
      <c r="D427" s="67" t="s">
        <v>4804</v>
      </c>
      <c r="E427" s="68" t="s">
        <v>6177</v>
      </c>
      <c r="F427" s="68"/>
      <c r="G427" s="68"/>
      <c r="H427" s="68"/>
      <c r="I427" s="67">
        <f t="shared" si="6"/>
        <v>28</v>
      </c>
      <c r="J427" s="67" t="s">
        <v>1613</v>
      </c>
      <c r="K427" s="91" t="s">
        <v>12550</v>
      </c>
      <c r="L427" s="62" t="s">
        <v>6738</v>
      </c>
      <c r="M427" s="62" t="s">
        <v>6177</v>
      </c>
      <c r="N427" s="72" t="str">
        <f>VLOOKUP(M427,'Hulpblad KAR-parser'!A:C,2,FALSE)</f>
        <v>Binnen/buiten</v>
      </c>
      <c r="O427" s="72" t="str">
        <f>IF(VLOOKUP(M427,'Hulpblad KAR-parser'!A:C,3,FALSE)="","",VLOOKUP(M427,'Hulpblad KAR-parser'!A:C,3,FALSE))</f>
        <v>Binnen</v>
      </c>
      <c r="P427" s="136" t="str">
        <f>IF(CONCATENATE(C427,D427)="","",VLOOKUP(CONCATENATE(C427,D427),Karakteristieken!AQ:AQ,1,FALSE))</f>
        <v>Aantref/lek gev.stofGevaarlijke stof</v>
      </c>
    </row>
    <row r="428" spans="1:16" x14ac:dyDescent="0.25">
      <c r="A428" s="59">
        <v>200114944</v>
      </c>
      <c r="B428" s="59">
        <v>200059212</v>
      </c>
      <c r="C428" s="59" t="s">
        <v>4154</v>
      </c>
      <c r="D428" s="59" t="s">
        <v>40</v>
      </c>
      <c r="E428" s="60" t="s">
        <v>6177</v>
      </c>
      <c r="F428" s="60"/>
      <c r="G428" s="60"/>
      <c r="H428" s="60"/>
      <c r="I428" s="59">
        <f t="shared" si="6"/>
        <v>28</v>
      </c>
      <c r="J428" s="59" t="s">
        <v>1613</v>
      </c>
      <c r="K428" s="61"/>
      <c r="L428" s="62" t="s">
        <v>6738</v>
      </c>
      <c r="M428" s="62" t="s">
        <v>6177</v>
      </c>
      <c r="N428" s="72" t="str">
        <f>VLOOKUP(M428,'Hulpblad KAR-parser'!A:C,2,FALSE)</f>
        <v>Binnen/buiten</v>
      </c>
      <c r="O428" s="72" t="str">
        <f>IF(VLOOKUP(M428,'Hulpblad KAR-parser'!A:C,3,FALSE)="","",VLOOKUP(M428,'Hulpblad KAR-parser'!A:C,3,FALSE))</f>
        <v>Binnen</v>
      </c>
      <c r="P428" s="136" t="str">
        <f>IF(CONCATENATE(C428,D428)="","",VLOOKUP(CONCATENATE(C428,D428),Karakteristieken!AQ:AQ,1,FALSE))</f>
        <v>Optisch &amp; geluidsignBrandweer</v>
      </c>
    </row>
    <row r="429" spans="1:16" x14ac:dyDescent="0.25">
      <c r="A429" s="59"/>
      <c r="B429" s="59"/>
      <c r="C429" s="59"/>
      <c r="D429" s="59"/>
      <c r="E429" s="60" t="s">
        <v>8161</v>
      </c>
      <c r="F429" s="60"/>
      <c r="G429" s="60" t="s">
        <v>6177</v>
      </c>
      <c r="H429" s="60"/>
      <c r="I429" s="59">
        <f t="shared" si="6"/>
        <v>24</v>
      </c>
      <c r="J429" s="59" t="s">
        <v>1561</v>
      </c>
      <c r="K429" s="61"/>
      <c r="L429" s="62" t="s">
        <v>6738</v>
      </c>
      <c r="M429" s="62" t="s">
        <v>6177</v>
      </c>
      <c r="N429" s="72" t="str">
        <f>VLOOKUP(M429,'Hulpblad KAR-parser'!A:C,2,FALSE)</f>
        <v>Binnen/buiten</v>
      </c>
      <c r="O429" s="72" t="str">
        <f>IF(VLOOKUP(M429,'Hulpblad KAR-parser'!A:C,3,FALSE)="","",VLOOKUP(M429,'Hulpblad KAR-parser'!A:C,3,FALSE))</f>
        <v>Binnen</v>
      </c>
      <c r="P429" s="136" t="str">
        <f>IF(CONCATENATE(C429,D429)="","",VLOOKUP(CONCATENATE(C429,D429),Karakteristieken!AQ:AQ,1,FALSE))</f>
        <v/>
      </c>
    </row>
    <row r="430" spans="1:16" x14ac:dyDescent="0.25">
      <c r="A430" s="59">
        <v>200114625</v>
      </c>
      <c r="B430" s="59">
        <v>200059244</v>
      </c>
      <c r="C430" s="59" t="s">
        <v>1761</v>
      </c>
      <c r="D430" s="59" t="s">
        <v>784</v>
      </c>
      <c r="E430" s="60" t="s">
        <v>6211</v>
      </c>
      <c r="F430" s="60"/>
      <c r="G430" s="60"/>
      <c r="H430" s="60"/>
      <c r="I430" s="59">
        <f t="shared" si="6"/>
        <v>28</v>
      </c>
      <c r="J430" s="59" t="s">
        <v>1613</v>
      </c>
      <c r="K430" s="61"/>
      <c r="L430" s="62" t="s">
        <v>6738</v>
      </c>
      <c r="M430" s="62" t="s">
        <v>6211</v>
      </c>
      <c r="N430" s="72" t="str">
        <f>VLOOKUP(M430,'Hulpblad KAR-parser'!A:C,2,FALSE)</f>
        <v>Binnen/buiten</v>
      </c>
      <c r="O430" s="72" t="str">
        <f>IF(VLOOKUP(M430,'Hulpblad KAR-parser'!A:C,3,FALSE)="","",VLOOKUP(M430,'Hulpblad KAR-parser'!A:C,3,FALSE))</f>
        <v>Buiten</v>
      </c>
      <c r="P430" s="136" t="str">
        <f>IF(CONCATENATE(C430,D430)="","",VLOOKUP(CONCATENATE(C430,D430),Karakteristieken!AQ:AQ,1,FALSE))</f>
        <v>Binnen/buitenBuiten</v>
      </c>
    </row>
    <row r="431" spans="1:16" x14ac:dyDescent="0.25">
      <c r="A431" s="67">
        <v>200137228</v>
      </c>
      <c r="B431" s="67">
        <v>200059244</v>
      </c>
      <c r="C431" s="67" t="s">
        <v>11768</v>
      </c>
      <c r="D431" s="67" t="s">
        <v>4804</v>
      </c>
      <c r="E431" s="68" t="s">
        <v>6211</v>
      </c>
      <c r="F431" s="68"/>
      <c r="G431" s="68"/>
      <c r="H431" s="68"/>
      <c r="I431" s="67">
        <f t="shared" si="6"/>
        <v>28</v>
      </c>
      <c r="J431" s="67" t="s">
        <v>1613</v>
      </c>
      <c r="K431" s="91" t="s">
        <v>12550</v>
      </c>
      <c r="L431" s="62" t="s">
        <v>6738</v>
      </c>
      <c r="M431" s="62" t="s">
        <v>6211</v>
      </c>
      <c r="N431" s="72" t="str">
        <f>VLOOKUP(M431,'Hulpblad KAR-parser'!A:C,2,FALSE)</f>
        <v>Binnen/buiten</v>
      </c>
      <c r="O431" s="72" t="str">
        <f>IF(VLOOKUP(M431,'Hulpblad KAR-parser'!A:C,3,FALSE)="","",VLOOKUP(M431,'Hulpblad KAR-parser'!A:C,3,FALSE))</f>
        <v>Buiten</v>
      </c>
      <c r="P431" s="136" t="str">
        <f>IF(CONCATENATE(C431,D431)="","",VLOOKUP(CONCATENATE(C431,D431),Karakteristieken!AQ:AQ,1,FALSE))</f>
        <v>Aantref/lek gev.stofGevaarlijke stof</v>
      </c>
    </row>
    <row r="432" spans="1:16" x14ac:dyDescent="0.25">
      <c r="A432" s="59"/>
      <c r="B432" s="59"/>
      <c r="C432" s="59"/>
      <c r="D432" s="59"/>
      <c r="E432" s="60" t="s">
        <v>8162</v>
      </c>
      <c r="F432" s="60"/>
      <c r="G432" s="60" t="s">
        <v>6211</v>
      </c>
      <c r="H432" s="60"/>
      <c r="I432" s="59">
        <f t="shared" si="6"/>
        <v>24</v>
      </c>
      <c r="J432" s="59" t="s">
        <v>1561</v>
      </c>
      <c r="K432" s="61"/>
      <c r="L432" s="62" t="s">
        <v>6738</v>
      </c>
      <c r="M432" s="62" t="s">
        <v>6211</v>
      </c>
      <c r="N432" s="72" t="str">
        <f>VLOOKUP(M432,'Hulpblad KAR-parser'!A:C,2,FALSE)</f>
        <v>Binnen/buiten</v>
      </c>
      <c r="O432" s="72" t="str">
        <f>IF(VLOOKUP(M432,'Hulpblad KAR-parser'!A:C,3,FALSE)="","",VLOOKUP(M432,'Hulpblad KAR-parser'!A:C,3,FALSE))</f>
        <v>Buiten</v>
      </c>
      <c r="P432" s="136" t="str">
        <f>IF(CONCATENATE(C432,D432)="","",VLOOKUP(CONCATENATE(C432,D432),Karakteristieken!AQ:AQ,1,FALSE))</f>
        <v/>
      </c>
    </row>
    <row r="433" spans="1:16" x14ac:dyDescent="0.25">
      <c r="A433" s="59">
        <v>200109267</v>
      </c>
      <c r="B433" s="59">
        <v>200097938</v>
      </c>
      <c r="C433" s="59" t="s">
        <v>1769</v>
      </c>
      <c r="D433" s="65" t="s">
        <v>1613</v>
      </c>
      <c r="E433" s="60" t="s">
        <v>6240</v>
      </c>
      <c r="F433" s="60"/>
      <c r="G433" s="60"/>
      <c r="H433" s="60"/>
      <c r="I433" s="59">
        <f t="shared" si="6"/>
        <v>14</v>
      </c>
      <c r="J433" s="59" t="s">
        <v>1613</v>
      </c>
      <c r="K433" s="61" t="s">
        <v>12187</v>
      </c>
      <c r="L433" s="62" t="s">
        <v>6737</v>
      </c>
      <c r="M433" s="62" t="s">
        <v>6240</v>
      </c>
      <c r="N433" s="72" t="str">
        <f>VLOOKUP(M433,'Hulpblad KAR-parser'!A:C,2,FALSE)</f>
        <v>Blikseminslag</v>
      </c>
      <c r="O433" s="72" t="str">
        <f>IF(VLOOKUP(M433,'Hulpblad KAR-parser'!A:C,3,FALSE)="","",VLOOKUP(M433,'Hulpblad KAR-parser'!A:C,3,FALSE))</f>
        <v/>
      </c>
      <c r="P433" s="136" t="str">
        <f>IF(CONCATENATE(C433,D433)="","",VLOOKUP(CONCATENATE(C433,D433),Karakteristieken!AQ:AQ,1,FALSE))</f>
        <v>BlikseminslagJa</v>
      </c>
    </row>
    <row r="434" spans="1:16" x14ac:dyDescent="0.25">
      <c r="A434" s="59"/>
      <c r="B434" s="59"/>
      <c r="C434" s="59"/>
      <c r="D434" s="59"/>
      <c r="E434" s="60" t="s">
        <v>8994</v>
      </c>
      <c r="F434" s="60"/>
      <c r="G434" s="60" t="s">
        <v>6240</v>
      </c>
      <c r="H434" s="60"/>
      <c r="I434" s="59">
        <f t="shared" si="6"/>
        <v>8</v>
      </c>
      <c r="J434" s="59" t="s">
        <v>1561</v>
      </c>
      <c r="K434" s="61"/>
      <c r="L434" s="62" t="s">
        <v>6737</v>
      </c>
      <c r="M434" s="62" t="s">
        <v>6240</v>
      </c>
      <c r="N434" s="72" t="str">
        <f>VLOOKUP(M434,'Hulpblad KAR-parser'!A:C,2,FALSE)</f>
        <v>Blikseminslag</v>
      </c>
      <c r="O434" s="72" t="str">
        <f>IF(VLOOKUP(M434,'Hulpblad KAR-parser'!A:C,3,FALSE)="","",VLOOKUP(M434,'Hulpblad KAR-parser'!A:C,3,FALSE))</f>
        <v/>
      </c>
      <c r="P434" s="136" t="str">
        <f>IF(CONCATENATE(C434,D434)="","",VLOOKUP(CONCATENATE(C434,D434),Karakteristieken!AQ:AQ,1,FALSE))</f>
        <v/>
      </c>
    </row>
    <row r="435" spans="1:16" x14ac:dyDescent="0.25">
      <c r="A435" s="59"/>
      <c r="B435" s="59"/>
      <c r="C435" s="59"/>
      <c r="D435" s="59"/>
      <c r="E435" s="60" t="s">
        <v>8995</v>
      </c>
      <c r="F435" s="60"/>
      <c r="G435" s="60" t="s">
        <v>6240</v>
      </c>
      <c r="H435" s="60"/>
      <c r="I435" s="59">
        <f t="shared" si="6"/>
        <v>5</v>
      </c>
      <c r="J435" s="59" t="s">
        <v>1561</v>
      </c>
      <c r="K435" s="61"/>
      <c r="L435" s="62" t="s">
        <v>6737</v>
      </c>
      <c r="M435" s="62" t="s">
        <v>6240</v>
      </c>
      <c r="N435" s="72" t="str">
        <f>VLOOKUP(M435,'Hulpblad KAR-parser'!A:C,2,FALSE)</f>
        <v>Blikseminslag</v>
      </c>
      <c r="O435" s="72" t="str">
        <f>IF(VLOOKUP(M435,'Hulpblad KAR-parser'!A:C,3,FALSE)="","",VLOOKUP(M435,'Hulpblad KAR-parser'!A:C,3,FALSE))</f>
        <v/>
      </c>
      <c r="P435" s="136" t="str">
        <f>IF(CONCATENATE(C435,D435)="","",VLOOKUP(CONCATENATE(C435,D435),Karakteristieken!AQ:AQ,1,FALSE))</f>
        <v/>
      </c>
    </row>
    <row r="436" spans="1:16" x14ac:dyDescent="0.25">
      <c r="A436" s="59">
        <v>200109268</v>
      </c>
      <c r="B436" s="59">
        <v>200097939</v>
      </c>
      <c r="C436" s="59" t="s">
        <v>1769</v>
      </c>
      <c r="D436" s="59" t="s">
        <v>1613</v>
      </c>
      <c r="E436" s="60" t="s">
        <v>1772</v>
      </c>
      <c r="F436" s="60"/>
      <c r="G436" s="60"/>
      <c r="H436" s="60"/>
      <c r="I436" s="59">
        <f t="shared" si="6"/>
        <v>17</v>
      </c>
      <c r="J436" s="59" t="s">
        <v>1613</v>
      </c>
      <c r="K436" s="61"/>
      <c r="L436" s="62" t="s">
        <v>6737</v>
      </c>
      <c r="M436" s="62" t="s">
        <v>1772</v>
      </c>
      <c r="N436" s="72" t="str">
        <f>VLOOKUP(M436,'Hulpblad KAR-parser'!A:C,2,FALSE)</f>
        <v>Blikseminslag</v>
      </c>
      <c r="O436" s="72" t="str">
        <f>IF(VLOOKUP(M436,'Hulpblad KAR-parser'!A:C,3,FALSE)="","",VLOOKUP(M436,'Hulpblad KAR-parser'!A:C,3,FALSE))</f>
        <v>Ja</v>
      </c>
      <c r="P436" s="136" t="str">
        <f>IF(CONCATENATE(C436,D436)="","",VLOOKUP(CONCATENATE(C436,D436),Karakteristieken!AQ:AQ,1,FALSE))</f>
        <v>BlikseminslagJa</v>
      </c>
    </row>
    <row r="437" spans="1:16" x14ac:dyDescent="0.25">
      <c r="A437" s="59">
        <v>200109269</v>
      </c>
      <c r="B437" s="59">
        <v>200097940</v>
      </c>
      <c r="C437" s="59" t="s">
        <v>1769</v>
      </c>
      <c r="D437" s="59" t="s">
        <v>1561</v>
      </c>
      <c r="E437" s="60" t="s">
        <v>1774</v>
      </c>
      <c r="F437" s="60"/>
      <c r="G437" s="60"/>
      <c r="H437" s="60"/>
      <c r="I437" s="59">
        <f t="shared" si="6"/>
        <v>18</v>
      </c>
      <c r="J437" s="59" t="s">
        <v>1613</v>
      </c>
      <c r="K437" s="61"/>
      <c r="L437" s="62" t="s">
        <v>6737</v>
      </c>
      <c r="M437" s="62" t="s">
        <v>1774</v>
      </c>
      <c r="N437" s="72" t="str">
        <f>VLOOKUP(M437,'Hulpblad KAR-parser'!A:C,2,FALSE)</f>
        <v>Blikseminslag</v>
      </c>
      <c r="O437" s="72" t="str">
        <f>IF(VLOOKUP(M437,'Hulpblad KAR-parser'!A:C,3,FALSE)="","",VLOOKUP(M437,'Hulpblad KAR-parser'!A:C,3,FALSE))</f>
        <v>Nee</v>
      </c>
      <c r="P437" s="136" t="str">
        <f>IF(CONCATENATE(C437,D437)="","",VLOOKUP(CONCATENATE(C437,D437),Karakteristieken!AQ:AQ,1,FALSE))</f>
        <v>BlikseminslagNee</v>
      </c>
    </row>
    <row r="438" spans="1:16" x14ac:dyDescent="0.25">
      <c r="A438" s="67">
        <v>200109270</v>
      </c>
      <c r="B438" s="67">
        <v>200097941</v>
      </c>
      <c r="C438" s="67" t="s">
        <v>1775</v>
      </c>
      <c r="D438" s="67"/>
      <c r="E438" s="68" t="s">
        <v>6241</v>
      </c>
      <c r="F438" s="68"/>
      <c r="G438" s="68"/>
      <c r="H438" s="68"/>
      <c r="I438" s="67">
        <f t="shared" si="6"/>
        <v>9</v>
      </c>
      <c r="J438" s="67" t="s">
        <v>1613</v>
      </c>
      <c r="K438" s="91" t="s">
        <v>12550</v>
      </c>
      <c r="L438" s="62" t="s">
        <v>6737</v>
      </c>
      <c r="M438" s="62" t="s">
        <v>6241</v>
      </c>
      <c r="N438" s="72" t="e">
        <f>VLOOKUP(M438,'Hulpblad KAR-parser'!A:C,2,FALSE)</f>
        <v>#N/A</v>
      </c>
      <c r="O438" s="72" t="e">
        <f>IF(VLOOKUP(M438,'Hulpblad KAR-parser'!A:C,3,FALSE)="","",VLOOKUP(M438,'Hulpblad KAR-parser'!A:C,3,FALSE))</f>
        <v>#N/A</v>
      </c>
      <c r="P438" s="136" t="e">
        <f>IF(CONCATENATE(C438,D438)="","",VLOOKUP(CONCATENATE(C438,D438),Karakteristieken!AQ:AQ,1,FALSE))</f>
        <v>#N/A</v>
      </c>
    </row>
    <row r="439" spans="1:16" x14ac:dyDescent="0.25">
      <c r="A439" s="67"/>
      <c r="B439" s="67"/>
      <c r="C439" s="67"/>
      <c r="D439" s="67"/>
      <c r="E439" s="68" t="s">
        <v>8999</v>
      </c>
      <c r="F439" s="68"/>
      <c r="G439" s="68" t="s">
        <v>6241</v>
      </c>
      <c r="H439" s="68"/>
      <c r="I439" s="67">
        <f t="shared" ref="I439:I502" si="7">LEN(E439)</f>
        <v>6</v>
      </c>
      <c r="J439" s="67" t="s">
        <v>1561</v>
      </c>
      <c r="K439" s="91" t="s">
        <v>12550</v>
      </c>
      <c r="L439" s="62" t="s">
        <v>6737</v>
      </c>
      <c r="M439" s="62" t="s">
        <v>6241</v>
      </c>
      <c r="N439" s="72" t="e">
        <f>VLOOKUP(M439,'Hulpblad KAR-parser'!A:C,2,FALSE)</f>
        <v>#N/A</v>
      </c>
      <c r="O439" s="72" t="e">
        <f>IF(VLOOKUP(M439,'Hulpblad KAR-parser'!A:C,3,FALSE)="","",VLOOKUP(M439,'Hulpblad KAR-parser'!A:C,3,FALSE))</f>
        <v>#N/A</v>
      </c>
      <c r="P439" s="136" t="str">
        <f>IF(CONCATENATE(C439,D439)="","",VLOOKUP(CONCATENATE(C439,D439),Karakteristieken!AQ:AQ,1,FALSE))</f>
        <v/>
      </c>
    </row>
    <row r="440" spans="1:16" x14ac:dyDescent="0.25">
      <c r="A440" s="59">
        <v>200109271</v>
      </c>
      <c r="B440" s="59">
        <v>200097942</v>
      </c>
      <c r="C440" s="59" t="s">
        <v>1775</v>
      </c>
      <c r="D440" s="59" t="s">
        <v>1776</v>
      </c>
      <c r="E440" s="60" t="s">
        <v>1779</v>
      </c>
      <c r="F440" s="60"/>
      <c r="G440" s="60"/>
      <c r="H440" s="60"/>
      <c r="I440" s="59">
        <f t="shared" si="7"/>
        <v>14</v>
      </c>
      <c r="J440" s="59" t="s">
        <v>1613</v>
      </c>
      <c r="K440" s="61"/>
      <c r="L440" s="62" t="s">
        <v>6737</v>
      </c>
      <c r="M440" s="62" t="s">
        <v>1779</v>
      </c>
      <c r="N440" s="72" t="str">
        <f>VLOOKUP(M440,'Hulpblad KAR-parser'!A:C,2,FALSE)</f>
        <v>Bloeding</v>
      </c>
      <c r="O440" s="72" t="str">
        <f>IF(VLOOKUP(M440,'Hulpblad KAR-parser'!A:C,3,FALSE)="","",VLOOKUP(M440,'Hulpblad KAR-parser'!A:C,3,FALSE))</f>
        <v>Geen</v>
      </c>
      <c r="P440" s="136" t="str">
        <f>IF(CONCATENATE(C440,D440)="","",VLOOKUP(CONCATENATE(C440,D440),Karakteristieken!AQ:AQ,1,FALSE))</f>
        <v>BloedingGeen</v>
      </c>
    </row>
    <row r="441" spans="1:16" x14ac:dyDescent="0.25">
      <c r="A441" s="59"/>
      <c r="B441" s="59"/>
      <c r="C441" s="59"/>
      <c r="D441" s="59"/>
      <c r="E441" s="60" t="s">
        <v>8996</v>
      </c>
      <c r="F441" s="60"/>
      <c r="G441" s="60" t="s">
        <v>1779</v>
      </c>
      <c r="H441" s="60"/>
      <c r="I441" s="59">
        <f t="shared" si="7"/>
        <v>5</v>
      </c>
      <c r="J441" s="59" t="s">
        <v>1561</v>
      </c>
      <c r="K441" s="61"/>
      <c r="L441" s="62" t="s">
        <v>6737</v>
      </c>
      <c r="M441" s="62" t="s">
        <v>1779</v>
      </c>
      <c r="N441" s="72" t="str">
        <f>VLOOKUP(M441,'Hulpblad KAR-parser'!A:C,2,FALSE)</f>
        <v>Bloeding</v>
      </c>
      <c r="O441" s="72" t="str">
        <f>IF(VLOOKUP(M441,'Hulpblad KAR-parser'!A:C,3,FALSE)="","",VLOOKUP(M441,'Hulpblad KAR-parser'!A:C,3,FALSE))</f>
        <v>Geen</v>
      </c>
      <c r="P441" s="136" t="str">
        <f>IF(CONCATENATE(C441,D441)="","",VLOOKUP(CONCATENATE(C441,D441),Karakteristieken!AQ:AQ,1,FALSE))</f>
        <v/>
      </c>
    </row>
    <row r="442" spans="1:16" x14ac:dyDescent="0.25">
      <c r="A442" s="59">
        <v>200109272</v>
      </c>
      <c r="B442" s="59">
        <v>200097943</v>
      </c>
      <c r="C442" s="59" t="s">
        <v>1775</v>
      </c>
      <c r="D442" s="59" t="s">
        <v>1780</v>
      </c>
      <c r="E442" s="60" t="s">
        <v>1782</v>
      </c>
      <c r="F442" s="60"/>
      <c r="G442" s="60"/>
      <c r="H442" s="60"/>
      <c r="I442" s="59">
        <f t="shared" si="7"/>
        <v>14</v>
      </c>
      <c r="J442" s="59" t="s">
        <v>1613</v>
      </c>
      <c r="K442" s="61"/>
      <c r="L442" s="62" t="s">
        <v>6737</v>
      </c>
      <c r="M442" s="62" t="s">
        <v>1782</v>
      </c>
      <c r="N442" s="72" t="str">
        <f>VLOOKUP(M442,'Hulpblad KAR-parser'!A:C,2,FALSE)</f>
        <v>Bloeding</v>
      </c>
      <c r="O442" s="72" t="str">
        <f>IF(VLOOKUP(M442,'Hulpblad KAR-parser'!A:C,3,FALSE)="","",VLOOKUP(M442,'Hulpblad KAR-parser'!A:C,3,FALSE))</f>
        <v>Veel</v>
      </c>
      <c r="P442" s="136" t="str">
        <f>IF(CONCATENATE(C442,D442)="","",VLOOKUP(CONCATENATE(C442,D442),Karakteristieken!AQ:AQ,1,FALSE))</f>
        <v>BloedingVeel</v>
      </c>
    </row>
    <row r="443" spans="1:16" x14ac:dyDescent="0.25">
      <c r="A443" s="59"/>
      <c r="B443" s="59"/>
      <c r="C443" s="59"/>
      <c r="D443" s="59"/>
      <c r="E443" s="60" t="s">
        <v>8997</v>
      </c>
      <c r="F443" s="60"/>
      <c r="G443" s="60" t="s">
        <v>1782</v>
      </c>
      <c r="H443" s="60"/>
      <c r="I443" s="59">
        <f t="shared" si="7"/>
        <v>5</v>
      </c>
      <c r="J443" s="59" t="s">
        <v>1561</v>
      </c>
      <c r="K443" s="61"/>
      <c r="L443" s="62" t="s">
        <v>6737</v>
      </c>
      <c r="M443" s="62" t="s">
        <v>1782</v>
      </c>
      <c r="N443" s="72" t="str">
        <f>VLOOKUP(M443,'Hulpblad KAR-parser'!A:C,2,FALSE)</f>
        <v>Bloeding</v>
      </c>
      <c r="O443" s="72" t="str">
        <f>IF(VLOOKUP(M443,'Hulpblad KAR-parser'!A:C,3,FALSE)="","",VLOOKUP(M443,'Hulpblad KAR-parser'!A:C,3,FALSE))</f>
        <v>Veel</v>
      </c>
      <c r="P443" s="136" t="str">
        <f>IF(CONCATENATE(C443,D443)="","",VLOOKUP(CONCATENATE(C443,D443),Karakteristieken!AQ:AQ,1,FALSE))</f>
        <v/>
      </c>
    </row>
    <row r="444" spans="1:16" x14ac:dyDescent="0.25">
      <c r="A444" s="59">
        <v>200109273</v>
      </c>
      <c r="B444" s="59">
        <v>200097944</v>
      </c>
      <c r="C444" s="59" t="s">
        <v>1775</v>
      </c>
      <c r="D444" s="59" t="s">
        <v>1783</v>
      </c>
      <c r="E444" s="60" t="s">
        <v>1785</v>
      </c>
      <c r="F444" s="60"/>
      <c r="G444" s="60"/>
      <c r="H444" s="60"/>
      <c r="I444" s="59">
        <f t="shared" si="7"/>
        <v>16</v>
      </c>
      <c r="J444" s="59" t="s">
        <v>1613</v>
      </c>
      <c r="K444" s="61"/>
      <c r="L444" s="62" t="s">
        <v>6737</v>
      </c>
      <c r="M444" s="62" t="s">
        <v>1785</v>
      </c>
      <c r="N444" s="72" t="str">
        <f>VLOOKUP(M444,'Hulpblad KAR-parser'!A:C,2,FALSE)</f>
        <v>Bloeding</v>
      </c>
      <c r="O444" s="72" t="str">
        <f>IF(VLOOKUP(M444,'Hulpblad KAR-parser'!A:C,3,FALSE)="","",VLOOKUP(M444,'Hulpblad KAR-parser'!A:C,3,FALSE))</f>
        <v>Weinig</v>
      </c>
      <c r="P444" s="136" t="str">
        <f>IF(CONCATENATE(C444,D444)="","",VLOOKUP(CONCATENATE(C444,D444),Karakteristieken!AQ:AQ,1,FALSE))</f>
        <v>BloedingWeinig</v>
      </c>
    </row>
    <row r="445" spans="1:16" x14ac:dyDescent="0.25">
      <c r="A445" s="59"/>
      <c r="B445" s="59"/>
      <c r="C445" s="59"/>
      <c r="D445" s="59"/>
      <c r="E445" s="60" t="s">
        <v>8998</v>
      </c>
      <c r="F445" s="60"/>
      <c r="G445" s="60" t="s">
        <v>1785</v>
      </c>
      <c r="H445" s="60"/>
      <c r="I445" s="59">
        <f t="shared" si="7"/>
        <v>5</v>
      </c>
      <c r="J445" s="59" t="s">
        <v>1561</v>
      </c>
      <c r="K445" s="61"/>
      <c r="L445" s="62" t="s">
        <v>6737</v>
      </c>
      <c r="M445" s="62" t="s">
        <v>1785</v>
      </c>
      <c r="N445" s="72" t="str">
        <f>VLOOKUP(M445,'Hulpblad KAR-parser'!A:C,2,FALSE)</f>
        <v>Bloeding</v>
      </c>
      <c r="O445" s="72" t="str">
        <f>IF(VLOOKUP(M445,'Hulpblad KAR-parser'!A:C,3,FALSE)="","",VLOOKUP(M445,'Hulpblad KAR-parser'!A:C,3,FALSE))</f>
        <v>Weinig</v>
      </c>
      <c r="P445" s="136" t="str">
        <f>IF(CONCATENATE(C445,D445)="","",VLOOKUP(CONCATENATE(C445,D445),Karakteristieken!AQ:AQ,1,FALSE))</f>
        <v/>
      </c>
    </row>
    <row r="446" spans="1:16" x14ac:dyDescent="0.25">
      <c r="A446" s="67">
        <v>200137229</v>
      </c>
      <c r="B446" s="67">
        <v>200011056</v>
      </c>
      <c r="C446" s="67" t="s">
        <v>1814</v>
      </c>
      <c r="D446" s="67"/>
      <c r="E446" s="68" t="s">
        <v>6245</v>
      </c>
      <c r="F446" s="68"/>
      <c r="G446" s="68"/>
      <c r="H446" s="68"/>
      <c r="I446" s="67">
        <f t="shared" si="7"/>
        <v>6</v>
      </c>
      <c r="J446" s="67" t="s">
        <v>1613</v>
      </c>
      <c r="K446" s="91" t="s">
        <v>12550</v>
      </c>
      <c r="L446" s="62" t="s">
        <v>6737</v>
      </c>
      <c r="M446" s="62" t="s">
        <v>6245</v>
      </c>
      <c r="N446" s="72" t="e">
        <f>VLOOKUP(M446,'Hulpblad KAR-parser'!A:C,2,FALSE)</f>
        <v>#N/A</v>
      </c>
      <c r="O446" s="72" t="e">
        <f>IF(VLOOKUP(M446,'Hulpblad KAR-parser'!A:C,3,FALSE)="","",VLOOKUP(M446,'Hulpblad KAR-parser'!A:C,3,FALSE))</f>
        <v>#N/A</v>
      </c>
      <c r="P446" s="136" t="e">
        <f>IF(CONCATENATE(C446,D446)="","",VLOOKUP(CONCATENATE(C446,D446),Karakteristieken!AQ:AQ,1,FALSE))</f>
        <v>#N/A</v>
      </c>
    </row>
    <row r="447" spans="1:16" x14ac:dyDescent="0.25">
      <c r="A447" s="67"/>
      <c r="B447" s="67"/>
      <c r="C447" s="67"/>
      <c r="D447" s="67"/>
      <c r="E447" s="68" t="s">
        <v>9019</v>
      </c>
      <c r="F447" s="68"/>
      <c r="G447" s="68" t="s">
        <v>6245</v>
      </c>
      <c r="H447" s="68"/>
      <c r="I447" s="67">
        <f t="shared" si="7"/>
        <v>5</v>
      </c>
      <c r="J447" s="67" t="s">
        <v>1561</v>
      </c>
      <c r="K447" s="91" t="s">
        <v>12550</v>
      </c>
      <c r="L447" s="62" t="s">
        <v>6737</v>
      </c>
      <c r="M447" s="62" t="s">
        <v>6245</v>
      </c>
      <c r="N447" s="72" t="e">
        <f>VLOOKUP(M447,'Hulpblad KAR-parser'!A:C,2,FALSE)</f>
        <v>#N/A</v>
      </c>
      <c r="O447" s="72" t="e">
        <f>IF(VLOOKUP(M447,'Hulpblad KAR-parser'!A:C,3,FALSE)="","",VLOOKUP(M447,'Hulpblad KAR-parser'!A:C,3,FALSE))</f>
        <v>#N/A</v>
      </c>
      <c r="P447" s="136" t="str">
        <f>IF(CONCATENATE(C447,D447)="","",VLOOKUP(CONCATENATE(C447,D447),Karakteristieken!AQ:AQ,1,FALSE))</f>
        <v/>
      </c>
    </row>
    <row r="448" spans="1:16" x14ac:dyDescent="0.25">
      <c r="A448" s="67">
        <v>200109274</v>
      </c>
      <c r="B448" s="67">
        <v>200097945</v>
      </c>
      <c r="C448" s="67" t="s">
        <v>1786</v>
      </c>
      <c r="D448" s="67"/>
      <c r="E448" s="68" t="s">
        <v>6242</v>
      </c>
      <c r="F448" s="68"/>
      <c r="G448" s="68"/>
      <c r="H448" s="68"/>
      <c r="I448" s="67">
        <f t="shared" si="7"/>
        <v>9</v>
      </c>
      <c r="J448" s="67" t="s">
        <v>1613</v>
      </c>
      <c r="K448" s="91" t="s">
        <v>12550</v>
      </c>
      <c r="L448" s="62" t="s">
        <v>6737</v>
      </c>
      <c r="M448" s="62" t="s">
        <v>6242</v>
      </c>
      <c r="N448" s="72" t="e">
        <f>VLOOKUP(M448,'Hulpblad KAR-parser'!A:C,2,FALSE)</f>
        <v>#N/A</v>
      </c>
      <c r="O448" s="72" t="e">
        <f>IF(VLOOKUP(M448,'Hulpblad KAR-parser'!A:C,3,FALSE)="","",VLOOKUP(M448,'Hulpblad KAR-parser'!A:C,3,FALSE))</f>
        <v>#N/A</v>
      </c>
      <c r="P448" s="136" t="e">
        <f>IF(CONCATENATE(C448,D448)="","",VLOOKUP(CONCATENATE(C448,D448),Karakteristieken!AQ:AQ,1,FALSE))</f>
        <v>#N/A</v>
      </c>
    </row>
    <row r="449" spans="1:16" x14ac:dyDescent="0.25">
      <c r="A449" s="67"/>
      <c r="B449" s="67"/>
      <c r="C449" s="67"/>
      <c r="D449" s="67"/>
      <c r="E449" s="68" t="s">
        <v>9005</v>
      </c>
      <c r="F449" s="68"/>
      <c r="G449" s="68" t="s">
        <v>6242</v>
      </c>
      <c r="H449" s="68"/>
      <c r="I449" s="67">
        <f t="shared" si="7"/>
        <v>5</v>
      </c>
      <c r="J449" s="67" t="s">
        <v>1561</v>
      </c>
      <c r="K449" s="91" t="s">
        <v>12550</v>
      </c>
      <c r="L449" s="62" t="s">
        <v>6737</v>
      </c>
      <c r="M449" s="62" t="s">
        <v>6242</v>
      </c>
      <c r="N449" s="72" t="e">
        <f>VLOOKUP(M449,'Hulpblad KAR-parser'!A:C,2,FALSE)</f>
        <v>#N/A</v>
      </c>
      <c r="O449" s="72" t="e">
        <f>IF(VLOOKUP(M449,'Hulpblad KAR-parser'!A:C,3,FALSE)="","",VLOOKUP(M449,'Hulpblad KAR-parser'!A:C,3,FALSE))</f>
        <v>#N/A</v>
      </c>
      <c r="P449" s="136" t="str">
        <f>IF(CONCATENATE(C449,D449)="","",VLOOKUP(CONCATENATE(C449,D449),Karakteristieken!AQ:AQ,1,FALSE))</f>
        <v/>
      </c>
    </row>
    <row r="450" spans="1:16" x14ac:dyDescent="0.25">
      <c r="A450" s="59">
        <v>200109275</v>
      </c>
      <c r="B450" s="59">
        <v>200097946</v>
      </c>
      <c r="C450" s="59" t="s">
        <v>1786</v>
      </c>
      <c r="D450" s="59" t="s">
        <v>1790</v>
      </c>
      <c r="E450" s="60" t="s">
        <v>1792</v>
      </c>
      <c r="F450" s="60"/>
      <c r="G450" s="60"/>
      <c r="H450" s="60"/>
      <c r="I450" s="59">
        <f t="shared" si="7"/>
        <v>23</v>
      </c>
      <c r="J450" s="59" t="s">
        <v>1613</v>
      </c>
      <c r="K450" s="61"/>
      <c r="L450" s="62" t="s">
        <v>6737</v>
      </c>
      <c r="M450" s="62" t="s">
        <v>1792</v>
      </c>
      <c r="N450" s="72" t="str">
        <f>VLOOKUP(M450,'Hulpblad KAR-parser'!A:C,2,FALSE)</f>
        <v>Botbreuk</v>
      </c>
      <c r="O450" s="72" t="str">
        <f>IF(VLOOKUP(M450,'Hulpblad KAR-parser'!A:C,3,FALSE)="","",VLOOKUP(M450,'Hulpblad KAR-parser'!A:C,3,FALSE))</f>
        <v>Gecompliceerd</v>
      </c>
      <c r="P450" s="136" t="str">
        <f>IF(CONCATENATE(C450,D450)="","",VLOOKUP(CONCATENATE(C450,D450),Karakteristieken!AQ:AQ,1,FALSE))</f>
        <v>BotbreukGecompliceerd</v>
      </c>
    </row>
    <row r="451" spans="1:16" x14ac:dyDescent="0.25">
      <c r="A451" s="59"/>
      <c r="B451" s="59"/>
      <c r="C451" s="59"/>
      <c r="D451" s="59"/>
      <c r="E451" s="60" t="s">
        <v>9000</v>
      </c>
      <c r="F451" s="60"/>
      <c r="G451" s="60" t="s">
        <v>1792</v>
      </c>
      <c r="H451" s="60"/>
      <c r="I451" s="59">
        <f t="shared" si="7"/>
        <v>6</v>
      </c>
      <c r="J451" s="59" t="s">
        <v>1561</v>
      </c>
      <c r="K451" s="61"/>
      <c r="L451" s="62" t="s">
        <v>6737</v>
      </c>
      <c r="M451" s="62" t="s">
        <v>1792</v>
      </c>
      <c r="N451" s="72" t="str">
        <f>VLOOKUP(M451,'Hulpblad KAR-parser'!A:C,2,FALSE)</f>
        <v>Botbreuk</v>
      </c>
      <c r="O451" s="72" t="str">
        <f>IF(VLOOKUP(M451,'Hulpblad KAR-parser'!A:C,3,FALSE)="","",VLOOKUP(M451,'Hulpblad KAR-parser'!A:C,3,FALSE))</f>
        <v>Gecompliceerd</v>
      </c>
      <c r="P451" s="136" t="str">
        <f>IF(CONCATENATE(C451,D451)="","",VLOOKUP(CONCATENATE(C451,D451),Karakteristieken!AQ:AQ,1,FALSE))</f>
        <v/>
      </c>
    </row>
    <row r="452" spans="1:16" x14ac:dyDescent="0.25">
      <c r="A452" s="59">
        <v>200109276</v>
      </c>
      <c r="B452" s="59">
        <v>200097947</v>
      </c>
      <c r="C452" s="59" t="s">
        <v>1786</v>
      </c>
      <c r="D452" s="59" t="s">
        <v>1776</v>
      </c>
      <c r="E452" s="60" t="s">
        <v>1789</v>
      </c>
      <c r="F452" s="60"/>
      <c r="G452" s="60"/>
      <c r="H452" s="60"/>
      <c r="I452" s="59">
        <f t="shared" si="7"/>
        <v>14</v>
      </c>
      <c r="J452" s="59" t="s">
        <v>1613</v>
      </c>
      <c r="K452" s="61"/>
      <c r="L452" s="62" t="s">
        <v>6737</v>
      </c>
      <c r="M452" s="62" t="s">
        <v>1789</v>
      </c>
      <c r="N452" s="72" t="str">
        <f>VLOOKUP(M452,'Hulpblad KAR-parser'!A:C,2,FALSE)</f>
        <v>Botbreuk</v>
      </c>
      <c r="O452" s="72" t="str">
        <f>IF(VLOOKUP(M452,'Hulpblad KAR-parser'!A:C,3,FALSE)="","",VLOOKUP(M452,'Hulpblad KAR-parser'!A:C,3,FALSE))</f>
        <v>Geen</v>
      </c>
      <c r="P452" s="136" t="str">
        <f>IF(CONCATENATE(C452,D452)="","",VLOOKUP(CONCATENATE(C452,D452),Karakteristieken!AQ:AQ,1,FALSE))</f>
        <v>BotbreukGeen</v>
      </c>
    </row>
    <row r="453" spans="1:16" x14ac:dyDescent="0.25">
      <c r="A453" s="59"/>
      <c r="B453" s="59"/>
      <c r="C453" s="59"/>
      <c r="D453" s="59"/>
      <c r="E453" s="60" t="s">
        <v>9001</v>
      </c>
      <c r="F453" s="60"/>
      <c r="G453" s="60" t="s">
        <v>1789</v>
      </c>
      <c r="H453" s="60"/>
      <c r="I453" s="59">
        <f t="shared" si="7"/>
        <v>5</v>
      </c>
      <c r="J453" s="59" t="s">
        <v>1561</v>
      </c>
      <c r="K453" s="61"/>
      <c r="L453" s="62" t="s">
        <v>6737</v>
      </c>
      <c r="M453" s="62" t="s">
        <v>1789</v>
      </c>
      <c r="N453" s="72" t="str">
        <f>VLOOKUP(M453,'Hulpblad KAR-parser'!A:C,2,FALSE)</f>
        <v>Botbreuk</v>
      </c>
      <c r="O453" s="72" t="str">
        <f>IF(VLOOKUP(M453,'Hulpblad KAR-parser'!A:C,3,FALSE)="","",VLOOKUP(M453,'Hulpblad KAR-parser'!A:C,3,FALSE))</f>
        <v>Geen</v>
      </c>
      <c r="P453" s="136" t="str">
        <f>IF(CONCATENATE(C453,D453)="","",VLOOKUP(CONCATENATE(C453,D453),Karakteristieken!AQ:AQ,1,FALSE))</f>
        <v/>
      </c>
    </row>
    <row r="454" spans="1:16" x14ac:dyDescent="0.25">
      <c r="A454" s="59">
        <v>200109277</v>
      </c>
      <c r="B454" s="59">
        <v>200097948</v>
      </c>
      <c r="C454" s="59" t="s">
        <v>1786</v>
      </c>
      <c r="D454" s="59" t="s">
        <v>1796</v>
      </c>
      <c r="E454" s="60" t="s">
        <v>1798</v>
      </c>
      <c r="F454" s="60"/>
      <c r="G454" s="60"/>
      <c r="H454" s="60"/>
      <c r="I454" s="59">
        <f t="shared" si="7"/>
        <v>28</v>
      </c>
      <c r="J454" s="59" t="s">
        <v>1613</v>
      </c>
      <c r="K454" s="61"/>
      <c r="L454" s="62" t="s">
        <v>6737</v>
      </c>
      <c r="M454" s="62" t="s">
        <v>1798</v>
      </c>
      <c r="N454" s="72" t="str">
        <f>VLOOKUP(M454,'Hulpblad KAR-parser'!A:C,2,FALSE)</f>
        <v>Botbreuk</v>
      </c>
      <c r="O454" s="72" t="str">
        <f>IF(VLOOKUP(M454,'Hulpblad KAR-parser'!A:C,3,FALSE)="","",VLOOKUP(M454,'Hulpblad KAR-parser'!A:C,3,FALSE))</f>
        <v>Met Zichtb Verwond</v>
      </c>
      <c r="P454" s="136" t="str">
        <f>IF(CONCATENATE(C454,D454)="","",VLOOKUP(CONCATENATE(C454,D454),Karakteristieken!AQ:AQ,1,FALSE))</f>
        <v>BotbreukMet Zichtb Verwond</v>
      </c>
    </row>
    <row r="455" spans="1:16" x14ac:dyDescent="0.25">
      <c r="A455" s="59"/>
      <c r="B455" s="59"/>
      <c r="C455" s="59"/>
      <c r="D455" s="59"/>
      <c r="E455" s="60" t="s">
        <v>9002</v>
      </c>
      <c r="F455" s="60"/>
      <c r="G455" s="60" t="s">
        <v>1798</v>
      </c>
      <c r="H455" s="60"/>
      <c r="I455" s="59">
        <f t="shared" si="7"/>
        <v>6</v>
      </c>
      <c r="J455" s="59" t="s">
        <v>1561</v>
      </c>
      <c r="K455" s="61"/>
      <c r="L455" s="62" t="s">
        <v>6737</v>
      </c>
      <c r="M455" s="62" t="s">
        <v>1798</v>
      </c>
      <c r="N455" s="72" t="str">
        <f>VLOOKUP(M455,'Hulpblad KAR-parser'!A:C,2,FALSE)</f>
        <v>Botbreuk</v>
      </c>
      <c r="O455" s="72" t="str">
        <f>IF(VLOOKUP(M455,'Hulpblad KAR-parser'!A:C,3,FALSE)="","",VLOOKUP(M455,'Hulpblad KAR-parser'!A:C,3,FALSE))</f>
        <v>Met Zichtb Verwond</v>
      </c>
      <c r="P455" s="136" t="str">
        <f>IF(CONCATENATE(C455,D455)="","",VLOOKUP(CONCATENATE(C455,D455),Karakteristieken!AQ:AQ,1,FALSE))</f>
        <v/>
      </c>
    </row>
    <row r="456" spans="1:16" x14ac:dyDescent="0.25">
      <c r="A456" s="59">
        <v>200109278</v>
      </c>
      <c r="B456" s="59">
        <v>200097949</v>
      </c>
      <c r="C456" s="59" t="s">
        <v>1786</v>
      </c>
      <c r="D456" s="59" t="s">
        <v>1793</v>
      </c>
      <c r="E456" s="60" t="s">
        <v>1795</v>
      </c>
      <c r="F456" s="60"/>
      <c r="G456" s="60"/>
      <c r="H456" s="60"/>
      <c r="I456" s="59">
        <f t="shared" si="7"/>
        <v>28</v>
      </c>
      <c r="J456" s="59" t="s">
        <v>1613</v>
      </c>
      <c r="K456" s="61"/>
      <c r="L456" s="62" t="s">
        <v>6737</v>
      </c>
      <c r="M456" s="62" t="s">
        <v>1795</v>
      </c>
      <c r="N456" s="72" t="str">
        <f>VLOOKUP(M456,'Hulpblad KAR-parser'!A:C,2,FALSE)</f>
        <v>Botbreuk</v>
      </c>
      <c r="O456" s="72" t="str">
        <f>IF(VLOOKUP(M456,'Hulpblad KAR-parser'!A:C,3,FALSE)="","",VLOOKUP(M456,'Hulpblad KAR-parser'!A:C,3,FALSE))</f>
        <v>Niet gecompliceerd</v>
      </c>
      <c r="P456" s="136" t="str">
        <f>IF(CONCATENATE(C456,D456)="","",VLOOKUP(CONCATENATE(C456,D456),Karakteristieken!AQ:AQ,1,FALSE))</f>
        <v>BotbreukNiet gecompliceerd</v>
      </c>
    </row>
    <row r="457" spans="1:16" x14ac:dyDescent="0.25">
      <c r="A457" s="59"/>
      <c r="B457" s="59"/>
      <c r="C457" s="59"/>
      <c r="D457" s="59"/>
      <c r="E457" s="60" t="s">
        <v>9003</v>
      </c>
      <c r="F457" s="60"/>
      <c r="G457" s="60" t="s">
        <v>1795</v>
      </c>
      <c r="H457" s="60"/>
      <c r="I457" s="59">
        <f t="shared" si="7"/>
        <v>5</v>
      </c>
      <c r="J457" s="59" t="s">
        <v>1561</v>
      </c>
      <c r="K457" s="61"/>
      <c r="L457" s="62" t="s">
        <v>6737</v>
      </c>
      <c r="M457" s="62" t="s">
        <v>1795</v>
      </c>
      <c r="N457" s="72" t="str">
        <f>VLOOKUP(M457,'Hulpblad KAR-parser'!A:C,2,FALSE)</f>
        <v>Botbreuk</v>
      </c>
      <c r="O457" s="72" t="str">
        <f>IF(VLOOKUP(M457,'Hulpblad KAR-parser'!A:C,3,FALSE)="","",VLOOKUP(M457,'Hulpblad KAR-parser'!A:C,3,FALSE))</f>
        <v>Niet gecompliceerd</v>
      </c>
      <c r="P457" s="136" t="str">
        <f>IF(CONCATENATE(C457,D457)="","",VLOOKUP(CONCATENATE(C457,D457),Karakteristieken!AQ:AQ,1,FALSE))</f>
        <v/>
      </c>
    </row>
    <row r="458" spans="1:16" x14ac:dyDescent="0.25">
      <c r="A458" s="59">
        <v>200109279</v>
      </c>
      <c r="B458" s="59">
        <v>200097950</v>
      </c>
      <c r="C458" s="59" t="s">
        <v>1786</v>
      </c>
      <c r="D458" s="59" t="s">
        <v>1799</v>
      </c>
      <c r="E458" s="60" t="s">
        <v>1801</v>
      </c>
      <c r="F458" s="60"/>
      <c r="G458" s="60"/>
      <c r="H458" s="60"/>
      <c r="I458" s="59">
        <f t="shared" si="7"/>
        <v>28</v>
      </c>
      <c r="J458" s="59" t="s">
        <v>1613</v>
      </c>
      <c r="K458" s="61"/>
      <c r="L458" s="62" t="s">
        <v>6737</v>
      </c>
      <c r="M458" s="62" t="s">
        <v>1801</v>
      </c>
      <c r="N458" s="72" t="str">
        <f>VLOOKUP(M458,'Hulpblad KAR-parser'!A:C,2,FALSE)</f>
        <v>Botbreuk</v>
      </c>
      <c r="O458" s="72" t="str">
        <f>IF(VLOOKUP(M458,'Hulpblad KAR-parser'!A:C,3,FALSE)="","",VLOOKUP(M458,'Hulpblad KAR-parser'!A:C,3,FALSE))</f>
        <v>Zon. Zichtb Verwond</v>
      </c>
      <c r="P458" s="136" t="str">
        <f>IF(CONCATENATE(C458,D458)="","",VLOOKUP(CONCATENATE(C458,D458),Karakteristieken!AQ:AQ,1,FALSE))</f>
        <v>BotbreukZon. Zichtb Verwond</v>
      </c>
    </row>
    <row r="459" spans="1:16" x14ac:dyDescent="0.25">
      <c r="A459" s="59"/>
      <c r="B459" s="59"/>
      <c r="C459" s="59"/>
      <c r="D459" s="59"/>
      <c r="E459" s="60" t="s">
        <v>9004</v>
      </c>
      <c r="F459" s="60"/>
      <c r="G459" s="60" t="s">
        <v>1801</v>
      </c>
      <c r="H459" s="60"/>
      <c r="I459" s="59">
        <f t="shared" si="7"/>
        <v>6</v>
      </c>
      <c r="J459" s="59" t="s">
        <v>1561</v>
      </c>
      <c r="K459" s="61"/>
      <c r="L459" s="62" t="s">
        <v>6737</v>
      </c>
      <c r="M459" s="62" t="s">
        <v>1801</v>
      </c>
      <c r="N459" s="72" t="str">
        <f>VLOOKUP(M459,'Hulpblad KAR-parser'!A:C,2,FALSE)</f>
        <v>Botbreuk</v>
      </c>
      <c r="O459" s="72" t="str">
        <f>IF(VLOOKUP(M459,'Hulpblad KAR-parser'!A:C,3,FALSE)="","",VLOOKUP(M459,'Hulpblad KAR-parser'!A:C,3,FALSE))</f>
        <v>Zon. Zichtb Verwond</v>
      </c>
      <c r="P459" s="136" t="str">
        <f>IF(CONCATENATE(C459,D459)="","",VLOOKUP(CONCATENATE(C459,D459),Karakteristieken!AQ:AQ,1,FALSE))</f>
        <v/>
      </c>
    </row>
    <row r="460" spans="1:16" x14ac:dyDescent="0.25">
      <c r="A460" s="59">
        <v>200011055</v>
      </c>
      <c r="B460" s="59">
        <v>200011054</v>
      </c>
      <c r="C460" s="59" t="s">
        <v>1802</v>
      </c>
      <c r="D460" s="65" t="s">
        <v>1613</v>
      </c>
      <c r="E460" s="60" t="s">
        <v>6243</v>
      </c>
      <c r="F460" s="60"/>
      <c r="G460" s="60"/>
      <c r="H460" s="60"/>
      <c r="I460" s="59">
        <f t="shared" si="7"/>
        <v>7</v>
      </c>
      <c r="J460" s="59" t="s">
        <v>1613</v>
      </c>
      <c r="K460" s="61" t="s">
        <v>12187</v>
      </c>
      <c r="L460" s="62" t="s">
        <v>6737</v>
      </c>
      <c r="M460" s="62" t="s">
        <v>6243</v>
      </c>
      <c r="N460" s="72" t="str">
        <f>VLOOKUP(M460,'Hulpblad KAR-parser'!A:C,2,FALSE)</f>
        <v>Braken</v>
      </c>
      <c r="O460" s="72" t="str">
        <f>IF(VLOOKUP(M460,'Hulpblad KAR-parser'!A:C,3,FALSE)="","",VLOOKUP(M460,'Hulpblad KAR-parser'!A:C,3,FALSE))</f>
        <v/>
      </c>
      <c r="P460" s="136" t="str">
        <f>IF(CONCATENATE(C460,D460)="","",VLOOKUP(CONCATENATE(C460,D460),Karakteristieken!AQ:AQ,1,FALSE))</f>
        <v>BrakenJa</v>
      </c>
    </row>
    <row r="461" spans="1:16" x14ac:dyDescent="0.25">
      <c r="A461" s="59"/>
      <c r="B461" s="59"/>
      <c r="C461" s="59"/>
      <c r="D461" s="59"/>
      <c r="E461" s="60" t="s">
        <v>9006</v>
      </c>
      <c r="F461" s="60"/>
      <c r="G461" s="60" t="s">
        <v>6243</v>
      </c>
      <c r="H461" s="60"/>
      <c r="I461" s="59">
        <f t="shared" si="7"/>
        <v>5</v>
      </c>
      <c r="J461" s="59" t="s">
        <v>1561</v>
      </c>
      <c r="K461" s="61"/>
      <c r="L461" s="62" t="s">
        <v>6737</v>
      </c>
      <c r="M461" s="62" t="s">
        <v>6243</v>
      </c>
      <c r="N461" s="72" t="str">
        <f>VLOOKUP(M461,'Hulpblad KAR-parser'!A:C,2,FALSE)</f>
        <v>Braken</v>
      </c>
      <c r="O461" s="72" t="str">
        <f>IF(VLOOKUP(M461,'Hulpblad KAR-parser'!A:C,3,FALSE)="","",VLOOKUP(M461,'Hulpblad KAR-parser'!A:C,3,FALSE))</f>
        <v/>
      </c>
      <c r="P461" s="136" t="str">
        <f>IF(CONCATENATE(C461,D461)="","",VLOOKUP(CONCATENATE(C461,D461),Karakteristieken!AQ:AQ,1,FALSE))</f>
        <v/>
      </c>
    </row>
    <row r="462" spans="1:16" x14ac:dyDescent="0.25">
      <c r="A462" s="59">
        <v>200109281</v>
      </c>
      <c r="B462" s="59">
        <v>200097952</v>
      </c>
      <c r="C462" s="59" t="s">
        <v>1802</v>
      </c>
      <c r="D462" s="59" t="s">
        <v>1613</v>
      </c>
      <c r="E462" s="60" t="s">
        <v>1805</v>
      </c>
      <c r="F462" s="60"/>
      <c r="G462" s="60"/>
      <c r="H462" s="60"/>
      <c r="I462" s="59">
        <f t="shared" si="7"/>
        <v>10</v>
      </c>
      <c r="J462" s="59" t="s">
        <v>1613</v>
      </c>
      <c r="K462" s="61"/>
      <c r="L462" s="62" t="s">
        <v>6737</v>
      </c>
      <c r="M462" s="62" t="s">
        <v>1805</v>
      </c>
      <c r="N462" s="72" t="str">
        <f>VLOOKUP(M462,'Hulpblad KAR-parser'!A:C,2,FALSE)</f>
        <v>Braken</v>
      </c>
      <c r="O462" s="72" t="str">
        <f>IF(VLOOKUP(M462,'Hulpblad KAR-parser'!A:C,3,FALSE)="","",VLOOKUP(M462,'Hulpblad KAR-parser'!A:C,3,FALSE))</f>
        <v>Ja</v>
      </c>
      <c r="P462" s="136" t="str">
        <f>IF(CONCATENATE(C462,D462)="","",VLOOKUP(CONCATENATE(C462,D462),Karakteristieken!AQ:AQ,1,FALSE))</f>
        <v>BrakenJa</v>
      </c>
    </row>
    <row r="463" spans="1:16" x14ac:dyDescent="0.25">
      <c r="A463" s="59">
        <v>200109282</v>
      </c>
      <c r="B463" s="59">
        <v>200097953</v>
      </c>
      <c r="C463" s="59" t="s">
        <v>1802</v>
      </c>
      <c r="D463" s="59" t="s">
        <v>1561</v>
      </c>
      <c r="E463" s="60" t="s">
        <v>1807</v>
      </c>
      <c r="F463" s="60"/>
      <c r="G463" s="60"/>
      <c r="H463" s="60"/>
      <c r="I463" s="59">
        <f t="shared" si="7"/>
        <v>11</v>
      </c>
      <c r="J463" s="59" t="s">
        <v>1613</v>
      </c>
      <c r="K463" s="61"/>
      <c r="L463" s="62" t="s">
        <v>6737</v>
      </c>
      <c r="M463" s="62" t="s">
        <v>1807</v>
      </c>
      <c r="N463" s="72" t="str">
        <f>VLOOKUP(M463,'Hulpblad KAR-parser'!A:C,2,FALSE)</f>
        <v>Braken</v>
      </c>
      <c r="O463" s="72" t="str">
        <f>IF(VLOOKUP(M463,'Hulpblad KAR-parser'!A:C,3,FALSE)="","",VLOOKUP(M463,'Hulpblad KAR-parser'!A:C,3,FALSE))</f>
        <v>Nee</v>
      </c>
      <c r="P463" s="136" t="str">
        <f>IF(CONCATENATE(C463,D463)="","",VLOOKUP(CONCATENATE(C463,D463),Karakteristieken!AQ:AQ,1,FALSE))</f>
        <v>BrakenNee</v>
      </c>
    </row>
    <row r="464" spans="1:16" x14ac:dyDescent="0.25">
      <c r="A464" s="59">
        <v>200109283</v>
      </c>
      <c r="B464" s="59">
        <v>200097954</v>
      </c>
      <c r="C464" s="59" t="s">
        <v>1808</v>
      </c>
      <c r="D464" s="65" t="s">
        <v>1613</v>
      </c>
      <c r="E464" s="60" t="s">
        <v>6244</v>
      </c>
      <c r="F464" s="60"/>
      <c r="G464" s="60"/>
      <c r="H464" s="60"/>
      <c r="I464" s="59">
        <f t="shared" si="7"/>
        <v>21</v>
      </c>
      <c r="J464" s="59" t="s">
        <v>1613</v>
      </c>
      <c r="K464" s="61" t="s">
        <v>12187</v>
      </c>
      <c r="L464" s="62" t="s">
        <v>6737</v>
      </c>
      <c r="M464" s="62" t="s">
        <v>6244</v>
      </c>
      <c r="N464" s="72" t="str">
        <f>VLOOKUP(M464,'Hulpblad KAR-parser'!A:C,2,FALSE)</f>
        <v>Brancherichtl Ovschr</v>
      </c>
      <c r="O464" s="72" t="str">
        <f>IF(VLOOKUP(M464,'Hulpblad KAR-parser'!A:C,3,FALSE)="","",VLOOKUP(M464,'Hulpblad KAR-parser'!A:C,3,FALSE))</f>
        <v/>
      </c>
      <c r="P464" s="136" t="str">
        <f>IF(CONCATENATE(C464,D464)="","",VLOOKUP(CONCATENATE(C464,D464),Karakteristieken!AQ:AQ,1,FALSE))</f>
        <v>Brancherichtl OvschrJa</v>
      </c>
    </row>
    <row r="465" spans="1:16" x14ac:dyDescent="0.25">
      <c r="A465" s="59"/>
      <c r="B465" s="59"/>
      <c r="C465" s="59"/>
      <c r="D465" s="59"/>
      <c r="E465" s="60" t="s">
        <v>9007</v>
      </c>
      <c r="F465" s="60"/>
      <c r="G465" s="60" t="s">
        <v>6244</v>
      </c>
      <c r="H465" s="60"/>
      <c r="I465" s="59">
        <f t="shared" si="7"/>
        <v>7</v>
      </c>
      <c r="J465" s="59" t="s">
        <v>1561</v>
      </c>
      <c r="K465" s="61"/>
      <c r="L465" s="62" t="s">
        <v>6737</v>
      </c>
      <c r="M465" s="62" t="s">
        <v>6244</v>
      </c>
      <c r="N465" s="72" t="str">
        <f>VLOOKUP(M465,'Hulpblad KAR-parser'!A:C,2,FALSE)</f>
        <v>Brancherichtl Ovschr</v>
      </c>
      <c r="O465" s="72" t="str">
        <f>IF(VLOOKUP(M465,'Hulpblad KAR-parser'!A:C,3,FALSE)="","",VLOOKUP(M465,'Hulpblad KAR-parser'!A:C,3,FALSE))</f>
        <v/>
      </c>
      <c r="P465" s="136" t="str">
        <f>IF(CONCATENATE(C465,D465)="","",VLOOKUP(CONCATENATE(C465,D465),Karakteristieken!AQ:AQ,1,FALSE))</f>
        <v/>
      </c>
    </row>
    <row r="466" spans="1:16" x14ac:dyDescent="0.25">
      <c r="A466" s="59">
        <v>200109284</v>
      </c>
      <c r="B466" s="59">
        <v>200097955</v>
      </c>
      <c r="C466" s="59" t="s">
        <v>1808</v>
      </c>
      <c r="D466" s="59" t="s">
        <v>1613</v>
      </c>
      <c r="E466" s="60" t="s">
        <v>1811</v>
      </c>
      <c r="F466" s="60"/>
      <c r="G466" s="60"/>
      <c r="H466" s="60"/>
      <c r="I466" s="59">
        <f t="shared" si="7"/>
        <v>24</v>
      </c>
      <c r="J466" s="59" t="s">
        <v>1613</v>
      </c>
      <c r="K466" s="61"/>
      <c r="L466" s="62" t="s">
        <v>6737</v>
      </c>
      <c r="M466" s="62" t="s">
        <v>1811</v>
      </c>
      <c r="N466" s="72" t="str">
        <f>VLOOKUP(M466,'Hulpblad KAR-parser'!A:C,2,FALSE)</f>
        <v>Brancherichtl Ovschr</v>
      </c>
      <c r="O466" s="72" t="str">
        <f>IF(VLOOKUP(M466,'Hulpblad KAR-parser'!A:C,3,FALSE)="","",VLOOKUP(M466,'Hulpblad KAR-parser'!A:C,3,FALSE))</f>
        <v>Ja</v>
      </c>
      <c r="P466" s="136" t="str">
        <f>IF(CONCATENATE(C466,D466)="","",VLOOKUP(CONCATENATE(C466,D466),Karakteristieken!AQ:AQ,1,FALSE))</f>
        <v>Brancherichtl OvschrJa</v>
      </c>
    </row>
    <row r="467" spans="1:16" x14ac:dyDescent="0.25">
      <c r="A467" s="59">
        <v>200109285</v>
      </c>
      <c r="B467" s="59">
        <v>200097956</v>
      </c>
      <c r="C467" s="59" t="s">
        <v>1808</v>
      </c>
      <c r="D467" s="59" t="s">
        <v>1561</v>
      </c>
      <c r="E467" s="60" t="s">
        <v>1813</v>
      </c>
      <c r="F467" s="60"/>
      <c r="G467" s="60"/>
      <c r="H467" s="60"/>
      <c r="I467" s="59">
        <f t="shared" si="7"/>
        <v>25</v>
      </c>
      <c r="J467" s="59" t="s">
        <v>1613</v>
      </c>
      <c r="K467" s="61"/>
      <c r="L467" s="62" t="s">
        <v>6737</v>
      </c>
      <c r="M467" s="62" t="s">
        <v>1813</v>
      </c>
      <c r="N467" s="72" t="str">
        <f>VLOOKUP(M467,'Hulpblad KAR-parser'!A:C,2,FALSE)</f>
        <v>Brancherichtl Ovschr</v>
      </c>
      <c r="O467" s="72" t="str">
        <f>IF(VLOOKUP(M467,'Hulpblad KAR-parser'!A:C,3,FALSE)="","",VLOOKUP(M467,'Hulpblad KAR-parser'!A:C,3,FALSE))</f>
        <v>Nee</v>
      </c>
      <c r="P467" s="136" t="str">
        <f>IF(CONCATENATE(C467,D467)="","",VLOOKUP(CONCATENATE(C467,D467),Karakteristieken!AQ:AQ,1,FALSE))</f>
        <v>Brancherichtl OvschrNee</v>
      </c>
    </row>
    <row r="468" spans="1:16" x14ac:dyDescent="0.25">
      <c r="A468" s="59">
        <v>200109286</v>
      </c>
      <c r="B468" s="59">
        <v>200059122</v>
      </c>
      <c r="C468" s="59" t="s">
        <v>5613</v>
      </c>
      <c r="D468" s="59" t="s">
        <v>5614</v>
      </c>
      <c r="E468" s="60" t="s">
        <v>6636</v>
      </c>
      <c r="F468" s="60"/>
      <c r="G468" s="60"/>
      <c r="H468" s="60"/>
      <c r="I468" s="59">
        <f t="shared" si="7"/>
        <v>16</v>
      </c>
      <c r="J468" s="59" t="s">
        <v>1613</v>
      </c>
      <c r="K468" s="61"/>
      <c r="L468" s="62" t="s">
        <v>6738</v>
      </c>
      <c r="M468" s="62" t="s">
        <v>6636</v>
      </c>
      <c r="N468" s="72" t="str">
        <f>VLOOKUP(M468,'Hulpblad KAR-parser'!A:C,2,FALSE)</f>
        <v>Soort voertuig</v>
      </c>
      <c r="O468" s="72" t="str">
        <f>IF(VLOOKUP(M468,'Hulpblad KAR-parser'!A:C,3,FALSE)="","",VLOOKUP(M468,'Hulpblad KAR-parser'!A:C,3,FALSE))</f>
        <v>Aanhanger</v>
      </c>
      <c r="P468" s="136" t="str">
        <f>IF(CONCATENATE(C468,D468)="","",VLOOKUP(CONCATENATE(C468,D468),Karakteristieken!AQ:AQ,1,FALSE))</f>
        <v>Soort voertuigAanhanger</v>
      </c>
    </row>
    <row r="469" spans="1:16" x14ac:dyDescent="0.25">
      <c r="A469" s="59"/>
      <c r="B469" s="59"/>
      <c r="C469" s="59"/>
      <c r="D469" s="59"/>
      <c r="E469" s="60" t="s">
        <v>7546</v>
      </c>
      <c r="F469" s="60"/>
      <c r="G469" s="60" t="s">
        <v>6636</v>
      </c>
      <c r="H469" s="60"/>
      <c r="I469" s="59">
        <f t="shared" si="7"/>
        <v>15</v>
      </c>
      <c r="J469" s="59" t="s">
        <v>1561</v>
      </c>
      <c r="K469" s="61"/>
      <c r="L469" s="62" t="s">
        <v>6738</v>
      </c>
      <c r="M469" s="62" t="s">
        <v>6636</v>
      </c>
      <c r="N469" s="72" t="str">
        <f>VLOOKUP(M469,'Hulpblad KAR-parser'!A:C,2,FALSE)</f>
        <v>Soort voertuig</v>
      </c>
      <c r="O469" s="72" t="str">
        <f>IF(VLOOKUP(M469,'Hulpblad KAR-parser'!A:C,3,FALSE)="","",VLOOKUP(M469,'Hulpblad KAR-parser'!A:C,3,FALSE))</f>
        <v>Aanhanger</v>
      </c>
      <c r="P469" s="136" t="str">
        <f>IF(CONCATENATE(C469,D469)="","",VLOOKUP(CONCATENATE(C469,D469),Karakteristieken!AQ:AQ,1,FALSE))</f>
        <v/>
      </c>
    </row>
    <row r="470" spans="1:16" x14ac:dyDescent="0.25">
      <c r="A470" s="59"/>
      <c r="B470" s="59"/>
      <c r="C470" s="59"/>
      <c r="D470" s="59"/>
      <c r="E470" s="60" t="s">
        <v>7550</v>
      </c>
      <c r="F470" s="60"/>
      <c r="G470" s="60" t="s">
        <v>6636</v>
      </c>
      <c r="H470" s="60"/>
      <c r="I470" s="59">
        <f t="shared" si="7"/>
        <v>13</v>
      </c>
      <c r="J470" s="59" t="s">
        <v>1561</v>
      </c>
      <c r="K470" s="61"/>
      <c r="L470" s="62" t="s">
        <v>6738</v>
      </c>
      <c r="M470" s="62" t="s">
        <v>6636</v>
      </c>
      <c r="N470" s="72" t="str">
        <f>VLOOKUP(M470,'Hulpblad KAR-parser'!A:C,2,FALSE)</f>
        <v>Soort voertuig</v>
      </c>
      <c r="O470" s="72" t="str">
        <f>IF(VLOOKUP(M470,'Hulpblad KAR-parser'!A:C,3,FALSE)="","",VLOOKUP(M470,'Hulpblad KAR-parser'!A:C,3,FALSE))</f>
        <v>Aanhanger</v>
      </c>
      <c r="P470" s="136" t="str">
        <f>IF(CONCATENATE(C470,D470)="","",VLOOKUP(CONCATENATE(C470,D470),Karakteristieken!AQ:AQ,1,FALSE))</f>
        <v/>
      </c>
    </row>
    <row r="471" spans="1:16" x14ac:dyDescent="0.25">
      <c r="A471" s="59">
        <v>200109287</v>
      </c>
      <c r="B471" s="59">
        <v>200059060</v>
      </c>
      <c r="C471" s="59" t="s">
        <v>5761</v>
      </c>
      <c r="D471" s="59" t="s">
        <v>5762</v>
      </c>
      <c r="E471" s="60" t="s">
        <v>6687</v>
      </c>
      <c r="F471" s="60"/>
      <c r="G471" s="60"/>
      <c r="H471" s="60"/>
      <c r="I471" s="59">
        <f t="shared" si="7"/>
        <v>20</v>
      </c>
      <c r="J471" s="59" t="s">
        <v>1613</v>
      </c>
      <c r="K471" s="61"/>
      <c r="L471" s="62" t="s">
        <v>6738</v>
      </c>
      <c r="M471" s="62" t="s">
        <v>6687</v>
      </c>
      <c r="N471" s="72" t="str">
        <f>VLOOKUP(M471,'Hulpblad KAR-parser'!A:C,2,FALSE)</f>
        <v>Soort woning</v>
      </c>
      <c r="O471" s="72" t="str">
        <f>IF(VLOOKUP(M471,'Hulpblad KAR-parser'!A:C,3,FALSE)="","",VLOOKUP(M471,'Hulpblad KAR-parser'!A:C,3,FALSE))</f>
        <v>Aanleunwoning</v>
      </c>
      <c r="P471" s="136" t="str">
        <f>IF(CONCATENATE(C471,D471)="","",VLOOKUP(CONCATENATE(C471,D471),Karakteristieken!AQ:AQ,1,FALSE))</f>
        <v>Soort woningAanleunwoning</v>
      </c>
    </row>
    <row r="472" spans="1:16" x14ac:dyDescent="0.25">
      <c r="A472" s="59"/>
      <c r="B472" s="59"/>
      <c r="C472" s="59"/>
      <c r="D472" s="59"/>
      <c r="E472" s="60" t="s">
        <v>7168</v>
      </c>
      <c r="F472" s="60"/>
      <c r="G472" s="60" t="s">
        <v>6687</v>
      </c>
      <c r="H472" s="60"/>
      <c r="I472" s="59">
        <f t="shared" si="7"/>
        <v>19</v>
      </c>
      <c r="J472" s="59" t="s">
        <v>1561</v>
      </c>
      <c r="K472" s="61"/>
      <c r="L472" s="62" t="s">
        <v>6738</v>
      </c>
      <c r="M472" s="62" t="s">
        <v>6687</v>
      </c>
      <c r="N472" s="72" t="str">
        <f>VLOOKUP(M472,'Hulpblad KAR-parser'!A:C,2,FALSE)</f>
        <v>Soort woning</v>
      </c>
      <c r="O472" s="72" t="str">
        <f>IF(VLOOKUP(M472,'Hulpblad KAR-parser'!A:C,3,FALSE)="","",VLOOKUP(M472,'Hulpblad KAR-parser'!A:C,3,FALSE))</f>
        <v>Aanleunwoning</v>
      </c>
      <c r="P472" s="136" t="str">
        <f>IF(CONCATENATE(C472,D472)="","",VLOOKUP(CONCATENATE(C472,D472),Karakteristieken!AQ:AQ,1,FALSE))</f>
        <v/>
      </c>
    </row>
    <row r="473" spans="1:16" x14ac:dyDescent="0.25">
      <c r="A473" s="59"/>
      <c r="B473" s="59"/>
      <c r="C473" s="59"/>
      <c r="D473" s="59"/>
      <c r="E473" s="60" t="s">
        <v>7172</v>
      </c>
      <c r="F473" s="60"/>
      <c r="G473" s="60" t="s">
        <v>6687</v>
      </c>
      <c r="H473" s="60"/>
      <c r="I473" s="59">
        <f t="shared" si="7"/>
        <v>17</v>
      </c>
      <c r="J473" s="59" t="s">
        <v>1561</v>
      </c>
      <c r="K473" s="61"/>
      <c r="L473" s="62" t="s">
        <v>6738</v>
      </c>
      <c r="M473" s="62" t="s">
        <v>6687</v>
      </c>
      <c r="N473" s="72" t="str">
        <f>VLOOKUP(M473,'Hulpblad KAR-parser'!A:C,2,FALSE)</f>
        <v>Soort woning</v>
      </c>
      <c r="O473" s="72" t="str">
        <f>IF(VLOOKUP(M473,'Hulpblad KAR-parser'!A:C,3,FALSE)="","",VLOOKUP(M473,'Hulpblad KAR-parser'!A:C,3,FALSE))</f>
        <v>Aanleunwoning</v>
      </c>
      <c r="P473" s="136" t="str">
        <f>IF(CONCATENATE(C473,D473)="","",VLOOKUP(CONCATENATE(C473,D473),Karakteristieken!AQ:AQ,1,FALSE))</f>
        <v/>
      </c>
    </row>
    <row r="474" spans="1:16" x14ac:dyDescent="0.25">
      <c r="A474" s="59">
        <v>200109288</v>
      </c>
      <c r="B474" s="59">
        <v>200059052</v>
      </c>
      <c r="C474" s="59" t="s">
        <v>4774</v>
      </c>
      <c r="D474" s="59" t="s">
        <v>4775</v>
      </c>
      <c r="E474" s="60" t="s">
        <v>6490</v>
      </c>
      <c r="F474" s="60"/>
      <c r="G474" s="60"/>
      <c r="H474" s="60"/>
      <c r="I474" s="59">
        <f t="shared" si="7"/>
        <v>21</v>
      </c>
      <c r="J474" s="59" t="s">
        <v>1613</v>
      </c>
      <c r="K474" s="61"/>
      <c r="L474" s="62" t="s">
        <v>6738</v>
      </c>
      <c r="M474" s="62" t="s">
        <v>6490</v>
      </c>
      <c r="N474" s="72" t="str">
        <f>VLOOKUP(M474,'Hulpblad KAR-parser'!A:C,2,FALSE)</f>
        <v>Soort container</v>
      </c>
      <c r="O474" s="72" t="str">
        <f>IF(VLOOKUP(M474,'Hulpblad KAR-parser'!A:C,3,FALSE)="","",VLOOKUP(M474,'Hulpblad KAR-parser'!A:C,3,FALSE))</f>
        <v>Afvalcontainer</v>
      </c>
      <c r="P474" s="136" t="str">
        <f>IF(CONCATENATE(C474,D474)="","",VLOOKUP(CONCATENATE(C474,D474),Karakteristieken!AQ:AQ,1,FALSE))</f>
        <v>Soort containerAfvalcontainer</v>
      </c>
    </row>
    <row r="475" spans="1:16" x14ac:dyDescent="0.25">
      <c r="A475" s="59"/>
      <c r="B475" s="59"/>
      <c r="C475" s="59"/>
      <c r="D475" s="59"/>
      <c r="E475" s="60" t="s">
        <v>7142</v>
      </c>
      <c r="F475" s="60"/>
      <c r="G475" s="60" t="s">
        <v>6490</v>
      </c>
      <c r="H475" s="60"/>
      <c r="I475" s="59">
        <f t="shared" si="7"/>
        <v>18</v>
      </c>
      <c r="J475" s="59" t="s">
        <v>1561</v>
      </c>
      <c r="K475" s="61"/>
      <c r="L475" s="62" t="s">
        <v>6738</v>
      </c>
      <c r="M475" s="62" t="s">
        <v>6490</v>
      </c>
      <c r="N475" s="72" t="str">
        <f>VLOOKUP(M475,'Hulpblad KAR-parser'!A:C,2,FALSE)</f>
        <v>Soort container</v>
      </c>
      <c r="O475" s="72" t="str">
        <f>IF(VLOOKUP(M475,'Hulpblad KAR-parser'!A:C,3,FALSE)="","",VLOOKUP(M475,'Hulpblad KAR-parser'!A:C,3,FALSE))</f>
        <v>Afvalcontainer</v>
      </c>
      <c r="P475" s="136" t="str">
        <f>IF(CONCATENATE(C475,D475)="","",VLOOKUP(CONCATENATE(C475,D475),Karakteristieken!AQ:AQ,1,FALSE))</f>
        <v/>
      </c>
    </row>
    <row r="476" spans="1:16" x14ac:dyDescent="0.25">
      <c r="A476" s="67">
        <v>200109289</v>
      </c>
      <c r="B476" s="67">
        <v>200031368</v>
      </c>
      <c r="C476" s="67" t="s">
        <v>5050</v>
      </c>
      <c r="D476" s="67" t="s">
        <v>6517</v>
      </c>
      <c r="E476" s="68" t="s">
        <v>1211</v>
      </c>
      <c r="F476" s="68"/>
      <c r="G476" s="68"/>
      <c r="H476" s="68"/>
      <c r="I476" s="67">
        <f t="shared" si="7"/>
        <v>16</v>
      </c>
      <c r="J476" s="67" t="s">
        <v>1613</v>
      </c>
      <c r="K476" s="91" t="s">
        <v>12550</v>
      </c>
      <c r="L476" s="62" t="s">
        <v>6738</v>
      </c>
      <c r="M476" s="62" t="s">
        <v>1211</v>
      </c>
      <c r="N476" s="72" t="str">
        <f>VLOOKUP(M476,'Hulpblad KAR-parser'!A:C,2,FALSE)</f>
        <v>Soort industrie</v>
      </c>
      <c r="O476" s="72" t="str">
        <f>IF(VLOOKUP(M476,'Hulpblad KAR-parser'!A:C,3,FALSE)="","",VLOOKUP(M476,'Hulpblad KAR-parser'!A:C,3,FALSE))</f>
        <v>Boerderij/Agr Bedr</v>
      </c>
      <c r="P476" s="136" t="e">
        <f>IF(CONCATENATE(C476,D476)="","",VLOOKUP(CONCATENATE(C476,D476),Karakteristieken!AQ:AQ,1,FALSE))</f>
        <v>#N/A</v>
      </c>
    </row>
    <row r="477" spans="1:16" x14ac:dyDescent="0.25">
      <c r="A477" s="59">
        <v>200053654</v>
      </c>
      <c r="B477" s="59">
        <v>200027226</v>
      </c>
      <c r="C477" s="59" t="s">
        <v>5761</v>
      </c>
      <c r="D477" s="59" t="s">
        <v>5766</v>
      </c>
      <c r="E477" s="60" t="s">
        <v>6688</v>
      </c>
      <c r="F477" s="60"/>
      <c r="G477" s="60"/>
      <c r="H477" s="60"/>
      <c r="I477" s="59">
        <f t="shared" si="7"/>
        <v>18</v>
      </c>
      <c r="J477" s="59" t="s">
        <v>6739</v>
      </c>
      <c r="K477" s="61"/>
      <c r="L477" s="62" t="s">
        <v>6738</v>
      </c>
      <c r="M477" s="62" t="s">
        <v>6688</v>
      </c>
      <c r="N477" s="72" t="str">
        <f>VLOOKUP(M477,'Hulpblad KAR-parser'!A:C,2,FALSE)</f>
        <v>Soort woning</v>
      </c>
      <c r="O477" s="72" t="str">
        <f>IF(VLOOKUP(M477,'Hulpblad KAR-parser'!A:C,3,FALSE)="","",VLOOKUP(M477,'Hulpblad KAR-parser'!A:C,3,FALSE))</f>
        <v>Appartement</v>
      </c>
      <c r="P477" s="136" t="str">
        <f>IF(CONCATENATE(C477,D477)="","",VLOOKUP(CONCATENATE(C477,D477),Karakteristieken!AQ:AQ,1,FALSE))</f>
        <v>Soort woningAppartement</v>
      </c>
    </row>
    <row r="478" spans="1:16" x14ac:dyDescent="0.25">
      <c r="A478" s="59"/>
      <c r="B478" s="59"/>
      <c r="C478" s="59"/>
      <c r="D478" s="59"/>
      <c r="E478" s="60" t="s">
        <v>7169</v>
      </c>
      <c r="F478" s="60"/>
      <c r="G478" s="60" t="s">
        <v>6688</v>
      </c>
      <c r="H478" s="60"/>
      <c r="I478" s="59">
        <f t="shared" si="7"/>
        <v>17</v>
      </c>
      <c r="J478" s="59" t="s">
        <v>1561</v>
      </c>
      <c r="K478" s="61"/>
      <c r="L478" s="62" t="s">
        <v>6738</v>
      </c>
      <c r="M478" s="62" t="s">
        <v>6688</v>
      </c>
      <c r="N478" s="72" t="str">
        <f>VLOOKUP(M478,'Hulpblad KAR-parser'!A:C,2,FALSE)</f>
        <v>Soort woning</v>
      </c>
      <c r="O478" s="72" t="str">
        <f>IF(VLOOKUP(M478,'Hulpblad KAR-parser'!A:C,3,FALSE)="","",VLOOKUP(M478,'Hulpblad KAR-parser'!A:C,3,FALSE))</f>
        <v>Appartement</v>
      </c>
      <c r="P478" s="136" t="str">
        <f>IF(CONCATENATE(C478,D478)="","",VLOOKUP(CONCATENATE(C478,D478),Karakteristieken!AQ:AQ,1,FALSE))</f>
        <v/>
      </c>
    </row>
    <row r="479" spans="1:16" x14ac:dyDescent="0.25">
      <c r="A479" s="59"/>
      <c r="B479" s="59"/>
      <c r="C479" s="59"/>
      <c r="D479" s="59"/>
      <c r="E479" s="60" t="s">
        <v>7173</v>
      </c>
      <c r="F479" s="60"/>
      <c r="G479" s="60" t="s">
        <v>6688</v>
      </c>
      <c r="H479" s="60"/>
      <c r="I479" s="59">
        <f t="shared" si="7"/>
        <v>15</v>
      </c>
      <c r="J479" s="59" t="s">
        <v>1561</v>
      </c>
      <c r="K479" s="61"/>
      <c r="L479" s="62" t="s">
        <v>6738</v>
      </c>
      <c r="M479" s="62" t="s">
        <v>6688</v>
      </c>
      <c r="N479" s="72" t="str">
        <f>VLOOKUP(M479,'Hulpblad KAR-parser'!A:C,2,FALSE)</f>
        <v>Soort woning</v>
      </c>
      <c r="O479" s="72" t="str">
        <f>IF(VLOOKUP(M479,'Hulpblad KAR-parser'!A:C,3,FALSE)="","",VLOOKUP(M479,'Hulpblad KAR-parser'!A:C,3,FALSE))</f>
        <v>Appartement</v>
      </c>
      <c r="P479" s="136" t="str">
        <f>IF(CONCATENATE(C479,D479)="","",VLOOKUP(CONCATENATE(C479,D479),Karakteristieken!AQ:AQ,1,FALSE))</f>
        <v/>
      </c>
    </row>
    <row r="480" spans="1:16" x14ac:dyDescent="0.25">
      <c r="A480" s="59">
        <v>200109290</v>
      </c>
      <c r="B480" s="59">
        <v>200059040</v>
      </c>
      <c r="C480" s="59" t="s">
        <v>3836</v>
      </c>
      <c r="D480" s="59" t="s">
        <v>3840</v>
      </c>
      <c r="E480" s="60" t="s">
        <v>6369</v>
      </c>
      <c r="F480" s="60"/>
      <c r="G480" s="60"/>
      <c r="H480" s="60"/>
      <c r="I480" s="59">
        <f t="shared" si="7"/>
        <v>14</v>
      </c>
      <c r="J480" s="59" t="s">
        <v>1613</v>
      </c>
      <c r="K480" s="61"/>
      <c r="L480" s="62" t="s">
        <v>6738</v>
      </c>
      <c r="M480" s="62" t="s">
        <v>6369</v>
      </c>
      <c r="N480" s="72" t="str">
        <f>VLOOKUP(M480,'Hulpblad KAR-parser'!A:C,2,FALSE)</f>
        <v>Onderdeel gebouw</v>
      </c>
      <c r="O480" s="72" t="str">
        <f>IF(VLOOKUP(M480,'Hulpblad KAR-parser'!A:C,3,FALSE)="","",VLOOKUP(M480,'Hulpblad KAR-parser'!A:C,3,FALSE))</f>
        <v>Berging/Garage</v>
      </c>
      <c r="P480" s="136" t="str">
        <f>IF(CONCATENATE(C480,D480)="","",VLOOKUP(CONCATENATE(C480,D480),Karakteristieken!AQ:AQ,1,FALSE))</f>
        <v>Onderdeel gebouwBerging/Garage</v>
      </c>
    </row>
    <row r="481" spans="1:16" x14ac:dyDescent="0.25">
      <c r="A481" s="59"/>
      <c r="B481" s="59"/>
      <c r="C481" s="59"/>
      <c r="D481" s="59"/>
      <c r="E481" s="60" t="s">
        <v>7059</v>
      </c>
      <c r="F481" s="60"/>
      <c r="G481" s="60" t="s">
        <v>6369</v>
      </c>
      <c r="H481" s="60"/>
      <c r="I481" s="59">
        <f t="shared" si="7"/>
        <v>13</v>
      </c>
      <c r="J481" s="59" t="s">
        <v>1561</v>
      </c>
      <c r="K481" s="61"/>
      <c r="L481" s="62" t="s">
        <v>6738</v>
      </c>
      <c r="M481" s="62" t="s">
        <v>6369</v>
      </c>
      <c r="N481" s="72" t="str">
        <f>VLOOKUP(M481,'Hulpblad KAR-parser'!A:C,2,FALSE)</f>
        <v>Onderdeel gebouw</v>
      </c>
      <c r="O481" s="72" t="str">
        <f>IF(VLOOKUP(M481,'Hulpblad KAR-parser'!A:C,3,FALSE)="","",VLOOKUP(M481,'Hulpblad KAR-parser'!A:C,3,FALSE))</f>
        <v>Berging/Garage</v>
      </c>
      <c r="P481" s="136" t="str">
        <f>IF(CONCATENATE(C481,D481)="","",VLOOKUP(CONCATENATE(C481,D481),Karakteristieken!AQ:AQ,1,FALSE))</f>
        <v/>
      </c>
    </row>
    <row r="482" spans="1:16" x14ac:dyDescent="0.25">
      <c r="A482" s="59"/>
      <c r="B482" s="59"/>
      <c r="C482" s="59"/>
      <c r="D482" s="59"/>
      <c r="E482" s="60" t="s">
        <v>7061</v>
      </c>
      <c r="F482" s="60"/>
      <c r="G482" s="60" t="s">
        <v>6369</v>
      </c>
      <c r="H482" s="60"/>
      <c r="I482" s="59">
        <f t="shared" si="7"/>
        <v>11</v>
      </c>
      <c r="J482" s="59" t="s">
        <v>1561</v>
      </c>
      <c r="K482" s="61"/>
      <c r="L482" s="62" t="s">
        <v>6738</v>
      </c>
      <c r="M482" s="62" t="s">
        <v>6369</v>
      </c>
      <c r="N482" s="72" t="str">
        <f>VLOOKUP(M482,'Hulpblad KAR-parser'!A:C,2,FALSE)</f>
        <v>Onderdeel gebouw</v>
      </c>
      <c r="O482" s="72" t="str">
        <f>IF(VLOOKUP(M482,'Hulpblad KAR-parser'!A:C,3,FALSE)="","",VLOOKUP(M482,'Hulpblad KAR-parser'!A:C,3,FALSE))</f>
        <v>Berging/Garage</v>
      </c>
      <c r="P482" s="136" t="str">
        <f>IF(CONCATENATE(C482,D482)="","",VLOOKUP(CONCATENATE(C482,D482),Karakteristieken!AQ:AQ,1,FALSE))</f>
        <v/>
      </c>
    </row>
    <row r="483" spans="1:16" x14ac:dyDescent="0.25">
      <c r="A483" s="59"/>
      <c r="B483" s="59"/>
      <c r="C483" s="59"/>
      <c r="D483" s="59"/>
      <c r="E483" s="60" t="s">
        <v>7067</v>
      </c>
      <c r="F483" s="60"/>
      <c r="G483" s="60" t="s">
        <v>6369</v>
      </c>
      <c r="H483" s="60"/>
      <c r="I483" s="59">
        <f t="shared" si="7"/>
        <v>10</v>
      </c>
      <c r="J483" s="59" t="s">
        <v>1561</v>
      </c>
      <c r="K483" s="61"/>
      <c r="L483" s="62" t="s">
        <v>6738</v>
      </c>
      <c r="M483" s="62" t="s">
        <v>6369</v>
      </c>
      <c r="N483" s="72" t="str">
        <f>VLOOKUP(M483,'Hulpblad KAR-parser'!A:C,2,FALSE)</f>
        <v>Onderdeel gebouw</v>
      </c>
      <c r="O483" s="72" t="str">
        <f>IF(VLOOKUP(M483,'Hulpblad KAR-parser'!A:C,3,FALSE)="","",VLOOKUP(M483,'Hulpblad KAR-parser'!A:C,3,FALSE))</f>
        <v>Berging/Garage</v>
      </c>
      <c r="P483" s="136" t="str">
        <f>IF(CONCATENATE(C483,D483)="","",VLOOKUP(CONCATENATE(C483,D483),Karakteristieken!AQ:AQ,1,FALSE))</f>
        <v/>
      </c>
    </row>
    <row r="484" spans="1:16" x14ac:dyDescent="0.25">
      <c r="A484" s="59"/>
      <c r="B484" s="59"/>
      <c r="C484" s="59"/>
      <c r="D484" s="59"/>
      <c r="E484" s="60" t="s">
        <v>7085</v>
      </c>
      <c r="F484" s="60"/>
      <c r="G484" s="60" t="s">
        <v>6369</v>
      </c>
      <c r="H484" s="60"/>
      <c r="I484" s="59">
        <f t="shared" si="7"/>
        <v>13</v>
      </c>
      <c r="J484" s="59" t="s">
        <v>1561</v>
      </c>
      <c r="K484" s="61"/>
      <c r="L484" s="62" t="s">
        <v>6738</v>
      </c>
      <c r="M484" s="62" t="s">
        <v>6369</v>
      </c>
      <c r="N484" s="72" t="str">
        <f>VLOOKUP(M484,'Hulpblad KAR-parser'!A:C,2,FALSE)</f>
        <v>Onderdeel gebouw</v>
      </c>
      <c r="O484" s="72" t="str">
        <f>IF(VLOOKUP(M484,'Hulpblad KAR-parser'!A:C,3,FALSE)="","",VLOOKUP(M484,'Hulpblad KAR-parser'!A:C,3,FALSE))</f>
        <v>Berging/Garage</v>
      </c>
      <c r="P484" s="136" t="str">
        <f>IF(CONCATENATE(C484,D484)="","",VLOOKUP(CONCATENATE(C484,D484),Karakteristieken!AQ:AQ,1,FALSE))</f>
        <v/>
      </c>
    </row>
    <row r="485" spans="1:16" x14ac:dyDescent="0.25">
      <c r="A485" s="59"/>
      <c r="B485" s="59"/>
      <c r="C485" s="59"/>
      <c r="D485" s="59"/>
      <c r="E485" s="60" t="s">
        <v>7100</v>
      </c>
      <c r="F485" s="60"/>
      <c r="G485" s="60" t="s">
        <v>6369</v>
      </c>
      <c r="H485" s="60"/>
      <c r="I485" s="59">
        <f t="shared" si="7"/>
        <v>12</v>
      </c>
      <c r="J485" s="59" t="s">
        <v>1561</v>
      </c>
      <c r="K485" s="61"/>
      <c r="L485" s="62" t="s">
        <v>6738</v>
      </c>
      <c r="M485" s="62" t="s">
        <v>6369</v>
      </c>
      <c r="N485" s="72" t="str">
        <f>VLOOKUP(M485,'Hulpblad KAR-parser'!A:C,2,FALSE)</f>
        <v>Onderdeel gebouw</v>
      </c>
      <c r="O485" s="72" t="str">
        <f>IF(VLOOKUP(M485,'Hulpblad KAR-parser'!A:C,3,FALSE)="","",VLOOKUP(M485,'Hulpblad KAR-parser'!A:C,3,FALSE))</f>
        <v>Berging/Garage</v>
      </c>
      <c r="P485" s="136" t="str">
        <f>IF(CONCATENATE(C485,D485)="","",VLOOKUP(CONCATENATE(C485,D485),Karakteristieken!AQ:AQ,1,FALSE))</f>
        <v/>
      </c>
    </row>
    <row r="486" spans="1:16" x14ac:dyDescent="0.25">
      <c r="A486" s="59">
        <v>200109291</v>
      </c>
      <c r="B486" s="59">
        <v>200059123</v>
      </c>
      <c r="C486" s="59" t="s">
        <v>5613</v>
      </c>
      <c r="D486" s="59" t="s">
        <v>5618</v>
      </c>
      <c r="E486" s="60" t="s">
        <v>6638</v>
      </c>
      <c r="F486" s="60"/>
      <c r="G486" s="60"/>
      <c r="H486" s="60"/>
      <c r="I486" s="59">
        <f t="shared" si="7"/>
        <v>16</v>
      </c>
      <c r="J486" s="59" t="s">
        <v>1613</v>
      </c>
      <c r="K486" s="61"/>
      <c r="L486" s="62" t="s">
        <v>6738</v>
      </c>
      <c r="M486" s="62" t="s">
        <v>6638</v>
      </c>
      <c r="N486" s="72" t="str">
        <f>VLOOKUP(M486,'Hulpblad KAR-parser'!A:C,2,FALSE)</f>
        <v>Soort voertuig</v>
      </c>
      <c r="O486" s="72" t="str">
        <f>IF(VLOOKUP(M486,'Hulpblad KAR-parser'!A:C,3,FALSE)="","",VLOOKUP(M486,'Hulpblad KAR-parser'!A:C,3,FALSE))</f>
        <v>Bestelbus</v>
      </c>
      <c r="P486" s="136" t="str">
        <f>IF(CONCATENATE(C486,D486)="","",VLOOKUP(CONCATENATE(C486,D486),Karakteristieken!AQ:AQ,1,FALSE))</f>
        <v>Soort voertuigBestelbus</v>
      </c>
    </row>
    <row r="487" spans="1:16" x14ac:dyDescent="0.25">
      <c r="A487" s="59"/>
      <c r="B487" s="59"/>
      <c r="C487" s="59"/>
      <c r="D487" s="59"/>
      <c r="E487" s="60" t="s">
        <v>7548</v>
      </c>
      <c r="F487" s="60"/>
      <c r="G487" s="60" t="s">
        <v>6638</v>
      </c>
      <c r="H487" s="60"/>
      <c r="I487" s="59">
        <f t="shared" si="7"/>
        <v>15</v>
      </c>
      <c r="J487" s="59" t="s">
        <v>1561</v>
      </c>
      <c r="K487" s="61"/>
      <c r="L487" s="62" t="s">
        <v>6738</v>
      </c>
      <c r="M487" s="62" t="s">
        <v>6638</v>
      </c>
      <c r="N487" s="72" t="str">
        <f>VLOOKUP(M487,'Hulpblad KAR-parser'!A:C,2,FALSE)</f>
        <v>Soort voertuig</v>
      </c>
      <c r="O487" s="72" t="str">
        <f>IF(VLOOKUP(M487,'Hulpblad KAR-parser'!A:C,3,FALSE)="","",VLOOKUP(M487,'Hulpblad KAR-parser'!A:C,3,FALSE))</f>
        <v>Bestelbus</v>
      </c>
      <c r="P487" s="136" t="str">
        <f>IF(CONCATENATE(C487,D487)="","",VLOOKUP(CONCATENATE(C487,D487),Karakteristieken!AQ:AQ,1,FALSE))</f>
        <v/>
      </c>
    </row>
    <row r="488" spans="1:16" x14ac:dyDescent="0.25">
      <c r="A488" s="59"/>
      <c r="B488" s="59"/>
      <c r="C488" s="59"/>
      <c r="D488" s="59"/>
      <c r="E488" s="60" t="s">
        <v>7552</v>
      </c>
      <c r="F488" s="60"/>
      <c r="G488" s="60" t="s">
        <v>6638</v>
      </c>
      <c r="H488" s="60"/>
      <c r="I488" s="59">
        <f t="shared" si="7"/>
        <v>13</v>
      </c>
      <c r="J488" s="59" t="s">
        <v>1561</v>
      </c>
      <c r="K488" s="61"/>
      <c r="L488" s="62" t="s">
        <v>6738</v>
      </c>
      <c r="M488" s="62" t="s">
        <v>6638</v>
      </c>
      <c r="N488" s="72" t="str">
        <f>VLOOKUP(M488,'Hulpblad KAR-parser'!A:C,2,FALSE)</f>
        <v>Soort voertuig</v>
      </c>
      <c r="O488" s="72" t="str">
        <f>IF(VLOOKUP(M488,'Hulpblad KAR-parser'!A:C,3,FALSE)="","",VLOOKUP(M488,'Hulpblad KAR-parser'!A:C,3,FALSE))</f>
        <v>Bestelbus</v>
      </c>
      <c r="P488" s="136" t="str">
        <f>IF(CONCATENATE(C488,D488)="","",VLOOKUP(CONCATENATE(C488,D488),Karakteristieken!AQ:AQ,1,FALSE))</f>
        <v/>
      </c>
    </row>
    <row r="489" spans="1:16" x14ac:dyDescent="0.25">
      <c r="A489" s="59">
        <v>200109292</v>
      </c>
      <c r="B489" s="59">
        <v>200059107</v>
      </c>
      <c r="C489" s="59" t="s">
        <v>5538</v>
      </c>
      <c r="D489" s="59" t="s">
        <v>5545</v>
      </c>
      <c r="E489" s="60" t="s">
        <v>6608</v>
      </c>
      <c r="F489" s="60"/>
      <c r="G489" s="60"/>
      <c r="H489" s="60"/>
      <c r="I489" s="59">
        <f t="shared" si="7"/>
        <v>23</v>
      </c>
      <c r="J489" s="59" t="s">
        <v>1613</v>
      </c>
      <c r="K489" s="61"/>
      <c r="L489" s="62" t="s">
        <v>6738</v>
      </c>
      <c r="M489" s="62" t="s">
        <v>6608</v>
      </c>
      <c r="N489" s="72" t="str">
        <f>VLOOKUP(M489,'Hulpblad KAR-parser'!A:C,2,FALSE)</f>
        <v>Soort vaartuig</v>
      </c>
      <c r="O489" s="72" t="str">
        <f>IF(VLOOKUP(M489,'Hulpblad KAR-parser'!A:C,3,FALSE)="","",VLOOKUP(M489,'Hulpblad KAR-parser'!A:C,3,FALSE))</f>
        <v>Binnenvaartschip</v>
      </c>
      <c r="P489" s="136" t="str">
        <f>IF(CONCATENATE(C489,D489)="","",VLOOKUP(CONCATENATE(C489,D489),Karakteristieken!AQ:AQ,1,FALSE))</f>
        <v>Soort vaartuigBinnenvaartschip</v>
      </c>
    </row>
    <row r="490" spans="1:16" x14ac:dyDescent="0.25">
      <c r="A490" s="59"/>
      <c r="B490" s="59"/>
      <c r="C490" s="59"/>
      <c r="D490" s="59"/>
      <c r="E490" s="60" t="s">
        <v>7447</v>
      </c>
      <c r="F490" s="60"/>
      <c r="G490" s="60" t="s">
        <v>6608</v>
      </c>
      <c r="H490" s="60"/>
      <c r="I490" s="59">
        <f t="shared" si="7"/>
        <v>22</v>
      </c>
      <c r="J490" s="59" t="s">
        <v>1561</v>
      </c>
      <c r="K490" s="61"/>
      <c r="L490" s="62" t="s">
        <v>6738</v>
      </c>
      <c r="M490" s="62" t="s">
        <v>6608</v>
      </c>
      <c r="N490" s="72" t="str">
        <f>VLOOKUP(M490,'Hulpblad KAR-parser'!A:C,2,FALSE)</f>
        <v>Soort vaartuig</v>
      </c>
      <c r="O490" s="72" t="str">
        <f>IF(VLOOKUP(M490,'Hulpblad KAR-parser'!A:C,3,FALSE)="","",VLOOKUP(M490,'Hulpblad KAR-parser'!A:C,3,FALSE))</f>
        <v>Binnenvaartschip</v>
      </c>
      <c r="P490" s="136" t="str">
        <f>IF(CONCATENATE(C490,D490)="","",VLOOKUP(CONCATENATE(C490,D490),Karakteristieken!AQ:AQ,1,FALSE))</f>
        <v/>
      </c>
    </row>
    <row r="491" spans="1:16" x14ac:dyDescent="0.25">
      <c r="A491" s="59"/>
      <c r="B491" s="59"/>
      <c r="C491" s="59"/>
      <c r="D491" s="59"/>
      <c r="E491" s="60" t="s">
        <v>7448</v>
      </c>
      <c r="F491" s="60"/>
      <c r="G491" s="60" t="s">
        <v>6608</v>
      </c>
      <c r="H491" s="60"/>
      <c r="I491" s="59">
        <f t="shared" si="7"/>
        <v>20</v>
      </c>
      <c r="J491" s="59" t="s">
        <v>1561</v>
      </c>
      <c r="K491" s="61"/>
      <c r="L491" s="62" t="s">
        <v>6738</v>
      </c>
      <c r="M491" s="62" t="s">
        <v>6608</v>
      </c>
      <c r="N491" s="72" t="str">
        <f>VLOOKUP(M491,'Hulpblad KAR-parser'!A:C,2,FALSE)</f>
        <v>Soort vaartuig</v>
      </c>
      <c r="O491" s="72" t="str">
        <f>IF(VLOOKUP(M491,'Hulpblad KAR-parser'!A:C,3,FALSE)="","",VLOOKUP(M491,'Hulpblad KAR-parser'!A:C,3,FALSE))</f>
        <v>Binnenvaartschip</v>
      </c>
      <c r="P491" s="136" t="str">
        <f>IF(CONCATENATE(C491,D491)="","",VLOOKUP(CONCATENATE(C491,D491),Karakteristieken!AQ:AQ,1,FALSE))</f>
        <v/>
      </c>
    </row>
    <row r="492" spans="1:16" x14ac:dyDescent="0.25">
      <c r="A492" s="59">
        <v>200109293</v>
      </c>
      <c r="B492" s="59">
        <v>200059065</v>
      </c>
      <c r="C492" s="59" t="s">
        <v>4629</v>
      </c>
      <c r="D492" s="59" t="s">
        <v>4630</v>
      </c>
      <c r="E492" s="60" t="s">
        <v>6462</v>
      </c>
      <c r="F492" s="60"/>
      <c r="G492" s="60"/>
      <c r="H492" s="60"/>
      <c r="I492" s="59">
        <f t="shared" si="7"/>
        <v>15</v>
      </c>
      <c r="J492" s="59" t="s">
        <v>1613</v>
      </c>
      <c r="K492" s="61"/>
      <c r="L492" s="62" t="s">
        <v>6738</v>
      </c>
      <c r="M492" s="62" t="s">
        <v>6462</v>
      </c>
      <c r="N492" s="72" t="str">
        <f>VLOOKUP(M492,'Hulpblad KAR-parser'!A:C,2,FALSE)</f>
        <v>Soort Bijeenk geb</v>
      </c>
      <c r="O492" s="72" t="str">
        <f>IF(VLOOKUP(M492,'Hulpblad KAR-parser'!A:C,3,FALSE)="","",VLOOKUP(M492,'Hulpblad KAR-parser'!A:C,3,FALSE))</f>
        <v>Bioscoop</v>
      </c>
      <c r="P492" s="136" t="str">
        <f>IF(CONCATENATE(C492,D492)="","",VLOOKUP(CONCATENATE(C492,D492),Karakteristieken!AQ:AQ,1,FALSE))</f>
        <v>Soort Bijeenk gebBioscoop</v>
      </c>
    </row>
    <row r="493" spans="1:16" x14ac:dyDescent="0.25">
      <c r="A493" s="59"/>
      <c r="B493" s="59"/>
      <c r="C493" s="59"/>
      <c r="D493" s="59"/>
      <c r="E493" s="60" t="s">
        <v>7222</v>
      </c>
      <c r="F493" s="60"/>
      <c r="G493" s="60" t="s">
        <v>6462</v>
      </c>
      <c r="H493" s="60"/>
      <c r="I493" s="59">
        <f t="shared" si="7"/>
        <v>14</v>
      </c>
      <c r="J493" s="59" t="s">
        <v>1561</v>
      </c>
      <c r="K493" s="61"/>
      <c r="L493" s="62" t="s">
        <v>6738</v>
      </c>
      <c r="M493" s="62" t="s">
        <v>6462</v>
      </c>
      <c r="N493" s="72" t="str">
        <f>VLOOKUP(M493,'Hulpblad KAR-parser'!A:C,2,FALSE)</f>
        <v>Soort Bijeenk geb</v>
      </c>
      <c r="O493" s="72" t="str">
        <f>IF(VLOOKUP(M493,'Hulpblad KAR-parser'!A:C,3,FALSE)="","",VLOOKUP(M493,'Hulpblad KAR-parser'!A:C,3,FALSE))</f>
        <v>Bioscoop</v>
      </c>
      <c r="P493" s="136" t="str">
        <f>IF(CONCATENATE(C493,D493)="","",VLOOKUP(CONCATENATE(C493,D493),Karakteristieken!AQ:AQ,1,FALSE))</f>
        <v/>
      </c>
    </row>
    <row r="494" spans="1:16" x14ac:dyDescent="0.25">
      <c r="A494" s="59"/>
      <c r="B494" s="59"/>
      <c r="C494" s="59"/>
      <c r="D494" s="59"/>
      <c r="E494" s="60" t="s">
        <v>7224</v>
      </c>
      <c r="F494" s="60"/>
      <c r="G494" s="60" t="s">
        <v>6462</v>
      </c>
      <c r="H494" s="60"/>
      <c r="I494" s="59">
        <f t="shared" si="7"/>
        <v>12</v>
      </c>
      <c r="J494" s="59" t="s">
        <v>1561</v>
      </c>
      <c r="K494" s="61"/>
      <c r="L494" s="62" t="s">
        <v>6738</v>
      </c>
      <c r="M494" s="62" t="s">
        <v>6462</v>
      </c>
      <c r="N494" s="72" t="str">
        <f>VLOOKUP(M494,'Hulpblad KAR-parser'!A:C,2,FALSE)</f>
        <v>Soort Bijeenk geb</v>
      </c>
      <c r="O494" s="72" t="str">
        <f>IF(VLOOKUP(M494,'Hulpblad KAR-parser'!A:C,3,FALSE)="","",VLOOKUP(M494,'Hulpblad KAR-parser'!A:C,3,FALSE))</f>
        <v>Bioscoop</v>
      </c>
      <c r="P494" s="136" t="str">
        <f>IF(CONCATENATE(C494,D494)="","",VLOOKUP(CONCATENATE(C494,D494),Karakteristieken!AQ:AQ,1,FALSE))</f>
        <v/>
      </c>
    </row>
    <row r="495" spans="1:16" x14ac:dyDescent="0.25">
      <c r="A495" s="59">
        <v>200109294</v>
      </c>
      <c r="B495" s="59">
        <v>200059078</v>
      </c>
      <c r="C495" s="59" t="s">
        <v>5255</v>
      </c>
      <c r="D495" s="59" t="s">
        <v>5262</v>
      </c>
      <c r="E495" s="60" t="s">
        <v>6575</v>
      </c>
      <c r="F495" s="60"/>
      <c r="G495" s="60"/>
      <c r="H495" s="60"/>
      <c r="I495" s="59">
        <f t="shared" si="7"/>
        <v>15</v>
      </c>
      <c r="J495" s="59" t="s">
        <v>1613</v>
      </c>
      <c r="K495" s="61"/>
      <c r="L495" s="62" t="s">
        <v>6738</v>
      </c>
      <c r="M495" s="62" t="s">
        <v>6575</v>
      </c>
      <c r="N495" s="72" t="str">
        <f>VLOOKUP(M495,'Hulpblad KAR-parser'!A:C,2,FALSE)</f>
        <v>Soort overige Geb</v>
      </c>
      <c r="O495" s="72" t="str">
        <f>IF(VLOOKUP(M495,'Hulpblad KAR-parser'!A:C,3,FALSE)="","",VLOOKUP(M495,'Hulpblad KAR-parser'!A:C,3,FALSE))</f>
        <v>Schip-/Boothuis</v>
      </c>
      <c r="P495" s="136" t="str">
        <f>IF(CONCATENATE(C495,D495)="","",VLOOKUP(CONCATENATE(C495,D495),Karakteristieken!AQ:AQ,1,FALSE))</f>
        <v>Soort overige GebSchip-/Boothuis</v>
      </c>
    </row>
    <row r="496" spans="1:16" x14ac:dyDescent="0.25">
      <c r="A496" s="59"/>
      <c r="B496" s="59"/>
      <c r="C496" s="59"/>
      <c r="D496" s="59"/>
      <c r="E496" s="60" t="s">
        <v>7331</v>
      </c>
      <c r="F496" s="60"/>
      <c r="G496" s="60" t="s">
        <v>6575</v>
      </c>
      <c r="H496" s="60"/>
      <c r="I496" s="59">
        <f t="shared" si="7"/>
        <v>14</v>
      </c>
      <c r="J496" s="59" t="s">
        <v>1561</v>
      </c>
      <c r="K496" s="61"/>
      <c r="L496" s="62" t="s">
        <v>6738</v>
      </c>
      <c r="M496" s="62" t="s">
        <v>6575</v>
      </c>
      <c r="N496" s="72" t="str">
        <f>VLOOKUP(M496,'Hulpblad KAR-parser'!A:C,2,FALSE)</f>
        <v>Soort overige Geb</v>
      </c>
      <c r="O496" s="72" t="str">
        <f>IF(VLOOKUP(M496,'Hulpblad KAR-parser'!A:C,3,FALSE)="","",VLOOKUP(M496,'Hulpblad KAR-parser'!A:C,3,FALSE))</f>
        <v>Schip-/Boothuis</v>
      </c>
      <c r="P496" s="136" t="str">
        <f>IF(CONCATENATE(C496,D496)="","",VLOOKUP(CONCATENATE(C496,D496),Karakteristieken!AQ:AQ,1,FALSE))</f>
        <v/>
      </c>
    </row>
    <row r="497" spans="1:16" x14ac:dyDescent="0.25">
      <c r="A497" s="59"/>
      <c r="B497" s="59"/>
      <c r="C497" s="59"/>
      <c r="D497" s="59"/>
      <c r="E497" s="60" t="s">
        <v>7332</v>
      </c>
      <c r="F497" s="60"/>
      <c r="G497" s="60" t="s">
        <v>6575</v>
      </c>
      <c r="H497" s="60"/>
      <c r="I497" s="59">
        <f t="shared" si="7"/>
        <v>12</v>
      </c>
      <c r="J497" s="59" t="s">
        <v>1561</v>
      </c>
      <c r="K497" s="61"/>
      <c r="L497" s="62" t="s">
        <v>6738</v>
      </c>
      <c r="M497" s="62" t="s">
        <v>6575</v>
      </c>
      <c r="N497" s="72" t="str">
        <f>VLOOKUP(M497,'Hulpblad KAR-parser'!A:C,2,FALSE)</f>
        <v>Soort overige Geb</v>
      </c>
      <c r="O497" s="72" t="str">
        <f>IF(VLOOKUP(M497,'Hulpblad KAR-parser'!A:C,3,FALSE)="","",VLOOKUP(M497,'Hulpblad KAR-parser'!A:C,3,FALSE))</f>
        <v>Schip-/Boothuis</v>
      </c>
      <c r="P497" s="136" t="str">
        <f>IF(CONCATENATE(C497,D497)="","",VLOOKUP(CONCATENATE(C497,D497),Karakteristieken!AQ:AQ,1,FALSE))</f>
        <v/>
      </c>
    </row>
    <row r="498" spans="1:16" x14ac:dyDescent="0.25">
      <c r="A498" s="59"/>
      <c r="B498" s="59"/>
      <c r="C498" s="59"/>
      <c r="D498" s="59"/>
      <c r="E498" s="60" t="s">
        <v>7339</v>
      </c>
      <c r="F498" s="60"/>
      <c r="G498" s="60" t="s">
        <v>6575</v>
      </c>
      <c r="H498" s="60"/>
      <c r="I498" s="59">
        <f t="shared" si="7"/>
        <v>13</v>
      </c>
      <c r="J498" s="59" t="s">
        <v>1561</v>
      </c>
      <c r="K498" s="61"/>
      <c r="L498" s="62" t="s">
        <v>6738</v>
      </c>
      <c r="M498" s="62" t="s">
        <v>6575</v>
      </c>
      <c r="N498" s="72" t="str">
        <f>VLOOKUP(M498,'Hulpblad KAR-parser'!A:C,2,FALSE)</f>
        <v>Soort overige Geb</v>
      </c>
      <c r="O498" s="72" t="str">
        <f>IF(VLOOKUP(M498,'Hulpblad KAR-parser'!A:C,3,FALSE)="","",VLOOKUP(M498,'Hulpblad KAR-parser'!A:C,3,FALSE))</f>
        <v>Schip-/Boothuis</v>
      </c>
      <c r="P498" s="136" t="str">
        <f>IF(CONCATENATE(C498,D498)="","",VLOOKUP(CONCATENATE(C498,D498),Karakteristieken!AQ:AQ,1,FALSE))</f>
        <v/>
      </c>
    </row>
    <row r="499" spans="1:16" x14ac:dyDescent="0.25">
      <c r="A499" s="59"/>
      <c r="B499" s="59"/>
      <c r="C499" s="59"/>
      <c r="D499" s="59"/>
      <c r="E499" s="60" t="s">
        <v>7345</v>
      </c>
      <c r="F499" s="60"/>
      <c r="G499" s="60" t="s">
        <v>6575</v>
      </c>
      <c r="H499" s="60"/>
      <c r="I499" s="59">
        <f t="shared" si="7"/>
        <v>16</v>
      </c>
      <c r="J499" s="59" t="s">
        <v>1561</v>
      </c>
      <c r="K499" s="61"/>
      <c r="L499" s="62" t="s">
        <v>6738</v>
      </c>
      <c r="M499" s="62" t="s">
        <v>6575</v>
      </c>
      <c r="N499" s="72" t="str">
        <f>VLOOKUP(M499,'Hulpblad KAR-parser'!A:C,2,FALSE)</f>
        <v>Soort overige Geb</v>
      </c>
      <c r="O499" s="72" t="str">
        <f>IF(VLOOKUP(M499,'Hulpblad KAR-parser'!A:C,3,FALSE)="","",VLOOKUP(M499,'Hulpblad KAR-parser'!A:C,3,FALSE))</f>
        <v>Schip-/Boothuis</v>
      </c>
      <c r="P499" s="136" t="str">
        <f>IF(CONCATENATE(C499,D499)="","",VLOOKUP(CONCATENATE(C499,D499),Karakteristieken!AQ:AQ,1,FALSE))</f>
        <v/>
      </c>
    </row>
    <row r="500" spans="1:16" x14ac:dyDescent="0.25">
      <c r="A500" s="59"/>
      <c r="B500" s="59"/>
      <c r="C500" s="59"/>
      <c r="D500" s="59"/>
      <c r="E500" s="60" t="s">
        <v>7355</v>
      </c>
      <c r="F500" s="60"/>
      <c r="G500" s="60" t="s">
        <v>6575</v>
      </c>
      <c r="H500" s="60"/>
      <c r="I500" s="59">
        <f t="shared" si="7"/>
        <v>15</v>
      </c>
      <c r="J500" s="59" t="s">
        <v>1561</v>
      </c>
      <c r="K500" s="61"/>
      <c r="L500" s="62" t="s">
        <v>6738</v>
      </c>
      <c r="M500" s="62" t="s">
        <v>6575</v>
      </c>
      <c r="N500" s="72" t="str">
        <f>VLOOKUP(M500,'Hulpblad KAR-parser'!A:C,2,FALSE)</f>
        <v>Soort overige Geb</v>
      </c>
      <c r="O500" s="72" t="str">
        <f>IF(VLOOKUP(M500,'Hulpblad KAR-parser'!A:C,3,FALSE)="","",VLOOKUP(M500,'Hulpblad KAR-parser'!A:C,3,FALSE))</f>
        <v>Schip-/Boothuis</v>
      </c>
      <c r="P500" s="136" t="str">
        <f>IF(CONCATENATE(C500,D500)="","",VLOOKUP(CONCATENATE(C500,D500),Karakteristieken!AQ:AQ,1,FALSE))</f>
        <v/>
      </c>
    </row>
    <row r="501" spans="1:16" x14ac:dyDescent="0.25">
      <c r="A501" s="59">
        <v>200109295</v>
      </c>
      <c r="B501" s="59">
        <v>200059051</v>
      </c>
      <c r="C501" s="59" t="s">
        <v>4774</v>
      </c>
      <c r="D501" s="59" t="s">
        <v>4779</v>
      </c>
      <c r="E501" s="60" t="s">
        <v>6491</v>
      </c>
      <c r="F501" s="60"/>
      <c r="G501" s="60"/>
      <c r="H501" s="60"/>
      <c r="I501" s="59">
        <f t="shared" si="7"/>
        <v>20</v>
      </c>
      <c r="J501" s="59" t="s">
        <v>1613</v>
      </c>
      <c r="K501" s="61"/>
      <c r="L501" s="62" t="s">
        <v>6738</v>
      </c>
      <c r="M501" s="62" t="s">
        <v>6491</v>
      </c>
      <c r="N501" s="72" t="str">
        <f>VLOOKUP(M501,'Hulpblad KAR-parser'!A:C,2,FALSE)</f>
        <v>Soort container</v>
      </c>
      <c r="O501" s="72" t="str">
        <f>IF(VLOOKUP(M501,'Hulpblad KAR-parser'!A:C,3,FALSE)="","",VLOOKUP(M501,'Hulpblad KAR-parser'!A:C,3,FALSE))</f>
        <v>Bouwcontainer</v>
      </c>
      <c r="P501" s="136" t="str">
        <f>IF(CONCATENATE(C501,D501)="","",VLOOKUP(CONCATENATE(C501,D501),Karakteristieken!AQ:AQ,1,FALSE))</f>
        <v>Soort containerBouwcontainer</v>
      </c>
    </row>
    <row r="502" spans="1:16" x14ac:dyDescent="0.25">
      <c r="A502" s="59"/>
      <c r="B502" s="59"/>
      <c r="C502" s="59"/>
      <c r="D502" s="59"/>
      <c r="E502" s="60" t="s">
        <v>7143</v>
      </c>
      <c r="F502" s="60"/>
      <c r="G502" s="60" t="s">
        <v>6491</v>
      </c>
      <c r="H502" s="60"/>
      <c r="I502" s="59">
        <f t="shared" si="7"/>
        <v>17</v>
      </c>
      <c r="J502" s="59" t="s">
        <v>1561</v>
      </c>
      <c r="K502" s="61"/>
      <c r="L502" s="62" t="s">
        <v>6738</v>
      </c>
      <c r="M502" s="62" t="s">
        <v>6491</v>
      </c>
      <c r="N502" s="72" t="str">
        <f>VLOOKUP(M502,'Hulpblad KAR-parser'!A:C,2,FALSE)</f>
        <v>Soort container</v>
      </c>
      <c r="O502" s="72" t="str">
        <f>IF(VLOOKUP(M502,'Hulpblad KAR-parser'!A:C,3,FALSE)="","",VLOOKUP(M502,'Hulpblad KAR-parser'!A:C,3,FALSE))</f>
        <v>Bouwcontainer</v>
      </c>
      <c r="P502" s="136" t="str">
        <f>IF(CONCATENATE(C502,D502)="","",VLOOKUP(CONCATENATE(C502,D502),Karakteristieken!AQ:AQ,1,FALSE))</f>
        <v/>
      </c>
    </row>
    <row r="503" spans="1:16" x14ac:dyDescent="0.25">
      <c r="A503" s="59">
        <v>200053656</v>
      </c>
      <c r="B503" s="59">
        <v>200027227</v>
      </c>
      <c r="C503" s="59" t="s">
        <v>5761</v>
      </c>
      <c r="D503" s="59" t="s">
        <v>5769</v>
      </c>
      <c r="E503" s="60" t="s">
        <v>6689</v>
      </c>
      <c r="F503" s="60"/>
      <c r="G503" s="60"/>
      <c r="H503" s="60"/>
      <c r="I503" s="59">
        <f t="shared" ref="I503:I566" si="8">LEN(E503)</f>
        <v>18</v>
      </c>
      <c r="J503" s="59" t="s">
        <v>1613</v>
      </c>
      <c r="K503" s="61"/>
      <c r="L503" s="62" t="s">
        <v>6738</v>
      </c>
      <c r="M503" s="62" t="s">
        <v>6689</v>
      </c>
      <c r="N503" s="72" t="str">
        <f>VLOOKUP(M503,'Hulpblad KAR-parser'!A:C,2,FALSE)</f>
        <v>Soort woning</v>
      </c>
      <c r="O503" s="72" t="str">
        <f>IF(VLOOKUP(M503,'Hulpblad KAR-parser'!A:C,3,FALSE)="","",VLOOKUP(M503,'Hulpblad KAR-parser'!A:C,3,FALSE))</f>
        <v>Bovenwoning</v>
      </c>
      <c r="P503" s="136" t="str">
        <f>IF(CONCATENATE(C503,D503)="","",VLOOKUP(CONCATENATE(C503,D503),Karakteristieken!AQ:AQ,1,FALSE))</f>
        <v>Soort woningBovenwoning</v>
      </c>
    </row>
    <row r="504" spans="1:16" x14ac:dyDescent="0.25">
      <c r="A504" s="59"/>
      <c r="B504" s="59"/>
      <c r="C504" s="59"/>
      <c r="D504" s="59"/>
      <c r="E504" s="60" t="s">
        <v>7171</v>
      </c>
      <c r="F504" s="60"/>
      <c r="G504" s="60" t="s">
        <v>6689</v>
      </c>
      <c r="H504" s="60"/>
      <c r="I504" s="59">
        <f t="shared" si="8"/>
        <v>17</v>
      </c>
      <c r="J504" s="59" t="s">
        <v>1561</v>
      </c>
      <c r="K504" s="61"/>
      <c r="L504" s="62" t="s">
        <v>6738</v>
      </c>
      <c r="M504" s="62" t="s">
        <v>6689</v>
      </c>
      <c r="N504" s="72" t="str">
        <f>VLOOKUP(M504,'Hulpblad KAR-parser'!A:C,2,FALSE)</f>
        <v>Soort woning</v>
      </c>
      <c r="O504" s="72" t="str">
        <f>IF(VLOOKUP(M504,'Hulpblad KAR-parser'!A:C,3,FALSE)="","",VLOOKUP(M504,'Hulpblad KAR-parser'!A:C,3,FALSE))</f>
        <v>Bovenwoning</v>
      </c>
      <c r="P504" s="136" t="str">
        <f>IF(CONCATENATE(C504,D504)="","",VLOOKUP(CONCATENATE(C504,D504),Karakteristieken!AQ:AQ,1,FALSE))</f>
        <v/>
      </c>
    </row>
    <row r="505" spans="1:16" x14ac:dyDescent="0.25">
      <c r="A505" s="59"/>
      <c r="B505" s="59"/>
      <c r="C505" s="59"/>
      <c r="D505" s="59"/>
      <c r="E505" s="60" t="s">
        <v>7174</v>
      </c>
      <c r="F505" s="60"/>
      <c r="G505" s="60" t="s">
        <v>6689</v>
      </c>
      <c r="H505" s="60"/>
      <c r="I505" s="59">
        <f t="shared" si="8"/>
        <v>15</v>
      </c>
      <c r="J505" s="59" t="s">
        <v>1561</v>
      </c>
      <c r="K505" s="61"/>
      <c r="L505" s="62" t="s">
        <v>6738</v>
      </c>
      <c r="M505" s="62" t="s">
        <v>6689</v>
      </c>
      <c r="N505" s="72" t="str">
        <f>VLOOKUP(M505,'Hulpblad KAR-parser'!A:C,2,FALSE)</f>
        <v>Soort woning</v>
      </c>
      <c r="O505" s="72" t="str">
        <f>IF(VLOOKUP(M505,'Hulpblad KAR-parser'!A:C,3,FALSE)="","",VLOOKUP(M505,'Hulpblad KAR-parser'!A:C,3,FALSE))</f>
        <v>Bovenwoning</v>
      </c>
      <c r="P505" s="136" t="str">
        <f>IF(CONCATENATE(C505,D505)="","",VLOOKUP(CONCATENATE(C505,D505),Karakteristieken!AQ:AQ,1,FALSE))</f>
        <v/>
      </c>
    </row>
    <row r="506" spans="1:16" x14ac:dyDescent="0.25">
      <c r="A506" s="59">
        <v>200053603</v>
      </c>
      <c r="B506" s="59">
        <v>200027286</v>
      </c>
      <c r="C506" s="59" t="s">
        <v>5613</v>
      </c>
      <c r="D506" s="59" t="s">
        <v>4434</v>
      </c>
      <c r="E506" s="60" t="s">
        <v>6639</v>
      </c>
      <c r="F506" s="60"/>
      <c r="G506" s="60"/>
      <c r="H506" s="60"/>
      <c r="I506" s="59">
        <f t="shared" si="8"/>
        <v>16</v>
      </c>
      <c r="J506" s="59" t="s">
        <v>1613</v>
      </c>
      <c r="K506" s="61"/>
      <c r="L506" s="62" t="s">
        <v>6738</v>
      </c>
      <c r="M506" s="62" t="s">
        <v>6639</v>
      </c>
      <c r="N506" s="72" t="str">
        <f>VLOOKUP(M506,'Hulpblad KAR-parser'!A:C,2,FALSE)</f>
        <v>Soort voertuig</v>
      </c>
      <c r="O506" s="72" t="str">
        <f>IF(VLOOKUP(M506,'Hulpblad KAR-parser'!A:C,3,FALSE)="","",VLOOKUP(M506,'Hulpblad KAR-parser'!A:C,3,FALSE))</f>
        <v>Bromfiets</v>
      </c>
      <c r="P506" s="136" t="str">
        <f>IF(CONCATENATE(C506,D506)="","",VLOOKUP(CONCATENATE(C506,D506),Karakteristieken!AQ:AQ,1,FALSE))</f>
        <v>Soort voertuigBromfiets</v>
      </c>
    </row>
    <row r="507" spans="1:16" x14ac:dyDescent="0.25">
      <c r="A507" s="59"/>
      <c r="B507" s="59"/>
      <c r="C507" s="59"/>
      <c r="D507" s="59"/>
      <c r="E507" s="60" t="s">
        <v>7554</v>
      </c>
      <c r="F507" s="60"/>
      <c r="G507" s="60" t="s">
        <v>6639</v>
      </c>
      <c r="H507" s="60"/>
      <c r="I507" s="59">
        <f t="shared" si="8"/>
        <v>13</v>
      </c>
      <c r="J507" s="59" t="s">
        <v>1561</v>
      </c>
      <c r="K507" s="61"/>
      <c r="L507" s="62" t="s">
        <v>6738</v>
      </c>
      <c r="M507" s="62" t="s">
        <v>6639</v>
      </c>
      <c r="N507" s="72" t="str">
        <f>VLOOKUP(M507,'Hulpblad KAR-parser'!A:C,2,FALSE)</f>
        <v>Soort voertuig</v>
      </c>
      <c r="O507" s="72" t="str">
        <f>IF(VLOOKUP(M507,'Hulpblad KAR-parser'!A:C,3,FALSE)="","",VLOOKUP(M507,'Hulpblad KAR-parser'!A:C,3,FALSE))</f>
        <v>Bromfiets</v>
      </c>
      <c r="P507" s="136" t="str">
        <f>IF(CONCATENATE(C507,D507)="","",VLOOKUP(CONCATENATE(C507,D507),Karakteristieken!AQ:AQ,1,FALSE))</f>
        <v/>
      </c>
    </row>
    <row r="508" spans="1:16" x14ac:dyDescent="0.25">
      <c r="A508" s="59"/>
      <c r="B508" s="59"/>
      <c r="C508" s="59"/>
      <c r="D508" s="59"/>
      <c r="E508" s="60" t="s">
        <v>7555</v>
      </c>
      <c r="F508" s="60"/>
      <c r="G508" s="60" t="s">
        <v>6639</v>
      </c>
      <c r="H508" s="60"/>
      <c r="I508" s="59">
        <f t="shared" si="8"/>
        <v>11</v>
      </c>
      <c r="J508" s="59" t="s">
        <v>1561</v>
      </c>
      <c r="K508" s="61"/>
      <c r="L508" s="62" t="s">
        <v>6738</v>
      </c>
      <c r="M508" s="62" t="s">
        <v>6639</v>
      </c>
      <c r="N508" s="72" t="str">
        <f>VLOOKUP(M508,'Hulpblad KAR-parser'!A:C,2,FALSE)</f>
        <v>Soort voertuig</v>
      </c>
      <c r="O508" s="72" t="str">
        <f>IF(VLOOKUP(M508,'Hulpblad KAR-parser'!A:C,3,FALSE)="","",VLOOKUP(M508,'Hulpblad KAR-parser'!A:C,3,FALSE))</f>
        <v>Bromfiets</v>
      </c>
      <c r="P508" s="136" t="str">
        <f>IF(CONCATENATE(C508,D508)="","",VLOOKUP(CONCATENATE(C508,D508),Karakteristieken!AQ:AQ,1,FALSE))</f>
        <v/>
      </c>
    </row>
    <row r="509" spans="1:16" x14ac:dyDescent="0.25">
      <c r="A509" s="59"/>
      <c r="B509" s="59"/>
      <c r="C509" s="59"/>
      <c r="D509" s="59"/>
      <c r="E509" s="60" t="s">
        <v>7579</v>
      </c>
      <c r="F509" s="60"/>
      <c r="G509" s="60" t="s">
        <v>6639</v>
      </c>
      <c r="H509" s="60"/>
      <c r="I509" s="59">
        <f t="shared" si="8"/>
        <v>14</v>
      </c>
      <c r="J509" s="59" t="s">
        <v>1561</v>
      </c>
      <c r="K509" s="61"/>
      <c r="L509" s="62" t="s">
        <v>6738</v>
      </c>
      <c r="M509" s="62" t="s">
        <v>6639</v>
      </c>
      <c r="N509" s="72" t="str">
        <f>VLOOKUP(M509,'Hulpblad KAR-parser'!A:C,2,FALSE)</f>
        <v>Soort voertuig</v>
      </c>
      <c r="O509" s="72" t="str">
        <f>IF(VLOOKUP(M509,'Hulpblad KAR-parser'!A:C,3,FALSE)="","",VLOOKUP(M509,'Hulpblad KAR-parser'!A:C,3,FALSE))</f>
        <v>Bromfiets</v>
      </c>
      <c r="P509" s="136" t="str">
        <f>IF(CONCATENATE(C509,D509)="","",VLOOKUP(CONCATENATE(C509,D509),Karakteristieken!AQ:AQ,1,FALSE))</f>
        <v/>
      </c>
    </row>
    <row r="510" spans="1:16" x14ac:dyDescent="0.25">
      <c r="A510" s="59"/>
      <c r="B510" s="59"/>
      <c r="C510" s="59"/>
      <c r="D510" s="59"/>
      <c r="E510" s="60" t="s">
        <v>7583</v>
      </c>
      <c r="F510" s="60"/>
      <c r="G510" s="60" t="s">
        <v>6639</v>
      </c>
      <c r="H510" s="60"/>
      <c r="I510" s="59">
        <f t="shared" si="8"/>
        <v>15</v>
      </c>
      <c r="J510" s="59" t="s">
        <v>1561</v>
      </c>
      <c r="K510" s="61"/>
      <c r="L510" s="62" t="s">
        <v>6738</v>
      </c>
      <c r="M510" s="62" t="s">
        <v>6639</v>
      </c>
      <c r="N510" s="72" t="str">
        <f>VLOOKUP(M510,'Hulpblad KAR-parser'!A:C,2,FALSE)</f>
        <v>Soort voertuig</v>
      </c>
      <c r="O510" s="72" t="str">
        <f>IF(VLOOKUP(M510,'Hulpblad KAR-parser'!A:C,3,FALSE)="","",VLOOKUP(M510,'Hulpblad KAR-parser'!A:C,3,FALSE))</f>
        <v>Bromfiets</v>
      </c>
      <c r="P510" s="136" t="str">
        <f>IF(CONCATENATE(C510,D510)="","",VLOOKUP(CONCATENATE(C510,D510),Karakteristieken!AQ:AQ,1,FALSE))</f>
        <v/>
      </c>
    </row>
    <row r="511" spans="1:16" x14ac:dyDescent="0.25">
      <c r="A511" s="59"/>
      <c r="B511" s="59"/>
      <c r="C511" s="59"/>
      <c r="D511" s="59"/>
      <c r="E511" s="60" t="s">
        <v>7584</v>
      </c>
      <c r="F511" s="60"/>
      <c r="G511" s="60" t="s">
        <v>6639</v>
      </c>
      <c r="H511" s="60"/>
      <c r="I511" s="59">
        <f t="shared" si="8"/>
        <v>13</v>
      </c>
      <c r="J511" s="59" t="s">
        <v>1561</v>
      </c>
      <c r="K511" s="61"/>
      <c r="L511" s="62" t="s">
        <v>6738</v>
      </c>
      <c r="M511" s="62" t="s">
        <v>6639</v>
      </c>
      <c r="N511" s="72" t="str">
        <f>VLOOKUP(M511,'Hulpblad KAR-parser'!A:C,2,FALSE)</f>
        <v>Soort voertuig</v>
      </c>
      <c r="O511" s="72" t="str">
        <f>IF(VLOOKUP(M511,'Hulpblad KAR-parser'!A:C,3,FALSE)="","",VLOOKUP(M511,'Hulpblad KAR-parser'!A:C,3,FALSE))</f>
        <v>Bromfiets</v>
      </c>
      <c r="P511" s="136" t="str">
        <f>IF(CONCATENATE(C511,D511)="","",VLOOKUP(CONCATENATE(C511,D511),Karakteristieken!AQ:AQ,1,FALSE))</f>
        <v/>
      </c>
    </row>
    <row r="512" spans="1:16" x14ac:dyDescent="0.25">
      <c r="A512" s="59">
        <v>200109296</v>
      </c>
      <c r="B512" s="59">
        <v>200059124</v>
      </c>
      <c r="C512" s="59" t="s">
        <v>5613</v>
      </c>
      <c r="D512" s="59" t="s">
        <v>5623</v>
      </c>
      <c r="E512" s="60" t="s">
        <v>6642</v>
      </c>
      <c r="F512" s="60"/>
      <c r="G512" s="60"/>
      <c r="H512" s="60"/>
      <c r="I512" s="59">
        <f t="shared" si="8"/>
        <v>17</v>
      </c>
      <c r="J512" s="59" t="s">
        <v>1613</v>
      </c>
      <c r="K512" s="61"/>
      <c r="L512" s="62" t="s">
        <v>6738</v>
      </c>
      <c r="M512" s="62" t="s">
        <v>6642</v>
      </c>
      <c r="N512" s="72" t="str">
        <f>VLOOKUP(M512,'Hulpblad KAR-parser'!A:C,2,FALSE)</f>
        <v>Soort voertuig</v>
      </c>
      <c r="O512" s="72" t="str">
        <f>IF(VLOOKUP(M512,'Hulpblad KAR-parser'!A:C,3,FALSE)="","",VLOOKUP(M512,'Hulpblad KAR-parser'!A:C,3,FALSE))</f>
        <v>Brommobiel</v>
      </c>
      <c r="P512" s="136" t="str">
        <f>IF(CONCATENATE(C512,D512)="","",VLOOKUP(CONCATENATE(C512,D512),Karakteristieken!AQ:AQ,1,FALSE))</f>
        <v>Soort voertuigBrommobiel</v>
      </c>
    </row>
    <row r="513" spans="1:16" x14ac:dyDescent="0.25">
      <c r="A513" s="59"/>
      <c r="B513" s="59"/>
      <c r="C513" s="59"/>
      <c r="D513" s="59"/>
      <c r="E513" s="60" t="s">
        <v>7556</v>
      </c>
      <c r="F513" s="60"/>
      <c r="G513" s="60" t="s">
        <v>6642</v>
      </c>
      <c r="H513" s="60"/>
      <c r="I513" s="59">
        <f t="shared" si="8"/>
        <v>14</v>
      </c>
      <c r="J513" s="59" t="s">
        <v>1561</v>
      </c>
      <c r="K513" s="61"/>
      <c r="L513" s="62" t="s">
        <v>6738</v>
      </c>
      <c r="M513" s="62" t="s">
        <v>6642</v>
      </c>
      <c r="N513" s="72" t="str">
        <f>VLOOKUP(M513,'Hulpblad KAR-parser'!A:C,2,FALSE)</f>
        <v>Soort voertuig</v>
      </c>
      <c r="O513" s="72" t="str">
        <f>IF(VLOOKUP(M513,'Hulpblad KAR-parser'!A:C,3,FALSE)="","",VLOOKUP(M513,'Hulpblad KAR-parser'!A:C,3,FALSE))</f>
        <v>Brommobiel</v>
      </c>
      <c r="P513" s="136" t="str">
        <f>IF(CONCATENATE(C513,D513)="","",VLOOKUP(CONCATENATE(C513,D513),Karakteristieken!AQ:AQ,1,FALSE))</f>
        <v/>
      </c>
    </row>
    <row r="514" spans="1:16" x14ac:dyDescent="0.25">
      <c r="A514" s="59"/>
      <c r="B514" s="59"/>
      <c r="C514" s="59"/>
      <c r="D514" s="59"/>
      <c r="E514" s="60" t="s">
        <v>7585</v>
      </c>
      <c r="F514" s="60"/>
      <c r="G514" s="60" t="s">
        <v>6642</v>
      </c>
      <c r="H514" s="60"/>
      <c r="I514" s="59">
        <f t="shared" si="8"/>
        <v>16</v>
      </c>
      <c r="J514" s="59" t="s">
        <v>1561</v>
      </c>
      <c r="K514" s="61"/>
      <c r="L514" s="62" t="s">
        <v>6738</v>
      </c>
      <c r="M514" s="62" t="s">
        <v>6642</v>
      </c>
      <c r="N514" s="72" t="str">
        <f>VLOOKUP(M514,'Hulpblad KAR-parser'!A:C,2,FALSE)</f>
        <v>Soort voertuig</v>
      </c>
      <c r="O514" s="72" t="str">
        <f>IF(VLOOKUP(M514,'Hulpblad KAR-parser'!A:C,3,FALSE)="","",VLOOKUP(M514,'Hulpblad KAR-parser'!A:C,3,FALSE))</f>
        <v>Brommobiel</v>
      </c>
      <c r="P514" s="136" t="str">
        <f>IF(CONCATENATE(C514,D514)="","",VLOOKUP(CONCATENATE(C514,D514),Karakteristieken!AQ:AQ,1,FALSE))</f>
        <v/>
      </c>
    </row>
    <row r="515" spans="1:16" x14ac:dyDescent="0.25">
      <c r="A515" s="59">
        <v>200115027</v>
      </c>
      <c r="B515" s="59">
        <v>200107365</v>
      </c>
      <c r="C515" s="59" t="s">
        <v>5538</v>
      </c>
      <c r="D515" s="59" t="s">
        <v>5539</v>
      </c>
      <c r="E515" s="60" t="s">
        <v>6603</v>
      </c>
      <c r="F515" s="60"/>
      <c r="G515" s="60"/>
      <c r="H515" s="60"/>
      <c r="I515" s="59">
        <f t="shared" si="8"/>
        <v>19</v>
      </c>
      <c r="J515" s="59" t="s">
        <v>1613</v>
      </c>
      <c r="K515" s="61"/>
      <c r="L515" s="62" t="s">
        <v>6738</v>
      </c>
      <c r="M515" s="62" t="s">
        <v>6603</v>
      </c>
      <c r="N515" s="72" t="str">
        <f>VLOOKUP(M515,'Hulpblad KAR-parser'!A:C,2,FALSE)</f>
        <v>Soort vaartuig</v>
      </c>
      <c r="O515" s="72" t="str">
        <f>IF(VLOOKUP(M515,'Hulpblad KAR-parser'!A:C,3,FALSE)="","",VLOOKUP(M515,'Hulpblad KAR-parser'!A:C,3,FALSE))</f>
        <v>Beroeps/bruine vloot</v>
      </c>
      <c r="P515" s="136" t="str">
        <f>IF(CONCATENATE(C515,D515)="","",VLOOKUP(CONCATENATE(C515,D515),Karakteristieken!AQ:AQ,1,FALSE))</f>
        <v>Soort vaartuigBeroeps/bruine vloot</v>
      </c>
    </row>
    <row r="516" spans="1:16" x14ac:dyDescent="0.25">
      <c r="A516" s="59"/>
      <c r="B516" s="59"/>
      <c r="C516" s="59"/>
      <c r="D516" s="59"/>
      <c r="E516" s="60" t="s">
        <v>7449</v>
      </c>
      <c r="F516" s="60"/>
      <c r="G516" s="60" t="s">
        <v>6603</v>
      </c>
      <c r="H516" s="60"/>
      <c r="I516" s="59">
        <f t="shared" si="8"/>
        <v>16</v>
      </c>
      <c r="J516" s="59" t="s">
        <v>1561</v>
      </c>
      <c r="K516" s="61"/>
      <c r="L516" s="62" t="s">
        <v>6738</v>
      </c>
      <c r="M516" s="62" t="s">
        <v>6603</v>
      </c>
      <c r="N516" s="72" t="str">
        <f>VLOOKUP(M516,'Hulpblad KAR-parser'!A:C,2,FALSE)</f>
        <v>Soort vaartuig</v>
      </c>
      <c r="O516" s="72" t="str">
        <f>IF(VLOOKUP(M516,'Hulpblad KAR-parser'!A:C,3,FALSE)="","",VLOOKUP(M516,'Hulpblad KAR-parser'!A:C,3,FALSE))</f>
        <v>Beroeps/bruine vloot</v>
      </c>
      <c r="P516" s="136" t="str">
        <f>IF(CONCATENATE(C516,D516)="","",VLOOKUP(CONCATENATE(C516,D516),Karakteristieken!AQ:AQ,1,FALSE))</f>
        <v/>
      </c>
    </row>
    <row r="517" spans="1:16" x14ac:dyDescent="0.25">
      <c r="A517" s="59"/>
      <c r="B517" s="59"/>
      <c r="C517" s="59"/>
      <c r="D517" s="59"/>
      <c r="E517" s="60" t="s">
        <v>7487</v>
      </c>
      <c r="F517" s="60"/>
      <c r="G517" s="60" t="s">
        <v>6603</v>
      </c>
      <c r="H517" s="60"/>
      <c r="I517" s="59">
        <f t="shared" si="8"/>
        <v>19</v>
      </c>
      <c r="J517" s="59" t="s">
        <v>1561</v>
      </c>
      <c r="K517" s="61"/>
      <c r="L517" s="62" t="s">
        <v>6738</v>
      </c>
      <c r="M517" s="62" t="s">
        <v>6603</v>
      </c>
      <c r="N517" s="72" t="str">
        <f>VLOOKUP(M517,'Hulpblad KAR-parser'!A:C,2,FALSE)</f>
        <v>Soort vaartuig</v>
      </c>
      <c r="O517" s="72" t="str">
        <f>IF(VLOOKUP(M517,'Hulpblad KAR-parser'!A:C,3,FALSE)="","",VLOOKUP(M517,'Hulpblad KAR-parser'!A:C,3,FALSE))</f>
        <v>Beroeps/bruine vloot</v>
      </c>
      <c r="P517" s="136" t="str">
        <f>IF(CONCATENATE(C517,D517)="","",VLOOKUP(CONCATENATE(C517,D517),Karakteristieken!AQ:AQ,1,FALSE))</f>
        <v/>
      </c>
    </row>
    <row r="518" spans="1:16" x14ac:dyDescent="0.25">
      <c r="A518" s="59">
        <v>200053608</v>
      </c>
      <c r="B518" s="59">
        <v>200027287</v>
      </c>
      <c r="C518" s="59" t="s">
        <v>5613</v>
      </c>
      <c r="D518" s="59" t="s">
        <v>4417</v>
      </c>
      <c r="E518" s="60" t="s">
        <v>6644</v>
      </c>
      <c r="F518" s="60"/>
      <c r="G518" s="60"/>
      <c r="H518" s="60"/>
      <c r="I518" s="59">
        <f t="shared" si="8"/>
        <v>10</v>
      </c>
      <c r="J518" s="59" t="s">
        <v>1613</v>
      </c>
      <c r="K518" s="61"/>
      <c r="L518" s="62" t="s">
        <v>6738</v>
      </c>
      <c r="M518" s="62" t="s">
        <v>6644</v>
      </c>
      <c r="N518" s="72" t="str">
        <f>VLOOKUP(M518,'Hulpblad KAR-parser'!A:C,2,FALSE)</f>
        <v>Soort voertuig</v>
      </c>
      <c r="O518" s="72" t="str">
        <f>IF(VLOOKUP(M518,'Hulpblad KAR-parser'!A:C,3,FALSE)="","",VLOOKUP(M518,'Hulpblad KAR-parser'!A:C,3,FALSE))</f>
        <v>Bus</v>
      </c>
      <c r="P518" s="136" t="str">
        <f>IF(CONCATENATE(C518,D518)="","",VLOOKUP(CONCATENATE(C518,D518),Karakteristieken!AQ:AQ,1,FALSE))</f>
        <v>Soort voertuigBus</v>
      </c>
    </row>
    <row r="519" spans="1:16" x14ac:dyDescent="0.25">
      <c r="A519" s="59"/>
      <c r="B519" s="59"/>
      <c r="C519" s="59"/>
      <c r="D519" s="59"/>
      <c r="E519" s="60" t="s">
        <v>7557</v>
      </c>
      <c r="F519" s="60"/>
      <c r="G519" s="60" t="s">
        <v>6644</v>
      </c>
      <c r="H519" s="60"/>
      <c r="I519" s="59">
        <f t="shared" si="8"/>
        <v>7</v>
      </c>
      <c r="J519" s="59" t="s">
        <v>1561</v>
      </c>
      <c r="K519" s="61"/>
      <c r="L519" s="62" t="s">
        <v>6738</v>
      </c>
      <c r="M519" s="62" t="s">
        <v>6644</v>
      </c>
      <c r="N519" s="72" t="str">
        <f>VLOOKUP(M519,'Hulpblad KAR-parser'!A:C,2,FALSE)</f>
        <v>Soort voertuig</v>
      </c>
      <c r="O519" s="72" t="str">
        <f>IF(VLOOKUP(M519,'Hulpblad KAR-parser'!A:C,3,FALSE)="","",VLOOKUP(M519,'Hulpblad KAR-parser'!A:C,3,FALSE))</f>
        <v>Bus</v>
      </c>
      <c r="P519" s="136" t="str">
        <f>IF(CONCATENATE(C519,D519)="","",VLOOKUP(CONCATENATE(C519,D519),Karakteristieken!AQ:AQ,1,FALSE))</f>
        <v/>
      </c>
    </row>
    <row r="520" spans="1:16" x14ac:dyDescent="0.25">
      <c r="A520" s="59"/>
      <c r="B520" s="59"/>
      <c r="C520" s="59"/>
      <c r="D520" s="59"/>
      <c r="E520" s="60" t="s">
        <v>7588</v>
      </c>
      <c r="F520" s="60"/>
      <c r="G520" s="60" t="s">
        <v>6644</v>
      </c>
      <c r="H520" s="60"/>
      <c r="I520" s="59">
        <f t="shared" si="8"/>
        <v>9</v>
      </c>
      <c r="J520" s="59" t="s">
        <v>1561</v>
      </c>
      <c r="K520" s="61"/>
      <c r="L520" s="62" t="s">
        <v>6738</v>
      </c>
      <c r="M520" s="62" t="s">
        <v>6644</v>
      </c>
      <c r="N520" s="72" t="str">
        <f>VLOOKUP(M520,'Hulpblad KAR-parser'!A:C,2,FALSE)</f>
        <v>Soort voertuig</v>
      </c>
      <c r="O520" s="72" t="str">
        <f>IF(VLOOKUP(M520,'Hulpblad KAR-parser'!A:C,3,FALSE)="","",VLOOKUP(M520,'Hulpblad KAR-parser'!A:C,3,FALSE))</f>
        <v>Bus</v>
      </c>
      <c r="P520" s="136" t="str">
        <f>IF(CONCATENATE(C520,D520)="","",VLOOKUP(CONCATENATE(C520,D520),Karakteristieken!AQ:AQ,1,FALSE))</f>
        <v/>
      </c>
    </row>
    <row r="521" spans="1:16" x14ac:dyDescent="0.25">
      <c r="A521" s="59">
        <v>200109297</v>
      </c>
      <c r="B521" s="59">
        <v>200059118</v>
      </c>
      <c r="C521" s="59" t="s">
        <v>5613</v>
      </c>
      <c r="D521" s="59" t="s">
        <v>5628</v>
      </c>
      <c r="E521" s="60" t="s">
        <v>6647</v>
      </c>
      <c r="F521" s="60"/>
      <c r="G521" s="60"/>
      <c r="H521" s="60"/>
      <c r="I521" s="59">
        <f t="shared" si="8"/>
        <v>13</v>
      </c>
      <c r="J521" s="59" t="s">
        <v>1613</v>
      </c>
      <c r="K521" s="61"/>
      <c r="L521" s="62" t="s">
        <v>6738</v>
      </c>
      <c r="M521" s="62" t="s">
        <v>6647</v>
      </c>
      <c r="N521" s="72" t="str">
        <f>VLOOKUP(M521,'Hulpblad KAR-parser'!A:C,2,FALSE)</f>
        <v>Soort voertuig</v>
      </c>
      <c r="O521" s="72" t="str">
        <f>IF(VLOOKUP(M521,'Hulpblad KAR-parser'!A:C,3,FALSE)="","",VLOOKUP(M521,'Hulpblad KAR-parser'!A:C,3,FALSE))</f>
        <v>Camper</v>
      </c>
      <c r="P521" s="136" t="str">
        <f>IF(CONCATENATE(C521,D521)="","",VLOOKUP(CONCATENATE(C521,D521),Karakteristieken!AQ:AQ,1,FALSE))</f>
        <v>Soort voertuigCamper</v>
      </c>
    </row>
    <row r="522" spans="1:16" x14ac:dyDescent="0.25">
      <c r="A522" s="59"/>
      <c r="B522" s="59"/>
      <c r="C522" s="59"/>
      <c r="D522" s="59"/>
      <c r="E522" s="60" t="s">
        <v>7558</v>
      </c>
      <c r="F522" s="60"/>
      <c r="G522" s="60" t="s">
        <v>6647</v>
      </c>
      <c r="H522" s="60"/>
      <c r="I522" s="59">
        <f t="shared" si="8"/>
        <v>10</v>
      </c>
      <c r="J522" s="59" t="s">
        <v>1561</v>
      </c>
      <c r="K522" s="61"/>
      <c r="L522" s="62" t="s">
        <v>6738</v>
      </c>
      <c r="M522" s="62" t="s">
        <v>6647</v>
      </c>
      <c r="N522" s="72" t="str">
        <f>VLOOKUP(M522,'Hulpblad KAR-parser'!A:C,2,FALSE)</f>
        <v>Soort voertuig</v>
      </c>
      <c r="O522" s="72" t="str">
        <f>IF(VLOOKUP(M522,'Hulpblad KAR-parser'!A:C,3,FALSE)="","",VLOOKUP(M522,'Hulpblad KAR-parser'!A:C,3,FALSE))</f>
        <v>Camper</v>
      </c>
      <c r="P522" s="136" t="str">
        <f>IF(CONCATENATE(C522,D522)="","",VLOOKUP(CONCATENATE(C522,D522),Karakteristieken!AQ:AQ,1,FALSE))</f>
        <v/>
      </c>
    </row>
    <row r="523" spans="1:16" x14ac:dyDescent="0.25">
      <c r="A523" s="59"/>
      <c r="B523" s="59"/>
      <c r="C523" s="59"/>
      <c r="D523" s="59"/>
      <c r="E523" s="60" t="s">
        <v>7589</v>
      </c>
      <c r="F523" s="60"/>
      <c r="G523" s="60" t="s">
        <v>6647</v>
      </c>
      <c r="H523" s="60"/>
      <c r="I523" s="59">
        <f t="shared" si="8"/>
        <v>12</v>
      </c>
      <c r="J523" s="59" t="s">
        <v>1561</v>
      </c>
      <c r="K523" s="61"/>
      <c r="L523" s="62" t="s">
        <v>6738</v>
      </c>
      <c r="M523" s="62" t="s">
        <v>6647</v>
      </c>
      <c r="N523" s="72" t="str">
        <f>VLOOKUP(M523,'Hulpblad KAR-parser'!A:C,2,FALSE)</f>
        <v>Soort voertuig</v>
      </c>
      <c r="O523" s="72" t="str">
        <f>IF(VLOOKUP(M523,'Hulpblad KAR-parser'!A:C,3,FALSE)="","",VLOOKUP(M523,'Hulpblad KAR-parser'!A:C,3,FALSE))</f>
        <v>Camper</v>
      </c>
      <c r="P523" s="136" t="str">
        <f>IF(CONCATENATE(C523,D523)="","",VLOOKUP(CONCATENATE(C523,D523),Karakteristieken!AQ:AQ,1,FALSE))</f>
        <v/>
      </c>
    </row>
    <row r="524" spans="1:16" x14ac:dyDescent="0.25">
      <c r="A524" s="59">
        <v>200053612</v>
      </c>
      <c r="B524" s="59">
        <v>200027288</v>
      </c>
      <c r="C524" s="59" t="s">
        <v>5613</v>
      </c>
      <c r="D524" s="59" t="s">
        <v>5631</v>
      </c>
      <c r="E524" s="60" t="s">
        <v>6649</v>
      </c>
      <c r="F524" s="60"/>
      <c r="G524" s="60"/>
      <c r="H524" s="60"/>
      <c r="I524" s="59">
        <f t="shared" si="8"/>
        <v>14</v>
      </c>
      <c r="J524" s="59" t="s">
        <v>1613</v>
      </c>
      <c r="K524" s="61"/>
      <c r="L524" s="62" t="s">
        <v>6738</v>
      </c>
      <c r="M524" s="62" t="s">
        <v>6649</v>
      </c>
      <c r="N524" s="72" t="str">
        <f>VLOOKUP(M524,'Hulpblad KAR-parser'!A:C,2,FALSE)</f>
        <v>Soort voertuig</v>
      </c>
      <c r="O524" s="72" t="str">
        <f>IF(VLOOKUP(M524,'Hulpblad KAR-parser'!A:C,3,FALSE)="","",VLOOKUP(M524,'Hulpblad KAR-parser'!A:C,3,FALSE))</f>
        <v>Caravan</v>
      </c>
      <c r="P524" s="136" t="str">
        <f>IF(CONCATENATE(C524,D524)="","",VLOOKUP(CONCATENATE(C524,D524),Karakteristieken!AQ:AQ,1,FALSE))</f>
        <v>Soort voertuigCaravan</v>
      </c>
    </row>
    <row r="525" spans="1:16" x14ac:dyDescent="0.25">
      <c r="A525" s="59"/>
      <c r="B525" s="59"/>
      <c r="C525" s="59"/>
      <c r="D525" s="59"/>
      <c r="E525" s="60" t="s">
        <v>7559</v>
      </c>
      <c r="F525" s="60"/>
      <c r="G525" s="60" t="s">
        <v>6649</v>
      </c>
      <c r="H525" s="60"/>
      <c r="I525" s="59">
        <f t="shared" si="8"/>
        <v>11</v>
      </c>
      <c r="J525" s="59" t="s">
        <v>1561</v>
      </c>
      <c r="K525" s="61"/>
      <c r="L525" s="62" t="s">
        <v>6738</v>
      </c>
      <c r="M525" s="62" t="s">
        <v>6649</v>
      </c>
      <c r="N525" s="72" t="str">
        <f>VLOOKUP(M525,'Hulpblad KAR-parser'!A:C,2,FALSE)</f>
        <v>Soort voertuig</v>
      </c>
      <c r="O525" s="72" t="str">
        <f>IF(VLOOKUP(M525,'Hulpblad KAR-parser'!A:C,3,FALSE)="","",VLOOKUP(M525,'Hulpblad KAR-parser'!A:C,3,FALSE))</f>
        <v>Caravan</v>
      </c>
      <c r="P525" s="136" t="str">
        <f>IF(CONCATENATE(C525,D525)="","",VLOOKUP(CONCATENATE(C525,D525),Karakteristieken!AQ:AQ,1,FALSE))</f>
        <v/>
      </c>
    </row>
    <row r="526" spans="1:16" x14ac:dyDescent="0.25">
      <c r="A526" s="59"/>
      <c r="B526" s="59"/>
      <c r="C526" s="59"/>
      <c r="D526" s="59"/>
      <c r="E526" s="60" t="s">
        <v>7590</v>
      </c>
      <c r="F526" s="60"/>
      <c r="G526" s="60" t="s">
        <v>6649</v>
      </c>
      <c r="H526" s="60"/>
      <c r="I526" s="59">
        <f t="shared" si="8"/>
        <v>13</v>
      </c>
      <c r="J526" s="59" t="s">
        <v>1561</v>
      </c>
      <c r="K526" s="61"/>
      <c r="L526" s="62" t="s">
        <v>6738</v>
      </c>
      <c r="M526" s="62" t="s">
        <v>6649</v>
      </c>
      <c r="N526" s="72" t="str">
        <f>VLOOKUP(M526,'Hulpblad KAR-parser'!A:C,2,FALSE)</f>
        <v>Soort voertuig</v>
      </c>
      <c r="O526" s="72" t="str">
        <f>IF(VLOOKUP(M526,'Hulpblad KAR-parser'!A:C,3,FALSE)="","",VLOOKUP(M526,'Hulpblad KAR-parser'!A:C,3,FALSE))</f>
        <v>Caravan</v>
      </c>
      <c r="P526" s="136" t="str">
        <f>IF(CONCATENATE(C526,D526)="","",VLOOKUP(CONCATENATE(C526,D526),Karakteristieken!AQ:AQ,1,FALSE))</f>
        <v/>
      </c>
    </row>
    <row r="527" spans="1:16" x14ac:dyDescent="0.25">
      <c r="A527" s="59">
        <v>200109298</v>
      </c>
      <c r="B527" s="59">
        <v>200059041</v>
      </c>
      <c r="C527" s="59" t="s">
        <v>4655</v>
      </c>
      <c r="D527" s="59" t="s">
        <v>4656</v>
      </c>
      <c r="E527" s="60" t="s">
        <v>6471</v>
      </c>
      <c r="F527" s="60"/>
      <c r="G527" s="60"/>
      <c r="H527" s="60"/>
      <c r="I527" s="59">
        <f t="shared" si="8"/>
        <v>14</v>
      </c>
      <c r="J527" s="59" t="s">
        <v>1613</v>
      </c>
      <c r="K527" s="61"/>
      <c r="L527" s="62" t="s">
        <v>6738</v>
      </c>
      <c r="M527" s="62" t="s">
        <v>6471</v>
      </c>
      <c r="N527" s="72" t="str">
        <f>VLOOKUP(M527,'Hulpblad KAR-parser'!A:C,2,FALSE)</f>
        <v>Soort bijgebouw</v>
      </c>
      <c r="O527" s="72" t="str">
        <f>IF(VLOOKUP(M527,'Hulpblad KAR-parser'!A:C,3,FALSE)="","",VLOOKUP(M527,'Hulpblad KAR-parser'!A:C,3,FALSE))</f>
        <v>Afdak/Carport</v>
      </c>
      <c r="P527" s="136" t="str">
        <f>IF(CONCATENATE(C527,D527)="","",VLOOKUP(CONCATENATE(C527,D527),Karakteristieken!AQ:AQ,1,FALSE))</f>
        <v>Soort bijgebouwAfdak/Carport</v>
      </c>
    </row>
    <row r="528" spans="1:16" x14ac:dyDescent="0.25">
      <c r="A528" s="59"/>
      <c r="B528" s="59"/>
      <c r="C528" s="59"/>
      <c r="D528" s="59"/>
      <c r="E528" s="60" t="s">
        <v>7057</v>
      </c>
      <c r="F528" s="60"/>
      <c r="G528" s="60" t="s">
        <v>6471</v>
      </c>
      <c r="H528" s="60"/>
      <c r="I528" s="59">
        <f t="shared" si="8"/>
        <v>11</v>
      </c>
      <c r="J528" s="59" t="s">
        <v>1561</v>
      </c>
      <c r="K528" s="61"/>
      <c r="L528" s="62" t="s">
        <v>6738</v>
      </c>
      <c r="M528" s="62" t="s">
        <v>6471</v>
      </c>
      <c r="N528" s="72" t="str">
        <f>VLOOKUP(M528,'Hulpblad KAR-parser'!A:C,2,FALSE)</f>
        <v>Soort bijgebouw</v>
      </c>
      <c r="O528" s="72" t="str">
        <f>IF(VLOOKUP(M528,'Hulpblad KAR-parser'!A:C,3,FALSE)="","",VLOOKUP(M528,'Hulpblad KAR-parser'!A:C,3,FALSE))</f>
        <v>Afdak/Carport</v>
      </c>
      <c r="P528" s="136" t="str">
        <f>IF(CONCATENATE(C528,D528)="","",VLOOKUP(CONCATENATE(C528,D528),Karakteristieken!AQ:AQ,1,FALSE))</f>
        <v/>
      </c>
    </row>
    <row r="529" spans="1:16" x14ac:dyDescent="0.25">
      <c r="A529" s="59"/>
      <c r="B529" s="59"/>
      <c r="C529" s="59"/>
      <c r="D529" s="59"/>
      <c r="E529" s="60" t="s">
        <v>7060</v>
      </c>
      <c r="F529" s="60"/>
      <c r="G529" s="60" t="s">
        <v>6471</v>
      </c>
      <c r="H529" s="60"/>
      <c r="I529" s="59">
        <f t="shared" si="8"/>
        <v>9</v>
      </c>
      <c r="J529" s="59" t="s">
        <v>1561</v>
      </c>
      <c r="K529" s="61"/>
      <c r="L529" s="62" t="s">
        <v>6738</v>
      </c>
      <c r="M529" s="62" t="s">
        <v>6471</v>
      </c>
      <c r="N529" s="72" t="str">
        <f>VLOOKUP(M529,'Hulpblad KAR-parser'!A:C,2,FALSE)</f>
        <v>Soort bijgebouw</v>
      </c>
      <c r="O529" s="72" t="str">
        <f>IF(VLOOKUP(M529,'Hulpblad KAR-parser'!A:C,3,FALSE)="","",VLOOKUP(M529,'Hulpblad KAR-parser'!A:C,3,FALSE))</f>
        <v>Afdak/Carport</v>
      </c>
      <c r="P529" s="136" t="str">
        <f>IF(CONCATENATE(C529,D529)="","",VLOOKUP(CONCATENATE(C529,D529),Karakteristieken!AQ:AQ,1,FALSE))</f>
        <v/>
      </c>
    </row>
    <row r="530" spans="1:16" x14ac:dyDescent="0.25">
      <c r="A530" s="59"/>
      <c r="B530" s="59"/>
      <c r="C530" s="59"/>
      <c r="D530" s="59"/>
      <c r="E530" s="60" t="s">
        <v>7063</v>
      </c>
      <c r="F530" s="60"/>
      <c r="G530" s="60" t="s">
        <v>6471</v>
      </c>
      <c r="H530" s="60"/>
      <c r="I530" s="59">
        <f t="shared" si="8"/>
        <v>11</v>
      </c>
      <c r="J530" s="59" t="s">
        <v>1561</v>
      </c>
      <c r="K530" s="61"/>
      <c r="L530" s="62" t="s">
        <v>6738</v>
      </c>
      <c r="M530" s="62" t="s">
        <v>6471</v>
      </c>
      <c r="N530" s="72" t="str">
        <f>VLOOKUP(M530,'Hulpblad KAR-parser'!A:C,2,FALSE)</f>
        <v>Soort bijgebouw</v>
      </c>
      <c r="O530" s="72" t="str">
        <f>IF(VLOOKUP(M530,'Hulpblad KAR-parser'!A:C,3,FALSE)="","",VLOOKUP(M530,'Hulpblad KAR-parser'!A:C,3,FALSE))</f>
        <v>Afdak/Carport</v>
      </c>
      <c r="P530" s="136" t="str">
        <f>IF(CONCATENATE(C530,D530)="","",VLOOKUP(CONCATENATE(C530,D530),Karakteristieken!AQ:AQ,1,FALSE))</f>
        <v/>
      </c>
    </row>
    <row r="531" spans="1:16" x14ac:dyDescent="0.25">
      <c r="A531" s="59"/>
      <c r="B531" s="59"/>
      <c r="C531" s="59"/>
      <c r="D531" s="59"/>
      <c r="E531" s="60" t="s">
        <v>7084</v>
      </c>
      <c r="F531" s="60"/>
      <c r="G531" s="60" t="s">
        <v>6471</v>
      </c>
      <c r="H531" s="60"/>
      <c r="I531" s="59">
        <f t="shared" si="8"/>
        <v>12</v>
      </c>
      <c r="J531" s="59" t="s">
        <v>1561</v>
      </c>
      <c r="K531" s="61"/>
      <c r="L531" s="62" t="s">
        <v>6738</v>
      </c>
      <c r="M531" s="62" t="s">
        <v>6471</v>
      </c>
      <c r="N531" s="72" t="str">
        <f>VLOOKUP(M531,'Hulpblad KAR-parser'!A:C,2,FALSE)</f>
        <v>Soort bijgebouw</v>
      </c>
      <c r="O531" s="72" t="str">
        <f>IF(VLOOKUP(M531,'Hulpblad KAR-parser'!A:C,3,FALSE)="","",VLOOKUP(M531,'Hulpblad KAR-parser'!A:C,3,FALSE))</f>
        <v>Afdak/Carport</v>
      </c>
      <c r="P531" s="136" t="str">
        <f>IF(CONCATENATE(C531,D531)="","",VLOOKUP(CONCATENATE(C531,D531),Karakteristieken!AQ:AQ,1,FALSE))</f>
        <v/>
      </c>
    </row>
    <row r="532" spans="1:16" x14ac:dyDescent="0.25">
      <c r="A532" s="59"/>
      <c r="B532" s="59"/>
      <c r="C532" s="59"/>
      <c r="D532" s="59"/>
      <c r="E532" s="60" t="s">
        <v>7095</v>
      </c>
      <c r="F532" s="60"/>
      <c r="G532" s="60" t="s">
        <v>6471</v>
      </c>
      <c r="H532" s="60"/>
      <c r="I532" s="59">
        <f t="shared" si="8"/>
        <v>13</v>
      </c>
      <c r="J532" s="59" t="s">
        <v>1561</v>
      </c>
      <c r="K532" s="61"/>
      <c r="L532" s="62" t="s">
        <v>6738</v>
      </c>
      <c r="M532" s="62" t="s">
        <v>6471</v>
      </c>
      <c r="N532" s="72" t="str">
        <f>VLOOKUP(M532,'Hulpblad KAR-parser'!A:C,2,FALSE)</f>
        <v>Soort bijgebouw</v>
      </c>
      <c r="O532" s="72" t="str">
        <f>IF(VLOOKUP(M532,'Hulpblad KAR-parser'!A:C,3,FALSE)="","",VLOOKUP(M532,'Hulpblad KAR-parser'!A:C,3,FALSE))</f>
        <v>Afdak/Carport</v>
      </c>
      <c r="P532" s="136" t="str">
        <f>IF(CONCATENATE(C532,D532)="","",VLOOKUP(CONCATENATE(C532,D532),Karakteristieken!AQ:AQ,1,FALSE))</f>
        <v/>
      </c>
    </row>
    <row r="533" spans="1:16" x14ac:dyDescent="0.25">
      <c r="A533" s="59">
        <v>200053658</v>
      </c>
      <c r="B533" s="59">
        <v>200027228</v>
      </c>
      <c r="C533" s="59" t="s">
        <v>5761</v>
      </c>
      <c r="D533" s="59" t="s">
        <v>5772</v>
      </c>
      <c r="E533" s="60" t="s">
        <v>6690</v>
      </c>
      <c r="F533" s="60"/>
      <c r="G533" s="60"/>
      <c r="H533" s="60"/>
      <c r="I533" s="59">
        <f t="shared" si="8"/>
        <v>13</v>
      </c>
      <c r="J533" s="59" t="s">
        <v>1613</v>
      </c>
      <c r="K533" s="61"/>
      <c r="L533" s="62" t="s">
        <v>6738</v>
      </c>
      <c r="M533" s="62" t="s">
        <v>6690</v>
      </c>
      <c r="N533" s="72" t="str">
        <f>VLOOKUP(M533,'Hulpblad KAR-parser'!A:C,2,FALSE)</f>
        <v>Soort woning</v>
      </c>
      <c r="O533" s="72" t="str">
        <f>IF(VLOOKUP(M533,'Hulpblad KAR-parser'!A:C,3,FALSE)="","",VLOOKUP(M533,'Hulpblad KAR-parser'!A:C,3,FALSE))</f>
        <v>Chalet</v>
      </c>
      <c r="P533" s="136" t="str">
        <f>IF(CONCATENATE(C533,D533)="","",VLOOKUP(CONCATENATE(C533,D533),Karakteristieken!AQ:AQ,1,FALSE))</f>
        <v>Soort woningChalet</v>
      </c>
    </row>
    <row r="534" spans="1:16" x14ac:dyDescent="0.25">
      <c r="A534" s="59"/>
      <c r="B534" s="59"/>
      <c r="C534" s="59"/>
      <c r="D534" s="59"/>
      <c r="E534" s="60" t="s">
        <v>7175</v>
      </c>
      <c r="F534" s="60"/>
      <c r="G534" s="60" t="s">
        <v>6690</v>
      </c>
      <c r="H534" s="60"/>
      <c r="I534" s="59">
        <f t="shared" si="8"/>
        <v>10</v>
      </c>
      <c r="J534" s="59" t="s">
        <v>1561</v>
      </c>
      <c r="K534" s="61"/>
      <c r="L534" s="62" t="s">
        <v>6738</v>
      </c>
      <c r="M534" s="62" t="s">
        <v>6690</v>
      </c>
      <c r="N534" s="72" t="str">
        <f>VLOOKUP(M534,'Hulpblad KAR-parser'!A:C,2,FALSE)</f>
        <v>Soort woning</v>
      </c>
      <c r="O534" s="72" t="str">
        <f>IF(VLOOKUP(M534,'Hulpblad KAR-parser'!A:C,3,FALSE)="","",VLOOKUP(M534,'Hulpblad KAR-parser'!A:C,3,FALSE))</f>
        <v>Chalet</v>
      </c>
      <c r="P534" s="136" t="str">
        <f>IF(CONCATENATE(C534,D534)="","",VLOOKUP(CONCATENATE(C534,D534),Karakteristieken!AQ:AQ,1,FALSE))</f>
        <v/>
      </c>
    </row>
    <row r="535" spans="1:16" x14ac:dyDescent="0.25">
      <c r="A535" s="59"/>
      <c r="B535" s="59"/>
      <c r="C535" s="59"/>
      <c r="D535" s="59"/>
      <c r="E535" s="60" t="s">
        <v>7199</v>
      </c>
      <c r="F535" s="60"/>
      <c r="G535" s="60" t="s">
        <v>6690</v>
      </c>
      <c r="H535" s="60"/>
      <c r="I535" s="59">
        <f t="shared" si="8"/>
        <v>12</v>
      </c>
      <c r="J535" s="59" t="s">
        <v>1561</v>
      </c>
      <c r="K535" s="61"/>
      <c r="L535" s="62" t="s">
        <v>6738</v>
      </c>
      <c r="M535" s="62" t="s">
        <v>6690</v>
      </c>
      <c r="N535" s="72" t="str">
        <f>VLOOKUP(M535,'Hulpblad KAR-parser'!A:C,2,FALSE)</f>
        <v>Soort woning</v>
      </c>
      <c r="O535" s="72" t="str">
        <f>IF(VLOOKUP(M535,'Hulpblad KAR-parser'!A:C,3,FALSE)="","",VLOOKUP(M535,'Hulpblad KAR-parser'!A:C,3,FALSE))</f>
        <v>Chalet</v>
      </c>
      <c r="P535" s="136" t="str">
        <f>IF(CONCATENATE(C535,D535)="","",VLOOKUP(CONCATENATE(C535,D535),Karakteristieken!AQ:AQ,1,FALSE))</f>
        <v/>
      </c>
    </row>
    <row r="536" spans="1:16" x14ac:dyDescent="0.25">
      <c r="A536" s="59">
        <v>200109299</v>
      </c>
      <c r="B536" s="59">
        <v>200059071</v>
      </c>
      <c r="C536" s="59" t="s">
        <v>5050</v>
      </c>
      <c r="D536" s="59" t="s">
        <v>4509</v>
      </c>
      <c r="E536" s="60" t="s">
        <v>6519</v>
      </c>
      <c r="F536" s="60"/>
      <c r="G536" s="60"/>
      <c r="H536" s="60"/>
      <c r="I536" s="59">
        <f t="shared" si="8"/>
        <v>15</v>
      </c>
      <c r="J536" s="59" t="s">
        <v>1613</v>
      </c>
      <c r="K536" s="61"/>
      <c r="L536" s="62" t="s">
        <v>6738</v>
      </c>
      <c r="M536" s="62" t="s">
        <v>6519</v>
      </c>
      <c r="N536" s="72" t="str">
        <f>VLOOKUP(M536,'Hulpblad KAR-parser'!A:C,2,FALSE)</f>
        <v>Soort industrie</v>
      </c>
      <c r="O536" s="72" t="str">
        <f>IF(VLOOKUP(M536,'Hulpblad KAR-parser'!A:C,3,FALSE)="","",VLOOKUP(M536,'Hulpblad KAR-parser'!A:C,3,FALSE))</f>
        <v>Chemisch</v>
      </c>
      <c r="P536" s="136" t="str">
        <f>IF(CONCATENATE(C536,D536)="","",VLOOKUP(CONCATENATE(C536,D536),Karakteristieken!AQ:AQ,1,FALSE))</f>
        <v>Soort industrieChemisch</v>
      </c>
    </row>
    <row r="537" spans="1:16" x14ac:dyDescent="0.25">
      <c r="A537" s="59"/>
      <c r="B537" s="59"/>
      <c r="C537" s="59"/>
      <c r="D537" s="59"/>
      <c r="E537" s="60" t="s">
        <v>7270</v>
      </c>
      <c r="F537" s="60"/>
      <c r="G537" s="60" t="s">
        <v>6519</v>
      </c>
      <c r="H537" s="60"/>
      <c r="I537" s="59">
        <f t="shared" si="8"/>
        <v>12</v>
      </c>
      <c r="J537" s="59" t="s">
        <v>1561</v>
      </c>
      <c r="K537" s="61"/>
      <c r="L537" s="62" t="s">
        <v>6738</v>
      </c>
      <c r="M537" s="62" t="s">
        <v>6519</v>
      </c>
      <c r="N537" s="72" t="str">
        <f>VLOOKUP(M537,'Hulpblad KAR-parser'!A:C,2,FALSE)</f>
        <v>Soort industrie</v>
      </c>
      <c r="O537" s="72" t="str">
        <f>IF(VLOOKUP(M537,'Hulpblad KAR-parser'!A:C,3,FALSE)="","",VLOOKUP(M537,'Hulpblad KAR-parser'!A:C,3,FALSE))</f>
        <v>Chemisch</v>
      </c>
      <c r="P537" s="136" t="str">
        <f>IF(CONCATENATE(C537,D537)="","",VLOOKUP(CONCATENATE(C537,D537),Karakteristieken!AQ:AQ,1,FALSE))</f>
        <v/>
      </c>
    </row>
    <row r="538" spans="1:16" x14ac:dyDescent="0.25">
      <c r="A538" s="59"/>
      <c r="B538" s="59"/>
      <c r="C538" s="59"/>
      <c r="D538" s="59"/>
      <c r="E538" s="60" t="s">
        <v>7287</v>
      </c>
      <c r="F538" s="60"/>
      <c r="G538" s="60" t="s">
        <v>6519</v>
      </c>
      <c r="H538" s="60"/>
      <c r="I538" s="59">
        <f t="shared" si="8"/>
        <v>14</v>
      </c>
      <c r="J538" s="59" t="s">
        <v>1561</v>
      </c>
      <c r="K538" s="61"/>
      <c r="L538" s="62" t="s">
        <v>6738</v>
      </c>
      <c r="M538" s="62" t="s">
        <v>6519</v>
      </c>
      <c r="N538" s="72" t="str">
        <f>VLOOKUP(M538,'Hulpblad KAR-parser'!A:C,2,FALSE)</f>
        <v>Soort industrie</v>
      </c>
      <c r="O538" s="72" t="str">
        <f>IF(VLOOKUP(M538,'Hulpblad KAR-parser'!A:C,3,FALSE)="","",VLOOKUP(M538,'Hulpblad KAR-parser'!A:C,3,FALSE))</f>
        <v>Chemisch</v>
      </c>
      <c r="P538" s="136" t="str">
        <f>IF(CONCATENATE(C538,D538)="","",VLOOKUP(CONCATENATE(C538,D538),Karakteristieken!AQ:AQ,1,FALSE))</f>
        <v/>
      </c>
    </row>
    <row r="539" spans="1:16" x14ac:dyDescent="0.25">
      <c r="A539" s="59">
        <v>200109300</v>
      </c>
      <c r="B539" s="59">
        <v>200059102</v>
      </c>
      <c r="C539" s="59" t="s">
        <v>5538</v>
      </c>
      <c r="D539" s="59" t="s">
        <v>5548</v>
      </c>
      <c r="E539" s="60" t="s">
        <v>6609</v>
      </c>
      <c r="F539" s="60"/>
      <c r="G539" s="60"/>
      <c r="H539" s="60"/>
      <c r="I539" s="59">
        <f t="shared" si="8"/>
        <v>18</v>
      </c>
      <c r="J539" s="59" t="s">
        <v>1613</v>
      </c>
      <c r="K539" s="61"/>
      <c r="L539" s="62" t="s">
        <v>6738</v>
      </c>
      <c r="M539" s="62" t="s">
        <v>6609</v>
      </c>
      <c r="N539" s="72" t="str">
        <f>VLOOKUP(M539,'Hulpblad KAR-parser'!A:C,2,FALSE)</f>
        <v>Soort vaartuig</v>
      </c>
      <c r="O539" s="72" t="str">
        <f>IF(VLOOKUP(M539,'Hulpblad KAR-parser'!A:C,3,FALSE)="","",VLOOKUP(M539,'Hulpblad KAR-parser'!A:C,3,FALSE))</f>
        <v>Cruiseschip</v>
      </c>
      <c r="P539" s="136" t="str">
        <f>IF(CONCATENATE(C539,D539)="","",VLOOKUP(CONCATENATE(C539,D539),Karakteristieken!AQ:AQ,1,FALSE))</f>
        <v>Soort vaartuigCruiseschip</v>
      </c>
    </row>
    <row r="540" spans="1:16" x14ac:dyDescent="0.25">
      <c r="A540" s="59"/>
      <c r="B540" s="59"/>
      <c r="C540" s="59"/>
      <c r="D540" s="59"/>
      <c r="E540" s="60" t="s">
        <v>7450</v>
      </c>
      <c r="F540" s="60"/>
      <c r="G540" s="60" t="s">
        <v>6609</v>
      </c>
      <c r="H540" s="60"/>
      <c r="I540" s="59">
        <f t="shared" si="8"/>
        <v>15</v>
      </c>
      <c r="J540" s="59" t="s">
        <v>1561</v>
      </c>
      <c r="K540" s="61"/>
      <c r="L540" s="62" t="s">
        <v>6738</v>
      </c>
      <c r="M540" s="62" t="s">
        <v>6609</v>
      </c>
      <c r="N540" s="72" t="str">
        <f>VLOOKUP(M540,'Hulpblad KAR-parser'!A:C,2,FALSE)</f>
        <v>Soort vaartuig</v>
      </c>
      <c r="O540" s="72" t="str">
        <f>IF(VLOOKUP(M540,'Hulpblad KAR-parser'!A:C,3,FALSE)="","",VLOOKUP(M540,'Hulpblad KAR-parser'!A:C,3,FALSE))</f>
        <v>Cruiseschip</v>
      </c>
      <c r="P540" s="136" t="str">
        <f>IF(CONCATENATE(C540,D540)="","",VLOOKUP(CONCATENATE(C540,D540),Karakteristieken!AQ:AQ,1,FALSE))</f>
        <v/>
      </c>
    </row>
    <row r="541" spans="1:16" x14ac:dyDescent="0.25">
      <c r="A541" s="59"/>
      <c r="B541" s="59"/>
      <c r="C541" s="59"/>
      <c r="D541" s="59"/>
      <c r="E541" s="60" t="s">
        <v>7488</v>
      </c>
      <c r="F541" s="60"/>
      <c r="G541" s="60" t="s">
        <v>6609</v>
      </c>
      <c r="H541" s="60"/>
      <c r="I541" s="59">
        <f t="shared" si="8"/>
        <v>17</v>
      </c>
      <c r="J541" s="59" t="s">
        <v>1561</v>
      </c>
      <c r="K541" s="61"/>
      <c r="L541" s="62" t="s">
        <v>6738</v>
      </c>
      <c r="M541" s="62" t="s">
        <v>6609</v>
      </c>
      <c r="N541" s="72" t="str">
        <f>VLOOKUP(M541,'Hulpblad KAR-parser'!A:C,2,FALSE)</f>
        <v>Soort vaartuig</v>
      </c>
      <c r="O541" s="72" t="str">
        <f>IF(VLOOKUP(M541,'Hulpblad KAR-parser'!A:C,3,FALSE)="","",VLOOKUP(M541,'Hulpblad KAR-parser'!A:C,3,FALSE))</f>
        <v>Cruiseschip</v>
      </c>
      <c r="P541" s="136" t="str">
        <f>IF(CONCATENATE(C541,D541)="","",VLOOKUP(CONCATENATE(C541,D541),Karakteristieken!AQ:AQ,1,FALSE))</f>
        <v/>
      </c>
    </row>
    <row r="542" spans="1:16" x14ac:dyDescent="0.25">
      <c r="A542" s="59">
        <v>200109301</v>
      </c>
      <c r="B542" s="59">
        <v>200059056</v>
      </c>
      <c r="C542" s="59" t="s">
        <v>3836</v>
      </c>
      <c r="D542" s="59" t="s">
        <v>3843</v>
      </c>
      <c r="E542" s="60" t="s">
        <v>6370</v>
      </c>
      <c r="F542" s="60"/>
      <c r="G542" s="60"/>
      <c r="H542" s="60"/>
      <c r="I542" s="59">
        <f t="shared" si="8"/>
        <v>10</v>
      </c>
      <c r="J542" s="59" t="s">
        <v>1613</v>
      </c>
      <c r="K542" s="61"/>
      <c r="L542" s="62" t="s">
        <v>6738</v>
      </c>
      <c r="M542" s="62" t="s">
        <v>6370</v>
      </c>
      <c r="N542" s="72" t="str">
        <f>VLOOKUP(M542,'Hulpblad KAR-parser'!A:C,2,FALSE)</f>
        <v>Onderdeel gebouw</v>
      </c>
      <c r="O542" s="72" t="str">
        <f>IF(VLOOKUP(M542,'Hulpblad KAR-parser'!A:C,3,FALSE)="","",VLOOKUP(M542,'Hulpblad KAR-parser'!A:C,3,FALSE))</f>
        <v>Dak</v>
      </c>
      <c r="P542" s="136" t="str">
        <f>IF(CONCATENATE(C542,D542)="","",VLOOKUP(CONCATENATE(C542,D542),Karakteristieken!AQ:AQ,1,FALSE))</f>
        <v>Onderdeel gebouwDak</v>
      </c>
    </row>
    <row r="543" spans="1:16" x14ac:dyDescent="0.25">
      <c r="A543" s="59"/>
      <c r="B543" s="59"/>
      <c r="C543" s="59"/>
      <c r="D543" s="59"/>
      <c r="E543" s="60" t="s">
        <v>7176</v>
      </c>
      <c r="F543" s="60"/>
      <c r="G543" s="60" t="s">
        <v>6370</v>
      </c>
      <c r="H543" s="60"/>
      <c r="I543" s="59">
        <f t="shared" si="8"/>
        <v>7</v>
      </c>
      <c r="J543" s="59" t="s">
        <v>1561</v>
      </c>
      <c r="K543" s="61"/>
      <c r="L543" s="62" t="s">
        <v>6738</v>
      </c>
      <c r="M543" s="62" t="s">
        <v>6370</v>
      </c>
      <c r="N543" s="72" t="str">
        <f>VLOOKUP(M543,'Hulpblad KAR-parser'!A:C,2,FALSE)</f>
        <v>Onderdeel gebouw</v>
      </c>
      <c r="O543" s="72" t="str">
        <f>IF(VLOOKUP(M543,'Hulpblad KAR-parser'!A:C,3,FALSE)="","",VLOOKUP(M543,'Hulpblad KAR-parser'!A:C,3,FALSE))</f>
        <v>Dak</v>
      </c>
      <c r="P543" s="136" t="str">
        <f>IF(CONCATENATE(C543,D543)="","",VLOOKUP(CONCATENATE(C543,D543),Karakteristieken!AQ:AQ,1,FALSE))</f>
        <v/>
      </c>
    </row>
    <row r="544" spans="1:16" x14ac:dyDescent="0.25">
      <c r="A544" s="59"/>
      <c r="B544" s="59"/>
      <c r="C544" s="59"/>
      <c r="D544" s="59"/>
      <c r="E544" s="60" t="s">
        <v>7200</v>
      </c>
      <c r="F544" s="60"/>
      <c r="G544" s="60" t="s">
        <v>6370</v>
      </c>
      <c r="H544" s="60"/>
      <c r="I544" s="59">
        <f t="shared" si="8"/>
        <v>9</v>
      </c>
      <c r="J544" s="59" t="s">
        <v>1561</v>
      </c>
      <c r="K544" s="61"/>
      <c r="L544" s="62" t="s">
        <v>6738</v>
      </c>
      <c r="M544" s="62" t="s">
        <v>6370</v>
      </c>
      <c r="N544" s="72" t="str">
        <f>VLOOKUP(M544,'Hulpblad KAR-parser'!A:C,2,FALSE)</f>
        <v>Onderdeel gebouw</v>
      </c>
      <c r="O544" s="72" t="str">
        <f>IF(VLOOKUP(M544,'Hulpblad KAR-parser'!A:C,3,FALSE)="","",VLOOKUP(M544,'Hulpblad KAR-parser'!A:C,3,FALSE))</f>
        <v>Dak</v>
      </c>
      <c r="P544" s="136" t="str">
        <f>IF(CONCATENATE(C544,D544)="","",VLOOKUP(CONCATENATE(C544,D544),Karakteristieken!AQ:AQ,1,FALSE))</f>
        <v/>
      </c>
    </row>
    <row r="545" spans="1:16" x14ac:dyDescent="0.25">
      <c r="A545" s="59">
        <v>200109302</v>
      </c>
      <c r="B545" s="59">
        <v>200059126</v>
      </c>
      <c r="C545" s="59" t="s">
        <v>5613</v>
      </c>
      <c r="D545" s="59" t="s">
        <v>5634</v>
      </c>
      <c r="E545" s="60" t="s">
        <v>6651</v>
      </c>
      <c r="F545" s="60"/>
      <c r="G545" s="60"/>
      <c r="H545" s="60"/>
      <c r="I545" s="59">
        <f t="shared" si="8"/>
        <v>21</v>
      </c>
      <c r="J545" s="59" t="s">
        <v>1613</v>
      </c>
      <c r="K545" s="61"/>
      <c r="L545" s="62" t="s">
        <v>6738</v>
      </c>
      <c r="M545" s="62" t="s">
        <v>6651</v>
      </c>
      <c r="N545" s="72" t="str">
        <f>VLOOKUP(M545,'Hulpblad KAR-parser'!A:C,2,FALSE)</f>
        <v>Soort voertuig</v>
      </c>
      <c r="O545" s="72" t="str">
        <f>IF(VLOOKUP(M545,'Hulpblad KAR-parser'!A:C,3,FALSE)="","",VLOOKUP(M545,'Hulpblad KAR-parser'!A:C,3,FALSE))</f>
        <v>Dienstvoertuig</v>
      </c>
      <c r="P545" s="136" t="str">
        <f>IF(CONCATENATE(C545,D545)="","",VLOOKUP(CONCATENATE(C545,D545),Karakteristieken!AQ:AQ,1,FALSE))</f>
        <v>Soort voertuigDienstvoertuig</v>
      </c>
    </row>
    <row r="546" spans="1:16" x14ac:dyDescent="0.25">
      <c r="A546" s="59"/>
      <c r="B546" s="59"/>
      <c r="C546" s="59"/>
      <c r="D546" s="59"/>
      <c r="E546" s="60" t="s">
        <v>7560</v>
      </c>
      <c r="F546" s="60"/>
      <c r="G546" s="60" t="s">
        <v>6651</v>
      </c>
      <c r="H546" s="60"/>
      <c r="I546" s="59">
        <f t="shared" si="8"/>
        <v>18</v>
      </c>
      <c r="J546" s="59" t="s">
        <v>1561</v>
      </c>
      <c r="K546" s="61"/>
      <c r="L546" s="62" t="s">
        <v>6738</v>
      </c>
      <c r="M546" s="62" t="s">
        <v>6651</v>
      </c>
      <c r="N546" s="72" t="str">
        <f>VLOOKUP(M546,'Hulpblad KAR-parser'!A:C,2,FALSE)</f>
        <v>Soort voertuig</v>
      </c>
      <c r="O546" s="72" t="str">
        <f>IF(VLOOKUP(M546,'Hulpblad KAR-parser'!A:C,3,FALSE)="","",VLOOKUP(M546,'Hulpblad KAR-parser'!A:C,3,FALSE))</f>
        <v>Dienstvoertuig</v>
      </c>
      <c r="P546" s="136" t="str">
        <f>IF(CONCATENATE(C546,D546)="","",VLOOKUP(CONCATENATE(C546,D546),Karakteristieken!AQ:AQ,1,FALSE))</f>
        <v/>
      </c>
    </row>
    <row r="547" spans="1:16" x14ac:dyDescent="0.25">
      <c r="A547" s="59"/>
      <c r="B547" s="59"/>
      <c r="C547" s="59"/>
      <c r="D547" s="59"/>
      <c r="E547" s="60" t="s">
        <v>7591</v>
      </c>
      <c r="F547" s="60"/>
      <c r="G547" s="60" t="s">
        <v>6651</v>
      </c>
      <c r="H547" s="60"/>
      <c r="I547" s="59">
        <f t="shared" si="8"/>
        <v>20</v>
      </c>
      <c r="J547" s="59" t="s">
        <v>1561</v>
      </c>
      <c r="K547" s="61"/>
      <c r="L547" s="62" t="s">
        <v>6738</v>
      </c>
      <c r="M547" s="62" t="s">
        <v>6651</v>
      </c>
      <c r="N547" s="72" t="str">
        <f>VLOOKUP(M547,'Hulpblad KAR-parser'!A:C,2,FALSE)</f>
        <v>Soort voertuig</v>
      </c>
      <c r="O547" s="72" t="str">
        <f>IF(VLOOKUP(M547,'Hulpblad KAR-parser'!A:C,3,FALSE)="","",VLOOKUP(M547,'Hulpblad KAR-parser'!A:C,3,FALSE))</f>
        <v>Dienstvoertuig</v>
      </c>
      <c r="P547" s="136" t="str">
        <f>IF(CONCATENATE(C547,D547)="","",VLOOKUP(CONCATENATE(C547,D547),Karakteristieken!AQ:AQ,1,FALSE))</f>
        <v/>
      </c>
    </row>
    <row r="548" spans="1:16" x14ac:dyDescent="0.25">
      <c r="A548" s="59">
        <v>200109303</v>
      </c>
      <c r="B548" s="59">
        <v>200059067</v>
      </c>
      <c r="C548" s="59" t="s">
        <v>4629</v>
      </c>
      <c r="D548" s="59" t="s">
        <v>4634</v>
      </c>
      <c r="E548" s="60" t="s">
        <v>6463</v>
      </c>
      <c r="F548" s="60"/>
      <c r="G548" s="60"/>
      <c r="H548" s="60"/>
      <c r="I548" s="59">
        <f t="shared" si="8"/>
        <v>17</v>
      </c>
      <c r="J548" s="59" t="s">
        <v>1613</v>
      </c>
      <c r="K548" s="61"/>
      <c r="L548" s="62" t="s">
        <v>6738</v>
      </c>
      <c r="M548" s="62" t="s">
        <v>6463</v>
      </c>
      <c r="N548" s="72" t="str">
        <f>VLOOKUP(M548,'Hulpblad KAR-parser'!A:C,2,FALSE)</f>
        <v>Soort Bijeenk geb</v>
      </c>
      <c r="O548" s="72" t="str">
        <f>IF(VLOOKUP(M548,'Hulpblad KAR-parser'!A:C,3,FALSE)="","",VLOOKUP(M548,'Hulpblad KAR-parser'!A:C,3,FALSE))</f>
        <v>Discotheek</v>
      </c>
      <c r="P548" s="136" t="str">
        <f>IF(CONCATENATE(C548,D548)="","",VLOOKUP(CONCATENATE(C548,D548),Karakteristieken!AQ:AQ,1,FALSE))</f>
        <v>Soort Bijeenk gebDiscotheek</v>
      </c>
    </row>
    <row r="549" spans="1:16" x14ac:dyDescent="0.25">
      <c r="A549" s="59"/>
      <c r="B549" s="59"/>
      <c r="C549" s="59"/>
      <c r="D549" s="59"/>
      <c r="E549" s="60" t="s">
        <v>7225</v>
      </c>
      <c r="F549" s="60"/>
      <c r="G549" s="60" t="s">
        <v>6463</v>
      </c>
      <c r="H549" s="60"/>
      <c r="I549" s="59">
        <f t="shared" si="8"/>
        <v>14</v>
      </c>
      <c r="J549" s="59" t="s">
        <v>1561</v>
      </c>
      <c r="K549" s="61"/>
      <c r="L549" s="62" t="s">
        <v>6738</v>
      </c>
      <c r="M549" s="62" t="s">
        <v>6463</v>
      </c>
      <c r="N549" s="72" t="str">
        <f>VLOOKUP(M549,'Hulpblad KAR-parser'!A:C,2,FALSE)</f>
        <v>Soort Bijeenk geb</v>
      </c>
      <c r="O549" s="72" t="str">
        <f>IF(VLOOKUP(M549,'Hulpblad KAR-parser'!A:C,3,FALSE)="","",VLOOKUP(M549,'Hulpblad KAR-parser'!A:C,3,FALSE))</f>
        <v>Discotheek</v>
      </c>
      <c r="P549" s="136" t="str">
        <f>IF(CONCATENATE(C549,D549)="","",VLOOKUP(CONCATENATE(C549,D549),Karakteristieken!AQ:AQ,1,FALSE))</f>
        <v/>
      </c>
    </row>
    <row r="550" spans="1:16" x14ac:dyDescent="0.25">
      <c r="A550" s="59"/>
      <c r="B550" s="59"/>
      <c r="C550" s="59"/>
      <c r="D550" s="59"/>
      <c r="E550" s="60" t="s">
        <v>7235</v>
      </c>
      <c r="F550" s="60"/>
      <c r="G550" s="60" t="s">
        <v>6463</v>
      </c>
      <c r="H550" s="60"/>
      <c r="I550" s="59">
        <f t="shared" si="8"/>
        <v>16</v>
      </c>
      <c r="J550" s="59" t="s">
        <v>1561</v>
      </c>
      <c r="K550" s="61"/>
      <c r="L550" s="62" t="s">
        <v>6738</v>
      </c>
      <c r="M550" s="62" t="s">
        <v>6463</v>
      </c>
      <c r="N550" s="72" t="str">
        <f>VLOOKUP(M550,'Hulpblad KAR-parser'!A:C,2,FALSE)</f>
        <v>Soort Bijeenk geb</v>
      </c>
      <c r="O550" s="72" t="str">
        <f>IF(VLOOKUP(M550,'Hulpblad KAR-parser'!A:C,3,FALSE)="","",VLOOKUP(M550,'Hulpblad KAR-parser'!A:C,3,FALSE))</f>
        <v>Discotheek</v>
      </c>
      <c r="P550" s="136" t="str">
        <f>IF(CONCATENATE(C550,D550)="","",VLOOKUP(CONCATENATE(C550,D550),Karakteristieken!AQ:AQ,1,FALSE))</f>
        <v/>
      </c>
    </row>
    <row r="551" spans="1:16" x14ac:dyDescent="0.25">
      <c r="A551" s="59">
        <v>200109304</v>
      </c>
      <c r="B551" s="59">
        <v>200059082</v>
      </c>
      <c r="C551" s="59" t="s">
        <v>5065</v>
      </c>
      <c r="D551" s="59" t="s">
        <v>5066</v>
      </c>
      <c r="E551" s="60" t="s">
        <v>6525</v>
      </c>
      <c r="F551" s="60"/>
      <c r="G551" s="60"/>
      <c r="H551" s="60"/>
      <c r="I551" s="59">
        <f t="shared" si="8"/>
        <v>12</v>
      </c>
      <c r="J551" s="59" t="s">
        <v>1613</v>
      </c>
      <c r="K551" s="61"/>
      <c r="L551" s="62" t="s">
        <v>6738</v>
      </c>
      <c r="M551" s="62" t="s">
        <v>6525</v>
      </c>
      <c r="N551" s="72" t="str">
        <f>VLOOKUP(M551,'Hulpblad KAR-parser'!A:C,2,FALSE)</f>
        <v>Soort luchtvaartuig</v>
      </c>
      <c r="O551" s="72" t="str">
        <f>IF(VLOOKUP(M551,'Hulpblad KAR-parser'!A:C,3,FALSE)="","",VLOOKUP(M551,'Hulpblad KAR-parser'!A:C,3,FALSE))</f>
        <v>Drone</v>
      </c>
      <c r="P551" s="136" t="str">
        <f>IF(CONCATENATE(C551,D551)="","",VLOOKUP(CONCATENATE(C551,D551),Karakteristieken!AQ:AQ,1,FALSE))</f>
        <v>Soort luchtvaartuigDrone</v>
      </c>
    </row>
    <row r="552" spans="1:16" x14ac:dyDescent="0.25">
      <c r="A552" s="59"/>
      <c r="B552" s="59"/>
      <c r="C552" s="59"/>
      <c r="D552" s="59"/>
      <c r="E552" s="60" t="s">
        <v>7360</v>
      </c>
      <c r="F552" s="60"/>
      <c r="G552" s="60" t="s">
        <v>6525</v>
      </c>
      <c r="H552" s="60"/>
      <c r="I552" s="59">
        <f t="shared" si="8"/>
        <v>9</v>
      </c>
      <c r="J552" s="59" t="s">
        <v>1561</v>
      </c>
      <c r="K552" s="61"/>
      <c r="L552" s="62" t="s">
        <v>6738</v>
      </c>
      <c r="M552" s="62" t="s">
        <v>6525</v>
      </c>
      <c r="N552" s="72" t="str">
        <f>VLOOKUP(M552,'Hulpblad KAR-parser'!A:C,2,FALSE)</f>
        <v>Soort luchtvaartuig</v>
      </c>
      <c r="O552" s="72" t="str">
        <f>IF(VLOOKUP(M552,'Hulpblad KAR-parser'!A:C,3,FALSE)="","",VLOOKUP(M552,'Hulpblad KAR-parser'!A:C,3,FALSE))</f>
        <v>Drone</v>
      </c>
      <c r="P552" s="136" t="str">
        <f>IF(CONCATENATE(C552,D552)="","",VLOOKUP(CONCATENATE(C552,D552),Karakteristieken!AQ:AQ,1,FALSE))</f>
        <v/>
      </c>
    </row>
    <row r="553" spans="1:16" x14ac:dyDescent="0.25">
      <c r="A553" s="59"/>
      <c r="B553" s="59"/>
      <c r="C553" s="59"/>
      <c r="D553" s="59"/>
      <c r="E553" s="60" t="s">
        <v>7374</v>
      </c>
      <c r="F553" s="60"/>
      <c r="G553" s="60" t="s">
        <v>6525</v>
      </c>
      <c r="H553" s="60"/>
      <c r="I553" s="59">
        <f t="shared" si="8"/>
        <v>11</v>
      </c>
      <c r="J553" s="59" t="s">
        <v>1561</v>
      </c>
      <c r="K553" s="61"/>
      <c r="L553" s="62" t="s">
        <v>6738</v>
      </c>
      <c r="M553" s="62" t="s">
        <v>6525</v>
      </c>
      <c r="N553" s="72" t="str">
        <f>VLOOKUP(M553,'Hulpblad KAR-parser'!A:C,2,FALSE)</f>
        <v>Soort luchtvaartuig</v>
      </c>
      <c r="O553" s="72" t="str">
        <f>IF(VLOOKUP(M553,'Hulpblad KAR-parser'!A:C,3,FALSE)="","",VLOOKUP(M553,'Hulpblad KAR-parser'!A:C,3,FALSE))</f>
        <v>Drone</v>
      </c>
      <c r="P553" s="136" t="str">
        <f>IF(CONCATENATE(C553,D553)="","",VLOOKUP(CONCATENATE(C553,D553),Karakteristieken!AQ:AQ,1,FALSE))</f>
        <v/>
      </c>
    </row>
    <row r="554" spans="1:16" x14ac:dyDescent="0.25">
      <c r="A554" s="59">
        <v>200109305</v>
      </c>
      <c r="B554" s="59">
        <v>200059127</v>
      </c>
      <c r="C554" s="59" t="s">
        <v>5613</v>
      </c>
      <c r="D554" s="59" t="s">
        <v>4420</v>
      </c>
      <c r="E554" s="60" t="s">
        <v>6653</v>
      </c>
      <c r="F554" s="60"/>
      <c r="G554" s="60"/>
      <c r="H554" s="60"/>
      <c r="I554" s="59">
        <f t="shared" si="8"/>
        <v>22</v>
      </c>
      <c r="J554" s="59" t="s">
        <v>1613</v>
      </c>
      <c r="K554" s="61"/>
      <c r="L554" s="62" t="s">
        <v>6738</v>
      </c>
      <c r="M554" s="62" t="s">
        <v>6653</v>
      </c>
      <c r="N554" s="72" t="str">
        <f>VLOOKUP(M554,'Hulpblad KAR-parser'!A:C,2,FALSE)</f>
        <v>Soort voertuig</v>
      </c>
      <c r="O554" s="72" t="str">
        <f>IF(VLOOKUP(M554,'Hulpblad KAR-parser'!A:C,3,FALSE)="","",VLOOKUP(M554,'Hulpblad KAR-parser'!A:C,3,FALSE))</f>
        <v>Dubbeldekkerbus</v>
      </c>
      <c r="P554" s="136" t="str">
        <f>IF(CONCATENATE(C554,D554)="","",VLOOKUP(CONCATENATE(C554,D554),Karakteristieken!AQ:AQ,1,FALSE))</f>
        <v>Soort voertuigDubbeldekkerbus</v>
      </c>
    </row>
    <row r="555" spans="1:16" x14ac:dyDescent="0.25">
      <c r="A555" s="59"/>
      <c r="B555" s="59"/>
      <c r="C555" s="59"/>
      <c r="D555" s="59"/>
      <c r="E555" s="60" t="s">
        <v>7561</v>
      </c>
      <c r="F555" s="60"/>
      <c r="G555" s="60" t="s">
        <v>6653</v>
      </c>
      <c r="H555" s="60"/>
      <c r="I555" s="59">
        <f t="shared" si="8"/>
        <v>19</v>
      </c>
      <c r="J555" s="59" t="s">
        <v>1561</v>
      </c>
      <c r="K555" s="61"/>
      <c r="L555" s="62" t="s">
        <v>6738</v>
      </c>
      <c r="M555" s="62" t="s">
        <v>6653</v>
      </c>
      <c r="N555" s="72" t="str">
        <f>VLOOKUP(M555,'Hulpblad KAR-parser'!A:C,2,FALSE)</f>
        <v>Soort voertuig</v>
      </c>
      <c r="O555" s="72" t="str">
        <f>IF(VLOOKUP(M555,'Hulpblad KAR-parser'!A:C,3,FALSE)="","",VLOOKUP(M555,'Hulpblad KAR-parser'!A:C,3,FALSE))</f>
        <v>Dubbeldekkerbus</v>
      </c>
      <c r="P555" s="136" t="str">
        <f>IF(CONCATENATE(C555,D555)="","",VLOOKUP(CONCATENATE(C555,D555),Karakteristieken!AQ:AQ,1,FALSE))</f>
        <v/>
      </c>
    </row>
    <row r="556" spans="1:16" x14ac:dyDescent="0.25">
      <c r="A556" s="59"/>
      <c r="B556" s="59"/>
      <c r="C556" s="59"/>
      <c r="D556" s="59"/>
      <c r="E556" s="60" t="s">
        <v>7592</v>
      </c>
      <c r="F556" s="60"/>
      <c r="G556" s="60" t="s">
        <v>6653</v>
      </c>
      <c r="H556" s="60"/>
      <c r="I556" s="59">
        <f t="shared" si="8"/>
        <v>21</v>
      </c>
      <c r="J556" s="59" t="s">
        <v>1561</v>
      </c>
      <c r="K556" s="61"/>
      <c r="L556" s="62" t="s">
        <v>6738</v>
      </c>
      <c r="M556" s="62" t="s">
        <v>6653</v>
      </c>
      <c r="N556" s="72" t="str">
        <f>VLOOKUP(M556,'Hulpblad KAR-parser'!A:C,2,FALSE)</f>
        <v>Soort voertuig</v>
      </c>
      <c r="O556" s="72" t="str">
        <f>IF(VLOOKUP(M556,'Hulpblad KAR-parser'!A:C,3,FALSE)="","",VLOOKUP(M556,'Hulpblad KAR-parser'!A:C,3,FALSE))</f>
        <v>Dubbeldekkerbus</v>
      </c>
      <c r="P556" s="136" t="str">
        <f>IF(CONCATENATE(C556,D556)="","",VLOOKUP(CONCATENATE(C556,D556),Karakteristieken!AQ:AQ,1,FALSE))</f>
        <v/>
      </c>
    </row>
    <row r="557" spans="1:16" x14ac:dyDescent="0.25">
      <c r="A557" s="59">
        <v>200109306</v>
      </c>
      <c r="B557" s="59">
        <v>200059059</v>
      </c>
      <c r="C557" s="59" t="s">
        <v>5761</v>
      </c>
      <c r="D557" s="59" t="s">
        <v>5775</v>
      </c>
      <c r="E557" s="60" t="s">
        <v>6691</v>
      </c>
      <c r="F557" s="60"/>
      <c r="G557" s="60"/>
      <c r="H557" s="60"/>
      <c r="I557" s="59">
        <f t="shared" si="8"/>
        <v>19</v>
      </c>
      <c r="J557" s="59" t="s">
        <v>1613</v>
      </c>
      <c r="K557" s="61"/>
      <c r="L557" s="62" t="s">
        <v>6738</v>
      </c>
      <c r="M557" s="62" t="s">
        <v>6691</v>
      </c>
      <c r="N557" s="72" t="str">
        <f>VLOOKUP(M557,'Hulpblad KAR-parser'!A:C,2,FALSE)</f>
        <v>Soort woning</v>
      </c>
      <c r="O557" s="72" t="str">
        <f>IF(VLOOKUP(M557,'Hulpblad KAR-parser'!A:C,3,FALSE)="","",VLOOKUP(M557,'Hulpblad KAR-parser'!A:C,3,FALSE))</f>
        <v>Duplexwoning</v>
      </c>
      <c r="P557" s="136" t="str">
        <f>IF(CONCATENATE(C557,D557)="","",VLOOKUP(CONCATENATE(C557,D557),Karakteristieken!AQ:AQ,1,FALSE))</f>
        <v>Soort woningDuplexwoning</v>
      </c>
    </row>
    <row r="558" spans="1:16" x14ac:dyDescent="0.25">
      <c r="A558" s="59"/>
      <c r="B558" s="59"/>
      <c r="C558" s="59"/>
      <c r="D558" s="59"/>
      <c r="E558" s="60" t="s">
        <v>7177</v>
      </c>
      <c r="F558" s="60"/>
      <c r="G558" s="60" t="s">
        <v>6691</v>
      </c>
      <c r="H558" s="60"/>
      <c r="I558" s="59">
        <f t="shared" si="8"/>
        <v>16</v>
      </c>
      <c r="J558" s="59" t="s">
        <v>1561</v>
      </c>
      <c r="K558" s="61"/>
      <c r="L558" s="62" t="s">
        <v>6738</v>
      </c>
      <c r="M558" s="62" t="s">
        <v>6691</v>
      </c>
      <c r="N558" s="72" t="str">
        <f>VLOOKUP(M558,'Hulpblad KAR-parser'!A:C,2,FALSE)</f>
        <v>Soort woning</v>
      </c>
      <c r="O558" s="72" t="str">
        <f>IF(VLOOKUP(M558,'Hulpblad KAR-parser'!A:C,3,FALSE)="","",VLOOKUP(M558,'Hulpblad KAR-parser'!A:C,3,FALSE))</f>
        <v>Duplexwoning</v>
      </c>
      <c r="P558" s="136" t="str">
        <f>IF(CONCATENATE(C558,D558)="","",VLOOKUP(CONCATENATE(C558,D558),Karakteristieken!AQ:AQ,1,FALSE))</f>
        <v/>
      </c>
    </row>
    <row r="559" spans="1:16" x14ac:dyDescent="0.25">
      <c r="A559" s="59"/>
      <c r="B559" s="59"/>
      <c r="C559" s="59"/>
      <c r="D559" s="59"/>
      <c r="E559" s="60" t="s">
        <v>7201</v>
      </c>
      <c r="F559" s="60"/>
      <c r="G559" s="60" t="s">
        <v>6691</v>
      </c>
      <c r="H559" s="60"/>
      <c r="I559" s="59">
        <f t="shared" si="8"/>
        <v>18</v>
      </c>
      <c r="J559" s="59" t="s">
        <v>1561</v>
      </c>
      <c r="K559" s="61"/>
      <c r="L559" s="62" t="s">
        <v>6738</v>
      </c>
      <c r="M559" s="62" t="s">
        <v>6691</v>
      </c>
      <c r="N559" s="72" t="str">
        <f>VLOOKUP(M559,'Hulpblad KAR-parser'!A:C,2,FALSE)</f>
        <v>Soort woning</v>
      </c>
      <c r="O559" s="72" t="str">
        <f>IF(VLOOKUP(M559,'Hulpblad KAR-parser'!A:C,3,FALSE)="","",VLOOKUP(M559,'Hulpblad KAR-parser'!A:C,3,FALSE))</f>
        <v>Duplexwoning</v>
      </c>
      <c r="P559" s="136" t="str">
        <f>IF(CONCATENATE(C559,D559)="","",VLOOKUP(CONCATENATE(C559,D559),Karakteristieken!AQ:AQ,1,FALSE))</f>
        <v/>
      </c>
    </row>
    <row r="560" spans="1:16" x14ac:dyDescent="0.25">
      <c r="A560" s="59">
        <v>200109307</v>
      </c>
      <c r="B560" s="59">
        <v>200059046</v>
      </c>
      <c r="C560" s="59" t="s">
        <v>4655</v>
      </c>
      <c r="D560" s="59" t="s">
        <v>4679</v>
      </c>
      <c r="E560" s="60" t="s">
        <v>6472</v>
      </c>
      <c r="F560" s="60"/>
      <c r="G560" s="60"/>
      <c r="H560" s="60"/>
      <c r="I560" s="59">
        <f t="shared" si="8"/>
        <v>18</v>
      </c>
      <c r="J560" s="59" t="s">
        <v>1613</v>
      </c>
      <c r="K560" s="61"/>
      <c r="L560" s="62" t="s">
        <v>6738</v>
      </c>
      <c r="M560" s="62" t="s">
        <v>6472</v>
      </c>
      <c r="N560" s="72" t="str">
        <f>VLOOKUP(M560,'Hulpblad KAR-parser'!A:C,2,FALSE)</f>
        <v>Soort bijgebouw</v>
      </c>
      <c r="O560" s="72" t="str">
        <f>IF(VLOOKUP(M560,'Hulpblad KAR-parser'!A:C,3,FALSE)="","",VLOOKUP(M560,'Hulpblad KAR-parser'!A:C,3,FALSE))</f>
        <v>Elektrakast</v>
      </c>
      <c r="P560" s="136" t="str">
        <f>IF(CONCATENATE(C560,D560)="","",VLOOKUP(CONCATENATE(C560,D560),Karakteristieken!AQ:AQ,1,FALSE))</f>
        <v>Soort bijgebouwElektrakast</v>
      </c>
    </row>
    <row r="561" spans="1:16" x14ac:dyDescent="0.25">
      <c r="A561" s="59"/>
      <c r="B561" s="59"/>
      <c r="C561" s="59"/>
      <c r="D561" s="59"/>
      <c r="E561" s="60" t="s">
        <v>7064</v>
      </c>
      <c r="F561" s="60"/>
      <c r="G561" s="60" t="s">
        <v>6472</v>
      </c>
      <c r="H561" s="60"/>
      <c r="I561" s="59">
        <f t="shared" si="8"/>
        <v>15</v>
      </c>
      <c r="J561" s="59" t="s">
        <v>1561</v>
      </c>
      <c r="K561" s="61"/>
      <c r="L561" s="62" t="s">
        <v>6738</v>
      </c>
      <c r="M561" s="62" t="s">
        <v>6472</v>
      </c>
      <c r="N561" s="72" t="str">
        <f>VLOOKUP(M561,'Hulpblad KAR-parser'!A:C,2,FALSE)</f>
        <v>Soort bijgebouw</v>
      </c>
      <c r="O561" s="72" t="str">
        <f>IF(VLOOKUP(M561,'Hulpblad KAR-parser'!A:C,3,FALSE)="","",VLOOKUP(M561,'Hulpblad KAR-parser'!A:C,3,FALSE))</f>
        <v>Elektrakast</v>
      </c>
      <c r="P561" s="136" t="str">
        <f>IF(CONCATENATE(C561,D561)="","",VLOOKUP(CONCATENATE(C561,D561),Karakteristieken!AQ:AQ,1,FALSE))</f>
        <v/>
      </c>
    </row>
    <row r="562" spans="1:16" x14ac:dyDescent="0.25">
      <c r="A562" s="59"/>
      <c r="B562" s="59"/>
      <c r="C562" s="59"/>
      <c r="D562" s="59"/>
      <c r="E562" s="60" t="s">
        <v>7096</v>
      </c>
      <c r="F562" s="60"/>
      <c r="G562" s="60" t="s">
        <v>6472</v>
      </c>
      <c r="H562" s="60"/>
      <c r="I562" s="59">
        <f t="shared" si="8"/>
        <v>17</v>
      </c>
      <c r="J562" s="59" t="s">
        <v>1561</v>
      </c>
      <c r="K562" s="61"/>
      <c r="L562" s="62" t="s">
        <v>6738</v>
      </c>
      <c r="M562" s="62" t="s">
        <v>6472</v>
      </c>
      <c r="N562" s="72" t="str">
        <f>VLOOKUP(M562,'Hulpblad KAR-parser'!A:C,2,FALSE)</f>
        <v>Soort bijgebouw</v>
      </c>
      <c r="O562" s="72" t="str">
        <f>IF(VLOOKUP(M562,'Hulpblad KAR-parser'!A:C,3,FALSE)="","",VLOOKUP(M562,'Hulpblad KAR-parser'!A:C,3,FALSE))</f>
        <v>Elektrakast</v>
      </c>
      <c r="P562" s="136" t="str">
        <f>IF(CONCATENATE(C562,D562)="","",VLOOKUP(CONCATENATE(C562,D562),Karakteristieken!AQ:AQ,1,FALSE))</f>
        <v/>
      </c>
    </row>
    <row r="563" spans="1:16" x14ac:dyDescent="0.25">
      <c r="A563" s="59">
        <v>200109308</v>
      </c>
      <c r="B563" s="59">
        <v>200059048</v>
      </c>
      <c r="C563" s="59" t="s">
        <v>4655</v>
      </c>
      <c r="D563" s="59" t="s">
        <v>4682</v>
      </c>
      <c r="E563" s="60" t="s">
        <v>6473</v>
      </c>
      <c r="F563" s="60"/>
      <c r="G563" s="60"/>
      <c r="H563" s="60"/>
      <c r="I563" s="59">
        <f t="shared" si="8"/>
        <v>27</v>
      </c>
      <c r="J563" s="59" t="s">
        <v>1613</v>
      </c>
      <c r="K563" s="61"/>
      <c r="L563" s="62" t="s">
        <v>6738</v>
      </c>
      <c r="M563" s="62" t="s">
        <v>6473</v>
      </c>
      <c r="N563" s="72" t="str">
        <f>VLOOKUP(M563,'Hulpblad KAR-parser'!A:C,2,FALSE)</f>
        <v>Soort bijgebouw</v>
      </c>
      <c r="O563" s="72" t="str">
        <f>IF(VLOOKUP(M563,'Hulpblad KAR-parser'!A:C,3,FALSE)="","",VLOOKUP(M563,'Hulpblad KAR-parser'!A:C,3,FALSE))</f>
        <v>Elektriciteitsopslag</v>
      </c>
      <c r="P563" s="136" t="str">
        <f>IF(CONCATENATE(C563,D563)="","",VLOOKUP(CONCATENATE(C563,D563),Karakteristieken!AQ:AQ,1,FALSE))</f>
        <v>Soort bijgebouwElektriciteitsopslag</v>
      </c>
    </row>
    <row r="564" spans="1:16" x14ac:dyDescent="0.25">
      <c r="A564" s="59"/>
      <c r="B564" s="59"/>
      <c r="C564" s="59"/>
      <c r="D564" s="59"/>
      <c r="E564" s="60" t="s">
        <v>7065</v>
      </c>
      <c r="F564" s="60"/>
      <c r="G564" s="60" t="s">
        <v>6473</v>
      </c>
      <c r="H564" s="60"/>
      <c r="I564" s="59">
        <f t="shared" si="8"/>
        <v>24</v>
      </c>
      <c r="J564" s="59" t="s">
        <v>1561</v>
      </c>
      <c r="K564" s="61"/>
      <c r="L564" s="62" t="s">
        <v>6738</v>
      </c>
      <c r="M564" s="62" t="s">
        <v>6473</v>
      </c>
      <c r="N564" s="72" t="str">
        <f>VLOOKUP(M564,'Hulpblad KAR-parser'!A:C,2,FALSE)</f>
        <v>Soort bijgebouw</v>
      </c>
      <c r="O564" s="72" t="str">
        <f>IF(VLOOKUP(M564,'Hulpblad KAR-parser'!A:C,3,FALSE)="","",VLOOKUP(M564,'Hulpblad KAR-parser'!A:C,3,FALSE))</f>
        <v>Elektriciteitsopslag</v>
      </c>
      <c r="P564" s="136" t="str">
        <f>IF(CONCATENATE(C564,D564)="","",VLOOKUP(CONCATENATE(C564,D564),Karakteristieken!AQ:AQ,1,FALSE))</f>
        <v/>
      </c>
    </row>
    <row r="565" spans="1:16" x14ac:dyDescent="0.25">
      <c r="A565" s="59"/>
      <c r="B565" s="59"/>
      <c r="C565" s="59"/>
      <c r="D565" s="59"/>
      <c r="E565" s="60" t="s">
        <v>7097</v>
      </c>
      <c r="F565" s="60"/>
      <c r="G565" s="60" t="s">
        <v>6473</v>
      </c>
      <c r="H565" s="60"/>
      <c r="I565" s="59">
        <f t="shared" si="8"/>
        <v>26</v>
      </c>
      <c r="J565" s="59" t="s">
        <v>1561</v>
      </c>
      <c r="K565" s="61"/>
      <c r="L565" s="62" t="s">
        <v>6738</v>
      </c>
      <c r="M565" s="62" t="s">
        <v>6473</v>
      </c>
      <c r="N565" s="72" t="str">
        <f>VLOOKUP(M565,'Hulpblad KAR-parser'!A:C,2,FALSE)</f>
        <v>Soort bijgebouw</v>
      </c>
      <c r="O565" s="72" t="str">
        <f>IF(VLOOKUP(M565,'Hulpblad KAR-parser'!A:C,3,FALSE)="","",VLOOKUP(M565,'Hulpblad KAR-parser'!A:C,3,FALSE))</f>
        <v>Elektriciteitsopslag</v>
      </c>
      <c r="P565" s="136" t="str">
        <f>IF(CONCATENATE(C565,D565)="","",VLOOKUP(CONCATENATE(C565,D565),Karakteristieken!AQ:AQ,1,FALSE))</f>
        <v/>
      </c>
    </row>
    <row r="566" spans="1:16" x14ac:dyDescent="0.25">
      <c r="A566" s="59">
        <v>200109309</v>
      </c>
      <c r="B566" s="59">
        <v>200059116</v>
      </c>
      <c r="C566" s="59" t="s">
        <v>5613</v>
      </c>
      <c r="D566" s="59" t="s">
        <v>4437</v>
      </c>
      <c r="E566" s="60" t="s">
        <v>6655</v>
      </c>
      <c r="F566" s="60"/>
      <c r="G566" s="60"/>
      <c r="H566" s="60"/>
      <c r="I566" s="59">
        <f t="shared" si="8"/>
        <v>12</v>
      </c>
      <c r="J566" s="59" t="s">
        <v>1613</v>
      </c>
      <c r="K566" s="61"/>
      <c r="L566" s="62" t="s">
        <v>6738</v>
      </c>
      <c r="M566" s="62" t="s">
        <v>6655</v>
      </c>
      <c r="N566" s="72" t="str">
        <f>VLOOKUP(M566,'Hulpblad KAR-parser'!A:C,2,FALSE)</f>
        <v>Soort voertuig</v>
      </c>
      <c r="O566" s="72" t="str">
        <f>IF(VLOOKUP(M566,'Hulpblad KAR-parser'!A:C,3,FALSE)="","",VLOOKUP(M566,'Hulpblad KAR-parser'!A:C,3,FALSE))</f>
        <v>Fiets</v>
      </c>
      <c r="P566" s="136" t="str">
        <f>IF(CONCATENATE(C566,D566)="","",VLOOKUP(CONCATENATE(C566,D566),Karakteristieken!AQ:AQ,1,FALSE))</f>
        <v>Soort voertuigFiets</v>
      </c>
    </row>
    <row r="567" spans="1:16" x14ac:dyDescent="0.25">
      <c r="A567" s="59"/>
      <c r="B567" s="59"/>
      <c r="C567" s="59"/>
      <c r="D567" s="59"/>
      <c r="E567" s="60" t="s">
        <v>7562</v>
      </c>
      <c r="F567" s="60"/>
      <c r="G567" s="60" t="s">
        <v>6655</v>
      </c>
      <c r="H567" s="60"/>
      <c r="I567" s="59">
        <f t="shared" ref="I567:I630" si="9">LEN(E567)</f>
        <v>9</v>
      </c>
      <c r="J567" s="59" t="s">
        <v>1561</v>
      </c>
      <c r="K567" s="61"/>
      <c r="L567" s="62" t="s">
        <v>6738</v>
      </c>
      <c r="M567" s="62" t="s">
        <v>6655</v>
      </c>
      <c r="N567" s="72" t="str">
        <f>VLOOKUP(M567,'Hulpblad KAR-parser'!A:C,2,FALSE)</f>
        <v>Soort voertuig</v>
      </c>
      <c r="O567" s="72" t="str">
        <f>IF(VLOOKUP(M567,'Hulpblad KAR-parser'!A:C,3,FALSE)="","",VLOOKUP(M567,'Hulpblad KAR-parser'!A:C,3,FALSE))</f>
        <v>Fiets</v>
      </c>
      <c r="P567" s="136" t="str">
        <f>IF(CONCATENATE(C567,D567)="","",VLOOKUP(CONCATENATE(C567,D567),Karakteristieken!AQ:AQ,1,FALSE))</f>
        <v/>
      </c>
    </row>
    <row r="568" spans="1:16" x14ac:dyDescent="0.25">
      <c r="A568" s="59"/>
      <c r="B568" s="59"/>
      <c r="C568" s="59"/>
      <c r="D568" s="59"/>
      <c r="E568" s="60" t="s">
        <v>7593</v>
      </c>
      <c r="F568" s="60"/>
      <c r="G568" s="60" t="s">
        <v>6655</v>
      </c>
      <c r="H568" s="60"/>
      <c r="I568" s="59">
        <f t="shared" si="9"/>
        <v>11</v>
      </c>
      <c r="J568" s="59" t="s">
        <v>1561</v>
      </c>
      <c r="K568" s="61"/>
      <c r="L568" s="62" t="s">
        <v>6738</v>
      </c>
      <c r="M568" s="62" t="s">
        <v>6655</v>
      </c>
      <c r="N568" s="72" t="str">
        <f>VLOOKUP(M568,'Hulpblad KAR-parser'!A:C,2,FALSE)</f>
        <v>Soort voertuig</v>
      </c>
      <c r="O568" s="72" t="str">
        <f>IF(VLOOKUP(M568,'Hulpblad KAR-parser'!A:C,3,FALSE)="","",VLOOKUP(M568,'Hulpblad KAR-parser'!A:C,3,FALSE))</f>
        <v>Fiets</v>
      </c>
      <c r="P568" s="136" t="str">
        <f>IF(CONCATENATE(C568,D568)="","",VLOOKUP(CONCATENATE(C568,D568),Karakteristieken!AQ:AQ,1,FALSE))</f>
        <v/>
      </c>
    </row>
    <row r="569" spans="1:16" x14ac:dyDescent="0.25">
      <c r="A569" s="59">
        <v>200109310</v>
      </c>
      <c r="B569" s="59">
        <v>200059044</v>
      </c>
      <c r="C569" s="59" t="s">
        <v>4655</v>
      </c>
      <c r="D569" s="59" t="s">
        <v>4660</v>
      </c>
      <c r="E569" s="60" t="s">
        <v>6474</v>
      </c>
      <c r="F569" s="60"/>
      <c r="G569" s="60"/>
      <c r="H569" s="60"/>
      <c r="I569" s="59">
        <f t="shared" si="9"/>
        <v>17</v>
      </c>
      <c r="J569" s="59" t="s">
        <v>1613</v>
      </c>
      <c r="K569" s="61"/>
      <c r="L569" s="62" t="s">
        <v>6738</v>
      </c>
      <c r="M569" s="62" t="s">
        <v>6474</v>
      </c>
      <c r="N569" s="72" t="str">
        <f>VLOOKUP(M569,'Hulpblad KAR-parser'!A:C,2,FALSE)</f>
        <v>Soort bijgebouw</v>
      </c>
      <c r="O569" s="72" t="str">
        <f>IF(VLOOKUP(M569,'Hulpblad KAR-parser'!A:C,3,FALSE)="","",VLOOKUP(M569,'Hulpblad KAR-parser'!A:C,3,FALSE))</f>
        <v>Fietsenhok</v>
      </c>
      <c r="P569" s="136" t="str">
        <f>IF(CONCATENATE(C569,D569)="","",VLOOKUP(CONCATENATE(C569,D569),Karakteristieken!AQ:AQ,1,FALSE))</f>
        <v>Soort bijgebouwFietsenhok</v>
      </c>
    </row>
    <row r="570" spans="1:16" x14ac:dyDescent="0.25">
      <c r="A570" s="59"/>
      <c r="B570" s="59"/>
      <c r="C570" s="59"/>
      <c r="D570" s="59"/>
      <c r="E570" s="60" t="s">
        <v>7066</v>
      </c>
      <c r="F570" s="60"/>
      <c r="G570" s="60" t="s">
        <v>6474</v>
      </c>
      <c r="H570" s="60"/>
      <c r="I570" s="59">
        <f t="shared" si="9"/>
        <v>14</v>
      </c>
      <c r="J570" s="59" t="s">
        <v>1561</v>
      </c>
      <c r="K570" s="61"/>
      <c r="L570" s="62" t="s">
        <v>6738</v>
      </c>
      <c r="M570" s="62" t="s">
        <v>6474</v>
      </c>
      <c r="N570" s="72" t="str">
        <f>VLOOKUP(M570,'Hulpblad KAR-parser'!A:C,2,FALSE)</f>
        <v>Soort bijgebouw</v>
      </c>
      <c r="O570" s="72" t="str">
        <f>IF(VLOOKUP(M570,'Hulpblad KAR-parser'!A:C,3,FALSE)="","",VLOOKUP(M570,'Hulpblad KAR-parser'!A:C,3,FALSE))</f>
        <v>Fietsenhok</v>
      </c>
      <c r="P570" s="136" t="str">
        <f>IF(CONCATENATE(C570,D570)="","",VLOOKUP(CONCATENATE(C570,D570),Karakteristieken!AQ:AQ,1,FALSE))</f>
        <v/>
      </c>
    </row>
    <row r="571" spans="1:16" x14ac:dyDescent="0.25">
      <c r="A571" s="59"/>
      <c r="B571" s="59"/>
      <c r="C571" s="59"/>
      <c r="D571" s="59"/>
      <c r="E571" s="60" t="s">
        <v>7098</v>
      </c>
      <c r="F571" s="60"/>
      <c r="G571" s="60" t="s">
        <v>6474</v>
      </c>
      <c r="H571" s="60"/>
      <c r="I571" s="59">
        <f t="shared" si="9"/>
        <v>16</v>
      </c>
      <c r="J571" s="59" t="s">
        <v>1561</v>
      </c>
      <c r="K571" s="61"/>
      <c r="L571" s="62" t="s">
        <v>6738</v>
      </c>
      <c r="M571" s="62" t="s">
        <v>6474</v>
      </c>
      <c r="N571" s="72" t="str">
        <f>VLOOKUP(M571,'Hulpblad KAR-parser'!A:C,2,FALSE)</f>
        <v>Soort bijgebouw</v>
      </c>
      <c r="O571" s="72" t="str">
        <f>IF(VLOOKUP(M571,'Hulpblad KAR-parser'!A:C,3,FALSE)="","",VLOOKUP(M571,'Hulpblad KAR-parser'!A:C,3,FALSE))</f>
        <v>Fietsenhok</v>
      </c>
      <c r="P571" s="136" t="str">
        <f>IF(CONCATENATE(C571,D571)="","",VLOOKUP(CONCATENATE(C571,D571),Karakteristieken!AQ:AQ,1,FALSE))</f>
        <v/>
      </c>
    </row>
    <row r="572" spans="1:16" x14ac:dyDescent="0.25">
      <c r="A572" s="59">
        <v>200053661</v>
      </c>
      <c r="B572" s="59">
        <v>200027229</v>
      </c>
      <c r="C572" s="59" t="s">
        <v>5761</v>
      </c>
      <c r="D572" s="59" t="s">
        <v>5778</v>
      </c>
      <c r="E572" s="60" t="s">
        <v>6692</v>
      </c>
      <c r="F572" s="60"/>
      <c r="G572" s="60"/>
      <c r="H572" s="60"/>
      <c r="I572" s="59">
        <f t="shared" si="9"/>
        <v>11</v>
      </c>
      <c r="J572" s="59" t="s">
        <v>1613</v>
      </c>
      <c r="K572" s="61"/>
      <c r="L572" s="62" t="s">
        <v>6738</v>
      </c>
      <c r="M572" s="62" t="s">
        <v>6692</v>
      </c>
      <c r="N572" s="72" t="str">
        <f>VLOOKUP(M572,'Hulpblad KAR-parser'!A:C,2,FALSE)</f>
        <v>Soort woning</v>
      </c>
      <c r="O572" s="72" t="str">
        <f>IF(VLOOKUP(M572,'Hulpblad KAR-parser'!A:C,3,FALSE)="","",VLOOKUP(M572,'Hulpblad KAR-parser'!A:C,3,FALSE))</f>
        <v>Flat</v>
      </c>
      <c r="P572" s="136" t="str">
        <f>IF(CONCATENATE(C572,D572)="","",VLOOKUP(CONCATENATE(C572,D572),Karakteristieken!AQ:AQ,1,FALSE))</f>
        <v>Soort woningFlat</v>
      </c>
    </row>
    <row r="573" spans="1:16" x14ac:dyDescent="0.25">
      <c r="A573" s="59"/>
      <c r="B573" s="59"/>
      <c r="C573" s="59"/>
      <c r="D573" s="59"/>
      <c r="E573" s="60" t="s">
        <v>7178</v>
      </c>
      <c r="F573" s="60"/>
      <c r="G573" s="60" t="s">
        <v>6692</v>
      </c>
      <c r="H573" s="60"/>
      <c r="I573" s="59">
        <f t="shared" si="9"/>
        <v>8</v>
      </c>
      <c r="J573" s="59" t="s">
        <v>1561</v>
      </c>
      <c r="K573" s="61"/>
      <c r="L573" s="62" t="s">
        <v>6738</v>
      </c>
      <c r="M573" s="62" t="s">
        <v>6692</v>
      </c>
      <c r="N573" s="72" t="str">
        <f>VLOOKUP(M573,'Hulpblad KAR-parser'!A:C,2,FALSE)</f>
        <v>Soort woning</v>
      </c>
      <c r="O573" s="72" t="str">
        <f>IF(VLOOKUP(M573,'Hulpblad KAR-parser'!A:C,3,FALSE)="","",VLOOKUP(M573,'Hulpblad KAR-parser'!A:C,3,FALSE))</f>
        <v>Flat</v>
      </c>
      <c r="P573" s="136" t="str">
        <f>IF(CONCATENATE(C573,D573)="","",VLOOKUP(CONCATENATE(C573,D573),Karakteristieken!AQ:AQ,1,FALSE))</f>
        <v/>
      </c>
    </row>
    <row r="574" spans="1:16" x14ac:dyDescent="0.25">
      <c r="A574" s="59"/>
      <c r="B574" s="59"/>
      <c r="C574" s="59"/>
      <c r="D574" s="59"/>
      <c r="E574" s="60" t="s">
        <v>7202</v>
      </c>
      <c r="F574" s="60"/>
      <c r="G574" s="60" t="s">
        <v>6692</v>
      </c>
      <c r="H574" s="60"/>
      <c r="I574" s="59">
        <f t="shared" si="9"/>
        <v>10</v>
      </c>
      <c r="J574" s="59" t="s">
        <v>1561</v>
      </c>
      <c r="K574" s="61"/>
      <c r="L574" s="62" t="s">
        <v>6738</v>
      </c>
      <c r="M574" s="62" t="s">
        <v>6692</v>
      </c>
      <c r="N574" s="72" t="str">
        <f>VLOOKUP(M574,'Hulpblad KAR-parser'!A:C,2,FALSE)</f>
        <v>Soort woning</v>
      </c>
      <c r="O574" s="72" t="str">
        <f>IF(VLOOKUP(M574,'Hulpblad KAR-parser'!A:C,3,FALSE)="","",VLOOKUP(M574,'Hulpblad KAR-parser'!A:C,3,FALSE))</f>
        <v>Flat</v>
      </c>
      <c r="P574" s="136" t="str">
        <f>IF(CONCATENATE(C574,D574)="","",VLOOKUP(CONCATENATE(C574,D574),Karakteristieken!AQ:AQ,1,FALSE))</f>
        <v/>
      </c>
    </row>
    <row r="575" spans="1:16" x14ac:dyDescent="0.25">
      <c r="A575" s="59">
        <v>200109311</v>
      </c>
      <c r="B575" s="59">
        <v>200059043</v>
      </c>
      <c r="C575" s="59" t="s">
        <v>4655</v>
      </c>
      <c r="D575" s="59" t="s">
        <v>4663</v>
      </c>
      <c r="E575" s="60" t="s">
        <v>6475</v>
      </c>
      <c r="F575" s="60"/>
      <c r="G575" s="60"/>
      <c r="H575" s="60"/>
      <c r="I575" s="59">
        <f t="shared" si="9"/>
        <v>16</v>
      </c>
      <c r="J575" s="59" t="s">
        <v>1613</v>
      </c>
      <c r="K575" s="61"/>
      <c r="L575" s="62" t="s">
        <v>6738</v>
      </c>
      <c r="M575" s="62" t="s">
        <v>6475</v>
      </c>
      <c r="N575" s="72" t="str">
        <f>VLOOKUP(M575,'Hulpblad KAR-parser'!A:C,2,FALSE)</f>
        <v>Soort bijgebouw</v>
      </c>
      <c r="O575" s="72" t="str">
        <f>IF(VLOOKUP(M575,'Hulpblad KAR-parser'!A:C,3,FALSE)="","",VLOOKUP(M575,'Hulpblad KAR-parser'!A:C,3,FALSE))</f>
        <v>Garagebox</v>
      </c>
      <c r="P575" s="136" t="str">
        <f>IF(CONCATENATE(C575,D575)="","",VLOOKUP(CONCATENATE(C575,D575),Karakteristieken!AQ:AQ,1,FALSE))</f>
        <v>Soort bijgebouwGaragebox</v>
      </c>
    </row>
    <row r="576" spans="1:16" x14ac:dyDescent="0.25">
      <c r="A576" s="59"/>
      <c r="B576" s="59"/>
      <c r="C576" s="59"/>
      <c r="D576" s="59"/>
      <c r="E576" s="60" t="s">
        <v>7068</v>
      </c>
      <c r="F576" s="60"/>
      <c r="G576" s="60" t="s">
        <v>6475</v>
      </c>
      <c r="H576" s="60"/>
      <c r="I576" s="59">
        <f t="shared" si="9"/>
        <v>13</v>
      </c>
      <c r="J576" s="59" t="s">
        <v>1561</v>
      </c>
      <c r="K576" s="61"/>
      <c r="L576" s="62" t="s">
        <v>6738</v>
      </c>
      <c r="M576" s="62" t="s">
        <v>6475</v>
      </c>
      <c r="N576" s="72" t="str">
        <f>VLOOKUP(M576,'Hulpblad KAR-parser'!A:C,2,FALSE)</f>
        <v>Soort bijgebouw</v>
      </c>
      <c r="O576" s="72" t="str">
        <f>IF(VLOOKUP(M576,'Hulpblad KAR-parser'!A:C,3,FALSE)="","",VLOOKUP(M576,'Hulpblad KAR-parser'!A:C,3,FALSE))</f>
        <v>Garagebox</v>
      </c>
      <c r="P576" s="136" t="str">
        <f>IF(CONCATENATE(C576,D576)="","",VLOOKUP(CONCATENATE(C576,D576),Karakteristieken!AQ:AQ,1,FALSE))</f>
        <v/>
      </c>
    </row>
    <row r="577" spans="1:16" x14ac:dyDescent="0.25">
      <c r="A577" s="59"/>
      <c r="B577" s="59"/>
      <c r="C577" s="59"/>
      <c r="D577" s="59"/>
      <c r="E577" s="60" t="s">
        <v>7099</v>
      </c>
      <c r="F577" s="60"/>
      <c r="G577" s="60" t="s">
        <v>6475</v>
      </c>
      <c r="H577" s="60"/>
      <c r="I577" s="59">
        <f t="shared" si="9"/>
        <v>15</v>
      </c>
      <c r="J577" s="59" t="s">
        <v>1561</v>
      </c>
      <c r="K577" s="61"/>
      <c r="L577" s="62" t="s">
        <v>6738</v>
      </c>
      <c r="M577" s="62" t="s">
        <v>6475</v>
      </c>
      <c r="N577" s="72" t="str">
        <f>VLOOKUP(M577,'Hulpblad KAR-parser'!A:C,2,FALSE)</f>
        <v>Soort bijgebouw</v>
      </c>
      <c r="O577" s="72" t="str">
        <f>IF(VLOOKUP(M577,'Hulpblad KAR-parser'!A:C,3,FALSE)="","",VLOOKUP(M577,'Hulpblad KAR-parser'!A:C,3,FALSE))</f>
        <v>Garagebox</v>
      </c>
      <c r="P577" s="136" t="str">
        <f>IF(CONCATENATE(C577,D577)="","",VLOOKUP(CONCATENATE(C577,D577),Karakteristieken!AQ:AQ,1,FALSE))</f>
        <v/>
      </c>
    </row>
    <row r="578" spans="1:16" x14ac:dyDescent="0.25">
      <c r="A578" s="59">
        <v>200109313</v>
      </c>
      <c r="B578" s="59">
        <v>200059045</v>
      </c>
      <c r="C578" s="59" t="s">
        <v>4655</v>
      </c>
      <c r="D578" s="59" t="s">
        <v>4688</v>
      </c>
      <c r="E578" s="60" t="s">
        <v>6476</v>
      </c>
      <c r="F578" s="60"/>
      <c r="G578" s="60"/>
      <c r="H578" s="60"/>
      <c r="I578" s="59">
        <f t="shared" si="9"/>
        <v>17</v>
      </c>
      <c r="J578" s="59" t="s">
        <v>1613</v>
      </c>
      <c r="K578" s="61"/>
      <c r="L578" s="62" t="s">
        <v>6738</v>
      </c>
      <c r="M578" s="62" t="s">
        <v>6476</v>
      </c>
      <c r="N578" s="72" t="str">
        <f>VLOOKUP(M578,'Hulpblad KAR-parser'!A:C,2,FALSE)</f>
        <v>Soort bijgebouw</v>
      </c>
      <c r="O578" s="72" t="str">
        <f>IF(VLOOKUP(M578,'Hulpblad KAR-parser'!A:C,3,FALSE)="","",VLOOKUP(M578,'Hulpblad KAR-parser'!A:C,3,FALSE))</f>
        <v>Gier-/Drijfmestkeld.</v>
      </c>
      <c r="P578" s="136" t="str">
        <f>IF(CONCATENATE(C578,D578)="","",VLOOKUP(CONCATENATE(C578,D578),Karakteristieken!AQ:AQ,1,FALSE))</f>
        <v>Soort bijgebouwGier-/Drijfmestkeld.</v>
      </c>
    </row>
    <row r="579" spans="1:16" x14ac:dyDescent="0.25">
      <c r="A579" s="59"/>
      <c r="B579" s="59"/>
      <c r="C579" s="59"/>
      <c r="D579" s="59"/>
      <c r="E579" s="60" t="s">
        <v>7069</v>
      </c>
      <c r="F579" s="60"/>
      <c r="G579" s="60" t="s">
        <v>6476</v>
      </c>
      <c r="H579" s="60"/>
      <c r="I579" s="59">
        <f t="shared" si="9"/>
        <v>14</v>
      </c>
      <c r="J579" s="59" t="s">
        <v>1561</v>
      </c>
      <c r="K579" s="61"/>
      <c r="L579" s="62" t="s">
        <v>6738</v>
      </c>
      <c r="M579" s="62" t="s">
        <v>6476</v>
      </c>
      <c r="N579" s="72" t="str">
        <f>VLOOKUP(M579,'Hulpblad KAR-parser'!A:C,2,FALSE)</f>
        <v>Soort bijgebouw</v>
      </c>
      <c r="O579" s="72" t="str">
        <f>IF(VLOOKUP(M579,'Hulpblad KAR-parser'!A:C,3,FALSE)="","",VLOOKUP(M579,'Hulpblad KAR-parser'!A:C,3,FALSE))</f>
        <v>Gier-/Drijfmestkeld.</v>
      </c>
      <c r="P579" s="136" t="str">
        <f>IF(CONCATENATE(C579,D579)="","",VLOOKUP(CONCATENATE(C579,D579),Karakteristieken!AQ:AQ,1,FALSE))</f>
        <v/>
      </c>
    </row>
    <row r="580" spans="1:16" x14ac:dyDescent="0.25">
      <c r="A580" s="59"/>
      <c r="B580" s="59"/>
      <c r="C580" s="59"/>
      <c r="D580" s="59"/>
      <c r="E580" s="60" t="s">
        <v>7077</v>
      </c>
      <c r="F580" s="60"/>
      <c r="G580" s="60" t="s">
        <v>6476</v>
      </c>
      <c r="H580" s="60"/>
      <c r="I580" s="59">
        <f t="shared" si="9"/>
        <v>14</v>
      </c>
      <c r="J580" s="59" t="s">
        <v>1561</v>
      </c>
      <c r="K580" s="61"/>
      <c r="L580" s="62" t="s">
        <v>6738</v>
      </c>
      <c r="M580" s="62" t="s">
        <v>6476</v>
      </c>
      <c r="N580" s="72" t="str">
        <f>VLOOKUP(M580,'Hulpblad KAR-parser'!A:C,2,FALSE)</f>
        <v>Soort bijgebouw</v>
      </c>
      <c r="O580" s="72" t="str">
        <f>IF(VLOOKUP(M580,'Hulpblad KAR-parser'!A:C,3,FALSE)="","",VLOOKUP(M580,'Hulpblad KAR-parser'!A:C,3,FALSE))</f>
        <v>Gier-/Drijfmestkeld.</v>
      </c>
      <c r="P580" s="136" t="str">
        <f>IF(CONCATENATE(C580,D580)="","",VLOOKUP(CONCATENATE(C580,D580),Karakteristieken!AQ:AQ,1,FALSE))</f>
        <v/>
      </c>
    </row>
    <row r="581" spans="1:16" x14ac:dyDescent="0.25">
      <c r="A581" s="59"/>
      <c r="B581" s="59"/>
      <c r="C581" s="59"/>
      <c r="D581" s="59"/>
      <c r="E581" s="60" t="s">
        <v>7091</v>
      </c>
      <c r="F581" s="60"/>
      <c r="G581" s="60" t="s">
        <v>6476</v>
      </c>
      <c r="H581" s="60"/>
      <c r="I581" s="59">
        <f t="shared" si="9"/>
        <v>17</v>
      </c>
      <c r="J581" s="59" t="s">
        <v>1561</v>
      </c>
      <c r="K581" s="61"/>
      <c r="L581" s="62" t="s">
        <v>6738</v>
      </c>
      <c r="M581" s="62" t="s">
        <v>6476</v>
      </c>
      <c r="N581" s="72" t="str">
        <f>VLOOKUP(M581,'Hulpblad KAR-parser'!A:C,2,FALSE)</f>
        <v>Soort bijgebouw</v>
      </c>
      <c r="O581" s="72" t="str">
        <f>IF(VLOOKUP(M581,'Hulpblad KAR-parser'!A:C,3,FALSE)="","",VLOOKUP(M581,'Hulpblad KAR-parser'!A:C,3,FALSE))</f>
        <v>Gier-/Drijfmestkeld.</v>
      </c>
      <c r="P581" s="136" t="str">
        <f>IF(CONCATENATE(C581,D581)="","",VLOOKUP(CONCATENATE(C581,D581),Karakteristieken!AQ:AQ,1,FALSE))</f>
        <v/>
      </c>
    </row>
    <row r="582" spans="1:16" x14ac:dyDescent="0.25">
      <c r="A582" s="59"/>
      <c r="B582" s="59"/>
      <c r="C582" s="59"/>
      <c r="D582" s="59"/>
      <c r="E582" s="60" t="s">
        <v>7101</v>
      </c>
      <c r="F582" s="60"/>
      <c r="G582" s="60" t="s">
        <v>6476</v>
      </c>
      <c r="H582" s="60"/>
      <c r="I582" s="59">
        <f t="shared" si="9"/>
        <v>16</v>
      </c>
      <c r="J582" s="59" t="s">
        <v>1561</v>
      </c>
      <c r="K582" s="61"/>
      <c r="L582" s="62" t="s">
        <v>6738</v>
      </c>
      <c r="M582" s="62" t="s">
        <v>6476</v>
      </c>
      <c r="N582" s="72" t="str">
        <f>VLOOKUP(M582,'Hulpblad KAR-parser'!A:C,2,FALSE)</f>
        <v>Soort bijgebouw</v>
      </c>
      <c r="O582" s="72" t="str">
        <f>IF(VLOOKUP(M582,'Hulpblad KAR-parser'!A:C,3,FALSE)="","",VLOOKUP(M582,'Hulpblad KAR-parser'!A:C,3,FALSE))</f>
        <v>Gier-/Drijfmestkeld.</v>
      </c>
      <c r="P582" s="136" t="str">
        <f>IF(CONCATENATE(C582,D582)="","",VLOOKUP(CONCATENATE(C582,D582),Karakteristieken!AQ:AQ,1,FALSE))</f>
        <v/>
      </c>
    </row>
    <row r="583" spans="1:16" x14ac:dyDescent="0.25">
      <c r="A583" s="59"/>
      <c r="B583" s="59"/>
      <c r="C583" s="59"/>
      <c r="D583" s="59"/>
      <c r="E583" s="60" t="s">
        <v>7109</v>
      </c>
      <c r="F583" s="60"/>
      <c r="G583" s="60" t="s">
        <v>6476</v>
      </c>
      <c r="H583" s="60"/>
      <c r="I583" s="59">
        <f t="shared" si="9"/>
        <v>16</v>
      </c>
      <c r="J583" s="59" t="s">
        <v>1561</v>
      </c>
      <c r="K583" s="61"/>
      <c r="L583" s="62" t="s">
        <v>6738</v>
      </c>
      <c r="M583" s="62" t="s">
        <v>6476</v>
      </c>
      <c r="N583" s="72" t="str">
        <f>VLOOKUP(M583,'Hulpblad KAR-parser'!A:C,2,FALSE)</f>
        <v>Soort bijgebouw</v>
      </c>
      <c r="O583" s="72" t="str">
        <f>IF(VLOOKUP(M583,'Hulpblad KAR-parser'!A:C,3,FALSE)="","",VLOOKUP(M583,'Hulpblad KAR-parser'!A:C,3,FALSE))</f>
        <v>Gier-/Drijfmestkeld.</v>
      </c>
      <c r="P583" s="136" t="str">
        <f>IF(CONCATENATE(C583,D583)="","",VLOOKUP(CONCATENATE(C583,D583),Karakteristieken!AQ:AQ,1,FALSE))</f>
        <v/>
      </c>
    </row>
    <row r="584" spans="1:16" x14ac:dyDescent="0.25">
      <c r="A584" s="59">
        <v>200109314</v>
      </c>
      <c r="B584" s="59">
        <v>200059050</v>
      </c>
      <c r="C584" s="59" t="s">
        <v>4774</v>
      </c>
      <c r="D584" s="59" t="s">
        <v>4782</v>
      </c>
      <c r="E584" s="60" t="s">
        <v>6492</v>
      </c>
      <c r="F584" s="60"/>
      <c r="G584" s="60"/>
      <c r="H584" s="60"/>
      <c r="I584" s="59">
        <f t="shared" si="9"/>
        <v>14</v>
      </c>
      <c r="J584" s="59" t="s">
        <v>1613</v>
      </c>
      <c r="K584" s="61"/>
      <c r="L584" s="62" t="s">
        <v>6738</v>
      </c>
      <c r="M584" s="62" t="s">
        <v>6492</v>
      </c>
      <c r="N584" s="72" t="str">
        <f>VLOOKUP(M584,'Hulpblad KAR-parser'!A:C,2,FALSE)</f>
        <v>Soort container</v>
      </c>
      <c r="O584" s="72" t="str">
        <f>IF(VLOOKUP(M584,'Hulpblad KAR-parser'!A:C,3,FALSE)="","",VLOOKUP(M584,'Hulpblad KAR-parser'!A:C,3,FALSE))</f>
        <v>Glasbak</v>
      </c>
      <c r="P584" s="136" t="str">
        <f>IF(CONCATENATE(C584,D584)="","",VLOOKUP(CONCATENATE(C584,D584),Karakteristieken!AQ:AQ,1,FALSE))</f>
        <v>Soort containerGlasbak</v>
      </c>
    </row>
    <row r="585" spans="1:16" x14ac:dyDescent="0.25">
      <c r="A585" s="59"/>
      <c r="B585" s="59"/>
      <c r="C585" s="59"/>
      <c r="D585" s="59"/>
      <c r="E585" s="60" t="s">
        <v>7145</v>
      </c>
      <c r="F585" s="60"/>
      <c r="G585" s="60" t="s">
        <v>6492</v>
      </c>
      <c r="H585" s="60"/>
      <c r="I585" s="59">
        <f t="shared" si="9"/>
        <v>11</v>
      </c>
      <c r="J585" s="59" t="s">
        <v>1561</v>
      </c>
      <c r="K585" s="61"/>
      <c r="L585" s="62" t="s">
        <v>6738</v>
      </c>
      <c r="M585" s="62" t="s">
        <v>6492</v>
      </c>
      <c r="N585" s="72" t="str">
        <f>VLOOKUP(M585,'Hulpblad KAR-parser'!A:C,2,FALSE)</f>
        <v>Soort container</v>
      </c>
      <c r="O585" s="72" t="str">
        <f>IF(VLOOKUP(M585,'Hulpblad KAR-parser'!A:C,3,FALSE)="","",VLOOKUP(M585,'Hulpblad KAR-parser'!A:C,3,FALSE))</f>
        <v>Glasbak</v>
      </c>
      <c r="P585" s="136" t="str">
        <f>IF(CONCATENATE(C585,D585)="","",VLOOKUP(CONCATENATE(C585,D585),Karakteristieken!AQ:AQ,1,FALSE))</f>
        <v/>
      </c>
    </row>
    <row r="586" spans="1:16" x14ac:dyDescent="0.25">
      <c r="A586" s="59">
        <v>200109315</v>
      </c>
      <c r="B586" s="59">
        <v>200059112</v>
      </c>
      <c r="C586" s="59" t="s">
        <v>5405</v>
      </c>
      <c r="D586" s="59" t="s">
        <v>4378</v>
      </c>
      <c r="E586" s="60" t="s">
        <v>6587</v>
      </c>
      <c r="F586" s="60"/>
      <c r="G586" s="60"/>
      <c r="H586" s="60"/>
      <c r="I586" s="59">
        <f t="shared" si="9"/>
        <v>20</v>
      </c>
      <c r="J586" s="59" t="s">
        <v>1613</v>
      </c>
      <c r="K586" s="61"/>
      <c r="L586" s="62" t="s">
        <v>6738</v>
      </c>
      <c r="M586" s="62" t="s">
        <v>6587</v>
      </c>
      <c r="N586" s="72" t="str">
        <f>VLOOKUP(M586,'Hulpblad KAR-parser'!A:C,2,FALSE)</f>
        <v>Soort spoorvervoer</v>
      </c>
      <c r="O586" s="72" t="str">
        <f>IF(VLOOKUP(M586,'Hulpblad KAR-parser'!A:C,3,FALSE)="","",VLOOKUP(M586,'Hulpblad KAR-parser'!A:C,3,FALSE))</f>
        <v>Goederentrein</v>
      </c>
      <c r="P586" s="136" t="str">
        <f>IF(CONCATENATE(C586,D586)="","",VLOOKUP(CONCATENATE(C586,D586),Karakteristieken!AQ:AQ,1,FALSE))</f>
        <v>Soort spoorvervoerGoederentrein</v>
      </c>
    </row>
    <row r="587" spans="1:16" x14ac:dyDescent="0.25">
      <c r="A587" s="59"/>
      <c r="B587" s="59"/>
      <c r="C587" s="59"/>
      <c r="D587" s="59"/>
      <c r="E587" s="60" t="s">
        <v>7531</v>
      </c>
      <c r="F587" s="60"/>
      <c r="G587" s="60" t="s">
        <v>6587</v>
      </c>
      <c r="H587" s="60"/>
      <c r="I587" s="59">
        <f t="shared" si="9"/>
        <v>17</v>
      </c>
      <c r="J587" s="59" t="s">
        <v>1561</v>
      </c>
      <c r="K587" s="61"/>
      <c r="L587" s="62" t="s">
        <v>6738</v>
      </c>
      <c r="M587" s="62" t="s">
        <v>6587</v>
      </c>
      <c r="N587" s="72" t="str">
        <f>VLOOKUP(M587,'Hulpblad KAR-parser'!A:C,2,FALSE)</f>
        <v>Soort spoorvervoer</v>
      </c>
      <c r="O587" s="72" t="str">
        <f>IF(VLOOKUP(M587,'Hulpblad KAR-parser'!A:C,3,FALSE)="","",VLOOKUP(M587,'Hulpblad KAR-parser'!A:C,3,FALSE))</f>
        <v>Goederentrein</v>
      </c>
      <c r="P587" s="136" t="str">
        <f>IF(CONCATENATE(C587,D587)="","",VLOOKUP(CONCATENATE(C587,D587),Karakteristieken!AQ:AQ,1,FALSE))</f>
        <v/>
      </c>
    </row>
    <row r="588" spans="1:16" x14ac:dyDescent="0.25">
      <c r="A588" s="59"/>
      <c r="B588" s="59"/>
      <c r="C588" s="59"/>
      <c r="D588" s="59"/>
      <c r="E588" s="60" t="s">
        <v>7540</v>
      </c>
      <c r="F588" s="60"/>
      <c r="G588" s="60" t="s">
        <v>6587</v>
      </c>
      <c r="H588" s="60"/>
      <c r="I588" s="59">
        <f t="shared" si="9"/>
        <v>19</v>
      </c>
      <c r="J588" s="59" t="s">
        <v>1561</v>
      </c>
      <c r="K588" s="61"/>
      <c r="L588" s="62" t="s">
        <v>6738</v>
      </c>
      <c r="M588" s="62" t="s">
        <v>6587</v>
      </c>
      <c r="N588" s="72" t="str">
        <f>VLOOKUP(M588,'Hulpblad KAR-parser'!A:C,2,FALSE)</f>
        <v>Soort spoorvervoer</v>
      </c>
      <c r="O588" s="72" t="str">
        <f>IF(VLOOKUP(M588,'Hulpblad KAR-parser'!A:C,3,FALSE)="","",VLOOKUP(M588,'Hulpblad KAR-parser'!A:C,3,FALSE))</f>
        <v>Goederentrein</v>
      </c>
      <c r="P588" s="136" t="str">
        <f>IF(CONCATENATE(C588,D588)="","",VLOOKUP(CONCATENATE(C588,D588),Karakteristieken!AQ:AQ,1,FALSE))</f>
        <v/>
      </c>
    </row>
    <row r="589" spans="1:16" x14ac:dyDescent="0.25">
      <c r="A589" s="59">
        <v>200109316</v>
      </c>
      <c r="B589" s="59">
        <v>200059084</v>
      </c>
      <c r="C589" s="59" t="s">
        <v>5065</v>
      </c>
      <c r="D589" s="59" t="s">
        <v>5070</v>
      </c>
      <c r="E589" s="60" t="s">
        <v>6527</v>
      </c>
      <c r="F589" s="60"/>
      <c r="G589" s="60"/>
      <c r="H589" s="60"/>
      <c r="I589" s="59">
        <f t="shared" si="9"/>
        <v>17</v>
      </c>
      <c r="J589" s="59" t="s">
        <v>1613</v>
      </c>
      <c r="K589" s="61"/>
      <c r="L589" s="62" t="s">
        <v>6738</v>
      </c>
      <c r="M589" s="62" t="s">
        <v>6527</v>
      </c>
      <c r="N589" s="72" t="str">
        <f>VLOOKUP(M589,'Hulpblad KAR-parser'!A:C,2,FALSE)</f>
        <v>Soort luchtvaartuig</v>
      </c>
      <c r="O589" s="72" t="str">
        <f>IF(VLOOKUP(M589,'Hulpblad KAR-parser'!A:C,3,FALSE)="","",VLOOKUP(M589,'Hulpblad KAR-parser'!A:C,3,FALSE))</f>
        <v>Helikopter</v>
      </c>
      <c r="P589" s="136" t="str">
        <f>IF(CONCATENATE(C589,D589)="","",VLOOKUP(CONCATENATE(C589,D589),Karakteristieken!AQ:AQ,1,FALSE))</f>
        <v>Soort luchtvaartuigHelikopter</v>
      </c>
    </row>
    <row r="590" spans="1:16" x14ac:dyDescent="0.25">
      <c r="A590" s="59"/>
      <c r="B590" s="59"/>
      <c r="C590" s="59"/>
      <c r="D590" s="59"/>
      <c r="E590" s="60" t="s">
        <v>7361</v>
      </c>
      <c r="F590" s="60"/>
      <c r="G590" s="60" t="s">
        <v>6527</v>
      </c>
      <c r="H590" s="60"/>
      <c r="I590" s="59">
        <f t="shared" si="9"/>
        <v>14</v>
      </c>
      <c r="J590" s="59" t="s">
        <v>1561</v>
      </c>
      <c r="K590" s="61"/>
      <c r="L590" s="62" t="s">
        <v>6738</v>
      </c>
      <c r="M590" s="62" t="s">
        <v>6527</v>
      </c>
      <c r="N590" s="72" t="str">
        <f>VLOOKUP(M590,'Hulpblad KAR-parser'!A:C,2,FALSE)</f>
        <v>Soort luchtvaartuig</v>
      </c>
      <c r="O590" s="72" t="str">
        <f>IF(VLOOKUP(M590,'Hulpblad KAR-parser'!A:C,3,FALSE)="","",VLOOKUP(M590,'Hulpblad KAR-parser'!A:C,3,FALSE))</f>
        <v>Helikopter</v>
      </c>
      <c r="P590" s="136" t="str">
        <f>IF(CONCATENATE(C590,D590)="","",VLOOKUP(CONCATENATE(C590,D590),Karakteristieken!AQ:AQ,1,FALSE))</f>
        <v/>
      </c>
    </row>
    <row r="591" spans="1:16" x14ac:dyDescent="0.25">
      <c r="A591" s="59"/>
      <c r="B591" s="59"/>
      <c r="C591" s="59"/>
      <c r="D591" s="59"/>
      <c r="E591" s="60" t="s">
        <v>7375</v>
      </c>
      <c r="F591" s="60"/>
      <c r="G591" s="60" t="s">
        <v>6527</v>
      </c>
      <c r="H591" s="60"/>
      <c r="I591" s="59">
        <f t="shared" si="9"/>
        <v>16</v>
      </c>
      <c r="J591" s="59" t="s">
        <v>1561</v>
      </c>
      <c r="K591" s="61"/>
      <c r="L591" s="62" t="s">
        <v>6738</v>
      </c>
      <c r="M591" s="62" t="s">
        <v>6527</v>
      </c>
      <c r="N591" s="72" t="str">
        <f>VLOOKUP(M591,'Hulpblad KAR-parser'!A:C,2,FALSE)</f>
        <v>Soort luchtvaartuig</v>
      </c>
      <c r="O591" s="72" t="str">
        <f>IF(VLOOKUP(M591,'Hulpblad KAR-parser'!A:C,3,FALSE)="","",VLOOKUP(M591,'Hulpblad KAR-parser'!A:C,3,FALSE))</f>
        <v>Helikopter</v>
      </c>
      <c r="P591" s="136" t="str">
        <f>IF(CONCATENATE(C591,D591)="","",VLOOKUP(CONCATENATE(C591,D591),Karakteristieken!AQ:AQ,1,FALSE))</f>
        <v/>
      </c>
    </row>
    <row r="592" spans="1:16" x14ac:dyDescent="0.25">
      <c r="A592" s="59">
        <v>200053664</v>
      </c>
      <c r="B592" s="59">
        <v>200027230</v>
      </c>
      <c r="C592" s="59" t="s">
        <v>5761</v>
      </c>
      <c r="D592" s="59" t="s">
        <v>5781</v>
      </c>
      <c r="E592" s="60" t="s">
        <v>6693</v>
      </c>
      <c r="F592" s="60"/>
      <c r="G592" s="60"/>
      <c r="H592" s="60"/>
      <c r="I592" s="59">
        <f t="shared" si="9"/>
        <v>17</v>
      </c>
      <c r="J592" s="59" t="s">
        <v>1613</v>
      </c>
      <c r="K592" s="61"/>
      <c r="L592" s="62" t="s">
        <v>6738</v>
      </c>
      <c r="M592" s="62" t="s">
        <v>6693</v>
      </c>
      <c r="N592" s="72" t="str">
        <f>VLOOKUP(M592,'Hulpblad KAR-parser'!A:C,2,FALSE)</f>
        <v>Soort woning</v>
      </c>
      <c r="O592" s="72" t="str">
        <f>IF(VLOOKUP(M592,'Hulpblad KAR-parser'!A:C,3,FALSE)="","",VLOOKUP(M592,'Hulpblad KAR-parser'!A:C,3,FALSE))</f>
        <v>Hoekwoning</v>
      </c>
      <c r="P592" s="136" t="str">
        <f>IF(CONCATENATE(C592,D592)="","",VLOOKUP(CONCATENATE(C592,D592),Karakteristieken!AQ:AQ,1,FALSE))</f>
        <v>Soort woningHoekwoning</v>
      </c>
    </row>
    <row r="593" spans="1:16" x14ac:dyDescent="0.25">
      <c r="A593" s="59"/>
      <c r="B593" s="59"/>
      <c r="C593" s="59"/>
      <c r="D593" s="59"/>
      <c r="E593" s="60" t="s">
        <v>7179</v>
      </c>
      <c r="F593" s="60"/>
      <c r="G593" s="60" t="s">
        <v>6693</v>
      </c>
      <c r="H593" s="60"/>
      <c r="I593" s="59">
        <f t="shared" si="9"/>
        <v>14</v>
      </c>
      <c r="J593" s="59" t="s">
        <v>1561</v>
      </c>
      <c r="K593" s="61"/>
      <c r="L593" s="62" t="s">
        <v>6738</v>
      </c>
      <c r="M593" s="62" t="s">
        <v>6693</v>
      </c>
      <c r="N593" s="72" t="str">
        <f>VLOOKUP(M593,'Hulpblad KAR-parser'!A:C,2,FALSE)</f>
        <v>Soort woning</v>
      </c>
      <c r="O593" s="72" t="str">
        <f>IF(VLOOKUP(M593,'Hulpblad KAR-parser'!A:C,3,FALSE)="","",VLOOKUP(M593,'Hulpblad KAR-parser'!A:C,3,FALSE))</f>
        <v>Hoekwoning</v>
      </c>
      <c r="P593" s="136" t="str">
        <f>IF(CONCATENATE(C593,D593)="","",VLOOKUP(CONCATENATE(C593,D593),Karakteristieken!AQ:AQ,1,FALSE))</f>
        <v/>
      </c>
    </row>
    <row r="594" spans="1:16" x14ac:dyDescent="0.25">
      <c r="A594" s="59"/>
      <c r="B594" s="59"/>
      <c r="C594" s="59"/>
      <c r="D594" s="59"/>
      <c r="E594" s="60" t="s">
        <v>7203</v>
      </c>
      <c r="F594" s="60"/>
      <c r="G594" s="60" t="s">
        <v>6693</v>
      </c>
      <c r="H594" s="60"/>
      <c r="I594" s="59">
        <f t="shared" si="9"/>
        <v>16</v>
      </c>
      <c r="J594" s="59" t="s">
        <v>1561</v>
      </c>
      <c r="K594" s="61"/>
      <c r="L594" s="62" t="s">
        <v>6738</v>
      </c>
      <c r="M594" s="62" t="s">
        <v>6693</v>
      </c>
      <c r="N594" s="72" t="str">
        <f>VLOOKUP(M594,'Hulpblad KAR-parser'!A:C,2,FALSE)</f>
        <v>Soort woning</v>
      </c>
      <c r="O594" s="72" t="str">
        <f>IF(VLOOKUP(M594,'Hulpblad KAR-parser'!A:C,3,FALSE)="","",VLOOKUP(M594,'Hulpblad KAR-parser'!A:C,3,FALSE))</f>
        <v>Hoekwoning</v>
      </c>
      <c r="P594" s="136" t="str">
        <f>IF(CONCATENATE(C594,D594)="","",VLOOKUP(CONCATENATE(C594,D594),Karakteristieken!AQ:AQ,1,FALSE))</f>
        <v/>
      </c>
    </row>
    <row r="595" spans="1:16" x14ac:dyDescent="0.25">
      <c r="A595" s="59">
        <v>200109317</v>
      </c>
      <c r="B595" s="59">
        <v>200059081</v>
      </c>
      <c r="C595" s="59" t="s">
        <v>3836</v>
      </c>
      <c r="D595" s="59" t="s">
        <v>6371</v>
      </c>
      <c r="E595" s="60" t="s">
        <v>6372</v>
      </c>
      <c r="F595" s="60"/>
      <c r="G595" s="60"/>
      <c r="H595" s="60"/>
      <c r="I595" s="59">
        <f t="shared" si="9"/>
        <v>26</v>
      </c>
      <c r="J595" s="59" t="s">
        <v>1613</v>
      </c>
      <c r="K595" s="61"/>
      <c r="L595" s="62" t="s">
        <v>6738</v>
      </c>
      <c r="M595" s="62" t="s">
        <v>6372</v>
      </c>
      <c r="N595" s="72" t="str">
        <f>VLOOKUP(M595,'Hulpblad KAR-parser'!A:C,2,FALSE)</f>
        <v>Onderdeel gebouw</v>
      </c>
      <c r="O595" s="72" t="str">
        <f>IF(VLOOKUP(M595,'Hulpblad KAR-parser'!A:C,3,FALSE)="","",VLOOKUP(M595,'Hulpblad KAR-parser'!A:C,3,FALSE))</f>
        <v>Hoogspanningsruimte</v>
      </c>
      <c r="P595" s="136" t="str">
        <f>IF(CONCATENATE(C595,D595)="","",VLOOKUP(CONCATENATE(C595,D595),Karakteristieken!AQ:AQ,1,FALSE))</f>
        <v>Onderdeel gebouwHoogspanningsruimte</v>
      </c>
    </row>
    <row r="596" spans="1:16" x14ac:dyDescent="0.25">
      <c r="A596" s="59"/>
      <c r="B596" s="59"/>
      <c r="C596" s="59"/>
      <c r="D596" s="59"/>
      <c r="E596" s="60" t="s">
        <v>7333</v>
      </c>
      <c r="F596" s="60"/>
      <c r="G596" s="60" t="s">
        <v>6372</v>
      </c>
      <c r="H596" s="60"/>
      <c r="I596" s="59">
        <f t="shared" si="9"/>
        <v>23</v>
      </c>
      <c r="J596" s="59" t="s">
        <v>1561</v>
      </c>
      <c r="K596" s="61"/>
      <c r="L596" s="62" t="s">
        <v>6738</v>
      </c>
      <c r="M596" s="62" t="s">
        <v>6372</v>
      </c>
      <c r="N596" s="72" t="str">
        <f>VLOOKUP(M596,'Hulpblad KAR-parser'!A:C,2,FALSE)</f>
        <v>Onderdeel gebouw</v>
      </c>
      <c r="O596" s="72" t="str">
        <f>IF(VLOOKUP(M596,'Hulpblad KAR-parser'!A:C,3,FALSE)="","",VLOOKUP(M596,'Hulpblad KAR-parser'!A:C,3,FALSE))</f>
        <v>Hoogspanningsruimte</v>
      </c>
      <c r="P596" s="136" t="str">
        <f>IF(CONCATENATE(C596,D596)="","",VLOOKUP(CONCATENATE(C596,D596),Karakteristieken!AQ:AQ,1,FALSE))</f>
        <v/>
      </c>
    </row>
    <row r="597" spans="1:16" x14ac:dyDescent="0.25">
      <c r="A597" s="59"/>
      <c r="B597" s="59"/>
      <c r="C597" s="59"/>
      <c r="D597" s="59"/>
      <c r="E597" s="60" t="s">
        <v>7349</v>
      </c>
      <c r="F597" s="60"/>
      <c r="G597" s="60" t="s">
        <v>6372</v>
      </c>
      <c r="H597" s="60"/>
      <c r="I597" s="59">
        <f t="shared" si="9"/>
        <v>25</v>
      </c>
      <c r="J597" s="59" t="s">
        <v>1561</v>
      </c>
      <c r="K597" s="61"/>
      <c r="L597" s="62" t="s">
        <v>6738</v>
      </c>
      <c r="M597" s="62" t="s">
        <v>6372</v>
      </c>
      <c r="N597" s="72" t="str">
        <f>VLOOKUP(M597,'Hulpblad KAR-parser'!A:C,2,FALSE)</f>
        <v>Onderdeel gebouw</v>
      </c>
      <c r="O597" s="72" t="str">
        <f>IF(VLOOKUP(M597,'Hulpblad KAR-parser'!A:C,3,FALSE)="","",VLOOKUP(M597,'Hulpblad KAR-parser'!A:C,3,FALSE))</f>
        <v>Hoogspanningsruimte</v>
      </c>
      <c r="P597" s="136" t="str">
        <f>IF(CONCATENATE(C597,D597)="","",VLOOKUP(CONCATENATE(C597,D597),Karakteristieken!AQ:AQ,1,FALSE))</f>
        <v/>
      </c>
    </row>
    <row r="598" spans="1:16" x14ac:dyDescent="0.25">
      <c r="A598" s="59">
        <v>200109318</v>
      </c>
      <c r="B598" s="59">
        <v>200059093</v>
      </c>
      <c r="C598" s="59" t="s">
        <v>5538</v>
      </c>
      <c r="D598" s="59" t="s">
        <v>5554</v>
      </c>
      <c r="E598" s="60" t="s">
        <v>6612</v>
      </c>
      <c r="F598" s="60"/>
      <c r="G598" s="60"/>
      <c r="H598" s="60"/>
      <c r="I598" s="59">
        <f t="shared" si="9"/>
        <v>13</v>
      </c>
      <c r="J598" s="59" t="s">
        <v>1613</v>
      </c>
      <c r="K598" s="61"/>
      <c r="L598" s="62" t="s">
        <v>6738</v>
      </c>
      <c r="M598" s="62" t="s">
        <v>6612</v>
      </c>
      <c r="N598" s="72" t="str">
        <f>VLOOKUP(M598,'Hulpblad KAR-parser'!A:C,2,FALSE)</f>
        <v>Soort vaartuig</v>
      </c>
      <c r="O598" s="72" t="str">
        <f>IF(VLOOKUP(M598,'Hulpblad KAR-parser'!A:C,3,FALSE)="","",VLOOKUP(M598,'Hulpblad KAR-parser'!A:C,3,FALSE))</f>
        <v>Jetski</v>
      </c>
      <c r="P598" s="136" t="str">
        <f>IF(CONCATENATE(C598,D598)="","",VLOOKUP(CONCATENATE(C598,D598),Karakteristieken!AQ:AQ,1,FALSE))</f>
        <v>Soort vaartuigJetski</v>
      </c>
    </row>
    <row r="599" spans="1:16" x14ac:dyDescent="0.25">
      <c r="A599" s="59"/>
      <c r="B599" s="59"/>
      <c r="C599" s="59"/>
      <c r="D599" s="59"/>
      <c r="E599" s="60" t="s">
        <v>7454</v>
      </c>
      <c r="F599" s="60"/>
      <c r="G599" s="60" t="s">
        <v>6612</v>
      </c>
      <c r="H599" s="60"/>
      <c r="I599" s="59">
        <f t="shared" si="9"/>
        <v>10</v>
      </c>
      <c r="J599" s="59" t="s">
        <v>1561</v>
      </c>
      <c r="K599" s="61"/>
      <c r="L599" s="62" t="s">
        <v>6738</v>
      </c>
      <c r="M599" s="62" t="s">
        <v>6612</v>
      </c>
      <c r="N599" s="72" t="str">
        <f>VLOOKUP(M599,'Hulpblad KAR-parser'!A:C,2,FALSE)</f>
        <v>Soort vaartuig</v>
      </c>
      <c r="O599" s="72" t="str">
        <f>IF(VLOOKUP(M599,'Hulpblad KAR-parser'!A:C,3,FALSE)="","",VLOOKUP(M599,'Hulpblad KAR-parser'!A:C,3,FALSE))</f>
        <v>Jetski</v>
      </c>
      <c r="P599" s="136" t="str">
        <f>IF(CONCATENATE(C599,D599)="","",VLOOKUP(CONCATENATE(C599,D599),Karakteristieken!AQ:AQ,1,FALSE))</f>
        <v/>
      </c>
    </row>
    <row r="600" spans="1:16" x14ac:dyDescent="0.25">
      <c r="A600" s="59"/>
      <c r="B600" s="59"/>
      <c r="C600" s="59"/>
      <c r="D600" s="59"/>
      <c r="E600" s="60" t="s">
        <v>7492</v>
      </c>
      <c r="F600" s="60"/>
      <c r="G600" s="60" t="s">
        <v>6612</v>
      </c>
      <c r="H600" s="60"/>
      <c r="I600" s="59">
        <f t="shared" si="9"/>
        <v>12</v>
      </c>
      <c r="J600" s="59" t="s">
        <v>1561</v>
      </c>
      <c r="K600" s="61"/>
      <c r="L600" s="62" t="s">
        <v>6738</v>
      </c>
      <c r="M600" s="62" t="s">
        <v>6612</v>
      </c>
      <c r="N600" s="72" t="str">
        <f>VLOOKUP(M600,'Hulpblad KAR-parser'!A:C,2,FALSE)</f>
        <v>Soort vaartuig</v>
      </c>
      <c r="O600" s="72" t="str">
        <f>IF(VLOOKUP(M600,'Hulpblad KAR-parser'!A:C,3,FALSE)="","",VLOOKUP(M600,'Hulpblad KAR-parser'!A:C,3,FALSE))</f>
        <v>Jetski</v>
      </c>
      <c r="P600" s="136" t="str">
        <f>IF(CONCATENATE(C600,D600)="","",VLOOKUP(CONCATENATE(C600,D600),Karakteristieken!AQ:AQ,1,FALSE))</f>
        <v/>
      </c>
    </row>
    <row r="601" spans="1:16" x14ac:dyDescent="0.25">
      <c r="A601" s="59">
        <v>200109319</v>
      </c>
      <c r="B601" s="59">
        <v>200059038</v>
      </c>
      <c r="C601" s="59" t="s">
        <v>4655</v>
      </c>
      <c r="D601" s="59" t="s">
        <v>3824</v>
      </c>
      <c r="E601" s="60" t="s">
        <v>6478</v>
      </c>
      <c r="F601" s="60"/>
      <c r="G601" s="60"/>
      <c r="H601" s="60"/>
      <c r="I601" s="59">
        <f t="shared" si="9"/>
        <v>10</v>
      </c>
      <c r="J601" s="59" t="s">
        <v>1613</v>
      </c>
      <c r="K601" s="61"/>
      <c r="L601" s="62" t="s">
        <v>6738</v>
      </c>
      <c r="M601" s="62" t="s">
        <v>6478</v>
      </c>
      <c r="N601" s="72" t="str">
        <f>VLOOKUP(M601,'Hulpblad KAR-parser'!A:C,2,FALSE)</f>
        <v>Soort bijgebouw</v>
      </c>
      <c r="O601" s="72" t="str">
        <f>IF(VLOOKUP(M601,'Hulpblad KAR-parser'!A:C,3,FALSE)="","",VLOOKUP(M601,'Hulpblad KAR-parser'!A:C,3,FALSE))</f>
        <v>Kas</v>
      </c>
      <c r="P601" s="136" t="str">
        <f>IF(CONCATENATE(C601,D601)="","",VLOOKUP(CONCATENATE(C601,D601),Karakteristieken!AQ:AQ,1,FALSE))</f>
        <v>Soort bijgebouwKas</v>
      </c>
    </row>
    <row r="602" spans="1:16" x14ac:dyDescent="0.25">
      <c r="A602" s="59"/>
      <c r="B602" s="59"/>
      <c r="C602" s="59"/>
      <c r="D602" s="59"/>
      <c r="E602" s="60" t="s">
        <v>7074</v>
      </c>
      <c r="F602" s="60"/>
      <c r="G602" s="60" t="s">
        <v>6478</v>
      </c>
      <c r="H602" s="60"/>
      <c r="I602" s="59">
        <f t="shared" si="9"/>
        <v>7</v>
      </c>
      <c r="J602" s="59" t="s">
        <v>1561</v>
      </c>
      <c r="K602" s="61"/>
      <c r="L602" s="62" t="s">
        <v>6738</v>
      </c>
      <c r="M602" s="62" t="s">
        <v>6478</v>
      </c>
      <c r="N602" s="72" t="str">
        <f>VLOOKUP(M602,'Hulpblad KAR-parser'!A:C,2,FALSE)</f>
        <v>Soort bijgebouw</v>
      </c>
      <c r="O602" s="72" t="str">
        <f>IF(VLOOKUP(M602,'Hulpblad KAR-parser'!A:C,3,FALSE)="","",VLOOKUP(M602,'Hulpblad KAR-parser'!A:C,3,FALSE))</f>
        <v>Kas</v>
      </c>
      <c r="P602" s="136" t="str">
        <f>IF(CONCATENATE(C602,D602)="","",VLOOKUP(CONCATENATE(C602,D602),Karakteristieken!AQ:AQ,1,FALSE))</f>
        <v/>
      </c>
    </row>
    <row r="603" spans="1:16" x14ac:dyDescent="0.25">
      <c r="A603" s="59"/>
      <c r="B603" s="59"/>
      <c r="C603" s="59"/>
      <c r="D603" s="59"/>
      <c r="E603" s="60" t="s">
        <v>7106</v>
      </c>
      <c r="F603" s="60"/>
      <c r="G603" s="60" t="s">
        <v>6478</v>
      </c>
      <c r="H603" s="60"/>
      <c r="I603" s="59">
        <f t="shared" si="9"/>
        <v>9</v>
      </c>
      <c r="J603" s="59" t="s">
        <v>1561</v>
      </c>
      <c r="K603" s="61"/>
      <c r="L603" s="62" t="s">
        <v>6738</v>
      </c>
      <c r="M603" s="62" t="s">
        <v>6478</v>
      </c>
      <c r="N603" s="72" t="str">
        <f>VLOOKUP(M603,'Hulpblad KAR-parser'!A:C,2,FALSE)</f>
        <v>Soort bijgebouw</v>
      </c>
      <c r="O603" s="72" t="str">
        <f>IF(VLOOKUP(M603,'Hulpblad KAR-parser'!A:C,3,FALSE)="","",VLOOKUP(M603,'Hulpblad KAR-parser'!A:C,3,FALSE))</f>
        <v>Kas</v>
      </c>
      <c r="P603" s="136" t="str">
        <f>IF(CONCATENATE(C603,D603)="","",VLOOKUP(CONCATENATE(C603,D603),Karakteristieken!AQ:AQ,1,FALSE))</f>
        <v/>
      </c>
    </row>
    <row r="604" spans="1:16" x14ac:dyDescent="0.25">
      <c r="A604" s="59">
        <v>200053001</v>
      </c>
      <c r="B604" s="59">
        <v>200027231</v>
      </c>
      <c r="C604" s="59" t="s">
        <v>3836</v>
      </c>
      <c r="D604" s="59" t="s">
        <v>3849</v>
      </c>
      <c r="E604" s="60" t="s">
        <v>6373</v>
      </c>
      <c r="F604" s="60"/>
      <c r="G604" s="60"/>
      <c r="H604" s="60"/>
      <c r="I604" s="59">
        <f t="shared" si="9"/>
        <v>13</v>
      </c>
      <c r="J604" s="59" t="s">
        <v>1613</v>
      </c>
      <c r="K604" s="61"/>
      <c r="L604" s="62" t="s">
        <v>6738</v>
      </c>
      <c r="M604" s="62" t="s">
        <v>6373</v>
      </c>
      <c r="N604" s="72" t="str">
        <f>VLOOKUP(M604,'Hulpblad KAR-parser'!A:C,2,FALSE)</f>
        <v>Onderdeel gebouw</v>
      </c>
      <c r="O604" s="72" t="str">
        <f>IF(VLOOKUP(M604,'Hulpblad KAR-parser'!A:C,3,FALSE)="","",VLOOKUP(M604,'Hulpblad KAR-parser'!A:C,3,FALSE))</f>
        <v>Kelder/Souterrain</v>
      </c>
      <c r="P604" s="136" t="str">
        <f>IF(CONCATENATE(C604,D604)="","",VLOOKUP(CONCATENATE(C604,D604),Karakteristieken!AQ:AQ,1,FALSE))</f>
        <v>Onderdeel gebouwKelder/Souterrain</v>
      </c>
    </row>
    <row r="605" spans="1:16" x14ac:dyDescent="0.25">
      <c r="A605" s="59"/>
      <c r="B605" s="59"/>
      <c r="C605" s="59"/>
      <c r="D605" s="59"/>
      <c r="E605" s="60" t="s">
        <v>7180</v>
      </c>
      <c r="F605" s="60"/>
      <c r="G605" s="60" t="s">
        <v>6373</v>
      </c>
      <c r="H605" s="60"/>
      <c r="I605" s="59">
        <f t="shared" si="9"/>
        <v>10</v>
      </c>
      <c r="J605" s="59" t="s">
        <v>1561</v>
      </c>
      <c r="K605" s="61"/>
      <c r="L605" s="62" t="s">
        <v>6738</v>
      </c>
      <c r="M605" s="62" t="s">
        <v>6373</v>
      </c>
      <c r="N605" s="72" t="str">
        <f>VLOOKUP(M605,'Hulpblad KAR-parser'!A:C,2,FALSE)</f>
        <v>Onderdeel gebouw</v>
      </c>
      <c r="O605" s="72" t="str">
        <f>IF(VLOOKUP(M605,'Hulpblad KAR-parser'!A:C,3,FALSE)="","",VLOOKUP(M605,'Hulpblad KAR-parser'!A:C,3,FALSE))</f>
        <v>Kelder/Souterrain</v>
      </c>
      <c r="P605" s="136" t="str">
        <f>IF(CONCATENATE(C605,D605)="","",VLOOKUP(CONCATENATE(C605,D605),Karakteristieken!AQ:AQ,1,FALSE))</f>
        <v/>
      </c>
    </row>
    <row r="606" spans="1:16" x14ac:dyDescent="0.25">
      <c r="A606" s="59"/>
      <c r="B606" s="59"/>
      <c r="C606" s="59"/>
      <c r="D606" s="59"/>
      <c r="E606" s="60" t="s">
        <v>7186</v>
      </c>
      <c r="F606" s="60"/>
      <c r="G606" s="60" t="s">
        <v>6373</v>
      </c>
      <c r="H606" s="60"/>
      <c r="I606" s="59">
        <f t="shared" si="9"/>
        <v>14</v>
      </c>
      <c r="J606" s="59" t="s">
        <v>1561</v>
      </c>
      <c r="K606" s="61"/>
      <c r="L606" s="62" t="s">
        <v>6738</v>
      </c>
      <c r="M606" s="62" t="s">
        <v>6373</v>
      </c>
      <c r="N606" s="72" t="str">
        <f>VLOOKUP(M606,'Hulpblad KAR-parser'!A:C,2,FALSE)</f>
        <v>Onderdeel gebouw</v>
      </c>
      <c r="O606" s="72" t="str">
        <f>IF(VLOOKUP(M606,'Hulpblad KAR-parser'!A:C,3,FALSE)="","",VLOOKUP(M606,'Hulpblad KAR-parser'!A:C,3,FALSE))</f>
        <v>Kelder/Souterrain</v>
      </c>
      <c r="P606" s="136" t="str">
        <f>IF(CONCATENATE(C606,D606)="","",VLOOKUP(CONCATENATE(C606,D606),Karakteristieken!AQ:AQ,1,FALSE))</f>
        <v/>
      </c>
    </row>
    <row r="607" spans="1:16" x14ac:dyDescent="0.25">
      <c r="A607" s="59"/>
      <c r="B607" s="59"/>
      <c r="C607" s="59"/>
      <c r="D607" s="59"/>
      <c r="E607" s="60" t="s">
        <v>7196</v>
      </c>
      <c r="F607" s="60"/>
      <c r="G607" s="60" t="s">
        <v>6373</v>
      </c>
      <c r="H607" s="60"/>
      <c r="I607" s="59">
        <f t="shared" si="9"/>
        <v>17</v>
      </c>
      <c r="J607" s="59" t="s">
        <v>1561</v>
      </c>
      <c r="K607" s="61"/>
      <c r="L607" s="62" t="s">
        <v>6738</v>
      </c>
      <c r="M607" s="62" t="s">
        <v>6373</v>
      </c>
      <c r="N607" s="72" t="str">
        <f>VLOOKUP(M607,'Hulpblad KAR-parser'!A:C,2,FALSE)</f>
        <v>Onderdeel gebouw</v>
      </c>
      <c r="O607" s="72" t="str">
        <f>IF(VLOOKUP(M607,'Hulpblad KAR-parser'!A:C,3,FALSE)="","",VLOOKUP(M607,'Hulpblad KAR-parser'!A:C,3,FALSE))</f>
        <v>Kelder/Souterrain</v>
      </c>
      <c r="P607" s="136" t="str">
        <f>IF(CONCATENATE(C607,D607)="","",VLOOKUP(CONCATENATE(C607,D607),Karakteristieken!AQ:AQ,1,FALSE))</f>
        <v/>
      </c>
    </row>
    <row r="608" spans="1:16" x14ac:dyDescent="0.25">
      <c r="A608" s="59"/>
      <c r="B608" s="59"/>
      <c r="C608" s="59"/>
      <c r="D608" s="59"/>
      <c r="E608" s="60" t="s">
        <v>7204</v>
      </c>
      <c r="F608" s="60"/>
      <c r="G608" s="60" t="s">
        <v>6373</v>
      </c>
      <c r="H608" s="60"/>
      <c r="I608" s="59">
        <f t="shared" si="9"/>
        <v>12</v>
      </c>
      <c r="J608" s="59" t="s">
        <v>1561</v>
      </c>
      <c r="K608" s="61"/>
      <c r="L608" s="62" t="s">
        <v>6738</v>
      </c>
      <c r="M608" s="62" t="s">
        <v>6373</v>
      </c>
      <c r="N608" s="72" t="str">
        <f>VLOOKUP(M608,'Hulpblad KAR-parser'!A:C,2,FALSE)</f>
        <v>Onderdeel gebouw</v>
      </c>
      <c r="O608" s="72" t="str">
        <f>IF(VLOOKUP(M608,'Hulpblad KAR-parser'!A:C,3,FALSE)="","",VLOOKUP(M608,'Hulpblad KAR-parser'!A:C,3,FALSE))</f>
        <v>Kelder/Souterrain</v>
      </c>
      <c r="P608" s="136" t="str">
        <f>IF(CONCATENATE(C608,D608)="","",VLOOKUP(CONCATENATE(C608,D608),Karakteristieken!AQ:AQ,1,FALSE))</f>
        <v/>
      </c>
    </row>
    <row r="609" spans="1:16" x14ac:dyDescent="0.25">
      <c r="A609" s="59"/>
      <c r="B609" s="59"/>
      <c r="C609" s="59"/>
      <c r="D609" s="59"/>
      <c r="E609" s="60" t="s">
        <v>7211</v>
      </c>
      <c r="F609" s="60"/>
      <c r="G609" s="60" t="s">
        <v>6373</v>
      </c>
      <c r="H609" s="60"/>
      <c r="I609" s="59">
        <f t="shared" si="9"/>
        <v>16</v>
      </c>
      <c r="J609" s="59" t="s">
        <v>1561</v>
      </c>
      <c r="K609" s="61"/>
      <c r="L609" s="62" t="s">
        <v>6738</v>
      </c>
      <c r="M609" s="62" t="s">
        <v>6373</v>
      </c>
      <c r="N609" s="72" t="str">
        <f>VLOOKUP(M609,'Hulpblad KAR-parser'!A:C,2,FALSE)</f>
        <v>Onderdeel gebouw</v>
      </c>
      <c r="O609" s="72" t="str">
        <f>IF(VLOOKUP(M609,'Hulpblad KAR-parser'!A:C,3,FALSE)="","",VLOOKUP(M609,'Hulpblad KAR-parser'!A:C,3,FALSE))</f>
        <v>Kelder/Souterrain</v>
      </c>
      <c r="P609" s="136" t="str">
        <f>IF(CONCATENATE(C609,D609)="","",VLOOKUP(CONCATENATE(C609,D609),Karakteristieken!AQ:AQ,1,FALSE))</f>
        <v/>
      </c>
    </row>
    <row r="610" spans="1:16" x14ac:dyDescent="0.25">
      <c r="A610" s="59">
        <v>200109320</v>
      </c>
      <c r="B610" s="59">
        <v>200059061</v>
      </c>
      <c r="C610" s="59" t="s">
        <v>4629</v>
      </c>
      <c r="D610" s="59" t="s">
        <v>4637</v>
      </c>
      <c r="E610" s="60" t="s">
        <v>6464</v>
      </c>
      <c r="F610" s="60"/>
      <c r="G610" s="60"/>
      <c r="H610" s="60"/>
      <c r="I610" s="59">
        <f t="shared" si="9"/>
        <v>11</v>
      </c>
      <c r="J610" s="59" t="s">
        <v>1613</v>
      </c>
      <c r="K610" s="61"/>
      <c r="L610" s="62" t="s">
        <v>6738</v>
      </c>
      <c r="M610" s="62" t="s">
        <v>6464</v>
      </c>
      <c r="N610" s="72" t="str">
        <f>VLOOKUP(M610,'Hulpblad KAR-parser'!A:C,2,FALSE)</f>
        <v>Soort Bijeenk geb</v>
      </c>
      <c r="O610" s="72" t="str">
        <f>IF(VLOOKUP(M610,'Hulpblad KAR-parser'!A:C,3,FALSE)="","",VLOOKUP(M610,'Hulpblad KAR-parser'!A:C,3,FALSE))</f>
        <v>Kerk</v>
      </c>
      <c r="P610" s="136" t="str">
        <f>IF(CONCATENATE(C610,D610)="","",VLOOKUP(CONCATENATE(C610,D610),Karakteristieken!AQ:AQ,1,FALSE))</f>
        <v>Soort Bijeenk gebKerk</v>
      </c>
    </row>
    <row r="611" spans="1:16" x14ac:dyDescent="0.25">
      <c r="A611" s="59"/>
      <c r="B611" s="59"/>
      <c r="C611" s="59"/>
      <c r="D611" s="59"/>
      <c r="E611" s="60" t="s">
        <v>7226</v>
      </c>
      <c r="F611" s="60"/>
      <c r="G611" s="60" t="s">
        <v>6464</v>
      </c>
      <c r="H611" s="60"/>
      <c r="I611" s="59">
        <f t="shared" si="9"/>
        <v>8</v>
      </c>
      <c r="J611" s="59" t="s">
        <v>1561</v>
      </c>
      <c r="K611" s="61"/>
      <c r="L611" s="62" t="s">
        <v>6738</v>
      </c>
      <c r="M611" s="62" t="s">
        <v>6464</v>
      </c>
      <c r="N611" s="72" t="str">
        <f>VLOOKUP(M611,'Hulpblad KAR-parser'!A:C,2,FALSE)</f>
        <v>Soort Bijeenk geb</v>
      </c>
      <c r="O611" s="72" t="str">
        <f>IF(VLOOKUP(M611,'Hulpblad KAR-parser'!A:C,3,FALSE)="","",VLOOKUP(M611,'Hulpblad KAR-parser'!A:C,3,FALSE))</f>
        <v>Kerk</v>
      </c>
      <c r="P611" s="136" t="str">
        <f>IF(CONCATENATE(C611,D611)="","",VLOOKUP(CONCATENATE(C611,D611),Karakteristieken!AQ:AQ,1,FALSE))</f>
        <v/>
      </c>
    </row>
    <row r="612" spans="1:16" x14ac:dyDescent="0.25">
      <c r="A612" s="59"/>
      <c r="B612" s="59"/>
      <c r="C612" s="59"/>
      <c r="D612" s="59"/>
      <c r="E612" s="60" t="s">
        <v>7236</v>
      </c>
      <c r="F612" s="60"/>
      <c r="G612" s="60" t="s">
        <v>6464</v>
      </c>
      <c r="H612" s="60"/>
      <c r="I612" s="59">
        <f t="shared" si="9"/>
        <v>10</v>
      </c>
      <c r="J612" s="59" t="s">
        <v>1561</v>
      </c>
      <c r="K612" s="61"/>
      <c r="L612" s="62" t="s">
        <v>6738</v>
      </c>
      <c r="M612" s="62" t="s">
        <v>6464</v>
      </c>
      <c r="N612" s="72" t="str">
        <f>VLOOKUP(M612,'Hulpblad KAR-parser'!A:C,2,FALSE)</f>
        <v>Soort Bijeenk geb</v>
      </c>
      <c r="O612" s="72" t="str">
        <f>IF(VLOOKUP(M612,'Hulpblad KAR-parser'!A:C,3,FALSE)="","",VLOOKUP(M612,'Hulpblad KAR-parser'!A:C,3,FALSE))</f>
        <v>Kerk</v>
      </c>
      <c r="P612" s="136" t="str">
        <f>IF(CONCATENATE(C612,D612)="","",VLOOKUP(CONCATENATE(C612,D612),Karakteristieken!AQ:AQ,1,FALSE))</f>
        <v/>
      </c>
    </row>
    <row r="613" spans="1:16" x14ac:dyDescent="0.25">
      <c r="A613" s="59">
        <v>200053004</v>
      </c>
      <c r="B613" s="59">
        <v>200027232</v>
      </c>
      <c r="C613" s="59" t="s">
        <v>3836</v>
      </c>
      <c r="D613" s="59" t="s">
        <v>3852</v>
      </c>
      <c r="E613" s="60" t="s">
        <v>6374</v>
      </c>
      <c r="F613" s="60"/>
      <c r="G613" s="60"/>
      <c r="H613" s="60"/>
      <c r="I613" s="59">
        <f t="shared" si="9"/>
        <v>13</v>
      </c>
      <c r="J613" s="59" t="s">
        <v>1613</v>
      </c>
      <c r="K613" s="61"/>
      <c r="L613" s="62" t="s">
        <v>6738</v>
      </c>
      <c r="M613" s="62" t="s">
        <v>6374</v>
      </c>
      <c r="N613" s="72" t="str">
        <f>VLOOKUP(M613,'Hulpblad KAR-parser'!A:C,2,FALSE)</f>
        <v>Onderdeel gebouw</v>
      </c>
      <c r="O613" s="72" t="str">
        <f>IF(VLOOKUP(M613,'Hulpblad KAR-parser'!A:C,3,FALSE)="","",VLOOKUP(M613,'Hulpblad KAR-parser'!A:C,3,FALSE))</f>
        <v>Keuken</v>
      </c>
      <c r="P613" s="136" t="str">
        <f>IF(CONCATENATE(C613,D613)="","",VLOOKUP(CONCATENATE(C613,D613),Karakteristieken!AQ:AQ,1,FALSE))</f>
        <v>Onderdeel gebouwKeuken</v>
      </c>
    </row>
    <row r="614" spans="1:16" x14ac:dyDescent="0.25">
      <c r="A614" s="59"/>
      <c r="B614" s="59"/>
      <c r="C614" s="59"/>
      <c r="D614" s="59"/>
      <c r="E614" s="60" t="s">
        <v>7181</v>
      </c>
      <c r="F614" s="60"/>
      <c r="G614" s="60" t="s">
        <v>6374</v>
      </c>
      <c r="H614" s="60"/>
      <c r="I614" s="59">
        <f t="shared" si="9"/>
        <v>10</v>
      </c>
      <c r="J614" s="59" t="s">
        <v>1561</v>
      </c>
      <c r="K614" s="61"/>
      <c r="L614" s="62" t="s">
        <v>6738</v>
      </c>
      <c r="M614" s="62" t="s">
        <v>6374</v>
      </c>
      <c r="N614" s="72" t="str">
        <f>VLOOKUP(M614,'Hulpblad KAR-parser'!A:C,2,FALSE)</f>
        <v>Onderdeel gebouw</v>
      </c>
      <c r="O614" s="72" t="str">
        <f>IF(VLOOKUP(M614,'Hulpblad KAR-parser'!A:C,3,FALSE)="","",VLOOKUP(M614,'Hulpblad KAR-parser'!A:C,3,FALSE))</f>
        <v>Keuken</v>
      </c>
      <c r="P614" s="136" t="str">
        <f>IF(CONCATENATE(C614,D614)="","",VLOOKUP(CONCATENATE(C614,D614),Karakteristieken!AQ:AQ,1,FALSE))</f>
        <v/>
      </c>
    </row>
    <row r="615" spans="1:16" x14ac:dyDescent="0.25">
      <c r="A615" s="59"/>
      <c r="B615" s="59"/>
      <c r="C615" s="59"/>
      <c r="D615" s="59"/>
      <c r="E615" s="60" t="s">
        <v>7205</v>
      </c>
      <c r="F615" s="60"/>
      <c r="G615" s="60" t="s">
        <v>6374</v>
      </c>
      <c r="H615" s="60"/>
      <c r="I615" s="59">
        <f t="shared" si="9"/>
        <v>12</v>
      </c>
      <c r="J615" s="59" t="s">
        <v>1561</v>
      </c>
      <c r="K615" s="61"/>
      <c r="L615" s="62" t="s">
        <v>6738</v>
      </c>
      <c r="M615" s="62" t="s">
        <v>6374</v>
      </c>
      <c r="N615" s="72" t="str">
        <f>VLOOKUP(M615,'Hulpblad KAR-parser'!A:C,2,FALSE)</f>
        <v>Onderdeel gebouw</v>
      </c>
      <c r="O615" s="72" t="str">
        <f>IF(VLOOKUP(M615,'Hulpblad KAR-parser'!A:C,3,FALSE)="","",VLOOKUP(M615,'Hulpblad KAR-parser'!A:C,3,FALSE))</f>
        <v>Keuken</v>
      </c>
      <c r="P615" s="136" t="str">
        <f>IF(CONCATENATE(C615,D615)="","",VLOOKUP(CONCATENATE(C615,D615),Karakteristieken!AQ:AQ,1,FALSE))</f>
        <v/>
      </c>
    </row>
    <row r="616" spans="1:16" x14ac:dyDescent="0.25">
      <c r="A616" s="59">
        <v>200109321</v>
      </c>
      <c r="B616" s="59">
        <v>200059068</v>
      </c>
      <c r="C616" s="59" t="s">
        <v>4629</v>
      </c>
      <c r="D616" s="59" t="s">
        <v>4640</v>
      </c>
      <c r="E616" s="60" t="s">
        <v>6465</v>
      </c>
      <c r="F616" s="60"/>
      <c r="G616" s="60"/>
      <c r="H616" s="60"/>
      <c r="I616" s="59">
        <f t="shared" si="9"/>
        <v>24</v>
      </c>
      <c r="J616" s="59" t="s">
        <v>1613</v>
      </c>
      <c r="K616" s="61"/>
      <c r="L616" s="62" t="s">
        <v>6738</v>
      </c>
      <c r="M616" s="62" t="s">
        <v>6465</v>
      </c>
      <c r="N616" s="72" t="str">
        <f>VLOOKUP(M616,'Hulpblad KAR-parser'!A:C,2,FALSE)</f>
        <v>Soort Bijeenk geb</v>
      </c>
      <c r="O616" s="72" t="str">
        <f>IF(VLOOKUP(M616,'Hulpblad KAR-parser'!A:C,3,FALSE)="","",VLOOKUP(M616,'Hulpblad KAR-parser'!A:C,3,FALSE))</f>
        <v>Kinderdagverblijf</v>
      </c>
      <c r="P616" s="136" t="str">
        <f>IF(CONCATENATE(C616,D616)="","",VLOOKUP(CONCATENATE(C616,D616),Karakteristieken!AQ:AQ,1,FALSE))</f>
        <v>Soort Bijeenk gebKinderdagverblijf</v>
      </c>
    </row>
    <row r="617" spans="1:16" x14ac:dyDescent="0.25">
      <c r="A617" s="59"/>
      <c r="B617" s="59"/>
      <c r="C617" s="59"/>
      <c r="D617" s="59"/>
      <c r="E617" s="60" t="s">
        <v>7227</v>
      </c>
      <c r="F617" s="60"/>
      <c r="G617" s="60" t="s">
        <v>6465</v>
      </c>
      <c r="H617" s="60"/>
      <c r="I617" s="59">
        <f t="shared" si="9"/>
        <v>21</v>
      </c>
      <c r="J617" s="59" t="s">
        <v>1561</v>
      </c>
      <c r="K617" s="61"/>
      <c r="L617" s="62" t="s">
        <v>6738</v>
      </c>
      <c r="M617" s="62" t="s">
        <v>6465</v>
      </c>
      <c r="N617" s="72" t="str">
        <f>VLOOKUP(M617,'Hulpblad KAR-parser'!A:C,2,FALSE)</f>
        <v>Soort Bijeenk geb</v>
      </c>
      <c r="O617" s="72" t="str">
        <f>IF(VLOOKUP(M617,'Hulpblad KAR-parser'!A:C,3,FALSE)="","",VLOOKUP(M617,'Hulpblad KAR-parser'!A:C,3,FALSE))</f>
        <v>Kinderdagverblijf</v>
      </c>
      <c r="P617" s="136" t="str">
        <f>IF(CONCATENATE(C617,D617)="","",VLOOKUP(CONCATENATE(C617,D617),Karakteristieken!AQ:AQ,1,FALSE))</f>
        <v/>
      </c>
    </row>
    <row r="618" spans="1:16" x14ac:dyDescent="0.25">
      <c r="A618" s="59"/>
      <c r="B618" s="59"/>
      <c r="C618" s="59"/>
      <c r="D618" s="59"/>
      <c r="E618" s="60" t="s">
        <v>7237</v>
      </c>
      <c r="F618" s="60"/>
      <c r="G618" s="60" t="s">
        <v>6465</v>
      </c>
      <c r="H618" s="60"/>
      <c r="I618" s="59">
        <f t="shared" si="9"/>
        <v>23</v>
      </c>
      <c r="J618" s="59" t="s">
        <v>1561</v>
      </c>
      <c r="K618" s="61"/>
      <c r="L618" s="62" t="s">
        <v>6738</v>
      </c>
      <c r="M618" s="62" t="s">
        <v>6465</v>
      </c>
      <c r="N618" s="72" t="str">
        <f>VLOOKUP(M618,'Hulpblad KAR-parser'!A:C,2,FALSE)</f>
        <v>Soort Bijeenk geb</v>
      </c>
      <c r="O618" s="72" t="str">
        <f>IF(VLOOKUP(M618,'Hulpblad KAR-parser'!A:C,3,FALSE)="","",VLOOKUP(M618,'Hulpblad KAR-parser'!A:C,3,FALSE))</f>
        <v>Kinderdagverblijf</v>
      </c>
      <c r="P618" s="136" t="str">
        <f>IF(CONCATENATE(C618,D618)="","",VLOOKUP(CONCATENATE(C618,D618),Karakteristieken!AQ:AQ,1,FALSE))</f>
        <v/>
      </c>
    </row>
    <row r="619" spans="1:16" x14ac:dyDescent="0.25">
      <c r="A619" s="59">
        <v>200109322</v>
      </c>
      <c r="B619" s="59">
        <v>200059054</v>
      </c>
      <c r="C619" s="59" t="s">
        <v>4774</v>
      </c>
      <c r="D619" s="59" t="s">
        <v>4785</v>
      </c>
      <c r="E619" s="60" t="s">
        <v>6493</v>
      </c>
      <c r="F619" s="60"/>
      <c r="G619" s="60"/>
      <c r="H619" s="60"/>
      <c r="I619" s="59">
        <f t="shared" si="9"/>
        <v>23</v>
      </c>
      <c r="J619" s="59" t="s">
        <v>1613</v>
      </c>
      <c r="K619" s="61"/>
      <c r="L619" s="62" t="s">
        <v>6738</v>
      </c>
      <c r="M619" s="62" t="s">
        <v>6493</v>
      </c>
      <c r="N619" s="72" t="str">
        <f>VLOOKUP(M619,'Hulpblad KAR-parser'!A:C,2,FALSE)</f>
        <v>Soort container</v>
      </c>
      <c r="O619" s="72" t="str">
        <f>IF(VLOOKUP(M619,'Hulpblad KAR-parser'!A:C,3,FALSE)="","",VLOOKUP(M619,'Hulpblad KAR-parser'!A:C,3,FALSE))</f>
        <v>Kledingcontainer</v>
      </c>
      <c r="P619" s="136" t="str">
        <f>IF(CONCATENATE(C619,D619)="","",VLOOKUP(CONCATENATE(C619,D619),Karakteristieken!AQ:AQ,1,FALSE))</f>
        <v>Soort containerKledingcontainer</v>
      </c>
    </row>
    <row r="620" spans="1:16" x14ac:dyDescent="0.25">
      <c r="A620" s="59"/>
      <c r="B620" s="59"/>
      <c r="C620" s="59"/>
      <c r="D620" s="59"/>
      <c r="E620" s="60" t="s">
        <v>7146</v>
      </c>
      <c r="F620" s="60"/>
      <c r="G620" s="60" t="s">
        <v>6493</v>
      </c>
      <c r="H620" s="60"/>
      <c r="I620" s="59">
        <f t="shared" si="9"/>
        <v>20</v>
      </c>
      <c r="J620" s="59" t="s">
        <v>1561</v>
      </c>
      <c r="K620" s="61"/>
      <c r="L620" s="62" t="s">
        <v>6738</v>
      </c>
      <c r="M620" s="62" t="s">
        <v>6493</v>
      </c>
      <c r="N620" s="72" t="str">
        <f>VLOOKUP(M620,'Hulpblad KAR-parser'!A:C,2,FALSE)</f>
        <v>Soort container</v>
      </c>
      <c r="O620" s="72" t="str">
        <f>IF(VLOOKUP(M620,'Hulpblad KAR-parser'!A:C,3,FALSE)="","",VLOOKUP(M620,'Hulpblad KAR-parser'!A:C,3,FALSE))</f>
        <v>Kledingcontainer</v>
      </c>
      <c r="P620" s="136" t="str">
        <f>IF(CONCATENATE(C620,D620)="","",VLOOKUP(CONCATENATE(C620,D620),Karakteristieken!AQ:AQ,1,FALSE))</f>
        <v/>
      </c>
    </row>
    <row r="621" spans="1:16" x14ac:dyDescent="0.25">
      <c r="A621" s="59">
        <v>200109323</v>
      </c>
      <c r="B621" s="59">
        <v>200059074</v>
      </c>
      <c r="C621" s="59" t="s">
        <v>3836</v>
      </c>
      <c r="D621" s="59" t="s">
        <v>3855</v>
      </c>
      <c r="E621" s="60" t="s">
        <v>6375</v>
      </c>
      <c r="F621" s="60"/>
      <c r="G621" s="60"/>
      <c r="H621" s="60"/>
      <c r="I621" s="59">
        <f t="shared" si="9"/>
        <v>19</v>
      </c>
      <c r="J621" s="59" t="s">
        <v>1613</v>
      </c>
      <c r="K621" s="61"/>
      <c r="L621" s="62" t="s">
        <v>6738</v>
      </c>
      <c r="M621" s="62" t="s">
        <v>6375</v>
      </c>
      <c r="N621" s="72" t="str">
        <f>VLOOKUP(M621,'Hulpblad KAR-parser'!A:C,2,FALSE)</f>
        <v>Onderdeel gebouw</v>
      </c>
      <c r="O621" s="72" t="str">
        <f>IF(VLOOKUP(M621,'Hulpblad KAR-parser'!A:C,3,FALSE)="","",VLOOKUP(M621,'Hulpblad KAR-parser'!A:C,3,FALSE))</f>
        <v>Laboratorium</v>
      </c>
      <c r="P621" s="136" t="str">
        <f>IF(CONCATENATE(C621,D621)="","",VLOOKUP(CONCATENATE(C621,D621),Karakteristieken!AQ:AQ,1,FALSE))</f>
        <v>Onderdeel gebouwLaboratorium</v>
      </c>
    </row>
    <row r="622" spans="1:16" x14ac:dyDescent="0.25">
      <c r="A622" s="59"/>
      <c r="B622" s="59"/>
      <c r="C622" s="59"/>
      <c r="D622" s="59"/>
      <c r="E622" s="60" t="s">
        <v>7274</v>
      </c>
      <c r="F622" s="60"/>
      <c r="G622" s="60" t="s">
        <v>6375</v>
      </c>
      <c r="H622" s="60"/>
      <c r="I622" s="59">
        <f t="shared" si="9"/>
        <v>7</v>
      </c>
      <c r="J622" s="59" t="s">
        <v>1561</v>
      </c>
      <c r="K622" s="61"/>
      <c r="L622" s="62" t="s">
        <v>6738</v>
      </c>
      <c r="M622" s="62" t="s">
        <v>6375</v>
      </c>
      <c r="N622" s="72" t="str">
        <f>VLOOKUP(M622,'Hulpblad KAR-parser'!A:C,2,FALSE)</f>
        <v>Onderdeel gebouw</v>
      </c>
      <c r="O622" s="72" t="str">
        <f>IF(VLOOKUP(M622,'Hulpblad KAR-parser'!A:C,3,FALSE)="","",VLOOKUP(M622,'Hulpblad KAR-parser'!A:C,3,FALSE))</f>
        <v>Laboratorium</v>
      </c>
      <c r="P622" s="136" t="str">
        <f>IF(CONCATENATE(C622,D622)="","",VLOOKUP(CONCATENATE(C622,D622),Karakteristieken!AQ:AQ,1,FALSE))</f>
        <v/>
      </c>
    </row>
    <row r="623" spans="1:16" x14ac:dyDescent="0.25">
      <c r="A623" s="59"/>
      <c r="B623" s="59"/>
      <c r="C623" s="59"/>
      <c r="D623" s="59"/>
      <c r="E623" s="60" t="s">
        <v>7275</v>
      </c>
      <c r="F623" s="60"/>
      <c r="G623" s="60" t="s">
        <v>6375</v>
      </c>
      <c r="H623" s="60"/>
      <c r="I623" s="59">
        <f t="shared" si="9"/>
        <v>16</v>
      </c>
      <c r="J623" s="59" t="s">
        <v>1561</v>
      </c>
      <c r="K623" s="61"/>
      <c r="L623" s="62" t="s">
        <v>6738</v>
      </c>
      <c r="M623" s="62" t="s">
        <v>6375</v>
      </c>
      <c r="N623" s="72" t="str">
        <f>VLOOKUP(M623,'Hulpblad KAR-parser'!A:C,2,FALSE)</f>
        <v>Onderdeel gebouw</v>
      </c>
      <c r="O623" s="72" t="str">
        <f>IF(VLOOKUP(M623,'Hulpblad KAR-parser'!A:C,3,FALSE)="","",VLOOKUP(M623,'Hulpblad KAR-parser'!A:C,3,FALSE))</f>
        <v>Laboratorium</v>
      </c>
      <c r="P623" s="136" t="str">
        <f>IF(CONCATENATE(C623,D623)="","",VLOOKUP(CONCATENATE(C623,D623),Karakteristieken!AQ:AQ,1,FALSE))</f>
        <v/>
      </c>
    </row>
    <row r="624" spans="1:16" x14ac:dyDescent="0.25">
      <c r="A624" s="59"/>
      <c r="B624" s="59"/>
      <c r="C624" s="59"/>
      <c r="D624" s="59"/>
      <c r="E624" s="60" t="s">
        <v>7283</v>
      </c>
      <c r="F624" s="60"/>
      <c r="G624" s="60" t="s">
        <v>6375</v>
      </c>
      <c r="H624" s="60"/>
      <c r="I624" s="59">
        <f t="shared" si="9"/>
        <v>10</v>
      </c>
      <c r="J624" s="59" t="s">
        <v>1561</v>
      </c>
      <c r="K624" s="61"/>
      <c r="L624" s="62" t="s">
        <v>6738</v>
      </c>
      <c r="M624" s="62" t="s">
        <v>6375</v>
      </c>
      <c r="N624" s="72" t="str">
        <f>VLOOKUP(M624,'Hulpblad KAR-parser'!A:C,2,FALSE)</f>
        <v>Onderdeel gebouw</v>
      </c>
      <c r="O624" s="72" t="str">
        <f>IF(VLOOKUP(M624,'Hulpblad KAR-parser'!A:C,3,FALSE)="","",VLOOKUP(M624,'Hulpblad KAR-parser'!A:C,3,FALSE))</f>
        <v>Laboratorium</v>
      </c>
      <c r="P624" s="136" t="str">
        <f>IF(CONCATENATE(C624,D624)="","",VLOOKUP(CONCATENATE(C624,D624),Karakteristieken!AQ:AQ,1,FALSE))</f>
        <v/>
      </c>
    </row>
    <row r="625" spans="1:16" x14ac:dyDescent="0.25">
      <c r="A625" s="59"/>
      <c r="B625" s="59"/>
      <c r="C625" s="59"/>
      <c r="D625" s="59"/>
      <c r="E625" s="60" t="s">
        <v>7290</v>
      </c>
      <c r="F625" s="60"/>
      <c r="G625" s="60" t="s">
        <v>6375</v>
      </c>
      <c r="H625" s="60"/>
      <c r="I625" s="59">
        <f t="shared" si="9"/>
        <v>9</v>
      </c>
      <c r="J625" s="59" t="s">
        <v>1561</v>
      </c>
      <c r="K625" s="61"/>
      <c r="L625" s="62" t="s">
        <v>6738</v>
      </c>
      <c r="M625" s="62" t="s">
        <v>6375</v>
      </c>
      <c r="N625" s="72" t="str">
        <f>VLOOKUP(M625,'Hulpblad KAR-parser'!A:C,2,FALSE)</f>
        <v>Onderdeel gebouw</v>
      </c>
      <c r="O625" s="72" t="str">
        <f>IF(VLOOKUP(M625,'Hulpblad KAR-parser'!A:C,3,FALSE)="","",VLOOKUP(M625,'Hulpblad KAR-parser'!A:C,3,FALSE))</f>
        <v>Laboratorium</v>
      </c>
      <c r="P625" s="136" t="str">
        <f>IF(CONCATENATE(C625,D625)="","",VLOOKUP(CONCATENATE(C625,D625),Karakteristieken!AQ:AQ,1,FALSE))</f>
        <v/>
      </c>
    </row>
    <row r="626" spans="1:16" x14ac:dyDescent="0.25">
      <c r="A626" s="59"/>
      <c r="B626" s="59"/>
      <c r="C626" s="59"/>
      <c r="D626" s="59"/>
      <c r="E626" s="60" t="s">
        <v>7291</v>
      </c>
      <c r="F626" s="60"/>
      <c r="G626" s="60" t="s">
        <v>6375</v>
      </c>
      <c r="H626" s="60"/>
      <c r="I626" s="59">
        <f t="shared" si="9"/>
        <v>18</v>
      </c>
      <c r="J626" s="59" t="s">
        <v>1561</v>
      </c>
      <c r="K626" s="61"/>
      <c r="L626" s="62" t="s">
        <v>6738</v>
      </c>
      <c r="M626" s="62" t="s">
        <v>6375</v>
      </c>
      <c r="N626" s="72" t="str">
        <f>VLOOKUP(M626,'Hulpblad KAR-parser'!A:C,2,FALSE)</f>
        <v>Onderdeel gebouw</v>
      </c>
      <c r="O626" s="72" t="str">
        <f>IF(VLOOKUP(M626,'Hulpblad KAR-parser'!A:C,3,FALSE)="","",VLOOKUP(M626,'Hulpblad KAR-parser'!A:C,3,FALSE))</f>
        <v>Laboratorium</v>
      </c>
      <c r="P626" s="136" t="str">
        <f>IF(CONCATENATE(C626,D626)="","",VLOOKUP(CONCATENATE(C626,D626),Karakteristieken!AQ:AQ,1,FALSE))</f>
        <v/>
      </c>
    </row>
    <row r="627" spans="1:16" x14ac:dyDescent="0.25">
      <c r="A627" s="59">
        <v>200109324</v>
      </c>
      <c r="B627" s="59">
        <v>200059129</v>
      </c>
      <c r="C627" s="59" t="s">
        <v>5613</v>
      </c>
      <c r="D627" s="59" t="s">
        <v>5641</v>
      </c>
      <c r="E627" s="60" t="s">
        <v>6658</v>
      </c>
      <c r="F627" s="60"/>
      <c r="G627" s="60"/>
      <c r="H627" s="60"/>
      <c r="I627" s="59">
        <f t="shared" si="9"/>
        <v>23</v>
      </c>
      <c r="J627" s="59" t="s">
        <v>1613</v>
      </c>
      <c r="K627" s="61"/>
      <c r="L627" s="62" t="s">
        <v>6738</v>
      </c>
      <c r="M627" s="62" t="s">
        <v>6658</v>
      </c>
      <c r="N627" s="72" t="str">
        <f>VLOOKUP(M627,'Hulpblad KAR-parser'!A:C,2,FALSE)</f>
        <v>Soort voertuig</v>
      </c>
      <c r="O627" s="72" t="str">
        <f>IF(VLOOKUP(M627,'Hulpblad KAR-parser'!A:C,3,FALSE)="","",VLOOKUP(M627,'Hulpblad KAR-parser'!A:C,3,FALSE))</f>
        <v>Land-/Bouwvoertuig</v>
      </c>
      <c r="P627" s="136" t="str">
        <f>IF(CONCATENATE(C627,D627)="","",VLOOKUP(CONCATENATE(C627,D627),Karakteristieken!AQ:AQ,1,FALSE))</f>
        <v>Soort voertuigLand-/Bouwvoertuig</v>
      </c>
    </row>
    <row r="628" spans="1:16" x14ac:dyDescent="0.25">
      <c r="A628" s="59"/>
      <c r="B628" s="59"/>
      <c r="C628" s="59"/>
      <c r="D628" s="59"/>
      <c r="E628" s="60" t="s">
        <v>7549</v>
      </c>
      <c r="F628" s="60"/>
      <c r="G628" s="60" t="s">
        <v>6658</v>
      </c>
      <c r="H628" s="60"/>
      <c r="I628" s="59">
        <f t="shared" si="9"/>
        <v>18</v>
      </c>
      <c r="J628" s="59" t="s">
        <v>1561</v>
      </c>
      <c r="K628" s="61"/>
      <c r="L628" s="62" t="s">
        <v>6738</v>
      </c>
      <c r="M628" s="62" t="s">
        <v>6658</v>
      </c>
      <c r="N628" s="72" t="str">
        <f>VLOOKUP(M628,'Hulpblad KAR-parser'!A:C,2,FALSE)</f>
        <v>Soort voertuig</v>
      </c>
      <c r="O628" s="72" t="str">
        <f>IF(VLOOKUP(M628,'Hulpblad KAR-parser'!A:C,3,FALSE)="","",VLOOKUP(M628,'Hulpblad KAR-parser'!A:C,3,FALSE))</f>
        <v>Land-/Bouwvoertuig</v>
      </c>
      <c r="P628" s="136" t="str">
        <f>IF(CONCATENATE(C628,D628)="","",VLOOKUP(CONCATENATE(C628,D628),Karakteristieken!AQ:AQ,1,FALSE))</f>
        <v/>
      </c>
    </row>
    <row r="629" spans="1:16" x14ac:dyDescent="0.25">
      <c r="A629" s="59"/>
      <c r="B629" s="59"/>
      <c r="C629" s="59"/>
      <c r="D629" s="59"/>
      <c r="E629" s="60" t="s">
        <v>7553</v>
      </c>
      <c r="F629" s="60"/>
      <c r="G629" s="60" t="s">
        <v>6658</v>
      </c>
      <c r="H629" s="60"/>
      <c r="I629" s="59">
        <f t="shared" si="9"/>
        <v>16</v>
      </c>
      <c r="J629" s="59" t="s">
        <v>1561</v>
      </c>
      <c r="K629" s="61"/>
      <c r="L629" s="62" t="s">
        <v>6738</v>
      </c>
      <c r="M629" s="62" t="s">
        <v>6658</v>
      </c>
      <c r="N629" s="72" t="str">
        <f>VLOOKUP(M629,'Hulpblad KAR-parser'!A:C,2,FALSE)</f>
        <v>Soort voertuig</v>
      </c>
      <c r="O629" s="72" t="str">
        <f>IF(VLOOKUP(M629,'Hulpblad KAR-parser'!A:C,3,FALSE)="","",VLOOKUP(M629,'Hulpblad KAR-parser'!A:C,3,FALSE))</f>
        <v>Land-/Bouwvoertuig</v>
      </c>
      <c r="P629" s="136" t="str">
        <f>IF(CONCATENATE(C629,D629)="","",VLOOKUP(CONCATENATE(C629,D629),Karakteristieken!AQ:AQ,1,FALSE))</f>
        <v/>
      </c>
    </row>
    <row r="630" spans="1:16" x14ac:dyDescent="0.25">
      <c r="A630" s="59"/>
      <c r="B630" s="59"/>
      <c r="C630" s="59"/>
      <c r="D630" s="59"/>
      <c r="E630" s="60" t="s">
        <v>7564</v>
      </c>
      <c r="F630" s="60"/>
      <c r="G630" s="60" t="s">
        <v>6658</v>
      </c>
      <c r="H630" s="60"/>
      <c r="I630" s="59">
        <f t="shared" si="9"/>
        <v>20</v>
      </c>
      <c r="J630" s="59" t="s">
        <v>1561</v>
      </c>
      <c r="K630" s="61"/>
      <c r="L630" s="62" t="s">
        <v>6738</v>
      </c>
      <c r="M630" s="62" t="s">
        <v>6658</v>
      </c>
      <c r="N630" s="72" t="str">
        <f>VLOOKUP(M630,'Hulpblad KAR-parser'!A:C,2,FALSE)</f>
        <v>Soort voertuig</v>
      </c>
      <c r="O630" s="72" t="str">
        <f>IF(VLOOKUP(M630,'Hulpblad KAR-parser'!A:C,3,FALSE)="","",VLOOKUP(M630,'Hulpblad KAR-parser'!A:C,3,FALSE))</f>
        <v>Land-/Bouwvoertuig</v>
      </c>
      <c r="P630" s="136" t="str">
        <f>IF(CONCATENATE(C630,D630)="","",VLOOKUP(CONCATENATE(C630,D630),Karakteristieken!AQ:AQ,1,FALSE))</f>
        <v/>
      </c>
    </row>
    <row r="631" spans="1:16" x14ac:dyDescent="0.25">
      <c r="A631" s="59"/>
      <c r="B631" s="59"/>
      <c r="C631" s="59"/>
      <c r="D631" s="59"/>
      <c r="E631" s="60" t="s">
        <v>7572</v>
      </c>
      <c r="F631" s="60"/>
      <c r="G631" s="60" t="s">
        <v>6658</v>
      </c>
      <c r="H631" s="60"/>
      <c r="I631" s="59">
        <f t="shared" ref="I631:I694" si="10">LEN(E631)</f>
        <v>11</v>
      </c>
      <c r="J631" s="59" t="s">
        <v>1561</v>
      </c>
      <c r="K631" s="61"/>
      <c r="L631" s="62" t="s">
        <v>6738</v>
      </c>
      <c r="M631" s="62" t="s">
        <v>6658</v>
      </c>
      <c r="N631" s="72" t="str">
        <f>VLOOKUP(M631,'Hulpblad KAR-parser'!A:C,2,FALSE)</f>
        <v>Soort voertuig</v>
      </c>
      <c r="O631" s="72" t="str">
        <f>IF(VLOOKUP(M631,'Hulpblad KAR-parser'!A:C,3,FALSE)="","",VLOOKUP(M631,'Hulpblad KAR-parser'!A:C,3,FALSE))</f>
        <v>Land-/Bouwvoertuig</v>
      </c>
      <c r="P631" s="136" t="str">
        <f>IF(CONCATENATE(C631,D631)="","",VLOOKUP(CONCATENATE(C631,D631),Karakteristieken!AQ:AQ,1,FALSE))</f>
        <v/>
      </c>
    </row>
    <row r="632" spans="1:16" x14ac:dyDescent="0.25">
      <c r="A632" s="59"/>
      <c r="B632" s="59"/>
      <c r="C632" s="59"/>
      <c r="D632" s="59"/>
      <c r="E632" s="60" t="s">
        <v>7578</v>
      </c>
      <c r="F632" s="60"/>
      <c r="G632" s="60" t="s">
        <v>6658</v>
      </c>
      <c r="H632" s="60"/>
      <c r="I632" s="59">
        <f t="shared" si="10"/>
        <v>19</v>
      </c>
      <c r="J632" s="59" t="s">
        <v>1561</v>
      </c>
      <c r="K632" s="61"/>
      <c r="L632" s="62" t="s">
        <v>6738</v>
      </c>
      <c r="M632" s="62" t="s">
        <v>6658</v>
      </c>
      <c r="N632" s="72" t="str">
        <f>VLOOKUP(M632,'Hulpblad KAR-parser'!A:C,2,FALSE)</f>
        <v>Soort voertuig</v>
      </c>
      <c r="O632" s="72" t="str">
        <f>IF(VLOOKUP(M632,'Hulpblad KAR-parser'!A:C,3,FALSE)="","",VLOOKUP(M632,'Hulpblad KAR-parser'!A:C,3,FALSE))</f>
        <v>Land-/Bouwvoertuig</v>
      </c>
      <c r="P632" s="136" t="str">
        <f>IF(CONCATENATE(C632,D632)="","",VLOOKUP(CONCATENATE(C632,D632),Karakteristieken!AQ:AQ,1,FALSE))</f>
        <v/>
      </c>
    </row>
    <row r="633" spans="1:16" x14ac:dyDescent="0.25">
      <c r="A633" s="59"/>
      <c r="B633" s="59"/>
      <c r="C633" s="59"/>
      <c r="D633" s="59"/>
      <c r="E633" s="60" t="s">
        <v>7580</v>
      </c>
      <c r="F633" s="60"/>
      <c r="G633" s="60" t="s">
        <v>6658</v>
      </c>
      <c r="H633" s="60"/>
      <c r="I633" s="59">
        <f t="shared" si="10"/>
        <v>14</v>
      </c>
      <c r="J633" s="59" t="s">
        <v>1561</v>
      </c>
      <c r="K633" s="61"/>
      <c r="L633" s="62" t="s">
        <v>6738</v>
      </c>
      <c r="M633" s="62" t="s">
        <v>6658</v>
      </c>
      <c r="N633" s="72" t="str">
        <f>VLOOKUP(M633,'Hulpblad KAR-parser'!A:C,2,FALSE)</f>
        <v>Soort voertuig</v>
      </c>
      <c r="O633" s="72" t="str">
        <f>IF(VLOOKUP(M633,'Hulpblad KAR-parser'!A:C,3,FALSE)="","",VLOOKUP(M633,'Hulpblad KAR-parser'!A:C,3,FALSE))</f>
        <v>Land-/Bouwvoertuig</v>
      </c>
      <c r="P633" s="136" t="str">
        <f>IF(CONCATENATE(C633,D633)="","",VLOOKUP(CONCATENATE(C633,D633),Karakteristieken!AQ:AQ,1,FALSE))</f>
        <v/>
      </c>
    </row>
    <row r="634" spans="1:16" x14ac:dyDescent="0.25">
      <c r="A634" s="59"/>
      <c r="B634" s="59"/>
      <c r="C634" s="59"/>
      <c r="D634" s="59"/>
      <c r="E634" s="60" t="s">
        <v>7595</v>
      </c>
      <c r="F634" s="60"/>
      <c r="G634" s="60" t="s">
        <v>6658</v>
      </c>
      <c r="H634" s="60"/>
      <c r="I634" s="59">
        <f t="shared" si="10"/>
        <v>22</v>
      </c>
      <c r="J634" s="59" t="s">
        <v>1561</v>
      </c>
      <c r="K634" s="61"/>
      <c r="L634" s="62" t="s">
        <v>6738</v>
      </c>
      <c r="M634" s="62" t="s">
        <v>6658</v>
      </c>
      <c r="N634" s="72" t="str">
        <f>VLOOKUP(M634,'Hulpblad KAR-parser'!A:C,2,FALSE)</f>
        <v>Soort voertuig</v>
      </c>
      <c r="O634" s="72" t="str">
        <f>IF(VLOOKUP(M634,'Hulpblad KAR-parser'!A:C,3,FALSE)="","",VLOOKUP(M634,'Hulpblad KAR-parser'!A:C,3,FALSE))</f>
        <v>Land-/Bouwvoertuig</v>
      </c>
      <c r="P634" s="136" t="str">
        <f>IF(CONCATENATE(C634,D634)="","",VLOOKUP(CONCATENATE(C634,D634),Karakteristieken!AQ:AQ,1,FALSE))</f>
        <v/>
      </c>
    </row>
    <row r="635" spans="1:16" x14ac:dyDescent="0.25">
      <c r="A635" s="59"/>
      <c r="B635" s="59"/>
      <c r="C635" s="59"/>
      <c r="D635" s="59"/>
      <c r="E635" s="60" t="s">
        <v>7603</v>
      </c>
      <c r="F635" s="60"/>
      <c r="G635" s="60" t="s">
        <v>6658</v>
      </c>
      <c r="H635" s="60"/>
      <c r="I635" s="59">
        <f t="shared" si="10"/>
        <v>13</v>
      </c>
      <c r="J635" s="59" t="s">
        <v>1561</v>
      </c>
      <c r="K635" s="61"/>
      <c r="L635" s="62" t="s">
        <v>6738</v>
      </c>
      <c r="M635" s="62" t="s">
        <v>6658</v>
      </c>
      <c r="N635" s="72" t="str">
        <f>VLOOKUP(M635,'Hulpblad KAR-parser'!A:C,2,FALSE)</f>
        <v>Soort voertuig</v>
      </c>
      <c r="O635" s="72" t="str">
        <f>IF(VLOOKUP(M635,'Hulpblad KAR-parser'!A:C,3,FALSE)="","",VLOOKUP(M635,'Hulpblad KAR-parser'!A:C,3,FALSE))</f>
        <v>Land-/Bouwvoertuig</v>
      </c>
      <c r="P635" s="136" t="str">
        <f>IF(CONCATENATE(C635,D635)="","",VLOOKUP(CONCATENATE(C635,D635),Karakteristieken!AQ:AQ,1,FALSE))</f>
        <v/>
      </c>
    </row>
    <row r="636" spans="1:16" x14ac:dyDescent="0.25">
      <c r="A636" s="59">
        <v>200109325</v>
      </c>
      <c r="B636" s="59">
        <v>200059111</v>
      </c>
      <c r="C636" s="59" t="s">
        <v>5405</v>
      </c>
      <c r="D636" s="59" t="s">
        <v>5213</v>
      </c>
      <c r="E636" s="60" t="s">
        <v>6588</v>
      </c>
      <c r="F636" s="60"/>
      <c r="G636" s="60"/>
      <c r="H636" s="60"/>
      <c r="I636" s="59">
        <f t="shared" si="10"/>
        <v>16</v>
      </c>
      <c r="J636" s="59" t="s">
        <v>1613</v>
      </c>
      <c r="K636" s="61"/>
      <c r="L636" s="62" t="s">
        <v>6738</v>
      </c>
      <c r="M636" s="62" t="s">
        <v>6588</v>
      </c>
      <c r="N636" s="72" t="str">
        <f>VLOOKUP(M636,'Hulpblad KAR-parser'!A:C,2,FALSE)</f>
        <v>Soort spoorvervoer</v>
      </c>
      <c r="O636" s="72" t="str">
        <f>IF(VLOOKUP(M636,'Hulpblad KAR-parser'!A:C,3,FALSE)="","",VLOOKUP(M636,'Hulpblad KAR-parser'!A:C,3,FALSE))</f>
        <v>Lightrail</v>
      </c>
      <c r="P636" s="136" t="str">
        <f>IF(CONCATENATE(C636,D636)="","",VLOOKUP(CONCATENATE(C636,D636),Karakteristieken!AQ:AQ,1,FALSE))</f>
        <v>Soort spoorvervoerLightrail</v>
      </c>
    </row>
    <row r="637" spans="1:16" x14ac:dyDescent="0.25">
      <c r="A637" s="59"/>
      <c r="B637" s="59"/>
      <c r="C637" s="59"/>
      <c r="D637" s="59"/>
      <c r="E637" s="60" t="s">
        <v>7532</v>
      </c>
      <c r="F637" s="60"/>
      <c r="G637" s="60" t="s">
        <v>6588</v>
      </c>
      <c r="H637" s="60"/>
      <c r="I637" s="59">
        <f t="shared" si="10"/>
        <v>13</v>
      </c>
      <c r="J637" s="59" t="s">
        <v>1561</v>
      </c>
      <c r="K637" s="61"/>
      <c r="L637" s="62" t="s">
        <v>6738</v>
      </c>
      <c r="M637" s="62" t="s">
        <v>6588</v>
      </c>
      <c r="N637" s="72" t="str">
        <f>VLOOKUP(M637,'Hulpblad KAR-parser'!A:C,2,FALSE)</f>
        <v>Soort spoorvervoer</v>
      </c>
      <c r="O637" s="72" t="str">
        <f>IF(VLOOKUP(M637,'Hulpblad KAR-parser'!A:C,3,FALSE)="","",VLOOKUP(M637,'Hulpblad KAR-parser'!A:C,3,FALSE))</f>
        <v>Lightrail</v>
      </c>
      <c r="P637" s="136" t="str">
        <f>IF(CONCATENATE(C637,D637)="","",VLOOKUP(CONCATENATE(C637,D637),Karakteristieken!AQ:AQ,1,FALSE))</f>
        <v/>
      </c>
    </row>
    <row r="638" spans="1:16" x14ac:dyDescent="0.25">
      <c r="A638" s="59"/>
      <c r="B638" s="59"/>
      <c r="C638" s="59"/>
      <c r="D638" s="59"/>
      <c r="E638" s="60" t="s">
        <v>7541</v>
      </c>
      <c r="F638" s="60"/>
      <c r="G638" s="60" t="s">
        <v>6588</v>
      </c>
      <c r="H638" s="60"/>
      <c r="I638" s="59">
        <f t="shared" si="10"/>
        <v>15</v>
      </c>
      <c r="J638" s="59" t="s">
        <v>1561</v>
      </c>
      <c r="K638" s="61"/>
      <c r="L638" s="62" t="s">
        <v>6738</v>
      </c>
      <c r="M638" s="62" t="s">
        <v>6588</v>
      </c>
      <c r="N638" s="72" t="str">
        <f>VLOOKUP(M638,'Hulpblad KAR-parser'!A:C,2,FALSE)</f>
        <v>Soort spoorvervoer</v>
      </c>
      <c r="O638" s="72" t="str">
        <f>IF(VLOOKUP(M638,'Hulpblad KAR-parser'!A:C,3,FALSE)="","",VLOOKUP(M638,'Hulpblad KAR-parser'!A:C,3,FALSE))</f>
        <v>Lightrail</v>
      </c>
      <c r="P638" s="136" t="str">
        <f>IF(CONCATENATE(C638,D638)="","",VLOOKUP(CONCATENATE(C638,D638),Karakteristieken!AQ:AQ,1,FALSE))</f>
        <v/>
      </c>
    </row>
    <row r="639" spans="1:16" x14ac:dyDescent="0.25">
      <c r="A639" s="59">
        <v>200109326</v>
      </c>
      <c r="B639" s="59">
        <v>200059039</v>
      </c>
      <c r="C639" s="59" t="s">
        <v>4655</v>
      </c>
      <c r="D639" s="59" t="s">
        <v>4671</v>
      </c>
      <c r="E639" s="60" t="s">
        <v>6480</v>
      </c>
      <c r="F639" s="60"/>
      <c r="G639" s="60"/>
      <c r="H639" s="60"/>
      <c r="I639" s="59">
        <f t="shared" si="10"/>
        <v>12</v>
      </c>
      <c r="J639" s="59" t="s">
        <v>1613</v>
      </c>
      <c r="K639" s="61"/>
      <c r="L639" s="62" t="s">
        <v>6738</v>
      </c>
      <c r="M639" s="62" t="s">
        <v>6480</v>
      </c>
      <c r="N639" s="72" t="str">
        <f>VLOOKUP(M639,'Hulpblad KAR-parser'!A:C,2,FALSE)</f>
        <v>Soort bijgebouw</v>
      </c>
      <c r="O639" s="72" t="str">
        <f>IF(VLOOKUP(M639,'Hulpblad KAR-parser'!A:C,3,FALSE)="","",VLOOKUP(M639,'Hulpblad KAR-parser'!A:C,3,FALSE))</f>
        <v>Loods/Grote schuur</v>
      </c>
      <c r="P639" s="136" t="str">
        <f>IF(CONCATENATE(C639,D639)="","",VLOOKUP(CONCATENATE(C639,D639),Karakteristieken!AQ:AQ,1,FALSE))</f>
        <v>Soort bijgebouwLoods/Grote schuur</v>
      </c>
    </row>
    <row r="640" spans="1:16" x14ac:dyDescent="0.25">
      <c r="A640" s="59"/>
      <c r="B640" s="59"/>
      <c r="C640" s="59"/>
      <c r="D640" s="59"/>
      <c r="E640" s="60" t="s">
        <v>7070</v>
      </c>
      <c r="F640" s="60"/>
      <c r="G640" s="60" t="s">
        <v>6480</v>
      </c>
      <c r="H640" s="60"/>
      <c r="I640" s="59">
        <f t="shared" si="10"/>
        <v>16</v>
      </c>
      <c r="J640" s="59" t="s">
        <v>1561</v>
      </c>
      <c r="K640" s="61"/>
      <c r="L640" s="62" t="s">
        <v>6738</v>
      </c>
      <c r="M640" s="62" t="s">
        <v>6480</v>
      </c>
      <c r="N640" s="72" t="str">
        <f>VLOOKUP(M640,'Hulpblad KAR-parser'!A:C,2,FALSE)</f>
        <v>Soort bijgebouw</v>
      </c>
      <c r="O640" s="72" t="str">
        <f>IF(VLOOKUP(M640,'Hulpblad KAR-parser'!A:C,3,FALSE)="","",VLOOKUP(M640,'Hulpblad KAR-parser'!A:C,3,FALSE))</f>
        <v>Loods/Grote schuur</v>
      </c>
      <c r="P640" s="136" t="str">
        <f>IF(CONCATENATE(C640,D640)="","",VLOOKUP(CONCATENATE(C640,D640),Karakteristieken!AQ:AQ,1,FALSE))</f>
        <v/>
      </c>
    </row>
    <row r="641" spans="1:16" x14ac:dyDescent="0.25">
      <c r="A641" s="59"/>
      <c r="B641" s="59"/>
      <c r="C641" s="59"/>
      <c r="D641" s="59"/>
      <c r="E641" s="60" t="s">
        <v>7076</v>
      </c>
      <c r="F641" s="60"/>
      <c r="G641" s="60" t="s">
        <v>6480</v>
      </c>
      <c r="H641" s="60"/>
      <c r="I641" s="59">
        <f t="shared" si="10"/>
        <v>9</v>
      </c>
      <c r="J641" s="59" t="s">
        <v>1561</v>
      </c>
      <c r="K641" s="61"/>
      <c r="L641" s="62" t="s">
        <v>6738</v>
      </c>
      <c r="M641" s="62" t="s">
        <v>6480</v>
      </c>
      <c r="N641" s="72" t="str">
        <f>VLOOKUP(M641,'Hulpblad KAR-parser'!A:C,2,FALSE)</f>
        <v>Soort bijgebouw</v>
      </c>
      <c r="O641" s="72" t="str">
        <f>IF(VLOOKUP(M641,'Hulpblad KAR-parser'!A:C,3,FALSE)="","",VLOOKUP(M641,'Hulpblad KAR-parser'!A:C,3,FALSE))</f>
        <v>Loods/Grote schuur</v>
      </c>
      <c r="P641" s="136" t="str">
        <f>IF(CONCATENATE(C641,D641)="","",VLOOKUP(CONCATENATE(C641,D641),Karakteristieken!AQ:AQ,1,FALSE))</f>
        <v/>
      </c>
    </row>
    <row r="642" spans="1:16" x14ac:dyDescent="0.25">
      <c r="A642" s="59"/>
      <c r="B642" s="59"/>
      <c r="C642" s="59"/>
      <c r="D642" s="59"/>
      <c r="E642" s="60" t="s">
        <v>7086</v>
      </c>
      <c r="F642" s="60"/>
      <c r="G642" s="60" t="s">
        <v>6480</v>
      </c>
      <c r="H642" s="60"/>
      <c r="I642" s="59">
        <f t="shared" si="10"/>
        <v>19</v>
      </c>
      <c r="J642" s="59" t="s">
        <v>1561</v>
      </c>
      <c r="K642" s="61"/>
      <c r="L642" s="62" t="s">
        <v>6738</v>
      </c>
      <c r="M642" s="62" t="s">
        <v>6480</v>
      </c>
      <c r="N642" s="72" t="str">
        <f>VLOOKUP(M642,'Hulpblad KAR-parser'!A:C,2,FALSE)</f>
        <v>Soort bijgebouw</v>
      </c>
      <c r="O642" s="72" t="str">
        <f>IF(VLOOKUP(M642,'Hulpblad KAR-parser'!A:C,3,FALSE)="","",VLOOKUP(M642,'Hulpblad KAR-parser'!A:C,3,FALSE))</f>
        <v>Loods/Grote schuur</v>
      </c>
      <c r="P642" s="136" t="str">
        <f>IF(CONCATENATE(C642,D642)="","",VLOOKUP(CONCATENATE(C642,D642),Karakteristieken!AQ:AQ,1,FALSE))</f>
        <v/>
      </c>
    </row>
    <row r="643" spans="1:16" x14ac:dyDescent="0.25">
      <c r="A643" s="59"/>
      <c r="B643" s="59"/>
      <c r="C643" s="59"/>
      <c r="D643" s="59"/>
      <c r="E643" s="60" t="s">
        <v>7102</v>
      </c>
      <c r="F643" s="60"/>
      <c r="G643" s="60" t="s">
        <v>6480</v>
      </c>
      <c r="H643" s="60"/>
      <c r="I643" s="59">
        <f t="shared" si="10"/>
        <v>18</v>
      </c>
      <c r="J643" s="59" t="s">
        <v>1561</v>
      </c>
      <c r="K643" s="61"/>
      <c r="L643" s="62" t="s">
        <v>6738</v>
      </c>
      <c r="M643" s="62" t="s">
        <v>6480</v>
      </c>
      <c r="N643" s="72" t="str">
        <f>VLOOKUP(M643,'Hulpblad KAR-parser'!A:C,2,FALSE)</f>
        <v>Soort bijgebouw</v>
      </c>
      <c r="O643" s="72" t="str">
        <f>IF(VLOOKUP(M643,'Hulpblad KAR-parser'!A:C,3,FALSE)="","",VLOOKUP(M643,'Hulpblad KAR-parser'!A:C,3,FALSE))</f>
        <v>Loods/Grote schuur</v>
      </c>
      <c r="P643" s="136" t="str">
        <f>IF(CONCATENATE(C643,D643)="","",VLOOKUP(CONCATENATE(C643,D643),Karakteristieken!AQ:AQ,1,FALSE))</f>
        <v/>
      </c>
    </row>
    <row r="644" spans="1:16" x14ac:dyDescent="0.25">
      <c r="A644" s="59"/>
      <c r="B644" s="59"/>
      <c r="C644" s="59"/>
      <c r="D644" s="59"/>
      <c r="E644" s="60" t="s">
        <v>7108</v>
      </c>
      <c r="F644" s="60"/>
      <c r="G644" s="60" t="s">
        <v>6480</v>
      </c>
      <c r="H644" s="60"/>
      <c r="I644" s="59">
        <f t="shared" si="10"/>
        <v>11</v>
      </c>
      <c r="J644" s="59" t="s">
        <v>1561</v>
      </c>
      <c r="K644" s="61"/>
      <c r="L644" s="62" t="s">
        <v>6738</v>
      </c>
      <c r="M644" s="62" t="s">
        <v>6480</v>
      </c>
      <c r="N644" s="72" t="str">
        <f>VLOOKUP(M644,'Hulpblad KAR-parser'!A:C,2,FALSE)</f>
        <v>Soort bijgebouw</v>
      </c>
      <c r="O644" s="72" t="str">
        <f>IF(VLOOKUP(M644,'Hulpblad KAR-parser'!A:C,3,FALSE)="","",VLOOKUP(M644,'Hulpblad KAR-parser'!A:C,3,FALSE))</f>
        <v>Loods/Grote schuur</v>
      </c>
      <c r="P644" s="136" t="str">
        <f>IF(CONCATENATE(C644,D644)="","",VLOOKUP(CONCATENATE(C644,D644),Karakteristieken!AQ:AQ,1,FALSE))</f>
        <v/>
      </c>
    </row>
    <row r="645" spans="1:16" x14ac:dyDescent="0.25">
      <c r="A645" s="59">
        <v>200109327</v>
      </c>
      <c r="B645" s="59">
        <v>200059086</v>
      </c>
      <c r="C645" s="59" t="s">
        <v>5065</v>
      </c>
      <c r="D645" s="59" t="s">
        <v>5073</v>
      </c>
      <c r="E645" s="60" t="s">
        <v>6529</v>
      </c>
      <c r="F645" s="60"/>
      <c r="G645" s="60"/>
      <c r="H645" s="60"/>
      <c r="I645" s="59">
        <f t="shared" si="10"/>
        <v>18</v>
      </c>
      <c r="J645" s="59" t="s">
        <v>1613</v>
      </c>
      <c r="K645" s="61"/>
      <c r="L645" s="62" t="s">
        <v>6738</v>
      </c>
      <c r="M645" s="62" t="s">
        <v>6529</v>
      </c>
      <c r="N645" s="72" t="str">
        <f>VLOOKUP(M645,'Hulpblad KAR-parser'!A:C,2,FALSE)</f>
        <v>Soort luchtvaartuig</v>
      </c>
      <c r="O645" s="72" t="str">
        <f>IF(VLOOKUP(M645,'Hulpblad KAR-parser'!A:C,3,FALSE)="","",VLOOKUP(M645,'Hulpblad KAR-parser'!A:C,3,FALSE))</f>
        <v>Luchtballon</v>
      </c>
      <c r="P645" s="136" t="str">
        <f>IF(CONCATENATE(C645,D645)="","",VLOOKUP(CONCATENATE(C645,D645),Karakteristieken!AQ:AQ,1,FALSE))</f>
        <v>Soort luchtvaartuigLuchtballon</v>
      </c>
    </row>
    <row r="646" spans="1:16" x14ac:dyDescent="0.25">
      <c r="A646" s="59"/>
      <c r="B646" s="59"/>
      <c r="C646" s="59"/>
      <c r="D646" s="59"/>
      <c r="E646" s="60" t="s">
        <v>7362</v>
      </c>
      <c r="F646" s="60"/>
      <c r="G646" s="60" t="s">
        <v>6529</v>
      </c>
      <c r="H646" s="60"/>
      <c r="I646" s="59">
        <f t="shared" si="10"/>
        <v>15</v>
      </c>
      <c r="J646" s="59" t="s">
        <v>1561</v>
      </c>
      <c r="K646" s="61"/>
      <c r="L646" s="62" t="s">
        <v>6738</v>
      </c>
      <c r="M646" s="62" t="s">
        <v>6529</v>
      </c>
      <c r="N646" s="72" t="str">
        <f>VLOOKUP(M646,'Hulpblad KAR-parser'!A:C,2,FALSE)</f>
        <v>Soort luchtvaartuig</v>
      </c>
      <c r="O646" s="72" t="str">
        <f>IF(VLOOKUP(M646,'Hulpblad KAR-parser'!A:C,3,FALSE)="","",VLOOKUP(M646,'Hulpblad KAR-parser'!A:C,3,FALSE))</f>
        <v>Luchtballon</v>
      </c>
      <c r="P646" s="136" t="str">
        <f>IF(CONCATENATE(C646,D646)="","",VLOOKUP(CONCATENATE(C646,D646),Karakteristieken!AQ:AQ,1,FALSE))</f>
        <v/>
      </c>
    </row>
    <row r="647" spans="1:16" x14ac:dyDescent="0.25">
      <c r="A647" s="59"/>
      <c r="B647" s="59"/>
      <c r="C647" s="59"/>
      <c r="D647" s="59"/>
      <c r="E647" s="60" t="s">
        <v>7376</v>
      </c>
      <c r="F647" s="60"/>
      <c r="G647" s="60" t="s">
        <v>6529</v>
      </c>
      <c r="H647" s="60"/>
      <c r="I647" s="59">
        <f t="shared" si="10"/>
        <v>17</v>
      </c>
      <c r="J647" s="59" t="s">
        <v>1561</v>
      </c>
      <c r="K647" s="61"/>
      <c r="L647" s="62" t="s">
        <v>6738</v>
      </c>
      <c r="M647" s="62" t="s">
        <v>6529</v>
      </c>
      <c r="N647" s="72" t="str">
        <f>VLOOKUP(M647,'Hulpblad KAR-parser'!A:C,2,FALSE)</f>
        <v>Soort luchtvaartuig</v>
      </c>
      <c r="O647" s="72" t="str">
        <f>IF(VLOOKUP(M647,'Hulpblad KAR-parser'!A:C,3,FALSE)="","",VLOOKUP(M647,'Hulpblad KAR-parser'!A:C,3,FALSE))</f>
        <v>Luchtballon</v>
      </c>
      <c r="P647" s="136" t="str">
        <f>IF(CONCATENATE(C647,D647)="","",VLOOKUP(CONCATENATE(C647,D647),Karakteristieken!AQ:AQ,1,FALSE))</f>
        <v/>
      </c>
    </row>
    <row r="648" spans="1:16" x14ac:dyDescent="0.25">
      <c r="A648" s="59">
        <v>200109328</v>
      </c>
      <c r="B648" s="59">
        <v>200059110</v>
      </c>
      <c r="C648" s="59" t="s">
        <v>5405</v>
      </c>
      <c r="D648" s="59" t="s">
        <v>4387</v>
      </c>
      <c r="E648" s="60" t="s">
        <v>6589</v>
      </c>
      <c r="F648" s="60"/>
      <c r="G648" s="60"/>
      <c r="H648" s="60"/>
      <c r="I648" s="59">
        <f t="shared" si="10"/>
        <v>12</v>
      </c>
      <c r="J648" s="59" t="s">
        <v>1613</v>
      </c>
      <c r="K648" s="61"/>
      <c r="L648" s="62" t="s">
        <v>6738</v>
      </c>
      <c r="M648" s="62" t="s">
        <v>6589</v>
      </c>
      <c r="N648" s="72" t="str">
        <f>VLOOKUP(M648,'Hulpblad KAR-parser'!A:C,2,FALSE)</f>
        <v>Soort spoorvervoer</v>
      </c>
      <c r="O648" s="72" t="str">
        <f>IF(VLOOKUP(M648,'Hulpblad KAR-parser'!A:C,3,FALSE)="","",VLOOKUP(M648,'Hulpblad KAR-parser'!A:C,3,FALSE))</f>
        <v>Metro</v>
      </c>
      <c r="P648" s="136" t="str">
        <f>IF(CONCATENATE(C648,D648)="","",VLOOKUP(CONCATENATE(C648,D648),Karakteristieken!AQ:AQ,1,FALSE))</f>
        <v>Soort spoorvervoerMetro</v>
      </c>
    </row>
    <row r="649" spans="1:16" x14ac:dyDescent="0.25">
      <c r="A649" s="59"/>
      <c r="B649" s="59"/>
      <c r="C649" s="59"/>
      <c r="D649" s="59"/>
      <c r="E649" s="60" t="s">
        <v>7533</v>
      </c>
      <c r="F649" s="60"/>
      <c r="G649" s="60" t="s">
        <v>6589</v>
      </c>
      <c r="H649" s="60"/>
      <c r="I649" s="59">
        <f t="shared" si="10"/>
        <v>9</v>
      </c>
      <c r="J649" s="59" t="s">
        <v>1561</v>
      </c>
      <c r="K649" s="61"/>
      <c r="L649" s="62" t="s">
        <v>6738</v>
      </c>
      <c r="M649" s="62" t="s">
        <v>6589</v>
      </c>
      <c r="N649" s="72" t="str">
        <f>VLOOKUP(M649,'Hulpblad KAR-parser'!A:C,2,FALSE)</f>
        <v>Soort spoorvervoer</v>
      </c>
      <c r="O649" s="72" t="str">
        <f>IF(VLOOKUP(M649,'Hulpblad KAR-parser'!A:C,3,FALSE)="","",VLOOKUP(M649,'Hulpblad KAR-parser'!A:C,3,FALSE))</f>
        <v>Metro</v>
      </c>
      <c r="P649" s="136" t="str">
        <f>IF(CONCATENATE(C649,D649)="","",VLOOKUP(CONCATENATE(C649,D649),Karakteristieken!AQ:AQ,1,FALSE))</f>
        <v/>
      </c>
    </row>
    <row r="650" spans="1:16" x14ac:dyDescent="0.25">
      <c r="A650" s="59"/>
      <c r="B650" s="59"/>
      <c r="C650" s="59"/>
      <c r="D650" s="59"/>
      <c r="E650" s="60" t="s">
        <v>7542</v>
      </c>
      <c r="F650" s="60"/>
      <c r="G650" s="60" t="s">
        <v>6589</v>
      </c>
      <c r="H650" s="60"/>
      <c r="I650" s="59">
        <f t="shared" si="10"/>
        <v>11</v>
      </c>
      <c r="J650" s="59" t="s">
        <v>1561</v>
      </c>
      <c r="K650" s="61"/>
      <c r="L650" s="62" t="s">
        <v>6738</v>
      </c>
      <c r="M650" s="62" t="s">
        <v>6589</v>
      </c>
      <c r="N650" s="72" t="str">
        <f>VLOOKUP(M650,'Hulpblad KAR-parser'!A:C,2,FALSE)</f>
        <v>Soort spoorvervoer</v>
      </c>
      <c r="O650" s="72" t="str">
        <f>IF(VLOOKUP(M650,'Hulpblad KAR-parser'!A:C,3,FALSE)="","",VLOOKUP(M650,'Hulpblad KAR-parser'!A:C,3,FALSE))</f>
        <v>Metro</v>
      </c>
      <c r="P650" s="136" t="str">
        <f>IF(CONCATENATE(C650,D650)="","",VLOOKUP(CONCATENATE(C650,D650),Karakteristieken!AQ:AQ,1,FALSE))</f>
        <v/>
      </c>
    </row>
    <row r="651" spans="1:16" x14ac:dyDescent="0.25">
      <c r="A651" s="59">
        <v>200109329</v>
      </c>
      <c r="B651" s="59">
        <v>200059096</v>
      </c>
      <c r="C651" s="59" t="s">
        <v>5538</v>
      </c>
      <c r="D651" s="59" t="s">
        <v>5076</v>
      </c>
      <c r="E651" s="60" t="s">
        <v>6617</v>
      </c>
      <c r="F651" s="60"/>
      <c r="G651" s="60"/>
      <c r="H651" s="60"/>
      <c r="I651" s="59">
        <f t="shared" si="10"/>
        <v>15</v>
      </c>
      <c r="J651" s="59" t="s">
        <v>1613</v>
      </c>
      <c r="K651" s="61"/>
      <c r="L651" s="62" t="s">
        <v>6738</v>
      </c>
      <c r="M651" s="62" t="s">
        <v>6617</v>
      </c>
      <c r="N651" s="72" t="str">
        <f>VLOOKUP(M651,'Hulpblad KAR-parser'!A:C,2,FALSE)</f>
        <v>Soort vaartuig</v>
      </c>
      <c r="O651" s="72" t="str">
        <f>IF(VLOOKUP(M651,'Hulpblad KAR-parser'!A:C,3,FALSE)="","",VLOOKUP(M651,'Hulpblad KAR-parser'!A:C,3,FALSE))</f>
        <v>Militair</v>
      </c>
      <c r="P651" s="136" t="str">
        <f>IF(CONCATENATE(C651,D651)="","",VLOOKUP(CONCATENATE(C651,D651),Karakteristieken!AQ:AQ,1,FALSE))</f>
        <v>Soort vaartuigMilitair</v>
      </c>
    </row>
    <row r="652" spans="1:16" x14ac:dyDescent="0.25">
      <c r="A652" s="59"/>
      <c r="B652" s="59"/>
      <c r="C652" s="59"/>
      <c r="D652" s="59"/>
      <c r="E652" s="60" t="s">
        <v>7457</v>
      </c>
      <c r="F652" s="60"/>
      <c r="G652" s="60" t="s">
        <v>6617</v>
      </c>
      <c r="H652" s="60"/>
      <c r="I652" s="59">
        <f t="shared" si="10"/>
        <v>12</v>
      </c>
      <c r="J652" s="59" t="s">
        <v>1561</v>
      </c>
      <c r="K652" s="61"/>
      <c r="L652" s="62" t="s">
        <v>6738</v>
      </c>
      <c r="M652" s="62" t="s">
        <v>6617</v>
      </c>
      <c r="N652" s="72" t="str">
        <f>VLOOKUP(M652,'Hulpblad KAR-parser'!A:C,2,FALSE)</f>
        <v>Soort vaartuig</v>
      </c>
      <c r="O652" s="72" t="str">
        <f>IF(VLOOKUP(M652,'Hulpblad KAR-parser'!A:C,3,FALSE)="","",VLOOKUP(M652,'Hulpblad KAR-parser'!A:C,3,FALSE))</f>
        <v>Militair</v>
      </c>
      <c r="P652" s="136" t="str">
        <f>IF(CONCATENATE(C652,D652)="","",VLOOKUP(CONCATENATE(C652,D652),Karakteristieken!AQ:AQ,1,FALSE))</f>
        <v/>
      </c>
    </row>
    <row r="653" spans="1:16" x14ac:dyDescent="0.25">
      <c r="A653" s="59"/>
      <c r="B653" s="59"/>
      <c r="C653" s="59"/>
      <c r="D653" s="59"/>
      <c r="E653" s="60" t="s">
        <v>7495</v>
      </c>
      <c r="F653" s="60"/>
      <c r="G653" s="60" t="s">
        <v>6617</v>
      </c>
      <c r="H653" s="60"/>
      <c r="I653" s="59">
        <f t="shared" si="10"/>
        <v>14</v>
      </c>
      <c r="J653" s="59" t="s">
        <v>1561</v>
      </c>
      <c r="K653" s="61"/>
      <c r="L653" s="62" t="s">
        <v>6738</v>
      </c>
      <c r="M653" s="62" t="s">
        <v>6617</v>
      </c>
      <c r="N653" s="72" t="str">
        <f>VLOOKUP(M653,'Hulpblad KAR-parser'!A:C,2,FALSE)</f>
        <v>Soort vaartuig</v>
      </c>
      <c r="O653" s="72" t="str">
        <f>IF(VLOOKUP(M653,'Hulpblad KAR-parser'!A:C,3,FALSE)="","",VLOOKUP(M653,'Hulpblad KAR-parser'!A:C,3,FALSE))</f>
        <v>Militair</v>
      </c>
      <c r="P653" s="136" t="str">
        <f>IF(CONCATENATE(C653,D653)="","",VLOOKUP(CONCATENATE(C653,D653),Karakteristieken!AQ:AQ,1,FALSE))</f>
        <v/>
      </c>
    </row>
    <row r="654" spans="1:16" x14ac:dyDescent="0.25">
      <c r="A654" s="59">
        <v>200109330</v>
      </c>
      <c r="B654" s="59">
        <v>200059091</v>
      </c>
      <c r="C654" s="59" t="s">
        <v>5065</v>
      </c>
      <c r="D654" s="59" t="s">
        <v>5076</v>
      </c>
      <c r="E654" s="60" t="s">
        <v>6531</v>
      </c>
      <c r="F654" s="60"/>
      <c r="G654" s="60"/>
      <c r="H654" s="60"/>
      <c r="I654" s="59">
        <f t="shared" si="10"/>
        <v>24</v>
      </c>
      <c r="J654" s="59" t="s">
        <v>1613</v>
      </c>
      <c r="K654" s="61"/>
      <c r="L654" s="62" t="s">
        <v>6738</v>
      </c>
      <c r="M654" s="62" t="s">
        <v>6531</v>
      </c>
      <c r="N654" s="72" t="str">
        <f>VLOOKUP(M654,'Hulpblad KAR-parser'!A:C,2,FALSE)</f>
        <v>Soort luchtvaartuig</v>
      </c>
      <c r="O654" s="72" t="str">
        <f>IF(VLOOKUP(M654,'Hulpblad KAR-parser'!A:C,3,FALSE)="","",VLOOKUP(M654,'Hulpblad KAR-parser'!A:C,3,FALSE))</f>
        <v>Militair</v>
      </c>
      <c r="P654" s="136" t="str">
        <f>IF(CONCATENATE(C654,D654)="","",VLOOKUP(CONCATENATE(C654,D654),Karakteristieken!AQ:AQ,1,FALSE))</f>
        <v>Soort luchtvaartuigMilitair</v>
      </c>
    </row>
    <row r="655" spans="1:16" x14ac:dyDescent="0.25">
      <c r="A655" s="59"/>
      <c r="B655" s="59"/>
      <c r="C655" s="59"/>
      <c r="D655" s="59"/>
      <c r="E655" s="60" t="s">
        <v>7364</v>
      </c>
      <c r="F655" s="60"/>
      <c r="G655" s="60" t="s">
        <v>6531</v>
      </c>
      <c r="H655" s="60"/>
      <c r="I655" s="59">
        <f t="shared" si="10"/>
        <v>21</v>
      </c>
      <c r="J655" s="59" t="s">
        <v>1561</v>
      </c>
      <c r="K655" s="61"/>
      <c r="L655" s="62" t="s">
        <v>6738</v>
      </c>
      <c r="M655" s="62" t="s">
        <v>6531</v>
      </c>
      <c r="N655" s="72" t="str">
        <f>VLOOKUP(M655,'Hulpblad KAR-parser'!A:C,2,FALSE)</f>
        <v>Soort luchtvaartuig</v>
      </c>
      <c r="O655" s="72" t="str">
        <f>IF(VLOOKUP(M655,'Hulpblad KAR-parser'!A:C,3,FALSE)="","",VLOOKUP(M655,'Hulpblad KAR-parser'!A:C,3,FALSE))</f>
        <v>Militair</v>
      </c>
      <c r="P655" s="136" t="str">
        <f>IF(CONCATENATE(C655,D655)="","",VLOOKUP(CONCATENATE(C655,D655),Karakteristieken!AQ:AQ,1,FALSE))</f>
        <v/>
      </c>
    </row>
    <row r="656" spans="1:16" x14ac:dyDescent="0.25">
      <c r="A656" s="59"/>
      <c r="B656" s="59"/>
      <c r="C656" s="59"/>
      <c r="D656" s="59"/>
      <c r="E656" s="60" t="s">
        <v>7378</v>
      </c>
      <c r="F656" s="60"/>
      <c r="G656" s="60" t="s">
        <v>6531</v>
      </c>
      <c r="H656" s="60"/>
      <c r="I656" s="59">
        <f t="shared" si="10"/>
        <v>23</v>
      </c>
      <c r="J656" s="59" t="s">
        <v>1561</v>
      </c>
      <c r="K656" s="61"/>
      <c r="L656" s="62" t="s">
        <v>6738</v>
      </c>
      <c r="M656" s="62" t="s">
        <v>6531</v>
      </c>
      <c r="N656" s="72" t="str">
        <f>VLOOKUP(M656,'Hulpblad KAR-parser'!A:C,2,FALSE)</f>
        <v>Soort luchtvaartuig</v>
      </c>
      <c r="O656" s="72" t="str">
        <f>IF(VLOOKUP(M656,'Hulpblad KAR-parser'!A:C,3,FALSE)="","",VLOOKUP(M656,'Hulpblad KAR-parser'!A:C,3,FALSE))</f>
        <v>Militair</v>
      </c>
      <c r="P656" s="136" t="str">
        <f>IF(CONCATENATE(C656,D656)="","",VLOOKUP(CONCATENATE(C656,D656),Karakteristieken!AQ:AQ,1,FALSE))</f>
        <v/>
      </c>
    </row>
    <row r="657" spans="1:16" x14ac:dyDescent="0.25">
      <c r="A657" s="59">
        <v>200109331</v>
      </c>
      <c r="B657" s="59">
        <v>200059130</v>
      </c>
      <c r="C657" s="59" t="s">
        <v>5613</v>
      </c>
      <c r="D657" s="59" t="s">
        <v>5076</v>
      </c>
      <c r="E657" s="60" t="s">
        <v>6660</v>
      </c>
      <c r="F657" s="60"/>
      <c r="G657" s="60"/>
      <c r="H657" s="60"/>
      <c r="I657" s="59">
        <f t="shared" si="10"/>
        <v>23</v>
      </c>
      <c r="J657" s="59" t="s">
        <v>1613</v>
      </c>
      <c r="K657" s="61"/>
      <c r="L657" s="62" t="s">
        <v>6738</v>
      </c>
      <c r="M657" s="62" t="s">
        <v>6660</v>
      </c>
      <c r="N657" s="72" t="str">
        <f>VLOOKUP(M657,'Hulpblad KAR-parser'!A:C,2,FALSE)</f>
        <v>Soort voertuig</v>
      </c>
      <c r="O657" s="72" t="str">
        <f>IF(VLOOKUP(M657,'Hulpblad KAR-parser'!A:C,3,FALSE)="","",VLOOKUP(M657,'Hulpblad KAR-parser'!A:C,3,FALSE))</f>
        <v>Militair</v>
      </c>
      <c r="P657" s="136" t="str">
        <f>IF(CONCATENATE(C657,D657)="","",VLOOKUP(CONCATENATE(C657,D657),Karakteristieken!AQ:AQ,1,FALSE))</f>
        <v>Soort voertuigMilitair</v>
      </c>
    </row>
    <row r="658" spans="1:16" x14ac:dyDescent="0.25">
      <c r="A658" s="59"/>
      <c r="B658" s="59"/>
      <c r="C658" s="59"/>
      <c r="D658" s="59"/>
      <c r="E658" s="60" t="s">
        <v>7565</v>
      </c>
      <c r="F658" s="60"/>
      <c r="G658" s="60" t="s">
        <v>6660</v>
      </c>
      <c r="H658" s="60"/>
      <c r="I658" s="59">
        <f t="shared" si="10"/>
        <v>20</v>
      </c>
      <c r="J658" s="59" t="s">
        <v>1561</v>
      </c>
      <c r="K658" s="61"/>
      <c r="L658" s="62" t="s">
        <v>6738</v>
      </c>
      <c r="M658" s="62" t="s">
        <v>6660</v>
      </c>
      <c r="N658" s="72" t="str">
        <f>VLOOKUP(M658,'Hulpblad KAR-parser'!A:C,2,FALSE)</f>
        <v>Soort voertuig</v>
      </c>
      <c r="O658" s="72" t="str">
        <f>IF(VLOOKUP(M658,'Hulpblad KAR-parser'!A:C,3,FALSE)="","",VLOOKUP(M658,'Hulpblad KAR-parser'!A:C,3,FALSE))</f>
        <v>Militair</v>
      </c>
      <c r="P658" s="136" t="str">
        <f>IF(CONCATENATE(C658,D658)="","",VLOOKUP(CONCATENATE(C658,D658),Karakteristieken!AQ:AQ,1,FALSE))</f>
        <v/>
      </c>
    </row>
    <row r="659" spans="1:16" x14ac:dyDescent="0.25">
      <c r="A659" s="59"/>
      <c r="B659" s="59"/>
      <c r="C659" s="59"/>
      <c r="D659" s="59"/>
      <c r="E659" s="60" t="s">
        <v>7596</v>
      </c>
      <c r="F659" s="60"/>
      <c r="G659" s="60" t="s">
        <v>6660</v>
      </c>
      <c r="H659" s="60"/>
      <c r="I659" s="59">
        <f t="shared" si="10"/>
        <v>22</v>
      </c>
      <c r="J659" s="59" t="s">
        <v>1561</v>
      </c>
      <c r="K659" s="61"/>
      <c r="L659" s="62" t="s">
        <v>6738</v>
      </c>
      <c r="M659" s="62" t="s">
        <v>6660</v>
      </c>
      <c r="N659" s="72" t="str">
        <f>VLOOKUP(M659,'Hulpblad KAR-parser'!A:C,2,FALSE)</f>
        <v>Soort voertuig</v>
      </c>
      <c r="O659" s="72" t="str">
        <f>IF(VLOOKUP(M659,'Hulpblad KAR-parser'!A:C,3,FALSE)="","",VLOOKUP(M659,'Hulpblad KAR-parser'!A:C,3,FALSE))</f>
        <v>Militair</v>
      </c>
      <c r="P659" s="136" t="str">
        <f>IF(CONCATENATE(C659,D659)="","",VLOOKUP(CONCATENATE(C659,D659),Karakteristieken!AQ:AQ,1,FALSE))</f>
        <v/>
      </c>
    </row>
    <row r="660" spans="1:16" x14ac:dyDescent="0.25">
      <c r="A660" s="59">
        <v>200109332</v>
      </c>
      <c r="B660" s="59">
        <v>200059057</v>
      </c>
      <c r="C660" s="59" t="s">
        <v>5761</v>
      </c>
      <c r="D660" s="59" t="s">
        <v>5784</v>
      </c>
      <c r="E660" s="60" t="s">
        <v>6694</v>
      </c>
      <c r="F660" s="60"/>
      <c r="G660" s="60"/>
      <c r="H660" s="60"/>
      <c r="I660" s="59">
        <f t="shared" si="10"/>
        <v>12</v>
      </c>
      <c r="J660" s="59" t="s">
        <v>1613</v>
      </c>
      <c r="K660" s="61"/>
      <c r="L660" s="62" t="s">
        <v>6738</v>
      </c>
      <c r="M660" s="62" t="s">
        <v>6694</v>
      </c>
      <c r="N660" s="72" t="str">
        <f>VLOOKUP(M660,'Hulpblad KAR-parser'!A:C,2,FALSE)</f>
        <v>Soort woning</v>
      </c>
      <c r="O660" s="72" t="str">
        <f>IF(VLOOKUP(M660,'Hulpblad KAR-parser'!A:C,3,FALSE)="","",VLOOKUP(M660,'Hulpblad KAR-parser'!A:C,3,FALSE))</f>
        <v>Molen</v>
      </c>
      <c r="P660" s="136" t="str">
        <f>IF(CONCATENATE(C660,D660)="","",VLOOKUP(CONCATENATE(C660,D660),Karakteristieken!AQ:AQ,1,FALSE))</f>
        <v>Soort woningMolen</v>
      </c>
    </row>
    <row r="661" spans="1:16" x14ac:dyDescent="0.25">
      <c r="A661" s="59"/>
      <c r="B661" s="59"/>
      <c r="C661" s="59"/>
      <c r="D661" s="59"/>
      <c r="E661" s="60" t="s">
        <v>7182</v>
      </c>
      <c r="F661" s="60"/>
      <c r="G661" s="60" t="s">
        <v>6694</v>
      </c>
      <c r="H661" s="60"/>
      <c r="I661" s="59">
        <f t="shared" si="10"/>
        <v>9</v>
      </c>
      <c r="J661" s="59" t="s">
        <v>1561</v>
      </c>
      <c r="K661" s="61"/>
      <c r="L661" s="62" t="s">
        <v>6738</v>
      </c>
      <c r="M661" s="62" t="s">
        <v>6694</v>
      </c>
      <c r="N661" s="72" t="str">
        <f>VLOOKUP(M661,'Hulpblad KAR-parser'!A:C,2,FALSE)</f>
        <v>Soort woning</v>
      </c>
      <c r="O661" s="72" t="str">
        <f>IF(VLOOKUP(M661,'Hulpblad KAR-parser'!A:C,3,FALSE)="","",VLOOKUP(M661,'Hulpblad KAR-parser'!A:C,3,FALSE))</f>
        <v>Molen</v>
      </c>
      <c r="P661" s="136" t="str">
        <f>IF(CONCATENATE(C661,D661)="","",VLOOKUP(CONCATENATE(C661,D661),Karakteristieken!AQ:AQ,1,FALSE))</f>
        <v/>
      </c>
    </row>
    <row r="662" spans="1:16" x14ac:dyDescent="0.25">
      <c r="A662" s="59"/>
      <c r="B662" s="59"/>
      <c r="C662" s="59"/>
      <c r="D662" s="59"/>
      <c r="E662" s="60" t="s">
        <v>7206</v>
      </c>
      <c r="F662" s="60"/>
      <c r="G662" s="60" t="s">
        <v>6694</v>
      </c>
      <c r="H662" s="60"/>
      <c r="I662" s="59">
        <f t="shared" si="10"/>
        <v>11</v>
      </c>
      <c r="J662" s="59" t="s">
        <v>1561</v>
      </c>
      <c r="K662" s="61"/>
      <c r="L662" s="62" t="s">
        <v>6738</v>
      </c>
      <c r="M662" s="62" t="s">
        <v>6694</v>
      </c>
      <c r="N662" s="72" t="str">
        <f>VLOOKUP(M662,'Hulpblad KAR-parser'!A:C,2,FALSE)</f>
        <v>Soort woning</v>
      </c>
      <c r="O662" s="72" t="str">
        <f>IF(VLOOKUP(M662,'Hulpblad KAR-parser'!A:C,3,FALSE)="","",VLOOKUP(M662,'Hulpblad KAR-parser'!A:C,3,FALSE))</f>
        <v>Molen</v>
      </c>
      <c r="P662" s="136" t="str">
        <f>IF(CONCATENATE(C662,D662)="","",VLOOKUP(CONCATENATE(C662,D662),Karakteristieken!AQ:AQ,1,FALSE))</f>
        <v/>
      </c>
    </row>
    <row r="663" spans="1:16" x14ac:dyDescent="0.25">
      <c r="A663" s="59">
        <v>200109333</v>
      </c>
      <c r="B663" s="59">
        <v>200059062</v>
      </c>
      <c r="C663" s="59" t="s">
        <v>4629</v>
      </c>
      <c r="D663" s="59" t="s">
        <v>4643</v>
      </c>
      <c r="E663" s="60" t="s">
        <v>6466</v>
      </c>
      <c r="F663" s="60"/>
      <c r="G663" s="60"/>
      <c r="H663" s="60"/>
      <c r="I663" s="59">
        <f t="shared" si="10"/>
        <v>13</v>
      </c>
      <c r="J663" s="59" t="s">
        <v>1613</v>
      </c>
      <c r="K663" s="61"/>
      <c r="L663" s="62" t="s">
        <v>6738</v>
      </c>
      <c r="M663" s="62" t="s">
        <v>6466</v>
      </c>
      <c r="N663" s="72" t="str">
        <f>VLOOKUP(M663,'Hulpblad KAR-parser'!A:C,2,FALSE)</f>
        <v>Soort Bijeenk geb</v>
      </c>
      <c r="O663" s="72" t="str">
        <f>IF(VLOOKUP(M663,'Hulpblad KAR-parser'!A:C,3,FALSE)="","",VLOOKUP(M663,'Hulpblad KAR-parser'!A:C,3,FALSE))</f>
        <v>Moskee</v>
      </c>
      <c r="P663" s="136" t="str">
        <f>IF(CONCATENATE(C663,D663)="","",VLOOKUP(CONCATENATE(C663,D663),Karakteristieken!AQ:AQ,1,FALSE))</f>
        <v>Soort Bijeenk gebMoskee</v>
      </c>
    </row>
    <row r="664" spans="1:16" x14ac:dyDescent="0.25">
      <c r="A664" s="59"/>
      <c r="B664" s="59"/>
      <c r="C664" s="59"/>
      <c r="D664" s="59"/>
      <c r="E664" s="60" t="s">
        <v>7228</v>
      </c>
      <c r="F664" s="60"/>
      <c r="G664" s="60" t="s">
        <v>6466</v>
      </c>
      <c r="H664" s="60"/>
      <c r="I664" s="59">
        <f t="shared" si="10"/>
        <v>10</v>
      </c>
      <c r="J664" s="59" t="s">
        <v>1561</v>
      </c>
      <c r="K664" s="61"/>
      <c r="L664" s="62" t="s">
        <v>6738</v>
      </c>
      <c r="M664" s="62" t="s">
        <v>6466</v>
      </c>
      <c r="N664" s="72" t="str">
        <f>VLOOKUP(M664,'Hulpblad KAR-parser'!A:C,2,FALSE)</f>
        <v>Soort Bijeenk geb</v>
      </c>
      <c r="O664" s="72" t="str">
        <f>IF(VLOOKUP(M664,'Hulpblad KAR-parser'!A:C,3,FALSE)="","",VLOOKUP(M664,'Hulpblad KAR-parser'!A:C,3,FALSE))</f>
        <v>Moskee</v>
      </c>
      <c r="P664" s="136" t="str">
        <f>IF(CONCATENATE(C664,D664)="","",VLOOKUP(CONCATENATE(C664,D664),Karakteristieken!AQ:AQ,1,FALSE))</f>
        <v/>
      </c>
    </row>
    <row r="665" spans="1:16" x14ac:dyDescent="0.25">
      <c r="A665" s="59"/>
      <c r="B665" s="59"/>
      <c r="C665" s="59"/>
      <c r="D665" s="59"/>
      <c r="E665" s="60" t="s">
        <v>7238</v>
      </c>
      <c r="F665" s="60"/>
      <c r="G665" s="60" t="s">
        <v>6466</v>
      </c>
      <c r="H665" s="60"/>
      <c r="I665" s="59">
        <f t="shared" si="10"/>
        <v>12</v>
      </c>
      <c r="J665" s="59" t="s">
        <v>1561</v>
      </c>
      <c r="K665" s="61"/>
      <c r="L665" s="62" t="s">
        <v>6738</v>
      </c>
      <c r="M665" s="62" t="s">
        <v>6466</v>
      </c>
      <c r="N665" s="72" t="str">
        <f>VLOOKUP(M665,'Hulpblad KAR-parser'!A:C,2,FALSE)</f>
        <v>Soort Bijeenk geb</v>
      </c>
      <c r="O665" s="72" t="str">
        <f>IF(VLOOKUP(M665,'Hulpblad KAR-parser'!A:C,3,FALSE)="","",VLOOKUP(M665,'Hulpblad KAR-parser'!A:C,3,FALSE))</f>
        <v>Moskee</v>
      </c>
      <c r="P665" s="136" t="str">
        <f>IF(CONCATENATE(C665,D665)="","",VLOOKUP(CONCATENATE(C665,D665),Karakteristieken!AQ:AQ,1,FALSE))</f>
        <v/>
      </c>
    </row>
    <row r="666" spans="1:16" x14ac:dyDescent="0.25">
      <c r="A666" s="59">
        <v>200109334</v>
      </c>
      <c r="B666" s="59">
        <v>200059117</v>
      </c>
      <c r="C666" s="59" t="s">
        <v>5613</v>
      </c>
      <c r="D666" s="59" t="s">
        <v>4431</v>
      </c>
      <c r="E666" s="60" t="s">
        <v>6662</v>
      </c>
      <c r="F666" s="60"/>
      <c r="G666" s="60"/>
      <c r="H666" s="60"/>
      <c r="I666" s="59">
        <f t="shared" si="10"/>
        <v>12</v>
      </c>
      <c r="J666" s="59" t="s">
        <v>1613</v>
      </c>
      <c r="K666" s="61"/>
      <c r="L666" s="62" t="s">
        <v>6738</v>
      </c>
      <c r="M666" s="62" t="s">
        <v>6662</v>
      </c>
      <c r="N666" s="72" t="str">
        <f>VLOOKUP(M666,'Hulpblad KAR-parser'!A:C,2,FALSE)</f>
        <v>Soort voertuig</v>
      </c>
      <c r="O666" s="72" t="str">
        <f>IF(VLOOKUP(M666,'Hulpblad KAR-parser'!A:C,3,FALSE)="","",VLOOKUP(M666,'Hulpblad KAR-parser'!A:C,3,FALSE))</f>
        <v>Motor</v>
      </c>
      <c r="P666" s="136" t="str">
        <f>IF(CONCATENATE(C666,D666)="","",VLOOKUP(CONCATENATE(C666,D666),Karakteristieken!AQ:AQ,1,FALSE))</f>
        <v>Soort voertuigMotor</v>
      </c>
    </row>
    <row r="667" spans="1:16" x14ac:dyDescent="0.25">
      <c r="A667" s="59"/>
      <c r="B667" s="59"/>
      <c r="C667" s="59"/>
      <c r="D667" s="59"/>
      <c r="E667" s="60" t="s">
        <v>7566</v>
      </c>
      <c r="F667" s="60"/>
      <c r="G667" s="60" t="s">
        <v>6662</v>
      </c>
      <c r="H667" s="60"/>
      <c r="I667" s="59">
        <f t="shared" si="10"/>
        <v>9</v>
      </c>
      <c r="J667" s="59" t="s">
        <v>1561</v>
      </c>
      <c r="K667" s="61"/>
      <c r="L667" s="62" t="s">
        <v>6738</v>
      </c>
      <c r="M667" s="62" t="s">
        <v>6662</v>
      </c>
      <c r="N667" s="72" t="str">
        <f>VLOOKUP(M667,'Hulpblad KAR-parser'!A:C,2,FALSE)</f>
        <v>Soort voertuig</v>
      </c>
      <c r="O667" s="72" t="str">
        <f>IF(VLOOKUP(M667,'Hulpblad KAR-parser'!A:C,3,FALSE)="","",VLOOKUP(M667,'Hulpblad KAR-parser'!A:C,3,FALSE))</f>
        <v>Motor</v>
      </c>
      <c r="P667" s="136" t="str">
        <f>IF(CONCATENATE(C667,D667)="","",VLOOKUP(CONCATENATE(C667,D667),Karakteristieken!AQ:AQ,1,FALSE))</f>
        <v/>
      </c>
    </row>
    <row r="668" spans="1:16" x14ac:dyDescent="0.25">
      <c r="A668" s="59"/>
      <c r="B668" s="59"/>
      <c r="C668" s="59"/>
      <c r="D668" s="59"/>
      <c r="E668" s="60" t="s">
        <v>7597</v>
      </c>
      <c r="F668" s="60"/>
      <c r="G668" s="60" t="s">
        <v>6662</v>
      </c>
      <c r="H668" s="60"/>
      <c r="I668" s="59">
        <f t="shared" si="10"/>
        <v>11</v>
      </c>
      <c r="J668" s="59" t="s">
        <v>1561</v>
      </c>
      <c r="K668" s="61"/>
      <c r="L668" s="62" t="s">
        <v>6738</v>
      </c>
      <c r="M668" s="62" t="s">
        <v>6662</v>
      </c>
      <c r="N668" s="72" t="str">
        <f>VLOOKUP(M668,'Hulpblad KAR-parser'!A:C,2,FALSE)</f>
        <v>Soort voertuig</v>
      </c>
      <c r="O668" s="72" t="str">
        <f>IF(VLOOKUP(M668,'Hulpblad KAR-parser'!A:C,3,FALSE)="","",VLOOKUP(M668,'Hulpblad KAR-parser'!A:C,3,FALSE))</f>
        <v>Motor</v>
      </c>
      <c r="P668" s="136" t="str">
        <f>IF(CONCATENATE(C668,D668)="","",VLOOKUP(CONCATENATE(C668,D668),Karakteristieken!AQ:AQ,1,FALSE))</f>
        <v/>
      </c>
    </row>
    <row r="669" spans="1:16" x14ac:dyDescent="0.25">
      <c r="A669" s="59">
        <v>200109335</v>
      </c>
      <c r="B669" s="59">
        <v>200059063</v>
      </c>
      <c r="C669" s="59" t="s">
        <v>4629</v>
      </c>
      <c r="D669" s="59" t="s">
        <v>4646</v>
      </c>
      <c r="E669" s="60" t="s">
        <v>6467</v>
      </c>
      <c r="F669" s="60"/>
      <c r="G669" s="60"/>
      <c r="H669" s="60"/>
      <c r="I669" s="59">
        <f t="shared" si="10"/>
        <v>13</v>
      </c>
      <c r="J669" s="59" t="s">
        <v>1613</v>
      </c>
      <c r="K669" s="61"/>
      <c r="L669" s="62" t="s">
        <v>6738</v>
      </c>
      <c r="M669" s="62" t="s">
        <v>6467</v>
      </c>
      <c r="N669" s="72" t="str">
        <f>VLOOKUP(M669,'Hulpblad KAR-parser'!A:C,2,FALSE)</f>
        <v>Soort Bijeenk geb</v>
      </c>
      <c r="O669" s="72" t="str">
        <f>IF(VLOOKUP(M669,'Hulpblad KAR-parser'!A:C,3,FALSE)="","",VLOOKUP(M669,'Hulpblad KAR-parser'!A:C,3,FALSE))</f>
        <v>Museum</v>
      </c>
      <c r="P669" s="136" t="str">
        <f>IF(CONCATENATE(C669,D669)="","",VLOOKUP(CONCATENATE(C669,D669),Karakteristieken!AQ:AQ,1,FALSE))</f>
        <v>Soort Bijeenk gebMuseum</v>
      </c>
    </row>
    <row r="670" spans="1:16" x14ac:dyDescent="0.25">
      <c r="A670" s="59"/>
      <c r="B670" s="59"/>
      <c r="C670" s="59"/>
      <c r="D670" s="59"/>
      <c r="E670" s="60" t="s">
        <v>7229</v>
      </c>
      <c r="F670" s="60"/>
      <c r="G670" s="60" t="s">
        <v>6467</v>
      </c>
      <c r="H670" s="60"/>
      <c r="I670" s="59">
        <f t="shared" si="10"/>
        <v>10</v>
      </c>
      <c r="J670" s="59" t="s">
        <v>1561</v>
      </c>
      <c r="K670" s="61"/>
      <c r="L670" s="62" t="s">
        <v>6738</v>
      </c>
      <c r="M670" s="62" t="s">
        <v>6467</v>
      </c>
      <c r="N670" s="72" t="str">
        <f>VLOOKUP(M670,'Hulpblad KAR-parser'!A:C,2,FALSE)</f>
        <v>Soort Bijeenk geb</v>
      </c>
      <c r="O670" s="72" t="str">
        <f>IF(VLOOKUP(M670,'Hulpblad KAR-parser'!A:C,3,FALSE)="","",VLOOKUP(M670,'Hulpblad KAR-parser'!A:C,3,FALSE))</f>
        <v>Museum</v>
      </c>
      <c r="P670" s="136" t="str">
        <f>IF(CONCATENATE(C670,D670)="","",VLOOKUP(CONCATENATE(C670,D670),Karakteristieken!AQ:AQ,1,FALSE))</f>
        <v/>
      </c>
    </row>
    <row r="671" spans="1:16" x14ac:dyDescent="0.25">
      <c r="A671" s="59"/>
      <c r="B671" s="59"/>
      <c r="C671" s="59"/>
      <c r="D671" s="59"/>
      <c r="E671" s="60" t="s">
        <v>7239</v>
      </c>
      <c r="F671" s="60"/>
      <c r="G671" s="60" t="s">
        <v>6467</v>
      </c>
      <c r="H671" s="60"/>
      <c r="I671" s="59">
        <f t="shared" si="10"/>
        <v>12</v>
      </c>
      <c r="J671" s="59" t="s">
        <v>1561</v>
      </c>
      <c r="K671" s="61"/>
      <c r="L671" s="62" t="s">
        <v>6738</v>
      </c>
      <c r="M671" s="62" t="s">
        <v>6467</v>
      </c>
      <c r="N671" s="72" t="str">
        <f>VLOOKUP(M671,'Hulpblad KAR-parser'!A:C,2,FALSE)</f>
        <v>Soort Bijeenk geb</v>
      </c>
      <c r="O671" s="72" t="str">
        <f>IF(VLOOKUP(M671,'Hulpblad KAR-parser'!A:C,3,FALSE)="","",VLOOKUP(M671,'Hulpblad KAR-parser'!A:C,3,FALSE))</f>
        <v>Museum</v>
      </c>
      <c r="P671" s="136" t="str">
        <f>IF(CONCATENATE(C671,D671)="","",VLOOKUP(CONCATENATE(C671,D671),Karakteristieken!AQ:AQ,1,FALSE))</f>
        <v/>
      </c>
    </row>
    <row r="672" spans="1:16" x14ac:dyDescent="0.25">
      <c r="A672" s="59">
        <v>200109336</v>
      </c>
      <c r="B672" s="59">
        <v>200059079</v>
      </c>
      <c r="C672" s="59" t="s">
        <v>5255</v>
      </c>
      <c r="D672" s="59" t="s">
        <v>5256</v>
      </c>
      <c r="E672" s="60" t="s">
        <v>6574</v>
      </c>
      <c r="F672" s="60"/>
      <c r="G672" s="60"/>
      <c r="H672" s="60"/>
      <c r="I672" s="59">
        <f t="shared" si="10"/>
        <v>18</v>
      </c>
      <c r="J672" s="59" t="s">
        <v>1613</v>
      </c>
      <c r="K672" s="61"/>
      <c r="L672" s="62" t="s">
        <v>6738</v>
      </c>
      <c r="M672" s="62" t="s">
        <v>6574</v>
      </c>
      <c r="N672" s="72" t="str">
        <f>VLOOKUP(M672,'Hulpblad KAR-parser'!A:C,2,FALSE)</f>
        <v>Soort overige Geb</v>
      </c>
      <c r="O672" s="72" t="str">
        <f>IF(VLOOKUP(M672,'Hulpblad KAR-parser'!A:C,3,FALSE)="","",VLOOKUP(M672,'Hulpblad KAR-parser'!A:C,3,FALSE))</f>
        <v>Nutsbedrijf/Centrale</v>
      </c>
      <c r="P672" s="136" t="str">
        <f>IF(CONCATENATE(C672,D672)="","",VLOOKUP(CONCATENATE(C672,D672),Karakteristieken!AQ:AQ,1,FALSE))</f>
        <v>Soort overige GebNutsbedrijf/Centrale</v>
      </c>
    </row>
    <row r="673" spans="1:16" x14ac:dyDescent="0.25">
      <c r="A673" s="59"/>
      <c r="B673" s="59"/>
      <c r="C673" s="59"/>
      <c r="D673" s="59"/>
      <c r="E673" s="60" t="s">
        <v>7334</v>
      </c>
      <c r="F673" s="60"/>
      <c r="G673" s="60" t="s">
        <v>6574</v>
      </c>
      <c r="H673" s="60"/>
      <c r="I673" s="59">
        <f t="shared" si="10"/>
        <v>8</v>
      </c>
      <c r="J673" s="59" t="s">
        <v>1561</v>
      </c>
      <c r="K673" s="61"/>
      <c r="L673" s="62" t="s">
        <v>6738</v>
      </c>
      <c r="M673" s="62" t="s">
        <v>6574</v>
      </c>
      <c r="N673" s="72" t="str">
        <f>VLOOKUP(M673,'Hulpblad KAR-parser'!A:C,2,FALSE)</f>
        <v>Soort overige Geb</v>
      </c>
      <c r="O673" s="72" t="str">
        <f>IF(VLOOKUP(M673,'Hulpblad KAR-parser'!A:C,3,FALSE)="","",VLOOKUP(M673,'Hulpblad KAR-parser'!A:C,3,FALSE))</f>
        <v>Nutsbedrijf/Centrale</v>
      </c>
      <c r="P673" s="136" t="str">
        <f>IF(CONCATENATE(C673,D673)="","",VLOOKUP(CONCATENATE(C673,D673),Karakteristieken!AQ:AQ,1,FALSE))</f>
        <v/>
      </c>
    </row>
    <row r="674" spans="1:16" x14ac:dyDescent="0.25">
      <c r="A674" s="59"/>
      <c r="B674" s="59"/>
      <c r="C674" s="59"/>
      <c r="D674" s="59"/>
      <c r="E674" s="60" t="s">
        <v>7335</v>
      </c>
      <c r="F674" s="60"/>
      <c r="G674" s="60" t="s">
        <v>6574</v>
      </c>
      <c r="H674" s="60"/>
      <c r="I674" s="59">
        <f t="shared" si="10"/>
        <v>15</v>
      </c>
      <c r="J674" s="59" t="s">
        <v>1561</v>
      </c>
      <c r="K674" s="61"/>
      <c r="L674" s="62" t="s">
        <v>6738</v>
      </c>
      <c r="M674" s="62" t="s">
        <v>6574</v>
      </c>
      <c r="N674" s="72" t="str">
        <f>VLOOKUP(M674,'Hulpblad KAR-parser'!A:C,2,FALSE)</f>
        <v>Soort overige Geb</v>
      </c>
      <c r="O674" s="72" t="str">
        <f>IF(VLOOKUP(M674,'Hulpblad KAR-parser'!A:C,3,FALSE)="","",VLOOKUP(M674,'Hulpblad KAR-parser'!A:C,3,FALSE))</f>
        <v>Nutsbedrijf/Centrale</v>
      </c>
      <c r="P674" s="136" t="str">
        <f>IF(CONCATENATE(C674,D674)="","",VLOOKUP(CONCATENATE(C674,D674),Karakteristieken!AQ:AQ,1,FALSE))</f>
        <v/>
      </c>
    </row>
    <row r="675" spans="1:16" x14ac:dyDescent="0.25">
      <c r="A675" s="59"/>
      <c r="B675" s="59"/>
      <c r="C675" s="59"/>
      <c r="D675" s="59"/>
      <c r="E675" s="60" t="s">
        <v>7336</v>
      </c>
      <c r="F675" s="60"/>
      <c r="G675" s="60" t="s">
        <v>6574</v>
      </c>
      <c r="H675" s="60"/>
      <c r="I675" s="59">
        <f t="shared" si="10"/>
        <v>16</v>
      </c>
      <c r="J675" s="59" t="s">
        <v>1561</v>
      </c>
      <c r="K675" s="61"/>
      <c r="L675" s="62" t="s">
        <v>6738</v>
      </c>
      <c r="M675" s="62" t="s">
        <v>6574</v>
      </c>
      <c r="N675" s="72" t="str">
        <f>VLOOKUP(M675,'Hulpblad KAR-parser'!A:C,2,FALSE)</f>
        <v>Soort overige Geb</v>
      </c>
      <c r="O675" s="72" t="str">
        <f>IF(VLOOKUP(M675,'Hulpblad KAR-parser'!A:C,3,FALSE)="","",VLOOKUP(M675,'Hulpblad KAR-parser'!A:C,3,FALSE))</f>
        <v>Nutsbedrijf/Centrale</v>
      </c>
      <c r="P675" s="136" t="str">
        <f>IF(CONCATENATE(C675,D675)="","",VLOOKUP(CONCATENATE(C675,D675),Karakteristieken!AQ:AQ,1,FALSE))</f>
        <v/>
      </c>
    </row>
    <row r="676" spans="1:16" x14ac:dyDescent="0.25">
      <c r="A676" s="59"/>
      <c r="B676" s="59"/>
      <c r="C676" s="59"/>
      <c r="D676" s="59"/>
      <c r="E676" s="60" t="s">
        <v>7342</v>
      </c>
      <c r="F676" s="60"/>
      <c r="G676" s="60" t="s">
        <v>6574</v>
      </c>
      <c r="H676" s="60"/>
      <c r="I676" s="59">
        <f t="shared" si="10"/>
        <v>11</v>
      </c>
      <c r="J676" s="59" t="s">
        <v>1561</v>
      </c>
      <c r="K676" s="61"/>
      <c r="L676" s="62" t="s">
        <v>6738</v>
      </c>
      <c r="M676" s="62" t="s">
        <v>6574</v>
      </c>
      <c r="N676" s="72" t="str">
        <f>VLOOKUP(M676,'Hulpblad KAR-parser'!A:C,2,FALSE)</f>
        <v>Soort overige Geb</v>
      </c>
      <c r="O676" s="72" t="str">
        <f>IF(VLOOKUP(M676,'Hulpblad KAR-parser'!A:C,3,FALSE)="","",VLOOKUP(M676,'Hulpblad KAR-parser'!A:C,3,FALSE))</f>
        <v>Nutsbedrijf/Centrale</v>
      </c>
      <c r="P676" s="136" t="str">
        <f>IF(CONCATENATE(C676,D676)="","",VLOOKUP(CONCATENATE(C676,D676),Karakteristieken!AQ:AQ,1,FALSE))</f>
        <v/>
      </c>
    </row>
    <row r="677" spans="1:16" x14ac:dyDescent="0.25">
      <c r="A677" s="59"/>
      <c r="B677" s="59"/>
      <c r="C677" s="59"/>
      <c r="D677" s="59"/>
      <c r="E677" s="60" t="s">
        <v>7343</v>
      </c>
      <c r="F677" s="60"/>
      <c r="G677" s="60" t="s">
        <v>6574</v>
      </c>
      <c r="H677" s="60"/>
      <c r="I677" s="59">
        <f t="shared" si="10"/>
        <v>19</v>
      </c>
      <c r="J677" s="59" t="s">
        <v>1561</v>
      </c>
      <c r="K677" s="61"/>
      <c r="L677" s="62" t="s">
        <v>6738</v>
      </c>
      <c r="M677" s="62" t="s">
        <v>6574</v>
      </c>
      <c r="N677" s="72" t="str">
        <f>VLOOKUP(M677,'Hulpblad KAR-parser'!A:C,2,FALSE)</f>
        <v>Soort overige Geb</v>
      </c>
      <c r="O677" s="72" t="str">
        <f>IF(VLOOKUP(M677,'Hulpblad KAR-parser'!A:C,3,FALSE)="","",VLOOKUP(M677,'Hulpblad KAR-parser'!A:C,3,FALSE))</f>
        <v>Nutsbedrijf/Centrale</v>
      </c>
      <c r="P677" s="136" t="str">
        <f>IF(CONCATENATE(C677,D677)="","",VLOOKUP(CONCATENATE(C677,D677),Karakteristieken!AQ:AQ,1,FALSE))</f>
        <v/>
      </c>
    </row>
    <row r="678" spans="1:16" x14ac:dyDescent="0.25">
      <c r="A678" s="59"/>
      <c r="B678" s="59"/>
      <c r="C678" s="59"/>
      <c r="D678" s="59"/>
      <c r="E678" s="60" t="s">
        <v>7350</v>
      </c>
      <c r="F678" s="60"/>
      <c r="G678" s="60" t="s">
        <v>6574</v>
      </c>
      <c r="H678" s="60"/>
      <c r="I678" s="59">
        <f t="shared" si="10"/>
        <v>17</v>
      </c>
      <c r="J678" s="59" t="s">
        <v>1561</v>
      </c>
      <c r="K678" s="61"/>
      <c r="L678" s="62" t="s">
        <v>6738</v>
      </c>
      <c r="M678" s="62" t="s">
        <v>6574</v>
      </c>
      <c r="N678" s="72" t="str">
        <f>VLOOKUP(M678,'Hulpblad KAR-parser'!A:C,2,FALSE)</f>
        <v>Soort overige Geb</v>
      </c>
      <c r="O678" s="72" t="str">
        <f>IF(VLOOKUP(M678,'Hulpblad KAR-parser'!A:C,3,FALSE)="","",VLOOKUP(M678,'Hulpblad KAR-parser'!A:C,3,FALSE))</f>
        <v>Nutsbedrijf/Centrale</v>
      </c>
      <c r="P678" s="136" t="str">
        <f>IF(CONCATENATE(C678,D678)="","",VLOOKUP(CONCATENATE(C678,D678),Karakteristieken!AQ:AQ,1,FALSE))</f>
        <v/>
      </c>
    </row>
    <row r="679" spans="1:16" x14ac:dyDescent="0.25">
      <c r="A679" s="59"/>
      <c r="B679" s="59"/>
      <c r="C679" s="59"/>
      <c r="D679" s="59"/>
      <c r="E679" s="60" t="s">
        <v>7351</v>
      </c>
      <c r="F679" s="60"/>
      <c r="G679" s="60" t="s">
        <v>6574</v>
      </c>
      <c r="H679" s="60"/>
      <c r="I679" s="59">
        <f t="shared" si="10"/>
        <v>10</v>
      </c>
      <c r="J679" s="59" t="s">
        <v>1561</v>
      </c>
      <c r="K679" s="61"/>
      <c r="L679" s="62" t="s">
        <v>6738</v>
      </c>
      <c r="M679" s="62" t="s">
        <v>6574</v>
      </c>
      <c r="N679" s="72" t="str">
        <f>VLOOKUP(M679,'Hulpblad KAR-parser'!A:C,2,FALSE)</f>
        <v>Soort overige Geb</v>
      </c>
      <c r="O679" s="72" t="str">
        <f>IF(VLOOKUP(M679,'Hulpblad KAR-parser'!A:C,3,FALSE)="","",VLOOKUP(M679,'Hulpblad KAR-parser'!A:C,3,FALSE))</f>
        <v>Nutsbedrijf/Centrale</v>
      </c>
      <c r="P679" s="136" t="str">
        <f>IF(CONCATENATE(C679,D679)="","",VLOOKUP(CONCATENATE(C679,D679),Karakteristieken!AQ:AQ,1,FALSE))</f>
        <v/>
      </c>
    </row>
    <row r="680" spans="1:16" x14ac:dyDescent="0.25">
      <c r="A680" s="59"/>
      <c r="B680" s="59"/>
      <c r="C680" s="59"/>
      <c r="D680" s="59"/>
      <c r="E680" s="60" t="s">
        <v>7352</v>
      </c>
      <c r="F680" s="60"/>
      <c r="G680" s="60" t="s">
        <v>6574</v>
      </c>
      <c r="H680" s="60"/>
      <c r="I680" s="59">
        <f t="shared" si="10"/>
        <v>18</v>
      </c>
      <c r="J680" s="59" t="s">
        <v>1561</v>
      </c>
      <c r="K680" s="61"/>
      <c r="L680" s="62" t="s">
        <v>6738</v>
      </c>
      <c r="M680" s="62" t="s">
        <v>6574</v>
      </c>
      <c r="N680" s="72" t="str">
        <f>VLOOKUP(M680,'Hulpblad KAR-parser'!A:C,2,FALSE)</f>
        <v>Soort overige Geb</v>
      </c>
      <c r="O680" s="72" t="str">
        <f>IF(VLOOKUP(M680,'Hulpblad KAR-parser'!A:C,3,FALSE)="","",VLOOKUP(M680,'Hulpblad KAR-parser'!A:C,3,FALSE))</f>
        <v>Nutsbedrijf/Centrale</v>
      </c>
      <c r="P680" s="136" t="str">
        <f>IF(CONCATENATE(C680,D680)="","",VLOOKUP(CONCATENATE(C680,D680),Karakteristieken!AQ:AQ,1,FALSE))</f>
        <v/>
      </c>
    </row>
    <row r="681" spans="1:16" x14ac:dyDescent="0.25">
      <c r="A681" s="59">
        <v>200109337</v>
      </c>
      <c r="B681" s="59">
        <v>200059108</v>
      </c>
      <c r="C681" s="59" t="s">
        <v>5538</v>
      </c>
      <c r="D681" s="59" t="s">
        <v>5562</v>
      </c>
      <c r="E681" s="60" t="s">
        <v>6618</v>
      </c>
      <c r="F681" s="60"/>
      <c r="G681" s="60"/>
      <c r="H681" s="60"/>
      <c r="I681" s="59">
        <f t="shared" si="10"/>
        <v>24</v>
      </c>
      <c r="J681" s="59" t="s">
        <v>1613</v>
      </c>
      <c r="K681" s="61"/>
      <c r="L681" s="62" t="s">
        <v>6738</v>
      </c>
      <c r="M681" s="62" t="s">
        <v>6618</v>
      </c>
      <c r="N681" s="72" t="str">
        <f>VLOOKUP(M681,'Hulpblad KAR-parser'!A:C,2,FALSE)</f>
        <v>Soort vaartuig</v>
      </c>
      <c r="O681" s="72" t="str">
        <f>IF(VLOOKUP(M681,'Hulpblad KAR-parser'!A:C,3,FALSE)="","",VLOOKUP(M681,'Hulpblad KAR-parser'!A:C,3,FALSE))</f>
        <v>Offshore platform</v>
      </c>
      <c r="P681" s="136" t="str">
        <f>IF(CONCATENATE(C681,D681)="","",VLOOKUP(CONCATENATE(C681,D681),Karakteristieken!AQ:AQ,1,FALSE))</f>
        <v>Soort vaartuigOffshore platform</v>
      </c>
    </row>
    <row r="682" spans="1:16" x14ac:dyDescent="0.25">
      <c r="A682" s="59"/>
      <c r="B682" s="59"/>
      <c r="C682" s="59"/>
      <c r="D682" s="59"/>
      <c r="E682" s="60" t="s">
        <v>7458</v>
      </c>
      <c r="F682" s="60"/>
      <c r="G682" s="60" t="s">
        <v>6618</v>
      </c>
      <c r="H682" s="60"/>
      <c r="I682" s="59">
        <f t="shared" si="10"/>
        <v>21</v>
      </c>
      <c r="J682" s="59" t="s">
        <v>1561</v>
      </c>
      <c r="K682" s="61"/>
      <c r="L682" s="62" t="s">
        <v>6738</v>
      </c>
      <c r="M682" s="62" t="s">
        <v>6618</v>
      </c>
      <c r="N682" s="72" t="str">
        <f>VLOOKUP(M682,'Hulpblad KAR-parser'!A:C,2,FALSE)</f>
        <v>Soort vaartuig</v>
      </c>
      <c r="O682" s="72" t="str">
        <f>IF(VLOOKUP(M682,'Hulpblad KAR-parser'!A:C,3,FALSE)="","",VLOOKUP(M682,'Hulpblad KAR-parser'!A:C,3,FALSE))</f>
        <v>Offshore platform</v>
      </c>
      <c r="P682" s="136" t="str">
        <f>IF(CONCATENATE(C682,D682)="","",VLOOKUP(CONCATENATE(C682,D682),Karakteristieken!AQ:AQ,1,FALSE))</f>
        <v/>
      </c>
    </row>
    <row r="683" spans="1:16" x14ac:dyDescent="0.25">
      <c r="A683" s="59"/>
      <c r="B683" s="59"/>
      <c r="C683" s="59"/>
      <c r="D683" s="59"/>
      <c r="E683" s="60" t="s">
        <v>7496</v>
      </c>
      <c r="F683" s="60"/>
      <c r="G683" s="60" t="s">
        <v>6618</v>
      </c>
      <c r="H683" s="60"/>
      <c r="I683" s="59">
        <f t="shared" si="10"/>
        <v>23</v>
      </c>
      <c r="J683" s="59" t="s">
        <v>1561</v>
      </c>
      <c r="K683" s="61"/>
      <c r="L683" s="62" t="s">
        <v>6738</v>
      </c>
      <c r="M683" s="62" t="s">
        <v>6618</v>
      </c>
      <c r="N683" s="72" t="str">
        <f>VLOOKUP(M683,'Hulpblad KAR-parser'!A:C,2,FALSE)</f>
        <v>Soort vaartuig</v>
      </c>
      <c r="O683" s="72" t="str">
        <f>IF(VLOOKUP(M683,'Hulpblad KAR-parser'!A:C,3,FALSE)="","",VLOOKUP(M683,'Hulpblad KAR-parser'!A:C,3,FALSE))</f>
        <v>Offshore platform</v>
      </c>
      <c r="P683" s="136" t="str">
        <f>IF(CONCATENATE(C683,D683)="","",VLOOKUP(CONCATENATE(C683,D683),Karakteristieken!AQ:AQ,1,FALSE))</f>
        <v/>
      </c>
    </row>
    <row r="684" spans="1:16" x14ac:dyDescent="0.25">
      <c r="A684" s="59">
        <v>200109338</v>
      </c>
      <c r="B684" s="59">
        <v>200059072</v>
      </c>
      <c r="C684" s="59" t="s">
        <v>5050</v>
      </c>
      <c r="D684" s="59" t="s">
        <v>1956</v>
      </c>
      <c r="E684" s="60" t="s">
        <v>6521</v>
      </c>
      <c r="F684" s="60"/>
      <c r="G684" s="60"/>
      <c r="H684" s="60"/>
      <c r="I684" s="59">
        <f t="shared" si="10"/>
        <v>16</v>
      </c>
      <c r="J684" s="59" t="s">
        <v>1613</v>
      </c>
      <c r="K684" s="61"/>
      <c r="L684" s="62" t="s">
        <v>6738</v>
      </c>
      <c r="M684" s="62" t="s">
        <v>6521</v>
      </c>
      <c r="N684" s="72" t="str">
        <f>VLOOKUP(M684,'Hulpblad KAR-parser'!A:C,2,FALSE)</f>
        <v>Soort industrie</v>
      </c>
      <c r="O684" s="72" t="str">
        <f>IF(VLOOKUP(M684,'Hulpblad KAR-parser'!A:C,3,FALSE)="","",VLOOKUP(M684,'Hulpblad KAR-parser'!A:C,3,FALSE))</f>
        <v>Onderhoud/Reparatie</v>
      </c>
      <c r="P684" s="136" t="str">
        <f>IF(CONCATENATE(C684,D684)="","",VLOOKUP(CONCATENATE(C684,D684),Karakteristieken!AQ:AQ,1,FALSE))</f>
        <v>Soort industrieOnderhoud/Reparatie</v>
      </c>
    </row>
    <row r="685" spans="1:16" x14ac:dyDescent="0.25">
      <c r="A685" s="59"/>
      <c r="B685" s="59"/>
      <c r="C685" s="59"/>
      <c r="D685" s="59"/>
      <c r="E685" s="60" t="s">
        <v>7276</v>
      </c>
      <c r="F685" s="60"/>
      <c r="G685" s="60" t="s">
        <v>6521</v>
      </c>
      <c r="H685" s="60"/>
      <c r="I685" s="59">
        <f t="shared" si="10"/>
        <v>13</v>
      </c>
      <c r="J685" s="59" t="s">
        <v>1561</v>
      </c>
      <c r="K685" s="61"/>
      <c r="L685" s="62" t="s">
        <v>6738</v>
      </c>
      <c r="M685" s="62" t="s">
        <v>6521</v>
      </c>
      <c r="N685" s="72" t="str">
        <f>VLOOKUP(M685,'Hulpblad KAR-parser'!A:C,2,FALSE)</f>
        <v>Soort industrie</v>
      </c>
      <c r="O685" s="72" t="str">
        <f>IF(VLOOKUP(M685,'Hulpblad KAR-parser'!A:C,3,FALSE)="","",VLOOKUP(M685,'Hulpblad KAR-parser'!A:C,3,FALSE))</f>
        <v>Onderhoud/Reparatie</v>
      </c>
      <c r="P685" s="136" t="str">
        <f>IF(CONCATENATE(C685,D685)="","",VLOOKUP(CONCATENATE(C685,D685),Karakteristieken!AQ:AQ,1,FALSE))</f>
        <v/>
      </c>
    </row>
    <row r="686" spans="1:16" x14ac:dyDescent="0.25">
      <c r="A686" s="59"/>
      <c r="B686" s="59"/>
      <c r="C686" s="59"/>
      <c r="D686" s="59"/>
      <c r="E686" s="60" t="s">
        <v>7280</v>
      </c>
      <c r="F686" s="60"/>
      <c r="G686" s="60" t="s">
        <v>6521</v>
      </c>
      <c r="H686" s="60"/>
      <c r="I686" s="59">
        <f t="shared" si="10"/>
        <v>13</v>
      </c>
      <c r="J686" s="59" t="s">
        <v>1561</v>
      </c>
      <c r="K686" s="61"/>
      <c r="L686" s="62" t="s">
        <v>6738</v>
      </c>
      <c r="M686" s="62" t="s">
        <v>6521</v>
      </c>
      <c r="N686" s="72" t="str">
        <f>VLOOKUP(M686,'Hulpblad KAR-parser'!A:C,2,FALSE)</f>
        <v>Soort industrie</v>
      </c>
      <c r="O686" s="72" t="str">
        <f>IF(VLOOKUP(M686,'Hulpblad KAR-parser'!A:C,3,FALSE)="","",VLOOKUP(M686,'Hulpblad KAR-parser'!A:C,3,FALSE))</f>
        <v>Onderhoud/Reparatie</v>
      </c>
      <c r="P686" s="136" t="str">
        <f>IF(CONCATENATE(C686,D686)="","",VLOOKUP(CONCATENATE(C686,D686),Karakteristieken!AQ:AQ,1,FALSE))</f>
        <v/>
      </c>
    </row>
    <row r="687" spans="1:16" x14ac:dyDescent="0.25">
      <c r="A687" s="59"/>
      <c r="B687" s="59"/>
      <c r="C687" s="59"/>
      <c r="D687" s="59"/>
      <c r="E687" s="60" t="s">
        <v>7284</v>
      </c>
      <c r="F687" s="60"/>
      <c r="G687" s="60" t="s">
        <v>6521</v>
      </c>
      <c r="H687" s="60"/>
      <c r="I687" s="59">
        <f t="shared" si="10"/>
        <v>16</v>
      </c>
      <c r="J687" s="59" t="s">
        <v>1561</v>
      </c>
      <c r="K687" s="61"/>
      <c r="L687" s="62" t="s">
        <v>6738</v>
      </c>
      <c r="M687" s="62" t="s">
        <v>6521</v>
      </c>
      <c r="N687" s="72" t="str">
        <f>VLOOKUP(M687,'Hulpblad KAR-parser'!A:C,2,FALSE)</f>
        <v>Soort industrie</v>
      </c>
      <c r="O687" s="72" t="str">
        <f>IF(VLOOKUP(M687,'Hulpblad KAR-parser'!A:C,3,FALSE)="","",VLOOKUP(M687,'Hulpblad KAR-parser'!A:C,3,FALSE))</f>
        <v>Onderhoud/Reparatie</v>
      </c>
      <c r="P687" s="136" t="str">
        <f>IF(CONCATENATE(C687,D687)="","",VLOOKUP(CONCATENATE(C687,D687),Karakteristieken!AQ:AQ,1,FALSE))</f>
        <v/>
      </c>
    </row>
    <row r="688" spans="1:16" x14ac:dyDescent="0.25">
      <c r="A688" s="59"/>
      <c r="B688" s="59"/>
      <c r="C688" s="59"/>
      <c r="D688" s="59"/>
      <c r="E688" s="60" t="s">
        <v>7292</v>
      </c>
      <c r="F688" s="60"/>
      <c r="G688" s="60" t="s">
        <v>6521</v>
      </c>
      <c r="H688" s="60"/>
      <c r="I688" s="59">
        <f t="shared" si="10"/>
        <v>15</v>
      </c>
      <c r="J688" s="59" t="s">
        <v>1561</v>
      </c>
      <c r="K688" s="61"/>
      <c r="L688" s="62" t="s">
        <v>6738</v>
      </c>
      <c r="M688" s="62" t="s">
        <v>6521</v>
      </c>
      <c r="N688" s="72" t="str">
        <f>VLOOKUP(M688,'Hulpblad KAR-parser'!A:C,2,FALSE)</f>
        <v>Soort industrie</v>
      </c>
      <c r="O688" s="72" t="str">
        <f>IF(VLOOKUP(M688,'Hulpblad KAR-parser'!A:C,3,FALSE)="","",VLOOKUP(M688,'Hulpblad KAR-parser'!A:C,3,FALSE))</f>
        <v>Onderhoud/Reparatie</v>
      </c>
      <c r="P688" s="136" t="str">
        <f>IF(CONCATENATE(C688,D688)="","",VLOOKUP(CONCATENATE(C688,D688),Karakteristieken!AQ:AQ,1,FALSE))</f>
        <v/>
      </c>
    </row>
    <row r="689" spans="1:16" x14ac:dyDescent="0.25">
      <c r="A689" s="59"/>
      <c r="B689" s="59"/>
      <c r="C689" s="59"/>
      <c r="D689" s="59"/>
      <c r="E689" s="60" t="s">
        <v>7296</v>
      </c>
      <c r="F689" s="60"/>
      <c r="G689" s="60" t="s">
        <v>6521</v>
      </c>
      <c r="H689" s="60"/>
      <c r="I689" s="59">
        <f t="shared" si="10"/>
        <v>15</v>
      </c>
      <c r="J689" s="59" t="s">
        <v>1561</v>
      </c>
      <c r="K689" s="61"/>
      <c r="L689" s="62" t="s">
        <v>6738</v>
      </c>
      <c r="M689" s="62" t="s">
        <v>6521</v>
      </c>
      <c r="N689" s="72" t="str">
        <f>VLOOKUP(M689,'Hulpblad KAR-parser'!A:C,2,FALSE)</f>
        <v>Soort industrie</v>
      </c>
      <c r="O689" s="72" t="str">
        <f>IF(VLOOKUP(M689,'Hulpblad KAR-parser'!A:C,3,FALSE)="","",VLOOKUP(M689,'Hulpblad KAR-parser'!A:C,3,FALSE))</f>
        <v>Onderhoud/Reparatie</v>
      </c>
      <c r="P689" s="136" t="str">
        <f>IF(CONCATENATE(C689,D689)="","",VLOOKUP(CONCATENATE(C689,D689),Karakteristieken!AQ:AQ,1,FALSE))</f>
        <v/>
      </c>
    </row>
    <row r="690" spans="1:16" x14ac:dyDescent="0.25">
      <c r="A690" s="59">
        <v>200109339</v>
      </c>
      <c r="B690" s="59">
        <v>200059075</v>
      </c>
      <c r="C690" s="59" t="s">
        <v>5050</v>
      </c>
      <c r="D690" s="59" t="s">
        <v>5059</v>
      </c>
      <c r="E690" s="60" t="s">
        <v>6522</v>
      </c>
      <c r="F690" s="60"/>
      <c r="G690" s="60"/>
      <c r="H690" s="60"/>
      <c r="I690" s="59">
        <f t="shared" si="10"/>
        <v>26</v>
      </c>
      <c r="J690" s="59" t="s">
        <v>1613</v>
      </c>
      <c r="K690" s="61"/>
      <c r="L690" s="62" t="s">
        <v>6738</v>
      </c>
      <c r="M690" s="62" t="s">
        <v>6522</v>
      </c>
      <c r="N690" s="72" t="str">
        <f>VLOOKUP(M690,'Hulpblad KAR-parser'!A:C,2,FALSE)</f>
        <v>Soort industrie</v>
      </c>
      <c r="O690" s="72" t="str">
        <f>IF(VLOOKUP(M690,'Hulpblad KAR-parser'!A:C,3,FALSE)="","",VLOOKUP(M690,'Hulpblad KAR-parser'!A:C,3,FALSE))</f>
        <v>Opsl. BrandB Vloeis</v>
      </c>
      <c r="P690" s="136" t="str">
        <f>IF(CONCATENATE(C690,D690)="","",VLOOKUP(CONCATENATE(C690,D690),Karakteristieken!AQ:AQ,1,FALSE))</f>
        <v>Soort industrieOpsl. BrandB Vloeis</v>
      </c>
    </row>
    <row r="691" spans="1:16" x14ac:dyDescent="0.25">
      <c r="A691" s="59"/>
      <c r="B691" s="59"/>
      <c r="C691" s="59"/>
      <c r="D691" s="59"/>
      <c r="E691" s="60" t="s">
        <v>7277</v>
      </c>
      <c r="F691" s="60"/>
      <c r="G691" s="60" t="s">
        <v>6522</v>
      </c>
      <c r="H691" s="60"/>
      <c r="I691" s="59">
        <f t="shared" si="10"/>
        <v>23</v>
      </c>
      <c r="J691" s="59" t="s">
        <v>1561</v>
      </c>
      <c r="K691" s="61"/>
      <c r="L691" s="62" t="s">
        <v>6738</v>
      </c>
      <c r="M691" s="62" t="s">
        <v>6522</v>
      </c>
      <c r="N691" s="72" t="str">
        <f>VLOOKUP(M691,'Hulpblad KAR-parser'!A:C,2,FALSE)</f>
        <v>Soort industrie</v>
      </c>
      <c r="O691" s="72" t="str">
        <f>IF(VLOOKUP(M691,'Hulpblad KAR-parser'!A:C,3,FALSE)="","",VLOOKUP(M691,'Hulpblad KAR-parser'!A:C,3,FALSE))</f>
        <v>Opsl. BrandB Vloeis</v>
      </c>
      <c r="P691" s="136" t="str">
        <f>IF(CONCATENATE(C691,D691)="","",VLOOKUP(CONCATENATE(C691,D691),Karakteristieken!AQ:AQ,1,FALSE))</f>
        <v/>
      </c>
    </row>
    <row r="692" spans="1:16" x14ac:dyDescent="0.25">
      <c r="A692" s="59"/>
      <c r="B692" s="59"/>
      <c r="C692" s="59"/>
      <c r="D692" s="59"/>
      <c r="E692" s="60" t="s">
        <v>7293</v>
      </c>
      <c r="F692" s="60"/>
      <c r="G692" s="60" t="s">
        <v>6522</v>
      </c>
      <c r="H692" s="60"/>
      <c r="I692" s="59">
        <f t="shared" si="10"/>
        <v>25</v>
      </c>
      <c r="J692" s="59" t="s">
        <v>1561</v>
      </c>
      <c r="K692" s="61"/>
      <c r="L692" s="62" t="s">
        <v>6738</v>
      </c>
      <c r="M692" s="62" t="s">
        <v>6522</v>
      </c>
      <c r="N692" s="72" t="str">
        <f>VLOOKUP(M692,'Hulpblad KAR-parser'!A:C,2,FALSE)</f>
        <v>Soort industrie</v>
      </c>
      <c r="O692" s="72" t="str">
        <f>IF(VLOOKUP(M692,'Hulpblad KAR-parser'!A:C,3,FALSE)="","",VLOOKUP(M692,'Hulpblad KAR-parser'!A:C,3,FALSE))</f>
        <v>Opsl. BrandB Vloeis</v>
      </c>
      <c r="P692" s="136" t="str">
        <f>IF(CONCATENATE(C692,D692)="","",VLOOKUP(CONCATENATE(C692,D692),Karakteristieken!AQ:AQ,1,FALSE))</f>
        <v/>
      </c>
    </row>
    <row r="693" spans="1:16" x14ac:dyDescent="0.25">
      <c r="A693" s="59">
        <v>200109340</v>
      </c>
      <c r="B693" s="59">
        <v>200059070</v>
      </c>
      <c r="C693" s="59" t="s">
        <v>5050</v>
      </c>
      <c r="D693" s="59" t="s">
        <v>5054</v>
      </c>
      <c r="E693" s="60" t="s">
        <v>6520</v>
      </c>
      <c r="F693" s="60"/>
      <c r="G693" s="60"/>
      <c r="H693" s="60"/>
      <c r="I693" s="59">
        <f t="shared" si="10"/>
        <v>13</v>
      </c>
      <c r="J693" s="59" t="s">
        <v>1613</v>
      </c>
      <c r="K693" s="61"/>
      <c r="L693" s="62" t="s">
        <v>6738</v>
      </c>
      <c r="M693" s="62" t="s">
        <v>6520</v>
      </c>
      <c r="N693" s="72" t="str">
        <f>VLOOKUP(M693,'Hulpblad KAR-parser'!A:C,2,FALSE)</f>
        <v>Soort industrie</v>
      </c>
      <c r="O693" s="72" t="str">
        <f>IF(VLOOKUP(M693,'Hulpblad KAR-parser'!A:C,3,FALSE)="","",VLOOKUP(M693,'Hulpblad KAR-parser'!A:C,3,FALSE))</f>
        <v>Fabricage/Opslaggeb.</v>
      </c>
      <c r="P693" s="136" t="str">
        <f>IF(CONCATENATE(C693,D693)="","",VLOOKUP(CONCATENATE(C693,D693),Karakteristieken!AQ:AQ,1,FALSE))</f>
        <v>Soort industrieFabricage/Opslaggeb.</v>
      </c>
    </row>
    <row r="694" spans="1:16" x14ac:dyDescent="0.25">
      <c r="A694" s="59"/>
      <c r="B694" s="59"/>
      <c r="C694" s="59"/>
      <c r="D694" s="59"/>
      <c r="E694" s="60" t="s">
        <v>7271</v>
      </c>
      <c r="F694" s="60"/>
      <c r="G694" s="60" t="s">
        <v>6520</v>
      </c>
      <c r="H694" s="60"/>
      <c r="I694" s="59">
        <f t="shared" si="10"/>
        <v>13</v>
      </c>
      <c r="J694" s="59" t="s">
        <v>1561</v>
      </c>
      <c r="K694" s="61"/>
      <c r="L694" s="62" t="s">
        <v>6738</v>
      </c>
      <c r="M694" s="62" t="s">
        <v>6520</v>
      </c>
      <c r="N694" s="72" t="str">
        <f>VLOOKUP(M694,'Hulpblad KAR-parser'!A:C,2,FALSE)</f>
        <v>Soort industrie</v>
      </c>
      <c r="O694" s="72" t="str">
        <f>IF(VLOOKUP(M694,'Hulpblad KAR-parser'!A:C,3,FALSE)="","",VLOOKUP(M694,'Hulpblad KAR-parser'!A:C,3,FALSE))</f>
        <v>Fabricage/Opslaggeb.</v>
      </c>
      <c r="P694" s="136" t="str">
        <f>IF(CONCATENATE(C694,D694)="","",VLOOKUP(CONCATENATE(C694,D694),Karakteristieken!AQ:AQ,1,FALSE))</f>
        <v/>
      </c>
    </row>
    <row r="695" spans="1:16" x14ac:dyDescent="0.25">
      <c r="A695" s="59"/>
      <c r="B695" s="59"/>
      <c r="C695" s="59"/>
      <c r="D695" s="59"/>
      <c r="E695" s="60" t="s">
        <v>7278</v>
      </c>
      <c r="F695" s="60"/>
      <c r="G695" s="60" t="s">
        <v>6520</v>
      </c>
      <c r="H695" s="60"/>
      <c r="I695" s="59">
        <f t="shared" ref="I695:I758" si="11">LEN(E695)</f>
        <v>10</v>
      </c>
      <c r="J695" s="59" t="s">
        <v>1561</v>
      </c>
      <c r="K695" s="61"/>
      <c r="L695" s="62" t="s">
        <v>6738</v>
      </c>
      <c r="M695" s="62" t="s">
        <v>6520</v>
      </c>
      <c r="N695" s="72" t="str">
        <f>VLOOKUP(M695,'Hulpblad KAR-parser'!A:C,2,FALSE)</f>
        <v>Soort industrie</v>
      </c>
      <c r="O695" s="72" t="str">
        <f>IF(VLOOKUP(M695,'Hulpblad KAR-parser'!A:C,3,FALSE)="","",VLOOKUP(M695,'Hulpblad KAR-parser'!A:C,3,FALSE))</f>
        <v>Fabricage/Opslaggeb.</v>
      </c>
      <c r="P695" s="136" t="str">
        <f>IF(CONCATENATE(C695,D695)="","",VLOOKUP(CONCATENATE(C695,D695),Karakteristieken!AQ:AQ,1,FALSE))</f>
        <v/>
      </c>
    </row>
    <row r="696" spans="1:16" x14ac:dyDescent="0.25">
      <c r="A696" s="59"/>
      <c r="B696" s="59"/>
      <c r="C696" s="59"/>
      <c r="D696" s="59"/>
      <c r="E696" s="60" t="s">
        <v>7281</v>
      </c>
      <c r="F696" s="60"/>
      <c r="G696" s="60" t="s">
        <v>6520</v>
      </c>
      <c r="H696" s="60"/>
      <c r="I696" s="59">
        <f t="shared" si="11"/>
        <v>16</v>
      </c>
      <c r="J696" s="59" t="s">
        <v>1561</v>
      </c>
      <c r="K696" s="61"/>
      <c r="L696" s="62" t="s">
        <v>6738</v>
      </c>
      <c r="M696" s="62" t="s">
        <v>6520</v>
      </c>
      <c r="N696" s="72" t="str">
        <f>VLOOKUP(M696,'Hulpblad KAR-parser'!A:C,2,FALSE)</f>
        <v>Soort industrie</v>
      </c>
      <c r="O696" s="72" t="str">
        <f>IF(VLOOKUP(M696,'Hulpblad KAR-parser'!A:C,3,FALSE)="","",VLOOKUP(M696,'Hulpblad KAR-parser'!A:C,3,FALSE))</f>
        <v>Fabricage/Opslaggeb.</v>
      </c>
      <c r="P696" s="136" t="str">
        <f>IF(CONCATENATE(C696,D696)="","",VLOOKUP(CONCATENATE(C696,D696),Karakteristieken!AQ:AQ,1,FALSE))</f>
        <v/>
      </c>
    </row>
    <row r="697" spans="1:16" x14ac:dyDescent="0.25">
      <c r="A697" s="59"/>
      <c r="B697" s="59"/>
      <c r="C697" s="59"/>
      <c r="D697" s="59"/>
      <c r="E697" s="60" t="s">
        <v>7288</v>
      </c>
      <c r="F697" s="60"/>
      <c r="G697" s="60" t="s">
        <v>6520</v>
      </c>
      <c r="H697" s="60"/>
      <c r="I697" s="59">
        <f t="shared" si="11"/>
        <v>15</v>
      </c>
      <c r="J697" s="59" t="s">
        <v>1561</v>
      </c>
      <c r="K697" s="61"/>
      <c r="L697" s="62" t="s">
        <v>6738</v>
      </c>
      <c r="M697" s="62" t="s">
        <v>6520</v>
      </c>
      <c r="N697" s="72" t="str">
        <f>VLOOKUP(M697,'Hulpblad KAR-parser'!A:C,2,FALSE)</f>
        <v>Soort industrie</v>
      </c>
      <c r="O697" s="72" t="str">
        <f>IF(VLOOKUP(M697,'Hulpblad KAR-parser'!A:C,3,FALSE)="","",VLOOKUP(M697,'Hulpblad KAR-parser'!A:C,3,FALSE))</f>
        <v>Fabricage/Opslaggeb.</v>
      </c>
      <c r="P697" s="136" t="str">
        <f>IF(CONCATENATE(C697,D697)="","",VLOOKUP(CONCATENATE(C697,D697),Karakteristieken!AQ:AQ,1,FALSE))</f>
        <v/>
      </c>
    </row>
    <row r="698" spans="1:16" x14ac:dyDescent="0.25">
      <c r="A698" s="59"/>
      <c r="B698" s="59"/>
      <c r="C698" s="59"/>
      <c r="D698" s="59"/>
      <c r="E698" s="60" t="s">
        <v>7294</v>
      </c>
      <c r="F698" s="60"/>
      <c r="G698" s="60" t="s">
        <v>6520</v>
      </c>
      <c r="H698" s="60"/>
      <c r="I698" s="59">
        <f t="shared" si="11"/>
        <v>12</v>
      </c>
      <c r="J698" s="59" t="s">
        <v>1561</v>
      </c>
      <c r="K698" s="61"/>
      <c r="L698" s="62" t="s">
        <v>6738</v>
      </c>
      <c r="M698" s="62" t="s">
        <v>6520</v>
      </c>
      <c r="N698" s="72" t="str">
        <f>VLOOKUP(M698,'Hulpblad KAR-parser'!A:C,2,FALSE)</f>
        <v>Soort industrie</v>
      </c>
      <c r="O698" s="72" t="str">
        <f>IF(VLOOKUP(M698,'Hulpblad KAR-parser'!A:C,3,FALSE)="","",VLOOKUP(M698,'Hulpblad KAR-parser'!A:C,3,FALSE))</f>
        <v>Fabricage/Opslaggeb.</v>
      </c>
      <c r="P698" s="136" t="str">
        <f>IF(CONCATENATE(C698,D698)="","",VLOOKUP(CONCATENATE(C698,D698),Karakteristieken!AQ:AQ,1,FALSE))</f>
        <v/>
      </c>
    </row>
    <row r="699" spans="1:16" x14ac:dyDescent="0.25">
      <c r="A699" s="59">
        <v>200109341</v>
      </c>
      <c r="B699" s="59">
        <v>200059053</v>
      </c>
      <c r="C699" s="59" t="s">
        <v>4774</v>
      </c>
      <c r="D699" s="59" t="s">
        <v>4788</v>
      </c>
      <c r="E699" s="60" t="s">
        <v>6494</v>
      </c>
      <c r="F699" s="60"/>
      <c r="G699" s="60"/>
      <c r="H699" s="60"/>
      <c r="I699" s="59">
        <f t="shared" si="11"/>
        <v>22</v>
      </c>
      <c r="J699" s="59" t="s">
        <v>1613</v>
      </c>
      <c r="K699" s="61"/>
      <c r="L699" s="62" t="s">
        <v>6738</v>
      </c>
      <c r="M699" s="62" t="s">
        <v>6494</v>
      </c>
      <c r="N699" s="72" t="str">
        <f>VLOOKUP(M699,'Hulpblad KAR-parser'!A:C,2,FALSE)</f>
        <v>Soort container</v>
      </c>
      <c r="O699" s="72" t="str">
        <f>IF(VLOOKUP(M699,'Hulpblad KAR-parser'!A:C,3,FALSE)="","",VLOOKUP(M699,'Hulpblad KAR-parser'!A:C,3,FALSE))</f>
        <v>Papiercontainer</v>
      </c>
      <c r="P699" s="136" t="str">
        <f>IF(CONCATENATE(C699,D699)="","",VLOOKUP(CONCATENATE(C699,D699),Karakteristieken!AQ:AQ,1,FALSE))</f>
        <v>Soort containerPapiercontainer</v>
      </c>
    </row>
    <row r="700" spans="1:16" x14ac:dyDescent="0.25">
      <c r="A700" s="59"/>
      <c r="B700" s="59"/>
      <c r="C700" s="59"/>
      <c r="D700" s="59"/>
      <c r="E700" s="60" t="s">
        <v>7147</v>
      </c>
      <c r="F700" s="60"/>
      <c r="G700" s="60" t="s">
        <v>6494</v>
      </c>
      <c r="H700" s="60"/>
      <c r="I700" s="59">
        <f t="shared" si="11"/>
        <v>19</v>
      </c>
      <c r="J700" s="59" t="s">
        <v>1561</v>
      </c>
      <c r="K700" s="61"/>
      <c r="L700" s="62" t="s">
        <v>6738</v>
      </c>
      <c r="M700" s="62" t="s">
        <v>6494</v>
      </c>
      <c r="N700" s="72" t="str">
        <f>VLOOKUP(M700,'Hulpblad KAR-parser'!A:C,2,FALSE)</f>
        <v>Soort container</v>
      </c>
      <c r="O700" s="72" t="str">
        <f>IF(VLOOKUP(M700,'Hulpblad KAR-parser'!A:C,3,FALSE)="","",VLOOKUP(M700,'Hulpblad KAR-parser'!A:C,3,FALSE))</f>
        <v>Papiercontainer</v>
      </c>
      <c r="P700" s="136" t="str">
        <f>IF(CONCATENATE(C700,D700)="","",VLOOKUP(CONCATENATE(C700,D700),Karakteristieken!AQ:AQ,1,FALSE))</f>
        <v/>
      </c>
    </row>
    <row r="701" spans="1:16" x14ac:dyDescent="0.25">
      <c r="A701" s="67">
        <v>200137230</v>
      </c>
      <c r="B701" s="67">
        <v>200059080</v>
      </c>
      <c r="C701" s="67" t="s">
        <v>3836</v>
      </c>
      <c r="D701" s="67" t="s">
        <v>3860</v>
      </c>
      <c r="E701" s="68" t="s">
        <v>6376</v>
      </c>
      <c r="F701" s="68"/>
      <c r="G701" s="68"/>
      <c r="H701" s="68"/>
      <c r="I701" s="67">
        <f t="shared" si="11"/>
        <v>20</v>
      </c>
      <c r="J701" s="67" t="s">
        <v>1613</v>
      </c>
      <c r="K701" s="91" t="s">
        <v>12550</v>
      </c>
      <c r="L701" s="62" t="s">
        <v>6738</v>
      </c>
      <c r="M701" s="62" t="s">
        <v>6376</v>
      </c>
      <c r="N701" s="72" t="str">
        <f>VLOOKUP(M701,'Hulpblad KAR-parser'!A:C,2,FALSE)</f>
        <v>Onderdeel gebouw</v>
      </c>
      <c r="O701" s="72" t="str">
        <f>IF(VLOOKUP(M701,'Hulpblad KAR-parser'!A:C,3,FALSE)="","",VLOOKUP(M701,'Hulpblad KAR-parser'!A:C,3,FALSE))</f>
        <v>Parkeergarage</v>
      </c>
      <c r="P701" s="136" t="str">
        <f>IF(CONCATENATE(C701,D701)="","",VLOOKUP(CONCATENATE(C701,D701),Karakteristieken!AQ:AQ,1,FALSE))</f>
        <v>Onderdeel gebouwParkeergarage</v>
      </c>
    </row>
    <row r="702" spans="1:16" x14ac:dyDescent="0.25">
      <c r="A702" s="59">
        <v>200110982</v>
      </c>
      <c r="B702" s="59">
        <v>200099322</v>
      </c>
      <c r="C702" s="59" t="s">
        <v>5255</v>
      </c>
      <c r="D702" s="59" t="s">
        <v>3860</v>
      </c>
      <c r="E702" s="60" t="s">
        <v>6376</v>
      </c>
      <c r="F702" s="60"/>
      <c r="G702" s="60"/>
      <c r="H702" s="60"/>
      <c r="I702" s="59">
        <f t="shared" si="11"/>
        <v>20</v>
      </c>
      <c r="J702" s="59" t="s">
        <v>1613</v>
      </c>
      <c r="K702" s="61"/>
      <c r="L702" s="62" t="s">
        <v>6738</v>
      </c>
      <c r="M702" s="62" t="s">
        <v>6376</v>
      </c>
      <c r="N702" s="72" t="str">
        <f>VLOOKUP(M702,'Hulpblad KAR-parser'!A:C,2,FALSE)</f>
        <v>Onderdeel gebouw</v>
      </c>
      <c r="O702" s="72" t="str">
        <f>IF(VLOOKUP(M702,'Hulpblad KAR-parser'!A:C,3,FALSE)="","",VLOOKUP(M702,'Hulpblad KAR-parser'!A:C,3,FALSE))</f>
        <v>Parkeergarage</v>
      </c>
      <c r="P702" s="136" t="str">
        <f>IF(CONCATENATE(C702,D702)="","",VLOOKUP(CONCATENATE(C702,D702),Karakteristieken!AQ:AQ,1,FALSE))</f>
        <v>Soort overige GebParkeergarage</v>
      </c>
    </row>
    <row r="703" spans="1:16" x14ac:dyDescent="0.25">
      <c r="A703" s="59"/>
      <c r="B703" s="59"/>
      <c r="C703" s="59"/>
      <c r="D703" s="59"/>
      <c r="E703" s="60" t="s">
        <v>7338</v>
      </c>
      <c r="F703" s="60"/>
      <c r="G703" s="60" t="s">
        <v>6376</v>
      </c>
      <c r="H703" s="60"/>
      <c r="I703" s="59">
        <f t="shared" si="11"/>
        <v>17</v>
      </c>
      <c r="J703" s="59" t="s">
        <v>1561</v>
      </c>
      <c r="K703" s="61"/>
      <c r="L703" s="62" t="s">
        <v>6738</v>
      </c>
      <c r="M703" s="62" t="s">
        <v>6376</v>
      </c>
      <c r="N703" s="72" t="str">
        <f>VLOOKUP(M703,'Hulpblad KAR-parser'!A:C,2,FALSE)</f>
        <v>Onderdeel gebouw</v>
      </c>
      <c r="O703" s="72" t="str">
        <f>IF(VLOOKUP(M703,'Hulpblad KAR-parser'!A:C,3,FALSE)="","",VLOOKUP(M703,'Hulpblad KAR-parser'!A:C,3,FALSE))</f>
        <v>Parkeergarage</v>
      </c>
      <c r="P703" s="136" t="str">
        <f>IF(CONCATENATE(C703,D703)="","",VLOOKUP(CONCATENATE(C703,D703),Karakteristieken!AQ:AQ,1,FALSE))</f>
        <v/>
      </c>
    </row>
    <row r="704" spans="1:16" x14ac:dyDescent="0.25">
      <c r="A704" s="59"/>
      <c r="B704" s="59"/>
      <c r="C704" s="59"/>
      <c r="D704" s="59"/>
      <c r="E704" s="60" t="s">
        <v>7354</v>
      </c>
      <c r="F704" s="60"/>
      <c r="G704" s="60" t="s">
        <v>6376</v>
      </c>
      <c r="H704" s="60"/>
      <c r="I704" s="59">
        <f t="shared" si="11"/>
        <v>19</v>
      </c>
      <c r="J704" s="59" t="s">
        <v>1561</v>
      </c>
      <c r="K704" s="61"/>
      <c r="L704" s="62" t="s">
        <v>6738</v>
      </c>
      <c r="M704" s="62" t="s">
        <v>6376</v>
      </c>
      <c r="N704" s="72" t="str">
        <f>VLOOKUP(M704,'Hulpblad KAR-parser'!A:C,2,FALSE)</f>
        <v>Onderdeel gebouw</v>
      </c>
      <c r="O704" s="72" t="str">
        <f>IF(VLOOKUP(M704,'Hulpblad KAR-parser'!A:C,3,FALSE)="","",VLOOKUP(M704,'Hulpblad KAR-parser'!A:C,3,FALSE))</f>
        <v>Parkeergarage</v>
      </c>
      <c r="P704" s="136" t="str">
        <f>IF(CONCATENATE(C704,D704)="","",VLOOKUP(CONCATENATE(C704,D704),Karakteristieken!AQ:AQ,1,FALSE))</f>
        <v/>
      </c>
    </row>
    <row r="705" spans="1:16" x14ac:dyDescent="0.25">
      <c r="A705" s="59">
        <v>200109344</v>
      </c>
      <c r="B705" s="59">
        <v>200059099</v>
      </c>
      <c r="C705" s="59" t="s">
        <v>5538</v>
      </c>
      <c r="D705" s="59" t="s">
        <v>5565</v>
      </c>
      <c r="E705" s="60" t="s">
        <v>6619</v>
      </c>
      <c r="F705" s="60"/>
      <c r="G705" s="60"/>
      <c r="H705" s="60"/>
      <c r="I705" s="59">
        <f t="shared" si="11"/>
        <v>16</v>
      </c>
      <c r="J705" s="59" t="s">
        <v>1613</v>
      </c>
      <c r="K705" s="61"/>
      <c r="L705" s="62" t="s">
        <v>6738</v>
      </c>
      <c r="M705" s="62" t="s">
        <v>6619</v>
      </c>
      <c r="N705" s="72" t="str">
        <f>VLOOKUP(M705,'Hulpblad KAR-parser'!A:C,2,FALSE)</f>
        <v>Soort vaartuig</v>
      </c>
      <c r="O705" s="72" t="str">
        <f>IF(VLOOKUP(M705,'Hulpblad KAR-parser'!A:C,3,FALSE)="","",VLOOKUP(M705,'Hulpblad KAR-parser'!A:C,3,FALSE))</f>
        <v>Partyboot</v>
      </c>
      <c r="P705" s="136" t="str">
        <f>IF(CONCATENATE(C705,D705)="","",VLOOKUP(CONCATENATE(C705,D705),Karakteristieken!AQ:AQ,1,FALSE))</f>
        <v>Soort vaartuigPartyboot</v>
      </c>
    </row>
    <row r="706" spans="1:16" x14ac:dyDescent="0.25">
      <c r="A706" s="59"/>
      <c r="B706" s="59"/>
      <c r="C706" s="59"/>
      <c r="D706" s="59"/>
      <c r="E706" s="60" t="s">
        <v>7459</v>
      </c>
      <c r="F706" s="60"/>
      <c r="G706" s="60" t="s">
        <v>6619</v>
      </c>
      <c r="H706" s="60"/>
      <c r="I706" s="59">
        <f t="shared" si="11"/>
        <v>13</v>
      </c>
      <c r="J706" s="59" t="s">
        <v>1561</v>
      </c>
      <c r="K706" s="61"/>
      <c r="L706" s="62" t="s">
        <v>6738</v>
      </c>
      <c r="M706" s="62" t="s">
        <v>6619</v>
      </c>
      <c r="N706" s="72" t="str">
        <f>VLOOKUP(M706,'Hulpblad KAR-parser'!A:C,2,FALSE)</f>
        <v>Soort vaartuig</v>
      </c>
      <c r="O706" s="72" t="str">
        <f>IF(VLOOKUP(M706,'Hulpblad KAR-parser'!A:C,3,FALSE)="","",VLOOKUP(M706,'Hulpblad KAR-parser'!A:C,3,FALSE))</f>
        <v>Partyboot</v>
      </c>
      <c r="P706" s="136" t="str">
        <f>IF(CONCATENATE(C706,D706)="","",VLOOKUP(CONCATENATE(C706,D706),Karakteristieken!AQ:AQ,1,FALSE))</f>
        <v/>
      </c>
    </row>
    <row r="707" spans="1:16" x14ac:dyDescent="0.25">
      <c r="A707" s="59"/>
      <c r="B707" s="59"/>
      <c r="C707" s="59"/>
      <c r="D707" s="59"/>
      <c r="E707" s="60" t="s">
        <v>7497</v>
      </c>
      <c r="F707" s="60"/>
      <c r="G707" s="60" t="s">
        <v>6619</v>
      </c>
      <c r="H707" s="60"/>
      <c r="I707" s="59">
        <f t="shared" si="11"/>
        <v>15</v>
      </c>
      <c r="J707" s="59" t="s">
        <v>1561</v>
      </c>
      <c r="K707" s="61"/>
      <c r="L707" s="62" t="s">
        <v>6738</v>
      </c>
      <c r="M707" s="62" t="s">
        <v>6619</v>
      </c>
      <c r="N707" s="72" t="str">
        <f>VLOOKUP(M707,'Hulpblad KAR-parser'!A:C,2,FALSE)</f>
        <v>Soort vaartuig</v>
      </c>
      <c r="O707" s="72" t="str">
        <f>IF(VLOOKUP(M707,'Hulpblad KAR-parser'!A:C,3,FALSE)="","",VLOOKUP(M707,'Hulpblad KAR-parser'!A:C,3,FALSE))</f>
        <v>Partyboot</v>
      </c>
      <c r="P707" s="136" t="str">
        <f>IF(CONCATENATE(C707,D707)="","",VLOOKUP(CONCATENATE(C707,D707),Karakteristieken!AQ:AQ,1,FALSE))</f>
        <v/>
      </c>
    </row>
    <row r="708" spans="1:16" x14ac:dyDescent="0.25">
      <c r="A708" s="59">
        <v>200109345</v>
      </c>
      <c r="B708" s="59">
        <v>200059106</v>
      </c>
      <c r="C708" s="59" t="s">
        <v>5538</v>
      </c>
      <c r="D708" s="59" t="s">
        <v>5568</v>
      </c>
      <c r="E708" s="60" t="s">
        <v>6620</v>
      </c>
      <c r="F708" s="60"/>
      <c r="G708" s="60"/>
      <c r="H708" s="60"/>
      <c r="I708" s="59">
        <f t="shared" si="11"/>
        <v>22</v>
      </c>
      <c r="J708" s="59" t="s">
        <v>1613</v>
      </c>
      <c r="K708" s="61"/>
      <c r="L708" s="62" t="s">
        <v>6738</v>
      </c>
      <c r="M708" s="62" t="s">
        <v>6620</v>
      </c>
      <c r="N708" s="72" t="str">
        <f>VLOOKUP(M708,'Hulpblad KAR-parser'!A:C,2,FALSE)</f>
        <v>Soort vaartuig</v>
      </c>
      <c r="O708" s="72" t="str">
        <f>IF(VLOOKUP(M708,'Hulpblad KAR-parser'!A:C,3,FALSE)="","",VLOOKUP(M708,'Hulpblad KAR-parser'!A:C,3,FALSE))</f>
        <v>Passagiersschip</v>
      </c>
      <c r="P708" s="136" t="str">
        <f>IF(CONCATENATE(C708,D708)="","",VLOOKUP(CONCATENATE(C708,D708),Karakteristieken!AQ:AQ,1,FALSE))</f>
        <v>Soort vaartuigPassagiersschip</v>
      </c>
    </row>
    <row r="709" spans="1:16" x14ac:dyDescent="0.25">
      <c r="A709" s="59"/>
      <c r="B709" s="59"/>
      <c r="C709" s="59"/>
      <c r="D709" s="59"/>
      <c r="E709" s="60" t="s">
        <v>7460</v>
      </c>
      <c r="F709" s="60"/>
      <c r="G709" s="60" t="s">
        <v>6620</v>
      </c>
      <c r="H709" s="60"/>
      <c r="I709" s="59">
        <f t="shared" si="11"/>
        <v>19</v>
      </c>
      <c r="J709" s="59" t="s">
        <v>1561</v>
      </c>
      <c r="K709" s="61"/>
      <c r="L709" s="62" t="s">
        <v>6738</v>
      </c>
      <c r="M709" s="62" t="s">
        <v>6620</v>
      </c>
      <c r="N709" s="72" t="str">
        <f>VLOOKUP(M709,'Hulpblad KAR-parser'!A:C,2,FALSE)</f>
        <v>Soort vaartuig</v>
      </c>
      <c r="O709" s="72" t="str">
        <f>IF(VLOOKUP(M709,'Hulpblad KAR-parser'!A:C,3,FALSE)="","",VLOOKUP(M709,'Hulpblad KAR-parser'!A:C,3,FALSE))</f>
        <v>Passagiersschip</v>
      </c>
      <c r="P709" s="136" t="str">
        <f>IF(CONCATENATE(C709,D709)="","",VLOOKUP(CONCATENATE(C709,D709),Karakteristieken!AQ:AQ,1,FALSE))</f>
        <v/>
      </c>
    </row>
    <row r="710" spans="1:16" x14ac:dyDescent="0.25">
      <c r="A710" s="59"/>
      <c r="B710" s="59"/>
      <c r="C710" s="59"/>
      <c r="D710" s="59"/>
      <c r="E710" s="60" t="s">
        <v>7498</v>
      </c>
      <c r="F710" s="60"/>
      <c r="G710" s="60" t="s">
        <v>6620</v>
      </c>
      <c r="H710" s="60"/>
      <c r="I710" s="59">
        <f t="shared" si="11"/>
        <v>21</v>
      </c>
      <c r="J710" s="59" t="s">
        <v>1561</v>
      </c>
      <c r="K710" s="61"/>
      <c r="L710" s="62" t="s">
        <v>6738</v>
      </c>
      <c r="M710" s="62" t="s">
        <v>6620</v>
      </c>
      <c r="N710" s="72" t="str">
        <f>VLOOKUP(M710,'Hulpblad KAR-parser'!A:C,2,FALSE)</f>
        <v>Soort vaartuig</v>
      </c>
      <c r="O710" s="72" t="str">
        <f>IF(VLOOKUP(M710,'Hulpblad KAR-parser'!A:C,3,FALSE)="","",VLOOKUP(M710,'Hulpblad KAR-parser'!A:C,3,FALSE))</f>
        <v>Passagiersschip</v>
      </c>
      <c r="P710" s="136" t="str">
        <f>IF(CONCATENATE(C710,D710)="","",VLOOKUP(CONCATENATE(C710,D710),Karakteristieken!AQ:AQ,1,FALSE))</f>
        <v/>
      </c>
    </row>
    <row r="711" spans="1:16" x14ac:dyDescent="0.25">
      <c r="A711" s="59">
        <v>200109346</v>
      </c>
      <c r="B711" s="59">
        <v>200059113</v>
      </c>
      <c r="C711" s="59" t="s">
        <v>5405</v>
      </c>
      <c r="D711" s="59" t="s">
        <v>4375</v>
      </c>
      <c r="E711" s="60" t="s">
        <v>6590</v>
      </c>
      <c r="F711" s="60"/>
      <c r="G711" s="60"/>
      <c r="H711" s="60"/>
      <c r="I711" s="59">
        <f t="shared" si="11"/>
        <v>22</v>
      </c>
      <c r="J711" s="59" t="s">
        <v>1613</v>
      </c>
      <c r="K711" s="61"/>
      <c r="L711" s="62" t="s">
        <v>6738</v>
      </c>
      <c r="M711" s="62" t="s">
        <v>6590</v>
      </c>
      <c r="N711" s="72" t="str">
        <f>VLOOKUP(M711,'Hulpblad KAR-parser'!A:C,2,FALSE)</f>
        <v>Soort spoorvervoer</v>
      </c>
      <c r="O711" s="72" t="str">
        <f>IF(VLOOKUP(M711,'Hulpblad KAR-parser'!A:C,3,FALSE)="","",VLOOKUP(M711,'Hulpblad KAR-parser'!A:C,3,FALSE))</f>
        <v>Passagierstrein</v>
      </c>
      <c r="P711" s="136" t="str">
        <f>IF(CONCATENATE(C711,D711)="","",VLOOKUP(CONCATENATE(C711,D711),Karakteristieken!AQ:AQ,1,FALSE))</f>
        <v>Soort spoorvervoerPassagierstrein</v>
      </c>
    </row>
    <row r="712" spans="1:16" x14ac:dyDescent="0.25">
      <c r="A712" s="59"/>
      <c r="B712" s="59"/>
      <c r="C712" s="59"/>
      <c r="D712" s="59"/>
      <c r="E712" s="60" t="s">
        <v>7534</v>
      </c>
      <c r="F712" s="60"/>
      <c r="G712" s="60" t="s">
        <v>6590</v>
      </c>
      <c r="H712" s="60"/>
      <c r="I712" s="59">
        <f t="shared" si="11"/>
        <v>19</v>
      </c>
      <c r="J712" s="59" t="s">
        <v>1561</v>
      </c>
      <c r="K712" s="61"/>
      <c r="L712" s="62" t="s">
        <v>6738</v>
      </c>
      <c r="M712" s="62" t="s">
        <v>6590</v>
      </c>
      <c r="N712" s="72" t="str">
        <f>VLOOKUP(M712,'Hulpblad KAR-parser'!A:C,2,FALSE)</f>
        <v>Soort spoorvervoer</v>
      </c>
      <c r="O712" s="72" t="str">
        <f>IF(VLOOKUP(M712,'Hulpblad KAR-parser'!A:C,3,FALSE)="","",VLOOKUP(M712,'Hulpblad KAR-parser'!A:C,3,FALSE))</f>
        <v>Passagierstrein</v>
      </c>
      <c r="P712" s="136" t="str">
        <f>IF(CONCATENATE(C712,D712)="","",VLOOKUP(CONCATENATE(C712,D712),Karakteristieken!AQ:AQ,1,FALSE))</f>
        <v/>
      </c>
    </row>
    <row r="713" spans="1:16" x14ac:dyDescent="0.25">
      <c r="A713" s="59"/>
      <c r="B713" s="59"/>
      <c r="C713" s="59"/>
      <c r="D713" s="59"/>
      <c r="E713" s="60" t="s">
        <v>7543</v>
      </c>
      <c r="F713" s="60"/>
      <c r="G713" s="60" t="s">
        <v>6590</v>
      </c>
      <c r="H713" s="60"/>
      <c r="I713" s="59">
        <f t="shared" si="11"/>
        <v>21</v>
      </c>
      <c r="J713" s="59" t="s">
        <v>1561</v>
      </c>
      <c r="K713" s="61"/>
      <c r="L713" s="62" t="s">
        <v>6738</v>
      </c>
      <c r="M713" s="62" t="s">
        <v>6590</v>
      </c>
      <c r="N713" s="72" t="str">
        <f>VLOOKUP(M713,'Hulpblad KAR-parser'!A:C,2,FALSE)</f>
        <v>Soort spoorvervoer</v>
      </c>
      <c r="O713" s="72" t="str">
        <f>IF(VLOOKUP(M713,'Hulpblad KAR-parser'!A:C,3,FALSE)="","",VLOOKUP(M713,'Hulpblad KAR-parser'!A:C,3,FALSE))</f>
        <v>Passagierstrein</v>
      </c>
      <c r="P713" s="136" t="str">
        <f>IF(CONCATENATE(C713,D713)="","",VLOOKUP(CONCATENATE(C713,D713),Karakteristieken!AQ:AQ,1,FALSE))</f>
        <v/>
      </c>
    </row>
    <row r="714" spans="1:16" x14ac:dyDescent="0.25">
      <c r="A714" s="59">
        <v>200109347</v>
      </c>
      <c r="B714" s="59">
        <v>200059092</v>
      </c>
      <c r="C714" s="59" t="s">
        <v>5065</v>
      </c>
      <c r="D714" s="59" t="s">
        <v>5088</v>
      </c>
      <c r="E714" s="60" t="s">
        <v>6534</v>
      </c>
      <c r="F714" s="60"/>
      <c r="G714" s="60"/>
      <c r="H714" s="60"/>
      <c r="I714" s="59">
        <f t="shared" si="11"/>
        <v>26</v>
      </c>
      <c r="J714" s="59" t="s">
        <v>1613</v>
      </c>
      <c r="K714" s="61"/>
      <c r="L714" s="62" t="s">
        <v>6738</v>
      </c>
      <c r="M714" s="62" t="s">
        <v>6534</v>
      </c>
      <c r="N714" s="72" t="str">
        <f>VLOOKUP(M714,'Hulpblad KAR-parser'!A:C,2,FALSE)</f>
        <v>Soort luchtvaartuig</v>
      </c>
      <c r="O714" s="72" t="str">
        <f>IF(VLOOKUP(M714,'Hulpblad KAR-parser'!A:C,3,FALSE)="","",VLOOKUP(M714,'Hulpblad KAR-parser'!A:C,3,FALSE))</f>
        <v>Passagiersvliegtuig</v>
      </c>
      <c r="P714" s="136" t="str">
        <f>IF(CONCATENATE(C714,D714)="","",VLOOKUP(CONCATENATE(C714,D714),Karakteristieken!AQ:AQ,1,FALSE))</f>
        <v>Soort luchtvaartuigPassagiersvliegtuig</v>
      </c>
    </row>
    <row r="715" spans="1:16" x14ac:dyDescent="0.25">
      <c r="A715" s="59"/>
      <c r="B715" s="59"/>
      <c r="C715" s="59"/>
      <c r="D715" s="59"/>
      <c r="E715" s="60" t="s">
        <v>7365</v>
      </c>
      <c r="F715" s="60"/>
      <c r="G715" s="60" t="s">
        <v>6534</v>
      </c>
      <c r="H715" s="60"/>
      <c r="I715" s="59">
        <f t="shared" si="11"/>
        <v>23</v>
      </c>
      <c r="J715" s="59" t="s">
        <v>1561</v>
      </c>
      <c r="K715" s="61"/>
      <c r="L715" s="62" t="s">
        <v>6738</v>
      </c>
      <c r="M715" s="62" t="s">
        <v>6534</v>
      </c>
      <c r="N715" s="72" t="str">
        <f>VLOOKUP(M715,'Hulpblad KAR-parser'!A:C,2,FALSE)</f>
        <v>Soort luchtvaartuig</v>
      </c>
      <c r="O715" s="72" t="str">
        <f>IF(VLOOKUP(M715,'Hulpblad KAR-parser'!A:C,3,FALSE)="","",VLOOKUP(M715,'Hulpblad KAR-parser'!A:C,3,FALSE))</f>
        <v>Passagiersvliegtuig</v>
      </c>
      <c r="P715" s="136" t="str">
        <f>IF(CONCATENATE(C715,D715)="","",VLOOKUP(CONCATENATE(C715,D715),Karakteristieken!AQ:AQ,1,FALSE))</f>
        <v/>
      </c>
    </row>
    <row r="716" spans="1:16" x14ac:dyDescent="0.25">
      <c r="A716" s="59"/>
      <c r="B716" s="59"/>
      <c r="C716" s="59"/>
      <c r="D716" s="59"/>
      <c r="E716" s="60" t="s">
        <v>7379</v>
      </c>
      <c r="F716" s="60"/>
      <c r="G716" s="60" t="s">
        <v>6534</v>
      </c>
      <c r="H716" s="60"/>
      <c r="I716" s="59">
        <f t="shared" si="11"/>
        <v>25</v>
      </c>
      <c r="J716" s="59" t="s">
        <v>1561</v>
      </c>
      <c r="K716" s="61"/>
      <c r="L716" s="62" t="s">
        <v>6738</v>
      </c>
      <c r="M716" s="62" t="s">
        <v>6534</v>
      </c>
      <c r="N716" s="72" t="str">
        <f>VLOOKUP(M716,'Hulpblad KAR-parser'!A:C,2,FALSE)</f>
        <v>Soort luchtvaartuig</v>
      </c>
      <c r="O716" s="72" t="str">
        <f>IF(VLOOKUP(M716,'Hulpblad KAR-parser'!A:C,3,FALSE)="","",VLOOKUP(M716,'Hulpblad KAR-parser'!A:C,3,FALSE))</f>
        <v>Passagiersvliegtuig</v>
      </c>
      <c r="P716" s="136" t="str">
        <f>IF(CONCATENATE(C716,D716)="","",VLOOKUP(CONCATENATE(C716,D716),Karakteristieken!AQ:AQ,1,FALSE))</f>
        <v/>
      </c>
    </row>
    <row r="717" spans="1:16" x14ac:dyDescent="0.25">
      <c r="A717" s="59">
        <v>200109348</v>
      </c>
      <c r="B717" s="59">
        <v>200059125</v>
      </c>
      <c r="C717" s="59" t="s">
        <v>5613</v>
      </c>
      <c r="D717" s="59" t="s">
        <v>5649</v>
      </c>
      <c r="E717" s="60" t="s">
        <v>6666</v>
      </c>
      <c r="F717" s="60"/>
      <c r="G717" s="60"/>
      <c r="H717" s="60"/>
      <c r="I717" s="59">
        <f t="shared" si="11"/>
        <v>19</v>
      </c>
      <c r="J717" s="59" t="s">
        <v>1613</v>
      </c>
      <c r="K717" s="61"/>
      <c r="L717" s="62" t="s">
        <v>6738</v>
      </c>
      <c r="M717" s="62" t="s">
        <v>6666</v>
      </c>
      <c r="N717" s="72" t="str">
        <f>VLOOKUP(M717,'Hulpblad KAR-parser'!A:C,2,FALSE)</f>
        <v>Soort voertuig</v>
      </c>
      <c r="O717" s="72" t="str">
        <f>IF(VLOOKUP(M717,'Hulpblad KAR-parser'!A:C,3,FALSE)="","",VLOOKUP(M717,'Hulpblad KAR-parser'!A:C,3,FALSE))</f>
        <v>Personenauto</v>
      </c>
      <c r="P717" s="136" t="str">
        <f>IF(CONCATENATE(C717,D717)="","",VLOOKUP(CONCATENATE(C717,D717),Karakteristieken!AQ:AQ,1,FALSE))</f>
        <v>Soort voertuigPersonenauto</v>
      </c>
    </row>
    <row r="718" spans="1:16" x14ac:dyDescent="0.25">
      <c r="A718" s="59"/>
      <c r="B718" s="59"/>
      <c r="C718" s="59"/>
      <c r="D718" s="59"/>
      <c r="E718" s="60" t="s">
        <v>7547</v>
      </c>
      <c r="F718" s="60"/>
      <c r="G718" s="60" t="s">
        <v>6666</v>
      </c>
      <c r="H718" s="60"/>
      <c r="I718" s="59">
        <f t="shared" si="11"/>
        <v>10</v>
      </c>
      <c r="J718" s="59" t="s">
        <v>1561</v>
      </c>
      <c r="K718" s="61"/>
      <c r="L718" s="62" t="s">
        <v>6738</v>
      </c>
      <c r="M718" s="62" t="s">
        <v>6666</v>
      </c>
      <c r="N718" s="72" t="str">
        <f>VLOOKUP(M718,'Hulpblad KAR-parser'!A:C,2,FALSE)</f>
        <v>Soort voertuig</v>
      </c>
      <c r="O718" s="72" t="str">
        <f>IF(VLOOKUP(M718,'Hulpblad KAR-parser'!A:C,3,FALSE)="","",VLOOKUP(M718,'Hulpblad KAR-parser'!A:C,3,FALSE))</f>
        <v>Personenauto</v>
      </c>
      <c r="P718" s="136" t="str">
        <f>IF(CONCATENATE(C718,D718)="","",VLOOKUP(CONCATENATE(C718,D718),Karakteristieken!AQ:AQ,1,FALSE))</f>
        <v/>
      </c>
    </row>
    <row r="719" spans="1:16" x14ac:dyDescent="0.25">
      <c r="A719" s="59"/>
      <c r="B719" s="59"/>
      <c r="C719" s="59"/>
      <c r="D719" s="59"/>
      <c r="E719" s="60" t="s">
        <v>7551</v>
      </c>
      <c r="F719" s="60"/>
      <c r="G719" s="60" t="s">
        <v>6666</v>
      </c>
      <c r="H719" s="60"/>
      <c r="I719" s="59">
        <f t="shared" si="11"/>
        <v>8</v>
      </c>
      <c r="J719" s="59" t="s">
        <v>1561</v>
      </c>
      <c r="K719" s="61"/>
      <c r="L719" s="62" t="s">
        <v>6738</v>
      </c>
      <c r="M719" s="62" t="s">
        <v>6666</v>
      </c>
      <c r="N719" s="72" t="str">
        <f>VLOOKUP(M719,'Hulpblad KAR-parser'!A:C,2,FALSE)</f>
        <v>Soort voertuig</v>
      </c>
      <c r="O719" s="72" t="str">
        <f>IF(VLOOKUP(M719,'Hulpblad KAR-parser'!A:C,3,FALSE)="","",VLOOKUP(M719,'Hulpblad KAR-parser'!A:C,3,FALSE))</f>
        <v>Personenauto</v>
      </c>
      <c r="P719" s="136" t="str">
        <f>IF(CONCATENATE(C719,D719)="","",VLOOKUP(CONCATENATE(C719,D719),Karakteristieken!AQ:AQ,1,FALSE))</f>
        <v/>
      </c>
    </row>
    <row r="720" spans="1:16" x14ac:dyDescent="0.25">
      <c r="A720" s="59"/>
      <c r="B720" s="59"/>
      <c r="C720" s="59"/>
      <c r="D720" s="59"/>
      <c r="E720" s="60" t="s">
        <v>7567</v>
      </c>
      <c r="F720" s="60"/>
      <c r="G720" s="60" t="s">
        <v>6666</v>
      </c>
      <c r="H720" s="60"/>
      <c r="I720" s="59">
        <f t="shared" si="11"/>
        <v>16</v>
      </c>
      <c r="J720" s="59" t="s">
        <v>1561</v>
      </c>
      <c r="K720" s="61"/>
      <c r="L720" s="62" t="s">
        <v>6738</v>
      </c>
      <c r="M720" s="62" t="s">
        <v>6666</v>
      </c>
      <c r="N720" s="72" t="str">
        <f>VLOOKUP(M720,'Hulpblad KAR-parser'!A:C,2,FALSE)</f>
        <v>Soort voertuig</v>
      </c>
      <c r="O720" s="72" t="str">
        <f>IF(VLOOKUP(M720,'Hulpblad KAR-parser'!A:C,3,FALSE)="","",VLOOKUP(M720,'Hulpblad KAR-parser'!A:C,3,FALSE))</f>
        <v>Personenauto</v>
      </c>
      <c r="P720" s="136" t="str">
        <f>IF(CONCATENATE(C720,D720)="","",VLOOKUP(CONCATENATE(C720,D720),Karakteristieken!AQ:AQ,1,FALSE))</f>
        <v/>
      </c>
    </row>
    <row r="721" spans="1:16" x14ac:dyDescent="0.25">
      <c r="A721" s="59"/>
      <c r="B721" s="59"/>
      <c r="C721" s="59"/>
      <c r="D721" s="59"/>
      <c r="E721" s="60" t="s">
        <v>7577</v>
      </c>
      <c r="F721" s="60"/>
      <c r="G721" s="60" t="s">
        <v>6666</v>
      </c>
      <c r="H721" s="60"/>
      <c r="I721" s="59">
        <f t="shared" si="11"/>
        <v>11</v>
      </c>
      <c r="J721" s="59" t="s">
        <v>1561</v>
      </c>
      <c r="K721" s="61"/>
      <c r="L721" s="62" t="s">
        <v>6738</v>
      </c>
      <c r="M721" s="62" t="s">
        <v>6666</v>
      </c>
      <c r="N721" s="72" t="str">
        <f>VLOOKUP(M721,'Hulpblad KAR-parser'!A:C,2,FALSE)</f>
        <v>Soort voertuig</v>
      </c>
      <c r="O721" s="72" t="str">
        <f>IF(VLOOKUP(M721,'Hulpblad KAR-parser'!A:C,3,FALSE)="","",VLOOKUP(M721,'Hulpblad KAR-parser'!A:C,3,FALSE))</f>
        <v>Personenauto</v>
      </c>
      <c r="P721" s="136" t="str">
        <f>IF(CONCATENATE(C721,D721)="","",VLOOKUP(CONCATENATE(C721,D721),Karakteristieken!AQ:AQ,1,FALSE))</f>
        <v/>
      </c>
    </row>
    <row r="722" spans="1:16" x14ac:dyDescent="0.25">
      <c r="A722" s="59"/>
      <c r="B722" s="59"/>
      <c r="C722" s="59"/>
      <c r="D722" s="59"/>
      <c r="E722" s="60" t="s">
        <v>7598</v>
      </c>
      <c r="F722" s="60"/>
      <c r="G722" s="60" t="s">
        <v>6666</v>
      </c>
      <c r="H722" s="60"/>
      <c r="I722" s="59">
        <f t="shared" si="11"/>
        <v>18</v>
      </c>
      <c r="J722" s="59" t="s">
        <v>1561</v>
      </c>
      <c r="K722" s="61"/>
      <c r="L722" s="62" t="s">
        <v>6738</v>
      </c>
      <c r="M722" s="62" t="s">
        <v>6666</v>
      </c>
      <c r="N722" s="72" t="str">
        <f>VLOOKUP(M722,'Hulpblad KAR-parser'!A:C,2,FALSE)</f>
        <v>Soort voertuig</v>
      </c>
      <c r="O722" s="72" t="str">
        <f>IF(VLOOKUP(M722,'Hulpblad KAR-parser'!A:C,3,FALSE)="","",VLOOKUP(M722,'Hulpblad KAR-parser'!A:C,3,FALSE))</f>
        <v>Personenauto</v>
      </c>
      <c r="P722" s="136" t="str">
        <f>IF(CONCATENATE(C722,D722)="","",VLOOKUP(CONCATENATE(C722,D722),Karakteristieken!AQ:AQ,1,FALSE))</f>
        <v/>
      </c>
    </row>
    <row r="723" spans="1:16" x14ac:dyDescent="0.25">
      <c r="A723" s="59">
        <v>200109349</v>
      </c>
      <c r="B723" s="59">
        <v>200059073</v>
      </c>
      <c r="C723" s="59" t="s">
        <v>5050</v>
      </c>
      <c r="D723" s="59" t="s">
        <v>5062</v>
      </c>
      <c r="E723" s="60" t="s">
        <v>6523</v>
      </c>
      <c r="F723" s="60"/>
      <c r="G723" s="60"/>
      <c r="H723" s="60"/>
      <c r="I723" s="59">
        <f t="shared" si="11"/>
        <v>18</v>
      </c>
      <c r="J723" s="59" t="s">
        <v>1613</v>
      </c>
      <c r="K723" s="61"/>
      <c r="L723" s="62" t="s">
        <v>6738</v>
      </c>
      <c r="M723" s="62" t="s">
        <v>6523</v>
      </c>
      <c r="N723" s="72" t="str">
        <f>VLOOKUP(M723,'Hulpblad KAR-parser'!A:C,2,FALSE)</f>
        <v>Soort industrie</v>
      </c>
      <c r="O723" s="72" t="str">
        <f>IF(VLOOKUP(M723,'Hulpblad KAR-parser'!A:C,3,FALSE)="","",VLOOKUP(M723,'Hulpblad KAR-parser'!A:C,3,FALSE))</f>
        <v>Petrochemie</v>
      </c>
      <c r="P723" s="136" t="str">
        <f>IF(CONCATENATE(C723,D723)="","",VLOOKUP(CONCATENATE(C723,D723),Karakteristieken!AQ:AQ,1,FALSE))</f>
        <v>Soort industriePetrochemie</v>
      </c>
    </row>
    <row r="724" spans="1:16" x14ac:dyDescent="0.25">
      <c r="A724" s="59"/>
      <c r="B724" s="59"/>
      <c r="C724" s="59"/>
      <c r="D724" s="59"/>
      <c r="E724" s="60" t="s">
        <v>7279</v>
      </c>
      <c r="F724" s="60"/>
      <c r="G724" s="60" t="s">
        <v>6523</v>
      </c>
      <c r="H724" s="60"/>
      <c r="I724" s="59">
        <f t="shared" si="11"/>
        <v>15</v>
      </c>
      <c r="J724" s="59" t="s">
        <v>1561</v>
      </c>
      <c r="K724" s="61"/>
      <c r="L724" s="62" t="s">
        <v>6738</v>
      </c>
      <c r="M724" s="62" t="s">
        <v>6523</v>
      </c>
      <c r="N724" s="72" t="str">
        <f>VLOOKUP(M724,'Hulpblad KAR-parser'!A:C,2,FALSE)</f>
        <v>Soort industrie</v>
      </c>
      <c r="O724" s="72" t="str">
        <f>IF(VLOOKUP(M724,'Hulpblad KAR-parser'!A:C,3,FALSE)="","",VLOOKUP(M724,'Hulpblad KAR-parser'!A:C,3,FALSE))</f>
        <v>Petrochemie</v>
      </c>
      <c r="P724" s="136" t="str">
        <f>IF(CONCATENATE(C724,D724)="","",VLOOKUP(CONCATENATE(C724,D724),Karakteristieken!AQ:AQ,1,FALSE))</f>
        <v/>
      </c>
    </row>
    <row r="725" spans="1:16" x14ac:dyDescent="0.25">
      <c r="A725" s="59"/>
      <c r="B725" s="59"/>
      <c r="C725" s="59"/>
      <c r="D725" s="59"/>
      <c r="E725" s="60" t="s">
        <v>7295</v>
      </c>
      <c r="F725" s="60"/>
      <c r="G725" s="60" t="s">
        <v>6523</v>
      </c>
      <c r="H725" s="60"/>
      <c r="I725" s="59">
        <f t="shared" si="11"/>
        <v>17</v>
      </c>
      <c r="J725" s="59" t="s">
        <v>1561</v>
      </c>
      <c r="K725" s="61"/>
      <c r="L725" s="62" t="s">
        <v>6738</v>
      </c>
      <c r="M725" s="62" t="s">
        <v>6523</v>
      </c>
      <c r="N725" s="72" t="str">
        <f>VLOOKUP(M725,'Hulpblad KAR-parser'!A:C,2,FALSE)</f>
        <v>Soort industrie</v>
      </c>
      <c r="O725" s="72" t="str">
        <f>IF(VLOOKUP(M725,'Hulpblad KAR-parser'!A:C,3,FALSE)="","",VLOOKUP(M725,'Hulpblad KAR-parser'!A:C,3,FALSE))</f>
        <v>Petrochemie</v>
      </c>
      <c r="P725" s="136" t="str">
        <f>IF(CONCATENATE(C725,D725)="","",VLOOKUP(CONCATENATE(C725,D725),Karakteristieken!AQ:AQ,1,FALSE))</f>
        <v/>
      </c>
    </row>
    <row r="726" spans="1:16" x14ac:dyDescent="0.25">
      <c r="A726" s="59">
        <v>200053667</v>
      </c>
      <c r="B726" s="59">
        <v>200027233</v>
      </c>
      <c r="C726" s="59" t="s">
        <v>5761</v>
      </c>
      <c r="D726" s="59" t="s">
        <v>5788</v>
      </c>
      <c r="E726" s="60" t="s">
        <v>6695</v>
      </c>
      <c r="F726" s="60"/>
      <c r="G726" s="60"/>
      <c r="H726" s="60"/>
      <c r="I726" s="59">
        <f t="shared" si="11"/>
        <v>20</v>
      </c>
      <c r="J726" s="59" t="s">
        <v>1613</v>
      </c>
      <c r="K726" s="61"/>
      <c r="L726" s="62" t="s">
        <v>6738</v>
      </c>
      <c r="M726" s="62" t="s">
        <v>6695</v>
      </c>
      <c r="N726" s="72" t="str">
        <f>VLOOKUP(M726,'Hulpblad KAR-parser'!A:C,2,FALSE)</f>
        <v>Soort woning</v>
      </c>
      <c r="O726" s="72" t="str">
        <f>IF(VLOOKUP(M726,'Hulpblad KAR-parser'!A:C,3,FALSE)="","",VLOOKUP(M726,'Hulpblad KAR-parser'!A:C,3,FALSE))</f>
        <v>Portiekwoning</v>
      </c>
      <c r="P726" s="136" t="str">
        <f>IF(CONCATENATE(C726,D726)="","",VLOOKUP(CONCATENATE(C726,D726),Karakteristieken!AQ:AQ,1,FALSE))</f>
        <v>Soort woningPortiekwoning</v>
      </c>
    </row>
    <row r="727" spans="1:16" x14ac:dyDescent="0.25">
      <c r="A727" s="59"/>
      <c r="B727" s="59"/>
      <c r="C727" s="59"/>
      <c r="D727" s="59"/>
      <c r="E727" s="60" t="s">
        <v>7183</v>
      </c>
      <c r="F727" s="60"/>
      <c r="G727" s="60" t="s">
        <v>6695</v>
      </c>
      <c r="H727" s="60"/>
      <c r="I727" s="59">
        <f t="shared" si="11"/>
        <v>17</v>
      </c>
      <c r="J727" s="59" t="s">
        <v>1561</v>
      </c>
      <c r="K727" s="61"/>
      <c r="L727" s="62" t="s">
        <v>6738</v>
      </c>
      <c r="M727" s="62" t="s">
        <v>6695</v>
      </c>
      <c r="N727" s="72" t="str">
        <f>VLOOKUP(M727,'Hulpblad KAR-parser'!A:C,2,FALSE)</f>
        <v>Soort woning</v>
      </c>
      <c r="O727" s="72" t="str">
        <f>IF(VLOOKUP(M727,'Hulpblad KAR-parser'!A:C,3,FALSE)="","",VLOOKUP(M727,'Hulpblad KAR-parser'!A:C,3,FALSE))</f>
        <v>Portiekwoning</v>
      </c>
      <c r="P727" s="136" t="str">
        <f>IF(CONCATENATE(C727,D727)="","",VLOOKUP(CONCATENATE(C727,D727),Karakteristieken!AQ:AQ,1,FALSE))</f>
        <v/>
      </c>
    </row>
    <row r="728" spans="1:16" x14ac:dyDescent="0.25">
      <c r="A728" s="59"/>
      <c r="B728" s="59"/>
      <c r="C728" s="59"/>
      <c r="D728" s="59"/>
      <c r="E728" s="60" t="s">
        <v>7207</v>
      </c>
      <c r="F728" s="60"/>
      <c r="G728" s="60" t="s">
        <v>6695</v>
      </c>
      <c r="H728" s="60"/>
      <c r="I728" s="59">
        <f t="shared" si="11"/>
        <v>19</v>
      </c>
      <c r="J728" s="59" t="s">
        <v>1561</v>
      </c>
      <c r="K728" s="61"/>
      <c r="L728" s="62" t="s">
        <v>6738</v>
      </c>
      <c r="M728" s="62" t="s">
        <v>6695</v>
      </c>
      <c r="N728" s="72" t="str">
        <f>VLOOKUP(M728,'Hulpblad KAR-parser'!A:C,2,FALSE)</f>
        <v>Soort woning</v>
      </c>
      <c r="O728" s="72" t="str">
        <f>IF(VLOOKUP(M728,'Hulpblad KAR-parser'!A:C,3,FALSE)="","",VLOOKUP(M728,'Hulpblad KAR-parser'!A:C,3,FALSE))</f>
        <v>Portiekwoning</v>
      </c>
      <c r="P728" s="136" t="str">
        <f>IF(CONCATENATE(C728,D728)="","",VLOOKUP(CONCATENATE(C728,D728),Karakteristieken!AQ:AQ,1,FALSE))</f>
        <v/>
      </c>
    </row>
    <row r="729" spans="1:16" x14ac:dyDescent="0.25">
      <c r="A729" s="59">
        <v>200109350</v>
      </c>
      <c r="B729" s="59">
        <v>200059114</v>
      </c>
      <c r="C729" s="59" t="s">
        <v>5613</v>
      </c>
      <c r="D729" s="59" t="s">
        <v>5652</v>
      </c>
      <c r="E729" s="60" t="s">
        <v>6669</v>
      </c>
      <c r="F729" s="60"/>
      <c r="G729" s="60"/>
      <c r="H729" s="60"/>
      <c r="I729" s="59">
        <f t="shared" si="11"/>
        <v>11</v>
      </c>
      <c r="J729" s="59" t="s">
        <v>1613</v>
      </c>
      <c r="K729" s="61"/>
      <c r="L729" s="62" t="s">
        <v>6738</v>
      </c>
      <c r="M729" s="62" t="s">
        <v>6669</v>
      </c>
      <c r="N729" s="72" t="str">
        <f>VLOOKUP(M729,'Hulpblad KAR-parser'!A:C,2,FALSE)</f>
        <v>Soort voertuig</v>
      </c>
      <c r="O729" s="72" t="str">
        <f>IF(VLOOKUP(M729,'Hulpblad KAR-parser'!A:C,3,FALSE)="","",VLOOKUP(M729,'Hulpblad KAR-parser'!A:C,3,FALSE))</f>
        <v>Quad</v>
      </c>
      <c r="P729" s="136" t="str">
        <f>IF(CONCATENATE(C729,D729)="","",VLOOKUP(CONCATENATE(C729,D729),Karakteristieken!AQ:AQ,1,FALSE))</f>
        <v>Soort voertuigQuad</v>
      </c>
    </row>
    <row r="730" spans="1:16" x14ac:dyDescent="0.25">
      <c r="A730" s="59"/>
      <c r="B730" s="59"/>
      <c r="C730" s="59"/>
      <c r="D730" s="59"/>
      <c r="E730" s="60" t="s">
        <v>7568</v>
      </c>
      <c r="F730" s="60"/>
      <c r="G730" s="60" t="s">
        <v>6669</v>
      </c>
      <c r="H730" s="60"/>
      <c r="I730" s="59">
        <f t="shared" si="11"/>
        <v>8</v>
      </c>
      <c r="J730" s="59" t="s">
        <v>1561</v>
      </c>
      <c r="K730" s="61"/>
      <c r="L730" s="62" t="s">
        <v>6738</v>
      </c>
      <c r="M730" s="62" t="s">
        <v>6669</v>
      </c>
      <c r="N730" s="72" t="str">
        <f>VLOOKUP(M730,'Hulpblad KAR-parser'!A:C,2,FALSE)</f>
        <v>Soort voertuig</v>
      </c>
      <c r="O730" s="72" t="str">
        <f>IF(VLOOKUP(M730,'Hulpblad KAR-parser'!A:C,3,FALSE)="","",VLOOKUP(M730,'Hulpblad KAR-parser'!A:C,3,FALSE))</f>
        <v>Quad</v>
      </c>
      <c r="P730" s="136" t="str">
        <f>IF(CONCATENATE(C730,D730)="","",VLOOKUP(CONCATENATE(C730,D730),Karakteristieken!AQ:AQ,1,FALSE))</f>
        <v/>
      </c>
    </row>
    <row r="731" spans="1:16" x14ac:dyDescent="0.25">
      <c r="A731" s="59"/>
      <c r="B731" s="59"/>
      <c r="C731" s="59"/>
      <c r="D731" s="59"/>
      <c r="E731" s="60" t="s">
        <v>7599</v>
      </c>
      <c r="F731" s="60"/>
      <c r="G731" s="60" t="s">
        <v>6669</v>
      </c>
      <c r="H731" s="60"/>
      <c r="I731" s="59">
        <f t="shared" si="11"/>
        <v>10</v>
      </c>
      <c r="J731" s="59" t="s">
        <v>1561</v>
      </c>
      <c r="K731" s="61"/>
      <c r="L731" s="62" t="s">
        <v>6738</v>
      </c>
      <c r="M731" s="62" t="s">
        <v>6669</v>
      </c>
      <c r="N731" s="72" t="str">
        <f>VLOOKUP(M731,'Hulpblad KAR-parser'!A:C,2,FALSE)</f>
        <v>Soort voertuig</v>
      </c>
      <c r="O731" s="72" t="str">
        <f>IF(VLOOKUP(M731,'Hulpblad KAR-parser'!A:C,3,FALSE)="","",VLOOKUP(M731,'Hulpblad KAR-parser'!A:C,3,FALSE))</f>
        <v>Quad</v>
      </c>
      <c r="P731" s="136" t="str">
        <f>IF(CONCATENATE(C731,D731)="","",VLOOKUP(CONCATENATE(C731,D731),Karakteristieken!AQ:AQ,1,FALSE))</f>
        <v/>
      </c>
    </row>
    <row r="732" spans="1:16" x14ac:dyDescent="0.25">
      <c r="A732" s="59">
        <v>200109351</v>
      </c>
      <c r="B732" s="59">
        <v>200059105</v>
      </c>
      <c r="C732" s="59" t="s">
        <v>5538</v>
      </c>
      <c r="D732" s="59" t="s">
        <v>4491</v>
      </c>
      <c r="E732" s="60" t="s">
        <v>6621</v>
      </c>
      <c r="F732" s="60"/>
      <c r="G732" s="60"/>
      <c r="H732" s="60"/>
      <c r="I732" s="59">
        <f t="shared" si="11"/>
        <v>21</v>
      </c>
      <c r="J732" s="59" t="s">
        <v>1613</v>
      </c>
      <c r="K732" s="61"/>
      <c r="L732" s="62" t="s">
        <v>6738</v>
      </c>
      <c r="M732" s="62" t="s">
        <v>6621</v>
      </c>
      <c r="N732" s="72" t="str">
        <f>VLOOKUP(M732,'Hulpblad KAR-parser'!A:C,2,FALSE)</f>
        <v>Soort vaartuig</v>
      </c>
      <c r="O732" s="72" t="str">
        <f>IF(VLOOKUP(M732,'Hulpblad KAR-parser'!A:C,3,FALSE)="","",VLOOKUP(M732,'Hulpblad KAR-parser'!A:C,3,FALSE))</f>
        <v>Recr-/Pleziervaart</v>
      </c>
      <c r="P732" s="136" t="str">
        <f>IF(CONCATENATE(C732,D732)="","",VLOOKUP(CONCATENATE(C732,D732),Karakteristieken!AQ:AQ,1,FALSE))</f>
        <v>Soort vaartuigRecr-/Pleziervaart</v>
      </c>
    </row>
    <row r="733" spans="1:16" x14ac:dyDescent="0.25">
      <c r="A733" s="59"/>
      <c r="B733" s="59"/>
      <c r="C733" s="59"/>
      <c r="D733" s="59"/>
      <c r="E733" s="60" t="s">
        <v>7461</v>
      </c>
      <c r="F733" s="60"/>
      <c r="G733" s="60" t="s">
        <v>6621</v>
      </c>
      <c r="H733" s="60"/>
      <c r="I733" s="59">
        <f t="shared" si="11"/>
        <v>15</v>
      </c>
      <c r="J733" s="59" t="s">
        <v>1561</v>
      </c>
      <c r="K733" s="61"/>
      <c r="L733" s="62" t="s">
        <v>6738</v>
      </c>
      <c r="M733" s="62" t="s">
        <v>6621</v>
      </c>
      <c r="N733" s="72" t="str">
        <f>VLOOKUP(M733,'Hulpblad KAR-parser'!A:C,2,FALSE)</f>
        <v>Soort vaartuig</v>
      </c>
      <c r="O733" s="72" t="str">
        <f>IF(VLOOKUP(M733,'Hulpblad KAR-parser'!A:C,3,FALSE)="","",VLOOKUP(M733,'Hulpblad KAR-parser'!A:C,3,FALSE))</f>
        <v>Recr-/Pleziervaart</v>
      </c>
      <c r="P733" s="136" t="str">
        <f>IF(CONCATENATE(C733,D733)="","",VLOOKUP(CONCATENATE(C733,D733),Karakteristieken!AQ:AQ,1,FALSE))</f>
        <v/>
      </c>
    </row>
    <row r="734" spans="1:16" x14ac:dyDescent="0.25">
      <c r="A734" s="59"/>
      <c r="B734" s="59"/>
      <c r="C734" s="59"/>
      <c r="D734" s="59"/>
      <c r="E734" s="60" t="s">
        <v>7462</v>
      </c>
      <c r="F734" s="60"/>
      <c r="G734" s="60" t="s">
        <v>6621</v>
      </c>
      <c r="H734" s="60"/>
      <c r="I734" s="59">
        <f t="shared" si="11"/>
        <v>16</v>
      </c>
      <c r="J734" s="59" t="s">
        <v>1561</v>
      </c>
      <c r="K734" s="61"/>
      <c r="L734" s="62" t="s">
        <v>6738</v>
      </c>
      <c r="M734" s="62" t="s">
        <v>6621</v>
      </c>
      <c r="N734" s="72" t="str">
        <f>VLOOKUP(M734,'Hulpblad KAR-parser'!A:C,2,FALSE)</f>
        <v>Soort vaartuig</v>
      </c>
      <c r="O734" s="72" t="str">
        <f>IF(VLOOKUP(M734,'Hulpblad KAR-parser'!A:C,3,FALSE)="","",VLOOKUP(M734,'Hulpblad KAR-parser'!A:C,3,FALSE))</f>
        <v>Recr-/Pleziervaart</v>
      </c>
      <c r="P734" s="136" t="str">
        <f>IF(CONCATENATE(C734,D734)="","",VLOOKUP(CONCATENATE(C734,D734),Karakteristieken!AQ:AQ,1,FALSE))</f>
        <v/>
      </c>
    </row>
    <row r="735" spans="1:16" x14ac:dyDescent="0.25">
      <c r="A735" s="59"/>
      <c r="B735" s="59"/>
      <c r="C735" s="59"/>
      <c r="D735" s="59"/>
      <c r="E735" s="60" t="s">
        <v>7463</v>
      </c>
      <c r="F735" s="60"/>
      <c r="G735" s="60" t="s">
        <v>6621</v>
      </c>
      <c r="H735" s="60"/>
      <c r="I735" s="59">
        <f t="shared" si="11"/>
        <v>18</v>
      </c>
      <c r="J735" s="59" t="s">
        <v>1561</v>
      </c>
      <c r="K735" s="61"/>
      <c r="L735" s="62" t="s">
        <v>6738</v>
      </c>
      <c r="M735" s="62" t="s">
        <v>6621</v>
      </c>
      <c r="N735" s="72" t="str">
        <f>VLOOKUP(M735,'Hulpblad KAR-parser'!A:C,2,FALSE)</f>
        <v>Soort vaartuig</v>
      </c>
      <c r="O735" s="72" t="str">
        <f>IF(VLOOKUP(M735,'Hulpblad KAR-parser'!A:C,3,FALSE)="","",VLOOKUP(M735,'Hulpblad KAR-parser'!A:C,3,FALSE))</f>
        <v>Recr-/Pleziervaart</v>
      </c>
      <c r="P735" s="136" t="str">
        <f>IF(CONCATENATE(C735,D735)="","",VLOOKUP(CONCATENATE(C735,D735),Karakteristieken!AQ:AQ,1,FALSE))</f>
        <v/>
      </c>
    </row>
    <row r="736" spans="1:16" x14ac:dyDescent="0.25">
      <c r="A736" s="59"/>
      <c r="B736" s="59"/>
      <c r="C736" s="59"/>
      <c r="D736" s="59"/>
      <c r="E736" s="60" t="s">
        <v>7480</v>
      </c>
      <c r="F736" s="60"/>
      <c r="G736" s="60" t="s">
        <v>6621</v>
      </c>
      <c r="H736" s="60"/>
      <c r="I736" s="59">
        <f t="shared" si="11"/>
        <v>18</v>
      </c>
      <c r="J736" s="59" t="s">
        <v>1561</v>
      </c>
      <c r="K736" s="61"/>
      <c r="L736" s="62" t="s">
        <v>6738</v>
      </c>
      <c r="M736" s="62" t="s">
        <v>6621</v>
      </c>
      <c r="N736" s="72" t="str">
        <f>VLOOKUP(M736,'Hulpblad KAR-parser'!A:C,2,FALSE)</f>
        <v>Soort vaartuig</v>
      </c>
      <c r="O736" s="72" t="str">
        <f>IF(VLOOKUP(M736,'Hulpblad KAR-parser'!A:C,3,FALSE)="","",VLOOKUP(M736,'Hulpblad KAR-parser'!A:C,3,FALSE))</f>
        <v>Recr-/Pleziervaart</v>
      </c>
      <c r="P736" s="136" t="str">
        <f>IF(CONCATENATE(C736,D736)="","",VLOOKUP(CONCATENATE(C736,D736),Karakteristieken!AQ:AQ,1,FALSE))</f>
        <v/>
      </c>
    </row>
    <row r="737" spans="1:16" x14ac:dyDescent="0.25">
      <c r="A737" s="59"/>
      <c r="B737" s="59"/>
      <c r="C737" s="59"/>
      <c r="D737" s="59"/>
      <c r="E737" s="60" t="s">
        <v>7481</v>
      </c>
      <c r="F737" s="60"/>
      <c r="G737" s="60" t="s">
        <v>6621</v>
      </c>
      <c r="H737" s="60"/>
      <c r="I737" s="59">
        <f t="shared" si="11"/>
        <v>19</v>
      </c>
      <c r="J737" s="59" t="s">
        <v>1561</v>
      </c>
      <c r="K737" s="61"/>
      <c r="L737" s="62" t="s">
        <v>6738</v>
      </c>
      <c r="M737" s="62" t="s">
        <v>6621</v>
      </c>
      <c r="N737" s="72" t="str">
        <f>VLOOKUP(M737,'Hulpblad KAR-parser'!A:C,2,FALSE)</f>
        <v>Soort vaartuig</v>
      </c>
      <c r="O737" s="72" t="str">
        <f>IF(VLOOKUP(M737,'Hulpblad KAR-parser'!A:C,3,FALSE)="","",VLOOKUP(M737,'Hulpblad KAR-parser'!A:C,3,FALSE))</f>
        <v>Recr-/Pleziervaart</v>
      </c>
      <c r="P737" s="136" t="str">
        <f>IF(CONCATENATE(C737,D737)="","",VLOOKUP(CONCATENATE(C737,D737),Karakteristieken!AQ:AQ,1,FALSE))</f>
        <v/>
      </c>
    </row>
    <row r="738" spans="1:16" x14ac:dyDescent="0.25">
      <c r="A738" s="59"/>
      <c r="B738" s="59"/>
      <c r="C738" s="59"/>
      <c r="D738" s="59"/>
      <c r="E738" s="60" t="s">
        <v>7499</v>
      </c>
      <c r="F738" s="60"/>
      <c r="G738" s="60" t="s">
        <v>6621</v>
      </c>
      <c r="H738" s="60"/>
      <c r="I738" s="59">
        <f t="shared" si="11"/>
        <v>17</v>
      </c>
      <c r="J738" s="59" t="s">
        <v>1561</v>
      </c>
      <c r="K738" s="61"/>
      <c r="L738" s="62" t="s">
        <v>6738</v>
      </c>
      <c r="M738" s="62" t="s">
        <v>6621</v>
      </c>
      <c r="N738" s="72" t="str">
        <f>VLOOKUP(M738,'Hulpblad KAR-parser'!A:C,2,FALSE)</f>
        <v>Soort vaartuig</v>
      </c>
      <c r="O738" s="72" t="str">
        <f>IF(VLOOKUP(M738,'Hulpblad KAR-parser'!A:C,3,FALSE)="","",VLOOKUP(M738,'Hulpblad KAR-parser'!A:C,3,FALSE))</f>
        <v>Recr-/Pleziervaart</v>
      </c>
      <c r="P738" s="136" t="str">
        <f>IF(CONCATENATE(C738,D738)="","",VLOOKUP(CONCATENATE(C738,D738),Karakteristieken!AQ:AQ,1,FALSE))</f>
        <v/>
      </c>
    </row>
    <row r="739" spans="1:16" x14ac:dyDescent="0.25">
      <c r="A739" s="59"/>
      <c r="B739" s="59"/>
      <c r="C739" s="59"/>
      <c r="D739" s="59"/>
      <c r="E739" s="60" t="s">
        <v>7500</v>
      </c>
      <c r="F739" s="60"/>
      <c r="G739" s="60" t="s">
        <v>6621</v>
      </c>
      <c r="H739" s="60"/>
      <c r="I739" s="59">
        <f t="shared" si="11"/>
        <v>18</v>
      </c>
      <c r="J739" s="59" t="s">
        <v>1561</v>
      </c>
      <c r="K739" s="61"/>
      <c r="L739" s="62" t="s">
        <v>6738</v>
      </c>
      <c r="M739" s="62" t="s">
        <v>6621</v>
      </c>
      <c r="N739" s="72" t="str">
        <f>VLOOKUP(M739,'Hulpblad KAR-parser'!A:C,2,FALSE)</f>
        <v>Soort vaartuig</v>
      </c>
      <c r="O739" s="72" t="str">
        <f>IF(VLOOKUP(M739,'Hulpblad KAR-parser'!A:C,3,FALSE)="","",VLOOKUP(M739,'Hulpblad KAR-parser'!A:C,3,FALSE))</f>
        <v>Recr-/Pleziervaart</v>
      </c>
      <c r="P739" s="136" t="str">
        <f>IF(CONCATENATE(C739,D739)="","",VLOOKUP(CONCATENATE(C739,D739),Karakteristieken!AQ:AQ,1,FALSE))</f>
        <v/>
      </c>
    </row>
    <row r="740" spans="1:16" x14ac:dyDescent="0.25">
      <c r="A740" s="59"/>
      <c r="B740" s="59"/>
      <c r="C740" s="59"/>
      <c r="D740" s="59"/>
      <c r="E740" s="60" t="s">
        <v>7501</v>
      </c>
      <c r="F740" s="60"/>
      <c r="G740" s="60" t="s">
        <v>6621</v>
      </c>
      <c r="H740" s="60"/>
      <c r="I740" s="59">
        <f t="shared" si="11"/>
        <v>20</v>
      </c>
      <c r="J740" s="59" t="s">
        <v>1561</v>
      </c>
      <c r="K740" s="61"/>
      <c r="L740" s="62" t="s">
        <v>6738</v>
      </c>
      <c r="M740" s="62" t="s">
        <v>6621</v>
      </c>
      <c r="N740" s="72" t="str">
        <f>VLOOKUP(M740,'Hulpblad KAR-parser'!A:C,2,FALSE)</f>
        <v>Soort vaartuig</v>
      </c>
      <c r="O740" s="72" t="str">
        <f>IF(VLOOKUP(M740,'Hulpblad KAR-parser'!A:C,3,FALSE)="","",VLOOKUP(M740,'Hulpblad KAR-parser'!A:C,3,FALSE))</f>
        <v>Recr-/Pleziervaart</v>
      </c>
      <c r="P740" s="136" t="str">
        <f>IF(CONCATENATE(C740,D740)="","",VLOOKUP(CONCATENATE(C740,D740),Karakteristieken!AQ:AQ,1,FALSE))</f>
        <v/>
      </c>
    </row>
    <row r="741" spans="1:16" x14ac:dyDescent="0.25">
      <c r="A741" s="59">
        <v>200109352</v>
      </c>
      <c r="B741" s="59">
        <v>200059058</v>
      </c>
      <c r="C741" s="59" t="s">
        <v>3836</v>
      </c>
      <c r="D741" s="59" t="s">
        <v>3863</v>
      </c>
      <c r="E741" s="60" t="s">
        <v>6377</v>
      </c>
      <c r="F741" s="60"/>
      <c r="G741" s="60"/>
      <c r="H741" s="60"/>
      <c r="I741" s="59">
        <f t="shared" si="11"/>
        <v>16</v>
      </c>
      <c r="J741" s="59" t="s">
        <v>1613</v>
      </c>
      <c r="K741" s="61"/>
      <c r="L741" s="62" t="s">
        <v>6738</v>
      </c>
      <c r="M741" s="62" t="s">
        <v>6377</v>
      </c>
      <c r="N741" s="72" t="str">
        <f>VLOOKUP(M741,'Hulpblad KAR-parser'!A:C,2,FALSE)</f>
        <v>Onderdeel gebouw</v>
      </c>
      <c r="O741" s="72" t="str">
        <f>IF(VLOOKUP(M741,'Hulpblad KAR-parser'!A:C,3,FALSE)="","",VLOOKUP(M741,'Hulpblad KAR-parser'!A:C,3,FALSE))</f>
        <v>Rietendak</v>
      </c>
      <c r="P741" s="136" t="str">
        <f>IF(CONCATENATE(C741,D741)="","",VLOOKUP(CONCATENATE(C741,D741),Karakteristieken!AQ:AQ,1,FALSE))</f>
        <v>Onderdeel gebouwRietendak</v>
      </c>
    </row>
    <row r="742" spans="1:16" x14ac:dyDescent="0.25">
      <c r="A742" s="59"/>
      <c r="B742" s="59"/>
      <c r="C742" s="59"/>
      <c r="D742" s="59"/>
      <c r="E742" s="60" t="s">
        <v>7184</v>
      </c>
      <c r="F742" s="60"/>
      <c r="G742" s="60" t="s">
        <v>6377</v>
      </c>
      <c r="H742" s="60"/>
      <c r="I742" s="59">
        <f t="shared" si="11"/>
        <v>13</v>
      </c>
      <c r="J742" s="59" t="s">
        <v>1561</v>
      </c>
      <c r="K742" s="61"/>
      <c r="L742" s="62" t="s">
        <v>6738</v>
      </c>
      <c r="M742" s="62" t="s">
        <v>6377</v>
      </c>
      <c r="N742" s="72" t="str">
        <f>VLOOKUP(M742,'Hulpblad KAR-parser'!A:C,2,FALSE)</f>
        <v>Onderdeel gebouw</v>
      </c>
      <c r="O742" s="72" t="str">
        <f>IF(VLOOKUP(M742,'Hulpblad KAR-parser'!A:C,3,FALSE)="","",VLOOKUP(M742,'Hulpblad KAR-parser'!A:C,3,FALSE))</f>
        <v>Rietendak</v>
      </c>
      <c r="P742" s="136" t="str">
        <f>IF(CONCATENATE(C742,D742)="","",VLOOKUP(CONCATENATE(C742,D742),Karakteristieken!AQ:AQ,1,FALSE))</f>
        <v/>
      </c>
    </row>
    <row r="743" spans="1:16" x14ac:dyDescent="0.25">
      <c r="A743" s="59"/>
      <c r="B743" s="59"/>
      <c r="C743" s="59"/>
      <c r="D743" s="59"/>
      <c r="E743" s="60" t="s">
        <v>7195</v>
      </c>
      <c r="F743" s="60"/>
      <c r="G743" s="60" t="s">
        <v>6377</v>
      </c>
      <c r="H743" s="60"/>
      <c r="I743" s="59">
        <f t="shared" si="11"/>
        <v>14</v>
      </c>
      <c r="J743" s="59" t="s">
        <v>1561</v>
      </c>
      <c r="K743" s="61"/>
      <c r="L743" s="62" t="s">
        <v>6738</v>
      </c>
      <c r="M743" s="62" t="s">
        <v>6377</v>
      </c>
      <c r="N743" s="72" t="str">
        <f>VLOOKUP(M743,'Hulpblad KAR-parser'!A:C,2,FALSE)</f>
        <v>Onderdeel gebouw</v>
      </c>
      <c r="O743" s="72" t="str">
        <f>IF(VLOOKUP(M743,'Hulpblad KAR-parser'!A:C,3,FALSE)="","",VLOOKUP(M743,'Hulpblad KAR-parser'!A:C,3,FALSE))</f>
        <v>Rietendak</v>
      </c>
      <c r="P743" s="136" t="str">
        <f>IF(CONCATENATE(C743,D743)="","",VLOOKUP(CONCATENATE(C743,D743),Karakteristieken!AQ:AQ,1,FALSE))</f>
        <v/>
      </c>
    </row>
    <row r="744" spans="1:16" x14ac:dyDescent="0.25">
      <c r="A744" s="59"/>
      <c r="B744" s="59"/>
      <c r="C744" s="59"/>
      <c r="D744" s="59"/>
      <c r="E744" s="60" t="s">
        <v>7208</v>
      </c>
      <c r="F744" s="60"/>
      <c r="G744" s="60" t="s">
        <v>6377</v>
      </c>
      <c r="H744" s="60"/>
      <c r="I744" s="59">
        <f t="shared" si="11"/>
        <v>13</v>
      </c>
      <c r="J744" s="59" t="s">
        <v>1561</v>
      </c>
      <c r="K744" s="61"/>
      <c r="L744" s="62" t="s">
        <v>6738</v>
      </c>
      <c r="M744" s="62" t="s">
        <v>6377</v>
      </c>
      <c r="N744" s="72" t="str">
        <f>VLOOKUP(M744,'Hulpblad KAR-parser'!A:C,2,FALSE)</f>
        <v>Onderdeel gebouw</v>
      </c>
      <c r="O744" s="72" t="str">
        <f>IF(VLOOKUP(M744,'Hulpblad KAR-parser'!A:C,3,FALSE)="","",VLOOKUP(M744,'Hulpblad KAR-parser'!A:C,3,FALSE))</f>
        <v>Rietendak</v>
      </c>
      <c r="P744" s="136" t="str">
        <f>IF(CONCATENATE(C744,D744)="","",VLOOKUP(CONCATENATE(C744,D744),Karakteristieken!AQ:AQ,1,FALSE))</f>
        <v/>
      </c>
    </row>
    <row r="745" spans="1:16" x14ac:dyDescent="0.25">
      <c r="A745" s="59"/>
      <c r="B745" s="59"/>
      <c r="C745" s="59"/>
      <c r="D745" s="59"/>
      <c r="E745" s="60" t="s">
        <v>7209</v>
      </c>
      <c r="F745" s="60"/>
      <c r="G745" s="60" t="s">
        <v>6377</v>
      </c>
      <c r="H745" s="60"/>
      <c r="I745" s="59">
        <f t="shared" si="11"/>
        <v>15</v>
      </c>
      <c r="J745" s="59" t="s">
        <v>1561</v>
      </c>
      <c r="K745" s="61"/>
      <c r="L745" s="62" t="s">
        <v>6738</v>
      </c>
      <c r="M745" s="62" t="s">
        <v>6377</v>
      </c>
      <c r="N745" s="72" t="str">
        <f>VLOOKUP(M745,'Hulpblad KAR-parser'!A:C,2,FALSE)</f>
        <v>Onderdeel gebouw</v>
      </c>
      <c r="O745" s="72" t="str">
        <f>IF(VLOOKUP(M745,'Hulpblad KAR-parser'!A:C,3,FALSE)="","",VLOOKUP(M745,'Hulpblad KAR-parser'!A:C,3,FALSE))</f>
        <v>Rietendak</v>
      </c>
      <c r="P745" s="136" t="str">
        <f>IF(CONCATENATE(C745,D745)="","",VLOOKUP(CONCATENATE(C745,D745),Karakteristieken!AQ:AQ,1,FALSE))</f>
        <v/>
      </c>
    </row>
    <row r="746" spans="1:16" x14ac:dyDescent="0.25">
      <c r="A746" s="59">
        <v>200109353</v>
      </c>
      <c r="B746" s="59">
        <v>200059095</v>
      </c>
      <c r="C746" s="59" t="s">
        <v>5538</v>
      </c>
      <c r="D746" s="59" t="s">
        <v>5557</v>
      </c>
      <c r="E746" s="60" t="s">
        <v>6614</v>
      </c>
      <c r="F746" s="60"/>
      <c r="G746" s="60"/>
      <c r="H746" s="60"/>
      <c r="I746" s="59">
        <f t="shared" si="11"/>
        <v>15</v>
      </c>
      <c r="J746" s="59" t="s">
        <v>1613</v>
      </c>
      <c r="K746" s="61"/>
      <c r="L746" s="62" t="s">
        <v>6738</v>
      </c>
      <c r="M746" s="62" t="s">
        <v>6614</v>
      </c>
      <c r="N746" s="72" t="str">
        <f>VLOOKUP(M746,'Hulpblad KAR-parser'!A:C,2,FALSE)</f>
        <v>Soort vaartuig</v>
      </c>
      <c r="O746" s="72" t="str">
        <f>IF(VLOOKUP(M746,'Hulpblad KAR-parser'!A:C,3,FALSE)="","",VLOOKUP(M746,'Hulpblad KAR-parser'!A:C,3,FALSE))</f>
        <v>Kano/Roeiboot</v>
      </c>
      <c r="P746" s="136" t="str">
        <f>IF(CONCATENATE(C746,D746)="","",VLOOKUP(CONCATENATE(C746,D746),Karakteristieken!AQ:AQ,1,FALSE))</f>
        <v>Soort vaartuigKano/Roeiboot</v>
      </c>
    </row>
    <row r="747" spans="1:16" x14ac:dyDescent="0.25">
      <c r="A747" s="59"/>
      <c r="B747" s="59"/>
      <c r="C747" s="59"/>
      <c r="D747" s="59"/>
      <c r="E747" s="60" t="s">
        <v>7455</v>
      </c>
      <c r="F747" s="60"/>
      <c r="G747" s="60" t="s">
        <v>6614</v>
      </c>
      <c r="H747" s="60"/>
      <c r="I747" s="59">
        <f t="shared" si="11"/>
        <v>8</v>
      </c>
      <c r="J747" s="59" t="s">
        <v>1561</v>
      </c>
      <c r="K747" s="61"/>
      <c r="L747" s="62" t="s">
        <v>6738</v>
      </c>
      <c r="M747" s="62" t="s">
        <v>6614</v>
      </c>
      <c r="N747" s="72" t="str">
        <f>VLOOKUP(M747,'Hulpblad KAR-parser'!A:C,2,FALSE)</f>
        <v>Soort vaartuig</v>
      </c>
      <c r="O747" s="72" t="str">
        <f>IF(VLOOKUP(M747,'Hulpblad KAR-parser'!A:C,3,FALSE)="","",VLOOKUP(M747,'Hulpblad KAR-parser'!A:C,3,FALSE))</f>
        <v>Kano/Roeiboot</v>
      </c>
      <c r="P747" s="136" t="str">
        <f>IF(CONCATENATE(C747,D747)="","",VLOOKUP(CONCATENATE(C747,D747),Karakteristieken!AQ:AQ,1,FALSE))</f>
        <v/>
      </c>
    </row>
    <row r="748" spans="1:16" x14ac:dyDescent="0.25">
      <c r="A748" s="59"/>
      <c r="B748" s="59"/>
      <c r="C748" s="59"/>
      <c r="D748" s="59"/>
      <c r="E748" s="60" t="s">
        <v>7464</v>
      </c>
      <c r="F748" s="60"/>
      <c r="G748" s="60" t="s">
        <v>6614</v>
      </c>
      <c r="H748" s="60"/>
      <c r="I748" s="59">
        <f t="shared" si="11"/>
        <v>12</v>
      </c>
      <c r="J748" s="59" t="s">
        <v>1561</v>
      </c>
      <c r="K748" s="61"/>
      <c r="L748" s="62" t="s">
        <v>6738</v>
      </c>
      <c r="M748" s="62" t="s">
        <v>6614</v>
      </c>
      <c r="N748" s="72" t="str">
        <f>VLOOKUP(M748,'Hulpblad KAR-parser'!A:C,2,FALSE)</f>
        <v>Soort vaartuig</v>
      </c>
      <c r="O748" s="72" t="str">
        <f>IF(VLOOKUP(M748,'Hulpblad KAR-parser'!A:C,3,FALSE)="","",VLOOKUP(M748,'Hulpblad KAR-parser'!A:C,3,FALSE))</f>
        <v>Kano/Roeiboot</v>
      </c>
      <c r="P748" s="136" t="str">
        <f>IF(CONCATENATE(C748,D748)="","",VLOOKUP(CONCATENATE(C748,D748),Karakteristieken!AQ:AQ,1,FALSE))</f>
        <v/>
      </c>
    </row>
    <row r="749" spans="1:16" x14ac:dyDescent="0.25">
      <c r="A749" s="59"/>
      <c r="B749" s="59"/>
      <c r="C749" s="59"/>
      <c r="D749" s="59"/>
      <c r="E749" s="60" t="s">
        <v>7478</v>
      </c>
      <c r="F749" s="60"/>
      <c r="G749" s="60" t="s">
        <v>6614</v>
      </c>
      <c r="H749" s="60"/>
      <c r="I749" s="59">
        <f t="shared" si="11"/>
        <v>11</v>
      </c>
      <c r="J749" s="59" t="s">
        <v>1561</v>
      </c>
      <c r="K749" s="61"/>
      <c r="L749" s="62" t="s">
        <v>6738</v>
      </c>
      <c r="M749" s="62" t="s">
        <v>6614</v>
      </c>
      <c r="N749" s="72" t="str">
        <f>VLOOKUP(M749,'Hulpblad KAR-parser'!A:C,2,FALSE)</f>
        <v>Soort vaartuig</v>
      </c>
      <c r="O749" s="72" t="str">
        <f>IF(VLOOKUP(M749,'Hulpblad KAR-parser'!A:C,3,FALSE)="","",VLOOKUP(M749,'Hulpblad KAR-parser'!A:C,3,FALSE))</f>
        <v>Kano/Roeiboot</v>
      </c>
      <c r="P749" s="136" t="str">
        <f>IF(CONCATENATE(C749,D749)="","",VLOOKUP(CONCATENATE(C749,D749),Karakteristieken!AQ:AQ,1,FALSE))</f>
        <v/>
      </c>
    </row>
    <row r="750" spans="1:16" x14ac:dyDescent="0.25">
      <c r="A750" s="59"/>
      <c r="B750" s="59"/>
      <c r="C750" s="59"/>
      <c r="D750" s="59"/>
      <c r="E750" s="60" t="s">
        <v>7493</v>
      </c>
      <c r="F750" s="60"/>
      <c r="G750" s="60" t="s">
        <v>6614</v>
      </c>
      <c r="H750" s="60"/>
      <c r="I750" s="59">
        <f t="shared" si="11"/>
        <v>10</v>
      </c>
      <c r="J750" s="59" t="s">
        <v>1561</v>
      </c>
      <c r="K750" s="61"/>
      <c r="L750" s="62" t="s">
        <v>6738</v>
      </c>
      <c r="M750" s="62" t="s">
        <v>6614</v>
      </c>
      <c r="N750" s="72" t="str">
        <f>VLOOKUP(M750,'Hulpblad KAR-parser'!A:C,2,FALSE)</f>
        <v>Soort vaartuig</v>
      </c>
      <c r="O750" s="72" t="str">
        <f>IF(VLOOKUP(M750,'Hulpblad KAR-parser'!A:C,3,FALSE)="","",VLOOKUP(M750,'Hulpblad KAR-parser'!A:C,3,FALSE))</f>
        <v>Kano/Roeiboot</v>
      </c>
      <c r="P750" s="136" t="str">
        <f>IF(CONCATENATE(C750,D750)="","",VLOOKUP(CONCATENATE(C750,D750),Karakteristieken!AQ:AQ,1,FALSE))</f>
        <v/>
      </c>
    </row>
    <row r="751" spans="1:16" x14ac:dyDescent="0.25">
      <c r="A751" s="59"/>
      <c r="B751" s="59"/>
      <c r="C751" s="59"/>
      <c r="D751" s="59"/>
      <c r="E751" s="60" t="s">
        <v>7502</v>
      </c>
      <c r="F751" s="60"/>
      <c r="G751" s="60" t="s">
        <v>6614</v>
      </c>
      <c r="H751" s="60"/>
      <c r="I751" s="59">
        <f t="shared" si="11"/>
        <v>14</v>
      </c>
      <c r="J751" s="59" t="s">
        <v>1561</v>
      </c>
      <c r="K751" s="61"/>
      <c r="L751" s="62" t="s">
        <v>6738</v>
      </c>
      <c r="M751" s="62" t="s">
        <v>6614</v>
      </c>
      <c r="N751" s="72" t="str">
        <f>VLOOKUP(M751,'Hulpblad KAR-parser'!A:C,2,FALSE)</f>
        <v>Soort vaartuig</v>
      </c>
      <c r="O751" s="72" t="str">
        <f>IF(VLOOKUP(M751,'Hulpblad KAR-parser'!A:C,3,FALSE)="","",VLOOKUP(M751,'Hulpblad KAR-parser'!A:C,3,FALSE))</f>
        <v>Kano/Roeiboot</v>
      </c>
      <c r="P751" s="136" t="str">
        <f>IF(CONCATENATE(C751,D751)="","",VLOOKUP(CONCATENATE(C751,D751),Karakteristieken!AQ:AQ,1,FALSE))</f>
        <v/>
      </c>
    </row>
    <row r="752" spans="1:16" x14ac:dyDescent="0.25">
      <c r="A752" s="59">
        <v>200109354</v>
      </c>
      <c r="B752" s="59">
        <v>200059104</v>
      </c>
      <c r="C752" s="59" t="s">
        <v>5538</v>
      </c>
      <c r="D752" s="59" t="s">
        <v>5573</v>
      </c>
      <c r="E752" s="60" t="s">
        <v>6623</v>
      </c>
      <c r="F752" s="60"/>
      <c r="G752" s="60"/>
      <c r="H752" s="60"/>
      <c r="I752" s="59">
        <f t="shared" si="11"/>
        <v>20</v>
      </c>
      <c r="J752" s="59" t="s">
        <v>1613</v>
      </c>
      <c r="K752" s="61"/>
      <c r="L752" s="62" t="s">
        <v>6738</v>
      </c>
      <c r="M752" s="62" t="s">
        <v>6623</v>
      </c>
      <c r="N752" s="72" t="str">
        <f>VLOOKUP(M752,'Hulpblad KAR-parser'!A:C,2,FALSE)</f>
        <v>Soort vaartuig</v>
      </c>
      <c r="O752" s="72" t="str">
        <f>IF(VLOOKUP(M752,'Hulpblad KAR-parser'!A:C,3,FALSE)="","",VLOOKUP(M752,'Hulpblad KAR-parser'!A:C,3,FALSE))</f>
        <v>Rondvaartboot</v>
      </c>
      <c r="P752" s="136" t="str">
        <f>IF(CONCATENATE(C752,D752)="","",VLOOKUP(CONCATENATE(C752,D752),Karakteristieken!AQ:AQ,1,FALSE))</f>
        <v>Soort vaartuigRondvaartboot</v>
      </c>
    </row>
    <row r="753" spans="1:16" x14ac:dyDescent="0.25">
      <c r="A753" s="59"/>
      <c r="B753" s="59"/>
      <c r="C753" s="59"/>
      <c r="D753" s="59"/>
      <c r="E753" s="60" t="s">
        <v>7465</v>
      </c>
      <c r="F753" s="60"/>
      <c r="G753" s="60" t="s">
        <v>6623</v>
      </c>
      <c r="H753" s="60"/>
      <c r="I753" s="59">
        <f t="shared" si="11"/>
        <v>17</v>
      </c>
      <c r="J753" s="59" t="s">
        <v>1561</v>
      </c>
      <c r="K753" s="61"/>
      <c r="L753" s="62" t="s">
        <v>6738</v>
      </c>
      <c r="M753" s="62" t="s">
        <v>6623</v>
      </c>
      <c r="N753" s="72" t="str">
        <f>VLOOKUP(M753,'Hulpblad KAR-parser'!A:C,2,FALSE)</f>
        <v>Soort vaartuig</v>
      </c>
      <c r="O753" s="72" t="str">
        <f>IF(VLOOKUP(M753,'Hulpblad KAR-parser'!A:C,3,FALSE)="","",VLOOKUP(M753,'Hulpblad KAR-parser'!A:C,3,FALSE))</f>
        <v>Rondvaartboot</v>
      </c>
      <c r="P753" s="136" t="str">
        <f>IF(CONCATENATE(C753,D753)="","",VLOOKUP(CONCATENATE(C753,D753),Karakteristieken!AQ:AQ,1,FALSE))</f>
        <v/>
      </c>
    </row>
    <row r="754" spans="1:16" x14ac:dyDescent="0.25">
      <c r="A754" s="59"/>
      <c r="B754" s="59"/>
      <c r="C754" s="59"/>
      <c r="D754" s="59"/>
      <c r="E754" s="60" t="s">
        <v>7503</v>
      </c>
      <c r="F754" s="60"/>
      <c r="G754" s="60" t="s">
        <v>6623</v>
      </c>
      <c r="H754" s="60"/>
      <c r="I754" s="59">
        <f t="shared" si="11"/>
        <v>19</v>
      </c>
      <c r="J754" s="59" t="s">
        <v>1561</v>
      </c>
      <c r="K754" s="61"/>
      <c r="L754" s="62" t="s">
        <v>6738</v>
      </c>
      <c r="M754" s="62" t="s">
        <v>6623</v>
      </c>
      <c r="N754" s="72" t="str">
        <f>VLOOKUP(M754,'Hulpblad KAR-parser'!A:C,2,FALSE)</f>
        <v>Soort vaartuig</v>
      </c>
      <c r="O754" s="72" t="str">
        <f>IF(VLOOKUP(M754,'Hulpblad KAR-parser'!A:C,3,FALSE)="","",VLOOKUP(M754,'Hulpblad KAR-parser'!A:C,3,FALSE))</f>
        <v>Rondvaartboot</v>
      </c>
      <c r="P754" s="136" t="str">
        <f>IF(CONCATENATE(C754,D754)="","",VLOOKUP(CONCATENATE(C754,D754),Karakteristieken!AQ:AQ,1,FALSE))</f>
        <v/>
      </c>
    </row>
    <row r="755" spans="1:16" x14ac:dyDescent="0.25">
      <c r="A755" s="59">
        <v>200053012</v>
      </c>
      <c r="B755" s="59">
        <v>200027235</v>
      </c>
      <c r="C755" s="59" t="s">
        <v>3836</v>
      </c>
      <c r="D755" s="59" t="s">
        <v>3866</v>
      </c>
      <c r="E755" s="60" t="s">
        <v>6378</v>
      </c>
      <c r="F755" s="60"/>
      <c r="G755" s="60"/>
      <c r="H755" s="60"/>
      <c r="I755" s="59">
        <f t="shared" si="11"/>
        <v>18</v>
      </c>
      <c r="J755" s="59" t="s">
        <v>1613</v>
      </c>
      <c r="K755" s="61"/>
      <c r="L755" s="62" t="s">
        <v>6738</v>
      </c>
      <c r="M755" s="62" t="s">
        <v>6378</v>
      </c>
      <c r="N755" s="72" t="str">
        <f>VLOOKUP(M755,'Hulpblad KAR-parser'!A:C,2,FALSE)</f>
        <v>Onderdeel gebouw</v>
      </c>
      <c r="O755" s="72" t="str">
        <f>IF(VLOOKUP(M755,'Hulpblad KAR-parser'!A:C,3,FALSE)="","",VLOOKUP(M755,'Hulpblad KAR-parser'!A:C,3,FALSE))</f>
        <v>Schoorsteen</v>
      </c>
      <c r="P755" s="136" t="str">
        <f>IF(CONCATENATE(C755,D755)="","",VLOOKUP(CONCATENATE(C755,D755),Karakteristieken!AQ:AQ,1,FALSE))</f>
        <v>Onderdeel gebouwSchoorsteen</v>
      </c>
    </row>
    <row r="756" spans="1:16" x14ac:dyDescent="0.25">
      <c r="A756" s="59"/>
      <c r="B756" s="59"/>
      <c r="C756" s="59"/>
      <c r="D756" s="59"/>
      <c r="E756" s="60" t="s">
        <v>7185</v>
      </c>
      <c r="F756" s="60"/>
      <c r="G756" s="60" t="s">
        <v>6378</v>
      </c>
      <c r="H756" s="60"/>
      <c r="I756" s="59">
        <f t="shared" si="11"/>
        <v>15</v>
      </c>
      <c r="J756" s="59" t="s">
        <v>1561</v>
      </c>
      <c r="K756" s="61"/>
      <c r="L756" s="62" t="s">
        <v>6738</v>
      </c>
      <c r="M756" s="62" t="s">
        <v>6378</v>
      </c>
      <c r="N756" s="72" t="str">
        <f>VLOOKUP(M756,'Hulpblad KAR-parser'!A:C,2,FALSE)</f>
        <v>Onderdeel gebouw</v>
      </c>
      <c r="O756" s="72" t="str">
        <f>IF(VLOOKUP(M756,'Hulpblad KAR-parser'!A:C,3,FALSE)="","",VLOOKUP(M756,'Hulpblad KAR-parser'!A:C,3,FALSE))</f>
        <v>Schoorsteen</v>
      </c>
      <c r="P756" s="136" t="str">
        <f>IF(CONCATENATE(C756,D756)="","",VLOOKUP(CONCATENATE(C756,D756),Karakteristieken!AQ:AQ,1,FALSE))</f>
        <v/>
      </c>
    </row>
    <row r="757" spans="1:16" x14ac:dyDescent="0.25">
      <c r="A757" s="59"/>
      <c r="B757" s="59"/>
      <c r="C757" s="59"/>
      <c r="D757" s="59"/>
      <c r="E757" s="60" t="s">
        <v>7210</v>
      </c>
      <c r="F757" s="60"/>
      <c r="G757" s="60" t="s">
        <v>6378</v>
      </c>
      <c r="H757" s="60"/>
      <c r="I757" s="59">
        <f t="shared" si="11"/>
        <v>17</v>
      </c>
      <c r="J757" s="59" t="s">
        <v>1561</v>
      </c>
      <c r="K757" s="61"/>
      <c r="L757" s="62" t="s">
        <v>6738</v>
      </c>
      <c r="M757" s="62" t="s">
        <v>6378</v>
      </c>
      <c r="N757" s="72" t="str">
        <f>VLOOKUP(M757,'Hulpblad KAR-parser'!A:C,2,FALSE)</f>
        <v>Onderdeel gebouw</v>
      </c>
      <c r="O757" s="72" t="str">
        <f>IF(VLOOKUP(M757,'Hulpblad KAR-parser'!A:C,3,FALSE)="","",VLOOKUP(M757,'Hulpblad KAR-parser'!A:C,3,FALSE))</f>
        <v>Schoorsteen</v>
      </c>
      <c r="P757" s="136" t="str">
        <f>IF(CONCATENATE(C757,D757)="","",VLOOKUP(CONCATENATE(C757,D757),Karakteristieken!AQ:AQ,1,FALSE))</f>
        <v/>
      </c>
    </row>
    <row r="758" spans="1:16" x14ac:dyDescent="0.25">
      <c r="A758" s="59">
        <v>200053285</v>
      </c>
      <c r="B758" s="59">
        <v>200027219</v>
      </c>
      <c r="C758" s="59" t="s">
        <v>4655</v>
      </c>
      <c r="D758" s="59" t="s">
        <v>4668</v>
      </c>
      <c r="E758" s="60" t="s">
        <v>6479</v>
      </c>
      <c r="F758" s="60"/>
      <c r="G758" s="60"/>
      <c r="H758" s="60"/>
      <c r="I758" s="59">
        <f t="shared" si="11"/>
        <v>16</v>
      </c>
      <c r="J758" s="59" t="s">
        <v>1613</v>
      </c>
      <c r="K758" s="61"/>
      <c r="L758" s="62" t="s">
        <v>6738</v>
      </c>
      <c r="M758" s="62" t="s">
        <v>6479</v>
      </c>
      <c r="N758" s="72" t="str">
        <f>VLOOKUP(M758,'Hulpblad KAR-parser'!A:C,2,FALSE)</f>
        <v>Soort bijgebouw</v>
      </c>
      <c r="O758" s="72" t="str">
        <f>IF(VLOOKUP(M758,'Hulpblad KAR-parser'!A:C,3,FALSE)="","",VLOOKUP(M758,'Hulpblad KAR-parser'!A:C,3,FALSE))</f>
        <v>Keet/Hok/Schuurtje</v>
      </c>
      <c r="P758" s="136" t="str">
        <f>IF(CONCATENATE(C758,D758)="","",VLOOKUP(CONCATENATE(C758,D758),Karakteristieken!AQ:AQ,1,FALSE))</f>
        <v>Soort bijgebouwKeet/Hok/Schuurtje</v>
      </c>
    </row>
    <row r="759" spans="1:16" x14ac:dyDescent="0.25">
      <c r="A759" s="59"/>
      <c r="B759" s="59"/>
      <c r="C759" s="59"/>
      <c r="D759" s="59"/>
      <c r="E759" s="60" t="s">
        <v>7071</v>
      </c>
      <c r="F759" s="60"/>
      <c r="G759" s="60" t="s">
        <v>6479</v>
      </c>
      <c r="H759" s="60"/>
      <c r="I759" s="59">
        <f t="shared" ref="I759:I822" si="12">LEN(E759)</f>
        <v>7</v>
      </c>
      <c r="J759" s="59" t="s">
        <v>1561</v>
      </c>
      <c r="K759" s="61"/>
      <c r="L759" s="62" t="s">
        <v>6738</v>
      </c>
      <c r="M759" s="62" t="s">
        <v>6479</v>
      </c>
      <c r="N759" s="72" t="str">
        <f>VLOOKUP(M759,'Hulpblad KAR-parser'!A:C,2,FALSE)</f>
        <v>Soort bijgebouw</v>
      </c>
      <c r="O759" s="72" t="str">
        <f>IF(VLOOKUP(M759,'Hulpblad KAR-parser'!A:C,3,FALSE)="","",VLOOKUP(M759,'Hulpblad KAR-parser'!A:C,3,FALSE))</f>
        <v>Keet/Hok/Schuurtje</v>
      </c>
      <c r="P759" s="136" t="str">
        <f>IF(CONCATENATE(C759,D759)="","",VLOOKUP(CONCATENATE(C759,D759),Karakteristieken!AQ:AQ,1,FALSE))</f>
        <v/>
      </c>
    </row>
    <row r="760" spans="1:16" x14ac:dyDescent="0.25">
      <c r="A760" s="59"/>
      <c r="B760" s="59"/>
      <c r="C760" s="59"/>
      <c r="D760" s="59"/>
      <c r="E760" s="60" t="s">
        <v>7075</v>
      </c>
      <c r="F760" s="60"/>
      <c r="G760" s="60" t="s">
        <v>6479</v>
      </c>
      <c r="H760" s="60"/>
      <c r="I760" s="59">
        <f t="shared" si="12"/>
        <v>8</v>
      </c>
      <c r="J760" s="59" t="s">
        <v>1561</v>
      </c>
      <c r="K760" s="61"/>
      <c r="L760" s="62" t="s">
        <v>6738</v>
      </c>
      <c r="M760" s="62" t="s">
        <v>6479</v>
      </c>
      <c r="N760" s="72" t="str">
        <f>VLOOKUP(M760,'Hulpblad KAR-parser'!A:C,2,FALSE)</f>
        <v>Soort bijgebouw</v>
      </c>
      <c r="O760" s="72" t="str">
        <f>IF(VLOOKUP(M760,'Hulpblad KAR-parser'!A:C,3,FALSE)="","",VLOOKUP(M760,'Hulpblad KAR-parser'!A:C,3,FALSE))</f>
        <v>Keet/Hok/Schuurtje</v>
      </c>
      <c r="P760" s="136" t="str">
        <f>IF(CONCATENATE(C760,D760)="","",VLOOKUP(CONCATENATE(C760,D760),Karakteristieken!AQ:AQ,1,FALSE))</f>
        <v/>
      </c>
    </row>
    <row r="761" spans="1:16" x14ac:dyDescent="0.25">
      <c r="A761" s="59"/>
      <c r="B761" s="59"/>
      <c r="C761" s="59"/>
      <c r="D761" s="59"/>
      <c r="E761" s="60" t="s">
        <v>7078</v>
      </c>
      <c r="F761" s="60"/>
      <c r="G761" s="60" t="s">
        <v>6479</v>
      </c>
      <c r="H761" s="60"/>
      <c r="I761" s="59">
        <f t="shared" si="12"/>
        <v>13</v>
      </c>
      <c r="J761" s="59" t="s">
        <v>1561</v>
      </c>
      <c r="K761" s="61"/>
      <c r="L761" s="62" t="s">
        <v>6738</v>
      </c>
      <c r="M761" s="62" t="s">
        <v>6479</v>
      </c>
      <c r="N761" s="72" t="str">
        <f>VLOOKUP(M761,'Hulpblad KAR-parser'!A:C,2,FALSE)</f>
        <v>Soort bijgebouw</v>
      </c>
      <c r="O761" s="72" t="str">
        <f>IF(VLOOKUP(M761,'Hulpblad KAR-parser'!A:C,3,FALSE)="","",VLOOKUP(M761,'Hulpblad KAR-parser'!A:C,3,FALSE))</f>
        <v>Keet/Hok/Schuurtje</v>
      </c>
      <c r="P761" s="136" t="str">
        <f>IF(CONCATENATE(C761,D761)="","",VLOOKUP(CONCATENATE(C761,D761),Karakteristieken!AQ:AQ,1,FALSE))</f>
        <v/>
      </c>
    </row>
    <row r="762" spans="1:16" x14ac:dyDescent="0.25">
      <c r="A762" s="59"/>
      <c r="B762" s="59"/>
      <c r="C762" s="59"/>
      <c r="D762" s="59"/>
      <c r="E762" s="60" t="s">
        <v>7087</v>
      </c>
      <c r="F762" s="60"/>
      <c r="G762" s="60" t="s">
        <v>6479</v>
      </c>
      <c r="H762" s="60"/>
      <c r="I762" s="59">
        <f t="shared" si="12"/>
        <v>10</v>
      </c>
      <c r="J762" s="59" t="s">
        <v>1561</v>
      </c>
      <c r="K762" s="61"/>
      <c r="L762" s="62" t="s">
        <v>6738</v>
      </c>
      <c r="M762" s="62" t="s">
        <v>6479</v>
      </c>
      <c r="N762" s="72" t="str">
        <f>VLOOKUP(M762,'Hulpblad KAR-parser'!A:C,2,FALSE)</f>
        <v>Soort bijgebouw</v>
      </c>
      <c r="O762" s="72" t="str">
        <f>IF(VLOOKUP(M762,'Hulpblad KAR-parser'!A:C,3,FALSE)="","",VLOOKUP(M762,'Hulpblad KAR-parser'!A:C,3,FALSE))</f>
        <v>Keet/Hok/Schuurtje</v>
      </c>
      <c r="P762" s="136" t="str">
        <f>IF(CONCATENATE(C762,D762)="","",VLOOKUP(CONCATENATE(C762,D762),Karakteristieken!AQ:AQ,1,FALSE))</f>
        <v/>
      </c>
    </row>
    <row r="763" spans="1:16" x14ac:dyDescent="0.25">
      <c r="A763" s="59"/>
      <c r="B763" s="59"/>
      <c r="C763" s="59"/>
      <c r="D763" s="59"/>
      <c r="E763" s="60" t="s">
        <v>7090</v>
      </c>
      <c r="F763" s="60"/>
      <c r="G763" s="60" t="s">
        <v>6479</v>
      </c>
      <c r="H763" s="60"/>
      <c r="I763" s="59">
        <f t="shared" si="12"/>
        <v>11</v>
      </c>
      <c r="J763" s="59" t="s">
        <v>1561</v>
      </c>
      <c r="K763" s="61"/>
      <c r="L763" s="62" t="s">
        <v>6738</v>
      </c>
      <c r="M763" s="62" t="s">
        <v>6479</v>
      </c>
      <c r="N763" s="72" t="str">
        <f>VLOOKUP(M763,'Hulpblad KAR-parser'!A:C,2,FALSE)</f>
        <v>Soort bijgebouw</v>
      </c>
      <c r="O763" s="72" t="str">
        <f>IF(VLOOKUP(M763,'Hulpblad KAR-parser'!A:C,3,FALSE)="","",VLOOKUP(M763,'Hulpblad KAR-parser'!A:C,3,FALSE))</f>
        <v>Keet/Hok/Schuurtje</v>
      </c>
      <c r="P763" s="136" t="str">
        <f>IF(CONCATENATE(C763,D763)="","",VLOOKUP(CONCATENATE(C763,D763),Karakteristieken!AQ:AQ,1,FALSE))</f>
        <v/>
      </c>
    </row>
    <row r="764" spans="1:16" x14ac:dyDescent="0.25">
      <c r="A764" s="59"/>
      <c r="B764" s="59"/>
      <c r="C764" s="59"/>
      <c r="D764" s="59"/>
      <c r="E764" s="60" t="s">
        <v>7092</v>
      </c>
      <c r="F764" s="60"/>
      <c r="G764" s="60" t="s">
        <v>6479</v>
      </c>
      <c r="H764" s="60"/>
      <c r="I764" s="59">
        <f t="shared" si="12"/>
        <v>13</v>
      </c>
      <c r="J764" s="59" t="s">
        <v>1561</v>
      </c>
      <c r="K764" s="61"/>
      <c r="L764" s="62" t="s">
        <v>6738</v>
      </c>
      <c r="M764" s="62" t="s">
        <v>6479</v>
      </c>
      <c r="N764" s="72" t="str">
        <f>VLOOKUP(M764,'Hulpblad KAR-parser'!A:C,2,FALSE)</f>
        <v>Soort bijgebouw</v>
      </c>
      <c r="O764" s="72" t="str">
        <f>IF(VLOOKUP(M764,'Hulpblad KAR-parser'!A:C,3,FALSE)="","",VLOOKUP(M764,'Hulpblad KAR-parser'!A:C,3,FALSE))</f>
        <v>Keet/Hok/Schuurtje</v>
      </c>
      <c r="P764" s="136" t="str">
        <f>IF(CONCATENATE(C764,D764)="","",VLOOKUP(CONCATENATE(C764,D764),Karakteristieken!AQ:AQ,1,FALSE))</f>
        <v/>
      </c>
    </row>
    <row r="765" spans="1:16" x14ac:dyDescent="0.25">
      <c r="A765" s="59"/>
      <c r="B765" s="59"/>
      <c r="C765" s="59"/>
      <c r="D765" s="59"/>
      <c r="E765" s="60" t="s">
        <v>7103</v>
      </c>
      <c r="F765" s="60"/>
      <c r="G765" s="60" t="s">
        <v>6479</v>
      </c>
      <c r="H765" s="60"/>
      <c r="I765" s="59">
        <f t="shared" si="12"/>
        <v>9</v>
      </c>
      <c r="J765" s="59" t="s">
        <v>1561</v>
      </c>
      <c r="K765" s="61"/>
      <c r="L765" s="62" t="s">
        <v>6738</v>
      </c>
      <c r="M765" s="62" t="s">
        <v>6479</v>
      </c>
      <c r="N765" s="72" t="str">
        <f>VLOOKUP(M765,'Hulpblad KAR-parser'!A:C,2,FALSE)</f>
        <v>Soort bijgebouw</v>
      </c>
      <c r="O765" s="72" t="str">
        <f>IF(VLOOKUP(M765,'Hulpblad KAR-parser'!A:C,3,FALSE)="","",VLOOKUP(M765,'Hulpblad KAR-parser'!A:C,3,FALSE))</f>
        <v>Keet/Hok/Schuurtje</v>
      </c>
      <c r="P765" s="136" t="str">
        <f>IF(CONCATENATE(C765,D765)="","",VLOOKUP(CONCATENATE(C765,D765),Karakteristieken!AQ:AQ,1,FALSE))</f>
        <v/>
      </c>
    </row>
    <row r="766" spans="1:16" x14ac:dyDescent="0.25">
      <c r="A766" s="59"/>
      <c r="B766" s="59"/>
      <c r="C766" s="59"/>
      <c r="D766" s="59"/>
      <c r="E766" s="60" t="s">
        <v>7107</v>
      </c>
      <c r="F766" s="60"/>
      <c r="G766" s="60" t="s">
        <v>6479</v>
      </c>
      <c r="H766" s="60"/>
      <c r="I766" s="59">
        <f t="shared" si="12"/>
        <v>10</v>
      </c>
      <c r="J766" s="59" t="s">
        <v>1561</v>
      </c>
      <c r="K766" s="61"/>
      <c r="L766" s="62" t="s">
        <v>6738</v>
      </c>
      <c r="M766" s="62" t="s">
        <v>6479</v>
      </c>
      <c r="N766" s="72" t="str">
        <f>VLOOKUP(M766,'Hulpblad KAR-parser'!A:C,2,FALSE)</f>
        <v>Soort bijgebouw</v>
      </c>
      <c r="O766" s="72" t="str">
        <f>IF(VLOOKUP(M766,'Hulpblad KAR-parser'!A:C,3,FALSE)="","",VLOOKUP(M766,'Hulpblad KAR-parser'!A:C,3,FALSE))</f>
        <v>Keet/Hok/Schuurtje</v>
      </c>
      <c r="P766" s="136" t="str">
        <f>IF(CONCATENATE(C766,D766)="","",VLOOKUP(CONCATENATE(C766,D766),Karakteristieken!AQ:AQ,1,FALSE))</f>
        <v/>
      </c>
    </row>
    <row r="767" spans="1:16" x14ac:dyDescent="0.25">
      <c r="A767" s="59"/>
      <c r="B767" s="59"/>
      <c r="C767" s="59"/>
      <c r="D767" s="59"/>
      <c r="E767" s="60" t="s">
        <v>7110</v>
      </c>
      <c r="F767" s="60"/>
      <c r="G767" s="60" t="s">
        <v>6479</v>
      </c>
      <c r="H767" s="60"/>
      <c r="I767" s="59">
        <f t="shared" si="12"/>
        <v>12</v>
      </c>
      <c r="J767" s="59" t="s">
        <v>1561</v>
      </c>
      <c r="K767" s="61"/>
      <c r="L767" s="62" t="s">
        <v>6738</v>
      </c>
      <c r="M767" s="62" t="s">
        <v>6479</v>
      </c>
      <c r="N767" s="72" t="str">
        <f>VLOOKUP(M767,'Hulpblad KAR-parser'!A:C,2,FALSE)</f>
        <v>Soort bijgebouw</v>
      </c>
      <c r="O767" s="72" t="str">
        <f>IF(VLOOKUP(M767,'Hulpblad KAR-parser'!A:C,3,FALSE)="","",VLOOKUP(M767,'Hulpblad KAR-parser'!A:C,3,FALSE))</f>
        <v>Keet/Hok/Schuurtje</v>
      </c>
      <c r="P767" s="136" t="str">
        <f>IF(CONCATENATE(C767,D767)="","",VLOOKUP(CONCATENATE(C767,D767),Karakteristieken!AQ:AQ,1,FALSE))</f>
        <v/>
      </c>
    </row>
    <row r="768" spans="1:16" x14ac:dyDescent="0.25">
      <c r="A768" s="59"/>
      <c r="B768" s="59"/>
      <c r="C768" s="59"/>
      <c r="D768" s="59"/>
      <c r="E768" s="60" t="s">
        <v>7111</v>
      </c>
      <c r="F768" s="60"/>
      <c r="G768" s="60" t="s">
        <v>6479</v>
      </c>
      <c r="H768" s="60"/>
      <c r="I768" s="59">
        <f t="shared" si="12"/>
        <v>15</v>
      </c>
      <c r="J768" s="59" t="s">
        <v>1561</v>
      </c>
      <c r="K768" s="61"/>
      <c r="L768" s="62" t="s">
        <v>6738</v>
      </c>
      <c r="M768" s="62" t="s">
        <v>6479</v>
      </c>
      <c r="N768" s="72" t="str">
        <f>VLOOKUP(M768,'Hulpblad KAR-parser'!A:C,2,FALSE)</f>
        <v>Soort bijgebouw</v>
      </c>
      <c r="O768" s="72" t="str">
        <f>IF(VLOOKUP(M768,'Hulpblad KAR-parser'!A:C,3,FALSE)="","",VLOOKUP(M768,'Hulpblad KAR-parser'!A:C,3,FALSE))</f>
        <v>Keet/Hok/Schuurtje</v>
      </c>
      <c r="P768" s="136" t="str">
        <f>IF(CONCATENATE(C768,D768)="","",VLOOKUP(CONCATENATE(C768,D768),Karakteristieken!AQ:AQ,1,FALSE))</f>
        <v/>
      </c>
    </row>
    <row r="769" spans="1:16" x14ac:dyDescent="0.25">
      <c r="A769" s="59">
        <v>200109355</v>
      </c>
      <c r="B769" s="59">
        <v>200059119</v>
      </c>
      <c r="C769" s="59" t="s">
        <v>5613</v>
      </c>
      <c r="D769" s="59" t="s">
        <v>5655</v>
      </c>
      <c r="E769" s="60" t="s">
        <v>6671</v>
      </c>
      <c r="F769" s="60"/>
      <c r="G769" s="60"/>
      <c r="H769" s="60"/>
      <c r="I769" s="59">
        <f t="shared" si="12"/>
        <v>14</v>
      </c>
      <c r="J769" s="59" t="s">
        <v>1613</v>
      </c>
      <c r="K769" s="61"/>
      <c r="L769" s="62" t="s">
        <v>6738</v>
      </c>
      <c r="M769" s="62" t="s">
        <v>6671</v>
      </c>
      <c r="N769" s="72" t="str">
        <f>VLOOKUP(M769,'Hulpblad KAR-parser'!A:C,2,FALSE)</f>
        <v>Soort voertuig</v>
      </c>
      <c r="O769" s="72" t="str">
        <f>IF(VLOOKUP(M769,'Hulpblad KAR-parser'!A:C,3,FALSE)="","",VLOOKUP(M769,'Hulpblad KAR-parser'!A:C,3,FALSE))</f>
        <v>Scooter</v>
      </c>
      <c r="P769" s="136" t="str">
        <f>IF(CONCATENATE(C769,D769)="","",VLOOKUP(CONCATENATE(C769,D769),Karakteristieken!AQ:AQ,1,FALSE))</f>
        <v>Soort voertuigScooter</v>
      </c>
    </row>
    <row r="770" spans="1:16" x14ac:dyDescent="0.25">
      <c r="A770" s="59"/>
      <c r="B770" s="59"/>
      <c r="C770" s="59"/>
      <c r="D770" s="59"/>
      <c r="E770" s="60" t="s">
        <v>7569</v>
      </c>
      <c r="F770" s="60"/>
      <c r="G770" s="60" t="s">
        <v>6671</v>
      </c>
      <c r="H770" s="60"/>
      <c r="I770" s="59">
        <f t="shared" si="12"/>
        <v>11</v>
      </c>
      <c r="J770" s="59" t="s">
        <v>1561</v>
      </c>
      <c r="K770" s="61"/>
      <c r="L770" s="62" t="s">
        <v>6738</v>
      </c>
      <c r="M770" s="62" t="s">
        <v>6671</v>
      </c>
      <c r="N770" s="72" t="str">
        <f>VLOOKUP(M770,'Hulpblad KAR-parser'!A:C,2,FALSE)</f>
        <v>Soort voertuig</v>
      </c>
      <c r="O770" s="72" t="str">
        <f>IF(VLOOKUP(M770,'Hulpblad KAR-parser'!A:C,3,FALSE)="","",VLOOKUP(M770,'Hulpblad KAR-parser'!A:C,3,FALSE))</f>
        <v>Scooter</v>
      </c>
      <c r="P770" s="136" t="str">
        <f>IF(CONCATENATE(C770,D770)="","",VLOOKUP(CONCATENATE(C770,D770),Karakteristieken!AQ:AQ,1,FALSE))</f>
        <v/>
      </c>
    </row>
    <row r="771" spans="1:16" x14ac:dyDescent="0.25">
      <c r="A771" s="59"/>
      <c r="B771" s="59"/>
      <c r="C771" s="59"/>
      <c r="D771" s="59"/>
      <c r="E771" s="60" t="s">
        <v>7600</v>
      </c>
      <c r="F771" s="60"/>
      <c r="G771" s="60" t="s">
        <v>6671</v>
      </c>
      <c r="H771" s="60"/>
      <c r="I771" s="59">
        <f t="shared" si="12"/>
        <v>13</v>
      </c>
      <c r="J771" s="59" t="s">
        <v>1561</v>
      </c>
      <c r="K771" s="61"/>
      <c r="L771" s="62" t="s">
        <v>6738</v>
      </c>
      <c r="M771" s="62" t="s">
        <v>6671</v>
      </c>
      <c r="N771" s="72" t="str">
        <f>VLOOKUP(M771,'Hulpblad KAR-parser'!A:C,2,FALSE)</f>
        <v>Soort voertuig</v>
      </c>
      <c r="O771" s="72" t="str">
        <f>IF(VLOOKUP(M771,'Hulpblad KAR-parser'!A:C,3,FALSE)="","",VLOOKUP(M771,'Hulpblad KAR-parser'!A:C,3,FALSE))</f>
        <v>Scooter</v>
      </c>
      <c r="P771" s="136" t="str">
        <f>IF(CONCATENATE(C771,D771)="","",VLOOKUP(CONCATENATE(C771,D771),Karakteristieken!AQ:AQ,1,FALSE))</f>
        <v/>
      </c>
    </row>
    <row r="772" spans="1:16" x14ac:dyDescent="0.25">
      <c r="A772" s="59">
        <v>200109356</v>
      </c>
      <c r="B772" s="59">
        <v>200059101</v>
      </c>
      <c r="C772" s="59" t="s">
        <v>5538</v>
      </c>
      <c r="D772" s="59" t="s">
        <v>5551</v>
      </c>
      <c r="E772" s="60" t="s">
        <v>6611</v>
      </c>
      <c r="F772" s="60"/>
      <c r="G772" s="60"/>
      <c r="H772" s="60"/>
      <c r="I772" s="59">
        <f t="shared" si="12"/>
        <v>17</v>
      </c>
      <c r="J772" s="59" t="s">
        <v>1613</v>
      </c>
      <c r="K772" s="61"/>
      <c r="L772" s="62" t="s">
        <v>6738</v>
      </c>
      <c r="M772" s="62" t="s">
        <v>6611</v>
      </c>
      <c r="N772" s="72" t="str">
        <f>VLOOKUP(M772,'Hulpblad KAR-parser'!A:C,2,FALSE)</f>
        <v>Soort vaartuig</v>
      </c>
      <c r="O772" s="72" t="str">
        <f>IF(VLOOKUP(M772,'Hulpblad KAR-parser'!A:C,3,FALSE)="","",VLOOKUP(M772,'Hulpblad KAR-parser'!A:C,3,FALSE))</f>
        <v>Duw-/Sleepvaart</v>
      </c>
      <c r="P772" s="136" t="str">
        <f>IF(CONCATENATE(C772,D772)="","",VLOOKUP(CONCATENATE(C772,D772),Karakteristieken!AQ:AQ,1,FALSE))</f>
        <v>Soort vaartuigDuw-/Sleepvaart</v>
      </c>
    </row>
    <row r="773" spans="1:16" x14ac:dyDescent="0.25">
      <c r="A773" s="59"/>
      <c r="B773" s="59"/>
      <c r="C773" s="59"/>
      <c r="D773" s="59"/>
      <c r="E773" s="60" t="s">
        <v>7451</v>
      </c>
      <c r="F773" s="60"/>
      <c r="G773" s="60" t="s">
        <v>6611</v>
      </c>
      <c r="H773" s="60"/>
      <c r="I773" s="59">
        <f t="shared" si="12"/>
        <v>11</v>
      </c>
      <c r="J773" s="59" t="s">
        <v>1561</v>
      </c>
      <c r="K773" s="61"/>
      <c r="L773" s="62" t="s">
        <v>6738</v>
      </c>
      <c r="M773" s="62" t="s">
        <v>6611</v>
      </c>
      <c r="N773" s="72" t="str">
        <f>VLOOKUP(M773,'Hulpblad KAR-parser'!A:C,2,FALSE)</f>
        <v>Soort vaartuig</v>
      </c>
      <c r="O773" s="72" t="str">
        <f>IF(VLOOKUP(M773,'Hulpblad KAR-parser'!A:C,3,FALSE)="","",VLOOKUP(M773,'Hulpblad KAR-parser'!A:C,3,FALSE))</f>
        <v>Duw-/Sleepvaart</v>
      </c>
      <c r="P773" s="136" t="str">
        <f>IF(CONCATENATE(C773,D773)="","",VLOOKUP(CONCATENATE(C773,D773),Karakteristieken!AQ:AQ,1,FALSE))</f>
        <v/>
      </c>
    </row>
    <row r="774" spans="1:16" x14ac:dyDescent="0.25">
      <c r="A774" s="59"/>
      <c r="B774" s="59"/>
      <c r="C774" s="59"/>
      <c r="D774" s="59"/>
      <c r="E774" s="60" t="s">
        <v>7452</v>
      </c>
      <c r="F774" s="60"/>
      <c r="G774" s="60" t="s">
        <v>6611</v>
      </c>
      <c r="H774" s="60"/>
      <c r="I774" s="59">
        <f t="shared" si="12"/>
        <v>12</v>
      </c>
      <c r="J774" s="59" t="s">
        <v>1561</v>
      </c>
      <c r="K774" s="61"/>
      <c r="L774" s="62" t="s">
        <v>6738</v>
      </c>
      <c r="M774" s="62" t="s">
        <v>6611</v>
      </c>
      <c r="N774" s="72" t="str">
        <f>VLOOKUP(M774,'Hulpblad KAR-parser'!A:C,2,FALSE)</f>
        <v>Soort vaartuig</v>
      </c>
      <c r="O774" s="72" t="str">
        <f>IF(VLOOKUP(M774,'Hulpblad KAR-parser'!A:C,3,FALSE)="","",VLOOKUP(M774,'Hulpblad KAR-parser'!A:C,3,FALSE))</f>
        <v>Duw-/Sleepvaart</v>
      </c>
      <c r="P774" s="136" t="str">
        <f>IF(CONCATENATE(C774,D774)="","",VLOOKUP(CONCATENATE(C774,D774),Karakteristieken!AQ:AQ,1,FALSE))</f>
        <v/>
      </c>
    </row>
    <row r="775" spans="1:16" x14ac:dyDescent="0.25">
      <c r="A775" s="59"/>
      <c r="B775" s="59"/>
      <c r="C775" s="59"/>
      <c r="D775" s="59"/>
      <c r="E775" s="60" t="s">
        <v>7468</v>
      </c>
      <c r="F775" s="60"/>
      <c r="G775" s="60" t="s">
        <v>6611</v>
      </c>
      <c r="H775" s="60"/>
      <c r="I775" s="59">
        <f t="shared" si="12"/>
        <v>13</v>
      </c>
      <c r="J775" s="59" t="s">
        <v>1561</v>
      </c>
      <c r="K775" s="61"/>
      <c r="L775" s="62" t="s">
        <v>6738</v>
      </c>
      <c r="M775" s="62" t="s">
        <v>6611</v>
      </c>
      <c r="N775" s="72" t="str">
        <f>VLOOKUP(M775,'Hulpblad KAR-parser'!A:C,2,FALSE)</f>
        <v>Soort vaartuig</v>
      </c>
      <c r="O775" s="72" t="str">
        <f>IF(VLOOKUP(M775,'Hulpblad KAR-parser'!A:C,3,FALSE)="","",VLOOKUP(M775,'Hulpblad KAR-parser'!A:C,3,FALSE))</f>
        <v>Duw-/Sleepvaart</v>
      </c>
      <c r="P775" s="136" t="str">
        <f>IF(CONCATENATE(C775,D775)="","",VLOOKUP(CONCATENATE(C775,D775),Karakteristieken!AQ:AQ,1,FALSE))</f>
        <v/>
      </c>
    </row>
    <row r="776" spans="1:16" x14ac:dyDescent="0.25">
      <c r="A776" s="59"/>
      <c r="B776" s="59"/>
      <c r="C776" s="59"/>
      <c r="D776" s="59"/>
      <c r="E776" s="60" t="s">
        <v>7469</v>
      </c>
      <c r="F776" s="60"/>
      <c r="G776" s="60" t="s">
        <v>6611</v>
      </c>
      <c r="H776" s="60"/>
      <c r="I776" s="59">
        <f t="shared" si="12"/>
        <v>14</v>
      </c>
      <c r="J776" s="59" t="s">
        <v>1561</v>
      </c>
      <c r="K776" s="61"/>
      <c r="L776" s="62" t="s">
        <v>6738</v>
      </c>
      <c r="M776" s="62" t="s">
        <v>6611</v>
      </c>
      <c r="N776" s="72" t="str">
        <f>VLOOKUP(M776,'Hulpblad KAR-parser'!A:C,2,FALSE)</f>
        <v>Soort vaartuig</v>
      </c>
      <c r="O776" s="72" t="str">
        <f>IF(VLOOKUP(M776,'Hulpblad KAR-parser'!A:C,3,FALSE)="","",VLOOKUP(M776,'Hulpblad KAR-parser'!A:C,3,FALSE))</f>
        <v>Duw-/Sleepvaart</v>
      </c>
      <c r="P776" s="136" t="str">
        <f>IF(CONCATENATE(C776,D776)="","",VLOOKUP(CONCATENATE(C776,D776),Karakteristieken!AQ:AQ,1,FALSE))</f>
        <v/>
      </c>
    </row>
    <row r="777" spans="1:16" x14ac:dyDescent="0.25">
      <c r="A777" s="59"/>
      <c r="B777" s="59"/>
      <c r="C777" s="59"/>
      <c r="D777" s="59"/>
      <c r="E777" s="60" t="s">
        <v>7475</v>
      </c>
      <c r="F777" s="60"/>
      <c r="G777" s="60" t="s">
        <v>6611</v>
      </c>
      <c r="H777" s="60"/>
      <c r="I777" s="59">
        <f t="shared" si="12"/>
        <v>14</v>
      </c>
      <c r="J777" s="59" t="s">
        <v>1561</v>
      </c>
      <c r="K777" s="61"/>
      <c r="L777" s="62" t="s">
        <v>6738</v>
      </c>
      <c r="M777" s="62" t="s">
        <v>6611</v>
      </c>
      <c r="N777" s="72" t="str">
        <f>VLOOKUP(M777,'Hulpblad KAR-parser'!A:C,2,FALSE)</f>
        <v>Soort vaartuig</v>
      </c>
      <c r="O777" s="72" t="str">
        <f>IF(VLOOKUP(M777,'Hulpblad KAR-parser'!A:C,3,FALSE)="","",VLOOKUP(M777,'Hulpblad KAR-parser'!A:C,3,FALSE))</f>
        <v>Duw-/Sleepvaart</v>
      </c>
      <c r="P777" s="136" t="str">
        <f>IF(CONCATENATE(C777,D777)="","",VLOOKUP(CONCATENATE(C777,D777),Karakteristieken!AQ:AQ,1,FALSE))</f>
        <v/>
      </c>
    </row>
    <row r="778" spans="1:16" x14ac:dyDescent="0.25">
      <c r="A778" s="59"/>
      <c r="B778" s="59"/>
      <c r="C778" s="59"/>
      <c r="D778" s="59"/>
      <c r="E778" s="60" t="s">
        <v>7476</v>
      </c>
      <c r="F778" s="60"/>
      <c r="G778" s="60" t="s">
        <v>6611</v>
      </c>
      <c r="H778" s="60"/>
      <c r="I778" s="59">
        <f t="shared" si="12"/>
        <v>15</v>
      </c>
      <c r="J778" s="59" t="s">
        <v>1561</v>
      </c>
      <c r="K778" s="61"/>
      <c r="L778" s="62" t="s">
        <v>6738</v>
      </c>
      <c r="M778" s="62" t="s">
        <v>6611</v>
      </c>
      <c r="N778" s="72" t="str">
        <f>VLOOKUP(M778,'Hulpblad KAR-parser'!A:C,2,FALSE)</f>
        <v>Soort vaartuig</v>
      </c>
      <c r="O778" s="72" t="str">
        <f>IF(VLOOKUP(M778,'Hulpblad KAR-parser'!A:C,3,FALSE)="","",VLOOKUP(M778,'Hulpblad KAR-parser'!A:C,3,FALSE))</f>
        <v>Duw-/Sleepvaart</v>
      </c>
      <c r="P778" s="136" t="str">
        <f>IF(CONCATENATE(C778,D778)="","",VLOOKUP(CONCATENATE(C778,D778),Karakteristieken!AQ:AQ,1,FALSE))</f>
        <v/>
      </c>
    </row>
    <row r="779" spans="1:16" x14ac:dyDescent="0.25">
      <c r="A779" s="59"/>
      <c r="B779" s="59"/>
      <c r="C779" s="59"/>
      <c r="D779" s="59"/>
      <c r="E779" s="60" t="s">
        <v>7483</v>
      </c>
      <c r="F779" s="60"/>
      <c r="G779" s="60" t="s">
        <v>6611</v>
      </c>
      <c r="H779" s="60"/>
      <c r="I779" s="59">
        <f t="shared" si="12"/>
        <v>16</v>
      </c>
      <c r="J779" s="59" t="s">
        <v>1561</v>
      </c>
      <c r="K779" s="61"/>
      <c r="L779" s="62" t="s">
        <v>6738</v>
      </c>
      <c r="M779" s="62" t="s">
        <v>6611</v>
      </c>
      <c r="N779" s="72" t="str">
        <f>VLOOKUP(M779,'Hulpblad KAR-parser'!A:C,2,FALSE)</f>
        <v>Soort vaartuig</v>
      </c>
      <c r="O779" s="72" t="str">
        <f>IF(VLOOKUP(M779,'Hulpblad KAR-parser'!A:C,3,FALSE)="","",VLOOKUP(M779,'Hulpblad KAR-parser'!A:C,3,FALSE))</f>
        <v>Duw-/Sleepvaart</v>
      </c>
      <c r="P779" s="136" t="str">
        <f>IF(CONCATENATE(C779,D779)="","",VLOOKUP(CONCATENATE(C779,D779),Karakteristieken!AQ:AQ,1,FALSE))</f>
        <v/>
      </c>
    </row>
    <row r="780" spans="1:16" x14ac:dyDescent="0.25">
      <c r="A780" s="59"/>
      <c r="B780" s="59"/>
      <c r="C780" s="59"/>
      <c r="D780" s="59"/>
      <c r="E780" s="60" t="s">
        <v>7489</v>
      </c>
      <c r="F780" s="60"/>
      <c r="G780" s="60" t="s">
        <v>6611</v>
      </c>
      <c r="H780" s="60"/>
      <c r="I780" s="59">
        <f t="shared" si="12"/>
        <v>13</v>
      </c>
      <c r="J780" s="59" t="s">
        <v>1561</v>
      </c>
      <c r="K780" s="61"/>
      <c r="L780" s="62" t="s">
        <v>6738</v>
      </c>
      <c r="M780" s="62" t="s">
        <v>6611</v>
      </c>
      <c r="N780" s="72" t="str">
        <f>VLOOKUP(M780,'Hulpblad KAR-parser'!A:C,2,FALSE)</f>
        <v>Soort vaartuig</v>
      </c>
      <c r="O780" s="72" t="str">
        <f>IF(VLOOKUP(M780,'Hulpblad KAR-parser'!A:C,3,FALSE)="","",VLOOKUP(M780,'Hulpblad KAR-parser'!A:C,3,FALSE))</f>
        <v>Duw-/Sleepvaart</v>
      </c>
      <c r="P780" s="136" t="str">
        <f>IF(CONCATENATE(C780,D780)="","",VLOOKUP(CONCATENATE(C780,D780),Karakteristieken!AQ:AQ,1,FALSE))</f>
        <v/>
      </c>
    </row>
    <row r="781" spans="1:16" x14ac:dyDescent="0.25">
      <c r="A781" s="59"/>
      <c r="B781" s="59"/>
      <c r="C781" s="59"/>
      <c r="D781" s="59"/>
      <c r="E781" s="60" t="s">
        <v>7490</v>
      </c>
      <c r="F781" s="60"/>
      <c r="G781" s="60" t="s">
        <v>6611</v>
      </c>
      <c r="H781" s="60"/>
      <c r="I781" s="59">
        <f t="shared" si="12"/>
        <v>14</v>
      </c>
      <c r="J781" s="59" t="s">
        <v>1561</v>
      </c>
      <c r="K781" s="61"/>
      <c r="L781" s="62" t="s">
        <v>6738</v>
      </c>
      <c r="M781" s="62" t="s">
        <v>6611</v>
      </c>
      <c r="N781" s="72" t="str">
        <f>VLOOKUP(M781,'Hulpblad KAR-parser'!A:C,2,FALSE)</f>
        <v>Soort vaartuig</v>
      </c>
      <c r="O781" s="72" t="str">
        <f>IF(VLOOKUP(M781,'Hulpblad KAR-parser'!A:C,3,FALSE)="","",VLOOKUP(M781,'Hulpblad KAR-parser'!A:C,3,FALSE))</f>
        <v>Duw-/Sleepvaart</v>
      </c>
      <c r="P781" s="136" t="str">
        <f>IF(CONCATENATE(C781,D781)="","",VLOOKUP(CONCATENATE(C781,D781),Karakteristieken!AQ:AQ,1,FALSE))</f>
        <v/>
      </c>
    </row>
    <row r="782" spans="1:16" x14ac:dyDescent="0.25">
      <c r="A782" s="59"/>
      <c r="B782" s="59"/>
      <c r="C782" s="59"/>
      <c r="D782" s="59"/>
      <c r="E782" s="60" t="s">
        <v>7505</v>
      </c>
      <c r="F782" s="60"/>
      <c r="G782" s="60" t="s">
        <v>6611</v>
      </c>
      <c r="H782" s="60"/>
      <c r="I782" s="59">
        <f t="shared" si="12"/>
        <v>15</v>
      </c>
      <c r="J782" s="59" t="s">
        <v>1561</v>
      </c>
      <c r="K782" s="61"/>
      <c r="L782" s="62" t="s">
        <v>6738</v>
      </c>
      <c r="M782" s="62" t="s">
        <v>6611</v>
      </c>
      <c r="N782" s="72" t="str">
        <f>VLOOKUP(M782,'Hulpblad KAR-parser'!A:C,2,FALSE)</f>
        <v>Soort vaartuig</v>
      </c>
      <c r="O782" s="72" t="str">
        <f>IF(VLOOKUP(M782,'Hulpblad KAR-parser'!A:C,3,FALSE)="","",VLOOKUP(M782,'Hulpblad KAR-parser'!A:C,3,FALSE))</f>
        <v>Duw-/Sleepvaart</v>
      </c>
      <c r="P782" s="136" t="str">
        <f>IF(CONCATENATE(C782,D782)="","",VLOOKUP(CONCATENATE(C782,D782),Karakteristieken!AQ:AQ,1,FALSE))</f>
        <v/>
      </c>
    </row>
    <row r="783" spans="1:16" x14ac:dyDescent="0.25">
      <c r="A783" s="59"/>
      <c r="B783" s="59"/>
      <c r="C783" s="59"/>
      <c r="D783" s="59"/>
      <c r="E783" s="60" t="s">
        <v>7506</v>
      </c>
      <c r="F783" s="60"/>
      <c r="G783" s="60" t="s">
        <v>6611</v>
      </c>
      <c r="H783" s="60"/>
      <c r="I783" s="59">
        <f t="shared" si="12"/>
        <v>16</v>
      </c>
      <c r="J783" s="59" t="s">
        <v>1561</v>
      </c>
      <c r="K783" s="61"/>
      <c r="L783" s="62" t="s">
        <v>6738</v>
      </c>
      <c r="M783" s="62" t="s">
        <v>6611</v>
      </c>
      <c r="N783" s="72" t="str">
        <f>VLOOKUP(M783,'Hulpblad KAR-parser'!A:C,2,FALSE)</f>
        <v>Soort vaartuig</v>
      </c>
      <c r="O783" s="72" t="str">
        <f>IF(VLOOKUP(M783,'Hulpblad KAR-parser'!A:C,3,FALSE)="","",VLOOKUP(M783,'Hulpblad KAR-parser'!A:C,3,FALSE))</f>
        <v>Duw-/Sleepvaart</v>
      </c>
      <c r="P783" s="136" t="str">
        <f>IF(CONCATENATE(C783,D783)="","",VLOOKUP(CONCATENATE(C783,D783),Karakteristieken!AQ:AQ,1,FALSE))</f>
        <v/>
      </c>
    </row>
    <row r="784" spans="1:16" x14ac:dyDescent="0.25">
      <c r="A784" s="59">
        <v>200109357</v>
      </c>
      <c r="B784" s="59">
        <v>200059088</v>
      </c>
      <c r="C784" s="59" t="s">
        <v>5065</v>
      </c>
      <c r="D784" s="59" t="s">
        <v>5079</v>
      </c>
      <c r="E784" s="60" t="s">
        <v>6536</v>
      </c>
      <c r="F784" s="60"/>
      <c r="G784" s="60"/>
      <c r="H784" s="60"/>
      <c r="I784" s="59">
        <f t="shared" si="12"/>
        <v>21</v>
      </c>
      <c r="J784" s="59" t="s">
        <v>1613</v>
      </c>
      <c r="K784" s="61"/>
      <c r="L784" s="62" t="s">
        <v>6738</v>
      </c>
      <c r="M784" s="62" t="s">
        <v>6536</v>
      </c>
      <c r="N784" s="72" t="str">
        <f>VLOOKUP(M784,'Hulpblad KAR-parser'!A:C,2,FALSE)</f>
        <v>Soort luchtvaartuig</v>
      </c>
      <c r="O784" s="72" t="str">
        <f>IF(VLOOKUP(M784,'Hulpblad KAR-parser'!A:C,3,FALSE)="","",VLOOKUP(M784,'Hulpblad KAR-parser'!A:C,3,FALSE))</f>
        <v>Sportvliegtuig</v>
      </c>
      <c r="P784" s="136" t="str">
        <f>IF(CONCATENATE(C784,D784)="","",VLOOKUP(CONCATENATE(C784,D784),Karakteristieken!AQ:AQ,1,FALSE))</f>
        <v>Soort luchtvaartuigSportvliegtuig</v>
      </c>
    </row>
    <row r="785" spans="1:16" x14ac:dyDescent="0.25">
      <c r="A785" s="59"/>
      <c r="B785" s="59"/>
      <c r="C785" s="59"/>
      <c r="D785" s="59"/>
      <c r="E785" s="60" t="s">
        <v>7366</v>
      </c>
      <c r="F785" s="60"/>
      <c r="G785" s="60" t="s">
        <v>6536</v>
      </c>
      <c r="H785" s="60"/>
      <c r="I785" s="59">
        <f t="shared" si="12"/>
        <v>18</v>
      </c>
      <c r="J785" s="59" t="s">
        <v>1561</v>
      </c>
      <c r="K785" s="61"/>
      <c r="L785" s="62" t="s">
        <v>6738</v>
      </c>
      <c r="M785" s="62" t="s">
        <v>6536</v>
      </c>
      <c r="N785" s="72" t="str">
        <f>VLOOKUP(M785,'Hulpblad KAR-parser'!A:C,2,FALSE)</f>
        <v>Soort luchtvaartuig</v>
      </c>
      <c r="O785" s="72" t="str">
        <f>IF(VLOOKUP(M785,'Hulpblad KAR-parser'!A:C,3,FALSE)="","",VLOOKUP(M785,'Hulpblad KAR-parser'!A:C,3,FALSE))</f>
        <v>Sportvliegtuig</v>
      </c>
      <c r="P785" s="136" t="str">
        <f>IF(CONCATENATE(C785,D785)="","",VLOOKUP(CONCATENATE(C785,D785),Karakteristieken!AQ:AQ,1,FALSE))</f>
        <v/>
      </c>
    </row>
    <row r="786" spans="1:16" x14ac:dyDescent="0.25">
      <c r="A786" s="59"/>
      <c r="B786" s="59"/>
      <c r="C786" s="59"/>
      <c r="D786" s="59"/>
      <c r="E786" s="60" t="s">
        <v>7380</v>
      </c>
      <c r="F786" s="60"/>
      <c r="G786" s="60" t="s">
        <v>6536</v>
      </c>
      <c r="H786" s="60"/>
      <c r="I786" s="59">
        <f t="shared" si="12"/>
        <v>20</v>
      </c>
      <c r="J786" s="59" t="s">
        <v>1561</v>
      </c>
      <c r="K786" s="61"/>
      <c r="L786" s="62" t="s">
        <v>6738</v>
      </c>
      <c r="M786" s="62" t="s">
        <v>6536</v>
      </c>
      <c r="N786" s="72" t="str">
        <f>VLOOKUP(M786,'Hulpblad KAR-parser'!A:C,2,FALSE)</f>
        <v>Soort luchtvaartuig</v>
      </c>
      <c r="O786" s="72" t="str">
        <f>IF(VLOOKUP(M786,'Hulpblad KAR-parser'!A:C,3,FALSE)="","",VLOOKUP(M786,'Hulpblad KAR-parser'!A:C,3,FALSE))</f>
        <v>Sportvliegtuig</v>
      </c>
      <c r="P786" s="136" t="str">
        <f>IF(CONCATENATE(C786,D786)="","",VLOOKUP(CONCATENATE(C786,D786),Karakteristieken!AQ:AQ,1,FALSE))</f>
        <v/>
      </c>
    </row>
    <row r="787" spans="1:16" x14ac:dyDescent="0.25">
      <c r="A787" s="59">
        <v>200053669</v>
      </c>
      <c r="B787" s="59">
        <v>200027236</v>
      </c>
      <c r="C787" s="59" t="s">
        <v>5761</v>
      </c>
      <c r="D787" s="59" t="s">
        <v>5791</v>
      </c>
      <c r="E787" s="60" t="s">
        <v>6696</v>
      </c>
      <c r="F787" s="60"/>
      <c r="G787" s="60"/>
      <c r="H787" s="60"/>
      <c r="I787" s="59">
        <f t="shared" si="12"/>
        <v>17</v>
      </c>
      <c r="J787" s="59" t="s">
        <v>1613</v>
      </c>
      <c r="K787" s="61"/>
      <c r="L787" s="62" t="s">
        <v>6738</v>
      </c>
      <c r="M787" s="62" t="s">
        <v>6696</v>
      </c>
      <c r="N787" s="72" t="str">
        <f>VLOOKUP(M787,'Hulpblad KAR-parser'!A:C,2,FALSE)</f>
        <v>Soort woning</v>
      </c>
      <c r="O787" s="72" t="str">
        <f>IF(VLOOKUP(M787,'Hulpblad KAR-parser'!A:C,3,FALSE)="","",VLOOKUP(M787,'Hulpblad KAR-parser'!A:C,3,FALSE))</f>
        <v>Stacaravan</v>
      </c>
      <c r="P787" s="136" t="str">
        <f>IF(CONCATENATE(C787,D787)="","",VLOOKUP(CONCATENATE(C787,D787),Karakteristieken!AQ:AQ,1,FALSE))</f>
        <v>Soort woningStacaravan</v>
      </c>
    </row>
    <row r="788" spans="1:16" x14ac:dyDescent="0.25">
      <c r="A788" s="59"/>
      <c r="B788" s="59"/>
      <c r="C788" s="59"/>
      <c r="D788" s="59"/>
      <c r="E788" s="60" t="s">
        <v>7187</v>
      </c>
      <c r="F788" s="60"/>
      <c r="G788" s="60" t="s">
        <v>6696</v>
      </c>
      <c r="H788" s="60"/>
      <c r="I788" s="59">
        <f t="shared" si="12"/>
        <v>14</v>
      </c>
      <c r="J788" s="59" t="s">
        <v>1561</v>
      </c>
      <c r="K788" s="61"/>
      <c r="L788" s="62" t="s">
        <v>6738</v>
      </c>
      <c r="M788" s="62" t="s">
        <v>6696</v>
      </c>
      <c r="N788" s="72" t="str">
        <f>VLOOKUP(M788,'Hulpblad KAR-parser'!A:C,2,FALSE)</f>
        <v>Soort woning</v>
      </c>
      <c r="O788" s="72" t="str">
        <f>IF(VLOOKUP(M788,'Hulpblad KAR-parser'!A:C,3,FALSE)="","",VLOOKUP(M788,'Hulpblad KAR-parser'!A:C,3,FALSE))</f>
        <v>Stacaravan</v>
      </c>
      <c r="P788" s="136" t="str">
        <f>IF(CONCATENATE(C788,D788)="","",VLOOKUP(CONCATENATE(C788,D788),Karakteristieken!AQ:AQ,1,FALSE))</f>
        <v/>
      </c>
    </row>
    <row r="789" spans="1:16" x14ac:dyDescent="0.25">
      <c r="A789" s="59"/>
      <c r="B789" s="59"/>
      <c r="C789" s="59"/>
      <c r="D789" s="59"/>
      <c r="E789" s="60" t="s">
        <v>7212</v>
      </c>
      <c r="F789" s="60"/>
      <c r="G789" s="60" t="s">
        <v>6696</v>
      </c>
      <c r="H789" s="60"/>
      <c r="I789" s="59">
        <f t="shared" si="12"/>
        <v>16</v>
      </c>
      <c r="J789" s="59" t="s">
        <v>1561</v>
      </c>
      <c r="K789" s="61"/>
      <c r="L789" s="62" t="s">
        <v>6738</v>
      </c>
      <c r="M789" s="62" t="s">
        <v>6696</v>
      </c>
      <c r="N789" s="72" t="str">
        <f>VLOOKUP(M789,'Hulpblad KAR-parser'!A:C,2,FALSE)</f>
        <v>Soort woning</v>
      </c>
      <c r="O789" s="72" t="str">
        <f>IF(VLOOKUP(M789,'Hulpblad KAR-parser'!A:C,3,FALSE)="","",VLOOKUP(M789,'Hulpblad KAR-parser'!A:C,3,FALSE))</f>
        <v>Stacaravan</v>
      </c>
      <c r="P789" s="136" t="str">
        <f>IF(CONCATENATE(C789,D789)="","",VLOOKUP(CONCATENATE(C789,D789),Karakteristieken!AQ:AQ,1,FALSE))</f>
        <v/>
      </c>
    </row>
    <row r="790" spans="1:16" x14ac:dyDescent="0.25">
      <c r="A790" s="67">
        <v>200110791</v>
      </c>
      <c r="B790" s="67">
        <v>200099132</v>
      </c>
      <c r="C790" s="67" t="s">
        <v>4655</v>
      </c>
      <c r="D790" s="67" t="s">
        <v>3832</v>
      </c>
      <c r="E790" s="68" t="s">
        <v>6481</v>
      </c>
      <c r="F790" s="68"/>
      <c r="G790" s="68"/>
      <c r="H790" s="68"/>
      <c r="I790" s="67">
        <f t="shared" si="12"/>
        <v>11</v>
      </c>
      <c r="J790" s="67" t="s">
        <v>1613</v>
      </c>
      <c r="K790" s="91" t="s">
        <v>12550</v>
      </c>
      <c r="L790" s="67" t="s">
        <v>6738</v>
      </c>
      <c r="M790" s="67" t="s">
        <v>6481</v>
      </c>
      <c r="N790" s="92" t="str">
        <f>VLOOKUP(M790,'Hulpblad KAR-parser'!A:C,2,FALSE)</f>
        <v>Soort bijgebouw</v>
      </c>
      <c r="O790" s="92" t="str">
        <f>IF(VLOOKUP(M790,'Hulpblad KAR-parser'!A:C,3,FALSE)="","",VLOOKUP(M790,'Hulpblad KAR-parser'!A:C,3,FALSE))</f>
        <v>Stal</v>
      </c>
      <c r="P790" s="136" t="str">
        <f>IF(CONCATENATE(C790,D790)="","",VLOOKUP(CONCATENATE(C790,D790),Karakteristieken!AQ:AQ,1,FALSE))</f>
        <v>Soort bijgebouwStal</v>
      </c>
    </row>
    <row r="791" spans="1:16" x14ac:dyDescent="0.25">
      <c r="A791" s="59">
        <v>200137231</v>
      </c>
      <c r="B791" s="59">
        <v>200059069</v>
      </c>
      <c r="C791" s="59" t="s">
        <v>3819</v>
      </c>
      <c r="D791" s="59" t="s">
        <v>3832</v>
      </c>
      <c r="E791" s="60" t="s">
        <v>6481</v>
      </c>
      <c r="F791" s="60"/>
      <c r="G791" s="60"/>
      <c r="H791" s="60"/>
      <c r="I791" s="59">
        <f t="shared" si="12"/>
        <v>11</v>
      </c>
      <c r="J791" s="59" t="s">
        <v>1613</v>
      </c>
      <c r="K791" s="61"/>
      <c r="L791" s="62" t="s">
        <v>6738</v>
      </c>
      <c r="M791" s="62" t="s">
        <v>6481</v>
      </c>
      <c r="N791" s="72" t="str">
        <f>VLOOKUP(M791,'Hulpblad KAR-parser'!A:C,2,FALSE)</f>
        <v>Soort bijgebouw</v>
      </c>
      <c r="O791" s="72" t="str">
        <f>IF(VLOOKUP(M791,'Hulpblad KAR-parser'!A:C,3,FALSE)="","",VLOOKUP(M791,'Hulpblad KAR-parser'!A:C,3,FALSE))</f>
        <v>Stal</v>
      </c>
      <c r="P791" s="136" t="str">
        <f>IF(CONCATENATE(C791,D791)="","",VLOOKUP(CONCATENATE(C791,D791),Karakteristieken!AQ:AQ,1,FALSE))</f>
        <v>Onderdeel agr. bedr.Stal</v>
      </c>
    </row>
    <row r="792" spans="1:16" x14ac:dyDescent="0.25">
      <c r="A792" s="59"/>
      <c r="B792" s="59"/>
      <c r="C792" s="59"/>
      <c r="D792" s="59"/>
      <c r="E792" s="60" t="s">
        <v>7261</v>
      </c>
      <c r="F792" s="60"/>
      <c r="G792" s="60" t="s">
        <v>6481</v>
      </c>
      <c r="H792" s="60"/>
      <c r="I792" s="59">
        <f t="shared" si="12"/>
        <v>8</v>
      </c>
      <c r="J792" s="59" t="s">
        <v>1561</v>
      </c>
      <c r="K792" s="61"/>
      <c r="L792" s="62" t="s">
        <v>6738</v>
      </c>
      <c r="M792" s="62" t="s">
        <v>6481</v>
      </c>
      <c r="N792" s="72" t="str">
        <f>VLOOKUP(M792,'Hulpblad KAR-parser'!A:C,2,FALSE)</f>
        <v>Soort bijgebouw</v>
      </c>
      <c r="O792" s="72" t="str">
        <f>IF(VLOOKUP(M792,'Hulpblad KAR-parser'!A:C,3,FALSE)="","",VLOOKUP(M792,'Hulpblad KAR-parser'!A:C,3,FALSE))</f>
        <v>Stal</v>
      </c>
      <c r="P792" s="136" t="str">
        <f>IF(CONCATENATE(C792,D792)="","",VLOOKUP(CONCATENATE(C792,D792),Karakteristieken!AQ:AQ,1,FALSE))</f>
        <v/>
      </c>
    </row>
    <row r="793" spans="1:16" x14ac:dyDescent="0.25">
      <c r="A793" s="59"/>
      <c r="B793" s="59"/>
      <c r="C793" s="59"/>
      <c r="D793" s="59"/>
      <c r="E793" s="60" t="s">
        <v>7266</v>
      </c>
      <c r="F793" s="60"/>
      <c r="G793" s="60" t="s">
        <v>6481</v>
      </c>
      <c r="H793" s="60"/>
      <c r="I793" s="59">
        <f t="shared" si="12"/>
        <v>10</v>
      </c>
      <c r="J793" s="59" t="s">
        <v>1561</v>
      </c>
      <c r="K793" s="61"/>
      <c r="L793" s="62" t="s">
        <v>6738</v>
      </c>
      <c r="M793" s="62" t="s">
        <v>6481</v>
      </c>
      <c r="N793" s="72" t="str">
        <f>VLOOKUP(M793,'Hulpblad KAR-parser'!A:C,2,FALSE)</f>
        <v>Soort bijgebouw</v>
      </c>
      <c r="O793" s="72" t="str">
        <f>IF(VLOOKUP(M793,'Hulpblad KAR-parser'!A:C,3,FALSE)="","",VLOOKUP(M793,'Hulpblad KAR-parser'!A:C,3,FALSE))</f>
        <v>Stal</v>
      </c>
      <c r="P793" s="136" t="str">
        <f>IF(CONCATENATE(C793,D793)="","",VLOOKUP(CONCATENATE(C793,D793),Karakteristieken!AQ:AQ,1,FALSE))</f>
        <v/>
      </c>
    </row>
    <row r="794" spans="1:16" x14ac:dyDescent="0.25">
      <c r="A794" s="59">
        <v>200109360</v>
      </c>
      <c r="B794" s="59">
        <v>200059077</v>
      </c>
      <c r="C794" s="59" t="s">
        <v>5255</v>
      </c>
      <c r="D794" s="59" t="s">
        <v>5265</v>
      </c>
      <c r="E794" s="60" t="s">
        <v>6576</v>
      </c>
      <c r="F794" s="60"/>
      <c r="G794" s="60"/>
      <c r="H794" s="60"/>
      <c r="I794" s="59">
        <f t="shared" si="12"/>
        <v>14</v>
      </c>
      <c r="J794" s="59" t="s">
        <v>1613</v>
      </c>
      <c r="K794" s="61"/>
      <c r="L794" s="62" t="s">
        <v>6738</v>
      </c>
      <c r="M794" s="62" t="s">
        <v>6576</v>
      </c>
      <c r="N794" s="72" t="str">
        <f>VLOOKUP(M794,'Hulpblad KAR-parser'!A:C,2,FALSE)</f>
        <v>Soort overige Geb</v>
      </c>
      <c r="O794" s="72" t="str">
        <f>IF(VLOOKUP(M794,'Hulpblad KAR-parser'!A:C,3,FALSE)="","",VLOOKUP(M794,'Hulpblad KAR-parser'!A:C,3,FALSE))</f>
        <v>Station</v>
      </c>
      <c r="P794" s="136" t="str">
        <f>IF(CONCATENATE(C794,D794)="","",VLOOKUP(CONCATENATE(C794,D794),Karakteristieken!AQ:AQ,1,FALSE))</f>
        <v>Soort overige GebStation</v>
      </c>
    </row>
    <row r="795" spans="1:16" x14ac:dyDescent="0.25">
      <c r="A795" s="59"/>
      <c r="B795" s="59"/>
      <c r="C795" s="59"/>
      <c r="D795" s="59"/>
      <c r="E795" s="60" t="s">
        <v>7340</v>
      </c>
      <c r="F795" s="60"/>
      <c r="G795" s="60" t="s">
        <v>6576</v>
      </c>
      <c r="H795" s="60"/>
      <c r="I795" s="59">
        <f t="shared" si="12"/>
        <v>11</v>
      </c>
      <c r="J795" s="59" t="s">
        <v>1561</v>
      </c>
      <c r="K795" s="61"/>
      <c r="L795" s="62" t="s">
        <v>6738</v>
      </c>
      <c r="M795" s="62" t="s">
        <v>6576</v>
      </c>
      <c r="N795" s="72" t="str">
        <f>VLOOKUP(M795,'Hulpblad KAR-parser'!A:C,2,FALSE)</f>
        <v>Soort overige Geb</v>
      </c>
      <c r="O795" s="72" t="str">
        <f>IF(VLOOKUP(M795,'Hulpblad KAR-parser'!A:C,3,FALSE)="","",VLOOKUP(M795,'Hulpblad KAR-parser'!A:C,3,FALSE))</f>
        <v>Station</v>
      </c>
      <c r="P795" s="136" t="str">
        <f>IF(CONCATENATE(C795,D795)="","",VLOOKUP(CONCATENATE(C795,D795),Karakteristieken!AQ:AQ,1,FALSE))</f>
        <v/>
      </c>
    </row>
    <row r="796" spans="1:16" x14ac:dyDescent="0.25">
      <c r="A796" s="59"/>
      <c r="B796" s="59"/>
      <c r="C796" s="59"/>
      <c r="D796" s="59"/>
      <c r="E796" s="60" t="s">
        <v>7356</v>
      </c>
      <c r="F796" s="60"/>
      <c r="G796" s="60" t="s">
        <v>6576</v>
      </c>
      <c r="H796" s="60"/>
      <c r="I796" s="59">
        <f t="shared" si="12"/>
        <v>13</v>
      </c>
      <c r="J796" s="59" t="s">
        <v>1561</v>
      </c>
      <c r="K796" s="61"/>
      <c r="L796" s="62" t="s">
        <v>6738</v>
      </c>
      <c r="M796" s="62" t="s">
        <v>6576</v>
      </c>
      <c r="N796" s="72" t="str">
        <f>VLOOKUP(M796,'Hulpblad KAR-parser'!A:C,2,FALSE)</f>
        <v>Soort overige Geb</v>
      </c>
      <c r="O796" s="72" t="str">
        <f>IF(VLOOKUP(M796,'Hulpblad KAR-parser'!A:C,3,FALSE)="","",VLOOKUP(M796,'Hulpblad KAR-parser'!A:C,3,FALSE))</f>
        <v>Station</v>
      </c>
      <c r="P796" s="136" t="str">
        <f>IF(CONCATENATE(C796,D796)="","",VLOOKUP(CONCATENATE(C796,D796),Karakteristieken!AQ:AQ,1,FALSE))</f>
        <v/>
      </c>
    </row>
    <row r="797" spans="1:16" x14ac:dyDescent="0.25">
      <c r="A797" s="59">
        <v>200109361</v>
      </c>
      <c r="B797" s="59">
        <v>200059087</v>
      </c>
      <c r="C797" s="59" t="s">
        <v>5065</v>
      </c>
      <c r="D797" s="59" t="s">
        <v>5082</v>
      </c>
      <c r="E797" s="60" t="s">
        <v>6538</v>
      </c>
      <c r="F797" s="60"/>
      <c r="G797" s="60"/>
      <c r="H797" s="60"/>
      <c r="I797" s="59">
        <f t="shared" si="12"/>
        <v>18</v>
      </c>
      <c r="J797" s="59" t="s">
        <v>1613</v>
      </c>
      <c r="K797" s="61"/>
      <c r="L797" s="62" t="s">
        <v>6738</v>
      </c>
      <c r="M797" s="62" t="s">
        <v>6538</v>
      </c>
      <c r="N797" s="72" t="str">
        <f>VLOOKUP(M797,'Hulpblad KAR-parser'!A:C,2,FALSE)</f>
        <v>Soort luchtvaartuig</v>
      </c>
      <c r="O797" s="72" t="str">
        <f>IF(VLOOKUP(M797,'Hulpblad KAR-parser'!A:C,3,FALSE)="","",VLOOKUP(M797,'Hulpblad KAR-parser'!A:C,3,FALSE))</f>
        <v>Straaljager</v>
      </c>
      <c r="P797" s="136" t="str">
        <f>IF(CONCATENATE(C797,D797)="","",VLOOKUP(CONCATENATE(C797,D797),Karakteristieken!AQ:AQ,1,FALSE))</f>
        <v>Soort luchtvaartuigStraaljager</v>
      </c>
    </row>
    <row r="798" spans="1:16" x14ac:dyDescent="0.25">
      <c r="A798" s="59"/>
      <c r="B798" s="59"/>
      <c r="C798" s="59"/>
      <c r="D798" s="59"/>
      <c r="E798" s="60" t="s">
        <v>7367</v>
      </c>
      <c r="F798" s="60"/>
      <c r="G798" s="60" t="s">
        <v>6538</v>
      </c>
      <c r="H798" s="60"/>
      <c r="I798" s="59">
        <f t="shared" si="12"/>
        <v>15</v>
      </c>
      <c r="J798" s="59" t="s">
        <v>1561</v>
      </c>
      <c r="K798" s="61"/>
      <c r="L798" s="62" t="s">
        <v>6738</v>
      </c>
      <c r="M798" s="62" t="s">
        <v>6538</v>
      </c>
      <c r="N798" s="72" t="str">
        <f>VLOOKUP(M798,'Hulpblad KAR-parser'!A:C,2,FALSE)</f>
        <v>Soort luchtvaartuig</v>
      </c>
      <c r="O798" s="72" t="str">
        <f>IF(VLOOKUP(M798,'Hulpblad KAR-parser'!A:C,3,FALSE)="","",VLOOKUP(M798,'Hulpblad KAR-parser'!A:C,3,FALSE))</f>
        <v>Straaljager</v>
      </c>
      <c r="P798" s="136" t="str">
        <f>IF(CONCATENATE(C798,D798)="","",VLOOKUP(CONCATENATE(C798,D798),Karakteristieken!AQ:AQ,1,FALSE))</f>
        <v/>
      </c>
    </row>
    <row r="799" spans="1:16" x14ac:dyDescent="0.25">
      <c r="A799" s="59"/>
      <c r="B799" s="59"/>
      <c r="C799" s="59"/>
      <c r="D799" s="59"/>
      <c r="E799" s="60" t="s">
        <v>7381</v>
      </c>
      <c r="F799" s="60"/>
      <c r="G799" s="60" t="s">
        <v>6538</v>
      </c>
      <c r="H799" s="60"/>
      <c r="I799" s="59">
        <f t="shared" si="12"/>
        <v>17</v>
      </c>
      <c r="J799" s="59" t="s">
        <v>1561</v>
      </c>
      <c r="K799" s="61"/>
      <c r="L799" s="62" t="s">
        <v>6738</v>
      </c>
      <c r="M799" s="62" t="s">
        <v>6538</v>
      </c>
      <c r="N799" s="72" t="str">
        <f>VLOOKUP(M799,'Hulpblad KAR-parser'!A:C,2,FALSE)</f>
        <v>Soort luchtvaartuig</v>
      </c>
      <c r="O799" s="72" t="str">
        <f>IF(VLOOKUP(M799,'Hulpblad KAR-parser'!A:C,3,FALSE)="","",VLOOKUP(M799,'Hulpblad KAR-parser'!A:C,3,FALSE))</f>
        <v>Straaljager</v>
      </c>
      <c r="P799" s="136" t="str">
        <f>IF(CONCATENATE(C799,D799)="","",VLOOKUP(CONCATENATE(C799,D799),Karakteristieken!AQ:AQ,1,FALSE))</f>
        <v/>
      </c>
    </row>
    <row r="800" spans="1:16" x14ac:dyDescent="0.25">
      <c r="A800" s="59">
        <v>200109362</v>
      </c>
      <c r="B800" s="59">
        <v>200059047</v>
      </c>
      <c r="C800" s="59" t="s">
        <v>4655</v>
      </c>
      <c r="D800" s="59" t="s">
        <v>4685</v>
      </c>
      <c r="E800" s="60" t="s">
        <v>6477</v>
      </c>
      <c r="F800" s="60"/>
      <c r="G800" s="60"/>
      <c r="H800" s="60"/>
      <c r="I800" s="59">
        <f t="shared" si="12"/>
        <v>18</v>
      </c>
      <c r="J800" s="59" t="s">
        <v>1613</v>
      </c>
      <c r="K800" s="61"/>
      <c r="L800" s="62" t="s">
        <v>6738</v>
      </c>
      <c r="M800" s="62" t="s">
        <v>6477</v>
      </c>
      <c r="N800" s="72" t="str">
        <f>VLOOKUP(M800,'Hulpblad KAR-parser'!A:C,2,FALSE)</f>
        <v>Soort bijgebouw</v>
      </c>
      <c r="O800" s="72" t="str">
        <f>IF(VLOOKUP(M800,'Hulpblad KAR-parser'!A:C,3,FALSE)="","",VLOOKUP(M800,'Hulpblad KAR-parser'!A:C,3,FALSE))</f>
        <v>Hooi-/stro-opslag</v>
      </c>
      <c r="P800" s="136" t="str">
        <f>IF(CONCATENATE(C800,D800)="","",VLOOKUP(CONCATENATE(C800,D800),Karakteristieken!AQ:AQ,1,FALSE))</f>
        <v>Soort bijgebouwHooi-/stro-opslag</v>
      </c>
    </row>
    <row r="801" spans="1:16" x14ac:dyDescent="0.25">
      <c r="A801" s="59"/>
      <c r="B801" s="59"/>
      <c r="C801" s="59"/>
      <c r="D801" s="59"/>
      <c r="E801" s="60" t="s">
        <v>7072</v>
      </c>
      <c r="F801" s="60"/>
      <c r="G801" s="60" t="s">
        <v>6477</v>
      </c>
      <c r="H801" s="60"/>
      <c r="I801" s="59">
        <f t="shared" si="12"/>
        <v>8</v>
      </c>
      <c r="J801" s="59" t="s">
        <v>1561</v>
      </c>
      <c r="K801" s="61"/>
      <c r="L801" s="62" t="s">
        <v>6738</v>
      </c>
      <c r="M801" s="62" t="s">
        <v>6477</v>
      </c>
      <c r="N801" s="72" t="str">
        <f>VLOOKUP(M801,'Hulpblad KAR-parser'!A:C,2,FALSE)</f>
        <v>Soort bijgebouw</v>
      </c>
      <c r="O801" s="72" t="str">
        <f>IF(VLOOKUP(M801,'Hulpblad KAR-parser'!A:C,3,FALSE)="","",VLOOKUP(M801,'Hulpblad KAR-parser'!A:C,3,FALSE))</f>
        <v>Hooi-/stro-opslag</v>
      </c>
      <c r="P801" s="136" t="str">
        <f>IF(CONCATENATE(C801,D801)="","",VLOOKUP(CONCATENATE(C801,D801),Karakteristieken!AQ:AQ,1,FALSE))</f>
        <v/>
      </c>
    </row>
    <row r="802" spans="1:16" x14ac:dyDescent="0.25">
      <c r="A802" s="59"/>
      <c r="B802" s="59"/>
      <c r="C802" s="59"/>
      <c r="D802" s="59"/>
      <c r="E802" s="60" t="s">
        <v>7073</v>
      </c>
      <c r="F802" s="60"/>
      <c r="G802" s="60" t="s">
        <v>6477</v>
      </c>
      <c r="H802" s="60"/>
      <c r="I802" s="59">
        <f t="shared" si="12"/>
        <v>14</v>
      </c>
      <c r="J802" s="59" t="s">
        <v>1561</v>
      </c>
      <c r="K802" s="61"/>
      <c r="L802" s="62" t="s">
        <v>6738</v>
      </c>
      <c r="M802" s="62" t="s">
        <v>6477</v>
      </c>
      <c r="N802" s="72" t="str">
        <f>VLOOKUP(M802,'Hulpblad KAR-parser'!A:C,2,FALSE)</f>
        <v>Soort bijgebouw</v>
      </c>
      <c r="O802" s="72" t="str">
        <f>IF(VLOOKUP(M802,'Hulpblad KAR-parser'!A:C,3,FALSE)="","",VLOOKUP(M802,'Hulpblad KAR-parser'!A:C,3,FALSE))</f>
        <v>Hooi-/stro-opslag</v>
      </c>
      <c r="P802" s="136" t="str">
        <f>IF(CONCATENATE(C802,D802)="","",VLOOKUP(CONCATENATE(C802,D802),Karakteristieken!AQ:AQ,1,FALSE))</f>
        <v/>
      </c>
    </row>
    <row r="803" spans="1:16" x14ac:dyDescent="0.25">
      <c r="A803" s="59"/>
      <c r="B803" s="59"/>
      <c r="C803" s="59"/>
      <c r="D803" s="59"/>
      <c r="E803" s="60" t="s">
        <v>7079</v>
      </c>
      <c r="F803" s="60"/>
      <c r="G803" s="60" t="s">
        <v>6477</v>
      </c>
      <c r="H803" s="60"/>
      <c r="I803" s="59">
        <f t="shared" si="12"/>
        <v>8</v>
      </c>
      <c r="J803" s="59" t="s">
        <v>1561</v>
      </c>
      <c r="K803" s="61"/>
      <c r="L803" s="62" t="s">
        <v>6738</v>
      </c>
      <c r="M803" s="62" t="s">
        <v>6477</v>
      </c>
      <c r="N803" s="72" t="str">
        <f>VLOOKUP(M803,'Hulpblad KAR-parser'!A:C,2,FALSE)</f>
        <v>Soort bijgebouw</v>
      </c>
      <c r="O803" s="72" t="str">
        <f>IF(VLOOKUP(M803,'Hulpblad KAR-parser'!A:C,3,FALSE)="","",VLOOKUP(M803,'Hulpblad KAR-parser'!A:C,3,FALSE))</f>
        <v>Hooi-/stro-opslag</v>
      </c>
      <c r="P803" s="136" t="str">
        <f>IF(CONCATENATE(C803,D803)="","",VLOOKUP(CONCATENATE(C803,D803),Karakteristieken!AQ:AQ,1,FALSE))</f>
        <v/>
      </c>
    </row>
    <row r="804" spans="1:16" x14ac:dyDescent="0.25">
      <c r="A804" s="59"/>
      <c r="B804" s="59"/>
      <c r="C804" s="59"/>
      <c r="D804" s="59"/>
      <c r="E804" s="60" t="s">
        <v>7080</v>
      </c>
      <c r="F804" s="60"/>
      <c r="G804" s="60" t="s">
        <v>6477</v>
      </c>
      <c r="H804" s="60"/>
      <c r="I804" s="59">
        <f t="shared" si="12"/>
        <v>15</v>
      </c>
      <c r="J804" s="59" t="s">
        <v>1561</v>
      </c>
      <c r="K804" s="61"/>
      <c r="L804" s="62" t="s">
        <v>6738</v>
      </c>
      <c r="M804" s="62" t="s">
        <v>6477</v>
      </c>
      <c r="N804" s="72" t="str">
        <f>VLOOKUP(M804,'Hulpblad KAR-parser'!A:C,2,FALSE)</f>
        <v>Soort bijgebouw</v>
      </c>
      <c r="O804" s="72" t="str">
        <f>IF(VLOOKUP(M804,'Hulpblad KAR-parser'!A:C,3,FALSE)="","",VLOOKUP(M804,'Hulpblad KAR-parser'!A:C,3,FALSE))</f>
        <v>Hooi-/stro-opslag</v>
      </c>
      <c r="P804" s="136" t="str">
        <f>IF(CONCATENATE(C804,D804)="","",VLOOKUP(CONCATENATE(C804,D804),Karakteristieken!AQ:AQ,1,FALSE))</f>
        <v/>
      </c>
    </row>
    <row r="805" spans="1:16" x14ac:dyDescent="0.25">
      <c r="A805" s="59"/>
      <c r="B805" s="59"/>
      <c r="C805" s="59"/>
      <c r="D805" s="59"/>
      <c r="E805" s="60" t="s">
        <v>7088</v>
      </c>
      <c r="F805" s="60"/>
      <c r="G805" s="60" t="s">
        <v>6477</v>
      </c>
      <c r="H805" s="60"/>
      <c r="I805" s="59">
        <f t="shared" si="12"/>
        <v>11</v>
      </c>
      <c r="J805" s="59" t="s">
        <v>1561</v>
      </c>
      <c r="K805" s="61"/>
      <c r="L805" s="62" t="s">
        <v>6738</v>
      </c>
      <c r="M805" s="62" t="s">
        <v>6477</v>
      </c>
      <c r="N805" s="72" t="str">
        <f>VLOOKUP(M805,'Hulpblad KAR-parser'!A:C,2,FALSE)</f>
        <v>Soort bijgebouw</v>
      </c>
      <c r="O805" s="72" t="str">
        <f>IF(VLOOKUP(M805,'Hulpblad KAR-parser'!A:C,3,FALSE)="","",VLOOKUP(M805,'Hulpblad KAR-parser'!A:C,3,FALSE))</f>
        <v>Hooi-/stro-opslag</v>
      </c>
      <c r="P805" s="136" t="str">
        <f>IF(CONCATENATE(C805,D805)="","",VLOOKUP(CONCATENATE(C805,D805),Karakteristieken!AQ:AQ,1,FALSE))</f>
        <v/>
      </c>
    </row>
    <row r="806" spans="1:16" x14ac:dyDescent="0.25">
      <c r="A806" s="59"/>
      <c r="B806" s="59"/>
      <c r="C806" s="59"/>
      <c r="D806" s="59"/>
      <c r="E806" s="60" t="s">
        <v>7089</v>
      </c>
      <c r="F806" s="60"/>
      <c r="G806" s="60" t="s">
        <v>6477</v>
      </c>
      <c r="H806" s="60"/>
      <c r="I806" s="59">
        <f t="shared" si="12"/>
        <v>17</v>
      </c>
      <c r="J806" s="59" t="s">
        <v>1561</v>
      </c>
      <c r="K806" s="61"/>
      <c r="L806" s="62" t="s">
        <v>6738</v>
      </c>
      <c r="M806" s="62" t="s">
        <v>6477</v>
      </c>
      <c r="N806" s="72" t="str">
        <f>VLOOKUP(M806,'Hulpblad KAR-parser'!A:C,2,FALSE)</f>
        <v>Soort bijgebouw</v>
      </c>
      <c r="O806" s="72" t="str">
        <f>IF(VLOOKUP(M806,'Hulpblad KAR-parser'!A:C,3,FALSE)="","",VLOOKUP(M806,'Hulpblad KAR-parser'!A:C,3,FALSE))</f>
        <v>Hooi-/stro-opslag</v>
      </c>
      <c r="P806" s="136" t="str">
        <f>IF(CONCATENATE(C806,D806)="","",VLOOKUP(CONCATENATE(C806,D806),Karakteristieken!AQ:AQ,1,FALSE))</f>
        <v/>
      </c>
    </row>
    <row r="807" spans="1:16" x14ac:dyDescent="0.25">
      <c r="A807" s="59"/>
      <c r="B807" s="59"/>
      <c r="C807" s="59"/>
      <c r="D807" s="59"/>
      <c r="E807" s="60" t="s">
        <v>7093</v>
      </c>
      <c r="F807" s="60"/>
      <c r="G807" s="60" t="s">
        <v>6477</v>
      </c>
      <c r="H807" s="60"/>
      <c r="I807" s="59">
        <f t="shared" si="12"/>
        <v>11</v>
      </c>
      <c r="J807" s="59" t="s">
        <v>1561</v>
      </c>
      <c r="K807" s="61"/>
      <c r="L807" s="62" t="s">
        <v>6738</v>
      </c>
      <c r="M807" s="62" t="s">
        <v>6477</v>
      </c>
      <c r="N807" s="72" t="str">
        <f>VLOOKUP(M807,'Hulpblad KAR-parser'!A:C,2,FALSE)</f>
        <v>Soort bijgebouw</v>
      </c>
      <c r="O807" s="72" t="str">
        <f>IF(VLOOKUP(M807,'Hulpblad KAR-parser'!A:C,3,FALSE)="","",VLOOKUP(M807,'Hulpblad KAR-parser'!A:C,3,FALSE))</f>
        <v>Hooi-/stro-opslag</v>
      </c>
      <c r="P807" s="136" t="str">
        <f>IF(CONCATENATE(C807,D807)="","",VLOOKUP(CONCATENATE(C807,D807),Karakteristieken!AQ:AQ,1,FALSE))</f>
        <v/>
      </c>
    </row>
    <row r="808" spans="1:16" x14ac:dyDescent="0.25">
      <c r="A808" s="59"/>
      <c r="B808" s="59"/>
      <c r="C808" s="59"/>
      <c r="D808" s="59"/>
      <c r="E808" s="60" t="s">
        <v>7104</v>
      </c>
      <c r="F808" s="60"/>
      <c r="G808" s="60" t="s">
        <v>6477</v>
      </c>
      <c r="H808" s="60"/>
      <c r="I808" s="59">
        <f t="shared" si="12"/>
        <v>10</v>
      </c>
      <c r="J808" s="59" t="s">
        <v>1561</v>
      </c>
      <c r="K808" s="61"/>
      <c r="L808" s="62" t="s">
        <v>6738</v>
      </c>
      <c r="M808" s="62" t="s">
        <v>6477</v>
      </c>
      <c r="N808" s="72" t="str">
        <f>VLOOKUP(M808,'Hulpblad KAR-parser'!A:C,2,FALSE)</f>
        <v>Soort bijgebouw</v>
      </c>
      <c r="O808" s="72" t="str">
        <f>IF(VLOOKUP(M808,'Hulpblad KAR-parser'!A:C,3,FALSE)="","",VLOOKUP(M808,'Hulpblad KAR-parser'!A:C,3,FALSE))</f>
        <v>Hooi-/stro-opslag</v>
      </c>
      <c r="P808" s="136" t="str">
        <f>IF(CONCATENATE(C808,D808)="","",VLOOKUP(CONCATENATE(C808,D808),Karakteristieken!AQ:AQ,1,FALSE))</f>
        <v/>
      </c>
    </row>
    <row r="809" spans="1:16" x14ac:dyDescent="0.25">
      <c r="A809" s="59"/>
      <c r="B809" s="59"/>
      <c r="C809" s="59"/>
      <c r="D809" s="59"/>
      <c r="E809" s="60" t="s">
        <v>7105</v>
      </c>
      <c r="F809" s="60"/>
      <c r="G809" s="60" t="s">
        <v>6477</v>
      </c>
      <c r="H809" s="60"/>
      <c r="I809" s="59">
        <f t="shared" si="12"/>
        <v>16</v>
      </c>
      <c r="J809" s="59" t="s">
        <v>1561</v>
      </c>
      <c r="K809" s="61"/>
      <c r="L809" s="62" t="s">
        <v>6738</v>
      </c>
      <c r="M809" s="62" t="s">
        <v>6477</v>
      </c>
      <c r="N809" s="72" t="str">
        <f>VLOOKUP(M809,'Hulpblad KAR-parser'!A:C,2,FALSE)</f>
        <v>Soort bijgebouw</v>
      </c>
      <c r="O809" s="72" t="str">
        <f>IF(VLOOKUP(M809,'Hulpblad KAR-parser'!A:C,3,FALSE)="","",VLOOKUP(M809,'Hulpblad KAR-parser'!A:C,3,FALSE))</f>
        <v>Hooi-/stro-opslag</v>
      </c>
      <c r="P809" s="136" t="str">
        <f>IF(CONCATENATE(C809,D809)="","",VLOOKUP(CONCATENATE(C809,D809),Karakteristieken!AQ:AQ,1,FALSE))</f>
        <v/>
      </c>
    </row>
    <row r="810" spans="1:16" x14ac:dyDescent="0.25">
      <c r="A810" s="59"/>
      <c r="B810" s="59"/>
      <c r="C810" s="59"/>
      <c r="D810" s="59"/>
      <c r="E810" s="60" t="s">
        <v>7112</v>
      </c>
      <c r="F810" s="60"/>
      <c r="G810" s="60" t="s">
        <v>6477</v>
      </c>
      <c r="H810" s="60"/>
      <c r="I810" s="59">
        <f t="shared" si="12"/>
        <v>17</v>
      </c>
      <c r="J810" s="59" t="s">
        <v>1561</v>
      </c>
      <c r="K810" s="61"/>
      <c r="L810" s="62" t="s">
        <v>6738</v>
      </c>
      <c r="M810" s="62" t="s">
        <v>6477</v>
      </c>
      <c r="N810" s="72" t="str">
        <f>VLOOKUP(M810,'Hulpblad KAR-parser'!A:C,2,FALSE)</f>
        <v>Soort bijgebouw</v>
      </c>
      <c r="O810" s="72" t="str">
        <f>IF(VLOOKUP(M810,'Hulpblad KAR-parser'!A:C,3,FALSE)="","",VLOOKUP(M810,'Hulpblad KAR-parser'!A:C,3,FALSE))</f>
        <v>Hooi-/stro-opslag</v>
      </c>
      <c r="P810" s="136" t="str">
        <f>IF(CONCATENATE(C810,D810)="","",VLOOKUP(CONCATENATE(C810,D810),Karakteristieken!AQ:AQ,1,FALSE))</f>
        <v/>
      </c>
    </row>
    <row r="811" spans="1:16" x14ac:dyDescent="0.25">
      <c r="A811" s="59"/>
      <c r="B811" s="59"/>
      <c r="C811" s="59"/>
      <c r="D811" s="59"/>
      <c r="E811" s="60" t="s">
        <v>7113</v>
      </c>
      <c r="F811" s="60"/>
      <c r="G811" s="60" t="s">
        <v>6477</v>
      </c>
      <c r="H811" s="60"/>
      <c r="I811" s="59">
        <f t="shared" si="12"/>
        <v>10</v>
      </c>
      <c r="J811" s="59" t="s">
        <v>1561</v>
      </c>
      <c r="K811" s="61"/>
      <c r="L811" s="62" t="s">
        <v>6738</v>
      </c>
      <c r="M811" s="62" t="s">
        <v>6477</v>
      </c>
      <c r="N811" s="72" t="str">
        <f>VLOOKUP(M811,'Hulpblad KAR-parser'!A:C,2,FALSE)</f>
        <v>Soort bijgebouw</v>
      </c>
      <c r="O811" s="72" t="str">
        <f>IF(VLOOKUP(M811,'Hulpblad KAR-parser'!A:C,3,FALSE)="","",VLOOKUP(M811,'Hulpblad KAR-parser'!A:C,3,FALSE))</f>
        <v>Hooi-/stro-opslag</v>
      </c>
      <c r="P811" s="136" t="str">
        <f>IF(CONCATENATE(C811,D811)="","",VLOOKUP(CONCATENATE(C811,D811),Karakteristieken!AQ:AQ,1,FALSE))</f>
        <v/>
      </c>
    </row>
    <row r="812" spans="1:16" x14ac:dyDescent="0.25">
      <c r="A812" s="59">
        <v>200109363</v>
      </c>
      <c r="B812" s="59">
        <v>200059100</v>
      </c>
      <c r="C812" s="59" t="s">
        <v>5538</v>
      </c>
      <c r="D812" s="59" t="s">
        <v>5576</v>
      </c>
      <c r="E812" s="60" t="s">
        <v>6624</v>
      </c>
      <c r="F812" s="60"/>
      <c r="G812" s="60"/>
      <c r="H812" s="60"/>
      <c r="I812" s="59">
        <f t="shared" si="12"/>
        <v>16</v>
      </c>
      <c r="J812" s="59" t="s">
        <v>1613</v>
      </c>
      <c r="K812" s="61"/>
      <c r="L812" s="62" t="s">
        <v>6738</v>
      </c>
      <c r="M812" s="62" t="s">
        <v>6624</v>
      </c>
      <c r="N812" s="72" t="str">
        <f>VLOOKUP(M812,'Hulpblad KAR-parser'!A:C,2,FALSE)</f>
        <v>Soort vaartuig</v>
      </c>
      <c r="O812" s="72" t="str">
        <f>IF(VLOOKUP(M812,'Hulpblad KAR-parser'!A:C,3,FALSE)="","",VLOOKUP(M812,'Hulpblad KAR-parser'!A:C,3,FALSE))</f>
        <v>Surfplank/Kite</v>
      </c>
      <c r="P812" s="136" t="str">
        <f>IF(CONCATENATE(C812,D812)="","",VLOOKUP(CONCATENATE(C812,D812),Karakteristieken!AQ:AQ,1,FALSE))</f>
        <v>Soort vaartuigSurfplank/Kite</v>
      </c>
    </row>
    <row r="813" spans="1:16" x14ac:dyDescent="0.25">
      <c r="A813" s="59"/>
      <c r="B813" s="59"/>
      <c r="C813" s="59"/>
      <c r="D813" s="59"/>
      <c r="E813" s="60" t="s">
        <v>7456</v>
      </c>
      <c r="F813" s="60"/>
      <c r="G813" s="60" t="s">
        <v>6624</v>
      </c>
      <c r="H813" s="60"/>
      <c r="I813" s="59">
        <f t="shared" si="12"/>
        <v>8</v>
      </c>
      <c r="J813" s="59" t="s">
        <v>1561</v>
      </c>
      <c r="K813" s="61"/>
      <c r="L813" s="62" t="s">
        <v>6738</v>
      </c>
      <c r="M813" s="62" t="s">
        <v>6624</v>
      </c>
      <c r="N813" s="72" t="str">
        <f>VLOOKUP(M813,'Hulpblad KAR-parser'!A:C,2,FALSE)</f>
        <v>Soort vaartuig</v>
      </c>
      <c r="O813" s="72" t="str">
        <f>IF(VLOOKUP(M813,'Hulpblad KAR-parser'!A:C,3,FALSE)="","",VLOOKUP(M813,'Hulpblad KAR-parser'!A:C,3,FALSE))</f>
        <v>Surfplank/Kite</v>
      </c>
      <c r="P813" s="136" t="str">
        <f>IF(CONCATENATE(C813,D813)="","",VLOOKUP(CONCATENATE(C813,D813),Karakteristieken!AQ:AQ,1,FALSE))</f>
        <v/>
      </c>
    </row>
    <row r="814" spans="1:16" x14ac:dyDescent="0.25">
      <c r="A814" s="59"/>
      <c r="B814" s="59"/>
      <c r="C814" s="59"/>
      <c r="D814" s="59"/>
      <c r="E814" s="60" t="s">
        <v>7470</v>
      </c>
      <c r="F814" s="60"/>
      <c r="G814" s="60" t="s">
        <v>6624</v>
      </c>
      <c r="H814" s="60"/>
      <c r="I814" s="59">
        <f t="shared" si="12"/>
        <v>13</v>
      </c>
      <c r="J814" s="59" t="s">
        <v>1561</v>
      </c>
      <c r="K814" s="61"/>
      <c r="L814" s="62" t="s">
        <v>6738</v>
      </c>
      <c r="M814" s="62" t="s">
        <v>6624</v>
      </c>
      <c r="N814" s="72" t="str">
        <f>VLOOKUP(M814,'Hulpblad KAR-parser'!A:C,2,FALSE)</f>
        <v>Soort vaartuig</v>
      </c>
      <c r="O814" s="72" t="str">
        <f>IF(VLOOKUP(M814,'Hulpblad KAR-parser'!A:C,3,FALSE)="","",VLOOKUP(M814,'Hulpblad KAR-parser'!A:C,3,FALSE))</f>
        <v>Surfplank/Kite</v>
      </c>
      <c r="P814" s="136" t="str">
        <f>IF(CONCATENATE(C814,D814)="","",VLOOKUP(CONCATENATE(C814,D814),Karakteristieken!AQ:AQ,1,FALSE))</f>
        <v/>
      </c>
    </row>
    <row r="815" spans="1:16" x14ac:dyDescent="0.25">
      <c r="A815" s="59"/>
      <c r="B815" s="59"/>
      <c r="C815" s="59"/>
      <c r="D815" s="59"/>
      <c r="E815" s="60" t="s">
        <v>7479</v>
      </c>
      <c r="F815" s="60"/>
      <c r="G815" s="60" t="s">
        <v>6624</v>
      </c>
      <c r="H815" s="60"/>
      <c r="I815" s="59">
        <f t="shared" si="12"/>
        <v>11</v>
      </c>
      <c r="J815" s="59" t="s">
        <v>1561</v>
      </c>
      <c r="K815" s="61"/>
      <c r="L815" s="62" t="s">
        <v>6738</v>
      </c>
      <c r="M815" s="62" t="s">
        <v>6624</v>
      </c>
      <c r="N815" s="72" t="str">
        <f>VLOOKUP(M815,'Hulpblad KAR-parser'!A:C,2,FALSE)</f>
        <v>Soort vaartuig</v>
      </c>
      <c r="O815" s="72" t="str">
        <f>IF(VLOOKUP(M815,'Hulpblad KAR-parser'!A:C,3,FALSE)="","",VLOOKUP(M815,'Hulpblad KAR-parser'!A:C,3,FALSE))</f>
        <v>Surfplank/Kite</v>
      </c>
      <c r="P815" s="136" t="str">
        <f>IF(CONCATENATE(C815,D815)="","",VLOOKUP(CONCATENATE(C815,D815),Karakteristieken!AQ:AQ,1,FALSE))</f>
        <v/>
      </c>
    </row>
    <row r="816" spans="1:16" x14ac:dyDescent="0.25">
      <c r="A816" s="59"/>
      <c r="B816" s="59"/>
      <c r="C816" s="59"/>
      <c r="D816" s="59"/>
      <c r="E816" s="60" t="s">
        <v>7494</v>
      </c>
      <c r="F816" s="60"/>
      <c r="G816" s="60" t="s">
        <v>6624</v>
      </c>
      <c r="H816" s="60"/>
      <c r="I816" s="59">
        <f t="shared" si="12"/>
        <v>10</v>
      </c>
      <c r="J816" s="59" t="s">
        <v>1561</v>
      </c>
      <c r="K816" s="61"/>
      <c r="L816" s="62" t="s">
        <v>6738</v>
      </c>
      <c r="M816" s="62" t="s">
        <v>6624</v>
      </c>
      <c r="N816" s="72" t="str">
        <f>VLOOKUP(M816,'Hulpblad KAR-parser'!A:C,2,FALSE)</f>
        <v>Soort vaartuig</v>
      </c>
      <c r="O816" s="72" t="str">
        <f>IF(VLOOKUP(M816,'Hulpblad KAR-parser'!A:C,3,FALSE)="","",VLOOKUP(M816,'Hulpblad KAR-parser'!A:C,3,FALSE))</f>
        <v>Surfplank/Kite</v>
      </c>
      <c r="P816" s="136" t="str">
        <f>IF(CONCATENATE(C816,D816)="","",VLOOKUP(CONCATENATE(C816,D816),Karakteristieken!AQ:AQ,1,FALSE))</f>
        <v/>
      </c>
    </row>
    <row r="817" spans="1:16" x14ac:dyDescent="0.25">
      <c r="A817" s="59"/>
      <c r="B817" s="59"/>
      <c r="C817" s="59"/>
      <c r="D817" s="59"/>
      <c r="E817" s="60" t="s">
        <v>7507</v>
      </c>
      <c r="F817" s="60"/>
      <c r="G817" s="60" t="s">
        <v>6624</v>
      </c>
      <c r="H817" s="60"/>
      <c r="I817" s="59">
        <f t="shared" si="12"/>
        <v>15</v>
      </c>
      <c r="J817" s="59" t="s">
        <v>1561</v>
      </c>
      <c r="K817" s="61"/>
      <c r="L817" s="62" t="s">
        <v>6738</v>
      </c>
      <c r="M817" s="62" t="s">
        <v>6624</v>
      </c>
      <c r="N817" s="72" t="str">
        <f>VLOOKUP(M817,'Hulpblad KAR-parser'!A:C,2,FALSE)</f>
        <v>Soort vaartuig</v>
      </c>
      <c r="O817" s="72" t="str">
        <f>IF(VLOOKUP(M817,'Hulpblad KAR-parser'!A:C,3,FALSE)="","",VLOOKUP(M817,'Hulpblad KAR-parser'!A:C,3,FALSE))</f>
        <v>Surfplank/Kite</v>
      </c>
      <c r="P817" s="136" t="str">
        <f>IF(CONCATENATE(C817,D817)="","",VLOOKUP(CONCATENATE(C817,D817),Karakteristieken!AQ:AQ,1,FALSE))</f>
        <v/>
      </c>
    </row>
    <row r="818" spans="1:16" x14ac:dyDescent="0.25">
      <c r="A818" s="59">
        <v>200109364</v>
      </c>
      <c r="B818" s="59">
        <v>200059066</v>
      </c>
      <c r="C818" s="59" t="s">
        <v>4629</v>
      </c>
      <c r="D818" s="59" t="s">
        <v>4649</v>
      </c>
      <c r="E818" s="60" t="s">
        <v>6468</v>
      </c>
      <c r="F818" s="60"/>
      <c r="G818" s="60"/>
      <c r="H818" s="60"/>
      <c r="I818" s="59">
        <f t="shared" si="12"/>
        <v>15</v>
      </c>
      <c r="J818" s="59" t="s">
        <v>1613</v>
      </c>
      <c r="K818" s="61"/>
      <c r="L818" s="62" t="s">
        <v>6738</v>
      </c>
      <c r="M818" s="62" t="s">
        <v>6468</v>
      </c>
      <c r="N818" s="72" t="str">
        <f>VLOOKUP(M818,'Hulpblad KAR-parser'!A:C,2,FALSE)</f>
        <v>Soort Bijeenk geb</v>
      </c>
      <c r="O818" s="72" t="str">
        <f>IF(VLOOKUP(M818,'Hulpblad KAR-parser'!A:C,3,FALSE)="","",VLOOKUP(M818,'Hulpblad KAR-parser'!A:C,3,FALSE))</f>
        <v>Synagoge</v>
      </c>
      <c r="P818" s="136" t="str">
        <f>IF(CONCATENATE(C818,D818)="","",VLOOKUP(CONCATENATE(C818,D818),Karakteristieken!AQ:AQ,1,FALSE))</f>
        <v>Soort Bijeenk gebSynagoge</v>
      </c>
    </row>
    <row r="819" spans="1:16" x14ac:dyDescent="0.25">
      <c r="A819" s="59"/>
      <c r="B819" s="59"/>
      <c r="C819" s="59"/>
      <c r="D819" s="59"/>
      <c r="E819" s="60" t="s">
        <v>7230</v>
      </c>
      <c r="F819" s="60"/>
      <c r="G819" s="60" t="s">
        <v>6468</v>
      </c>
      <c r="H819" s="60"/>
      <c r="I819" s="59">
        <f t="shared" si="12"/>
        <v>12</v>
      </c>
      <c r="J819" s="59" t="s">
        <v>1561</v>
      </c>
      <c r="K819" s="61"/>
      <c r="L819" s="62" t="s">
        <v>6738</v>
      </c>
      <c r="M819" s="62" t="s">
        <v>6468</v>
      </c>
      <c r="N819" s="72" t="str">
        <f>VLOOKUP(M819,'Hulpblad KAR-parser'!A:C,2,FALSE)</f>
        <v>Soort Bijeenk geb</v>
      </c>
      <c r="O819" s="72" t="str">
        <f>IF(VLOOKUP(M819,'Hulpblad KAR-parser'!A:C,3,FALSE)="","",VLOOKUP(M819,'Hulpblad KAR-parser'!A:C,3,FALSE))</f>
        <v>Synagoge</v>
      </c>
      <c r="P819" s="136" t="str">
        <f>IF(CONCATENATE(C819,D819)="","",VLOOKUP(CONCATENATE(C819,D819),Karakteristieken!AQ:AQ,1,FALSE))</f>
        <v/>
      </c>
    </row>
    <row r="820" spans="1:16" x14ac:dyDescent="0.25">
      <c r="A820" s="59"/>
      <c r="B820" s="59"/>
      <c r="C820" s="59"/>
      <c r="D820" s="59"/>
      <c r="E820" s="60" t="s">
        <v>7240</v>
      </c>
      <c r="F820" s="60"/>
      <c r="G820" s="60" t="s">
        <v>6468</v>
      </c>
      <c r="H820" s="60"/>
      <c r="I820" s="59">
        <f t="shared" si="12"/>
        <v>14</v>
      </c>
      <c r="J820" s="59" t="s">
        <v>1561</v>
      </c>
      <c r="K820" s="61"/>
      <c r="L820" s="62" t="s">
        <v>6738</v>
      </c>
      <c r="M820" s="62" t="s">
        <v>6468</v>
      </c>
      <c r="N820" s="72" t="str">
        <f>VLOOKUP(M820,'Hulpblad KAR-parser'!A:C,2,FALSE)</f>
        <v>Soort Bijeenk geb</v>
      </c>
      <c r="O820" s="72" t="str">
        <f>IF(VLOOKUP(M820,'Hulpblad KAR-parser'!A:C,3,FALSE)="","",VLOOKUP(M820,'Hulpblad KAR-parser'!A:C,3,FALSE))</f>
        <v>Synagoge</v>
      </c>
      <c r="P820" s="136" t="str">
        <f>IF(CONCATENATE(C820,D820)="","",VLOOKUP(CONCATENATE(C820,D820),Karakteristieken!AQ:AQ,1,FALSE))</f>
        <v/>
      </c>
    </row>
    <row r="821" spans="1:16" x14ac:dyDescent="0.25">
      <c r="A821" s="59">
        <v>200109365</v>
      </c>
      <c r="B821" s="59">
        <v>200059120</v>
      </c>
      <c r="C821" s="59" t="s">
        <v>5613</v>
      </c>
      <c r="D821" s="59" t="s">
        <v>4426</v>
      </c>
      <c r="E821" s="60" t="s">
        <v>6673</v>
      </c>
      <c r="F821" s="60"/>
      <c r="G821" s="60"/>
      <c r="H821" s="60"/>
      <c r="I821" s="59">
        <f t="shared" si="12"/>
        <v>15</v>
      </c>
      <c r="J821" s="59" t="s">
        <v>1613</v>
      </c>
      <c r="K821" s="61"/>
      <c r="L821" s="62" t="s">
        <v>6738</v>
      </c>
      <c r="M821" s="62" t="s">
        <v>6673</v>
      </c>
      <c r="N821" s="72" t="str">
        <f>VLOOKUP(M821,'Hulpblad KAR-parser'!A:C,2,FALSE)</f>
        <v>Soort voertuig</v>
      </c>
      <c r="O821" s="72" t="str">
        <f>IF(VLOOKUP(M821,'Hulpblad KAR-parser'!A:C,3,FALSE)="","",VLOOKUP(M821,'Hulpblad KAR-parser'!A:C,3,FALSE))</f>
        <v>Tankauto</v>
      </c>
      <c r="P821" s="136" t="str">
        <f>IF(CONCATENATE(C821,D821)="","",VLOOKUP(CONCATENATE(C821,D821),Karakteristieken!AQ:AQ,1,FALSE))</f>
        <v>Soort voertuigTankauto</v>
      </c>
    </row>
    <row r="822" spans="1:16" x14ac:dyDescent="0.25">
      <c r="A822" s="59"/>
      <c r="B822" s="59"/>
      <c r="C822" s="59"/>
      <c r="D822" s="59"/>
      <c r="E822" s="60" t="s">
        <v>7570</v>
      </c>
      <c r="F822" s="60"/>
      <c r="G822" s="60" t="s">
        <v>6673</v>
      </c>
      <c r="H822" s="60"/>
      <c r="I822" s="59">
        <f t="shared" si="12"/>
        <v>12</v>
      </c>
      <c r="J822" s="59" t="s">
        <v>1561</v>
      </c>
      <c r="K822" s="61"/>
      <c r="L822" s="62" t="s">
        <v>6738</v>
      </c>
      <c r="M822" s="62" t="s">
        <v>6673</v>
      </c>
      <c r="N822" s="72" t="str">
        <f>VLOOKUP(M822,'Hulpblad KAR-parser'!A:C,2,FALSE)</f>
        <v>Soort voertuig</v>
      </c>
      <c r="O822" s="72" t="str">
        <f>IF(VLOOKUP(M822,'Hulpblad KAR-parser'!A:C,3,FALSE)="","",VLOOKUP(M822,'Hulpblad KAR-parser'!A:C,3,FALSE))</f>
        <v>Tankauto</v>
      </c>
      <c r="P822" s="136" t="str">
        <f>IF(CONCATENATE(C822,D822)="","",VLOOKUP(CONCATENATE(C822,D822),Karakteristieken!AQ:AQ,1,FALSE))</f>
        <v/>
      </c>
    </row>
    <row r="823" spans="1:16" x14ac:dyDescent="0.25">
      <c r="A823" s="59"/>
      <c r="B823" s="59"/>
      <c r="C823" s="59"/>
      <c r="D823" s="59"/>
      <c r="E823" s="60" t="s">
        <v>7601</v>
      </c>
      <c r="F823" s="60"/>
      <c r="G823" s="60" t="s">
        <v>6673</v>
      </c>
      <c r="H823" s="60"/>
      <c r="I823" s="59">
        <f t="shared" ref="I823:I886" si="13">LEN(E823)</f>
        <v>14</v>
      </c>
      <c r="J823" s="59" t="s">
        <v>1561</v>
      </c>
      <c r="K823" s="61"/>
      <c r="L823" s="62" t="s">
        <v>6738</v>
      </c>
      <c r="M823" s="62" t="s">
        <v>6673</v>
      </c>
      <c r="N823" s="72" t="str">
        <f>VLOOKUP(M823,'Hulpblad KAR-parser'!A:C,2,FALSE)</f>
        <v>Soort voertuig</v>
      </c>
      <c r="O823" s="72" t="str">
        <f>IF(VLOOKUP(M823,'Hulpblad KAR-parser'!A:C,3,FALSE)="","",VLOOKUP(M823,'Hulpblad KAR-parser'!A:C,3,FALSE))</f>
        <v>Tankauto</v>
      </c>
      <c r="P823" s="136" t="str">
        <f>IF(CONCATENATE(C823,D823)="","",VLOOKUP(CONCATENATE(C823,D823),Karakteristieken!AQ:AQ,1,FALSE))</f>
        <v/>
      </c>
    </row>
    <row r="824" spans="1:16" x14ac:dyDescent="0.25">
      <c r="A824" s="59">
        <v>200109366</v>
      </c>
      <c r="B824" s="59">
        <v>200059094</v>
      </c>
      <c r="C824" s="59" t="s">
        <v>5538</v>
      </c>
      <c r="D824" s="59" t="s">
        <v>5579</v>
      </c>
      <c r="E824" s="60" t="s">
        <v>6625</v>
      </c>
      <c r="F824" s="60"/>
      <c r="G824" s="60"/>
      <c r="H824" s="60"/>
      <c r="I824" s="59">
        <f t="shared" si="13"/>
        <v>13</v>
      </c>
      <c r="J824" s="59" t="s">
        <v>1613</v>
      </c>
      <c r="K824" s="61"/>
      <c r="L824" s="62" t="s">
        <v>6738</v>
      </c>
      <c r="M824" s="62" t="s">
        <v>6625</v>
      </c>
      <c r="N824" s="72" t="str">
        <f>VLOOKUP(M824,'Hulpblad KAR-parser'!A:C,2,FALSE)</f>
        <v>Soort vaartuig</v>
      </c>
      <c r="O824" s="72" t="str">
        <f>IF(VLOOKUP(M824,'Hulpblad KAR-parser'!A:C,3,FALSE)="","",VLOOKUP(M824,'Hulpblad KAR-parser'!A:C,3,FALSE))</f>
        <v>Tanker</v>
      </c>
      <c r="P824" s="136" t="str">
        <f>IF(CONCATENATE(C824,D824)="","",VLOOKUP(CONCATENATE(C824,D824),Karakteristieken!AQ:AQ,1,FALSE))</f>
        <v>Soort vaartuigTanker</v>
      </c>
    </row>
    <row r="825" spans="1:16" x14ac:dyDescent="0.25">
      <c r="A825" s="59"/>
      <c r="B825" s="59"/>
      <c r="C825" s="59"/>
      <c r="D825" s="59"/>
      <c r="E825" s="60" t="s">
        <v>7471</v>
      </c>
      <c r="F825" s="60"/>
      <c r="G825" s="60" t="s">
        <v>6625</v>
      </c>
      <c r="H825" s="60"/>
      <c r="I825" s="59">
        <f t="shared" si="13"/>
        <v>10</v>
      </c>
      <c r="J825" s="59" t="s">
        <v>1561</v>
      </c>
      <c r="K825" s="61"/>
      <c r="L825" s="62" t="s">
        <v>6738</v>
      </c>
      <c r="M825" s="62" t="s">
        <v>6625</v>
      </c>
      <c r="N825" s="72" t="str">
        <f>VLOOKUP(M825,'Hulpblad KAR-parser'!A:C,2,FALSE)</f>
        <v>Soort vaartuig</v>
      </c>
      <c r="O825" s="72" t="str">
        <f>IF(VLOOKUP(M825,'Hulpblad KAR-parser'!A:C,3,FALSE)="","",VLOOKUP(M825,'Hulpblad KAR-parser'!A:C,3,FALSE))</f>
        <v>Tanker</v>
      </c>
      <c r="P825" s="136" t="str">
        <f>IF(CONCATENATE(C825,D825)="","",VLOOKUP(CONCATENATE(C825,D825),Karakteristieken!AQ:AQ,1,FALSE))</f>
        <v/>
      </c>
    </row>
    <row r="826" spans="1:16" x14ac:dyDescent="0.25">
      <c r="A826" s="59"/>
      <c r="B826" s="59"/>
      <c r="C826" s="59"/>
      <c r="D826" s="59"/>
      <c r="E826" s="60" t="s">
        <v>7508</v>
      </c>
      <c r="F826" s="60"/>
      <c r="G826" s="60" t="s">
        <v>6625</v>
      </c>
      <c r="H826" s="60"/>
      <c r="I826" s="59">
        <f t="shared" si="13"/>
        <v>12</v>
      </c>
      <c r="J826" s="59" t="s">
        <v>1561</v>
      </c>
      <c r="K826" s="61"/>
      <c r="L826" s="62" t="s">
        <v>6738</v>
      </c>
      <c r="M826" s="62" t="s">
        <v>6625</v>
      </c>
      <c r="N826" s="72" t="str">
        <f>VLOOKUP(M826,'Hulpblad KAR-parser'!A:C,2,FALSE)</f>
        <v>Soort vaartuig</v>
      </c>
      <c r="O826" s="72" t="str">
        <f>IF(VLOOKUP(M826,'Hulpblad KAR-parser'!A:C,3,FALSE)="","",VLOOKUP(M826,'Hulpblad KAR-parser'!A:C,3,FALSE))</f>
        <v>Tanker</v>
      </c>
      <c r="P826" s="136" t="str">
        <f>IF(CONCATENATE(C826,D826)="","",VLOOKUP(CONCATENATE(C826,D826),Karakteristieken!AQ:AQ,1,FALSE))</f>
        <v/>
      </c>
    </row>
    <row r="827" spans="1:16" x14ac:dyDescent="0.25">
      <c r="A827" s="59">
        <v>200109367</v>
      </c>
      <c r="B827" s="59">
        <v>200059115</v>
      </c>
      <c r="C827" s="59" t="s">
        <v>5613</v>
      </c>
      <c r="D827" s="59" t="s">
        <v>5660</v>
      </c>
      <c r="E827" s="60" t="s">
        <v>6675</v>
      </c>
      <c r="F827" s="60"/>
      <c r="G827" s="60"/>
      <c r="H827" s="60"/>
      <c r="I827" s="59">
        <f t="shared" si="13"/>
        <v>11</v>
      </c>
      <c r="J827" s="59" t="s">
        <v>1613</v>
      </c>
      <c r="K827" s="61"/>
      <c r="L827" s="62" t="s">
        <v>6738</v>
      </c>
      <c r="M827" s="62" t="s">
        <v>6675</v>
      </c>
      <c r="N827" s="72" t="str">
        <f>VLOOKUP(M827,'Hulpblad KAR-parser'!A:C,2,FALSE)</f>
        <v>Soort voertuig</v>
      </c>
      <c r="O827" s="72" t="str">
        <f>IF(VLOOKUP(M827,'Hulpblad KAR-parser'!A:C,3,FALSE)="","",VLOOKUP(M827,'Hulpblad KAR-parser'!A:C,3,FALSE))</f>
        <v>Taxi</v>
      </c>
      <c r="P827" s="136" t="str">
        <f>IF(CONCATENATE(C827,D827)="","",VLOOKUP(CONCATENATE(C827,D827),Karakteristieken!AQ:AQ,1,FALSE))</f>
        <v>Soort voertuigTaxi</v>
      </c>
    </row>
    <row r="828" spans="1:16" x14ac:dyDescent="0.25">
      <c r="A828" s="59"/>
      <c r="B828" s="59"/>
      <c r="C828" s="59"/>
      <c r="D828" s="59"/>
      <c r="E828" s="60" t="s">
        <v>7571</v>
      </c>
      <c r="F828" s="60"/>
      <c r="G828" s="60" t="s">
        <v>6675</v>
      </c>
      <c r="H828" s="60"/>
      <c r="I828" s="59">
        <f t="shared" si="13"/>
        <v>8</v>
      </c>
      <c r="J828" s="59" t="s">
        <v>1561</v>
      </c>
      <c r="K828" s="61"/>
      <c r="L828" s="62" t="s">
        <v>6738</v>
      </c>
      <c r="M828" s="62" t="s">
        <v>6675</v>
      </c>
      <c r="N828" s="72" t="str">
        <f>VLOOKUP(M828,'Hulpblad KAR-parser'!A:C,2,FALSE)</f>
        <v>Soort voertuig</v>
      </c>
      <c r="O828" s="72" t="str">
        <f>IF(VLOOKUP(M828,'Hulpblad KAR-parser'!A:C,3,FALSE)="","",VLOOKUP(M828,'Hulpblad KAR-parser'!A:C,3,FALSE))</f>
        <v>Taxi</v>
      </c>
      <c r="P828" s="136" t="str">
        <f>IF(CONCATENATE(C828,D828)="","",VLOOKUP(CONCATENATE(C828,D828),Karakteristieken!AQ:AQ,1,FALSE))</f>
        <v/>
      </c>
    </row>
    <row r="829" spans="1:16" x14ac:dyDescent="0.25">
      <c r="A829" s="59"/>
      <c r="B829" s="59"/>
      <c r="C829" s="59"/>
      <c r="D829" s="59"/>
      <c r="E829" s="60" t="s">
        <v>7602</v>
      </c>
      <c r="F829" s="60"/>
      <c r="G829" s="60" t="s">
        <v>6675</v>
      </c>
      <c r="H829" s="60"/>
      <c r="I829" s="59">
        <f t="shared" si="13"/>
        <v>10</v>
      </c>
      <c r="J829" s="59" t="s">
        <v>1561</v>
      </c>
      <c r="K829" s="61"/>
      <c r="L829" s="62" t="s">
        <v>6738</v>
      </c>
      <c r="M829" s="62" t="s">
        <v>6675</v>
      </c>
      <c r="N829" s="72" t="str">
        <f>VLOOKUP(M829,'Hulpblad KAR-parser'!A:C,2,FALSE)</f>
        <v>Soort voertuig</v>
      </c>
      <c r="O829" s="72" t="str">
        <f>IF(VLOOKUP(M829,'Hulpblad KAR-parser'!A:C,3,FALSE)="","",VLOOKUP(M829,'Hulpblad KAR-parser'!A:C,3,FALSE))</f>
        <v>Taxi</v>
      </c>
      <c r="P829" s="136" t="str">
        <f>IF(CONCATENATE(C829,D829)="","",VLOOKUP(CONCATENATE(C829,D829),Karakteristieken!AQ:AQ,1,FALSE))</f>
        <v/>
      </c>
    </row>
    <row r="830" spans="1:16" x14ac:dyDescent="0.25">
      <c r="A830" s="59">
        <v>200109368</v>
      </c>
      <c r="B830" s="59">
        <v>200059064</v>
      </c>
      <c r="C830" s="59" t="s">
        <v>4629</v>
      </c>
      <c r="D830" s="59" t="s">
        <v>4652</v>
      </c>
      <c r="E830" s="60" t="s">
        <v>6469</v>
      </c>
      <c r="F830" s="60"/>
      <c r="G830" s="60"/>
      <c r="H830" s="60"/>
      <c r="I830" s="59">
        <f t="shared" si="13"/>
        <v>14</v>
      </c>
      <c r="J830" s="59" t="s">
        <v>1613</v>
      </c>
      <c r="K830" s="61"/>
      <c r="L830" s="62" t="s">
        <v>6738</v>
      </c>
      <c r="M830" s="62" t="s">
        <v>6469</v>
      </c>
      <c r="N830" s="72" t="str">
        <f>VLOOKUP(M830,'Hulpblad KAR-parser'!A:C,2,FALSE)</f>
        <v>Soort Bijeenk geb</v>
      </c>
      <c r="O830" s="72" t="str">
        <f>IF(VLOOKUP(M830,'Hulpblad KAR-parser'!A:C,3,FALSE)="","",VLOOKUP(M830,'Hulpblad KAR-parser'!A:C,3,FALSE))</f>
        <v>Theater</v>
      </c>
      <c r="P830" s="136" t="str">
        <f>IF(CONCATENATE(C830,D830)="","",VLOOKUP(CONCATENATE(C830,D830),Karakteristieken!AQ:AQ,1,FALSE))</f>
        <v>Soort Bijeenk gebTheater</v>
      </c>
    </row>
    <row r="831" spans="1:16" x14ac:dyDescent="0.25">
      <c r="A831" s="59"/>
      <c r="B831" s="59"/>
      <c r="C831" s="59"/>
      <c r="D831" s="59"/>
      <c r="E831" s="60" t="s">
        <v>7231</v>
      </c>
      <c r="F831" s="60"/>
      <c r="G831" s="60" t="s">
        <v>6469</v>
      </c>
      <c r="H831" s="60"/>
      <c r="I831" s="59">
        <f t="shared" si="13"/>
        <v>11</v>
      </c>
      <c r="J831" s="59" t="s">
        <v>1561</v>
      </c>
      <c r="K831" s="61"/>
      <c r="L831" s="62" t="s">
        <v>6738</v>
      </c>
      <c r="M831" s="62" t="s">
        <v>6469</v>
      </c>
      <c r="N831" s="72" t="str">
        <f>VLOOKUP(M831,'Hulpblad KAR-parser'!A:C,2,FALSE)</f>
        <v>Soort Bijeenk geb</v>
      </c>
      <c r="O831" s="72" t="str">
        <f>IF(VLOOKUP(M831,'Hulpblad KAR-parser'!A:C,3,FALSE)="","",VLOOKUP(M831,'Hulpblad KAR-parser'!A:C,3,FALSE))</f>
        <v>Theater</v>
      </c>
      <c r="P831" s="136" t="str">
        <f>IF(CONCATENATE(C831,D831)="","",VLOOKUP(CONCATENATE(C831,D831),Karakteristieken!AQ:AQ,1,FALSE))</f>
        <v/>
      </c>
    </row>
    <row r="832" spans="1:16" x14ac:dyDescent="0.25">
      <c r="A832" s="59"/>
      <c r="B832" s="59"/>
      <c r="C832" s="59"/>
      <c r="D832" s="59"/>
      <c r="E832" s="60" t="s">
        <v>7241</v>
      </c>
      <c r="F832" s="60"/>
      <c r="G832" s="60" t="s">
        <v>6469</v>
      </c>
      <c r="H832" s="60"/>
      <c r="I832" s="59">
        <f t="shared" si="13"/>
        <v>13</v>
      </c>
      <c r="J832" s="59" t="s">
        <v>1561</v>
      </c>
      <c r="K832" s="61"/>
      <c r="L832" s="62" t="s">
        <v>6738</v>
      </c>
      <c r="M832" s="62" t="s">
        <v>6469</v>
      </c>
      <c r="N832" s="72" t="str">
        <f>VLOOKUP(M832,'Hulpblad KAR-parser'!A:C,2,FALSE)</f>
        <v>Soort Bijeenk geb</v>
      </c>
      <c r="O832" s="72" t="str">
        <f>IF(VLOOKUP(M832,'Hulpblad KAR-parser'!A:C,3,FALSE)="","",VLOOKUP(M832,'Hulpblad KAR-parser'!A:C,3,FALSE))</f>
        <v>Theater</v>
      </c>
      <c r="P832" s="136" t="str">
        <f>IF(CONCATENATE(C832,D832)="","",VLOOKUP(CONCATENATE(C832,D832),Karakteristieken!AQ:AQ,1,FALSE))</f>
        <v/>
      </c>
    </row>
    <row r="833" spans="1:16" x14ac:dyDescent="0.25">
      <c r="A833" s="59">
        <v>200109369</v>
      </c>
      <c r="B833" s="59">
        <v>200059109</v>
      </c>
      <c r="C833" s="59" t="s">
        <v>5405</v>
      </c>
      <c r="D833" s="59" t="s">
        <v>4384</v>
      </c>
      <c r="E833" s="60" t="s">
        <v>6591</v>
      </c>
      <c r="F833" s="60"/>
      <c r="G833" s="60"/>
      <c r="H833" s="60"/>
      <c r="I833" s="59">
        <f t="shared" si="13"/>
        <v>11</v>
      </c>
      <c r="J833" s="59" t="s">
        <v>1613</v>
      </c>
      <c r="K833" s="61"/>
      <c r="L833" s="62" t="s">
        <v>6738</v>
      </c>
      <c r="M833" s="62" t="s">
        <v>6591</v>
      </c>
      <c r="N833" s="72" t="str">
        <f>VLOOKUP(M833,'Hulpblad KAR-parser'!A:C,2,FALSE)</f>
        <v>Soort spoorvervoer</v>
      </c>
      <c r="O833" s="72" t="str">
        <f>IF(VLOOKUP(M833,'Hulpblad KAR-parser'!A:C,3,FALSE)="","",VLOOKUP(M833,'Hulpblad KAR-parser'!A:C,3,FALSE))</f>
        <v>Tram</v>
      </c>
      <c r="P833" s="136" t="str">
        <f>IF(CONCATENATE(C833,D833)="","",VLOOKUP(CONCATENATE(C833,D833),Karakteristieken!AQ:AQ,1,FALSE))</f>
        <v>Soort spoorvervoerTram</v>
      </c>
    </row>
    <row r="834" spans="1:16" x14ac:dyDescent="0.25">
      <c r="A834" s="59"/>
      <c r="B834" s="59"/>
      <c r="C834" s="59"/>
      <c r="D834" s="59"/>
      <c r="E834" s="60" t="s">
        <v>7537</v>
      </c>
      <c r="F834" s="60"/>
      <c r="G834" s="60" t="s">
        <v>6591</v>
      </c>
      <c r="H834" s="60"/>
      <c r="I834" s="59">
        <f t="shared" si="13"/>
        <v>8</v>
      </c>
      <c r="J834" s="59" t="s">
        <v>1561</v>
      </c>
      <c r="K834" s="61"/>
      <c r="L834" s="62" t="s">
        <v>6738</v>
      </c>
      <c r="M834" s="62" t="s">
        <v>6591</v>
      </c>
      <c r="N834" s="72" t="str">
        <f>VLOOKUP(M834,'Hulpblad KAR-parser'!A:C,2,FALSE)</f>
        <v>Soort spoorvervoer</v>
      </c>
      <c r="O834" s="72" t="str">
        <f>IF(VLOOKUP(M834,'Hulpblad KAR-parser'!A:C,3,FALSE)="","",VLOOKUP(M834,'Hulpblad KAR-parser'!A:C,3,FALSE))</f>
        <v>Tram</v>
      </c>
      <c r="P834" s="136" t="str">
        <f>IF(CONCATENATE(C834,D834)="","",VLOOKUP(CONCATENATE(C834,D834),Karakteristieken!AQ:AQ,1,FALSE))</f>
        <v/>
      </c>
    </row>
    <row r="835" spans="1:16" x14ac:dyDescent="0.25">
      <c r="A835" s="59"/>
      <c r="B835" s="59"/>
      <c r="C835" s="59"/>
      <c r="D835" s="59"/>
      <c r="E835" s="60" t="s">
        <v>7544</v>
      </c>
      <c r="F835" s="60"/>
      <c r="G835" s="60" t="s">
        <v>6591</v>
      </c>
      <c r="H835" s="60"/>
      <c r="I835" s="59">
        <f t="shared" si="13"/>
        <v>10</v>
      </c>
      <c r="J835" s="59" t="s">
        <v>1561</v>
      </c>
      <c r="K835" s="61"/>
      <c r="L835" s="62" t="s">
        <v>6738</v>
      </c>
      <c r="M835" s="62" t="s">
        <v>6591</v>
      </c>
      <c r="N835" s="72" t="str">
        <f>VLOOKUP(M835,'Hulpblad KAR-parser'!A:C,2,FALSE)</f>
        <v>Soort spoorvervoer</v>
      </c>
      <c r="O835" s="72" t="str">
        <f>IF(VLOOKUP(M835,'Hulpblad KAR-parser'!A:C,3,FALSE)="","",VLOOKUP(M835,'Hulpblad KAR-parser'!A:C,3,FALSE))</f>
        <v>Tram</v>
      </c>
      <c r="P835" s="136" t="str">
        <f>IF(CONCATENATE(C835,D835)="","",VLOOKUP(CONCATENATE(C835,D835),Karakteristieken!AQ:AQ,1,FALSE))</f>
        <v/>
      </c>
    </row>
    <row r="836" spans="1:16" x14ac:dyDescent="0.25">
      <c r="A836" s="59">
        <v>200109370</v>
      </c>
      <c r="B836" s="59">
        <v>200059042</v>
      </c>
      <c r="C836" s="59" t="s">
        <v>4655</v>
      </c>
      <c r="D836" s="59" t="s">
        <v>4676</v>
      </c>
      <c r="E836" s="60" t="s">
        <v>6482</v>
      </c>
      <c r="F836" s="60"/>
      <c r="G836" s="60"/>
      <c r="H836" s="60"/>
      <c r="I836" s="59">
        <f t="shared" si="13"/>
        <v>15</v>
      </c>
      <c r="J836" s="59" t="s">
        <v>1613</v>
      </c>
      <c r="K836" s="61"/>
      <c r="L836" s="62" t="s">
        <v>6738</v>
      </c>
      <c r="M836" s="62" t="s">
        <v>6482</v>
      </c>
      <c r="N836" s="72" t="str">
        <f>VLOOKUP(M836,'Hulpblad KAR-parser'!A:C,2,FALSE)</f>
        <v>Soort bijgebouw</v>
      </c>
      <c r="O836" s="72" t="str">
        <f>IF(VLOOKUP(M836,'Hulpblad KAR-parser'!A:C,3,FALSE)="","",VLOOKUP(M836,'Hulpblad KAR-parser'!A:C,3,FALSE))</f>
        <v>Tuinhuis</v>
      </c>
      <c r="P836" s="136" t="str">
        <f>IF(CONCATENATE(C836,D836)="","",VLOOKUP(CONCATENATE(C836,D836),Karakteristieken!AQ:AQ,1,FALSE))</f>
        <v>Soort bijgebouwTuinhuis</v>
      </c>
    </row>
    <row r="837" spans="1:16" x14ac:dyDescent="0.25">
      <c r="A837" s="59"/>
      <c r="B837" s="59"/>
      <c r="C837" s="59"/>
      <c r="D837" s="59"/>
      <c r="E837" s="60" t="s">
        <v>7081</v>
      </c>
      <c r="F837" s="60"/>
      <c r="G837" s="60" t="s">
        <v>6482</v>
      </c>
      <c r="H837" s="60"/>
      <c r="I837" s="59">
        <f t="shared" si="13"/>
        <v>12</v>
      </c>
      <c r="J837" s="59" t="s">
        <v>1561</v>
      </c>
      <c r="K837" s="61"/>
      <c r="L837" s="62" t="s">
        <v>6738</v>
      </c>
      <c r="M837" s="62" t="s">
        <v>6482</v>
      </c>
      <c r="N837" s="72" t="str">
        <f>VLOOKUP(M837,'Hulpblad KAR-parser'!A:C,2,FALSE)</f>
        <v>Soort bijgebouw</v>
      </c>
      <c r="O837" s="72" t="str">
        <f>IF(VLOOKUP(M837,'Hulpblad KAR-parser'!A:C,3,FALSE)="","",VLOOKUP(M837,'Hulpblad KAR-parser'!A:C,3,FALSE))</f>
        <v>Tuinhuis</v>
      </c>
      <c r="P837" s="136" t="str">
        <f>IF(CONCATENATE(C837,D837)="","",VLOOKUP(CONCATENATE(C837,D837),Karakteristieken!AQ:AQ,1,FALSE))</f>
        <v/>
      </c>
    </row>
    <row r="838" spans="1:16" x14ac:dyDescent="0.25">
      <c r="A838" s="59"/>
      <c r="B838" s="59"/>
      <c r="C838" s="59"/>
      <c r="D838" s="59"/>
      <c r="E838" s="60" t="s">
        <v>7114</v>
      </c>
      <c r="F838" s="60"/>
      <c r="G838" s="60" t="s">
        <v>6482</v>
      </c>
      <c r="H838" s="60"/>
      <c r="I838" s="59">
        <f t="shared" si="13"/>
        <v>14</v>
      </c>
      <c r="J838" s="59" t="s">
        <v>1561</v>
      </c>
      <c r="K838" s="61"/>
      <c r="L838" s="62" t="s">
        <v>6738</v>
      </c>
      <c r="M838" s="62" t="s">
        <v>6482</v>
      </c>
      <c r="N838" s="72" t="str">
        <f>VLOOKUP(M838,'Hulpblad KAR-parser'!A:C,2,FALSE)</f>
        <v>Soort bijgebouw</v>
      </c>
      <c r="O838" s="72" t="str">
        <f>IF(VLOOKUP(M838,'Hulpblad KAR-parser'!A:C,3,FALSE)="","",VLOOKUP(M838,'Hulpblad KAR-parser'!A:C,3,FALSE))</f>
        <v>Tuinhuis</v>
      </c>
      <c r="P838" s="136" t="str">
        <f>IF(CONCATENATE(C838,D838)="","",VLOOKUP(CONCATENATE(C838,D838),Karakteristieken!AQ:AQ,1,FALSE))</f>
        <v/>
      </c>
    </row>
    <row r="839" spans="1:16" x14ac:dyDescent="0.25">
      <c r="A839" s="59">
        <v>200109371</v>
      </c>
      <c r="B839" s="59">
        <v>200059076</v>
      </c>
      <c r="C839" s="59" t="s">
        <v>5255</v>
      </c>
      <c r="D839" s="59" t="s">
        <v>5268</v>
      </c>
      <c r="E839" s="60" t="s">
        <v>6577</v>
      </c>
      <c r="F839" s="60"/>
      <c r="G839" s="60"/>
      <c r="H839" s="60"/>
      <c r="I839" s="59">
        <f t="shared" si="13"/>
        <v>13</v>
      </c>
      <c r="J839" s="59" t="s">
        <v>1613</v>
      </c>
      <c r="K839" s="61"/>
      <c r="L839" s="62" t="s">
        <v>6738</v>
      </c>
      <c r="M839" s="62" t="s">
        <v>6577</v>
      </c>
      <c r="N839" s="72" t="str">
        <f>VLOOKUP(M839,'Hulpblad KAR-parser'!A:C,2,FALSE)</f>
        <v>Soort overige Geb</v>
      </c>
      <c r="O839" s="72" t="str">
        <f>IF(VLOOKUP(M839,'Hulpblad KAR-parser'!A:C,3,FALSE)="","",VLOOKUP(M839,'Hulpblad KAR-parser'!A:C,3,FALSE))</f>
        <v>Tunnel</v>
      </c>
      <c r="P839" s="136" t="str">
        <f>IF(CONCATENATE(C839,D839)="","",VLOOKUP(CONCATENATE(C839,D839),Karakteristieken!AQ:AQ,1,FALSE))</f>
        <v>Soort overige GebTunnel</v>
      </c>
    </row>
    <row r="840" spans="1:16" x14ac:dyDescent="0.25">
      <c r="A840" s="59"/>
      <c r="B840" s="59"/>
      <c r="C840" s="59"/>
      <c r="D840" s="59"/>
      <c r="E840" s="60" t="s">
        <v>7341</v>
      </c>
      <c r="F840" s="60"/>
      <c r="G840" s="60" t="s">
        <v>6577</v>
      </c>
      <c r="H840" s="60"/>
      <c r="I840" s="59">
        <f t="shared" si="13"/>
        <v>10</v>
      </c>
      <c r="J840" s="59" t="s">
        <v>1561</v>
      </c>
      <c r="K840" s="61"/>
      <c r="L840" s="62" t="s">
        <v>6738</v>
      </c>
      <c r="M840" s="62" t="s">
        <v>6577</v>
      </c>
      <c r="N840" s="72" t="str">
        <f>VLOOKUP(M840,'Hulpblad KAR-parser'!A:C,2,FALSE)</f>
        <v>Soort overige Geb</v>
      </c>
      <c r="O840" s="72" t="str">
        <f>IF(VLOOKUP(M840,'Hulpblad KAR-parser'!A:C,3,FALSE)="","",VLOOKUP(M840,'Hulpblad KAR-parser'!A:C,3,FALSE))</f>
        <v>Tunnel</v>
      </c>
      <c r="P840" s="136" t="str">
        <f>IF(CONCATENATE(C840,D840)="","",VLOOKUP(CONCATENATE(C840,D840),Karakteristieken!AQ:AQ,1,FALSE))</f>
        <v/>
      </c>
    </row>
    <row r="841" spans="1:16" x14ac:dyDescent="0.25">
      <c r="A841" s="59"/>
      <c r="B841" s="59"/>
      <c r="C841" s="59"/>
      <c r="D841" s="59"/>
      <c r="E841" s="60" t="s">
        <v>7357</v>
      </c>
      <c r="F841" s="60"/>
      <c r="G841" s="60" t="s">
        <v>6577</v>
      </c>
      <c r="H841" s="60"/>
      <c r="I841" s="59">
        <f t="shared" si="13"/>
        <v>12</v>
      </c>
      <c r="J841" s="59" t="s">
        <v>1561</v>
      </c>
      <c r="K841" s="61"/>
      <c r="L841" s="62" t="s">
        <v>6738</v>
      </c>
      <c r="M841" s="62" t="s">
        <v>6577</v>
      </c>
      <c r="N841" s="72" t="str">
        <f>VLOOKUP(M841,'Hulpblad KAR-parser'!A:C,2,FALSE)</f>
        <v>Soort overige Geb</v>
      </c>
      <c r="O841" s="72" t="str">
        <f>IF(VLOOKUP(M841,'Hulpblad KAR-parser'!A:C,3,FALSE)="","",VLOOKUP(M841,'Hulpblad KAR-parser'!A:C,3,FALSE))</f>
        <v>Tunnel</v>
      </c>
      <c r="P841" s="136" t="str">
        <f>IF(CONCATENATE(C841,D841)="","",VLOOKUP(CONCATENATE(C841,D841),Karakteristieken!AQ:AQ,1,FALSE))</f>
        <v/>
      </c>
    </row>
    <row r="842" spans="1:16" x14ac:dyDescent="0.25">
      <c r="A842" s="59">
        <v>200053671</v>
      </c>
      <c r="B842" s="59">
        <v>200027237</v>
      </c>
      <c r="C842" s="59" t="s">
        <v>5761</v>
      </c>
      <c r="D842" s="59" t="s">
        <v>5794</v>
      </c>
      <c r="E842" s="60" t="s">
        <v>6697</v>
      </c>
      <c r="F842" s="60"/>
      <c r="G842" s="60"/>
      <c r="H842" s="60"/>
      <c r="I842" s="59">
        <f t="shared" si="13"/>
        <v>19</v>
      </c>
      <c r="J842" s="59" t="s">
        <v>1613</v>
      </c>
      <c r="K842" s="61"/>
      <c r="L842" s="62" t="s">
        <v>6738</v>
      </c>
      <c r="M842" s="62" t="s">
        <v>6697</v>
      </c>
      <c r="N842" s="72" t="str">
        <f>VLOOKUP(M842,'Hulpblad KAR-parser'!A:C,2,FALSE)</f>
        <v>Soort woning</v>
      </c>
      <c r="O842" s="72" t="str">
        <f>IF(VLOOKUP(M842,'Hulpblad KAR-parser'!A:C,3,FALSE)="","",VLOOKUP(M842,'Hulpblad KAR-parser'!A:C,3,FALSE))</f>
        <v>Tussenwoning</v>
      </c>
      <c r="P842" s="136" t="str">
        <f>IF(CONCATENATE(C842,D842)="","",VLOOKUP(CONCATENATE(C842,D842),Karakteristieken!AQ:AQ,1,FALSE))</f>
        <v>Soort woningTussenwoning</v>
      </c>
    </row>
    <row r="843" spans="1:16" x14ac:dyDescent="0.25">
      <c r="A843" s="59"/>
      <c r="B843" s="59"/>
      <c r="C843" s="59"/>
      <c r="D843" s="59"/>
      <c r="E843" s="60" t="s">
        <v>7188</v>
      </c>
      <c r="F843" s="60"/>
      <c r="G843" s="60" t="s">
        <v>6697</v>
      </c>
      <c r="H843" s="60"/>
      <c r="I843" s="59">
        <f t="shared" si="13"/>
        <v>16</v>
      </c>
      <c r="J843" s="59" t="s">
        <v>1561</v>
      </c>
      <c r="K843" s="61"/>
      <c r="L843" s="62" t="s">
        <v>6738</v>
      </c>
      <c r="M843" s="62" t="s">
        <v>6697</v>
      </c>
      <c r="N843" s="72" t="str">
        <f>VLOOKUP(M843,'Hulpblad KAR-parser'!A:C,2,FALSE)</f>
        <v>Soort woning</v>
      </c>
      <c r="O843" s="72" t="str">
        <f>IF(VLOOKUP(M843,'Hulpblad KAR-parser'!A:C,3,FALSE)="","",VLOOKUP(M843,'Hulpblad KAR-parser'!A:C,3,FALSE))</f>
        <v>Tussenwoning</v>
      </c>
      <c r="P843" s="136" t="str">
        <f>IF(CONCATENATE(C843,D843)="","",VLOOKUP(CONCATENATE(C843,D843),Karakteristieken!AQ:AQ,1,FALSE))</f>
        <v/>
      </c>
    </row>
    <row r="844" spans="1:16" x14ac:dyDescent="0.25">
      <c r="A844" s="59"/>
      <c r="B844" s="59"/>
      <c r="C844" s="59"/>
      <c r="D844" s="59"/>
      <c r="E844" s="60" t="s">
        <v>7213</v>
      </c>
      <c r="F844" s="60"/>
      <c r="G844" s="60" t="s">
        <v>6697</v>
      </c>
      <c r="H844" s="60"/>
      <c r="I844" s="59">
        <f t="shared" si="13"/>
        <v>18</v>
      </c>
      <c r="J844" s="59" t="s">
        <v>1561</v>
      </c>
      <c r="K844" s="61"/>
      <c r="L844" s="62" t="s">
        <v>6738</v>
      </c>
      <c r="M844" s="62" t="s">
        <v>6697</v>
      </c>
      <c r="N844" s="72" t="str">
        <f>VLOOKUP(M844,'Hulpblad KAR-parser'!A:C,2,FALSE)</f>
        <v>Soort woning</v>
      </c>
      <c r="O844" s="72" t="str">
        <f>IF(VLOOKUP(M844,'Hulpblad KAR-parser'!A:C,3,FALSE)="","",VLOOKUP(M844,'Hulpblad KAR-parser'!A:C,3,FALSE))</f>
        <v>Tussenwoning</v>
      </c>
      <c r="P844" s="136" t="str">
        <f>IF(CONCATENATE(C844,D844)="","",VLOOKUP(CONCATENATE(C844,D844),Karakteristieken!AQ:AQ,1,FALSE))</f>
        <v/>
      </c>
    </row>
    <row r="845" spans="1:16" x14ac:dyDescent="0.25">
      <c r="A845" s="59">
        <v>200109372</v>
      </c>
      <c r="B845" s="59">
        <v>200059085</v>
      </c>
      <c r="C845" s="59" t="s">
        <v>5065</v>
      </c>
      <c r="D845" s="59" t="s">
        <v>5085</v>
      </c>
      <c r="E845" s="60" t="s">
        <v>6539</v>
      </c>
      <c r="F845" s="60"/>
      <c r="G845" s="60"/>
      <c r="H845" s="60"/>
      <c r="I845" s="59">
        <f t="shared" si="13"/>
        <v>17</v>
      </c>
      <c r="J845" s="59" t="s">
        <v>1613</v>
      </c>
      <c r="K845" s="61"/>
      <c r="L845" s="62" t="s">
        <v>6738</v>
      </c>
      <c r="M845" s="62" t="s">
        <v>6539</v>
      </c>
      <c r="N845" s="72" t="str">
        <f>VLOOKUP(M845,'Hulpblad KAR-parser'!A:C,2,FALSE)</f>
        <v>Soort luchtvaartuig</v>
      </c>
      <c r="O845" s="72" t="str">
        <f>IF(VLOOKUP(M845,'Hulpblad KAR-parser'!A:C,3,FALSE)="","",VLOOKUP(M845,'Hulpblad KAR-parser'!A:C,3,FALSE))</f>
        <v>Ultralight</v>
      </c>
      <c r="P845" s="136" t="str">
        <f>IF(CONCATENATE(C845,D845)="","",VLOOKUP(CONCATENATE(C845,D845),Karakteristieken!AQ:AQ,1,FALSE))</f>
        <v>Soort luchtvaartuigUltralight</v>
      </c>
    </row>
    <row r="846" spans="1:16" x14ac:dyDescent="0.25">
      <c r="A846" s="59"/>
      <c r="B846" s="59"/>
      <c r="C846" s="59"/>
      <c r="D846" s="59"/>
      <c r="E846" s="60" t="s">
        <v>7368</v>
      </c>
      <c r="F846" s="60"/>
      <c r="G846" s="60" t="s">
        <v>6539</v>
      </c>
      <c r="H846" s="60"/>
      <c r="I846" s="59">
        <f t="shared" si="13"/>
        <v>14</v>
      </c>
      <c r="J846" s="59" t="s">
        <v>1561</v>
      </c>
      <c r="K846" s="61"/>
      <c r="L846" s="62" t="s">
        <v>6738</v>
      </c>
      <c r="M846" s="62" t="s">
        <v>6539</v>
      </c>
      <c r="N846" s="72" t="str">
        <f>VLOOKUP(M846,'Hulpblad KAR-parser'!A:C,2,FALSE)</f>
        <v>Soort luchtvaartuig</v>
      </c>
      <c r="O846" s="72" t="str">
        <f>IF(VLOOKUP(M846,'Hulpblad KAR-parser'!A:C,3,FALSE)="","",VLOOKUP(M846,'Hulpblad KAR-parser'!A:C,3,FALSE))</f>
        <v>Ultralight</v>
      </c>
      <c r="P846" s="136" t="str">
        <f>IF(CONCATENATE(C846,D846)="","",VLOOKUP(CONCATENATE(C846,D846),Karakteristieken!AQ:AQ,1,FALSE))</f>
        <v/>
      </c>
    </row>
    <row r="847" spans="1:16" x14ac:dyDescent="0.25">
      <c r="A847" s="59"/>
      <c r="B847" s="59"/>
      <c r="C847" s="59"/>
      <c r="D847" s="59"/>
      <c r="E847" s="60" t="s">
        <v>7382</v>
      </c>
      <c r="F847" s="60"/>
      <c r="G847" s="60" t="s">
        <v>6539</v>
      </c>
      <c r="H847" s="60"/>
      <c r="I847" s="59">
        <f t="shared" si="13"/>
        <v>16</v>
      </c>
      <c r="J847" s="59" t="s">
        <v>1561</v>
      </c>
      <c r="K847" s="61"/>
      <c r="L847" s="62" t="s">
        <v>6738</v>
      </c>
      <c r="M847" s="62" t="s">
        <v>6539</v>
      </c>
      <c r="N847" s="72" t="str">
        <f>VLOOKUP(M847,'Hulpblad KAR-parser'!A:C,2,FALSE)</f>
        <v>Soort luchtvaartuig</v>
      </c>
      <c r="O847" s="72" t="str">
        <f>IF(VLOOKUP(M847,'Hulpblad KAR-parser'!A:C,3,FALSE)="","",VLOOKUP(M847,'Hulpblad KAR-parser'!A:C,3,FALSE))</f>
        <v>Ultralight</v>
      </c>
      <c r="P847" s="136" t="str">
        <f>IF(CONCATENATE(C847,D847)="","",VLOOKUP(CONCATENATE(C847,D847),Karakteristieken!AQ:AQ,1,FALSE))</f>
        <v/>
      </c>
    </row>
    <row r="848" spans="1:16" x14ac:dyDescent="0.25">
      <c r="A848" s="59">
        <v>200109373</v>
      </c>
      <c r="B848" s="59">
        <v>200059097</v>
      </c>
      <c r="C848" s="59" t="s">
        <v>5538</v>
      </c>
      <c r="D848" s="59" t="s">
        <v>5582</v>
      </c>
      <c r="E848" s="60" t="s">
        <v>6627</v>
      </c>
      <c r="F848" s="60"/>
      <c r="G848" s="60"/>
      <c r="H848" s="60"/>
      <c r="I848" s="59">
        <f t="shared" si="13"/>
        <v>15</v>
      </c>
      <c r="J848" s="59" t="s">
        <v>1613</v>
      </c>
      <c r="K848" s="61"/>
      <c r="L848" s="62" t="s">
        <v>6738</v>
      </c>
      <c r="M848" s="62" t="s">
        <v>6627</v>
      </c>
      <c r="N848" s="72" t="str">
        <f>VLOOKUP(M848,'Hulpblad KAR-parser'!A:C,2,FALSE)</f>
        <v>Soort vaartuig</v>
      </c>
      <c r="O848" s="72" t="str">
        <f>IF(VLOOKUP(M848,'Hulpblad KAR-parser'!A:C,3,FALSE)="","",VLOOKUP(M848,'Hulpblad KAR-parser'!A:C,3,FALSE))</f>
        <v>Veerpont/Ferry</v>
      </c>
      <c r="P848" s="136" t="str">
        <f>IF(CONCATENATE(C848,D848)="","",VLOOKUP(CONCATENATE(C848,D848),Karakteristieken!AQ:AQ,1,FALSE))</f>
        <v>Soort vaartuigVeerpont/Ferry</v>
      </c>
    </row>
    <row r="849" spans="1:16" x14ac:dyDescent="0.25">
      <c r="A849" s="59"/>
      <c r="B849" s="59"/>
      <c r="C849" s="59"/>
      <c r="D849" s="59"/>
      <c r="E849" s="60" t="s">
        <v>7453</v>
      </c>
      <c r="F849" s="60"/>
      <c r="G849" s="60" t="s">
        <v>6627</v>
      </c>
      <c r="H849" s="60"/>
      <c r="I849" s="59">
        <f t="shared" si="13"/>
        <v>9</v>
      </c>
      <c r="J849" s="59" t="s">
        <v>1561</v>
      </c>
      <c r="K849" s="61"/>
      <c r="L849" s="62" t="s">
        <v>6738</v>
      </c>
      <c r="M849" s="62" t="s">
        <v>6627</v>
      </c>
      <c r="N849" s="72" t="str">
        <f>VLOOKUP(M849,'Hulpblad KAR-parser'!A:C,2,FALSE)</f>
        <v>Soort vaartuig</v>
      </c>
      <c r="O849" s="72" t="str">
        <f>IF(VLOOKUP(M849,'Hulpblad KAR-parser'!A:C,3,FALSE)="","",VLOOKUP(M849,'Hulpblad KAR-parser'!A:C,3,FALSE))</f>
        <v>Veerpont/Ferry</v>
      </c>
      <c r="P849" s="136" t="str">
        <f>IF(CONCATENATE(C849,D849)="","",VLOOKUP(CONCATENATE(C849,D849),Karakteristieken!AQ:AQ,1,FALSE))</f>
        <v/>
      </c>
    </row>
    <row r="850" spans="1:16" x14ac:dyDescent="0.25">
      <c r="A850" s="59"/>
      <c r="B850" s="59"/>
      <c r="C850" s="59"/>
      <c r="D850" s="59"/>
      <c r="E850" s="60" t="s">
        <v>7472</v>
      </c>
      <c r="F850" s="60"/>
      <c r="G850" s="60" t="s">
        <v>6627</v>
      </c>
      <c r="H850" s="60"/>
      <c r="I850" s="59">
        <f t="shared" si="13"/>
        <v>12</v>
      </c>
      <c r="J850" s="59" t="s">
        <v>1561</v>
      </c>
      <c r="K850" s="61"/>
      <c r="L850" s="62" t="s">
        <v>6738</v>
      </c>
      <c r="M850" s="62" t="s">
        <v>6627</v>
      </c>
      <c r="N850" s="72" t="str">
        <f>VLOOKUP(M850,'Hulpblad KAR-parser'!A:C,2,FALSE)</f>
        <v>Soort vaartuig</v>
      </c>
      <c r="O850" s="72" t="str">
        <f>IF(VLOOKUP(M850,'Hulpblad KAR-parser'!A:C,3,FALSE)="","",VLOOKUP(M850,'Hulpblad KAR-parser'!A:C,3,FALSE))</f>
        <v>Veerpont/Ferry</v>
      </c>
      <c r="P850" s="136" t="str">
        <f>IF(CONCATENATE(C850,D850)="","",VLOOKUP(CONCATENATE(C850,D850),Karakteristieken!AQ:AQ,1,FALSE))</f>
        <v/>
      </c>
    </row>
    <row r="851" spans="1:16" x14ac:dyDescent="0.25">
      <c r="A851" s="59"/>
      <c r="B851" s="59"/>
      <c r="C851" s="59"/>
      <c r="D851" s="59"/>
      <c r="E851" s="60" t="s">
        <v>7477</v>
      </c>
      <c r="F851" s="60"/>
      <c r="G851" s="60" t="s">
        <v>6627</v>
      </c>
      <c r="H851" s="60"/>
      <c r="I851" s="59">
        <f t="shared" si="13"/>
        <v>12</v>
      </c>
      <c r="J851" s="59" t="s">
        <v>1561</v>
      </c>
      <c r="K851" s="61"/>
      <c r="L851" s="62" t="s">
        <v>6738</v>
      </c>
      <c r="M851" s="62" t="s">
        <v>6627</v>
      </c>
      <c r="N851" s="72" t="str">
        <f>VLOOKUP(M851,'Hulpblad KAR-parser'!A:C,2,FALSE)</f>
        <v>Soort vaartuig</v>
      </c>
      <c r="O851" s="72" t="str">
        <f>IF(VLOOKUP(M851,'Hulpblad KAR-parser'!A:C,3,FALSE)="","",VLOOKUP(M851,'Hulpblad KAR-parser'!A:C,3,FALSE))</f>
        <v>Veerpont/Ferry</v>
      </c>
      <c r="P851" s="136" t="str">
        <f>IF(CONCATENATE(C851,D851)="","",VLOOKUP(CONCATENATE(C851,D851),Karakteristieken!AQ:AQ,1,FALSE))</f>
        <v/>
      </c>
    </row>
    <row r="852" spans="1:16" x14ac:dyDescent="0.25">
      <c r="A852" s="59"/>
      <c r="B852" s="59"/>
      <c r="C852" s="59"/>
      <c r="D852" s="59"/>
      <c r="E852" s="60" t="s">
        <v>7491</v>
      </c>
      <c r="F852" s="60"/>
      <c r="G852" s="60" t="s">
        <v>6627</v>
      </c>
      <c r="H852" s="60"/>
      <c r="I852" s="59">
        <f t="shared" si="13"/>
        <v>11</v>
      </c>
      <c r="J852" s="59" t="s">
        <v>1561</v>
      </c>
      <c r="K852" s="61"/>
      <c r="L852" s="62" t="s">
        <v>6738</v>
      </c>
      <c r="M852" s="62" t="s">
        <v>6627</v>
      </c>
      <c r="N852" s="72" t="str">
        <f>VLOOKUP(M852,'Hulpblad KAR-parser'!A:C,2,FALSE)</f>
        <v>Soort vaartuig</v>
      </c>
      <c r="O852" s="72" t="str">
        <f>IF(VLOOKUP(M852,'Hulpblad KAR-parser'!A:C,3,FALSE)="","",VLOOKUP(M852,'Hulpblad KAR-parser'!A:C,3,FALSE))</f>
        <v>Veerpont/Ferry</v>
      </c>
      <c r="P852" s="136" t="str">
        <f>IF(CONCATENATE(C852,D852)="","",VLOOKUP(CONCATENATE(C852,D852),Karakteristieken!AQ:AQ,1,FALSE))</f>
        <v/>
      </c>
    </row>
    <row r="853" spans="1:16" x14ac:dyDescent="0.25">
      <c r="A853" s="59"/>
      <c r="B853" s="59"/>
      <c r="C853" s="59"/>
      <c r="D853" s="59"/>
      <c r="E853" s="60" t="s">
        <v>7509</v>
      </c>
      <c r="F853" s="60"/>
      <c r="G853" s="60" t="s">
        <v>6627</v>
      </c>
      <c r="H853" s="60"/>
      <c r="I853" s="59">
        <f t="shared" si="13"/>
        <v>14</v>
      </c>
      <c r="J853" s="59" t="s">
        <v>1561</v>
      </c>
      <c r="K853" s="61"/>
      <c r="L853" s="62" t="s">
        <v>6738</v>
      </c>
      <c r="M853" s="62" t="s">
        <v>6627</v>
      </c>
      <c r="N853" s="72" t="str">
        <f>VLOOKUP(M853,'Hulpblad KAR-parser'!A:C,2,FALSE)</f>
        <v>Soort vaartuig</v>
      </c>
      <c r="O853" s="72" t="str">
        <f>IF(VLOOKUP(M853,'Hulpblad KAR-parser'!A:C,3,FALSE)="","",VLOOKUP(M853,'Hulpblad KAR-parser'!A:C,3,FALSE))</f>
        <v>Veerpont/Ferry</v>
      </c>
      <c r="P853" s="136" t="str">
        <f>IF(CONCATENATE(C853,D853)="","",VLOOKUP(CONCATENATE(C853,D853),Karakteristieken!AQ:AQ,1,FALSE))</f>
        <v/>
      </c>
    </row>
    <row r="854" spans="1:16" x14ac:dyDescent="0.25">
      <c r="A854" s="59">
        <v>200115040</v>
      </c>
      <c r="B854" s="59">
        <v>200027290</v>
      </c>
      <c r="C854" s="59" t="s">
        <v>5613</v>
      </c>
      <c r="D854" s="59" t="s">
        <v>4423</v>
      </c>
      <c r="E854" s="60" t="s">
        <v>6677</v>
      </c>
      <c r="F854" s="60"/>
      <c r="G854" s="60"/>
      <c r="H854" s="60"/>
      <c r="I854" s="59">
        <f t="shared" si="13"/>
        <v>17</v>
      </c>
      <c r="J854" s="59" t="s">
        <v>1613</v>
      </c>
      <c r="K854" s="61"/>
      <c r="L854" s="62" t="s">
        <v>6738</v>
      </c>
      <c r="M854" s="62" t="s">
        <v>6677</v>
      </c>
      <c r="N854" s="72" t="str">
        <f>VLOOKUP(M854,'Hulpblad KAR-parser'!A:C,2,FALSE)</f>
        <v>Soort voertuig</v>
      </c>
      <c r="O854" s="72" t="str">
        <f>IF(VLOOKUP(M854,'Hulpblad KAR-parser'!A:C,3,FALSE)="","",VLOOKUP(M854,'Hulpblad KAR-parser'!A:C,3,FALSE))</f>
        <v>Vrachtauto</v>
      </c>
      <c r="P854" s="136" t="str">
        <f>IF(CONCATENATE(C854,D854)="","",VLOOKUP(CONCATENATE(C854,D854),Karakteristieken!AQ:AQ,1,FALSE))</f>
        <v>Soort voertuigVrachtauto</v>
      </c>
    </row>
    <row r="855" spans="1:16" x14ac:dyDescent="0.25">
      <c r="A855" s="59"/>
      <c r="B855" s="59"/>
      <c r="C855" s="59"/>
      <c r="D855" s="59"/>
      <c r="E855" s="60" t="s">
        <v>7573</v>
      </c>
      <c r="F855" s="60"/>
      <c r="G855" s="60" t="s">
        <v>6677</v>
      </c>
      <c r="H855" s="60"/>
      <c r="I855" s="59">
        <f t="shared" si="13"/>
        <v>15</v>
      </c>
      <c r="J855" s="59" t="s">
        <v>1561</v>
      </c>
      <c r="K855" s="61"/>
      <c r="L855" s="62" t="s">
        <v>6738</v>
      </c>
      <c r="M855" s="62" t="s">
        <v>6677</v>
      </c>
      <c r="N855" s="72" t="str">
        <f>VLOOKUP(M855,'Hulpblad KAR-parser'!A:C,2,FALSE)</f>
        <v>Soort voertuig</v>
      </c>
      <c r="O855" s="72" t="str">
        <f>IF(VLOOKUP(M855,'Hulpblad KAR-parser'!A:C,3,FALSE)="","",VLOOKUP(M855,'Hulpblad KAR-parser'!A:C,3,FALSE))</f>
        <v>Vrachtauto</v>
      </c>
      <c r="P855" s="136" t="str">
        <f>IF(CONCATENATE(C855,D855)="","",VLOOKUP(CONCATENATE(C855,D855),Karakteristieken!AQ:AQ,1,FALSE))</f>
        <v/>
      </c>
    </row>
    <row r="856" spans="1:16" x14ac:dyDescent="0.25">
      <c r="A856" s="59"/>
      <c r="B856" s="59"/>
      <c r="C856" s="59"/>
      <c r="D856" s="59"/>
      <c r="E856" s="60" t="s">
        <v>7581</v>
      </c>
      <c r="F856" s="60"/>
      <c r="G856" s="60" t="s">
        <v>6677</v>
      </c>
      <c r="H856" s="60"/>
      <c r="I856" s="59">
        <f t="shared" si="13"/>
        <v>18</v>
      </c>
      <c r="J856" s="59" t="s">
        <v>1561</v>
      </c>
      <c r="K856" s="61"/>
      <c r="L856" s="62" t="s">
        <v>6738</v>
      </c>
      <c r="M856" s="62" t="s">
        <v>6677</v>
      </c>
      <c r="N856" s="72" t="str">
        <f>VLOOKUP(M856,'Hulpblad KAR-parser'!A:C,2,FALSE)</f>
        <v>Soort voertuig</v>
      </c>
      <c r="O856" s="72" t="str">
        <f>IF(VLOOKUP(M856,'Hulpblad KAR-parser'!A:C,3,FALSE)="","",VLOOKUP(M856,'Hulpblad KAR-parser'!A:C,3,FALSE))</f>
        <v>Vrachtauto</v>
      </c>
      <c r="P856" s="136" t="str">
        <f>IF(CONCATENATE(C856,D856)="","",VLOOKUP(CONCATENATE(C856,D856),Karakteristieken!AQ:AQ,1,FALSE))</f>
        <v/>
      </c>
    </row>
    <row r="857" spans="1:16" x14ac:dyDescent="0.25">
      <c r="A857" s="59"/>
      <c r="B857" s="59"/>
      <c r="C857" s="59"/>
      <c r="D857" s="59"/>
      <c r="E857" s="60" t="s">
        <v>7604</v>
      </c>
      <c r="F857" s="60"/>
      <c r="G857" s="60" t="s">
        <v>6677</v>
      </c>
      <c r="H857" s="60"/>
      <c r="I857" s="59">
        <f t="shared" si="13"/>
        <v>17</v>
      </c>
      <c r="J857" s="59" t="s">
        <v>1561</v>
      </c>
      <c r="K857" s="61"/>
      <c r="L857" s="62" t="s">
        <v>6738</v>
      </c>
      <c r="M857" s="62" t="s">
        <v>6677</v>
      </c>
      <c r="N857" s="72" t="str">
        <f>VLOOKUP(M857,'Hulpblad KAR-parser'!A:C,2,FALSE)</f>
        <v>Soort voertuig</v>
      </c>
      <c r="O857" s="72" t="str">
        <f>IF(VLOOKUP(M857,'Hulpblad KAR-parser'!A:C,3,FALSE)="","",VLOOKUP(M857,'Hulpblad KAR-parser'!A:C,3,FALSE))</f>
        <v>Vrachtauto</v>
      </c>
      <c r="P857" s="136" t="str">
        <f>IF(CONCATENATE(C857,D857)="","",VLOOKUP(CONCATENATE(C857,D857),Karakteristieken!AQ:AQ,1,FALSE))</f>
        <v/>
      </c>
    </row>
    <row r="858" spans="1:16" x14ac:dyDescent="0.25">
      <c r="A858" s="59">
        <v>200109374</v>
      </c>
      <c r="B858" s="59">
        <v>200059103</v>
      </c>
      <c r="C858" s="59" t="s">
        <v>5538</v>
      </c>
      <c r="D858" s="59" t="s">
        <v>5585</v>
      </c>
      <c r="E858" s="60" t="s">
        <v>6629</v>
      </c>
      <c r="F858" s="60"/>
      <c r="G858" s="60"/>
      <c r="H858" s="60"/>
      <c r="I858" s="59">
        <f t="shared" si="13"/>
        <v>18</v>
      </c>
      <c r="J858" s="59" t="s">
        <v>1613</v>
      </c>
      <c r="K858" s="61"/>
      <c r="L858" s="62" t="s">
        <v>6738</v>
      </c>
      <c r="M858" s="62" t="s">
        <v>6629</v>
      </c>
      <c r="N858" s="72" t="str">
        <f>VLOOKUP(M858,'Hulpblad KAR-parser'!A:C,2,FALSE)</f>
        <v>Soort vaartuig</v>
      </c>
      <c r="O858" s="72" t="str">
        <f>IF(VLOOKUP(M858,'Hulpblad KAR-parser'!A:C,3,FALSE)="","",VLOOKUP(M858,'Hulpblad KAR-parser'!A:C,3,FALSE))</f>
        <v>Vrachtschip</v>
      </c>
      <c r="P858" s="136" t="str">
        <f>IF(CONCATENATE(C858,D858)="","",VLOOKUP(CONCATENATE(C858,D858),Karakteristieken!AQ:AQ,1,FALSE))</f>
        <v>Soort vaartuigVrachtschip</v>
      </c>
    </row>
    <row r="859" spans="1:16" x14ac:dyDescent="0.25">
      <c r="A859" s="59"/>
      <c r="B859" s="59"/>
      <c r="C859" s="59"/>
      <c r="D859" s="59"/>
      <c r="E859" s="60" t="s">
        <v>7473</v>
      </c>
      <c r="F859" s="60"/>
      <c r="G859" s="60" t="s">
        <v>6629</v>
      </c>
      <c r="H859" s="60"/>
      <c r="I859" s="59">
        <f t="shared" si="13"/>
        <v>15</v>
      </c>
      <c r="J859" s="59" t="s">
        <v>1561</v>
      </c>
      <c r="K859" s="61"/>
      <c r="L859" s="62" t="s">
        <v>6738</v>
      </c>
      <c r="M859" s="62" t="s">
        <v>6629</v>
      </c>
      <c r="N859" s="72" t="str">
        <f>VLOOKUP(M859,'Hulpblad KAR-parser'!A:C,2,FALSE)</f>
        <v>Soort vaartuig</v>
      </c>
      <c r="O859" s="72" t="str">
        <f>IF(VLOOKUP(M859,'Hulpblad KAR-parser'!A:C,3,FALSE)="","",VLOOKUP(M859,'Hulpblad KAR-parser'!A:C,3,FALSE))</f>
        <v>Vrachtschip</v>
      </c>
      <c r="P859" s="136" t="str">
        <f>IF(CONCATENATE(C859,D859)="","",VLOOKUP(CONCATENATE(C859,D859),Karakteristieken!AQ:AQ,1,FALSE))</f>
        <v/>
      </c>
    </row>
    <row r="860" spans="1:16" x14ac:dyDescent="0.25">
      <c r="A860" s="59"/>
      <c r="B860" s="59"/>
      <c r="C860" s="59"/>
      <c r="D860" s="59"/>
      <c r="E860" s="60" t="s">
        <v>7510</v>
      </c>
      <c r="F860" s="60"/>
      <c r="G860" s="60" t="s">
        <v>6629</v>
      </c>
      <c r="H860" s="60"/>
      <c r="I860" s="59">
        <f t="shared" si="13"/>
        <v>17</v>
      </c>
      <c r="J860" s="59" t="s">
        <v>1561</v>
      </c>
      <c r="K860" s="61"/>
      <c r="L860" s="62" t="s">
        <v>6738</v>
      </c>
      <c r="M860" s="62" t="s">
        <v>6629</v>
      </c>
      <c r="N860" s="72" t="str">
        <f>VLOOKUP(M860,'Hulpblad KAR-parser'!A:C,2,FALSE)</f>
        <v>Soort vaartuig</v>
      </c>
      <c r="O860" s="72" t="str">
        <f>IF(VLOOKUP(M860,'Hulpblad KAR-parser'!A:C,3,FALSE)="","",VLOOKUP(M860,'Hulpblad KAR-parser'!A:C,3,FALSE))</f>
        <v>Vrachtschip</v>
      </c>
      <c r="P860" s="136" t="str">
        <f>IF(CONCATENATE(C860,D860)="","",VLOOKUP(CONCATENATE(C860,D860),Karakteristieken!AQ:AQ,1,FALSE))</f>
        <v/>
      </c>
    </row>
    <row r="861" spans="1:16" x14ac:dyDescent="0.25">
      <c r="A861" s="59">
        <v>200109375</v>
      </c>
      <c r="B861" s="59">
        <v>200059090</v>
      </c>
      <c r="C861" s="59" t="s">
        <v>5065</v>
      </c>
      <c r="D861" s="59" t="s">
        <v>5091</v>
      </c>
      <c r="E861" s="60" t="s">
        <v>6541</v>
      </c>
      <c r="F861" s="60"/>
      <c r="G861" s="60"/>
      <c r="H861" s="60"/>
      <c r="I861" s="59">
        <f t="shared" si="13"/>
        <v>22</v>
      </c>
      <c r="J861" s="59" t="s">
        <v>1613</v>
      </c>
      <c r="K861" s="61"/>
      <c r="L861" s="62" t="s">
        <v>6738</v>
      </c>
      <c r="M861" s="62" t="s">
        <v>6541</v>
      </c>
      <c r="N861" s="72" t="str">
        <f>VLOOKUP(M861,'Hulpblad KAR-parser'!A:C,2,FALSE)</f>
        <v>Soort luchtvaartuig</v>
      </c>
      <c r="O861" s="72" t="str">
        <f>IF(VLOOKUP(M861,'Hulpblad KAR-parser'!A:C,3,FALSE)="","",VLOOKUP(M861,'Hulpblad KAR-parser'!A:C,3,FALSE))</f>
        <v>Vrachtvliegtuig</v>
      </c>
      <c r="P861" s="136" t="str">
        <f>IF(CONCATENATE(C861,D861)="","",VLOOKUP(CONCATENATE(C861,D861),Karakteristieken!AQ:AQ,1,FALSE))</f>
        <v>Soort luchtvaartuigVrachtvliegtuig</v>
      </c>
    </row>
    <row r="862" spans="1:16" x14ac:dyDescent="0.25">
      <c r="A862" s="59"/>
      <c r="B862" s="59"/>
      <c r="C862" s="59"/>
      <c r="D862" s="59"/>
      <c r="E862" s="60" t="s">
        <v>7369</v>
      </c>
      <c r="F862" s="60"/>
      <c r="G862" s="60" t="s">
        <v>6541</v>
      </c>
      <c r="H862" s="60"/>
      <c r="I862" s="59">
        <f t="shared" si="13"/>
        <v>19</v>
      </c>
      <c r="J862" s="59" t="s">
        <v>1561</v>
      </c>
      <c r="K862" s="61"/>
      <c r="L862" s="62" t="s">
        <v>6738</v>
      </c>
      <c r="M862" s="62" t="s">
        <v>6541</v>
      </c>
      <c r="N862" s="72" t="str">
        <f>VLOOKUP(M862,'Hulpblad KAR-parser'!A:C,2,FALSE)</f>
        <v>Soort luchtvaartuig</v>
      </c>
      <c r="O862" s="72" t="str">
        <f>IF(VLOOKUP(M862,'Hulpblad KAR-parser'!A:C,3,FALSE)="","",VLOOKUP(M862,'Hulpblad KAR-parser'!A:C,3,FALSE))</f>
        <v>Vrachtvliegtuig</v>
      </c>
      <c r="P862" s="136" t="str">
        <f>IF(CONCATENATE(C862,D862)="","",VLOOKUP(CONCATENATE(C862,D862),Karakteristieken!AQ:AQ,1,FALSE))</f>
        <v/>
      </c>
    </row>
    <row r="863" spans="1:16" x14ac:dyDescent="0.25">
      <c r="A863" s="59"/>
      <c r="B863" s="59"/>
      <c r="C863" s="59"/>
      <c r="D863" s="59"/>
      <c r="E863" s="60" t="s">
        <v>7383</v>
      </c>
      <c r="F863" s="60"/>
      <c r="G863" s="60" t="s">
        <v>6541</v>
      </c>
      <c r="H863" s="60"/>
      <c r="I863" s="59">
        <f t="shared" si="13"/>
        <v>21</v>
      </c>
      <c r="J863" s="59" t="s">
        <v>1561</v>
      </c>
      <c r="K863" s="61"/>
      <c r="L863" s="62" t="s">
        <v>6738</v>
      </c>
      <c r="M863" s="62" t="s">
        <v>6541</v>
      </c>
      <c r="N863" s="72" t="str">
        <f>VLOOKUP(M863,'Hulpblad KAR-parser'!A:C,2,FALSE)</f>
        <v>Soort luchtvaartuig</v>
      </c>
      <c r="O863" s="72" t="str">
        <f>IF(VLOOKUP(M863,'Hulpblad KAR-parser'!A:C,3,FALSE)="","",VLOOKUP(M863,'Hulpblad KAR-parser'!A:C,3,FALSE))</f>
        <v>Vrachtvliegtuig</v>
      </c>
      <c r="P863" s="136" t="str">
        <f>IF(CONCATENATE(C863,D863)="","",VLOOKUP(CONCATENATE(C863,D863),Karakteristieken!AQ:AQ,1,FALSE))</f>
        <v/>
      </c>
    </row>
    <row r="864" spans="1:16" x14ac:dyDescent="0.25">
      <c r="A864" s="59">
        <v>200053673</v>
      </c>
      <c r="B864" s="59">
        <v>200027238</v>
      </c>
      <c r="C864" s="59" t="s">
        <v>5761</v>
      </c>
      <c r="D864" s="59" t="s">
        <v>5797</v>
      </c>
      <c r="E864" s="60" t="s">
        <v>6698</v>
      </c>
      <c r="F864" s="60"/>
      <c r="G864" s="60"/>
      <c r="H864" s="60"/>
      <c r="I864" s="59">
        <f t="shared" si="13"/>
        <v>17</v>
      </c>
      <c r="J864" s="59" t="s">
        <v>1613</v>
      </c>
      <c r="K864" s="61"/>
      <c r="L864" s="62" t="s">
        <v>6738</v>
      </c>
      <c r="M864" s="62" t="s">
        <v>6698</v>
      </c>
      <c r="N864" s="72" t="str">
        <f>VLOOKUP(M864,'Hulpblad KAR-parser'!A:C,2,FALSE)</f>
        <v>Soort woning</v>
      </c>
      <c r="O864" s="72" t="str">
        <f>IF(VLOOKUP(M864,'Hulpblad KAR-parser'!A:C,3,FALSE)="","",VLOOKUP(M864,'Hulpblad KAR-parser'!A:C,3,FALSE))</f>
        <v>Vrijstaand</v>
      </c>
      <c r="P864" s="136" t="str">
        <f>IF(CONCATENATE(C864,D864)="","",VLOOKUP(CONCATENATE(C864,D864),Karakteristieken!AQ:AQ,1,FALSE))</f>
        <v>Soort woningVrijstaand</v>
      </c>
    </row>
    <row r="865" spans="1:16" x14ac:dyDescent="0.25">
      <c r="A865" s="59"/>
      <c r="B865" s="59"/>
      <c r="C865" s="59"/>
      <c r="D865" s="59"/>
      <c r="E865" s="60" t="s">
        <v>7189</v>
      </c>
      <c r="F865" s="60"/>
      <c r="G865" s="60" t="s">
        <v>6698</v>
      </c>
      <c r="H865" s="60"/>
      <c r="I865" s="59">
        <f t="shared" si="13"/>
        <v>14</v>
      </c>
      <c r="J865" s="59" t="s">
        <v>1561</v>
      </c>
      <c r="K865" s="61"/>
      <c r="L865" s="62" t="s">
        <v>6738</v>
      </c>
      <c r="M865" s="62" t="s">
        <v>6698</v>
      </c>
      <c r="N865" s="72" t="str">
        <f>VLOOKUP(M865,'Hulpblad KAR-parser'!A:C,2,FALSE)</f>
        <v>Soort woning</v>
      </c>
      <c r="O865" s="72" t="str">
        <f>IF(VLOOKUP(M865,'Hulpblad KAR-parser'!A:C,3,FALSE)="","",VLOOKUP(M865,'Hulpblad KAR-parser'!A:C,3,FALSE))</f>
        <v>Vrijstaand</v>
      </c>
      <c r="P865" s="136" t="str">
        <f>IF(CONCATENATE(C865,D865)="","",VLOOKUP(CONCATENATE(C865,D865),Karakteristieken!AQ:AQ,1,FALSE))</f>
        <v/>
      </c>
    </row>
    <row r="866" spans="1:16" x14ac:dyDescent="0.25">
      <c r="A866" s="59"/>
      <c r="B866" s="59"/>
      <c r="C866" s="59"/>
      <c r="D866" s="59"/>
      <c r="E866" s="60" t="s">
        <v>7214</v>
      </c>
      <c r="F866" s="60"/>
      <c r="G866" s="60" t="s">
        <v>6698</v>
      </c>
      <c r="H866" s="60"/>
      <c r="I866" s="59">
        <f t="shared" si="13"/>
        <v>16</v>
      </c>
      <c r="J866" s="59" t="s">
        <v>1561</v>
      </c>
      <c r="K866" s="61"/>
      <c r="L866" s="62" t="s">
        <v>6738</v>
      </c>
      <c r="M866" s="62" t="s">
        <v>6698</v>
      </c>
      <c r="N866" s="72" t="str">
        <f>VLOOKUP(M866,'Hulpblad KAR-parser'!A:C,2,FALSE)</f>
        <v>Soort woning</v>
      </c>
      <c r="O866" s="72" t="str">
        <f>IF(VLOOKUP(M866,'Hulpblad KAR-parser'!A:C,3,FALSE)="","",VLOOKUP(M866,'Hulpblad KAR-parser'!A:C,3,FALSE))</f>
        <v>Vrijstaand</v>
      </c>
      <c r="P866" s="136" t="str">
        <f>IF(CONCATENATE(C866,D866)="","",VLOOKUP(CONCATENATE(C866,D866),Karakteristieken!AQ:AQ,1,FALSE))</f>
        <v/>
      </c>
    </row>
    <row r="867" spans="1:16" x14ac:dyDescent="0.25">
      <c r="A867" s="59">
        <v>200109376</v>
      </c>
      <c r="B867" s="59">
        <v>200059128</v>
      </c>
      <c r="C867" s="59" t="s">
        <v>5613</v>
      </c>
      <c r="D867" s="59" t="s">
        <v>601</v>
      </c>
      <c r="E867" s="60" t="s">
        <v>6681</v>
      </c>
      <c r="F867" s="60"/>
      <c r="G867" s="60"/>
      <c r="H867" s="60"/>
      <c r="I867" s="59">
        <f t="shared" si="13"/>
        <v>22</v>
      </c>
      <c r="J867" s="59" t="s">
        <v>1613</v>
      </c>
      <c r="K867" s="61"/>
      <c r="L867" s="62" t="s">
        <v>6738</v>
      </c>
      <c r="M867" s="62" t="s">
        <v>6681</v>
      </c>
      <c r="N867" s="72" t="str">
        <f>VLOOKUP(M867,'Hulpblad KAR-parser'!A:C,2,FALSE)</f>
        <v>Soort voertuig</v>
      </c>
      <c r="O867" s="72" t="str">
        <f>IF(VLOOKUP(M867,'Hulpblad KAR-parser'!A:C,3,FALSE)="","",VLOOKUP(M867,'Hulpblad KAR-parser'!A:C,3,FALSE))</f>
        <v>Waardetransport</v>
      </c>
      <c r="P867" s="136" t="str">
        <f>IF(CONCATENATE(C867,D867)="","",VLOOKUP(CONCATENATE(C867,D867),Karakteristieken!AQ:AQ,1,FALSE))</f>
        <v>Soort voertuigWaardetransport</v>
      </c>
    </row>
    <row r="868" spans="1:16" x14ac:dyDescent="0.25">
      <c r="A868" s="59"/>
      <c r="B868" s="59"/>
      <c r="C868" s="59"/>
      <c r="D868" s="59"/>
      <c r="E868" s="60" t="s">
        <v>7563</v>
      </c>
      <c r="F868" s="60"/>
      <c r="G868" s="60" t="s">
        <v>6681</v>
      </c>
      <c r="H868" s="60"/>
      <c r="I868" s="59">
        <f t="shared" si="13"/>
        <v>12</v>
      </c>
      <c r="J868" s="59" t="s">
        <v>1561</v>
      </c>
      <c r="K868" s="61"/>
      <c r="L868" s="62" t="s">
        <v>6738</v>
      </c>
      <c r="M868" s="62" t="s">
        <v>6681</v>
      </c>
      <c r="N868" s="72" t="str">
        <f>VLOOKUP(M868,'Hulpblad KAR-parser'!A:C,2,FALSE)</f>
        <v>Soort voertuig</v>
      </c>
      <c r="O868" s="72" t="str">
        <f>IF(VLOOKUP(M868,'Hulpblad KAR-parser'!A:C,3,FALSE)="","",VLOOKUP(M868,'Hulpblad KAR-parser'!A:C,3,FALSE))</f>
        <v>Waardetransport</v>
      </c>
      <c r="P868" s="136" t="str">
        <f>IF(CONCATENATE(C868,D868)="","",VLOOKUP(CONCATENATE(C868,D868),Karakteristieken!AQ:AQ,1,FALSE))</f>
        <v/>
      </c>
    </row>
    <row r="869" spans="1:16" x14ac:dyDescent="0.25">
      <c r="A869" s="59"/>
      <c r="B869" s="59"/>
      <c r="C869" s="59"/>
      <c r="D869" s="59"/>
      <c r="E869" s="60" t="s">
        <v>7574</v>
      </c>
      <c r="F869" s="60"/>
      <c r="G869" s="60" t="s">
        <v>6681</v>
      </c>
      <c r="H869" s="60"/>
      <c r="I869" s="59">
        <f t="shared" si="13"/>
        <v>19</v>
      </c>
      <c r="J869" s="59" t="s">
        <v>1561</v>
      </c>
      <c r="K869" s="61"/>
      <c r="L869" s="62" t="s">
        <v>6738</v>
      </c>
      <c r="M869" s="62" t="s">
        <v>6681</v>
      </c>
      <c r="N869" s="72" t="str">
        <f>VLOOKUP(M869,'Hulpblad KAR-parser'!A:C,2,FALSE)</f>
        <v>Soort voertuig</v>
      </c>
      <c r="O869" s="72" t="str">
        <f>IF(VLOOKUP(M869,'Hulpblad KAR-parser'!A:C,3,FALSE)="","",VLOOKUP(M869,'Hulpblad KAR-parser'!A:C,3,FALSE))</f>
        <v>Waardetransport</v>
      </c>
      <c r="P869" s="136" t="str">
        <f>IF(CONCATENATE(C869,D869)="","",VLOOKUP(CONCATENATE(C869,D869),Karakteristieken!AQ:AQ,1,FALSE))</f>
        <v/>
      </c>
    </row>
    <row r="870" spans="1:16" x14ac:dyDescent="0.25">
      <c r="A870" s="59"/>
      <c r="B870" s="59"/>
      <c r="C870" s="59"/>
      <c r="D870" s="59"/>
      <c r="E870" s="60" t="s">
        <v>6680</v>
      </c>
      <c r="F870" s="60"/>
      <c r="G870" s="60" t="s">
        <v>6681</v>
      </c>
      <c r="H870" s="60"/>
      <c r="I870" s="59">
        <f t="shared" si="13"/>
        <v>15</v>
      </c>
      <c r="J870" s="59" t="s">
        <v>1561</v>
      </c>
      <c r="K870" s="61"/>
      <c r="L870" s="62" t="s">
        <v>6738</v>
      </c>
      <c r="M870" s="62" t="s">
        <v>6681</v>
      </c>
      <c r="N870" s="72" t="str">
        <f>VLOOKUP(M870,'Hulpblad KAR-parser'!A:C,2,FALSE)</f>
        <v>Soort voertuig</v>
      </c>
      <c r="O870" s="72" t="str">
        <f>IF(VLOOKUP(M870,'Hulpblad KAR-parser'!A:C,3,FALSE)="","",VLOOKUP(M870,'Hulpblad KAR-parser'!A:C,3,FALSE))</f>
        <v>Waardetransport</v>
      </c>
      <c r="P870" s="136" t="str">
        <f>IF(CONCATENATE(C870,D870)="","",VLOOKUP(CONCATENATE(C870,D870),Karakteristieken!AQ:AQ,1,FALSE))</f>
        <v/>
      </c>
    </row>
    <row r="871" spans="1:16" x14ac:dyDescent="0.25">
      <c r="A871" s="59"/>
      <c r="B871" s="59"/>
      <c r="C871" s="59"/>
      <c r="D871" s="59"/>
      <c r="E871" s="60" t="s">
        <v>7594</v>
      </c>
      <c r="F871" s="60"/>
      <c r="G871" s="60" t="s">
        <v>6681</v>
      </c>
      <c r="H871" s="60"/>
      <c r="I871" s="59">
        <f t="shared" si="13"/>
        <v>14</v>
      </c>
      <c r="J871" s="59" t="s">
        <v>1561</v>
      </c>
      <c r="K871" s="61"/>
      <c r="L871" s="62" t="s">
        <v>6738</v>
      </c>
      <c r="M871" s="62" t="s">
        <v>6681</v>
      </c>
      <c r="N871" s="72" t="str">
        <f>VLOOKUP(M871,'Hulpblad KAR-parser'!A:C,2,FALSE)</f>
        <v>Soort voertuig</v>
      </c>
      <c r="O871" s="72" t="str">
        <f>IF(VLOOKUP(M871,'Hulpblad KAR-parser'!A:C,3,FALSE)="","",VLOOKUP(M871,'Hulpblad KAR-parser'!A:C,3,FALSE))</f>
        <v>Waardetransport</v>
      </c>
      <c r="P871" s="136" t="str">
        <f>IF(CONCATENATE(C871,D871)="","",VLOOKUP(CONCATENATE(C871,D871),Karakteristieken!AQ:AQ,1,FALSE))</f>
        <v/>
      </c>
    </row>
    <row r="872" spans="1:16" x14ac:dyDescent="0.25">
      <c r="A872" s="59"/>
      <c r="B872" s="59"/>
      <c r="C872" s="59"/>
      <c r="D872" s="59"/>
      <c r="E872" s="60" t="s">
        <v>7605</v>
      </c>
      <c r="F872" s="60"/>
      <c r="G872" s="60" t="s">
        <v>6681</v>
      </c>
      <c r="H872" s="60"/>
      <c r="I872" s="59">
        <f t="shared" si="13"/>
        <v>21</v>
      </c>
      <c r="J872" s="59" t="s">
        <v>1561</v>
      </c>
      <c r="K872" s="61"/>
      <c r="L872" s="62" t="s">
        <v>6738</v>
      </c>
      <c r="M872" s="62" t="s">
        <v>6681</v>
      </c>
      <c r="N872" s="72" t="str">
        <f>VLOOKUP(M872,'Hulpblad KAR-parser'!A:C,2,FALSE)</f>
        <v>Soort voertuig</v>
      </c>
      <c r="O872" s="72" t="str">
        <f>IF(VLOOKUP(M872,'Hulpblad KAR-parser'!A:C,3,FALSE)="","",VLOOKUP(M872,'Hulpblad KAR-parser'!A:C,3,FALSE))</f>
        <v>Waardetransport</v>
      </c>
      <c r="P872" s="136" t="str">
        <f>IF(CONCATENATE(C872,D872)="","",VLOOKUP(CONCATENATE(C872,D872),Karakteristieken!AQ:AQ,1,FALSE))</f>
        <v/>
      </c>
    </row>
    <row r="873" spans="1:16" x14ac:dyDescent="0.25">
      <c r="A873" s="59">
        <v>200112576</v>
      </c>
      <c r="B873" s="59">
        <v>200106413</v>
      </c>
      <c r="C873" s="59" t="s">
        <v>4655</v>
      </c>
      <c r="D873" s="59" t="s">
        <v>4691</v>
      </c>
      <c r="E873" s="60" t="s">
        <v>6483</v>
      </c>
      <c r="F873" s="60"/>
      <c r="G873" s="60"/>
      <c r="H873" s="60"/>
      <c r="I873" s="59">
        <f t="shared" si="13"/>
        <v>18</v>
      </c>
      <c r="J873" s="59" t="s">
        <v>1613</v>
      </c>
      <c r="K873" s="61"/>
      <c r="L873" s="62" t="s">
        <v>6738</v>
      </c>
      <c r="M873" s="62" t="s">
        <v>6483</v>
      </c>
      <c r="N873" s="72" t="str">
        <f>VLOOKUP(M873,'Hulpblad KAR-parser'!A:C,2,FALSE)</f>
        <v>Soort bijgebouw</v>
      </c>
      <c r="O873" s="72" t="str">
        <f>IF(VLOOKUP(M873,'Hulpblad KAR-parser'!A:C,3,FALSE)="","",VLOOKUP(M873,'Hulpblad KAR-parser'!A:C,3,FALSE))</f>
        <v>Windturbine</v>
      </c>
      <c r="P873" s="136" t="str">
        <f>IF(CONCATENATE(C873,D873)="","",VLOOKUP(CONCATENATE(C873,D873),Karakteristieken!AQ:AQ,1,FALSE))</f>
        <v>Soort bijgebouwWindturbine</v>
      </c>
    </row>
    <row r="874" spans="1:16" x14ac:dyDescent="0.25">
      <c r="A874" s="59"/>
      <c r="B874" s="59"/>
      <c r="C874" s="59"/>
      <c r="D874" s="59"/>
      <c r="E874" s="60" t="s">
        <v>7082</v>
      </c>
      <c r="F874" s="60"/>
      <c r="G874" s="60" t="s">
        <v>6483</v>
      </c>
      <c r="H874" s="60"/>
      <c r="I874" s="59">
        <f t="shared" si="13"/>
        <v>15</v>
      </c>
      <c r="J874" s="59" t="s">
        <v>1561</v>
      </c>
      <c r="K874" s="61"/>
      <c r="L874" s="62" t="s">
        <v>6738</v>
      </c>
      <c r="M874" s="62" t="s">
        <v>6483</v>
      </c>
      <c r="N874" s="72" t="str">
        <f>VLOOKUP(M874,'Hulpblad KAR-parser'!A:C,2,FALSE)</f>
        <v>Soort bijgebouw</v>
      </c>
      <c r="O874" s="72" t="str">
        <f>IF(VLOOKUP(M874,'Hulpblad KAR-parser'!A:C,3,FALSE)="","",VLOOKUP(M874,'Hulpblad KAR-parser'!A:C,3,FALSE))</f>
        <v>Windturbine</v>
      </c>
      <c r="P874" s="136" t="str">
        <f>IF(CONCATENATE(C874,D874)="","",VLOOKUP(CONCATENATE(C874,D874),Karakteristieken!AQ:AQ,1,FALSE))</f>
        <v/>
      </c>
    </row>
    <row r="875" spans="1:16" x14ac:dyDescent="0.25">
      <c r="A875" s="59"/>
      <c r="B875" s="59"/>
      <c r="C875" s="59"/>
      <c r="D875" s="59"/>
      <c r="E875" s="60" t="s">
        <v>7115</v>
      </c>
      <c r="F875" s="60"/>
      <c r="G875" s="60" t="s">
        <v>6483</v>
      </c>
      <c r="H875" s="60"/>
      <c r="I875" s="59">
        <f t="shared" si="13"/>
        <v>17</v>
      </c>
      <c r="J875" s="59" t="s">
        <v>1561</v>
      </c>
      <c r="K875" s="61"/>
      <c r="L875" s="62" t="s">
        <v>6738</v>
      </c>
      <c r="M875" s="62" t="s">
        <v>6483</v>
      </c>
      <c r="N875" s="72" t="str">
        <f>VLOOKUP(M875,'Hulpblad KAR-parser'!A:C,2,FALSE)</f>
        <v>Soort bijgebouw</v>
      </c>
      <c r="O875" s="72" t="str">
        <f>IF(VLOOKUP(M875,'Hulpblad KAR-parser'!A:C,3,FALSE)="","",VLOOKUP(M875,'Hulpblad KAR-parser'!A:C,3,FALSE))</f>
        <v>Windturbine</v>
      </c>
      <c r="P875" s="136" t="str">
        <f>IF(CONCATENATE(C875,D875)="","",VLOOKUP(CONCATENATE(C875,D875),Karakteristieken!AQ:AQ,1,FALSE))</f>
        <v/>
      </c>
    </row>
    <row r="876" spans="1:16" x14ac:dyDescent="0.25">
      <c r="A876" s="59">
        <v>200053675</v>
      </c>
      <c r="B876" s="59">
        <v>200027239</v>
      </c>
      <c r="C876" s="59" t="s">
        <v>5761</v>
      </c>
      <c r="D876" s="59" t="s">
        <v>5800</v>
      </c>
      <c r="E876" s="60" t="s">
        <v>6699</v>
      </c>
      <c r="F876" s="60"/>
      <c r="G876" s="60"/>
      <c r="H876" s="60"/>
      <c r="I876" s="59">
        <f t="shared" si="13"/>
        <v>20</v>
      </c>
      <c r="J876" s="59" t="s">
        <v>1613</v>
      </c>
      <c r="K876" s="61"/>
      <c r="L876" s="62" t="s">
        <v>6738</v>
      </c>
      <c r="M876" s="62" t="s">
        <v>6699</v>
      </c>
      <c r="N876" s="72" t="str">
        <f>VLOOKUP(M876,'Hulpblad KAR-parser'!A:C,2,FALSE)</f>
        <v>Soort woning</v>
      </c>
      <c r="O876" s="72" t="str">
        <f>IF(VLOOKUP(M876,'Hulpblad KAR-parser'!A:C,3,FALSE)="","",VLOOKUP(M876,'Hulpblad KAR-parser'!A:C,3,FALSE))</f>
        <v>Woonboerderij</v>
      </c>
      <c r="P876" s="136" t="str">
        <f>IF(CONCATENATE(C876,D876)="","",VLOOKUP(CONCATENATE(C876,D876),Karakteristieken!AQ:AQ,1,FALSE))</f>
        <v>Soort woningWoonboerderij</v>
      </c>
    </row>
    <row r="877" spans="1:16" x14ac:dyDescent="0.25">
      <c r="A877" s="59"/>
      <c r="B877" s="59"/>
      <c r="C877" s="59"/>
      <c r="D877" s="59"/>
      <c r="E877" s="60" t="s">
        <v>7191</v>
      </c>
      <c r="F877" s="60"/>
      <c r="G877" s="60" t="s">
        <v>6699</v>
      </c>
      <c r="H877" s="60"/>
      <c r="I877" s="59">
        <f t="shared" si="13"/>
        <v>17</v>
      </c>
      <c r="J877" s="59" t="s">
        <v>1561</v>
      </c>
      <c r="K877" s="61"/>
      <c r="L877" s="62" t="s">
        <v>6738</v>
      </c>
      <c r="M877" s="62" t="s">
        <v>6699</v>
      </c>
      <c r="N877" s="72" t="str">
        <f>VLOOKUP(M877,'Hulpblad KAR-parser'!A:C,2,FALSE)</f>
        <v>Soort woning</v>
      </c>
      <c r="O877" s="72" t="str">
        <f>IF(VLOOKUP(M877,'Hulpblad KAR-parser'!A:C,3,FALSE)="","",VLOOKUP(M877,'Hulpblad KAR-parser'!A:C,3,FALSE))</f>
        <v>Woonboerderij</v>
      </c>
      <c r="P877" s="136" t="str">
        <f>IF(CONCATENATE(C877,D877)="","",VLOOKUP(CONCATENATE(C877,D877),Karakteristieken!AQ:AQ,1,FALSE))</f>
        <v/>
      </c>
    </row>
    <row r="878" spans="1:16" x14ac:dyDescent="0.25">
      <c r="A878" s="59"/>
      <c r="B878" s="59"/>
      <c r="C878" s="59"/>
      <c r="D878" s="59"/>
      <c r="E878" s="60" t="s">
        <v>7216</v>
      </c>
      <c r="F878" s="60"/>
      <c r="G878" s="60" t="s">
        <v>6699</v>
      </c>
      <c r="H878" s="60"/>
      <c r="I878" s="59">
        <f t="shared" si="13"/>
        <v>19</v>
      </c>
      <c r="J878" s="59" t="s">
        <v>1561</v>
      </c>
      <c r="K878" s="61"/>
      <c r="L878" s="62" t="s">
        <v>6738</v>
      </c>
      <c r="M878" s="62" t="s">
        <v>6699</v>
      </c>
      <c r="N878" s="72" t="str">
        <f>VLOOKUP(M878,'Hulpblad KAR-parser'!A:C,2,FALSE)</f>
        <v>Soort woning</v>
      </c>
      <c r="O878" s="72" t="str">
        <f>IF(VLOOKUP(M878,'Hulpblad KAR-parser'!A:C,3,FALSE)="","",VLOOKUP(M878,'Hulpblad KAR-parser'!A:C,3,FALSE))</f>
        <v>Woonboerderij</v>
      </c>
      <c r="P878" s="136" t="str">
        <f>IF(CONCATENATE(C878,D878)="","",VLOOKUP(CONCATENATE(C878,D878),Karakteristieken!AQ:AQ,1,FALSE))</f>
        <v/>
      </c>
    </row>
    <row r="879" spans="1:16" x14ac:dyDescent="0.25">
      <c r="A879" s="59">
        <v>200053677</v>
      </c>
      <c r="B879" s="59">
        <v>200027240</v>
      </c>
      <c r="C879" s="59" t="s">
        <v>5761</v>
      </c>
      <c r="D879" s="59" t="s">
        <v>5803</v>
      </c>
      <c r="E879" s="60" t="s">
        <v>6700</v>
      </c>
      <c r="F879" s="60"/>
      <c r="G879" s="60"/>
      <c r="H879" s="60"/>
      <c r="I879" s="59">
        <f t="shared" si="13"/>
        <v>15</v>
      </c>
      <c r="J879" s="59" t="s">
        <v>1613</v>
      </c>
      <c r="K879" s="61"/>
      <c r="L879" s="62" t="s">
        <v>6738</v>
      </c>
      <c r="M879" s="62" t="s">
        <v>6700</v>
      </c>
      <c r="N879" s="72" t="str">
        <f>VLOOKUP(M879,'Hulpblad KAR-parser'!A:C,2,FALSE)</f>
        <v>Soort woning</v>
      </c>
      <c r="O879" s="72" t="str">
        <f>IF(VLOOKUP(M879,'Hulpblad KAR-parser'!A:C,3,FALSE)="","",VLOOKUP(M879,'Hulpblad KAR-parser'!A:C,3,FALSE))</f>
        <v>Woonboot</v>
      </c>
      <c r="P879" s="136" t="str">
        <f>IF(CONCATENATE(C879,D879)="","",VLOOKUP(CONCATENATE(C879,D879),Karakteristieken!AQ:AQ,1,FALSE))</f>
        <v>Soort woningWoonboot</v>
      </c>
    </row>
    <row r="880" spans="1:16" x14ac:dyDescent="0.25">
      <c r="A880" s="59"/>
      <c r="B880" s="59"/>
      <c r="C880" s="59"/>
      <c r="D880" s="59"/>
      <c r="E880" s="60" t="s">
        <v>7192</v>
      </c>
      <c r="F880" s="60"/>
      <c r="G880" s="60" t="s">
        <v>6700</v>
      </c>
      <c r="H880" s="60"/>
      <c r="I880" s="59">
        <f t="shared" si="13"/>
        <v>12</v>
      </c>
      <c r="J880" s="59" t="s">
        <v>1561</v>
      </c>
      <c r="K880" s="61"/>
      <c r="L880" s="62" t="s">
        <v>6738</v>
      </c>
      <c r="M880" s="62" t="s">
        <v>6700</v>
      </c>
      <c r="N880" s="72" t="str">
        <f>VLOOKUP(M880,'Hulpblad KAR-parser'!A:C,2,FALSE)</f>
        <v>Soort woning</v>
      </c>
      <c r="O880" s="72" t="str">
        <f>IF(VLOOKUP(M880,'Hulpblad KAR-parser'!A:C,3,FALSE)="","",VLOOKUP(M880,'Hulpblad KAR-parser'!A:C,3,FALSE))</f>
        <v>Woonboot</v>
      </c>
      <c r="P880" s="136" t="str">
        <f>IF(CONCATENATE(C880,D880)="","",VLOOKUP(CONCATENATE(C880,D880),Karakteristieken!AQ:AQ,1,FALSE))</f>
        <v/>
      </c>
    </row>
    <row r="881" spans="1:16" x14ac:dyDescent="0.25">
      <c r="A881" s="59"/>
      <c r="B881" s="59"/>
      <c r="C881" s="59"/>
      <c r="D881" s="59"/>
      <c r="E881" s="60" t="s">
        <v>7217</v>
      </c>
      <c r="F881" s="60"/>
      <c r="G881" s="60" t="s">
        <v>6700</v>
      </c>
      <c r="H881" s="60"/>
      <c r="I881" s="59">
        <f t="shared" si="13"/>
        <v>14</v>
      </c>
      <c r="J881" s="59" t="s">
        <v>1561</v>
      </c>
      <c r="K881" s="61"/>
      <c r="L881" s="62" t="s">
        <v>6738</v>
      </c>
      <c r="M881" s="62" t="s">
        <v>6700</v>
      </c>
      <c r="N881" s="72" t="str">
        <f>VLOOKUP(M881,'Hulpblad KAR-parser'!A:C,2,FALSE)</f>
        <v>Soort woning</v>
      </c>
      <c r="O881" s="72" t="str">
        <f>IF(VLOOKUP(M881,'Hulpblad KAR-parser'!A:C,3,FALSE)="","",VLOOKUP(M881,'Hulpblad KAR-parser'!A:C,3,FALSE))</f>
        <v>Woonboot</v>
      </c>
      <c r="P881" s="136" t="str">
        <f>IF(CONCATENATE(C881,D881)="","",VLOOKUP(CONCATENATE(C881,D881),Karakteristieken!AQ:AQ,1,FALSE))</f>
        <v/>
      </c>
    </row>
    <row r="882" spans="1:16" x14ac:dyDescent="0.25">
      <c r="A882" s="59">
        <v>200053680</v>
      </c>
      <c r="B882" s="59">
        <v>200027241</v>
      </c>
      <c r="C882" s="59" t="s">
        <v>5761</v>
      </c>
      <c r="D882" s="59" t="s">
        <v>5806</v>
      </c>
      <c r="E882" s="60" t="s">
        <v>6702</v>
      </c>
      <c r="F882" s="60"/>
      <c r="G882" s="60"/>
      <c r="H882" s="60"/>
      <c r="I882" s="59">
        <f t="shared" si="13"/>
        <v>16</v>
      </c>
      <c r="J882" s="59" t="s">
        <v>1613</v>
      </c>
      <c r="K882" s="61"/>
      <c r="L882" s="62" t="s">
        <v>6738</v>
      </c>
      <c r="M882" s="62" t="s">
        <v>6702</v>
      </c>
      <c r="N882" s="72" t="str">
        <f>VLOOKUP(M882,'Hulpblad KAR-parser'!A:C,2,FALSE)</f>
        <v>Soort woning</v>
      </c>
      <c r="O882" s="72" t="str">
        <f>IF(VLOOKUP(M882,'Hulpblad KAR-parser'!A:C,3,FALSE)="","",VLOOKUP(M882,'Hulpblad KAR-parser'!A:C,3,FALSE))</f>
        <v>Woonwagen</v>
      </c>
      <c r="P882" s="136" t="str">
        <f>IF(CONCATENATE(C882,D882)="","",VLOOKUP(CONCATENATE(C882,D882),Karakteristieken!AQ:AQ,1,FALSE))</f>
        <v>Soort woningWoonwagen</v>
      </c>
    </row>
    <row r="883" spans="1:16" x14ac:dyDescent="0.25">
      <c r="A883" s="59"/>
      <c r="B883" s="59"/>
      <c r="C883" s="59"/>
      <c r="D883" s="59"/>
      <c r="E883" s="60" t="s">
        <v>7193</v>
      </c>
      <c r="F883" s="60"/>
      <c r="G883" s="60" t="s">
        <v>6702</v>
      </c>
      <c r="H883" s="60"/>
      <c r="I883" s="59">
        <f t="shared" si="13"/>
        <v>13</v>
      </c>
      <c r="J883" s="59" t="s">
        <v>1561</v>
      </c>
      <c r="K883" s="61"/>
      <c r="L883" s="62" t="s">
        <v>6738</v>
      </c>
      <c r="M883" s="62" t="s">
        <v>6702</v>
      </c>
      <c r="N883" s="72" t="str">
        <f>VLOOKUP(M883,'Hulpblad KAR-parser'!A:C,2,FALSE)</f>
        <v>Soort woning</v>
      </c>
      <c r="O883" s="72" t="str">
        <f>IF(VLOOKUP(M883,'Hulpblad KAR-parser'!A:C,3,FALSE)="","",VLOOKUP(M883,'Hulpblad KAR-parser'!A:C,3,FALSE))</f>
        <v>Woonwagen</v>
      </c>
      <c r="P883" s="136" t="str">
        <f>IF(CONCATENATE(C883,D883)="","",VLOOKUP(CONCATENATE(C883,D883),Karakteristieken!AQ:AQ,1,FALSE))</f>
        <v/>
      </c>
    </row>
    <row r="884" spans="1:16" x14ac:dyDescent="0.25">
      <c r="A884" s="59"/>
      <c r="B884" s="59"/>
      <c r="C884" s="59"/>
      <c r="D884" s="59"/>
      <c r="E884" s="60" t="s">
        <v>7218</v>
      </c>
      <c r="F884" s="60"/>
      <c r="G884" s="60" t="s">
        <v>6702</v>
      </c>
      <c r="H884" s="60"/>
      <c r="I884" s="59">
        <f t="shared" si="13"/>
        <v>15</v>
      </c>
      <c r="J884" s="59" t="s">
        <v>1561</v>
      </c>
      <c r="K884" s="61"/>
      <c r="L884" s="62" t="s">
        <v>6738</v>
      </c>
      <c r="M884" s="62" t="s">
        <v>6702</v>
      </c>
      <c r="N884" s="72" t="str">
        <f>VLOOKUP(M884,'Hulpblad KAR-parser'!A:C,2,FALSE)</f>
        <v>Soort woning</v>
      </c>
      <c r="O884" s="72" t="str">
        <f>IF(VLOOKUP(M884,'Hulpblad KAR-parser'!A:C,3,FALSE)="","",VLOOKUP(M884,'Hulpblad KAR-parser'!A:C,3,FALSE))</f>
        <v>Woonwagen</v>
      </c>
      <c r="P884" s="136" t="str">
        <f>IF(CONCATENATE(C884,D884)="","",VLOOKUP(CONCATENATE(C884,D884),Karakteristieken!AQ:AQ,1,FALSE))</f>
        <v/>
      </c>
    </row>
    <row r="885" spans="1:16" x14ac:dyDescent="0.25">
      <c r="A885" s="59">
        <v>200109377</v>
      </c>
      <c r="B885" s="59">
        <v>200059098</v>
      </c>
      <c r="C885" s="59" t="s">
        <v>5538</v>
      </c>
      <c r="D885" s="59" t="s">
        <v>5588</v>
      </c>
      <c r="E885" s="60" t="s">
        <v>6630</v>
      </c>
      <c r="F885" s="60"/>
      <c r="G885" s="60"/>
      <c r="H885" s="60"/>
      <c r="I885" s="59">
        <f t="shared" si="13"/>
        <v>15</v>
      </c>
      <c r="J885" s="59" t="s">
        <v>1613</v>
      </c>
      <c r="K885" s="61"/>
      <c r="L885" s="62" t="s">
        <v>6738</v>
      </c>
      <c r="M885" s="62" t="s">
        <v>6630</v>
      </c>
      <c r="N885" s="72" t="str">
        <f>VLOOKUP(M885,'Hulpblad KAR-parser'!A:C,2,FALSE)</f>
        <v>Soort vaartuig</v>
      </c>
      <c r="O885" s="72" t="str">
        <f>IF(VLOOKUP(M885,'Hulpblad KAR-parser'!A:C,3,FALSE)="","",VLOOKUP(M885,'Hulpblad KAR-parser'!A:C,3,FALSE))</f>
        <v>Zeeschip</v>
      </c>
      <c r="P885" s="136" t="str">
        <f>IF(CONCATENATE(C885,D885)="","",VLOOKUP(CONCATENATE(C885,D885),Karakteristieken!AQ:AQ,1,FALSE))</f>
        <v>Soort vaartuigZeeschip</v>
      </c>
    </row>
    <row r="886" spans="1:16" x14ac:dyDescent="0.25">
      <c r="A886" s="59"/>
      <c r="B886" s="59"/>
      <c r="C886" s="59"/>
      <c r="D886" s="59"/>
      <c r="E886" s="60" t="s">
        <v>7474</v>
      </c>
      <c r="F886" s="60"/>
      <c r="G886" s="60" t="s">
        <v>6630</v>
      </c>
      <c r="H886" s="60"/>
      <c r="I886" s="59">
        <f t="shared" si="13"/>
        <v>12</v>
      </c>
      <c r="J886" s="59" t="s">
        <v>1561</v>
      </c>
      <c r="K886" s="61"/>
      <c r="L886" s="62" t="s">
        <v>6738</v>
      </c>
      <c r="M886" s="62" t="s">
        <v>6630</v>
      </c>
      <c r="N886" s="72" t="str">
        <f>VLOOKUP(M886,'Hulpblad KAR-parser'!A:C,2,FALSE)</f>
        <v>Soort vaartuig</v>
      </c>
      <c r="O886" s="72" t="str">
        <f>IF(VLOOKUP(M886,'Hulpblad KAR-parser'!A:C,3,FALSE)="","",VLOOKUP(M886,'Hulpblad KAR-parser'!A:C,3,FALSE))</f>
        <v>Zeeschip</v>
      </c>
      <c r="P886" s="136" t="str">
        <f>IF(CONCATENATE(C886,D886)="","",VLOOKUP(CONCATENATE(C886,D886),Karakteristieken!AQ:AQ,1,FALSE))</f>
        <v/>
      </c>
    </row>
    <row r="887" spans="1:16" x14ac:dyDescent="0.25">
      <c r="A887" s="59"/>
      <c r="B887" s="59"/>
      <c r="C887" s="59"/>
      <c r="D887" s="59"/>
      <c r="E887" s="60" t="s">
        <v>7511</v>
      </c>
      <c r="F887" s="60"/>
      <c r="G887" s="60" t="s">
        <v>6630</v>
      </c>
      <c r="H887" s="60"/>
      <c r="I887" s="59">
        <f t="shared" ref="I887:I908" si="14">LEN(E887)</f>
        <v>14</v>
      </c>
      <c r="J887" s="59" t="s">
        <v>1561</v>
      </c>
      <c r="K887" s="61"/>
      <c r="L887" s="62" t="s">
        <v>6738</v>
      </c>
      <c r="M887" s="62" t="s">
        <v>6630</v>
      </c>
      <c r="N887" s="72" t="str">
        <f>VLOOKUP(M887,'Hulpblad KAR-parser'!A:C,2,FALSE)</f>
        <v>Soort vaartuig</v>
      </c>
      <c r="O887" s="72" t="str">
        <f>IF(VLOOKUP(M887,'Hulpblad KAR-parser'!A:C,3,FALSE)="","",VLOOKUP(M887,'Hulpblad KAR-parser'!A:C,3,FALSE))</f>
        <v>Zeeschip</v>
      </c>
      <c r="P887" s="136" t="str">
        <f>IF(CONCATENATE(C887,D887)="","",VLOOKUP(CONCATENATE(C887,D887),Karakteristieken!AQ:AQ,1,FALSE))</f>
        <v/>
      </c>
    </row>
    <row r="888" spans="1:16" x14ac:dyDescent="0.25">
      <c r="A888" s="59">
        <v>200099801</v>
      </c>
      <c r="B888" s="59">
        <v>200099701</v>
      </c>
      <c r="C888" s="59" t="s">
        <v>4655</v>
      </c>
      <c r="D888" s="59" t="s">
        <v>4695</v>
      </c>
      <c r="E888" s="60" t="s">
        <v>6484</v>
      </c>
      <c r="F888" s="60"/>
      <c r="G888" s="60"/>
      <c r="H888" s="60"/>
      <c r="I888" s="59">
        <f t="shared" si="14"/>
        <v>15</v>
      </c>
      <c r="J888" s="59" t="s">
        <v>1613</v>
      </c>
      <c r="K888" s="61"/>
      <c r="L888" s="62" t="s">
        <v>6738</v>
      </c>
      <c r="M888" s="62" t="s">
        <v>6484</v>
      </c>
      <c r="N888" s="72" t="str">
        <f>VLOOKUP(M888,'Hulpblad KAR-parser'!A:C,2,FALSE)</f>
        <v>Soort bijgebouw</v>
      </c>
      <c r="O888" s="72" t="str">
        <f>IF(VLOOKUP(M888,'Hulpblad KAR-parser'!A:C,3,FALSE)="","",VLOOKUP(M888,'Hulpblad KAR-parser'!A:C,3,FALSE))</f>
        <v>Zendmast</v>
      </c>
      <c r="P888" s="136" t="str">
        <f>IF(CONCATENATE(C888,D888)="","",VLOOKUP(CONCATENATE(C888,D888),Karakteristieken!AQ:AQ,1,FALSE))</f>
        <v>Soort bijgebouwZendmast</v>
      </c>
    </row>
    <row r="889" spans="1:16" x14ac:dyDescent="0.25">
      <c r="A889" s="59"/>
      <c r="B889" s="59"/>
      <c r="C889" s="59"/>
      <c r="D889" s="59"/>
      <c r="E889" s="60" t="s">
        <v>7083</v>
      </c>
      <c r="F889" s="60"/>
      <c r="G889" s="60" t="s">
        <v>6484</v>
      </c>
      <c r="H889" s="60"/>
      <c r="I889" s="59">
        <f t="shared" si="14"/>
        <v>12</v>
      </c>
      <c r="J889" s="59" t="s">
        <v>1561</v>
      </c>
      <c r="K889" s="61"/>
      <c r="L889" s="62" t="s">
        <v>6738</v>
      </c>
      <c r="M889" s="62" t="s">
        <v>6484</v>
      </c>
      <c r="N889" s="72" t="str">
        <f>VLOOKUP(M889,'Hulpblad KAR-parser'!A:C,2,FALSE)</f>
        <v>Soort bijgebouw</v>
      </c>
      <c r="O889" s="72" t="str">
        <f>IF(VLOOKUP(M889,'Hulpblad KAR-parser'!A:C,3,FALSE)="","",VLOOKUP(M889,'Hulpblad KAR-parser'!A:C,3,FALSE))</f>
        <v>Zendmast</v>
      </c>
      <c r="P889" s="136" t="str">
        <f>IF(CONCATENATE(C889,D889)="","",VLOOKUP(CONCATENATE(C889,D889),Karakteristieken!AQ:AQ,1,FALSE))</f>
        <v/>
      </c>
    </row>
    <row r="890" spans="1:16" x14ac:dyDescent="0.25">
      <c r="A890" s="59"/>
      <c r="B890" s="59"/>
      <c r="C890" s="59"/>
      <c r="D890" s="59"/>
      <c r="E890" s="60" t="s">
        <v>7116</v>
      </c>
      <c r="F890" s="60"/>
      <c r="G890" s="60" t="s">
        <v>6484</v>
      </c>
      <c r="H890" s="60"/>
      <c r="I890" s="59">
        <f t="shared" si="14"/>
        <v>14</v>
      </c>
      <c r="J890" s="59" t="s">
        <v>1561</v>
      </c>
      <c r="K890" s="61"/>
      <c r="L890" s="62" t="s">
        <v>6738</v>
      </c>
      <c r="M890" s="62" t="s">
        <v>6484</v>
      </c>
      <c r="N890" s="72" t="str">
        <f>VLOOKUP(M890,'Hulpblad KAR-parser'!A:C,2,FALSE)</f>
        <v>Soort bijgebouw</v>
      </c>
      <c r="O890" s="72" t="str">
        <f>IF(VLOOKUP(M890,'Hulpblad KAR-parser'!A:C,3,FALSE)="","",VLOOKUP(M890,'Hulpblad KAR-parser'!A:C,3,FALSE))</f>
        <v>Zendmast</v>
      </c>
      <c r="P890" s="136" t="str">
        <f>IF(CONCATENATE(C890,D890)="","",VLOOKUP(CONCATENATE(C890,D890),Karakteristieken!AQ:AQ,1,FALSE))</f>
        <v/>
      </c>
    </row>
    <row r="891" spans="1:16" x14ac:dyDescent="0.25">
      <c r="A891" s="59">
        <v>200109378</v>
      </c>
      <c r="B891" s="59">
        <v>200059083</v>
      </c>
      <c r="C891" s="59" t="s">
        <v>5065</v>
      </c>
      <c r="D891" s="59" t="s">
        <v>5094</v>
      </c>
      <c r="E891" s="60" t="s">
        <v>6543</v>
      </c>
      <c r="F891" s="60"/>
      <c r="G891" s="60"/>
      <c r="H891" s="60"/>
      <c r="I891" s="59">
        <f t="shared" si="14"/>
        <v>15</v>
      </c>
      <c r="J891" s="59" t="s">
        <v>1613</v>
      </c>
      <c r="K891" s="61"/>
      <c r="L891" s="62" t="s">
        <v>6738</v>
      </c>
      <c r="M891" s="62" t="s">
        <v>6543</v>
      </c>
      <c r="N891" s="72" t="str">
        <f>VLOOKUP(M891,'Hulpblad KAR-parser'!A:C,2,FALSE)</f>
        <v>Soort luchtvaartuig</v>
      </c>
      <c r="O891" s="72" t="str">
        <f>IF(VLOOKUP(M891,'Hulpblad KAR-parser'!A:C,3,FALSE)="","",VLOOKUP(M891,'Hulpblad KAR-parser'!A:C,3,FALSE))</f>
        <v>Zeppelin</v>
      </c>
      <c r="P891" s="136" t="str">
        <f>IF(CONCATENATE(C891,D891)="","",VLOOKUP(CONCATENATE(C891,D891),Karakteristieken!AQ:AQ,1,FALSE))</f>
        <v>Soort luchtvaartuigZeppelin</v>
      </c>
    </row>
    <row r="892" spans="1:16" x14ac:dyDescent="0.25">
      <c r="A892" s="59"/>
      <c r="B892" s="59"/>
      <c r="C892" s="59"/>
      <c r="D892" s="59"/>
      <c r="E892" s="60" t="s">
        <v>7370</v>
      </c>
      <c r="F892" s="60"/>
      <c r="G892" s="60" t="s">
        <v>6543</v>
      </c>
      <c r="H892" s="60"/>
      <c r="I892" s="59">
        <f t="shared" si="14"/>
        <v>12</v>
      </c>
      <c r="J892" s="59" t="s">
        <v>1561</v>
      </c>
      <c r="K892" s="61"/>
      <c r="L892" s="62" t="s">
        <v>6738</v>
      </c>
      <c r="M892" s="62" t="s">
        <v>6543</v>
      </c>
      <c r="N892" s="72" t="str">
        <f>VLOOKUP(M892,'Hulpblad KAR-parser'!A:C,2,FALSE)</f>
        <v>Soort luchtvaartuig</v>
      </c>
      <c r="O892" s="72" t="str">
        <f>IF(VLOOKUP(M892,'Hulpblad KAR-parser'!A:C,3,FALSE)="","",VLOOKUP(M892,'Hulpblad KAR-parser'!A:C,3,FALSE))</f>
        <v>Zeppelin</v>
      </c>
      <c r="P892" s="136" t="str">
        <f>IF(CONCATENATE(C892,D892)="","",VLOOKUP(CONCATENATE(C892,D892),Karakteristieken!AQ:AQ,1,FALSE))</f>
        <v/>
      </c>
    </row>
    <row r="893" spans="1:16" x14ac:dyDescent="0.25">
      <c r="A893" s="59"/>
      <c r="B893" s="59"/>
      <c r="C893" s="59"/>
      <c r="D893" s="59"/>
      <c r="E893" s="60" t="s">
        <v>7384</v>
      </c>
      <c r="F893" s="60"/>
      <c r="G893" s="60" t="s">
        <v>6543</v>
      </c>
      <c r="H893" s="60"/>
      <c r="I893" s="59">
        <f t="shared" si="14"/>
        <v>14</v>
      </c>
      <c r="J893" s="59" t="s">
        <v>1561</v>
      </c>
      <c r="K893" s="61"/>
      <c r="L893" s="62" t="s">
        <v>6738</v>
      </c>
      <c r="M893" s="62" t="s">
        <v>6543</v>
      </c>
      <c r="N893" s="72" t="str">
        <f>VLOOKUP(M893,'Hulpblad KAR-parser'!A:C,2,FALSE)</f>
        <v>Soort luchtvaartuig</v>
      </c>
      <c r="O893" s="72" t="str">
        <f>IF(VLOOKUP(M893,'Hulpblad KAR-parser'!A:C,3,FALSE)="","",VLOOKUP(M893,'Hulpblad KAR-parser'!A:C,3,FALSE))</f>
        <v>Zeppelin</v>
      </c>
      <c r="P893" s="136" t="str">
        <f>IF(CONCATENATE(C893,D893)="","",VLOOKUP(CONCATENATE(C893,D893),Karakteristieken!AQ:AQ,1,FALSE))</f>
        <v/>
      </c>
    </row>
    <row r="894" spans="1:16" x14ac:dyDescent="0.25">
      <c r="A894" s="59">
        <v>200053015</v>
      </c>
      <c r="B894" s="59">
        <v>200027242</v>
      </c>
      <c r="C894" s="59" t="s">
        <v>3836</v>
      </c>
      <c r="D894" s="59" t="s">
        <v>3871</v>
      </c>
      <c r="E894" s="60" t="s">
        <v>6379</v>
      </c>
      <c r="F894" s="60"/>
      <c r="G894" s="60"/>
      <c r="H894" s="60"/>
      <c r="I894" s="59">
        <f t="shared" si="14"/>
        <v>13</v>
      </c>
      <c r="J894" s="59" t="s">
        <v>1613</v>
      </c>
      <c r="K894" s="61"/>
      <c r="L894" s="62" t="s">
        <v>6738</v>
      </c>
      <c r="M894" s="62" t="s">
        <v>6379</v>
      </c>
      <c r="N894" s="72" t="str">
        <f>VLOOKUP(M894,'Hulpblad KAR-parser'!A:C,2,FALSE)</f>
        <v>Onderdeel gebouw</v>
      </c>
      <c r="O894" s="72" t="str">
        <f>IF(VLOOKUP(M894,'Hulpblad KAR-parser'!A:C,3,FALSE)="","",VLOOKUP(M894,'Hulpblad KAR-parser'!A:C,3,FALSE))</f>
        <v>Zolder</v>
      </c>
      <c r="P894" s="136" t="str">
        <f>IF(CONCATENATE(C894,D894)="","",VLOOKUP(CONCATENATE(C894,D894),Karakteristieken!AQ:AQ,1,FALSE))</f>
        <v>Onderdeel gebouwZolder</v>
      </c>
    </row>
    <row r="895" spans="1:16" x14ac:dyDescent="0.25">
      <c r="A895" s="59"/>
      <c r="B895" s="59"/>
      <c r="C895" s="59"/>
      <c r="D895" s="59"/>
      <c r="E895" s="60" t="s">
        <v>7194</v>
      </c>
      <c r="F895" s="60"/>
      <c r="G895" s="60" t="s">
        <v>6379</v>
      </c>
      <c r="H895" s="60"/>
      <c r="I895" s="59">
        <f t="shared" si="14"/>
        <v>10</v>
      </c>
      <c r="J895" s="59" t="s">
        <v>1561</v>
      </c>
      <c r="K895" s="61"/>
      <c r="L895" s="62" t="s">
        <v>6738</v>
      </c>
      <c r="M895" s="62" t="s">
        <v>6379</v>
      </c>
      <c r="N895" s="72" t="str">
        <f>VLOOKUP(M895,'Hulpblad KAR-parser'!A:C,2,FALSE)</f>
        <v>Onderdeel gebouw</v>
      </c>
      <c r="O895" s="72" t="str">
        <f>IF(VLOOKUP(M895,'Hulpblad KAR-parser'!A:C,3,FALSE)="","",VLOOKUP(M895,'Hulpblad KAR-parser'!A:C,3,FALSE))</f>
        <v>Zolder</v>
      </c>
      <c r="P895" s="136" t="str">
        <f>IF(CONCATENATE(C895,D895)="","",VLOOKUP(CONCATENATE(C895,D895),Karakteristieken!AQ:AQ,1,FALSE))</f>
        <v/>
      </c>
    </row>
    <row r="896" spans="1:16" x14ac:dyDescent="0.25">
      <c r="A896" s="59"/>
      <c r="B896" s="59"/>
      <c r="C896" s="59"/>
      <c r="D896" s="59"/>
      <c r="E896" s="60" t="s">
        <v>7219</v>
      </c>
      <c r="F896" s="60"/>
      <c r="G896" s="60" t="s">
        <v>6379</v>
      </c>
      <c r="H896" s="60"/>
      <c r="I896" s="59">
        <f t="shared" si="14"/>
        <v>12</v>
      </c>
      <c r="J896" s="59" t="s">
        <v>1561</v>
      </c>
      <c r="K896" s="61"/>
      <c r="L896" s="62" t="s">
        <v>6738</v>
      </c>
      <c r="M896" s="62" t="s">
        <v>6379</v>
      </c>
      <c r="N896" s="72" t="str">
        <f>VLOOKUP(M896,'Hulpblad KAR-parser'!A:C,2,FALSE)</f>
        <v>Onderdeel gebouw</v>
      </c>
      <c r="O896" s="72" t="str">
        <f>IF(VLOOKUP(M896,'Hulpblad KAR-parser'!A:C,3,FALSE)="","",VLOOKUP(M896,'Hulpblad KAR-parser'!A:C,3,FALSE))</f>
        <v>Zolder</v>
      </c>
      <c r="P896" s="136" t="str">
        <f>IF(CONCATENATE(C896,D896)="","",VLOOKUP(CONCATENATE(C896,D896),Karakteristieken!AQ:AQ,1,FALSE))</f>
        <v/>
      </c>
    </row>
    <row r="897" spans="1:16" x14ac:dyDescent="0.25">
      <c r="A897" s="59">
        <v>200109379</v>
      </c>
      <c r="B897" s="59">
        <v>200059089</v>
      </c>
      <c r="C897" s="59" t="s">
        <v>5065</v>
      </c>
      <c r="D897" s="59" t="s">
        <v>5097</v>
      </c>
      <c r="E897" s="60" t="s">
        <v>6545</v>
      </c>
      <c r="F897" s="60"/>
      <c r="G897" s="60"/>
      <c r="H897" s="60"/>
      <c r="I897" s="59">
        <f t="shared" si="14"/>
        <v>21</v>
      </c>
      <c r="J897" s="59" t="s">
        <v>1613</v>
      </c>
      <c r="K897" s="61"/>
      <c r="L897" s="62" t="s">
        <v>6738</v>
      </c>
      <c r="M897" s="62" t="s">
        <v>6545</v>
      </c>
      <c r="N897" s="72" t="str">
        <f>VLOOKUP(M897,'Hulpblad KAR-parser'!A:C,2,FALSE)</f>
        <v>Soort luchtvaartuig</v>
      </c>
      <c r="O897" s="72" t="str">
        <f>IF(VLOOKUP(M897,'Hulpblad KAR-parser'!A:C,3,FALSE)="","",VLOOKUP(M897,'Hulpblad KAR-parser'!A:C,3,FALSE))</f>
        <v>Zweefvliegtuig</v>
      </c>
      <c r="P897" s="136" t="str">
        <f>IF(CONCATENATE(C897,D897)="","",VLOOKUP(CONCATENATE(C897,D897),Karakteristieken!AQ:AQ,1,FALSE))</f>
        <v>Soort luchtvaartuigZweefvliegtuig</v>
      </c>
    </row>
    <row r="898" spans="1:16" x14ac:dyDescent="0.25">
      <c r="A898" s="59"/>
      <c r="B898" s="59"/>
      <c r="C898" s="59"/>
      <c r="D898" s="59"/>
      <c r="E898" s="60" t="s">
        <v>7371</v>
      </c>
      <c r="F898" s="60"/>
      <c r="G898" s="60" t="s">
        <v>6545</v>
      </c>
      <c r="H898" s="60"/>
      <c r="I898" s="59">
        <f t="shared" si="14"/>
        <v>18</v>
      </c>
      <c r="J898" s="59" t="s">
        <v>1561</v>
      </c>
      <c r="K898" s="61"/>
      <c r="L898" s="62" t="s">
        <v>6738</v>
      </c>
      <c r="M898" s="62" t="s">
        <v>6545</v>
      </c>
      <c r="N898" s="72" t="str">
        <f>VLOOKUP(M898,'Hulpblad KAR-parser'!A:C,2,FALSE)</f>
        <v>Soort luchtvaartuig</v>
      </c>
      <c r="O898" s="72" t="str">
        <f>IF(VLOOKUP(M898,'Hulpblad KAR-parser'!A:C,3,FALSE)="","",VLOOKUP(M898,'Hulpblad KAR-parser'!A:C,3,FALSE))</f>
        <v>Zweefvliegtuig</v>
      </c>
      <c r="P898" s="136" t="str">
        <f>IF(CONCATENATE(C898,D898)="","",VLOOKUP(CONCATENATE(C898,D898),Karakteristieken!AQ:AQ,1,FALSE))</f>
        <v/>
      </c>
    </row>
    <row r="899" spans="1:16" x14ac:dyDescent="0.25">
      <c r="A899" s="59"/>
      <c r="B899" s="59"/>
      <c r="C899" s="59"/>
      <c r="D899" s="59"/>
      <c r="E899" s="60" t="s">
        <v>7385</v>
      </c>
      <c r="F899" s="60"/>
      <c r="G899" s="60" t="s">
        <v>6545</v>
      </c>
      <c r="H899" s="60"/>
      <c r="I899" s="59">
        <f t="shared" si="14"/>
        <v>20</v>
      </c>
      <c r="J899" s="59" t="s">
        <v>1561</v>
      </c>
      <c r="K899" s="61"/>
      <c r="L899" s="62" t="s">
        <v>6738</v>
      </c>
      <c r="M899" s="62" t="s">
        <v>6545</v>
      </c>
      <c r="N899" s="72" t="str">
        <f>VLOOKUP(M899,'Hulpblad KAR-parser'!A:C,2,FALSE)</f>
        <v>Soort luchtvaartuig</v>
      </c>
      <c r="O899" s="72" t="str">
        <f>IF(VLOOKUP(M899,'Hulpblad KAR-parser'!A:C,3,FALSE)="","",VLOOKUP(M899,'Hulpblad KAR-parser'!A:C,3,FALSE))</f>
        <v>Zweefvliegtuig</v>
      </c>
      <c r="P899" s="136" t="str">
        <f>IF(CONCATENATE(C899,D899)="","",VLOOKUP(CONCATENATE(C899,D899),Karakteristieken!AQ:AQ,1,FALSE))</f>
        <v/>
      </c>
    </row>
    <row r="900" spans="1:16" x14ac:dyDescent="0.25">
      <c r="A900" s="59">
        <v>200109380</v>
      </c>
      <c r="B900" s="59">
        <v>200097957</v>
      </c>
      <c r="C900" s="59" t="s">
        <v>1814</v>
      </c>
      <c r="D900" s="59" t="s">
        <v>1815</v>
      </c>
      <c r="E900" s="60" t="s">
        <v>1819</v>
      </c>
      <c r="F900" s="60"/>
      <c r="G900" s="60"/>
      <c r="H900" s="60"/>
      <c r="I900" s="59">
        <f t="shared" si="14"/>
        <v>18</v>
      </c>
      <c r="J900" s="59" t="s">
        <v>1613</v>
      </c>
      <c r="K900" s="61"/>
      <c r="L900" s="62" t="s">
        <v>6737</v>
      </c>
      <c r="M900" s="62" t="s">
        <v>1819</v>
      </c>
      <c r="N900" s="72" t="str">
        <f>VLOOKUP(M900,'Hulpblad KAR-parser'!A:C,2,FALSE)</f>
        <v>Brw in nood</v>
      </c>
      <c r="O900" s="72" t="str">
        <f>IF(VLOOKUP(M900,'Hulpblad KAR-parser'!A:C,3,FALSE)="","",VLOOKUP(M900,'Hulpblad KAR-parser'!A:C,3,FALSE))</f>
        <v>Brandweer algemeen</v>
      </c>
      <c r="P900" s="136" t="str">
        <f>IF(CONCATENATE(C900,D900)="","",VLOOKUP(CONCATENATE(C900,D900),Karakteristieken!AQ:AQ,1,FALSE))</f>
        <v>Brw in noodBrandweer algemeen</v>
      </c>
    </row>
    <row r="901" spans="1:16" x14ac:dyDescent="0.25">
      <c r="A901" s="59"/>
      <c r="B901" s="59"/>
      <c r="C901" s="59"/>
      <c r="D901" s="59"/>
      <c r="E901" s="60" t="s">
        <v>9009</v>
      </c>
      <c r="F901" s="60"/>
      <c r="G901" s="60" t="s">
        <v>1819</v>
      </c>
      <c r="H901" s="60"/>
      <c r="I901" s="59">
        <f t="shared" si="14"/>
        <v>7</v>
      </c>
      <c r="J901" s="59" t="s">
        <v>1561</v>
      </c>
      <c r="K901" s="61"/>
      <c r="L901" s="62" t="s">
        <v>6737</v>
      </c>
      <c r="M901" s="62" t="s">
        <v>1819</v>
      </c>
      <c r="N901" s="72" t="str">
        <f>VLOOKUP(M901,'Hulpblad KAR-parser'!A:C,2,FALSE)</f>
        <v>Brw in nood</v>
      </c>
      <c r="O901" s="72" t="str">
        <f>IF(VLOOKUP(M901,'Hulpblad KAR-parser'!A:C,3,FALSE)="","",VLOOKUP(M901,'Hulpblad KAR-parser'!A:C,3,FALSE))</f>
        <v>Brandweer algemeen</v>
      </c>
      <c r="P901" s="136" t="str">
        <f>IF(CONCATENATE(C901,D901)="","",VLOOKUP(CONCATENATE(C901,D901),Karakteristieken!AQ:AQ,1,FALSE))</f>
        <v/>
      </c>
    </row>
    <row r="902" spans="1:16" x14ac:dyDescent="0.25">
      <c r="A902" s="59"/>
      <c r="B902" s="59"/>
      <c r="C902" s="59"/>
      <c r="D902" s="59"/>
      <c r="E902" s="60" t="s">
        <v>9008</v>
      </c>
      <c r="F902" s="60"/>
      <c r="G902" s="60" t="s">
        <v>1819</v>
      </c>
      <c r="H902" s="60"/>
      <c r="I902" s="59">
        <f t="shared" si="14"/>
        <v>12</v>
      </c>
      <c r="J902" s="59" t="s">
        <v>1561</v>
      </c>
      <c r="K902" s="61"/>
      <c r="L902" s="62" t="s">
        <v>6737</v>
      </c>
      <c r="M902" s="62" t="s">
        <v>1819</v>
      </c>
      <c r="N902" s="72" t="str">
        <f>VLOOKUP(M902,'Hulpblad KAR-parser'!A:C,2,FALSE)</f>
        <v>Brw in nood</v>
      </c>
      <c r="O902" s="72" t="str">
        <f>IF(VLOOKUP(M902,'Hulpblad KAR-parser'!A:C,3,FALSE)="","",VLOOKUP(M902,'Hulpblad KAR-parser'!A:C,3,FALSE))</f>
        <v>Brandweer algemeen</v>
      </c>
      <c r="P902" s="136" t="str">
        <f>IF(CONCATENATE(C902,D902)="","",VLOOKUP(CONCATENATE(C902,D902),Karakteristieken!AQ:AQ,1,FALSE))</f>
        <v/>
      </c>
    </row>
    <row r="903" spans="1:16" x14ac:dyDescent="0.25">
      <c r="A903" s="59"/>
      <c r="B903" s="59"/>
      <c r="C903" s="59"/>
      <c r="D903" s="59"/>
      <c r="E903" s="60" t="s">
        <v>9010</v>
      </c>
      <c r="F903" s="60"/>
      <c r="G903" s="60" t="s">
        <v>1819</v>
      </c>
      <c r="H903" s="60"/>
      <c r="I903" s="59">
        <f t="shared" si="14"/>
        <v>5</v>
      </c>
      <c r="J903" s="59" t="s">
        <v>1561</v>
      </c>
      <c r="K903" s="61"/>
      <c r="L903" s="62" t="s">
        <v>6737</v>
      </c>
      <c r="M903" s="62" t="s">
        <v>1819</v>
      </c>
      <c r="N903" s="72" t="str">
        <f>VLOOKUP(M903,'Hulpblad KAR-parser'!A:C,2,FALSE)</f>
        <v>Brw in nood</v>
      </c>
      <c r="O903" s="72" t="str">
        <f>IF(VLOOKUP(M903,'Hulpblad KAR-parser'!A:C,3,FALSE)="","",VLOOKUP(M903,'Hulpblad KAR-parser'!A:C,3,FALSE))</f>
        <v>Brandweer algemeen</v>
      </c>
      <c r="P903" s="136" t="str">
        <f>IF(CONCATENATE(C903,D903)="","",VLOOKUP(CONCATENATE(C903,D903),Karakteristieken!AQ:AQ,1,FALSE))</f>
        <v/>
      </c>
    </row>
    <row r="904" spans="1:16" x14ac:dyDescent="0.25">
      <c r="A904" s="59"/>
      <c r="B904" s="59"/>
      <c r="C904" s="59"/>
      <c r="D904" s="59"/>
      <c r="E904" s="60" t="s">
        <v>9011</v>
      </c>
      <c r="F904" s="60"/>
      <c r="G904" s="60" t="s">
        <v>1819</v>
      </c>
      <c r="H904" s="60"/>
      <c r="I904" s="59">
        <f t="shared" si="14"/>
        <v>6</v>
      </c>
      <c r="J904" s="59" t="s">
        <v>1561</v>
      </c>
      <c r="K904" s="61"/>
      <c r="L904" s="62" t="s">
        <v>6737</v>
      </c>
      <c r="M904" s="62" t="s">
        <v>1819</v>
      </c>
      <c r="N904" s="72" t="str">
        <f>VLOOKUP(M904,'Hulpblad KAR-parser'!A:C,2,FALSE)</f>
        <v>Brw in nood</v>
      </c>
      <c r="O904" s="72" t="str">
        <f>IF(VLOOKUP(M904,'Hulpblad KAR-parser'!A:C,3,FALSE)="","",VLOOKUP(M904,'Hulpblad KAR-parser'!A:C,3,FALSE))</f>
        <v>Brandweer algemeen</v>
      </c>
      <c r="P904" s="136" t="str">
        <f>IF(CONCATENATE(C904,D904)="","",VLOOKUP(CONCATENATE(C904,D904),Karakteristieken!AQ:AQ,1,FALSE))</f>
        <v/>
      </c>
    </row>
    <row r="905" spans="1:16" x14ac:dyDescent="0.25">
      <c r="A905" s="59">
        <v>200109382</v>
      </c>
      <c r="B905" s="59">
        <v>200059308</v>
      </c>
      <c r="C905" s="59" t="s">
        <v>5613</v>
      </c>
      <c r="D905" s="59" t="s">
        <v>4434</v>
      </c>
      <c r="E905" s="60" t="s">
        <v>6640</v>
      </c>
      <c r="F905" s="60"/>
      <c r="G905" s="60"/>
      <c r="H905" s="60"/>
      <c r="I905" s="59">
        <f t="shared" si="14"/>
        <v>19</v>
      </c>
      <c r="J905" s="59" t="s">
        <v>1613</v>
      </c>
      <c r="K905" s="61"/>
      <c r="L905" s="62" t="s">
        <v>6738</v>
      </c>
      <c r="M905" s="62" t="s">
        <v>6640</v>
      </c>
      <c r="N905" s="72" t="str">
        <f>VLOOKUP(M905,'Hulpblad KAR-parser'!A:C,2,FALSE)</f>
        <v>Soort voertuig</v>
      </c>
      <c r="O905" s="72" t="str">
        <f>IF(VLOOKUP(M905,'Hulpblad KAR-parser'!A:C,3,FALSE)="","",VLOOKUP(M905,'Hulpblad KAR-parser'!A:C,3,FALSE))</f>
        <v>Bromfiets</v>
      </c>
      <c r="P905" s="136" t="str">
        <f>IF(CONCATENATE(C905,D905)="","",VLOOKUP(CONCATENATE(C905,D905),Karakteristieken!AQ:AQ,1,FALSE))</f>
        <v>Soort voertuigBromfiets</v>
      </c>
    </row>
    <row r="906" spans="1:16" x14ac:dyDescent="0.25">
      <c r="A906" s="59"/>
      <c r="B906" s="59"/>
      <c r="C906" s="59"/>
      <c r="D906" s="59"/>
      <c r="E906" s="60" t="s">
        <v>8433</v>
      </c>
      <c r="F906" s="60"/>
      <c r="G906" s="60" t="s">
        <v>6640</v>
      </c>
      <c r="H906" s="60"/>
      <c r="I906" s="59">
        <f t="shared" si="14"/>
        <v>17</v>
      </c>
      <c r="J906" s="59" t="s">
        <v>1561</v>
      </c>
      <c r="K906" s="61"/>
      <c r="L906" s="62" t="s">
        <v>6738</v>
      </c>
      <c r="M906" s="62" t="s">
        <v>6640</v>
      </c>
      <c r="N906" s="72" t="str">
        <f>VLOOKUP(M906,'Hulpblad KAR-parser'!A:C,2,FALSE)</f>
        <v>Soort voertuig</v>
      </c>
      <c r="O906" s="72" t="str">
        <f>IF(VLOOKUP(M906,'Hulpblad KAR-parser'!A:C,3,FALSE)="","",VLOOKUP(M906,'Hulpblad KAR-parser'!A:C,3,FALSE))</f>
        <v>Bromfiets</v>
      </c>
      <c r="P906" s="136" t="str">
        <f>IF(CONCATENATE(C906,D906)="","",VLOOKUP(CONCATENATE(C906,D906),Karakteristieken!AQ:AQ,1,FALSE))</f>
        <v/>
      </c>
    </row>
    <row r="907" spans="1:16" x14ac:dyDescent="0.25">
      <c r="A907" s="59"/>
      <c r="B907" s="59"/>
      <c r="C907" s="59"/>
      <c r="D907" s="59"/>
      <c r="E907" s="60" t="s">
        <v>8445</v>
      </c>
      <c r="F907" s="60"/>
      <c r="G907" s="60" t="s">
        <v>6640</v>
      </c>
      <c r="H907" s="60"/>
      <c r="I907" s="59">
        <f t="shared" si="14"/>
        <v>13</v>
      </c>
      <c r="J907" s="59" t="s">
        <v>1561</v>
      </c>
      <c r="K907" s="61"/>
      <c r="L907" s="62" t="s">
        <v>6738</v>
      </c>
      <c r="M907" s="62" t="s">
        <v>6640</v>
      </c>
      <c r="N907" s="72" t="str">
        <f>VLOOKUP(M907,'Hulpblad KAR-parser'!A:C,2,FALSE)</f>
        <v>Soort voertuig</v>
      </c>
      <c r="O907" s="72" t="str">
        <f>IF(VLOOKUP(M907,'Hulpblad KAR-parser'!A:C,3,FALSE)="","",VLOOKUP(M907,'Hulpblad KAR-parser'!A:C,3,FALSE))</f>
        <v>Bromfiets</v>
      </c>
      <c r="P907" s="136" t="str">
        <f>IF(CONCATENATE(C907,D907)="","",VLOOKUP(CONCATENATE(C907,D907),Karakteristieken!AQ:AQ,1,FALSE))</f>
        <v/>
      </c>
    </row>
    <row r="908" spans="1:16" x14ac:dyDescent="0.25">
      <c r="A908" s="59"/>
      <c r="B908" s="59"/>
      <c r="C908" s="59"/>
      <c r="D908" s="59"/>
      <c r="E908" s="60" t="s">
        <v>8446</v>
      </c>
      <c r="F908" s="60"/>
      <c r="G908" s="60" t="s">
        <v>6640</v>
      </c>
      <c r="H908" s="60"/>
      <c r="I908" s="59">
        <f t="shared" si="14"/>
        <v>11</v>
      </c>
      <c r="J908" s="59" t="s">
        <v>1561</v>
      </c>
      <c r="K908" s="61"/>
      <c r="L908" s="62" t="s">
        <v>6738</v>
      </c>
      <c r="M908" s="62" t="s">
        <v>6640</v>
      </c>
      <c r="N908" s="72" t="str">
        <f>VLOOKUP(M908,'Hulpblad KAR-parser'!A:C,2,FALSE)</f>
        <v>Soort voertuig</v>
      </c>
      <c r="O908" s="72" t="str">
        <f>IF(VLOOKUP(M908,'Hulpblad KAR-parser'!A:C,3,FALSE)="","",VLOOKUP(M908,'Hulpblad KAR-parser'!A:C,3,FALSE))</f>
        <v>Bromfiets</v>
      </c>
      <c r="P908" s="136" t="str">
        <f>IF(CONCATENATE(C908,D908)="","",VLOOKUP(CONCATENATE(C908,D908),Karakteristieken!AQ:AQ,1,FALSE))</f>
        <v/>
      </c>
    </row>
    <row r="909" spans="1:16" x14ac:dyDescent="0.25">
      <c r="A909" s="59">
        <v>200112577</v>
      </c>
      <c r="B909" s="59">
        <v>200106355</v>
      </c>
      <c r="C909" s="59" t="s">
        <v>5613</v>
      </c>
      <c r="D909" s="59" t="s">
        <v>4434</v>
      </c>
      <c r="E909" s="60" t="s">
        <v>6641</v>
      </c>
      <c r="F909" s="60"/>
      <c r="G909" s="60"/>
      <c r="H909" s="60"/>
      <c r="I909" s="59">
        <v>19</v>
      </c>
      <c r="J909" s="59" t="s">
        <v>1613</v>
      </c>
      <c r="K909" s="61"/>
      <c r="L909" s="62" t="s">
        <v>6738</v>
      </c>
      <c r="M909" s="62" t="s">
        <v>6641</v>
      </c>
      <c r="N909" s="72" t="str">
        <f>VLOOKUP(M909,'Hulpblad KAR-parser'!A:C,2,FALSE)</f>
        <v>Soort voertuig</v>
      </c>
      <c r="O909" s="72" t="str">
        <f>IF(VLOOKUP(M909,'Hulpblad KAR-parser'!A:C,3,FALSE)="","",VLOOKUP(M909,'Hulpblad KAR-parser'!A:C,3,FALSE))</f>
        <v>Bromfiets</v>
      </c>
      <c r="P909" s="136" t="str">
        <f>IF(CONCATENATE(C909,D909)="","",VLOOKUP(CONCATENATE(C909,D909),Karakteristieken!AQ:AQ,1,FALSE))</f>
        <v>Soort voertuigBromfiets</v>
      </c>
    </row>
    <row r="910" spans="1:16" x14ac:dyDescent="0.25">
      <c r="A910" s="59"/>
      <c r="B910" s="59"/>
      <c r="C910" s="59"/>
      <c r="D910" s="59"/>
      <c r="E910" s="60" t="s">
        <v>6938</v>
      </c>
      <c r="F910" s="60"/>
      <c r="G910" s="60" t="s">
        <v>6641</v>
      </c>
      <c r="H910" s="60"/>
      <c r="I910" s="59">
        <v>19</v>
      </c>
      <c r="J910" s="59" t="s">
        <v>1561</v>
      </c>
      <c r="K910" s="61"/>
      <c r="L910" s="62" t="s">
        <v>6738</v>
      </c>
      <c r="M910" s="62" t="s">
        <v>6641</v>
      </c>
      <c r="N910" s="72" t="str">
        <f>VLOOKUP(M910,'Hulpblad KAR-parser'!A:C,2,FALSE)</f>
        <v>Soort voertuig</v>
      </c>
      <c r="O910" s="72" t="str">
        <f>IF(VLOOKUP(M910,'Hulpblad KAR-parser'!A:C,3,FALSE)="","",VLOOKUP(M910,'Hulpblad KAR-parser'!A:C,3,FALSE))</f>
        <v>Bromfiets</v>
      </c>
      <c r="P910" s="136" t="str">
        <f>IF(CONCATENATE(C910,D910)="","",VLOOKUP(CONCATENATE(C910,D910),Karakteristieken!AQ:AQ,1,FALSE))</f>
        <v/>
      </c>
    </row>
    <row r="911" spans="1:16" x14ac:dyDescent="0.25">
      <c r="A911" s="59">
        <v>200109383</v>
      </c>
      <c r="B911" s="59">
        <v>200059309</v>
      </c>
      <c r="C911" s="59" t="s">
        <v>5613</v>
      </c>
      <c r="D911" s="59" t="s">
        <v>5623</v>
      </c>
      <c r="E911" s="60" t="s">
        <v>6643</v>
      </c>
      <c r="F911" s="60"/>
      <c r="G911" s="60"/>
      <c r="H911" s="60"/>
      <c r="I911" s="59">
        <f t="shared" ref="I911:I974" si="15">LEN(E911)</f>
        <v>20</v>
      </c>
      <c r="J911" s="59" t="s">
        <v>1613</v>
      </c>
      <c r="K911" s="61"/>
      <c r="L911" s="62" t="s">
        <v>6738</v>
      </c>
      <c r="M911" s="62" t="s">
        <v>6643</v>
      </c>
      <c r="N911" s="72" t="str">
        <f>VLOOKUP(M911,'Hulpblad KAR-parser'!A:C,2,FALSE)</f>
        <v>Soort voertuig</v>
      </c>
      <c r="O911" s="72" t="str">
        <f>IF(VLOOKUP(M911,'Hulpblad KAR-parser'!A:C,3,FALSE)="","",VLOOKUP(M911,'Hulpblad KAR-parser'!A:C,3,FALSE))</f>
        <v>Brommobiel</v>
      </c>
      <c r="P911" s="136" t="str">
        <f>IF(CONCATENATE(C911,D911)="","",VLOOKUP(CONCATENATE(C911,D911),Karakteristieken!AQ:AQ,1,FALSE))</f>
        <v>Soort voertuigBrommobiel</v>
      </c>
    </row>
    <row r="912" spans="1:16" x14ac:dyDescent="0.25">
      <c r="A912" s="59"/>
      <c r="B912" s="59"/>
      <c r="C912" s="59"/>
      <c r="D912" s="59"/>
      <c r="E912" s="60" t="s">
        <v>8447</v>
      </c>
      <c r="F912" s="60"/>
      <c r="G912" s="60" t="s">
        <v>6643</v>
      </c>
      <c r="H912" s="60"/>
      <c r="I912" s="59">
        <f t="shared" si="15"/>
        <v>14</v>
      </c>
      <c r="J912" s="59" t="s">
        <v>1561</v>
      </c>
      <c r="K912" s="61"/>
      <c r="L912" s="62" t="s">
        <v>6738</v>
      </c>
      <c r="M912" s="62" t="s">
        <v>6643</v>
      </c>
      <c r="N912" s="72" t="str">
        <f>VLOOKUP(M912,'Hulpblad KAR-parser'!A:C,2,FALSE)</f>
        <v>Soort voertuig</v>
      </c>
      <c r="O912" s="72" t="str">
        <f>IF(VLOOKUP(M912,'Hulpblad KAR-parser'!A:C,3,FALSE)="","",VLOOKUP(M912,'Hulpblad KAR-parser'!A:C,3,FALSE))</f>
        <v>Brommobiel</v>
      </c>
      <c r="P912" s="136" t="str">
        <f>IF(CONCATENATE(C912,D912)="","",VLOOKUP(CONCATENATE(C912,D912),Karakteristieken!AQ:AQ,1,FALSE))</f>
        <v/>
      </c>
    </row>
    <row r="913" spans="1:16" x14ac:dyDescent="0.25">
      <c r="A913" s="59">
        <v>200115028</v>
      </c>
      <c r="B913" s="59">
        <v>200107362</v>
      </c>
      <c r="C913" s="59" t="s">
        <v>5538</v>
      </c>
      <c r="D913" s="59" t="s">
        <v>5539</v>
      </c>
      <c r="E913" s="60" t="s">
        <v>6604</v>
      </c>
      <c r="F913" s="60"/>
      <c r="G913" s="60"/>
      <c r="H913" s="60"/>
      <c r="I913" s="59">
        <f t="shared" si="15"/>
        <v>26</v>
      </c>
      <c r="J913" s="59" t="s">
        <v>1613</v>
      </c>
      <c r="K913" s="61"/>
      <c r="L913" s="62" t="s">
        <v>6738</v>
      </c>
      <c r="M913" s="62" t="s">
        <v>6604</v>
      </c>
      <c r="N913" s="72" t="str">
        <f>VLOOKUP(M913,'Hulpblad KAR-parser'!A:C,2,FALSE)</f>
        <v>Soort vaartuig</v>
      </c>
      <c r="O913" s="72" t="str">
        <f>IF(VLOOKUP(M913,'Hulpblad KAR-parser'!A:C,3,FALSE)="","",VLOOKUP(M913,'Hulpblad KAR-parser'!A:C,3,FALSE))</f>
        <v>Beroeps/bruine vloot</v>
      </c>
      <c r="P913" s="136" t="str">
        <f>IF(CONCATENATE(C913,D913)="","",VLOOKUP(CONCATENATE(C913,D913),Karakteristieken!AQ:AQ,1,FALSE))</f>
        <v>Soort vaartuigBeroeps/bruine vloot</v>
      </c>
    </row>
    <row r="914" spans="1:16" x14ac:dyDescent="0.25">
      <c r="A914" s="59"/>
      <c r="B914" s="59"/>
      <c r="C914" s="59"/>
      <c r="D914" s="59"/>
      <c r="E914" s="60" t="s">
        <v>8361</v>
      </c>
      <c r="F914" s="60"/>
      <c r="G914" s="60" t="s">
        <v>6604</v>
      </c>
      <c r="H914" s="60"/>
      <c r="I914" s="59">
        <f t="shared" si="15"/>
        <v>21</v>
      </c>
      <c r="J914" s="59" t="s">
        <v>1561</v>
      </c>
      <c r="K914" s="61"/>
      <c r="L914" s="62" t="s">
        <v>6738</v>
      </c>
      <c r="M914" s="62" t="s">
        <v>6604</v>
      </c>
      <c r="N914" s="72" t="str">
        <f>VLOOKUP(M914,'Hulpblad KAR-parser'!A:C,2,FALSE)</f>
        <v>Soort vaartuig</v>
      </c>
      <c r="O914" s="72" t="str">
        <f>IF(VLOOKUP(M914,'Hulpblad KAR-parser'!A:C,3,FALSE)="","",VLOOKUP(M914,'Hulpblad KAR-parser'!A:C,3,FALSE))</f>
        <v>Beroeps/bruine vloot</v>
      </c>
      <c r="P914" s="136" t="str">
        <f>IF(CONCATENATE(C914,D914)="","",VLOOKUP(CONCATENATE(C914,D914),Karakteristieken!AQ:AQ,1,FALSE))</f>
        <v/>
      </c>
    </row>
    <row r="915" spans="1:16" x14ac:dyDescent="0.25">
      <c r="A915" s="59">
        <v>200115029</v>
      </c>
      <c r="B915" s="59">
        <v>200107363</v>
      </c>
      <c r="C915" s="59" t="s">
        <v>5538</v>
      </c>
      <c r="D915" s="59" t="s">
        <v>5539</v>
      </c>
      <c r="E915" s="60" t="s">
        <v>6605</v>
      </c>
      <c r="F915" s="60"/>
      <c r="G915" s="60"/>
      <c r="H915" s="60"/>
      <c r="I915" s="59">
        <f t="shared" si="15"/>
        <v>25</v>
      </c>
      <c r="J915" s="59" t="s">
        <v>1613</v>
      </c>
      <c r="K915" s="61"/>
      <c r="L915" s="62" t="s">
        <v>6738</v>
      </c>
      <c r="M915" s="62" t="s">
        <v>6605</v>
      </c>
      <c r="N915" s="72" t="str">
        <f>VLOOKUP(M915,'Hulpblad KAR-parser'!A:C,2,FALSE)</f>
        <v>Soort vaartuig</v>
      </c>
      <c r="O915" s="72" t="str">
        <f>IF(VLOOKUP(M915,'Hulpblad KAR-parser'!A:C,3,FALSE)="","",VLOOKUP(M915,'Hulpblad KAR-parser'!A:C,3,FALSE))</f>
        <v>Beroeps/bruine vloot</v>
      </c>
      <c r="P915" s="136" t="str">
        <f>IF(CONCATENATE(C915,D915)="","",VLOOKUP(CONCATENATE(C915,D915),Karakteristieken!AQ:AQ,1,FALSE))</f>
        <v>Soort vaartuigBeroeps/bruine vloot</v>
      </c>
    </row>
    <row r="916" spans="1:16" x14ac:dyDescent="0.25">
      <c r="A916" s="59">
        <v>200109384</v>
      </c>
      <c r="B916" s="59">
        <v>200097959</v>
      </c>
      <c r="C916" s="59" t="s">
        <v>1814</v>
      </c>
      <c r="D916" s="59" t="s">
        <v>1823</v>
      </c>
      <c r="E916" s="60" t="s">
        <v>1824</v>
      </c>
      <c r="F916" s="60"/>
      <c r="G916" s="60"/>
      <c r="H916" s="60"/>
      <c r="I916" s="59">
        <f t="shared" si="15"/>
        <v>12</v>
      </c>
      <c r="J916" s="59" t="s">
        <v>1613</v>
      </c>
      <c r="K916" s="61"/>
      <c r="L916" s="62" t="s">
        <v>6737</v>
      </c>
      <c r="M916" s="62" t="s">
        <v>1824</v>
      </c>
      <c r="N916" s="72" t="str">
        <f>VLOOKUP(M916,'Hulpblad KAR-parser'!A:C,2,FALSE)</f>
        <v>Brw in nood</v>
      </c>
      <c r="O916" s="72" t="str">
        <f>IF(VLOOKUP(M916,'Hulpblad KAR-parser'!A:C,3,FALSE)="","",VLOOKUP(M916,'Hulpblad KAR-parser'!A:C,3,FALSE))</f>
        <v>BRV</v>
      </c>
      <c r="P916" s="136" t="str">
        <f>IF(CONCATENATE(C916,D916)="","",VLOOKUP(CONCATENATE(C916,D916),Karakteristieken!AQ:AQ,1,FALSE))</f>
        <v>Brw in noodBRV</v>
      </c>
    </row>
    <row r="917" spans="1:16" x14ac:dyDescent="0.25">
      <c r="A917" s="59"/>
      <c r="B917" s="59"/>
      <c r="C917" s="59"/>
      <c r="D917" s="59"/>
      <c r="E917" s="60" t="s">
        <v>9015</v>
      </c>
      <c r="F917" s="60"/>
      <c r="G917" s="60" t="s">
        <v>1824</v>
      </c>
      <c r="H917" s="60"/>
      <c r="I917" s="59">
        <f t="shared" si="15"/>
        <v>7</v>
      </c>
      <c r="J917" s="59" t="s">
        <v>1561</v>
      </c>
      <c r="K917" s="61"/>
      <c r="L917" s="62" t="s">
        <v>6737</v>
      </c>
      <c r="M917" s="62" t="s">
        <v>1824</v>
      </c>
      <c r="N917" s="72" t="str">
        <f>VLOOKUP(M917,'Hulpblad KAR-parser'!A:C,2,FALSE)</f>
        <v>Brw in nood</v>
      </c>
      <c r="O917" s="72" t="str">
        <f>IF(VLOOKUP(M917,'Hulpblad KAR-parser'!A:C,3,FALSE)="","",VLOOKUP(M917,'Hulpblad KAR-parser'!A:C,3,FALSE))</f>
        <v>BRV</v>
      </c>
      <c r="P917" s="136" t="str">
        <f>IF(CONCATENATE(C917,D917)="","",VLOOKUP(CONCATENATE(C917,D917),Karakteristieken!AQ:AQ,1,FALSE))</f>
        <v/>
      </c>
    </row>
    <row r="918" spans="1:16" x14ac:dyDescent="0.25">
      <c r="A918" s="59"/>
      <c r="B918" s="59"/>
      <c r="C918" s="59"/>
      <c r="D918" s="59"/>
      <c r="E918" s="60" t="s">
        <v>9016</v>
      </c>
      <c r="F918" s="60"/>
      <c r="G918" s="60" t="s">
        <v>1824</v>
      </c>
      <c r="H918" s="60"/>
      <c r="I918" s="59">
        <f t="shared" si="15"/>
        <v>6</v>
      </c>
      <c r="J918" s="59" t="s">
        <v>1561</v>
      </c>
      <c r="K918" s="61"/>
      <c r="L918" s="62" t="s">
        <v>6737</v>
      </c>
      <c r="M918" s="62" t="s">
        <v>1824</v>
      </c>
      <c r="N918" s="72" t="str">
        <f>VLOOKUP(M918,'Hulpblad KAR-parser'!A:C,2,FALSE)</f>
        <v>Brw in nood</v>
      </c>
      <c r="O918" s="72" t="str">
        <f>IF(VLOOKUP(M918,'Hulpblad KAR-parser'!A:C,3,FALSE)="","",VLOOKUP(M918,'Hulpblad KAR-parser'!A:C,3,FALSE))</f>
        <v>BRV</v>
      </c>
      <c r="P918" s="136" t="str">
        <f>IF(CONCATENATE(C918,D918)="","",VLOOKUP(CONCATENATE(C918,D918),Karakteristieken!AQ:AQ,1,FALSE))</f>
        <v/>
      </c>
    </row>
    <row r="919" spans="1:16" x14ac:dyDescent="0.25">
      <c r="A919" s="59">
        <v>200059386</v>
      </c>
      <c r="B919" s="59">
        <v>200055555</v>
      </c>
      <c r="C919" s="59" t="s">
        <v>1761</v>
      </c>
      <c r="D919" s="59" t="s">
        <v>784</v>
      </c>
      <c r="E919" s="60" t="s">
        <v>1768</v>
      </c>
      <c r="F919" s="60"/>
      <c r="G919" s="60"/>
      <c r="H919" s="60"/>
      <c r="I919" s="59">
        <f t="shared" si="15"/>
        <v>7</v>
      </c>
      <c r="J919" s="59" t="s">
        <v>6739</v>
      </c>
      <c r="K919" s="61"/>
      <c r="L919" s="62" t="s">
        <v>6737</v>
      </c>
      <c r="M919" s="62" t="s">
        <v>1768</v>
      </c>
      <c r="N919" s="72" t="str">
        <f>VLOOKUP(M919,'Hulpblad KAR-parser'!A:C,2,FALSE)</f>
        <v>Binnen/buiten</v>
      </c>
      <c r="O919" s="72" t="str">
        <f>IF(VLOOKUP(M919,'Hulpblad KAR-parser'!A:C,3,FALSE)="","",VLOOKUP(M919,'Hulpblad KAR-parser'!A:C,3,FALSE))</f>
        <v>Buiten</v>
      </c>
      <c r="P919" s="136" t="str">
        <f>IF(CONCATENATE(C919,D919)="","",VLOOKUP(CONCATENATE(C919,D919),Karakteristieken!AQ:AQ,1,FALSE))</f>
        <v>Binnen/buitenBuiten</v>
      </c>
    </row>
    <row r="920" spans="1:16" x14ac:dyDescent="0.25">
      <c r="A920" s="59"/>
      <c r="B920" s="59"/>
      <c r="C920" s="59"/>
      <c r="D920" s="59"/>
      <c r="E920" s="60" t="s">
        <v>8992</v>
      </c>
      <c r="F920" s="60"/>
      <c r="G920" s="60" t="s">
        <v>1768</v>
      </c>
      <c r="H920" s="60"/>
      <c r="I920" s="59">
        <f t="shared" si="15"/>
        <v>3</v>
      </c>
      <c r="J920" s="59" t="s">
        <v>1561</v>
      </c>
      <c r="K920" s="61"/>
      <c r="L920" s="62" t="s">
        <v>6737</v>
      </c>
      <c r="M920" s="62" t="s">
        <v>1768</v>
      </c>
      <c r="N920" s="72" t="str">
        <f>VLOOKUP(M920,'Hulpblad KAR-parser'!A:C,2,FALSE)</f>
        <v>Binnen/buiten</v>
      </c>
      <c r="O920" s="72" t="str">
        <f>IF(VLOOKUP(M920,'Hulpblad KAR-parser'!A:C,3,FALSE)="","",VLOOKUP(M920,'Hulpblad KAR-parser'!A:C,3,FALSE))</f>
        <v>Buiten</v>
      </c>
      <c r="P920" s="136" t="str">
        <f>IF(CONCATENATE(C920,D920)="","",VLOOKUP(CONCATENATE(C920,D920),Karakteristieken!AQ:AQ,1,FALSE))</f>
        <v/>
      </c>
    </row>
    <row r="921" spans="1:16" x14ac:dyDescent="0.25">
      <c r="A921" s="59">
        <v>200109386</v>
      </c>
      <c r="B921" s="59">
        <v>200097961</v>
      </c>
      <c r="C921" s="59" t="s">
        <v>1827</v>
      </c>
      <c r="D921" s="59" t="s">
        <v>1834</v>
      </c>
      <c r="E921" s="60" t="s">
        <v>1837</v>
      </c>
      <c r="F921" s="60"/>
      <c r="G921" s="60"/>
      <c r="H921" s="60"/>
      <c r="I921" s="59">
        <f t="shared" si="15"/>
        <v>16</v>
      </c>
      <c r="J921" s="59" t="s">
        <v>1613</v>
      </c>
      <c r="K921" s="61"/>
      <c r="L921" s="62" t="s">
        <v>6737</v>
      </c>
      <c r="M921" s="62" t="s">
        <v>1837</v>
      </c>
      <c r="N921" s="72" t="str">
        <f>VLOOKUP(M921,'Hulpblad KAR-parser'!A:C,2,FALSE)</f>
        <v>Burgeralarmering</v>
      </c>
      <c r="O921" s="72" t="str">
        <f>IF(VLOOKUP(M921,'Hulpblad KAR-parser'!A:C,3,FALSE)="","",VLOOKUP(M921,'Hulpblad KAR-parser'!A:C,3,FALSE))</f>
        <v>AED</v>
      </c>
      <c r="P921" s="136" t="str">
        <f>IF(CONCATENATE(C921,D921)="","",VLOOKUP(CONCATENATE(C921,D921),Karakteristieken!AQ:AQ,1,FALSE))</f>
        <v>BurgeralarmeringAED</v>
      </c>
    </row>
    <row r="922" spans="1:16" x14ac:dyDescent="0.25">
      <c r="A922" s="59"/>
      <c r="B922" s="59"/>
      <c r="C922" s="59"/>
      <c r="D922" s="59"/>
      <c r="E922" s="60" t="s">
        <v>9020</v>
      </c>
      <c r="F922" s="60"/>
      <c r="G922" s="60" t="s">
        <v>1837</v>
      </c>
      <c r="H922" s="60"/>
      <c r="I922" s="59">
        <f t="shared" si="15"/>
        <v>12</v>
      </c>
      <c r="J922" s="59" t="s">
        <v>1561</v>
      </c>
      <c r="K922" s="61"/>
      <c r="L922" s="62" t="s">
        <v>6737</v>
      </c>
      <c r="M922" s="62" t="s">
        <v>1837</v>
      </c>
      <c r="N922" s="72" t="str">
        <f>VLOOKUP(M922,'Hulpblad KAR-parser'!A:C,2,FALSE)</f>
        <v>Burgeralarmering</v>
      </c>
      <c r="O922" s="72" t="str">
        <f>IF(VLOOKUP(M922,'Hulpblad KAR-parser'!A:C,3,FALSE)="","",VLOOKUP(M922,'Hulpblad KAR-parser'!A:C,3,FALSE))</f>
        <v>AED</v>
      </c>
      <c r="P922" s="136" t="str">
        <f>IF(CONCATENATE(C922,D922)="","",VLOOKUP(CONCATENATE(C922,D922),Karakteristieken!AQ:AQ,1,FALSE))</f>
        <v/>
      </c>
    </row>
    <row r="923" spans="1:16" x14ac:dyDescent="0.25">
      <c r="A923" s="59"/>
      <c r="B923" s="59"/>
      <c r="C923" s="59"/>
      <c r="D923" s="59"/>
      <c r="E923" s="60" t="s">
        <v>9021</v>
      </c>
      <c r="F923" s="60"/>
      <c r="G923" s="60" t="s">
        <v>1837</v>
      </c>
      <c r="H923" s="60"/>
      <c r="I923" s="59">
        <f t="shared" si="15"/>
        <v>6</v>
      </c>
      <c r="J923" s="59" t="s">
        <v>1561</v>
      </c>
      <c r="K923" s="61"/>
      <c r="L923" s="62" t="s">
        <v>6737</v>
      </c>
      <c r="M923" s="62" t="s">
        <v>1837</v>
      </c>
      <c r="N923" s="72" t="str">
        <f>VLOOKUP(M923,'Hulpblad KAR-parser'!A:C,2,FALSE)</f>
        <v>Burgeralarmering</v>
      </c>
      <c r="O923" s="72" t="str">
        <f>IF(VLOOKUP(M923,'Hulpblad KAR-parser'!A:C,3,FALSE)="","",VLOOKUP(M923,'Hulpblad KAR-parser'!A:C,3,FALSE))</f>
        <v>AED</v>
      </c>
      <c r="P923" s="136" t="str">
        <f>IF(CONCATENATE(C923,D923)="","",VLOOKUP(CONCATENATE(C923,D923),Karakteristieken!AQ:AQ,1,FALSE))</f>
        <v/>
      </c>
    </row>
    <row r="924" spans="1:16" x14ac:dyDescent="0.25">
      <c r="A924" s="59"/>
      <c r="B924" s="59"/>
      <c r="C924" s="59"/>
      <c r="D924" s="59"/>
      <c r="E924" s="60" t="s">
        <v>9022</v>
      </c>
      <c r="F924" s="60"/>
      <c r="G924" s="60" t="s">
        <v>1837</v>
      </c>
      <c r="H924" s="60"/>
      <c r="I924" s="59">
        <f t="shared" si="15"/>
        <v>6</v>
      </c>
      <c r="J924" s="59" t="s">
        <v>1561</v>
      </c>
      <c r="K924" s="61"/>
      <c r="L924" s="62" t="s">
        <v>6737</v>
      </c>
      <c r="M924" s="62" t="s">
        <v>1837</v>
      </c>
      <c r="N924" s="72" t="str">
        <f>VLOOKUP(M924,'Hulpblad KAR-parser'!A:C,2,FALSE)</f>
        <v>Burgeralarmering</v>
      </c>
      <c r="O924" s="72" t="str">
        <f>IF(VLOOKUP(M924,'Hulpblad KAR-parser'!A:C,3,FALSE)="","",VLOOKUP(M924,'Hulpblad KAR-parser'!A:C,3,FALSE))</f>
        <v>AED</v>
      </c>
      <c r="P924" s="136" t="str">
        <f>IF(CONCATENATE(C924,D924)="","",VLOOKUP(CONCATENATE(C924,D924),Karakteristieken!AQ:AQ,1,FALSE))</f>
        <v/>
      </c>
    </row>
    <row r="925" spans="1:16" x14ac:dyDescent="0.25">
      <c r="A925" s="63"/>
      <c r="B925" s="63"/>
      <c r="C925" s="63" t="s">
        <v>1827</v>
      </c>
      <c r="D925" s="1" t="s">
        <v>12704</v>
      </c>
      <c r="E925" s="64" t="s">
        <v>12707</v>
      </c>
      <c r="F925" s="64"/>
      <c r="G925" s="64"/>
      <c r="H925" s="64"/>
      <c r="I925" s="63">
        <f t="shared" si="15"/>
        <v>28</v>
      </c>
      <c r="J925" s="63" t="s">
        <v>1613</v>
      </c>
      <c r="K925" s="93" t="s">
        <v>12198</v>
      </c>
      <c r="L925" s="62" t="s">
        <v>6737</v>
      </c>
      <c r="M925" s="62" t="s">
        <v>12707</v>
      </c>
      <c r="N925" s="72" t="str">
        <f>VLOOKUP(M925,'Hulpblad KAR-parser'!A:C,2,FALSE)</f>
        <v>Burgeralarmering</v>
      </c>
      <c r="O925" s="72" t="str">
        <f>IF(VLOOKUP(M925,'Hulpblad KAR-parser'!A:C,3,FALSE)="","",VLOOKUP(M925,'Hulpblad KAR-parser'!A:C,3,FALSE))</f>
        <v>AED geannuleerd</v>
      </c>
      <c r="P925" s="136" t="str">
        <f>IF(CONCATENATE(C925,D925)="","",VLOOKUP(CONCATENATE(C925,D925),Karakteristieken!AQ:AQ,1,FALSE))</f>
        <v>BurgeralarmeringAED geannuleerd</v>
      </c>
    </row>
    <row r="926" spans="1:16" x14ac:dyDescent="0.25">
      <c r="A926" s="63"/>
      <c r="B926" s="63"/>
      <c r="C926" s="63"/>
      <c r="D926" s="63"/>
      <c r="E926" s="64" t="s">
        <v>12709</v>
      </c>
      <c r="F926" s="64"/>
      <c r="G926" s="64" t="s">
        <v>12707</v>
      </c>
      <c r="H926" s="64"/>
      <c r="I926" s="63">
        <f t="shared" si="15"/>
        <v>16</v>
      </c>
      <c r="J926" s="63" t="s">
        <v>1561</v>
      </c>
      <c r="K926" s="93" t="s">
        <v>12198</v>
      </c>
      <c r="L926" s="62" t="s">
        <v>6737</v>
      </c>
      <c r="M926" s="62" t="s">
        <v>12707</v>
      </c>
      <c r="N926" s="72" t="str">
        <f>VLOOKUP(M926,'Hulpblad KAR-parser'!A:C,2,FALSE)</f>
        <v>Burgeralarmering</v>
      </c>
      <c r="O926" s="72" t="str">
        <f>IF(VLOOKUP(M926,'Hulpblad KAR-parser'!A:C,3,FALSE)="","",VLOOKUP(M926,'Hulpblad KAR-parser'!A:C,3,FALSE))</f>
        <v>AED geannuleerd</v>
      </c>
      <c r="P926" s="136" t="str">
        <f>IF(CONCATENATE(C926,D926)="","",VLOOKUP(CONCATENATE(C926,D926),Karakteristieken!AQ:AQ,1,FALSE))</f>
        <v/>
      </c>
    </row>
    <row r="927" spans="1:16" x14ac:dyDescent="0.25">
      <c r="A927" s="63"/>
      <c r="B927" s="63"/>
      <c r="C927" s="63"/>
      <c r="D927" s="63"/>
      <c r="E927" s="64" t="s">
        <v>12708</v>
      </c>
      <c r="F927" s="64"/>
      <c r="G927" s="64" t="s">
        <v>12707</v>
      </c>
      <c r="H927" s="64"/>
      <c r="I927" s="63">
        <f t="shared" si="15"/>
        <v>6</v>
      </c>
      <c r="J927" s="63" t="s">
        <v>1561</v>
      </c>
      <c r="K927" s="93" t="s">
        <v>12198</v>
      </c>
      <c r="L927" s="62" t="s">
        <v>6737</v>
      </c>
      <c r="M927" s="62" t="s">
        <v>12707</v>
      </c>
      <c r="N927" s="72" t="str">
        <f>VLOOKUP(M927,'Hulpblad KAR-parser'!A:C,2,FALSE)</f>
        <v>Burgeralarmering</v>
      </c>
      <c r="O927" s="72" t="str">
        <f>IF(VLOOKUP(M927,'Hulpblad KAR-parser'!A:C,3,FALSE)="","",VLOOKUP(M927,'Hulpblad KAR-parser'!A:C,3,FALSE))</f>
        <v>AED geannuleerd</v>
      </c>
      <c r="P927" s="136" t="str">
        <f>IF(CONCATENATE(C927,D927)="","",VLOOKUP(CONCATENATE(C927,D927),Karakteristieken!AQ:AQ,1,FALSE))</f>
        <v/>
      </c>
    </row>
    <row r="928" spans="1:16" x14ac:dyDescent="0.25">
      <c r="A928" s="59">
        <v>200109387</v>
      </c>
      <c r="B928" s="59">
        <v>200097962</v>
      </c>
      <c r="C928" s="59" t="s">
        <v>1827</v>
      </c>
      <c r="D928" s="59" t="s">
        <v>1838</v>
      </c>
      <c r="E928" s="60" t="s">
        <v>1840</v>
      </c>
      <c r="F928" s="60"/>
      <c r="G928" s="60"/>
      <c r="H928" s="60"/>
      <c r="I928" s="59">
        <f t="shared" si="15"/>
        <v>27</v>
      </c>
      <c r="J928" s="59" t="s">
        <v>1613</v>
      </c>
      <c r="K928" s="61"/>
      <c r="L928" s="62" t="s">
        <v>6737</v>
      </c>
      <c r="M928" s="62" t="s">
        <v>1840</v>
      </c>
      <c r="N928" s="72" t="str">
        <f>VLOOKUP(M928,'Hulpblad KAR-parser'!A:C,2,FALSE)</f>
        <v>Burgeralarmering</v>
      </c>
      <c r="O928" s="72" t="str">
        <f>IF(VLOOKUP(M928,'Hulpblad KAR-parser'!A:C,3,FALSE)="","",VLOOKUP(M928,'Hulpblad KAR-parser'!A:C,3,FALSE))</f>
        <v>AED geen inzet</v>
      </c>
      <c r="P928" s="136" t="str">
        <f>IF(CONCATENATE(C928,D928)="","",VLOOKUP(CONCATENATE(C928,D928),Karakteristieken!AQ:AQ,1,FALSE))</f>
        <v>BurgeralarmeringAED geen inzet</v>
      </c>
    </row>
    <row r="929" spans="1:16" x14ac:dyDescent="0.25">
      <c r="A929" s="59"/>
      <c r="B929" s="59"/>
      <c r="C929" s="59"/>
      <c r="D929" s="59"/>
      <c r="E929" s="60" t="s">
        <v>9023</v>
      </c>
      <c r="F929" s="60"/>
      <c r="G929" s="60" t="s">
        <v>1840</v>
      </c>
      <c r="H929" s="60"/>
      <c r="I929" s="59">
        <f t="shared" si="15"/>
        <v>7</v>
      </c>
      <c r="J929" s="59" t="s">
        <v>1561</v>
      </c>
      <c r="K929" s="61"/>
      <c r="L929" s="62" t="s">
        <v>6737</v>
      </c>
      <c r="M929" s="62" t="s">
        <v>1840</v>
      </c>
      <c r="N929" s="72" t="str">
        <f>VLOOKUP(M929,'Hulpblad KAR-parser'!A:C,2,FALSE)</f>
        <v>Burgeralarmering</v>
      </c>
      <c r="O929" s="72" t="str">
        <f>IF(VLOOKUP(M929,'Hulpblad KAR-parser'!A:C,3,FALSE)="","",VLOOKUP(M929,'Hulpblad KAR-parser'!A:C,3,FALSE))</f>
        <v>AED geen inzet</v>
      </c>
      <c r="P929" s="136" t="str">
        <f>IF(CONCATENATE(C929,D929)="","",VLOOKUP(CONCATENATE(C929,D929),Karakteristieken!AQ:AQ,1,FALSE))</f>
        <v/>
      </c>
    </row>
    <row r="930" spans="1:16" x14ac:dyDescent="0.25">
      <c r="A930" s="59"/>
      <c r="B930" s="59"/>
      <c r="C930" s="59"/>
      <c r="D930" s="59"/>
      <c r="E930" s="60" t="s">
        <v>9024</v>
      </c>
      <c r="F930" s="60"/>
      <c r="G930" s="60" t="s">
        <v>1840</v>
      </c>
      <c r="H930" s="60"/>
      <c r="I930" s="59">
        <f t="shared" si="15"/>
        <v>6</v>
      </c>
      <c r="J930" s="59" t="s">
        <v>1561</v>
      </c>
      <c r="K930" s="61"/>
      <c r="L930" s="62" t="s">
        <v>6737</v>
      </c>
      <c r="M930" s="62" t="s">
        <v>1840</v>
      </c>
      <c r="N930" s="72" t="str">
        <f>VLOOKUP(M930,'Hulpblad KAR-parser'!A:C,2,FALSE)</f>
        <v>Burgeralarmering</v>
      </c>
      <c r="O930" s="72" t="str">
        <f>IF(VLOOKUP(M930,'Hulpblad KAR-parser'!A:C,3,FALSE)="","",VLOOKUP(M930,'Hulpblad KAR-parser'!A:C,3,FALSE))</f>
        <v>AED geen inzet</v>
      </c>
      <c r="P930" s="136" t="str">
        <f>IF(CONCATENATE(C930,D930)="","",VLOOKUP(CONCATENATE(C930,D930),Karakteristieken!AQ:AQ,1,FALSE))</f>
        <v/>
      </c>
    </row>
    <row r="931" spans="1:16" x14ac:dyDescent="0.25">
      <c r="A931" s="59">
        <v>200109388</v>
      </c>
      <c r="B931" s="59">
        <v>200097963</v>
      </c>
      <c r="C931" s="59" t="s">
        <v>1827</v>
      </c>
      <c r="D931" s="59" t="s">
        <v>1828</v>
      </c>
      <c r="E931" s="60" t="s">
        <v>1833</v>
      </c>
      <c r="F931" s="60"/>
      <c r="G931" s="60"/>
      <c r="H931" s="60"/>
      <c r="I931" s="59">
        <f t="shared" si="15"/>
        <v>23</v>
      </c>
      <c r="J931" s="59" t="s">
        <v>1613</v>
      </c>
      <c r="K931" s="61"/>
      <c r="L931" s="62" t="s">
        <v>6737</v>
      </c>
      <c r="M931" s="62" t="s">
        <v>1833</v>
      </c>
      <c r="N931" s="72" t="str">
        <f>VLOOKUP(M931,'Hulpblad KAR-parser'!A:C,2,FALSE)</f>
        <v>Burgeralarmering</v>
      </c>
      <c r="O931" s="72" t="str">
        <f>IF(VLOOKUP(M931,'Hulpblad KAR-parser'!A:C,3,FALSE)="","",VLOOKUP(M931,'Hulpblad KAR-parser'!A:C,3,FALSE))</f>
        <v>Amberalert</v>
      </c>
      <c r="P931" s="136" t="str">
        <f>IF(CONCATENATE(C931,D931)="","",VLOOKUP(CONCATENATE(C931,D931),Karakteristieken!AQ:AQ,1,FALSE))</f>
        <v>BurgeralarmeringAmberalert</v>
      </c>
    </row>
    <row r="932" spans="1:16" x14ac:dyDescent="0.25">
      <c r="A932" s="59"/>
      <c r="B932" s="59"/>
      <c r="C932" s="59"/>
      <c r="D932" s="59"/>
      <c r="E932" s="60" t="s">
        <v>9025</v>
      </c>
      <c r="F932" s="60"/>
      <c r="G932" s="60" t="s">
        <v>1833</v>
      </c>
      <c r="H932" s="60"/>
      <c r="I932" s="59">
        <f t="shared" si="15"/>
        <v>5</v>
      </c>
      <c r="J932" s="59" t="s">
        <v>1561</v>
      </c>
      <c r="K932" s="61"/>
      <c r="L932" s="62" t="s">
        <v>6737</v>
      </c>
      <c r="M932" s="62" t="s">
        <v>1833</v>
      </c>
      <c r="N932" s="72" t="str">
        <f>VLOOKUP(M932,'Hulpblad KAR-parser'!A:C,2,FALSE)</f>
        <v>Burgeralarmering</v>
      </c>
      <c r="O932" s="72" t="str">
        <f>IF(VLOOKUP(M932,'Hulpblad KAR-parser'!A:C,3,FALSE)="","",VLOOKUP(M932,'Hulpblad KAR-parser'!A:C,3,FALSE))</f>
        <v>Amberalert</v>
      </c>
      <c r="P932" s="136" t="str">
        <f>IF(CONCATENATE(C932,D932)="","",VLOOKUP(CONCATENATE(C932,D932),Karakteristieken!AQ:AQ,1,FALSE))</f>
        <v/>
      </c>
    </row>
    <row r="933" spans="1:16" x14ac:dyDescent="0.25">
      <c r="A933" s="59"/>
      <c r="B933" s="59"/>
      <c r="C933" s="59"/>
      <c r="D933" s="59"/>
      <c r="E933" s="60" t="s">
        <v>9026</v>
      </c>
      <c r="F933" s="60"/>
      <c r="G933" s="60" t="s">
        <v>1833</v>
      </c>
      <c r="H933" s="60"/>
      <c r="I933" s="59">
        <f t="shared" si="15"/>
        <v>12</v>
      </c>
      <c r="J933" s="59" t="s">
        <v>1561</v>
      </c>
      <c r="K933" s="61"/>
      <c r="L933" s="62" t="s">
        <v>6737</v>
      </c>
      <c r="M933" s="62" t="s">
        <v>1833</v>
      </c>
      <c r="N933" s="72" t="str">
        <f>VLOOKUP(M933,'Hulpblad KAR-parser'!A:C,2,FALSE)</f>
        <v>Burgeralarmering</v>
      </c>
      <c r="O933" s="72" t="str">
        <f>IF(VLOOKUP(M933,'Hulpblad KAR-parser'!A:C,3,FALSE)="","",VLOOKUP(M933,'Hulpblad KAR-parser'!A:C,3,FALSE))</f>
        <v>Amberalert</v>
      </c>
      <c r="P933" s="136" t="str">
        <f>IF(CONCATENATE(C933,D933)="","",VLOOKUP(CONCATENATE(C933,D933),Karakteristieken!AQ:AQ,1,FALSE))</f>
        <v/>
      </c>
    </row>
    <row r="934" spans="1:16" x14ac:dyDescent="0.25">
      <c r="A934" s="59"/>
      <c r="B934" s="59"/>
      <c r="C934" s="59"/>
      <c r="D934" s="59"/>
      <c r="E934" s="60" t="s">
        <v>9027</v>
      </c>
      <c r="F934" s="60"/>
      <c r="G934" s="60" t="s">
        <v>1833</v>
      </c>
      <c r="H934" s="60"/>
      <c r="I934" s="59">
        <f t="shared" si="15"/>
        <v>6</v>
      </c>
      <c r="J934" s="59" t="s">
        <v>1561</v>
      </c>
      <c r="K934" s="61"/>
      <c r="L934" s="62" t="s">
        <v>6737</v>
      </c>
      <c r="M934" s="62" t="s">
        <v>1833</v>
      </c>
      <c r="N934" s="72" t="str">
        <f>VLOOKUP(M934,'Hulpblad KAR-parser'!A:C,2,FALSE)</f>
        <v>Burgeralarmering</v>
      </c>
      <c r="O934" s="72" t="str">
        <f>IF(VLOOKUP(M934,'Hulpblad KAR-parser'!A:C,3,FALSE)="","",VLOOKUP(M934,'Hulpblad KAR-parser'!A:C,3,FALSE))</f>
        <v>Amberalert</v>
      </c>
      <c r="P934" s="136" t="str">
        <f>IF(CONCATENATE(C934,D934)="","",VLOOKUP(CONCATENATE(C934,D934),Karakteristieken!AQ:AQ,1,FALSE))</f>
        <v/>
      </c>
    </row>
    <row r="935" spans="1:16" x14ac:dyDescent="0.25">
      <c r="A935" s="59">
        <v>200109389</v>
      </c>
      <c r="B935" s="59">
        <v>200097964</v>
      </c>
      <c r="C935" s="59" t="s">
        <v>1827</v>
      </c>
      <c r="D935" s="59" t="s">
        <v>1841</v>
      </c>
      <c r="E935" s="60" t="s">
        <v>1844</v>
      </c>
      <c r="F935" s="60"/>
      <c r="G935" s="60"/>
      <c r="H935" s="60"/>
      <c r="I935" s="59">
        <f t="shared" si="15"/>
        <v>22</v>
      </c>
      <c r="J935" s="59" t="s">
        <v>1613</v>
      </c>
      <c r="K935" s="61"/>
      <c r="L935" s="62" t="s">
        <v>6737</v>
      </c>
      <c r="M935" s="62" t="s">
        <v>1844</v>
      </c>
      <c r="N935" s="72" t="str">
        <f>VLOOKUP(M935,'Hulpblad KAR-parser'!A:C,2,FALSE)</f>
        <v>Burgeralarmering</v>
      </c>
      <c r="O935" s="72" t="str">
        <f>IF(VLOOKUP(M935,'Hulpblad KAR-parser'!A:C,3,FALSE)="","",VLOOKUP(M935,'Hulpblad KAR-parser'!A:C,3,FALSE))</f>
        <v>Burgernet</v>
      </c>
      <c r="P935" s="136" t="str">
        <f>IF(CONCATENATE(C935,D935)="","",VLOOKUP(CONCATENATE(C935,D935),Karakteristieken!AQ:AQ,1,FALSE))</f>
        <v>BurgeralarmeringBurgernet</v>
      </c>
    </row>
    <row r="936" spans="1:16" x14ac:dyDescent="0.25">
      <c r="A936" s="59"/>
      <c r="B936" s="59"/>
      <c r="C936" s="59"/>
      <c r="D936" s="59"/>
      <c r="E936" s="60" t="s">
        <v>9028</v>
      </c>
      <c r="F936" s="60"/>
      <c r="G936" s="60" t="s">
        <v>1844</v>
      </c>
      <c r="H936" s="60"/>
      <c r="I936" s="59">
        <f t="shared" si="15"/>
        <v>6</v>
      </c>
      <c r="J936" s="59" t="s">
        <v>1561</v>
      </c>
      <c r="K936" s="61"/>
      <c r="L936" s="62" t="s">
        <v>6737</v>
      </c>
      <c r="M936" s="62" t="s">
        <v>1844</v>
      </c>
      <c r="N936" s="72" t="str">
        <f>VLOOKUP(M936,'Hulpblad KAR-parser'!A:C,2,FALSE)</f>
        <v>Burgeralarmering</v>
      </c>
      <c r="O936" s="72" t="str">
        <f>IF(VLOOKUP(M936,'Hulpblad KAR-parser'!A:C,3,FALSE)="","",VLOOKUP(M936,'Hulpblad KAR-parser'!A:C,3,FALSE))</f>
        <v>Burgernet</v>
      </c>
      <c r="P936" s="136" t="str">
        <f>IF(CONCATENATE(C936,D936)="","",VLOOKUP(CONCATENATE(C936,D936),Karakteristieken!AQ:AQ,1,FALSE))</f>
        <v/>
      </c>
    </row>
    <row r="937" spans="1:16" x14ac:dyDescent="0.25">
      <c r="A937" s="59"/>
      <c r="B937" s="59"/>
      <c r="C937" s="59"/>
      <c r="D937" s="59"/>
      <c r="E937" s="60" t="s">
        <v>9029</v>
      </c>
      <c r="F937" s="60"/>
      <c r="G937" s="60" t="s">
        <v>1844</v>
      </c>
      <c r="H937" s="60"/>
      <c r="I937" s="59">
        <f t="shared" si="15"/>
        <v>7</v>
      </c>
      <c r="J937" s="59" t="s">
        <v>1561</v>
      </c>
      <c r="K937" s="61"/>
      <c r="L937" s="62" t="s">
        <v>6737</v>
      </c>
      <c r="M937" s="62" t="s">
        <v>1844</v>
      </c>
      <c r="N937" s="72" t="str">
        <f>VLOOKUP(M937,'Hulpblad KAR-parser'!A:C,2,FALSE)</f>
        <v>Burgeralarmering</v>
      </c>
      <c r="O937" s="72" t="str">
        <f>IF(VLOOKUP(M937,'Hulpblad KAR-parser'!A:C,3,FALSE)="","",VLOOKUP(M937,'Hulpblad KAR-parser'!A:C,3,FALSE))</f>
        <v>Burgernet</v>
      </c>
      <c r="P937" s="136" t="str">
        <f>IF(CONCATENATE(C937,D937)="","",VLOOKUP(CONCATENATE(C937,D937),Karakteristieken!AQ:AQ,1,FALSE))</f>
        <v/>
      </c>
    </row>
    <row r="938" spans="1:16" x14ac:dyDescent="0.25">
      <c r="A938" s="59"/>
      <c r="B938" s="59"/>
      <c r="C938" s="59"/>
      <c r="D938" s="59"/>
      <c r="E938" s="60" t="s">
        <v>9030</v>
      </c>
      <c r="F938" s="60"/>
      <c r="G938" s="60" t="s">
        <v>1844</v>
      </c>
      <c r="H938" s="60"/>
      <c r="I938" s="59">
        <f t="shared" si="15"/>
        <v>5</v>
      </c>
      <c r="J938" s="59" t="s">
        <v>1561</v>
      </c>
      <c r="K938" s="61"/>
      <c r="L938" s="62" t="s">
        <v>6737</v>
      </c>
      <c r="M938" s="62" t="s">
        <v>1844</v>
      </c>
      <c r="N938" s="72" t="str">
        <f>VLOOKUP(M938,'Hulpblad KAR-parser'!A:C,2,FALSE)</f>
        <v>Burgeralarmering</v>
      </c>
      <c r="O938" s="72" t="str">
        <f>IF(VLOOKUP(M938,'Hulpblad KAR-parser'!A:C,3,FALSE)="","",VLOOKUP(M938,'Hulpblad KAR-parser'!A:C,3,FALSE))</f>
        <v>Burgernet</v>
      </c>
      <c r="P938" s="136" t="str">
        <f>IF(CONCATENATE(C938,D938)="","",VLOOKUP(CONCATENATE(C938,D938),Karakteristieken!AQ:AQ,1,FALSE))</f>
        <v/>
      </c>
    </row>
    <row r="939" spans="1:16" x14ac:dyDescent="0.25">
      <c r="A939" s="59"/>
      <c r="B939" s="59"/>
      <c r="C939" s="59"/>
      <c r="D939" s="59"/>
      <c r="E939" s="60" t="s">
        <v>9031</v>
      </c>
      <c r="F939" s="60"/>
      <c r="G939" s="60" t="s">
        <v>1844</v>
      </c>
      <c r="H939" s="60"/>
      <c r="I939" s="59">
        <f t="shared" si="15"/>
        <v>10</v>
      </c>
      <c r="J939" s="59" t="s">
        <v>1561</v>
      </c>
      <c r="K939" s="61"/>
      <c r="L939" s="62" t="s">
        <v>6737</v>
      </c>
      <c r="M939" s="62" t="s">
        <v>1844</v>
      </c>
      <c r="N939" s="72" t="str">
        <f>VLOOKUP(M939,'Hulpblad KAR-parser'!A:C,2,FALSE)</f>
        <v>Burgeralarmering</v>
      </c>
      <c r="O939" s="72" t="str">
        <f>IF(VLOOKUP(M939,'Hulpblad KAR-parser'!A:C,3,FALSE)="","",VLOOKUP(M939,'Hulpblad KAR-parser'!A:C,3,FALSE))</f>
        <v>Burgernet</v>
      </c>
      <c r="P939" s="136" t="str">
        <f>IF(CONCATENATE(C939,D939)="","",VLOOKUP(CONCATENATE(C939,D939),Karakteristieken!AQ:AQ,1,FALSE))</f>
        <v/>
      </c>
    </row>
    <row r="940" spans="1:16" x14ac:dyDescent="0.25">
      <c r="A940" s="59">
        <v>200109390</v>
      </c>
      <c r="B940" s="59">
        <v>200097965</v>
      </c>
      <c r="C940" s="59" t="s">
        <v>1827</v>
      </c>
      <c r="D940" s="59" t="s">
        <v>1853</v>
      </c>
      <c r="E940" s="60" t="s">
        <v>1855</v>
      </c>
      <c r="F940" s="60"/>
      <c r="G940" s="60"/>
      <c r="H940" s="60"/>
      <c r="I940" s="59">
        <f t="shared" si="15"/>
        <v>21</v>
      </c>
      <c r="J940" s="59" t="s">
        <v>1613</v>
      </c>
      <c r="K940" s="61"/>
      <c r="L940" s="62" t="s">
        <v>6737</v>
      </c>
      <c r="M940" s="62" t="s">
        <v>1855</v>
      </c>
      <c r="N940" s="72" t="str">
        <f>VLOOKUP(M940,'Hulpblad KAR-parser'!A:C,2,FALSE)</f>
        <v>Burgeralarmering</v>
      </c>
      <c r="O940" s="72" t="str">
        <f>IF(VLOOKUP(M940,'Hulpblad KAR-parser'!A:C,3,FALSE)="","",VLOOKUP(M940,'Hulpblad KAR-parser'!A:C,3,FALSE))</f>
        <v>Facebook</v>
      </c>
      <c r="P940" s="136" t="str">
        <f>IF(CONCATENATE(C940,D940)="","",VLOOKUP(CONCATENATE(C940,D940),Karakteristieken!AQ:AQ,1,FALSE))</f>
        <v>BurgeralarmeringFacebook</v>
      </c>
    </row>
    <row r="941" spans="1:16" x14ac:dyDescent="0.25">
      <c r="A941" s="59"/>
      <c r="B941" s="59"/>
      <c r="C941" s="59"/>
      <c r="D941" s="59"/>
      <c r="E941" s="60" t="s">
        <v>9032</v>
      </c>
      <c r="F941" s="60"/>
      <c r="G941" s="60" t="s">
        <v>1855</v>
      </c>
      <c r="H941" s="60"/>
      <c r="I941" s="59">
        <f t="shared" si="15"/>
        <v>3</v>
      </c>
      <c r="J941" s="59" t="s">
        <v>1561</v>
      </c>
      <c r="K941" s="61"/>
      <c r="L941" s="62" t="s">
        <v>6737</v>
      </c>
      <c r="M941" s="62" t="s">
        <v>1855</v>
      </c>
      <c r="N941" s="72" t="str">
        <f>VLOOKUP(M941,'Hulpblad KAR-parser'!A:C,2,FALSE)</f>
        <v>Burgeralarmering</v>
      </c>
      <c r="O941" s="72" t="str">
        <f>IF(VLOOKUP(M941,'Hulpblad KAR-parser'!A:C,3,FALSE)="","",VLOOKUP(M941,'Hulpblad KAR-parser'!A:C,3,FALSE))</f>
        <v>Facebook</v>
      </c>
      <c r="P941" s="136" t="str">
        <f>IF(CONCATENATE(C941,D941)="","",VLOOKUP(CONCATENATE(C941,D941),Karakteristieken!AQ:AQ,1,FALSE))</f>
        <v/>
      </c>
    </row>
    <row r="942" spans="1:16" x14ac:dyDescent="0.25">
      <c r="A942" s="59">
        <v>200109391</v>
      </c>
      <c r="B942" s="59">
        <v>200097966</v>
      </c>
      <c r="C942" s="59" t="s">
        <v>1827</v>
      </c>
      <c r="D942" s="59" t="s">
        <v>1845</v>
      </c>
      <c r="E942" s="60" t="s">
        <v>1848</v>
      </c>
      <c r="F942" s="60"/>
      <c r="G942" s="60"/>
      <c r="H942" s="60"/>
      <c r="I942" s="59">
        <f t="shared" si="15"/>
        <v>21</v>
      </c>
      <c r="J942" s="59" t="s">
        <v>1613</v>
      </c>
      <c r="K942" s="61"/>
      <c r="L942" s="62" t="s">
        <v>6737</v>
      </c>
      <c r="M942" s="62" t="s">
        <v>1848</v>
      </c>
      <c r="N942" s="72" t="str">
        <f>VLOOKUP(M942,'Hulpblad KAR-parser'!A:C,2,FALSE)</f>
        <v>Burgeralarmering</v>
      </c>
      <c r="O942" s="72" t="str">
        <f>IF(VLOOKUP(M942,'Hulpblad KAR-parser'!A:C,3,FALSE)="","",VLOOKUP(M942,'Hulpblad KAR-parser'!A:C,3,FALSE))</f>
        <v>NL alert</v>
      </c>
      <c r="P942" s="136" t="str">
        <f>IF(CONCATENATE(C942,D942)="","",VLOOKUP(CONCATENATE(C942,D942),Karakteristieken!AQ:AQ,1,FALSE))</f>
        <v>BurgeralarmeringNL alert</v>
      </c>
    </row>
    <row r="943" spans="1:16" x14ac:dyDescent="0.25">
      <c r="A943" s="59"/>
      <c r="B943" s="59"/>
      <c r="C943" s="59"/>
      <c r="D943" s="59"/>
      <c r="E943" s="60" t="s">
        <v>9033</v>
      </c>
      <c r="F943" s="60"/>
      <c r="G943" s="60" t="s">
        <v>1848</v>
      </c>
      <c r="H943" s="60"/>
      <c r="I943" s="59">
        <f t="shared" si="15"/>
        <v>6</v>
      </c>
      <c r="J943" s="59" t="s">
        <v>1561</v>
      </c>
      <c r="K943" s="61"/>
      <c r="L943" s="62" t="s">
        <v>6737</v>
      </c>
      <c r="M943" s="62" t="s">
        <v>1848</v>
      </c>
      <c r="N943" s="72" t="str">
        <f>VLOOKUP(M943,'Hulpblad KAR-parser'!A:C,2,FALSE)</f>
        <v>Burgeralarmering</v>
      </c>
      <c r="O943" s="72" t="str">
        <f>IF(VLOOKUP(M943,'Hulpblad KAR-parser'!A:C,3,FALSE)="","",VLOOKUP(M943,'Hulpblad KAR-parser'!A:C,3,FALSE))</f>
        <v>NL alert</v>
      </c>
      <c r="P943" s="136" t="str">
        <f>IF(CONCATENATE(C943,D943)="","",VLOOKUP(CONCATENATE(C943,D943),Karakteristieken!AQ:AQ,1,FALSE))</f>
        <v/>
      </c>
    </row>
    <row r="944" spans="1:16" x14ac:dyDescent="0.25">
      <c r="A944" s="59"/>
      <c r="B944" s="59"/>
      <c r="C944" s="59"/>
      <c r="D944" s="59"/>
      <c r="E944" s="60" t="s">
        <v>9034</v>
      </c>
      <c r="F944" s="60"/>
      <c r="G944" s="60" t="s">
        <v>1848</v>
      </c>
      <c r="H944" s="60"/>
      <c r="I944" s="59">
        <f t="shared" si="15"/>
        <v>7</v>
      </c>
      <c r="J944" s="59" t="s">
        <v>1561</v>
      </c>
      <c r="K944" s="61"/>
      <c r="L944" s="62" t="s">
        <v>6737</v>
      </c>
      <c r="M944" s="62" t="s">
        <v>1848</v>
      </c>
      <c r="N944" s="72" t="str">
        <f>VLOOKUP(M944,'Hulpblad KAR-parser'!A:C,2,FALSE)</f>
        <v>Burgeralarmering</v>
      </c>
      <c r="O944" s="72" t="str">
        <f>IF(VLOOKUP(M944,'Hulpblad KAR-parser'!A:C,3,FALSE)="","",VLOOKUP(M944,'Hulpblad KAR-parser'!A:C,3,FALSE))</f>
        <v>NL alert</v>
      </c>
      <c r="P944" s="136" t="str">
        <f>IF(CONCATENATE(C944,D944)="","",VLOOKUP(CONCATENATE(C944,D944),Karakteristieken!AQ:AQ,1,FALSE))</f>
        <v/>
      </c>
    </row>
    <row r="945" spans="1:16" x14ac:dyDescent="0.25">
      <c r="A945" s="59">
        <v>200109392</v>
      </c>
      <c r="B945" s="59">
        <v>200097967</v>
      </c>
      <c r="C945" s="59" t="s">
        <v>1827</v>
      </c>
      <c r="D945" s="59" t="s">
        <v>1849</v>
      </c>
      <c r="E945" s="60" t="s">
        <v>1852</v>
      </c>
      <c r="F945" s="60"/>
      <c r="G945" s="60"/>
      <c r="H945" s="60"/>
      <c r="I945" s="59">
        <f t="shared" si="15"/>
        <v>26</v>
      </c>
      <c r="J945" s="59" t="s">
        <v>1613</v>
      </c>
      <c r="K945" s="61"/>
      <c r="L945" s="62" t="s">
        <v>6737</v>
      </c>
      <c r="M945" s="62" t="s">
        <v>1852</v>
      </c>
      <c r="N945" s="72" t="str">
        <f>VLOOKUP(M945,'Hulpblad KAR-parser'!A:C,2,FALSE)</f>
        <v>Burgeralarmering</v>
      </c>
      <c r="O945" s="72" t="str">
        <f>IF(VLOOKUP(M945,'Hulpblad KAR-parser'!A:C,3,FALSE)="","",VLOOKUP(M945,'Hulpblad KAR-parser'!A:C,3,FALSE))</f>
        <v>Sociale media</v>
      </c>
      <c r="P945" s="136" t="str">
        <f>IF(CONCATENATE(C945,D945)="","",VLOOKUP(CONCATENATE(C945,D945),Karakteristieken!AQ:AQ,1,FALSE))</f>
        <v>BurgeralarmeringSociale media</v>
      </c>
    </row>
    <row r="946" spans="1:16" x14ac:dyDescent="0.25">
      <c r="A946" s="59"/>
      <c r="B946" s="59"/>
      <c r="C946" s="59"/>
      <c r="D946" s="59"/>
      <c r="E946" s="60" t="s">
        <v>9035</v>
      </c>
      <c r="F946" s="60"/>
      <c r="G946" s="60" t="s">
        <v>1852</v>
      </c>
      <c r="H946" s="60"/>
      <c r="I946" s="59">
        <f t="shared" si="15"/>
        <v>5</v>
      </c>
      <c r="J946" s="59" t="s">
        <v>1561</v>
      </c>
      <c r="K946" s="61"/>
      <c r="L946" s="62" t="s">
        <v>6737</v>
      </c>
      <c r="M946" s="62" t="s">
        <v>1852</v>
      </c>
      <c r="N946" s="72" t="str">
        <f>VLOOKUP(M946,'Hulpblad KAR-parser'!A:C,2,FALSE)</f>
        <v>Burgeralarmering</v>
      </c>
      <c r="O946" s="72" t="str">
        <f>IF(VLOOKUP(M946,'Hulpblad KAR-parser'!A:C,3,FALSE)="","",VLOOKUP(M946,'Hulpblad KAR-parser'!A:C,3,FALSE))</f>
        <v>Sociale media</v>
      </c>
      <c r="P946" s="136" t="str">
        <f>IF(CONCATENATE(C946,D946)="","",VLOOKUP(CONCATENATE(C946,D946),Karakteristieken!AQ:AQ,1,FALSE))</f>
        <v/>
      </c>
    </row>
    <row r="947" spans="1:16" x14ac:dyDescent="0.25">
      <c r="A947" s="59"/>
      <c r="B947" s="59"/>
      <c r="C947" s="59"/>
      <c r="D947" s="59"/>
      <c r="E947" s="60" t="s">
        <v>9036</v>
      </c>
      <c r="F947" s="60"/>
      <c r="G947" s="60" t="s">
        <v>1852</v>
      </c>
      <c r="H947" s="60"/>
      <c r="I947" s="59">
        <f t="shared" si="15"/>
        <v>6</v>
      </c>
      <c r="J947" s="59" t="s">
        <v>1561</v>
      </c>
      <c r="K947" s="61"/>
      <c r="L947" s="62" t="s">
        <v>6737</v>
      </c>
      <c r="M947" s="62" t="s">
        <v>1852</v>
      </c>
      <c r="N947" s="72" t="str">
        <f>VLOOKUP(M947,'Hulpblad KAR-parser'!A:C,2,FALSE)</f>
        <v>Burgeralarmering</v>
      </c>
      <c r="O947" s="72" t="str">
        <f>IF(VLOOKUP(M947,'Hulpblad KAR-parser'!A:C,3,FALSE)="","",VLOOKUP(M947,'Hulpblad KAR-parser'!A:C,3,FALSE))</f>
        <v>Sociale media</v>
      </c>
      <c r="P947" s="136" t="str">
        <f>IF(CONCATENATE(C947,D947)="","",VLOOKUP(CONCATENATE(C947,D947),Karakteristieken!AQ:AQ,1,FALSE))</f>
        <v/>
      </c>
    </row>
    <row r="948" spans="1:16" x14ac:dyDescent="0.25">
      <c r="A948" s="59">
        <v>200109393</v>
      </c>
      <c r="B948" s="59">
        <v>200097968</v>
      </c>
      <c r="C948" s="59" t="s">
        <v>1827</v>
      </c>
      <c r="D948" s="59" t="s">
        <v>1856</v>
      </c>
      <c r="E948" s="60" t="s">
        <v>1858</v>
      </c>
      <c r="F948" s="60"/>
      <c r="G948" s="60"/>
      <c r="H948" s="60"/>
      <c r="I948" s="59">
        <f t="shared" si="15"/>
        <v>20</v>
      </c>
      <c r="J948" s="59" t="s">
        <v>1613</v>
      </c>
      <c r="K948" s="61"/>
      <c r="L948" s="62" t="s">
        <v>6737</v>
      </c>
      <c r="M948" s="62" t="s">
        <v>1858</v>
      </c>
      <c r="N948" s="72" t="str">
        <f>VLOOKUP(M948,'Hulpblad KAR-parser'!A:C,2,FALSE)</f>
        <v>Burgeralarmering</v>
      </c>
      <c r="O948" s="72" t="str">
        <f>IF(VLOOKUP(M948,'Hulpblad KAR-parser'!A:C,3,FALSE)="","",VLOOKUP(M948,'Hulpblad KAR-parser'!A:C,3,FALSE))</f>
        <v>Twitter</v>
      </c>
      <c r="P948" s="136" t="str">
        <f>IF(CONCATENATE(C948,D948)="","",VLOOKUP(CONCATENATE(C948,D948),Karakteristieken!AQ:AQ,1,FALSE))</f>
        <v>BurgeralarmeringTwitter</v>
      </c>
    </row>
    <row r="949" spans="1:16" x14ac:dyDescent="0.25">
      <c r="A949" s="59"/>
      <c r="B949" s="59"/>
      <c r="C949" s="59"/>
      <c r="D949" s="59"/>
      <c r="E949" s="60" t="s">
        <v>9037</v>
      </c>
      <c r="F949" s="60"/>
      <c r="G949" s="60" t="s">
        <v>1858</v>
      </c>
      <c r="H949" s="60"/>
      <c r="I949" s="59">
        <f t="shared" si="15"/>
        <v>6</v>
      </c>
      <c r="J949" s="59" t="s">
        <v>1561</v>
      </c>
      <c r="K949" s="61"/>
      <c r="L949" s="62" t="s">
        <v>6737</v>
      </c>
      <c r="M949" s="62" t="s">
        <v>1858</v>
      </c>
      <c r="N949" s="72" t="str">
        <f>VLOOKUP(M949,'Hulpblad KAR-parser'!A:C,2,FALSE)</f>
        <v>Burgeralarmering</v>
      </c>
      <c r="O949" s="72" t="str">
        <f>IF(VLOOKUP(M949,'Hulpblad KAR-parser'!A:C,3,FALSE)="","",VLOOKUP(M949,'Hulpblad KAR-parser'!A:C,3,FALSE))</f>
        <v>Twitter</v>
      </c>
      <c r="P949" s="136" t="str">
        <f>IF(CONCATENATE(C949,D949)="","",VLOOKUP(CONCATENATE(C949,D949),Karakteristieken!AQ:AQ,1,FALSE))</f>
        <v/>
      </c>
    </row>
    <row r="950" spans="1:16" x14ac:dyDescent="0.25">
      <c r="A950" s="59">
        <v>200109394</v>
      </c>
      <c r="B950" s="59">
        <v>200097969</v>
      </c>
      <c r="C950" s="59" t="s">
        <v>1827</v>
      </c>
      <c r="D950" s="59" t="s">
        <v>1862</v>
      </c>
      <c r="E950" s="60" t="s">
        <v>1864</v>
      </c>
      <c r="F950" s="60"/>
      <c r="G950" s="60"/>
      <c r="H950" s="60"/>
      <c r="I950" s="59">
        <f t="shared" si="15"/>
        <v>16</v>
      </c>
      <c r="J950" s="59" t="s">
        <v>1613</v>
      </c>
      <c r="K950" s="61"/>
      <c r="L950" s="62" t="s">
        <v>6737</v>
      </c>
      <c r="M950" s="62" t="s">
        <v>1864</v>
      </c>
      <c r="N950" s="72" t="str">
        <f>VLOOKUP(M950,'Hulpblad KAR-parser'!A:C,2,FALSE)</f>
        <v>Burgeralarmering</v>
      </c>
      <c r="O950" s="72" t="str">
        <f>IF(VLOOKUP(M950,'Hulpblad KAR-parser'!A:C,3,FALSE)="","",VLOOKUP(M950,'Hulpblad KAR-parser'!A:C,3,FALSE))</f>
        <v>WAS</v>
      </c>
      <c r="P950" s="136" t="str">
        <f>IF(CONCATENATE(C950,D950)="","",VLOOKUP(CONCATENATE(C950,D950),Karakteristieken!AQ:AQ,1,FALSE))</f>
        <v>BurgeralarmeringWAS</v>
      </c>
    </row>
    <row r="951" spans="1:16" x14ac:dyDescent="0.25">
      <c r="A951" s="59"/>
      <c r="B951" s="59"/>
      <c r="C951" s="59"/>
      <c r="D951" s="59"/>
      <c r="E951" s="60" t="s">
        <v>9038</v>
      </c>
      <c r="F951" s="60"/>
      <c r="G951" s="60" t="s">
        <v>1864</v>
      </c>
      <c r="H951" s="60"/>
      <c r="I951" s="59">
        <f t="shared" si="15"/>
        <v>6</v>
      </c>
      <c r="J951" s="59" t="s">
        <v>1561</v>
      </c>
      <c r="K951" s="61"/>
      <c r="L951" s="62" t="s">
        <v>6737</v>
      </c>
      <c r="M951" s="62" t="s">
        <v>1864</v>
      </c>
      <c r="N951" s="72" t="str">
        <f>VLOOKUP(M951,'Hulpblad KAR-parser'!A:C,2,FALSE)</f>
        <v>Burgeralarmering</v>
      </c>
      <c r="O951" s="72" t="str">
        <f>IF(VLOOKUP(M951,'Hulpblad KAR-parser'!A:C,3,FALSE)="","",VLOOKUP(M951,'Hulpblad KAR-parser'!A:C,3,FALSE))</f>
        <v>WAS</v>
      </c>
      <c r="P951" s="136" t="str">
        <f>IF(CONCATENATE(C951,D951)="","",VLOOKUP(CONCATENATE(C951,D951),Karakteristieken!AQ:AQ,1,FALSE))</f>
        <v/>
      </c>
    </row>
    <row r="952" spans="1:16" x14ac:dyDescent="0.25">
      <c r="A952" s="59">
        <v>200109395</v>
      </c>
      <c r="B952" s="59">
        <v>200097970</v>
      </c>
      <c r="C952" s="59" t="s">
        <v>1827</v>
      </c>
      <c r="D952" s="59" t="s">
        <v>1859</v>
      </c>
      <c r="E952" s="60" t="s">
        <v>1861</v>
      </c>
      <c r="F952" s="60"/>
      <c r="G952" s="60"/>
      <c r="H952" s="60"/>
      <c r="I952" s="59">
        <f t="shared" si="15"/>
        <v>21</v>
      </c>
      <c r="J952" s="59" t="s">
        <v>1613</v>
      </c>
      <c r="K952" s="61"/>
      <c r="L952" s="62" t="s">
        <v>6737</v>
      </c>
      <c r="M952" s="62" t="s">
        <v>1861</v>
      </c>
      <c r="N952" s="72" t="str">
        <f>VLOOKUP(M952,'Hulpblad KAR-parser'!A:C,2,FALSE)</f>
        <v>Burgeralarmering</v>
      </c>
      <c r="O952" s="72" t="str">
        <f>IF(VLOOKUP(M952,'Hulpblad KAR-parser'!A:C,3,FALSE)="","",VLOOKUP(M952,'Hulpblad KAR-parser'!A:C,3,FALSE))</f>
        <v>WhatsApp</v>
      </c>
      <c r="P952" s="136" t="str">
        <f>IF(CONCATENATE(C952,D952)="","",VLOOKUP(CONCATENATE(C952,D952),Karakteristieken!AQ:AQ,1,FALSE))</f>
        <v>BurgeralarmeringWhatsApp</v>
      </c>
    </row>
    <row r="953" spans="1:16" x14ac:dyDescent="0.25">
      <c r="A953" s="59"/>
      <c r="B953" s="59"/>
      <c r="C953" s="59"/>
      <c r="D953" s="59"/>
      <c r="E953" s="60" t="s">
        <v>9039</v>
      </c>
      <c r="F953" s="60"/>
      <c r="G953" s="60" t="s">
        <v>1861</v>
      </c>
      <c r="H953" s="60"/>
      <c r="I953" s="59">
        <f t="shared" si="15"/>
        <v>7</v>
      </c>
      <c r="J953" s="59" t="s">
        <v>1561</v>
      </c>
      <c r="K953" s="61"/>
      <c r="L953" s="62" t="s">
        <v>6737</v>
      </c>
      <c r="M953" s="62" t="s">
        <v>1861</v>
      </c>
      <c r="N953" s="72" t="str">
        <f>VLOOKUP(M953,'Hulpblad KAR-parser'!A:C,2,FALSE)</f>
        <v>Burgeralarmering</v>
      </c>
      <c r="O953" s="72" t="str">
        <f>IF(VLOOKUP(M953,'Hulpblad KAR-parser'!A:C,3,FALSE)="","",VLOOKUP(M953,'Hulpblad KAR-parser'!A:C,3,FALSE))</f>
        <v>WhatsApp</v>
      </c>
      <c r="P953" s="136" t="str">
        <f>IF(CONCATENATE(C953,D953)="","",VLOOKUP(CONCATENATE(C953,D953),Karakteristieken!AQ:AQ,1,FALSE))</f>
        <v/>
      </c>
    </row>
    <row r="954" spans="1:16" x14ac:dyDescent="0.25">
      <c r="A954" s="67">
        <v>200109396</v>
      </c>
      <c r="B954" s="67">
        <v>200097971</v>
      </c>
      <c r="C954" s="67" t="s">
        <v>1827</v>
      </c>
      <c r="D954" s="67"/>
      <c r="E954" s="68" t="s">
        <v>6246</v>
      </c>
      <c r="F954" s="68"/>
      <c r="G954" s="68"/>
      <c r="H954" s="68"/>
      <c r="I954" s="67">
        <f t="shared" si="15"/>
        <v>17</v>
      </c>
      <c r="J954" s="67" t="s">
        <v>1613</v>
      </c>
      <c r="K954" s="91" t="s">
        <v>12550</v>
      </c>
      <c r="L954" s="62" t="s">
        <v>6737</v>
      </c>
      <c r="M954" s="62" t="s">
        <v>6246</v>
      </c>
      <c r="N954" s="72" t="e">
        <f>VLOOKUP(M954,'Hulpblad KAR-parser'!A:C,2,FALSE)</f>
        <v>#N/A</v>
      </c>
      <c r="O954" s="72" t="e">
        <f>IF(VLOOKUP(M954,'Hulpblad KAR-parser'!A:C,3,FALSE)="","",VLOOKUP(M954,'Hulpblad KAR-parser'!A:C,3,FALSE))</f>
        <v>#N/A</v>
      </c>
      <c r="P954" s="136" t="e">
        <f>IF(CONCATENATE(C954,D954)="","",VLOOKUP(CONCATENATE(C954,D954),Karakteristieken!AQ:AQ,1,FALSE))</f>
        <v>#N/A</v>
      </c>
    </row>
    <row r="955" spans="1:16" x14ac:dyDescent="0.25">
      <c r="A955" s="67"/>
      <c r="B955" s="67"/>
      <c r="C955" s="67"/>
      <c r="D955" s="67"/>
      <c r="E955" s="68" t="s">
        <v>9040</v>
      </c>
      <c r="F955" s="68"/>
      <c r="G955" s="68" t="s">
        <v>6246</v>
      </c>
      <c r="H955" s="68"/>
      <c r="I955" s="67">
        <f t="shared" si="15"/>
        <v>7</v>
      </c>
      <c r="J955" s="67" t="s">
        <v>1561</v>
      </c>
      <c r="K955" s="91" t="s">
        <v>12550</v>
      </c>
      <c r="L955" s="62" t="s">
        <v>6737</v>
      </c>
      <c r="M955" s="62" t="s">
        <v>6246</v>
      </c>
      <c r="N955" s="72" t="e">
        <f>VLOOKUP(M955,'Hulpblad KAR-parser'!A:C,2,FALSE)</f>
        <v>#N/A</v>
      </c>
      <c r="O955" s="72" t="e">
        <f>IF(VLOOKUP(M955,'Hulpblad KAR-parser'!A:C,3,FALSE)="","",VLOOKUP(M955,'Hulpblad KAR-parser'!A:C,3,FALSE))</f>
        <v>#N/A</v>
      </c>
      <c r="P955" s="136" t="str">
        <f>IF(CONCATENATE(C955,D955)="","",VLOOKUP(CONCATENATE(C955,D955),Karakteristieken!AQ:AQ,1,FALSE))</f>
        <v/>
      </c>
    </row>
    <row r="956" spans="1:16" x14ac:dyDescent="0.25">
      <c r="A956" s="59">
        <v>200109397</v>
      </c>
      <c r="B956" s="59">
        <v>200097972</v>
      </c>
      <c r="C956" s="59" t="s">
        <v>1865</v>
      </c>
      <c r="D956" s="59"/>
      <c r="E956" s="60" t="s">
        <v>1867</v>
      </c>
      <c r="F956" s="60"/>
      <c r="G956" s="60"/>
      <c r="H956" s="60"/>
      <c r="I956" s="59">
        <f t="shared" si="15"/>
        <v>19</v>
      </c>
      <c r="J956" s="59" t="s">
        <v>1613</v>
      </c>
      <c r="K956" s="61"/>
      <c r="L956" s="62" t="s">
        <v>6737</v>
      </c>
      <c r="M956" s="62" t="s">
        <v>1867</v>
      </c>
      <c r="N956" s="72" t="str">
        <f>VLOOKUP(M956,'Hulpblad KAR-parser'!A:C,2,FALSE)</f>
        <v>Burgernet actie ID</v>
      </c>
      <c r="O956" s="72" t="str">
        <f>IF(VLOOKUP(M956,'Hulpblad KAR-parser'!A:C,3,FALSE)="","",VLOOKUP(M956,'Hulpblad KAR-parser'!A:C,3,FALSE))</f>
        <v/>
      </c>
      <c r="P956" s="136" t="str">
        <f>IF(CONCATENATE(C956,D956)="","",VLOOKUP(CONCATENATE(C956,D956),Karakteristieken!AQ:AQ,1,FALSE))</f>
        <v>Burgernet actie ID</v>
      </c>
    </row>
    <row r="957" spans="1:16" x14ac:dyDescent="0.25">
      <c r="A957" s="59"/>
      <c r="B957" s="59"/>
      <c r="C957" s="59"/>
      <c r="D957" s="59"/>
      <c r="E957" s="60" t="s">
        <v>9041</v>
      </c>
      <c r="F957" s="60"/>
      <c r="G957" s="60" t="s">
        <v>1867</v>
      </c>
      <c r="H957" s="60"/>
      <c r="I957" s="59">
        <f t="shared" si="15"/>
        <v>5</v>
      </c>
      <c r="J957" s="59" t="s">
        <v>1561</v>
      </c>
      <c r="K957" s="61"/>
      <c r="L957" s="62" t="s">
        <v>6737</v>
      </c>
      <c r="M957" s="62" t="s">
        <v>1867</v>
      </c>
      <c r="N957" s="72" t="str">
        <f>VLOOKUP(M957,'Hulpblad KAR-parser'!A:C,2,FALSE)</f>
        <v>Burgernet actie ID</v>
      </c>
      <c r="O957" s="72" t="str">
        <f>IF(VLOOKUP(M957,'Hulpblad KAR-parser'!A:C,3,FALSE)="","",VLOOKUP(M957,'Hulpblad KAR-parser'!A:C,3,FALSE))</f>
        <v/>
      </c>
      <c r="P957" s="136" t="str">
        <f>IF(CONCATENATE(C957,D957)="","",VLOOKUP(CONCATENATE(C957,D957),Karakteristieken!AQ:AQ,1,FALSE))</f>
        <v/>
      </c>
    </row>
    <row r="958" spans="1:16" x14ac:dyDescent="0.25">
      <c r="A958" s="59"/>
      <c r="B958" s="59"/>
      <c r="C958" s="59"/>
      <c r="D958" s="59"/>
      <c r="E958" s="60" t="s">
        <v>9042</v>
      </c>
      <c r="F958" s="60"/>
      <c r="G958" s="60" t="s">
        <v>1867</v>
      </c>
      <c r="H958" s="60"/>
      <c r="I958" s="59">
        <f t="shared" si="15"/>
        <v>5</v>
      </c>
      <c r="J958" s="59" t="s">
        <v>1561</v>
      </c>
      <c r="K958" s="61"/>
      <c r="L958" s="62" t="s">
        <v>6737</v>
      </c>
      <c r="M958" s="62" t="s">
        <v>1867</v>
      </c>
      <c r="N958" s="72" t="str">
        <f>VLOOKUP(M958,'Hulpblad KAR-parser'!A:C,2,FALSE)</f>
        <v>Burgernet actie ID</v>
      </c>
      <c r="O958" s="72" t="str">
        <f>IF(VLOOKUP(M958,'Hulpblad KAR-parser'!A:C,3,FALSE)="","",VLOOKUP(M958,'Hulpblad KAR-parser'!A:C,3,FALSE))</f>
        <v/>
      </c>
      <c r="P958" s="136" t="str">
        <f>IF(CONCATENATE(C958,D958)="","",VLOOKUP(CONCATENATE(C958,D958),Karakteristieken!AQ:AQ,1,FALSE))</f>
        <v/>
      </c>
    </row>
    <row r="959" spans="1:16" x14ac:dyDescent="0.25">
      <c r="A959" s="59"/>
      <c r="B959" s="59"/>
      <c r="C959" s="59"/>
      <c r="D959" s="59"/>
      <c r="E959" s="60" t="s">
        <v>9043</v>
      </c>
      <c r="F959" s="60"/>
      <c r="G959" s="60" t="s">
        <v>1867</v>
      </c>
      <c r="H959" s="60"/>
      <c r="I959" s="59">
        <f t="shared" si="15"/>
        <v>7</v>
      </c>
      <c r="J959" s="59" t="s">
        <v>1561</v>
      </c>
      <c r="K959" s="61"/>
      <c r="L959" s="62" t="s">
        <v>6737</v>
      </c>
      <c r="M959" s="62" t="s">
        <v>1867</v>
      </c>
      <c r="N959" s="72" t="str">
        <f>VLOOKUP(M959,'Hulpblad KAR-parser'!A:C,2,FALSE)</f>
        <v>Burgernet actie ID</v>
      </c>
      <c r="O959" s="72" t="str">
        <f>IF(VLOOKUP(M959,'Hulpblad KAR-parser'!A:C,3,FALSE)="","",VLOOKUP(M959,'Hulpblad KAR-parser'!A:C,3,FALSE))</f>
        <v/>
      </c>
      <c r="P959" s="136" t="str">
        <f>IF(CONCATENATE(C959,D959)="","",VLOOKUP(CONCATENATE(C959,D959),Karakteristieken!AQ:AQ,1,FALSE))</f>
        <v/>
      </c>
    </row>
    <row r="960" spans="1:16" x14ac:dyDescent="0.25">
      <c r="A960" s="59"/>
      <c r="B960" s="59"/>
      <c r="C960" s="59"/>
      <c r="D960" s="59"/>
      <c r="E960" s="60" t="s">
        <v>9044</v>
      </c>
      <c r="F960" s="60"/>
      <c r="G960" s="60" t="s">
        <v>1867</v>
      </c>
      <c r="H960" s="60"/>
      <c r="I960" s="59">
        <f t="shared" si="15"/>
        <v>13</v>
      </c>
      <c r="J960" s="59" t="s">
        <v>1561</v>
      </c>
      <c r="K960" s="61"/>
      <c r="L960" s="62" t="s">
        <v>6737</v>
      </c>
      <c r="M960" s="62" t="s">
        <v>1867</v>
      </c>
      <c r="N960" s="72" t="str">
        <f>VLOOKUP(M960,'Hulpblad KAR-parser'!A:C,2,FALSE)</f>
        <v>Burgernet actie ID</v>
      </c>
      <c r="O960" s="72" t="str">
        <f>IF(VLOOKUP(M960,'Hulpblad KAR-parser'!A:C,3,FALSE)="","",VLOOKUP(M960,'Hulpblad KAR-parser'!A:C,3,FALSE))</f>
        <v/>
      </c>
      <c r="P960" s="136" t="str">
        <f>IF(CONCATENATE(C960,D960)="","",VLOOKUP(CONCATENATE(C960,D960),Karakteristieken!AQ:AQ,1,FALSE))</f>
        <v/>
      </c>
    </row>
    <row r="961" spans="1:16" x14ac:dyDescent="0.25">
      <c r="A961" s="59">
        <v>200109398</v>
      </c>
      <c r="B961" s="59">
        <v>200059265</v>
      </c>
      <c r="C961" s="59" t="s">
        <v>4360</v>
      </c>
      <c r="D961" s="59" t="s">
        <v>4387</v>
      </c>
      <c r="E961" s="60" t="s">
        <v>6434</v>
      </c>
      <c r="F961" s="60"/>
      <c r="G961" s="60"/>
      <c r="H961" s="60"/>
      <c r="I961" s="59">
        <f t="shared" si="15"/>
        <v>16</v>
      </c>
      <c r="J961" s="59" t="s">
        <v>1613</v>
      </c>
      <c r="K961" s="61"/>
      <c r="L961" s="62" t="s">
        <v>6738</v>
      </c>
      <c r="M961" s="62" t="s">
        <v>6434</v>
      </c>
      <c r="N961" s="72" t="str">
        <f>VLOOKUP(M961,'Hulpblad KAR-parser'!A:C,2,FALSE)</f>
        <v>Soort Aanr spoor</v>
      </c>
      <c r="O961" s="72" t="str">
        <f>IF(VLOOKUP(M961,'Hulpblad KAR-parser'!A:C,3,FALSE)="","",VLOOKUP(M961,'Hulpblad KAR-parser'!A:C,3,FALSE))</f>
        <v>Metro</v>
      </c>
      <c r="P961" s="136" t="str">
        <f>IF(CONCATENATE(C961,D961)="","",VLOOKUP(CONCATENATE(C961,D961),Karakteristieken!AQ:AQ,1,FALSE))</f>
        <v>Soort Aanr spoorMetro</v>
      </c>
    </row>
    <row r="962" spans="1:16" x14ac:dyDescent="0.25">
      <c r="A962" s="59">
        <v>200114988</v>
      </c>
      <c r="B962" s="59">
        <v>200059265</v>
      </c>
      <c r="C962" s="59" t="s">
        <v>4360</v>
      </c>
      <c r="D962" s="59" t="s">
        <v>4390</v>
      </c>
      <c r="E962" s="60" t="s">
        <v>6434</v>
      </c>
      <c r="F962" s="60"/>
      <c r="G962" s="60"/>
      <c r="H962" s="60"/>
      <c r="I962" s="59">
        <f t="shared" si="15"/>
        <v>16</v>
      </c>
      <c r="J962" s="59" t="s">
        <v>1613</v>
      </c>
      <c r="K962" s="61"/>
      <c r="L962" s="62" t="s">
        <v>6738</v>
      </c>
      <c r="M962" s="62" t="s">
        <v>6434</v>
      </c>
      <c r="N962" s="72" t="str">
        <f>VLOOKUP(M962,'Hulpblad KAR-parser'!A:C,2,FALSE)</f>
        <v>Soort Aanr spoor</v>
      </c>
      <c r="O962" s="72" t="str">
        <f>IF(VLOOKUP(M962,'Hulpblad KAR-parser'!A:C,3,FALSE)="","",VLOOKUP(M962,'Hulpblad KAR-parser'!A:C,3,FALSE))</f>
        <v>Metro</v>
      </c>
      <c r="P962" s="136" t="str">
        <f>IF(CONCATENATE(C962,D962)="","",VLOOKUP(CONCATENATE(C962,D962),Karakteristieken!AQ:AQ,1,FALSE))</f>
        <v>Soort Aanr spoorZwaar voertuig</v>
      </c>
    </row>
    <row r="963" spans="1:16" x14ac:dyDescent="0.25">
      <c r="A963" s="59">
        <v>200115032</v>
      </c>
      <c r="B963" s="59">
        <v>200059265</v>
      </c>
      <c r="C963" s="59" t="s">
        <v>5613</v>
      </c>
      <c r="D963" s="59" t="s">
        <v>4417</v>
      </c>
      <c r="E963" s="60" t="s">
        <v>6434</v>
      </c>
      <c r="F963" s="60"/>
      <c r="G963" s="60"/>
      <c r="H963" s="60"/>
      <c r="I963" s="59">
        <f t="shared" si="15"/>
        <v>16</v>
      </c>
      <c r="J963" s="59" t="s">
        <v>1613</v>
      </c>
      <c r="K963" s="61"/>
      <c r="L963" s="62" t="s">
        <v>6738</v>
      </c>
      <c r="M963" s="62" t="s">
        <v>6434</v>
      </c>
      <c r="N963" s="72" t="str">
        <f>VLOOKUP(M963,'Hulpblad KAR-parser'!A:C,2,FALSE)</f>
        <v>Soort Aanr spoor</v>
      </c>
      <c r="O963" s="72" t="str">
        <f>IF(VLOOKUP(M963,'Hulpblad KAR-parser'!A:C,3,FALSE)="","",VLOOKUP(M963,'Hulpblad KAR-parser'!A:C,3,FALSE))</f>
        <v>Metro</v>
      </c>
      <c r="P963" s="136" t="str">
        <f>IF(CONCATENATE(C963,D963)="","",VLOOKUP(CONCATENATE(C963,D963),Karakteristieken!AQ:AQ,1,FALSE))</f>
        <v>Soort voertuigBus</v>
      </c>
    </row>
    <row r="964" spans="1:16" x14ac:dyDescent="0.25">
      <c r="A964" s="59"/>
      <c r="B964" s="59"/>
      <c r="C964" s="59"/>
      <c r="D964" s="59"/>
      <c r="E964" s="60" t="s">
        <v>8265</v>
      </c>
      <c r="F964" s="60"/>
      <c r="G964" s="60" t="s">
        <v>6434</v>
      </c>
      <c r="H964" s="60"/>
      <c r="I964" s="59">
        <f t="shared" si="15"/>
        <v>10</v>
      </c>
      <c r="J964" s="59" t="s">
        <v>1561</v>
      </c>
      <c r="K964" s="61"/>
      <c r="L964" s="62" t="s">
        <v>6738</v>
      </c>
      <c r="M964" s="62" t="s">
        <v>6434</v>
      </c>
      <c r="N964" s="72" t="str">
        <f>VLOOKUP(M964,'Hulpblad KAR-parser'!A:C,2,FALSE)</f>
        <v>Soort Aanr spoor</v>
      </c>
      <c r="O964" s="72" t="str">
        <f>IF(VLOOKUP(M964,'Hulpblad KAR-parser'!A:C,3,FALSE)="","",VLOOKUP(M964,'Hulpblad KAR-parser'!A:C,3,FALSE))</f>
        <v>Metro</v>
      </c>
      <c r="P964" s="136" t="str">
        <f>IF(CONCATENATE(C964,D964)="","",VLOOKUP(CONCATENATE(C964,D964),Karakteristieken!AQ:AQ,1,FALSE))</f>
        <v/>
      </c>
    </row>
    <row r="965" spans="1:16" x14ac:dyDescent="0.25">
      <c r="A965" s="59"/>
      <c r="B965" s="59"/>
      <c r="C965" s="59"/>
      <c r="D965" s="59"/>
      <c r="E965" s="60" t="s">
        <v>8269</v>
      </c>
      <c r="F965" s="60"/>
      <c r="G965" s="60" t="s">
        <v>6434</v>
      </c>
      <c r="H965" s="60"/>
      <c r="I965" s="59">
        <f t="shared" si="15"/>
        <v>10</v>
      </c>
      <c r="J965" s="59" t="s">
        <v>1561</v>
      </c>
      <c r="K965" s="61"/>
      <c r="L965" s="62" t="s">
        <v>6738</v>
      </c>
      <c r="M965" s="62" t="s">
        <v>6434</v>
      </c>
      <c r="N965" s="72" t="str">
        <f>VLOOKUP(M965,'Hulpblad KAR-parser'!A:C,2,FALSE)</f>
        <v>Soort Aanr spoor</v>
      </c>
      <c r="O965" s="72" t="str">
        <f>IF(VLOOKUP(M965,'Hulpblad KAR-parser'!A:C,3,FALSE)="","",VLOOKUP(M965,'Hulpblad KAR-parser'!A:C,3,FALSE))</f>
        <v>Metro</v>
      </c>
      <c r="P965" s="136" t="str">
        <f>IF(CONCATENATE(C965,D965)="","",VLOOKUP(CONCATENATE(C965,D965),Karakteristieken!AQ:AQ,1,FALSE))</f>
        <v/>
      </c>
    </row>
    <row r="966" spans="1:16" x14ac:dyDescent="0.25">
      <c r="A966" s="59">
        <v>200114985</v>
      </c>
      <c r="B966" s="59">
        <v>200059261</v>
      </c>
      <c r="C966" s="59" t="s">
        <v>4360</v>
      </c>
      <c r="D966" s="59" t="s">
        <v>4384</v>
      </c>
      <c r="E966" s="60" t="s">
        <v>6442</v>
      </c>
      <c r="F966" s="60"/>
      <c r="G966" s="60"/>
      <c r="H966" s="60"/>
      <c r="I966" s="59">
        <f t="shared" si="15"/>
        <v>15</v>
      </c>
      <c r="J966" s="59" t="s">
        <v>1613</v>
      </c>
      <c r="K966" s="61"/>
      <c r="L966" s="62" t="s">
        <v>6738</v>
      </c>
      <c r="M966" s="62" t="s">
        <v>6442</v>
      </c>
      <c r="N966" s="72" t="str">
        <f>VLOOKUP(M966,'Hulpblad KAR-parser'!A:C,2,FALSE)</f>
        <v>Soort Aanr spoor</v>
      </c>
      <c r="O966" s="72" t="str">
        <f>IF(VLOOKUP(M966,'Hulpblad KAR-parser'!A:C,3,FALSE)="","",VLOOKUP(M966,'Hulpblad KAR-parser'!A:C,3,FALSE))</f>
        <v>Tram</v>
      </c>
      <c r="P966" s="136" t="str">
        <f>IF(CONCATENATE(C966,D966)="","",VLOOKUP(CONCATENATE(C966,D966),Karakteristieken!AQ:AQ,1,FALSE))</f>
        <v>Soort Aanr spoorTram</v>
      </c>
    </row>
    <row r="967" spans="1:16" x14ac:dyDescent="0.25">
      <c r="A967" s="59">
        <v>200109402</v>
      </c>
      <c r="B967" s="59">
        <v>200059261</v>
      </c>
      <c r="C967" s="59" t="s">
        <v>4360</v>
      </c>
      <c r="D967" s="59" t="s">
        <v>4390</v>
      </c>
      <c r="E967" s="60" t="s">
        <v>6442</v>
      </c>
      <c r="F967" s="60"/>
      <c r="G967" s="60"/>
      <c r="H967" s="60"/>
      <c r="I967" s="59">
        <f t="shared" si="15"/>
        <v>15</v>
      </c>
      <c r="J967" s="59" t="s">
        <v>1613</v>
      </c>
      <c r="K967" s="61"/>
      <c r="L967" s="62" t="s">
        <v>6738</v>
      </c>
      <c r="M967" s="62" t="s">
        <v>6442</v>
      </c>
      <c r="N967" s="72" t="str">
        <f>VLOOKUP(M967,'Hulpblad KAR-parser'!A:C,2,FALSE)</f>
        <v>Soort Aanr spoor</v>
      </c>
      <c r="O967" s="72" t="str">
        <f>IF(VLOOKUP(M967,'Hulpblad KAR-parser'!A:C,3,FALSE)="","",VLOOKUP(M967,'Hulpblad KAR-parser'!A:C,3,FALSE))</f>
        <v>Tram</v>
      </c>
      <c r="P967" s="136" t="str">
        <f>IF(CONCATENATE(C967,D967)="","",VLOOKUP(CONCATENATE(C967,D967),Karakteristieken!AQ:AQ,1,FALSE))</f>
        <v>Soort Aanr spoorZwaar voertuig</v>
      </c>
    </row>
    <row r="968" spans="1:16" x14ac:dyDescent="0.25">
      <c r="A968" s="59">
        <v>200115033</v>
      </c>
      <c r="B968" s="59">
        <v>200059261</v>
      </c>
      <c r="C968" s="59" t="s">
        <v>5613</v>
      </c>
      <c r="D968" s="59" t="s">
        <v>4417</v>
      </c>
      <c r="E968" s="60" t="s">
        <v>6442</v>
      </c>
      <c r="F968" s="60"/>
      <c r="G968" s="60"/>
      <c r="H968" s="60"/>
      <c r="I968" s="59">
        <f t="shared" si="15"/>
        <v>15</v>
      </c>
      <c r="J968" s="59" t="s">
        <v>1613</v>
      </c>
      <c r="K968" s="61"/>
      <c r="L968" s="62" t="s">
        <v>6738</v>
      </c>
      <c r="M968" s="62" t="s">
        <v>6442</v>
      </c>
      <c r="N968" s="72" t="str">
        <f>VLOOKUP(M968,'Hulpblad KAR-parser'!A:C,2,FALSE)</f>
        <v>Soort Aanr spoor</v>
      </c>
      <c r="O968" s="72" t="str">
        <f>IF(VLOOKUP(M968,'Hulpblad KAR-parser'!A:C,3,FALSE)="","",VLOOKUP(M968,'Hulpblad KAR-parser'!A:C,3,FALSE))</f>
        <v>Tram</v>
      </c>
      <c r="P968" s="136" t="str">
        <f>IF(CONCATENATE(C968,D968)="","",VLOOKUP(CONCATENATE(C968,D968),Karakteristieken!AQ:AQ,1,FALSE))</f>
        <v>Soort voertuigBus</v>
      </c>
    </row>
    <row r="969" spans="1:16" x14ac:dyDescent="0.25">
      <c r="A969" s="59"/>
      <c r="B969" s="59"/>
      <c r="C969" s="59"/>
      <c r="D969" s="59"/>
      <c r="E969" s="60" t="s">
        <v>8266</v>
      </c>
      <c r="F969" s="60"/>
      <c r="G969" s="60" t="s">
        <v>6442</v>
      </c>
      <c r="H969" s="60"/>
      <c r="I969" s="59">
        <f t="shared" si="15"/>
        <v>9</v>
      </c>
      <c r="J969" s="59" t="s">
        <v>1561</v>
      </c>
      <c r="K969" s="61"/>
      <c r="L969" s="62" t="s">
        <v>6738</v>
      </c>
      <c r="M969" s="62" t="s">
        <v>6442</v>
      </c>
      <c r="N969" s="72" t="str">
        <f>VLOOKUP(M969,'Hulpblad KAR-parser'!A:C,2,FALSE)</f>
        <v>Soort Aanr spoor</v>
      </c>
      <c r="O969" s="72" t="str">
        <f>IF(VLOOKUP(M969,'Hulpblad KAR-parser'!A:C,3,FALSE)="","",VLOOKUP(M969,'Hulpblad KAR-parser'!A:C,3,FALSE))</f>
        <v>Tram</v>
      </c>
      <c r="P969" s="136" t="str">
        <f>IF(CONCATENATE(C969,D969)="","",VLOOKUP(CONCATENATE(C969,D969),Karakteristieken!AQ:AQ,1,FALSE))</f>
        <v/>
      </c>
    </row>
    <row r="970" spans="1:16" x14ac:dyDescent="0.25">
      <c r="A970" s="59"/>
      <c r="B970" s="59"/>
      <c r="C970" s="59"/>
      <c r="D970" s="59"/>
      <c r="E970" s="60" t="s">
        <v>8286</v>
      </c>
      <c r="F970" s="60"/>
      <c r="G970" s="60" t="s">
        <v>6442</v>
      </c>
      <c r="H970" s="60"/>
      <c r="I970" s="59">
        <f t="shared" si="15"/>
        <v>9</v>
      </c>
      <c r="J970" s="59" t="s">
        <v>1561</v>
      </c>
      <c r="K970" s="61"/>
      <c r="L970" s="62" t="s">
        <v>6738</v>
      </c>
      <c r="M970" s="62" t="s">
        <v>6442</v>
      </c>
      <c r="N970" s="72" t="str">
        <f>VLOOKUP(M970,'Hulpblad KAR-parser'!A:C,2,FALSE)</f>
        <v>Soort Aanr spoor</v>
      </c>
      <c r="O970" s="72" t="str">
        <f>IF(VLOOKUP(M970,'Hulpblad KAR-parser'!A:C,3,FALSE)="","",VLOOKUP(M970,'Hulpblad KAR-parser'!A:C,3,FALSE))</f>
        <v>Tram</v>
      </c>
      <c r="P970" s="136" t="str">
        <f>IF(CONCATENATE(C970,D970)="","",VLOOKUP(CONCATENATE(C970,D970),Karakteristieken!AQ:AQ,1,FALSE))</f>
        <v/>
      </c>
    </row>
    <row r="971" spans="1:16" x14ac:dyDescent="0.25">
      <c r="A971" s="59">
        <v>200114989</v>
      </c>
      <c r="B971" s="59">
        <v>200059266</v>
      </c>
      <c r="C971" s="59" t="s">
        <v>4360</v>
      </c>
      <c r="D971" s="59" t="s">
        <v>4390</v>
      </c>
      <c r="E971" s="60" t="s">
        <v>6444</v>
      </c>
      <c r="F971" s="60"/>
      <c r="G971" s="60"/>
      <c r="H971" s="60"/>
      <c r="I971" s="59">
        <f t="shared" si="15"/>
        <v>16</v>
      </c>
      <c r="J971" s="59" t="s">
        <v>1613</v>
      </c>
      <c r="K971" s="61"/>
      <c r="L971" s="62" t="s">
        <v>6738</v>
      </c>
      <c r="M971" s="62" t="s">
        <v>6444</v>
      </c>
      <c r="N971" s="72" t="str">
        <f>VLOOKUP(M971,'Hulpblad KAR-parser'!A:C,2,FALSE)</f>
        <v>Soort Aanr spoor</v>
      </c>
      <c r="O971" s="72" t="str">
        <f>IF(VLOOKUP(M971,'Hulpblad KAR-parser'!A:C,3,FALSE)="","",VLOOKUP(M971,'Hulpblad KAR-parser'!A:C,3,FALSE))</f>
        <v>Zwaar voertuig</v>
      </c>
      <c r="P971" s="136" t="str">
        <f>IF(CONCATENATE(C971,D971)="","",VLOOKUP(CONCATENATE(C971,D971),Karakteristieken!AQ:AQ,1,FALSE))</f>
        <v>Soort Aanr spoorZwaar voertuig</v>
      </c>
    </row>
    <row r="972" spans="1:16" x14ac:dyDescent="0.25">
      <c r="A972" s="59">
        <v>200109405</v>
      </c>
      <c r="B972" s="59">
        <v>200059266</v>
      </c>
      <c r="C972" s="59" t="s">
        <v>5613</v>
      </c>
      <c r="D972" s="59" t="s">
        <v>4417</v>
      </c>
      <c r="E972" s="60" t="s">
        <v>6444</v>
      </c>
      <c r="F972" s="60"/>
      <c r="G972" s="60"/>
      <c r="H972" s="60"/>
      <c r="I972" s="59">
        <f t="shared" si="15"/>
        <v>16</v>
      </c>
      <c r="J972" s="59" t="s">
        <v>1613</v>
      </c>
      <c r="K972" s="61"/>
      <c r="L972" s="62" t="s">
        <v>6738</v>
      </c>
      <c r="M972" s="62" t="s">
        <v>6444</v>
      </c>
      <c r="N972" s="72" t="str">
        <f>VLOOKUP(M972,'Hulpblad KAR-parser'!A:C,2,FALSE)</f>
        <v>Soort Aanr spoor</v>
      </c>
      <c r="O972" s="72" t="str">
        <f>IF(VLOOKUP(M972,'Hulpblad KAR-parser'!A:C,3,FALSE)="","",VLOOKUP(M972,'Hulpblad KAR-parser'!A:C,3,FALSE))</f>
        <v>Zwaar voertuig</v>
      </c>
      <c r="P972" s="136" t="str">
        <f>IF(CONCATENATE(C972,D972)="","",VLOOKUP(CONCATENATE(C972,D972),Karakteristieken!AQ:AQ,1,FALSE))</f>
        <v>Soort voertuigBus</v>
      </c>
    </row>
    <row r="973" spans="1:16" x14ac:dyDescent="0.25">
      <c r="A973" s="59"/>
      <c r="B973" s="59"/>
      <c r="C973" s="59"/>
      <c r="D973" s="59"/>
      <c r="E973" s="60" t="s">
        <v>8267</v>
      </c>
      <c r="F973" s="60"/>
      <c r="G973" s="60" t="s">
        <v>6444</v>
      </c>
      <c r="H973" s="60"/>
      <c r="I973" s="59">
        <f t="shared" si="15"/>
        <v>10</v>
      </c>
      <c r="J973" s="59" t="s">
        <v>1561</v>
      </c>
      <c r="K973" s="61"/>
      <c r="L973" s="62" t="s">
        <v>6738</v>
      </c>
      <c r="M973" s="62" t="s">
        <v>6444</v>
      </c>
      <c r="N973" s="72" t="str">
        <f>VLOOKUP(M973,'Hulpblad KAR-parser'!A:C,2,FALSE)</f>
        <v>Soort Aanr spoor</v>
      </c>
      <c r="O973" s="72" t="str">
        <f>IF(VLOOKUP(M973,'Hulpblad KAR-parser'!A:C,3,FALSE)="","",VLOOKUP(M973,'Hulpblad KAR-parser'!A:C,3,FALSE))</f>
        <v>Zwaar voertuig</v>
      </c>
      <c r="P973" s="136" t="str">
        <f>IF(CONCATENATE(C973,D973)="","",VLOOKUP(CONCATENATE(C973,D973),Karakteristieken!AQ:AQ,1,FALSE))</f>
        <v/>
      </c>
    </row>
    <row r="974" spans="1:16" x14ac:dyDescent="0.25">
      <c r="A974" s="59"/>
      <c r="B974" s="59"/>
      <c r="C974" s="59"/>
      <c r="D974" s="59"/>
      <c r="E974" s="60" t="s">
        <v>8293</v>
      </c>
      <c r="F974" s="60"/>
      <c r="G974" s="60" t="s">
        <v>6444</v>
      </c>
      <c r="H974" s="60"/>
      <c r="I974" s="59">
        <f t="shared" si="15"/>
        <v>10</v>
      </c>
      <c r="J974" s="59" t="s">
        <v>1561</v>
      </c>
      <c r="K974" s="61"/>
      <c r="L974" s="62" t="s">
        <v>6738</v>
      </c>
      <c r="M974" s="62" t="s">
        <v>6444</v>
      </c>
      <c r="N974" s="72" t="str">
        <f>VLOOKUP(M974,'Hulpblad KAR-parser'!A:C,2,FALSE)</f>
        <v>Soort Aanr spoor</v>
      </c>
      <c r="O974" s="72" t="str">
        <f>IF(VLOOKUP(M974,'Hulpblad KAR-parser'!A:C,3,FALSE)="","",VLOOKUP(M974,'Hulpblad KAR-parser'!A:C,3,FALSE))</f>
        <v>Zwaar voertuig</v>
      </c>
      <c r="P974" s="136" t="str">
        <f>IF(CONCATENATE(C974,D974)="","",VLOOKUP(CONCATENATE(C974,D974),Karakteristieken!AQ:AQ,1,FALSE))</f>
        <v/>
      </c>
    </row>
    <row r="975" spans="1:16" x14ac:dyDescent="0.25">
      <c r="A975" s="59">
        <v>200109406</v>
      </c>
      <c r="B975" s="59">
        <v>200059297</v>
      </c>
      <c r="C975" s="59" t="s">
        <v>5613</v>
      </c>
      <c r="D975" s="59" t="s">
        <v>4417</v>
      </c>
      <c r="E975" s="60" t="s">
        <v>6645</v>
      </c>
      <c r="F975" s="60"/>
      <c r="G975" s="60"/>
      <c r="H975" s="60"/>
      <c r="I975" s="59">
        <f t="shared" ref="I975:I1038" si="16">LEN(E975)</f>
        <v>13</v>
      </c>
      <c r="J975" s="59" t="s">
        <v>1613</v>
      </c>
      <c r="K975" s="61"/>
      <c r="L975" s="62" t="s">
        <v>6738</v>
      </c>
      <c r="M975" s="62" t="s">
        <v>6645</v>
      </c>
      <c r="N975" s="72" t="str">
        <f>VLOOKUP(M975,'Hulpblad KAR-parser'!A:C,2,FALSE)</f>
        <v>Soort voertuig</v>
      </c>
      <c r="O975" s="72" t="str">
        <f>IF(VLOOKUP(M975,'Hulpblad KAR-parser'!A:C,3,FALSE)="","",VLOOKUP(M975,'Hulpblad KAR-parser'!A:C,3,FALSE))</f>
        <v>Bus</v>
      </c>
      <c r="P975" s="136" t="str">
        <f>IF(CONCATENATE(C975,D975)="","",VLOOKUP(CONCATENATE(C975,D975),Karakteristieken!AQ:AQ,1,FALSE))</f>
        <v>Soort voertuigBus</v>
      </c>
    </row>
    <row r="976" spans="1:16" x14ac:dyDescent="0.25">
      <c r="A976" s="59"/>
      <c r="B976" s="59"/>
      <c r="C976" s="59"/>
      <c r="D976" s="59"/>
      <c r="E976" s="60" t="s">
        <v>8448</v>
      </c>
      <c r="F976" s="60"/>
      <c r="G976" s="60" t="s">
        <v>6645</v>
      </c>
      <c r="H976" s="60"/>
      <c r="I976" s="59">
        <f t="shared" si="16"/>
        <v>7</v>
      </c>
      <c r="J976" s="59" t="s">
        <v>1561</v>
      </c>
      <c r="K976" s="61"/>
      <c r="L976" s="62" t="s">
        <v>6738</v>
      </c>
      <c r="M976" s="62" t="s">
        <v>6645</v>
      </c>
      <c r="N976" s="72" t="str">
        <f>VLOOKUP(M976,'Hulpblad KAR-parser'!A:C,2,FALSE)</f>
        <v>Soort voertuig</v>
      </c>
      <c r="O976" s="72" t="str">
        <f>IF(VLOOKUP(M976,'Hulpblad KAR-parser'!A:C,3,FALSE)="","",VLOOKUP(M976,'Hulpblad KAR-parser'!A:C,3,FALSE))</f>
        <v>Bus</v>
      </c>
      <c r="P976" s="136" t="str">
        <f>IF(CONCATENATE(C976,D976)="","",VLOOKUP(CONCATENATE(C976,D976),Karakteristieken!AQ:AQ,1,FALSE))</f>
        <v/>
      </c>
    </row>
    <row r="977" spans="1:16" x14ac:dyDescent="0.25">
      <c r="A977" s="67">
        <v>200137232</v>
      </c>
      <c r="B977" s="67">
        <v>200059173</v>
      </c>
      <c r="C977" s="67" t="s">
        <v>11768</v>
      </c>
      <c r="D977" s="67" t="s">
        <v>4804</v>
      </c>
      <c r="E977" s="68" t="s">
        <v>6268</v>
      </c>
      <c r="F977" s="68"/>
      <c r="G977" s="68"/>
      <c r="H977" s="68"/>
      <c r="I977" s="67">
        <f t="shared" si="16"/>
        <v>18</v>
      </c>
      <c r="J977" s="67" t="s">
        <v>1613</v>
      </c>
      <c r="K977" s="91" t="s">
        <v>12550</v>
      </c>
      <c r="L977" s="62" t="s">
        <v>6738</v>
      </c>
      <c r="M977" s="62" t="s">
        <v>6268</v>
      </c>
      <c r="N977" s="72" t="str">
        <f>VLOOKUP(M977,'Hulpblad KAR-parser'!A:C,2,FALSE)</f>
        <v>Aantref/lek gev.stof</v>
      </c>
      <c r="O977" s="72" t="str">
        <f>IF(VLOOKUP(M977,'Hulpblad KAR-parser'!A:C,3,FALSE)="","",VLOOKUP(M977,'Hulpblad KAR-parser'!A:C,3,FALSE))</f>
        <v>Gevaarlijke stof</v>
      </c>
      <c r="P977" s="136" t="str">
        <f>IF(CONCATENATE(C977,D977)="","",VLOOKUP(CONCATENATE(C977,D977),Karakteristieken!AQ:AQ,1,FALSE))</f>
        <v>Aantref/lek gev.stofGevaarlijke stof</v>
      </c>
    </row>
    <row r="978" spans="1:16" x14ac:dyDescent="0.25">
      <c r="A978" s="67"/>
      <c r="B978" s="67"/>
      <c r="C978" s="67"/>
      <c r="D978" s="67"/>
      <c r="E978" s="68" t="s">
        <v>8163</v>
      </c>
      <c r="F978" s="68"/>
      <c r="G978" s="68" t="s">
        <v>6268</v>
      </c>
      <c r="H978" s="68"/>
      <c r="I978" s="67">
        <f t="shared" si="16"/>
        <v>14</v>
      </c>
      <c r="J978" s="67" t="s">
        <v>1561</v>
      </c>
      <c r="K978" s="91" t="s">
        <v>12550</v>
      </c>
      <c r="L978" s="62" t="s">
        <v>6738</v>
      </c>
      <c r="M978" s="62" t="s">
        <v>6268</v>
      </c>
      <c r="N978" s="72" t="str">
        <f>VLOOKUP(M978,'Hulpblad KAR-parser'!A:C,2,FALSE)</f>
        <v>Aantref/lek gev.stof</v>
      </c>
      <c r="O978" s="72" t="str">
        <f>IF(VLOOKUP(M978,'Hulpblad KAR-parser'!A:C,3,FALSE)="","",VLOOKUP(M978,'Hulpblad KAR-parser'!A:C,3,FALSE))</f>
        <v>Gevaarlijke stof</v>
      </c>
      <c r="P978" s="136" t="str">
        <f>IF(CONCATENATE(C978,D978)="","",VLOOKUP(CONCATENATE(C978,D978),Karakteristieken!AQ:AQ,1,FALSE))</f>
        <v/>
      </c>
    </row>
    <row r="979" spans="1:16" x14ac:dyDescent="0.25">
      <c r="A979" s="59">
        <v>200109409</v>
      </c>
      <c r="B979" s="59">
        <v>200059204</v>
      </c>
      <c r="C979" s="59" t="s">
        <v>1761</v>
      </c>
      <c r="D979" s="59" t="s">
        <v>1762</v>
      </c>
      <c r="E979" s="60" t="s">
        <v>6178</v>
      </c>
      <c r="F979" s="60"/>
      <c r="G979" s="60"/>
      <c r="H979" s="60"/>
      <c r="I979" s="59">
        <f t="shared" si="16"/>
        <v>25</v>
      </c>
      <c r="J979" s="59" t="s">
        <v>1613</v>
      </c>
      <c r="K979" s="61"/>
      <c r="L979" s="62" t="s">
        <v>6738</v>
      </c>
      <c r="M979" s="62" t="s">
        <v>6178</v>
      </c>
      <c r="N979" s="72" t="str">
        <f>VLOOKUP(M979,'Hulpblad KAR-parser'!A:C,2,FALSE)</f>
        <v>Binnen/buiten</v>
      </c>
      <c r="O979" s="72" t="str">
        <f>IF(VLOOKUP(M979,'Hulpblad KAR-parser'!A:C,3,FALSE)="","",VLOOKUP(M979,'Hulpblad KAR-parser'!A:C,3,FALSE))</f>
        <v>Binnen</v>
      </c>
      <c r="P979" s="136" t="str">
        <f>IF(CONCATENATE(C979,D979)="","",VLOOKUP(CONCATENATE(C979,D979),Karakteristieken!AQ:AQ,1,FALSE))</f>
        <v>Binnen/buitenBinnen</v>
      </c>
    </row>
    <row r="980" spans="1:16" x14ac:dyDescent="0.25">
      <c r="A980" s="67">
        <v>200137233</v>
      </c>
      <c r="B980" s="67">
        <v>200059204</v>
      </c>
      <c r="C980" s="67" t="s">
        <v>11768</v>
      </c>
      <c r="D980" s="67" t="s">
        <v>4804</v>
      </c>
      <c r="E980" s="68" t="s">
        <v>6178</v>
      </c>
      <c r="F980" s="68"/>
      <c r="G980" s="68"/>
      <c r="H980" s="68"/>
      <c r="I980" s="67">
        <f t="shared" si="16"/>
        <v>25</v>
      </c>
      <c r="J980" s="67" t="s">
        <v>1613</v>
      </c>
      <c r="K980" s="91" t="s">
        <v>12550</v>
      </c>
      <c r="L980" s="62" t="s">
        <v>6738</v>
      </c>
      <c r="M980" s="62" t="s">
        <v>6178</v>
      </c>
      <c r="N980" s="72" t="str">
        <f>VLOOKUP(M980,'Hulpblad KAR-parser'!A:C,2,FALSE)</f>
        <v>Binnen/buiten</v>
      </c>
      <c r="O980" s="72" t="str">
        <f>IF(VLOOKUP(M980,'Hulpblad KAR-parser'!A:C,3,FALSE)="","",VLOOKUP(M980,'Hulpblad KAR-parser'!A:C,3,FALSE))</f>
        <v>Binnen</v>
      </c>
      <c r="P980" s="136" t="str">
        <f>IF(CONCATENATE(C980,D980)="","",VLOOKUP(CONCATENATE(C980,D980),Karakteristieken!AQ:AQ,1,FALSE))</f>
        <v>Aantref/lek gev.stofGevaarlijke stof</v>
      </c>
    </row>
    <row r="981" spans="1:16" x14ac:dyDescent="0.25">
      <c r="A981" s="59">
        <v>200114945</v>
      </c>
      <c r="B981" s="59">
        <v>200059204</v>
      </c>
      <c r="C981" s="59" t="s">
        <v>4154</v>
      </c>
      <c r="D981" s="59" t="s">
        <v>40</v>
      </c>
      <c r="E981" s="60" t="s">
        <v>6178</v>
      </c>
      <c r="F981" s="60"/>
      <c r="G981" s="60"/>
      <c r="H981" s="60"/>
      <c r="I981" s="59">
        <f t="shared" si="16"/>
        <v>25</v>
      </c>
      <c r="J981" s="59" t="s">
        <v>1613</v>
      </c>
      <c r="K981" s="61"/>
      <c r="L981" s="62" t="s">
        <v>6738</v>
      </c>
      <c r="M981" s="62" t="s">
        <v>6178</v>
      </c>
      <c r="N981" s="72" t="str">
        <f>VLOOKUP(M981,'Hulpblad KAR-parser'!A:C,2,FALSE)</f>
        <v>Binnen/buiten</v>
      </c>
      <c r="O981" s="72" t="str">
        <f>IF(VLOOKUP(M981,'Hulpblad KAR-parser'!A:C,3,FALSE)="","",VLOOKUP(M981,'Hulpblad KAR-parser'!A:C,3,FALSE))</f>
        <v>Binnen</v>
      </c>
      <c r="P981" s="136" t="str">
        <f>IF(CONCATENATE(C981,D981)="","",VLOOKUP(CONCATENATE(C981,D981),Karakteristieken!AQ:AQ,1,FALSE))</f>
        <v>Optisch &amp; geluidsignBrandweer</v>
      </c>
    </row>
    <row r="982" spans="1:16" x14ac:dyDescent="0.25">
      <c r="A982" s="59"/>
      <c r="B982" s="59"/>
      <c r="C982" s="59"/>
      <c r="D982" s="59"/>
      <c r="E982" s="60" t="s">
        <v>8164</v>
      </c>
      <c r="F982" s="60"/>
      <c r="G982" s="60" t="s">
        <v>6178</v>
      </c>
      <c r="H982" s="60"/>
      <c r="I982" s="59">
        <f t="shared" si="16"/>
        <v>21</v>
      </c>
      <c r="J982" s="59" t="s">
        <v>1561</v>
      </c>
      <c r="K982" s="61"/>
      <c r="L982" s="62" t="s">
        <v>6738</v>
      </c>
      <c r="M982" s="62" t="s">
        <v>6178</v>
      </c>
      <c r="N982" s="72" t="str">
        <f>VLOOKUP(M982,'Hulpblad KAR-parser'!A:C,2,FALSE)</f>
        <v>Binnen/buiten</v>
      </c>
      <c r="O982" s="72" t="str">
        <f>IF(VLOOKUP(M982,'Hulpblad KAR-parser'!A:C,3,FALSE)="","",VLOOKUP(M982,'Hulpblad KAR-parser'!A:C,3,FALSE))</f>
        <v>Binnen</v>
      </c>
      <c r="P982" s="136" t="str">
        <f>IF(CONCATENATE(C982,D982)="","",VLOOKUP(CONCATENATE(C982,D982),Karakteristieken!AQ:AQ,1,FALSE))</f>
        <v/>
      </c>
    </row>
    <row r="983" spans="1:16" x14ac:dyDescent="0.25">
      <c r="A983" s="59">
        <v>200114626</v>
      </c>
      <c r="B983" s="59">
        <v>200059236</v>
      </c>
      <c r="C983" s="59" t="s">
        <v>1761</v>
      </c>
      <c r="D983" s="59" t="s">
        <v>784</v>
      </c>
      <c r="E983" s="60" t="s">
        <v>6212</v>
      </c>
      <c r="F983" s="60"/>
      <c r="G983" s="60"/>
      <c r="H983" s="60"/>
      <c r="I983" s="59">
        <f t="shared" si="16"/>
        <v>25</v>
      </c>
      <c r="J983" s="59" t="s">
        <v>1613</v>
      </c>
      <c r="K983" s="61"/>
      <c r="L983" s="62" t="s">
        <v>6738</v>
      </c>
      <c r="M983" s="62" t="s">
        <v>6212</v>
      </c>
      <c r="N983" s="72" t="str">
        <f>VLOOKUP(M983,'Hulpblad KAR-parser'!A:C,2,FALSE)</f>
        <v>Binnen/buiten</v>
      </c>
      <c r="O983" s="72" t="str">
        <f>IF(VLOOKUP(M983,'Hulpblad KAR-parser'!A:C,3,FALSE)="","",VLOOKUP(M983,'Hulpblad KAR-parser'!A:C,3,FALSE))</f>
        <v>Buiten</v>
      </c>
      <c r="P983" s="136" t="str">
        <f>IF(CONCATENATE(C983,D983)="","",VLOOKUP(CONCATENATE(C983,D983),Karakteristieken!AQ:AQ,1,FALSE))</f>
        <v>Binnen/buitenBuiten</v>
      </c>
    </row>
    <row r="984" spans="1:16" x14ac:dyDescent="0.25">
      <c r="A984" s="67">
        <v>200137234</v>
      </c>
      <c r="B984" s="67">
        <v>200059236</v>
      </c>
      <c r="C984" s="67" t="s">
        <v>11768</v>
      </c>
      <c r="D984" s="67" t="s">
        <v>4804</v>
      </c>
      <c r="E984" s="68" t="s">
        <v>6212</v>
      </c>
      <c r="F984" s="68"/>
      <c r="G984" s="68"/>
      <c r="H984" s="68"/>
      <c r="I984" s="67">
        <f t="shared" si="16"/>
        <v>25</v>
      </c>
      <c r="J984" s="67" t="s">
        <v>1613</v>
      </c>
      <c r="K984" s="91" t="s">
        <v>12550</v>
      </c>
      <c r="L984" s="62" t="s">
        <v>6738</v>
      </c>
      <c r="M984" s="62" t="s">
        <v>6212</v>
      </c>
      <c r="N984" s="72" t="str">
        <f>VLOOKUP(M984,'Hulpblad KAR-parser'!A:C,2,FALSE)</f>
        <v>Binnen/buiten</v>
      </c>
      <c r="O984" s="72" t="str">
        <f>IF(VLOOKUP(M984,'Hulpblad KAR-parser'!A:C,3,FALSE)="","",VLOOKUP(M984,'Hulpblad KAR-parser'!A:C,3,FALSE))</f>
        <v>Buiten</v>
      </c>
      <c r="P984" s="136" t="str">
        <f>IF(CONCATENATE(C984,D984)="","",VLOOKUP(CONCATENATE(C984,D984),Karakteristieken!AQ:AQ,1,FALSE))</f>
        <v>Aantref/lek gev.stofGevaarlijke stof</v>
      </c>
    </row>
    <row r="985" spans="1:16" x14ac:dyDescent="0.25">
      <c r="A985" s="59"/>
      <c r="B985" s="59"/>
      <c r="C985" s="59"/>
      <c r="D985" s="59"/>
      <c r="E985" s="60" t="s">
        <v>8165</v>
      </c>
      <c r="F985" s="60"/>
      <c r="G985" s="60" t="s">
        <v>6212</v>
      </c>
      <c r="H985" s="60"/>
      <c r="I985" s="59">
        <f t="shared" si="16"/>
        <v>21</v>
      </c>
      <c r="J985" s="59" t="s">
        <v>1561</v>
      </c>
      <c r="K985" s="61"/>
      <c r="L985" s="62" t="s">
        <v>6738</v>
      </c>
      <c r="M985" s="62" t="s">
        <v>6212</v>
      </c>
      <c r="N985" s="72" t="str">
        <f>VLOOKUP(M985,'Hulpblad KAR-parser'!A:C,2,FALSE)</f>
        <v>Binnen/buiten</v>
      </c>
      <c r="O985" s="72" t="str">
        <f>IF(VLOOKUP(M985,'Hulpblad KAR-parser'!A:C,3,FALSE)="","",VLOOKUP(M985,'Hulpblad KAR-parser'!A:C,3,FALSE))</f>
        <v>Buiten</v>
      </c>
      <c r="P985" s="136" t="str">
        <f>IF(CONCATENATE(C985,D985)="","",VLOOKUP(CONCATENATE(C985,D985),Karakteristieken!AQ:AQ,1,FALSE))</f>
        <v/>
      </c>
    </row>
    <row r="986" spans="1:16" x14ac:dyDescent="0.25">
      <c r="A986" s="59">
        <v>200109415</v>
      </c>
      <c r="B986" s="59">
        <v>200059301</v>
      </c>
      <c r="C986" s="59" t="s">
        <v>5613</v>
      </c>
      <c r="D986" s="59" t="s">
        <v>5628</v>
      </c>
      <c r="E986" s="60" t="s">
        <v>6648</v>
      </c>
      <c r="F986" s="60"/>
      <c r="G986" s="60"/>
      <c r="H986" s="60"/>
      <c r="I986" s="59">
        <f t="shared" si="16"/>
        <v>16</v>
      </c>
      <c r="J986" s="59" t="s">
        <v>1613</v>
      </c>
      <c r="K986" s="61"/>
      <c r="L986" s="62" t="s">
        <v>6738</v>
      </c>
      <c r="M986" s="62" t="s">
        <v>6648</v>
      </c>
      <c r="N986" s="72" t="str">
        <f>VLOOKUP(M986,'Hulpblad KAR-parser'!A:C,2,FALSE)</f>
        <v>Soort voertuig</v>
      </c>
      <c r="O986" s="72" t="str">
        <f>IF(VLOOKUP(M986,'Hulpblad KAR-parser'!A:C,3,FALSE)="","",VLOOKUP(M986,'Hulpblad KAR-parser'!A:C,3,FALSE))</f>
        <v>Camper</v>
      </c>
      <c r="P986" s="136" t="str">
        <f>IF(CONCATENATE(C986,D986)="","",VLOOKUP(CONCATENATE(C986,D986),Karakteristieken!AQ:AQ,1,FALSE))</f>
        <v>Soort voertuigCamper</v>
      </c>
    </row>
    <row r="987" spans="1:16" x14ac:dyDescent="0.25">
      <c r="A987" s="59"/>
      <c r="B987" s="59"/>
      <c r="C987" s="59"/>
      <c r="D987" s="59"/>
      <c r="E987" s="60" t="s">
        <v>8449</v>
      </c>
      <c r="F987" s="60"/>
      <c r="G987" s="60" t="s">
        <v>6648</v>
      </c>
      <c r="H987" s="60"/>
      <c r="I987" s="59">
        <f t="shared" si="16"/>
        <v>10</v>
      </c>
      <c r="J987" s="59" t="s">
        <v>1561</v>
      </c>
      <c r="K987" s="61"/>
      <c r="L987" s="62" t="s">
        <v>6738</v>
      </c>
      <c r="M987" s="62" t="s">
        <v>6648</v>
      </c>
      <c r="N987" s="72" t="str">
        <f>VLOOKUP(M987,'Hulpblad KAR-parser'!A:C,2,FALSE)</f>
        <v>Soort voertuig</v>
      </c>
      <c r="O987" s="72" t="str">
        <f>IF(VLOOKUP(M987,'Hulpblad KAR-parser'!A:C,3,FALSE)="","",VLOOKUP(M987,'Hulpblad KAR-parser'!A:C,3,FALSE))</f>
        <v>Camper</v>
      </c>
      <c r="P987" s="136" t="str">
        <f>IF(CONCATENATE(C987,D987)="","",VLOOKUP(CONCATENATE(C987,D987),Karakteristieken!AQ:AQ,1,FALSE))</f>
        <v/>
      </c>
    </row>
    <row r="988" spans="1:16" x14ac:dyDescent="0.25">
      <c r="A988" s="59">
        <v>200109416</v>
      </c>
      <c r="B988" s="59">
        <v>200059302</v>
      </c>
      <c r="C988" s="59" t="s">
        <v>5613</v>
      </c>
      <c r="D988" s="59" t="s">
        <v>5631</v>
      </c>
      <c r="E988" s="60" t="s">
        <v>6650</v>
      </c>
      <c r="F988" s="60"/>
      <c r="G988" s="60"/>
      <c r="H988" s="60"/>
      <c r="I988" s="59">
        <f t="shared" si="16"/>
        <v>17</v>
      </c>
      <c r="J988" s="59" t="s">
        <v>1613</v>
      </c>
      <c r="K988" s="61"/>
      <c r="L988" s="62" t="s">
        <v>6738</v>
      </c>
      <c r="M988" s="62" t="s">
        <v>6650</v>
      </c>
      <c r="N988" s="72" t="str">
        <f>VLOOKUP(M988,'Hulpblad KAR-parser'!A:C,2,FALSE)</f>
        <v>Soort voertuig</v>
      </c>
      <c r="O988" s="72" t="str">
        <f>IF(VLOOKUP(M988,'Hulpblad KAR-parser'!A:C,3,FALSE)="","",VLOOKUP(M988,'Hulpblad KAR-parser'!A:C,3,FALSE))</f>
        <v>Caravan</v>
      </c>
      <c r="P988" s="136" t="str">
        <f>IF(CONCATENATE(C988,D988)="","",VLOOKUP(CONCATENATE(C988,D988),Karakteristieken!AQ:AQ,1,FALSE))</f>
        <v>Soort voertuigCaravan</v>
      </c>
    </row>
    <row r="989" spans="1:16" x14ac:dyDescent="0.25">
      <c r="A989" s="59"/>
      <c r="B989" s="59"/>
      <c r="C989" s="59"/>
      <c r="D989" s="59"/>
      <c r="E989" s="60" t="s">
        <v>8450</v>
      </c>
      <c r="F989" s="60"/>
      <c r="G989" s="60" t="s">
        <v>6650</v>
      </c>
      <c r="H989" s="60"/>
      <c r="I989" s="59">
        <f t="shared" si="16"/>
        <v>11</v>
      </c>
      <c r="J989" s="59" t="s">
        <v>1561</v>
      </c>
      <c r="K989" s="61"/>
      <c r="L989" s="62" t="s">
        <v>6738</v>
      </c>
      <c r="M989" s="62" t="s">
        <v>6650</v>
      </c>
      <c r="N989" s="72" t="str">
        <f>VLOOKUP(M989,'Hulpblad KAR-parser'!A:C,2,FALSE)</f>
        <v>Soort voertuig</v>
      </c>
      <c r="O989" s="72" t="str">
        <f>IF(VLOOKUP(M989,'Hulpblad KAR-parser'!A:C,3,FALSE)="","",VLOOKUP(M989,'Hulpblad KAR-parser'!A:C,3,FALSE))</f>
        <v>Caravan</v>
      </c>
      <c r="P989" s="136" t="str">
        <f>IF(CONCATENATE(C989,D989)="","",VLOOKUP(CONCATENATE(C989,D989),Karakteristieken!AQ:AQ,1,FALSE))</f>
        <v/>
      </c>
    </row>
    <row r="990" spans="1:16" x14ac:dyDescent="0.25">
      <c r="A990" s="59">
        <v>200109417</v>
      </c>
      <c r="B990" s="59">
        <v>200097973</v>
      </c>
      <c r="C990" s="59" t="s">
        <v>1868</v>
      </c>
      <c r="D990" s="59" t="s">
        <v>1869</v>
      </c>
      <c r="E990" s="60" t="s">
        <v>1872</v>
      </c>
      <c r="F990" s="60"/>
      <c r="G990" s="60"/>
      <c r="H990" s="60"/>
      <c r="I990" s="59">
        <f t="shared" si="16"/>
        <v>26</v>
      </c>
      <c r="J990" s="59" t="s">
        <v>1613</v>
      </c>
      <c r="K990" s="61"/>
      <c r="L990" s="62" t="s">
        <v>6737</v>
      </c>
      <c r="M990" s="62" t="s">
        <v>1872</v>
      </c>
      <c r="N990" s="72" t="str">
        <f>VLOOKUP(M990,'Hulpblad KAR-parser'!A:C,2,FALSE)</f>
        <v>Cat. Br/GS PAC Meld</v>
      </c>
      <c r="O990" s="72" t="str">
        <f>IF(VLOOKUP(M990,'Hulpblad KAR-parser'!A:C,3,FALSE)="","",VLOOKUP(M990,'Hulpblad KAR-parser'!A:C,3,FALSE))</f>
        <v>C1 Tech. Geverif</v>
      </c>
      <c r="P990" s="136" t="str">
        <f>IF(CONCATENATE(C990,D990)="","",VLOOKUP(CONCATENATE(C990,D990),Karakteristieken!AQ:AQ,1,FALSE))</f>
        <v>Cat. Br/GS PAC MeldC1 Tech. Geverif</v>
      </c>
    </row>
    <row r="991" spans="1:16" x14ac:dyDescent="0.25">
      <c r="A991" s="59"/>
      <c r="B991" s="59"/>
      <c r="C991" s="59"/>
      <c r="D991" s="59"/>
      <c r="E991" s="60" t="s">
        <v>9045</v>
      </c>
      <c r="F991" s="60"/>
      <c r="G991" s="60" t="s">
        <v>1872</v>
      </c>
      <c r="H991" s="60"/>
      <c r="I991" s="59">
        <f t="shared" si="16"/>
        <v>7</v>
      </c>
      <c r="J991" s="59" t="s">
        <v>1561</v>
      </c>
      <c r="K991" s="61"/>
      <c r="L991" s="62" t="s">
        <v>6737</v>
      </c>
      <c r="M991" s="62" t="s">
        <v>1872</v>
      </c>
      <c r="N991" s="72" t="str">
        <f>VLOOKUP(M991,'Hulpblad KAR-parser'!A:C,2,FALSE)</f>
        <v>Cat. Br/GS PAC Meld</v>
      </c>
      <c r="O991" s="72" t="str">
        <f>IF(VLOOKUP(M991,'Hulpblad KAR-parser'!A:C,3,FALSE)="","",VLOOKUP(M991,'Hulpblad KAR-parser'!A:C,3,FALSE))</f>
        <v>C1 Tech. Geverif</v>
      </c>
      <c r="P991" s="136" t="str">
        <f>IF(CONCATENATE(C991,D991)="","",VLOOKUP(CONCATENATE(C991,D991),Karakteristieken!AQ:AQ,1,FALSE))</f>
        <v/>
      </c>
    </row>
    <row r="992" spans="1:16" x14ac:dyDescent="0.25">
      <c r="A992" s="59">
        <v>200109418</v>
      </c>
      <c r="B992" s="59">
        <v>200097974</v>
      </c>
      <c r="C992" s="59" t="s">
        <v>1868</v>
      </c>
      <c r="D992" s="59" t="s">
        <v>1873</v>
      </c>
      <c r="E992" s="60" t="s">
        <v>1875</v>
      </c>
      <c r="F992" s="60"/>
      <c r="G992" s="60"/>
      <c r="H992" s="60"/>
      <c r="I992" s="59">
        <f t="shared" si="16"/>
        <v>29</v>
      </c>
      <c r="J992" s="59" t="s">
        <v>1613</v>
      </c>
      <c r="K992" s="61"/>
      <c r="L992" s="62" t="s">
        <v>6737</v>
      </c>
      <c r="M992" s="62" t="s">
        <v>1875</v>
      </c>
      <c r="N992" s="72" t="str">
        <f>VLOOKUP(M992,'Hulpblad KAR-parser'!A:C,2,FALSE)</f>
        <v>Cat. Br/GS PAC Meld</v>
      </c>
      <c r="O992" s="72" t="str">
        <f>IF(VLOOKUP(M992,'Hulpblad KAR-parser'!A:C,3,FALSE)="","",VLOOKUP(M992,'Hulpblad KAR-parser'!A:C,3,FALSE))</f>
        <v>C2 Handbrandmelder</v>
      </c>
      <c r="P992" s="136" t="str">
        <f>IF(CONCATENATE(C992,D992)="","",VLOOKUP(CONCATENATE(C992,D992),Karakteristieken!AQ:AQ,1,FALSE))</f>
        <v>Cat. Br/GS PAC MeldC2 Handbrandmelder</v>
      </c>
    </row>
    <row r="993" spans="1:16" x14ac:dyDescent="0.25">
      <c r="A993" s="59"/>
      <c r="B993" s="59"/>
      <c r="C993" s="59"/>
      <c r="D993" s="59"/>
      <c r="E993" s="60" t="s">
        <v>9046</v>
      </c>
      <c r="F993" s="60"/>
      <c r="G993" s="60" t="s">
        <v>1875</v>
      </c>
      <c r="H993" s="60"/>
      <c r="I993" s="59">
        <f t="shared" si="16"/>
        <v>7</v>
      </c>
      <c r="J993" s="59" t="s">
        <v>1561</v>
      </c>
      <c r="K993" s="61"/>
      <c r="L993" s="62" t="s">
        <v>6737</v>
      </c>
      <c r="M993" s="62" t="s">
        <v>1875</v>
      </c>
      <c r="N993" s="72" t="str">
        <f>VLOOKUP(M993,'Hulpblad KAR-parser'!A:C,2,FALSE)</f>
        <v>Cat. Br/GS PAC Meld</v>
      </c>
      <c r="O993" s="72" t="str">
        <f>IF(VLOOKUP(M993,'Hulpblad KAR-parser'!A:C,3,FALSE)="","",VLOOKUP(M993,'Hulpblad KAR-parser'!A:C,3,FALSE))</f>
        <v>C2 Handbrandmelder</v>
      </c>
      <c r="P993" s="136" t="str">
        <f>IF(CONCATENATE(C993,D993)="","",VLOOKUP(CONCATENATE(C993,D993),Karakteristieken!AQ:AQ,1,FALSE))</f>
        <v/>
      </c>
    </row>
    <row r="994" spans="1:16" x14ac:dyDescent="0.25">
      <c r="A994" s="59">
        <v>200109419</v>
      </c>
      <c r="B994" s="59">
        <v>200097975</v>
      </c>
      <c r="C994" s="59" t="s">
        <v>1868</v>
      </c>
      <c r="D994" s="59" t="s">
        <v>1876</v>
      </c>
      <c r="E994" s="60" t="s">
        <v>1878</v>
      </c>
      <c r="F994" s="60"/>
      <c r="G994" s="60"/>
      <c r="H994" s="60"/>
      <c r="I994" s="59">
        <f t="shared" si="16"/>
        <v>24</v>
      </c>
      <c r="J994" s="59" t="s">
        <v>1613</v>
      </c>
      <c r="K994" s="61"/>
      <c r="L994" s="62" t="s">
        <v>6737</v>
      </c>
      <c r="M994" s="62" t="s">
        <v>1878</v>
      </c>
      <c r="N994" s="72" t="str">
        <f>VLOOKUP(M994,'Hulpblad KAR-parser'!A:C,2,FALSE)</f>
        <v>Cat. Br/GS PAC Meld</v>
      </c>
      <c r="O994" s="72" t="str">
        <f>IF(VLOOKUP(M994,'Hulpblad KAR-parser'!A:C,3,FALSE)="","",VLOOKUP(M994,'Hulpblad KAR-parser'!A:C,3,FALSE))</f>
        <v>C3 2de melder</v>
      </c>
      <c r="P994" s="136" t="str">
        <f>IF(CONCATENATE(C994,D994)="","",VLOOKUP(CONCATENATE(C994,D994),Karakteristieken!AQ:AQ,1,FALSE))</f>
        <v>Cat. Br/GS PAC MeldC3 2de melder</v>
      </c>
    </row>
    <row r="995" spans="1:16" x14ac:dyDescent="0.25">
      <c r="A995" s="59"/>
      <c r="B995" s="59"/>
      <c r="C995" s="59"/>
      <c r="D995" s="59"/>
      <c r="E995" s="60" t="s">
        <v>9047</v>
      </c>
      <c r="F995" s="60"/>
      <c r="G995" s="60" t="s">
        <v>1878</v>
      </c>
      <c r="H995" s="60"/>
      <c r="I995" s="59">
        <f t="shared" si="16"/>
        <v>7</v>
      </c>
      <c r="J995" s="59" t="s">
        <v>1561</v>
      </c>
      <c r="K995" s="61"/>
      <c r="L995" s="62" t="s">
        <v>6737</v>
      </c>
      <c r="M995" s="62" t="s">
        <v>1878</v>
      </c>
      <c r="N995" s="72" t="str">
        <f>VLOOKUP(M995,'Hulpblad KAR-parser'!A:C,2,FALSE)</f>
        <v>Cat. Br/GS PAC Meld</v>
      </c>
      <c r="O995" s="72" t="str">
        <f>IF(VLOOKUP(M995,'Hulpblad KAR-parser'!A:C,3,FALSE)="","",VLOOKUP(M995,'Hulpblad KAR-parser'!A:C,3,FALSE))</f>
        <v>C3 2de melder</v>
      </c>
      <c r="P995" s="136" t="str">
        <f>IF(CONCATENATE(C995,D995)="","",VLOOKUP(CONCATENATE(C995,D995),Karakteristieken!AQ:AQ,1,FALSE))</f>
        <v/>
      </c>
    </row>
    <row r="996" spans="1:16" x14ac:dyDescent="0.25">
      <c r="A996" s="59">
        <v>200109420</v>
      </c>
      <c r="B996" s="59">
        <v>200097976</v>
      </c>
      <c r="C996" s="59" t="s">
        <v>1868</v>
      </c>
      <c r="D996" s="59" t="s">
        <v>1879</v>
      </c>
      <c r="E996" s="60" t="s">
        <v>1881</v>
      </c>
      <c r="F996" s="60"/>
      <c r="G996" s="60"/>
      <c r="H996" s="60"/>
      <c r="I996" s="59">
        <f t="shared" si="16"/>
        <v>30</v>
      </c>
      <c r="J996" s="59" t="s">
        <v>1613</v>
      </c>
      <c r="K996" s="61"/>
      <c r="L996" s="62" t="s">
        <v>6737</v>
      </c>
      <c r="M996" s="62" t="s">
        <v>1881</v>
      </c>
      <c r="N996" s="72" t="str">
        <f>VLOOKUP(M996,'Hulpblad KAR-parser'!A:C,2,FALSE)</f>
        <v>Cat. Br/GS PAC Meld</v>
      </c>
      <c r="O996" s="72" t="str">
        <f>IF(VLOOKUP(M996,'Hulpblad KAR-parser'!A:C,3,FALSE)="","",VLOOKUP(M996,'Hulpblad KAR-parser'!A:C,3,FALSE))</f>
        <v>C4 1e meld Bu Werkt</v>
      </c>
      <c r="P996" s="136" t="str">
        <f>IF(CONCATENATE(C996,D996)="","",VLOOKUP(CONCATENATE(C996,D996),Karakteristieken!AQ:AQ,1,FALSE))</f>
        <v>Cat. Br/GS PAC MeldC4 1e meld Bu Werkt</v>
      </c>
    </row>
    <row r="997" spans="1:16" x14ac:dyDescent="0.25">
      <c r="A997" s="59"/>
      <c r="B997" s="59"/>
      <c r="C997" s="59"/>
      <c r="D997" s="59"/>
      <c r="E997" s="60" t="s">
        <v>9048</v>
      </c>
      <c r="F997" s="60"/>
      <c r="G997" s="60" t="s">
        <v>1881</v>
      </c>
      <c r="H997" s="60"/>
      <c r="I997" s="59">
        <f t="shared" si="16"/>
        <v>7</v>
      </c>
      <c r="J997" s="59" t="s">
        <v>1561</v>
      </c>
      <c r="K997" s="61"/>
      <c r="L997" s="62" t="s">
        <v>6737</v>
      </c>
      <c r="M997" s="62" t="s">
        <v>1881</v>
      </c>
      <c r="N997" s="72" t="str">
        <f>VLOOKUP(M997,'Hulpblad KAR-parser'!A:C,2,FALSE)</f>
        <v>Cat. Br/GS PAC Meld</v>
      </c>
      <c r="O997" s="72" t="str">
        <f>IF(VLOOKUP(M997,'Hulpblad KAR-parser'!A:C,3,FALSE)="","",VLOOKUP(M997,'Hulpblad KAR-parser'!A:C,3,FALSE))</f>
        <v>C4 1e meld Bu Werkt</v>
      </c>
      <c r="P997" s="136" t="str">
        <f>IF(CONCATENATE(C997,D997)="","",VLOOKUP(CONCATENATE(C997,D997),Karakteristieken!AQ:AQ,1,FALSE))</f>
        <v/>
      </c>
    </row>
    <row r="998" spans="1:16" x14ac:dyDescent="0.25">
      <c r="A998" s="59">
        <v>200109421</v>
      </c>
      <c r="B998" s="59">
        <v>200097977</v>
      </c>
      <c r="C998" s="59" t="s">
        <v>1868</v>
      </c>
      <c r="D998" s="59" t="s">
        <v>1882</v>
      </c>
      <c r="E998" s="60" t="s">
        <v>1884</v>
      </c>
      <c r="F998" s="60"/>
      <c r="G998" s="60"/>
      <c r="H998" s="60"/>
      <c r="I998" s="59">
        <f t="shared" si="16"/>
        <v>30</v>
      </c>
      <c r="J998" s="59" t="s">
        <v>1613</v>
      </c>
      <c r="K998" s="61"/>
      <c r="L998" s="62" t="s">
        <v>6737</v>
      </c>
      <c r="M998" s="62" t="s">
        <v>1884</v>
      </c>
      <c r="N998" s="72" t="str">
        <f>VLOOKUP(M998,'Hulpblad KAR-parser'!A:C,2,FALSE)</f>
        <v>Cat. Br/GS PAC Meld</v>
      </c>
      <c r="O998" s="72" t="str">
        <f>IF(VLOOKUP(M998,'Hulpblad KAR-parser'!A:C,3,FALSE)="","",VLOOKUP(M998,'Hulpblad KAR-parser'!A:C,3,FALSE))</f>
        <v>C5 1e meld Bi Werkt</v>
      </c>
      <c r="P998" s="136" t="str">
        <f>IF(CONCATENATE(C998,D998)="","",VLOOKUP(CONCATENATE(C998,D998),Karakteristieken!AQ:AQ,1,FALSE))</f>
        <v>Cat. Br/GS PAC MeldC5 1e meld Bi Werkt</v>
      </c>
    </row>
    <row r="999" spans="1:16" x14ac:dyDescent="0.25">
      <c r="A999" s="59"/>
      <c r="B999" s="59"/>
      <c r="C999" s="59"/>
      <c r="D999" s="59"/>
      <c r="E999" s="60" t="s">
        <v>9049</v>
      </c>
      <c r="F999" s="60"/>
      <c r="G999" s="60" t="s">
        <v>1884</v>
      </c>
      <c r="H999" s="60"/>
      <c r="I999" s="59">
        <f t="shared" si="16"/>
        <v>7</v>
      </c>
      <c r="J999" s="59" t="s">
        <v>1561</v>
      </c>
      <c r="K999" s="61"/>
      <c r="L999" s="62" t="s">
        <v>6737</v>
      </c>
      <c r="M999" s="62" t="s">
        <v>1884</v>
      </c>
      <c r="N999" s="72" t="str">
        <f>VLOOKUP(M999,'Hulpblad KAR-parser'!A:C,2,FALSE)</f>
        <v>Cat. Br/GS PAC Meld</v>
      </c>
      <c r="O999" s="72" t="str">
        <f>IF(VLOOKUP(M999,'Hulpblad KAR-parser'!A:C,3,FALSE)="","",VLOOKUP(M999,'Hulpblad KAR-parser'!A:C,3,FALSE))</f>
        <v>C5 1e meld Bi Werkt</v>
      </c>
      <c r="P999" s="136" t="str">
        <f>IF(CONCATENATE(C999,D999)="","",VLOOKUP(CONCATENATE(C999,D999),Karakteristieken!AQ:AQ,1,FALSE))</f>
        <v/>
      </c>
    </row>
    <row r="1000" spans="1:16" x14ac:dyDescent="0.25">
      <c r="A1000" s="59">
        <v>200109422</v>
      </c>
      <c r="B1000" s="59">
        <v>200097978</v>
      </c>
      <c r="C1000" s="59" t="s">
        <v>1868</v>
      </c>
      <c r="D1000" s="59" t="s">
        <v>1885</v>
      </c>
      <c r="E1000" s="60" t="s">
        <v>1887</v>
      </c>
      <c r="F1000" s="60"/>
      <c r="G1000" s="60"/>
      <c r="H1000" s="60"/>
      <c r="I1000" s="59">
        <f t="shared" si="16"/>
        <v>27</v>
      </c>
      <c r="J1000" s="59" t="s">
        <v>1613</v>
      </c>
      <c r="K1000" s="61"/>
      <c r="L1000" s="62" t="s">
        <v>6737</v>
      </c>
      <c r="M1000" s="62" t="s">
        <v>1887</v>
      </c>
      <c r="N1000" s="72" t="str">
        <f>VLOOKUP(M1000,'Hulpblad KAR-parser'!A:C,2,FALSE)</f>
        <v>Cat. Br/GS PAC Meld</v>
      </c>
      <c r="O1000" s="72" t="str">
        <f>IF(VLOOKUP(M1000,'Hulpblad KAR-parser'!A:C,3,FALSE)="","",VLOOKUP(M1000,'Hulpblad KAR-parser'!A:C,3,FALSE))</f>
        <v>C6 Onbetrouwbaar</v>
      </c>
      <c r="P1000" s="136" t="str">
        <f>IF(CONCATENATE(C1000,D1000)="","",VLOOKUP(CONCATENATE(C1000,D1000),Karakteristieken!AQ:AQ,1,FALSE))</f>
        <v>Cat. Br/GS PAC MeldC6 Onbetrouwbaar</v>
      </c>
    </row>
    <row r="1001" spans="1:16" x14ac:dyDescent="0.25">
      <c r="A1001" s="59"/>
      <c r="B1001" s="59"/>
      <c r="C1001" s="59"/>
      <c r="D1001" s="59"/>
      <c r="E1001" s="60" t="s">
        <v>9050</v>
      </c>
      <c r="F1001" s="60"/>
      <c r="G1001" s="60" t="s">
        <v>1887</v>
      </c>
      <c r="H1001" s="60"/>
      <c r="I1001" s="59">
        <f t="shared" si="16"/>
        <v>7</v>
      </c>
      <c r="J1001" s="59" t="s">
        <v>1561</v>
      </c>
      <c r="K1001" s="61"/>
      <c r="L1001" s="62" t="s">
        <v>6737</v>
      </c>
      <c r="M1001" s="62" t="s">
        <v>1887</v>
      </c>
      <c r="N1001" s="72" t="str">
        <f>VLOOKUP(M1001,'Hulpblad KAR-parser'!A:C,2,FALSE)</f>
        <v>Cat. Br/GS PAC Meld</v>
      </c>
      <c r="O1001" s="72" t="str">
        <f>IF(VLOOKUP(M1001,'Hulpblad KAR-parser'!A:C,3,FALSE)="","",VLOOKUP(M1001,'Hulpblad KAR-parser'!A:C,3,FALSE))</f>
        <v>C6 Onbetrouwbaar</v>
      </c>
      <c r="P1001" s="136" t="str">
        <f>IF(CONCATENATE(C1001,D1001)="","",VLOOKUP(CONCATENATE(C1001,D1001),Karakteristieken!AQ:AQ,1,FALSE))</f>
        <v/>
      </c>
    </row>
    <row r="1002" spans="1:16" x14ac:dyDescent="0.25">
      <c r="A1002" s="67">
        <v>200109423</v>
      </c>
      <c r="B1002" s="67">
        <v>200097979</v>
      </c>
      <c r="C1002" s="67" t="s">
        <v>1868</v>
      </c>
      <c r="D1002" s="67"/>
      <c r="E1002" s="68" t="s">
        <v>6247</v>
      </c>
      <c r="F1002" s="68"/>
      <c r="G1002" s="68"/>
      <c r="H1002" s="68"/>
      <c r="I1002" s="67">
        <f t="shared" si="16"/>
        <v>19</v>
      </c>
      <c r="J1002" s="67" t="s">
        <v>1613</v>
      </c>
      <c r="K1002" s="91" t="s">
        <v>12550</v>
      </c>
      <c r="L1002" s="62" t="s">
        <v>6737</v>
      </c>
      <c r="M1002" s="62" t="s">
        <v>6247</v>
      </c>
      <c r="N1002" s="72" t="e">
        <f>VLOOKUP(M1002,'Hulpblad KAR-parser'!A:C,2,FALSE)</f>
        <v>#N/A</v>
      </c>
      <c r="O1002" s="72" t="e">
        <f>IF(VLOOKUP(M1002,'Hulpblad KAR-parser'!A:C,3,FALSE)="","",VLOOKUP(M1002,'Hulpblad KAR-parser'!A:C,3,FALSE))</f>
        <v>#N/A</v>
      </c>
      <c r="P1002" s="136" t="e">
        <f>IF(CONCATENATE(C1002,D1002)="","",VLOOKUP(CONCATENATE(C1002,D1002),Karakteristieken!AQ:AQ,1,FALSE))</f>
        <v>#N/A</v>
      </c>
    </row>
    <row r="1003" spans="1:16" x14ac:dyDescent="0.25">
      <c r="A1003" s="67"/>
      <c r="B1003" s="67"/>
      <c r="C1003" s="67"/>
      <c r="D1003" s="67"/>
      <c r="E1003" s="68" t="s">
        <v>9051</v>
      </c>
      <c r="F1003" s="68"/>
      <c r="G1003" s="68" t="s">
        <v>6247</v>
      </c>
      <c r="H1003" s="68"/>
      <c r="I1003" s="67">
        <f t="shared" si="16"/>
        <v>5</v>
      </c>
      <c r="J1003" s="67" t="s">
        <v>1561</v>
      </c>
      <c r="K1003" s="91" t="s">
        <v>12550</v>
      </c>
      <c r="L1003" s="62" t="s">
        <v>6737</v>
      </c>
      <c r="M1003" s="62" t="s">
        <v>6247</v>
      </c>
      <c r="N1003" s="72" t="e">
        <f>VLOOKUP(M1003,'Hulpblad KAR-parser'!A:C,2,FALSE)</f>
        <v>#N/A</v>
      </c>
      <c r="O1003" s="72" t="e">
        <f>IF(VLOOKUP(M1003,'Hulpblad KAR-parser'!A:C,3,FALSE)="","",VLOOKUP(M1003,'Hulpblad KAR-parser'!A:C,3,FALSE))</f>
        <v>#N/A</v>
      </c>
      <c r="P1003" s="136" t="str">
        <f>IF(CONCATENATE(C1003,D1003)="","",VLOOKUP(CONCATENATE(C1003,D1003),Karakteristieken!AQ:AQ,1,FALSE))</f>
        <v/>
      </c>
    </row>
    <row r="1004" spans="1:16" x14ac:dyDescent="0.25">
      <c r="A1004" s="59">
        <v>200052438</v>
      </c>
      <c r="B1004" s="59">
        <v>200048819</v>
      </c>
      <c r="C1004" s="59" t="s">
        <v>1888</v>
      </c>
      <c r="D1004" s="65" t="s">
        <v>1613</v>
      </c>
      <c r="E1004" s="60" t="s">
        <v>6248</v>
      </c>
      <c r="F1004" s="60"/>
      <c r="G1004" s="60"/>
      <c r="H1004" s="60"/>
      <c r="I1004" s="59">
        <f t="shared" si="16"/>
        <v>6</v>
      </c>
      <c r="J1004" s="59" t="s">
        <v>1613</v>
      </c>
      <c r="K1004" s="61" t="s">
        <v>12187</v>
      </c>
      <c r="L1004" s="62" t="s">
        <v>6737</v>
      </c>
      <c r="M1004" s="62" t="s">
        <v>6248</v>
      </c>
      <c r="N1004" s="72" t="str">
        <f>VLOOKUP(M1004,'Hulpblad KAR-parser'!A:C,2,FALSE)</f>
        <v>CBRN-e</v>
      </c>
      <c r="O1004" s="72" t="str">
        <f>IF(VLOOKUP(M1004,'Hulpblad KAR-parser'!A:C,3,FALSE)="","",VLOOKUP(M1004,'Hulpblad KAR-parser'!A:C,3,FALSE))</f>
        <v/>
      </c>
      <c r="P1004" s="136" t="str">
        <f>IF(CONCATENATE(C1004,D1004)="","",VLOOKUP(CONCATENATE(C1004,D1004),Karakteristieken!AQ:AQ,1,FALSE))</f>
        <v>CBRN-eJa</v>
      </c>
    </row>
    <row r="1005" spans="1:16" x14ac:dyDescent="0.25">
      <c r="A1005" s="59">
        <v>200109424</v>
      </c>
      <c r="B1005" s="59">
        <v>200097980</v>
      </c>
      <c r="C1005" s="59" t="s">
        <v>1888</v>
      </c>
      <c r="D1005" s="59" t="s">
        <v>1613</v>
      </c>
      <c r="E1005" s="60" t="s">
        <v>1891</v>
      </c>
      <c r="F1005" s="60"/>
      <c r="G1005" s="60"/>
      <c r="H1005" s="60"/>
      <c r="I1005" s="59">
        <f t="shared" si="16"/>
        <v>9</v>
      </c>
      <c r="J1005" s="59" t="s">
        <v>1613</v>
      </c>
      <c r="K1005" s="61"/>
      <c r="L1005" s="62" t="s">
        <v>6737</v>
      </c>
      <c r="M1005" s="62" t="s">
        <v>1891</v>
      </c>
      <c r="N1005" s="72" t="str">
        <f>VLOOKUP(M1005,'Hulpblad KAR-parser'!A:C,2,FALSE)</f>
        <v>CBRN-e</v>
      </c>
      <c r="O1005" s="72" t="str">
        <f>IF(VLOOKUP(M1005,'Hulpblad KAR-parser'!A:C,3,FALSE)="","",VLOOKUP(M1005,'Hulpblad KAR-parser'!A:C,3,FALSE))</f>
        <v>Ja</v>
      </c>
      <c r="P1005" s="136" t="str">
        <f>IF(CONCATENATE(C1005,D1005)="","",VLOOKUP(CONCATENATE(C1005,D1005),Karakteristieken!AQ:AQ,1,FALSE))</f>
        <v>CBRN-eJa</v>
      </c>
    </row>
    <row r="1006" spans="1:16" x14ac:dyDescent="0.25">
      <c r="A1006" s="59">
        <v>200109425</v>
      </c>
      <c r="B1006" s="59">
        <v>200097981</v>
      </c>
      <c r="C1006" s="59" t="s">
        <v>1888</v>
      </c>
      <c r="D1006" s="59" t="s">
        <v>1561</v>
      </c>
      <c r="E1006" s="60" t="s">
        <v>1893</v>
      </c>
      <c r="F1006" s="60"/>
      <c r="G1006" s="60"/>
      <c r="H1006" s="60"/>
      <c r="I1006" s="59">
        <f t="shared" si="16"/>
        <v>10</v>
      </c>
      <c r="J1006" s="59" t="s">
        <v>1613</v>
      </c>
      <c r="K1006" s="61"/>
      <c r="L1006" s="62" t="s">
        <v>6737</v>
      </c>
      <c r="M1006" s="62" t="s">
        <v>1893</v>
      </c>
      <c r="N1006" s="72" t="str">
        <f>VLOOKUP(M1006,'Hulpblad KAR-parser'!A:C,2,FALSE)</f>
        <v>CBRN-e</v>
      </c>
      <c r="O1006" s="72" t="str">
        <f>IF(VLOOKUP(M1006,'Hulpblad KAR-parser'!A:C,3,FALSE)="","",VLOOKUP(M1006,'Hulpblad KAR-parser'!A:C,3,FALSE))</f>
        <v>Nee</v>
      </c>
      <c r="P1006" s="136" t="str">
        <f>IF(CONCATENATE(C1006,D1006)="","",VLOOKUP(CONCATENATE(C1006,D1006),Karakteristieken!AQ:AQ,1,FALSE))</f>
        <v>CBRN-eNee</v>
      </c>
    </row>
    <row r="1007" spans="1:16" x14ac:dyDescent="0.25">
      <c r="A1007" s="67">
        <v>200137235</v>
      </c>
      <c r="B1007" s="67">
        <v>200059161</v>
      </c>
      <c r="C1007" s="67" t="s">
        <v>11768</v>
      </c>
      <c r="D1007" s="67" t="s">
        <v>4804</v>
      </c>
      <c r="E1007" s="68" t="s">
        <v>6269</v>
      </c>
      <c r="F1007" s="68"/>
      <c r="G1007" s="68"/>
      <c r="H1007" s="68"/>
      <c r="I1007" s="67">
        <f t="shared" si="16"/>
        <v>15</v>
      </c>
      <c r="J1007" s="67" t="s">
        <v>1613</v>
      </c>
      <c r="K1007" s="91" t="s">
        <v>12550</v>
      </c>
      <c r="L1007" s="62" t="s">
        <v>6738</v>
      </c>
      <c r="M1007" s="62" t="s">
        <v>6269</v>
      </c>
      <c r="N1007" s="72" t="str">
        <f>VLOOKUP(M1007,'Hulpblad KAR-parser'!A:C,2,FALSE)</f>
        <v>Aantref/lek gev.stof</v>
      </c>
      <c r="O1007" s="72" t="str">
        <f>IF(VLOOKUP(M1007,'Hulpblad KAR-parser'!A:C,3,FALSE)="","",VLOOKUP(M1007,'Hulpblad KAR-parser'!A:C,3,FALSE))</f>
        <v>Gevaarlijke stof</v>
      </c>
      <c r="P1007" s="136" t="str">
        <f>IF(CONCATENATE(C1007,D1007)="","",VLOOKUP(CONCATENATE(C1007,D1007),Karakteristieken!AQ:AQ,1,FALSE))</f>
        <v>Aantref/lek gev.stofGevaarlijke stof</v>
      </c>
    </row>
    <row r="1008" spans="1:16" x14ac:dyDescent="0.25">
      <c r="A1008" s="67"/>
      <c r="B1008" s="67"/>
      <c r="C1008" s="67"/>
      <c r="D1008" s="67"/>
      <c r="E1008" s="68" t="s">
        <v>8166</v>
      </c>
      <c r="F1008" s="68"/>
      <c r="G1008" s="68" t="s">
        <v>6269</v>
      </c>
      <c r="H1008" s="68"/>
      <c r="I1008" s="67">
        <f t="shared" si="16"/>
        <v>11</v>
      </c>
      <c r="J1008" s="67" t="s">
        <v>1561</v>
      </c>
      <c r="K1008" s="91" t="s">
        <v>12550</v>
      </c>
      <c r="L1008" s="62" t="s">
        <v>6738</v>
      </c>
      <c r="M1008" s="62" t="s">
        <v>6269</v>
      </c>
      <c r="N1008" s="72" t="str">
        <f>VLOOKUP(M1008,'Hulpblad KAR-parser'!A:C,2,FALSE)</f>
        <v>Aantref/lek gev.stof</v>
      </c>
      <c r="O1008" s="72" t="str">
        <f>IF(VLOOKUP(M1008,'Hulpblad KAR-parser'!A:C,3,FALSE)="","",VLOOKUP(M1008,'Hulpblad KAR-parser'!A:C,3,FALSE))</f>
        <v>Gevaarlijke stof</v>
      </c>
      <c r="P1008" s="136" t="str">
        <f>IF(CONCATENATE(C1008,D1008)="","",VLOOKUP(CONCATENATE(C1008,D1008),Karakteristieken!AQ:AQ,1,FALSE))</f>
        <v/>
      </c>
    </row>
    <row r="1009" spans="1:16" x14ac:dyDescent="0.25">
      <c r="A1009" s="59">
        <v>200114604</v>
      </c>
      <c r="B1009" s="59">
        <v>200059192</v>
      </c>
      <c r="C1009" s="59" t="s">
        <v>1761</v>
      </c>
      <c r="D1009" s="59" t="s">
        <v>1762</v>
      </c>
      <c r="E1009" s="60" t="s">
        <v>6179</v>
      </c>
      <c r="F1009" s="60"/>
      <c r="G1009" s="60"/>
      <c r="H1009" s="60"/>
      <c r="I1009" s="59">
        <f t="shared" si="16"/>
        <v>22</v>
      </c>
      <c r="J1009" s="59" t="s">
        <v>1613</v>
      </c>
      <c r="K1009" s="61"/>
      <c r="L1009" s="62" t="s">
        <v>6738</v>
      </c>
      <c r="M1009" s="62" t="s">
        <v>6179</v>
      </c>
      <c r="N1009" s="72" t="str">
        <f>VLOOKUP(M1009,'Hulpblad KAR-parser'!A:C,2,FALSE)</f>
        <v>Binnen/buiten</v>
      </c>
      <c r="O1009" s="72" t="str">
        <f>IF(VLOOKUP(M1009,'Hulpblad KAR-parser'!A:C,3,FALSE)="","",VLOOKUP(M1009,'Hulpblad KAR-parser'!A:C,3,FALSE))</f>
        <v>Binnen</v>
      </c>
      <c r="P1009" s="136" t="str">
        <f>IF(CONCATENATE(C1009,D1009)="","",VLOOKUP(CONCATENATE(C1009,D1009),Karakteristieken!AQ:AQ,1,FALSE))</f>
        <v>Binnen/buitenBinnen</v>
      </c>
    </row>
    <row r="1010" spans="1:16" x14ac:dyDescent="0.25">
      <c r="A1010" s="67">
        <v>200137236</v>
      </c>
      <c r="B1010" s="67">
        <v>200059192</v>
      </c>
      <c r="C1010" s="67" t="s">
        <v>11768</v>
      </c>
      <c r="D1010" s="67" t="s">
        <v>4804</v>
      </c>
      <c r="E1010" s="68" t="s">
        <v>6179</v>
      </c>
      <c r="F1010" s="68"/>
      <c r="G1010" s="68"/>
      <c r="H1010" s="68"/>
      <c r="I1010" s="67">
        <f t="shared" si="16"/>
        <v>22</v>
      </c>
      <c r="J1010" s="67" t="s">
        <v>1613</v>
      </c>
      <c r="K1010" s="91" t="s">
        <v>12550</v>
      </c>
      <c r="L1010" s="62" t="s">
        <v>6738</v>
      </c>
      <c r="M1010" s="62" t="s">
        <v>6179</v>
      </c>
      <c r="N1010" s="72" t="str">
        <f>VLOOKUP(M1010,'Hulpblad KAR-parser'!A:C,2,FALSE)</f>
        <v>Binnen/buiten</v>
      </c>
      <c r="O1010" s="72" t="str">
        <f>IF(VLOOKUP(M1010,'Hulpblad KAR-parser'!A:C,3,FALSE)="","",VLOOKUP(M1010,'Hulpblad KAR-parser'!A:C,3,FALSE))</f>
        <v>Binnen</v>
      </c>
      <c r="P1010" s="136" t="str">
        <f>IF(CONCATENATE(C1010,D1010)="","",VLOOKUP(CONCATENATE(C1010,D1010),Karakteristieken!AQ:AQ,1,FALSE))</f>
        <v>Aantref/lek gev.stofGevaarlijke stof</v>
      </c>
    </row>
    <row r="1011" spans="1:16" x14ac:dyDescent="0.25">
      <c r="A1011" s="59">
        <v>200114946</v>
      </c>
      <c r="B1011" s="59">
        <v>200059192</v>
      </c>
      <c r="C1011" s="59" t="s">
        <v>4154</v>
      </c>
      <c r="D1011" s="59" t="s">
        <v>40</v>
      </c>
      <c r="E1011" s="60" t="s">
        <v>6179</v>
      </c>
      <c r="F1011" s="60"/>
      <c r="G1011" s="60"/>
      <c r="H1011" s="60"/>
      <c r="I1011" s="59">
        <f t="shared" si="16"/>
        <v>22</v>
      </c>
      <c r="J1011" s="59" t="s">
        <v>1613</v>
      </c>
      <c r="K1011" s="61"/>
      <c r="L1011" s="62" t="s">
        <v>6738</v>
      </c>
      <c r="M1011" s="62" t="s">
        <v>6179</v>
      </c>
      <c r="N1011" s="72" t="str">
        <f>VLOOKUP(M1011,'Hulpblad KAR-parser'!A:C,2,FALSE)</f>
        <v>Binnen/buiten</v>
      </c>
      <c r="O1011" s="72" t="str">
        <f>IF(VLOOKUP(M1011,'Hulpblad KAR-parser'!A:C,3,FALSE)="","",VLOOKUP(M1011,'Hulpblad KAR-parser'!A:C,3,FALSE))</f>
        <v>Binnen</v>
      </c>
      <c r="P1011" s="136" t="str">
        <f>IF(CONCATENATE(C1011,D1011)="","",VLOOKUP(CONCATENATE(C1011,D1011),Karakteristieken!AQ:AQ,1,FALSE))</f>
        <v>Optisch &amp; geluidsignBrandweer</v>
      </c>
    </row>
    <row r="1012" spans="1:16" x14ac:dyDescent="0.25">
      <c r="A1012" s="59"/>
      <c r="B1012" s="59"/>
      <c r="C1012" s="59"/>
      <c r="D1012" s="59"/>
      <c r="E1012" s="60" t="s">
        <v>8167</v>
      </c>
      <c r="F1012" s="60"/>
      <c r="G1012" s="60" t="s">
        <v>6179</v>
      </c>
      <c r="H1012" s="60"/>
      <c r="I1012" s="59">
        <f t="shared" si="16"/>
        <v>18</v>
      </c>
      <c r="J1012" s="59" t="s">
        <v>1561</v>
      </c>
      <c r="K1012" s="61"/>
      <c r="L1012" s="62" t="s">
        <v>6738</v>
      </c>
      <c r="M1012" s="62" t="s">
        <v>6179</v>
      </c>
      <c r="N1012" s="72" t="str">
        <f>VLOOKUP(M1012,'Hulpblad KAR-parser'!A:C,2,FALSE)</f>
        <v>Binnen/buiten</v>
      </c>
      <c r="O1012" s="72" t="str">
        <f>IF(VLOOKUP(M1012,'Hulpblad KAR-parser'!A:C,3,FALSE)="","",VLOOKUP(M1012,'Hulpblad KAR-parser'!A:C,3,FALSE))</f>
        <v>Binnen</v>
      </c>
      <c r="P1012" s="136" t="str">
        <f>IF(CONCATENATE(C1012,D1012)="","",VLOOKUP(CONCATENATE(C1012,D1012),Karakteristieken!AQ:AQ,1,FALSE))</f>
        <v/>
      </c>
    </row>
    <row r="1013" spans="1:16" x14ac:dyDescent="0.25">
      <c r="A1013" s="59">
        <v>200114627</v>
      </c>
      <c r="B1013" s="59">
        <v>200059224</v>
      </c>
      <c r="C1013" s="59" t="s">
        <v>1761</v>
      </c>
      <c r="D1013" s="59" t="s">
        <v>784</v>
      </c>
      <c r="E1013" s="60" t="s">
        <v>6213</v>
      </c>
      <c r="F1013" s="60"/>
      <c r="G1013" s="60"/>
      <c r="H1013" s="60"/>
      <c r="I1013" s="59">
        <f t="shared" si="16"/>
        <v>22</v>
      </c>
      <c r="J1013" s="59" t="s">
        <v>1613</v>
      </c>
      <c r="K1013" s="61"/>
      <c r="L1013" s="62" t="s">
        <v>6738</v>
      </c>
      <c r="M1013" s="62" t="s">
        <v>6213</v>
      </c>
      <c r="N1013" s="72" t="str">
        <f>VLOOKUP(M1013,'Hulpblad KAR-parser'!A:C,2,FALSE)</f>
        <v>Binnen/buiten</v>
      </c>
      <c r="O1013" s="72" t="str">
        <f>IF(VLOOKUP(M1013,'Hulpblad KAR-parser'!A:C,3,FALSE)="","",VLOOKUP(M1013,'Hulpblad KAR-parser'!A:C,3,FALSE))</f>
        <v>Buiten</v>
      </c>
      <c r="P1013" s="136" t="str">
        <f>IF(CONCATENATE(C1013,D1013)="","",VLOOKUP(CONCATENATE(C1013,D1013),Karakteristieken!AQ:AQ,1,FALSE))</f>
        <v>Binnen/buitenBuiten</v>
      </c>
    </row>
    <row r="1014" spans="1:16" x14ac:dyDescent="0.25">
      <c r="A1014" s="67">
        <v>200137237</v>
      </c>
      <c r="B1014" s="67">
        <v>200059224</v>
      </c>
      <c r="C1014" s="67" t="s">
        <v>11768</v>
      </c>
      <c r="D1014" s="67" t="s">
        <v>4804</v>
      </c>
      <c r="E1014" s="68" t="s">
        <v>6213</v>
      </c>
      <c r="F1014" s="68"/>
      <c r="G1014" s="68"/>
      <c r="H1014" s="68"/>
      <c r="I1014" s="67">
        <f t="shared" si="16"/>
        <v>22</v>
      </c>
      <c r="J1014" s="67" t="s">
        <v>1613</v>
      </c>
      <c r="K1014" s="91" t="s">
        <v>12550</v>
      </c>
      <c r="L1014" s="62" t="s">
        <v>6738</v>
      </c>
      <c r="M1014" s="62" t="s">
        <v>6213</v>
      </c>
      <c r="N1014" s="72" t="str">
        <f>VLOOKUP(M1014,'Hulpblad KAR-parser'!A:C,2,FALSE)</f>
        <v>Binnen/buiten</v>
      </c>
      <c r="O1014" s="72" t="str">
        <f>IF(VLOOKUP(M1014,'Hulpblad KAR-parser'!A:C,3,FALSE)="","",VLOOKUP(M1014,'Hulpblad KAR-parser'!A:C,3,FALSE))</f>
        <v>Buiten</v>
      </c>
      <c r="P1014" s="136" t="str">
        <f>IF(CONCATENATE(C1014,D1014)="","",VLOOKUP(CONCATENATE(C1014,D1014),Karakteristieken!AQ:AQ,1,FALSE))</f>
        <v>Aantref/lek gev.stofGevaarlijke stof</v>
      </c>
    </row>
    <row r="1015" spans="1:16" x14ac:dyDescent="0.25">
      <c r="A1015" s="59"/>
      <c r="B1015" s="59"/>
      <c r="C1015" s="59"/>
      <c r="D1015" s="59"/>
      <c r="E1015" s="60" t="s">
        <v>8168</v>
      </c>
      <c r="F1015" s="60"/>
      <c r="G1015" s="60" t="s">
        <v>6213</v>
      </c>
      <c r="H1015" s="60"/>
      <c r="I1015" s="59">
        <f t="shared" si="16"/>
        <v>18</v>
      </c>
      <c r="J1015" s="59" t="s">
        <v>1561</v>
      </c>
      <c r="K1015" s="61"/>
      <c r="L1015" s="62" t="s">
        <v>6738</v>
      </c>
      <c r="M1015" s="62" t="s">
        <v>6213</v>
      </c>
      <c r="N1015" s="72" t="str">
        <f>VLOOKUP(M1015,'Hulpblad KAR-parser'!A:C,2,FALSE)</f>
        <v>Binnen/buiten</v>
      </c>
      <c r="O1015" s="72" t="str">
        <f>IF(VLOOKUP(M1015,'Hulpblad KAR-parser'!A:C,3,FALSE)="","",VLOOKUP(M1015,'Hulpblad KAR-parser'!A:C,3,FALSE))</f>
        <v>Buiten</v>
      </c>
      <c r="P1015" s="136" t="str">
        <f>IF(CONCATENATE(C1015,D1015)="","",VLOOKUP(CONCATENATE(C1015,D1015),Karakteristieken!AQ:AQ,1,FALSE))</f>
        <v/>
      </c>
    </row>
    <row r="1016" spans="1:16" x14ac:dyDescent="0.25">
      <c r="A1016" s="67">
        <v>200137238</v>
      </c>
      <c r="B1016" s="67">
        <v>200059153</v>
      </c>
      <c r="C1016" s="67" t="s">
        <v>11768</v>
      </c>
      <c r="D1016" s="67" t="s">
        <v>4804</v>
      </c>
      <c r="E1016" s="68" t="s">
        <v>6270</v>
      </c>
      <c r="F1016" s="68"/>
      <c r="G1016" s="68"/>
      <c r="H1016" s="68"/>
      <c r="I1016" s="67">
        <f t="shared" si="16"/>
        <v>12</v>
      </c>
      <c r="J1016" s="67" t="s">
        <v>1613</v>
      </c>
      <c r="K1016" s="91" t="s">
        <v>12550</v>
      </c>
      <c r="L1016" s="62" t="s">
        <v>6738</v>
      </c>
      <c r="M1016" s="62" t="s">
        <v>6270</v>
      </c>
      <c r="N1016" s="72" t="str">
        <f>VLOOKUP(M1016,'Hulpblad KAR-parser'!A:C,2,FALSE)</f>
        <v>Aantref/lek gev.stof</v>
      </c>
      <c r="O1016" s="72" t="str">
        <f>IF(VLOOKUP(M1016,'Hulpblad KAR-parser'!A:C,3,FALSE)="","",VLOOKUP(M1016,'Hulpblad KAR-parser'!A:C,3,FALSE))</f>
        <v>Gevaarlijke stof</v>
      </c>
      <c r="P1016" s="136" t="str">
        <f>IF(CONCATENATE(C1016,D1016)="","",VLOOKUP(CONCATENATE(C1016,D1016),Karakteristieken!AQ:AQ,1,FALSE))</f>
        <v>Aantref/lek gev.stofGevaarlijke stof</v>
      </c>
    </row>
    <row r="1017" spans="1:16" x14ac:dyDescent="0.25">
      <c r="A1017" s="67"/>
      <c r="B1017" s="67"/>
      <c r="C1017" s="67"/>
      <c r="D1017" s="67"/>
      <c r="E1017" s="68" t="s">
        <v>8169</v>
      </c>
      <c r="F1017" s="68"/>
      <c r="G1017" s="68" t="s">
        <v>6270</v>
      </c>
      <c r="H1017" s="68"/>
      <c r="I1017" s="67">
        <f t="shared" si="16"/>
        <v>8</v>
      </c>
      <c r="J1017" s="67" t="s">
        <v>1561</v>
      </c>
      <c r="K1017" s="91" t="s">
        <v>12550</v>
      </c>
      <c r="L1017" s="62" t="s">
        <v>6738</v>
      </c>
      <c r="M1017" s="62" t="s">
        <v>6270</v>
      </c>
      <c r="N1017" s="72" t="str">
        <f>VLOOKUP(M1017,'Hulpblad KAR-parser'!A:C,2,FALSE)</f>
        <v>Aantref/lek gev.stof</v>
      </c>
      <c r="O1017" s="72" t="str">
        <f>IF(VLOOKUP(M1017,'Hulpblad KAR-parser'!A:C,3,FALSE)="","",VLOOKUP(M1017,'Hulpblad KAR-parser'!A:C,3,FALSE))</f>
        <v>Gevaarlijke stof</v>
      </c>
      <c r="P1017" s="136" t="str">
        <f>IF(CONCATENATE(C1017,D1017)="","",VLOOKUP(CONCATENATE(C1017,D1017),Karakteristieken!AQ:AQ,1,FALSE))</f>
        <v/>
      </c>
    </row>
    <row r="1018" spans="1:16" x14ac:dyDescent="0.25">
      <c r="A1018" s="59">
        <v>200109436</v>
      </c>
      <c r="B1018" s="59">
        <v>200059185</v>
      </c>
      <c r="C1018" s="59" t="s">
        <v>1761</v>
      </c>
      <c r="D1018" s="59" t="s">
        <v>1762</v>
      </c>
      <c r="E1018" s="60" t="s">
        <v>6180</v>
      </c>
      <c r="F1018" s="60"/>
      <c r="G1018" s="60"/>
      <c r="H1018" s="60"/>
      <c r="I1018" s="59">
        <f t="shared" si="16"/>
        <v>19</v>
      </c>
      <c r="J1018" s="59" t="s">
        <v>1613</v>
      </c>
      <c r="K1018" s="61"/>
      <c r="L1018" s="62" t="s">
        <v>6738</v>
      </c>
      <c r="M1018" s="62" t="s">
        <v>6180</v>
      </c>
      <c r="N1018" s="72" t="str">
        <f>VLOOKUP(M1018,'Hulpblad KAR-parser'!A:C,2,FALSE)</f>
        <v>Binnen/buiten</v>
      </c>
      <c r="O1018" s="72" t="str">
        <f>IF(VLOOKUP(M1018,'Hulpblad KAR-parser'!A:C,3,FALSE)="","",VLOOKUP(M1018,'Hulpblad KAR-parser'!A:C,3,FALSE))</f>
        <v>Binnen</v>
      </c>
      <c r="P1018" s="136" t="str">
        <f>IF(CONCATENATE(C1018,D1018)="","",VLOOKUP(CONCATENATE(C1018,D1018),Karakteristieken!AQ:AQ,1,FALSE))</f>
        <v>Binnen/buitenBinnen</v>
      </c>
    </row>
    <row r="1019" spans="1:16" x14ac:dyDescent="0.25">
      <c r="A1019" s="67">
        <v>200137239</v>
      </c>
      <c r="B1019" s="67">
        <v>200059185</v>
      </c>
      <c r="C1019" s="67" t="s">
        <v>11768</v>
      </c>
      <c r="D1019" s="67" t="s">
        <v>4804</v>
      </c>
      <c r="E1019" s="68" t="s">
        <v>6180</v>
      </c>
      <c r="F1019" s="68"/>
      <c r="G1019" s="68"/>
      <c r="H1019" s="68"/>
      <c r="I1019" s="67">
        <f t="shared" si="16"/>
        <v>19</v>
      </c>
      <c r="J1019" s="67" t="s">
        <v>1613</v>
      </c>
      <c r="K1019" s="91" t="s">
        <v>12550</v>
      </c>
      <c r="L1019" s="62" t="s">
        <v>6738</v>
      </c>
      <c r="M1019" s="62" t="s">
        <v>6180</v>
      </c>
      <c r="N1019" s="72" t="str">
        <f>VLOOKUP(M1019,'Hulpblad KAR-parser'!A:C,2,FALSE)</f>
        <v>Binnen/buiten</v>
      </c>
      <c r="O1019" s="72" t="str">
        <f>IF(VLOOKUP(M1019,'Hulpblad KAR-parser'!A:C,3,FALSE)="","",VLOOKUP(M1019,'Hulpblad KAR-parser'!A:C,3,FALSE))</f>
        <v>Binnen</v>
      </c>
      <c r="P1019" s="136" t="str">
        <f>IF(CONCATENATE(C1019,D1019)="","",VLOOKUP(CONCATENATE(C1019,D1019),Karakteristieken!AQ:AQ,1,FALSE))</f>
        <v>Aantref/lek gev.stofGevaarlijke stof</v>
      </c>
    </row>
    <row r="1020" spans="1:16" x14ac:dyDescent="0.25">
      <c r="A1020" s="59">
        <v>200114947</v>
      </c>
      <c r="B1020" s="59">
        <v>200059185</v>
      </c>
      <c r="C1020" s="59" t="s">
        <v>4154</v>
      </c>
      <c r="D1020" s="59" t="s">
        <v>40</v>
      </c>
      <c r="E1020" s="60" t="s">
        <v>6180</v>
      </c>
      <c r="F1020" s="60"/>
      <c r="G1020" s="60"/>
      <c r="H1020" s="60"/>
      <c r="I1020" s="59">
        <f t="shared" si="16"/>
        <v>19</v>
      </c>
      <c r="J1020" s="59" t="s">
        <v>1613</v>
      </c>
      <c r="K1020" s="61"/>
      <c r="L1020" s="62" t="s">
        <v>6738</v>
      </c>
      <c r="M1020" s="62" t="s">
        <v>6180</v>
      </c>
      <c r="N1020" s="72" t="str">
        <f>VLOOKUP(M1020,'Hulpblad KAR-parser'!A:C,2,FALSE)</f>
        <v>Binnen/buiten</v>
      </c>
      <c r="O1020" s="72" t="str">
        <f>IF(VLOOKUP(M1020,'Hulpblad KAR-parser'!A:C,3,FALSE)="","",VLOOKUP(M1020,'Hulpblad KAR-parser'!A:C,3,FALSE))</f>
        <v>Binnen</v>
      </c>
      <c r="P1020" s="136" t="str">
        <f>IF(CONCATENATE(C1020,D1020)="","",VLOOKUP(CONCATENATE(C1020,D1020),Karakteristieken!AQ:AQ,1,FALSE))</f>
        <v>Optisch &amp; geluidsignBrandweer</v>
      </c>
    </row>
    <row r="1021" spans="1:16" x14ac:dyDescent="0.25">
      <c r="A1021" s="59"/>
      <c r="B1021" s="59"/>
      <c r="C1021" s="59"/>
      <c r="D1021" s="59"/>
      <c r="E1021" s="60" t="s">
        <v>8170</v>
      </c>
      <c r="F1021" s="60"/>
      <c r="G1021" s="60" t="s">
        <v>6180</v>
      </c>
      <c r="H1021" s="60"/>
      <c r="I1021" s="59">
        <f t="shared" si="16"/>
        <v>15</v>
      </c>
      <c r="J1021" s="59" t="s">
        <v>1561</v>
      </c>
      <c r="K1021" s="61"/>
      <c r="L1021" s="62" t="s">
        <v>6738</v>
      </c>
      <c r="M1021" s="62" t="s">
        <v>6180</v>
      </c>
      <c r="N1021" s="72" t="str">
        <f>VLOOKUP(M1021,'Hulpblad KAR-parser'!A:C,2,FALSE)</f>
        <v>Binnen/buiten</v>
      </c>
      <c r="O1021" s="72" t="str">
        <f>IF(VLOOKUP(M1021,'Hulpblad KAR-parser'!A:C,3,FALSE)="","",VLOOKUP(M1021,'Hulpblad KAR-parser'!A:C,3,FALSE))</f>
        <v>Binnen</v>
      </c>
      <c r="P1021" s="136" t="str">
        <f>IF(CONCATENATE(C1021,D1021)="","",VLOOKUP(CONCATENATE(C1021,D1021),Karakteristieken!AQ:AQ,1,FALSE))</f>
        <v/>
      </c>
    </row>
    <row r="1022" spans="1:16" x14ac:dyDescent="0.25">
      <c r="A1022" s="59">
        <v>200109439</v>
      </c>
      <c r="B1022" s="59">
        <v>200059217</v>
      </c>
      <c r="C1022" s="59" t="s">
        <v>1761</v>
      </c>
      <c r="D1022" s="59" t="s">
        <v>784</v>
      </c>
      <c r="E1022" s="60" t="s">
        <v>6214</v>
      </c>
      <c r="F1022" s="60"/>
      <c r="G1022" s="60"/>
      <c r="H1022" s="60"/>
      <c r="I1022" s="59">
        <f t="shared" si="16"/>
        <v>19</v>
      </c>
      <c r="J1022" s="59" t="s">
        <v>1613</v>
      </c>
      <c r="K1022" s="61"/>
      <c r="L1022" s="62" t="s">
        <v>6738</v>
      </c>
      <c r="M1022" s="62" t="s">
        <v>6214</v>
      </c>
      <c r="N1022" s="72" t="str">
        <f>VLOOKUP(M1022,'Hulpblad KAR-parser'!A:C,2,FALSE)</f>
        <v>Binnen/buiten</v>
      </c>
      <c r="O1022" s="72" t="str">
        <f>IF(VLOOKUP(M1022,'Hulpblad KAR-parser'!A:C,3,FALSE)="","",VLOOKUP(M1022,'Hulpblad KAR-parser'!A:C,3,FALSE))</f>
        <v>Buiten</v>
      </c>
      <c r="P1022" s="136" t="str">
        <f>IF(CONCATENATE(C1022,D1022)="","",VLOOKUP(CONCATENATE(C1022,D1022),Karakteristieken!AQ:AQ,1,FALSE))</f>
        <v>Binnen/buitenBuiten</v>
      </c>
    </row>
    <row r="1023" spans="1:16" x14ac:dyDescent="0.25">
      <c r="A1023" s="67">
        <v>200137240</v>
      </c>
      <c r="B1023" s="67">
        <v>200059217</v>
      </c>
      <c r="C1023" s="67" t="s">
        <v>11768</v>
      </c>
      <c r="D1023" s="67" t="s">
        <v>4804</v>
      </c>
      <c r="E1023" s="68" t="s">
        <v>6214</v>
      </c>
      <c r="F1023" s="68"/>
      <c r="G1023" s="68"/>
      <c r="H1023" s="68"/>
      <c r="I1023" s="67">
        <f t="shared" si="16"/>
        <v>19</v>
      </c>
      <c r="J1023" s="67" t="s">
        <v>1613</v>
      </c>
      <c r="K1023" s="91" t="s">
        <v>12550</v>
      </c>
      <c r="L1023" s="62" t="s">
        <v>6738</v>
      </c>
      <c r="M1023" s="62" t="s">
        <v>6214</v>
      </c>
      <c r="N1023" s="72" t="str">
        <f>VLOOKUP(M1023,'Hulpblad KAR-parser'!A:C,2,FALSE)</f>
        <v>Binnen/buiten</v>
      </c>
      <c r="O1023" s="72" t="str">
        <f>IF(VLOOKUP(M1023,'Hulpblad KAR-parser'!A:C,3,FALSE)="","",VLOOKUP(M1023,'Hulpblad KAR-parser'!A:C,3,FALSE))</f>
        <v>Buiten</v>
      </c>
      <c r="P1023" s="136" t="str">
        <f>IF(CONCATENATE(C1023,D1023)="","",VLOOKUP(CONCATENATE(C1023,D1023),Karakteristieken!AQ:AQ,1,FALSE))</f>
        <v>Aantref/lek gev.stofGevaarlijke stof</v>
      </c>
    </row>
    <row r="1024" spans="1:16" x14ac:dyDescent="0.25">
      <c r="A1024" s="59"/>
      <c r="B1024" s="59"/>
      <c r="C1024" s="59"/>
      <c r="D1024" s="59"/>
      <c r="E1024" s="60" t="s">
        <v>8171</v>
      </c>
      <c r="F1024" s="60"/>
      <c r="G1024" s="60" t="s">
        <v>6214</v>
      </c>
      <c r="H1024" s="60"/>
      <c r="I1024" s="59">
        <f t="shared" si="16"/>
        <v>15</v>
      </c>
      <c r="J1024" s="59" t="s">
        <v>1561</v>
      </c>
      <c r="K1024" s="61"/>
      <c r="L1024" s="62" t="s">
        <v>6738</v>
      </c>
      <c r="M1024" s="62" t="s">
        <v>6214</v>
      </c>
      <c r="N1024" s="72" t="str">
        <f>VLOOKUP(M1024,'Hulpblad KAR-parser'!A:C,2,FALSE)</f>
        <v>Binnen/buiten</v>
      </c>
      <c r="O1024" s="72" t="str">
        <f>IF(VLOOKUP(M1024,'Hulpblad KAR-parser'!A:C,3,FALSE)="","",VLOOKUP(M1024,'Hulpblad KAR-parser'!A:C,3,FALSE))</f>
        <v>Buiten</v>
      </c>
      <c r="P1024" s="136" t="str">
        <f>IF(CONCATENATE(C1024,D1024)="","",VLOOKUP(CONCATENATE(C1024,D1024),Karakteristieken!AQ:AQ,1,FALSE))</f>
        <v/>
      </c>
    </row>
    <row r="1025" spans="1:16" x14ac:dyDescent="0.25">
      <c r="A1025" s="67">
        <v>200137241</v>
      </c>
      <c r="B1025" s="67">
        <v>200059182</v>
      </c>
      <c r="C1025" s="67" t="s">
        <v>11768</v>
      </c>
      <c r="D1025" s="67" t="s">
        <v>4804</v>
      </c>
      <c r="E1025" s="68" t="s">
        <v>6271</v>
      </c>
      <c r="F1025" s="68"/>
      <c r="G1025" s="68"/>
      <c r="H1025" s="68"/>
      <c r="I1025" s="67">
        <f t="shared" si="16"/>
        <v>21</v>
      </c>
      <c r="J1025" s="67" t="s">
        <v>1613</v>
      </c>
      <c r="K1025" s="91" t="s">
        <v>12550</v>
      </c>
      <c r="L1025" s="62" t="s">
        <v>6738</v>
      </c>
      <c r="M1025" s="62" t="s">
        <v>6271</v>
      </c>
      <c r="N1025" s="72" t="str">
        <f>VLOOKUP(M1025,'Hulpblad KAR-parser'!A:C,2,FALSE)</f>
        <v>Aantref/lek gev.stof</v>
      </c>
      <c r="O1025" s="72" t="str">
        <f>IF(VLOOKUP(M1025,'Hulpblad KAR-parser'!A:C,3,FALSE)="","",VLOOKUP(M1025,'Hulpblad KAR-parser'!A:C,3,FALSE))</f>
        <v>Gevaarlijke stof</v>
      </c>
      <c r="P1025" s="136" t="str">
        <f>IF(CONCATENATE(C1025,D1025)="","",VLOOKUP(CONCATENATE(C1025,D1025),Karakteristieken!AQ:AQ,1,FALSE))</f>
        <v>Aantref/lek gev.stofGevaarlijke stof</v>
      </c>
    </row>
    <row r="1026" spans="1:16" x14ac:dyDescent="0.25">
      <c r="A1026" s="67"/>
      <c r="B1026" s="67"/>
      <c r="C1026" s="67"/>
      <c r="D1026" s="67"/>
      <c r="E1026" s="68" t="s">
        <v>8178</v>
      </c>
      <c r="F1026" s="68"/>
      <c r="G1026" s="68" t="s">
        <v>6271</v>
      </c>
      <c r="H1026" s="68"/>
      <c r="I1026" s="67">
        <f t="shared" si="16"/>
        <v>17</v>
      </c>
      <c r="J1026" s="67" t="s">
        <v>1561</v>
      </c>
      <c r="K1026" s="91" t="s">
        <v>12550</v>
      </c>
      <c r="L1026" s="62" t="s">
        <v>6738</v>
      </c>
      <c r="M1026" s="62" t="s">
        <v>6271</v>
      </c>
      <c r="N1026" s="72" t="str">
        <f>VLOOKUP(M1026,'Hulpblad KAR-parser'!A:C,2,FALSE)</f>
        <v>Aantref/lek gev.stof</v>
      </c>
      <c r="O1026" s="72" t="str">
        <f>IF(VLOOKUP(M1026,'Hulpblad KAR-parser'!A:C,3,FALSE)="","",VLOOKUP(M1026,'Hulpblad KAR-parser'!A:C,3,FALSE))</f>
        <v>Gevaarlijke stof</v>
      </c>
      <c r="P1026" s="136" t="str">
        <f>IF(CONCATENATE(C1026,D1026)="","",VLOOKUP(CONCATENATE(C1026,D1026),Karakteristieken!AQ:AQ,1,FALSE))</f>
        <v/>
      </c>
    </row>
    <row r="1027" spans="1:16" x14ac:dyDescent="0.25">
      <c r="A1027" s="59">
        <v>200114605</v>
      </c>
      <c r="B1027" s="59">
        <v>200059213</v>
      </c>
      <c r="C1027" s="59" t="s">
        <v>1761</v>
      </c>
      <c r="D1027" s="59" t="s">
        <v>1762</v>
      </c>
      <c r="E1027" s="60" t="s">
        <v>6181</v>
      </c>
      <c r="F1027" s="60"/>
      <c r="G1027" s="60"/>
      <c r="H1027" s="60"/>
      <c r="I1027" s="59">
        <f t="shared" si="16"/>
        <v>28</v>
      </c>
      <c r="J1027" s="59" t="s">
        <v>1613</v>
      </c>
      <c r="K1027" s="61"/>
      <c r="L1027" s="62" t="s">
        <v>6738</v>
      </c>
      <c r="M1027" s="62" t="s">
        <v>6181</v>
      </c>
      <c r="N1027" s="72" t="str">
        <f>VLOOKUP(M1027,'Hulpblad KAR-parser'!A:C,2,FALSE)</f>
        <v>Binnen/buiten</v>
      </c>
      <c r="O1027" s="72" t="str">
        <f>IF(VLOOKUP(M1027,'Hulpblad KAR-parser'!A:C,3,FALSE)="","",VLOOKUP(M1027,'Hulpblad KAR-parser'!A:C,3,FALSE))</f>
        <v>Binnen</v>
      </c>
      <c r="P1027" s="136" t="str">
        <f>IF(CONCATENATE(C1027,D1027)="","",VLOOKUP(CONCATENATE(C1027,D1027),Karakteristieken!AQ:AQ,1,FALSE))</f>
        <v>Binnen/buitenBinnen</v>
      </c>
    </row>
    <row r="1028" spans="1:16" x14ac:dyDescent="0.25">
      <c r="A1028" s="67">
        <v>200137242</v>
      </c>
      <c r="B1028" s="67">
        <v>200059213</v>
      </c>
      <c r="C1028" s="67" t="s">
        <v>11768</v>
      </c>
      <c r="D1028" s="67" t="s">
        <v>4804</v>
      </c>
      <c r="E1028" s="68" t="s">
        <v>6181</v>
      </c>
      <c r="F1028" s="68"/>
      <c r="G1028" s="68"/>
      <c r="H1028" s="68"/>
      <c r="I1028" s="67">
        <f t="shared" si="16"/>
        <v>28</v>
      </c>
      <c r="J1028" s="67" t="s">
        <v>1613</v>
      </c>
      <c r="K1028" s="91" t="s">
        <v>12550</v>
      </c>
      <c r="L1028" s="62" t="s">
        <v>6738</v>
      </c>
      <c r="M1028" s="62" t="s">
        <v>6181</v>
      </c>
      <c r="N1028" s="72" t="str">
        <f>VLOOKUP(M1028,'Hulpblad KAR-parser'!A:C,2,FALSE)</f>
        <v>Binnen/buiten</v>
      </c>
      <c r="O1028" s="72" t="str">
        <f>IF(VLOOKUP(M1028,'Hulpblad KAR-parser'!A:C,3,FALSE)="","",VLOOKUP(M1028,'Hulpblad KAR-parser'!A:C,3,FALSE))</f>
        <v>Binnen</v>
      </c>
      <c r="P1028" s="136" t="str">
        <f>IF(CONCATENATE(C1028,D1028)="","",VLOOKUP(CONCATENATE(C1028,D1028),Karakteristieken!AQ:AQ,1,FALSE))</f>
        <v>Aantref/lek gev.stofGevaarlijke stof</v>
      </c>
    </row>
    <row r="1029" spans="1:16" x14ac:dyDescent="0.25">
      <c r="A1029" s="59">
        <v>200114948</v>
      </c>
      <c r="B1029" s="59">
        <v>200059213</v>
      </c>
      <c r="C1029" s="59" t="s">
        <v>4154</v>
      </c>
      <c r="D1029" s="59" t="s">
        <v>40</v>
      </c>
      <c r="E1029" s="60" t="s">
        <v>6181</v>
      </c>
      <c r="F1029" s="60"/>
      <c r="G1029" s="60"/>
      <c r="H1029" s="60"/>
      <c r="I1029" s="59">
        <f t="shared" si="16"/>
        <v>28</v>
      </c>
      <c r="J1029" s="59" t="s">
        <v>1613</v>
      </c>
      <c r="K1029" s="61"/>
      <c r="L1029" s="62" t="s">
        <v>6738</v>
      </c>
      <c r="M1029" s="62" t="s">
        <v>6181</v>
      </c>
      <c r="N1029" s="72" t="str">
        <f>VLOOKUP(M1029,'Hulpblad KAR-parser'!A:C,2,FALSE)</f>
        <v>Binnen/buiten</v>
      </c>
      <c r="O1029" s="72" t="str">
        <f>IF(VLOOKUP(M1029,'Hulpblad KAR-parser'!A:C,3,FALSE)="","",VLOOKUP(M1029,'Hulpblad KAR-parser'!A:C,3,FALSE))</f>
        <v>Binnen</v>
      </c>
      <c r="P1029" s="136" t="str">
        <f>IF(CONCATENATE(C1029,D1029)="","",VLOOKUP(CONCATENATE(C1029,D1029),Karakteristieken!AQ:AQ,1,FALSE))</f>
        <v>Optisch &amp; geluidsignBrandweer</v>
      </c>
    </row>
    <row r="1030" spans="1:16" x14ac:dyDescent="0.25">
      <c r="A1030" s="59"/>
      <c r="B1030" s="59"/>
      <c r="C1030" s="59"/>
      <c r="D1030" s="59"/>
      <c r="E1030" s="60" t="s">
        <v>8179</v>
      </c>
      <c r="F1030" s="60"/>
      <c r="G1030" s="60" t="s">
        <v>6181</v>
      </c>
      <c r="H1030" s="60"/>
      <c r="I1030" s="59">
        <f t="shared" si="16"/>
        <v>24</v>
      </c>
      <c r="J1030" s="59" t="s">
        <v>1561</v>
      </c>
      <c r="K1030" s="61"/>
      <c r="L1030" s="62" t="s">
        <v>6738</v>
      </c>
      <c r="M1030" s="62" t="s">
        <v>6181</v>
      </c>
      <c r="N1030" s="72" t="str">
        <f>VLOOKUP(M1030,'Hulpblad KAR-parser'!A:C,2,FALSE)</f>
        <v>Binnen/buiten</v>
      </c>
      <c r="O1030" s="72" t="str">
        <f>IF(VLOOKUP(M1030,'Hulpblad KAR-parser'!A:C,3,FALSE)="","",VLOOKUP(M1030,'Hulpblad KAR-parser'!A:C,3,FALSE))</f>
        <v>Binnen</v>
      </c>
      <c r="P1030" s="136" t="str">
        <f>IF(CONCATENATE(C1030,D1030)="","",VLOOKUP(CONCATENATE(C1030,D1030),Karakteristieken!AQ:AQ,1,FALSE))</f>
        <v/>
      </c>
    </row>
    <row r="1031" spans="1:16" x14ac:dyDescent="0.25">
      <c r="A1031" s="59">
        <v>200114628</v>
      </c>
      <c r="B1031" s="59">
        <v>200059245</v>
      </c>
      <c r="C1031" s="59" t="s">
        <v>1761</v>
      </c>
      <c r="D1031" s="59" t="s">
        <v>784</v>
      </c>
      <c r="E1031" s="60" t="s">
        <v>6215</v>
      </c>
      <c r="F1031" s="60"/>
      <c r="G1031" s="60"/>
      <c r="H1031" s="60"/>
      <c r="I1031" s="59">
        <f t="shared" si="16"/>
        <v>28</v>
      </c>
      <c r="J1031" s="59" t="s">
        <v>1613</v>
      </c>
      <c r="K1031" s="61"/>
      <c r="L1031" s="62" t="s">
        <v>6738</v>
      </c>
      <c r="M1031" s="62" t="s">
        <v>6215</v>
      </c>
      <c r="N1031" s="72" t="str">
        <f>VLOOKUP(M1031,'Hulpblad KAR-parser'!A:C,2,FALSE)</f>
        <v>Binnen/buiten</v>
      </c>
      <c r="O1031" s="72" t="str">
        <f>IF(VLOOKUP(M1031,'Hulpblad KAR-parser'!A:C,3,FALSE)="","",VLOOKUP(M1031,'Hulpblad KAR-parser'!A:C,3,FALSE))</f>
        <v>Buiten</v>
      </c>
      <c r="P1031" s="136" t="str">
        <f>IF(CONCATENATE(C1031,D1031)="","",VLOOKUP(CONCATENATE(C1031,D1031),Karakteristieken!AQ:AQ,1,FALSE))</f>
        <v>Binnen/buitenBuiten</v>
      </c>
    </row>
    <row r="1032" spans="1:16" x14ac:dyDescent="0.25">
      <c r="A1032" s="67">
        <v>200137243</v>
      </c>
      <c r="B1032" s="67">
        <v>200059245</v>
      </c>
      <c r="C1032" s="67" t="s">
        <v>11768</v>
      </c>
      <c r="D1032" s="67" t="s">
        <v>4804</v>
      </c>
      <c r="E1032" s="68" t="s">
        <v>6215</v>
      </c>
      <c r="F1032" s="68"/>
      <c r="G1032" s="68"/>
      <c r="H1032" s="68"/>
      <c r="I1032" s="67">
        <f t="shared" si="16"/>
        <v>28</v>
      </c>
      <c r="J1032" s="67" t="s">
        <v>1613</v>
      </c>
      <c r="K1032" s="91" t="s">
        <v>12550</v>
      </c>
      <c r="L1032" s="62" t="s">
        <v>6738</v>
      </c>
      <c r="M1032" s="62" t="s">
        <v>6215</v>
      </c>
      <c r="N1032" s="72" t="str">
        <f>VLOOKUP(M1032,'Hulpblad KAR-parser'!A:C,2,FALSE)</f>
        <v>Binnen/buiten</v>
      </c>
      <c r="O1032" s="72" t="str">
        <f>IF(VLOOKUP(M1032,'Hulpblad KAR-parser'!A:C,3,FALSE)="","",VLOOKUP(M1032,'Hulpblad KAR-parser'!A:C,3,FALSE))</f>
        <v>Buiten</v>
      </c>
      <c r="P1032" s="136" t="str">
        <f>IF(CONCATENATE(C1032,D1032)="","",VLOOKUP(CONCATENATE(C1032,D1032),Karakteristieken!AQ:AQ,1,FALSE))</f>
        <v>Aantref/lek gev.stofGevaarlijke stof</v>
      </c>
    </row>
    <row r="1033" spans="1:16" x14ac:dyDescent="0.25">
      <c r="A1033" s="59"/>
      <c r="B1033" s="59"/>
      <c r="C1033" s="59"/>
      <c r="D1033" s="59"/>
      <c r="E1033" s="60" t="s">
        <v>8180</v>
      </c>
      <c r="F1033" s="60"/>
      <c r="G1033" s="60" t="s">
        <v>6215</v>
      </c>
      <c r="H1033" s="60"/>
      <c r="I1033" s="59">
        <f t="shared" si="16"/>
        <v>24</v>
      </c>
      <c r="J1033" s="59" t="s">
        <v>1561</v>
      </c>
      <c r="K1033" s="61"/>
      <c r="L1033" s="62" t="s">
        <v>6738</v>
      </c>
      <c r="M1033" s="62" t="s">
        <v>6215</v>
      </c>
      <c r="N1033" s="72" t="str">
        <f>VLOOKUP(M1033,'Hulpblad KAR-parser'!A:C,2,FALSE)</f>
        <v>Binnen/buiten</v>
      </c>
      <c r="O1033" s="72" t="str">
        <f>IF(VLOOKUP(M1033,'Hulpblad KAR-parser'!A:C,3,FALSE)="","",VLOOKUP(M1033,'Hulpblad KAR-parser'!A:C,3,FALSE))</f>
        <v>Buiten</v>
      </c>
      <c r="P1033" s="136" t="str">
        <f>IF(CONCATENATE(C1033,D1033)="","",VLOOKUP(CONCATENATE(C1033,D1033),Karakteristieken!AQ:AQ,1,FALSE))</f>
        <v/>
      </c>
    </row>
    <row r="1034" spans="1:16" x14ac:dyDescent="0.25">
      <c r="A1034" s="67">
        <v>200114650</v>
      </c>
      <c r="B1034" s="67">
        <v>200107097</v>
      </c>
      <c r="C1034" s="67" t="s">
        <v>1894</v>
      </c>
      <c r="D1034" s="67"/>
      <c r="E1034" s="68" t="s">
        <v>6249</v>
      </c>
      <c r="F1034" s="68"/>
      <c r="G1034" s="68"/>
      <c r="H1034" s="68"/>
      <c r="I1034" s="67">
        <f t="shared" si="16"/>
        <v>13</v>
      </c>
      <c r="J1034" s="67" t="s">
        <v>1613</v>
      </c>
      <c r="K1034" s="91" t="s">
        <v>12550</v>
      </c>
      <c r="L1034" s="62" t="s">
        <v>6737</v>
      </c>
      <c r="M1034" s="62" t="s">
        <v>6249</v>
      </c>
      <c r="N1034" s="72" t="e">
        <f>VLOOKUP(M1034,'Hulpblad KAR-parser'!A:C,2,FALSE)</f>
        <v>#N/A</v>
      </c>
      <c r="O1034" s="72" t="e">
        <f>IF(VLOOKUP(M1034,'Hulpblad KAR-parser'!A:C,3,FALSE)="","",VLOOKUP(M1034,'Hulpblad KAR-parser'!A:C,3,FALSE))</f>
        <v>#N/A</v>
      </c>
      <c r="P1034" s="136" t="e">
        <f>IF(CONCATENATE(C1034,D1034)="","",VLOOKUP(CONCATENATE(C1034,D1034),Karakteristieken!AQ:AQ,1,FALSE))</f>
        <v>#N/A</v>
      </c>
    </row>
    <row r="1035" spans="1:16" x14ac:dyDescent="0.25">
      <c r="A1035" s="67"/>
      <c r="B1035" s="67"/>
      <c r="C1035" s="67"/>
      <c r="D1035" s="67"/>
      <c r="E1035" s="68" t="s">
        <v>9062</v>
      </c>
      <c r="F1035" s="68"/>
      <c r="G1035" s="68" t="s">
        <v>9063</v>
      </c>
      <c r="H1035" s="68"/>
      <c r="I1035" s="67">
        <f t="shared" si="16"/>
        <v>5</v>
      </c>
      <c r="J1035" s="67" t="s">
        <v>1561</v>
      </c>
      <c r="K1035" s="91" t="s">
        <v>12550</v>
      </c>
      <c r="L1035" s="62" t="s">
        <v>6737</v>
      </c>
      <c r="M1035" s="62" t="s">
        <v>9063</v>
      </c>
      <c r="N1035" s="72" t="e">
        <f>VLOOKUP(M1035,'Hulpblad KAR-parser'!A:C,2,FALSE)</f>
        <v>#N/A</v>
      </c>
      <c r="O1035" s="72" t="e">
        <f>IF(VLOOKUP(M1035,'Hulpblad KAR-parser'!A:C,3,FALSE)="","",VLOOKUP(M1035,'Hulpblad KAR-parser'!A:C,3,FALSE))</f>
        <v>#N/A</v>
      </c>
      <c r="P1035" s="136" t="str">
        <f>IF(CONCATENATE(C1035,D1035)="","",VLOOKUP(CONCATENATE(C1035,D1035),Karakteristieken!AQ:AQ,1,FALSE))</f>
        <v/>
      </c>
    </row>
    <row r="1036" spans="1:16" x14ac:dyDescent="0.25">
      <c r="A1036" s="67"/>
      <c r="B1036" s="67"/>
      <c r="C1036" s="67"/>
      <c r="D1036" s="67"/>
      <c r="E1036" s="68" t="s">
        <v>9064</v>
      </c>
      <c r="F1036" s="68"/>
      <c r="G1036" s="68" t="s">
        <v>9063</v>
      </c>
      <c r="H1036" s="68"/>
      <c r="I1036" s="67">
        <f t="shared" si="16"/>
        <v>18</v>
      </c>
      <c r="J1036" s="67" t="s">
        <v>1561</v>
      </c>
      <c r="K1036" s="91" t="s">
        <v>12550</v>
      </c>
      <c r="L1036" s="62" t="s">
        <v>6737</v>
      </c>
      <c r="M1036" s="62" t="s">
        <v>9063</v>
      </c>
      <c r="N1036" s="72" t="e">
        <f>VLOOKUP(M1036,'Hulpblad KAR-parser'!A:C,2,FALSE)</f>
        <v>#N/A</v>
      </c>
      <c r="O1036" s="72" t="e">
        <f>IF(VLOOKUP(M1036,'Hulpblad KAR-parser'!A:C,3,FALSE)="","",VLOOKUP(M1036,'Hulpblad KAR-parser'!A:C,3,FALSE))</f>
        <v>#N/A</v>
      </c>
      <c r="P1036" s="136" t="str">
        <f>IF(CONCATENATE(C1036,D1036)="","",VLOOKUP(CONCATENATE(C1036,D1036),Karakteristieken!AQ:AQ,1,FALSE))</f>
        <v/>
      </c>
    </row>
    <row r="1037" spans="1:16" x14ac:dyDescent="0.25">
      <c r="A1037" s="59">
        <v>200114645</v>
      </c>
      <c r="B1037" s="59">
        <v>200107092</v>
      </c>
      <c r="C1037" s="59" t="s">
        <v>1894</v>
      </c>
      <c r="D1037" s="59" t="s">
        <v>1895</v>
      </c>
      <c r="E1037" s="60" t="s">
        <v>1897</v>
      </c>
      <c r="F1037" s="60"/>
      <c r="G1037" s="60"/>
      <c r="H1037" s="60"/>
      <c r="I1037" s="59">
        <f t="shared" si="16"/>
        <v>25</v>
      </c>
      <c r="J1037" s="59" t="s">
        <v>1613</v>
      </c>
      <c r="K1037" s="61"/>
      <c r="L1037" s="62" t="s">
        <v>6737</v>
      </c>
      <c r="M1037" s="62" t="s">
        <v>1897</v>
      </c>
      <c r="N1037" s="72" t="str">
        <f>VLOOKUP(M1037,'Hulpblad KAR-parser'!A:C,2,FALSE)</f>
        <v>Compl. Uitsch</v>
      </c>
      <c r="O1037" s="72" t="str">
        <f>IF(VLOOKUP(M1037,'Hulpblad KAR-parser'!A:C,3,FALSE)="","",VLOOKUP(M1037,'Hulpblad KAR-parser'!A:C,3,FALSE))</f>
        <v>CLU aangevraagd</v>
      </c>
      <c r="P1037" s="136" t="str">
        <f>IF(CONCATENATE(C1037,D1037)="","",VLOOKUP(CONCATENATE(C1037,D1037),Karakteristieken!AQ:AQ,1,FALSE))</f>
        <v>Compl. UitschCLU aangevraagd</v>
      </c>
    </row>
    <row r="1038" spans="1:16" x14ac:dyDescent="0.25">
      <c r="A1038" s="59"/>
      <c r="B1038" s="59"/>
      <c r="C1038" s="59"/>
      <c r="D1038" s="59"/>
      <c r="E1038" s="60" t="s">
        <v>9052</v>
      </c>
      <c r="F1038" s="60"/>
      <c r="G1038" s="60" t="s">
        <v>1897</v>
      </c>
      <c r="H1038" s="60"/>
      <c r="I1038" s="59">
        <f t="shared" si="16"/>
        <v>6</v>
      </c>
      <c r="J1038" s="59" t="s">
        <v>1561</v>
      </c>
      <c r="K1038" s="61"/>
      <c r="L1038" s="62" t="s">
        <v>6737</v>
      </c>
      <c r="M1038" s="62" t="s">
        <v>1897</v>
      </c>
      <c r="N1038" s="72" t="str">
        <f>VLOOKUP(M1038,'Hulpblad KAR-parser'!A:C,2,FALSE)</f>
        <v>Compl. Uitsch</v>
      </c>
      <c r="O1038" s="72" t="str">
        <f>IF(VLOOKUP(M1038,'Hulpblad KAR-parser'!A:C,3,FALSE)="","",VLOOKUP(M1038,'Hulpblad KAR-parser'!A:C,3,FALSE))</f>
        <v>CLU aangevraagd</v>
      </c>
      <c r="P1038" s="136" t="str">
        <f>IF(CONCATENATE(C1038,D1038)="","",VLOOKUP(CONCATENATE(C1038,D1038),Karakteristieken!AQ:AQ,1,FALSE))</f>
        <v/>
      </c>
    </row>
    <row r="1039" spans="1:16" x14ac:dyDescent="0.25">
      <c r="A1039" s="59"/>
      <c r="B1039" s="59"/>
      <c r="C1039" s="59"/>
      <c r="D1039" s="59"/>
      <c r="E1039" s="60" t="s">
        <v>9053</v>
      </c>
      <c r="F1039" s="60"/>
      <c r="G1039" s="60" t="s">
        <v>1897</v>
      </c>
      <c r="H1039" s="60"/>
      <c r="I1039" s="59">
        <f t="shared" ref="I1039:I1102" si="17">LEN(E1039)</f>
        <v>30</v>
      </c>
      <c r="J1039" s="59" t="s">
        <v>1561</v>
      </c>
      <c r="K1039" s="61"/>
      <c r="L1039" s="62" t="s">
        <v>6737</v>
      </c>
      <c r="M1039" s="62" t="s">
        <v>1897</v>
      </c>
      <c r="N1039" s="72" t="str">
        <f>VLOOKUP(M1039,'Hulpblad KAR-parser'!A:C,2,FALSE)</f>
        <v>Compl. Uitsch</v>
      </c>
      <c r="O1039" s="72" t="str">
        <f>IF(VLOOKUP(M1039,'Hulpblad KAR-parser'!A:C,3,FALSE)="","",VLOOKUP(M1039,'Hulpblad KAR-parser'!A:C,3,FALSE))</f>
        <v>CLU aangevraagd</v>
      </c>
      <c r="P1039" s="136" t="str">
        <f>IF(CONCATENATE(C1039,D1039)="","",VLOOKUP(CONCATENATE(C1039,D1039),Karakteristieken!AQ:AQ,1,FALSE))</f>
        <v/>
      </c>
    </row>
    <row r="1040" spans="1:16" x14ac:dyDescent="0.25">
      <c r="A1040" s="59">
        <v>200114646</v>
      </c>
      <c r="B1040" s="59">
        <v>200107093</v>
      </c>
      <c r="C1040" s="59" t="s">
        <v>1894</v>
      </c>
      <c r="D1040" s="59" t="s">
        <v>1907</v>
      </c>
      <c r="E1040" s="60" t="s">
        <v>1909</v>
      </c>
      <c r="F1040" s="60"/>
      <c r="G1040" s="60"/>
      <c r="H1040" s="60"/>
      <c r="I1040" s="59">
        <f t="shared" si="17"/>
        <v>23</v>
      </c>
      <c r="J1040" s="59" t="s">
        <v>1613</v>
      </c>
      <c r="K1040" s="61"/>
      <c r="L1040" s="62" t="s">
        <v>6737</v>
      </c>
      <c r="M1040" s="62" t="s">
        <v>1909</v>
      </c>
      <c r="N1040" s="72" t="str">
        <f>VLOOKUP(M1040,'Hulpblad KAR-parser'!A:C,2,FALSE)</f>
        <v>Compl. Uitsch</v>
      </c>
      <c r="O1040" s="72" t="str">
        <f>IF(VLOOKUP(M1040,'Hulpblad KAR-parser'!A:C,3,FALSE)="","",VLOOKUP(M1040,'Hulpblad KAR-parser'!A:C,3,FALSE))</f>
        <v>CLU einde</v>
      </c>
      <c r="P1040" s="136" t="str">
        <f>IF(CONCATENATE(C1040,D1040)="","",VLOOKUP(CONCATENATE(C1040,D1040),Karakteristieken!AQ:AQ,1,FALSE))</f>
        <v>Compl. UitschCLU einde</v>
      </c>
    </row>
    <row r="1041" spans="1:16" x14ac:dyDescent="0.25">
      <c r="A1041" s="59"/>
      <c r="B1041" s="59"/>
      <c r="C1041" s="59"/>
      <c r="D1041" s="59"/>
      <c r="E1041" s="60" t="s">
        <v>9054</v>
      </c>
      <c r="F1041" s="60"/>
      <c r="G1041" s="60" t="s">
        <v>1909</v>
      </c>
      <c r="H1041" s="60"/>
      <c r="I1041" s="59">
        <f t="shared" si="17"/>
        <v>6</v>
      </c>
      <c r="J1041" s="59" t="s">
        <v>1561</v>
      </c>
      <c r="K1041" s="61"/>
      <c r="L1041" s="62" t="s">
        <v>6737</v>
      </c>
      <c r="M1041" s="62" t="s">
        <v>1909</v>
      </c>
      <c r="N1041" s="72" t="str">
        <f>VLOOKUP(M1041,'Hulpblad KAR-parser'!A:C,2,FALSE)</f>
        <v>Compl. Uitsch</v>
      </c>
      <c r="O1041" s="72" t="str">
        <f>IF(VLOOKUP(M1041,'Hulpblad KAR-parser'!A:C,3,FALSE)="","",VLOOKUP(M1041,'Hulpblad KAR-parser'!A:C,3,FALSE))</f>
        <v>CLU einde</v>
      </c>
      <c r="P1041" s="136" t="str">
        <f>IF(CONCATENATE(C1041,D1041)="","",VLOOKUP(CONCATENATE(C1041,D1041),Karakteristieken!AQ:AQ,1,FALSE))</f>
        <v/>
      </c>
    </row>
    <row r="1042" spans="1:16" x14ac:dyDescent="0.25">
      <c r="A1042" s="59"/>
      <c r="B1042" s="59"/>
      <c r="C1042" s="59"/>
      <c r="D1042" s="59"/>
      <c r="E1042" s="60" t="s">
        <v>9055</v>
      </c>
      <c r="F1042" s="60"/>
      <c r="G1042" s="60" t="s">
        <v>1909</v>
      </c>
      <c r="H1042" s="60"/>
      <c r="I1042" s="59">
        <f t="shared" si="17"/>
        <v>28</v>
      </c>
      <c r="J1042" s="59" t="s">
        <v>1561</v>
      </c>
      <c r="K1042" s="61"/>
      <c r="L1042" s="62" t="s">
        <v>6737</v>
      </c>
      <c r="M1042" s="62" t="s">
        <v>1909</v>
      </c>
      <c r="N1042" s="72" t="str">
        <f>VLOOKUP(M1042,'Hulpblad KAR-parser'!A:C,2,FALSE)</f>
        <v>Compl. Uitsch</v>
      </c>
      <c r="O1042" s="72" t="str">
        <f>IF(VLOOKUP(M1042,'Hulpblad KAR-parser'!A:C,3,FALSE)="","",VLOOKUP(M1042,'Hulpblad KAR-parser'!A:C,3,FALSE))</f>
        <v>CLU einde</v>
      </c>
      <c r="P1042" s="136" t="str">
        <f>IF(CONCATENATE(C1042,D1042)="","",VLOOKUP(CONCATENATE(C1042,D1042),Karakteristieken!AQ:AQ,1,FALSE))</f>
        <v/>
      </c>
    </row>
    <row r="1043" spans="1:16" x14ac:dyDescent="0.25">
      <c r="A1043" s="59">
        <v>200114647</v>
      </c>
      <c r="B1043" s="59">
        <v>200107094</v>
      </c>
      <c r="C1043" s="59" t="s">
        <v>1894</v>
      </c>
      <c r="D1043" s="59" t="s">
        <v>1904</v>
      </c>
      <c r="E1043" s="60" t="s">
        <v>1906</v>
      </c>
      <c r="F1043" s="60"/>
      <c r="G1043" s="60"/>
      <c r="H1043" s="60"/>
      <c r="I1043" s="59">
        <f t="shared" si="17"/>
        <v>25</v>
      </c>
      <c r="J1043" s="59" t="s">
        <v>1613</v>
      </c>
      <c r="K1043" s="61"/>
      <c r="L1043" s="62" t="s">
        <v>6737</v>
      </c>
      <c r="M1043" s="62" t="s">
        <v>1906</v>
      </c>
      <c r="N1043" s="72" t="str">
        <f>VLOOKUP(M1043,'Hulpblad KAR-parser'!A:C,2,FALSE)</f>
        <v>Compl. Uitsch</v>
      </c>
      <c r="O1043" s="72" t="str">
        <f>IF(VLOOKUP(M1043,'Hulpblad KAR-parser'!A:C,3,FALSE)="","",VLOOKUP(M1043,'Hulpblad KAR-parser'!A:C,3,FALSE))</f>
        <v>CLU test: aan</v>
      </c>
      <c r="P1043" s="136" t="str">
        <f>IF(CONCATENATE(C1043,D1043)="","",VLOOKUP(CONCATENATE(C1043,D1043),Karakteristieken!AQ:AQ,1,FALSE))</f>
        <v>Compl. UitschCLU test: aan</v>
      </c>
    </row>
    <row r="1044" spans="1:16" x14ac:dyDescent="0.25">
      <c r="A1044" s="59"/>
      <c r="B1044" s="59"/>
      <c r="C1044" s="59"/>
      <c r="D1044" s="59"/>
      <c r="E1044" s="60" t="s">
        <v>9056</v>
      </c>
      <c r="F1044" s="60"/>
      <c r="G1044" s="60" t="s">
        <v>1906</v>
      </c>
      <c r="H1044" s="60"/>
      <c r="I1044" s="59">
        <f t="shared" si="17"/>
        <v>6</v>
      </c>
      <c r="J1044" s="59" t="s">
        <v>1561</v>
      </c>
      <c r="K1044" s="61"/>
      <c r="L1044" s="62" t="s">
        <v>6737</v>
      </c>
      <c r="M1044" s="62" t="s">
        <v>1906</v>
      </c>
      <c r="N1044" s="72" t="str">
        <f>VLOOKUP(M1044,'Hulpblad KAR-parser'!A:C,2,FALSE)</f>
        <v>Compl. Uitsch</v>
      </c>
      <c r="O1044" s="72" t="str">
        <f>IF(VLOOKUP(M1044,'Hulpblad KAR-parser'!A:C,3,FALSE)="","",VLOOKUP(M1044,'Hulpblad KAR-parser'!A:C,3,FALSE))</f>
        <v>CLU test: aan</v>
      </c>
      <c r="P1044" s="136" t="str">
        <f>IF(CONCATENATE(C1044,D1044)="","",VLOOKUP(CONCATENATE(C1044,D1044),Karakteristieken!AQ:AQ,1,FALSE))</f>
        <v/>
      </c>
    </row>
    <row r="1045" spans="1:16" x14ac:dyDescent="0.25">
      <c r="A1045" s="59"/>
      <c r="B1045" s="59"/>
      <c r="C1045" s="59"/>
      <c r="D1045" s="59"/>
      <c r="E1045" s="60" t="s">
        <v>9057</v>
      </c>
      <c r="F1045" s="60"/>
      <c r="G1045" s="60" t="s">
        <v>1906</v>
      </c>
      <c r="H1045" s="60"/>
      <c r="I1045" s="59">
        <f t="shared" si="17"/>
        <v>30</v>
      </c>
      <c r="J1045" s="59" t="s">
        <v>1561</v>
      </c>
      <c r="K1045" s="61"/>
      <c r="L1045" s="62" t="s">
        <v>6737</v>
      </c>
      <c r="M1045" s="62" t="s">
        <v>1906</v>
      </c>
      <c r="N1045" s="72" t="str">
        <f>VLOOKUP(M1045,'Hulpblad KAR-parser'!A:C,2,FALSE)</f>
        <v>Compl. Uitsch</v>
      </c>
      <c r="O1045" s="72" t="str">
        <f>IF(VLOOKUP(M1045,'Hulpblad KAR-parser'!A:C,3,FALSE)="","",VLOOKUP(M1045,'Hulpblad KAR-parser'!A:C,3,FALSE))</f>
        <v>CLU test: aan</v>
      </c>
      <c r="P1045" s="136" t="str">
        <f>IF(CONCATENATE(C1045,D1045)="","",VLOOKUP(CONCATENATE(C1045,D1045),Karakteristieken!AQ:AQ,1,FALSE))</f>
        <v/>
      </c>
    </row>
    <row r="1046" spans="1:16" x14ac:dyDescent="0.25">
      <c r="A1046" s="59">
        <v>200114648</v>
      </c>
      <c r="B1046" s="59">
        <v>200107095</v>
      </c>
      <c r="C1046" s="59" t="s">
        <v>1894</v>
      </c>
      <c r="D1046" s="59" t="s">
        <v>1901</v>
      </c>
      <c r="E1046" s="60" t="s">
        <v>1903</v>
      </c>
      <c r="F1046" s="60"/>
      <c r="G1046" s="60"/>
      <c r="H1046" s="60"/>
      <c r="I1046" s="59">
        <f t="shared" si="17"/>
        <v>25</v>
      </c>
      <c r="J1046" s="59" t="s">
        <v>1613</v>
      </c>
      <c r="K1046" s="61"/>
      <c r="L1046" s="62" t="s">
        <v>6737</v>
      </c>
      <c r="M1046" s="62" t="s">
        <v>1903</v>
      </c>
      <c r="N1046" s="72" t="str">
        <f>VLOOKUP(M1046,'Hulpblad KAR-parser'!A:C,2,FALSE)</f>
        <v>Compl. Uitsch</v>
      </c>
      <c r="O1046" s="72" t="str">
        <f>IF(VLOOKUP(M1046,'Hulpblad KAR-parser'!A:C,3,FALSE)="","",VLOOKUP(M1046,'Hulpblad KAR-parser'!A:C,3,FALSE))</f>
        <v>CLU test: uit</v>
      </c>
      <c r="P1046" s="136" t="str">
        <f>IF(CONCATENATE(C1046,D1046)="","",VLOOKUP(CONCATENATE(C1046,D1046),Karakteristieken!AQ:AQ,1,FALSE))</f>
        <v>Compl. UitschCLU test: uit</v>
      </c>
    </row>
    <row r="1047" spans="1:16" x14ac:dyDescent="0.25">
      <c r="A1047" s="59"/>
      <c r="B1047" s="59"/>
      <c r="C1047" s="59"/>
      <c r="D1047" s="59"/>
      <c r="E1047" s="60" t="s">
        <v>9058</v>
      </c>
      <c r="F1047" s="60"/>
      <c r="G1047" s="60" t="s">
        <v>1903</v>
      </c>
      <c r="H1047" s="60"/>
      <c r="I1047" s="59">
        <f t="shared" si="17"/>
        <v>6</v>
      </c>
      <c r="J1047" s="59" t="s">
        <v>1561</v>
      </c>
      <c r="K1047" s="61"/>
      <c r="L1047" s="62" t="s">
        <v>6737</v>
      </c>
      <c r="M1047" s="62" t="s">
        <v>1903</v>
      </c>
      <c r="N1047" s="72" t="str">
        <f>VLOOKUP(M1047,'Hulpblad KAR-parser'!A:C,2,FALSE)</f>
        <v>Compl. Uitsch</v>
      </c>
      <c r="O1047" s="72" t="str">
        <f>IF(VLOOKUP(M1047,'Hulpblad KAR-parser'!A:C,3,FALSE)="","",VLOOKUP(M1047,'Hulpblad KAR-parser'!A:C,3,FALSE))</f>
        <v>CLU test: uit</v>
      </c>
      <c r="P1047" s="136" t="str">
        <f>IF(CONCATENATE(C1047,D1047)="","",VLOOKUP(CONCATENATE(C1047,D1047),Karakteristieken!AQ:AQ,1,FALSE))</f>
        <v/>
      </c>
    </row>
    <row r="1048" spans="1:16" x14ac:dyDescent="0.25">
      <c r="A1048" s="59"/>
      <c r="B1048" s="59"/>
      <c r="C1048" s="59"/>
      <c r="D1048" s="59"/>
      <c r="E1048" s="60" t="s">
        <v>9059</v>
      </c>
      <c r="F1048" s="60"/>
      <c r="G1048" s="60" t="s">
        <v>1903</v>
      </c>
      <c r="H1048" s="60"/>
      <c r="I1048" s="59">
        <f t="shared" si="17"/>
        <v>30</v>
      </c>
      <c r="J1048" s="59" t="s">
        <v>1561</v>
      </c>
      <c r="K1048" s="61"/>
      <c r="L1048" s="62" t="s">
        <v>6737</v>
      </c>
      <c r="M1048" s="62" t="s">
        <v>1903</v>
      </c>
      <c r="N1048" s="72" t="str">
        <f>VLOOKUP(M1048,'Hulpblad KAR-parser'!A:C,2,FALSE)</f>
        <v>Compl. Uitsch</v>
      </c>
      <c r="O1048" s="72" t="str">
        <f>IF(VLOOKUP(M1048,'Hulpblad KAR-parser'!A:C,3,FALSE)="","",VLOOKUP(M1048,'Hulpblad KAR-parser'!A:C,3,FALSE))</f>
        <v>CLU test: uit</v>
      </c>
      <c r="P1048" s="136" t="str">
        <f>IF(CONCATENATE(C1048,D1048)="","",VLOOKUP(CONCATENATE(C1048,D1048),Karakteristieken!AQ:AQ,1,FALSE))</f>
        <v/>
      </c>
    </row>
    <row r="1049" spans="1:16" x14ac:dyDescent="0.25">
      <c r="A1049" s="59">
        <v>200114649</v>
      </c>
      <c r="B1049" s="59">
        <v>200107096</v>
      </c>
      <c r="C1049" s="59" t="s">
        <v>1894</v>
      </c>
      <c r="D1049" s="59" t="s">
        <v>1898</v>
      </c>
      <c r="E1049" s="60" t="s">
        <v>1900</v>
      </c>
      <c r="F1049" s="60"/>
      <c r="G1049" s="60"/>
      <c r="H1049" s="60"/>
      <c r="I1049" s="59">
        <f t="shared" si="17"/>
        <v>24</v>
      </c>
      <c r="J1049" s="59" t="s">
        <v>1613</v>
      </c>
      <c r="K1049" s="61"/>
      <c r="L1049" s="62" t="s">
        <v>6737</v>
      </c>
      <c r="M1049" s="62" t="s">
        <v>1900</v>
      </c>
      <c r="N1049" s="72" t="str">
        <f>VLOOKUP(M1049,'Hulpblad KAR-parser'!A:C,2,FALSE)</f>
        <v>Compl. Uitsch</v>
      </c>
      <c r="O1049" s="72" t="str">
        <f>IF(VLOOKUP(M1049,'Hulpblad KAR-parser'!A:C,3,FALSE)="","",VLOOKUP(M1049,'Hulpblad KAR-parser'!A:C,3,FALSE))</f>
        <v>CLU uitgevoerd</v>
      </c>
      <c r="P1049" s="136" t="str">
        <f>IF(CONCATENATE(C1049,D1049)="","",VLOOKUP(CONCATENATE(C1049,D1049),Karakteristieken!AQ:AQ,1,FALSE))</f>
        <v>Compl. UitschCLU uitgevoerd</v>
      </c>
    </row>
    <row r="1050" spans="1:16" x14ac:dyDescent="0.25">
      <c r="A1050" s="59"/>
      <c r="B1050" s="59"/>
      <c r="C1050" s="59"/>
      <c r="D1050" s="59"/>
      <c r="E1050" s="60" t="s">
        <v>9060</v>
      </c>
      <c r="F1050" s="60"/>
      <c r="G1050" s="60" t="s">
        <v>1900</v>
      </c>
      <c r="H1050" s="60"/>
      <c r="I1050" s="59">
        <f t="shared" si="17"/>
        <v>6</v>
      </c>
      <c r="J1050" s="59" t="s">
        <v>1561</v>
      </c>
      <c r="K1050" s="61"/>
      <c r="L1050" s="62" t="s">
        <v>6737</v>
      </c>
      <c r="M1050" s="62" t="s">
        <v>1900</v>
      </c>
      <c r="N1050" s="72" t="str">
        <f>VLOOKUP(M1050,'Hulpblad KAR-parser'!A:C,2,FALSE)</f>
        <v>Compl. Uitsch</v>
      </c>
      <c r="O1050" s="72" t="str">
        <f>IF(VLOOKUP(M1050,'Hulpblad KAR-parser'!A:C,3,FALSE)="","",VLOOKUP(M1050,'Hulpblad KAR-parser'!A:C,3,FALSE))</f>
        <v>CLU uitgevoerd</v>
      </c>
      <c r="P1050" s="136" t="str">
        <f>IF(CONCATENATE(C1050,D1050)="","",VLOOKUP(CONCATENATE(C1050,D1050),Karakteristieken!AQ:AQ,1,FALSE))</f>
        <v/>
      </c>
    </row>
    <row r="1051" spans="1:16" x14ac:dyDescent="0.25">
      <c r="A1051" s="59"/>
      <c r="B1051" s="59"/>
      <c r="C1051" s="59"/>
      <c r="D1051" s="59"/>
      <c r="E1051" s="60" t="s">
        <v>9061</v>
      </c>
      <c r="F1051" s="60"/>
      <c r="G1051" s="60" t="s">
        <v>1900</v>
      </c>
      <c r="H1051" s="60"/>
      <c r="I1051" s="59">
        <f t="shared" si="17"/>
        <v>29</v>
      </c>
      <c r="J1051" s="59" t="s">
        <v>1561</v>
      </c>
      <c r="K1051" s="61"/>
      <c r="L1051" s="62" t="s">
        <v>6737</v>
      </c>
      <c r="M1051" s="62" t="s">
        <v>1900</v>
      </c>
      <c r="N1051" s="72" t="str">
        <f>VLOOKUP(M1051,'Hulpblad KAR-parser'!A:C,2,FALSE)</f>
        <v>Compl. Uitsch</v>
      </c>
      <c r="O1051" s="72" t="str">
        <f>IF(VLOOKUP(M1051,'Hulpblad KAR-parser'!A:C,3,FALSE)="","",VLOOKUP(M1051,'Hulpblad KAR-parser'!A:C,3,FALSE))</f>
        <v>CLU uitgevoerd</v>
      </c>
      <c r="P1051" s="136" t="str">
        <f>IF(CONCATENATE(C1051,D1051)="","",VLOOKUP(CONCATENATE(C1051,D1051),Karakteristieken!AQ:AQ,1,FALSE))</f>
        <v/>
      </c>
    </row>
    <row r="1052" spans="1:16" x14ac:dyDescent="0.25">
      <c r="A1052" s="67">
        <v>200109453</v>
      </c>
      <c r="B1052" s="67">
        <v>200097985</v>
      </c>
      <c r="C1052" s="67" t="s">
        <v>1910</v>
      </c>
      <c r="D1052" s="67"/>
      <c r="E1052" s="68" t="s">
        <v>6250</v>
      </c>
      <c r="F1052" s="68"/>
      <c r="G1052" s="68"/>
      <c r="H1052" s="68"/>
      <c r="I1052" s="67">
        <f t="shared" si="17"/>
        <v>14</v>
      </c>
      <c r="J1052" s="67" t="s">
        <v>1613</v>
      </c>
      <c r="K1052" s="91" t="s">
        <v>12550</v>
      </c>
      <c r="L1052" s="62" t="s">
        <v>6737</v>
      </c>
      <c r="M1052" s="62" t="s">
        <v>6250</v>
      </c>
      <c r="N1052" s="72" t="e">
        <f>VLOOKUP(M1052,'Hulpblad KAR-parser'!A:C,2,FALSE)</f>
        <v>#N/A</v>
      </c>
      <c r="O1052" s="72" t="e">
        <f>IF(VLOOKUP(M1052,'Hulpblad KAR-parser'!A:C,3,FALSE)="","",VLOOKUP(M1052,'Hulpblad KAR-parser'!A:C,3,FALSE))</f>
        <v>#N/A</v>
      </c>
      <c r="P1052" s="136" t="e">
        <f>IF(CONCATENATE(C1052,D1052)="","",VLOOKUP(CONCATENATE(C1052,D1052),Karakteristieken!AQ:AQ,1,FALSE))</f>
        <v>#N/A</v>
      </c>
    </row>
    <row r="1053" spans="1:16" x14ac:dyDescent="0.25">
      <c r="A1053" s="67"/>
      <c r="B1053" s="67"/>
      <c r="C1053" s="67"/>
      <c r="D1053" s="67"/>
      <c r="E1053" s="68" t="s">
        <v>9071</v>
      </c>
      <c r="F1053" s="68"/>
      <c r="G1053" s="68" t="s">
        <v>6250</v>
      </c>
      <c r="H1053" s="68"/>
      <c r="I1053" s="67">
        <f t="shared" si="17"/>
        <v>5</v>
      </c>
      <c r="J1053" s="67" t="s">
        <v>1561</v>
      </c>
      <c r="K1053" s="91" t="s">
        <v>12550</v>
      </c>
      <c r="L1053" s="62" t="s">
        <v>6737</v>
      </c>
      <c r="M1053" s="62" t="s">
        <v>6250</v>
      </c>
      <c r="N1053" s="72" t="e">
        <f>VLOOKUP(M1053,'Hulpblad KAR-parser'!A:C,2,FALSE)</f>
        <v>#N/A</v>
      </c>
      <c r="O1053" s="72" t="e">
        <f>IF(VLOOKUP(M1053,'Hulpblad KAR-parser'!A:C,3,FALSE)="","",VLOOKUP(M1053,'Hulpblad KAR-parser'!A:C,3,FALSE))</f>
        <v>#N/A</v>
      </c>
      <c r="P1053" s="136" t="str">
        <f>IF(CONCATENATE(C1053,D1053)="","",VLOOKUP(CONCATENATE(C1053,D1053),Karakteristieken!AQ:AQ,1,FALSE))</f>
        <v/>
      </c>
    </row>
    <row r="1054" spans="1:16" x14ac:dyDescent="0.25">
      <c r="A1054" s="59">
        <v>200109454</v>
      </c>
      <c r="B1054" s="59">
        <v>200097986</v>
      </c>
      <c r="C1054" s="59" t="s">
        <v>1926</v>
      </c>
      <c r="D1054" s="59"/>
      <c r="E1054" s="60" t="s">
        <v>1928</v>
      </c>
      <c r="F1054" s="60"/>
      <c r="G1054" s="60"/>
      <c r="H1054" s="60"/>
      <c r="I1054" s="59">
        <f t="shared" si="17"/>
        <v>18</v>
      </c>
      <c r="J1054" s="59" t="s">
        <v>1613</v>
      </c>
      <c r="K1054" s="61"/>
      <c r="L1054" s="62" t="s">
        <v>6737</v>
      </c>
      <c r="M1054" s="62" t="s">
        <v>1928</v>
      </c>
      <c r="N1054" s="72" t="str">
        <f>VLOOKUP(M1054,'Hulpblad KAR-parser'!A:C,2,FALSE)</f>
        <v>Contra Tel.nummer</v>
      </c>
      <c r="O1054" s="72" t="str">
        <f>IF(VLOOKUP(M1054,'Hulpblad KAR-parser'!A:C,3,FALSE)="","",VLOOKUP(M1054,'Hulpblad KAR-parser'!A:C,3,FALSE))</f>
        <v/>
      </c>
      <c r="P1054" s="136" t="str">
        <f>IF(CONCATENATE(C1054,D1054)="","",VLOOKUP(CONCATENATE(C1054,D1054),Karakteristieken!AQ:AQ,1,FALSE))</f>
        <v>Contra Tel.nummer</v>
      </c>
    </row>
    <row r="1055" spans="1:16" x14ac:dyDescent="0.25">
      <c r="A1055" s="59"/>
      <c r="B1055" s="59"/>
      <c r="C1055" s="59"/>
      <c r="D1055" s="59"/>
      <c r="E1055" s="60" t="s">
        <v>9072</v>
      </c>
      <c r="F1055" s="60"/>
      <c r="G1055" s="60" t="s">
        <v>1928</v>
      </c>
      <c r="H1055" s="60"/>
      <c r="I1055" s="59">
        <f t="shared" si="17"/>
        <v>5</v>
      </c>
      <c r="J1055" s="59" t="s">
        <v>1561</v>
      </c>
      <c r="K1055" s="61"/>
      <c r="L1055" s="62" t="s">
        <v>6737</v>
      </c>
      <c r="M1055" s="62" t="s">
        <v>1928</v>
      </c>
      <c r="N1055" s="72" t="str">
        <f>VLOOKUP(M1055,'Hulpblad KAR-parser'!A:C,2,FALSE)</f>
        <v>Contra Tel.nummer</v>
      </c>
      <c r="O1055" s="72" t="str">
        <f>IF(VLOOKUP(M1055,'Hulpblad KAR-parser'!A:C,3,FALSE)="","",VLOOKUP(M1055,'Hulpblad KAR-parser'!A:C,3,FALSE))</f>
        <v/>
      </c>
      <c r="P1055" s="136" t="str">
        <f>IF(CONCATENATE(C1055,D1055)="","",VLOOKUP(CONCATENATE(C1055,D1055),Karakteristieken!AQ:AQ,1,FALSE))</f>
        <v/>
      </c>
    </row>
    <row r="1056" spans="1:16" x14ac:dyDescent="0.25">
      <c r="A1056" s="59">
        <v>200109456</v>
      </c>
      <c r="B1056" s="59">
        <v>200097988</v>
      </c>
      <c r="C1056" s="59" t="s">
        <v>1910</v>
      </c>
      <c r="D1056" s="59" t="s">
        <v>1915</v>
      </c>
      <c r="E1056" s="60" t="s">
        <v>1917</v>
      </c>
      <c r="F1056" s="60"/>
      <c r="G1056" s="60"/>
      <c r="H1056" s="60"/>
      <c r="I1056" s="59">
        <f t="shared" si="17"/>
        <v>27</v>
      </c>
      <c r="J1056" s="59" t="s">
        <v>1613</v>
      </c>
      <c r="K1056" s="61"/>
      <c r="L1056" s="62" t="s">
        <v>6737</v>
      </c>
      <c r="M1056" s="62" t="s">
        <v>1917</v>
      </c>
      <c r="N1056" s="72" t="str">
        <f>VLOOKUP(M1056,'Hulpblad KAR-parser'!A:C,2,FALSE)</f>
        <v>Contra bellen</v>
      </c>
      <c r="O1056" s="72" t="str">
        <f>IF(VLOOKUP(M1056,'Hulpblad KAR-parser'!A:C,3,FALSE)="","",VLOOKUP(M1056,'Hulpblad KAR-parser'!A:C,3,FALSE))</f>
        <v>Is uitgevoerd</v>
      </c>
      <c r="P1056" s="136" t="str">
        <f>IF(CONCATENATE(C1056,D1056)="","",VLOOKUP(CONCATENATE(C1056,D1056),Karakteristieken!AQ:AQ,1,FALSE))</f>
        <v>Contra bellenIs uitgevoerd</v>
      </c>
    </row>
    <row r="1057" spans="1:16" x14ac:dyDescent="0.25">
      <c r="A1057" s="59"/>
      <c r="B1057" s="59"/>
      <c r="C1057" s="59"/>
      <c r="D1057" s="59"/>
      <c r="E1057" s="60" t="s">
        <v>9065</v>
      </c>
      <c r="F1057" s="60"/>
      <c r="G1057" s="60" t="s">
        <v>1917</v>
      </c>
      <c r="H1057" s="60"/>
      <c r="I1057" s="59">
        <f t="shared" si="17"/>
        <v>6</v>
      </c>
      <c r="J1057" s="59" t="s">
        <v>1561</v>
      </c>
      <c r="K1057" s="61"/>
      <c r="L1057" s="62" t="s">
        <v>6737</v>
      </c>
      <c r="M1057" s="62" t="s">
        <v>1917</v>
      </c>
      <c r="N1057" s="72" t="str">
        <f>VLOOKUP(M1057,'Hulpblad KAR-parser'!A:C,2,FALSE)</f>
        <v>Contra bellen</v>
      </c>
      <c r="O1057" s="72" t="str">
        <f>IF(VLOOKUP(M1057,'Hulpblad KAR-parser'!A:C,3,FALSE)="","",VLOOKUP(M1057,'Hulpblad KAR-parser'!A:C,3,FALSE))</f>
        <v>Is uitgevoerd</v>
      </c>
      <c r="P1057" s="136" t="str">
        <f>IF(CONCATENATE(C1057,D1057)="","",VLOOKUP(CONCATENATE(C1057,D1057),Karakteristieken!AQ:AQ,1,FALSE))</f>
        <v/>
      </c>
    </row>
    <row r="1058" spans="1:16" x14ac:dyDescent="0.25">
      <c r="A1058" s="59">
        <v>200114651</v>
      </c>
      <c r="B1058" s="59">
        <v>200107098</v>
      </c>
      <c r="C1058" s="59" t="s">
        <v>1910</v>
      </c>
      <c r="D1058" s="59" t="s">
        <v>1918</v>
      </c>
      <c r="E1058" s="60" t="s">
        <v>1921</v>
      </c>
      <c r="F1058" s="60"/>
      <c r="G1058" s="60"/>
      <c r="H1058" s="60"/>
      <c r="I1058" s="59">
        <f t="shared" si="17"/>
        <v>29</v>
      </c>
      <c r="J1058" s="59" t="s">
        <v>1613</v>
      </c>
      <c r="K1058" s="61"/>
      <c r="L1058" s="62" t="s">
        <v>6737</v>
      </c>
      <c r="M1058" s="62" t="s">
        <v>1921</v>
      </c>
      <c r="N1058" s="72" t="str">
        <f>VLOOKUP(M1058,'Hulpblad KAR-parser'!A:C,2,FALSE)</f>
        <v>Contra bellen</v>
      </c>
      <c r="O1058" s="72" t="str">
        <f>IF(VLOOKUP(M1058,'Hulpblad KAR-parser'!A:C,3,FALSE)="","",VLOOKUP(M1058,'Hulpblad KAR-parser'!A:C,3,FALSE))</f>
        <v>Mislukt geen contact</v>
      </c>
      <c r="P1058" s="136" t="str">
        <f>IF(CONCATENATE(C1058,D1058)="","",VLOOKUP(CONCATENATE(C1058,D1058),Karakteristieken!AQ:AQ,1,FALSE))</f>
        <v>Contra bellenMislukt geen contact</v>
      </c>
    </row>
    <row r="1059" spans="1:16" x14ac:dyDescent="0.25">
      <c r="A1059" s="59"/>
      <c r="B1059" s="59"/>
      <c r="C1059" s="59"/>
      <c r="D1059" s="59"/>
      <c r="E1059" s="60" t="s">
        <v>9068</v>
      </c>
      <c r="F1059" s="60"/>
      <c r="G1059" s="60" t="s">
        <v>1921</v>
      </c>
      <c r="H1059" s="60"/>
      <c r="I1059" s="59">
        <f t="shared" si="17"/>
        <v>6</v>
      </c>
      <c r="J1059" s="59" t="s">
        <v>1561</v>
      </c>
      <c r="K1059" s="61"/>
      <c r="L1059" s="62" t="s">
        <v>6737</v>
      </c>
      <c r="M1059" s="62" t="s">
        <v>1921</v>
      </c>
      <c r="N1059" s="72" t="str">
        <f>VLOOKUP(M1059,'Hulpblad KAR-parser'!A:C,2,FALSE)</f>
        <v>Contra bellen</v>
      </c>
      <c r="O1059" s="72" t="str">
        <f>IF(VLOOKUP(M1059,'Hulpblad KAR-parser'!A:C,3,FALSE)="","",VLOOKUP(M1059,'Hulpblad KAR-parser'!A:C,3,FALSE))</f>
        <v>Mislukt geen contact</v>
      </c>
      <c r="P1059" s="136" t="str">
        <f>IF(CONCATENATE(C1059,D1059)="","",VLOOKUP(CONCATENATE(C1059,D1059),Karakteristieken!AQ:AQ,1,FALSE))</f>
        <v/>
      </c>
    </row>
    <row r="1060" spans="1:16" x14ac:dyDescent="0.25">
      <c r="A1060" s="59"/>
      <c r="B1060" s="59"/>
      <c r="C1060" s="59"/>
      <c r="D1060" s="59"/>
      <c r="E1060" s="60" t="s">
        <v>9066</v>
      </c>
      <c r="F1060" s="60"/>
      <c r="G1060" s="60" t="s">
        <v>1921</v>
      </c>
      <c r="H1060" s="60"/>
      <c r="I1060" s="59">
        <f t="shared" si="17"/>
        <v>6</v>
      </c>
      <c r="J1060" s="59" t="s">
        <v>1561</v>
      </c>
      <c r="K1060" s="61"/>
      <c r="L1060" s="62" t="s">
        <v>6737</v>
      </c>
      <c r="M1060" s="62" t="s">
        <v>1921</v>
      </c>
      <c r="N1060" s="72" t="str">
        <f>VLOOKUP(M1060,'Hulpblad KAR-parser'!A:C,2,FALSE)</f>
        <v>Contra bellen</v>
      </c>
      <c r="O1060" s="72" t="str">
        <f>IF(VLOOKUP(M1060,'Hulpblad KAR-parser'!A:C,3,FALSE)="","",VLOOKUP(M1060,'Hulpblad KAR-parser'!A:C,3,FALSE))</f>
        <v>Mislukt geen contact</v>
      </c>
      <c r="P1060" s="136" t="str">
        <f>IF(CONCATENATE(C1060,D1060)="","",VLOOKUP(CONCATENATE(C1060,D1060),Karakteristieken!AQ:AQ,1,FALSE))</f>
        <v/>
      </c>
    </row>
    <row r="1061" spans="1:16" x14ac:dyDescent="0.25">
      <c r="A1061" s="59"/>
      <c r="B1061" s="59"/>
      <c r="C1061" s="59"/>
      <c r="D1061" s="59"/>
      <c r="E1061" s="60" t="s">
        <v>9067</v>
      </c>
      <c r="F1061" s="60"/>
      <c r="G1061" s="60" t="s">
        <v>1921</v>
      </c>
      <c r="H1061" s="60"/>
      <c r="I1061" s="59">
        <f t="shared" si="17"/>
        <v>24</v>
      </c>
      <c r="J1061" s="59" t="s">
        <v>1561</v>
      </c>
      <c r="K1061" s="61"/>
      <c r="L1061" s="62" t="s">
        <v>6737</v>
      </c>
      <c r="M1061" s="62" t="s">
        <v>1921</v>
      </c>
      <c r="N1061" s="72" t="str">
        <f>VLOOKUP(M1061,'Hulpblad KAR-parser'!A:C,2,FALSE)</f>
        <v>Contra bellen</v>
      </c>
      <c r="O1061" s="72" t="str">
        <f>IF(VLOOKUP(M1061,'Hulpblad KAR-parser'!A:C,3,FALSE)="","",VLOOKUP(M1061,'Hulpblad KAR-parser'!A:C,3,FALSE))</f>
        <v>Mislukt geen contact</v>
      </c>
      <c r="P1061" s="136" t="str">
        <f>IF(CONCATENATE(C1061,D1061)="","",VLOOKUP(CONCATENATE(C1061,D1061),Karakteristieken!AQ:AQ,1,FALSE))</f>
        <v/>
      </c>
    </row>
    <row r="1062" spans="1:16" x14ac:dyDescent="0.25">
      <c r="A1062" s="59">
        <v>200114652</v>
      </c>
      <c r="B1062" s="59">
        <v>200107099</v>
      </c>
      <c r="C1062" s="59" t="s">
        <v>1910</v>
      </c>
      <c r="D1062" s="59" t="s">
        <v>1922</v>
      </c>
      <c r="E1062" s="60" t="s">
        <v>1925</v>
      </c>
      <c r="F1062" s="60"/>
      <c r="G1062" s="60"/>
      <c r="H1062" s="60"/>
      <c r="I1062" s="59">
        <f t="shared" si="17"/>
        <v>26</v>
      </c>
      <c r="J1062" s="59" t="s">
        <v>1613</v>
      </c>
      <c r="K1062" s="61"/>
      <c r="L1062" s="62" t="s">
        <v>6737</v>
      </c>
      <c r="M1062" s="62" t="s">
        <v>1925</v>
      </c>
      <c r="N1062" s="72" t="str">
        <f>VLOOKUP(M1062,'Hulpblad KAR-parser'!A:C,2,FALSE)</f>
        <v>Contra bellen</v>
      </c>
      <c r="O1062" s="72" t="str">
        <f>IF(VLOOKUP(M1062,'Hulpblad KAR-parser'!A:C,3,FALSE)="","",VLOOKUP(M1062,'Hulpblad KAR-parser'!A:C,3,FALSE))</f>
        <v>Mislukt geen info</v>
      </c>
      <c r="P1062" s="136" t="str">
        <f>IF(CONCATENATE(C1062,D1062)="","",VLOOKUP(CONCATENATE(C1062,D1062),Karakteristieken!AQ:AQ,1,FALSE))</f>
        <v>Contra bellenMislukt geen info</v>
      </c>
    </row>
    <row r="1063" spans="1:16" x14ac:dyDescent="0.25">
      <c r="A1063" s="59"/>
      <c r="B1063" s="59"/>
      <c r="C1063" s="59"/>
      <c r="D1063" s="59"/>
      <c r="E1063" s="60" t="s">
        <v>9069</v>
      </c>
      <c r="F1063" s="60"/>
      <c r="G1063" s="60" t="s">
        <v>1925</v>
      </c>
      <c r="H1063" s="60"/>
      <c r="I1063" s="59">
        <f t="shared" si="17"/>
        <v>6</v>
      </c>
      <c r="J1063" s="59" t="s">
        <v>1561</v>
      </c>
      <c r="K1063" s="61"/>
      <c r="L1063" s="62" t="s">
        <v>6737</v>
      </c>
      <c r="M1063" s="62" t="s">
        <v>1925</v>
      </c>
      <c r="N1063" s="72" t="str">
        <f>VLOOKUP(M1063,'Hulpblad KAR-parser'!A:C,2,FALSE)</f>
        <v>Contra bellen</v>
      </c>
      <c r="O1063" s="72" t="str">
        <f>IF(VLOOKUP(M1063,'Hulpblad KAR-parser'!A:C,3,FALSE)="","",VLOOKUP(M1063,'Hulpblad KAR-parser'!A:C,3,FALSE))</f>
        <v>Mislukt geen info</v>
      </c>
      <c r="P1063" s="136" t="str">
        <f>IF(CONCATENATE(C1063,D1063)="","",VLOOKUP(CONCATENATE(C1063,D1063),Karakteristieken!AQ:AQ,1,FALSE))</f>
        <v/>
      </c>
    </row>
    <row r="1064" spans="1:16" x14ac:dyDescent="0.25">
      <c r="A1064" s="59">
        <v>200109457</v>
      </c>
      <c r="B1064" s="59">
        <v>200097989</v>
      </c>
      <c r="C1064" s="59" t="s">
        <v>1910</v>
      </c>
      <c r="D1064" s="59" t="s">
        <v>1911</v>
      </c>
      <c r="E1064" s="60" t="s">
        <v>1914</v>
      </c>
      <c r="F1064" s="60"/>
      <c r="G1064" s="60"/>
      <c r="H1064" s="60"/>
      <c r="I1064" s="59">
        <f t="shared" si="17"/>
        <v>30</v>
      </c>
      <c r="J1064" s="59" t="s">
        <v>1613</v>
      </c>
      <c r="K1064" s="61"/>
      <c r="L1064" s="62" t="s">
        <v>6737</v>
      </c>
      <c r="M1064" s="62" t="s">
        <v>1914</v>
      </c>
      <c r="N1064" s="72" t="str">
        <f>VLOOKUP(M1064,'Hulpblad KAR-parser'!A:C,2,FALSE)</f>
        <v>Contra bellen</v>
      </c>
      <c r="O1064" s="72" t="str">
        <f>IF(VLOOKUP(M1064,'Hulpblad KAR-parser'!A:C,3,FALSE)="","",VLOOKUP(M1064,'Hulpblad KAR-parser'!A:C,3,FALSE))</f>
        <v>Wordt uitgevoerd</v>
      </c>
      <c r="P1064" s="136" t="str">
        <f>IF(CONCATENATE(C1064,D1064)="","",VLOOKUP(CONCATENATE(C1064,D1064),Karakteristieken!AQ:AQ,1,FALSE))</f>
        <v>Contra bellenWordt uitgevoerd</v>
      </c>
    </row>
    <row r="1065" spans="1:16" x14ac:dyDescent="0.25">
      <c r="A1065" s="59"/>
      <c r="B1065" s="59"/>
      <c r="C1065" s="59"/>
      <c r="D1065" s="59"/>
      <c r="E1065" s="60" t="s">
        <v>9070</v>
      </c>
      <c r="F1065" s="60"/>
      <c r="G1065" s="60" t="s">
        <v>1914</v>
      </c>
      <c r="H1065" s="60"/>
      <c r="I1065" s="59">
        <f t="shared" si="17"/>
        <v>6</v>
      </c>
      <c r="J1065" s="59" t="s">
        <v>1561</v>
      </c>
      <c r="K1065" s="61"/>
      <c r="L1065" s="62" t="s">
        <v>6737</v>
      </c>
      <c r="M1065" s="62" t="s">
        <v>1914</v>
      </c>
      <c r="N1065" s="72" t="str">
        <f>VLOOKUP(M1065,'Hulpblad KAR-parser'!A:C,2,FALSE)</f>
        <v>Contra bellen</v>
      </c>
      <c r="O1065" s="72" t="str">
        <f>IF(VLOOKUP(M1065,'Hulpblad KAR-parser'!A:C,3,FALSE)="","",VLOOKUP(M1065,'Hulpblad KAR-parser'!A:C,3,FALSE))</f>
        <v>Wordt uitgevoerd</v>
      </c>
      <c r="P1065" s="136" t="str">
        <f>IF(CONCATENATE(C1065,D1065)="","",VLOOKUP(CONCATENATE(C1065,D1065),Karakteristieken!AQ:AQ,1,FALSE))</f>
        <v/>
      </c>
    </row>
    <row r="1066" spans="1:16" x14ac:dyDescent="0.25">
      <c r="A1066" s="59">
        <v>200109458</v>
      </c>
      <c r="B1066" s="59">
        <v>200059247</v>
      </c>
      <c r="C1066" s="59" t="s">
        <v>5065</v>
      </c>
      <c r="D1066" s="59" t="s">
        <v>5066</v>
      </c>
      <c r="E1066" s="60" t="s">
        <v>6526</v>
      </c>
      <c r="F1066" s="60"/>
      <c r="G1066" s="60"/>
      <c r="H1066" s="60"/>
      <c r="I1066" s="59">
        <f t="shared" si="17"/>
        <v>12</v>
      </c>
      <c r="J1066" s="59" t="s">
        <v>1613</v>
      </c>
      <c r="K1066" s="61"/>
      <c r="L1066" s="62" t="s">
        <v>6738</v>
      </c>
      <c r="M1066" s="62" t="s">
        <v>6526</v>
      </c>
      <c r="N1066" s="72" t="str">
        <f>VLOOKUP(M1066,'Hulpblad KAR-parser'!A:C,2,FALSE)</f>
        <v>Soort luchtvaartuig</v>
      </c>
      <c r="O1066" s="72" t="str">
        <f>IF(VLOOKUP(M1066,'Hulpblad KAR-parser'!A:C,3,FALSE)="","",VLOOKUP(M1066,'Hulpblad KAR-parser'!A:C,3,FALSE))</f>
        <v>Drone</v>
      </c>
      <c r="P1066" s="136" t="str">
        <f>IF(CONCATENATE(C1066,D1066)="","",VLOOKUP(CONCATENATE(C1066,D1066),Karakteristieken!AQ:AQ,1,FALSE))</f>
        <v>Soort luchtvaartuigDrone</v>
      </c>
    </row>
    <row r="1067" spans="1:16" x14ac:dyDescent="0.25">
      <c r="A1067" s="59"/>
      <c r="B1067" s="59"/>
      <c r="C1067" s="59"/>
      <c r="D1067" s="59"/>
      <c r="E1067" s="60" t="s">
        <v>8079</v>
      </c>
      <c r="F1067" s="60"/>
      <c r="G1067" s="60" t="s">
        <v>6526</v>
      </c>
      <c r="H1067" s="60"/>
      <c r="I1067" s="59">
        <f t="shared" si="17"/>
        <v>12</v>
      </c>
      <c r="J1067" s="59" t="s">
        <v>1561</v>
      </c>
      <c r="K1067" s="61"/>
      <c r="L1067" s="62" t="s">
        <v>6738</v>
      </c>
      <c r="M1067" s="62" t="s">
        <v>6526</v>
      </c>
      <c r="N1067" s="72" t="str">
        <f>VLOOKUP(M1067,'Hulpblad KAR-parser'!A:C,2,FALSE)</f>
        <v>Soort luchtvaartuig</v>
      </c>
      <c r="O1067" s="72" t="str">
        <f>IF(VLOOKUP(M1067,'Hulpblad KAR-parser'!A:C,3,FALSE)="","",VLOOKUP(M1067,'Hulpblad KAR-parser'!A:C,3,FALSE))</f>
        <v>Drone</v>
      </c>
      <c r="P1067" s="136" t="str">
        <f>IF(CONCATENATE(C1067,D1067)="","",VLOOKUP(CONCATENATE(C1067,D1067),Karakteristieken!AQ:AQ,1,FALSE))</f>
        <v/>
      </c>
    </row>
    <row r="1068" spans="1:16" x14ac:dyDescent="0.25">
      <c r="A1068" s="59"/>
      <c r="B1068" s="59"/>
      <c r="C1068" s="59"/>
      <c r="D1068" s="59"/>
      <c r="E1068" s="60" t="s">
        <v>8080</v>
      </c>
      <c r="F1068" s="60"/>
      <c r="G1068" s="60" t="s">
        <v>6526</v>
      </c>
      <c r="H1068" s="60"/>
      <c r="I1068" s="59">
        <f t="shared" si="17"/>
        <v>16</v>
      </c>
      <c r="J1068" s="59" t="s">
        <v>1561</v>
      </c>
      <c r="K1068" s="61"/>
      <c r="L1068" s="62" t="s">
        <v>6738</v>
      </c>
      <c r="M1068" s="62" t="s">
        <v>6526</v>
      </c>
      <c r="N1068" s="72" t="str">
        <f>VLOOKUP(M1068,'Hulpblad KAR-parser'!A:C,2,FALSE)</f>
        <v>Soort luchtvaartuig</v>
      </c>
      <c r="O1068" s="72" t="str">
        <f>IF(VLOOKUP(M1068,'Hulpblad KAR-parser'!A:C,3,FALSE)="","",VLOOKUP(M1068,'Hulpblad KAR-parser'!A:C,3,FALSE))</f>
        <v>Drone</v>
      </c>
      <c r="P1068" s="136" t="str">
        <f>IF(CONCATENATE(C1068,D1068)="","",VLOOKUP(CONCATENATE(C1068,D1068),Karakteristieken!AQ:AQ,1,FALSE))</f>
        <v/>
      </c>
    </row>
    <row r="1069" spans="1:16" x14ac:dyDescent="0.25">
      <c r="A1069" s="59"/>
      <c r="B1069" s="59"/>
      <c r="C1069" s="59"/>
      <c r="D1069" s="59"/>
      <c r="E1069" s="60" t="s">
        <v>8081</v>
      </c>
      <c r="F1069" s="60"/>
      <c r="G1069" s="60" t="s">
        <v>6526</v>
      </c>
      <c r="H1069" s="60"/>
      <c r="I1069" s="59">
        <f t="shared" si="17"/>
        <v>15</v>
      </c>
      <c r="J1069" s="59" t="s">
        <v>1561</v>
      </c>
      <c r="K1069" s="61"/>
      <c r="L1069" s="62" t="s">
        <v>6738</v>
      </c>
      <c r="M1069" s="62" t="s">
        <v>6526</v>
      </c>
      <c r="N1069" s="72" t="str">
        <f>VLOOKUP(M1069,'Hulpblad KAR-parser'!A:C,2,FALSE)</f>
        <v>Soort luchtvaartuig</v>
      </c>
      <c r="O1069" s="72" t="str">
        <f>IF(VLOOKUP(M1069,'Hulpblad KAR-parser'!A:C,3,FALSE)="","",VLOOKUP(M1069,'Hulpblad KAR-parser'!A:C,3,FALSE))</f>
        <v>Drone</v>
      </c>
      <c r="P1069" s="136" t="str">
        <f>IF(CONCATENATE(C1069,D1069)="","",VLOOKUP(CONCATENATE(C1069,D1069),Karakteristieken!AQ:AQ,1,FALSE))</f>
        <v/>
      </c>
    </row>
    <row r="1070" spans="1:16" x14ac:dyDescent="0.25">
      <c r="A1070" s="59"/>
      <c r="B1070" s="59"/>
      <c r="C1070" s="59"/>
      <c r="D1070" s="59"/>
      <c r="E1070" s="60" t="s">
        <v>8082</v>
      </c>
      <c r="F1070" s="60"/>
      <c r="G1070" s="60" t="s">
        <v>6526</v>
      </c>
      <c r="H1070" s="60"/>
      <c r="I1070" s="59">
        <f t="shared" si="17"/>
        <v>18</v>
      </c>
      <c r="J1070" s="59" t="s">
        <v>1561</v>
      </c>
      <c r="K1070" s="61"/>
      <c r="L1070" s="62" t="s">
        <v>6738</v>
      </c>
      <c r="M1070" s="62" t="s">
        <v>6526</v>
      </c>
      <c r="N1070" s="72" t="str">
        <f>VLOOKUP(M1070,'Hulpblad KAR-parser'!A:C,2,FALSE)</f>
        <v>Soort luchtvaartuig</v>
      </c>
      <c r="O1070" s="72" t="str">
        <f>IF(VLOOKUP(M1070,'Hulpblad KAR-parser'!A:C,3,FALSE)="","",VLOOKUP(M1070,'Hulpblad KAR-parser'!A:C,3,FALSE))</f>
        <v>Drone</v>
      </c>
      <c r="P1070" s="136" t="str">
        <f>IF(CONCATENATE(C1070,D1070)="","",VLOOKUP(CONCATENATE(C1070,D1070),Karakteristieken!AQ:AQ,1,FALSE))</f>
        <v/>
      </c>
    </row>
    <row r="1071" spans="1:16" x14ac:dyDescent="0.25">
      <c r="A1071" s="59">
        <v>200109459</v>
      </c>
      <c r="B1071" s="59">
        <v>200059249</v>
      </c>
      <c r="C1071" s="59" t="s">
        <v>5065</v>
      </c>
      <c r="D1071" s="59" t="s">
        <v>5070</v>
      </c>
      <c r="E1071" s="60" t="s">
        <v>6528</v>
      </c>
      <c r="F1071" s="60"/>
      <c r="G1071" s="60"/>
      <c r="H1071" s="60"/>
      <c r="I1071" s="59">
        <f t="shared" si="17"/>
        <v>17</v>
      </c>
      <c r="J1071" s="59" t="s">
        <v>1613</v>
      </c>
      <c r="K1071" s="61"/>
      <c r="L1071" s="62" t="s">
        <v>6738</v>
      </c>
      <c r="M1071" s="62" t="s">
        <v>6528</v>
      </c>
      <c r="N1071" s="72" t="str">
        <f>VLOOKUP(M1071,'Hulpblad KAR-parser'!A:C,2,FALSE)</f>
        <v>Soort luchtvaartuig</v>
      </c>
      <c r="O1071" s="72" t="str">
        <f>IF(VLOOKUP(M1071,'Hulpblad KAR-parser'!A:C,3,FALSE)="","",VLOOKUP(M1071,'Hulpblad KAR-parser'!A:C,3,FALSE))</f>
        <v>Helikopter</v>
      </c>
      <c r="P1071" s="136" t="str">
        <f>IF(CONCATENATE(C1071,D1071)="","",VLOOKUP(CONCATENATE(C1071,D1071),Karakteristieken!AQ:AQ,1,FALSE))</f>
        <v>Soort luchtvaartuigHelikopter</v>
      </c>
    </row>
    <row r="1072" spans="1:16" x14ac:dyDescent="0.25">
      <c r="A1072" s="59"/>
      <c r="B1072" s="59"/>
      <c r="C1072" s="59"/>
      <c r="D1072" s="59"/>
      <c r="E1072" s="60" t="s">
        <v>8074</v>
      </c>
      <c r="F1072" s="60"/>
      <c r="G1072" s="60" t="s">
        <v>6528</v>
      </c>
      <c r="H1072" s="60"/>
      <c r="I1072" s="59">
        <f t="shared" si="17"/>
        <v>11</v>
      </c>
      <c r="J1072" s="59" t="s">
        <v>1561</v>
      </c>
      <c r="K1072" s="61"/>
      <c r="L1072" s="62" t="s">
        <v>6738</v>
      </c>
      <c r="M1072" s="62" t="s">
        <v>6528</v>
      </c>
      <c r="N1072" s="72" t="str">
        <f>VLOOKUP(M1072,'Hulpblad KAR-parser'!A:C,2,FALSE)</f>
        <v>Soort luchtvaartuig</v>
      </c>
      <c r="O1072" s="72" t="str">
        <f>IF(VLOOKUP(M1072,'Hulpblad KAR-parser'!A:C,3,FALSE)="","",VLOOKUP(M1072,'Hulpblad KAR-parser'!A:C,3,FALSE))</f>
        <v>Helikopter</v>
      </c>
      <c r="P1072" s="136" t="str">
        <f>IF(CONCATENATE(C1072,D1072)="","",VLOOKUP(CONCATENATE(C1072,D1072),Karakteristieken!AQ:AQ,1,FALSE))</f>
        <v/>
      </c>
    </row>
    <row r="1073" spans="1:16" x14ac:dyDescent="0.25">
      <c r="A1073" s="59"/>
      <c r="B1073" s="59"/>
      <c r="C1073" s="59"/>
      <c r="D1073" s="59"/>
      <c r="E1073" s="60" t="s">
        <v>8075</v>
      </c>
      <c r="F1073" s="60"/>
      <c r="G1073" s="60" t="s">
        <v>6528</v>
      </c>
      <c r="H1073" s="60"/>
      <c r="I1073" s="59">
        <f t="shared" si="17"/>
        <v>17</v>
      </c>
      <c r="J1073" s="59" t="s">
        <v>1561</v>
      </c>
      <c r="K1073" s="61"/>
      <c r="L1073" s="62" t="s">
        <v>6738</v>
      </c>
      <c r="M1073" s="62" t="s">
        <v>6528</v>
      </c>
      <c r="N1073" s="72" t="str">
        <f>VLOOKUP(M1073,'Hulpblad KAR-parser'!A:C,2,FALSE)</f>
        <v>Soort luchtvaartuig</v>
      </c>
      <c r="O1073" s="72" t="str">
        <f>IF(VLOOKUP(M1073,'Hulpblad KAR-parser'!A:C,3,FALSE)="","",VLOOKUP(M1073,'Hulpblad KAR-parser'!A:C,3,FALSE))</f>
        <v>Helikopter</v>
      </c>
      <c r="P1073" s="136" t="str">
        <f>IF(CONCATENATE(C1073,D1073)="","",VLOOKUP(CONCATENATE(C1073,D1073),Karakteristieken!AQ:AQ,1,FALSE))</f>
        <v/>
      </c>
    </row>
    <row r="1074" spans="1:16" x14ac:dyDescent="0.25">
      <c r="A1074" s="59"/>
      <c r="B1074" s="59"/>
      <c r="C1074" s="59"/>
      <c r="D1074" s="59"/>
      <c r="E1074" s="60" t="s">
        <v>8083</v>
      </c>
      <c r="F1074" s="60"/>
      <c r="G1074" s="60" t="s">
        <v>6528</v>
      </c>
      <c r="H1074" s="60"/>
      <c r="I1074" s="59">
        <f t="shared" si="17"/>
        <v>11</v>
      </c>
      <c r="J1074" s="59" t="s">
        <v>1561</v>
      </c>
      <c r="K1074" s="61"/>
      <c r="L1074" s="62" t="s">
        <v>6738</v>
      </c>
      <c r="M1074" s="62" t="s">
        <v>6528</v>
      </c>
      <c r="N1074" s="72" t="str">
        <f>VLOOKUP(M1074,'Hulpblad KAR-parser'!A:C,2,FALSE)</f>
        <v>Soort luchtvaartuig</v>
      </c>
      <c r="O1074" s="72" t="str">
        <f>IF(VLOOKUP(M1074,'Hulpblad KAR-parser'!A:C,3,FALSE)="","",VLOOKUP(M1074,'Hulpblad KAR-parser'!A:C,3,FALSE))</f>
        <v>Helikopter</v>
      </c>
      <c r="P1074" s="136" t="str">
        <f>IF(CONCATENATE(C1074,D1074)="","",VLOOKUP(CONCATENATE(C1074,D1074),Karakteristieken!AQ:AQ,1,FALSE))</f>
        <v/>
      </c>
    </row>
    <row r="1075" spans="1:16" x14ac:dyDescent="0.25">
      <c r="A1075" s="59"/>
      <c r="B1075" s="59"/>
      <c r="C1075" s="59"/>
      <c r="D1075" s="59"/>
      <c r="E1075" s="60" t="s">
        <v>8084</v>
      </c>
      <c r="F1075" s="60"/>
      <c r="G1075" s="60" t="s">
        <v>6528</v>
      </c>
      <c r="H1075" s="60"/>
      <c r="I1075" s="59">
        <f t="shared" si="17"/>
        <v>17</v>
      </c>
      <c r="J1075" s="59" t="s">
        <v>1561</v>
      </c>
      <c r="K1075" s="61"/>
      <c r="L1075" s="62" t="s">
        <v>6738</v>
      </c>
      <c r="M1075" s="62" t="s">
        <v>6528</v>
      </c>
      <c r="N1075" s="72" t="str">
        <f>VLOOKUP(M1075,'Hulpblad KAR-parser'!A:C,2,FALSE)</f>
        <v>Soort luchtvaartuig</v>
      </c>
      <c r="O1075" s="72" t="str">
        <f>IF(VLOOKUP(M1075,'Hulpblad KAR-parser'!A:C,3,FALSE)="","",VLOOKUP(M1075,'Hulpblad KAR-parser'!A:C,3,FALSE))</f>
        <v>Helikopter</v>
      </c>
      <c r="P1075" s="136" t="str">
        <f>IF(CONCATENATE(C1075,D1075)="","",VLOOKUP(CONCATENATE(C1075,D1075),Karakteristieken!AQ:AQ,1,FALSE))</f>
        <v/>
      </c>
    </row>
    <row r="1076" spans="1:16" x14ac:dyDescent="0.25">
      <c r="A1076" s="59"/>
      <c r="B1076" s="59"/>
      <c r="C1076" s="59"/>
      <c r="D1076" s="59"/>
      <c r="E1076" s="60" t="s">
        <v>8085</v>
      </c>
      <c r="F1076" s="60"/>
      <c r="G1076" s="60" t="s">
        <v>6528</v>
      </c>
      <c r="H1076" s="60"/>
      <c r="I1076" s="59">
        <f t="shared" si="17"/>
        <v>21</v>
      </c>
      <c r="J1076" s="59" t="s">
        <v>1561</v>
      </c>
      <c r="K1076" s="61"/>
      <c r="L1076" s="62" t="s">
        <v>6738</v>
      </c>
      <c r="M1076" s="62" t="s">
        <v>6528</v>
      </c>
      <c r="N1076" s="72" t="str">
        <f>VLOOKUP(M1076,'Hulpblad KAR-parser'!A:C,2,FALSE)</f>
        <v>Soort luchtvaartuig</v>
      </c>
      <c r="O1076" s="72" t="str">
        <f>IF(VLOOKUP(M1076,'Hulpblad KAR-parser'!A:C,3,FALSE)="","",VLOOKUP(M1076,'Hulpblad KAR-parser'!A:C,3,FALSE))</f>
        <v>Helikopter</v>
      </c>
      <c r="P1076" s="136" t="str">
        <f>IF(CONCATENATE(C1076,D1076)="","",VLOOKUP(CONCATENATE(C1076,D1076),Karakteristieken!AQ:AQ,1,FALSE))</f>
        <v/>
      </c>
    </row>
    <row r="1077" spans="1:16" x14ac:dyDescent="0.25">
      <c r="A1077" s="59"/>
      <c r="B1077" s="59"/>
      <c r="C1077" s="59"/>
      <c r="D1077" s="59"/>
      <c r="E1077" s="60" t="s">
        <v>8086</v>
      </c>
      <c r="F1077" s="60"/>
      <c r="G1077" s="60" t="s">
        <v>6528</v>
      </c>
      <c r="H1077" s="60"/>
      <c r="I1077" s="59">
        <f t="shared" si="17"/>
        <v>20</v>
      </c>
      <c r="J1077" s="59" t="s">
        <v>1561</v>
      </c>
      <c r="K1077" s="61"/>
      <c r="L1077" s="62" t="s">
        <v>6738</v>
      </c>
      <c r="M1077" s="62" t="s">
        <v>6528</v>
      </c>
      <c r="N1077" s="72" t="str">
        <f>VLOOKUP(M1077,'Hulpblad KAR-parser'!A:C,2,FALSE)</f>
        <v>Soort luchtvaartuig</v>
      </c>
      <c r="O1077" s="72" t="str">
        <f>IF(VLOOKUP(M1077,'Hulpblad KAR-parser'!A:C,3,FALSE)="","",VLOOKUP(M1077,'Hulpblad KAR-parser'!A:C,3,FALSE))</f>
        <v>Helikopter</v>
      </c>
      <c r="P1077" s="136" t="str">
        <f>IF(CONCATENATE(C1077,D1077)="","",VLOOKUP(CONCATENATE(C1077,D1077),Karakteristieken!AQ:AQ,1,FALSE))</f>
        <v/>
      </c>
    </row>
    <row r="1078" spans="1:16" x14ac:dyDescent="0.25">
      <c r="A1078" s="59"/>
      <c r="B1078" s="59"/>
      <c r="C1078" s="59"/>
      <c r="D1078" s="59"/>
      <c r="E1078" s="60" t="s">
        <v>8087</v>
      </c>
      <c r="F1078" s="60"/>
      <c r="G1078" s="60" t="s">
        <v>6528</v>
      </c>
      <c r="H1078" s="60"/>
      <c r="I1078" s="59">
        <f t="shared" si="17"/>
        <v>23</v>
      </c>
      <c r="J1078" s="59" t="s">
        <v>1561</v>
      </c>
      <c r="K1078" s="61"/>
      <c r="L1078" s="62" t="s">
        <v>6738</v>
      </c>
      <c r="M1078" s="62" t="s">
        <v>6528</v>
      </c>
      <c r="N1078" s="72" t="str">
        <f>VLOOKUP(M1078,'Hulpblad KAR-parser'!A:C,2,FALSE)</f>
        <v>Soort luchtvaartuig</v>
      </c>
      <c r="O1078" s="72" t="str">
        <f>IF(VLOOKUP(M1078,'Hulpblad KAR-parser'!A:C,3,FALSE)="","",VLOOKUP(M1078,'Hulpblad KAR-parser'!A:C,3,FALSE))</f>
        <v>Helikopter</v>
      </c>
      <c r="P1078" s="136" t="str">
        <f>IF(CONCATENATE(C1078,D1078)="","",VLOOKUP(CONCATENATE(C1078,D1078),Karakteristieken!AQ:AQ,1,FALSE))</f>
        <v/>
      </c>
    </row>
    <row r="1079" spans="1:16" x14ac:dyDescent="0.25">
      <c r="A1079" s="59"/>
      <c r="B1079" s="59"/>
      <c r="C1079" s="59"/>
      <c r="D1079" s="59"/>
      <c r="E1079" s="60" t="s">
        <v>8088</v>
      </c>
      <c r="F1079" s="60"/>
      <c r="G1079" s="60" t="s">
        <v>6528</v>
      </c>
      <c r="H1079" s="60"/>
      <c r="I1079" s="59">
        <f t="shared" si="17"/>
        <v>21</v>
      </c>
      <c r="J1079" s="59" t="s">
        <v>1561</v>
      </c>
      <c r="K1079" s="61"/>
      <c r="L1079" s="62" t="s">
        <v>6738</v>
      </c>
      <c r="M1079" s="62" t="s">
        <v>6528</v>
      </c>
      <c r="N1079" s="72" t="str">
        <f>VLOOKUP(M1079,'Hulpblad KAR-parser'!A:C,2,FALSE)</f>
        <v>Soort luchtvaartuig</v>
      </c>
      <c r="O1079" s="72" t="str">
        <f>IF(VLOOKUP(M1079,'Hulpblad KAR-parser'!A:C,3,FALSE)="","",VLOOKUP(M1079,'Hulpblad KAR-parser'!A:C,3,FALSE))</f>
        <v>Helikopter</v>
      </c>
      <c r="P1079" s="136" t="str">
        <f>IF(CONCATENATE(C1079,D1079)="","",VLOOKUP(CONCATENATE(C1079,D1079),Karakteristieken!AQ:AQ,1,FALSE))</f>
        <v/>
      </c>
    </row>
    <row r="1080" spans="1:16" x14ac:dyDescent="0.25">
      <c r="A1080" s="59"/>
      <c r="B1080" s="59"/>
      <c r="C1080" s="59"/>
      <c r="D1080" s="59"/>
      <c r="E1080" s="60" t="s">
        <v>8089</v>
      </c>
      <c r="F1080" s="60"/>
      <c r="G1080" s="60" t="s">
        <v>6528</v>
      </c>
      <c r="H1080" s="60"/>
      <c r="I1080" s="59">
        <f t="shared" si="17"/>
        <v>20</v>
      </c>
      <c r="J1080" s="59" t="s">
        <v>1561</v>
      </c>
      <c r="K1080" s="61"/>
      <c r="L1080" s="62" t="s">
        <v>6738</v>
      </c>
      <c r="M1080" s="62" t="s">
        <v>6528</v>
      </c>
      <c r="N1080" s="72" t="str">
        <f>VLOOKUP(M1080,'Hulpblad KAR-parser'!A:C,2,FALSE)</f>
        <v>Soort luchtvaartuig</v>
      </c>
      <c r="O1080" s="72" t="str">
        <f>IF(VLOOKUP(M1080,'Hulpblad KAR-parser'!A:C,3,FALSE)="","",VLOOKUP(M1080,'Hulpblad KAR-parser'!A:C,3,FALSE))</f>
        <v>Helikopter</v>
      </c>
      <c r="P1080" s="136" t="str">
        <f>IF(CONCATENATE(C1080,D1080)="","",VLOOKUP(CONCATENATE(C1080,D1080),Karakteristieken!AQ:AQ,1,FALSE))</f>
        <v/>
      </c>
    </row>
    <row r="1081" spans="1:16" x14ac:dyDescent="0.25">
      <c r="A1081" s="59"/>
      <c r="B1081" s="59"/>
      <c r="C1081" s="59"/>
      <c r="D1081" s="59"/>
      <c r="E1081" s="60" t="s">
        <v>8090</v>
      </c>
      <c r="F1081" s="60"/>
      <c r="G1081" s="60" t="s">
        <v>6528</v>
      </c>
      <c r="H1081" s="60"/>
      <c r="I1081" s="59">
        <f t="shared" si="17"/>
        <v>23</v>
      </c>
      <c r="J1081" s="59" t="s">
        <v>1561</v>
      </c>
      <c r="K1081" s="61"/>
      <c r="L1081" s="62" t="s">
        <v>6738</v>
      </c>
      <c r="M1081" s="62" t="s">
        <v>6528</v>
      </c>
      <c r="N1081" s="72" t="str">
        <f>VLOOKUP(M1081,'Hulpblad KAR-parser'!A:C,2,FALSE)</f>
        <v>Soort luchtvaartuig</v>
      </c>
      <c r="O1081" s="72" t="str">
        <f>IF(VLOOKUP(M1081,'Hulpblad KAR-parser'!A:C,3,FALSE)="","",VLOOKUP(M1081,'Hulpblad KAR-parser'!A:C,3,FALSE))</f>
        <v>Helikopter</v>
      </c>
      <c r="P1081" s="136" t="str">
        <f>IF(CONCATENATE(C1081,D1081)="","",VLOOKUP(CONCATENATE(C1081,D1081),Karakteristieken!AQ:AQ,1,FALSE))</f>
        <v/>
      </c>
    </row>
    <row r="1082" spans="1:16" x14ac:dyDescent="0.25">
      <c r="A1082" s="59">
        <v>200109460</v>
      </c>
      <c r="B1082" s="59">
        <v>200059251</v>
      </c>
      <c r="C1082" s="59" t="s">
        <v>5065</v>
      </c>
      <c r="D1082" s="59" t="s">
        <v>5073</v>
      </c>
      <c r="E1082" s="60" t="s">
        <v>6530</v>
      </c>
      <c r="F1082" s="60"/>
      <c r="G1082" s="60"/>
      <c r="H1082" s="60"/>
      <c r="I1082" s="59">
        <f t="shared" si="17"/>
        <v>18</v>
      </c>
      <c r="J1082" s="59" t="s">
        <v>1613</v>
      </c>
      <c r="K1082" s="61"/>
      <c r="L1082" s="62" t="s">
        <v>6738</v>
      </c>
      <c r="M1082" s="62" t="s">
        <v>6530</v>
      </c>
      <c r="N1082" s="72" t="str">
        <f>VLOOKUP(M1082,'Hulpblad KAR-parser'!A:C,2,FALSE)</f>
        <v>Soort luchtvaartuig</v>
      </c>
      <c r="O1082" s="72" t="str">
        <f>IF(VLOOKUP(M1082,'Hulpblad KAR-parser'!A:C,3,FALSE)="","",VLOOKUP(M1082,'Hulpblad KAR-parser'!A:C,3,FALSE))</f>
        <v>Luchtballon</v>
      </c>
      <c r="P1082" s="136" t="str">
        <f>IF(CONCATENATE(C1082,D1082)="","",VLOOKUP(CONCATENATE(C1082,D1082),Karakteristieken!AQ:AQ,1,FALSE))</f>
        <v>Soort luchtvaartuigLuchtballon</v>
      </c>
    </row>
    <row r="1083" spans="1:16" x14ac:dyDescent="0.25">
      <c r="A1083" s="59"/>
      <c r="B1083" s="59"/>
      <c r="C1083" s="59"/>
      <c r="D1083" s="59"/>
      <c r="E1083" s="60" t="s">
        <v>8076</v>
      </c>
      <c r="F1083" s="60"/>
      <c r="G1083" s="60" t="s">
        <v>6530</v>
      </c>
      <c r="H1083" s="60"/>
      <c r="I1083" s="59">
        <f t="shared" si="17"/>
        <v>19</v>
      </c>
      <c r="J1083" s="59" t="s">
        <v>1561</v>
      </c>
      <c r="K1083" s="61"/>
      <c r="L1083" s="62" t="s">
        <v>6738</v>
      </c>
      <c r="M1083" s="62" t="s">
        <v>6530</v>
      </c>
      <c r="N1083" s="72" t="str">
        <f>VLOOKUP(M1083,'Hulpblad KAR-parser'!A:C,2,FALSE)</f>
        <v>Soort luchtvaartuig</v>
      </c>
      <c r="O1083" s="72" t="str">
        <f>IF(VLOOKUP(M1083,'Hulpblad KAR-parser'!A:C,3,FALSE)="","",VLOOKUP(M1083,'Hulpblad KAR-parser'!A:C,3,FALSE))</f>
        <v>Luchtballon</v>
      </c>
      <c r="P1083" s="136" t="str">
        <f>IF(CONCATENATE(C1083,D1083)="","",VLOOKUP(CONCATENATE(C1083,D1083),Karakteristieken!AQ:AQ,1,FALSE))</f>
        <v/>
      </c>
    </row>
    <row r="1084" spans="1:16" x14ac:dyDescent="0.25">
      <c r="A1084" s="59"/>
      <c r="B1084" s="59"/>
      <c r="C1084" s="59"/>
      <c r="D1084" s="59"/>
      <c r="E1084" s="60" t="s">
        <v>8091</v>
      </c>
      <c r="F1084" s="60"/>
      <c r="G1084" s="60" t="s">
        <v>6530</v>
      </c>
      <c r="H1084" s="60"/>
      <c r="I1084" s="59">
        <f t="shared" si="17"/>
        <v>22</v>
      </c>
      <c r="J1084" s="59" t="s">
        <v>1561</v>
      </c>
      <c r="K1084" s="61"/>
      <c r="L1084" s="62" t="s">
        <v>6738</v>
      </c>
      <c r="M1084" s="62" t="s">
        <v>6530</v>
      </c>
      <c r="N1084" s="72" t="str">
        <f>VLOOKUP(M1084,'Hulpblad KAR-parser'!A:C,2,FALSE)</f>
        <v>Soort luchtvaartuig</v>
      </c>
      <c r="O1084" s="72" t="str">
        <f>IF(VLOOKUP(M1084,'Hulpblad KAR-parser'!A:C,3,FALSE)="","",VLOOKUP(M1084,'Hulpblad KAR-parser'!A:C,3,FALSE))</f>
        <v>Luchtballon</v>
      </c>
      <c r="P1084" s="136" t="str">
        <f>IF(CONCATENATE(C1084,D1084)="","",VLOOKUP(CONCATENATE(C1084,D1084),Karakteristieken!AQ:AQ,1,FALSE))</f>
        <v/>
      </c>
    </row>
    <row r="1085" spans="1:16" x14ac:dyDescent="0.25">
      <c r="A1085" s="59"/>
      <c r="B1085" s="59"/>
      <c r="C1085" s="59"/>
      <c r="D1085" s="59"/>
      <c r="E1085" s="60" t="s">
        <v>8092</v>
      </c>
      <c r="F1085" s="60"/>
      <c r="G1085" s="60" t="s">
        <v>6530</v>
      </c>
      <c r="H1085" s="60"/>
      <c r="I1085" s="59">
        <f t="shared" si="17"/>
        <v>21</v>
      </c>
      <c r="J1085" s="59" t="s">
        <v>1561</v>
      </c>
      <c r="K1085" s="61"/>
      <c r="L1085" s="62" t="s">
        <v>6738</v>
      </c>
      <c r="M1085" s="62" t="s">
        <v>6530</v>
      </c>
      <c r="N1085" s="72" t="str">
        <f>VLOOKUP(M1085,'Hulpblad KAR-parser'!A:C,2,FALSE)</f>
        <v>Soort luchtvaartuig</v>
      </c>
      <c r="O1085" s="72" t="str">
        <f>IF(VLOOKUP(M1085,'Hulpblad KAR-parser'!A:C,3,FALSE)="","",VLOOKUP(M1085,'Hulpblad KAR-parser'!A:C,3,FALSE))</f>
        <v>Luchtballon</v>
      </c>
      <c r="P1085" s="136" t="str">
        <f>IF(CONCATENATE(C1085,D1085)="","",VLOOKUP(CONCATENATE(C1085,D1085),Karakteristieken!AQ:AQ,1,FALSE))</f>
        <v/>
      </c>
    </row>
    <row r="1086" spans="1:16" x14ac:dyDescent="0.25">
      <c r="A1086" s="59"/>
      <c r="B1086" s="59"/>
      <c r="C1086" s="59"/>
      <c r="D1086" s="59"/>
      <c r="E1086" s="60" t="s">
        <v>8093</v>
      </c>
      <c r="F1086" s="60"/>
      <c r="G1086" s="60" t="s">
        <v>6530</v>
      </c>
      <c r="H1086" s="60"/>
      <c r="I1086" s="59">
        <f t="shared" si="17"/>
        <v>24</v>
      </c>
      <c r="J1086" s="59" t="s">
        <v>1561</v>
      </c>
      <c r="K1086" s="61"/>
      <c r="L1086" s="62" t="s">
        <v>6738</v>
      </c>
      <c r="M1086" s="62" t="s">
        <v>6530</v>
      </c>
      <c r="N1086" s="72" t="str">
        <f>VLOOKUP(M1086,'Hulpblad KAR-parser'!A:C,2,FALSE)</f>
        <v>Soort luchtvaartuig</v>
      </c>
      <c r="O1086" s="72" t="str">
        <f>IF(VLOOKUP(M1086,'Hulpblad KAR-parser'!A:C,3,FALSE)="","",VLOOKUP(M1086,'Hulpblad KAR-parser'!A:C,3,FALSE))</f>
        <v>Luchtballon</v>
      </c>
      <c r="P1086" s="136" t="str">
        <f>IF(CONCATENATE(C1086,D1086)="","",VLOOKUP(CONCATENATE(C1086,D1086),Karakteristieken!AQ:AQ,1,FALSE))</f>
        <v/>
      </c>
    </row>
    <row r="1087" spans="1:16" x14ac:dyDescent="0.25">
      <c r="A1087" s="59">
        <v>200109461</v>
      </c>
      <c r="B1087" s="59">
        <v>200059256</v>
      </c>
      <c r="C1087" s="59" t="s">
        <v>5065</v>
      </c>
      <c r="D1087" s="59" t="s">
        <v>5076</v>
      </c>
      <c r="E1087" s="60" t="s">
        <v>6532</v>
      </c>
      <c r="F1087" s="60"/>
      <c r="G1087" s="60"/>
      <c r="H1087" s="60"/>
      <c r="I1087" s="59">
        <f t="shared" si="17"/>
        <v>24</v>
      </c>
      <c r="J1087" s="59" t="s">
        <v>1613</v>
      </c>
      <c r="K1087" s="61"/>
      <c r="L1087" s="62" t="s">
        <v>6738</v>
      </c>
      <c r="M1087" s="62" t="s">
        <v>6532</v>
      </c>
      <c r="N1087" s="72" t="str">
        <f>VLOOKUP(M1087,'Hulpblad KAR-parser'!A:C,2,FALSE)</f>
        <v>Soort luchtvaartuig</v>
      </c>
      <c r="O1087" s="72" t="str">
        <f>IF(VLOOKUP(M1087,'Hulpblad KAR-parser'!A:C,3,FALSE)="","",VLOOKUP(M1087,'Hulpblad KAR-parser'!A:C,3,FALSE))</f>
        <v>Militair</v>
      </c>
      <c r="P1087" s="136" t="str">
        <f>IF(CONCATENATE(C1087,D1087)="","",VLOOKUP(CONCATENATE(C1087,D1087),Karakteristieken!AQ:AQ,1,FALSE))</f>
        <v>Soort luchtvaartuigMilitair</v>
      </c>
    </row>
    <row r="1088" spans="1:16" x14ac:dyDescent="0.25">
      <c r="A1088" s="59"/>
      <c r="B1088" s="59"/>
      <c r="C1088" s="59"/>
      <c r="D1088" s="59"/>
      <c r="E1088" s="60" t="s">
        <v>8094</v>
      </c>
      <c r="F1088" s="60"/>
      <c r="G1088" s="60" t="s">
        <v>6532</v>
      </c>
      <c r="H1088" s="60"/>
      <c r="I1088" s="59">
        <f t="shared" si="17"/>
        <v>24</v>
      </c>
      <c r="J1088" s="59" t="s">
        <v>1561</v>
      </c>
      <c r="K1088" s="61"/>
      <c r="L1088" s="62" t="s">
        <v>6738</v>
      </c>
      <c r="M1088" s="62" t="s">
        <v>6532</v>
      </c>
      <c r="N1088" s="72" t="str">
        <f>VLOOKUP(M1088,'Hulpblad KAR-parser'!A:C,2,FALSE)</f>
        <v>Soort luchtvaartuig</v>
      </c>
      <c r="O1088" s="72" t="str">
        <f>IF(VLOOKUP(M1088,'Hulpblad KAR-parser'!A:C,3,FALSE)="","",VLOOKUP(M1088,'Hulpblad KAR-parser'!A:C,3,FALSE))</f>
        <v>Militair</v>
      </c>
      <c r="P1088" s="136" t="str">
        <f>IF(CONCATENATE(C1088,D1088)="","",VLOOKUP(CONCATENATE(C1088,D1088),Karakteristieken!AQ:AQ,1,FALSE))</f>
        <v/>
      </c>
    </row>
    <row r="1089" spans="1:16" x14ac:dyDescent="0.25">
      <c r="A1089" s="59"/>
      <c r="B1089" s="59"/>
      <c r="C1089" s="59"/>
      <c r="D1089" s="59"/>
      <c r="E1089" s="60" t="s">
        <v>8095</v>
      </c>
      <c r="F1089" s="60"/>
      <c r="G1089" s="60" t="s">
        <v>6532</v>
      </c>
      <c r="H1089" s="60"/>
      <c r="I1089" s="59">
        <f t="shared" si="17"/>
        <v>28</v>
      </c>
      <c r="J1089" s="59" t="s">
        <v>1561</v>
      </c>
      <c r="K1089" s="61"/>
      <c r="L1089" s="62" t="s">
        <v>6738</v>
      </c>
      <c r="M1089" s="62" t="s">
        <v>6532</v>
      </c>
      <c r="N1089" s="72" t="str">
        <f>VLOOKUP(M1089,'Hulpblad KAR-parser'!A:C,2,FALSE)</f>
        <v>Soort luchtvaartuig</v>
      </c>
      <c r="O1089" s="72" t="str">
        <f>IF(VLOOKUP(M1089,'Hulpblad KAR-parser'!A:C,3,FALSE)="","",VLOOKUP(M1089,'Hulpblad KAR-parser'!A:C,3,FALSE))</f>
        <v>Militair</v>
      </c>
      <c r="P1089" s="136" t="str">
        <f>IF(CONCATENATE(C1089,D1089)="","",VLOOKUP(CONCATENATE(C1089,D1089),Karakteristieken!AQ:AQ,1,FALSE))</f>
        <v/>
      </c>
    </row>
    <row r="1090" spans="1:16" x14ac:dyDescent="0.25">
      <c r="A1090" s="59"/>
      <c r="B1090" s="59"/>
      <c r="C1090" s="59"/>
      <c r="D1090" s="59"/>
      <c r="E1090" s="60" t="s">
        <v>8096</v>
      </c>
      <c r="F1090" s="60"/>
      <c r="G1090" s="60" t="s">
        <v>6532</v>
      </c>
      <c r="H1090" s="60"/>
      <c r="I1090" s="59">
        <f t="shared" si="17"/>
        <v>27</v>
      </c>
      <c r="J1090" s="59" t="s">
        <v>1561</v>
      </c>
      <c r="K1090" s="61"/>
      <c r="L1090" s="62" t="s">
        <v>6738</v>
      </c>
      <c r="M1090" s="62" t="s">
        <v>6532</v>
      </c>
      <c r="N1090" s="72" t="str">
        <f>VLOOKUP(M1090,'Hulpblad KAR-parser'!A:C,2,FALSE)</f>
        <v>Soort luchtvaartuig</v>
      </c>
      <c r="O1090" s="72" t="str">
        <f>IF(VLOOKUP(M1090,'Hulpblad KAR-parser'!A:C,3,FALSE)="","",VLOOKUP(M1090,'Hulpblad KAR-parser'!A:C,3,FALSE))</f>
        <v>Militair</v>
      </c>
      <c r="P1090" s="136" t="str">
        <f>IF(CONCATENATE(C1090,D1090)="","",VLOOKUP(CONCATENATE(C1090,D1090),Karakteristieken!AQ:AQ,1,FALSE))</f>
        <v/>
      </c>
    </row>
    <row r="1091" spans="1:16" x14ac:dyDescent="0.25">
      <c r="A1091" s="59"/>
      <c r="B1091" s="59"/>
      <c r="C1091" s="59"/>
      <c r="D1091" s="59"/>
      <c r="E1091" s="60" t="s">
        <v>8097</v>
      </c>
      <c r="F1091" s="60"/>
      <c r="G1091" s="60" t="s">
        <v>6532</v>
      </c>
      <c r="H1091" s="60"/>
      <c r="I1091" s="59">
        <f t="shared" si="17"/>
        <v>30</v>
      </c>
      <c r="J1091" s="59" t="s">
        <v>1561</v>
      </c>
      <c r="K1091" s="61"/>
      <c r="L1091" s="62" t="s">
        <v>6738</v>
      </c>
      <c r="M1091" s="62" t="s">
        <v>6532</v>
      </c>
      <c r="N1091" s="72" t="str">
        <f>VLOOKUP(M1091,'Hulpblad KAR-parser'!A:C,2,FALSE)</f>
        <v>Soort luchtvaartuig</v>
      </c>
      <c r="O1091" s="72" t="str">
        <f>IF(VLOOKUP(M1091,'Hulpblad KAR-parser'!A:C,3,FALSE)="","",VLOOKUP(M1091,'Hulpblad KAR-parser'!A:C,3,FALSE))</f>
        <v>Militair</v>
      </c>
      <c r="P1091" s="136" t="str">
        <f>IF(CONCATENATE(C1091,D1091)="","",VLOOKUP(CONCATENATE(C1091,D1091),Karakteristieken!AQ:AQ,1,FALSE))</f>
        <v/>
      </c>
    </row>
    <row r="1092" spans="1:16" x14ac:dyDescent="0.25">
      <c r="A1092" s="59">
        <v>200109462</v>
      </c>
      <c r="B1092" s="59">
        <v>200059257</v>
      </c>
      <c r="C1092" s="59" t="s">
        <v>5065</v>
      </c>
      <c r="D1092" s="59" t="s">
        <v>5088</v>
      </c>
      <c r="E1092" s="60" t="s">
        <v>6535</v>
      </c>
      <c r="F1092" s="60"/>
      <c r="G1092" s="60"/>
      <c r="H1092" s="60"/>
      <c r="I1092" s="59">
        <f t="shared" si="17"/>
        <v>26</v>
      </c>
      <c r="J1092" s="59" t="s">
        <v>1613</v>
      </c>
      <c r="K1092" s="61"/>
      <c r="L1092" s="62" t="s">
        <v>6738</v>
      </c>
      <c r="M1092" s="62" t="s">
        <v>6535</v>
      </c>
      <c r="N1092" s="72" t="str">
        <f>VLOOKUP(M1092,'Hulpblad KAR-parser'!A:C,2,FALSE)</f>
        <v>Soort luchtvaartuig</v>
      </c>
      <c r="O1092" s="72" t="str">
        <f>IF(VLOOKUP(M1092,'Hulpblad KAR-parser'!A:C,3,FALSE)="","",VLOOKUP(M1092,'Hulpblad KAR-parser'!A:C,3,FALSE))</f>
        <v>Passagiersvliegtuig</v>
      </c>
      <c r="P1092" s="136" t="str">
        <f>IF(CONCATENATE(C1092,D1092)="","",VLOOKUP(CONCATENATE(C1092,D1092),Karakteristieken!AQ:AQ,1,FALSE))</f>
        <v>Soort luchtvaartuigPassagiersvliegtuig</v>
      </c>
    </row>
    <row r="1093" spans="1:16" x14ac:dyDescent="0.25">
      <c r="A1093" s="59"/>
      <c r="B1093" s="59"/>
      <c r="C1093" s="59"/>
      <c r="D1093" s="59"/>
      <c r="E1093" s="60" t="s">
        <v>8100</v>
      </c>
      <c r="F1093" s="60"/>
      <c r="G1093" s="60" t="s">
        <v>6535</v>
      </c>
      <c r="H1093" s="60"/>
      <c r="I1093" s="59">
        <f t="shared" si="17"/>
        <v>26</v>
      </c>
      <c r="J1093" s="59" t="s">
        <v>1561</v>
      </c>
      <c r="K1093" s="61"/>
      <c r="L1093" s="62" t="s">
        <v>6738</v>
      </c>
      <c r="M1093" s="62" t="s">
        <v>6535</v>
      </c>
      <c r="N1093" s="72" t="str">
        <f>VLOOKUP(M1093,'Hulpblad KAR-parser'!A:C,2,FALSE)</f>
        <v>Soort luchtvaartuig</v>
      </c>
      <c r="O1093" s="72" t="str">
        <f>IF(VLOOKUP(M1093,'Hulpblad KAR-parser'!A:C,3,FALSE)="","",VLOOKUP(M1093,'Hulpblad KAR-parser'!A:C,3,FALSE))</f>
        <v>Passagiersvliegtuig</v>
      </c>
      <c r="P1093" s="136" t="str">
        <f>IF(CONCATENATE(C1093,D1093)="","",VLOOKUP(CONCATENATE(C1093,D1093),Karakteristieken!AQ:AQ,1,FALSE))</f>
        <v/>
      </c>
    </row>
    <row r="1094" spans="1:16" x14ac:dyDescent="0.25">
      <c r="A1094" s="59"/>
      <c r="B1094" s="59"/>
      <c r="C1094" s="59"/>
      <c r="D1094" s="59"/>
      <c r="E1094" s="60" t="s">
        <v>8101</v>
      </c>
      <c r="F1094" s="60"/>
      <c r="G1094" s="60" t="s">
        <v>6535</v>
      </c>
      <c r="H1094" s="60"/>
      <c r="I1094" s="59">
        <f t="shared" si="17"/>
        <v>30</v>
      </c>
      <c r="J1094" s="59" t="s">
        <v>1561</v>
      </c>
      <c r="K1094" s="61"/>
      <c r="L1094" s="62" t="s">
        <v>6738</v>
      </c>
      <c r="M1094" s="62" t="s">
        <v>6535</v>
      </c>
      <c r="N1094" s="72" t="str">
        <f>VLOOKUP(M1094,'Hulpblad KAR-parser'!A:C,2,FALSE)</f>
        <v>Soort luchtvaartuig</v>
      </c>
      <c r="O1094" s="72" t="str">
        <f>IF(VLOOKUP(M1094,'Hulpblad KAR-parser'!A:C,3,FALSE)="","",VLOOKUP(M1094,'Hulpblad KAR-parser'!A:C,3,FALSE))</f>
        <v>Passagiersvliegtuig</v>
      </c>
      <c r="P1094" s="136" t="str">
        <f>IF(CONCATENATE(C1094,D1094)="","",VLOOKUP(CONCATENATE(C1094,D1094),Karakteristieken!AQ:AQ,1,FALSE))</f>
        <v/>
      </c>
    </row>
    <row r="1095" spans="1:16" x14ac:dyDescent="0.25">
      <c r="A1095" s="59"/>
      <c r="B1095" s="59"/>
      <c r="C1095" s="59"/>
      <c r="D1095" s="59"/>
      <c r="E1095" s="60" t="s">
        <v>8102</v>
      </c>
      <c r="F1095" s="60"/>
      <c r="G1095" s="60" t="s">
        <v>6535</v>
      </c>
      <c r="H1095" s="60"/>
      <c r="I1095" s="59">
        <f t="shared" si="17"/>
        <v>29</v>
      </c>
      <c r="J1095" s="59" t="s">
        <v>1561</v>
      </c>
      <c r="K1095" s="61"/>
      <c r="L1095" s="62" t="s">
        <v>6738</v>
      </c>
      <c r="M1095" s="62" t="s">
        <v>6535</v>
      </c>
      <c r="N1095" s="72" t="str">
        <f>VLOOKUP(M1095,'Hulpblad KAR-parser'!A:C,2,FALSE)</f>
        <v>Soort luchtvaartuig</v>
      </c>
      <c r="O1095" s="72" t="str">
        <f>IF(VLOOKUP(M1095,'Hulpblad KAR-parser'!A:C,3,FALSE)="","",VLOOKUP(M1095,'Hulpblad KAR-parser'!A:C,3,FALSE))</f>
        <v>Passagiersvliegtuig</v>
      </c>
      <c r="P1095" s="136" t="str">
        <f>IF(CONCATENATE(C1095,D1095)="","",VLOOKUP(CONCATENATE(C1095,D1095),Karakteristieken!AQ:AQ,1,FALSE))</f>
        <v/>
      </c>
    </row>
    <row r="1096" spans="1:16" x14ac:dyDescent="0.25">
      <c r="A1096" s="59"/>
      <c r="B1096" s="59"/>
      <c r="C1096" s="59"/>
      <c r="D1096" s="59"/>
      <c r="E1096" s="60" t="s">
        <v>11601</v>
      </c>
      <c r="F1096" s="60"/>
      <c r="G1096" s="60" t="s">
        <v>6535</v>
      </c>
      <c r="H1096" s="60"/>
      <c r="I1096" s="59">
        <f t="shared" si="17"/>
        <v>29</v>
      </c>
      <c r="J1096" s="59" t="s">
        <v>1561</v>
      </c>
      <c r="K1096" s="61"/>
      <c r="L1096" s="62" t="s">
        <v>6738</v>
      </c>
      <c r="M1096" s="62" t="s">
        <v>6535</v>
      </c>
      <c r="N1096" s="72" t="str">
        <f>VLOOKUP(M1096,'Hulpblad KAR-parser'!A:C,2,FALSE)</f>
        <v>Soort luchtvaartuig</v>
      </c>
      <c r="O1096" s="72" t="str">
        <f>IF(VLOOKUP(M1096,'Hulpblad KAR-parser'!A:C,3,FALSE)="","",VLOOKUP(M1096,'Hulpblad KAR-parser'!A:C,3,FALSE))</f>
        <v>Passagiersvliegtuig</v>
      </c>
      <c r="P1096" s="136" t="str">
        <f>IF(CONCATENATE(C1096,D1096)="","",VLOOKUP(CONCATENATE(C1096,D1096),Karakteristieken!AQ:AQ,1,FALSE))</f>
        <v/>
      </c>
    </row>
    <row r="1097" spans="1:16" x14ac:dyDescent="0.25">
      <c r="A1097" s="59">
        <v>200109463</v>
      </c>
      <c r="B1097" s="59">
        <v>200059253</v>
      </c>
      <c r="C1097" s="59" t="s">
        <v>5065</v>
      </c>
      <c r="D1097" s="59" t="s">
        <v>5079</v>
      </c>
      <c r="E1097" s="60" t="s">
        <v>6537</v>
      </c>
      <c r="F1097" s="60"/>
      <c r="G1097" s="60"/>
      <c r="H1097" s="60"/>
      <c r="I1097" s="59">
        <f t="shared" si="17"/>
        <v>21</v>
      </c>
      <c r="J1097" s="59" t="s">
        <v>1613</v>
      </c>
      <c r="K1097" s="61"/>
      <c r="L1097" s="62" t="s">
        <v>6738</v>
      </c>
      <c r="M1097" s="62" t="s">
        <v>6537</v>
      </c>
      <c r="N1097" s="72" t="str">
        <f>VLOOKUP(M1097,'Hulpblad KAR-parser'!A:C,2,FALSE)</f>
        <v>Soort luchtvaartuig</v>
      </c>
      <c r="O1097" s="72" t="str">
        <f>IF(VLOOKUP(M1097,'Hulpblad KAR-parser'!A:C,3,FALSE)="","",VLOOKUP(M1097,'Hulpblad KAR-parser'!A:C,3,FALSE))</f>
        <v>Sportvliegtuig</v>
      </c>
      <c r="P1097" s="136" t="str">
        <f>IF(CONCATENATE(C1097,D1097)="","",VLOOKUP(CONCATENATE(C1097,D1097),Karakteristieken!AQ:AQ,1,FALSE))</f>
        <v>Soort luchtvaartuigSportvliegtuig</v>
      </c>
    </row>
    <row r="1098" spans="1:16" x14ac:dyDescent="0.25">
      <c r="A1098" s="59"/>
      <c r="B1098" s="59"/>
      <c r="C1098" s="59"/>
      <c r="D1098" s="59"/>
      <c r="E1098" s="60" t="s">
        <v>8077</v>
      </c>
      <c r="F1098" s="60"/>
      <c r="G1098" s="60" t="s">
        <v>6537</v>
      </c>
      <c r="H1098" s="60"/>
      <c r="I1098" s="59">
        <f t="shared" si="17"/>
        <v>23</v>
      </c>
      <c r="J1098" s="59" t="s">
        <v>1561</v>
      </c>
      <c r="K1098" s="61"/>
      <c r="L1098" s="62" t="s">
        <v>6738</v>
      </c>
      <c r="M1098" s="62" t="s">
        <v>6537</v>
      </c>
      <c r="N1098" s="72" t="str">
        <f>VLOOKUP(M1098,'Hulpblad KAR-parser'!A:C,2,FALSE)</f>
        <v>Soort luchtvaartuig</v>
      </c>
      <c r="O1098" s="72" t="str">
        <f>IF(VLOOKUP(M1098,'Hulpblad KAR-parser'!A:C,3,FALSE)="","",VLOOKUP(M1098,'Hulpblad KAR-parser'!A:C,3,FALSE))</f>
        <v>Sportvliegtuig</v>
      </c>
      <c r="P1098" s="136" t="str">
        <f>IF(CONCATENATE(C1098,D1098)="","",VLOOKUP(CONCATENATE(C1098,D1098),Karakteristieken!AQ:AQ,1,FALSE))</f>
        <v/>
      </c>
    </row>
    <row r="1099" spans="1:16" x14ac:dyDescent="0.25">
      <c r="A1099" s="59"/>
      <c r="B1099" s="59"/>
      <c r="C1099" s="59"/>
      <c r="D1099" s="59"/>
      <c r="E1099" s="60" t="s">
        <v>8103</v>
      </c>
      <c r="F1099" s="60"/>
      <c r="G1099" s="60" t="s">
        <v>6537</v>
      </c>
      <c r="H1099" s="60"/>
      <c r="I1099" s="59">
        <f t="shared" si="17"/>
        <v>25</v>
      </c>
      <c r="J1099" s="59" t="s">
        <v>1561</v>
      </c>
      <c r="K1099" s="61"/>
      <c r="L1099" s="62" t="s">
        <v>6738</v>
      </c>
      <c r="M1099" s="62" t="s">
        <v>6537</v>
      </c>
      <c r="N1099" s="72" t="str">
        <f>VLOOKUP(M1099,'Hulpblad KAR-parser'!A:C,2,FALSE)</f>
        <v>Soort luchtvaartuig</v>
      </c>
      <c r="O1099" s="72" t="str">
        <f>IF(VLOOKUP(M1099,'Hulpblad KAR-parser'!A:C,3,FALSE)="","",VLOOKUP(M1099,'Hulpblad KAR-parser'!A:C,3,FALSE))</f>
        <v>Sportvliegtuig</v>
      </c>
      <c r="P1099" s="136" t="str">
        <f>IF(CONCATENATE(C1099,D1099)="","",VLOOKUP(CONCATENATE(C1099,D1099),Karakteristieken!AQ:AQ,1,FALSE))</f>
        <v/>
      </c>
    </row>
    <row r="1100" spans="1:16" x14ac:dyDescent="0.25">
      <c r="A1100" s="59"/>
      <c r="B1100" s="59"/>
      <c r="C1100" s="59"/>
      <c r="D1100" s="59"/>
      <c r="E1100" s="60" t="s">
        <v>8104</v>
      </c>
      <c r="F1100" s="60"/>
      <c r="G1100" s="60" t="s">
        <v>6537</v>
      </c>
      <c r="H1100" s="60"/>
      <c r="I1100" s="59">
        <f t="shared" si="17"/>
        <v>24</v>
      </c>
      <c r="J1100" s="59" t="s">
        <v>1561</v>
      </c>
      <c r="K1100" s="61"/>
      <c r="L1100" s="62" t="s">
        <v>6738</v>
      </c>
      <c r="M1100" s="62" t="s">
        <v>6537</v>
      </c>
      <c r="N1100" s="72" t="str">
        <f>VLOOKUP(M1100,'Hulpblad KAR-parser'!A:C,2,FALSE)</f>
        <v>Soort luchtvaartuig</v>
      </c>
      <c r="O1100" s="72" t="str">
        <f>IF(VLOOKUP(M1100,'Hulpblad KAR-parser'!A:C,3,FALSE)="","",VLOOKUP(M1100,'Hulpblad KAR-parser'!A:C,3,FALSE))</f>
        <v>Sportvliegtuig</v>
      </c>
      <c r="P1100" s="136" t="str">
        <f>IF(CONCATENATE(C1100,D1100)="","",VLOOKUP(CONCATENATE(C1100,D1100),Karakteristieken!AQ:AQ,1,FALSE))</f>
        <v/>
      </c>
    </row>
    <row r="1101" spans="1:16" x14ac:dyDescent="0.25">
      <c r="A1101" s="59"/>
      <c r="B1101" s="59"/>
      <c r="C1101" s="59"/>
      <c r="D1101" s="59"/>
      <c r="E1101" s="60" t="s">
        <v>8105</v>
      </c>
      <c r="F1101" s="60"/>
      <c r="G1101" s="60" t="s">
        <v>6537</v>
      </c>
      <c r="H1101" s="60"/>
      <c r="I1101" s="59">
        <f t="shared" si="17"/>
        <v>27</v>
      </c>
      <c r="J1101" s="59" t="s">
        <v>1561</v>
      </c>
      <c r="K1101" s="61"/>
      <c r="L1101" s="62" t="s">
        <v>6738</v>
      </c>
      <c r="M1101" s="62" t="s">
        <v>6537</v>
      </c>
      <c r="N1101" s="72" t="str">
        <f>VLOOKUP(M1101,'Hulpblad KAR-parser'!A:C,2,FALSE)</f>
        <v>Soort luchtvaartuig</v>
      </c>
      <c r="O1101" s="72" t="str">
        <f>IF(VLOOKUP(M1101,'Hulpblad KAR-parser'!A:C,3,FALSE)="","",VLOOKUP(M1101,'Hulpblad KAR-parser'!A:C,3,FALSE))</f>
        <v>Sportvliegtuig</v>
      </c>
      <c r="P1101" s="136" t="str">
        <f>IF(CONCATENATE(C1101,D1101)="","",VLOOKUP(CONCATENATE(C1101,D1101),Karakteristieken!AQ:AQ,1,FALSE))</f>
        <v/>
      </c>
    </row>
    <row r="1102" spans="1:16" x14ac:dyDescent="0.25">
      <c r="A1102" s="59"/>
      <c r="B1102" s="59"/>
      <c r="C1102" s="59"/>
      <c r="D1102" s="59"/>
      <c r="E1102" s="60" t="s">
        <v>8106</v>
      </c>
      <c r="F1102" s="60"/>
      <c r="G1102" s="60" t="s">
        <v>6537</v>
      </c>
      <c r="H1102" s="60"/>
      <c r="I1102" s="59">
        <f t="shared" si="17"/>
        <v>27</v>
      </c>
      <c r="J1102" s="59" t="s">
        <v>1561</v>
      </c>
      <c r="K1102" s="61"/>
      <c r="L1102" s="62" t="s">
        <v>6738</v>
      </c>
      <c r="M1102" s="62" t="s">
        <v>6537</v>
      </c>
      <c r="N1102" s="72" t="str">
        <f>VLOOKUP(M1102,'Hulpblad KAR-parser'!A:C,2,FALSE)</f>
        <v>Soort luchtvaartuig</v>
      </c>
      <c r="O1102" s="72" t="str">
        <f>IF(VLOOKUP(M1102,'Hulpblad KAR-parser'!A:C,3,FALSE)="","",VLOOKUP(M1102,'Hulpblad KAR-parser'!A:C,3,FALSE))</f>
        <v>Sportvliegtuig</v>
      </c>
      <c r="P1102" s="136" t="str">
        <f>IF(CONCATENATE(C1102,D1102)="","",VLOOKUP(CONCATENATE(C1102,D1102),Karakteristieken!AQ:AQ,1,FALSE))</f>
        <v/>
      </c>
    </row>
    <row r="1103" spans="1:16" x14ac:dyDescent="0.25">
      <c r="A1103" s="59"/>
      <c r="B1103" s="59"/>
      <c r="C1103" s="59"/>
      <c r="D1103" s="59"/>
      <c r="E1103" s="60" t="s">
        <v>8107</v>
      </c>
      <c r="F1103" s="60"/>
      <c r="G1103" s="60" t="s">
        <v>6537</v>
      </c>
      <c r="H1103" s="60"/>
      <c r="I1103" s="59">
        <f t="shared" ref="I1103:I1166" si="18">LEN(E1103)</f>
        <v>26</v>
      </c>
      <c r="J1103" s="59" t="s">
        <v>1561</v>
      </c>
      <c r="K1103" s="61"/>
      <c r="L1103" s="62" t="s">
        <v>6738</v>
      </c>
      <c r="M1103" s="62" t="s">
        <v>6537</v>
      </c>
      <c r="N1103" s="72" t="str">
        <f>VLOOKUP(M1103,'Hulpblad KAR-parser'!A:C,2,FALSE)</f>
        <v>Soort luchtvaartuig</v>
      </c>
      <c r="O1103" s="72" t="str">
        <f>IF(VLOOKUP(M1103,'Hulpblad KAR-parser'!A:C,3,FALSE)="","",VLOOKUP(M1103,'Hulpblad KAR-parser'!A:C,3,FALSE))</f>
        <v>Sportvliegtuig</v>
      </c>
      <c r="P1103" s="136" t="str">
        <f>IF(CONCATENATE(C1103,D1103)="","",VLOOKUP(CONCATENATE(C1103,D1103),Karakteristieken!AQ:AQ,1,FALSE))</f>
        <v/>
      </c>
    </row>
    <row r="1104" spans="1:16" x14ac:dyDescent="0.25">
      <c r="A1104" s="59"/>
      <c r="B1104" s="59"/>
      <c r="C1104" s="59"/>
      <c r="D1104" s="59"/>
      <c r="E1104" s="60" t="s">
        <v>8108</v>
      </c>
      <c r="F1104" s="60"/>
      <c r="G1104" s="60" t="s">
        <v>6537</v>
      </c>
      <c r="H1104" s="60"/>
      <c r="I1104" s="59">
        <f t="shared" si="18"/>
        <v>29</v>
      </c>
      <c r="J1104" s="59" t="s">
        <v>1561</v>
      </c>
      <c r="K1104" s="61"/>
      <c r="L1104" s="62" t="s">
        <v>6738</v>
      </c>
      <c r="M1104" s="62" t="s">
        <v>6537</v>
      </c>
      <c r="N1104" s="72" t="str">
        <f>VLOOKUP(M1104,'Hulpblad KAR-parser'!A:C,2,FALSE)</f>
        <v>Soort luchtvaartuig</v>
      </c>
      <c r="O1104" s="72" t="str">
        <f>IF(VLOOKUP(M1104,'Hulpblad KAR-parser'!A:C,3,FALSE)="","",VLOOKUP(M1104,'Hulpblad KAR-parser'!A:C,3,FALSE))</f>
        <v>Sportvliegtuig</v>
      </c>
      <c r="P1104" s="136" t="str">
        <f>IF(CONCATENATE(C1104,D1104)="","",VLOOKUP(CONCATENATE(C1104,D1104),Karakteristieken!AQ:AQ,1,FALSE))</f>
        <v/>
      </c>
    </row>
    <row r="1105" spans="1:16" x14ac:dyDescent="0.25">
      <c r="A1105" s="59">
        <v>200109465</v>
      </c>
      <c r="B1105" s="59">
        <v>200059252</v>
      </c>
      <c r="C1105" s="59" t="s">
        <v>5065</v>
      </c>
      <c r="D1105" s="59" t="s">
        <v>5082</v>
      </c>
      <c r="E1105" s="60" t="s">
        <v>6533</v>
      </c>
      <c r="F1105" s="60"/>
      <c r="G1105" s="60"/>
      <c r="H1105" s="60"/>
      <c r="I1105" s="59">
        <f t="shared" si="18"/>
        <v>18</v>
      </c>
      <c r="J1105" s="59" t="s">
        <v>1613</v>
      </c>
      <c r="K1105" s="61"/>
      <c r="L1105" s="62" t="s">
        <v>6738</v>
      </c>
      <c r="M1105" s="62" t="s">
        <v>6533</v>
      </c>
      <c r="N1105" s="72" t="str">
        <f>VLOOKUP(M1105,'Hulpblad KAR-parser'!A:C,2,FALSE)</f>
        <v>Soort luchtvaartuig</v>
      </c>
      <c r="O1105" s="72" t="str">
        <f>IF(VLOOKUP(M1105,'Hulpblad KAR-parser'!A:C,3,FALSE)="","",VLOOKUP(M1105,'Hulpblad KAR-parser'!A:C,3,FALSE))</f>
        <v>Straaljager</v>
      </c>
      <c r="P1105" s="136" t="str">
        <f>IF(CONCATENATE(C1105,D1105)="","",VLOOKUP(CONCATENATE(C1105,D1105),Karakteristieken!AQ:AQ,1,FALSE))</f>
        <v>Soort luchtvaartuigStraaljager</v>
      </c>
    </row>
    <row r="1106" spans="1:16" x14ac:dyDescent="0.25">
      <c r="A1106" s="59"/>
      <c r="B1106" s="59"/>
      <c r="C1106" s="59"/>
      <c r="D1106" s="59"/>
      <c r="E1106" s="60" t="s">
        <v>8109</v>
      </c>
      <c r="F1106" s="60"/>
      <c r="G1106" s="60" t="s">
        <v>6533</v>
      </c>
      <c r="H1106" s="60"/>
      <c r="I1106" s="59">
        <f t="shared" si="18"/>
        <v>22</v>
      </c>
      <c r="J1106" s="59" t="s">
        <v>1561</v>
      </c>
      <c r="K1106" s="61"/>
      <c r="L1106" s="62" t="s">
        <v>6738</v>
      </c>
      <c r="M1106" s="62" t="s">
        <v>6533</v>
      </c>
      <c r="N1106" s="72" t="str">
        <f>VLOOKUP(M1106,'Hulpblad KAR-parser'!A:C,2,FALSE)</f>
        <v>Soort luchtvaartuig</v>
      </c>
      <c r="O1106" s="72" t="str">
        <f>IF(VLOOKUP(M1106,'Hulpblad KAR-parser'!A:C,3,FALSE)="","",VLOOKUP(M1106,'Hulpblad KAR-parser'!A:C,3,FALSE))</f>
        <v>Straaljager</v>
      </c>
      <c r="P1106" s="136" t="str">
        <f>IF(CONCATENATE(C1106,D1106)="","",VLOOKUP(CONCATENATE(C1106,D1106),Karakteristieken!AQ:AQ,1,FALSE))</f>
        <v/>
      </c>
    </row>
    <row r="1107" spans="1:16" x14ac:dyDescent="0.25">
      <c r="A1107" s="59"/>
      <c r="B1107" s="59"/>
      <c r="C1107" s="59"/>
      <c r="D1107" s="59"/>
      <c r="E1107" s="60" t="s">
        <v>8110</v>
      </c>
      <c r="F1107" s="60"/>
      <c r="G1107" s="60" t="s">
        <v>6533</v>
      </c>
      <c r="H1107" s="60"/>
      <c r="I1107" s="59">
        <f t="shared" si="18"/>
        <v>21</v>
      </c>
      <c r="J1107" s="59" t="s">
        <v>1561</v>
      </c>
      <c r="K1107" s="61"/>
      <c r="L1107" s="62" t="s">
        <v>6738</v>
      </c>
      <c r="M1107" s="62" t="s">
        <v>6533</v>
      </c>
      <c r="N1107" s="72" t="str">
        <f>VLOOKUP(M1107,'Hulpblad KAR-parser'!A:C,2,FALSE)</f>
        <v>Soort luchtvaartuig</v>
      </c>
      <c r="O1107" s="72" t="str">
        <f>IF(VLOOKUP(M1107,'Hulpblad KAR-parser'!A:C,3,FALSE)="","",VLOOKUP(M1107,'Hulpblad KAR-parser'!A:C,3,FALSE))</f>
        <v>Straaljager</v>
      </c>
      <c r="P1107" s="136" t="str">
        <f>IF(CONCATENATE(C1107,D1107)="","",VLOOKUP(CONCATENATE(C1107,D1107),Karakteristieken!AQ:AQ,1,FALSE))</f>
        <v/>
      </c>
    </row>
    <row r="1108" spans="1:16" x14ac:dyDescent="0.25">
      <c r="A1108" s="59"/>
      <c r="B1108" s="59"/>
      <c r="C1108" s="59"/>
      <c r="D1108" s="59"/>
      <c r="E1108" s="60" t="s">
        <v>8111</v>
      </c>
      <c r="F1108" s="60"/>
      <c r="G1108" s="60" t="s">
        <v>6533</v>
      </c>
      <c r="H1108" s="60"/>
      <c r="I1108" s="59">
        <f t="shared" si="18"/>
        <v>24</v>
      </c>
      <c r="J1108" s="59" t="s">
        <v>1561</v>
      </c>
      <c r="K1108" s="61"/>
      <c r="L1108" s="62" t="s">
        <v>6738</v>
      </c>
      <c r="M1108" s="62" t="s">
        <v>6533</v>
      </c>
      <c r="N1108" s="72" t="str">
        <f>VLOOKUP(M1108,'Hulpblad KAR-parser'!A:C,2,FALSE)</f>
        <v>Soort luchtvaartuig</v>
      </c>
      <c r="O1108" s="72" t="str">
        <f>IF(VLOOKUP(M1108,'Hulpblad KAR-parser'!A:C,3,FALSE)="","",VLOOKUP(M1108,'Hulpblad KAR-parser'!A:C,3,FALSE))</f>
        <v>Straaljager</v>
      </c>
      <c r="P1108" s="136" t="str">
        <f>IF(CONCATENATE(C1108,D1108)="","",VLOOKUP(CONCATENATE(C1108,D1108),Karakteristieken!AQ:AQ,1,FALSE))</f>
        <v/>
      </c>
    </row>
    <row r="1109" spans="1:16" x14ac:dyDescent="0.25">
      <c r="A1109" s="59">
        <v>200109466</v>
      </c>
      <c r="B1109" s="59">
        <v>200059250</v>
      </c>
      <c r="C1109" s="59" t="s">
        <v>5065</v>
      </c>
      <c r="D1109" s="59" t="s">
        <v>5085</v>
      </c>
      <c r="E1109" s="60" t="s">
        <v>6540</v>
      </c>
      <c r="F1109" s="60"/>
      <c r="G1109" s="60"/>
      <c r="H1109" s="60"/>
      <c r="I1109" s="59">
        <f t="shared" si="18"/>
        <v>17</v>
      </c>
      <c r="J1109" s="59" t="s">
        <v>1613</v>
      </c>
      <c r="K1109" s="61"/>
      <c r="L1109" s="62" t="s">
        <v>6738</v>
      </c>
      <c r="M1109" s="62" t="s">
        <v>6540</v>
      </c>
      <c r="N1109" s="72" t="str">
        <f>VLOOKUP(M1109,'Hulpblad KAR-parser'!A:C,2,FALSE)</f>
        <v>Soort luchtvaartuig</v>
      </c>
      <c r="O1109" s="72" t="str">
        <f>IF(VLOOKUP(M1109,'Hulpblad KAR-parser'!A:C,3,FALSE)="","",VLOOKUP(M1109,'Hulpblad KAR-parser'!A:C,3,FALSE))</f>
        <v>Ultralight</v>
      </c>
      <c r="P1109" s="136" t="str">
        <f>IF(CONCATENATE(C1109,D1109)="","",VLOOKUP(CONCATENATE(C1109,D1109),Karakteristieken!AQ:AQ,1,FALSE))</f>
        <v>Soort luchtvaartuigUltralight</v>
      </c>
    </row>
    <row r="1110" spans="1:16" x14ac:dyDescent="0.25">
      <c r="A1110" s="59"/>
      <c r="B1110" s="59"/>
      <c r="C1110" s="59"/>
      <c r="D1110" s="59"/>
      <c r="E1110" s="60" t="s">
        <v>8112</v>
      </c>
      <c r="F1110" s="60"/>
      <c r="G1110" s="60" t="s">
        <v>6540</v>
      </c>
      <c r="H1110" s="60"/>
      <c r="I1110" s="59">
        <f t="shared" si="18"/>
        <v>17</v>
      </c>
      <c r="J1110" s="59" t="s">
        <v>1561</v>
      </c>
      <c r="K1110" s="61"/>
      <c r="L1110" s="62" t="s">
        <v>6738</v>
      </c>
      <c r="M1110" s="62" t="s">
        <v>6540</v>
      </c>
      <c r="N1110" s="72" t="str">
        <f>VLOOKUP(M1110,'Hulpblad KAR-parser'!A:C,2,FALSE)</f>
        <v>Soort luchtvaartuig</v>
      </c>
      <c r="O1110" s="72" t="str">
        <f>IF(VLOOKUP(M1110,'Hulpblad KAR-parser'!A:C,3,FALSE)="","",VLOOKUP(M1110,'Hulpblad KAR-parser'!A:C,3,FALSE))</f>
        <v>Ultralight</v>
      </c>
      <c r="P1110" s="136" t="str">
        <f>IF(CONCATENATE(C1110,D1110)="","",VLOOKUP(CONCATENATE(C1110,D1110),Karakteristieken!AQ:AQ,1,FALSE))</f>
        <v/>
      </c>
    </row>
    <row r="1111" spans="1:16" x14ac:dyDescent="0.25">
      <c r="A1111" s="59"/>
      <c r="B1111" s="59"/>
      <c r="C1111" s="59"/>
      <c r="D1111" s="59"/>
      <c r="E1111" s="60" t="s">
        <v>8113</v>
      </c>
      <c r="F1111" s="60"/>
      <c r="G1111" s="60" t="s">
        <v>6540</v>
      </c>
      <c r="H1111" s="60"/>
      <c r="I1111" s="59">
        <f t="shared" si="18"/>
        <v>21</v>
      </c>
      <c r="J1111" s="59" t="s">
        <v>1561</v>
      </c>
      <c r="K1111" s="61"/>
      <c r="L1111" s="62" t="s">
        <v>6738</v>
      </c>
      <c r="M1111" s="62" t="s">
        <v>6540</v>
      </c>
      <c r="N1111" s="72" t="str">
        <f>VLOOKUP(M1111,'Hulpblad KAR-parser'!A:C,2,FALSE)</f>
        <v>Soort luchtvaartuig</v>
      </c>
      <c r="O1111" s="72" t="str">
        <f>IF(VLOOKUP(M1111,'Hulpblad KAR-parser'!A:C,3,FALSE)="","",VLOOKUP(M1111,'Hulpblad KAR-parser'!A:C,3,FALSE))</f>
        <v>Ultralight</v>
      </c>
      <c r="P1111" s="136" t="str">
        <f>IF(CONCATENATE(C1111,D1111)="","",VLOOKUP(CONCATENATE(C1111,D1111),Karakteristieken!AQ:AQ,1,FALSE))</f>
        <v/>
      </c>
    </row>
    <row r="1112" spans="1:16" x14ac:dyDescent="0.25">
      <c r="A1112" s="59"/>
      <c r="B1112" s="59"/>
      <c r="C1112" s="59"/>
      <c r="D1112" s="59"/>
      <c r="E1112" s="60" t="s">
        <v>8114</v>
      </c>
      <c r="F1112" s="60"/>
      <c r="G1112" s="60" t="s">
        <v>6540</v>
      </c>
      <c r="H1112" s="60"/>
      <c r="I1112" s="59">
        <f t="shared" si="18"/>
        <v>20</v>
      </c>
      <c r="J1112" s="59" t="s">
        <v>1561</v>
      </c>
      <c r="K1112" s="61"/>
      <c r="L1112" s="62" t="s">
        <v>6738</v>
      </c>
      <c r="M1112" s="62" t="s">
        <v>6540</v>
      </c>
      <c r="N1112" s="72" t="str">
        <f>VLOOKUP(M1112,'Hulpblad KAR-parser'!A:C,2,FALSE)</f>
        <v>Soort luchtvaartuig</v>
      </c>
      <c r="O1112" s="72" t="str">
        <f>IF(VLOOKUP(M1112,'Hulpblad KAR-parser'!A:C,3,FALSE)="","",VLOOKUP(M1112,'Hulpblad KAR-parser'!A:C,3,FALSE))</f>
        <v>Ultralight</v>
      </c>
      <c r="P1112" s="136" t="str">
        <f>IF(CONCATENATE(C1112,D1112)="","",VLOOKUP(CONCATENATE(C1112,D1112),Karakteristieken!AQ:AQ,1,FALSE))</f>
        <v/>
      </c>
    </row>
    <row r="1113" spans="1:16" x14ac:dyDescent="0.25">
      <c r="A1113" s="59"/>
      <c r="B1113" s="59"/>
      <c r="C1113" s="59"/>
      <c r="D1113" s="59"/>
      <c r="E1113" s="60" t="s">
        <v>8115</v>
      </c>
      <c r="F1113" s="60"/>
      <c r="G1113" s="60" t="s">
        <v>6540</v>
      </c>
      <c r="H1113" s="60"/>
      <c r="I1113" s="59">
        <f t="shared" si="18"/>
        <v>23</v>
      </c>
      <c r="J1113" s="59" t="s">
        <v>1561</v>
      </c>
      <c r="K1113" s="61"/>
      <c r="L1113" s="62" t="s">
        <v>6738</v>
      </c>
      <c r="M1113" s="62" t="s">
        <v>6540</v>
      </c>
      <c r="N1113" s="72" t="str">
        <f>VLOOKUP(M1113,'Hulpblad KAR-parser'!A:C,2,FALSE)</f>
        <v>Soort luchtvaartuig</v>
      </c>
      <c r="O1113" s="72" t="str">
        <f>IF(VLOOKUP(M1113,'Hulpblad KAR-parser'!A:C,3,FALSE)="","",VLOOKUP(M1113,'Hulpblad KAR-parser'!A:C,3,FALSE))</f>
        <v>Ultralight</v>
      </c>
      <c r="P1113" s="136" t="str">
        <f>IF(CONCATENATE(C1113,D1113)="","",VLOOKUP(CONCATENATE(C1113,D1113),Karakteristieken!AQ:AQ,1,FALSE))</f>
        <v/>
      </c>
    </row>
    <row r="1114" spans="1:16" x14ac:dyDescent="0.25">
      <c r="A1114" s="59">
        <v>200109467</v>
      </c>
      <c r="B1114" s="59">
        <v>200059255</v>
      </c>
      <c r="C1114" s="59" t="s">
        <v>5065</v>
      </c>
      <c r="D1114" s="59" t="s">
        <v>5091</v>
      </c>
      <c r="E1114" s="60" t="s">
        <v>6542</v>
      </c>
      <c r="F1114" s="60"/>
      <c r="G1114" s="60"/>
      <c r="H1114" s="60"/>
      <c r="I1114" s="59">
        <f t="shared" si="18"/>
        <v>22</v>
      </c>
      <c r="J1114" s="59" t="s">
        <v>1613</v>
      </c>
      <c r="K1114" s="61"/>
      <c r="L1114" s="62" t="s">
        <v>6738</v>
      </c>
      <c r="M1114" s="62" t="s">
        <v>6542</v>
      </c>
      <c r="N1114" s="72" t="str">
        <f>VLOOKUP(M1114,'Hulpblad KAR-parser'!A:C,2,FALSE)</f>
        <v>Soort luchtvaartuig</v>
      </c>
      <c r="O1114" s="72" t="str">
        <f>IF(VLOOKUP(M1114,'Hulpblad KAR-parser'!A:C,3,FALSE)="","",VLOOKUP(M1114,'Hulpblad KAR-parser'!A:C,3,FALSE))</f>
        <v>Vrachtvliegtuig</v>
      </c>
      <c r="P1114" s="136" t="str">
        <f>IF(CONCATENATE(C1114,D1114)="","",VLOOKUP(CONCATENATE(C1114,D1114),Karakteristieken!AQ:AQ,1,FALSE))</f>
        <v>Soort luchtvaartuigVrachtvliegtuig</v>
      </c>
    </row>
    <row r="1115" spans="1:16" x14ac:dyDescent="0.25">
      <c r="A1115" s="59"/>
      <c r="B1115" s="59"/>
      <c r="C1115" s="59"/>
      <c r="D1115" s="59"/>
      <c r="E1115" s="60" t="s">
        <v>8116</v>
      </c>
      <c r="F1115" s="60"/>
      <c r="G1115" s="60" t="s">
        <v>6542</v>
      </c>
      <c r="H1115" s="60"/>
      <c r="I1115" s="59">
        <f t="shared" si="18"/>
        <v>22</v>
      </c>
      <c r="J1115" s="59" t="s">
        <v>1561</v>
      </c>
      <c r="K1115" s="61"/>
      <c r="L1115" s="62" t="s">
        <v>6738</v>
      </c>
      <c r="M1115" s="62" t="s">
        <v>6542</v>
      </c>
      <c r="N1115" s="72" t="str">
        <f>VLOOKUP(M1115,'Hulpblad KAR-parser'!A:C,2,FALSE)</f>
        <v>Soort luchtvaartuig</v>
      </c>
      <c r="O1115" s="72" t="str">
        <f>IF(VLOOKUP(M1115,'Hulpblad KAR-parser'!A:C,3,FALSE)="","",VLOOKUP(M1115,'Hulpblad KAR-parser'!A:C,3,FALSE))</f>
        <v>Vrachtvliegtuig</v>
      </c>
      <c r="P1115" s="136" t="str">
        <f>IF(CONCATENATE(C1115,D1115)="","",VLOOKUP(CONCATENATE(C1115,D1115),Karakteristieken!AQ:AQ,1,FALSE))</f>
        <v/>
      </c>
    </row>
    <row r="1116" spans="1:16" x14ac:dyDescent="0.25">
      <c r="A1116" s="59"/>
      <c r="B1116" s="59"/>
      <c r="C1116" s="59"/>
      <c r="D1116" s="59"/>
      <c r="E1116" s="60" t="s">
        <v>8117</v>
      </c>
      <c r="F1116" s="60"/>
      <c r="G1116" s="60" t="s">
        <v>6542</v>
      </c>
      <c r="H1116" s="60"/>
      <c r="I1116" s="59">
        <f t="shared" si="18"/>
        <v>26</v>
      </c>
      <c r="J1116" s="59" t="s">
        <v>1561</v>
      </c>
      <c r="K1116" s="61"/>
      <c r="L1116" s="62" t="s">
        <v>6738</v>
      </c>
      <c r="M1116" s="62" t="s">
        <v>6542</v>
      </c>
      <c r="N1116" s="72" t="str">
        <f>VLOOKUP(M1116,'Hulpblad KAR-parser'!A:C,2,FALSE)</f>
        <v>Soort luchtvaartuig</v>
      </c>
      <c r="O1116" s="72" t="str">
        <f>IF(VLOOKUP(M1116,'Hulpblad KAR-parser'!A:C,3,FALSE)="","",VLOOKUP(M1116,'Hulpblad KAR-parser'!A:C,3,FALSE))</f>
        <v>Vrachtvliegtuig</v>
      </c>
      <c r="P1116" s="136" t="str">
        <f>IF(CONCATENATE(C1116,D1116)="","",VLOOKUP(CONCATENATE(C1116,D1116),Karakteristieken!AQ:AQ,1,FALSE))</f>
        <v/>
      </c>
    </row>
    <row r="1117" spans="1:16" x14ac:dyDescent="0.25">
      <c r="A1117" s="59"/>
      <c r="B1117" s="59"/>
      <c r="C1117" s="59"/>
      <c r="D1117" s="59"/>
      <c r="E1117" s="60" t="s">
        <v>8118</v>
      </c>
      <c r="F1117" s="60"/>
      <c r="G1117" s="60" t="s">
        <v>6542</v>
      </c>
      <c r="H1117" s="60"/>
      <c r="I1117" s="59">
        <f t="shared" si="18"/>
        <v>25</v>
      </c>
      <c r="J1117" s="59" t="s">
        <v>1561</v>
      </c>
      <c r="K1117" s="61"/>
      <c r="L1117" s="62" t="s">
        <v>6738</v>
      </c>
      <c r="M1117" s="62" t="s">
        <v>6542</v>
      </c>
      <c r="N1117" s="72" t="str">
        <f>VLOOKUP(M1117,'Hulpblad KAR-parser'!A:C,2,FALSE)</f>
        <v>Soort luchtvaartuig</v>
      </c>
      <c r="O1117" s="72" t="str">
        <f>IF(VLOOKUP(M1117,'Hulpblad KAR-parser'!A:C,3,FALSE)="","",VLOOKUP(M1117,'Hulpblad KAR-parser'!A:C,3,FALSE))</f>
        <v>Vrachtvliegtuig</v>
      </c>
      <c r="P1117" s="136" t="str">
        <f>IF(CONCATENATE(C1117,D1117)="","",VLOOKUP(CONCATENATE(C1117,D1117),Karakteristieken!AQ:AQ,1,FALSE))</f>
        <v/>
      </c>
    </row>
    <row r="1118" spans="1:16" x14ac:dyDescent="0.25">
      <c r="A1118" s="59"/>
      <c r="B1118" s="59"/>
      <c r="C1118" s="59"/>
      <c r="D1118" s="59"/>
      <c r="E1118" s="60" t="s">
        <v>8119</v>
      </c>
      <c r="F1118" s="60"/>
      <c r="G1118" s="60" t="s">
        <v>6542</v>
      </c>
      <c r="H1118" s="60"/>
      <c r="I1118" s="59">
        <f t="shared" si="18"/>
        <v>28</v>
      </c>
      <c r="J1118" s="59" t="s">
        <v>1561</v>
      </c>
      <c r="K1118" s="61"/>
      <c r="L1118" s="62" t="s">
        <v>6738</v>
      </c>
      <c r="M1118" s="62" t="s">
        <v>6542</v>
      </c>
      <c r="N1118" s="72" t="str">
        <f>VLOOKUP(M1118,'Hulpblad KAR-parser'!A:C,2,FALSE)</f>
        <v>Soort luchtvaartuig</v>
      </c>
      <c r="O1118" s="72" t="str">
        <f>IF(VLOOKUP(M1118,'Hulpblad KAR-parser'!A:C,3,FALSE)="","",VLOOKUP(M1118,'Hulpblad KAR-parser'!A:C,3,FALSE))</f>
        <v>Vrachtvliegtuig</v>
      </c>
      <c r="P1118" s="136" t="str">
        <f>IF(CONCATENATE(C1118,D1118)="","",VLOOKUP(CONCATENATE(C1118,D1118),Karakteristieken!AQ:AQ,1,FALSE))</f>
        <v/>
      </c>
    </row>
    <row r="1119" spans="1:16" x14ac:dyDescent="0.25">
      <c r="A1119" s="59">
        <v>200109468</v>
      </c>
      <c r="B1119" s="59">
        <v>200059248</v>
      </c>
      <c r="C1119" s="59" t="s">
        <v>5065</v>
      </c>
      <c r="D1119" s="59" t="s">
        <v>5094</v>
      </c>
      <c r="E1119" s="60" t="s">
        <v>6544</v>
      </c>
      <c r="F1119" s="60"/>
      <c r="G1119" s="60"/>
      <c r="H1119" s="60"/>
      <c r="I1119" s="59">
        <f t="shared" si="18"/>
        <v>15</v>
      </c>
      <c r="J1119" s="59" t="s">
        <v>1613</v>
      </c>
      <c r="K1119" s="61"/>
      <c r="L1119" s="62" t="s">
        <v>6738</v>
      </c>
      <c r="M1119" s="62" t="s">
        <v>6544</v>
      </c>
      <c r="N1119" s="72" t="str">
        <f>VLOOKUP(M1119,'Hulpblad KAR-parser'!A:C,2,FALSE)</f>
        <v>Soort luchtvaartuig</v>
      </c>
      <c r="O1119" s="72" t="str">
        <f>IF(VLOOKUP(M1119,'Hulpblad KAR-parser'!A:C,3,FALSE)="","",VLOOKUP(M1119,'Hulpblad KAR-parser'!A:C,3,FALSE))</f>
        <v>Zeppelin</v>
      </c>
      <c r="P1119" s="136" t="str">
        <f>IF(CONCATENATE(C1119,D1119)="","",VLOOKUP(CONCATENATE(C1119,D1119),Karakteristieken!AQ:AQ,1,FALSE))</f>
        <v>Soort luchtvaartuigZeppelin</v>
      </c>
    </row>
    <row r="1120" spans="1:16" x14ac:dyDescent="0.25">
      <c r="A1120" s="59"/>
      <c r="B1120" s="59"/>
      <c r="C1120" s="59"/>
      <c r="D1120" s="59"/>
      <c r="E1120" s="60" t="s">
        <v>8120</v>
      </c>
      <c r="F1120" s="60"/>
      <c r="G1120" s="60" t="s">
        <v>6544</v>
      </c>
      <c r="H1120" s="60"/>
      <c r="I1120" s="59">
        <f t="shared" si="18"/>
        <v>15</v>
      </c>
      <c r="J1120" s="59" t="s">
        <v>1561</v>
      </c>
      <c r="K1120" s="61"/>
      <c r="L1120" s="62" t="s">
        <v>6738</v>
      </c>
      <c r="M1120" s="62" t="s">
        <v>6544</v>
      </c>
      <c r="N1120" s="72" t="str">
        <f>VLOOKUP(M1120,'Hulpblad KAR-parser'!A:C,2,FALSE)</f>
        <v>Soort luchtvaartuig</v>
      </c>
      <c r="O1120" s="72" t="str">
        <f>IF(VLOOKUP(M1120,'Hulpblad KAR-parser'!A:C,3,FALSE)="","",VLOOKUP(M1120,'Hulpblad KAR-parser'!A:C,3,FALSE))</f>
        <v>Zeppelin</v>
      </c>
      <c r="P1120" s="136" t="str">
        <f>IF(CONCATENATE(C1120,D1120)="","",VLOOKUP(CONCATENATE(C1120,D1120),Karakteristieken!AQ:AQ,1,FALSE))</f>
        <v/>
      </c>
    </row>
    <row r="1121" spans="1:16" x14ac:dyDescent="0.25">
      <c r="A1121" s="59"/>
      <c r="B1121" s="59"/>
      <c r="C1121" s="59"/>
      <c r="D1121" s="59"/>
      <c r="E1121" s="60" t="s">
        <v>8121</v>
      </c>
      <c r="F1121" s="60"/>
      <c r="G1121" s="60" t="s">
        <v>6544</v>
      </c>
      <c r="H1121" s="60"/>
      <c r="I1121" s="59">
        <f t="shared" si="18"/>
        <v>19</v>
      </c>
      <c r="J1121" s="59" t="s">
        <v>1561</v>
      </c>
      <c r="K1121" s="61"/>
      <c r="L1121" s="62" t="s">
        <v>6738</v>
      </c>
      <c r="M1121" s="62" t="s">
        <v>6544</v>
      </c>
      <c r="N1121" s="72" t="str">
        <f>VLOOKUP(M1121,'Hulpblad KAR-parser'!A:C,2,FALSE)</f>
        <v>Soort luchtvaartuig</v>
      </c>
      <c r="O1121" s="72" t="str">
        <f>IF(VLOOKUP(M1121,'Hulpblad KAR-parser'!A:C,3,FALSE)="","",VLOOKUP(M1121,'Hulpblad KAR-parser'!A:C,3,FALSE))</f>
        <v>Zeppelin</v>
      </c>
      <c r="P1121" s="136" t="str">
        <f>IF(CONCATENATE(C1121,D1121)="","",VLOOKUP(CONCATENATE(C1121,D1121),Karakteristieken!AQ:AQ,1,FALSE))</f>
        <v/>
      </c>
    </row>
    <row r="1122" spans="1:16" x14ac:dyDescent="0.25">
      <c r="A1122" s="59"/>
      <c r="B1122" s="59"/>
      <c r="C1122" s="59"/>
      <c r="D1122" s="59"/>
      <c r="E1122" s="60" t="s">
        <v>8122</v>
      </c>
      <c r="F1122" s="60"/>
      <c r="G1122" s="60" t="s">
        <v>6544</v>
      </c>
      <c r="H1122" s="60"/>
      <c r="I1122" s="59">
        <f t="shared" si="18"/>
        <v>18</v>
      </c>
      <c r="J1122" s="59" t="s">
        <v>1561</v>
      </c>
      <c r="K1122" s="61"/>
      <c r="L1122" s="62" t="s">
        <v>6738</v>
      </c>
      <c r="M1122" s="62" t="s">
        <v>6544</v>
      </c>
      <c r="N1122" s="72" t="str">
        <f>VLOOKUP(M1122,'Hulpblad KAR-parser'!A:C,2,FALSE)</f>
        <v>Soort luchtvaartuig</v>
      </c>
      <c r="O1122" s="72" t="str">
        <f>IF(VLOOKUP(M1122,'Hulpblad KAR-parser'!A:C,3,FALSE)="","",VLOOKUP(M1122,'Hulpblad KAR-parser'!A:C,3,FALSE))</f>
        <v>Zeppelin</v>
      </c>
      <c r="P1122" s="136" t="str">
        <f>IF(CONCATENATE(C1122,D1122)="","",VLOOKUP(CONCATENATE(C1122,D1122),Karakteristieken!AQ:AQ,1,FALSE))</f>
        <v/>
      </c>
    </row>
    <row r="1123" spans="1:16" x14ac:dyDescent="0.25">
      <c r="A1123" s="59"/>
      <c r="B1123" s="59"/>
      <c r="C1123" s="59"/>
      <c r="D1123" s="59"/>
      <c r="E1123" s="60" t="s">
        <v>8123</v>
      </c>
      <c r="F1123" s="60"/>
      <c r="G1123" s="60" t="s">
        <v>6544</v>
      </c>
      <c r="H1123" s="60"/>
      <c r="I1123" s="59">
        <f t="shared" si="18"/>
        <v>21</v>
      </c>
      <c r="J1123" s="59" t="s">
        <v>1561</v>
      </c>
      <c r="K1123" s="61"/>
      <c r="L1123" s="62" t="s">
        <v>6738</v>
      </c>
      <c r="M1123" s="62" t="s">
        <v>6544</v>
      </c>
      <c r="N1123" s="72" t="str">
        <f>VLOOKUP(M1123,'Hulpblad KAR-parser'!A:C,2,FALSE)</f>
        <v>Soort luchtvaartuig</v>
      </c>
      <c r="O1123" s="72" t="str">
        <f>IF(VLOOKUP(M1123,'Hulpblad KAR-parser'!A:C,3,FALSE)="","",VLOOKUP(M1123,'Hulpblad KAR-parser'!A:C,3,FALSE))</f>
        <v>Zeppelin</v>
      </c>
      <c r="P1123" s="136" t="str">
        <f>IF(CONCATENATE(C1123,D1123)="","",VLOOKUP(CONCATENATE(C1123,D1123),Karakteristieken!AQ:AQ,1,FALSE))</f>
        <v/>
      </c>
    </row>
    <row r="1124" spans="1:16" x14ac:dyDescent="0.25">
      <c r="A1124" s="59">
        <v>200109469</v>
      </c>
      <c r="B1124" s="59">
        <v>200059254</v>
      </c>
      <c r="C1124" s="59" t="s">
        <v>5065</v>
      </c>
      <c r="D1124" s="59" t="s">
        <v>5097</v>
      </c>
      <c r="E1124" s="60" t="s">
        <v>6546</v>
      </c>
      <c r="F1124" s="60"/>
      <c r="G1124" s="60"/>
      <c r="H1124" s="60"/>
      <c r="I1124" s="59">
        <f t="shared" si="18"/>
        <v>21</v>
      </c>
      <c r="J1124" s="59" t="s">
        <v>1613</v>
      </c>
      <c r="K1124" s="61"/>
      <c r="L1124" s="62" t="s">
        <v>6738</v>
      </c>
      <c r="M1124" s="62" t="s">
        <v>6546</v>
      </c>
      <c r="N1124" s="72" t="str">
        <f>VLOOKUP(M1124,'Hulpblad KAR-parser'!A:C,2,FALSE)</f>
        <v>Soort luchtvaartuig</v>
      </c>
      <c r="O1124" s="72" t="str">
        <f>IF(VLOOKUP(M1124,'Hulpblad KAR-parser'!A:C,3,FALSE)="","",VLOOKUP(M1124,'Hulpblad KAR-parser'!A:C,3,FALSE))</f>
        <v>Zweefvliegtuig</v>
      </c>
      <c r="P1124" s="136" t="str">
        <f>IF(CONCATENATE(C1124,D1124)="","",VLOOKUP(CONCATENATE(C1124,D1124),Karakteristieken!AQ:AQ,1,FALSE))</f>
        <v>Soort luchtvaartuigZweefvliegtuig</v>
      </c>
    </row>
    <row r="1125" spans="1:16" x14ac:dyDescent="0.25">
      <c r="A1125" s="59"/>
      <c r="B1125" s="59"/>
      <c r="C1125" s="59"/>
      <c r="D1125" s="59"/>
      <c r="E1125" s="60" t="s">
        <v>8078</v>
      </c>
      <c r="F1125" s="60"/>
      <c r="G1125" s="60" t="s">
        <v>6546</v>
      </c>
      <c r="H1125" s="60"/>
      <c r="I1125" s="59">
        <f t="shared" si="18"/>
        <v>22</v>
      </c>
      <c r="J1125" s="59" t="s">
        <v>1561</v>
      </c>
      <c r="K1125" s="61"/>
      <c r="L1125" s="62" t="s">
        <v>6738</v>
      </c>
      <c r="M1125" s="62" t="s">
        <v>6546</v>
      </c>
      <c r="N1125" s="72" t="str">
        <f>VLOOKUP(M1125,'Hulpblad KAR-parser'!A:C,2,FALSE)</f>
        <v>Soort luchtvaartuig</v>
      </c>
      <c r="O1125" s="72" t="str">
        <f>IF(VLOOKUP(M1125,'Hulpblad KAR-parser'!A:C,3,FALSE)="","",VLOOKUP(M1125,'Hulpblad KAR-parser'!A:C,3,FALSE))</f>
        <v>Zweefvliegtuig</v>
      </c>
      <c r="P1125" s="136" t="str">
        <f>IF(CONCATENATE(C1125,D1125)="","",VLOOKUP(CONCATENATE(C1125,D1125),Karakteristieken!AQ:AQ,1,FALSE))</f>
        <v/>
      </c>
    </row>
    <row r="1126" spans="1:16" x14ac:dyDescent="0.25">
      <c r="A1126" s="59"/>
      <c r="B1126" s="59"/>
      <c r="C1126" s="59"/>
      <c r="D1126" s="59"/>
      <c r="E1126" s="60" t="s">
        <v>8124</v>
      </c>
      <c r="F1126" s="60"/>
      <c r="G1126" s="60" t="s">
        <v>6546</v>
      </c>
      <c r="H1126" s="60"/>
      <c r="I1126" s="59">
        <f t="shared" si="18"/>
        <v>26</v>
      </c>
      <c r="J1126" s="59" t="s">
        <v>1561</v>
      </c>
      <c r="K1126" s="61"/>
      <c r="L1126" s="62" t="s">
        <v>6738</v>
      </c>
      <c r="M1126" s="62" t="s">
        <v>6546</v>
      </c>
      <c r="N1126" s="72" t="str">
        <f>VLOOKUP(M1126,'Hulpblad KAR-parser'!A:C,2,FALSE)</f>
        <v>Soort luchtvaartuig</v>
      </c>
      <c r="O1126" s="72" t="str">
        <f>IF(VLOOKUP(M1126,'Hulpblad KAR-parser'!A:C,3,FALSE)="","",VLOOKUP(M1126,'Hulpblad KAR-parser'!A:C,3,FALSE))</f>
        <v>Zweefvliegtuig</v>
      </c>
      <c r="P1126" s="136" t="str">
        <f>IF(CONCATENATE(C1126,D1126)="","",VLOOKUP(CONCATENATE(C1126,D1126),Karakteristieken!AQ:AQ,1,FALSE))</f>
        <v/>
      </c>
    </row>
    <row r="1127" spans="1:16" x14ac:dyDescent="0.25">
      <c r="A1127" s="59"/>
      <c r="B1127" s="59"/>
      <c r="C1127" s="59"/>
      <c r="D1127" s="59"/>
      <c r="E1127" s="60" t="s">
        <v>8125</v>
      </c>
      <c r="F1127" s="60"/>
      <c r="G1127" s="60" t="s">
        <v>6546</v>
      </c>
      <c r="H1127" s="60"/>
      <c r="I1127" s="59">
        <f t="shared" si="18"/>
        <v>25</v>
      </c>
      <c r="J1127" s="59" t="s">
        <v>1561</v>
      </c>
      <c r="K1127" s="61"/>
      <c r="L1127" s="62" t="s">
        <v>6738</v>
      </c>
      <c r="M1127" s="62" t="s">
        <v>6546</v>
      </c>
      <c r="N1127" s="72" t="str">
        <f>VLOOKUP(M1127,'Hulpblad KAR-parser'!A:C,2,FALSE)</f>
        <v>Soort luchtvaartuig</v>
      </c>
      <c r="O1127" s="72" t="str">
        <f>IF(VLOOKUP(M1127,'Hulpblad KAR-parser'!A:C,3,FALSE)="","",VLOOKUP(M1127,'Hulpblad KAR-parser'!A:C,3,FALSE))</f>
        <v>Zweefvliegtuig</v>
      </c>
      <c r="P1127" s="136" t="str">
        <f>IF(CONCATENATE(C1127,D1127)="","",VLOOKUP(CONCATENATE(C1127,D1127),Karakteristieken!AQ:AQ,1,FALSE))</f>
        <v/>
      </c>
    </row>
    <row r="1128" spans="1:16" x14ac:dyDescent="0.25">
      <c r="A1128" s="59"/>
      <c r="B1128" s="59"/>
      <c r="C1128" s="59"/>
      <c r="D1128" s="59"/>
      <c r="E1128" s="60" t="s">
        <v>8126</v>
      </c>
      <c r="F1128" s="60"/>
      <c r="G1128" s="60" t="s">
        <v>6546</v>
      </c>
      <c r="H1128" s="60"/>
      <c r="I1128" s="59">
        <f t="shared" si="18"/>
        <v>28</v>
      </c>
      <c r="J1128" s="59" t="s">
        <v>1561</v>
      </c>
      <c r="K1128" s="61"/>
      <c r="L1128" s="62" t="s">
        <v>6738</v>
      </c>
      <c r="M1128" s="62" t="s">
        <v>6546</v>
      </c>
      <c r="N1128" s="72" t="str">
        <f>VLOOKUP(M1128,'Hulpblad KAR-parser'!A:C,2,FALSE)</f>
        <v>Soort luchtvaartuig</v>
      </c>
      <c r="O1128" s="72" t="str">
        <f>IF(VLOOKUP(M1128,'Hulpblad KAR-parser'!A:C,3,FALSE)="","",VLOOKUP(M1128,'Hulpblad KAR-parser'!A:C,3,FALSE))</f>
        <v>Zweefvliegtuig</v>
      </c>
      <c r="P1128" s="136" t="str">
        <f>IF(CONCATENATE(C1128,D1128)="","",VLOOKUP(CONCATENATE(C1128,D1128),Karakteristieken!AQ:AQ,1,FALSE))</f>
        <v/>
      </c>
    </row>
    <row r="1129" spans="1:16" x14ac:dyDescent="0.25">
      <c r="A1129" s="59"/>
      <c r="B1129" s="59"/>
      <c r="C1129" s="59"/>
      <c r="D1129" s="59"/>
      <c r="E1129" s="60" t="s">
        <v>8127</v>
      </c>
      <c r="F1129" s="60"/>
      <c r="G1129" s="60" t="s">
        <v>6546</v>
      </c>
      <c r="H1129" s="60"/>
      <c r="I1129" s="59">
        <f t="shared" si="18"/>
        <v>25</v>
      </c>
      <c r="J1129" s="59" t="s">
        <v>1561</v>
      </c>
      <c r="K1129" s="61"/>
      <c r="L1129" s="62" t="s">
        <v>6738</v>
      </c>
      <c r="M1129" s="62" t="s">
        <v>6546</v>
      </c>
      <c r="N1129" s="72" t="str">
        <f>VLOOKUP(M1129,'Hulpblad KAR-parser'!A:C,2,FALSE)</f>
        <v>Soort luchtvaartuig</v>
      </c>
      <c r="O1129" s="72" t="str">
        <f>IF(VLOOKUP(M1129,'Hulpblad KAR-parser'!A:C,3,FALSE)="","",VLOOKUP(M1129,'Hulpblad KAR-parser'!A:C,3,FALSE))</f>
        <v>Zweefvliegtuig</v>
      </c>
      <c r="P1129" s="136" t="str">
        <f>IF(CONCATENATE(C1129,D1129)="","",VLOOKUP(CONCATENATE(C1129,D1129),Karakteristieken!AQ:AQ,1,FALSE))</f>
        <v/>
      </c>
    </row>
    <row r="1130" spans="1:16" x14ac:dyDescent="0.25">
      <c r="A1130" s="59"/>
      <c r="B1130" s="59"/>
      <c r="C1130" s="59"/>
      <c r="D1130" s="59"/>
      <c r="E1130" s="60" t="s">
        <v>8128</v>
      </c>
      <c r="F1130" s="60"/>
      <c r="G1130" s="60" t="s">
        <v>6546</v>
      </c>
      <c r="H1130" s="60"/>
      <c r="I1130" s="59">
        <f t="shared" si="18"/>
        <v>24</v>
      </c>
      <c r="J1130" s="59" t="s">
        <v>1561</v>
      </c>
      <c r="K1130" s="61"/>
      <c r="L1130" s="62" t="s">
        <v>6738</v>
      </c>
      <c r="M1130" s="62" t="s">
        <v>6546</v>
      </c>
      <c r="N1130" s="72" t="str">
        <f>VLOOKUP(M1130,'Hulpblad KAR-parser'!A:C,2,FALSE)</f>
        <v>Soort luchtvaartuig</v>
      </c>
      <c r="O1130" s="72" t="str">
        <f>IF(VLOOKUP(M1130,'Hulpblad KAR-parser'!A:C,3,FALSE)="","",VLOOKUP(M1130,'Hulpblad KAR-parser'!A:C,3,FALSE))</f>
        <v>Zweefvliegtuig</v>
      </c>
      <c r="P1130" s="136" t="str">
        <f>IF(CONCATENATE(C1130,D1130)="","",VLOOKUP(CONCATENATE(C1130,D1130),Karakteristieken!AQ:AQ,1,FALSE))</f>
        <v/>
      </c>
    </row>
    <row r="1131" spans="1:16" x14ac:dyDescent="0.25">
      <c r="A1131" s="59"/>
      <c r="B1131" s="59"/>
      <c r="C1131" s="59"/>
      <c r="D1131" s="59"/>
      <c r="E1131" s="60" t="s">
        <v>8129</v>
      </c>
      <c r="F1131" s="60"/>
      <c r="G1131" s="60" t="s">
        <v>6546</v>
      </c>
      <c r="H1131" s="60"/>
      <c r="I1131" s="59">
        <f t="shared" si="18"/>
        <v>27</v>
      </c>
      <c r="J1131" s="59" t="s">
        <v>1561</v>
      </c>
      <c r="K1131" s="61"/>
      <c r="L1131" s="62" t="s">
        <v>6738</v>
      </c>
      <c r="M1131" s="62" t="s">
        <v>6546</v>
      </c>
      <c r="N1131" s="72" t="str">
        <f>VLOOKUP(M1131,'Hulpblad KAR-parser'!A:C,2,FALSE)</f>
        <v>Soort luchtvaartuig</v>
      </c>
      <c r="O1131" s="72" t="str">
        <f>IF(VLOOKUP(M1131,'Hulpblad KAR-parser'!A:C,3,FALSE)="","",VLOOKUP(M1131,'Hulpblad KAR-parser'!A:C,3,FALSE))</f>
        <v>Zweefvliegtuig</v>
      </c>
      <c r="P1131" s="136" t="str">
        <f>IF(CONCATENATE(C1131,D1131)="","",VLOOKUP(CONCATENATE(C1131,D1131),Karakteristieken!AQ:AQ,1,FALSE))</f>
        <v/>
      </c>
    </row>
    <row r="1132" spans="1:16" x14ac:dyDescent="0.25">
      <c r="A1132" s="59">
        <v>200109470</v>
      </c>
      <c r="B1132" s="59">
        <v>200059291</v>
      </c>
      <c r="C1132" s="59" t="s">
        <v>5538</v>
      </c>
      <c r="D1132" s="59" t="s">
        <v>5548</v>
      </c>
      <c r="E1132" s="60" t="s">
        <v>6610</v>
      </c>
      <c r="F1132" s="60"/>
      <c r="G1132" s="60"/>
      <c r="H1132" s="60"/>
      <c r="I1132" s="59">
        <f t="shared" si="18"/>
        <v>25</v>
      </c>
      <c r="J1132" s="59" t="s">
        <v>1613</v>
      </c>
      <c r="K1132" s="61"/>
      <c r="L1132" s="62" t="s">
        <v>6738</v>
      </c>
      <c r="M1132" s="62" t="s">
        <v>6610</v>
      </c>
      <c r="N1132" s="72" t="str">
        <f>VLOOKUP(M1132,'Hulpblad KAR-parser'!A:C,2,FALSE)</f>
        <v>Soort vaartuig</v>
      </c>
      <c r="O1132" s="72" t="str">
        <f>IF(VLOOKUP(M1132,'Hulpblad KAR-parser'!A:C,3,FALSE)="","",VLOOKUP(M1132,'Hulpblad KAR-parser'!A:C,3,FALSE))</f>
        <v>Cruiseschip</v>
      </c>
      <c r="P1132" s="136" t="str">
        <f>IF(CONCATENATE(C1132,D1132)="","",VLOOKUP(CONCATENATE(C1132,D1132),Karakteristieken!AQ:AQ,1,FALSE))</f>
        <v>Soort vaartuigCruiseschip</v>
      </c>
    </row>
    <row r="1133" spans="1:16" x14ac:dyDescent="0.25">
      <c r="A1133" s="59"/>
      <c r="B1133" s="59"/>
      <c r="C1133" s="59"/>
      <c r="D1133" s="59"/>
      <c r="E1133" s="60" t="s">
        <v>8362</v>
      </c>
      <c r="F1133" s="60"/>
      <c r="G1133" s="60" t="s">
        <v>6610</v>
      </c>
      <c r="H1133" s="60"/>
      <c r="I1133" s="59">
        <f t="shared" si="18"/>
        <v>20</v>
      </c>
      <c r="J1133" s="59" t="s">
        <v>1561</v>
      </c>
      <c r="K1133" s="61"/>
      <c r="L1133" s="62" t="s">
        <v>6738</v>
      </c>
      <c r="M1133" s="62" t="s">
        <v>6610</v>
      </c>
      <c r="N1133" s="72" t="str">
        <f>VLOOKUP(M1133,'Hulpblad KAR-parser'!A:C,2,FALSE)</f>
        <v>Soort vaartuig</v>
      </c>
      <c r="O1133" s="72" t="str">
        <f>IF(VLOOKUP(M1133,'Hulpblad KAR-parser'!A:C,3,FALSE)="","",VLOOKUP(M1133,'Hulpblad KAR-parser'!A:C,3,FALSE))</f>
        <v>Cruiseschip</v>
      </c>
      <c r="P1133" s="136" t="str">
        <f>IF(CONCATENATE(C1133,D1133)="","",VLOOKUP(CONCATENATE(C1133,D1133),Karakteristieken!AQ:AQ,1,FALSE))</f>
        <v/>
      </c>
    </row>
    <row r="1134" spans="1:16" x14ac:dyDescent="0.25">
      <c r="A1134" s="59">
        <v>200137244</v>
      </c>
      <c r="B1134" s="59">
        <v>200116660</v>
      </c>
      <c r="C1134" s="59" t="s">
        <v>5868</v>
      </c>
      <c r="D1134" s="59" t="s">
        <v>5874</v>
      </c>
      <c r="E1134" s="60" t="s">
        <v>6707</v>
      </c>
      <c r="F1134" s="60"/>
      <c r="G1134" s="60"/>
      <c r="H1134" s="60"/>
      <c r="I1134" s="59">
        <f t="shared" si="18"/>
        <v>14</v>
      </c>
      <c r="J1134" s="59" t="s">
        <v>1613</v>
      </c>
      <c r="K1134" s="61"/>
      <c r="L1134" s="62" t="s">
        <v>6738</v>
      </c>
      <c r="M1134" s="62" t="s">
        <v>6707</v>
      </c>
      <c r="N1134" s="72" t="str">
        <f>VLOOKUP(M1134,'Hulpblad KAR-parser'!A:C,2,FALSE)</f>
        <v>Srt Militaire zaken</v>
      </c>
      <c r="O1134" s="72" t="str">
        <f>IF(VLOOKUP(M1134,'Hulpblad KAR-parser'!A:C,3,FALSE)="","",VLOOKUP(M1134,'Hulpblad KAR-parser'!A:C,3,FALSE))</f>
        <v>Inspectie</v>
      </c>
      <c r="P1134" s="136" t="str">
        <f>IF(CONCATENATE(C1134,D1134)="","",VLOOKUP(CONCATENATE(C1134,D1134),Karakteristieken!AQ:AQ,1,FALSE))</f>
        <v>Srt Militaire zakenInspectie</v>
      </c>
    </row>
    <row r="1135" spans="1:16" x14ac:dyDescent="0.25">
      <c r="A1135" s="59"/>
      <c r="B1135" s="59"/>
      <c r="C1135" s="59"/>
      <c r="D1135" s="59"/>
      <c r="E1135" s="60" t="s">
        <v>11493</v>
      </c>
      <c r="F1135" s="60"/>
      <c r="G1135" s="60" t="s">
        <v>6707</v>
      </c>
      <c r="H1135" s="60"/>
      <c r="I1135" s="59">
        <f t="shared" si="18"/>
        <v>4</v>
      </c>
      <c r="J1135" s="59" t="s">
        <v>1561</v>
      </c>
      <c r="K1135" s="61"/>
      <c r="L1135" s="62" t="s">
        <v>6738</v>
      </c>
      <c r="M1135" s="62" t="s">
        <v>6707</v>
      </c>
      <c r="N1135" s="72" t="str">
        <f>VLOOKUP(M1135,'Hulpblad KAR-parser'!A:C,2,FALSE)</f>
        <v>Srt Militaire zaken</v>
      </c>
      <c r="O1135" s="72" t="str">
        <f>IF(VLOOKUP(M1135,'Hulpblad KAR-parser'!A:C,3,FALSE)="","",VLOOKUP(M1135,'Hulpblad KAR-parser'!A:C,3,FALSE))</f>
        <v>Inspectie</v>
      </c>
      <c r="P1135" s="136" t="str">
        <f>IF(CONCATENATE(C1135,D1135)="","",VLOOKUP(CONCATENATE(C1135,D1135),Karakteristieken!AQ:AQ,1,FALSE))</f>
        <v/>
      </c>
    </row>
    <row r="1136" spans="1:16" x14ac:dyDescent="0.25">
      <c r="A1136" s="59"/>
      <c r="B1136" s="59"/>
      <c r="C1136" s="59"/>
      <c r="D1136" s="59"/>
      <c r="E1136" s="60" t="s">
        <v>11494</v>
      </c>
      <c r="F1136" s="60"/>
      <c r="G1136" s="60" t="s">
        <v>6707</v>
      </c>
      <c r="H1136" s="60"/>
      <c r="I1136" s="59">
        <f t="shared" si="18"/>
        <v>15</v>
      </c>
      <c r="J1136" s="59" t="s">
        <v>1561</v>
      </c>
      <c r="K1136" s="61"/>
      <c r="L1136" s="62" t="s">
        <v>6738</v>
      </c>
      <c r="M1136" s="62" t="s">
        <v>6707</v>
      </c>
      <c r="N1136" s="72" t="str">
        <f>VLOOKUP(M1136,'Hulpblad KAR-parser'!A:C,2,FALSE)</f>
        <v>Srt Militaire zaken</v>
      </c>
      <c r="O1136" s="72" t="str">
        <f>IF(VLOOKUP(M1136,'Hulpblad KAR-parser'!A:C,3,FALSE)="","",VLOOKUP(M1136,'Hulpblad KAR-parser'!A:C,3,FALSE))</f>
        <v>Inspectie</v>
      </c>
      <c r="P1136" s="136" t="str">
        <f>IF(CONCATENATE(C1136,D1136)="","",VLOOKUP(CONCATENATE(C1136,D1136),Karakteristieken!AQ:AQ,1,FALSE))</f>
        <v/>
      </c>
    </row>
    <row r="1137" spans="1:16" x14ac:dyDescent="0.25">
      <c r="A1137" s="59"/>
      <c r="B1137" s="59"/>
      <c r="C1137" s="59"/>
      <c r="D1137" s="59"/>
      <c r="E1137" s="60" t="s">
        <v>11495</v>
      </c>
      <c r="F1137" s="60"/>
      <c r="G1137" s="60" t="s">
        <v>6707</v>
      </c>
      <c r="H1137" s="60"/>
      <c r="I1137" s="59">
        <f t="shared" si="18"/>
        <v>14</v>
      </c>
      <c r="J1137" s="59" t="s">
        <v>1561</v>
      </c>
      <c r="K1137" s="61"/>
      <c r="L1137" s="62" t="s">
        <v>6738</v>
      </c>
      <c r="M1137" s="62" t="s">
        <v>6707</v>
      </c>
      <c r="N1137" s="72" t="str">
        <f>VLOOKUP(M1137,'Hulpblad KAR-parser'!A:C,2,FALSE)</f>
        <v>Srt Militaire zaken</v>
      </c>
      <c r="O1137" s="72" t="str">
        <f>IF(VLOOKUP(M1137,'Hulpblad KAR-parser'!A:C,3,FALSE)="","",VLOOKUP(M1137,'Hulpblad KAR-parser'!A:C,3,FALSE))</f>
        <v>Inspectie</v>
      </c>
      <c r="P1137" s="136" t="str">
        <f>IF(CONCATENATE(C1137,D1137)="","",VLOOKUP(CONCATENATE(C1137,D1137),Karakteristieken!AQ:AQ,1,FALSE))</f>
        <v/>
      </c>
    </row>
    <row r="1138" spans="1:16" x14ac:dyDescent="0.25">
      <c r="A1138" s="59"/>
      <c r="B1138" s="59"/>
      <c r="C1138" s="59"/>
      <c r="D1138" s="59"/>
      <c r="E1138" s="60" t="s">
        <v>11496</v>
      </c>
      <c r="F1138" s="60"/>
      <c r="G1138" s="60" t="s">
        <v>6707</v>
      </c>
      <c r="H1138" s="60"/>
      <c r="I1138" s="59">
        <f t="shared" si="18"/>
        <v>7</v>
      </c>
      <c r="J1138" s="59" t="s">
        <v>1561</v>
      </c>
      <c r="K1138" s="61"/>
      <c r="L1138" s="62" t="s">
        <v>6738</v>
      </c>
      <c r="M1138" s="62" t="s">
        <v>6707</v>
      </c>
      <c r="N1138" s="72" t="str">
        <f>VLOOKUP(M1138,'Hulpblad KAR-parser'!A:C,2,FALSE)</f>
        <v>Srt Militaire zaken</v>
      </c>
      <c r="O1138" s="72" t="str">
        <f>IF(VLOOKUP(M1138,'Hulpblad KAR-parser'!A:C,3,FALSE)="","",VLOOKUP(M1138,'Hulpblad KAR-parser'!A:C,3,FALSE))</f>
        <v>Inspectie</v>
      </c>
      <c r="P1138" s="136" t="str">
        <f>IF(CONCATENATE(C1138,D1138)="","",VLOOKUP(CONCATENATE(C1138,D1138),Karakteristieken!AQ:AQ,1,FALSE))</f>
        <v/>
      </c>
    </row>
    <row r="1139" spans="1:16" x14ac:dyDescent="0.25">
      <c r="A1139" s="59">
        <v>200109471</v>
      </c>
      <c r="B1139" s="59">
        <v>200097990</v>
      </c>
      <c r="C1139" s="59" t="s">
        <v>6091</v>
      </c>
      <c r="D1139" s="59" t="s">
        <v>1950</v>
      </c>
      <c r="E1139" s="60" t="s">
        <v>1952</v>
      </c>
      <c r="F1139" s="60"/>
      <c r="G1139" s="60"/>
      <c r="H1139" s="60"/>
      <c r="I1139" s="59">
        <f t="shared" si="18"/>
        <v>28</v>
      </c>
      <c r="J1139" s="59" t="s">
        <v>1613</v>
      </c>
      <c r="K1139" s="61"/>
      <c r="L1139" s="62" t="s">
        <v>6737</v>
      </c>
      <c r="M1139" s="62" t="s">
        <v>1952</v>
      </c>
      <c r="N1139" s="72" t="str">
        <f>VLOOKUP(M1139,'Hulpblad KAR-parser'!A:C,2,FALSE)</f>
        <v>Delaycode Ambu</v>
      </c>
      <c r="O1139" s="72" t="str">
        <f>IF(VLOOKUP(M1139,'Hulpblad KAR-parser'!A:C,3,FALSE)="","",VLOOKUP(M1139,'Hulpblad KAR-parser'!A:C,3,FALSE))</f>
        <v>Capaciteitsprobl. MK</v>
      </c>
      <c r="P1139" s="136" t="str">
        <f>IF(CONCATENATE(C1139,D1139)="","",VLOOKUP(CONCATENATE(C1139,D1139),Karakteristieken!AQ:AQ,1,FALSE))</f>
        <v>Delaycode ambuCapaciteitsprobl. MK</v>
      </c>
    </row>
    <row r="1140" spans="1:16" x14ac:dyDescent="0.25">
      <c r="A1140" s="59"/>
      <c r="B1140" s="59"/>
      <c r="C1140" s="59"/>
      <c r="D1140" s="59"/>
      <c r="E1140" s="60" t="s">
        <v>9073</v>
      </c>
      <c r="F1140" s="60"/>
      <c r="G1140" s="60" t="s">
        <v>1952</v>
      </c>
      <c r="H1140" s="60"/>
      <c r="I1140" s="59">
        <f t="shared" si="18"/>
        <v>6</v>
      </c>
      <c r="J1140" s="59" t="s">
        <v>1561</v>
      </c>
      <c r="K1140" s="61"/>
      <c r="L1140" s="62" t="s">
        <v>6737</v>
      </c>
      <c r="M1140" s="62" t="s">
        <v>1952</v>
      </c>
      <c r="N1140" s="72" t="str">
        <f>VLOOKUP(M1140,'Hulpblad KAR-parser'!A:C,2,FALSE)</f>
        <v>Delaycode Ambu</v>
      </c>
      <c r="O1140" s="72" t="str">
        <f>IF(VLOOKUP(M1140,'Hulpblad KAR-parser'!A:C,3,FALSE)="","",VLOOKUP(M1140,'Hulpblad KAR-parser'!A:C,3,FALSE))</f>
        <v>Capaciteitsprobl. MK</v>
      </c>
      <c r="P1140" s="136" t="str">
        <f>IF(CONCATENATE(C1140,D1140)="","",VLOOKUP(CONCATENATE(C1140,D1140),Karakteristieken!AQ:AQ,1,FALSE))</f>
        <v/>
      </c>
    </row>
    <row r="1141" spans="1:16" x14ac:dyDescent="0.25">
      <c r="A1141" s="59"/>
      <c r="B1141" s="59"/>
      <c r="C1141" s="59"/>
      <c r="D1141" s="59"/>
      <c r="E1141" s="60" t="s">
        <v>9074</v>
      </c>
      <c r="F1141" s="60"/>
      <c r="G1141" s="60" t="s">
        <v>1952</v>
      </c>
      <c r="H1141" s="60"/>
      <c r="I1141" s="59">
        <f t="shared" si="18"/>
        <v>6</v>
      </c>
      <c r="J1141" s="59" t="s">
        <v>1561</v>
      </c>
      <c r="K1141" s="61"/>
      <c r="L1141" s="62" t="s">
        <v>6737</v>
      </c>
      <c r="M1141" s="62" t="s">
        <v>1952</v>
      </c>
      <c r="N1141" s="72" t="str">
        <f>VLOOKUP(M1141,'Hulpblad KAR-parser'!A:C,2,FALSE)</f>
        <v>Delaycode Ambu</v>
      </c>
      <c r="O1141" s="72" t="str">
        <f>IF(VLOOKUP(M1141,'Hulpblad KAR-parser'!A:C,3,FALSE)="","",VLOOKUP(M1141,'Hulpblad KAR-parser'!A:C,3,FALSE))</f>
        <v>Capaciteitsprobl. MK</v>
      </c>
      <c r="P1141" s="136" t="str">
        <f>IF(CONCATENATE(C1141,D1141)="","",VLOOKUP(CONCATENATE(C1141,D1141),Karakteristieken!AQ:AQ,1,FALSE))</f>
        <v/>
      </c>
    </row>
    <row r="1142" spans="1:16" x14ac:dyDescent="0.25">
      <c r="A1142" s="59"/>
      <c r="B1142" s="59"/>
      <c r="C1142" s="59"/>
      <c r="D1142" s="59"/>
      <c r="E1142" s="60" t="s">
        <v>9075</v>
      </c>
      <c r="F1142" s="60"/>
      <c r="G1142" s="60" t="s">
        <v>1952</v>
      </c>
      <c r="H1142" s="60"/>
      <c r="I1142" s="59">
        <f t="shared" si="18"/>
        <v>19</v>
      </c>
      <c r="J1142" s="59" t="s">
        <v>1561</v>
      </c>
      <c r="K1142" s="61"/>
      <c r="L1142" s="62" t="s">
        <v>6737</v>
      </c>
      <c r="M1142" s="62" t="s">
        <v>1952</v>
      </c>
      <c r="N1142" s="72" t="str">
        <f>VLOOKUP(M1142,'Hulpblad KAR-parser'!A:C,2,FALSE)</f>
        <v>Delaycode Ambu</v>
      </c>
      <c r="O1142" s="72" t="str">
        <f>IF(VLOOKUP(M1142,'Hulpblad KAR-parser'!A:C,3,FALSE)="","",VLOOKUP(M1142,'Hulpblad KAR-parser'!A:C,3,FALSE))</f>
        <v>Capaciteitsprobl. MK</v>
      </c>
      <c r="P1142" s="136" t="str">
        <f>IF(CONCATENATE(C1142,D1142)="","",VLOOKUP(CONCATENATE(C1142,D1142),Karakteristieken!AQ:AQ,1,FALSE))</f>
        <v/>
      </c>
    </row>
    <row r="1143" spans="1:16" x14ac:dyDescent="0.25">
      <c r="A1143" s="59">
        <v>200109472</v>
      </c>
      <c r="B1143" s="59">
        <v>200097991</v>
      </c>
      <c r="C1143" s="59" t="s">
        <v>6091</v>
      </c>
      <c r="D1143" s="59" t="s">
        <v>1947</v>
      </c>
      <c r="E1143" s="60" t="s">
        <v>1949</v>
      </c>
      <c r="F1143" s="60"/>
      <c r="G1143" s="60"/>
      <c r="H1143" s="60"/>
      <c r="I1143" s="59">
        <f t="shared" si="18"/>
        <v>29</v>
      </c>
      <c r="J1143" s="59" t="s">
        <v>1613</v>
      </c>
      <c r="K1143" s="61"/>
      <c r="L1143" s="62" t="s">
        <v>6737</v>
      </c>
      <c r="M1143" s="62" t="s">
        <v>1949</v>
      </c>
      <c r="N1143" s="72" t="str">
        <f>VLOOKUP(M1143,'Hulpblad KAR-parser'!A:C,2,FALSE)</f>
        <v>Delaycode Ambu</v>
      </c>
      <c r="O1143" s="72" t="str">
        <f>IF(VLOOKUP(M1143,'Hulpblad KAR-parser'!A:C,3,FALSE)="","",VLOOKUP(M1143,'Hulpblad KAR-parser'!A:C,3,FALSE))</f>
        <v>Communicatieprobleem</v>
      </c>
      <c r="P1143" s="136" t="str">
        <f>IF(CONCATENATE(C1143,D1143)="","",VLOOKUP(CONCATENATE(C1143,D1143),Karakteristieken!AQ:AQ,1,FALSE))</f>
        <v>Delaycode ambuCommunicatieprobleem</v>
      </c>
    </row>
    <row r="1144" spans="1:16" x14ac:dyDescent="0.25">
      <c r="A1144" s="59"/>
      <c r="B1144" s="59"/>
      <c r="C1144" s="59"/>
      <c r="D1144" s="59"/>
      <c r="E1144" s="60" t="s">
        <v>9076</v>
      </c>
      <c r="F1144" s="60"/>
      <c r="G1144" s="60" t="s">
        <v>1949</v>
      </c>
      <c r="H1144" s="60"/>
      <c r="I1144" s="59">
        <f t="shared" si="18"/>
        <v>5</v>
      </c>
      <c r="J1144" s="59" t="s">
        <v>1561</v>
      </c>
      <c r="K1144" s="61"/>
      <c r="L1144" s="62" t="s">
        <v>6737</v>
      </c>
      <c r="M1144" s="62" t="s">
        <v>1949</v>
      </c>
      <c r="N1144" s="72" t="str">
        <f>VLOOKUP(M1144,'Hulpblad KAR-parser'!A:C,2,FALSE)</f>
        <v>Delaycode Ambu</v>
      </c>
      <c r="O1144" s="72" t="str">
        <f>IF(VLOOKUP(M1144,'Hulpblad KAR-parser'!A:C,3,FALSE)="","",VLOOKUP(M1144,'Hulpblad KAR-parser'!A:C,3,FALSE))</f>
        <v>Communicatieprobleem</v>
      </c>
      <c r="P1144" s="136" t="str">
        <f>IF(CONCATENATE(C1144,D1144)="","",VLOOKUP(CONCATENATE(C1144,D1144),Karakteristieken!AQ:AQ,1,FALSE))</f>
        <v/>
      </c>
    </row>
    <row r="1145" spans="1:16" x14ac:dyDescent="0.25">
      <c r="A1145" s="59"/>
      <c r="B1145" s="59"/>
      <c r="C1145" s="59"/>
      <c r="D1145" s="59"/>
      <c r="E1145" s="60" t="s">
        <v>9077</v>
      </c>
      <c r="F1145" s="60"/>
      <c r="G1145" s="60" t="s">
        <v>1949</v>
      </c>
      <c r="H1145" s="60"/>
      <c r="I1145" s="59">
        <f t="shared" si="18"/>
        <v>6</v>
      </c>
      <c r="J1145" s="59" t="s">
        <v>1561</v>
      </c>
      <c r="K1145" s="61"/>
      <c r="L1145" s="62" t="s">
        <v>6737</v>
      </c>
      <c r="M1145" s="62" t="s">
        <v>1949</v>
      </c>
      <c r="N1145" s="72" t="str">
        <f>VLOOKUP(M1145,'Hulpblad KAR-parser'!A:C,2,FALSE)</f>
        <v>Delaycode Ambu</v>
      </c>
      <c r="O1145" s="72" t="str">
        <f>IF(VLOOKUP(M1145,'Hulpblad KAR-parser'!A:C,3,FALSE)="","",VLOOKUP(M1145,'Hulpblad KAR-parser'!A:C,3,FALSE))</f>
        <v>Communicatieprobleem</v>
      </c>
      <c r="P1145" s="136" t="str">
        <f>IF(CONCATENATE(C1145,D1145)="","",VLOOKUP(CONCATENATE(C1145,D1145),Karakteristieken!AQ:AQ,1,FALSE))</f>
        <v/>
      </c>
    </row>
    <row r="1146" spans="1:16" x14ac:dyDescent="0.25">
      <c r="A1146" s="59"/>
      <c r="B1146" s="59"/>
      <c r="C1146" s="59"/>
      <c r="D1146" s="59"/>
      <c r="E1146" s="60" t="s">
        <v>9078</v>
      </c>
      <c r="F1146" s="60"/>
      <c r="G1146" s="60" t="s">
        <v>1949</v>
      </c>
      <c r="H1146" s="60"/>
      <c r="I1146" s="59">
        <f t="shared" si="18"/>
        <v>13</v>
      </c>
      <c r="J1146" s="59" t="s">
        <v>1561</v>
      </c>
      <c r="K1146" s="61"/>
      <c r="L1146" s="62" t="s">
        <v>6737</v>
      </c>
      <c r="M1146" s="62" t="s">
        <v>1949</v>
      </c>
      <c r="N1146" s="72" t="str">
        <f>VLOOKUP(M1146,'Hulpblad KAR-parser'!A:C,2,FALSE)</f>
        <v>Delaycode Ambu</v>
      </c>
      <c r="O1146" s="72" t="str">
        <f>IF(VLOOKUP(M1146,'Hulpblad KAR-parser'!A:C,3,FALSE)="","",VLOOKUP(M1146,'Hulpblad KAR-parser'!A:C,3,FALSE))</f>
        <v>Communicatieprobleem</v>
      </c>
      <c r="P1146" s="136" t="str">
        <f>IF(CONCATENATE(C1146,D1146)="","",VLOOKUP(CONCATENATE(C1146,D1146),Karakteristieken!AQ:AQ,1,FALSE))</f>
        <v/>
      </c>
    </row>
    <row r="1147" spans="1:16" x14ac:dyDescent="0.25">
      <c r="A1147" s="59">
        <v>200109473</v>
      </c>
      <c r="B1147" s="59">
        <v>200097992</v>
      </c>
      <c r="C1147" s="59" t="s">
        <v>6091</v>
      </c>
      <c r="D1147" s="59" t="s">
        <v>1935</v>
      </c>
      <c r="E1147" s="60" t="s">
        <v>1937</v>
      </c>
      <c r="F1147" s="60"/>
      <c r="G1147" s="60"/>
      <c r="H1147" s="60"/>
      <c r="I1147" s="59">
        <f t="shared" si="18"/>
        <v>26</v>
      </c>
      <c r="J1147" s="59" t="s">
        <v>1613</v>
      </c>
      <c r="K1147" s="61"/>
      <c r="L1147" s="62" t="s">
        <v>6737</v>
      </c>
      <c r="M1147" s="62" t="s">
        <v>1937</v>
      </c>
      <c r="N1147" s="72" t="str">
        <f>VLOOKUP(M1147,'Hulpblad KAR-parser'!A:C,2,FALSE)</f>
        <v>Delaycode Ambu</v>
      </c>
      <c r="O1147" s="72" t="str">
        <f>IF(VLOOKUP(M1147,'Hulpblad KAR-parser'!A:C,3,FALSE)="","",VLOOKUP(M1147,'Hulpblad KAR-parser'!A:C,3,FALSE))</f>
        <v>Geen Ambu eenheid</v>
      </c>
      <c r="P1147" s="136" t="str">
        <f>IF(CONCATENATE(C1147,D1147)="","",VLOOKUP(CONCATENATE(C1147,D1147),Karakteristieken!AQ:AQ,1,FALSE))</f>
        <v>Delaycode ambuGeen Ambu eenheid</v>
      </c>
    </row>
    <row r="1148" spans="1:16" x14ac:dyDescent="0.25">
      <c r="A1148" s="59"/>
      <c r="B1148" s="59"/>
      <c r="C1148" s="59"/>
      <c r="D1148" s="59"/>
      <c r="E1148" s="60" t="s">
        <v>9079</v>
      </c>
      <c r="F1148" s="60"/>
      <c r="G1148" s="60" t="s">
        <v>1937</v>
      </c>
      <c r="H1148" s="60"/>
      <c r="I1148" s="59">
        <f t="shared" si="18"/>
        <v>5</v>
      </c>
      <c r="J1148" s="59" t="s">
        <v>1561</v>
      </c>
      <c r="K1148" s="61"/>
      <c r="L1148" s="62" t="s">
        <v>6737</v>
      </c>
      <c r="M1148" s="62" t="s">
        <v>1937</v>
      </c>
      <c r="N1148" s="72" t="str">
        <f>VLOOKUP(M1148,'Hulpblad KAR-parser'!A:C,2,FALSE)</f>
        <v>Delaycode Ambu</v>
      </c>
      <c r="O1148" s="72" t="str">
        <f>IF(VLOOKUP(M1148,'Hulpblad KAR-parser'!A:C,3,FALSE)="","",VLOOKUP(M1148,'Hulpblad KAR-parser'!A:C,3,FALSE))</f>
        <v>Geen Ambu eenheid</v>
      </c>
      <c r="P1148" s="136" t="str">
        <f>IF(CONCATENATE(C1148,D1148)="","",VLOOKUP(CONCATENATE(C1148,D1148),Karakteristieken!AQ:AQ,1,FALSE))</f>
        <v/>
      </c>
    </row>
    <row r="1149" spans="1:16" x14ac:dyDescent="0.25">
      <c r="A1149" s="59"/>
      <c r="B1149" s="59"/>
      <c r="C1149" s="59"/>
      <c r="D1149" s="59"/>
      <c r="E1149" s="60" t="s">
        <v>9080</v>
      </c>
      <c r="F1149" s="60"/>
      <c r="G1149" s="60" t="s">
        <v>1937</v>
      </c>
      <c r="H1149" s="60"/>
      <c r="I1149" s="59">
        <f t="shared" si="18"/>
        <v>6</v>
      </c>
      <c r="J1149" s="59" t="s">
        <v>1561</v>
      </c>
      <c r="K1149" s="61"/>
      <c r="L1149" s="62" t="s">
        <v>6737</v>
      </c>
      <c r="M1149" s="62" t="s">
        <v>1937</v>
      </c>
      <c r="N1149" s="72" t="str">
        <f>VLOOKUP(M1149,'Hulpblad KAR-parser'!A:C,2,FALSE)</f>
        <v>Delaycode Ambu</v>
      </c>
      <c r="O1149" s="72" t="str">
        <f>IF(VLOOKUP(M1149,'Hulpblad KAR-parser'!A:C,3,FALSE)="","",VLOOKUP(M1149,'Hulpblad KAR-parser'!A:C,3,FALSE))</f>
        <v>Geen Ambu eenheid</v>
      </c>
      <c r="P1149" s="136" t="str">
        <f>IF(CONCATENATE(C1149,D1149)="","",VLOOKUP(CONCATENATE(C1149,D1149),Karakteristieken!AQ:AQ,1,FALSE))</f>
        <v/>
      </c>
    </row>
    <row r="1150" spans="1:16" x14ac:dyDescent="0.25">
      <c r="A1150" s="59"/>
      <c r="B1150" s="59"/>
      <c r="C1150" s="59"/>
      <c r="D1150" s="59"/>
      <c r="E1150" s="60" t="s">
        <v>9081</v>
      </c>
      <c r="F1150" s="60"/>
      <c r="G1150" s="60" t="s">
        <v>1937</v>
      </c>
      <c r="H1150" s="60"/>
      <c r="I1150" s="59">
        <f t="shared" si="18"/>
        <v>16</v>
      </c>
      <c r="J1150" s="59" t="s">
        <v>1561</v>
      </c>
      <c r="K1150" s="61"/>
      <c r="L1150" s="62" t="s">
        <v>6737</v>
      </c>
      <c r="M1150" s="62" t="s">
        <v>1937</v>
      </c>
      <c r="N1150" s="72" t="str">
        <f>VLOOKUP(M1150,'Hulpblad KAR-parser'!A:C,2,FALSE)</f>
        <v>Delaycode Ambu</v>
      </c>
      <c r="O1150" s="72" t="str">
        <f>IF(VLOOKUP(M1150,'Hulpblad KAR-parser'!A:C,3,FALSE)="","",VLOOKUP(M1150,'Hulpblad KAR-parser'!A:C,3,FALSE))</f>
        <v>Geen Ambu eenheid</v>
      </c>
      <c r="P1150" s="136" t="str">
        <f>IF(CONCATENATE(C1150,D1150)="","",VLOOKUP(CONCATENATE(C1150,D1150),Karakteristieken!AQ:AQ,1,FALSE))</f>
        <v/>
      </c>
    </row>
    <row r="1151" spans="1:16" x14ac:dyDescent="0.25">
      <c r="A1151" s="59">
        <v>200109474</v>
      </c>
      <c r="B1151" s="59">
        <v>200097993</v>
      </c>
      <c r="C1151" s="59" t="s">
        <v>6091</v>
      </c>
      <c r="D1151" s="59" t="s">
        <v>1965</v>
      </c>
      <c r="E1151" s="60" t="s">
        <v>1967</v>
      </c>
      <c r="F1151" s="60"/>
      <c r="G1151" s="60"/>
      <c r="H1151" s="60"/>
      <c r="I1151" s="59">
        <f t="shared" si="18"/>
        <v>25</v>
      </c>
      <c r="J1151" s="59" t="s">
        <v>1613</v>
      </c>
      <c r="K1151" s="61"/>
      <c r="L1151" s="62" t="s">
        <v>6737</v>
      </c>
      <c r="M1151" s="62" t="s">
        <v>1967</v>
      </c>
      <c r="N1151" s="72" t="str">
        <f>VLOOKUP(M1151,'Hulpblad KAR-parser'!A:C,2,FALSE)</f>
        <v>Delaycode Ambu</v>
      </c>
      <c r="O1151" s="72" t="str">
        <f>IF(VLOOKUP(M1151,'Hulpblad KAR-parser'!A:C,3,FALSE)="","",VLOOKUP(M1151,'Hulpblad KAR-parser'!A:C,3,FALSE))</f>
        <v>Geen HAP eenheid</v>
      </c>
      <c r="P1151" s="136" t="str">
        <f>IF(CONCATENATE(C1151,D1151)="","",VLOOKUP(CONCATENATE(C1151,D1151),Karakteristieken!AQ:AQ,1,FALSE))</f>
        <v>Delaycode ambuGeen HAP eenheid</v>
      </c>
    </row>
    <row r="1152" spans="1:16" x14ac:dyDescent="0.25">
      <c r="A1152" s="59"/>
      <c r="B1152" s="59"/>
      <c r="C1152" s="59"/>
      <c r="D1152" s="59"/>
      <c r="E1152" s="60" t="s">
        <v>9082</v>
      </c>
      <c r="F1152" s="60"/>
      <c r="G1152" s="60" t="s">
        <v>1967</v>
      </c>
      <c r="H1152" s="60"/>
      <c r="I1152" s="59">
        <f t="shared" si="18"/>
        <v>6</v>
      </c>
      <c r="J1152" s="59" t="s">
        <v>1561</v>
      </c>
      <c r="K1152" s="61"/>
      <c r="L1152" s="62" t="s">
        <v>6737</v>
      </c>
      <c r="M1152" s="62" t="s">
        <v>1967</v>
      </c>
      <c r="N1152" s="72" t="str">
        <f>VLOOKUP(M1152,'Hulpblad KAR-parser'!A:C,2,FALSE)</f>
        <v>Delaycode Ambu</v>
      </c>
      <c r="O1152" s="72" t="str">
        <f>IF(VLOOKUP(M1152,'Hulpblad KAR-parser'!A:C,3,FALSE)="","",VLOOKUP(M1152,'Hulpblad KAR-parser'!A:C,3,FALSE))</f>
        <v>Geen HAP eenheid</v>
      </c>
      <c r="P1152" s="136" t="str">
        <f>IF(CONCATENATE(C1152,D1152)="","",VLOOKUP(CONCATENATE(C1152,D1152),Karakteristieken!AQ:AQ,1,FALSE))</f>
        <v/>
      </c>
    </row>
    <row r="1153" spans="1:16" x14ac:dyDescent="0.25">
      <c r="A1153" s="59"/>
      <c r="B1153" s="59"/>
      <c r="C1153" s="59"/>
      <c r="D1153" s="59"/>
      <c r="E1153" s="60" t="s">
        <v>11856</v>
      </c>
      <c r="F1153" s="60"/>
      <c r="G1153" s="60" t="s">
        <v>1967</v>
      </c>
      <c r="H1153" s="60"/>
      <c r="I1153" s="59">
        <f t="shared" si="18"/>
        <v>7</v>
      </c>
      <c r="J1153" s="59" t="s">
        <v>1561</v>
      </c>
      <c r="K1153" s="61"/>
      <c r="L1153" s="62" t="s">
        <v>6737</v>
      </c>
      <c r="M1153" s="62" t="s">
        <v>1967</v>
      </c>
      <c r="N1153" s="72" t="str">
        <f>VLOOKUP(M1153,'Hulpblad KAR-parser'!A:C,2,FALSE)</f>
        <v>Delaycode Ambu</v>
      </c>
      <c r="O1153" s="72" t="str">
        <f>IF(VLOOKUP(M1153,'Hulpblad KAR-parser'!A:C,3,FALSE)="","",VLOOKUP(M1153,'Hulpblad KAR-parser'!A:C,3,FALSE))</f>
        <v>Geen HAP eenheid</v>
      </c>
      <c r="P1153" s="136" t="str">
        <f>IF(CONCATENATE(C1153,D1153)="","",VLOOKUP(CONCATENATE(C1153,D1153),Karakteristieken!AQ:AQ,1,FALSE))</f>
        <v/>
      </c>
    </row>
    <row r="1154" spans="1:16" x14ac:dyDescent="0.25">
      <c r="A1154" s="59">
        <v>200109475</v>
      </c>
      <c r="B1154" s="59">
        <v>200097994</v>
      </c>
      <c r="C1154" s="59" t="s">
        <v>6091</v>
      </c>
      <c r="D1154" s="59" t="s">
        <v>1930</v>
      </c>
      <c r="E1154" s="60" t="s">
        <v>1934</v>
      </c>
      <c r="F1154" s="60"/>
      <c r="G1154" s="60"/>
      <c r="H1154" s="60"/>
      <c r="I1154" s="59">
        <f t="shared" si="18"/>
        <v>16</v>
      </c>
      <c r="J1154" s="59" t="s">
        <v>1613</v>
      </c>
      <c r="K1154" s="61"/>
      <c r="L1154" s="62" t="s">
        <v>6737</v>
      </c>
      <c r="M1154" s="62" t="s">
        <v>1934</v>
      </c>
      <c r="N1154" s="72" t="str">
        <f>VLOOKUP(M1154,'Hulpblad KAR-parser'!A:C,2,FALSE)</f>
        <v>Delaycode Ambu</v>
      </c>
      <c r="O1154" s="72" t="str">
        <f>IF(VLOOKUP(M1154,'Hulpblad KAR-parser'!A:C,3,FALSE)="","",VLOOKUP(M1154,'Hulpblad KAR-parser'!A:C,3,FALSE))</f>
        <v>On hold</v>
      </c>
      <c r="P1154" s="136" t="str">
        <f>IF(CONCATENATE(C1154,D1154)="","",VLOOKUP(CONCATENATE(C1154,D1154),Karakteristieken!AQ:AQ,1,FALSE))</f>
        <v>Delaycode ambuOn hold</v>
      </c>
    </row>
    <row r="1155" spans="1:16" x14ac:dyDescent="0.25">
      <c r="A1155" s="59"/>
      <c r="B1155" s="59"/>
      <c r="C1155" s="59"/>
      <c r="D1155" s="59"/>
      <c r="E1155" s="60" t="s">
        <v>9083</v>
      </c>
      <c r="F1155" s="60"/>
      <c r="G1155" s="60" t="s">
        <v>1934</v>
      </c>
      <c r="H1155" s="60"/>
      <c r="I1155" s="59">
        <f t="shared" si="18"/>
        <v>6</v>
      </c>
      <c r="J1155" s="59" t="s">
        <v>1561</v>
      </c>
      <c r="K1155" s="61"/>
      <c r="L1155" s="62" t="s">
        <v>6737</v>
      </c>
      <c r="M1155" s="62" t="s">
        <v>1934</v>
      </c>
      <c r="N1155" s="72" t="str">
        <f>VLOOKUP(M1155,'Hulpblad KAR-parser'!A:C,2,FALSE)</f>
        <v>Delaycode Ambu</v>
      </c>
      <c r="O1155" s="72" t="str">
        <f>IF(VLOOKUP(M1155,'Hulpblad KAR-parser'!A:C,3,FALSE)="","",VLOOKUP(M1155,'Hulpblad KAR-parser'!A:C,3,FALSE))</f>
        <v>On hold</v>
      </c>
      <c r="P1155" s="136" t="str">
        <f>IF(CONCATENATE(C1155,D1155)="","",VLOOKUP(CONCATENATE(C1155,D1155),Karakteristieken!AQ:AQ,1,FALSE))</f>
        <v/>
      </c>
    </row>
    <row r="1156" spans="1:16" x14ac:dyDescent="0.25">
      <c r="A1156" s="59">
        <v>200109476</v>
      </c>
      <c r="B1156" s="59">
        <v>200097995</v>
      </c>
      <c r="C1156" s="59" t="s">
        <v>6091</v>
      </c>
      <c r="D1156" s="59" t="s">
        <v>1956</v>
      </c>
      <c r="E1156" s="60" t="s">
        <v>1958</v>
      </c>
      <c r="F1156" s="60"/>
      <c r="G1156" s="60"/>
      <c r="H1156" s="60"/>
      <c r="I1156" s="59">
        <f t="shared" si="18"/>
        <v>28</v>
      </c>
      <c r="J1156" s="59" t="s">
        <v>1613</v>
      </c>
      <c r="K1156" s="61"/>
      <c r="L1156" s="62" t="s">
        <v>6737</v>
      </c>
      <c r="M1156" s="62" t="s">
        <v>1958</v>
      </c>
      <c r="N1156" s="72" t="str">
        <f>VLOOKUP(M1156,'Hulpblad KAR-parser'!A:C,2,FALSE)</f>
        <v>Delaycode Ambu</v>
      </c>
      <c r="O1156" s="72" t="str">
        <f>IF(VLOOKUP(M1156,'Hulpblad KAR-parser'!A:C,3,FALSE)="","",VLOOKUP(M1156,'Hulpblad KAR-parser'!A:C,3,FALSE))</f>
        <v>Onderhoud/Reparatie</v>
      </c>
      <c r="P1156" s="136" t="str">
        <f>IF(CONCATENATE(C1156,D1156)="","",VLOOKUP(CONCATENATE(C1156,D1156),Karakteristieken!AQ:AQ,1,FALSE))</f>
        <v>Delaycode ambuOnderhoud/Reparatie</v>
      </c>
    </row>
    <row r="1157" spans="1:16" x14ac:dyDescent="0.25">
      <c r="A1157" s="59"/>
      <c r="B1157" s="59"/>
      <c r="C1157" s="59"/>
      <c r="D1157" s="59"/>
      <c r="E1157" s="60" t="s">
        <v>9084</v>
      </c>
      <c r="F1157" s="60"/>
      <c r="G1157" s="60" t="s">
        <v>1958</v>
      </c>
      <c r="H1157" s="60"/>
      <c r="I1157" s="59">
        <f t="shared" si="18"/>
        <v>5</v>
      </c>
      <c r="J1157" s="59" t="s">
        <v>1561</v>
      </c>
      <c r="K1157" s="61"/>
      <c r="L1157" s="62" t="s">
        <v>6737</v>
      </c>
      <c r="M1157" s="62" t="s">
        <v>1958</v>
      </c>
      <c r="N1157" s="72" t="str">
        <f>VLOOKUP(M1157,'Hulpblad KAR-parser'!A:C,2,FALSE)</f>
        <v>Delaycode Ambu</v>
      </c>
      <c r="O1157" s="72" t="str">
        <f>IF(VLOOKUP(M1157,'Hulpblad KAR-parser'!A:C,3,FALSE)="","",VLOOKUP(M1157,'Hulpblad KAR-parser'!A:C,3,FALSE))</f>
        <v>Onderhoud/Reparatie</v>
      </c>
      <c r="P1157" s="136" t="str">
        <f>IF(CONCATENATE(C1157,D1157)="","",VLOOKUP(CONCATENATE(C1157,D1157),Karakteristieken!AQ:AQ,1,FALSE))</f>
        <v/>
      </c>
    </row>
    <row r="1158" spans="1:16" x14ac:dyDescent="0.25">
      <c r="A1158" s="59"/>
      <c r="B1158" s="59"/>
      <c r="C1158" s="59"/>
      <c r="D1158" s="59"/>
      <c r="E1158" s="60" t="s">
        <v>9085</v>
      </c>
      <c r="F1158" s="60"/>
      <c r="G1158" s="60" t="s">
        <v>1958</v>
      </c>
      <c r="H1158" s="60"/>
      <c r="I1158" s="59">
        <f t="shared" si="18"/>
        <v>6</v>
      </c>
      <c r="J1158" s="59" t="s">
        <v>1561</v>
      </c>
      <c r="K1158" s="61"/>
      <c r="L1158" s="62" t="s">
        <v>6737</v>
      </c>
      <c r="M1158" s="62" t="s">
        <v>1958</v>
      </c>
      <c r="N1158" s="72" t="str">
        <f>VLOOKUP(M1158,'Hulpblad KAR-parser'!A:C,2,FALSE)</f>
        <v>Delaycode Ambu</v>
      </c>
      <c r="O1158" s="72" t="str">
        <f>IF(VLOOKUP(M1158,'Hulpblad KAR-parser'!A:C,3,FALSE)="","",VLOOKUP(M1158,'Hulpblad KAR-parser'!A:C,3,FALSE))</f>
        <v>Onderhoud/Reparatie</v>
      </c>
      <c r="P1158" s="136" t="str">
        <f>IF(CONCATENATE(C1158,D1158)="","",VLOOKUP(CONCATENATE(C1158,D1158),Karakteristieken!AQ:AQ,1,FALSE))</f>
        <v/>
      </c>
    </row>
    <row r="1159" spans="1:16" x14ac:dyDescent="0.25">
      <c r="A1159" s="59"/>
      <c r="B1159" s="59"/>
      <c r="C1159" s="59"/>
      <c r="D1159" s="59"/>
      <c r="E1159" s="60" t="s">
        <v>9086</v>
      </c>
      <c r="F1159" s="60"/>
      <c r="G1159" s="60" t="s">
        <v>1958</v>
      </c>
      <c r="H1159" s="60"/>
      <c r="I1159" s="59">
        <f t="shared" si="18"/>
        <v>18</v>
      </c>
      <c r="J1159" s="59" t="s">
        <v>1561</v>
      </c>
      <c r="K1159" s="61"/>
      <c r="L1159" s="62" t="s">
        <v>6737</v>
      </c>
      <c r="M1159" s="62" t="s">
        <v>1958</v>
      </c>
      <c r="N1159" s="72" t="str">
        <f>VLOOKUP(M1159,'Hulpblad KAR-parser'!A:C,2,FALSE)</f>
        <v>Delaycode Ambu</v>
      </c>
      <c r="O1159" s="72" t="str">
        <f>IF(VLOOKUP(M1159,'Hulpblad KAR-parser'!A:C,3,FALSE)="","",VLOOKUP(M1159,'Hulpblad KAR-parser'!A:C,3,FALSE))</f>
        <v>Onderhoud/Reparatie</v>
      </c>
      <c r="P1159" s="136" t="str">
        <f>IF(CONCATENATE(C1159,D1159)="","",VLOOKUP(CONCATENATE(C1159,D1159),Karakteristieken!AQ:AQ,1,FALSE))</f>
        <v/>
      </c>
    </row>
    <row r="1160" spans="1:16" x14ac:dyDescent="0.25">
      <c r="A1160" s="59">
        <v>200109477</v>
      </c>
      <c r="B1160" s="59">
        <v>200097996</v>
      </c>
      <c r="C1160" s="59" t="s">
        <v>6091</v>
      </c>
      <c r="D1160" s="59" t="s">
        <v>1941</v>
      </c>
      <c r="E1160" s="60" t="s">
        <v>1943</v>
      </c>
      <c r="F1160" s="60"/>
      <c r="G1160" s="60"/>
      <c r="H1160" s="60"/>
      <c r="I1160" s="59">
        <f t="shared" si="18"/>
        <v>29</v>
      </c>
      <c r="J1160" s="59" t="s">
        <v>1613</v>
      </c>
      <c r="K1160" s="61"/>
      <c r="L1160" s="62" t="s">
        <v>6737</v>
      </c>
      <c r="M1160" s="62" t="s">
        <v>1943</v>
      </c>
      <c r="N1160" s="72" t="str">
        <f>VLOOKUP(M1160,'Hulpblad KAR-parser'!A:C,2,FALSE)</f>
        <v>Delaycode Ambu</v>
      </c>
      <c r="O1160" s="72" t="str">
        <f>IF(VLOOKUP(M1160,'Hulpblad KAR-parser'!A:C,3,FALSE)="","",VLOOKUP(M1160,'Hulpblad KAR-parser'!A:C,3,FALSE))</f>
        <v>Onduidelijke locatie</v>
      </c>
      <c r="P1160" s="136" t="str">
        <f>IF(CONCATENATE(C1160,D1160)="","",VLOOKUP(CONCATENATE(C1160,D1160),Karakteristieken!AQ:AQ,1,FALSE))</f>
        <v>Delaycode ambuOnduidelijke locatie</v>
      </c>
    </row>
    <row r="1161" spans="1:16" x14ac:dyDescent="0.25">
      <c r="A1161" s="59"/>
      <c r="B1161" s="59"/>
      <c r="C1161" s="59"/>
      <c r="D1161" s="59"/>
      <c r="E1161" s="60" t="s">
        <v>9087</v>
      </c>
      <c r="F1161" s="60"/>
      <c r="G1161" s="60" t="s">
        <v>1943</v>
      </c>
      <c r="H1161" s="60"/>
      <c r="I1161" s="59">
        <f t="shared" si="18"/>
        <v>5</v>
      </c>
      <c r="J1161" s="59" t="s">
        <v>1561</v>
      </c>
      <c r="K1161" s="61"/>
      <c r="L1161" s="62" t="s">
        <v>6737</v>
      </c>
      <c r="M1161" s="62" t="s">
        <v>1943</v>
      </c>
      <c r="N1161" s="72" t="str">
        <f>VLOOKUP(M1161,'Hulpblad KAR-parser'!A:C,2,FALSE)</f>
        <v>Delaycode Ambu</v>
      </c>
      <c r="O1161" s="72" t="str">
        <f>IF(VLOOKUP(M1161,'Hulpblad KAR-parser'!A:C,3,FALSE)="","",VLOOKUP(M1161,'Hulpblad KAR-parser'!A:C,3,FALSE))</f>
        <v>Onduidelijke locatie</v>
      </c>
      <c r="P1161" s="136" t="str">
        <f>IF(CONCATENATE(C1161,D1161)="","",VLOOKUP(CONCATENATE(C1161,D1161),Karakteristieken!AQ:AQ,1,FALSE))</f>
        <v/>
      </c>
    </row>
    <row r="1162" spans="1:16" x14ac:dyDescent="0.25">
      <c r="A1162" s="59"/>
      <c r="B1162" s="59"/>
      <c r="C1162" s="59"/>
      <c r="D1162" s="59"/>
      <c r="E1162" s="60" t="s">
        <v>9088</v>
      </c>
      <c r="F1162" s="60"/>
      <c r="G1162" s="60" t="s">
        <v>1943</v>
      </c>
      <c r="H1162" s="60"/>
      <c r="I1162" s="59">
        <f t="shared" si="18"/>
        <v>6</v>
      </c>
      <c r="J1162" s="59" t="s">
        <v>1561</v>
      </c>
      <c r="K1162" s="61"/>
      <c r="L1162" s="62" t="s">
        <v>6737</v>
      </c>
      <c r="M1162" s="62" t="s">
        <v>1943</v>
      </c>
      <c r="N1162" s="72" t="str">
        <f>VLOOKUP(M1162,'Hulpblad KAR-parser'!A:C,2,FALSE)</f>
        <v>Delaycode Ambu</v>
      </c>
      <c r="O1162" s="72" t="str">
        <f>IF(VLOOKUP(M1162,'Hulpblad KAR-parser'!A:C,3,FALSE)="","",VLOOKUP(M1162,'Hulpblad KAR-parser'!A:C,3,FALSE))</f>
        <v>Onduidelijke locatie</v>
      </c>
      <c r="P1162" s="136" t="str">
        <f>IF(CONCATENATE(C1162,D1162)="","",VLOOKUP(CONCATENATE(C1162,D1162),Karakteristieken!AQ:AQ,1,FALSE))</f>
        <v/>
      </c>
    </row>
    <row r="1163" spans="1:16" x14ac:dyDescent="0.25">
      <c r="A1163" s="59"/>
      <c r="B1163" s="59"/>
      <c r="C1163" s="59"/>
      <c r="D1163" s="59"/>
      <c r="E1163" s="60" t="s">
        <v>9089</v>
      </c>
      <c r="F1163" s="60"/>
      <c r="G1163" s="60" t="s">
        <v>1943</v>
      </c>
      <c r="H1163" s="60"/>
      <c r="I1163" s="59">
        <f t="shared" si="18"/>
        <v>7</v>
      </c>
      <c r="J1163" s="59" t="s">
        <v>1561</v>
      </c>
      <c r="K1163" s="61"/>
      <c r="L1163" s="62" t="s">
        <v>6737</v>
      </c>
      <c r="M1163" s="62" t="s">
        <v>1943</v>
      </c>
      <c r="N1163" s="72" t="str">
        <f>VLOOKUP(M1163,'Hulpblad KAR-parser'!A:C,2,FALSE)</f>
        <v>Delaycode Ambu</v>
      </c>
      <c r="O1163" s="72" t="str">
        <f>IF(VLOOKUP(M1163,'Hulpblad KAR-parser'!A:C,3,FALSE)="","",VLOOKUP(M1163,'Hulpblad KAR-parser'!A:C,3,FALSE))</f>
        <v>Onduidelijke locatie</v>
      </c>
      <c r="P1163" s="136" t="str">
        <f>IF(CONCATENATE(C1163,D1163)="","",VLOOKUP(CONCATENATE(C1163,D1163),Karakteristieken!AQ:AQ,1,FALSE))</f>
        <v/>
      </c>
    </row>
    <row r="1164" spans="1:16" x14ac:dyDescent="0.25">
      <c r="A1164" s="59"/>
      <c r="B1164" s="59"/>
      <c r="C1164" s="59"/>
      <c r="D1164" s="59"/>
      <c r="E1164" s="60" t="s">
        <v>9090</v>
      </c>
      <c r="F1164" s="60"/>
      <c r="G1164" s="60" t="s">
        <v>1943</v>
      </c>
      <c r="H1164" s="60"/>
      <c r="I1164" s="59">
        <f t="shared" si="18"/>
        <v>16</v>
      </c>
      <c r="J1164" s="59" t="s">
        <v>1561</v>
      </c>
      <c r="K1164" s="61"/>
      <c r="L1164" s="62" t="s">
        <v>6737</v>
      </c>
      <c r="M1164" s="62" t="s">
        <v>1943</v>
      </c>
      <c r="N1164" s="72" t="str">
        <f>VLOOKUP(M1164,'Hulpblad KAR-parser'!A:C,2,FALSE)</f>
        <v>Delaycode Ambu</v>
      </c>
      <c r="O1164" s="72" t="str">
        <f>IF(VLOOKUP(M1164,'Hulpblad KAR-parser'!A:C,3,FALSE)="","",VLOOKUP(M1164,'Hulpblad KAR-parser'!A:C,3,FALSE))</f>
        <v>Onduidelijke locatie</v>
      </c>
      <c r="P1164" s="136" t="str">
        <f>IF(CONCATENATE(C1164,D1164)="","",VLOOKUP(CONCATENATE(C1164,D1164),Karakteristieken!AQ:AQ,1,FALSE))</f>
        <v/>
      </c>
    </row>
    <row r="1165" spans="1:16" x14ac:dyDescent="0.25">
      <c r="A1165" s="59">
        <v>200109478</v>
      </c>
      <c r="B1165" s="59">
        <v>200097997</v>
      </c>
      <c r="C1165" s="59" t="s">
        <v>6091</v>
      </c>
      <c r="D1165" s="59" t="s">
        <v>1962</v>
      </c>
      <c r="E1165" s="60" t="s">
        <v>1964</v>
      </c>
      <c r="F1165" s="60"/>
      <c r="G1165" s="60"/>
      <c r="H1165" s="60"/>
      <c r="I1165" s="59">
        <f t="shared" si="18"/>
        <v>24</v>
      </c>
      <c r="J1165" s="59" t="s">
        <v>1613</v>
      </c>
      <c r="K1165" s="61"/>
      <c r="L1165" s="62" t="s">
        <v>6737</v>
      </c>
      <c r="M1165" s="62" t="s">
        <v>1964</v>
      </c>
      <c r="N1165" s="72" t="str">
        <f>VLOOKUP(M1165,'Hulpblad KAR-parser'!A:C,2,FALSE)</f>
        <v>Delaycode Ambu</v>
      </c>
      <c r="O1165" s="72" t="str">
        <f>IF(VLOOKUP(M1165,'Hulpblad KAR-parser'!A:C,3,FALSE)="","",VLOOKUP(M1165,'Hulpblad KAR-parser'!A:C,3,FALSE))</f>
        <v>Overloopmelding</v>
      </c>
      <c r="P1165" s="136" t="str">
        <f>IF(CONCATENATE(C1165,D1165)="","",VLOOKUP(CONCATENATE(C1165,D1165),Karakteristieken!AQ:AQ,1,FALSE))</f>
        <v>Delaycode ambuOverloopmelding</v>
      </c>
    </row>
    <row r="1166" spans="1:16" x14ac:dyDescent="0.25">
      <c r="A1166" s="59"/>
      <c r="B1166" s="59"/>
      <c r="C1166" s="59"/>
      <c r="D1166" s="59"/>
      <c r="E1166" s="60" t="s">
        <v>9091</v>
      </c>
      <c r="F1166" s="60"/>
      <c r="G1166" s="60" t="s">
        <v>1964</v>
      </c>
      <c r="H1166" s="60"/>
      <c r="I1166" s="59">
        <f t="shared" si="18"/>
        <v>6</v>
      </c>
      <c r="J1166" s="59" t="s">
        <v>1561</v>
      </c>
      <c r="K1166" s="61"/>
      <c r="L1166" s="62" t="s">
        <v>6737</v>
      </c>
      <c r="M1166" s="62" t="s">
        <v>1964</v>
      </c>
      <c r="N1166" s="72" t="str">
        <f>VLOOKUP(M1166,'Hulpblad KAR-parser'!A:C,2,FALSE)</f>
        <v>Delaycode Ambu</v>
      </c>
      <c r="O1166" s="72" t="str">
        <f>IF(VLOOKUP(M1166,'Hulpblad KAR-parser'!A:C,3,FALSE)="","",VLOOKUP(M1166,'Hulpblad KAR-parser'!A:C,3,FALSE))</f>
        <v>Overloopmelding</v>
      </c>
      <c r="P1166" s="136" t="str">
        <f>IF(CONCATENATE(C1166,D1166)="","",VLOOKUP(CONCATENATE(C1166,D1166),Karakteristieken!AQ:AQ,1,FALSE))</f>
        <v/>
      </c>
    </row>
    <row r="1167" spans="1:16" x14ac:dyDescent="0.25">
      <c r="A1167" s="59">
        <v>200109479</v>
      </c>
      <c r="B1167" s="59">
        <v>200097998</v>
      </c>
      <c r="C1167" s="59" t="s">
        <v>6091</v>
      </c>
      <c r="D1167" s="59" t="s">
        <v>1959</v>
      </c>
      <c r="E1167" s="60" t="s">
        <v>1961</v>
      </c>
      <c r="F1167" s="60"/>
      <c r="G1167" s="60"/>
      <c r="H1167" s="60"/>
      <c r="I1167" s="59">
        <f t="shared" ref="I1167:I1230" si="19">LEN(E1167)</f>
        <v>20</v>
      </c>
      <c r="J1167" s="59" t="s">
        <v>1613</v>
      </c>
      <c r="K1167" s="61"/>
      <c r="L1167" s="62" t="s">
        <v>6737</v>
      </c>
      <c r="M1167" s="62" t="s">
        <v>1961</v>
      </c>
      <c r="N1167" s="72" t="str">
        <f>VLOOKUP(M1167,'Hulpblad KAR-parser'!A:C,2,FALSE)</f>
        <v>Delaycode Ambu</v>
      </c>
      <c r="O1167" s="72" t="str">
        <f>IF(VLOOKUP(M1167,'Hulpblad KAR-parser'!A:C,3,FALSE)="","",VLOOKUP(M1167,'Hulpblad KAR-parser'!A:C,3,FALSE))</f>
        <v>Roosterfout</v>
      </c>
      <c r="P1167" s="136" t="str">
        <f>IF(CONCATENATE(C1167,D1167)="","",VLOOKUP(CONCATENATE(C1167,D1167),Karakteristieken!AQ:AQ,1,FALSE))</f>
        <v>Delaycode ambuRoosterfout</v>
      </c>
    </row>
    <row r="1168" spans="1:16" x14ac:dyDescent="0.25">
      <c r="A1168" s="59"/>
      <c r="B1168" s="59"/>
      <c r="C1168" s="59"/>
      <c r="D1168" s="59"/>
      <c r="E1168" s="60" t="s">
        <v>9096</v>
      </c>
      <c r="F1168" s="60"/>
      <c r="G1168" s="60" t="s">
        <v>1961</v>
      </c>
      <c r="H1168" s="60"/>
      <c r="I1168" s="59">
        <f t="shared" si="19"/>
        <v>6</v>
      </c>
      <c r="J1168" s="59" t="s">
        <v>1561</v>
      </c>
      <c r="K1168" s="61"/>
      <c r="L1168" s="62" t="s">
        <v>6737</v>
      </c>
      <c r="M1168" s="62" t="s">
        <v>1961</v>
      </c>
      <c r="N1168" s="72" t="str">
        <f>VLOOKUP(M1168,'Hulpblad KAR-parser'!A:C,2,FALSE)</f>
        <v>Delaycode Ambu</v>
      </c>
      <c r="O1168" s="72" t="str">
        <f>IF(VLOOKUP(M1168,'Hulpblad KAR-parser'!A:C,3,FALSE)="","",VLOOKUP(M1168,'Hulpblad KAR-parser'!A:C,3,FALSE))</f>
        <v>Roosterfout</v>
      </c>
      <c r="P1168" s="136" t="str">
        <f>IF(CONCATENATE(C1168,D1168)="","",VLOOKUP(CONCATENATE(C1168,D1168),Karakteristieken!AQ:AQ,1,FALSE))</f>
        <v/>
      </c>
    </row>
    <row r="1169" spans="1:16" x14ac:dyDescent="0.25">
      <c r="A1169" s="59"/>
      <c r="B1169" s="59"/>
      <c r="C1169" s="59"/>
      <c r="D1169" s="59"/>
      <c r="E1169" s="60" t="s">
        <v>9097</v>
      </c>
      <c r="F1169" s="60"/>
      <c r="G1169" s="60" t="s">
        <v>1961</v>
      </c>
      <c r="H1169" s="60"/>
      <c r="I1169" s="59">
        <f t="shared" si="19"/>
        <v>5</v>
      </c>
      <c r="J1169" s="59" t="s">
        <v>1561</v>
      </c>
      <c r="K1169" s="61"/>
      <c r="L1169" s="62" t="s">
        <v>6737</v>
      </c>
      <c r="M1169" s="62" t="s">
        <v>1961</v>
      </c>
      <c r="N1169" s="72" t="str">
        <f>VLOOKUP(M1169,'Hulpblad KAR-parser'!A:C,2,FALSE)</f>
        <v>Delaycode Ambu</v>
      </c>
      <c r="O1169" s="72" t="str">
        <f>IF(VLOOKUP(M1169,'Hulpblad KAR-parser'!A:C,3,FALSE)="","",VLOOKUP(M1169,'Hulpblad KAR-parser'!A:C,3,FALSE))</f>
        <v>Roosterfout</v>
      </c>
      <c r="P1169" s="136" t="str">
        <f>IF(CONCATENATE(C1169,D1169)="","",VLOOKUP(CONCATENATE(C1169,D1169),Karakteristieken!AQ:AQ,1,FALSE))</f>
        <v/>
      </c>
    </row>
    <row r="1170" spans="1:16" x14ac:dyDescent="0.25">
      <c r="A1170" s="59"/>
      <c r="B1170" s="59"/>
      <c r="C1170" s="59"/>
      <c r="D1170" s="59"/>
      <c r="E1170" s="60" t="s">
        <v>9098</v>
      </c>
      <c r="F1170" s="60"/>
      <c r="G1170" s="60" t="s">
        <v>1961</v>
      </c>
      <c r="H1170" s="60"/>
      <c r="I1170" s="59">
        <f t="shared" si="19"/>
        <v>16</v>
      </c>
      <c r="J1170" s="59" t="s">
        <v>1561</v>
      </c>
      <c r="K1170" s="61"/>
      <c r="L1170" s="62" t="s">
        <v>6737</v>
      </c>
      <c r="M1170" s="62" t="s">
        <v>1961</v>
      </c>
      <c r="N1170" s="72" t="str">
        <f>VLOOKUP(M1170,'Hulpblad KAR-parser'!A:C,2,FALSE)</f>
        <v>Delaycode Ambu</v>
      </c>
      <c r="O1170" s="72" t="str">
        <f>IF(VLOOKUP(M1170,'Hulpblad KAR-parser'!A:C,3,FALSE)="","",VLOOKUP(M1170,'Hulpblad KAR-parser'!A:C,3,FALSE))</f>
        <v>Roosterfout</v>
      </c>
      <c r="P1170" s="136" t="str">
        <f>IF(CONCATENATE(C1170,D1170)="","",VLOOKUP(CONCATENATE(C1170,D1170),Karakteristieken!AQ:AQ,1,FALSE))</f>
        <v/>
      </c>
    </row>
    <row r="1171" spans="1:16" x14ac:dyDescent="0.25">
      <c r="A1171" s="59">
        <v>200109480</v>
      </c>
      <c r="B1171" s="59">
        <v>200097999</v>
      </c>
      <c r="C1171" s="59" t="s">
        <v>6091</v>
      </c>
      <c r="D1171" s="59" t="s">
        <v>1968</v>
      </c>
      <c r="E1171" s="60" t="s">
        <v>1970</v>
      </c>
      <c r="F1171" s="60"/>
      <c r="G1171" s="60"/>
      <c r="H1171" s="60"/>
      <c r="I1171" s="59">
        <f t="shared" si="19"/>
        <v>23</v>
      </c>
      <c r="J1171" s="59" t="s">
        <v>1613</v>
      </c>
      <c r="K1171" s="61"/>
      <c r="L1171" s="62" t="s">
        <v>6737</v>
      </c>
      <c r="M1171" s="62" t="s">
        <v>1970</v>
      </c>
      <c r="N1171" s="72" t="str">
        <f>VLOOKUP(M1171,'Hulpblad KAR-parser'!A:C,2,FALSE)</f>
        <v>Delaycode Ambu</v>
      </c>
      <c r="O1171" s="72" t="str">
        <f>IF(VLOOKUP(M1171,'Hulpblad KAR-parser'!A:C,3,FALSE)="","",VLOOKUP(M1171,'Hulpblad KAR-parser'!A:C,3,FALSE))</f>
        <v>Systeemstoring</v>
      </c>
      <c r="P1171" s="136" t="str">
        <f>IF(CONCATENATE(C1171,D1171)="","",VLOOKUP(CONCATENATE(C1171,D1171),Karakteristieken!AQ:AQ,1,FALSE))</f>
        <v>Delaycode ambuSysteemstoring</v>
      </c>
    </row>
    <row r="1172" spans="1:16" x14ac:dyDescent="0.25">
      <c r="A1172" s="59"/>
      <c r="B1172" s="59"/>
      <c r="C1172" s="59"/>
      <c r="D1172" s="59"/>
      <c r="E1172" s="60" t="s">
        <v>9099</v>
      </c>
      <c r="F1172" s="60"/>
      <c r="G1172" s="60" t="s">
        <v>1970</v>
      </c>
      <c r="H1172" s="60"/>
      <c r="I1172" s="59">
        <f t="shared" si="19"/>
        <v>5</v>
      </c>
      <c r="J1172" s="59" t="s">
        <v>1561</v>
      </c>
      <c r="K1172" s="61"/>
      <c r="L1172" s="62" t="s">
        <v>6737</v>
      </c>
      <c r="M1172" s="62" t="s">
        <v>1970</v>
      </c>
      <c r="N1172" s="72" t="str">
        <f>VLOOKUP(M1172,'Hulpblad KAR-parser'!A:C,2,FALSE)</f>
        <v>Delaycode Ambu</v>
      </c>
      <c r="O1172" s="72" t="str">
        <f>IF(VLOOKUP(M1172,'Hulpblad KAR-parser'!A:C,3,FALSE)="","",VLOOKUP(M1172,'Hulpblad KAR-parser'!A:C,3,FALSE))</f>
        <v>Systeemstoring</v>
      </c>
      <c r="P1172" s="136" t="str">
        <f>IF(CONCATENATE(C1172,D1172)="","",VLOOKUP(CONCATENATE(C1172,D1172),Karakteristieken!AQ:AQ,1,FALSE))</f>
        <v/>
      </c>
    </row>
    <row r="1173" spans="1:16" x14ac:dyDescent="0.25">
      <c r="A1173" s="59"/>
      <c r="B1173" s="59"/>
      <c r="C1173" s="59"/>
      <c r="D1173" s="59"/>
      <c r="E1173" s="60" t="s">
        <v>9100</v>
      </c>
      <c r="F1173" s="60"/>
      <c r="G1173" s="60" t="s">
        <v>1970</v>
      </c>
      <c r="H1173" s="60"/>
      <c r="I1173" s="59">
        <f t="shared" si="19"/>
        <v>6</v>
      </c>
      <c r="J1173" s="59" t="s">
        <v>1561</v>
      </c>
      <c r="K1173" s="61"/>
      <c r="L1173" s="62" t="s">
        <v>6737</v>
      </c>
      <c r="M1173" s="62" t="s">
        <v>1970</v>
      </c>
      <c r="N1173" s="72" t="str">
        <f>VLOOKUP(M1173,'Hulpblad KAR-parser'!A:C,2,FALSE)</f>
        <v>Delaycode Ambu</v>
      </c>
      <c r="O1173" s="72" t="str">
        <f>IF(VLOOKUP(M1173,'Hulpblad KAR-parser'!A:C,3,FALSE)="","",VLOOKUP(M1173,'Hulpblad KAR-parser'!A:C,3,FALSE))</f>
        <v>Systeemstoring</v>
      </c>
      <c r="P1173" s="136" t="str">
        <f>IF(CONCATENATE(C1173,D1173)="","",VLOOKUP(CONCATENATE(C1173,D1173),Karakteristieken!AQ:AQ,1,FALSE))</f>
        <v/>
      </c>
    </row>
    <row r="1174" spans="1:16" x14ac:dyDescent="0.25">
      <c r="A1174" s="59"/>
      <c r="B1174" s="59"/>
      <c r="C1174" s="59"/>
      <c r="D1174" s="59"/>
      <c r="E1174" s="60" t="s">
        <v>9101</v>
      </c>
      <c r="F1174" s="60"/>
      <c r="G1174" s="60" t="s">
        <v>1970</v>
      </c>
      <c r="H1174" s="60"/>
      <c r="I1174" s="59">
        <f t="shared" si="19"/>
        <v>16</v>
      </c>
      <c r="J1174" s="59" t="s">
        <v>1561</v>
      </c>
      <c r="K1174" s="61"/>
      <c r="L1174" s="62" t="s">
        <v>6737</v>
      </c>
      <c r="M1174" s="62" t="s">
        <v>1970</v>
      </c>
      <c r="N1174" s="72" t="str">
        <f>VLOOKUP(M1174,'Hulpblad KAR-parser'!A:C,2,FALSE)</f>
        <v>Delaycode Ambu</v>
      </c>
      <c r="O1174" s="72" t="str">
        <f>IF(VLOOKUP(M1174,'Hulpblad KAR-parser'!A:C,3,FALSE)="","",VLOOKUP(M1174,'Hulpblad KAR-parser'!A:C,3,FALSE))</f>
        <v>Systeemstoring</v>
      </c>
      <c r="P1174" s="136" t="str">
        <f>IF(CONCATENATE(C1174,D1174)="","",VLOOKUP(CONCATENATE(C1174,D1174),Karakteristieken!AQ:AQ,1,FALSE))</f>
        <v/>
      </c>
    </row>
    <row r="1175" spans="1:16" x14ac:dyDescent="0.25">
      <c r="A1175" s="59">
        <v>200109481</v>
      </c>
      <c r="B1175" s="59">
        <v>200098000</v>
      </c>
      <c r="C1175" s="59" t="s">
        <v>6091</v>
      </c>
      <c r="D1175" s="59" t="s">
        <v>1944</v>
      </c>
      <c r="E1175" s="60" t="s">
        <v>1946</v>
      </c>
      <c r="F1175" s="60"/>
      <c r="G1175" s="60"/>
      <c r="H1175" s="60"/>
      <c r="I1175" s="59">
        <f t="shared" si="19"/>
        <v>27</v>
      </c>
      <c r="J1175" s="59" t="s">
        <v>1613</v>
      </c>
      <c r="K1175" s="61"/>
      <c r="L1175" s="62" t="s">
        <v>6737</v>
      </c>
      <c r="M1175" s="62" t="s">
        <v>1946</v>
      </c>
      <c r="N1175" s="72" t="str">
        <f>VLOOKUP(M1175,'Hulpblad KAR-parser'!A:C,2,FALSE)</f>
        <v>Delaycode Ambu</v>
      </c>
      <c r="O1175" s="72" t="str">
        <f>IF(VLOOKUP(M1175,'Hulpblad KAR-parser'!A:C,3,FALSE)="","",VLOOKUP(M1175,'Hulpblad KAR-parser'!A:C,3,FALSE))</f>
        <v>Van andere Discipl</v>
      </c>
      <c r="P1175" s="136" t="str">
        <f>IF(CONCATENATE(C1175,D1175)="","",VLOOKUP(CONCATENATE(C1175,D1175),Karakteristieken!AQ:AQ,1,FALSE))</f>
        <v>Delaycode ambuVan andere Discipl</v>
      </c>
    </row>
    <row r="1176" spans="1:16" x14ac:dyDescent="0.25">
      <c r="A1176" s="59"/>
      <c r="B1176" s="59"/>
      <c r="C1176" s="59"/>
      <c r="D1176" s="59"/>
      <c r="E1176" s="60" t="s">
        <v>9102</v>
      </c>
      <c r="F1176" s="60"/>
      <c r="G1176" s="60" t="s">
        <v>1946</v>
      </c>
      <c r="H1176" s="60"/>
      <c r="I1176" s="59">
        <f t="shared" si="19"/>
        <v>5</v>
      </c>
      <c r="J1176" s="59" t="s">
        <v>1561</v>
      </c>
      <c r="K1176" s="61"/>
      <c r="L1176" s="62" t="s">
        <v>6737</v>
      </c>
      <c r="M1176" s="62" t="s">
        <v>1946</v>
      </c>
      <c r="N1176" s="72" t="str">
        <f>VLOOKUP(M1176,'Hulpblad KAR-parser'!A:C,2,FALSE)</f>
        <v>Delaycode Ambu</v>
      </c>
      <c r="O1176" s="72" t="str">
        <f>IF(VLOOKUP(M1176,'Hulpblad KAR-parser'!A:C,3,FALSE)="","",VLOOKUP(M1176,'Hulpblad KAR-parser'!A:C,3,FALSE))</f>
        <v>Van andere Discipl</v>
      </c>
      <c r="P1176" s="136" t="str">
        <f>IF(CONCATENATE(C1176,D1176)="","",VLOOKUP(CONCATENATE(C1176,D1176),Karakteristieken!AQ:AQ,1,FALSE))</f>
        <v/>
      </c>
    </row>
    <row r="1177" spans="1:16" x14ac:dyDescent="0.25">
      <c r="A1177" s="59"/>
      <c r="B1177" s="59"/>
      <c r="C1177" s="59"/>
      <c r="D1177" s="59"/>
      <c r="E1177" s="60" t="s">
        <v>9103</v>
      </c>
      <c r="F1177" s="60"/>
      <c r="G1177" s="60" t="s">
        <v>1946</v>
      </c>
      <c r="H1177" s="60"/>
      <c r="I1177" s="59">
        <f t="shared" si="19"/>
        <v>6</v>
      </c>
      <c r="J1177" s="59" t="s">
        <v>1561</v>
      </c>
      <c r="K1177" s="61"/>
      <c r="L1177" s="62" t="s">
        <v>6737</v>
      </c>
      <c r="M1177" s="62" t="s">
        <v>1946</v>
      </c>
      <c r="N1177" s="72" t="str">
        <f>VLOOKUP(M1177,'Hulpblad KAR-parser'!A:C,2,FALSE)</f>
        <v>Delaycode Ambu</v>
      </c>
      <c r="O1177" s="72" t="str">
        <f>IF(VLOOKUP(M1177,'Hulpblad KAR-parser'!A:C,3,FALSE)="","",VLOOKUP(M1177,'Hulpblad KAR-parser'!A:C,3,FALSE))</f>
        <v>Van andere Discipl</v>
      </c>
      <c r="P1177" s="136" t="str">
        <f>IF(CONCATENATE(C1177,D1177)="","",VLOOKUP(CONCATENATE(C1177,D1177),Karakteristieken!AQ:AQ,1,FALSE))</f>
        <v/>
      </c>
    </row>
    <row r="1178" spans="1:16" x14ac:dyDescent="0.25">
      <c r="A1178" s="59"/>
      <c r="B1178" s="59"/>
      <c r="C1178" s="59"/>
      <c r="D1178" s="59"/>
      <c r="E1178" s="60" t="s">
        <v>9104</v>
      </c>
      <c r="F1178" s="60"/>
      <c r="G1178" s="60" t="s">
        <v>1946</v>
      </c>
      <c r="H1178" s="60"/>
      <c r="I1178" s="59">
        <f t="shared" si="19"/>
        <v>5</v>
      </c>
      <c r="J1178" s="59" t="s">
        <v>1561</v>
      </c>
      <c r="K1178" s="61"/>
      <c r="L1178" s="62" t="s">
        <v>6737</v>
      </c>
      <c r="M1178" s="62" t="s">
        <v>1946</v>
      </c>
      <c r="N1178" s="72" t="str">
        <f>VLOOKUP(M1178,'Hulpblad KAR-parser'!A:C,2,FALSE)</f>
        <v>Delaycode Ambu</v>
      </c>
      <c r="O1178" s="72" t="str">
        <f>IF(VLOOKUP(M1178,'Hulpblad KAR-parser'!A:C,3,FALSE)="","",VLOOKUP(M1178,'Hulpblad KAR-parser'!A:C,3,FALSE))</f>
        <v>Van andere Discipl</v>
      </c>
      <c r="P1178" s="136" t="str">
        <f>IF(CONCATENATE(C1178,D1178)="","",VLOOKUP(CONCATENATE(C1178,D1178),Karakteristieken!AQ:AQ,1,FALSE))</f>
        <v/>
      </c>
    </row>
    <row r="1179" spans="1:16" x14ac:dyDescent="0.25">
      <c r="A1179" s="59"/>
      <c r="B1179" s="59"/>
      <c r="C1179" s="59"/>
      <c r="D1179" s="59"/>
      <c r="E1179" s="60" t="s">
        <v>9105</v>
      </c>
      <c r="F1179" s="60"/>
      <c r="G1179" s="60" t="s">
        <v>1946</v>
      </c>
      <c r="H1179" s="60"/>
      <c r="I1179" s="59">
        <f t="shared" si="19"/>
        <v>19</v>
      </c>
      <c r="J1179" s="59" t="s">
        <v>1561</v>
      </c>
      <c r="K1179" s="61"/>
      <c r="L1179" s="62" t="s">
        <v>6737</v>
      </c>
      <c r="M1179" s="62" t="s">
        <v>1946</v>
      </c>
      <c r="N1179" s="72" t="str">
        <f>VLOOKUP(M1179,'Hulpblad KAR-parser'!A:C,2,FALSE)</f>
        <v>Delaycode Ambu</v>
      </c>
      <c r="O1179" s="72" t="str">
        <f>IF(VLOOKUP(M1179,'Hulpblad KAR-parser'!A:C,3,FALSE)="","",VLOOKUP(M1179,'Hulpblad KAR-parser'!A:C,3,FALSE))</f>
        <v>Van andere Discipl</v>
      </c>
      <c r="P1179" s="136" t="str">
        <f>IF(CONCATENATE(C1179,D1179)="","",VLOOKUP(CONCATENATE(C1179,D1179),Karakteristieken!AQ:AQ,1,FALSE))</f>
        <v/>
      </c>
    </row>
    <row r="1180" spans="1:16" x14ac:dyDescent="0.25">
      <c r="A1180" s="59">
        <v>200109482</v>
      </c>
      <c r="B1180" s="59">
        <v>200098001</v>
      </c>
      <c r="C1180" s="59" t="s">
        <v>6091</v>
      </c>
      <c r="D1180" s="59" t="s">
        <v>1938</v>
      </c>
      <c r="E1180" s="60" t="s">
        <v>1940</v>
      </c>
      <c r="F1180" s="60"/>
      <c r="G1180" s="60"/>
      <c r="H1180" s="60"/>
      <c r="I1180" s="59">
        <f t="shared" si="19"/>
        <v>28</v>
      </c>
      <c r="J1180" s="59" t="s">
        <v>1613</v>
      </c>
      <c r="K1180" s="61"/>
      <c r="L1180" s="62" t="s">
        <v>6737</v>
      </c>
      <c r="M1180" s="62" t="s">
        <v>1940</v>
      </c>
      <c r="N1180" s="72" t="str">
        <f>VLOOKUP(M1180,'Hulpblad KAR-parser'!A:C,2,FALSE)</f>
        <v>Delaycode Ambu</v>
      </c>
      <c r="O1180" s="72" t="str">
        <f>IF(VLOOKUP(M1180,'Hulpblad KAR-parser'!A:C,3,FALSE)="","",VLOOKUP(M1180,'Hulpblad KAR-parser'!A:C,3,FALSE))</f>
        <v>Verificatie melding</v>
      </c>
      <c r="P1180" s="136" t="str">
        <f>IF(CONCATENATE(C1180,D1180)="","",VLOOKUP(CONCATENATE(C1180,D1180),Karakteristieken!AQ:AQ,1,FALSE))</f>
        <v>Delaycode ambuVerificatie melding</v>
      </c>
    </row>
    <row r="1181" spans="1:16" x14ac:dyDescent="0.25">
      <c r="A1181" s="59"/>
      <c r="B1181" s="59"/>
      <c r="C1181" s="59"/>
      <c r="D1181" s="59"/>
      <c r="E1181" s="60" t="s">
        <v>9106</v>
      </c>
      <c r="F1181" s="60"/>
      <c r="G1181" s="60" t="s">
        <v>1940</v>
      </c>
      <c r="H1181" s="60"/>
      <c r="I1181" s="59">
        <f t="shared" si="19"/>
        <v>6</v>
      </c>
      <c r="J1181" s="59" t="s">
        <v>1561</v>
      </c>
      <c r="K1181" s="61"/>
      <c r="L1181" s="62" t="s">
        <v>6737</v>
      </c>
      <c r="M1181" s="62" t="s">
        <v>1940</v>
      </c>
      <c r="N1181" s="72" t="str">
        <f>VLOOKUP(M1181,'Hulpblad KAR-parser'!A:C,2,FALSE)</f>
        <v>Delaycode Ambu</v>
      </c>
      <c r="O1181" s="72" t="str">
        <f>IF(VLOOKUP(M1181,'Hulpblad KAR-parser'!A:C,3,FALSE)="","",VLOOKUP(M1181,'Hulpblad KAR-parser'!A:C,3,FALSE))</f>
        <v>Verificatie melding</v>
      </c>
      <c r="P1181" s="136" t="str">
        <f>IF(CONCATENATE(C1181,D1181)="","",VLOOKUP(CONCATENATE(C1181,D1181),Karakteristieken!AQ:AQ,1,FALSE))</f>
        <v/>
      </c>
    </row>
    <row r="1182" spans="1:16" x14ac:dyDescent="0.25">
      <c r="A1182" s="59"/>
      <c r="B1182" s="59"/>
      <c r="C1182" s="59"/>
      <c r="D1182" s="59"/>
      <c r="E1182" s="60" t="s">
        <v>9107</v>
      </c>
      <c r="F1182" s="60"/>
      <c r="G1182" s="60" t="s">
        <v>1940</v>
      </c>
      <c r="H1182" s="60"/>
      <c r="I1182" s="59">
        <f t="shared" si="19"/>
        <v>5</v>
      </c>
      <c r="J1182" s="59" t="s">
        <v>1561</v>
      </c>
      <c r="K1182" s="61"/>
      <c r="L1182" s="62" t="s">
        <v>6737</v>
      </c>
      <c r="M1182" s="62" t="s">
        <v>1940</v>
      </c>
      <c r="N1182" s="72" t="str">
        <f>VLOOKUP(M1182,'Hulpblad KAR-parser'!A:C,2,FALSE)</f>
        <v>Delaycode Ambu</v>
      </c>
      <c r="O1182" s="72" t="str">
        <f>IF(VLOOKUP(M1182,'Hulpblad KAR-parser'!A:C,3,FALSE)="","",VLOOKUP(M1182,'Hulpblad KAR-parser'!A:C,3,FALSE))</f>
        <v>Verificatie melding</v>
      </c>
      <c r="P1182" s="136" t="str">
        <f>IF(CONCATENATE(C1182,D1182)="","",VLOOKUP(CONCATENATE(C1182,D1182),Karakteristieken!AQ:AQ,1,FALSE))</f>
        <v/>
      </c>
    </row>
    <row r="1183" spans="1:16" x14ac:dyDescent="0.25">
      <c r="A1183" s="59"/>
      <c r="B1183" s="59"/>
      <c r="C1183" s="59"/>
      <c r="D1183" s="59"/>
      <c r="E1183" s="60" t="s">
        <v>9108</v>
      </c>
      <c r="F1183" s="60"/>
      <c r="G1183" s="60" t="s">
        <v>1940</v>
      </c>
      <c r="H1183" s="60"/>
      <c r="I1183" s="59">
        <f t="shared" si="19"/>
        <v>5</v>
      </c>
      <c r="J1183" s="59" t="s">
        <v>1561</v>
      </c>
      <c r="K1183" s="61"/>
      <c r="L1183" s="62" t="s">
        <v>6737</v>
      </c>
      <c r="M1183" s="62" t="s">
        <v>1940</v>
      </c>
      <c r="N1183" s="72" t="str">
        <f>VLOOKUP(M1183,'Hulpblad KAR-parser'!A:C,2,FALSE)</f>
        <v>Delaycode Ambu</v>
      </c>
      <c r="O1183" s="72" t="str">
        <f>IF(VLOOKUP(M1183,'Hulpblad KAR-parser'!A:C,3,FALSE)="","",VLOOKUP(M1183,'Hulpblad KAR-parser'!A:C,3,FALSE))</f>
        <v>Verificatie melding</v>
      </c>
      <c r="P1183" s="136" t="str">
        <f>IF(CONCATENATE(C1183,D1183)="","",VLOOKUP(CONCATENATE(C1183,D1183),Karakteristieken!AQ:AQ,1,FALSE))</f>
        <v/>
      </c>
    </row>
    <row r="1184" spans="1:16" x14ac:dyDescent="0.25">
      <c r="A1184" s="59"/>
      <c r="B1184" s="59"/>
      <c r="C1184" s="59"/>
      <c r="D1184" s="59"/>
      <c r="E1184" s="60" t="s">
        <v>9109</v>
      </c>
      <c r="F1184" s="60"/>
      <c r="G1184" s="60" t="s">
        <v>1940</v>
      </c>
      <c r="H1184" s="60"/>
      <c r="I1184" s="59">
        <f t="shared" si="19"/>
        <v>20</v>
      </c>
      <c r="J1184" s="59" t="s">
        <v>1561</v>
      </c>
      <c r="K1184" s="61"/>
      <c r="L1184" s="62" t="s">
        <v>6737</v>
      </c>
      <c r="M1184" s="62" t="s">
        <v>1940</v>
      </c>
      <c r="N1184" s="72" t="str">
        <f>VLOOKUP(M1184,'Hulpblad KAR-parser'!A:C,2,FALSE)</f>
        <v>Delaycode Ambu</v>
      </c>
      <c r="O1184" s="72" t="str">
        <f>IF(VLOOKUP(M1184,'Hulpblad KAR-parser'!A:C,3,FALSE)="","",VLOOKUP(M1184,'Hulpblad KAR-parser'!A:C,3,FALSE))</f>
        <v>Verificatie melding</v>
      </c>
      <c r="P1184" s="136" t="str">
        <f>IF(CONCATENATE(C1184,D1184)="","",VLOOKUP(CONCATENATE(C1184,D1184),Karakteristieken!AQ:AQ,1,FALSE))</f>
        <v/>
      </c>
    </row>
    <row r="1185" spans="1:16" x14ac:dyDescent="0.25">
      <c r="A1185" s="59">
        <v>200109483</v>
      </c>
      <c r="B1185" s="59">
        <v>200098002</v>
      </c>
      <c r="C1185" s="59" t="s">
        <v>6091</v>
      </c>
      <c r="D1185" s="59" t="s">
        <v>1953</v>
      </c>
      <c r="E1185" s="60" t="s">
        <v>1955</v>
      </c>
      <c r="F1185" s="60"/>
      <c r="G1185" s="60"/>
      <c r="H1185" s="60"/>
      <c r="I1185" s="59">
        <f t="shared" si="19"/>
        <v>21</v>
      </c>
      <c r="J1185" s="59" t="s">
        <v>1613</v>
      </c>
      <c r="K1185" s="61"/>
      <c r="L1185" s="62" t="s">
        <v>6737</v>
      </c>
      <c r="M1185" s="62" t="s">
        <v>1955</v>
      </c>
      <c r="N1185" s="72" t="str">
        <f>VLOOKUP(M1185,'Hulpblad KAR-parser'!A:C,2,FALSE)</f>
        <v>Delaycode Ambu</v>
      </c>
      <c r="O1185" s="72" t="str">
        <f>IF(VLOOKUP(M1185,'Hulpblad KAR-parser'!A:C,3,FALSE)="","",VLOOKUP(M1185,'Hulpblad KAR-parser'!A:C,3,FALSE))</f>
        <v>Personeel</v>
      </c>
      <c r="P1185" s="136" t="str">
        <f>IF(CONCATENATE(C1185,D1185)="","",VLOOKUP(CONCATENATE(C1185,D1185),Karakteristieken!AQ:AQ,1,FALSE))</f>
        <v>Delaycode ambuPersoneel</v>
      </c>
    </row>
    <row r="1186" spans="1:16" x14ac:dyDescent="0.25">
      <c r="A1186" s="59"/>
      <c r="B1186" s="59"/>
      <c r="C1186" s="59"/>
      <c r="D1186" s="59"/>
      <c r="E1186" s="60" t="s">
        <v>9092</v>
      </c>
      <c r="F1186" s="60"/>
      <c r="G1186" s="60" t="s">
        <v>1955</v>
      </c>
      <c r="H1186" s="60"/>
      <c r="I1186" s="59">
        <f t="shared" si="19"/>
        <v>6</v>
      </c>
      <c r="J1186" s="59" t="s">
        <v>1561</v>
      </c>
      <c r="K1186" s="61"/>
      <c r="L1186" s="62" t="s">
        <v>6737</v>
      </c>
      <c r="M1186" s="62" t="s">
        <v>1955</v>
      </c>
      <c r="N1186" s="72" t="str">
        <f>VLOOKUP(M1186,'Hulpblad KAR-parser'!A:C,2,FALSE)</f>
        <v>Delaycode Ambu</v>
      </c>
      <c r="O1186" s="72" t="str">
        <f>IF(VLOOKUP(M1186,'Hulpblad KAR-parser'!A:C,3,FALSE)="","",VLOOKUP(M1186,'Hulpblad KAR-parser'!A:C,3,FALSE))</f>
        <v>Personeel</v>
      </c>
      <c r="P1186" s="136" t="str">
        <f>IF(CONCATENATE(C1186,D1186)="","",VLOOKUP(CONCATENATE(C1186,D1186),Karakteristieken!AQ:AQ,1,FALSE))</f>
        <v/>
      </c>
    </row>
    <row r="1187" spans="1:16" x14ac:dyDescent="0.25">
      <c r="A1187" s="59"/>
      <c r="B1187" s="59"/>
      <c r="C1187" s="59"/>
      <c r="D1187" s="59"/>
      <c r="E1187" s="60" t="s">
        <v>9093</v>
      </c>
      <c r="F1187" s="60"/>
      <c r="G1187" s="60" t="s">
        <v>1955</v>
      </c>
      <c r="H1187" s="60"/>
      <c r="I1187" s="59">
        <f t="shared" si="19"/>
        <v>7</v>
      </c>
      <c r="J1187" s="59" t="s">
        <v>1561</v>
      </c>
      <c r="K1187" s="61"/>
      <c r="L1187" s="62" t="s">
        <v>6737</v>
      </c>
      <c r="M1187" s="62" t="s">
        <v>1955</v>
      </c>
      <c r="N1187" s="72" t="str">
        <f>VLOOKUP(M1187,'Hulpblad KAR-parser'!A:C,2,FALSE)</f>
        <v>Delaycode Ambu</v>
      </c>
      <c r="O1187" s="72" t="str">
        <f>IF(VLOOKUP(M1187,'Hulpblad KAR-parser'!A:C,3,FALSE)="","",VLOOKUP(M1187,'Hulpblad KAR-parser'!A:C,3,FALSE))</f>
        <v>Personeel</v>
      </c>
      <c r="P1187" s="136" t="str">
        <f>IF(CONCATENATE(C1187,D1187)="","",VLOOKUP(CONCATENATE(C1187,D1187),Karakteristieken!AQ:AQ,1,FALSE))</f>
        <v/>
      </c>
    </row>
    <row r="1188" spans="1:16" x14ac:dyDescent="0.25">
      <c r="A1188" s="59"/>
      <c r="B1188" s="59"/>
      <c r="C1188" s="59"/>
      <c r="D1188" s="59"/>
      <c r="E1188" s="60" t="s">
        <v>9094</v>
      </c>
      <c r="F1188" s="60"/>
      <c r="G1188" s="60" t="s">
        <v>1955</v>
      </c>
      <c r="H1188" s="60"/>
      <c r="I1188" s="59">
        <f t="shared" si="19"/>
        <v>5</v>
      </c>
      <c r="J1188" s="59" t="s">
        <v>1561</v>
      </c>
      <c r="K1188" s="61"/>
      <c r="L1188" s="62" t="s">
        <v>6737</v>
      </c>
      <c r="M1188" s="62" t="s">
        <v>1955</v>
      </c>
      <c r="N1188" s="72" t="str">
        <f>VLOOKUP(M1188,'Hulpblad KAR-parser'!A:C,2,FALSE)</f>
        <v>Delaycode Ambu</v>
      </c>
      <c r="O1188" s="72" t="str">
        <f>IF(VLOOKUP(M1188,'Hulpblad KAR-parser'!A:C,3,FALSE)="","",VLOOKUP(M1188,'Hulpblad KAR-parser'!A:C,3,FALSE))</f>
        <v>Personeel</v>
      </c>
      <c r="P1188" s="136" t="str">
        <f>IF(CONCATENATE(C1188,D1188)="","",VLOOKUP(CONCATENATE(C1188,D1188),Karakteristieken!AQ:AQ,1,FALSE))</f>
        <v/>
      </c>
    </row>
    <row r="1189" spans="1:16" x14ac:dyDescent="0.25">
      <c r="A1189" s="59"/>
      <c r="B1189" s="59"/>
      <c r="C1189" s="59"/>
      <c r="D1189" s="59"/>
      <c r="E1189" s="60" t="s">
        <v>9095</v>
      </c>
      <c r="F1189" s="60"/>
      <c r="G1189" s="60" t="s">
        <v>1955</v>
      </c>
      <c r="H1189" s="60"/>
      <c r="I1189" s="59">
        <f t="shared" si="19"/>
        <v>18</v>
      </c>
      <c r="J1189" s="59" t="s">
        <v>1561</v>
      </c>
      <c r="K1189" s="61"/>
      <c r="L1189" s="62" t="s">
        <v>6737</v>
      </c>
      <c r="M1189" s="62" t="s">
        <v>1955</v>
      </c>
      <c r="N1189" s="72" t="str">
        <f>VLOOKUP(M1189,'Hulpblad KAR-parser'!A:C,2,FALSE)</f>
        <v>Delaycode Ambu</v>
      </c>
      <c r="O1189" s="72" t="str">
        <f>IF(VLOOKUP(M1189,'Hulpblad KAR-parser'!A:C,3,FALSE)="","",VLOOKUP(M1189,'Hulpblad KAR-parser'!A:C,3,FALSE))</f>
        <v>Personeel</v>
      </c>
      <c r="P1189" s="136" t="str">
        <f>IF(CONCATENATE(C1189,D1189)="","",VLOOKUP(CONCATENATE(C1189,D1189),Karakteristieken!AQ:AQ,1,FALSE))</f>
        <v/>
      </c>
    </row>
    <row r="1190" spans="1:16" x14ac:dyDescent="0.25">
      <c r="A1190" s="59">
        <v>200109484</v>
      </c>
      <c r="B1190" s="59">
        <v>200098003</v>
      </c>
      <c r="C1190" s="59" t="s">
        <v>6092</v>
      </c>
      <c r="D1190" s="59" t="s">
        <v>1950</v>
      </c>
      <c r="E1190" s="60" t="s">
        <v>1983</v>
      </c>
      <c r="F1190" s="60"/>
      <c r="G1190" s="60"/>
      <c r="H1190" s="60"/>
      <c r="I1190" s="59">
        <f t="shared" si="19"/>
        <v>28</v>
      </c>
      <c r="J1190" s="59" t="s">
        <v>1613</v>
      </c>
      <c r="K1190" s="61"/>
      <c r="L1190" s="62" t="s">
        <v>6737</v>
      </c>
      <c r="M1190" s="62" t="s">
        <v>1983</v>
      </c>
      <c r="N1190" s="72" t="str">
        <f>VLOOKUP(M1190,'Hulpblad KAR-parser'!A:C,2,FALSE)</f>
        <v>Delaycode Brw</v>
      </c>
      <c r="O1190" s="72" t="str">
        <f>IF(VLOOKUP(M1190,'Hulpblad KAR-parser'!A:C,3,FALSE)="","",VLOOKUP(M1190,'Hulpblad KAR-parser'!A:C,3,FALSE))</f>
        <v>Capaciteitsprobl. MK</v>
      </c>
      <c r="P1190" s="136" t="str">
        <f>IF(CONCATENATE(C1190,D1190)="","",VLOOKUP(CONCATENATE(C1190,D1190),Karakteristieken!AQ:AQ,1,FALSE))</f>
        <v>Delaycode brwCapaciteitsprobl. MK</v>
      </c>
    </row>
    <row r="1191" spans="1:16" x14ac:dyDescent="0.25">
      <c r="A1191" s="59"/>
      <c r="B1191" s="59"/>
      <c r="C1191" s="59"/>
      <c r="D1191" s="59"/>
      <c r="E1191" s="60" t="s">
        <v>9111</v>
      </c>
      <c r="F1191" s="60"/>
      <c r="G1191" s="60" t="s">
        <v>1983</v>
      </c>
      <c r="H1191" s="60"/>
      <c r="I1191" s="59">
        <f t="shared" si="19"/>
        <v>6</v>
      </c>
      <c r="J1191" s="59" t="s">
        <v>1561</v>
      </c>
      <c r="K1191" s="61"/>
      <c r="L1191" s="62" t="s">
        <v>6737</v>
      </c>
      <c r="M1191" s="62" t="s">
        <v>1983</v>
      </c>
      <c r="N1191" s="72" t="str">
        <f>VLOOKUP(M1191,'Hulpblad KAR-parser'!A:C,2,FALSE)</f>
        <v>Delaycode Brw</v>
      </c>
      <c r="O1191" s="72" t="str">
        <f>IF(VLOOKUP(M1191,'Hulpblad KAR-parser'!A:C,3,FALSE)="","",VLOOKUP(M1191,'Hulpblad KAR-parser'!A:C,3,FALSE))</f>
        <v>Capaciteitsprobl. MK</v>
      </c>
      <c r="P1191" s="136" t="str">
        <f>IF(CONCATENATE(C1191,D1191)="","",VLOOKUP(CONCATENATE(C1191,D1191),Karakteristieken!AQ:AQ,1,FALSE))</f>
        <v/>
      </c>
    </row>
    <row r="1192" spans="1:16" x14ac:dyDescent="0.25">
      <c r="A1192" s="59"/>
      <c r="B1192" s="59"/>
      <c r="C1192" s="59"/>
      <c r="D1192" s="59"/>
      <c r="E1192" s="60" t="s">
        <v>9112</v>
      </c>
      <c r="F1192" s="60"/>
      <c r="G1192" s="60" t="s">
        <v>1983</v>
      </c>
      <c r="H1192" s="60"/>
      <c r="I1192" s="59">
        <f t="shared" si="19"/>
        <v>19</v>
      </c>
      <c r="J1192" s="59" t="s">
        <v>1561</v>
      </c>
      <c r="K1192" s="61"/>
      <c r="L1192" s="62" t="s">
        <v>6737</v>
      </c>
      <c r="M1192" s="62" t="s">
        <v>1983</v>
      </c>
      <c r="N1192" s="72" t="str">
        <f>VLOOKUP(M1192,'Hulpblad KAR-parser'!A:C,2,FALSE)</f>
        <v>Delaycode Brw</v>
      </c>
      <c r="O1192" s="72" t="str">
        <f>IF(VLOOKUP(M1192,'Hulpblad KAR-parser'!A:C,3,FALSE)="","",VLOOKUP(M1192,'Hulpblad KAR-parser'!A:C,3,FALSE))</f>
        <v>Capaciteitsprobl. MK</v>
      </c>
      <c r="P1192" s="136" t="str">
        <f>IF(CONCATENATE(C1192,D1192)="","",VLOOKUP(CONCATENATE(C1192,D1192),Karakteristieken!AQ:AQ,1,FALSE))</f>
        <v/>
      </c>
    </row>
    <row r="1193" spans="1:16" x14ac:dyDescent="0.25">
      <c r="A1193" s="59">
        <v>200109485</v>
      </c>
      <c r="B1193" s="59">
        <v>200098004</v>
      </c>
      <c r="C1193" s="59" t="s">
        <v>6092</v>
      </c>
      <c r="D1193" s="59" t="s">
        <v>1947</v>
      </c>
      <c r="E1193" s="60" t="s">
        <v>1982</v>
      </c>
      <c r="F1193" s="60"/>
      <c r="G1193" s="60"/>
      <c r="H1193" s="60"/>
      <c r="I1193" s="59">
        <f t="shared" si="19"/>
        <v>29</v>
      </c>
      <c r="J1193" s="59" t="s">
        <v>1613</v>
      </c>
      <c r="K1193" s="61"/>
      <c r="L1193" s="62" t="s">
        <v>6737</v>
      </c>
      <c r="M1193" s="62" t="s">
        <v>1982</v>
      </c>
      <c r="N1193" s="72" t="str">
        <f>VLOOKUP(M1193,'Hulpblad KAR-parser'!A:C,2,FALSE)</f>
        <v>Delaycode Brw</v>
      </c>
      <c r="O1193" s="72" t="str">
        <f>IF(VLOOKUP(M1193,'Hulpblad KAR-parser'!A:C,3,FALSE)="","",VLOOKUP(M1193,'Hulpblad KAR-parser'!A:C,3,FALSE))</f>
        <v>Communicatieprobleem</v>
      </c>
      <c r="P1193" s="136" t="str">
        <f>IF(CONCATENATE(C1193,D1193)="","",VLOOKUP(CONCATENATE(C1193,D1193),Karakteristieken!AQ:AQ,1,FALSE))</f>
        <v>Delaycode brwCommunicatieprobleem</v>
      </c>
    </row>
    <row r="1194" spans="1:16" x14ac:dyDescent="0.25">
      <c r="A1194" s="59"/>
      <c r="B1194" s="59"/>
      <c r="C1194" s="59"/>
      <c r="D1194" s="59"/>
      <c r="E1194" s="60" t="s">
        <v>9113</v>
      </c>
      <c r="F1194" s="60"/>
      <c r="G1194" s="60" t="s">
        <v>1982</v>
      </c>
      <c r="H1194" s="60"/>
      <c r="I1194" s="59">
        <f t="shared" si="19"/>
        <v>5</v>
      </c>
      <c r="J1194" s="59" t="s">
        <v>1561</v>
      </c>
      <c r="K1194" s="61"/>
      <c r="L1194" s="62" t="s">
        <v>6737</v>
      </c>
      <c r="M1194" s="62" t="s">
        <v>1982</v>
      </c>
      <c r="N1194" s="72" t="str">
        <f>VLOOKUP(M1194,'Hulpblad KAR-parser'!A:C,2,FALSE)</f>
        <v>Delaycode Brw</v>
      </c>
      <c r="O1194" s="72" t="str">
        <f>IF(VLOOKUP(M1194,'Hulpblad KAR-parser'!A:C,3,FALSE)="","",VLOOKUP(M1194,'Hulpblad KAR-parser'!A:C,3,FALSE))</f>
        <v>Communicatieprobleem</v>
      </c>
      <c r="P1194" s="136" t="str">
        <f>IF(CONCATENATE(C1194,D1194)="","",VLOOKUP(CONCATENATE(C1194,D1194),Karakteristieken!AQ:AQ,1,FALSE))</f>
        <v/>
      </c>
    </row>
    <row r="1195" spans="1:16" x14ac:dyDescent="0.25">
      <c r="A1195" s="59"/>
      <c r="B1195" s="59"/>
      <c r="C1195" s="59"/>
      <c r="D1195" s="59"/>
      <c r="E1195" s="60" t="s">
        <v>9114</v>
      </c>
      <c r="F1195" s="60"/>
      <c r="G1195" s="60" t="s">
        <v>1982</v>
      </c>
      <c r="H1195" s="60"/>
      <c r="I1195" s="59">
        <f t="shared" si="19"/>
        <v>6</v>
      </c>
      <c r="J1195" s="59" t="s">
        <v>1561</v>
      </c>
      <c r="K1195" s="61"/>
      <c r="L1195" s="62" t="s">
        <v>6737</v>
      </c>
      <c r="M1195" s="62" t="s">
        <v>1982</v>
      </c>
      <c r="N1195" s="72" t="str">
        <f>VLOOKUP(M1195,'Hulpblad KAR-parser'!A:C,2,FALSE)</f>
        <v>Delaycode Brw</v>
      </c>
      <c r="O1195" s="72" t="str">
        <f>IF(VLOOKUP(M1195,'Hulpblad KAR-parser'!A:C,3,FALSE)="","",VLOOKUP(M1195,'Hulpblad KAR-parser'!A:C,3,FALSE))</f>
        <v>Communicatieprobleem</v>
      </c>
      <c r="P1195" s="136" t="str">
        <f>IF(CONCATENATE(C1195,D1195)="","",VLOOKUP(CONCATENATE(C1195,D1195),Karakteristieken!AQ:AQ,1,FALSE))</f>
        <v/>
      </c>
    </row>
    <row r="1196" spans="1:16" x14ac:dyDescent="0.25">
      <c r="A1196" s="59"/>
      <c r="B1196" s="59"/>
      <c r="C1196" s="59"/>
      <c r="D1196" s="59"/>
      <c r="E1196" s="60" t="s">
        <v>9115</v>
      </c>
      <c r="F1196" s="60"/>
      <c r="G1196" s="60" t="s">
        <v>1982</v>
      </c>
      <c r="H1196" s="60"/>
      <c r="I1196" s="59">
        <f t="shared" si="19"/>
        <v>13</v>
      </c>
      <c r="J1196" s="59" t="s">
        <v>1561</v>
      </c>
      <c r="K1196" s="61"/>
      <c r="L1196" s="62" t="s">
        <v>6737</v>
      </c>
      <c r="M1196" s="62" t="s">
        <v>1982</v>
      </c>
      <c r="N1196" s="72" t="str">
        <f>VLOOKUP(M1196,'Hulpblad KAR-parser'!A:C,2,FALSE)</f>
        <v>Delaycode Brw</v>
      </c>
      <c r="O1196" s="72" t="str">
        <f>IF(VLOOKUP(M1196,'Hulpblad KAR-parser'!A:C,3,FALSE)="","",VLOOKUP(M1196,'Hulpblad KAR-parser'!A:C,3,FALSE))</f>
        <v>Communicatieprobleem</v>
      </c>
      <c r="P1196" s="136" t="str">
        <f>IF(CONCATENATE(C1196,D1196)="","",VLOOKUP(CONCATENATE(C1196,D1196),Karakteristieken!AQ:AQ,1,FALSE))</f>
        <v/>
      </c>
    </row>
    <row r="1197" spans="1:16" x14ac:dyDescent="0.25">
      <c r="A1197" s="59">
        <v>200109486</v>
      </c>
      <c r="B1197" s="59">
        <v>200098005</v>
      </c>
      <c r="C1197" s="59" t="s">
        <v>6092</v>
      </c>
      <c r="D1197" s="59" t="s">
        <v>1977</v>
      </c>
      <c r="E1197" s="60" t="s">
        <v>1978</v>
      </c>
      <c r="F1197" s="60"/>
      <c r="G1197" s="60"/>
      <c r="H1197" s="60"/>
      <c r="I1197" s="59">
        <f t="shared" si="19"/>
        <v>21</v>
      </c>
      <c r="J1197" s="59" t="s">
        <v>1613</v>
      </c>
      <c r="K1197" s="61"/>
      <c r="L1197" s="62" t="s">
        <v>6737</v>
      </c>
      <c r="M1197" s="62" t="s">
        <v>1978</v>
      </c>
      <c r="N1197" s="72" t="str">
        <f>VLOOKUP(M1197,'Hulpblad KAR-parser'!A:C,2,FALSE)</f>
        <v>Delaycode Brw</v>
      </c>
      <c r="O1197" s="72" t="str">
        <f>IF(VLOOKUP(M1197,'Hulpblad KAR-parser'!A:C,3,FALSE)="","",VLOOKUP(M1197,'Hulpblad KAR-parser'!A:C,3,FALSE))</f>
        <v>Geen eenheid</v>
      </c>
      <c r="P1197" s="136" t="str">
        <f>IF(CONCATENATE(C1197,D1197)="","",VLOOKUP(CONCATENATE(C1197,D1197),Karakteristieken!AQ:AQ,1,FALSE))</f>
        <v>Delaycode brwGeen eenheid</v>
      </c>
    </row>
    <row r="1198" spans="1:16" x14ac:dyDescent="0.25">
      <c r="A1198" s="59"/>
      <c r="B1198" s="59"/>
      <c r="C1198" s="59"/>
      <c r="D1198" s="59"/>
      <c r="E1198" s="60" t="s">
        <v>9116</v>
      </c>
      <c r="F1198" s="60"/>
      <c r="G1198" s="60" t="s">
        <v>1978</v>
      </c>
      <c r="H1198" s="60"/>
      <c r="I1198" s="59">
        <f t="shared" si="19"/>
        <v>5</v>
      </c>
      <c r="J1198" s="59" t="s">
        <v>1561</v>
      </c>
      <c r="K1198" s="61"/>
      <c r="L1198" s="62" t="s">
        <v>6737</v>
      </c>
      <c r="M1198" s="62" t="s">
        <v>1978</v>
      </c>
      <c r="N1198" s="72" t="str">
        <f>VLOOKUP(M1198,'Hulpblad KAR-parser'!A:C,2,FALSE)</f>
        <v>Delaycode Brw</v>
      </c>
      <c r="O1198" s="72" t="str">
        <f>IF(VLOOKUP(M1198,'Hulpblad KAR-parser'!A:C,3,FALSE)="","",VLOOKUP(M1198,'Hulpblad KAR-parser'!A:C,3,FALSE))</f>
        <v>Geen eenheid</v>
      </c>
      <c r="P1198" s="136" t="str">
        <f>IF(CONCATENATE(C1198,D1198)="","",VLOOKUP(CONCATENATE(C1198,D1198),Karakteristieken!AQ:AQ,1,FALSE))</f>
        <v/>
      </c>
    </row>
    <row r="1199" spans="1:16" x14ac:dyDescent="0.25">
      <c r="A1199" s="59"/>
      <c r="B1199" s="59"/>
      <c r="C1199" s="59"/>
      <c r="D1199" s="59"/>
      <c r="E1199" s="60" t="s">
        <v>9117</v>
      </c>
      <c r="F1199" s="60"/>
      <c r="G1199" s="60" t="s">
        <v>1978</v>
      </c>
      <c r="H1199" s="60"/>
      <c r="I1199" s="59">
        <f t="shared" si="19"/>
        <v>6</v>
      </c>
      <c r="J1199" s="59" t="s">
        <v>1561</v>
      </c>
      <c r="K1199" s="61"/>
      <c r="L1199" s="62" t="s">
        <v>6737</v>
      </c>
      <c r="M1199" s="62" t="s">
        <v>1978</v>
      </c>
      <c r="N1199" s="72" t="str">
        <f>VLOOKUP(M1199,'Hulpblad KAR-parser'!A:C,2,FALSE)</f>
        <v>Delaycode Brw</v>
      </c>
      <c r="O1199" s="72" t="str">
        <f>IF(VLOOKUP(M1199,'Hulpblad KAR-parser'!A:C,3,FALSE)="","",VLOOKUP(M1199,'Hulpblad KAR-parser'!A:C,3,FALSE))</f>
        <v>Geen eenheid</v>
      </c>
      <c r="P1199" s="136" t="str">
        <f>IF(CONCATENATE(C1199,D1199)="","",VLOOKUP(CONCATENATE(C1199,D1199),Karakteristieken!AQ:AQ,1,FALSE))</f>
        <v/>
      </c>
    </row>
    <row r="1200" spans="1:16" x14ac:dyDescent="0.25">
      <c r="A1200" s="59"/>
      <c r="B1200" s="59"/>
      <c r="C1200" s="59"/>
      <c r="D1200" s="59"/>
      <c r="E1200" s="60" t="s">
        <v>9118</v>
      </c>
      <c r="F1200" s="60"/>
      <c r="G1200" s="60" t="s">
        <v>1978</v>
      </c>
      <c r="H1200" s="60"/>
      <c r="I1200" s="59">
        <f t="shared" si="19"/>
        <v>16</v>
      </c>
      <c r="J1200" s="59" t="s">
        <v>1561</v>
      </c>
      <c r="K1200" s="61"/>
      <c r="L1200" s="62" t="s">
        <v>6737</v>
      </c>
      <c r="M1200" s="62" t="s">
        <v>1978</v>
      </c>
      <c r="N1200" s="72" t="str">
        <f>VLOOKUP(M1200,'Hulpblad KAR-parser'!A:C,2,FALSE)</f>
        <v>Delaycode Brw</v>
      </c>
      <c r="O1200" s="72" t="str">
        <f>IF(VLOOKUP(M1200,'Hulpblad KAR-parser'!A:C,3,FALSE)="","",VLOOKUP(M1200,'Hulpblad KAR-parser'!A:C,3,FALSE))</f>
        <v>Geen eenheid</v>
      </c>
      <c r="P1200" s="136" t="str">
        <f>IF(CONCATENATE(C1200,D1200)="","",VLOOKUP(CONCATENATE(C1200,D1200),Karakteristieken!AQ:AQ,1,FALSE))</f>
        <v/>
      </c>
    </row>
    <row r="1201" spans="1:16" x14ac:dyDescent="0.25">
      <c r="A1201" s="59">
        <v>200109487</v>
      </c>
      <c r="B1201" s="59">
        <v>200098006</v>
      </c>
      <c r="C1201" s="59" t="s">
        <v>6092</v>
      </c>
      <c r="D1201" s="59" t="s">
        <v>1972</v>
      </c>
      <c r="E1201" s="60" t="s">
        <v>1974</v>
      </c>
      <c r="F1201" s="60"/>
      <c r="G1201" s="60"/>
      <c r="H1201" s="60"/>
      <c r="I1201" s="59">
        <f t="shared" si="19"/>
        <v>27</v>
      </c>
      <c r="J1201" s="59" t="s">
        <v>1613</v>
      </c>
      <c r="K1201" s="61"/>
      <c r="L1201" s="62" t="s">
        <v>6737</v>
      </c>
      <c r="M1201" s="62" t="s">
        <v>1974</v>
      </c>
      <c r="N1201" s="72" t="str">
        <f>VLOOKUP(M1201,'Hulpblad KAR-parser'!A:C,2,FALSE)</f>
        <v>Delaycode Brw</v>
      </c>
      <c r="O1201" s="72" t="str">
        <f>IF(VLOOKUP(M1201,'Hulpblad KAR-parser'!A:C,3,FALSE)="","",VLOOKUP(M1201,'Hulpblad KAR-parser'!A:C,3,FALSE))</f>
        <v xml:space="preserve">Onderbez. niet Uitg </v>
      </c>
      <c r="P1201" s="136" t="str">
        <f>IF(CONCATENATE(C1201,D1201)="","",VLOOKUP(CONCATENATE(C1201,D1201),Karakteristieken!AQ:AQ,1,FALSE))</f>
        <v>Delaycode brwOnderbez. niet Uitg</v>
      </c>
    </row>
    <row r="1202" spans="1:16" x14ac:dyDescent="0.25">
      <c r="A1202" s="59"/>
      <c r="B1202" s="59"/>
      <c r="C1202" s="59"/>
      <c r="D1202" s="59"/>
      <c r="E1202" s="60" t="s">
        <v>9119</v>
      </c>
      <c r="F1202" s="60"/>
      <c r="G1202" s="60" t="s">
        <v>1974</v>
      </c>
      <c r="H1202" s="60"/>
      <c r="I1202" s="59">
        <f t="shared" si="19"/>
        <v>6</v>
      </c>
      <c r="J1202" s="59" t="s">
        <v>1561</v>
      </c>
      <c r="K1202" s="61"/>
      <c r="L1202" s="62" t="s">
        <v>6737</v>
      </c>
      <c r="M1202" s="62" t="s">
        <v>1974</v>
      </c>
      <c r="N1202" s="72" t="str">
        <f>VLOOKUP(M1202,'Hulpblad KAR-parser'!A:C,2,FALSE)</f>
        <v>Delaycode Brw</v>
      </c>
      <c r="O1202" s="72" t="str">
        <f>IF(VLOOKUP(M1202,'Hulpblad KAR-parser'!A:C,3,FALSE)="","",VLOOKUP(M1202,'Hulpblad KAR-parser'!A:C,3,FALSE))</f>
        <v xml:space="preserve">Onderbez. niet Uitg </v>
      </c>
      <c r="P1202" s="136" t="str">
        <f>IF(CONCATENATE(C1202,D1202)="","",VLOOKUP(CONCATENATE(C1202,D1202),Karakteristieken!AQ:AQ,1,FALSE))</f>
        <v/>
      </c>
    </row>
    <row r="1203" spans="1:16" x14ac:dyDescent="0.25">
      <c r="A1203" s="59">
        <v>200109488</v>
      </c>
      <c r="B1203" s="59">
        <v>200098007</v>
      </c>
      <c r="C1203" s="59" t="s">
        <v>6092</v>
      </c>
      <c r="D1203" s="59" t="s">
        <v>12785</v>
      </c>
      <c r="E1203" s="60" t="s">
        <v>1976</v>
      </c>
      <c r="F1203" s="60"/>
      <c r="G1203" s="60"/>
      <c r="H1203" s="60"/>
      <c r="I1203" s="59">
        <f t="shared" si="19"/>
        <v>27</v>
      </c>
      <c r="J1203" s="59" t="s">
        <v>1613</v>
      </c>
      <c r="K1203" s="61"/>
      <c r="L1203" s="62" t="s">
        <v>6737</v>
      </c>
      <c r="M1203" s="62" t="s">
        <v>1976</v>
      </c>
      <c r="N1203" s="72" t="str">
        <f>VLOOKUP(M1203,'Hulpblad KAR-parser'!A:C,2,FALSE)</f>
        <v>Delaycode Brw</v>
      </c>
      <c r="O1203" s="72" t="str">
        <f>IF(VLOOKUP(M1203,'Hulpblad KAR-parser'!A:C,3,FALSE)="","",VLOOKUP(M1203,'Hulpblad KAR-parser'!A:C,3,FALSE))</f>
        <v xml:space="preserve">Onderbez. uitgerukt </v>
      </c>
      <c r="P1203" s="136" t="str">
        <f>IF(CONCATENATE(C1203,D1203)="","",VLOOKUP(CONCATENATE(C1203,D1203),Karakteristieken!AQ:AQ,1,FALSE))</f>
        <v>Delaycode brwOnderbez. uitgerukt</v>
      </c>
    </row>
    <row r="1204" spans="1:16" x14ac:dyDescent="0.25">
      <c r="A1204" s="59"/>
      <c r="B1204" s="59"/>
      <c r="C1204" s="59"/>
      <c r="D1204" s="59"/>
      <c r="E1204" s="60" t="s">
        <v>9120</v>
      </c>
      <c r="F1204" s="60"/>
      <c r="G1204" s="60" t="s">
        <v>1976</v>
      </c>
      <c r="H1204" s="60"/>
      <c r="I1204" s="59">
        <f t="shared" si="19"/>
        <v>6</v>
      </c>
      <c r="J1204" s="59" t="s">
        <v>1561</v>
      </c>
      <c r="K1204" s="61"/>
      <c r="L1204" s="62" t="s">
        <v>6737</v>
      </c>
      <c r="M1204" s="62" t="s">
        <v>1976</v>
      </c>
      <c r="N1204" s="72" t="str">
        <f>VLOOKUP(M1204,'Hulpblad KAR-parser'!A:C,2,FALSE)</f>
        <v>Delaycode Brw</v>
      </c>
      <c r="O1204" s="72" t="str">
        <f>IF(VLOOKUP(M1204,'Hulpblad KAR-parser'!A:C,3,FALSE)="","",VLOOKUP(M1204,'Hulpblad KAR-parser'!A:C,3,FALSE))</f>
        <v xml:space="preserve">Onderbez. uitgerukt </v>
      </c>
      <c r="P1204" s="136" t="str">
        <f>IF(CONCATENATE(C1204,D1204)="","",VLOOKUP(CONCATENATE(C1204,D1204),Karakteristieken!AQ:AQ,1,FALSE))</f>
        <v/>
      </c>
    </row>
    <row r="1205" spans="1:16" x14ac:dyDescent="0.25">
      <c r="A1205" s="59">
        <v>200109489</v>
      </c>
      <c r="B1205" s="59">
        <v>200098008</v>
      </c>
      <c r="C1205" s="59" t="s">
        <v>6092</v>
      </c>
      <c r="D1205" s="59" t="s">
        <v>1941</v>
      </c>
      <c r="E1205" s="60" t="s">
        <v>1980</v>
      </c>
      <c r="F1205" s="60"/>
      <c r="G1205" s="60"/>
      <c r="H1205" s="60"/>
      <c r="I1205" s="59">
        <f t="shared" si="19"/>
        <v>29</v>
      </c>
      <c r="J1205" s="59" t="s">
        <v>1613</v>
      </c>
      <c r="K1205" s="61"/>
      <c r="L1205" s="62" t="s">
        <v>6737</v>
      </c>
      <c r="M1205" s="62" t="s">
        <v>1980</v>
      </c>
      <c r="N1205" s="72" t="str">
        <f>VLOOKUP(M1205,'Hulpblad KAR-parser'!A:C,2,FALSE)</f>
        <v>Delaycode Brw</v>
      </c>
      <c r="O1205" s="72" t="str">
        <f>IF(VLOOKUP(M1205,'Hulpblad KAR-parser'!A:C,3,FALSE)="","",VLOOKUP(M1205,'Hulpblad KAR-parser'!A:C,3,FALSE))</f>
        <v>Onduidelijke locatie</v>
      </c>
      <c r="P1205" s="136" t="str">
        <f>IF(CONCATENATE(C1205,D1205)="","",VLOOKUP(CONCATENATE(C1205,D1205),Karakteristieken!AQ:AQ,1,FALSE))</f>
        <v>Delaycode brwOnduidelijke locatie</v>
      </c>
    </row>
    <row r="1206" spans="1:16" x14ac:dyDescent="0.25">
      <c r="A1206" s="59"/>
      <c r="B1206" s="59"/>
      <c r="C1206" s="59"/>
      <c r="D1206" s="59"/>
      <c r="E1206" s="60" t="s">
        <v>9121</v>
      </c>
      <c r="F1206" s="60"/>
      <c r="G1206" s="60" t="s">
        <v>1980</v>
      </c>
      <c r="H1206" s="60"/>
      <c r="I1206" s="59">
        <f t="shared" si="19"/>
        <v>5</v>
      </c>
      <c r="J1206" s="59" t="s">
        <v>1561</v>
      </c>
      <c r="K1206" s="61"/>
      <c r="L1206" s="62" t="s">
        <v>6737</v>
      </c>
      <c r="M1206" s="62" t="s">
        <v>1980</v>
      </c>
      <c r="N1206" s="72" t="str">
        <f>VLOOKUP(M1206,'Hulpblad KAR-parser'!A:C,2,FALSE)</f>
        <v>Delaycode Brw</v>
      </c>
      <c r="O1206" s="72" t="str">
        <f>IF(VLOOKUP(M1206,'Hulpblad KAR-parser'!A:C,3,FALSE)="","",VLOOKUP(M1206,'Hulpblad KAR-parser'!A:C,3,FALSE))</f>
        <v>Onduidelijke locatie</v>
      </c>
      <c r="P1206" s="136" t="str">
        <f>IF(CONCATENATE(C1206,D1206)="","",VLOOKUP(CONCATENATE(C1206,D1206),Karakteristieken!AQ:AQ,1,FALSE))</f>
        <v/>
      </c>
    </row>
    <row r="1207" spans="1:16" x14ac:dyDescent="0.25">
      <c r="A1207" s="59"/>
      <c r="B1207" s="59"/>
      <c r="C1207" s="59"/>
      <c r="D1207" s="59"/>
      <c r="E1207" s="60" t="s">
        <v>9122</v>
      </c>
      <c r="F1207" s="60"/>
      <c r="G1207" s="60" t="s">
        <v>1980</v>
      </c>
      <c r="H1207" s="60"/>
      <c r="I1207" s="59">
        <f t="shared" si="19"/>
        <v>6</v>
      </c>
      <c r="J1207" s="59" t="s">
        <v>1561</v>
      </c>
      <c r="K1207" s="61"/>
      <c r="L1207" s="62" t="s">
        <v>6737</v>
      </c>
      <c r="M1207" s="62" t="s">
        <v>1980</v>
      </c>
      <c r="N1207" s="72" t="str">
        <f>VLOOKUP(M1207,'Hulpblad KAR-parser'!A:C,2,FALSE)</f>
        <v>Delaycode Brw</v>
      </c>
      <c r="O1207" s="72" t="str">
        <f>IF(VLOOKUP(M1207,'Hulpblad KAR-parser'!A:C,3,FALSE)="","",VLOOKUP(M1207,'Hulpblad KAR-parser'!A:C,3,FALSE))</f>
        <v>Onduidelijke locatie</v>
      </c>
      <c r="P1207" s="136" t="str">
        <f>IF(CONCATENATE(C1207,D1207)="","",VLOOKUP(CONCATENATE(C1207,D1207),Karakteristieken!AQ:AQ,1,FALSE))</f>
        <v/>
      </c>
    </row>
    <row r="1208" spans="1:16" x14ac:dyDescent="0.25">
      <c r="A1208" s="59"/>
      <c r="B1208" s="59"/>
      <c r="C1208" s="59"/>
      <c r="D1208" s="59"/>
      <c r="E1208" s="60" t="s">
        <v>9123</v>
      </c>
      <c r="F1208" s="60"/>
      <c r="G1208" s="60" t="s">
        <v>1980</v>
      </c>
      <c r="H1208" s="60"/>
      <c r="I1208" s="59">
        <f t="shared" si="19"/>
        <v>16</v>
      </c>
      <c r="J1208" s="59" t="s">
        <v>1561</v>
      </c>
      <c r="K1208" s="61"/>
      <c r="L1208" s="62" t="s">
        <v>6737</v>
      </c>
      <c r="M1208" s="62" t="s">
        <v>1980</v>
      </c>
      <c r="N1208" s="72" t="str">
        <f>VLOOKUP(M1208,'Hulpblad KAR-parser'!A:C,2,FALSE)</f>
        <v>Delaycode Brw</v>
      </c>
      <c r="O1208" s="72" t="str">
        <f>IF(VLOOKUP(M1208,'Hulpblad KAR-parser'!A:C,3,FALSE)="","",VLOOKUP(M1208,'Hulpblad KAR-parser'!A:C,3,FALSE))</f>
        <v>Onduidelijke locatie</v>
      </c>
      <c r="P1208" s="136" t="str">
        <f>IF(CONCATENATE(C1208,D1208)="","",VLOOKUP(CONCATENATE(C1208,D1208),Karakteristieken!AQ:AQ,1,FALSE))</f>
        <v/>
      </c>
    </row>
    <row r="1209" spans="1:16" x14ac:dyDescent="0.25">
      <c r="A1209" s="59">
        <v>200109490</v>
      </c>
      <c r="B1209" s="59">
        <v>200098009</v>
      </c>
      <c r="C1209" s="59" t="s">
        <v>6092</v>
      </c>
      <c r="D1209" s="59" t="s">
        <v>1962</v>
      </c>
      <c r="E1209" s="60" t="s">
        <v>1984</v>
      </c>
      <c r="F1209" s="60"/>
      <c r="G1209" s="60"/>
      <c r="H1209" s="60"/>
      <c r="I1209" s="59">
        <f t="shared" si="19"/>
        <v>24</v>
      </c>
      <c r="J1209" s="59" t="s">
        <v>1613</v>
      </c>
      <c r="K1209" s="61"/>
      <c r="L1209" s="62" t="s">
        <v>6737</v>
      </c>
      <c r="M1209" s="62" t="s">
        <v>1984</v>
      </c>
      <c r="N1209" s="72" t="str">
        <f>VLOOKUP(M1209,'Hulpblad KAR-parser'!A:C,2,FALSE)</f>
        <v>Delaycode Brw</v>
      </c>
      <c r="O1209" s="72" t="str">
        <f>IF(VLOOKUP(M1209,'Hulpblad KAR-parser'!A:C,3,FALSE)="","",VLOOKUP(M1209,'Hulpblad KAR-parser'!A:C,3,FALSE))</f>
        <v>Overloopmelding</v>
      </c>
      <c r="P1209" s="136" t="str">
        <f>IF(CONCATENATE(C1209,D1209)="","",VLOOKUP(CONCATENATE(C1209,D1209),Karakteristieken!AQ:AQ,1,FALSE))</f>
        <v>Delaycode brwOverloopmelding</v>
      </c>
    </row>
    <row r="1210" spans="1:16" x14ac:dyDescent="0.25">
      <c r="A1210" s="59"/>
      <c r="B1210" s="59"/>
      <c r="C1210" s="59"/>
      <c r="D1210" s="59"/>
      <c r="E1210" s="60" t="s">
        <v>9124</v>
      </c>
      <c r="F1210" s="60"/>
      <c r="G1210" s="60" t="s">
        <v>1984</v>
      </c>
      <c r="H1210" s="60"/>
      <c r="I1210" s="59">
        <f t="shared" si="19"/>
        <v>6</v>
      </c>
      <c r="J1210" s="59" t="s">
        <v>1561</v>
      </c>
      <c r="K1210" s="61"/>
      <c r="L1210" s="62" t="s">
        <v>6737</v>
      </c>
      <c r="M1210" s="62" t="s">
        <v>1984</v>
      </c>
      <c r="N1210" s="72" t="str">
        <f>VLOOKUP(M1210,'Hulpblad KAR-parser'!A:C,2,FALSE)</f>
        <v>Delaycode Brw</v>
      </c>
      <c r="O1210" s="72" t="str">
        <f>IF(VLOOKUP(M1210,'Hulpblad KAR-parser'!A:C,3,FALSE)="","",VLOOKUP(M1210,'Hulpblad KAR-parser'!A:C,3,FALSE))</f>
        <v>Overloopmelding</v>
      </c>
      <c r="P1210" s="136" t="str">
        <f>IF(CONCATENATE(C1210,D1210)="","",VLOOKUP(CONCATENATE(C1210,D1210),Karakteristieken!AQ:AQ,1,FALSE))</f>
        <v/>
      </c>
    </row>
    <row r="1211" spans="1:16" x14ac:dyDescent="0.25">
      <c r="A1211" s="59">
        <v>200109491</v>
      </c>
      <c r="B1211" s="59">
        <v>200098010</v>
      </c>
      <c r="C1211" s="59" t="s">
        <v>6092</v>
      </c>
      <c r="D1211" s="59" t="s">
        <v>1968</v>
      </c>
      <c r="E1211" s="60" t="s">
        <v>1985</v>
      </c>
      <c r="F1211" s="60"/>
      <c r="G1211" s="60"/>
      <c r="H1211" s="60"/>
      <c r="I1211" s="59">
        <f t="shared" si="19"/>
        <v>23</v>
      </c>
      <c r="J1211" s="59" t="s">
        <v>1613</v>
      </c>
      <c r="K1211" s="61"/>
      <c r="L1211" s="62" t="s">
        <v>6737</v>
      </c>
      <c r="M1211" s="62" t="s">
        <v>1985</v>
      </c>
      <c r="N1211" s="72" t="str">
        <f>VLOOKUP(M1211,'Hulpblad KAR-parser'!A:C,2,FALSE)</f>
        <v>Delaycode Brw</v>
      </c>
      <c r="O1211" s="72" t="str">
        <f>IF(VLOOKUP(M1211,'Hulpblad KAR-parser'!A:C,3,FALSE)="","",VLOOKUP(M1211,'Hulpblad KAR-parser'!A:C,3,FALSE))</f>
        <v>Systeemstoring</v>
      </c>
      <c r="P1211" s="136" t="str">
        <f>IF(CONCATENATE(C1211,D1211)="","",VLOOKUP(CONCATENATE(C1211,D1211),Karakteristieken!AQ:AQ,1,FALSE))</f>
        <v>Delaycode brwSysteemstoring</v>
      </c>
    </row>
    <row r="1212" spans="1:16" x14ac:dyDescent="0.25">
      <c r="A1212" s="59"/>
      <c r="B1212" s="59"/>
      <c r="C1212" s="59"/>
      <c r="D1212" s="59"/>
      <c r="E1212" s="60" t="s">
        <v>9125</v>
      </c>
      <c r="F1212" s="60"/>
      <c r="G1212" s="60" t="s">
        <v>1985</v>
      </c>
      <c r="H1212" s="60"/>
      <c r="I1212" s="59">
        <f t="shared" si="19"/>
        <v>5</v>
      </c>
      <c r="J1212" s="59" t="s">
        <v>1561</v>
      </c>
      <c r="K1212" s="61"/>
      <c r="L1212" s="62" t="s">
        <v>6737</v>
      </c>
      <c r="M1212" s="62" t="s">
        <v>1985</v>
      </c>
      <c r="N1212" s="72" t="str">
        <f>VLOOKUP(M1212,'Hulpblad KAR-parser'!A:C,2,FALSE)</f>
        <v>Delaycode Brw</v>
      </c>
      <c r="O1212" s="72" t="str">
        <f>IF(VLOOKUP(M1212,'Hulpblad KAR-parser'!A:C,3,FALSE)="","",VLOOKUP(M1212,'Hulpblad KAR-parser'!A:C,3,FALSE))</f>
        <v>Systeemstoring</v>
      </c>
      <c r="P1212" s="136" t="str">
        <f>IF(CONCATENATE(C1212,D1212)="","",VLOOKUP(CONCATENATE(C1212,D1212),Karakteristieken!AQ:AQ,1,FALSE))</f>
        <v/>
      </c>
    </row>
    <row r="1213" spans="1:16" x14ac:dyDescent="0.25">
      <c r="A1213" s="59"/>
      <c r="B1213" s="59"/>
      <c r="C1213" s="59"/>
      <c r="D1213" s="59"/>
      <c r="E1213" s="60" t="s">
        <v>9126</v>
      </c>
      <c r="F1213" s="60"/>
      <c r="G1213" s="60" t="s">
        <v>1985</v>
      </c>
      <c r="H1213" s="60"/>
      <c r="I1213" s="59">
        <f t="shared" si="19"/>
        <v>6</v>
      </c>
      <c r="J1213" s="59" t="s">
        <v>1561</v>
      </c>
      <c r="K1213" s="61"/>
      <c r="L1213" s="62" t="s">
        <v>6737</v>
      </c>
      <c r="M1213" s="62" t="s">
        <v>1985</v>
      </c>
      <c r="N1213" s="72" t="str">
        <f>VLOOKUP(M1213,'Hulpblad KAR-parser'!A:C,2,FALSE)</f>
        <v>Delaycode Brw</v>
      </c>
      <c r="O1213" s="72" t="str">
        <f>IF(VLOOKUP(M1213,'Hulpblad KAR-parser'!A:C,3,FALSE)="","",VLOOKUP(M1213,'Hulpblad KAR-parser'!A:C,3,FALSE))</f>
        <v>Systeemstoring</v>
      </c>
      <c r="P1213" s="136" t="str">
        <f>IF(CONCATENATE(C1213,D1213)="","",VLOOKUP(CONCATENATE(C1213,D1213),Karakteristieken!AQ:AQ,1,FALSE))</f>
        <v/>
      </c>
    </row>
    <row r="1214" spans="1:16" x14ac:dyDescent="0.25">
      <c r="A1214" s="59"/>
      <c r="B1214" s="59"/>
      <c r="C1214" s="59"/>
      <c r="D1214" s="59"/>
      <c r="E1214" s="60" t="s">
        <v>9127</v>
      </c>
      <c r="F1214" s="60"/>
      <c r="G1214" s="60" t="s">
        <v>1985</v>
      </c>
      <c r="H1214" s="60"/>
      <c r="I1214" s="59">
        <f t="shared" si="19"/>
        <v>16</v>
      </c>
      <c r="J1214" s="59" t="s">
        <v>1561</v>
      </c>
      <c r="K1214" s="61"/>
      <c r="L1214" s="62" t="s">
        <v>6737</v>
      </c>
      <c r="M1214" s="62" t="s">
        <v>1985</v>
      </c>
      <c r="N1214" s="72" t="str">
        <f>VLOOKUP(M1214,'Hulpblad KAR-parser'!A:C,2,FALSE)</f>
        <v>Delaycode Brw</v>
      </c>
      <c r="O1214" s="72" t="str">
        <f>IF(VLOOKUP(M1214,'Hulpblad KAR-parser'!A:C,3,FALSE)="","",VLOOKUP(M1214,'Hulpblad KAR-parser'!A:C,3,FALSE))</f>
        <v>Systeemstoring</v>
      </c>
      <c r="P1214" s="136" t="str">
        <f>IF(CONCATENATE(C1214,D1214)="","",VLOOKUP(CONCATENATE(C1214,D1214),Karakteristieken!AQ:AQ,1,FALSE))</f>
        <v/>
      </c>
    </row>
    <row r="1215" spans="1:16" x14ac:dyDescent="0.25">
      <c r="A1215" s="59">
        <v>200109492</v>
      </c>
      <c r="B1215" s="59">
        <v>200098011</v>
      </c>
      <c r="C1215" s="59" t="s">
        <v>6092</v>
      </c>
      <c r="D1215" s="59" t="s">
        <v>1944</v>
      </c>
      <c r="E1215" s="60" t="s">
        <v>1981</v>
      </c>
      <c r="F1215" s="60"/>
      <c r="G1215" s="60"/>
      <c r="H1215" s="60"/>
      <c r="I1215" s="59">
        <f t="shared" si="19"/>
        <v>27</v>
      </c>
      <c r="J1215" s="59" t="s">
        <v>1613</v>
      </c>
      <c r="K1215" s="61"/>
      <c r="L1215" s="62" t="s">
        <v>6737</v>
      </c>
      <c r="M1215" s="62" t="s">
        <v>1981</v>
      </c>
      <c r="N1215" s="72" t="str">
        <f>VLOOKUP(M1215,'Hulpblad KAR-parser'!A:C,2,FALSE)</f>
        <v>Delaycode Brw</v>
      </c>
      <c r="O1215" s="72" t="str">
        <f>IF(VLOOKUP(M1215,'Hulpblad KAR-parser'!A:C,3,FALSE)="","",VLOOKUP(M1215,'Hulpblad KAR-parser'!A:C,3,FALSE))</f>
        <v>Van andere Discipl</v>
      </c>
      <c r="P1215" s="136" t="str">
        <f>IF(CONCATENATE(C1215,D1215)="","",VLOOKUP(CONCATENATE(C1215,D1215),Karakteristieken!AQ:AQ,1,FALSE))</f>
        <v>Delaycode brwVan andere Discipl</v>
      </c>
    </row>
    <row r="1216" spans="1:16" x14ac:dyDescent="0.25">
      <c r="A1216" s="59"/>
      <c r="B1216" s="59"/>
      <c r="C1216" s="59"/>
      <c r="D1216" s="59"/>
      <c r="E1216" s="60" t="s">
        <v>9128</v>
      </c>
      <c r="F1216" s="60"/>
      <c r="G1216" s="60" t="s">
        <v>1981</v>
      </c>
      <c r="H1216" s="60"/>
      <c r="I1216" s="59">
        <f t="shared" si="19"/>
        <v>6</v>
      </c>
      <c r="J1216" s="59" t="s">
        <v>1561</v>
      </c>
      <c r="K1216" s="61"/>
      <c r="L1216" s="62" t="s">
        <v>6737</v>
      </c>
      <c r="M1216" s="62" t="s">
        <v>1981</v>
      </c>
      <c r="N1216" s="72" t="str">
        <f>VLOOKUP(M1216,'Hulpblad KAR-parser'!A:C,2,FALSE)</f>
        <v>Delaycode Brw</v>
      </c>
      <c r="O1216" s="72" t="str">
        <f>IF(VLOOKUP(M1216,'Hulpblad KAR-parser'!A:C,3,FALSE)="","",VLOOKUP(M1216,'Hulpblad KAR-parser'!A:C,3,FALSE))</f>
        <v>Van andere Discipl</v>
      </c>
      <c r="P1216" s="136" t="str">
        <f>IF(CONCATENATE(C1216,D1216)="","",VLOOKUP(CONCATENATE(C1216,D1216),Karakteristieken!AQ:AQ,1,FALSE))</f>
        <v/>
      </c>
    </row>
    <row r="1217" spans="1:16" x14ac:dyDescent="0.25">
      <c r="A1217" s="59"/>
      <c r="B1217" s="59"/>
      <c r="C1217" s="59"/>
      <c r="D1217" s="59"/>
      <c r="E1217" s="60" t="s">
        <v>9129</v>
      </c>
      <c r="F1217" s="60"/>
      <c r="G1217" s="60" t="s">
        <v>1981</v>
      </c>
      <c r="H1217" s="60"/>
      <c r="I1217" s="59">
        <f t="shared" si="19"/>
        <v>5</v>
      </c>
      <c r="J1217" s="59" t="s">
        <v>1561</v>
      </c>
      <c r="K1217" s="61"/>
      <c r="L1217" s="62" t="s">
        <v>6737</v>
      </c>
      <c r="M1217" s="62" t="s">
        <v>1981</v>
      </c>
      <c r="N1217" s="72" t="str">
        <f>VLOOKUP(M1217,'Hulpblad KAR-parser'!A:C,2,FALSE)</f>
        <v>Delaycode Brw</v>
      </c>
      <c r="O1217" s="72" t="str">
        <f>IF(VLOOKUP(M1217,'Hulpblad KAR-parser'!A:C,3,FALSE)="","",VLOOKUP(M1217,'Hulpblad KAR-parser'!A:C,3,FALSE))</f>
        <v>Van andere Discipl</v>
      </c>
      <c r="P1217" s="136" t="str">
        <f>IF(CONCATENATE(C1217,D1217)="","",VLOOKUP(CONCATENATE(C1217,D1217),Karakteristieken!AQ:AQ,1,FALSE))</f>
        <v/>
      </c>
    </row>
    <row r="1218" spans="1:16" x14ac:dyDescent="0.25">
      <c r="A1218" s="59"/>
      <c r="B1218" s="59"/>
      <c r="C1218" s="59"/>
      <c r="D1218" s="59"/>
      <c r="E1218" s="60" t="s">
        <v>9130</v>
      </c>
      <c r="F1218" s="60"/>
      <c r="G1218" s="60" t="s">
        <v>1981</v>
      </c>
      <c r="H1218" s="60"/>
      <c r="I1218" s="59">
        <f t="shared" si="19"/>
        <v>19</v>
      </c>
      <c r="J1218" s="59" t="s">
        <v>1561</v>
      </c>
      <c r="K1218" s="61"/>
      <c r="L1218" s="62" t="s">
        <v>6737</v>
      </c>
      <c r="M1218" s="62" t="s">
        <v>1981</v>
      </c>
      <c r="N1218" s="72" t="str">
        <f>VLOOKUP(M1218,'Hulpblad KAR-parser'!A:C,2,FALSE)</f>
        <v>Delaycode Brw</v>
      </c>
      <c r="O1218" s="72" t="str">
        <f>IF(VLOOKUP(M1218,'Hulpblad KAR-parser'!A:C,3,FALSE)="","",VLOOKUP(M1218,'Hulpblad KAR-parser'!A:C,3,FALSE))</f>
        <v>Van andere Discipl</v>
      </c>
      <c r="P1218" s="136" t="str">
        <f>IF(CONCATENATE(C1218,D1218)="","",VLOOKUP(CONCATENATE(C1218,D1218),Karakteristieken!AQ:AQ,1,FALSE))</f>
        <v/>
      </c>
    </row>
    <row r="1219" spans="1:16" x14ac:dyDescent="0.25">
      <c r="A1219" s="59">
        <v>200109493</v>
      </c>
      <c r="B1219" s="59">
        <v>200098012</v>
      </c>
      <c r="C1219" s="59" t="s">
        <v>6092</v>
      </c>
      <c r="D1219" s="59" t="s">
        <v>1938</v>
      </c>
      <c r="E1219" s="60" t="s">
        <v>1979</v>
      </c>
      <c r="F1219" s="60"/>
      <c r="G1219" s="60"/>
      <c r="H1219" s="60"/>
      <c r="I1219" s="59">
        <f t="shared" si="19"/>
        <v>28</v>
      </c>
      <c r="J1219" s="59" t="s">
        <v>1613</v>
      </c>
      <c r="K1219" s="61"/>
      <c r="L1219" s="62" t="s">
        <v>6737</v>
      </c>
      <c r="M1219" s="62" t="s">
        <v>1979</v>
      </c>
      <c r="N1219" s="72" t="str">
        <f>VLOOKUP(M1219,'Hulpblad KAR-parser'!A:C,2,FALSE)</f>
        <v>Delaycode Brw</v>
      </c>
      <c r="O1219" s="72" t="str">
        <f>IF(VLOOKUP(M1219,'Hulpblad KAR-parser'!A:C,3,FALSE)="","",VLOOKUP(M1219,'Hulpblad KAR-parser'!A:C,3,FALSE))</f>
        <v>Verificatie melding</v>
      </c>
      <c r="P1219" s="136" t="str">
        <f>IF(CONCATENATE(C1219,D1219)="","",VLOOKUP(CONCATENATE(C1219,D1219),Karakteristieken!AQ:AQ,1,FALSE))</f>
        <v>Delaycode brwVerificatie melding</v>
      </c>
    </row>
    <row r="1220" spans="1:16" x14ac:dyDescent="0.25">
      <c r="A1220" s="59"/>
      <c r="B1220" s="59"/>
      <c r="C1220" s="59"/>
      <c r="D1220" s="59"/>
      <c r="E1220" s="60" t="s">
        <v>9131</v>
      </c>
      <c r="F1220" s="60"/>
      <c r="G1220" s="60" t="s">
        <v>1979</v>
      </c>
      <c r="H1220" s="60"/>
      <c r="I1220" s="59">
        <f t="shared" si="19"/>
        <v>6</v>
      </c>
      <c r="J1220" s="59" t="s">
        <v>1561</v>
      </c>
      <c r="K1220" s="61"/>
      <c r="L1220" s="62" t="s">
        <v>6737</v>
      </c>
      <c r="M1220" s="62" t="s">
        <v>1979</v>
      </c>
      <c r="N1220" s="72" t="str">
        <f>VLOOKUP(M1220,'Hulpblad KAR-parser'!A:C,2,FALSE)</f>
        <v>Delaycode Brw</v>
      </c>
      <c r="O1220" s="72" t="str">
        <f>IF(VLOOKUP(M1220,'Hulpblad KAR-parser'!A:C,3,FALSE)="","",VLOOKUP(M1220,'Hulpblad KAR-parser'!A:C,3,FALSE))</f>
        <v>Verificatie melding</v>
      </c>
      <c r="P1220" s="136" t="str">
        <f>IF(CONCATENATE(C1220,D1220)="","",VLOOKUP(CONCATENATE(C1220,D1220),Karakteristieken!AQ:AQ,1,FALSE))</f>
        <v/>
      </c>
    </row>
    <row r="1221" spans="1:16" x14ac:dyDescent="0.25">
      <c r="A1221" s="59"/>
      <c r="B1221" s="59"/>
      <c r="C1221" s="59"/>
      <c r="D1221" s="59"/>
      <c r="E1221" s="60" t="s">
        <v>9132</v>
      </c>
      <c r="F1221" s="60"/>
      <c r="G1221" s="60" t="s">
        <v>1979</v>
      </c>
      <c r="H1221" s="60"/>
      <c r="I1221" s="59">
        <f t="shared" si="19"/>
        <v>5</v>
      </c>
      <c r="J1221" s="59" t="s">
        <v>1561</v>
      </c>
      <c r="K1221" s="61"/>
      <c r="L1221" s="62" t="s">
        <v>6737</v>
      </c>
      <c r="M1221" s="62" t="s">
        <v>1979</v>
      </c>
      <c r="N1221" s="72" t="str">
        <f>VLOOKUP(M1221,'Hulpblad KAR-parser'!A:C,2,FALSE)</f>
        <v>Delaycode Brw</v>
      </c>
      <c r="O1221" s="72" t="str">
        <f>IF(VLOOKUP(M1221,'Hulpblad KAR-parser'!A:C,3,FALSE)="","",VLOOKUP(M1221,'Hulpblad KAR-parser'!A:C,3,FALSE))</f>
        <v>Verificatie melding</v>
      </c>
      <c r="P1221" s="136" t="str">
        <f>IF(CONCATENATE(C1221,D1221)="","",VLOOKUP(CONCATENATE(C1221,D1221),Karakteristieken!AQ:AQ,1,FALSE))</f>
        <v/>
      </c>
    </row>
    <row r="1222" spans="1:16" x14ac:dyDescent="0.25">
      <c r="A1222" s="59"/>
      <c r="B1222" s="59"/>
      <c r="C1222" s="59"/>
      <c r="D1222" s="59"/>
      <c r="E1222" s="60" t="s">
        <v>9133</v>
      </c>
      <c r="F1222" s="60"/>
      <c r="G1222" s="60" t="s">
        <v>1979</v>
      </c>
      <c r="H1222" s="60"/>
      <c r="I1222" s="59">
        <f t="shared" si="19"/>
        <v>5</v>
      </c>
      <c r="J1222" s="59" t="s">
        <v>1561</v>
      </c>
      <c r="K1222" s="61"/>
      <c r="L1222" s="62" t="s">
        <v>6737</v>
      </c>
      <c r="M1222" s="62" t="s">
        <v>1979</v>
      </c>
      <c r="N1222" s="72" t="str">
        <f>VLOOKUP(M1222,'Hulpblad KAR-parser'!A:C,2,FALSE)</f>
        <v>Delaycode Brw</v>
      </c>
      <c r="O1222" s="72" t="str">
        <f>IF(VLOOKUP(M1222,'Hulpblad KAR-parser'!A:C,3,FALSE)="","",VLOOKUP(M1222,'Hulpblad KAR-parser'!A:C,3,FALSE))</f>
        <v>Verificatie melding</v>
      </c>
      <c r="P1222" s="136" t="str">
        <f>IF(CONCATENATE(C1222,D1222)="","",VLOOKUP(CONCATENATE(C1222,D1222),Karakteristieken!AQ:AQ,1,FALSE))</f>
        <v/>
      </c>
    </row>
    <row r="1223" spans="1:16" x14ac:dyDescent="0.25">
      <c r="A1223" s="59"/>
      <c r="B1223" s="59"/>
      <c r="C1223" s="59"/>
      <c r="D1223" s="59"/>
      <c r="E1223" s="60" t="s">
        <v>9134</v>
      </c>
      <c r="F1223" s="60"/>
      <c r="G1223" s="60" t="s">
        <v>1979</v>
      </c>
      <c r="H1223" s="60"/>
      <c r="I1223" s="59">
        <f t="shared" si="19"/>
        <v>20</v>
      </c>
      <c r="J1223" s="59" t="s">
        <v>1561</v>
      </c>
      <c r="K1223" s="61"/>
      <c r="L1223" s="62" t="s">
        <v>6737</v>
      </c>
      <c r="M1223" s="62" t="s">
        <v>1979</v>
      </c>
      <c r="N1223" s="72" t="str">
        <f>VLOOKUP(M1223,'Hulpblad KAR-parser'!A:C,2,FALSE)</f>
        <v>Delaycode Brw</v>
      </c>
      <c r="O1223" s="72" t="str">
        <f>IF(VLOOKUP(M1223,'Hulpblad KAR-parser'!A:C,3,FALSE)="","",VLOOKUP(M1223,'Hulpblad KAR-parser'!A:C,3,FALSE))</f>
        <v>Verificatie melding</v>
      </c>
      <c r="P1223" s="136" t="str">
        <f>IF(CONCATENATE(C1223,D1223)="","",VLOOKUP(CONCATENATE(C1223,D1223),Karakteristieken!AQ:AQ,1,FALSE))</f>
        <v/>
      </c>
    </row>
    <row r="1224" spans="1:16" x14ac:dyDescent="0.25">
      <c r="A1224" s="59">
        <v>200109494</v>
      </c>
      <c r="B1224" s="59">
        <v>200098013</v>
      </c>
      <c r="C1224" s="59" t="s">
        <v>6255</v>
      </c>
      <c r="D1224" s="59" t="s">
        <v>1950</v>
      </c>
      <c r="E1224" s="60" t="s">
        <v>1999</v>
      </c>
      <c r="F1224" s="60"/>
      <c r="G1224" s="60"/>
      <c r="H1224" s="60"/>
      <c r="I1224" s="59">
        <f t="shared" si="19"/>
        <v>28</v>
      </c>
      <c r="J1224" s="59" t="s">
        <v>1613</v>
      </c>
      <c r="K1224" s="61"/>
      <c r="L1224" s="62" t="s">
        <v>6737</v>
      </c>
      <c r="M1224" s="62" t="s">
        <v>1999</v>
      </c>
      <c r="N1224" s="72" t="str">
        <f>VLOOKUP(M1224,'Hulpblad KAR-parser'!A:C,2,FALSE)</f>
        <v>Delaycode Pol</v>
      </c>
      <c r="O1224" s="72" t="str">
        <f>IF(VLOOKUP(M1224,'Hulpblad KAR-parser'!A:C,3,FALSE)="","",VLOOKUP(M1224,'Hulpblad KAR-parser'!A:C,3,FALSE))</f>
        <v>Capaciteitsprobl. MK</v>
      </c>
      <c r="P1224" s="136" t="str">
        <f>IF(CONCATENATE(C1224,D1224)="","",VLOOKUP(CONCATENATE(C1224,D1224),Karakteristieken!AQ:AQ,1,FALSE))</f>
        <v>Delaycode polCapaciteitsprobl. MK</v>
      </c>
    </row>
    <row r="1225" spans="1:16" x14ac:dyDescent="0.25">
      <c r="A1225" s="59"/>
      <c r="B1225" s="59"/>
      <c r="C1225" s="59"/>
      <c r="D1225" s="59"/>
      <c r="E1225" s="60" t="s">
        <v>9136</v>
      </c>
      <c r="F1225" s="60"/>
      <c r="G1225" s="60" t="s">
        <v>1999</v>
      </c>
      <c r="H1225" s="60"/>
      <c r="I1225" s="59">
        <f t="shared" si="19"/>
        <v>19</v>
      </c>
      <c r="J1225" s="59" t="s">
        <v>1561</v>
      </c>
      <c r="K1225" s="61"/>
      <c r="L1225" s="62" t="s">
        <v>6737</v>
      </c>
      <c r="M1225" s="62" t="s">
        <v>1999</v>
      </c>
      <c r="N1225" s="72" t="str">
        <f>VLOOKUP(M1225,'Hulpblad KAR-parser'!A:C,2,FALSE)</f>
        <v>Delaycode Pol</v>
      </c>
      <c r="O1225" s="72" t="str">
        <f>IF(VLOOKUP(M1225,'Hulpblad KAR-parser'!A:C,3,FALSE)="","",VLOOKUP(M1225,'Hulpblad KAR-parser'!A:C,3,FALSE))</f>
        <v>Capaciteitsprobl. MK</v>
      </c>
      <c r="P1225" s="136" t="str">
        <f>IF(CONCATENATE(C1225,D1225)="","",VLOOKUP(CONCATENATE(C1225,D1225),Karakteristieken!AQ:AQ,1,FALSE))</f>
        <v/>
      </c>
    </row>
    <row r="1226" spans="1:16" x14ac:dyDescent="0.25">
      <c r="A1226" s="59"/>
      <c r="B1226" s="59"/>
      <c r="C1226" s="59"/>
      <c r="D1226" s="59"/>
      <c r="E1226" s="60" t="s">
        <v>9137</v>
      </c>
      <c r="F1226" s="60"/>
      <c r="G1226" s="60" t="s">
        <v>1999</v>
      </c>
      <c r="H1226" s="60"/>
      <c r="I1226" s="59">
        <f t="shared" si="19"/>
        <v>6</v>
      </c>
      <c r="J1226" s="59" t="s">
        <v>1561</v>
      </c>
      <c r="K1226" s="61"/>
      <c r="L1226" s="62" t="s">
        <v>6737</v>
      </c>
      <c r="M1226" s="62" t="s">
        <v>1999</v>
      </c>
      <c r="N1226" s="72" t="str">
        <f>VLOOKUP(M1226,'Hulpblad KAR-parser'!A:C,2,FALSE)</f>
        <v>Delaycode Pol</v>
      </c>
      <c r="O1226" s="72" t="str">
        <f>IF(VLOOKUP(M1226,'Hulpblad KAR-parser'!A:C,3,FALSE)="","",VLOOKUP(M1226,'Hulpblad KAR-parser'!A:C,3,FALSE))</f>
        <v>Capaciteitsprobl. MK</v>
      </c>
      <c r="P1226" s="136" t="str">
        <f>IF(CONCATENATE(C1226,D1226)="","",VLOOKUP(CONCATENATE(C1226,D1226),Karakteristieken!AQ:AQ,1,FALSE))</f>
        <v/>
      </c>
    </row>
    <row r="1227" spans="1:16" x14ac:dyDescent="0.25">
      <c r="A1227" s="59"/>
      <c r="B1227" s="59"/>
      <c r="C1227" s="59"/>
      <c r="D1227" s="59"/>
      <c r="E1227" s="60" t="s">
        <v>9138</v>
      </c>
      <c r="F1227" s="60"/>
      <c r="G1227" s="60" t="s">
        <v>1999</v>
      </c>
      <c r="H1227" s="60"/>
      <c r="I1227" s="59">
        <f t="shared" si="19"/>
        <v>6</v>
      </c>
      <c r="J1227" s="59" t="s">
        <v>1561</v>
      </c>
      <c r="K1227" s="61"/>
      <c r="L1227" s="62" t="s">
        <v>6737</v>
      </c>
      <c r="M1227" s="62" t="s">
        <v>1999</v>
      </c>
      <c r="N1227" s="72" t="str">
        <f>VLOOKUP(M1227,'Hulpblad KAR-parser'!A:C,2,FALSE)</f>
        <v>Delaycode Pol</v>
      </c>
      <c r="O1227" s="72" t="str">
        <f>IF(VLOOKUP(M1227,'Hulpblad KAR-parser'!A:C,3,FALSE)="","",VLOOKUP(M1227,'Hulpblad KAR-parser'!A:C,3,FALSE))</f>
        <v>Capaciteitsprobl. MK</v>
      </c>
      <c r="P1227" s="136" t="str">
        <f>IF(CONCATENATE(C1227,D1227)="","",VLOOKUP(CONCATENATE(C1227,D1227),Karakteristieken!AQ:AQ,1,FALSE))</f>
        <v/>
      </c>
    </row>
    <row r="1228" spans="1:16" x14ac:dyDescent="0.25">
      <c r="A1228" s="59">
        <v>200109495</v>
      </c>
      <c r="B1228" s="59">
        <v>200098014</v>
      </c>
      <c r="C1228" s="59" t="s">
        <v>6255</v>
      </c>
      <c r="D1228" s="59" t="s">
        <v>1947</v>
      </c>
      <c r="E1228" s="60" t="s">
        <v>1997</v>
      </c>
      <c r="F1228" s="60"/>
      <c r="G1228" s="60"/>
      <c r="H1228" s="60"/>
      <c r="I1228" s="59">
        <f t="shared" si="19"/>
        <v>29</v>
      </c>
      <c r="J1228" s="59" t="s">
        <v>1613</v>
      </c>
      <c r="K1228" s="61"/>
      <c r="L1228" s="62" t="s">
        <v>6737</v>
      </c>
      <c r="M1228" s="62" t="s">
        <v>1997</v>
      </c>
      <c r="N1228" s="72" t="str">
        <f>VLOOKUP(M1228,'Hulpblad KAR-parser'!A:C,2,FALSE)</f>
        <v>Delaycode Pol</v>
      </c>
      <c r="O1228" s="72" t="str">
        <f>IF(VLOOKUP(M1228,'Hulpblad KAR-parser'!A:C,3,FALSE)="","",VLOOKUP(M1228,'Hulpblad KAR-parser'!A:C,3,FALSE))</f>
        <v>Communicatieprobleem</v>
      </c>
      <c r="P1228" s="136" t="str">
        <f>IF(CONCATENATE(C1228,D1228)="","",VLOOKUP(CONCATENATE(C1228,D1228),Karakteristieken!AQ:AQ,1,FALSE))</f>
        <v>Delaycode polCommunicatieprobleem</v>
      </c>
    </row>
    <row r="1229" spans="1:16" x14ac:dyDescent="0.25">
      <c r="A1229" s="59"/>
      <c r="B1229" s="59"/>
      <c r="C1229" s="59"/>
      <c r="D1229" s="59"/>
      <c r="E1229" s="60" t="s">
        <v>9139</v>
      </c>
      <c r="F1229" s="60"/>
      <c r="G1229" s="60" t="s">
        <v>1997</v>
      </c>
      <c r="H1229" s="60"/>
      <c r="I1229" s="59">
        <f t="shared" si="19"/>
        <v>13</v>
      </c>
      <c r="J1229" s="59" t="s">
        <v>1561</v>
      </c>
      <c r="K1229" s="61"/>
      <c r="L1229" s="62" t="s">
        <v>6737</v>
      </c>
      <c r="M1229" s="62" t="s">
        <v>1997</v>
      </c>
      <c r="N1229" s="72" t="str">
        <f>VLOOKUP(M1229,'Hulpblad KAR-parser'!A:C,2,FALSE)</f>
        <v>Delaycode Pol</v>
      </c>
      <c r="O1229" s="72" t="str">
        <f>IF(VLOOKUP(M1229,'Hulpblad KAR-parser'!A:C,3,FALSE)="","",VLOOKUP(M1229,'Hulpblad KAR-parser'!A:C,3,FALSE))</f>
        <v>Communicatieprobleem</v>
      </c>
      <c r="P1229" s="136" t="str">
        <f>IF(CONCATENATE(C1229,D1229)="","",VLOOKUP(CONCATENATE(C1229,D1229),Karakteristieken!AQ:AQ,1,FALSE))</f>
        <v/>
      </c>
    </row>
    <row r="1230" spans="1:16" x14ac:dyDescent="0.25">
      <c r="A1230" s="59"/>
      <c r="B1230" s="59"/>
      <c r="C1230" s="59"/>
      <c r="D1230" s="59"/>
      <c r="E1230" s="60" t="s">
        <v>9140</v>
      </c>
      <c r="F1230" s="60"/>
      <c r="G1230" s="60" t="s">
        <v>1997</v>
      </c>
      <c r="H1230" s="60"/>
      <c r="I1230" s="59">
        <f t="shared" si="19"/>
        <v>5</v>
      </c>
      <c r="J1230" s="59" t="s">
        <v>1561</v>
      </c>
      <c r="K1230" s="61"/>
      <c r="L1230" s="62" t="s">
        <v>6737</v>
      </c>
      <c r="M1230" s="62" t="s">
        <v>1997</v>
      </c>
      <c r="N1230" s="72" t="str">
        <f>VLOOKUP(M1230,'Hulpblad KAR-parser'!A:C,2,FALSE)</f>
        <v>Delaycode Pol</v>
      </c>
      <c r="O1230" s="72" t="str">
        <f>IF(VLOOKUP(M1230,'Hulpblad KAR-parser'!A:C,3,FALSE)="","",VLOOKUP(M1230,'Hulpblad KAR-parser'!A:C,3,FALSE))</f>
        <v>Communicatieprobleem</v>
      </c>
      <c r="P1230" s="136" t="str">
        <f>IF(CONCATENATE(C1230,D1230)="","",VLOOKUP(CONCATENATE(C1230,D1230),Karakteristieken!AQ:AQ,1,FALSE))</f>
        <v/>
      </c>
    </row>
    <row r="1231" spans="1:16" x14ac:dyDescent="0.25">
      <c r="A1231" s="59"/>
      <c r="B1231" s="59"/>
      <c r="C1231" s="59"/>
      <c r="D1231" s="59"/>
      <c r="E1231" s="60" t="s">
        <v>9141</v>
      </c>
      <c r="F1231" s="60"/>
      <c r="G1231" s="60" t="s">
        <v>1997</v>
      </c>
      <c r="H1231" s="60"/>
      <c r="I1231" s="59">
        <f t="shared" ref="I1231:I1294" si="20">LEN(E1231)</f>
        <v>6</v>
      </c>
      <c r="J1231" s="59" t="s">
        <v>1561</v>
      </c>
      <c r="K1231" s="61"/>
      <c r="L1231" s="62" t="s">
        <v>6737</v>
      </c>
      <c r="M1231" s="62" t="s">
        <v>1997</v>
      </c>
      <c r="N1231" s="72" t="str">
        <f>VLOOKUP(M1231,'Hulpblad KAR-parser'!A:C,2,FALSE)</f>
        <v>Delaycode Pol</v>
      </c>
      <c r="O1231" s="72" t="str">
        <f>IF(VLOOKUP(M1231,'Hulpblad KAR-parser'!A:C,3,FALSE)="","",VLOOKUP(M1231,'Hulpblad KAR-parser'!A:C,3,FALSE))</f>
        <v>Communicatieprobleem</v>
      </c>
      <c r="P1231" s="136" t="str">
        <f>IF(CONCATENATE(C1231,D1231)="","",VLOOKUP(CONCATENATE(C1231,D1231),Karakteristieken!AQ:AQ,1,FALSE))</f>
        <v/>
      </c>
    </row>
    <row r="1232" spans="1:16" x14ac:dyDescent="0.25">
      <c r="A1232" s="59"/>
      <c r="B1232" s="59"/>
      <c r="C1232" s="59"/>
      <c r="D1232" s="59"/>
      <c r="E1232" s="60" t="s">
        <v>9142</v>
      </c>
      <c r="F1232" s="60"/>
      <c r="G1232" s="60" t="s">
        <v>1997</v>
      </c>
      <c r="H1232" s="60"/>
      <c r="I1232" s="59">
        <f t="shared" si="20"/>
        <v>5</v>
      </c>
      <c r="J1232" s="59" t="s">
        <v>1561</v>
      </c>
      <c r="K1232" s="61"/>
      <c r="L1232" s="62" t="s">
        <v>6737</v>
      </c>
      <c r="M1232" s="62" t="s">
        <v>1997</v>
      </c>
      <c r="N1232" s="72" t="str">
        <f>VLOOKUP(M1232,'Hulpblad KAR-parser'!A:C,2,FALSE)</f>
        <v>Delaycode Pol</v>
      </c>
      <c r="O1232" s="72" t="str">
        <f>IF(VLOOKUP(M1232,'Hulpblad KAR-parser'!A:C,3,FALSE)="","",VLOOKUP(M1232,'Hulpblad KAR-parser'!A:C,3,FALSE))</f>
        <v>Communicatieprobleem</v>
      </c>
      <c r="P1232" s="136" t="str">
        <f>IF(CONCATENATE(C1232,D1232)="","",VLOOKUP(CONCATENATE(C1232,D1232),Karakteristieken!AQ:AQ,1,FALSE))</f>
        <v/>
      </c>
    </row>
    <row r="1233" spans="1:16" x14ac:dyDescent="0.25">
      <c r="A1233" s="59">
        <v>200109496</v>
      </c>
      <c r="B1233" s="59">
        <v>200098015</v>
      </c>
      <c r="C1233" s="59" t="s">
        <v>6255</v>
      </c>
      <c r="D1233" s="59" t="s">
        <v>1977</v>
      </c>
      <c r="E1233" s="60" t="s">
        <v>1989</v>
      </c>
      <c r="F1233" s="60"/>
      <c r="G1233" s="60"/>
      <c r="H1233" s="60"/>
      <c r="I1233" s="59">
        <f t="shared" si="20"/>
        <v>21</v>
      </c>
      <c r="J1233" s="59" t="s">
        <v>1613</v>
      </c>
      <c r="K1233" s="61"/>
      <c r="L1233" s="62" t="s">
        <v>6737</v>
      </c>
      <c r="M1233" s="62" t="s">
        <v>1989</v>
      </c>
      <c r="N1233" s="72" t="str">
        <f>VLOOKUP(M1233,'Hulpblad KAR-parser'!A:C,2,FALSE)</f>
        <v>Delaycode Pol</v>
      </c>
      <c r="O1233" s="72" t="str">
        <f>IF(VLOOKUP(M1233,'Hulpblad KAR-parser'!A:C,3,FALSE)="","",VLOOKUP(M1233,'Hulpblad KAR-parser'!A:C,3,FALSE))</f>
        <v>Geen eenheid</v>
      </c>
      <c r="P1233" s="136" t="str">
        <f>IF(CONCATENATE(C1233,D1233)="","",VLOOKUP(CONCATENATE(C1233,D1233),Karakteristieken!AQ:AQ,1,FALSE))</f>
        <v>Delaycode polGeen eenheid</v>
      </c>
    </row>
    <row r="1234" spans="1:16" x14ac:dyDescent="0.25">
      <c r="A1234" s="59"/>
      <c r="B1234" s="59"/>
      <c r="C1234" s="59"/>
      <c r="D1234" s="59"/>
      <c r="E1234" s="60" t="s">
        <v>9143</v>
      </c>
      <c r="F1234" s="60"/>
      <c r="G1234" s="60" t="s">
        <v>1989</v>
      </c>
      <c r="H1234" s="60"/>
      <c r="I1234" s="59">
        <f t="shared" si="20"/>
        <v>16</v>
      </c>
      <c r="J1234" s="59" t="s">
        <v>1561</v>
      </c>
      <c r="K1234" s="61"/>
      <c r="L1234" s="62" t="s">
        <v>6737</v>
      </c>
      <c r="M1234" s="62" t="s">
        <v>1989</v>
      </c>
      <c r="N1234" s="72" t="str">
        <f>VLOOKUP(M1234,'Hulpblad KAR-parser'!A:C,2,FALSE)</f>
        <v>Delaycode Pol</v>
      </c>
      <c r="O1234" s="72" t="str">
        <f>IF(VLOOKUP(M1234,'Hulpblad KAR-parser'!A:C,3,FALSE)="","",VLOOKUP(M1234,'Hulpblad KAR-parser'!A:C,3,FALSE))</f>
        <v>Geen eenheid</v>
      </c>
      <c r="P1234" s="136" t="str">
        <f>IF(CONCATENATE(C1234,D1234)="","",VLOOKUP(CONCATENATE(C1234,D1234),Karakteristieken!AQ:AQ,1,FALSE))</f>
        <v/>
      </c>
    </row>
    <row r="1235" spans="1:16" x14ac:dyDescent="0.25">
      <c r="A1235" s="59"/>
      <c r="B1235" s="59"/>
      <c r="C1235" s="59"/>
      <c r="D1235" s="59"/>
      <c r="E1235" s="60" t="s">
        <v>9144</v>
      </c>
      <c r="F1235" s="60"/>
      <c r="G1235" s="60" t="s">
        <v>1989</v>
      </c>
      <c r="H1235" s="60"/>
      <c r="I1235" s="59">
        <f t="shared" si="20"/>
        <v>5</v>
      </c>
      <c r="J1235" s="59" t="s">
        <v>1561</v>
      </c>
      <c r="K1235" s="61"/>
      <c r="L1235" s="62" t="s">
        <v>6737</v>
      </c>
      <c r="M1235" s="62" t="s">
        <v>1989</v>
      </c>
      <c r="N1235" s="72" t="str">
        <f>VLOOKUP(M1235,'Hulpblad KAR-parser'!A:C,2,FALSE)</f>
        <v>Delaycode Pol</v>
      </c>
      <c r="O1235" s="72" t="str">
        <f>IF(VLOOKUP(M1235,'Hulpblad KAR-parser'!A:C,3,FALSE)="","",VLOOKUP(M1235,'Hulpblad KAR-parser'!A:C,3,FALSE))</f>
        <v>Geen eenheid</v>
      </c>
      <c r="P1235" s="136" t="str">
        <f>IF(CONCATENATE(C1235,D1235)="","",VLOOKUP(CONCATENATE(C1235,D1235),Karakteristieken!AQ:AQ,1,FALSE))</f>
        <v/>
      </c>
    </row>
    <row r="1236" spans="1:16" x14ac:dyDescent="0.25">
      <c r="A1236" s="59"/>
      <c r="B1236" s="59"/>
      <c r="C1236" s="59"/>
      <c r="D1236" s="59"/>
      <c r="E1236" s="60" t="s">
        <v>9145</v>
      </c>
      <c r="F1236" s="60"/>
      <c r="G1236" s="60" t="s">
        <v>1989</v>
      </c>
      <c r="H1236" s="60"/>
      <c r="I1236" s="59">
        <f t="shared" si="20"/>
        <v>5</v>
      </c>
      <c r="J1236" s="59" t="s">
        <v>1561</v>
      </c>
      <c r="K1236" s="61"/>
      <c r="L1236" s="62" t="s">
        <v>6737</v>
      </c>
      <c r="M1236" s="62" t="s">
        <v>1989</v>
      </c>
      <c r="N1236" s="72" t="str">
        <f>VLOOKUP(M1236,'Hulpblad KAR-parser'!A:C,2,FALSE)</f>
        <v>Delaycode Pol</v>
      </c>
      <c r="O1236" s="72" t="str">
        <f>IF(VLOOKUP(M1236,'Hulpblad KAR-parser'!A:C,3,FALSE)="","",VLOOKUP(M1236,'Hulpblad KAR-parser'!A:C,3,FALSE))</f>
        <v>Geen eenheid</v>
      </c>
      <c r="P1236" s="136" t="str">
        <f>IF(CONCATENATE(C1236,D1236)="","",VLOOKUP(CONCATENATE(C1236,D1236),Karakteristieken!AQ:AQ,1,FALSE))</f>
        <v/>
      </c>
    </row>
    <row r="1237" spans="1:16" x14ac:dyDescent="0.25">
      <c r="A1237" s="59"/>
      <c r="B1237" s="59"/>
      <c r="C1237" s="59"/>
      <c r="D1237" s="59"/>
      <c r="E1237" s="60" t="s">
        <v>9146</v>
      </c>
      <c r="F1237" s="60"/>
      <c r="G1237" s="60" t="s">
        <v>1989</v>
      </c>
      <c r="H1237" s="60"/>
      <c r="I1237" s="59">
        <f t="shared" si="20"/>
        <v>6</v>
      </c>
      <c r="J1237" s="59" t="s">
        <v>1561</v>
      </c>
      <c r="K1237" s="61"/>
      <c r="L1237" s="62" t="s">
        <v>6737</v>
      </c>
      <c r="M1237" s="62" t="s">
        <v>1989</v>
      </c>
      <c r="N1237" s="72" t="str">
        <f>VLOOKUP(M1237,'Hulpblad KAR-parser'!A:C,2,FALSE)</f>
        <v>Delaycode Pol</v>
      </c>
      <c r="O1237" s="72" t="str">
        <f>IF(VLOOKUP(M1237,'Hulpblad KAR-parser'!A:C,3,FALSE)="","",VLOOKUP(M1237,'Hulpblad KAR-parser'!A:C,3,FALSE))</f>
        <v>Geen eenheid</v>
      </c>
      <c r="P1237" s="136" t="str">
        <f>IF(CONCATENATE(C1237,D1237)="","",VLOOKUP(CONCATENATE(C1237,D1237),Karakteristieken!AQ:AQ,1,FALSE))</f>
        <v/>
      </c>
    </row>
    <row r="1238" spans="1:16" x14ac:dyDescent="0.25">
      <c r="A1238" s="59">
        <v>200109497</v>
      </c>
      <c r="B1238" s="59">
        <v>200098016</v>
      </c>
      <c r="C1238" s="59" t="s">
        <v>6255</v>
      </c>
      <c r="D1238" s="59" t="s">
        <v>1941</v>
      </c>
      <c r="E1238" s="60" t="s">
        <v>1993</v>
      </c>
      <c r="F1238" s="60"/>
      <c r="G1238" s="60"/>
      <c r="H1238" s="60"/>
      <c r="I1238" s="59">
        <f t="shared" si="20"/>
        <v>29</v>
      </c>
      <c r="J1238" s="59" t="s">
        <v>1613</v>
      </c>
      <c r="K1238" s="61"/>
      <c r="L1238" s="62" t="s">
        <v>6737</v>
      </c>
      <c r="M1238" s="62" t="s">
        <v>1993</v>
      </c>
      <c r="N1238" s="72" t="str">
        <f>VLOOKUP(M1238,'Hulpblad KAR-parser'!A:C,2,FALSE)</f>
        <v>Delaycode Pol</v>
      </c>
      <c r="O1238" s="72" t="str">
        <f>IF(VLOOKUP(M1238,'Hulpblad KAR-parser'!A:C,3,FALSE)="","",VLOOKUP(M1238,'Hulpblad KAR-parser'!A:C,3,FALSE))</f>
        <v>Onduidelijke locatie</v>
      </c>
      <c r="P1238" s="136" t="str">
        <f>IF(CONCATENATE(C1238,D1238)="","",VLOOKUP(CONCATENATE(C1238,D1238),Karakteristieken!AQ:AQ,1,FALSE))</f>
        <v>Delaycode polOnduidelijke locatie</v>
      </c>
    </row>
    <row r="1239" spans="1:16" x14ac:dyDescent="0.25">
      <c r="A1239" s="59"/>
      <c r="B1239" s="59"/>
      <c r="C1239" s="59"/>
      <c r="D1239" s="59"/>
      <c r="E1239" s="60" t="s">
        <v>9147</v>
      </c>
      <c r="F1239" s="60"/>
      <c r="G1239" s="60" t="s">
        <v>1993</v>
      </c>
      <c r="H1239" s="60"/>
      <c r="I1239" s="59">
        <f t="shared" si="20"/>
        <v>16</v>
      </c>
      <c r="J1239" s="59" t="s">
        <v>1561</v>
      </c>
      <c r="K1239" s="61"/>
      <c r="L1239" s="62" t="s">
        <v>6737</v>
      </c>
      <c r="M1239" s="62" t="s">
        <v>1993</v>
      </c>
      <c r="N1239" s="72" t="str">
        <f>VLOOKUP(M1239,'Hulpblad KAR-parser'!A:C,2,FALSE)</f>
        <v>Delaycode Pol</v>
      </c>
      <c r="O1239" s="72" t="str">
        <f>IF(VLOOKUP(M1239,'Hulpblad KAR-parser'!A:C,3,FALSE)="","",VLOOKUP(M1239,'Hulpblad KAR-parser'!A:C,3,FALSE))</f>
        <v>Onduidelijke locatie</v>
      </c>
      <c r="P1239" s="136" t="str">
        <f>IF(CONCATENATE(C1239,D1239)="","",VLOOKUP(CONCATENATE(C1239,D1239),Karakteristieken!AQ:AQ,1,FALSE))</f>
        <v/>
      </c>
    </row>
    <row r="1240" spans="1:16" x14ac:dyDescent="0.25">
      <c r="A1240" s="59"/>
      <c r="B1240" s="59"/>
      <c r="C1240" s="59"/>
      <c r="D1240" s="59"/>
      <c r="E1240" s="60" t="s">
        <v>9148</v>
      </c>
      <c r="F1240" s="60"/>
      <c r="G1240" s="60" t="s">
        <v>1993</v>
      </c>
      <c r="H1240" s="60"/>
      <c r="I1240" s="59">
        <f t="shared" si="20"/>
        <v>5</v>
      </c>
      <c r="J1240" s="59" t="s">
        <v>1561</v>
      </c>
      <c r="K1240" s="61"/>
      <c r="L1240" s="62" t="s">
        <v>6737</v>
      </c>
      <c r="M1240" s="62" t="s">
        <v>1993</v>
      </c>
      <c r="N1240" s="72" t="str">
        <f>VLOOKUP(M1240,'Hulpblad KAR-parser'!A:C,2,FALSE)</f>
        <v>Delaycode Pol</v>
      </c>
      <c r="O1240" s="72" t="str">
        <f>IF(VLOOKUP(M1240,'Hulpblad KAR-parser'!A:C,3,FALSE)="","",VLOOKUP(M1240,'Hulpblad KAR-parser'!A:C,3,FALSE))</f>
        <v>Onduidelijke locatie</v>
      </c>
      <c r="P1240" s="136" t="str">
        <f>IF(CONCATENATE(C1240,D1240)="","",VLOOKUP(CONCATENATE(C1240,D1240),Karakteristieken!AQ:AQ,1,FALSE))</f>
        <v/>
      </c>
    </row>
    <row r="1241" spans="1:16" x14ac:dyDescent="0.25">
      <c r="A1241" s="59"/>
      <c r="B1241" s="59"/>
      <c r="C1241" s="59"/>
      <c r="D1241" s="59"/>
      <c r="E1241" s="60" t="s">
        <v>9149</v>
      </c>
      <c r="F1241" s="60"/>
      <c r="G1241" s="60" t="s">
        <v>1993</v>
      </c>
      <c r="H1241" s="60"/>
      <c r="I1241" s="59">
        <f t="shared" si="20"/>
        <v>6</v>
      </c>
      <c r="J1241" s="59" t="s">
        <v>1561</v>
      </c>
      <c r="K1241" s="61"/>
      <c r="L1241" s="62" t="s">
        <v>6737</v>
      </c>
      <c r="M1241" s="62" t="s">
        <v>1993</v>
      </c>
      <c r="N1241" s="72" t="str">
        <f>VLOOKUP(M1241,'Hulpblad KAR-parser'!A:C,2,FALSE)</f>
        <v>Delaycode Pol</v>
      </c>
      <c r="O1241" s="72" t="str">
        <f>IF(VLOOKUP(M1241,'Hulpblad KAR-parser'!A:C,3,FALSE)="","",VLOOKUP(M1241,'Hulpblad KAR-parser'!A:C,3,FALSE))</f>
        <v>Onduidelijke locatie</v>
      </c>
      <c r="P1241" s="136" t="str">
        <f>IF(CONCATENATE(C1241,D1241)="","",VLOOKUP(CONCATENATE(C1241,D1241),Karakteristieken!AQ:AQ,1,FALSE))</f>
        <v/>
      </c>
    </row>
    <row r="1242" spans="1:16" x14ac:dyDescent="0.25">
      <c r="A1242" s="59"/>
      <c r="B1242" s="59"/>
      <c r="C1242" s="59"/>
      <c r="D1242" s="59"/>
      <c r="E1242" s="60" t="s">
        <v>9150</v>
      </c>
      <c r="F1242" s="60"/>
      <c r="G1242" s="60" t="s">
        <v>1993</v>
      </c>
      <c r="H1242" s="60"/>
      <c r="I1242" s="59">
        <f t="shared" si="20"/>
        <v>7</v>
      </c>
      <c r="J1242" s="59" t="s">
        <v>1561</v>
      </c>
      <c r="K1242" s="61"/>
      <c r="L1242" s="62" t="s">
        <v>6737</v>
      </c>
      <c r="M1242" s="62" t="s">
        <v>1993</v>
      </c>
      <c r="N1242" s="72" t="str">
        <f>VLOOKUP(M1242,'Hulpblad KAR-parser'!A:C,2,FALSE)</f>
        <v>Delaycode Pol</v>
      </c>
      <c r="O1242" s="72" t="str">
        <f>IF(VLOOKUP(M1242,'Hulpblad KAR-parser'!A:C,3,FALSE)="","",VLOOKUP(M1242,'Hulpblad KAR-parser'!A:C,3,FALSE))</f>
        <v>Onduidelijke locatie</v>
      </c>
      <c r="P1242" s="136" t="str">
        <f>IF(CONCATENATE(C1242,D1242)="","",VLOOKUP(CONCATENATE(C1242,D1242),Karakteristieken!AQ:AQ,1,FALSE))</f>
        <v/>
      </c>
    </row>
    <row r="1243" spans="1:16" x14ac:dyDescent="0.25">
      <c r="A1243" s="59">
        <v>200109498</v>
      </c>
      <c r="B1243" s="59">
        <v>200098017</v>
      </c>
      <c r="C1243" s="59" t="s">
        <v>6255</v>
      </c>
      <c r="D1243" s="59" t="s">
        <v>1962</v>
      </c>
      <c r="E1243" s="60" t="s">
        <v>2001</v>
      </c>
      <c r="F1243" s="60"/>
      <c r="G1243" s="60"/>
      <c r="H1243" s="60"/>
      <c r="I1243" s="59">
        <f t="shared" si="20"/>
        <v>24</v>
      </c>
      <c r="J1243" s="59" t="s">
        <v>1613</v>
      </c>
      <c r="K1243" s="61"/>
      <c r="L1243" s="62" t="s">
        <v>6737</v>
      </c>
      <c r="M1243" s="62" t="s">
        <v>2001</v>
      </c>
      <c r="N1243" s="72" t="str">
        <f>VLOOKUP(M1243,'Hulpblad KAR-parser'!A:C,2,FALSE)</f>
        <v>Delaycode Pol</v>
      </c>
      <c r="O1243" s="72" t="str">
        <f>IF(VLOOKUP(M1243,'Hulpblad KAR-parser'!A:C,3,FALSE)="","",VLOOKUP(M1243,'Hulpblad KAR-parser'!A:C,3,FALSE))</f>
        <v>Overloopmelding</v>
      </c>
      <c r="P1243" s="136" t="str">
        <f>IF(CONCATENATE(C1243,D1243)="","",VLOOKUP(CONCATENATE(C1243,D1243),Karakteristieken!AQ:AQ,1,FALSE))</f>
        <v>Delaycode polOverloopmelding</v>
      </c>
    </row>
    <row r="1244" spans="1:16" x14ac:dyDescent="0.25">
      <c r="A1244" s="59"/>
      <c r="B1244" s="59"/>
      <c r="C1244" s="59"/>
      <c r="D1244" s="59"/>
      <c r="E1244" s="60" t="s">
        <v>9151</v>
      </c>
      <c r="F1244" s="60"/>
      <c r="G1244" s="60" t="s">
        <v>2001</v>
      </c>
      <c r="H1244" s="60"/>
      <c r="I1244" s="59">
        <f t="shared" si="20"/>
        <v>5</v>
      </c>
      <c r="J1244" s="59" t="s">
        <v>1561</v>
      </c>
      <c r="K1244" s="61"/>
      <c r="L1244" s="62" t="s">
        <v>6737</v>
      </c>
      <c r="M1244" s="62" t="s">
        <v>2001</v>
      </c>
      <c r="N1244" s="72" t="str">
        <f>VLOOKUP(M1244,'Hulpblad KAR-parser'!A:C,2,FALSE)</f>
        <v>Delaycode Pol</v>
      </c>
      <c r="O1244" s="72" t="str">
        <f>IF(VLOOKUP(M1244,'Hulpblad KAR-parser'!A:C,3,FALSE)="","",VLOOKUP(M1244,'Hulpblad KAR-parser'!A:C,3,FALSE))</f>
        <v>Overloopmelding</v>
      </c>
      <c r="P1244" s="136" t="str">
        <f>IF(CONCATENATE(C1244,D1244)="","",VLOOKUP(CONCATENATE(C1244,D1244),Karakteristieken!AQ:AQ,1,FALSE))</f>
        <v/>
      </c>
    </row>
    <row r="1245" spans="1:16" x14ac:dyDescent="0.25">
      <c r="A1245" s="59"/>
      <c r="B1245" s="59"/>
      <c r="C1245" s="59"/>
      <c r="D1245" s="59"/>
      <c r="E1245" s="60" t="s">
        <v>9152</v>
      </c>
      <c r="F1245" s="60"/>
      <c r="G1245" s="60" t="s">
        <v>2001</v>
      </c>
      <c r="H1245" s="60"/>
      <c r="I1245" s="59">
        <f t="shared" si="20"/>
        <v>6</v>
      </c>
      <c r="J1245" s="59" t="s">
        <v>1561</v>
      </c>
      <c r="K1245" s="61"/>
      <c r="L1245" s="62" t="s">
        <v>6737</v>
      </c>
      <c r="M1245" s="62" t="s">
        <v>2001</v>
      </c>
      <c r="N1245" s="72" t="str">
        <f>VLOOKUP(M1245,'Hulpblad KAR-parser'!A:C,2,FALSE)</f>
        <v>Delaycode Pol</v>
      </c>
      <c r="O1245" s="72" t="str">
        <f>IF(VLOOKUP(M1245,'Hulpblad KAR-parser'!A:C,3,FALSE)="","",VLOOKUP(M1245,'Hulpblad KAR-parser'!A:C,3,FALSE))</f>
        <v>Overloopmelding</v>
      </c>
      <c r="P1245" s="136" t="str">
        <f>IF(CONCATENATE(C1245,D1245)="","",VLOOKUP(CONCATENATE(C1245,D1245),Karakteristieken!AQ:AQ,1,FALSE))</f>
        <v/>
      </c>
    </row>
    <row r="1246" spans="1:16" x14ac:dyDescent="0.25">
      <c r="A1246" s="59">
        <v>200109499</v>
      </c>
      <c r="B1246" s="59">
        <v>200098018</v>
      </c>
      <c r="C1246" s="59" t="s">
        <v>6255</v>
      </c>
      <c r="D1246" s="59" t="s">
        <v>1968</v>
      </c>
      <c r="E1246" s="60" t="s">
        <v>2003</v>
      </c>
      <c r="F1246" s="60"/>
      <c r="G1246" s="60"/>
      <c r="H1246" s="60"/>
      <c r="I1246" s="59">
        <f t="shared" si="20"/>
        <v>23</v>
      </c>
      <c r="J1246" s="59" t="s">
        <v>1613</v>
      </c>
      <c r="K1246" s="61"/>
      <c r="L1246" s="62" t="s">
        <v>6737</v>
      </c>
      <c r="M1246" s="62" t="s">
        <v>2003</v>
      </c>
      <c r="N1246" s="72" t="str">
        <f>VLOOKUP(M1246,'Hulpblad KAR-parser'!A:C,2,FALSE)</f>
        <v>Delaycode Pol</v>
      </c>
      <c r="O1246" s="72" t="str">
        <f>IF(VLOOKUP(M1246,'Hulpblad KAR-parser'!A:C,3,FALSE)="","",VLOOKUP(M1246,'Hulpblad KAR-parser'!A:C,3,FALSE))</f>
        <v>Systeemstoring</v>
      </c>
      <c r="P1246" s="136" t="str">
        <f>IF(CONCATENATE(C1246,D1246)="","",VLOOKUP(CONCATENATE(C1246,D1246),Karakteristieken!AQ:AQ,1,FALSE))</f>
        <v>Delaycode polSysteemstoring</v>
      </c>
    </row>
    <row r="1247" spans="1:16" x14ac:dyDescent="0.25">
      <c r="A1247" s="59"/>
      <c r="B1247" s="59"/>
      <c r="C1247" s="59"/>
      <c r="D1247" s="59"/>
      <c r="E1247" s="60" t="s">
        <v>9153</v>
      </c>
      <c r="F1247" s="60"/>
      <c r="G1247" s="60" t="s">
        <v>2003</v>
      </c>
      <c r="H1247" s="60"/>
      <c r="I1247" s="59">
        <f t="shared" si="20"/>
        <v>16</v>
      </c>
      <c r="J1247" s="59" t="s">
        <v>1561</v>
      </c>
      <c r="K1247" s="61"/>
      <c r="L1247" s="62" t="s">
        <v>6737</v>
      </c>
      <c r="M1247" s="62" t="s">
        <v>2003</v>
      </c>
      <c r="N1247" s="72" t="str">
        <f>VLOOKUP(M1247,'Hulpblad KAR-parser'!A:C,2,FALSE)</f>
        <v>Delaycode Pol</v>
      </c>
      <c r="O1247" s="72" t="str">
        <f>IF(VLOOKUP(M1247,'Hulpblad KAR-parser'!A:C,3,FALSE)="","",VLOOKUP(M1247,'Hulpblad KAR-parser'!A:C,3,FALSE))</f>
        <v>Systeemstoring</v>
      </c>
      <c r="P1247" s="136" t="str">
        <f>IF(CONCATENATE(C1247,D1247)="","",VLOOKUP(CONCATENATE(C1247,D1247),Karakteristieken!AQ:AQ,1,FALSE))</f>
        <v/>
      </c>
    </row>
    <row r="1248" spans="1:16" x14ac:dyDescent="0.25">
      <c r="A1248" s="59"/>
      <c r="B1248" s="59"/>
      <c r="C1248" s="59"/>
      <c r="D1248" s="59"/>
      <c r="E1248" s="60" t="s">
        <v>9154</v>
      </c>
      <c r="F1248" s="60"/>
      <c r="G1248" s="60" t="s">
        <v>2003</v>
      </c>
      <c r="H1248" s="60"/>
      <c r="I1248" s="59">
        <f t="shared" si="20"/>
        <v>5</v>
      </c>
      <c r="J1248" s="59" t="s">
        <v>1561</v>
      </c>
      <c r="K1248" s="61"/>
      <c r="L1248" s="62" t="s">
        <v>6737</v>
      </c>
      <c r="M1248" s="62" t="s">
        <v>2003</v>
      </c>
      <c r="N1248" s="72" t="str">
        <f>VLOOKUP(M1248,'Hulpblad KAR-parser'!A:C,2,FALSE)</f>
        <v>Delaycode Pol</v>
      </c>
      <c r="O1248" s="72" t="str">
        <f>IF(VLOOKUP(M1248,'Hulpblad KAR-parser'!A:C,3,FALSE)="","",VLOOKUP(M1248,'Hulpblad KAR-parser'!A:C,3,FALSE))</f>
        <v>Systeemstoring</v>
      </c>
      <c r="P1248" s="136" t="str">
        <f>IF(CONCATENATE(C1248,D1248)="","",VLOOKUP(CONCATENATE(C1248,D1248),Karakteristieken!AQ:AQ,1,FALSE))</f>
        <v/>
      </c>
    </row>
    <row r="1249" spans="1:16" x14ac:dyDescent="0.25">
      <c r="A1249" s="59"/>
      <c r="B1249" s="59"/>
      <c r="C1249" s="59"/>
      <c r="D1249" s="59"/>
      <c r="E1249" s="60" t="s">
        <v>9155</v>
      </c>
      <c r="F1249" s="60"/>
      <c r="G1249" s="60" t="s">
        <v>2003</v>
      </c>
      <c r="H1249" s="60"/>
      <c r="I1249" s="59">
        <f t="shared" si="20"/>
        <v>6</v>
      </c>
      <c r="J1249" s="59" t="s">
        <v>1561</v>
      </c>
      <c r="K1249" s="61"/>
      <c r="L1249" s="62" t="s">
        <v>6737</v>
      </c>
      <c r="M1249" s="62" t="s">
        <v>2003</v>
      </c>
      <c r="N1249" s="72" t="str">
        <f>VLOOKUP(M1249,'Hulpblad KAR-parser'!A:C,2,FALSE)</f>
        <v>Delaycode Pol</v>
      </c>
      <c r="O1249" s="72" t="str">
        <f>IF(VLOOKUP(M1249,'Hulpblad KAR-parser'!A:C,3,FALSE)="","",VLOOKUP(M1249,'Hulpblad KAR-parser'!A:C,3,FALSE))</f>
        <v>Systeemstoring</v>
      </c>
      <c r="P1249" s="136" t="str">
        <f>IF(CONCATENATE(C1249,D1249)="","",VLOOKUP(CONCATENATE(C1249,D1249),Karakteristieken!AQ:AQ,1,FALSE))</f>
        <v/>
      </c>
    </row>
    <row r="1250" spans="1:16" x14ac:dyDescent="0.25">
      <c r="A1250" s="59">
        <v>200109500</v>
      </c>
      <c r="B1250" s="59">
        <v>200098019</v>
      </c>
      <c r="C1250" s="59" t="s">
        <v>6255</v>
      </c>
      <c r="D1250" s="59" t="s">
        <v>1944</v>
      </c>
      <c r="E1250" s="60" t="s">
        <v>1995</v>
      </c>
      <c r="F1250" s="60"/>
      <c r="G1250" s="60"/>
      <c r="H1250" s="60"/>
      <c r="I1250" s="59">
        <f t="shared" si="20"/>
        <v>27</v>
      </c>
      <c r="J1250" s="59" t="s">
        <v>1613</v>
      </c>
      <c r="K1250" s="61"/>
      <c r="L1250" s="62" t="s">
        <v>6737</v>
      </c>
      <c r="M1250" s="62" t="s">
        <v>1995</v>
      </c>
      <c r="N1250" s="72" t="str">
        <f>VLOOKUP(M1250,'Hulpblad KAR-parser'!A:C,2,FALSE)</f>
        <v>Delaycode Pol</v>
      </c>
      <c r="O1250" s="72" t="str">
        <f>IF(VLOOKUP(M1250,'Hulpblad KAR-parser'!A:C,3,FALSE)="","",VLOOKUP(M1250,'Hulpblad KAR-parser'!A:C,3,FALSE))</f>
        <v>Van andere Discipl</v>
      </c>
      <c r="P1250" s="136" t="str">
        <f>IF(CONCATENATE(C1250,D1250)="","",VLOOKUP(CONCATENATE(C1250,D1250),Karakteristieken!AQ:AQ,1,FALSE))</f>
        <v>Delaycode polVan andere Discipl</v>
      </c>
    </row>
    <row r="1251" spans="1:16" x14ac:dyDescent="0.25">
      <c r="A1251" s="59"/>
      <c r="B1251" s="59"/>
      <c r="C1251" s="59"/>
      <c r="D1251" s="59"/>
      <c r="E1251" s="60" t="s">
        <v>9156</v>
      </c>
      <c r="F1251" s="60"/>
      <c r="G1251" s="60" t="s">
        <v>1995</v>
      </c>
      <c r="H1251" s="60"/>
      <c r="I1251" s="59">
        <f t="shared" si="20"/>
        <v>19</v>
      </c>
      <c r="J1251" s="59" t="s">
        <v>1561</v>
      </c>
      <c r="K1251" s="61"/>
      <c r="L1251" s="62" t="s">
        <v>6737</v>
      </c>
      <c r="M1251" s="62" t="s">
        <v>1995</v>
      </c>
      <c r="N1251" s="72" t="str">
        <f>VLOOKUP(M1251,'Hulpblad KAR-parser'!A:C,2,FALSE)</f>
        <v>Delaycode Pol</v>
      </c>
      <c r="O1251" s="72" t="str">
        <f>IF(VLOOKUP(M1251,'Hulpblad KAR-parser'!A:C,3,FALSE)="","",VLOOKUP(M1251,'Hulpblad KAR-parser'!A:C,3,FALSE))</f>
        <v>Van andere Discipl</v>
      </c>
      <c r="P1251" s="136" t="str">
        <f>IF(CONCATENATE(C1251,D1251)="","",VLOOKUP(CONCATENATE(C1251,D1251),Karakteristieken!AQ:AQ,1,FALSE))</f>
        <v/>
      </c>
    </row>
    <row r="1252" spans="1:16" x14ac:dyDescent="0.25">
      <c r="A1252" s="59"/>
      <c r="B1252" s="59"/>
      <c r="C1252" s="59"/>
      <c r="D1252" s="59"/>
      <c r="E1252" s="60" t="s">
        <v>9157</v>
      </c>
      <c r="F1252" s="60"/>
      <c r="G1252" s="60" t="s">
        <v>1995</v>
      </c>
      <c r="H1252" s="60"/>
      <c r="I1252" s="59">
        <f t="shared" si="20"/>
        <v>5</v>
      </c>
      <c r="J1252" s="59" t="s">
        <v>1561</v>
      </c>
      <c r="K1252" s="61"/>
      <c r="L1252" s="62" t="s">
        <v>6737</v>
      </c>
      <c r="M1252" s="62" t="s">
        <v>1995</v>
      </c>
      <c r="N1252" s="72" t="str">
        <f>VLOOKUP(M1252,'Hulpblad KAR-parser'!A:C,2,FALSE)</f>
        <v>Delaycode Pol</v>
      </c>
      <c r="O1252" s="72" t="str">
        <f>IF(VLOOKUP(M1252,'Hulpblad KAR-parser'!A:C,3,FALSE)="","",VLOOKUP(M1252,'Hulpblad KAR-parser'!A:C,3,FALSE))</f>
        <v>Van andere Discipl</v>
      </c>
      <c r="P1252" s="136" t="str">
        <f>IF(CONCATENATE(C1252,D1252)="","",VLOOKUP(CONCATENATE(C1252,D1252),Karakteristieken!AQ:AQ,1,FALSE))</f>
        <v/>
      </c>
    </row>
    <row r="1253" spans="1:16" x14ac:dyDescent="0.25">
      <c r="A1253" s="59"/>
      <c r="B1253" s="59"/>
      <c r="C1253" s="59"/>
      <c r="D1253" s="59"/>
      <c r="E1253" s="60" t="s">
        <v>9158</v>
      </c>
      <c r="F1253" s="60"/>
      <c r="G1253" s="60" t="s">
        <v>1995</v>
      </c>
      <c r="H1253" s="60"/>
      <c r="I1253" s="59">
        <f t="shared" si="20"/>
        <v>6</v>
      </c>
      <c r="J1253" s="59" t="s">
        <v>1561</v>
      </c>
      <c r="K1253" s="61"/>
      <c r="L1253" s="62" t="s">
        <v>6737</v>
      </c>
      <c r="M1253" s="62" t="s">
        <v>1995</v>
      </c>
      <c r="N1253" s="72" t="str">
        <f>VLOOKUP(M1253,'Hulpblad KAR-parser'!A:C,2,FALSE)</f>
        <v>Delaycode Pol</v>
      </c>
      <c r="O1253" s="72" t="str">
        <f>IF(VLOOKUP(M1253,'Hulpblad KAR-parser'!A:C,3,FALSE)="","",VLOOKUP(M1253,'Hulpblad KAR-parser'!A:C,3,FALSE))</f>
        <v>Van andere Discipl</v>
      </c>
      <c r="P1253" s="136" t="str">
        <f>IF(CONCATENATE(C1253,D1253)="","",VLOOKUP(CONCATENATE(C1253,D1253),Karakteristieken!AQ:AQ,1,FALSE))</f>
        <v/>
      </c>
    </row>
    <row r="1254" spans="1:16" x14ac:dyDescent="0.25">
      <c r="A1254" s="59"/>
      <c r="B1254" s="59"/>
      <c r="C1254" s="59"/>
      <c r="D1254" s="59"/>
      <c r="E1254" s="60" t="s">
        <v>9159</v>
      </c>
      <c r="F1254" s="60"/>
      <c r="G1254" s="60" t="s">
        <v>1995</v>
      </c>
      <c r="H1254" s="60"/>
      <c r="I1254" s="59">
        <f t="shared" si="20"/>
        <v>5</v>
      </c>
      <c r="J1254" s="59" t="s">
        <v>1561</v>
      </c>
      <c r="K1254" s="61"/>
      <c r="L1254" s="62" t="s">
        <v>6737</v>
      </c>
      <c r="M1254" s="62" t="s">
        <v>1995</v>
      </c>
      <c r="N1254" s="72" t="str">
        <f>VLOOKUP(M1254,'Hulpblad KAR-parser'!A:C,2,FALSE)</f>
        <v>Delaycode Pol</v>
      </c>
      <c r="O1254" s="72" t="str">
        <f>IF(VLOOKUP(M1254,'Hulpblad KAR-parser'!A:C,3,FALSE)="","",VLOOKUP(M1254,'Hulpblad KAR-parser'!A:C,3,FALSE))</f>
        <v>Van andere Discipl</v>
      </c>
      <c r="P1254" s="136" t="str">
        <f>IF(CONCATENATE(C1254,D1254)="","",VLOOKUP(CONCATENATE(C1254,D1254),Karakteristieken!AQ:AQ,1,FALSE))</f>
        <v/>
      </c>
    </row>
    <row r="1255" spans="1:16" x14ac:dyDescent="0.25">
      <c r="A1255" s="59">
        <v>200109501</v>
      </c>
      <c r="B1255" s="59">
        <v>200098020</v>
      </c>
      <c r="C1255" s="59" t="s">
        <v>6255</v>
      </c>
      <c r="D1255" s="59" t="s">
        <v>1938</v>
      </c>
      <c r="E1255" s="60" t="s">
        <v>1991</v>
      </c>
      <c r="F1255" s="60"/>
      <c r="G1255" s="60"/>
      <c r="H1255" s="60"/>
      <c r="I1255" s="59">
        <f t="shared" si="20"/>
        <v>28</v>
      </c>
      <c r="J1255" s="59" t="s">
        <v>1613</v>
      </c>
      <c r="K1255" s="61"/>
      <c r="L1255" s="62" t="s">
        <v>6737</v>
      </c>
      <c r="M1255" s="62" t="s">
        <v>1991</v>
      </c>
      <c r="N1255" s="72" t="str">
        <f>VLOOKUP(M1255,'Hulpblad KAR-parser'!A:C,2,FALSE)</f>
        <v>Delaycode Pol</v>
      </c>
      <c r="O1255" s="72" t="str">
        <f>IF(VLOOKUP(M1255,'Hulpblad KAR-parser'!A:C,3,FALSE)="","",VLOOKUP(M1255,'Hulpblad KAR-parser'!A:C,3,FALSE))</f>
        <v>Verificatie melding</v>
      </c>
      <c r="P1255" s="136" t="str">
        <f>IF(CONCATENATE(C1255,D1255)="","",VLOOKUP(CONCATENATE(C1255,D1255),Karakteristieken!AQ:AQ,1,FALSE))</f>
        <v>Delaycode polVerificatie melding</v>
      </c>
    </row>
    <row r="1256" spans="1:16" x14ac:dyDescent="0.25">
      <c r="A1256" s="59"/>
      <c r="B1256" s="59"/>
      <c r="C1256" s="59"/>
      <c r="D1256" s="59"/>
      <c r="E1256" s="60" t="s">
        <v>9160</v>
      </c>
      <c r="F1256" s="60"/>
      <c r="G1256" s="60" t="s">
        <v>1991</v>
      </c>
      <c r="H1256" s="60"/>
      <c r="I1256" s="59">
        <f t="shared" si="20"/>
        <v>20</v>
      </c>
      <c r="J1256" s="59" t="s">
        <v>1561</v>
      </c>
      <c r="K1256" s="61"/>
      <c r="L1256" s="62" t="s">
        <v>6737</v>
      </c>
      <c r="M1256" s="62" t="s">
        <v>1991</v>
      </c>
      <c r="N1256" s="72" t="str">
        <f>VLOOKUP(M1256,'Hulpblad KAR-parser'!A:C,2,FALSE)</f>
        <v>Delaycode Pol</v>
      </c>
      <c r="O1256" s="72" t="str">
        <f>IF(VLOOKUP(M1256,'Hulpblad KAR-parser'!A:C,3,FALSE)="","",VLOOKUP(M1256,'Hulpblad KAR-parser'!A:C,3,FALSE))</f>
        <v>Verificatie melding</v>
      </c>
      <c r="P1256" s="136" t="str">
        <f>IF(CONCATENATE(C1256,D1256)="","",VLOOKUP(CONCATENATE(C1256,D1256),Karakteristieken!AQ:AQ,1,FALSE))</f>
        <v/>
      </c>
    </row>
    <row r="1257" spans="1:16" x14ac:dyDescent="0.25">
      <c r="A1257" s="59"/>
      <c r="B1257" s="59"/>
      <c r="C1257" s="59"/>
      <c r="D1257" s="59"/>
      <c r="E1257" s="60" t="s">
        <v>9161</v>
      </c>
      <c r="F1257" s="60"/>
      <c r="G1257" s="60" t="s">
        <v>1991</v>
      </c>
      <c r="H1257" s="60"/>
      <c r="I1257" s="59">
        <f t="shared" si="20"/>
        <v>6</v>
      </c>
      <c r="J1257" s="59" t="s">
        <v>1561</v>
      </c>
      <c r="K1257" s="61"/>
      <c r="L1257" s="62" t="s">
        <v>6737</v>
      </c>
      <c r="M1257" s="62" t="s">
        <v>1991</v>
      </c>
      <c r="N1257" s="72" t="str">
        <f>VLOOKUP(M1257,'Hulpblad KAR-parser'!A:C,2,FALSE)</f>
        <v>Delaycode Pol</v>
      </c>
      <c r="O1257" s="72" t="str">
        <f>IF(VLOOKUP(M1257,'Hulpblad KAR-parser'!A:C,3,FALSE)="","",VLOOKUP(M1257,'Hulpblad KAR-parser'!A:C,3,FALSE))</f>
        <v>Verificatie melding</v>
      </c>
      <c r="P1257" s="136" t="str">
        <f>IF(CONCATENATE(C1257,D1257)="","",VLOOKUP(CONCATENATE(C1257,D1257),Karakteristieken!AQ:AQ,1,FALSE))</f>
        <v/>
      </c>
    </row>
    <row r="1258" spans="1:16" x14ac:dyDescent="0.25">
      <c r="A1258" s="59"/>
      <c r="B1258" s="59"/>
      <c r="C1258" s="59"/>
      <c r="D1258" s="59"/>
      <c r="E1258" s="60" t="s">
        <v>9162</v>
      </c>
      <c r="F1258" s="60"/>
      <c r="G1258" s="60" t="s">
        <v>1991</v>
      </c>
      <c r="H1258" s="60"/>
      <c r="I1258" s="59">
        <f t="shared" si="20"/>
        <v>5</v>
      </c>
      <c r="J1258" s="59" t="s">
        <v>1561</v>
      </c>
      <c r="K1258" s="61"/>
      <c r="L1258" s="62" t="s">
        <v>6737</v>
      </c>
      <c r="M1258" s="62" t="s">
        <v>1991</v>
      </c>
      <c r="N1258" s="72" t="str">
        <f>VLOOKUP(M1258,'Hulpblad KAR-parser'!A:C,2,FALSE)</f>
        <v>Delaycode Pol</v>
      </c>
      <c r="O1258" s="72" t="str">
        <f>IF(VLOOKUP(M1258,'Hulpblad KAR-parser'!A:C,3,FALSE)="","",VLOOKUP(M1258,'Hulpblad KAR-parser'!A:C,3,FALSE))</f>
        <v>Verificatie melding</v>
      </c>
      <c r="P1258" s="136" t="str">
        <f>IF(CONCATENATE(C1258,D1258)="","",VLOOKUP(CONCATENATE(C1258,D1258),Karakteristieken!AQ:AQ,1,FALSE))</f>
        <v/>
      </c>
    </row>
    <row r="1259" spans="1:16" x14ac:dyDescent="0.25">
      <c r="A1259" s="59"/>
      <c r="B1259" s="59"/>
      <c r="C1259" s="59"/>
      <c r="D1259" s="59"/>
      <c r="E1259" s="60" t="s">
        <v>9163</v>
      </c>
      <c r="F1259" s="60"/>
      <c r="G1259" s="60" t="s">
        <v>1991</v>
      </c>
      <c r="H1259" s="60"/>
      <c r="I1259" s="59">
        <f t="shared" si="20"/>
        <v>5</v>
      </c>
      <c r="J1259" s="59" t="s">
        <v>1561</v>
      </c>
      <c r="K1259" s="61"/>
      <c r="L1259" s="62" t="s">
        <v>6737</v>
      </c>
      <c r="M1259" s="62" t="s">
        <v>1991</v>
      </c>
      <c r="N1259" s="72" t="str">
        <f>VLOOKUP(M1259,'Hulpblad KAR-parser'!A:C,2,FALSE)</f>
        <v>Delaycode Pol</v>
      </c>
      <c r="O1259" s="72" t="str">
        <f>IF(VLOOKUP(M1259,'Hulpblad KAR-parser'!A:C,3,FALSE)="","",VLOOKUP(M1259,'Hulpblad KAR-parser'!A:C,3,FALSE))</f>
        <v>Verificatie melding</v>
      </c>
      <c r="P1259" s="136" t="str">
        <f>IF(CONCATENATE(C1259,D1259)="","",VLOOKUP(CONCATENATE(C1259,D1259),Karakteristieken!AQ:AQ,1,FALSE))</f>
        <v/>
      </c>
    </row>
    <row r="1260" spans="1:16" x14ac:dyDescent="0.25">
      <c r="A1260" s="59"/>
      <c r="B1260" s="59"/>
      <c r="C1260" s="59"/>
      <c r="D1260" s="59"/>
      <c r="E1260" s="60" t="s">
        <v>9164</v>
      </c>
      <c r="F1260" s="60"/>
      <c r="G1260" s="60" t="s">
        <v>1991</v>
      </c>
      <c r="H1260" s="60"/>
      <c r="I1260" s="59">
        <f t="shared" si="20"/>
        <v>5</v>
      </c>
      <c r="J1260" s="59" t="s">
        <v>1561</v>
      </c>
      <c r="K1260" s="61"/>
      <c r="L1260" s="62" t="s">
        <v>6737</v>
      </c>
      <c r="M1260" s="62" t="s">
        <v>1991</v>
      </c>
      <c r="N1260" s="72" t="str">
        <f>VLOOKUP(M1260,'Hulpblad KAR-parser'!A:C,2,FALSE)</f>
        <v>Delaycode Pol</v>
      </c>
      <c r="O1260" s="72" t="str">
        <f>IF(VLOOKUP(M1260,'Hulpblad KAR-parser'!A:C,3,FALSE)="","",VLOOKUP(M1260,'Hulpblad KAR-parser'!A:C,3,FALSE))</f>
        <v>Verificatie melding</v>
      </c>
      <c r="P1260" s="136" t="str">
        <f>IF(CONCATENATE(C1260,D1260)="","",VLOOKUP(CONCATENATE(C1260,D1260),Karakteristieken!AQ:AQ,1,FALSE))</f>
        <v/>
      </c>
    </row>
    <row r="1261" spans="1:16" x14ac:dyDescent="0.25">
      <c r="A1261" s="67">
        <v>200109502</v>
      </c>
      <c r="B1261" s="67">
        <v>200098021</v>
      </c>
      <c r="C1261" s="67" t="s">
        <v>6091</v>
      </c>
      <c r="D1261" s="67"/>
      <c r="E1261" s="68" t="s">
        <v>6251</v>
      </c>
      <c r="F1261" s="68"/>
      <c r="G1261" s="68"/>
      <c r="H1261" s="68"/>
      <c r="I1261" s="67">
        <f t="shared" si="20"/>
        <v>15</v>
      </c>
      <c r="J1261" s="67" t="s">
        <v>1613</v>
      </c>
      <c r="K1261" s="91" t="s">
        <v>12550</v>
      </c>
      <c r="L1261" s="62" t="s">
        <v>6737</v>
      </c>
      <c r="M1261" s="62" t="s">
        <v>6251</v>
      </c>
      <c r="N1261" s="72" t="e">
        <f>VLOOKUP(M1261,'Hulpblad KAR-parser'!A:C,2,FALSE)</f>
        <v>#N/A</v>
      </c>
      <c r="O1261" s="72" t="e">
        <f>IF(VLOOKUP(M1261,'Hulpblad KAR-parser'!A:C,3,FALSE)="","",VLOOKUP(M1261,'Hulpblad KAR-parser'!A:C,3,FALSE))</f>
        <v>#N/A</v>
      </c>
      <c r="P1261" s="136" t="e">
        <f>IF(CONCATENATE(C1261,D1261)="","",VLOOKUP(CONCATENATE(C1261,D1261),Karakteristieken!AQ:AQ,1,FALSE))</f>
        <v>#N/A</v>
      </c>
    </row>
    <row r="1262" spans="1:16" x14ac:dyDescent="0.25">
      <c r="A1262" s="67"/>
      <c r="B1262" s="67"/>
      <c r="C1262" s="67"/>
      <c r="D1262" s="67"/>
      <c r="E1262" s="68" t="s">
        <v>9110</v>
      </c>
      <c r="F1262" s="68"/>
      <c r="G1262" s="68" t="s">
        <v>6251</v>
      </c>
      <c r="H1262" s="68"/>
      <c r="I1262" s="67">
        <f t="shared" si="20"/>
        <v>5</v>
      </c>
      <c r="J1262" s="67" t="s">
        <v>1561</v>
      </c>
      <c r="K1262" s="91" t="s">
        <v>12550</v>
      </c>
      <c r="L1262" s="62" t="s">
        <v>6737</v>
      </c>
      <c r="M1262" s="62" t="s">
        <v>6251</v>
      </c>
      <c r="N1262" s="72" t="e">
        <f>VLOOKUP(M1262,'Hulpblad KAR-parser'!A:C,2,FALSE)</f>
        <v>#N/A</v>
      </c>
      <c r="O1262" s="72" t="e">
        <f>IF(VLOOKUP(M1262,'Hulpblad KAR-parser'!A:C,3,FALSE)="","",VLOOKUP(M1262,'Hulpblad KAR-parser'!A:C,3,FALSE))</f>
        <v>#N/A</v>
      </c>
      <c r="P1262" s="136" t="str">
        <f>IF(CONCATENATE(C1262,D1262)="","",VLOOKUP(CONCATENATE(C1262,D1262),Karakteristieken!AQ:AQ,1,FALSE))</f>
        <v/>
      </c>
    </row>
    <row r="1263" spans="1:16" x14ac:dyDescent="0.25">
      <c r="A1263" s="67">
        <v>200109503</v>
      </c>
      <c r="B1263" s="67">
        <v>200098022</v>
      </c>
      <c r="C1263" s="67" t="s">
        <v>6092</v>
      </c>
      <c r="D1263" s="67"/>
      <c r="E1263" s="68" t="s">
        <v>6254</v>
      </c>
      <c r="F1263" s="68"/>
      <c r="G1263" s="68"/>
      <c r="H1263" s="68"/>
      <c r="I1263" s="67">
        <f t="shared" si="20"/>
        <v>14</v>
      </c>
      <c r="J1263" s="67" t="s">
        <v>1613</v>
      </c>
      <c r="K1263" s="91" t="s">
        <v>12550</v>
      </c>
      <c r="L1263" s="62" t="s">
        <v>6737</v>
      </c>
      <c r="M1263" s="62" t="s">
        <v>6254</v>
      </c>
      <c r="N1263" s="72" t="e">
        <f>VLOOKUP(M1263,'Hulpblad KAR-parser'!A:C,2,FALSE)</f>
        <v>#N/A</v>
      </c>
      <c r="O1263" s="72" t="e">
        <f>IF(VLOOKUP(M1263,'Hulpblad KAR-parser'!A:C,3,FALSE)="","",VLOOKUP(M1263,'Hulpblad KAR-parser'!A:C,3,FALSE))</f>
        <v>#N/A</v>
      </c>
      <c r="P1263" s="136" t="e">
        <f>IF(CONCATENATE(C1263,D1263)="","",VLOOKUP(CONCATENATE(C1263,D1263),Karakteristieken!AQ:AQ,1,FALSE))</f>
        <v>#N/A</v>
      </c>
    </row>
    <row r="1264" spans="1:16" x14ac:dyDescent="0.25">
      <c r="A1264" s="67"/>
      <c r="B1264" s="67"/>
      <c r="C1264" s="67"/>
      <c r="D1264" s="67"/>
      <c r="E1264" s="68" t="s">
        <v>9135</v>
      </c>
      <c r="F1264" s="68"/>
      <c r="G1264" s="68" t="s">
        <v>6254</v>
      </c>
      <c r="H1264" s="68"/>
      <c r="I1264" s="67">
        <f t="shared" si="20"/>
        <v>4</v>
      </c>
      <c r="J1264" s="67" t="s">
        <v>1561</v>
      </c>
      <c r="K1264" s="91" t="s">
        <v>12550</v>
      </c>
      <c r="L1264" s="62" t="s">
        <v>6737</v>
      </c>
      <c r="M1264" s="62" t="s">
        <v>6254</v>
      </c>
      <c r="N1264" s="72" t="e">
        <f>VLOOKUP(M1264,'Hulpblad KAR-parser'!A:C,2,FALSE)</f>
        <v>#N/A</v>
      </c>
      <c r="O1264" s="72" t="e">
        <f>IF(VLOOKUP(M1264,'Hulpblad KAR-parser'!A:C,3,FALSE)="","",VLOOKUP(M1264,'Hulpblad KAR-parser'!A:C,3,FALSE))</f>
        <v>#N/A</v>
      </c>
      <c r="P1264" s="136" t="str">
        <f>IF(CONCATENATE(C1264,D1264)="","",VLOOKUP(CONCATENATE(C1264,D1264),Karakteristieken!AQ:AQ,1,FALSE))</f>
        <v/>
      </c>
    </row>
    <row r="1265" spans="1:16" x14ac:dyDescent="0.25">
      <c r="A1265" s="67">
        <v>200109504</v>
      </c>
      <c r="B1265" s="67">
        <v>200098023</v>
      </c>
      <c r="C1265" s="67" t="s">
        <v>6255</v>
      </c>
      <c r="D1265" s="67"/>
      <c r="E1265" s="68" t="s">
        <v>6256</v>
      </c>
      <c r="F1265" s="68"/>
      <c r="G1265" s="68"/>
      <c r="H1265" s="68"/>
      <c r="I1265" s="67">
        <f t="shared" si="20"/>
        <v>14</v>
      </c>
      <c r="J1265" s="67" t="s">
        <v>1613</v>
      </c>
      <c r="K1265" s="91" t="s">
        <v>12550</v>
      </c>
      <c r="L1265" s="62" t="s">
        <v>6737</v>
      </c>
      <c r="M1265" s="62" t="s">
        <v>6256</v>
      </c>
      <c r="N1265" s="72" t="e">
        <f>VLOOKUP(M1265,'Hulpblad KAR-parser'!A:C,2,FALSE)</f>
        <v>#N/A</v>
      </c>
      <c r="O1265" s="72" t="e">
        <f>IF(VLOOKUP(M1265,'Hulpblad KAR-parser'!A:C,3,FALSE)="","",VLOOKUP(M1265,'Hulpblad KAR-parser'!A:C,3,FALSE))</f>
        <v>#N/A</v>
      </c>
      <c r="P1265" s="136" t="e">
        <f>IF(CONCATENATE(C1265,D1265)="","",VLOOKUP(CONCATENATE(C1265,D1265),Karakteristieken!AQ:AQ,1,FALSE))</f>
        <v>#N/A</v>
      </c>
    </row>
    <row r="1266" spans="1:16" x14ac:dyDescent="0.25">
      <c r="A1266" s="67"/>
      <c r="B1266" s="67"/>
      <c r="C1266" s="67"/>
      <c r="D1266" s="67"/>
      <c r="E1266" s="68" t="s">
        <v>9165</v>
      </c>
      <c r="F1266" s="68"/>
      <c r="G1266" s="68" t="s">
        <v>6256</v>
      </c>
      <c r="H1266" s="68"/>
      <c r="I1266" s="67">
        <f t="shared" si="20"/>
        <v>5</v>
      </c>
      <c r="J1266" s="67" t="s">
        <v>1561</v>
      </c>
      <c r="K1266" s="91" t="s">
        <v>12550</v>
      </c>
      <c r="L1266" s="62" t="s">
        <v>6737</v>
      </c>
      <c r="M1266" s="62" t="s">
        <v>6256</v>
      </c>
      <c r="N1266" s="72" t="e">
        <f>VLOOKUP(M1266,'Hulpblad KAR-parser'!A:C,2,FALSE)</f>
        <v>#N/A</v>
      </c>
      <c r="O1266" s="72" t="e">
        <f>IF(VLOOKUP(M1266,'Hulpblad KAR-parser'!A:C,3,FALSE)="","",VLOOKUP(M1266,'Hulpblad KAR-parser'!A:C,3,FALSE))</f>
        <v>#N/A</v>
      </c>
      <c r="P1266" s="136" t="str">
        <f>IF(CONCATENATE(C1266,D1266)="","",VLOOKUP(CONCATENATE(C1266,D1266),Karakteristieken!AQ:AQ,1,FALSE))</f>
        <v/>
      </c>
    </row>
    <row r="1267" spans="1:16" x14ac:dyDescent="0.25">
      <c r="A1267" s="59">
        <v>200109505</v>
      </c>
      <c r="B1267" s="59">
        <v>200059312</v>
      </c>
      <c r="C1267" s="59" t="s">
        <v>5613</v>
      </c>
      <c r="D1267" s="59" t="s">
        <v>5634</v>
      </c>
      <c r="E1267" s="60" t="s">
        <v>6652</v>
      </c>
      <c r="F1267" s="60"/>
      <c r="G1267" s="60"/>
      <c r="H1267" s="60"/>
      <c r="I1267" s="59">
        <f t="shared" si="20"/>
        <v>24</v>
      </c>
      <c r="J1267" s="59" t="s">
        <v>1613</v>
      </c>
      <c r="K1267" s="61"/>
      <c r="L1267" s="62" t="s">
        <v>6738</v>
      </c>
      <c r="M1267" s="62" t="s">
        <v>6652</v>
      </c>
      <c r="N1267" s="72" t="str">
        <f>VLOOKUP(M1267,'Hulpblad KAR-parser'!A:C,2,FALSE)</f>
        <v>Soort voertuig</v>
      </c>
      <c r="O1267" s="72" t="str">
        <f>IF(VLOOKUP(M1267,'Hulpblad KAR-parser'!A:C,3,FALSE)="","",VLOOKUP(M1267,'Hulpblad KAR-parser'!A:C,3,FALSE))</f>
        <v>Dienstvoertuig</v>
      </c>
      <c r="P1267" s="136" t="str">
        <f>IF(CONCATENATE(C1267,D1267)="","",VLOOKUP(CONCATENATE(C1267,D1267),Karakteristieken!AQ:AQ,1,FALSE))</f>
        <v>Soort voertuigDienstvoertuig</v>
      </c>
    </row>
    <row r="1268" spans="1:16" x14ac:dyDescent="0.25">
      <c r="A1268" s="59"/>
      <c r="B1268" s="59"/>
      <c r="C1268" s="59"/>
      <c r="D1268" s="59"/>
      <c r="E1268" s="60" t="s">
        <v>8451</v>
      </c>
      <c r="F1268" s="60"/>
      <c r="G1268" s="60" t="s">
        <v>6652</v>
      </c>
      <c r="H1268" s="60"/>
      <c r="I1268" s="59">
        <f t="shared" si="20"/>
        <v>18</v>
      </c>
      <c r="J1268" s="59" t="s">
        <v>1561</v>
      </c>
      <c r="K1268" s="61"/>
      <c r="L1268" s="62" t="s">
        <v>6738</v>
      </c>
      <c r="M1268" s="62" t="s">
        <v>6652</v>
      </c>
      <c r="N1268" s="72" t="str">
        <f>VLOOKUP(M1268,'Hulpblad KAR-parser'!A:C,2,FALSE)</f>
        <v>Soort voertuig</v>
      </c>
      <c r="O1268" s="72" t="str">
        <f>IF(VLOOKUP(M1268,'Hulpblad KAR-parser'!A:C,3,FALSE)="","",VLOOKUP(M1268,'Hulpblad KAR-parser'!A:C,3,FALSE))</f>
        <v>Dienstvoertuig</v>
      </c>
      <c r="P1268" s="136" t="str">
        <f>IF(CONCATENATE(C1268,D1268)="","",VLOOKUP(CONCATENATE(C1268,D1268),Karakteristieken!AQ:AQ,1,FALSE))</f>
        <v/>
      </c>
    </row>
    <row r="1269" spans="1:16" x14ac:dyDescent="0.25">
      <c r="A1269" s="67">
        <v>200137245</v>
      </c>
      <c r="B1269" s="67">
        <v>200059162</v>
      </c>
      <c r="C1269" s="67" t="s">
        <v>11768</v>
      </c>
      <c r="D1269" s="67" t="s">
        <v>4804</v>
      </c>
      <c r="E1269" s="68" t="s">
        <v>6272</v>
      </c>
      <c r="F1269" s="68"/>
      <c r="G1269" s="68"/>
      <c r="H1269" s="68"/>
      <c r="I1269" s="67">
        <f t="shared" si="20"/>
        <v>15</v>
      </c>
      <c r="J1269" s="67" t="s">
        <v>1613</v>
      </c>
      <c r="K1269" s="91" t="s">
        <v>12550</v>
      </c>
      <c r="L1269" s="62" t="s">
        <v>6738</v>
      </c>
      <c r="M1269" s="62" t="s">
        <v>6272</v>
      </c>
      <c r="N1269" s="72" t="str">
        <f>VLOOKUP(M1269,'Hulpblad KAR-parser'!A:C,2,FALSE)</f>
        <v>Aantref/lek gev.stof</v>
      </c>
      <c r="O1269" s="72" t="str">
        <f>IF(VLOOKUP(M1269,'Hulpblad KAR-parser'!A:C,3,FALSE)="","",VLOOKUP(M1269,'Hulpblad KAR-parser'!A:C,3,FALSE))</f>
        <v>Gevaarlijke stof</v>
      </c>
      <c r="P1269" s="136" t="str">
        <f>IF(CONCATENATE(C1269,D1269)="","",VLOOKUP(CONCATENATE(C1269,D1269),Karakteristieken!AQ:AQ,1,FALSE))</f>
        <v>Aantref/lek gev.stofGevaarlijke stof</v>
      </c>
    </row>
    <row r="1270" spans="1:16" x14ac:dyDescent="0.25">
      <c r="A1270" s="67"/>
      <c r="B1270" s="67"/>
      <c r="C1270" s="67"/>
      <c r="D1270" s="67"/>
      <c r="E1270" s="68" t="s">
        <v>8181</v>
      </c>
      <c r="F1270" s="68"/>
      <c r="G1270" s="68" t="s">
        <v>6272</v>
      </c>
      <c r="H1270" s="68"/>
      <c r="I1270" s="67">
        <f t="shared" si="20"/>
        <v>11</v>
      </c>
      <c r="J1270" s="67" t="s">
        <v>1561</v>
      </c>
      <c r="K1270" s="91" t="s">
        <v>12550</v>
      </c>
      <c r="L1270" s="62" t="s">
        <v>6738</v>
      </c>
      <c r="M1270" s="62" t="s">
        <v>6272</v>
      </c>
      <c r="N1270" s="72" t="str">
        <f>VLOOKUP(M1270,'Hulpblad KAR-parser'!A:C,2,FALSE)</f>
        <v>Aantref/lek gev.stof</v>
      </c>
      <c r="O1270" s="72" t="str">
        <f>IF(VLOOKUP(M1270,'Hulpblad KAR-parser'!A:C,3,FALSE)="","",VLOOKUP(M1270,'Hulpblad KAR-parser'!A:C,3,FALSE))</f>
        <v>Gevaarlijke stof</v>
      </c>
      <c r="P1270" s="136" t="str">
        <f>IF(CONCATENATE(C1270,D1270)="","",VLOOKUP(CONCATENATE(C1270,D1270),Karakteristieken!AQ:AQ,1,FALSE))</f>
        <v/>
      </c>
    </row>
    <row r="1271" spans="1:16" x14ac:dyDescent="0.25">
      <c r="A1271" s="59">
        <v>200114606</v>
      </c>
      <c r="B1271" s="59">
        <v>200059193</v>
      </c>
      <c r="C1271" s="59" t="s">
        <v>1761</v>
      </c>
      <c r="D1271" s="59" t="s">
        <v>1762</v>
      </c>
      <c r="E1271" s="60" t="s">
        <v>6182</v>
      </c>
      <c r="F1271" s="60"/>
      <c r="G1271" s="60"/>
      <c r="H1271" s="60"/>
      <c r="I1271" s="59">
        <f t="shared" si="20"/>
        <v>22</v>
      </c>
      <c r="J1271" s="59" t="s">
        <v>1613</v>
      </c>
      <c r="K1271" s="61"/>
      <c r="L1271" s="62" t="s">
        <v>6738</v>
      </c>
      <c r="M1271" s="62" t="s">
        <v>6182</v>
      </c>
      <c r="N1271" s="72" t="str">
        <f>VLOOKUP(M1271,'Hulpblad KAR-parser'!A:C,2,FALSE)</f>
        <v>Binnen/buiten</v>
      </c>
      <c r="O1271" s="72" t="str">
        <f>IF(VLOOKUP(M1271,'Hulpblad KAR-parser'!A:C,3,FALSE)="","",VLOOKUP(M1271,'Hulpblad KAR-parser'!A:C,3,FALSE))</f>
        <v>Binnen</v>
      </c>
      <c r="P1271" s="136" t="str">
        <f>IF(CONCATENATE(C1271,D1271)="","",VLOOKUP(CONCATENATE(C1271,D1271),Karakteristieken!AQ:AQ,1,FALSE))</f>
        <v>Binnen/buitenBinnen</v>
      </c>
    </row>
    <row r="1272" spans="1:16" x14ac:dyDescent="0.25">
      <c r="A1272" s="67">
        <v>200137246</v>
      </c>
      <c r="B1272" s="67">
        <v>200059193</v>
      </c>
      <c r="C1272" s="67" t="s">
        <v>11768</v>
      </c>
      <c r="D1272" s="67" t="s">
        <v>4804</v>
      </c>
      <c r="E1272" s="68" t="s">
        <v>6182</v>
      </c>
      <c r="F1272" s="68"/>
      <c r="G1272" s="68"/>
      <c r="H1272" s="68"/>
      <c r="I1272" s="67">
        <f t="shared" si="20"/>
        <v>22</v>
      </c>
      <c r="J1272" s="67" t="s">
        <v>1613</v>
      </c>
      <c r="K1272" s="91" t="s">
        <v>12550</v>
      </c>
      <c r="L1272" s="62" t="s">
        <v>6738</v>
      </c>
      <c r="M1272" s="62" t="s">
        <v>6182</v>
      </c>
      <c r="N1272" s="72" t="str">
        <f>VLOOKUP(M1272,'Hulpblad KAR-parser'!A:C,2,FALSE)</f>
        <v>Binnen/buiten</v>
      </c>
      <c r="O1272" s="72" t="str">
        <f>IF(VLOOKUP(M1272,'Hulpblad KAR-parser'!A:C,3,FALSE)="","",VLOOKUP(M1272,'Hulpblad KAR-parser'!A:C,3,FALSE))</f>
        <v>Binnen</v>
      </c>
      <c r="P1272" s="136" t="str">
        <f>IF(CONCATENATE(C1272,D1272)="","",VLOOKUP(CONCATENATE(C1272,D1272),Karakteristieken!AQ:AQ,1,FALSE))</f>
        <v>Aantref/lek gev.stofGevaarlijke stof</v>
      </c>
    </row>
    <row r="1273" spans="1:16" x14ac:dyDescent="0.25">
      <c r="A1273" s="59">
        <v>200114949</v>
      </c>
      <c r="B1273" s="59">
        <v>200059193</v>
      </c>
      <c r="C1273" s="59" t="s">
        <v>4154</v>
      </c>
      <c r="D1273" s="59" t="s">
        <v>40</v>
      </c>
      <c r="E1273" s="60" t="s">
        <v>6182</v>
      </c>
      <c r="F1273" s="60"/>
      <c r="G1273" s="60"/>
      <c r="H1273" s="60"/>
      <c r="I1273" s="59">
        <f t="shared" si="20"/>
        <v>22</v>
      </c>
      <c r="J1273" s="59" t="s">
        <v>1613</v>
      </c>
      <c r="K1273" s="61"/>
      <c r="L1273" s="62" t="s">
        <v>6738</v>
      </c>
      <c r="M1273" s="62" t="s">
        <v>6182</v>
      </c>
      <c r="N1273" s="72" t="str">
        <f>VLOOKUP(M1273,'Hulpblad KAR-parser'!A:C,2,FALSE)</f>
        <v>Binnen/buiten</v>
      </c>
      <c r="O1273" s="72" t="str">
        <f>IF(VLOOKUP(M1273,'Hulpblad KAR-parser'!A:C,3,FALSE)="","",VLOOKUP(M1273,'Hulpblad KAR-parser'!A:C,3,FALSE))</f>
        <v>Binnen</v>
      </c>
      <c r="P1273" s="136" t="str">
        <f>IF(CONCATENATE(C1273,D1273)="","",VLOOKUP(CONCATENATE(C1273,D1273),Karakteristieken!AQ:AQ,1,FALSE))</f>
        <v>Optisch &amp; geluidsignBrandweer</v>
      </c>
    </row>
    <row r="1274" spans="1:16" x14ac:dyDescent="0.25">
      <c r="A1274" s="59"/>
      <c r="B1274" s="59"/>
      <c r="C1274" s="59"/>
      <c r="D1274" s="59"/>
      <c r="E1274" s="60" t="s">
        <v>8182</v>
      </c>
      <c r="F1274" s="60"/>
      <c r="G1274" s="60" t="s">
        <v>6182</v>
      </c>
      <c r="H1274" s="60"/>
      <c r="I1274" s="59">
        <f t="shared" si="20"/>
        <v>18</v>
      </c>
      <c r="J1274" s="59" t="s">
        <v>1561</v>
      </c>
      <c r="K1274" s="61"/>
      <c r="L1274" s="62" t="s">
        <v>6738</v>
      </c>
      <c r="M1274" s="62" t="s">
        <v>6182</v>
      </c>
      <c r="N1274" s="72" t="str">
        <f>VLOOKUP(M1274,'Hulpblad KAR-parser'!A:C,2,FALSE)</f>
        <v>Binnen/buiten</v>
      </c>
      <c r="O1274" s="72" t="str">
        <f>IF(VLOOKUP(M1274,'Hulpblad KAR-parser'!A:C,3,FALSE)="","",VLOOKUP(M1274,'Hulpblad KAR-parser'!A:C,3,FALSE))</f>
        <v>Binnen</v>
      </c>
      <c r="P1274" s="136" t="str">
        <f>IF(CONCATENATE(C1274,D1274)="","",VLOOKUP(CONCATENATE(C1274,D1274),Karakteristieken!AQ:AQ,1,FALSE))</f>
        <v/>
      </c>
    </row>
    <row r="1275" spans="1:16" x14ac:dyDescent="0.25">
      <c r="A1275" s="59">
        <v>200114629</v>
      </c>
      <c r="B1275" s="59">
        <v>200059225</v>
      </c>
      <c r="C1275" s="59" t="s">
        <v>1761</v>
      </c>
      <c r="D1275" s="59" t="s">
        <v>784</v>
      </c>
      <c r="E1275" s="60" t="s">
        <v>6216</v>
      </c>
      <c r="F1275" s="60"/>
      <c r="G1275" s="60"/>
      <c r="H1275" s="60"/>
      <c r="I1275" s="59">
        <f t="shared" si="20"/>
        <v>22</v>
      </c>
      <c r="J1275" s="59" t="s">
        <v>1613</v>
      </c>
      <c r="K1275" s="61"/>
      <c r="L1275" s="62" t="s">
        <v>6738</v>
      </c>
      <c r="M1275" s="62" t="s">
        <v>6216</v>
      </c>
      <c r="N1275" s="72" t="str">
        <f>VLOOKUP(M1275,'Hulpblad KAR-parser'!A:C,2,FALSE)</f>
        <v>Binnen/buiten</v>
      </c>
      <c r="O1275" s="72" t="str">
        <f>IF(VLOOKUP(M1275,'Hulpblad KAR-parser'!A:C,3,FALSE)="","",VLOOKUP(M1275,'Hulpblad KAR-parser'!A:C,3,FALSE))</f>
        <v>Buiten</v>
      </c>
      <c r="P1275" s="136" t="str">
        <f>IF(CONCATENATE(C1275,D1275)="","",VLOOKUP(CONCATENATE(C1275,D1275),Karakteristieken!AQ:AQ,1,FALSE))</f>
        <v>Binnen/buitenBuiten</v>
      </c>
    </row>
    <row r="1276" spans="1:16" x14ac:dyDescent="0.25">
      <c r="A1276" s="67">
        <v>200137247</v>
      </c>
      <c r="B1276" s="67">
        <v>200059225</v>
      </c>
      <c r="C1276" s="67" t="s">
        <v>11768</v>
      </c>
      <c r="D1276" s="67" t="s">
        <v>4804</v>
      </c>
      <c r="E1276" s="68" t="s">
        <v>6216</v>
      </c>
      <c r="F1276" s="68"/>
      <c r="G1276" s="68"/>
      <c r="H1276" s="68"/>
      <c r="I1276" s="67">
        <f t="shared" si="20"/>
        <v>22</v>
      </c>
      <c r="J1276" s="67" t="s">
        <v>1613</v>
      </c>
      <c r="K1276" s="91" t="s">
        <v>12550</v>
      </c>
      <c r="L1276" s="62" t="s">
        <v>6738</v>
      </c>
      <c r="M1276" s="62" t="s">
        <v>6216</v>
      </c>
      <c r="N1276" s="72" t="str">
        <f>VLOOKUP(M1276,'Hulpblad KAR-parser'!A:C,2,FALSE)</f>
        <v>Binnen/buiten</v>
      </c>
      <c r="O1276" s="72" t="str">
        <f>IF(VLOOKUP(M1276,'Hulpblad KAR-parser'!A:C,3,FALSE)="","",VLOOKUP(M1276,'Hulpblad KAR-parser'!A:C,3,FALSE))</f>
        <v>Buiten</v>
      </c>
      <c r="P1276" s="136" t="str">
        <f>IF(CONCATENATE(C1276,D1276)="","",VLOOKUP(CONCATENATE(C1276,D1276),Karakteristieken!AQ:AQ,1,FALSE))</f>
        <v>Aantref/lek gev.stofGevaarlijke stof</v>
      </c>
    </row>
    <row r="1277" spans="1:16" x14ac:dyDescent="0.25">
      <c r="A1277" s="59"/>
      <c r="B1277" s="59"/>
      <c r="C1277" s="59"/>
      <c r="D1277" s="59"/>
      <c r="E1277" s="60" t="s">
        <v>8183</v>
      </c>
      <c r="F1277" s="60"/>
      <c r="G1277" s="60" t="s">
        <v>6216</v>
      </c>
      <c r="H1277" s="60"/>
      <c r="I1277" s="59">
        <f t="shared" si="20"/>
        <v>18</v>
      </c>
      <c r="J1277" s="59" t="s">
        <v>1561</v>
      </c>
      <c r="K1277" s="61"/>
      <c r="L1277" s="62" t="s">
        <v>6738</v>
      </c>
      <c r="M1277" s="62" t="s">
        <v>6216</v>
      </c>
      <c r="N1277" s="72" t="str">
        <f>VLOOKUP(M1277,'Hulpblad KAR-parser'!A:C,2,FALSE)</f>
        <v>Binnen/buiten</v>
      </c>
      <c r="O1277" s="72" t="str">
        <f>IF(VLOOKUP(M1277,'Hulpblad KAR-parser'!A:C,3,FALSE)="","",VLOOKUP(M1277,'Hulpblad KAR-parser'!A:C,3,FALSE))</f>
        <v>Buiten</v>
      </c>
      <c r="P1277" s="136" t="str">
        <f>IF(CONCATENATE(C1277,D1277)="","",VLOOKUP(CONCATENATE(C1277,D1277),Karakteristieken!AQ:AQ,1,FALSE))</f>
        <v/>
      </c>
    </row>
    <row r="1278" spans="1:16" x14ac:dyDescent="0.25">
      <c r="A1278" s="59"/>
      <c r="B1278" s="59"/>
      <c r="C1278" s="59"/>
      <c r="D1278" s="59"/>
      <c r="E1278" s="60" t="s">
        <v>9166</v>
      </c>
      <c r="F1278" s="60"/>
      <c r="G1278" s="125" t="s">
        <v>2007</v>
      </c>
      <c r="H1278" s="60"/>
      <c r="I1278" s="59">
        <f t="shared" si="20"/>
        <v>4</v>
      </c>
      <c r="J1278" s="59" t="s">
        <v>1561</v>
      </c>
      <c r="K1278" s="61" t="s">
        <v>12187</v>
      </c>
      <c r="L1278" s="62" t="s">
        <v>6738</v>
      </c>
      <c r="M1278" s="62" t="s">
        <v>6257</v>
      </c>
      <c r="N1278" s="72" t="str">
        <f>VLOOKUP(M1278,'Hulpblad KAR-parser'!A:C,2,FALSE)</f>
        <v>Directe inzet Ambu</v>
      </c>
      <c r="O1278" s="72" t="str">
        <f>IF(VLOOKUP(M1278,'Hulpblad KAR-parser'!A:C,3,FALSE)="","",VLOOKUP(M1278,'Hulpblad KAR-parser'!A:C,3,FALSE))</f>
        <v/>
      </c>
      <c r="P1278" s="136" t="str">
        <f>IF(CONCATENATE(C1278,D1278)="","",VLOOKUP(CONCATENATE(C1278,D1278),Karakteristieken!AQ:AQ,1,FALSE))</f>
        <v/>
      </c>
    </row>
    <row r="1279" spans="1:16" x14ac:dyDescent="0.25">
      <c r="A1279" s="59">
        <v>200109515</v>
      </c>
      <c r="B1279" s="59">
        <v>200098025</v>
      </c>
      <c r="C1279" s="59" t="s">
        <v>2004</v>
      </c>
      <c r="D1279" s="59" t="s">
        <v>1613</v>
      </c>
      <c r="E1279" s="60" t="s">
        <v>2007</v>
      </c>
      <c r="F1279" s="60"/>
      <c r="G1279" s="60"/>
      <c r="H1279" s="60"/>
      <c r="I1279" s="59">
        <f t="shared" si="20"/>
        <v>22</v>
      </c>
      <c r="J1279" s="59" t="s">
        <v>1613</v>
      </c>
      <c r="K1279" s="61"/>
      <c r="L1279" s="62" t="s">
        <v>6738</v>
      </c>
      <c r="M1279" s="62" t="s">
        <v>2007</v>
      </c>
      <c r="N1279" s="72" t="str">
        <f>VLOOKUP(M1279,'Hulpblad KAR-parser'!A:C,2,FALSE)</f>
        <v>Directe inzet Ambu</v>
      </c>
      <c r="O1279" s="72" t="str">
        <f>IF(VLOOKUP(M1279,'Hulpblad KAR-parser'!A:C,3,FALSE)="","",VLOOKUP(M1279,'Hulpblad KAR-parser'!A:C,3,FALSE))</f>
        <v>Ja</v>
      </c>
      <c r="P1279" s="136" t="str">
        <f>IF(CONCATENATE(C1279,D1279)="","",VLOOKUP(CONCATENATE(C1279,D1279),Karakteristieken!AQ:AQ,1,FALSE))</f>
        <v>Directe inzet AmbuJa</v>
      </c>
    </row>
    <row r="1280" spans="1:16" x14ac:dyDescent="0.25">
      <c r="A1280" s="65"/>
      <c r="B1280" s="65"/>
      <c r="C1280" s="65"/>
      <c r="D1280" s="59"/>
      <c r="E1280" s="60" t="s">
        <v>6257</v>
      </c>
      <c r="F1280" s="60"/>
      <c r="G1280" s="125" t="s">
        <v>2007</v>
      </c>
      <c r="H1280" s="60"/>
      <c r="I1280" s="59">
        <f t="shared" si="20"/>
        <v>19</v>
      </c>
      <c r="J1280" s="65" t="s">
        <v>1561</v>
      </c>
      <c r="K1280" s="61" t="s">
        <v>12187</v>
      </c>
      <c r="L1280" s="62" t="s">
        <v>6738</v>
      </c>
      <c r="M1280" s="62" t="s">
        <v>2007</v>
      </c>
      <c r="N1280" s="72" t="str">
        <f>VLOOKUP(M1280,'Hulpblad KAR-parser'!A:C,2,FALSE)</f>
        <v>Directe inzet Ambu</v>
      </c>
      <c r="O1280" s="72" t="str">
        <f>IF(VLOOKUP(M1280,'Hulpblad KAR-parser'!A:C,3,FALSE)="","",VLOOKUP(M1280,'Hulpblad KAR-parser'!A:C,3,FALSE))</f>
        <v>Ja</v>
      </c>
      <c r="P1280" s="136" t="str">
        <f>IF(CONCATENATE(C1280,D1280)="","",VLOOKUP(CONCATENATE(C1280,D1280),Karakteristieken!AQ:AQ,1,FALSE))</f>
        <v/>
      </c>
    </row>
    <row r="1281" spans="1:16" x14ac:dyDescent="0.25">
      <c r="A1281" s="59">
        <v>200109516</v>
      </c>
      <c r="B1281" s="59">
        <v>200098026</v>
      </c>
      <c r="C1281" s="59" t="s">
        <v>2004</v>
      </c>
      <c r="D1281" s="59" t="s">
        <v>1561</v>
      </c>
      <c r="E1281" s="60" t="s">
        <v>2009</v>
      </c>
      <c r="F1281" s="60"/>
      <c r="G1281" s="60"/>
      <c r="H1281" s="60"/>
      <c r="I1281" s="59">
        <f t="shared" si="20"/>
        <v>23</v>
      </c>
      <c r="J1281" s="59" t="s">
        <v>1613</v>
      </c>
      <c r="K1281" s="61"/>
      <c r="L1281" s="62" t="s">
        <v>6737</v>
      </c>
      <c r="M1281" s="62" t="s">
        <v>2009</v>
      </c>
      <c r="N1281" s="72" t="str">
        <f>VLOOKUP(M1281,'Hulpblad KAR-parser'!A:C,2,FALSE)</f>
        <v>Directe inzet Ambu</v>
      </c>
      <c r="O1281" s="72" t="str">
        <f>IF(VLOOKUP(M1281,'Hulpblad KAR-parser'!A:C,3,FALSE)="","",VLOOKUP(M1281,'Hulpblad KAR-parser'!A:C,3,FALSE))</f>
        <v>Nee</v>
      </c>
      <c r="P1281" s="136" t="str">
        <f>IF(CONCATENATE(C1281,D1281)="","",VLOOKUP(CONCATENATE(C1281,D1281),Karakteristieken!AQ:AQ,1,FALSE))</f>
        <v>Directe inzet AmbuNee</v>
      </c>
    </row>
    <row r="1282" spans="1:16" x14ac:dyDescent="0.25">
      <c r="A1282" s="59">
        <v>200137248</v>
      </c>
      <c r="B1282" s="59">
        <v>200112442</v>
      </c>
      <c r="C1282" s="59" t="s">
        <v>4192</v>
      </c>
      <c r="D1282" s="59" t="s">
        <v>4197</v>
      </c>
      <c r="E1282" s="60" t="s">
        <v>6407</v>
      </c>
      <c r="F1282" s="60"/>
      <c r="G1282" s="60"/>
      <c r="H1282" s="60"/>
      <c r="I1282" s="59">
        <f t="shared" si="20"/>
        <v>16</v>
      </c>
      <c r="J1282" s="59" t="s">
        <v>1613</v>
      </c>
      <c r="K1282" s="61"/>
      <c r="L1282" s="62" t="s">
        <v>6737</v>
      </c>
      <c r="M1282" s="62" t="s">
        <v>6407</v>
      </c>
      <c r="N1282" s="72" t="str">
        <f>VLOOKUP(M1282,'Hulpblad KAR-parser'!A:C,2,FALSE)</f>
        <v>Planscenario</v>
      </c>
      <c r="O1282" s="72" t="str">
        <f>IF(VLOOKUP(M1282,'Hulpblad KAR-parser'!A:C,3,FALSE)="","",VLOOKUP(M1282,'Hulpblad KAR-parser'!A:C,3,FALSE))</f>
        <v>Dreigende Bleve</v>
      </c>
      <c r="P1282" s="136" t="str">
        <f>IF(CONCATENATE(C1282,D1282)="","",VLOOKUP(CONCATENATE(C1282,D1282),Karakteristieken!AQ:AQ,1,FALSE))</f>
        <v>PlanscenarioDreigende Bleve</v>
      </c>
    </row>
    <row r="1283" spans="1:16" x14ac:dyDescent="0.25">
      <c r="A1283" s="121">
        <v>200112587</v>
      </c>
      <c r="B1283" s="121">
        <v>200106766</v>
      </c>
      <c r="C1283" s="59" t="s">
        <v>5271</v>
      </c>
      <c r="D1283" s="59" t="s">
        <v>5285</v>
      </c>
      <c r="E1283" s="60" t="s">
        <v>6579</v>
      </c>
      <c r="F1283" s="60"/>
      <c r="G1283" s="60"/>
      <c r="H1283" s="60"/>
      <c r="I1283" s="59">
        <f t="shared" si="20"/>
        <v>8</v>
      </c>
      <c r="J1283" s="59" t="s">
        <v>1613</v>
      </c>
      <c r="K1283" s="61"/>
      <c r="L1283" s="62" t="s">
        <v>6738</v>
      </c>
      <c r="M1283" s="62" t="s">
        <v>6579</v>
      </c>
      <c r="N1283" s="72" t="str">
        <f>VLOOKUP(M1283,'Hulpblad KAR-parser'!A:C,2,FALSE)</f>
        <v>Soort overlast</v>
      </c>
      <c r="O1283" s="72" t="str">
        <f>IF(VLOOKUP(M1283,'Hulpblad KAR-parser'!A:C,3,FALSE)="","",VLOOKUP(M1283,'Hulpblad KAR-parser'!A:C,3,FALSE))</f>
        <v>Dronkenschap</v>
      </c>
      <c r="P1283" s="136" t="str">
        <f>IF(CONCATENATE(C1283,D1283)="","",VLOOKUP(CONCATENATE(C1283,D1283),Karakteristieken!AQ:AQ,1,FALSE))</f>
        <v>Soort overlastDronkenschap</v>
      </c>
    </row>
    <row r="1284" spans="1:16" x14ac:dyDescent="0.25">
      <c r="A1284" s="121">
        <v>200109519</v>
      </c>
      <c r="B1284" s="121">
        <v>200059313</v>
      </c>
      <c r="C1284" s="59" t="s">
        <v>5613</v>
      </c>
      <c r="D1284" s="59" t="s">
        <v>4420</v>
      </c>
      <c r="E1284" s="60" t="s">
        <v>6654</v>
      </c>
      <c r="F1284" s="60"/>
      <c r="G1284" s="60"/>
      <c r="H1284" s="60"/>
      <c r="I1284" s="59">
        <f t="shared" si="20"/>
        <v>25</v>
      </c>
      <c r="J1284" s="59" t="s">
        <v>1613</v>
      </c>
      <c r="K1284" s="61"/>
      <c r="L1284" s="62" t="s">
        <v>6738</v>
      </c>
      <c r="M1284" s="62" t="s">
        <v>6654</v>
      </c>
      <c r="N1284" s="72" t="str">
        <f>VLOOKUP(M1284,'Hulpblad KAR-parser'!A:C,2,FALSE)</f>
        <v>Soort voertuig</v>
      </c>
      <c r="O1284" s="72" t="str">
        <f>IF(VLOOKUP(M1284,'Hulpblad KAR-parser'!A:C,3,FALSE)="","",VLOOKUP(M1284,'Hulpblad KAR-parser'!A:C,3,FALSE))</f>
        <v>Dubbeldekkerbus</v>
      </c>
      <c r="P1284" s="136" t="str">
        <f>IF(CONCATENATE(C1284,D1284)="","",VLOOKUP(CONCATENATE(C1284,D1284),Karakteristieken!AQ:AQ,1,FALSE))</f>
        <v>Soort voertuigDubbeldekkerbus</v>
      </c>
    </row>
    <row r="1285" spans="1:16" x14ac:dyDescent="0.25">
      <c r="A1285" s="59"/>
      <c r="B1285" s="59"/>
      <c r="C1285" s="59"/>
      <c r="D1285" s="59"/>
      <c r="E1285" s="60" t="s">
        <v>8452</v>
      </c>
      <c r="F1285" s="60"/>
      <c r="G1285" s="60" t="s">
        <v>6654</v>
      </c>
      <c r="H1285" s="60"/>
      <c r="I1285" s="59">
        <f t="shared" si="20"/>
        <v>19</v>
      </c>
      <c r="J1285" s="59" t="s">
        <v>1561</v>
      </c>
      <c r="K1285" s="61"/>
      <c r="L1285" s="62" t="s">
        <v>6738</v>
      </c>
      <c r="M1285" s="62" t="s">
        <v>6654</v>
      </c>
      <c r="N1285" s="72" t="str">
        <f>VLOOKUP(M1285,'Hulpblad KAR-parser'!A:C,2,FALSE)</f>
        <v>Soort voertuig</v>
      </c>
      <c r="O1285" s="72" t="str">
        <f>IF(VLOOKUP(M1285,'Hulpblad KAR-parser'!A:C,3,FALSE)="","",VLOOKUP(M1285,'Hulpblad KAR-parser'!A:C,3,FALSE))</f>
        <v>Dubbeldekkerbus</v>
      </c>
      <c r="P1285" s="136" t="str">
        <f>IF(CONCATENATE(C1285,D1285)="","",VLOOKUP(CONCATENATE(C1285,D1285),Karakteristieken!AQ:AQ,1,FALSE))</f>
        <v/>
      </c>
    </row>
    <row r="1286" spans="1:16" x14ac:dyDescent="0.25">
      <c r="A1286" s="59">
        <v>200011059</v>
      </c>
      <c r="B1286" s="59">
        <v>200011058</v>
      </c>
      <c r="C1286" s="59" t="s">
        <v>1814</v>
      </c>
      <c r="D1286" s="59" t="s">
        <v>1820</v>
      </c>
      <c r="E1286" s="60" t="s">
        <v>1821</v>
      </c>
      <c r="F1286" s="60"/>
      <c r="G1286" s="60"/>
      <c r="H1286" s="60"/>
      <c r="I1286" s="59">
        <f t="shared" si="20"/>
        <v>15</v>
      </c>
      <c r="J1286" s="59" t="s">
        <v>1613</v>
      </c>
      <c r="K1286" s="61"/>
      <c r="L1286" s="62" t="s">
        <v>6737</v>
      </c>
      <c r="M1286" s="62" t="s">
        <v>1821</v>
      </c>
      <c r="N1286" s="72" t="str">
        <f>VLOOKUP(M1286,'Hulpblad KAR-parser'!A:C,2,FALSE)</f>
        <v>Brw in nood</v>
      </c>
      <c r="O1286" s="72" t="str">
        <f>IF(VLOOKUP(M1286,'Hulpblad KAR-parser'!A:C,3,FALSE)="","",VLOOKUP(M1286,'Hulpblad KAR-parser'!A:C,3,FALSE))</f>
        <v>Brandweer duikinzet</v>
      </c>
      <c r="P1286" s="136" t="str">
        <f>IF(CONCATENATE(C1286,D1286)="","",VLOOKUP(CONCATENATE(C1286,D1286),Karakteristieken!AQ:AQ,1,FALSE))</f>
        <v>Brw in noodBrandweer duikinzet</v>
      </c>
    </row>
    <row r="1287" spans="1:16" x14ac:dyDescent="0.25">
      <c r="A1287" s="59"/>
      <c r="B1287" s="59"/>
      <c r="C1287" s="59"/>
      <c r="D1287" s="59"/>
      <c r="E1287" s="60" t="s">
        <v>9012</v>
      </c>
      <c r="F1287" s="60"/>
      <c r="G1287" s="60" t="s">
        <v>1821</v>
      </c>
      <c r="H1287" s="60"/>
      <c r="I1287" s="59">
        <f t="shared" si="20"/>
        <v>7</v>
      </c>
      <c r="J1287" s="59" t="s">
        <v>1561</v>
      </c>
      <c r="K1287" s="61"/>
      <c r="L1287" s="62" t="s">
        <v>6737</v>
      </c>
      <c r="M1287" s="62" t="s">
        <v>1821</v>
      </c>
      <c r="N1287" s="72" t="str">
        <f>VLOOKUP(M1287,'Hulpblad KAR-parser'!A:C,2,FALSE)</f>
        <v>Brw in nood</v>
      </c>
      <c r="O1287" s="72" t="str">
        <f>IF(VLOOKUP(M1287,'Hulpblad KAR-parser'!A:C,3,FALSE)="","",VLOOKUP(M1287,'Hulpblad KAR-parser'!A:C,3,FALSE))</f>
        <v>Brandweer duikinzet</v>
      </c>
      <c r="P1287" s="136" t="str">
        <f>IF(CONCATENATE(C1287,D1287)="","",VLOOKUP(CONCATENATE(C1287,D1287),Karakteristieken!AQ:AQ,1,FALSE))</f>
        <v/>
      </c>
    </row>
    <row r="1288" spans="1:16" x14ac:dyDescent="0.25">
      <c r="A1288" s="59"/>
      <c r="B1288" s="59"/>
      <c r="C1288" s="59"/>
      <c r="D1288" s="59"/>
      <c r="E1288" s="60" t="s">
        <v>9013</v>
      </c>
      <c r="F1288" s="60"/>
      <c r="G1288" s="60" t="s">
        <v>1821</v>
      </c>
      <c r="H1288" s="60"/>
      <c r="I1288" s="59">
        <f t="shared" si="20"/>
        <v>6</v>
      </c>
      <c r="J1288" s="59" t="s">
        <v>1561</v>
      </c>
      <c r="K1288" s="61"/>
      <c r="L1288" s="62" t="s">
        <v>6737</v>
      </c>
      <c r="M1288" s="62" t="s">
        <v>1821</v>
      </c>
      <c r="N1288" s="72" t="str">
        <f>VLOOKUP(M1288,'Hulpblad KAR-parser'!A:C,2,FALSE)</f>
        <v>Brw in nood</v>
      </c>
      <c r="O1288" s="72" t="str">
        <f>IF(VLOOKUP(M1288,'Hulpblad KAR-parser'!A:C,3,FALSE)="","",VLOOKUP(M1288,'Hulpblad KAR-parser'!A:C,3,FALSE))</f>
        <v>Brandweer duikinzet</v>
      </c>
      <c r="P1288" s="136" t="str">
        <f>IF(CONCATENATE(C1288,D1288)="","",VLOOKUP(CONCATENATE(C1288,D1288),Karakteristieken!AQ:AQ,1,FALSE))</f>
        <v/>
      </c>
    </row>
    <row r="1289" spans="1:16" x14ac:dyDescent="0.25">
      <c r="A1289" s="59"/>
      <c r="B1289" s="59"/>
      <c r="C1289" s="59"/>
      <c r="D1289" s="59"/>
      <c r="E1289" s="60" t="s">
        <v>9014</v>
      </c>
      <c r="F1289" s="60"/>
      <c r="G1289" s="60" t="s">
        <v>1821</v>
      </c>
      <c r="H1289" s="60"/>
      <c r="I1289" s="59">
        <f t="shared" si="20"/>
        <v>5</v>
      </c>
      <c r="J1289" s="59" t="s">
        <v>1561</v>
      </c>
      <c r="K1289" s="61"/>
      <c r="L1289" s="62" t="s">
        <v>6737</v>
      </c>
      <c r="M1289" s="62" t="s">
        <v>1821</v>
      </c>
      <c r="N1289" s="72" t="str">
        <f>VLOOKUP(M1289,'Hulpblad KAR-parser'!A:C,2,FALSE)</f>
        <v>Brw in nood</v>
      </c>
      <c r="O1289" s="72" t="str">
        <f>IF(VLOOKUP(M1289,'Hulpblad KAR-parser'!A:C,3,FALSE)="","",VLOOKUP(M1289,'Hulpblad KAR-parser'!A:C,3,FALSE))</f>
        <v>Brandweer duikinzet</v>
      </c>
      <c r="P1289" s="136" t="str">
        <f>IF(CONCATENATE(C1289,D1289)="","",VLOOKUP(CONCATENATE(C1289,D1289),Karakteristieken!AQ:AQ,1,FALSE))</f>
        <v/>
      </c>
    </row>
    <row r="1290" spans="1:16" x14ac:dyDescent="0.25">
      <c r="A1290" s="59">
        <v>200011535</v>
      </c>
      <c r="B1290" s="59">
        <v>200011534</v>
      </c>
      <c r="C1290" s="59" t="s">
        <v>5174</v>
      </c>
      <c r="D1290" s="59" t="s">
        <v>5181</v>
      </c>
      <c r="E1290" s="60" t="s">
        <v>6561</v>
      </c>
      <c r="F1290" s="60"/>
      <c r="G1290" s="60"/>
      <c r="H1290" s="60"/>
      <c r="I1290" s="59">
        <f t="shared" si="20"/>
        <v>13</v>
      </c>
      <c r="J1290" s="59" t="s">
        <v>1613</v>
      </c>
      <c r="K1290" s="61"/>
      <c r="L1290" s="62" t="s">
        <v>6738</v>
      </c>
      <c r="M1290" s="62" t="s">
        <v>6561</v>
      </c>
      <c r="N1290" s="72" t="str">
        <f>VLOOKUP(M1290,'Hulpblad KAR-parser'!A:C,2,FALSE)</f>
        <v>Soort oefening</v>
      </c>
      <c r="O1290" s="72" t="str">
        <f>IF(VLOOKUP(M1290,'Hulpblad KAR-parser'!A:C,3,FALSE)="","",VLOOKUP(M1290,'Hulpblad KAR-parser'!A:C,3,FALSE))</f>
        <v>Duiken</v>
      </c>
      <c r="P1290" s="136" t="str">
        <f>IF(CONCATENATE(C1290,D1290)="","",VLOOKUP(CONCATENATE(C1290,D1290),Karakteristieken!AQ:AQ,1,FALSE))</f>
        <v>Soort oefeningDuiken</v>
      </c>
    </row>
    <row r="1291" spans="1:16" x14ac:dyDescent="0.25">
      <c r="A1291" s="59"/>
      <c r="B1291" s="59"/>
      <c r="C1291" s="59"/>
      <c r="D1291" s="59"/>
      <c r="E1291" s="60" t="s">
        <v>7699</v>
      </c>
      <c r="F1291" s="60"/>
      <c r="G1291" s="60" t="s">
        <v>6561</v>
      </c>
      <c r="H1291" s="60"/>
      <c r="I1291" s="59">
        <f t="shared" si="20"/>
        <v>5</v>
      </c>
      <c r="J1291" s="59" t="s">
        <v>1561</v>
      </c>
      <c r="K1291" s="61"/>
      <c r="L1291" s="62" t="s">
        <v>6738</v>
      </c>
      <c r="M1291" s="62" t="s">
        <v>6561</v>
      </c>
      <c r="N1291" s="72" t="str">
        <f>VLOOKUP(M1291,'Hulpblad KAR-parser'!A:C,2,FALSE)</f>
        <v>Soort oefening</v>
      </c>
      <c r="O1291" s="72" t="str">
        <f>IF(VLOOKUP(M1291,'Hulpblad KAR-parser'!A:C,3,FALSE)="","",VLOOKUP(M1291,'Hulpblad KAR-parser'!A:C,3,FALSE))</f>
        <v>Duiken</v>
      </c>
      <c r="P1291" s="136" t="str">
        <f>IF(CONCATENATE(C1291,D1291)="","",VLOOKUP(CONCATENATE(C1291,D1291),Karakteristieken!AQ:AQ,1,FALSE))</f>
        <v/>
      </c>
    </row>
    <row r="1292" spans="1:16" x14ac:dyDescent="0.25">
      <c r="A1292" s="59"/>
      <c r="B1292" s="59"/>
      <c r="C1292" s="59"/>
      <c r="D1292" s="59"/>
      <c r="E1292" s="60" t="s">
        <v>7705</v>
      </c>
      <c r="F1292" s="60"/>
      <c r="G1292" s="60" t="s">
        <v>6561</v>
      </c>
      <c r="H1292" s="60"/>
      <c r="I1292" s="59">
        <f t="shared" si="20"/>
        <v>12</v>
      </c>
      <c r="J1292" s="59" t="s">
        <v>1561</v>
      </c>
      <c r="K1292" s="61"/>
      <c r="L1292" s="62" t="s">
        <v>6738</v>
      </c>
      <c r="M1292" s="62" t="s">
        <v>6561</v>
      </c>
      <c r="N1292" s="72" t="str">
        <f>VLOOKUP(M1292,'Hulpblad KAR-parser'!A:C,2,FALSE)</f>
        <v>Soort oefening</v>
      </c>
      <c r="O1292" s="72" t="str">
        <f>IF(VLOOKUP(M1292,'Hulpblad KAR-parser'!A:C,3,FALSE)="","",VLOOKUP(M1292,'Hulpblad KAR-parser'!A:C,3,FALSE))</f>
        <v>Duiken</v>
      </c>
      <c r="P1292" s="136" t="str">
        <f>IF(CONCATENATE(C1292,D1292)="","",VLOOKUP(CONCATENATE(C1292,D1292),Karakteristieken!AQ:AQ,1,FALSE))</f>
        <v/>
      </c>
    </row>
    <row r="1293" spans="1:16" x14ac:dyDescent="0.25">
      <c r="A1293" s="67">
        <v>200011131</v>
      </c>
      <c r="B1293" s="67">
        <v>200011130</v>
      </c>
      <c r="C1293" s="67" t="s">
        <v>2010</v>
      </c>
      <c r="D1293" s="67"/>
      <c r="E1293" s="68" t="s">
        <v>6258</v>
      </c>
      <c r="F1293" s="68"/>
      <c r="G1293" s="68"/>
      <c r="H1293" s="68"/>
      <c r="I1293" s="67">
        <f t="shared" si="20"/>
        <v>6</v>
      </c>
      <c r="J1293" s="67" t="s">
        <v>1613</v>
      </c>
      <c r="K1293" s="91" t="s">
        <v>12550</v>
      </c>
      <c r="L1293" s="62" t="s">
        <v>6737</v>
      </c>
      <c r="M1293" s="62" t="s">
        <v>6258</v>
      </c>
      <c r="N1293" s="72" t="e">
        <f>VLOOKUP(M1293,'Hulpblad KAR-parser'!A:C,2,FALSE)</f>
        <v>#N/A</v>
      </c>
      <c r="O1293" s="72" t="e">
        <f>IF(VLOOKUP(M1293,'Hulpblad KAR-parser'!A:C,3,FALSE)="","",VLOOKUP(M1293,'Hulpblad KAR-parser'!A:C,3,FALSE))</f>
        <v>#N/A</v>
      </c>
      <c r="P1293" s="136" t="e">
        <f>IF(CONCATENATE(C1293,D1293)="","",VLOOKUP(CONCATENATE(C1293,D1293),Karakteristieken!AQ:AQ,1,FALSE))</f>
        <v>#N/A</v>
      </c>
    </row>
    <row r="1294" spans="1:16" x14ac:dyDescent="0.25">
      <c r="A1294" s="59">
        <v>200109520</v>
      </c>
      <c r="B1294" s="59">
        <v>200098029</v>
      </c>
      <c r="C1294" s="59" t="s">
        <v>2010</v>
      </c>
      <c r="D1294" s="59" t="s">
        <v>2011</v>
      </c>
      <c r="E1294" s="60" t="s">
        <v>2013</v>
      </c>
      <c r="F1294" s="60"/>
      <c r="G1294" s="60"/>
      <c r="H1294" s="60"/>
      <c r="I1294" s="59">
        <f t="shared" si="20"/>
        <v>18</v>
      </c>
      <c r="J1294" s="59" t="s">
        <v>1613</v>
      </c>
      <c r="K1294" s="61"/>
      <c r="L1294" s="62" t="s">
        <v>6737</v>
      </c>
      <c r="M1294" s="62" t="s">
        <v>2013</v>
      </c>
      <c r="N1294" s="72" t="str">
        <f>VLOOKUP(M1294,'Hulpblad KAR-parser'!A:C,2,FALSE)</f>
        <v>eCall</v>
      </c>
      <c r="O1294" s="72" t="str">
        <f>IF(VLOOKUP(M1294,'Hulpblad KAR-parser'!A:C,3,FALSE)="","",VLOOKUP(M1294,'Hulpblad KAR-parser'!A:C,3,FALSE))</f>
        <v>Automatisch</v>
      </c>
      <c r="P1294" s="136" t="str">
        <f>IF(CONCATENATE(C1294,D1294)="","",VLOOKUP(CONCATENATE(C1294,D1294),Karakteristieken!AQ:AQ,1,FALSE))</f>
        <v>eCallAutomatisch</v>
      </c>
    </row>
    <row r="1295" spans="1:16" x14ac:dyDescent="0.25">
      <c r="A1295" s="59"/>
      <c r="B1295" s="59"/>
      <c r="C1295" s="59"/>
      <c r="D1295" s="59"/>
      <c r="E1295" s="60" t="s">
        <v>9167</v>
      </c>
      <c r="F1295" s="60"/>
      <c r="G1295" s="60" t="s">
        <v>2013</v>
      </c>
      <c r="H1295" s="60"/>
      <c r="I1295" s="59">
        <f t="shared" ref="I1295:I1343" si="21">LEN(E1295)</f>
        <v>7</v>
      </c>
      <c r="J1295" s="59" t="s">
        <v>1561</v>
      </c>
      <c r="K1295" s="61"/>
      <c r="L1295" s="62" t="s">
        <v>6737</v>
      </c>
      <c r="M1295" s="62" t="s">
        <v>2013</v>
      </c>
      <c r="N1295" s="72" t="str">
        <f>VLOOKUP(M1295,'Hulpblad KAR-parser'!A:C,2,FALSE)</f>
        <v>eCall</v>
      </c>
      <c r="O1295" s="72" t="str">
        <f>IF(VLOOKUP(M1295,'Hulpblad KAR-parser'!A:C,3,FALSE)="","",VLOOKUP(M1295,'Hulpblad KAR-parser'!A:C,3,FALSE))</f>
        <v>Automatisch</v>
      </c>
      <c r="P1295" s="136" t="str">
        <f>IF(CONCATENATE(C1295,D1295)="","",VLOOKUP(CONCATENATE(C1295,D1295),Karakteristieken!AQ:AQ,1,FALSE))</f>
        <v/>
      </c>
    </row>
    <row r="1296" spans="1:16" x14ac:dyDescent="0.25">
      <c r="A1296" s="59">
        <v>200109521</v>
      </c>
      <c r="B1296" s="59">
        <v>200098030</v>
      </c>
      <c r="C1296" s="59" t="s">
        <v>2010</v>
      </c>
      <c r="D1296" s="59" t="s">
        <v>2014</v>
      </c>
      <c r="E1296" s="60" t="s">
        <v>2015</v>
      </c>
      <c r="F1296" s="60"/>
      <c r="G1296" s="60"/>
      <c r="H1296" s="60"/>
      <c r="I1296" s="59">
        <f t="shared" si="21"/>
        <v>16</v>
      </c>
      <c r="J1296" s="59" t="s">
        <v>1613</v>
      </c>
      <c r="K1296" s="61"/>
      <c r="L1296" s="62" t="s">
        <v>6737</v>
      </c>
      <c r="M1296" s="62" t="s">
        <v>2015</v>
      </c>
      <c r="N1296" s="72" t="str">
        <f>VLOOKUP(M1296,'Hulpblad KAR-parser'!A:C,2,FALSE)</f>
        <v>eCall</v>
      </c>
      <c r="O1296" s="72" t="str">
        <f>IF(VLOOKUP(M1296,'Hulpblad KAR-parser'!A:C,3,FALSE)="","",VLOOKUP(M1296,'Hulpblad KAR-parser'!A:C,3,FALSE))</f>
        <v>Handmatig</v>
      </c>
      <c r="P1296" s="136" t="str">
        <f>IF(CONCATENATE(C1296,D1296)="","",VLOOKUP(CONCATENATE(C1296,D1296),Karakteristieken!AQ:AQ,1,FALSE))</f>
        <v>eCallHandmatig</v>
      </c>
    </row>
    <row r="1297" spans="1:16" x14ac:dyDescent="0.25">
      <c r="A1297" s="59"/>
      <c r="B1297" s="59"/>
      <c r="C1297" s="59"/>
      <c r="D1297" s="59"/>
      <c r="E1297" s="60" t="s">
        <v>9168</v>
      </c>
      <c r="F1297" s="60"/>
      <c r="G1297" s="60" t="s">
        <v>2015</v>
      </c>
      <c r="H1297" s="60"/>
      <c r="I1297" s="59">
        <f t="shared" si="21"/>
        <v>7</v>
      </c>
      <c r="J1297" s="59" t="s">
        <v>1561</v>
      </c>
      <c r="K1297" s="61"/>
      <c r="L1297" s="62" t="s">
        <v>6737</v>
      </c>
      <c r="M1297" s="62" t="s">
        <v>2015</v>
      </c>
      <c r="N1297" s="72" t="str">
        <f>VLOOKUP(M1297,'Hulpblad KAR-parser'!A:C,2,FALSE)</f>
        <v>eCall</v>
      </c>
      <c r="O1297" s="72" t="str">
        <f>IF(VLOOKUP(M1297,'Hulpblad KAR-parser'!A:C,3,FALSE)="","",VLOOKUP(M1297,'Hulpblad KAR-parser'!A:C,3,FALSE))</f>
        <v>Handmatig</v>
      </c>
      <c r="P1297" s="136" t="str">
        <f>IF(CONCATENATE(C1297,D1297)="","",VLOOKUP(CONCATENATE(C1297,D1297),Karakteristieken!AQ:AQ,1,FALSE))</f>
        <v/>
      </c>
    </row>
    <row r="1298" spans="1:16" x14ac:dyDescent="0.25">
      <c r="A1298" s="59">
        <v>200109522</v>
      </c>
      <c r="B1298" s="59">
        <v>200059159</v>
      </c>
      <c r="C1298" s="59" t="s">
        <v>5195</v>
      </c>
      <c r="D1298" s="59" t="s">
        <v>5196</v>
      </c>
      <c r="E1298" s="60" t="s">
        <v>6566</v>
      </c>
      <c r="F1298" s="60"/>
      <c r="G1298" s="60"/>
      <c r="H1298" s="60"/>
      <c r="I1298" s="59">
        <f t="shared" si="21"/>
        <v>13</v>
      </c>
      <c r="J1298" s="59" t="s">
        <v>1613</v>
      </c>
      <c r="K1298" s="61"/>
      <c r="L1298" s="62" t="s">
        <v>6738</v>
      </c>
      <c r="M1298" s="62" t="s">
        <v>6566</v>
      </c>
      <c r="N1298" s="72" t="str">
        <f>VLOOKUP(M1298,'Hulpblad KAR-parser'!A:C,2,FALSE)</f>
        <v>Soort ongeval</v>
      </c>
      <c r="O1298" s="72" t="str">
        <f>IF(VLOOKUP(M1298,'Hulpblad KAR-parser'!A:C,3,FALSE)="","",VLOOKUP(M1298,'Hulpblad KAR-parser'!A:C,3,FALSE))</f>
        <v>Elektrocutie</v>
      </c>
      <c r="P1298" s="136" t="str">
        <f>IF(CONCATENATE(C1298,D1298)="","",VLOOKUP(CONCATENATE(C1298,D1298),Karakteristieken!AQ:AQ,1,FALSE))</f>
        <v>Soort ongevalElektrocutie</v>
      </c>
    </row>
    <row r="1299" spans="1:16" x14ac:dyDescent="0.25">
      <c r="A1299" s="59">
        <v>200011133</v>
      </c>
      <c r="B1299" s="59">
        <v>200011132</v>
      </c>
      <c r="C1299" s="59" t="s">
        <v>2016</v>
      </c>
      <c r="D1299" s="59"/>
      <c r="E1299" s="60" t="s">
        <v>2018</v>
      </c>
      <c r="F1299" s="60"/>
      <c r="G1299" s="60"/>
      <c r="H1299" s="60"/>
      <c r="I1299" s="59">
        <f t="shared" si="21"/>
        <v>6</v>
      </c>
      <c r="J1299" s="59" t="s">
        <v>1613</v>
      </c>
      <c r="K1299" s="61"/>
      <c r="L1299" s="62" t="s">
        <v>6737</v>
      </c>
      <c r="M1299" s="62" t="s">
        <v>2018</v>
      </c>
      <c r="N1299" s="72" t="str">
        <f>VLOOKUP(M1299,'Hulpblad KAR-parser'!A:C,2,FALSE)</f>
        <v>Etage</v>
      </c>
      <c r="O1299" s="72" t="str">
        <f>IF(VLOOKUP(M1299,'Hulpblad KAR-parser'!A:C,3,FALSE)="","",VLOOKUP(M1299,'Hulpblad KAR-parser'!A:C,3,FALSE))</f>
        <v/>
      </c>
      <c r="P1299" s="136" t="str">
        <f>IF(CONCATENATE(C1299,D1299)="","",VLOOKUP(CONCATENATE(C1299,D1299),Karakteristieken!AQ:AQ,1,FALSE))</f>
        <v>Etage</v>
      </c>
    </row>
    <row r="1300" spans="1:16" x14ac:dyDescent="0.25">
      <c r="A1300" s="59"/>
      <c r="B1300" s="59"/>
      <c r="C1300" s="59"/>
      <c r="D1300" s="59"/>
      <c r="E1300" s="60" t="s">
        <v>9169</v>
      </c>
      <c r="F1300" s="60"/>
      <c r="G1300" s="60" t="s">
        <v>2018</v>
      </c>
      <c r="H1300" s="60"/>
      <c r="I1300" s="59">
        <f t="shared" si="21"/>
        <v>11</v>
      </c>
      <c r="J1300" s="59" t="s">
        <v>1561</v>
      </c>
      <c r="K1300" s="61"/>
      <c r="L1300" s="62" t="s">
        <v>6737</v>
      </c>
      <c r="M1300" s="62" t="s">
        <v>2018</v>
      </c>
      <c r="N1300" s="72" t="str">
        <f>VLOOKUP(M1300,'Hulpblad KAR-parser'!A:C,2,FALSE)</f>
        <v>Etage</v>
      </c>
      <c r="O1300" s="72" t="str">
        <f>IF(VLOOKUP(M1300,'Hulpblad KAR-parser'!A:C,3,FALSE)="","",VLOOKUP(M1300,'Hulpblad KAR-parser'!A:C,3,FALSE))</f>
        <v/>
      </c>
      <c r="P1300" s="136" t="str">
        <f>IF(CONCATENATE(C1300,D1300)="","",VLOOKUP(CONCATENATE(C1300,D1300),Karakteristieken!AQ:AQ,1,FALSE))</f>
        <v/>
      </c>
    </row>
    <row r="1301" spans="1:16" x14ac:dyDescent="0.25">
      <c r="A1301" s="59"/>
      <c r="B1301" s="59"/>
      <c r="C1301" s="59"/>
      <c r="D1301" s="59"/>
      <c r="E1301" s="60" t="s">
        <v>9170</v>
      </c>
      <c r="F1301" s="60"/>
      <c r="G1301" s="60" t="s">
        <v>2018</v>
      </c>
      <c r="H1301" s="60"/>
      <c r="I1301" s="59">
        <f t="shared" si="21"/>
        <v>5</v>
      </c>
      <c r="J1301" s="59" t="s">
        <v>1561</v>
      </c>
      <c r="K1301" s="61"/>
      <c r="L1301" s="62" t="s">
        <v>6737</v>
      </c>
      <c r="M1301" s="62" t="s">
        <v>2018</v>
      </c>
      <c r="N1301" s="72" t="str">
        <f>VLOOKUP(M1301,'Hulpblad KAR-parser'!A:C,2,FALSE)</f>
        <v>Etage</v>
      </c>
      <c r="O1301" s="72" t="str">
        <f>IF(VLOOKUP(M1301,'Hulpblad KAR-parser'!A:C,3,FALSE)="","",VLOOKUP(M1301,'Hulpblad KAR-parser'!A:C,3,FALSE))</f>
        <v/>
      </c>
      <c r="P1301" s="136" t="str">
        <f>IF(CONCATENATE(C1301,D1301)="","",VLOOKUP(CONCATENATE(C1301,D1301),Karakteristieken!AQ:AQ,1,FALSE))</f>
        <v/>
      </c>
    </row>
    <row r="1302" spans="1:16" x14ac:dyDescent="0.25">
      <c r="A1302" s="59">
        <v>200109523</v>
      </c>
      <c r="B1302" s="59">
        <v>200027644</v>
      </c>
      <c r="C1302" s="59" t="s">
        <v>676</v>
      </c>
      <c r="D1302" s="65" t="s">
        <v>1613</v>
      </c>
      <c r="E1302" s="60" t="s">
        <v>6259</v>
      </c>
      <c r="F1302" s="60"/>
      <c r="G1302" s="60"/>
      <c r="H1302" s="60"/>
      <c r="I1302" s="59">
        <f t="shared" si="21"/>
        <v>9</v>
      </c>
      <c r="J1302" s="59" t="s">
        <v>1613</v>
      </c>
      <c r="K1302" s="61" t="s">
        <v>12187</v>
      </c>
      <c r="L1302" s="62" t="s">
        <v>6737</v>
      </c>
      <c r="M1302" s="62" t="s">
        <v>6259</v>
      </c>
      <c r="N1302" s="72" t="str">
        <f>VLOOKUP(M1302,'Hulpblad KAR-parser'!A:C,2,FALSE)</f>
        <v>Explosie</v>
      </c>
      <c r="O1302" s="72" t="str">
        <f>IF(VLOOKUP(M1302,'Hulpblad KAR-parser'!A:C,3,FALSE)="","",VLOOKUP(M1302,'Hulpblad KAR-parser'!A:C,3,FALSE))</f>
        <v/>
      </c>
      <c r="P1302" s="136" t="str">
        <f>IF(CONCATENATE(C1302,D1302)="","",VLOOKUP(CONCATENATE(C1302,D1302),Karakteristieken!AQ:AQ,1,FALSE))</f>
        <v>ExplosieJa</v>
      </c>
    </row>
    <row r="1303" spans="1:16" x14ac:dyDescent="0.25">
      <c r="A1303" s="59"/>
      <c r="B1303" s="59"/>
      <c r="C1303" s="59"/>
      <c r="D1303" s="59"/>
      <c r="E1303" s="60" t="s">
        <v>9171</v>
      </c>
      <c r="F1303" s="60"/>
      <c r="G1303" s="60" t="s">
        <v>6259</v>
      </c>
      <c r="H1303" s="60"/>
      <c r="I1303" s="59">
        <f t="shared" si="21"/>
        <v>5</v>
      </c>
      <c r="J1303" s="59" t="s">
        <v>1561</v>
      </c>
      <c r="K1303" s="61"/>
      <c r="L1303" s="62" t="s">
        <v>6737</v>
      </c>
      <c r="M1303" s="62" t="s">
        <v>6259</v>
      </c>
      <c r="N1303" s="72" t="str">
        <f>VLOOKUP(M1303,'Hulpblad KAR-parser'!A:C,2,FALSE)</f>
        <v>Explosie</v>
      </c>
      <c r="O1303" s="72" t="str">
        <f>IF(VLOOKUP(M1303,'Hulpblad KAR-parser'!A:C,3,FALSE)="","",VLOOKUP(M1303,'Hulpblad KAR-parser'!A:C,3,FALSE))</f>
        <v/>
      </c>
      <c r="P1303" s="136" t="str">
        <f>IF(CONCATENATE(C1303,D1303)="","",VLOOKUP(CONCATENATE(C1303,D1303),Karakteristieken!AQ:AQ,1,FALSE))</f>
        <v/>
      </c>
    </row>
    <row r="1304" spans="1:16" x14ac:dyDescent="0.25">
      <c r="A1304" s="59"/>
      <c r="B1304" s="59"/>
      <c r="C1304" s="59"/>
      <c r="D1304" s="59"/>
      <c r="E1304" s="60" t="s">
        <v>9172</v>
      </c>
      <c r="F1304" s="60"/>
      <c r="G1304" s="60" t="s">
        <v>6259</v>
      </c>
      <c r="H1304" s="60"/>
      <c r="I1304" s="59">
        <f t="shared" si="21"/>
        <v>6</v>
      </c>
      <c r="J1304" s="59" t="s">
        <v>1561</v>
      </c>
      <c r="K1304" s="61"/>
      <c r="L1304" s="62" t="s">
        <v>6737</v>
      </c>
      <c r="M1304" s="62" t="s">
        <v>6259</v>
      </c>
      <c r="N1304" s="72" t="str">
        <f>VLOOKUP(M1304,'Hulpblad KAR-parser'!A:C,2,FALSE)</f>
        <v>Explosie</v>
      </c>
      <c r="O1304" s="72" t="str">
        <f>IF(VLOOKUP(M1304,'Hulpblad KAR-parser'!A:C,3,FALSE)="","",VLOOKUP(M1304,'Hulpblad KAR-parser'!A:C,3,FALSE))</f>
        <v/>
      </c>
      <c r="P1304" s="136" t="str">
        <f>IF(CONCATENATE(C1304,D1304)="","",VLOOKUP(CONCATENATE(C1304,D1304),Karakteristieken!AQ:AQ,1,FALSE))</f>
        <v/>
      </c>
    </row>
    <row r="1305" spans="1:16" x14ac:dyDescent="0.25">
      <c r="A1305" s="59"/>
      <c r="B1305" s="59"/>
      <c r="C1305" s="59"/>
      <c r="D1305" s="59"/>
      <c r="E1305" s="60" t="s">
        <v>9173</v>
      </c>
      <c r="F1305" s="60"/>
      <c r="G1305" s="60" t="s">
        <v>6259</v>
      </c>
      <c r="H1305" s="60"/>
      <c r="I1305" s="59">
        <f t="shared" si="21"/>
        <v>12</v>
      </c>
      <c r="J1305" s="59" t="s">
        <v>1561</v>
      </c>
      <c r="K1305" s="61"/>
      <c r="L1305" s="62" t="s">
        <v>6737</v>
      </c>
      <c r="M1305" s="62" t="s">
        <v>6259</v>
      </c>
      <c r="N1305" s="72" t="str">
        <f>VLOOKUP(M1305,'Hulpblad KAR-parser'!A:C,2,FALSE)</f>
        <v>Explosie</v>
      </c>
      <c r="O1305" s="72" t="str">
        <f>IF(VLOOKUP(M1305,'Hulpblad KAR-parser'!A:C,3,FALSE)="","",VLOOKUP(M1305,'Hulpblad KAR-parser'!A:C,3,FALSE))</f>
        <v/>
      </c>
      <c r="P1305" s="136" t="str">
        <f>IF(CONCATENATE(C1305,D1305)="","",VLOOKUP(CONCATENATE(C1305,D1305),Karakteristieken!AQ:AQ,1,FALSE))</f>
        <v/>
      </c>
    </row>
    <row r="1306" spans="1:16" x14ac:dyDescent="0.25">
      <c r="A1306" s="59">
        <v>200109524</v>
      </c>
      <c r="B1306" s="59">
        <v>200098031</v>
      </c>
      <c r="C1306" s="59" t="s">
        <v>676</v>
      </c>
      <c r="D1306" s="59" t="s">
        <v>1613</v>
      </c>
      <c r="E1306" s="60" t="s">
        <v>2021</v>
      </c>
      <c r="F1306" s="60"/>
      <c r="G1306" s="60"/>
      <c r="H1306" s="60"/>
      <c r="I1306" s="59">
        <f t="shared" si="21"/>
        <v>12</v>
      </c>
      <c r="J1306" s="59" t="s">
        <v>1613</v>
      </c>
      <c r="K1306" s="61"/>
      <c r="L1306" s="62" t="s">
        <v>6737</v>
      </c>
      <c r="M1306" s="62" t="s">
        <v>2021</v>
      </c>
      <c r="N1306" s="72" t="str">
        <f>VLOOKUP(M1306,'Hulpblad KAR-parser'!A:C,2,FALSE)</f>
        <v>Explosie</v>
      </c>
      <c r="O1306" s="72" t="str">
        <f>IF(VLOOKUP(M1306,'Hulpblad KAR-parser'!A:C,3,FALSE)="","",VLOOKUP(M1306,'Hulpblad KAR-parser'!A:C,3,FALSE))</f>
        <v>Ja</v>
      </c>
      <c r="P1306" s="136" t="str">
        <f>IF(CONCATENATE(C1306,D1306)="","",VLOOKUP(CONCATENATE(C1306,D1306),Karakteristieken!AQ:AQ,1,FALSE))</f>
        <v>ExplosieJa</v>
      </c>
    </row>
    <row r="1307" spans="1:16" x14ac:dyDescent="0.25">
      <c r="A1307" s="59">
        <v>200109525</v>
      </c>
      <c r="B1307" s="59">
        <v>200098032</v>
      </c>
      <c r="C1307" s="59" t="s">
        <v>676</v>
      </c>
      <c r="D1307" s="59" t="s">
        <v>1561</v>
      </c>
      <c r="E1307" s="60" t="s">
        <v>2023</v>
      </c>
      <c r="F1307" s="60"/>
      <c r="G1307" s="60"/>
      <c r="H1307" s="60"/>
      <c r="I1307" s="59">
        <f t="shared" si="21"/>
        <v>13</v>
      </c>
      <c r="J1307" s="59" t="s">
        <v>1613</v>
      </c>
      <c r="K1307" s="61"/>
      <c r="L1307" s="62" t="s">
        <v>6737</v>
      </c>
      <c r="M1307" s="62" t="s">
        <v>2023</v>
      </c>
      <c r="N1307" s="72" t="str">
        <f>VLOOKUP(M1307,'Hulpblad KAR-parser'!A:C,2,FALSE)</f>
        <v>Explosie</v>
      </c>
      <c r="O1307" s="72" t="str">
        <f>IF(VLOOKUP(M1307,'Hulpblad KAR-parser'!A:C,3,FALSE)="","",VLOOKUP(M1307,'Hulpblad KAR-parser'!A:C,3,FALSE))</f>
        <v>Nee</v>
      </c>
      <c r="P1307" s="136" t="str">
        <f>IF(CONCATENATE(C1307,D1307)="","",VLOOKUP(CONCATENATE(C1307,D1307),Karakteristieken!AQ:AQ,1,FALSE))</f>
        <v>ExplosieNee</v>
      </c>
    </row>
    <row r="1308" spans="1:16" x14ac:dyDescent="0.25">
      <c r="A1308" s="59">
        <v>200137249</v>
      </c>
      <c r="B1308" s="59">
        <v>200107425</v>
      </c>
      <c r="C1308" s="59" t="s">
        <v>11642</v>
      </c>
      <c r="D1308" s="59"/>
      <c r="E1308" s="60" t="s">
        <v>11677</v>
      </c>
      <c r="F1308" s="60"/>
      <c r="G1308" s="60"/>
      <c r="H1308" s="60"/>
      <c r="I1308" s="59">
        <f t="shared" si="21"/>
        <v>16</v>
      </c>
      <c r="J1308" s="59" t="s">
        <v>1613</v>
      </c>
      <c r="K1308" s="61"/>
      <c r="L1308" s="62" t="s">
        <v>6737</v>
      </c>
      <c r="M1308" s="62" t="s">
        <v>11677</v>
      </c>
      <c r="N1308" s="72" t="str">
        <f>VLOOKUP(M1308,'Hulpblad KAR-parser'!A:C,2,FALSE)</f>
        <v>Ext.IZB Brw AGS</v>
      </c>
      <c r="O1308" s="72" t="str">
        <f>IF(VLOOKUP(M1308,'Hulpblad KAR-parser'!A:C,3,FALSE)="","",VLOOKUP(M1308,'Hulpblad KAR-parser'!A:C,3,FALSE))</f>
        <v/>
      </c>
      <c r="P1308" s="136" t="str">
        <f>IF(CONCATENATE(C1308,D1308)="","",VLOOKUP(CONCATENATE(C1308,D1308),Karakteristieken!AQ:AQ,1,FALSE))</f>
        <v>Ext.IZB Brw AGS</v>
      </c>
    </row>
    <row r="1309" spans="1:16" x14ac:dyDescent="0.25">
      <c r="A1309" s="59">
        <v>200137250</v>
      </c>
      <c r="B1309" s="59">
        <v>200107426</v>
      </c>
      <c r="C1309" s="59" t="s">
        <v>11643</v>
      </c>
      <c r="D1309" s="59"/>
      <c r="E1309" s="60" t="s">
        <v>11678</v>
      </c>
      <c r="F1309" s="60"/>
      <c r="G1309" s="60"/>
      <c r="H1309" s="60"/>
      <c r="I1309" s="59">
        <f t="shared" si="21"/>
        <v>15</v>
      </c>
      <c r="J1309" s="59" t="s">
        <v>1613</v>
      </c>
      <c r="K1309" s="61"/>
      <c r="L1309" s="62" t="s">
        <v>6737</v>
      </c>
      <c r="M1309" s="62" t="s">
        <v>11678</v>
      </c>
      <c r="N1309" s="72" t="str">
        <f>VLOOKUP(M1309,'Hulpblad KAR-parser'!A:C,2,FALSE)</f>
        <v>Ext.IZB Brw AL</v>
      </c>
      <c r="O1309" s="72" t="str">
        <f>IF(VLOOKUP(M1309,'Hulpblad KAR-parser'!A:C,3,FALSE)="","",VLOOKUP(M1309,'Hulpblad KAR-parser'!A:C,3,FALSE))</f>
        <v/>
      </c>
      <c r="P1309" s="136" t="str">
        <f>IF(CONCATENATE(C1309,D1309)="","",VLOOKUP(CONCATENATE(C1309,D1309),Karakteristieken!AQ:AQ,1,FALSE))</f>
        <v>Ext.IZB Brw AL</v>
      </c>
    </row>
    <row r="1310" spans="1:16" x14ac:dyDescent="0.25">
      <c r="A1310" s="59">
        <v>200137251</v>
      </c>
      <c r="B1310" s="59">
        <v>200107427</v>
      </c>
      <c r="C1310" s="59" t="s">
        <v>11644</v>
      </c>
      <c r="D1310" s="59"/>
      <c r="E1310" s="60" t="s">
        <v>11679</v>
      </c>
      <c r="F1310" s="60"/>
      <c r="G1310" s="60"/>
      <c r="H1310" s="60"/>
      <c r="I1310" s="59">
        <f t="shared" si="21"/>
        <v>16</v>
      </c>
      <c r="J1310" s="59" t="s">
        <v>1613</v>
      </c>
      <c r="K1310" s="61"/>
      <c r="L1310" s="62" t="s">
        <v>6737</v>
      </c>
      <c r="M1310" s="62" t="s">
        <v>11679</v>
      </c>
      <c r="N1310" s="72" t="str">
        <f>VLOOKUP(M1310,'Hulpblad KAR-parser'!A:C,2,FALSE)</f>
        <v>Ext.IZB Brw BRV</v>
      </c>
      <c r="O1310" s="72" t="str">
        <f>IF(VLOOKUP(M1310,'Hulpblad KAR-parser'!A:C,3,FALSE)="","",VLOOKUP(M1310,'Hulpblad KAR-parser'!A:C,3,FALSE))</f>
        <v/>
      </c>
      <c r="P1310" s="136" t="str">
        <f>IF(CONCATENATE(C1310,D1310)="","",VLOOKUP(CONCATENATE(C1310,D1310),Karakteristieken!AQ:AQ,1,FALSE))</f>
        <v>Ext.IZB Brw BRV</v>
      </c>
    </row>
    <row r="1311" spans="1:16" x14ac:dyDescent="0.25">
      <c r="A1311" s="59">
        <v>200137252</v>
      </c>
      <c r="B1311" s="59">
        <v>200107428</v>
      </c>
      <c r="C1311" s="59" t="s">
        <v>11645</v>
      </c>
      <c r="D1311" s="59"/>
      <c r="E1311" s="60" t="s">
        <v>11680</v>
      </c>
      <c r="F1311" s="60"/>
      <c r="G1311" s="60"/>
      <c r="H1311" s="60"/>
      <c r="I1311" s="59">
        <f t="shared" si="21"/>
        <v>19</v>
      </c>
      <c r="J1311" s="59" t="s">
        <v>1613</v>
      </c>
      <c r="K1311" s="61"/>
      <c r="L1311" s="62" t="s">
        <v>6737</v>
      </c>
      <c r="M1311" s="62" t="s">
        <v>11680</v>
      </c>
      <c r="N1311" s="72" t="str">
        <f>VLOOKUP(M1311,'Hulpblad KAR-parser'!A:C,2,FALSE)</f>
        <v>Ext.IZB Brw DP-GW1</v>
      </c>
      <c r="O1311" s="72" t="str">
        <f>IF(VLOOKUP(M1311,'Hulpblad KAR-parser'!A:C,3,FALSE)="","",VLOOKUP(M1311,'Hulpblad KAR-parser'!A:C,3,FALSE))</f>
        <v/>
      </c>
      <c r="P1311" s="136" t="str">
        <f>IF(CONCATENATE(C1311,D1311)="","",VLOOKUP(CONCATENATE(C1311,D1311),Karakteristieken!AQ:AQ,1,FALSE))</f>
        <v>Ext.IZB Brw DP-GW1</v>
      </c>
    </row>
    <row r="1312" spans="1:16" x14ac:dyDescent="0.25">
      <c r="A1312" s="59">
        <v>200137253</v>
      </c>
      <c r="B1312" s="59">
        <v>200107429</v>
      </c>
      <c r="C1312" s="59" t="s">
        <v>11646</v>
      </c>
      <c r="D1312" s="59"/>
      <c r="E1312" s="60" t="s">
        <v>11681</v>
      </c>
      <c r="F1312" s="60"/>
      <c r="G1312" s="60"/>
      <c r="H1312" s="60"/>
      <c r="I1312" s="59">
        <f t="shared" si="21"/>
        <v>19</v>
      </c>
      <c r="J1312" s="59" t="s">
        <v>1613</v>
      </c>
      <c r="K1312" s="61"/>
      <c r="L1312" s="62" t="s">
        <v>6737</v>
      </c>
      <c r="M1312" s="62" t="s">
        <v>11681</v>
      </c>
      <c r="N1312" s="72" t="str">
        <f>VLOOKUP(M1312,'Hulpblad KAR-parser'!A:C,2,FALSE)</f>
        <v>Ext.IZB Brw DP-GW3</v>
      </c>
      <c r="O1312" s="72" t="str">
        <f>IF(VLOOKUP(M1312,'Hulpblad KAR-parser'!A:C,3,FALSE)="","",VLOOKUP(M1312,'Hulpblad KAR-parser'!A:C,3,FALSE))</f>
        <v/>
      </c>
      <c r="P1312" s="136" t="str">
        <f>IF(CONCATENATE(C1312,D1312)="","",VLOOKUP(CONCATENATE(C1312,D1312),Karakteristieken!AQ:AQ,1,FALSE))</f>
        <v>Ext.IZB Brw DP-GW3</v>
      </c>
    </row>
    <row r="1313" spans="1:16" x14ac:dyDescent="0.25">
      <c r="A1313" s="59">
        <v>200137254</v>
      </c>
      <c r="B1313" s="59">
        <v>200107430</v>
      </c>
      <c r="C1313" s="59" t="s">
        <v>11647</v>
      </c>
      <c r="D1313" s="59"/>
      <c r="E1313" s="60" t="s">
        <v>11682</v>
      </c>
      <c r="F1313" s="60"/>
      <c r="G1313" s="60"/>
      <c r="H1313" s="60"/>
      <c r="I1313" s="59">
        <f t="shared" si="21"/>
        <v>15</v>
      </c>
      <c r="J1313" s="59" t="s">
        <v>1613</v>
      </c>
      <c r="K1313" s="61"/>
      <c r="L1313" s="62" t="s">
        <v>6737</v>
      </c>
      <c r="M1313" s="62" t="s">
        <v>11682</v>
      </c>
      <c r="N1313" s="72" t="str">
        <f>VLOOKUP(M1313,'Hulpblad KAR-parser'!A:C,2,FALSE)</f>
        <v>Ext.IZB Brw DR</v>
      </c>
      <c r="O1313" s="72" t="str">
        <f>IF(VLOOKUP(M1313,'Hulpblad KAR-parser'!A:C,3,FALSE)="","",VLOOKUP(M1313,'Hulpblad KAR-parser'!A:C,3,FALSE))</f>
        <v/>
      </c>
      <c r="P1313" s="136" t="str">
        <f>IF(CONCATENATE(C1313,D1313)="","",VLOOKUP(CONCATENATE(C1313,D1313),Karakteristieken!AQ:AQ,1,FALSE))</f>
        <v>Ext.IZB Brw DR</v>
      </c>
    </row>
    <row r="1314" spans="1:16" x14ac:dyDescent="0.25">
      <c r="A1314" s="59">
        <v>200137255</v>
      </c>
      <c r="B1314" s="59">
        <v>200107431</v>
      </c>
      <c r="C1314" s="59" t="s">
        <v>11648</v>
      </c>
      <c r="D1314" s="59"/>
      <c r="E1314" s="60" t="s">
        <v>11683</v>
      </c>
      <c r="F1314" s="60"/>
      <c r="G1314" s="60"/>
      <c r="H1314" s="60"/>
      <c r="I1314" s="59">
        <f t="shared" si="21"/>
        <v>17</v>
      </c>
      <c r="J1314" s="59" t="s">
        <v>1613</v>
      </c>
      <c r="K1314" s="61"/>
      <c r="L1314" s="62" t="s">
        <v>6737</v>
      </c>
      <c r="M1314" s="62" t="s">
        <v>11683</v>
      </c>
      <c r="N1314" s="72" t="str">
        <f>VLOOKUP(M1314,'Hulpblad KAR-parser'!A:C,2,FALSE)</f>
        <v>Ext.IZB Brw FR-B</v>
      </c>
      <c r="O1314" s="72" t="str">
        <f>IF(VLOOKUP(M1314,'Hulpblad KAR-parser'!A:C,3,FALSE)="","",VLOOKUP(M1314,'Hulpblad KAR-parser'!A:C,3,FALSE))</f>
        <v/>
      </c>
      <c r="P1314" s="136" t="str">
        <f>IF(CONCATENATE(C1314,D1314)="","",VLOOKUP(CONCATENATE(C1314,D1314),Karakteristieken!AQ:AQ,1,FALSE))</f>
        <v>Ext.IZB Brw FR-B</v>
      </c>
    </row>
    <row r="1315" spans="1:16" x14ac:dyDescent="0.25">
      <c r="A1315" s="59">
        <v>200137256</v>
      </c>
      <c r="B1315" s="59">
        <v>200107432</v>
      </c>
      <c r="C1315" s="59" t="s">
        <v>11649</v>
      </c>
      <c r="D1315" s="59"/>
      <c r="E1315" s="60" t="s">
        <v>11684</v>
      </c>
      <c r="F1315" s="60"/>
      <c r="G1315" s="60"/>
      <c r="H1315" s="60"/>
      <c r="I1315" s="59">
        <f t="shared" si="21"/>
        <v>16</v>
      </c>
      <c r="J1315" s="59" t="s">
        <v>1613</v>
      </c>
      <c r="K1315" s="61"/>
      <c r="L1315" s="62" t="s">
        <v>6737</v>
      </c>
      <c r="M1315" s="62" t="s">
        <v>11684</v>
      </c>
      <c r="N1315" s="72" t="str">
        <f>VLOOKUP(M1315,'Hulpblad KAR-parser'!A:C,2,FALSE)</f>
        <v>Ext.IZB Brw GZD</v>
      </c>
      <c r="O1315" s="72" t="str">
        <f>IF(VLOOKUP(M1315,'Hulpblad KAR-parser'!A:C,3,FALSE)="","",VLOOKUP(M1315,'Hulpblad KAR-parser'!A:C,3,FALSE))</f>
        <v/>
      </c>
      <c r="P1315" s="136" t="str">
        <f>IF(CONCATENATE(C1315,D1315)="","",VLOOKUP(CONCATENATE(C1315,D1315),Karakteristieken!AQ:AQ,1,FALSE))</f>
        <v>Ext.IZB Brw GZD</v>
      </c>
    </row>
    <row r="1316" spans="1:16" x14ac:dyDescent="0.25">
      <c r="A1316" s="59">
        <v>200137257</v>
      </c>
      <c r="B1316" s="59">
        <v>200107433</v>
      </c>
      <c r="C1316" s="59" t="s">
        <v>11650</v>
      </c>
      <c r="D1316" s="59"/>
      <c r="E1316" s="60" t="s">
        <v>11685</v>
      </c>
      <c r="F1316" s="60"/>
      <c r="G1316" s="60"/>
      <c r="H1316" s="60"/>
      <c r="I1316" s="59">
        <f t="shared" si="21"/>
        <v>19</v>
      </c>
      <c r="J1316" s="59" t="s">
        <v>1613</v>
      </c>
      <c r="K1316" s="61"/>
      <c r="L1316" s="62" t="s">
        <v>6737</v>
      </c>
      <c r="M1316" s="62" t="s">
        <v>11685</v>
      </c>
      <c r="N1316" s="72" t="str">
        <f>VLOOKUP(M1316,'Hulpblad KAR-parser'!A:C,2,FALSE)</f>
        <v>Ext.IZB Brw HOVD-B</v>
      </c>
      <c r="O1316" s="72" t="str">
        <f>IF(VLOOKUP(M1316,'Hulpblad KAR-parser'!A:C,3,FALSE)="","",VLOOKUP(M1316,'Hulpblad KAR-parser'!A:C,3,FALSE))</f>
        <v/>
      </c>
      <c r="P1316" s="136" t="str">
        <f>IF(CONCATENATE(C1316,D1316)="","",VLOOKUP(CONCATENATE(C1316,D1316),Karakteristieken!AQ:AQ,1,FALSE))</f>
        <v>Ext.IZB Brw HOVD-B</v>
      </c>
    </row>
    <row r="1317" spans="1:16" x14ac:dyDescent="0.25">
      <c r="A1317" s="59">
        <v>200137258</v>
      </c>
      <c r="B1317" s="59">
        <v>200107434</v>
      </c>
      <c r="C1317" s="59" t="s">
        <v>11651</v>
      </c>
      <c r="D1317" s="59"/>
      <c r="E1317" s="60" t="s">
        <v>11686</v>
      </c>
      <c r="F1317" s="60"/>
      <c r="G1317" s="60"/>
      <c r="H1317" s="60"/>
      <c r="I1317" s="59">
        <f t="shared" si="21"/>
        <v>15</v>
      </c>
      <c r="J1317" s="59" t="s">
        <v>1613</v>
      </c>
      <c r="K1317" s="61"/>
      <c r="L1317" s="62" t="s">
        <v>6737</v>
      </c>
      <c r="M1317" s="62" t="s">
        <v>11686</v>
      </c>
      <c r="N1317" s="72" t="str">
        <f>VLOOKUP(M1317,'Hulpblad KAR-parser'!A:C,2,FALSE)</f>
        <v>Ext.IZB Brw HV</v>
      </c>
      <c r="O1317" s="72" t="str">
        <f>IF(VLOOKUP(M1317,'Hulpblad KAR-parser'!A:C,3,FALSE)="","",VLOOKUP(M1317,'Hulpblad KAR-parser'!A:C,3,FALSE))</f>
        <v/>
      </c>
      <c r="P1317" s="136" t="str">
        <f>IF(CONCATENATE(C1317,D1317)="","",VLOOKUP(CONCATENATE(C1317,D1317),Karakteristieken!AQ:AQ,1,FALSE))</f>
        <v>Ext.IZB Brw HV</v>
      </c>
    </row>
    <row r="1318" spans="1:16" x14ac:dyDescent="0.25">
      <c r="A1318" s="59">
        <v>200137259</v>
      </c>
      <c r="B1318" s="59">
        <v>200107435</v>
      </c>
      <c r="C1318" s="59" t="s">
        <v>11652</v>
      </c>
      <c r="D1318" s="59"/>
      <c r="E1318" s="60" t="s">
        <v>11687</v>
      </c>
      <c r="F1318" s="60"/>
      <c r="G1318" s="60"/>
      <c r="H1318" s="60"/>
      <c r="I1318" s="59">
        <f t="shared" si="21"/>
        <v>18</v>
      </c>
      <c r="J1318" s="59" t="s">
        <v>1613</v>
      </c>
      <c r="K1318" s="61"/>
      <c r="L1318" s="62" t="s">
        <v>6737</v>
      </c>
      <c r="M1318" s="62" t="s">
        <v>11687</v>
      </c>
      <c r="N1318" s="72" t="str">
        <f>VLOOKUP(M1318,'Hulpblad KAR-parser'!A:C,2,FALSE)</f>
        <v>Ext.IZB Brw HV-KR</v>
      </c>
      <c r="O1318" s="72" t="str">
        <f>IF(VLOOKUP(M1318,'Hulpblad KAR-parser'!A:C,3,FALSE)="","",VLOOKUP(M1318,'Hulpblad KAR-parser'!A:C,3,FALSE))</f>
        <v/>
      </c>
      <c r="P1318" s="136" t="str">
        <f>IF(CONCATENATE(C1318,D1318)="","",VLOOKUP(CONCATENATE(C1318,D1318),Karakteristieken!AQ:AQ,1,FALSE))</f>
        <v>Ext.IZB Brw HV-KR</v>
      </c>
    </row>
    <row r="1319" spans="1:16" x14ac:dyDescent="0.25">
      <c r="A1319" s="59">
        <v>200137260</v>
      </c>
      <c r="B1319" s="59">
        <v>200107436</v>
      </c>
      <c r="C1319" s="59" t="s">
        <v>11653</v>
      </c>
      <c r="D1319" s="59"/>
      <c r="E1319" s="60" t="s">
        <v>11688</v>
      </c>
      <c r="F1319" s="60"/>
      <c r="G1319" s="60"/>
      <c r="H1319" s="60"/>
      <c r="I1319" s="59">
        <f t="shared" si="21"/>
        <v>15</v>
      </c>
      <c r="J1319" s="59" t="s">
        <v>1613</v>
      </c>
      <c r="K1319" s="61"/>
      <c r="L1319" s="62" t="s">
        <v>6737</v>
      </c>
      <c r="M1319" s="62" t="s">
        <v>11688</v>
      </c>
      <c r="N1319" s="72" t="str">
        <f>VLOOKUP(M1319,'Hulpblad KAR-parser'!A:C,2,FALSE)</f>
        <v>Ext.IZB Brw HW</v>
      </c>
      <c r="O1319" s="72" t="str">
        <f>IF(VLOOKUP(M1319,'Hulpblad KAR-parser'!A:C,3,FALSE)="","",VLOOKUP(M1319,'Hulpblad KAR-parser'!A:C,3,FALSE))</f>
        <v/>
      </c>
      <c r="P1319" s="136" t="str">
        <f>IF(CONCATENATE(C1319,D1319)="","",VLOOKUP(CONCATENATE(C1319,D1319),Karakteristieken!AQ:AQ,1,FALSE))</f>
        <v>Ext.IZB Brw HW</v>
      </c>
    </row>
    <row r="1320" spans="1:16" x14ac:dyDescent="0.25">
      <c r="A1320" s="120">
        <v>200137911</v>
      </c>
      <c r="B1320" s="120">
        <v>200107437</v>
      </c>
      <c r="C1320" s="59" t="s">
        <v>11654</v>
      </c>
      <c r="D1320" s="59"/>
      <c r="E1320" s="60" t="s">
        <v>11689</v>
      </c>
      <c r="F1320" s="60"/>
      <c r="G1320" s="60"/>
      <c r="H1320" s="60"/>
      <c r="I1320" s="59">
        <f t="shared" si="21"/>
        <v>18</v>
      </c>
      <c r="J1320" s="59" t="s">
        <v>1613</v>
      </c>
      <c r="K1320" s="61"/>
      <c r="L1320" s="62" t="s">
        <v>6737</v>
      </c>
      <c r="M1320" s="62" t="s">
        <v>11689</v>
      </c>
      <c r="N1320" s="72" t="str">
        <f>VLOOKUP(M1320,'Hulpblad KAR-parser'!A:C,2,FALSE)</f>
        <v>Ext.IZB Brw KW-02</v>
      </c>
      <c r="O1320" s="72" t="str">
        <f>IF(VLOOKUP(M1320,'Hulpblad KAR-parser'!A:C,3,FALSE)="","",VLOOKUP(M1320,'Hulpblad KAR-parser'!A:C,3,FALSE))</f>
        <v/>
      </c>
      <c r="P1320" s="136" t="str">
        <f>IF(CONCATENATE(C1320,D1320)="","",VLOOKUP(CONCATENATE(C1320,D1320),Karakteristieken!AQ:AQ,1,FALSE))</f>
        <v>Ext.IZB Brw KW-02</v>
      </c>
    </row>
    <row r="1321" spans="1:16" x14ac:dyDescent="0.25">
      <c r="A1321" s="120">
        <v>200137912</v>
      </c>
      <c r="B1321" s="120">
        <v>200107438</v>
      </c>
      <c r="C1321" s="59" t="s">
        <v>11655</v>
      </c>
      <c r="D1321" s="59"/>
      <c r="E1321" s="60" t="s">
        <v>11690</v>
      </c>
      <c r="F1321" s="60"/>
      <c r="G1321" s="60"/>
      <c r="H1321" s="60"/>
      <c r="I1321" s="59">
        <f t="shared" si="21"/>
        <v>18</v>
      </c>
      <c r="J1321" s="59" t="s">
        <v>1613</v>
      </c>
      <c r="K1321" s="61"/>
      <c r="L1321" s="62" t="s">
        <v>6737</v>
      </c>
      <c r="M1321" s="62" t="s">
        <v>11690</v>
      </c>
      <c r="N1321" s="72" t="str">
        <f>VLOOKUP(M1321,'Hulpblad KAR-parser'!A:C,2,FALSE)</f>
        <v>Ext.IZB Brw KW-05</v>
      </c>
      <c r="O1321" s="72" t="str">
        <f>IF(VLOOKUP(M1321,'Hulpblad KAR-parser'!A:C,3,FALSE)="","",VLOOKUP(M1321,'Hulpblad KAR-parser'!A:C,3,FALSE))</f>
        <v/>
      </c>
      <c r="P1321" s="136" t="str">
        <f>IF(CONCATENATE(C1321,D1321)="","",VLOOKUP(CONCATENATE(C1321,D1321),Karakteristieken!AQ:AQ,1,FALSE))</f>
        <v>Ext.IZB Brw KW-05</v>
      </c>
    </row>
    <row r="1322" spans="1:16" x14ac:dyDescent="0.25">
      <c r="A1322" s="59">
        <v>200137263</v>
      </c>
      <c r="B1322" s="59">
        <v>200107439</v>
      </c>
      <c r="C1322" s="59" t="s">
        <v>11656</v>
      </c>
      <c r="D1322" s="59"/>
      <c r="E1322" s="60" t="s">
        <v>11691</v>
      </c>
      <c r="F1322" s="60"/>
      <c r="G1322" s="60"/>
      <c r="H1322" s="60"/>
      <c r="I1322" s="59">
        <f t="shared" si="21"/>
        <v>16</v>
      </c>
      <c r="J1322" s="59" t="s">
        <v>1613</v>
      </c>
      <c r="K1322" s="61"/>
      <c r="L1322" s="62" t="s">
        <v>6737</v>
      </c>
      <c r="M1322" s="62" t="s">
        <v>11691</v>
      </c>
      <c r="N1322" s="72" t="str">
        <f>VLOOKUP(M1322,'Hulpblad KAR-parser'!A:C,2,FALSE)</f>
        <v>Ext.IZB Brw MSA</v>
      </c>
      <c r="O1322" s="72" t="str">
        <f>IF(VLOOKUP(M1322,'Hulpblad KAR-parser'!A:C,3,FALSE)="","",VLOOKUP(M1322,'Hulpblad KAR-parser'!A:C,3,FALSE))</f>
        <v/>
      </c>
      <c r="P1322" s="136" t="str">
        <f>IF(CONCATENATE(C1322,D1322)="","",VLOOKUP(CONCATENATE(C1322,D1322),Karakteristieken!AQ:AQ,1,FALSE))</f>
        <v>Ext.IZB Brw MSA</v>
      </c>
    </row>
    <row r="1323" spans="1:16" x14ac:dyDescent="0.25">
      <c r="A1323" s="59">
        <v>200137264</v>
      </c>
      <c r="B1323" s="59">
        <v>200107440</v>
      </c>
      <c r="C1323" s="59" t="s">
        <v>11657</v>
      </c>
      <c r="D1323" s="59"/>
      <c r="E1323" s="60" t="s">
        <v>11692</v>
      </c>
      <c r="F1323" s="60"/>
      <c r="G1323" s="60"/>
      <c r="H1323" s="60"/>
      <c r="I1323" s="59">
        <f t="shared" si="21"/>
        <v>16</v>
      </c>
      <c r="J1323" s="59" t="s">
        <v>1613</v>
      </c>
      <c r="K1323" s="61"/>
      <c r="L1323" s="62" t="s">
        <v>6737</v>
      </c>
      <c r="M1323" s="62" t="s">
        <v>11692</v>
      </c>
      <c r="N1323" s="72" t="str">
        <f>VLOOKUP(M1323,'Hulpblad KAR-parser'!A:C,2,FALSE)</f>
        <v>Ext.IZB Brw NBT</v>
      </c>
      <c r="O1323" s="72" t="str">
        <f>IF(VLOOKUP(M1323,'Hulpblad KAR-parser'!A:C,3,FALSE)="","",VLOOKUP(M1323,'Hulpblad KAR-parser'!A:C,3,FALSE))</f>
        <v/>
      </c>
      <c r="P1323" s="136" t="str">
        <f>IF(CONCATENATE(C1323,D1323)="","",VLOOKUP(CONCATENATE(C1323,D1323),Karakteristieken!AQ:AQ,1,FALSE))</f>
        <v>Ext.IZB Brw NBT</v>
      </c>
    </row>
    <row r="1324" spans="1:16" x14ac:dyDescent="0.25">
      <c r="A1324" s="59">
        <v>200137265</v>
      </c>
      <c r="B1324" s="59">
        <v>200107441</v>
      </c>
      <c r="C1324" s="59" t="s">
        <v>11658</v>
      </c>
      <c r="D1324" s="59"/>
      <c r="E1324" s="60" t="s">
        <v>11693</v>
      </c>
      <c r="F1324" s="60"/>
      <c r="G1324" s="60"/>
      <c r="H1324" s="60"/>
      <c r="I1324" s="59">
        <f t="shared" si="21"/>
        <v>18</v>
      </c>
      <c r="J1324" s="59" t="s">
        <v>1613</v>
      </c>
      <c r="K1324" s="61"/>
      <c r="L1324" s="62" t="s">
        <v>6737</v>
      </c>
      <c r="M1324" s="62" t="s">
        <v>11693</v>
      </c>
      <c r="N1324" s="72" t="str">
        <f>VLOOKUP(M1324,'Hulpblad KAR-parser'!A:C,2,FALSE)</f>
        <v>Ext.IZB Brw ON-QR</v>
      </c>
      <c r="O1324" s="72" t="str">
        <f>IF(VLOOKUP(M1324,'Hulpblad KAR-parser'!A:C,3,FALSE)="","",VLOOKUP(M1324,'Hulpblad KAR-parser'!A:C,3,FALSE))</f>
        <v/>
      </c>
      <c r="P1324" s="136" t="str">
        <f>IF(CONCATENATE(C1324,D1324)="","",VLOOKUP(CONCATENATE(C1324,D1324),Karakteristieken!AQ:AQ,1,FALSE))</f>
        <v>Ext.IZB Brw ON-QR</v>
      </c>
    </row>
    <row r="1325" spans="1:16" x14ac:dyDescent="0.25">
      <c r="A1325" s="59">
        <v>200137266</v>
      </c>
      <c r="B1325" s="59">
        <v>200107442</v>
      </c>
      <c r="C1325" s="59" t="s">
        <v>11659</v>
      </c>
      <c r="D1325" s="59"/>
      <c r="E1325" s="60" t="s">
        <v>11694</v>
      </c>
      <c r="F1325" s="60"/>
      <c r="G1325" s="60"/>
      <c r="H1325" s="60"/>
      <c r="I1325" s="59">
        <f t="shared" si="21"/>
        <v>15</v>
      </c>
      <c r="J1325" s="59" t="s">
        <v>1613</v>
      </c>
      <c r="K1325" s="61"/>
      <c r="L1325" s="62" t="s">
        <v>6737</v>
      </c>
      <c r="M1325" s="62" t="s">
        <v>11694</v>
      </c>
      <c r="N1325" s="72" t="str">
        <f>VLOOKUP(M1325,'Hulpblad KAR-parser'!A:C,2,FALSE)</f>
        <v>Ext.IZB Brw OR</v>
      </c>
      <c r="O1325" s="72" t="str">
        <f>IF(VLOOKUP(M1325,'Hulpblad KAR-parser'!A:C,3,FALSE)="","",VLOOKUP(M1325,'Hulpblad KAR-parser'!A:C,3,FALSE))</f>
        <v/>
      </c>
      <c r="P1325" s="136" t="str">
        <f>IF(CONCATENATE(C1325,D1325)="","",VLOOKUP(CONCATENATE(C1325,D1325),Karakteristieken!AQ:AQ,1,FALSE))</f>
        <v>Ext.IZB Brw OR</v>
      </c>
    </row>
    <row r="1326" spans="1:16" x14ac:dyDescent="0.25">
      <c r="A1326" s="59">
        <v>200137267</v>
      </c>
      <c r="B1326" s="59">
        <v>200107443</v>
      </c>
      <c r="C1326" s="59" t="s">
        <v>11660</v>
      </c>
      <c r="D1326" s="59"/>
      <c r="E1326" s="60" t="s">
        <v>11695</v>
      </c>
      <c r="F1326" s="60"/>
      <c r="G1326" s="60"/>
      <c r="H1326" s="60"/>
      <c r="I1326" s="59">
        <f t="shared" si="21"/>
        <v>18</v>
      </c>
      <c r="J1326" s="59" t="s">
        <v>1613</v>
      </c>
      <c r="K1326" s="61"/>
      <c r="L1326" s="62" t="s">
        <v>6737</v>
      </c>
      <c r="M1326" s="62" t="s">
        <v>11695</v>
      </c>
      <c r="N1326" s="72" t="str">
        <f>VLOOKUP(M1326,'Hulpblad KAR-parser'!A:C,2,FALSE)</f>
        <v>Ext.IZB Brw OVD-B</v>
      </c>
      <c r="O1326" s="72" t="str">
        <f>IF(VLOOKUP(M1326,'Hulpblad KAR-parser'!A:C,3,FALSE)="","",VLOOKUP(M1326,'Hulpblad KAR-parser'!A:C,3,FALSE))</f>
        <v/>
      </c>
      <c r="P1326" s="136" t="str">
        <f>IF(CONCATENATE(C1326,D1326)="","",VLOOKUP(CONCATENATE(C1326,D1326),Karakteristieken!AQ:AQ,1,FALSE))</f>
        <v>Ext.IZB Brw OVD-B</v>
      </c>
    </row>
    <row r="1327" spans="1:16" x14ac:dyDescent="0.25">
      <c r="A1327" s="59">
        <v>200137268</v>
      </c>
      <c r="B1327" s="59">
        <v>200107444</v>
      </c>
      <c r="C1327" s="59" t="s">
        <v>11661</v>
      </c>
      <c r="D1327" s="59"/>
      <c r="E1327" s="60" t="s">
        <v>11696</v>
      </c>
      <c r="F1327" s="60"/>
      <c r="G1327" s="60"/>
      <c r="H1327" s="60"/>
      <c r="I1327" s="59">
        <f t="shared" si="21"/>
        <v>15</v>
      </c>
      <c r="J1327" s="59" t="s">
        <v>1613</v>
      </c>
      <c r="K1327" s="61"/>
      <c r="L1327" s="62" t="s">
        <v>6737</v>
      </c>
      <c r="M1327" s="62" t="s">
        <v>11696</v>
      </c>
      <c r="N1327" s="72" t="str">
        <f>VLOOKUP(M1327,'Hulpblad KAR-parser'!A:C,2,FALSE)</f>
        <v>Ext.IZB Brw QR</v>
      </c>
      <c r="O1327" s="72" t="str">
        <f>IF(VLOOKUP(M1327,'Hulpblad KAR-parser'!A:C,3,FALSE)="","",VLOOKUP(M1327,'Hulpblad KAR-parser'!A:C,3,FALSE))</f>
        <v/>
      </c>
      <c r="P1327" s="136" t="str">
        <f>IF(CONCATENATE(C1327,D1327)="","",VLOOKUP(CONCATENATE(C1327,D1327),Karakteristieken!AQ:AQ,1,FALSE))</f>
        <v>Ext.IZB Brw QR</v>
      </c>
    </row>
    <row r="1328" spans="1:16" x14ac:dyDescent="0.25">
      <c r="A1328" s="59">
        <v>200137269</v>
      </c>
      <c r="B1328" s="59">
        <v>200107445</v>
      </c>
      <c r="C1328" s="59" t="s">
        <v>11662</v>
      </c>
      <c r="D1328" s="59"/>
      <c r="E1328" s="60" t="s">
        <v>11697</v>
      </c>
      <c r="F1328" s="60"/>
      <c r="G1328" s="60"/>
      <c r="H1328" s="60"/>
      <c r="I1328" s="59">
        <f t="shared" si="21"/>
        <v>15</v>
      </c>
      <c r="J1328" s="59" t="s">
        <v>1613</v>
      </c>
      <c r="K1328" s="61"/>
      <c r="L1328" s="62" t="s">
        <v>6737</v>
      </c>
      <c r="M1328" s="62" t="s">
        <v>11697</v>
      </c>
      <c r="N1328" s="72" t="str">
        <f>VLOOKUP(M1328,'Hulpblad KAR-parser'!A:C,2,FALSE)</f>
        <v>Ext.IZB Brw RV</v>
      </c>
      <c r="O1328" s="72" t="str">
        <f>IF(VLOOKUP(M1328,'Hulpblad KAR-parser'!A:C,3,FALSE)="","",VLOOKUP(M1328,'Hulpblad KAR-parser'!A:C,3,FALSE))</f>
        <v/>
      </c>
      <c r="P1328" s="136" t="str">
        <f>IF(CONCATENATE(C1328,D1328)="","",VLOOKUP(CONCATENATE(C1328,D1328),Karakteristieken!AQ:AQ,1,FALSE))</f>
        <v>Ext.IZB Brw RV</v>
      </c>
    </row>
    <row r="1329" spans="1:16" x14ac:dyDescent="0.25">
      <c r="A1329" s="59">
        <v>200137270</v>
      </c>
      <c r="B1329" s="59">
        <v>200107446</v>
      </c>
      <c r="C1329" s="59" t="s">
        <v>11663</v>
      </c>
      <c r="D1329" s="59"/>
      <c r="E1329" s="60" t="s">
        <v>11698</v>
      </c>
      <c r="F1329" s="60"/>
      <c r="G1329" s="60"/>
      <c r="H1329" s="60"/>
      <c r="I1329" s="59">
        <f t="shared" si="21"/>
        <v>15</v>
      </c>
      <c r="J1329" s="59" t="s">
        <v>1613</v>
      </c>
      <c r="K1329" s="61"/>
      <c r="L1329" s="62" t="s">
        <v>6737</v>
      </c>
      <c r="M1329" s="62" t="s">
        <v>11698</v>
      </c>
      <c r="N1329" s="72" t="str">
        <f>VLOOKUP(M1329,'Hulpblad KAR-parser'!A:C,2,FALSE)</f>
        <v>Ext.IZB Brw SB</v>
      </c>
      <c r="O1329" s="72" t="str">
        <f>IF(VLOOKUP(M1329,'Hulpblad KAR-parser'!A:C,3,FALSE)="","",VLOOKUP(M1329,'Hulpblad KAR-parser'!A:C,3,FALSE))</f>
        <v/>
      </c>
      <c r="P1329" s="136" t="str">
        <f>IF(CONCATENATE(C1329,D1329)="","",VLOOKUP(CONCATENATE(C1329,D1329),Karakteristieken!AQ:AQ,1,FALSE))</f>
        <v>Ext.IZB Brw SB</v>
      </c>
    </row>
    <row r="1330" spans="1:16" x14ac:dyDescent="0.25">
      <c r="A1330" s="59">
        <v>200137271</v>
      </c>
      <c r="B1330" s="59">
        <v>200107447</v>
      </c>
      <c r="C1330" s="59" t="s">
        <v>11664</v>
      </c>
      <c r="D1330" s="59"/>
      <c r="E1330" s="60" t="s">
        <v>11699</v>
      </c>
      <c r="F1330" s="60"/>
      <c r="G1330" s="60"/>
      <c r="H1330" s="60"/>
      <c r="I1330" s="59">
        <f t="shared" si="21"/>
        <v>15</v>
      </c>
      <c r="J1330" s="59" t="s">
        <v>1613</v>
      </c>
      <c r="K1330" s="61"/>
      <c r="L1330" s="62" t="s">
        <v>6737</v>
      </c>
      <c r="M1330" s="62" t="s">
        <v>11699</v>
      </c>
      <c r="N1330" s="72" t="str">
        <f>VLOOKUP(M1330,'Hulpblad KAR-parser'!A:C,2,FALSE)</f>
        <v>Ext.IZB Brw SI</v>
      </c>
      <c r="O1330" s="72" t="str">
        <f>IF(VLOOKUP(M1330,'Hulpblad KAR-parser'!A:C,3,FALSE)="","",VLOOKUP(M1330,'Hulpblad KAR-parser'!A:C,3,FALSE))</f>
        <v/>
      </c>
      <c r="P1330" s="136" t="str">
        <f>IF(CONCATENATE(C1330,D1330)="","",VLOOKUP(CONCATENATE(C1330,D1330),Karakteristieken!AQ:AQ,1,FALSE))</f>
        <v>Ext.IZB Brw SI</v>
      </c>
    </row>
    <row r="1331" spans="1:16" x14ac:dyDescent="0.25">
      <c r="A1331" s="59">
        <v>200137272</v>
      </c>
      <c r="B1331" s="59">
        <v>200107448</v>
      </c>
      <c r="C1331" s="59" t="s">
        <v>11665</v>
      </c>
      <c r="D1331" s="59"/>
      <c r="E1331" s="60" t="s">
        <v>11700</v>
      </c>
      <c r="F1331" s="60"/>
      <c r="G1331" s="60"/>
      <c r="H1331" s="60"/>
      <c r="I1331" s="59">
        <f t="shared" si="21"/>
        <v>19</v>
      </c>
      <c r="J1331" s="59" t="s">
        <v>1613</v>
      </c>
      <c r="K1331" s="61"/>
      <c r="L1331" s="62" t="s">
        <v>6737</v>
      </c>
      <c r="M1331" s="62" t="s">
        <v>11700</v>
      </c>
      <c r="N1331" s="72" t="str">
        <f>VLOOKUP(M1331,'Hulpblad KAR-parser'!A:C,2,FALSE)</f>
        <v>Ext.IZB Brw TO-MKB</v>
      </c>
      <c r="O1331" s="72" t="str">
        <f>IF(VLOOKUP(M1331,'Hulpblad KAR-parser'!A:C,3,FALSE)="","",VLOOKUP(M1331,'Hulpblad KAR-parser'!A:C,3,FALSE))</f>
        <v/>
      </c>
      <c r="P1331" s="136" t="str">
        <f>IF(CONCATENATE(C1331,D1331)="","",VLOOKUP(CONCATENATE(C1331,D1331),Karakteristieken!AQ:AQ,1,FALSE))</f>
        <v>Ext.IZB Brw TO-MKB</v>
      </c>
    </row>
    <row r="1332" spans="1:16" x14ac:dyDescent="0.25">
      <c r="A1332" s="59">
        <v>200137273</v>
      </c>
      <c r="B1332" s="59">
        <v>200107449</v>
      </c>
      <c r="C1332" s="59" t="s">
        <v>11666</v>
      </c>
      <c r="D1332" s="59"/>
      <c r="E1332" s="60" t="s">
        <v>11701</v>
      </c>
      <c r="F1332" s="60"/>
      <c r="G1332" s="60"/>
      <c r="H1332" s="60"/>
      <c r="I1332" s="59">
        <f t="shared" si="21"/>
        <v>15</v>
      </c>
      <c r="J1332" s="59" t="s">
        <v>1613</v>
      </c>
      <c r="K1332" s="61"/>
      <c r="L1332" s="62" t="s">
        <v>6737</v>
      </c>
      <c r="M1332" s="62" t="s">
        <v>11701</v>
      </c>
      <c r="N1332" s="72" t="str">
        <f>VLOOKUP(M1332,'Hulpblad KAR-parser'!A:C,2,FALSE)</f>
        <v>Ext.IZB Brw TS</v>
      </c>
      <c r="O1332" s="72" t="str">
        <f>IF(VLOOKUP(M1332,'Hulpblad KAR-parser'!A:C,3,FALSE)="","",VLOOKUP(M1332,'Hulpblad KAR-parser'!A:C,3,FALSE))</f>
        <v/>
      </c>
      <c r="P1332" s="136" t="str">
        <f>IF(CONCATENATE(C1332,D1332)="","",VLOOKUP(CONCATENATE(C1332,D1332),Karakteristieken!AQ:AQ,1,FALSE))</f>
        <v>Ext.IZB Brw TS</v>
      </c>
    </row>
    <row r="1333" spans="1:16" x14ac:dyDescent="0.25">
      <c r="A1333" s="59">
        <v>200137274</v>
      </c>
      <c r="B1333" s="59">
        <v>200107450</v>
      </c>
      <c r="C1333" s="59" t="s">
        <v>11667</v>
      </c>
      <c r="D1333" s="59"/>
      <c r="E1333" s="60" t="s">
        <v>11702</v>
      </c>
      <c r="F1333" s="60"/>
      <c r="G1333" s="60"/>
      <c r="H1333" s="60"/>
      <c r="I1333" s="59">
        <f t="shared" si="21"/>
        <v>16</v>
      </c>
      <c r="J1333" s="59" t="s">
        <v>1613</v>
      </c>
      <c r="K1333" s="61"/>
      <c r="L1333" s="62" t="s">
        <v>6737</v>
      </c>
      <c r="M1333" s="62" t="s">
        <v>11702</v>
      </c>
      <c r="N1333" s="72" t="str">
        <f>VLOOKUP(M1333,'Hulpblad KAR-parser'!A:C,2,FALSE)</f>
        <v>Ext.IZB Brw TS4</v>
      </c>
      <c r="O1333" s="72" t="str">
        <f>IF(VLOOKUP(M1333,'Hulpblad KAR-parser'!A:C,3,FALSE)="","",VLOOKUP(M1333,'Hulpblad KAR-parser'!A:C,3,FALSE))</f>
        <v/>
      </c>
      <c r="P1333" s="136" t="str">
        <f>IF(CONCATENATE(C1333,D1333)="","",VLOOKUP(CONCATENATE(C1333,D1333),Karakteristieken!AQ:AQ,1,FALSE))</f>
        <v>Ext.IZB Brw TS4</v>
      </c>
    </row>
    <row r="1334" spans="1:16" x14ac:dyDescent="0.25">
      <c r="A1334" s="59">
        <v>200137275</v>
      </c>
      <c r="B1334" s="59">
        <v>200107451</v>
      </c>
      <c r="C1334" s="59" t="s">
        <v>11668</v>
      </c>
      <c r="D1334" s="59"/>
      <c r="E1334" s="60" t="s">
        <v>11703</v>
      </c>
      <c r="F1334" s="60"/>
      <c r="G1334" s="60"/>
      <c r="H1334" s="60"/>
      <c r="I1334" s="59">
        <f t="shared" si="21"/>
        <v>16</v>
      </c>
      <c r="J1334" s="59" t="s">
        <v>1613</v>
      </c>
      <c r="K1334" s="61"/>
      <c r="L1334" s="62" t="s">
        <v>6737</v>
      </c>
      <c r="M1334" s="62" t="s">
        <v>11703</v>
      </c>
      <c r="N1334" s="72" t="str">
        <f>VLOOKUP(M1334,'Hulpblad KAR-parser'!A:C,2,FALSE)</f>
        <v>Ext.IZB Brw TS6</v>
      </c>
      <c r="O1334" s="72" t="str">
        <f>IF(VLOOKUP(M1334,'Hulpblad KAR-parser'!A:C,3,FALSE)="","",VLOOKUP(M1334,'Hulpblad KAR-parser'!A:C,3,FALSE))</f>
        <v/>
      </c>
      <c r="P1334" s="136" t="str">
        <f>IF(CONCATENATE(C1334,D1334)="","",VLOOKUP(CONCATENATE(C1334,D1334),Karakteristieken!AQ:AQ,1,FALSE))</f>
        <v>Ext.IZB Brw TS6</v>
      </c>
    </row>
    <row r="1335" spans="1:16" x14ac:dyDescent="0.25">
      <c r="A1335" s="59">
        <v>200137276</v>
      </c>
      <c r="B1335" s="59">
        <v>200107452</v>
      </c>
      <c r="C1335" s="59" t="s">
        <v>11669</v>
      </c>
      <c r="D1335" s="59"/>
      <c r="E1335" s="60" t="s">
        <v>11704</v>
      </c>
      <c r="F1335" s="60"/>
      <c r="G1335" s="60"/>
      <c r="H1335" s="60"/>
      <c r="I1335" s="59">
        <f t="shared" si="21"/>
        <v>19</v>
      </c>
      <c r="J1335" s="59" t="s">
        <v>1613</v>
      </c>
      <c r="K1335" s="61"/>
      <c r="L1335" s="62" t="s">
        <v>6737</v>
      </c>
      <c r="M1335" s="62" t="s">
        <v>11704</v>
      </c>
      <c r="N1335" s="72" t="str">
        <f>VLOOKUP(M1335,'Hulpblad KAR-parser'!A:C,2,FALSE)</f>
        <v>Ext.IZB Brw TS-OPS</v>
      </c>
      <c r="O1335" s="72" t="str">
        <f>IF(VLOOKUP(M1335,'Hulpblad KAR-parser'!A:C,3,FALSE)="","",VLOOKUP(M1335,'Hulpblad KAR-parser'!A:C,3,FALSE))</f>
        <v/>
      </c>
      <c r="P1335" s="136" t="str">
        <f>IF(CONCATENATE(C1335,D1335)="","",VLOOKUP(CONCATENATE(C1335,D1335),Karakteristieken!AQ:AQ,1,FALSE))</f>
        <v>Ext.IZB Brw TS-OPS</v>
      </c>
    </row>
    <row r="1336" spans="1:16" x14ac:dyDescent="0.25">
      <c r="A1336" s="59">
        <v>200137277</v>
      </c>
      <c r="B1336" s="59">
        <v>200107453</v>
      </c>
      <c r="C1336" s="59" t="s">
        <v>11670</v>
      </c>
      <c r="D1336" s="59"/>
      <c r="E1336" s="60" t="s">
        <v>11705</v>
      </c>
      <c r="F1336" s="60"/>
      <c r="G1336" s="60"/>
      <c r="H1336" s="60"/>
      <c r="I1336" s="59">
        <f t="shared" si="21"/>
        <v>16</v>
      </c>
      <c r="J1336" s="59" t="s">
        <v>1613</v>
      </c>
      <c r="K1336" s="61"/>
      <c r="L1336" s="62" t="s">
        <v>6737</v>
      </c>
      <c r="M1336" s="62" t="s">
        <v>11705</v>
      </c>
      <c r="N1336" s="72" t="str">
        <f>VLOOKUP(M1336,'Hulpblad KAR-parser'!A:C,2,FALSE)</f>
        <v>Ext.IZB Brw TST</v>
      </c>
      <c r="O1336" s="72" t="str">
        <f>IF(VLOOKUP(M1336,'Hulpblad KAR-parser'!A:C,3,FALSE)="","",VLOOKUP(M1336,'Hulpblad KAR-parser'!A:C,3,FALSE))</f>
        <v/>
      </c>
      <c r="P1336" s="136" t="str">
        <f>IF(CONCATENATE(C1336,D1336)="","",VLOOKUP(CONCATENATE(C1336,D1336),Karakteristieken!AQ:AQ,1,FALSE))</f>
        <v>Ext.IZB Brw TST</v>
      </c>
    </row>
    <row r="1337" spans="1:16" x14ac:dyDescent="0.25">
      <c r="A1337" s="59">
        <v>200137278</v>
      </c>
      <c r="B1337" s="59">
        <v>200107454</v>
      </c>
      <c r="C1337" s="59" t="s">
        <v>11671</v>
      </c>
      <c r="D1337" s="59"/>
      <c r="E1337" s="60" t="s">
        <v>11706</v>
      </c>
      <c r="F1337" s="60"/>
      <c r="G1337" s="60"/>
      <c r="H1337" s="60"/>
      <c r="I1337" s="59">
        <f t="shared" si="21"/>
        <v>19</v>
      </c>
      <c r="J1337" s="59" t="s">
        <v>1613</v>
      </c>
      <c r="K1337" s="61"/>
      <c r="L1337" s="62" t="s">
        <v>6737</v>
      </c>
      <c r="M1337" s="62" t="s">
        <v>11706</v>
      </c>
      <c r="N1337" s="72" t="str">
        <f>VLOOKUP(M1337,'Hulpblad KAR-parser'!A:C,2,FALSE)</f>
        <v>Ext.IZB Brw TST-NB</v>
      </c>
      <c r="O1337" s="72" t="str">
        <f>IF(VLOOKUP(M1337,'Hulpblad KAR-parser'!A:C,3,FALSE)="","",VLOOKUP(M1337,'Hulpblad KAR-parser'!A:C,3,FALSE))</f>
        <v/>
      </c>
      <c r="P1337" s="136" t="str">
        <f>IF(CONCATENATE(C1337,D1337)="","",VLOOKUP(CONCATENATE(C1337,D1337),Karakteristieken!AQ:AQ,1,FALSE))</f>
        <v>Ext.IZB Brw TST-NB</v>
      </c>
    </row>
    <row r="1338" spans="1:16" x14ac:dyDescent="0.25">
      <c r="A1338" s="59">
        <v>200137279</v>
      </c>
      <c r="B1338" s="59">
        <v>200107455</v>
      </c>
      <c r="C1338" s="59" t="s">
        <v>11672</v>
      </c>
      <c r="D1338" s="59"/>
      <c r="E1338" s="60" t="s">
        <v>11707</v>
      </c>
      <c r="F1338" s="60"/>
      <c r="G1338" s="60"/>
      <c r="H1338" s="60"/>
      <c r="I1338" s="59">
        <f t="shared" si="21"/>
        <v>15</v>
      </c>
      <c r="J1338" s="59" t="s">
        <v>1613</v>
      </c>
      <c r="K1338" s="61"/>
      <c r="L1338" s="62" t="s">
        <v>6737</v>
      </c>
      <c r="M1338" s="62" t="s">
        <v>11707</v>
      </c>
      <c r="N1338" s="72" t="str">
        <f>VLOOKUP(M1338,'Hulpblad KAR-parser'!A:C,2,FALSE)</f>
        <v>Ext.IZB Brw TW</v>
      </c>
      <c r="O1338" s="72" t="str">
        <f>IF(VLOOKUP(M1338,'Hulpblad KAR-parser'!A:C,3,FALSE)="","",VLOOKUP(M1338,'Hulpblad KAR-parser'!A:C,3,FALSE))</f>
        <v/>
      </c>
      <c r="P1338" s="136" t="str">
        <f>IF(CONCATENATE(C1338,D1338)="","",VLOOKUP(CONCATENATE(C1338,D1338),Karakteristieken!AQ:AQ,1,FALSE))</f>
        <v>Ext.IZB Brw TW</v>
      </c>
    </row>
    <row r="1339" spans="1:16" x14ac:dyDescent="0.25">
      <c r="A1339" s="59">
        <v>200137280</v>
      </c>
      <c r="B1339" s="59">
        <v>200107456</v>
      </c>
      <c r="C1339" s="59" t="s">
        <v>11673</v>
      </c>
      <c r="D1339" s="59"/>
      <c r="E1339" s="60" t="s">
        <v>11708</v>
      </c>
      <c r="F1339" s="60"/>
      <c r="G1339" s="60"/>
      <c r="H1339" s="60"/>
      <c r="I1339" s="59">
        <f t="shared" si="21"/>
        <v>15</v>
      </c>
      <c r="J1339" s="59" t="s">
        <v>1613</v>
      </c>
      <c r="K1339" s="61"/>
      <c r="L1339" s="62" t="s">
        <v>6737</v>
      </c>
      <c r="M1339" s="62" t="s">
        <v>11708</v>
      </c>
      <c r="N1339" s="72" t="str">
        <f>VLOOKUP(M1339,'Hulpblad KAR-parser'!A:C,2,FALSE)</f>
        <v>Ext.IZB Brw VK</v>
      </c>
      <c r="O1339" s="72" t="str">
        <f>IF(VLOOKUP(M1339,'Hulpblad KAR-parser'!A:C,3,FALSE)="","",VLOOKUP(M1339,'Hulpblad KAR-parser'!A:C,3,FALSE))</f>
        <v/>
      </c>
      <c r="P1339" s="136" t="str">
        <f>IF(CONCATENATE(C1339,D1339)="","",VLOOKUP(CONCATENATE(C1339,D1339),Karakteristieken!AQ:AQ,1,FALSE))</f>
        <v>Ext.IZB Brw VK</v>
      </c>
    </row>
    <row r="1340" spans="1:16" x14ac:dyDescent="0.25">
      <c r="A1340" s="59">
        <v>200137281</v>
      </c>
      <c r="B1340" s="59">
        <v>200107457</v>
      </c>
      <c r="C1340" s="59" t="s">
        <v>11674</v>
      </c>
      <c r="D1340" s="59"/>
      <c r="E1340" s="60" t="s">
        <v>11709</v>
      </c>
      <c r="F1340" s="60"/>
      <c r="G1340" s="60"/>
      <c r="H1340" s="60"/>
      <c r="I1340" s="59">
        <f t="shared" si="21"/>
        <v>19</v>
      </c>
      <c r="J1340" s="59" t="s">
        <v>1613</v>
      </c>
      <c r="K1340" s="61"/>
      <c r="L1340" s="62" t="s">
        <v>6737</v>
      </c>
      <c r="M1340" s="62" t="s">
        <v>11709</v>
      </c>
      <c r="N1340" s="72" t="str">
        <f>VLOOKUP(M1340,'Hulpblad KAR-parser'!A:C,2,FALSE)</f>
        <v>Ext.IZB Brw VKT-NB</v>
      </c>
      <c r="O1340" s="72" t="str">
        <f>IF(VLOOKUP(M1340,'Hulpblad KAR-parser'!A:C,3,FALSE)="","",VLOOKUP(M1340,'Hulpblad KAR-parser'!A:C,3,FALSE))</f>
        <v/>
      </c>
      <c r="P1340" s="136" t="str">
        <f>IF(CONCATENATE(C1340,D1340)="","",VLOOKUP(CONCATENATE(C1340,D1340),Karakteristieken!AQ:AQ,1,FALSE))</f>
        <v>Ext.IZB Brw VKT-NB</v>
      </c>
    </row>
    <row r="1341" spans="1:16" x14ac:dyDescent="0.25">
      <c r="A1341" s="59">
        <v>200137282</v>
      </c>
      <c r="B1341" s="59">
        <v>200107458</v>
      </c>
      <c r="C1341" s="59" t="s">
        <v>11675</v>
      </c>
      <c r="D1341" s="59"/>
      <c r="E1341" s="60" t="s">
        <v>11710</v>
      </c>
      <c r="F1341" s="60"/>
      <c r="G1341" s="60"/>
      <c r="H1341" s="60"/>
      <c r="I1341" s="59">
        <f t="shared" si="21"/>
        <v>15</v>
      </c>
      <c r="J1341" s="59" t="s">
        <v>1613</v>
      </c>
      <c r="K1341" s="61"/>
      <c r="L1341" s="62" t="s">
        <v>6737</v>
      </c>
      <c r="M1341" s="62" t="s">
        <v>11710</v>
      </c>
      <c r="N1341" s="72" t="str">
        <f>VLOOKUP(M1341,'Hulpblad KAR-parser'!A:C,2,FALSE)</f>
        <v>Ext.IZB Brw WO</v>
      </c>
      <c r="O1341" s="72" t="str">
        <f>IF(VLOOKUP(M1341,'Hulpblad KAR-parser'!A:C,3,FALSE)="","",VLOOKUP(M1341,'Hulpblad KAR-parser'!A:C,3,FALSE))</f>
        <v/>
      </c>
      <c r="P1341" s="136" t="str">
        <f>IF(CONCATENATE(C1341,D1341)="","",VLOOKUP(CONCATENATE(C1341,D1341),Karakteristieken!AQ:AQ,1,FALSE))</f>
        <v>Ext.IZB Brw WO</v>
      </c>
    </row>
    <row r="1342" spans="1:16" x14ac:dyDescent="0.25">
      <c r="A1342" s="59">
        <v>200109526</v>
      </c>
      <c r="B1342" s="59">
        <v>200059300</v>
      </c>
      <c r="C1342" s="59" t="s">
        <v>5613</v>
      </c>
      <c r="D1342" s="59" t="s">
        <v>4437</v>
      </c>
      <c r="E1342" s="60" t="s">
        <v>6656</v>
      </c>
      <c r="F1342" s="60"/>
      <c r="G1342" s="60"/>
      <c r="H1342" s="60"/>
      <c r="I1342" s="59">
        <f t="shared" si="21"/>
        <v>15</v>
      </c>
      <c r="J1342" s="59" t="s">
        <v>1613</v>
      </c>
      <c r="K1342" s="61"/>
      <c r="L1342" s="62" t="s">
        <v>6738</v>
      </c>
      <c r="M1342" s="62" t="s">
        <v>6656</v>
      </c>
      <c r="N1342" s="72" t="str">
        <f>VLOOKUP(M1342,'Hulpblad KAR-parser'!A:C,2,FALSE)</f>
        <v>Soort voertuig</v>
      </c>
      <c r="O1342" s="72" t="str">
        <f>IF(VLOOKUP(M1342,'Hulpblad KAR-parser'!A:C,3,FALSE)="","",VLOOKUP(M1342,'Hulpblad KAR-parser'!A:C,3,FALSE))</f>
        <v>Fiets</v>
      </c>
      <c r="P1342" s="136" t="str">
        <f>IF(CONCATENATE(C1342,D1342)="","",VLOOKUP(CONCATENATE(C1342,D1342),Karakteristieken!AQ:AQ,1,FALSE))</f>
        <v>Soort voertuigFiets</v>
      </c>
    </row>
    <row r="1343" spans="1:16" x14ac:dyDescent="0.25">
      <c r="A1343" s="59"/>
      <c r="B1343" s="59"/>
      <c r="C1343" s="59"/>
      <c r="D1343" s="59"/>
      <c r="E1343" s="60" t="s">
        <v>8453</v>
      </c>
      <c r="F1343" s="60"/>
      <c r="G1343" s="60" t="s">
        <v>6656</v>
      </c>
      <c r="H1343" s="60"/>
      <c r="I1343" s="59">
        <f t="shared" si="21"/>
        <v>9</v>
      </c>
      <c r="J1343" s="59" t="s">
        <v>1561</v>
      </c>
      <c r="K1343" s="61"/>
      <c r="L1343" s="62" t="s">
        <v>6738</v>
      </c>
      <c r="M1343" s="62" t="s">
        <v>6656</v>
      </c>
      <c r="N1343" s="72" t="str">
        <f>VLOOKUP(M1343,'Hulpblad KAR-parser'!A:C,2,FALSE)</f>
        <v>Soort voertuig</v>
      </c>
      <c r="O1343" s="72" t="str">
        <f>IF(VLOOKUP(M1343,'Hulpblad KAR-parser'!A:C,3,FALSE)="","",VLOOKUP(M1343,'Hulpblad KAR-parser'!A:C,3,FALSE))</f>
        <v>Fiets</v>
      </c>
      <c r="P1343" s="136" t="str">
        <f>IF(CONCATENATE(C1343,D1343)="","",VLOOKUP(CONCATENATE(C1343,D1343),Karakteristieken!AQ:AQ,1,FALSE))</f>
        <v/>
      </c>
    </row>
    <row r="1344" spans="1:16" x14ac:dyDescent="0.25">
      <c r="A1344" s="59">
        <v>200112589</v>
      </c>
      <c r="B1344" s="59">
        <v>200106357</v>
      </c>
      <c r="C1344" s="59" t="s">
        <v>5613</v>
      </c>
      <c r="D1344" s="59" t="s">
        <v>4437</v>
      </c>
      <c r="E1344" s="60" t="s">
        <v>6657</v>
      </c>
      <c r="F1344" s="60"/>
      <c r="G1344" s="60"/>
      <c r="H1344" s="60"/>
      <c r="I1344" s="59">
        <v>14</v>
      </c>
      <c r="J1344" s="59" t="s">
        <v>1613</v>
      </c>
      <c r="K1344" s="61"/>
      <c r="L1344" s="62" t="s">
        <v>6738</v>
      </c>
      <c r="M1344" s="62" t="s">
        <v>6657</v>
      </c>
      <c r="N1344" s="72" t="str">
        <f>VLOOKUP(M1344,'Hulpblad KAR-parser'!A:C,2,FALSE)</f>
        <v>Soort voertuig</v>
      </c>
      <c r="O1344" s="72" t="str">
        <f>IF(VLOOKUP(M1344,'Hulpblad KAR-parser'!A:C,3,FALSE)="","",VLOOKUP(M1344,'Hulpblad KAR-parser'!A:C,3,FALSE))</f>
        <v>Fiets</v>
      </c>
      <c r="P1344" s="136" t="str">
        <f>IF(CONCATENATE(C1344,D1344)="","",VLOOKUP(CONCATENATE(C1344,D1344),Karakteristieken!AQ:AQ,1,FALSE))</f>
        <v>Soort voertuigFiets</v>
      </c>
    </row>
    <row r="1345" spans="1:16" x14ac:dyDescent="0.25">
      <c r="A1345" s="59"/>
      <c r="B1345" s="59"/>
      <c r="C1345" s="59"/>
      <c r="D1345" s="59"/>
      <c r="E1345" s="60" t="s">
        <v>6939</v>
      </c>
      <c r="F1345" s="60"/>
      <c r="G1345" s="60" t="s">
        <v>6657</v>
      </c>
      <c r="H1345" s="60"/>
      <c r="I1345" s="59">
        <v>15</v>
      </c>
      <c r="J1345" s="59" t="s">
        <v>1561</v>
      </c>
      <c r="K1345" s="61"/>
      <c r="L1345" s="62" t="s">
        <v>6738</v>
      </c>
      <c r="M1345" s="62" t="s">
        <v>6657</v>
      </c>
      <c r="N1345" s="72" t="str">
        <f>VLOOKUP(M1345,'Hulpblad KAR-parser'!A:C,2,FALSE)</f>
        <v>Soort voertuig</v>
      </c>
      <c r="O1345" s="72" t="str">
        <f>IF(VLOOKUP(M1345,'Hulpblad KAR-parser'!A:C,3,FALSE)="","",VLOOKUP(M1345,'Hulpblad KAR-parser'!A:C,3,FALSE))</f>
        <v>Fiets</v>
      </c>
      <c r="P1345" s="136" t="str">
        <f>IF(CONCATENATE(C1345,D1345)="","",VLOOKUP(CONCATENATE(C1345,D1345),Karakteristieken!AQ:AQ,1,FALSE))</f>
        <v/>
      </c>
    </row>
    <row r="1346" spans="1:16" x14ac:dyDescent="0.25">
      <c r="A1346" s="59"/>
      <c r="B1346" s="59"/>
      <c r="C1346" s="59"/>
      <c r="D1346" s="59"/>
      <c r="E1346" s="60" t="s">
        <v>6942</v>
      </c>
      <c r="F1346" s="60"/>
      <c r="G1346" s="60" t="s">
        <v>6657</v>
      </c>
      <c r="H1346" s="60"/>
      <c r="I1346" s="59">
        <v>16</v>
      </c>
      <c r="J1346" s="59" t="s">
        <v>1561</v>
      </c>
      <c r="K1346" s="61"/>
      <c r="L1346" s="62" t="s">
        <v>6738</v>
      </c>
      <c r="M1346" s="62" t="s">
        <v>6657</v>
      </c>
      <c r="N1346" s="72" t="str">
        <f>VLOOKUP(M1346,'Hulpblad KAR-parser'!A:C,2,FALSE)</f>
        <v>Soort voertuig</v>
      </c>
      <c r="O1346" s="72" t="str">
        <f>IF(VLOOKUP(M1346,'Hulpblad KAR-parser'!A:C,3,FALSE)="","",VLOOKUP(M1346,'Hulpblad KAR-parser'!A:C,3,FALSE))</f>
        <v>Fiets</v>
      </c>
      <c r="P1346" s="136" t="str">
        <f>IF(CONCATENATE(C1346,D1346)="","",VLOOKUP(CONCATENATE(C1346,D1346),Karakteristieken!AQ:AQ,1,FALSE))</f>
        <v/>
      </c>
    </row>
    <row r="1347" spans="1:16" x14ac:dyDescent="0.25">
      <c r="A1347" s="59">
        <v>200137283</v>
      </c>
      <c r="B1347" s="59">
        <v>200059151</v>
      </c>
      <c r="C1347" s="59" t="s">
        <v>11768</v>
      </c>
      <c r="D1347" s="59" t="s">
        <v>11771</v>
      </c>
      <c r="E1347" s="60" t="s">
        <v>6346</v>
      </c>
      <c r="F1347" s="60"/>
      <c r="G1347" s="60"/>
      <c r="H1347" s="60"/>
      <c r="I1347" s="59">
        <f t="shared" ref="I1347:I1410" si="22">LEN(E1347)</f>
        <v>11</v>
      </c>
      <c r="J1347" s="59" t="s">
        <v>1613</v>
      </c>
      <c r="K1347" s="61"/>
      <c r="L1347" s="62" t="s">
        <v>6738</v>
      </c>
      <c r="M1347" s="62" t="s">
        <v>6346</v>
      </c>
      <c r="N1347" s="72" t="str">
        <f>VLOOKUP(M1347,'Hulpblad KAR-parser'!A:C,2,FALSE)</f>
        <v>Aantref/lek gev.stof</v>
      </c>
      <c r="O1347" s="72" t="str">
        <f>IF(VLOOKUP(M1347,'Hulpblad KAR-parser'!A:C,3,FALSE)="","",VLOOKUP(M1347,'Hulpblad KAR-parser'!A:C,3,FALSE))</f>
        <v>Gaslek Verwarm/aandr</v>
      </c>
      <c r="P1347" s="136" t="str">
        <f>IF(CONCATENATE(C1347,D1347)="","",VLOOKUP(CONCATENATE(C1347,D1347),Karakteristieken!AQ:AQ,1,FALSE))</f>
        <v>Aantref/lek gev.stofGaslek Verwarm/aandr</v>
      </c>
    </row>
    <row r="1348" spans="1:16" x14ac:dyDescent="0.25">
      <c r="A1348" s="59"/>
      <c r="B1348" s="59"/>
      <c r="C1348" s="59"/>
      <c r="D1348" s="59"/>
      <c r="E1348" s="60" t="s">
        <v>8184</v>
      </c>
      <c r="F1348" s="60"/>
      <c r="G1348" s="60" t="s">
        <v>6346</v>
      </c>
      <c r="H1348" s="60"/>
      <c r="I1348" s="59">
        <f t="shared" si="22"/>
        <v>7</v>
      </c>
      <c r="J1348" s="59" t="s">
        <v>1561</v>
      </c>
      <c r="K1348" s="61"/>
      <c r="L1348" s="62" t="s">
        <v>6738</v>
      </c>
      <c r="M1348" s="62" t="s">
        <v>6346</v>
      </c>
      <c r="N1348" s="72" t="str">
        <f>VLOOKUP(M1348,'Hulpblad KAR-parser'!A:C,2,FALSE)</f>
        <v>Aantref/lek gev.stof</v>
      </c>
      <c r="O1348" s="72" t="str">
        <f>IF(VLOOKUP(M1348,'Hulpblad KAR-parser'!A:C,3,FALSE)="","",VLOOKUP(M1348,'Hulpblad KAR-parser'!A:C,3,FALSE))</f>
        <v>Gaslek Verwarm/aandr</v>
      </c>
      <c r="P1348" s="136" t="str">
        <f>IF(CONCATENATE(C1348,D1348)="","",VLOOKUP(CONCATENATE(C1348,D1348),Karakteristieken!AQ:AQ,1,FALSE))</f>
        <v/>
      </c>
    </row>
    <row r="1349" spans="1:16" x14ac:dyDescent="0.25">
      <c r="A1349" s="59">
        <v>200109528</v>
      </c>
      <c r="B1349" s="59">
        <v>200059184</v>
      </c>
      <c r="C1349" s="59" t="s">
        <v>1761</v>
      </c>
      <c r="D1349" s="59" t="s">
        <v>1762</v>
      </c>
      <c r="E1349" s="60" t="s">
        <v>6183</v>
      </c>
      <c r="F1349" s="60"/>
      <c r="G1349" s="60"/>
      <c r="H1349" s="60"/>
      <c r="I1349" s="59">
        <f t="shared" si="22"/>
        <v>18</v>
      </c>
      <c r="J1349" s="59" t="s">
        <v>1613</v>
      </c>
      <c r="K1349" s="61"/>
      <c r="L1349" s="62" t="s">
        <v>6738</v>
      </c>
      <c r="M1349" s="62" t="s">
        <v>6183</v>
      </c>
      <c r="N1349" s="72" t="str">
        <f>VLOOKUP(M1349,'Hulpblad KAR-parser'!A:C,2,FALSE)</f>
        <v>Binnen/buiten</v>
      </c>
      <c r="O1349" s="72" t="str">
        <f>IF(VLOOKUP(M1349,'Hulpblad KAR-parser'!A:C,3,FALSE)="","",VLOOKUP(M1349,'Hulpblad KAR-parser'!A:C,3,FALSE))</f>
        <v>Binnen</v>
      </c>
      <c r="P1349" s="136" t="str">
        <f>IF(CONCATENATE(C1349,D1349)="","",VLOOKUP(CONCATENATE(C1349,D1349),Karakteristieken!AQ:AQ,1,FALSE))</f>
        <v>Binnen/buitenBinnen</v>
      </c>
    </row>
    <row r="1350" spans="1:16" x14ac:dyDescent="0.25">
      <c r="A1350" s="59">
        <v>200137284</v>
      </c>
      <c r="B1350" s="59">
        <v>200059184</v>
      </c>
      <c r="C1350" s="59" t="s">
        <v>11768</v>
      </c>
      <c r="D1350" s="59" t="s">
        <v>11771</v>
      </c>
      <c r="E1350" s="60" t="s">
        <v>6183</v>
      </c>
      <c r="F1350" s="60"/>
      <c r="G1350" s="60"/>
      <c r="H1350" s="60"/>
      <c r="I1350" s="59">
        <f t="shared" si="22"/>
        <v>18</v>
      </c>
      <c r="J1350" s="59" t="s">
        <v>1613</v>
      </c>
      <c r="K1350" s="61"/>
      <c r="L1350" s="62" t="s">
        <v>6738</v>
      </c>
      <c r="M1350" s="62" t="s">
        <v>6183</v>
      </c>
      <c r="N1350" s="72" t="str">
        <f>VLOOKUP(M1350,'Hulpblad KAR-parser'!A:C,2,FALSE)</f>
        <v>Binnen/buiten</v>
      </c>
      <c r="O1350" s="72" t="str">
        <f>IF(VLOOKUP(M1350,'Hulpblad KAR-parser'!A:C,3,FALSE)="","",VLOOKUP(M1350,'Hulpblad KAR-parser'!A:C,3,FALSE))</f>
        <v>Binnen</v>
      </c>
      <c r="P1350" s="136" t="str">
        <f>IF(CONCATENATE(C1350,D1350)="","",VLOOKUP(CONCATENATE(C1350,D1350),Karakteristieken!AQ:AQ,1,FALSE))</f>
        <v>Aantref/lek gev.stofGaslek Verwarm/aandr</v>
      </c>
    </row>
    <row r="1351" spans="1:16" x14ac:dyDescent="0.25">
      <c r="A1351" s="59">
        <v>200114950</v>
      </c>
      <c r="B1351" s="59">
        <v>200059184</v>
      </c>
      <c r="C1351" s="59" t="s">
        <v>4154</v>
      </c>
      <c r="D1351" s="59" t="s">
        <v>40</v>
      </c>
      <c r="E1351" s="60" t="s">
        <v>6183</v>
      </c>
      <c r="F1351" s="60"/>
      <c r="G1351" s="60"/>
      <c r="H1351" s="60"/>
      <c r="I1351" s="59">
        <f t="shared" si="22"/>
        <v>18</v>
      </c>
      <c r="J1351" s="59" t="s">
        <v>1613</v>
      </c>
      <c r="K1351" s="61"/>
      <c r="L1351" s="62" t="s">
        <v>6738</v>
      </c>
      <c r="M1351" s="62" t="s">
        <v>6183</v>
      </c>
      <c r="N1351" s="72" t="str">
        <f>VLOOKUP(M1351,'Hulpblad KAR-parser'!A:C,2,FALSE)</f>
        <v>Binnen/buiten</v>
      </c>
      <c r="O1351" s="72" t="str">
        <f>IF(VLOOKUP(M1351,'Hulpblad KAR-parser'!A:C,3,FALSE)="","",VLOOKUP(M1351,'Hulpblad KAR-parser'!A:C,3,FALSE))</f>
        <v>Binnen</v>
      </c>
      <c r="P1351" s="136" t="str">
        <f>IF(CONCATENATE(C1351,D1351)="","",VLOOKUP(CONCATENATE(C1351,D1351),Karakteristieken!AQ:AQ,1,FALSE))</f>
        <v>Optisch &amp; geluidsignBrandweer</v>
      </c>
    </row>
    <row r="1352" spans="1:16" x14ac:dyDescent="0.25">
      <c r="A1352" s="59"/>
      <c r="B1352" s="59"/>
      <c r="C1352" s="59"/>
      <c r="D1352" s="59"/>
      <c r="E1352" s="60" t="s">
        <v>8185</v>
      </c>
      <c r="F1352" s="60"/>
      <c r="G1352" s="60" t="s">
        <v>6183</v>
      </c>
      <c r="H1352" s="60"/>
      <c r="I1352" s="59">
        <f t="shared" si="22"/>
        <v>14</v>
      </c>
      <c r="J1352" s="59" t="s">
        <v>1561</v>
      </c>
      <c r="K1352" s="61"/>
      <c r="L1352" s="62" t="s">
        <v>6738</v>
      </c>
      <c r="M1352" s="62" t="s">
        <v>6183</v>
      </c>
      <c r="N1352" s="72" t="str">
        <f>VLOOKUP(M1352,'Hulpblad KAR-parser'!A:C,2,FALSE)</f>
        <v>Binnen/buiten</v>
      </c>
      <c r="O1352" s="72" t="str">
        <f>IF(VLOOKUP(M1352,'Hulpblad KAR-parser'!A:C,3,FALSE)="","",VLOOKUP(M1352,'Hulpblad KAR-parser'!A:C,3,FALSE))</f>
        <v>Binnen</v>
      </c>
      <c r="P1352" s="136" t="str">
        <f>IF(CONCATENATE(C1352,D1352)="","",VLOOKUP(CONCATENATE(C1352,D1352),Karakteristieken!AQ:AQ,1,FALSE))</f>
        <v/>
      </c>
    </row>
    <row r="1353" spans="1:16" x14ac:dyDescent="0.25">
      <c r="A1353" s="59"/>
      <c r="B1353" s="59"/>
      <c r="C1353" s="59"/>
      <c r="D1353" s="59"/>
      <c r="E1353" s="60" t="s">
        <v>8220</v>
      </c>
      <c r="F1353" s="60"/>
      <c r="G1353" s="60" t="s">
        <v>6183</v>
      </c>
      <c r="H1353" s="60"/>
      <c r="I1353" s="59">
        <f t="shared" si="22"/>
        <v>10</v>
      </c>
      <c r="J1353" s="59" t="s">
        <v>1561</v>
      </c>
      <c r="K1353" s="61"/>
      <c r="L1353" s="62" t="s">
        <v>6738</v>
      </c>
      <c r="M1353" s="62" t="s">
        <v>6183</v>
      </c>
      <c r="N1353" s="72" t="str">
        <f>VLOOKUP(M1353,'Hulpblad KAR-parser'!A:C,2,FALSE)</f>
        <v>Binnen/buiten</v>
      </c>
      <c r="O1353" s="72" t="str">
        <f>IF(VLOOKUP(M1353,'Hulpblad KAR-parser'!A:C,3,FALSE)="","",VLOOKUP(M1353,'Hulpblad KAR-parser'!A:C,3,FALSE))</f>
        <v>Binnen</v>
      </c>
      <c r="P1353" s="136" t="str">
        <f>IF(CONCATENATE(C1353,D1353)="","",VLOOKUP(CONCATENATE(C1353,D1353),Karakteristieken!AQ:AQ,1,FALSE))</f>
        <v/>
      </c>
    </row>
    <row r="1354" spans="1:16" x14ac:dyDescent="0.25">
      <c r="A1354" s="59">
        <v>200109530</v>
      </c>
      <c r="B1354" s="59">
        <v>200059216</v>
      </c>
      <c r="C1354" s="59" t="s">
        <v>1761</v>
      </c>
      <c r="D1354" s="59" t="s">
        <v>784</v>
      </c>
      <c r="E1354" s="60" t="s">
        <v>6217</v>
      </c>
      <c r="F1354" s="60"/>
      <c r="G1354" s="60"/>
      <c r="H1354" s="60"/>
      <c r="I1354" s="59">
        <f t="shared" si="22"/>
        <v>18</v>
      </c>
      <c r="J1354" s="59" t="s">
        <v>1613</v>
      </c>
      <c r="K1354" s="61"/>
      <c r="L1354" s="62" t="s">
        <v>6738</v>
      </c>
      <c r="M1354" s="62" t="s">
        <v>6217</v>
      </c>
      <c r="N1354" s="72" t="str">
        <f>VLOOKUP(M1354,'Hulpblad KAR-parser'!A:C,2,FALSE)</f>
        <v>Binnen/buiten</v>
      </c>
      <c r="O1354" s="72" t="str">
        <f>IF(VLOOKUP(M1354,'Hulpblad KAR-parser'!A:C,3,FALSE)="","",VLOOKUP(M1354,'Hulpblad KAR-parser'!A:C,3,FALSE))</f>
        <v>Buiten</v>
      </c>
      <c r="P1354" s="136" t="str">
        <f>IF(CONCATENATE(C1354,D1354)="","",VLOOKUP(CONCATENATE(C1354,D1354),Karakteristieken!AQ:AQ,1,FALSE))</f>
        <v>Binnen/buitenBuiten</v>
      </c>
    </row>
    <row r="1355" spans="1:16" x14ac:dyDescent="0.25">
      <c r="A1355" s="59">
        <v>200137285</v>
      </c>
      <c r="B1355" s="59">
        <v>200059216</v>
      </c>
      <c r="C1355" s="59" t="s">
        <v>11768</v>
      </c>
      <c r="D1355" s="59" t="s">
        <v>11771</v>
      </c>
      <c r="E1355" s="60" t="s">
        <v>6217</v>
      </c>
      <c r="F1355" s="60"/>
      <c r="G1355" s="60"/>
      <c r="H1355" s="60"/>
      <c r="I1355" s="59">
        <f t="shared" si="22"/>
        <v>18</v>
      </c>
      <c r="J1355" s="59" t="s">
        <v>1613</v>
      </c>
      <c r="K1355" s="61"/>
      <c r="L1355" s="62" t="s">
        <v>6738</v>
      </c>
      <c r="M1355" s="62" t="s">
        <v>6217</v>
      </c>
      <c r="N1355" s="72" t="str">
        <f>VLOOKUP(M1355,'Hulpblad KAR-parser'!A:C,2,FALSE)</f>
        <v>Binnen/buiten</v>
      </c>
      <c r="O1355" s="72" t="str">
        <f>IF(VLOOKUP(M1355,'Hulpblad KAR-parser'!A:C,3,FALSE)="","",VLOOKUP(M1355,'Hulpblad KAR-parser'!A:C,3,FALSE))</f>
        <v>Buiten</v>
      </c>
      <c r="P1355" s="136" t="str">
        <f>IF(CONCATENATE(C1355,D1355)="","",VLOOKUP(CONCATENATE(C1355,D1355),Karakteristieken!AQ:AQ,1,FALSE))</f>
        <v>Aantref/lek gev.stofGaslek Verwarm/aandr</v>
      </c>
    </row>
    <row r="1356" spans="1:16" x14ac:dyDescent="0.25">
      <c r="A1356" s="59"/>
      <c r="B1356" s="59"/>
      <c r="C1356" s="59"/>
      <c r="D1356" s="59"/>
      <c r="E1356" s="60" t="s">
        <v>8186</v>
      </c>
      <c r="F1356" s="60"/>
      <c r="G1356" s="60" t="s">
        <v>6217</v>
      </c>
      <c r="H1356" s="60"/>
      <c r="I1356" s="59">
        <f t="shared" si="22"/>
        <v>14</v>
      </c>
      <c r="J1356" s="59" t="s">
        <v>1561</v>
      </c>
      <c r="K1356" s="61"/>
      <c r="L1356" s="62" t="s">
        <v>6738</v>
      </c>
      <c r="M1356" s="62" t="s">
        <v>6217</v>
      </c>
      <c r="N1356" s="72" t="str">
        <f>VLOOKUP(M1356,'Hulpblad KAR-parser'!A:C,2,FALSE)</f>
        <v>Binnen/buiten</v>
      </c>
      <c r="O1356" s="72" t="str">
        <f>IF(VLOOKUP(M1356,'Hulpblad KAR-parser'!A:C,3,FALSE)="","",VLOOKUP(M1356,'Hulpblad KAR-parser'!A:C,3,FALSE))</f>
        <v>Buiten</v>
      </c>
      <c r="P1356" s="136" t="str">
        <f>IF(CONCATENATE(C1356,D1356)="","",VLOOKUP(CONCATENATE(C1356,D1356),Karakteristieken!AQ:AQ,1,FALSE))</f>
        <v/>
      </c>
    </row>
    <row r="1357" spans="1:16" x14ac:dyDescent="0.25">
      <c r="A1357" s="59"/>
      <c r="B1357" s="59"/>
      <c r="C1357" s="59"/>
      <c r="D1357" s="59"/>
      <c r="E1357" s="60" t="s">
        <v>8221</v>
      </c>
      <c r="F1357" s="60"/>
      <c r="G1357" s="60" t="s">
        <v>6217</v>
      </c>
      <c r="H1357" s="60"/>
      <c r="I1357" s="59">
        <f t="shared" si="22"/>
        <v>10</v>
      </c>
      <c r="J1357" s="59" t="s">
        <v>1561</v>
      </c>
      <c r="K1357" s="61"/>
      <c r="L1357" s="62" t="s">
        <v>6738</v>
      </c>
      <c r="M1357" s="62" t="s">
        <v>6217</v>
      </c>
      <c r="N1357" s="72" t="str">
        <f>VLOOKUP(M1357,'Hulpblad KAR-parser'!A:C,2,FALSE)</f>
        <v>Binnen/buiten</v>
      </c>
      <c r="O1357" s="72" t="str">
        <f>IF(VLOOKUP(M1357,'Hulpblad KAR-parser'!A:C,3,FALSE)="","",VLOOKUP(M1357,'Hulpblad KAR-parser'!A:C,3,FALSE))</f>
        <v>Buiten</v>
      </c>
      <c r="P1357" s="136" t="str">
        <f>IF(CONCATENATE(C1357,D1357)="","",VLOOKUP(CONCATENATE(C1357,D1357),Karakteristieken!AQ:AQ,1,FALSE))</f>
        <v/>
      </c>
    </row>
    <row r="1358" spans="1:16" x14ac:dyDescent="0.25">
      <c r="A1358" s="59">
        <v>200137286</v>
      </c>
      <c r="B1358" s="59">
        <v>200011230</v>
      </c>
      <c r="C1358" s="59" t="s">
        <v>11768</v>
      </c>
      <c r="D1358" s="59" t="s">
        <v>1609</v>
      </c>
      <c r="E1358" s="60" t="s">
        <v>6156</v>
      </c>
      <c r="F1358" s="60"/>
      <c r="G1358" s="60"/>
      <c r="H1358" s="60"/>
      <c r="I1358" s="59">
        <f t="shared" si="22"/>
        <v>9</v>
      </c>
      <c r="J1358" s="59" t="s">
        <v>1613</v>
      </c>
      <c r="K1358" s="61"/>
      <c r="L1358" s="62" t="s">
        <v>6738</v>
      </c>
      <c r="M1358" s="62" t="s">
        <v>6156</v>
      </c>
      <c r="N1358" s="72" t="str">
        <f>VLOOKUP(M1358,'Hulpblad KAR-parser'!A:C,2,FALSE)</f>
        <v>Aantref/lek gev.stof</v>
      </c>
      <c r="O1358" s="72" t="str">
        <f>IF(VLOOKUP(M1358,'Hulpblad KAR-parser'!A:C,3,FALSE)="","",VLOOKUP(M1358,'Hulpblad KAR-parser'!A:C,3,FALSE))</f>
        <v>Gaslucht</v>
      </c>
      <c r="P1358" s="136" t="str">
        <f>IF(CONCATENATE(C1358,D1358)="","",VLOOKUP(CONCATENATE(C1358,D1358),Karakteristieken!AQ:AQ,1,FALSE))</f>
        <v>Aantref/lek gev.stofGaslucht</v>
      </c>
    </row>
    <row r="1359" spans="1:16" x14ac:dyDescent="0.25">
      <c r="A1359" s="59"/>
      <c r="B1359" s="59"/>
      <c r="C1359" s="59"/>
      <c r="D1359" s="59"/>
      <c r="E1359" s="60" t="s">
        <v>7972</v>
      </c>
      <c r="F1359" s="60"/>
      <c r="G1359" s="60" t="s">
        <v>6156</v>
      </c>
      <c r="H1359" s="60"/>
      <c r="I1359" s="59">
        <f t="shared" si="22"/>
        <v>5</v>
      </c>
      <c r="J1359" s="59" t="s">
        <v>1561</v>
      </c>
      <c r="K1359" s="61"/>
      <c r="L1359" s="62" t="s">
        <v>6738</v>
      </c>
      <c r="M1359" s="62" t="s">
        <v>6156</v>
      </c>
      <c r="N1359" s="72" t="str">
        <f>VLOOKUP(M1359,'Hulpblad KAR-parser'!A:C,2,FALSE)</f>
        <v>Aantref/lek gev.stof</v>
      </c>
      <c r="O1359" s="72" t="str">
        <f>IF(VLOOKUP(M1359,'Hulpblad KAR-parser'!A:C,3,FALSE)="","",VLOOKUP(M1359,'Hulpblad KAR-parser'!A:C,3,FALSE))</f>
        <v>Gaslucht</v>
      </c>
      <c r="P1359" s="136" t="str">
        <f>IF(CONCATENATE(C1359,D1359)="","",VLOOKUP(CONCATENATE(C1359,D1359),Karakteristieken!AQ:AQ,1,FALSE))</f>
        <v/>
      </c>
    </row>
    <row r="1360" spans="1:16" x14ac:dyDescent="0.25">
      <c r="A1360" s="59">
        <v>200137287</v>
      </c>
      <c r="B1360" s="59">
        <v>200059142</v>
      </c>
      <c r="C1360" s="59" t="s">
        <v>11768</v>
      </c>
      <c r="D1360" s="59" t="s">
        <v>1609</v>
      </c>
      <c r="E1360" s="60" t="s">
        <v>6157</v>
      </c>
      <c r="F1360" s="60"/>
      <c r="G1360" s="60"/>
      <c r="H1360" s="60"/>
      <c r="I1360" s="59">
        <f t="shared" si="22"/>
        <v>16</v>
      </c>
      <c r="J1360" s="59" t="s">
        <v>1613</v>
      </c>
      <c r="K1360" s="61"/>
      <c r="L1360" s="62" t="s">
        <v>6738</v>
      </c>
      <c r="M1360" s="62" t="s">
        <v>6157</v>
      </c>
      <c r="N1360" s="72" t="str">
        <f>VLOOKUP(M1360,'Hulpblad KAR-parser'!A:C,2,FALSE)</f>
        <v>Aantref/lek gev.stof</v>
      </c>
      <c r="O1360" s="72" t="str">
        <f>IF(VLOOKUP(M1360,'Hulpblad KAR-parser'!A:C,3,FALSE)="","",VLOOKUP(M1360,'Hulpblad KAR-parser'!A:C,3,FALSE))</f>
        <v>Gaslucht</v>
      </c>
      <c r="P1360" s="136" t="str">
        <f>IF(CONCATENATE(C1360,D1360)="","",VLOOKUP(CONCATENATE(C1360,D1360),Karakteristieken!AQ:AQ,1,FALSE))</f>
        <v>Aantref/lek gev.stofGaslucht</v>
      </c>
    </row>
    <row r="1361" spans="1:16" x14ac:dyDescent="0.25">
      <c r="A1361" s="59">
        <v>200109533</v>
      </c>
      <c r="B1361" s="59">
        <v>200059142</v>
      </c>
      <c r="C1361" s="59" t="s">
        <v>1761</v>
      </c>
      <c r="D1361" s="59" t="s">
        <v>1762</v>
      </c>
      <c r="E1361" s="60" t="s">
        <v>6157</v>
      </c>
      <c r="F1361" s="60"/>
      <c r="G1361" s="60"/>
      <c r="H1361" s="60"/>
      <c r="I1361" s="59">
        <f t="shared" si="22"/>
        <v>16</v>
      </c>
      <c r="J1361" s="59" t="s">
        <v>1613</v>
      </c>
      <c r="K1361" s="61"/>
      <c r="L1361" s="62" t="s">
        <v>6738</v>
      </c>
      <c r="M1361" s="62" t="s">
        <v>6157</v>
      </c>
      <c r="N1361" s="72" t="str">
        <f>VLOOKUP(M1361,'Hulpblad KAR-parser'!A:C,2,FALSE)</f>
        <v>Aantref/lek gev.stof</v>
      </c>
      <c r="O1361" s="72" t="str">
        <f>IF(VLOOKUP(M1361,'Hulpblad KAR-parser'!A:C,3,FALSE)="","",VLOOKUP(M1361,'Hulpblad KAR-parser'!A:C,3,FALSE))</f>
        <v>Gaslucht</v>
      </c>
      <c r="P1361" s="136" t="str">
        <f>IF(CONCATENATE(C1361,D1361)="","",VLOOKUP(CONCATENATE(C1361,D1361),Karakteristieken!AQ:AQ,1,FALSE))</f>
        <v>Binnen/buitenBinnen</v>
      </c>
    </row>
    <row r="1362" spans="1:16" x14ac:dyDescent="0.25">
      <c r="A1362" s="59">
        <v>200114951</v>
      </c>
      <c r="B1362" s="59">
        <v>200059142</v>
      </c>
      <c r="C1362" s="59" t="s">
        <v>4154</v>
      </c>
      <c r="D1362" s="59" t="s">
        <v>40</v>
      </c>
      <c r="E1362" s="60" t="s">
        <v>6157</v>
      </c>
      <c r="F1362" s="60"/>
      <c r="G1362" s="60"/>
      <c r="H1362" s="60"/>
      <c r="I1362" s="59">
        <f t="shared" si="22"/>
        <v>16</v>
      </c>
      <c r="J1362" s="59" t="s">
        <v>1613</v>
      </c>
      <c r="K1362" s="61"/>
      <c r="L1362" s="62" t="s">
        <v>6738</v>
      </c>
      <c r="M1362" s="62" t="s">
        <v>6157</v>
      </c>
      <c r="N1362" s="72" t="str">
        <f>VLOOKUP(M1362,'Hulpblad KAR-parser'!A:C,2,FALSE)</f>
        <v>Aantref/lek gev.stof</v>
      </c>
      <c r="O1362" s="72" t="str">
        <f>IF(VLOOKUP(M1362,'Hulpblad KAR-parser'!A:C,3,FALSE)="","",VLOOKUP(M1362,'Hulpblad KAR-parser'!A:C,3,FALSE))</f>
        <v>Gaslucht</v>
      </c>
      <c r="P1362" s="136" t="str">
        <f>IF(CONCATENATE(C1362,D1362)="","",VLOOKUP(CONCATENATE(C1362,D1362),Karakteristieken!AQ:AQ,1,FALSE))</f>
        <v>Optisch &amp; geluidsignBrandweer</v>
      </c>
    </row>
    <row r="1363" spans="1:16" x14ac:dyDescent="0.25">
      <c r="A1363" s="59"/>
      <c r="B1363" s="59"/>
      <c r="C1363" s="59"/>
      <c r="D1363" s="59"/>
      <c r="E1363" s="60" t="s">
        <v>7973</v>
      </c>
      <c r="F1363" s="60"/>
      <c r="G1363" s="60" t="s">
        <v>6157</v>
      </c>
      <c r="H1363" s="60"/>
      <c r="I1363" s="59">
        <f t="shared" si="22"/>
        <v>12</v>
      </c>
      <c r="J1363" s="59" t="s">
        <v>1561</v>
      </c>
      <c r="K1363" s="61"/>
      <c r="L1363" s="62" t="s">
        <v>6738</v>
      </c>
      <c r="M1363" s="62" t="s">
        <v>6157</v>
      </c>
      <c r="N1363" s="72" t="str">
        <f>VLOOKUP(M1363,'Hulpblad KAR-parser'!A:C,2,FALSE)</f>
        <v>Aantref/lek gev.stof</v>
      </c>
      <c r="O1363" s="72" t="str">
        <f>IF(VLOOKUP(M1363,'Hulpblad KAR-parser'!A:C,3,FALSE)="","",VLOOKUP(M1363,'Hulpblad KAR-parser'!A:C,3,FALSE))</f>
        <v>Gaslucht</v>
      </c>
      <c r="P1363" s="136" t="str">
        <f>IF(CONCATENATE(C1363,D1363)="","",VLOOKUP(CONCATENATE(C1363,D1363),Karakteristieken!AQ:AQ,1,FALSE))</f>
        <v/>
      </c>
    </row>
    <row r="1364" spans="1:16" x14ac:dyDescent="0.25">
      <c r="A1364" s="59"/>
      <c r="B1364" s="59"/>
      <c r="C1364" s="59"/>
      <c r="D1364" s="59"/>
      <c r="E1364" s="60" t="s">
        <v>7976</v>
      </c>
      <c r="F1364" s="60"/>
      <c r="G1364" s="60" t="s">
        <v>6157</v>
      </c>
      <c r="H1364" s="60"/>
      <c r="I1364" s="59">
        <f t="shared" si="22"/>
        <v>8</v>
      </c>
      <c r="J1364" s="59" t="s">
        <v>1561</v>
      </c>
      <c r="K1364" s="61"/>
      <c r="L1364" s="62" t="s">
        <v>6738</v>
      </c>
      <c r="M1364" s="62" t="s">
        <v>6157</v>
      </c>
      <c r="N1364" s="72" t="str">
        <f>VLOOKUP(M1364,'Hulpblad KAR-parser'!A:C,2,FALSE)</f>
        <v>Aantref/lek gev.stof</v>
      </c>
      <c r="O1364" s="72" t="str">
        <f>IF(VLOOKUP(M1364,'Hulpblad KAR-parser'!A:C,3,FALSE)="","",VLOOKUP(M1364,'Hulpblad KAR-parser'!A:C,3,FALSE))</f>
        <v>Gaslucht</v>
      </c>
      <c r="P1364" s="136" t="str">
        <f>IF(CONCATENATE(C1364,D1364)="","",VLOOKUP(CONCATENATE(C1364,D1364),Karakteristieken!AQ:AQ,1,FALSE))</f>
        <v/>
      </c>
    </row>
    <row r="1365" spans="1:16" x14ac:dyDescent="0.25">
      <c r="A1365" s="59">
        <v>200137288</v>
      </c>
      <c r="B1365" s="59">
        <v>200059143</v>
      </c>
      <c r="C1365" s="59" t="s">
        <v>11768</v>
      </c>
      <c r="D1365" s="59" t="s">
        <v>1609</v>
      </c>
      <c r="E1365" s="60" t="s">
        <v>6158</v>
      </c>
      <c r="F1365" s="60"/>
      <c r="G1365" s="60"/>
      <c r="H1365" s="60"/>
      <c r="I1365" s="59">
        <f t="shared" si="22"/>
        <v>16</v>
      </c>
      <c r="J1365" s="59" t="s">
        <v>1613</v>
      </c>
      <c r="K1365" s="61"/>
      <c r="L1365" s="62" t="s">
        <v>6738</v>
      </c>
      <c r="M1365" s="62" t="s">
        <v>6158</v>
      </c>
      <c r="N1365" s="72" t="str">
        <f>VLOOKUP(M1365,'Hulpblad KAR-parser'!A:C,2,FALSE)</f>
        <v>Aantref/lek gev.stof</v>
      </c>
      <c r="O1365" s="72" t="str">
        <f>IF(VLOOKUP(M1365,'Hulpblad KAR-parser'!A:C,3,FALSE)="","",VLOOKUP(M1365,'Hulpblad KAR-parser'!A:C,3,FALSE))</f>
        <v>Gaslucht</v>
      </c>
      <c r="P1365" s="136" t="str">
        <f>IF(CONCATENATE(C1365,D1365)="","",VLOOKUP(CONCATENATE(C1365,D1365),Karakteristieken!AQ:AQ,1,FALSE))</f>
        <v>Aantref/lek gev.stofGaslucht</v>
      </c>
    </row>
    <row r="1366" spans="1:16" x14ac:dyDescent="0.25">
      <c r="A1366" s="59">
        <v>200109535</v>
      </c>
      <c r="B1366" s="59">
        <v>200059143</v>
      </c>
      <c r="C1366" s="59" t="s">
        <v>1761</v>
      </c>
      <c r="D1366" s="59" t="s">
        <v>784</v>
      </c>
      <c r="E1366" s="60" t="s">
        <v>6158</v>
      </c>
      <c r="F1366" s="60"/>
      <c r="G1366" s="60"/>
      <c r="H1366" s="60"/>
      <c r="I1366" s="59">
        <f t="shared" si="22"/>
        <v>16</v>
      </c>
      <c r="J1366" s="59" t="s">
        <v>1613</v>
      </c>
      <c r="K1366" s="61"/>
      <c r="L1366" s="62" t="s">
        <v>6738</v>
      </c>
      <c r="M1366" s="62" t="s">
        <v>6158</v>
      </c>
      <c r="N1366" s="72" t="str">
        <f>VLOOKUP(M1366,'Hulpblad KAR-parser'!A:C,2,FALSE)</f>
        <v>Aantref/lek gev.stof</v>
      </c>
      <c r="O1366" s="72" t="str">
        <f>IF(VLOOKUP(M1366,'Hulpblad KAR-parser'!A:C,3,FALSE)="","",VLOOKUP(M1366,'Hulpblad KAR-parser'!A:C,3,FALSE))</f>
        <v>Gaslucht</v>
      </c>
      <c r="P1366" s="136" t="str">
        <f>IF(CONCATENATE(C1366,D1366)="","",VLOOKUP(CONCATENATE(C1366,D1366),Karakteristieken!AQ:AQ,1,FALSE))</f>
        <v>Binnen/buitenBuiten</v>
      </c>
    </row>
    <row r="1367" spans="1:16" x14ac:dyDescent="0.25">
      <c r="A1367" s="59"/>
      <c r="B1367" s="59"/>
      <c r="C1367" s="59"/>
      <c r="D1367" s="59"/>
      <c r="E1367" s="60" t="s">
        <v>7974</v>
      </c>
      <c r="F1367" s="60"/>
      <c r="G1367" s="60" t="s">
        <v>6158</v>
      </c>
      <c r="H1367" s="60"/>
      <c r="I1367" s="59">
        <f t="shared" si="22"/>
        <v>12</v>
      </c>
      <c r="J1367" s="59" t="s">
        <v>1561</v>
      </c>
      <c r="K1367" s="61"/>
      <c r="L1367" s="62" t="s">
        <v>6738</v>
      </c>
      <c r="M1367" s="62" t="s">
        <v>6158</v>
      </c>
      <c r="N1367" s="72" t="str">
        <f>VLOOKUP(M1367,'Hulpblad KAR-parser'!A:C,2,FALSE)</f>
        <v>Aantref/lek gev.stof</v>
      </c>
      <c r="O1367" s="72" t="str">
        <f>IF(VLOOKUP(M1367,'Hulpblad KAR-parser'!A:C,3,FALSE)="","",VLOOKUP(M1367,'Hulpblad KAR-parser'!A:C,3,FALSE))</f>
        <v>Gaslucht</v>
      </c>
      <c r="P1367" s="136" t="str">
        <f>IF(CONCATENATE(C1367,D1367)="","",VLOOKUP(CONCATENATE(C1367,D1367),Karakteristieken!AQ:AQ,1,FALSE))</f>
        <v/>
      </c>
    </row>
    <row r="1368" spans="1:16" x14ac:dyDescent="0.25">
      <c r="A1368" s="59"/>
      <c r="B1368" s="59"/>
      <c r="C1368" s="59"/>
      <c r="D1368" s="59"/>
      <c r="E1368" s="60" t="s">
        <v>7977</v>
      </c>
      <c r="F1368" s="60"/>
      <c r="G1368" s="60" t="s">
        <v>6158</v>
      </c>
      <c r="H1368" s="60"/>
      <c r="I1368" s="59">
        <f t="shared" si="22"/>
        <v>8</v>
      </c>
      <c r="J1368" s="59" t="s">
        <v>1561</v>
      </c>
      <c r="K1368" s="61"/>
      <c r="L1368" s="62" t="s">
        <v>6738</v>
      </c>
      <c r="M1368" s="62" t="s">
        <v>6158</v>
      </c>
      <c r="N1368" s="72" t="str">
        <f>VLOOKUP(M1368,'Hulpblad KAR-parser'!A:C,2,FALSE)</f>
        <v>Aantref/lek gev.stof</v>
      </c>
      <c r="O1368" s="72" t="str">
        <f>IF(VLOOKUP(M1368,'Hulpblad KAR-parser'!A:C,3,FALSE)="","",VLOOKUP(M1368,'Hulpblad KAR-parser'!A:C,3,FALSE))</f>
        <v>Gaslucht</v>
      </c>
      <c r="P1368" s="136" t="str">
        <f>IF(CONCATENATE(C1368,D1368)="","",VLOOKUP(CONCATENATE(C1368,D1368),Karakteristieken!AQ:AQ,1,FALSE))</f>
        <v/>
      </c>
    </row>
    <row r="1369" spans="1:16" x14ac:dyDescent="0.25">
      <c r="A1369" s="67">
        <v>200109537</v>
      </c>
      <c r="B1369" s="67">
        <v>200098034</v>
      </c>
      <c r="C1369" s="67" t="s">
        <v>2024</v>
      </c>
      <c r="D1369" s="67"/>
      <c r="E1369" s="68" t="s">
        <v>6260</v>
      </c>
      <c r="F1369" s="68"/>
      <c r="G1369" s="68"/>
      <c r="H1369" s="68"/>
      <c r="I1369" s="67">
        <f t="shared" si="22"/>
        <v>19</v>
      </c>
      <c r="J1369" s="67" t="s">
        <v>1613</v>
      </c>
      <c r="K1369" s="91" t="s">
        <v>12550</v>
      </c>
      <c r="L1369" s="62" t="s">
        <v>6737</v>
      </c>
      <c r="M1369" s="62" t="s">
        <v>6260</v>
      </c>
      <c r="N1369" s="72" t="e">
        <f>VLOOKUP(M1369,'Hulpblad KAR-parser'!A:C,2,FALSE)</f>
        <v>#N/A</v>
      </c>
      <c r="O1369" s="72" t="e">
        <f>IF(VLOOKUP(M1369,'Hulpblad KAR-parser'!A:C,3,FALSE)="","",VLOOKUP(M1369,'Hulpblad KAR-parser'!A:C,3,FALSE))</f>
        <v>#N/A</v>
      </c>
      <c r="P1369" s="136" t="e">
        <f>IF(CONCATENATE(C1369,D1369)="","",VLOOKUP(CONCATENATE(C1369,D1369),Karakteristieken!AQ:AQ,1,FALSE))</f>
        <v>#N/A</v>
      </c>
    </row>
    <row r="1370" spans="1:16" x14ac:dyDescent="0.25">
      <c r="A1370" s="67"/>
      <c r="B1370" s="67"/>
      <c r="C1370" s="67"/>
      <c r="D1370" s="67"/>
      <c r="E1370" s="68" t="s">
        <v>9199</v>
      </c>
      <c r="F1370" s="68"/>
      <c r="G1370" s="68" t="s">
        <v>6260</v>
      </c>
      <c r="H1370" s="68"/>
      <c r="I1370" s="67">
        <f t="shared" si="22"/>
        <v>6</v>
      </c>
      <c r="J1370" s="67" t="s">
        <v>1561</v>
      </c>
      <c r="K1370" s="91" t="s">
        <v>12550</v>
      </c>
      <c r="L1370" s="62" t="s">
        <v>6737</v>
      </c>
      <c r="M1370" s="62" t="s">
        <v>6260</v>
      </c>
      <c r="N1370" s="72" t="e">
        <f>VLOOKUP(M1370,'Hulpblad KAR-parser'!A:C,2,FALSE)</f>
        <v>#N/A</v>
      </c>
      <c r="O1370" s="72" t="e">
        <f>IF(VLOOKUP(M1370,'Hulpblad KAR-parser'!A:C,3,FALSE)="","",VLOOKUP(M1370,'Hulpblad KAR-parser'!A:C,3,FALSE))</f>
        <v>#N/A</v>
      </c>
      <c r="P1370" s="136" t="str">
        <f>IF(CONCATENATE(C1370,D1370)="","",VLOOKUP(CONCATENATE(C1370,D1370),Karakteristieken!AQ:AQ,1,FALSE))</f>
        <v/>
      </c>
    </row>
    <row r="1371" spans="1:16" x14ac:dyDescent="0.25">
      <c r="A1371" s="59">
        <v>200109538</v>
      </c>
      <c r="B1371" s="59">
        <v>200098035</v>
      </c>
      <c r="C1371" s="59" t="s">
        <v>2024</v>
      </c>
      <c r="D1371" s="59" t="s">
        <v>2025</v>
      </c>
      <c r="E1371" s="60" t="s">
        <v>2028</v>
      </c>
      <c r="F1371" s="60"/>
      <c r="G1371" s="60"/>
      <c r="H1371" s="60"/>
      <c r="I1371" s="59">
        <f t="shared" si="22"/>
        <v>20</v>
      </c>
      <c r="J1371" s="59" t="s">
        <v>1613</v>
      </c>
      <c r="K1371" s="61"/>
      <c r="L1371" s="62" t="s">
        <v>6737</v>
      </c>
      <c r="M1371" s="62" t="s">
        <v>2028</v>
      </c>
      <c r="N1371" s="72" t="str">
        <f>VLOOKUP(M1371,'Hulpblad KAR-parser'!A:C,2,FALSE)</f>
        <v>Gebr geweldsmiddel</v>
      </c>
      <c r="O1371" s="72" t="str">
        <f>IF(VLOOKUP(M1371,'Hulpblad KAR-parser'!A:C,3,FALSE)="","",VLOOKUP(M1371,'Hulpblad KAR-parser'!A:C,3,FALSE))</f>
        <v>Bereden</v>
      </c>
      <c r="P1371" s="136" t="str">
        <f>IF(CONCATENATE(C1371,D1371)="","",VLOOKUP(CONCATENATE(C1371,D1371),Karakteristieken!AQ:AQ,1,FALSE))</f>
        <v>Gebr geweldsmiddelBereden</v>
      </c>
    </row>
    <row r="1372" spans="1:16" x14ac:dyDescent="0.25">
      <c r="A1372" s="59"/>
      <c r="B1372" s="59"/>
      <c r="C1372" s="59"/>
      <c r="D1372" s="59"/>
      <c r="E1372" s="60" t="s">
        <v>9174</v>
      </c>
      <c r="F1372" s="60"/>
      <c r="G1372" s="60" t="s">
        <v>2028</v>
      </c>
      <c r="H1372" s="60"/>
      <c r="I1372" s="59">
        <f t="shared" si="22"/>
        <v>6</v>
      </c>
      <c r="J1372" s="59" t="s">
        <v>1561</v>
      </c>
      <c r="K1372" s="61"/>
      <c r="L1372" s="62" t="s">
        <v>6737</v>
      </c>
      <c r="M1372" s="62" t="s">
        <v>2028</v>
      </c>
      <c r="N1372" s="72" t="str">
        <f>VLOOKUP(M1372,'Hulpblad KAR-parser'!A:C,2,FALSE)</f>
        <v>Gebr geweldsmiddel</v>
      </c>
      <c r="O1372" s="72" t="str">
        <f>IF(VLOOKUP(M1372,'Hulpblad KAR-parser'!A:C,3,FALSE)="","",VLOOKUP(M1372,'Hulpblad KAR-parser'!A:C,3,FALSE))</f>
        <v>Bereden</v>
      </c>
      <c r="P1372" s="136" t="str">
        <f>IF(CONCATENATE(C1372,D1372)="","",VLOOKUP(CONCATENATE(C1372,D1372),Karakteristieken!AQ:AQ,1,FALSE))</f>
        <v/>
      </c>
    </row>
    <row r="1373" spans="1:16" x14ac:dyDescent="0.25">
      <c r="A1373" s="59"/>
      <c r="B1373" s="59"/>
      <c r="C1373" s="59"/>
      <c r="D1373" s="59"/>
      <c r="E1373" s="60" t="s">
        <v>9175</v>
      </c>
      <c r="F1373" s="60"/>
      <c r="G1373" s="60" t="s">
        <v>2028</v>
      </c>
      <c r="H1373" s="60"/>
      <c r="I1373" s="59">
        <f t="shared" si="22"/>
        <v>6</v>
      </c>
      <c r="J1373" s="59" t="s">
        <v>1561</v>
      </c>
      <c r="K1373" s="61"/>
      <c r="L1373" s="62" t="s">
        <v>6737</v>
      </c>
      <c r="M1373" s="62" t="s">
        <v>2028</v>
      </c>
      <c r="N1373" s="72" t="str">
        <f>VLOOKUP(M1373,'Hulpblad KAR-parser'!A:C,2,FALSE)</f>
        <v>Gebr geweldsmiddel</v>
      </c>
      <c r="O1373" s="72" t="str">
        <f>IF(VLOOKUP(M1373,'Hulpblad KAR-parser'!A:C,3,FALSE)="","",VLOOKUP(M1373,'Hulpblad KAR-parser'!A:C,3,FALSE))</f>
        <v>Bereden</v>
      </c>
      <c r="P1373" s="136" t="str">
        <f>IF(CONCATENATE(C1373,D1373)="","",VLOOKUP(CONCATENATE(C1373,D1373),Karakteristieken!AQ:AQ,1,FALSE))</f>
        <v/>
      </c>
    </row>
    <row r="1374" spans="1:16" x14ac:dyDescent="0.25">
      <c r="A1374" s="59">
        <v>200109539</v>
      </c>
      <c r="B1374" s="59">
        <v>200098036</v>
      </c>
      <c r="C1374" s="59" t="s">
        <v>2024</v>
      </c>
      <c r="D1374" s="59" t="s">
        <v>2029</v>
      </c>
      <c r="E1374" s="60" t="s">
        <v>2031</v>
      </c>
      <c r="F1374" s="60"/>
      <c r="G1374" s="60"/>
      <c r="H1374" s="60"/>
      <c r="I1374" s="59">
        <f t="shared" si="22"/>
        <v>19</v>
      </c>
      <c r="J1374" s="59" t="s">
        <v>1613</v>
      </c>
      <c r="K1374" s="61"/>
      <c r="L1374" s="62" t="s">
        <v>6737</v>
      </c>
      <c r="M1374" s="62" t="s">
        <v>2031</v>
      </c>
      <c r="N1374" s="72" t="str">
        <f>VLOOKUP(M1374,'Hulpblad KAR-parser'!A:C,2,FALSE)</f>
        <v>Gebr geweldsmiddel</v>
      </c>
      <c r="O1374" s="72" t="str">
        <f>IF(VLOOKUP(M1374,'Hulpblad KAR-parser'!A:C,3,FALSE)="","",VLOOKUP(M1374,'Hulpblad KAR-parser'!A:C,3,FALSE))</f>
        <v>Boeien</v>
      </c>
      <c r="P1374" s="136" t="str">
        <f>IF(CONCATENATE(C1374,D1374)="","",VLOOKUP(CONCATENATE(C1374,D1374),Karakteristieken!AQ:AQ,1,FALSE))</f>
        <v>Gebr geweldsmiddelBoeien</v>
      </c>
    </row>
    <row r="1375" spans="1:16" x14ac:dyDescent="0.25">
      <c r="A1375" s="59"/>
      <c r="B1375" s="59"/>
      <c r="C1375" s="59"/>
      <c r="D1375" s="59"/>
      <c r="E1375" s="60" t="s">
        <v>9176</v>
      </c>
      <c r="F1375" s="60"/>
      <c r="G1375" s="60" t="s">
        <v>2031</v>
      </c>
      <c r="H1375" s="60"/>
      <c r="I1375" s="59">
        <f t="shared" si="22"/>
        <v>7</v>
      </c>
      <c r="J1375" s="59" t="s">
        <v>1561</v>
      </c>
      <c r="K1375" s="61"/>
      <c r="L1375" s="62" t="s">
        <v>6737</v>
      </c>
      <c r="M1375" s="62" t="s">
        <v>2031</v>
      </c>
      <c r="N1375" s="72" t="str">
        <f>VLOOKUP(M1375,'Hulpblad KAR-parser'!A:C,2,FALSE)</f>
        <v>Gebr geweldsmiddel</v>
      </c>
      <c r="O1375" s="72" t="str">
        <f>IF(VLOOKUP(M1375,'Hulpblad KAR-parser'!A:C,3,FALSE)="","",VLOOKUP(M1375,'Hulpblad KAR-parser'!A:C,3,FALSE))</f>
        <v>Boeien</v>
      </c>
      <c r="P1375" s="136" t="str">
        <f>IF(CONCATENATE(C1375,D1375)="","",VLOOKUP(CONCATENATE(C1375,D1375),Karakteristieken!AQ:AQ,1,FALSE))</f>
        <v/>
      </c>
    </row>
    <row r="1376" spans="1:16" x14ac:dyDescent="0.25">
      <c r="A1376" s="59"/>
      <c r="B1376" s="59"/>
      <c r="C1376" s="59"/>
      <c r="D1376" s="59"/>
      <c r="E1376" s="60" t="s">
        <v>9177</v>
      </c>
      <c r="F1376" s="60"/>
      <c r="G1376" s="60" t="s">
        <v>2031</v>
      </c>
      <c r="H1376" s="60"/>
      <c r="I1376" s="59">
        <f t="shared" si="22"/>
        <v>7</v>
      </c>
      <c r="J1376" s="59" t="s">
        <v>1561</v>
      </c>
      <c r="K1376" s="61"/>
      <c r="L1376" s="62" t="s">
        <v>6737</v>
      </c>
      <c r="M1376" s="62" t="s">
        <v>2031</v>
      </c>
      <c r="N1376" s="72" t="str">
        <f>VLOOKUP(M1376,'Hulpblad KAR-parser'!A:C,2,FALSE)</f>
        <v>Gebr geweldsmiddel</v>
      </c>
      <c r="O1376" s="72" t="str">
        <f>IF(VLOOKUP(M1376,'Hulpblad KAR-parser'!A:C,3,FALSE)="","",VLOOKUP(M1376,'Hulpblad KAR-parser'!A:C,3,FALSE))</f>
        <v>Boeien</v>
      </c>
      <c r="P1376" s="136" t="str">
        <f>IF(CONCATENATE(C1376,D1376)="","",VLOOKUP(CONCATENATE(C1376,D1376),Karakteristieken!AQ:AQ,1,FALSE))</f>
        <v/>
      </c>
    </row>
    <row r="1377" spans="1:16" x14ac:dyDescent="0.25">
      <c r="A1377" s="59">
        <v>200109540</v>
      </c>
      <c r="B1377" s="59">
        <v>200098037</v>
      </c>
      <c r="C1377" s="59" t="s">
        <v>2024</v>
      </c>
      <c r="D1377" s="59" t="s">
        <v>2032</v>
      </c>
      <c r="E1377" s="60" t="s">
        <v>2034</v>
      </c>
      <c r="F1377" s="60"/>
      <c r="G1377" s="60"/>
      <c r="H1377" s="60"/>
      <c r="I1377" s="59">
        <f t="shared" si="22"/>
        <v>24</v>
      </c>
      <c r="J1377" s="59" t="s">
        <v>1613</v>
      </c>
      <c r="K1377" s="61"/>
      <c r="L1377" s="62" t="s">
        <v>6737</v>
      </c>
      <c r="M1377" s="62" t="s">
        <v>2034</v>
      </c>
      <c r="N1377" s="72" t="str">
        <f>VLOOKUP(M1377,'Hulpblad KAR-parser'!A:C,2,FALSE)</f>
        <v>Gebr geweldsmiddel</v>
      </c>
      <c r="O1377" s="72" t="str">
        <f>IF(VLOOKUP(M1377,'Hulpblad KAR-parser'!A:C,3,FALSE)="","",VLOOKUP(M1377,'Hulpblad KAR-parser'!A:C,3,FALSE))</f>
        <v>CS-Traangas</v>
      </c>
      <c r="P1377" s="136" t="str">
        <f>IF(CONCATENATE(C1377,D1377)="","",VLOOKUP(CONCATENATE(C1377,D1377),Karakteristieken!AQ:AQ,1,FALSE))</f>
        <v>Gebr geweldsmiddelCS-Traangas</v>
      </c>
    </row>
    <row r="1378" spans="1:16" x14ac:dyDescent="0.25">
      <c r="A1378" s="59"/>
      <c r="B1378" s="59"/>
      <c r="C1378" s="59"/>
      <c r="D1378" s="59"/>
      <c r="E1378" s="60" t="s">
        <v>9178</v>
      </c>
      <c r="F1378" s="60"/>
      <c r="G1378" s="60" t="s">
        <v>2034</v>
      </c>
      <c r="H1378" s="60"/>
      <c r="I1378" s="59">
        <f t="shared" si="22"/>
        <v>5</v>
      </c>
      <c r="J1378" s="59" t="s">
        <v>1561</v>
      </c>
      <c r="K1378" s="61"/>
      <c r="L1378" s="62" t="s">
        <v>6737</v>
      </c>
      <c r="M1378" s="62" t="s">
        <v>2034</v>
      </c>
      <c r="N1378" s="72" t="str">
        <f>VLOOKUP(M1378,'Hulpblad KAR-parser'!A:C,2,FALSE)</f>
        <v>Gebr geweldsmiddel</v>
      </c>
      <c r="O1378" s="72" t="str">
        <f>IF(VLOOKUP(M1378,'Hulpblad KAR-parser'!A:C,3,FALSE)="","",VLOOKUP(M1378,'Hulpblad KAR-parser'!A:C,3,FALSE))</f>
        <v>CS-Traangas</v>
      </c>
      <c r="P1378" s="136" t="str">
        <f>IF(CONCATENATE(C1378,D1378)="","",VLOOKUP(CONCATENATE(C1378,D1378),Karakteristieken!AQ:AQ,1,FALSE))</f>
        <v/>
      </c>
    </row>
    <row r="1379" spans="1:16" x14ac:dyDescent="0.25">
      <c r="A1379" s="59"/>
      <c r="B1379" s="59"/>
      <c r="C1379" s="59"/>
      <c r="D1379" s="59"/>
      <c r="E1379" s="60" t="s">
        <v>9179</v>
      </c>
      <c r="F1379" s="60"/>
      <c r="G1379" s="60" t="s">
        <v>2034</v>
      </c>
      <c r="H1379" s="60"/>
      <c r="I1379" s="59">
        <f t="shared" si="22"/>
        <v>7</v>
      </c>
      <c r="J1379" s="59" t="s">
        <v>1561</v>
      </c>
      <c r="K1379" s="61"/>
      <c r="L1379" s="62" t="s">
        <v>6737</v>
      </c>
      <c r="M1379" s="62" t="s">
        <v>2034</v>
      </c>
      <c r="N1379" s="72" t="str">
        <f>VLOOKUP(M1379,'Hulpblad KAR-parser'!A:C,2,FALSE)</f>
        <v>Gebr geweldsmiddel</v>
      </c>
      <c r="O1379" s="72" t="str">
        <f>IF(VLOOKUP(M1379,'Hulpblad KAR-parser'!A:C,3,FALSE)="","",VLOOKUP(M1379,'Hulpblad KAR-parser'!A:C,3,FALSE))</f>
        <v>CS-Traangas</v>
      </c>
      <c r="P1379" s="136" t="str">
        <f>IF(CONCATENATE(C1379,D1379)="","",VLOOKUP(CONCATENATE(C1379,D1379),Karakteristieken!AQ:AQ,1,FALSE))</f>
        <v/>
      </c>
    </row>
    <row r="1380" spans="1:16" x14ac:dyDescent="0.25">
      <c r="A1380" s="59">
        <v>200109541</v>
      </c>
      <c r="B1380" s="59">
        <v>200098038</v>
      </c>
      <c r="C1380" s="59" t="s">
        <v>2024</v>
      </c>
      <c r="D1380" s="59" t="s">
        <v>2035</v>
      </c>
      <c r="E1380" s="60" t="s">
        <v>2037</v>
      </c>
      <c r="F1380" s="60"/>
      <c r="G1380" s="60"/>
      <c r="H1380" s="60"/>
      <c r="I1380" s="59">
        <f t="shared" si="22"/>
        <v>23</v>
      </c>
      <c r="J1380" s="59" t="s">
        <v>1613</v>
      </c>
      <c r="K1380" s="61"/>
      <c r="L1380" s="62" t="s">
        <v>6737</v>
      </c>
      <c r="M1380" s="62" t="s">
        <v>2037</v>
      </c>
      <c r="N1380" s="72" t="str">
        <f>VLOOKUP(M1380,'Hulpblad KAR-parser'!A:C,2,FALSE)</f>
        <v>Gebr geweldsmiddel</v>
      </c>
      <c r="O1380" s="72" t="str">
        <f>IF(VLOOKUP(M1380,'Hulpblad KAR-parser'!A:C,3,FALSE)="","",VLOOKUP(M1380,'Hulpblad KAR-parser'!A:C,3,FALSE))</f>
        <v>Diensthond</v>
      </c>
      <c r="P1380" s="136" t="str">
        <f>IF(CONCATENATE(C1380,D1380)="","",VLOOKUP(CONCATENATE(C1380,D1380),Karakteristieken!AQ:AQ,1,FALSE))</f>
        <v>Gebr geweldsmiddelDiensthond</v>
      </c>
    </row>
    <row r="1381" spans="1:16" x14ac:dyDescent="0.25">
      <c r="A1381" s="59"/>
      <c r="B1381" s="59"/>
      <c r="C1381" s="59"/>
      <c r="D1381" s="59"/>
      <c r="E1381" s="60" t="s">
        <v>9180</v>
      </c>
      <c r="F1381" s="60"/>
      <c r="G1381" s="60" t="s">
        <v>2037</v>
      </c>
      <c r="H1381" s="60"/>
      <c r="I1381" s="59">
        <f t="shared" si="22"/>
        <v>6</v>
      </c>
      <c r="J1381" s="59" t="s">
        <v>1561</v>
      </c>
      <c r="K1381" s="61"/>
      <c r="L1381" s="62" t="s">
        <v>6737</v>
      </c>
      <c r="M1381" s="62" t="s">
        <v>2037</v>
      </c>
      <c r="N1381" s="72" t="str">
        <f>VLOOKUP(M1381,'Hulpblad KAR-parser'!A:C,2,FALSE)</f>
        <v>Gebr geweldsmiddel</v>
      </c>
      <c r="O1381" s="72" t="str">
        <f>IF(VLOOKUP(M1381,'Hulpblad KAR-parser'!A:C,3,FALSE)="","",VLOOKUP(M1381,'Hulpblad KAR-parser'!A:C,3,FALSE))</f>
        <v>Diensthond</v>
      </c>
      <c r="P1381" s="136" t="str">
        <f>IF(CONCATENATE(C1381,D1381)="","",VLOOKUP(CONCATENATE(C1381,D1381),Karakteristieken!AQ:AQ,1,FALSE))</f>
        <v/>
      </c>
    </row>
    <row r="1382" spans="1:16" x14ac:dyDescent="0.25">
      <c r="A1382" s="59"/>
      <c r="B1382" s="59"/>
      <c r="C1382" s="59"/>
      <c r="D1382" s="59"/>
      <c r="E1382" s="60" t="s">
        <v>9181</v>
      </c>
      <c r="F1382" s="60"/>
      <c r="G1382" s="60" t="s">
        <v>2037</v>
      </c>
      <c r="H1382" s="60"/>
      <c r="I1382" s="59">
        <f t="shared" si="22"/>
        <v>7</v>
      </c>
      <c r="J1382" s="59" t="s">
        <v>1561</v>
      </c>
      <c r="K1382" s="61"/>
      <c r="L1382" s="62" t="s">
        <v>6737</v>
      </c>
      <c r="M1382" s="62" t="s">
        <v>2037</v>
      </c>
      <c r="N1382" s="72" t="str">
        <f>VLOOKUP(M1382,'Hulpblad KAR-parser'!A:C,2,FALSE)</f>
        <v>Gebr geweldsmiddel</v>
      </c>
      <c r="O1382" s="72" t="str">
        <f>IF(VLOOKUP(M1382,'Hulpblad KAR-parser'!A:C,3,FALSE)="","",VLOOKUP(M1382,'Hulpblad KAR-parser'!A:C,3,FALSE))</f>
        <v>Diensthond</v>
      </c>
      <c r="P1382" s="136" t="str">
        <f>IF(CONCATENATE(C1382,D1382)="","",VLOOKUP(CONCATENATE(C1382,D1382),Karakteristieken!AQ:AQ,1,FALSE))</f>
        <v/>
      </c>
    </row>
    <row r="1383" spans="1:16" x14ac:dyDescent="0.25">
      <c r="A1383" s="59">
        <v>200109542</v>
      </c>
      <c r="B1383" s="59">
        <v>200098039</v>
      </c>
      <c r="C1383" s="59" t="s">
        <v>2024</v>
      </c>
      <c r="D1383" s="59" t="s">
        <v>2038</v>
      </c>
      <c r="E1383" s="60" t="s">
        <v>2040</v>
      </c>
      <c r="F1383" s="60"/>
      <c r="G1383" s="60"/>
      <c r="H1383" s="60"/>
      <c r="I1383" s="59">
        <f t="shared" si="22"/>
        <v>29</v>
      </c>
      <c r="J1383" s="59" t="s">
        <v>1613</v>
      </c>
      <c r="K1383" s="61"/>
      <c r="L1383" s="62" t="s">
        <v>6737</v>
      </c>
      <c r="M1383" s="62" t="s">
        <v>2040</v>
      </c>
      <c r="N1383" s="72" t="str">
        <f>VLOOKUP(M1383,'Hulpblad KAR-parser'!A:C,2,FALSE)</f>
        <v>Gebr geweldsmiddel</v>
      </c>
      <c r="O1383" s="72" t="str">
        <f>IF(VLOOKUP(M1383,'Hulpblad KAR-parser'!A:C,3,FALSE)="","",VLOOKUP(M1383,'Hulpblad KAR-parser'!A:C,3,FALSE))</f>
        <v>Elektr wapenstok</v>
      </c>
      <c r="P1383" s="136" t="str">
        <f>IF(CONCATENATE(C1383,D1383)="","",VLOOKUP(CONCATENATE(C1383,D1383),Karakteristieken!AQ:AQ,1,FALSE))</f>
        <v>Gebr geweldsmiddelElektr wapenstok</v>
      </c>
    </row>
    <row r="1384" spans="1:16" x14ac:dyDescent="0.25">
      <c r="A1384" s="59"/>
      <c r="B1384" s="59"/>
      <c r="C1384" s="59"/>
      <c r="D1384" s="59"/>
      <c r="E1384" s="60" t="s">
        <v>9182</v>
      </c>
      <c r="F1384" s="60"/>
      <c r="G1384" s="60" t="s">
        <v>2040</v>
      </c>
      <c r="H1384" s="60"/>
      <c r="I1384" s="59">
        <f t="shared" si="22"/>
        <v>6</v>
      </c>
      <c r="J1384" s="59" t="s">
        <v>1561</v>
      </c>
      <c r="K1384" s="61"/>
      <c r="L1384" s="62" t="s">
        <v>6737</v>
      </c>
      <c r="M1384" s="62" t="s">
        <v>2040</v>
      </c>
      <c r="N1384" s="72" t="str">
        <f>VLOOKUP(M1384,'Hulpblad KAR-parser'!A:C,2,FALSE)</f>
        <v>Gebr geweldsmiddel</v>
      </c>
      <c r="O1384" s="72" t="str">
        <f>IF(VLOOKUP(M1384,'Hulpblad KAR-parser'!A:C,3,FALSE)="","",VLOOKUP(M1384,'Hulpblad KAR-parser'!A:C,3,FALSE))</f>
        <v>Elektr wapenstok</v>
      </c>
      <c r="P1384" s="136" t="str">
        <f>IF(CONCATENATE(C1384,D1384)="","",VLOOKUP(CONCATENATE(C1384,D1384),Karakteristieken!AQ:AQ,1,FALSE))</f>
        <v/>
      </c>
    </row>
    <row r="1385" spans="1:16" x14ac:dyDescent="0.25">
      <c r="A1385" s="59"/>
      <c r="B1385" s="59"/>
      <c r="C1385" s="59"/>
      <c r="D1385" s="59"/>
      <c r="E1385" s="60" t="s">
        <v>9183</v>
      </c>
      <c r="F1385" s="60"/>
      <c r="G1385" s="60" t="s">
        <v>2040</v>
      </c>
      <c r="H1385" s="60"/>
      <c r="I1385" s="59">
        <f t="shared" si="22"/>
        <v>6</v>
      </c>
      <c r="J1385" s="59" t="s">
        <v>1561</v>
      </c>
      <c r="K1385" s="61"/>
      <c r="L1385" s="62" t="s">
        <v>6737</v>
      </c>
      <c r="M1385" s="62" t="s">
        <v>2040</v>
      </c>
      <c r="N1385" s="72" t="str">
        <f>VLOOKUP(M1385,'Hulpblad KAR-parser'!A:C,2,FALSE)</f>
        <v>Gebr geweldsmiddel</v>
      </c>
      <c r="O1385" s="72" t="str">
        <f>IF(VLOOKUP(M1385,'Hulpblad KAR-parser'!A:C,3,FALSE)="","",VLOOKUP(M1385,'Hulpblad KAR-parser'!A:C,3,FALSE))</f>
        <v>Elektr wapenstok</v>
      </c>
      <c r="P1385" s="136" t="str">
        <f>IF(CONCATENATE(C1385,D1385)="","",VLOOKUP(CONCATENATE(C1385,D1385),Karakteristieken!AQ:AQ,1,FALSE))</f>
        <v/>
      </c>
    </row>
    <row r="1386" spans="1:16" x14ac:dyDescent="0.25">
      <c r="A1386" s="59">
        <v>200109543</v>
      </c>
      <c r="B1386" s="59">
        <v>200098040</v>
      </c>
      <c r="C1386" s="59" t="s">
        <v>2024</v>
      </c>
      <c r="D1386" s="59" t="s">
        <v>2041</v>
      </c>
      <c r="E1386" s="60" t="s">
        <v>2043</v>
      </c>
      <c r="F1386" s="60"/>
      <c r="G1386" s="60"/>
      <c r="H1386" s="60"/>
      <c r="I1386" s="59">
        <f t="shared" si="22"/>
        <v>26</v>
      </c>
      <c r="J1386" s="59" t="s">
        <v>1613</v>
      </c>
      <c r="K1386" s="61"/>
      <c r="L1386" s="62" t="s">
        <v>6737</v>
      </c>
      <c r="M1386" s="62" t="s">
        <v>2043</v>
      </c>
      <c r="N1386" s="72" t="str">
        <f>VLOOKUP(M1386,'Hulpblad KAR-parser'!A:C,2,FALSE)</f>
        <v>Gebr geweldsmiddel</v>
      </c>
      <c r="O1386" s="72" t="str">
        <f>IF(VLOOKUP(M1386,'Hulpblad KAR-parser'!A:C,3,FALSE)="","",VLOOKUP(M1386,'Hulpblad KAR-parser'!A:C,3,FALSE))</f>
        <v>Fysiek geweld</v>
      </c>
      <c r="P1386" s="136" t="str">
        <f>IF(CONCATENATE(C1386,D1386)="","",VLOOKUP(CONCATENATE(C1386,D1386),Karakteristieken!AQ:AQ,1,FALSE))</f>
        <v>Gebr geweldsmiddelFysiek geweld</v>
      </c>
    </row>
    <row r="1387" spans="1:16" x14ac:dyDescent="0.25">
      <c r="A1387" s="59"/>
      <c r="B1387" s="59"/>
      <c r="C1387" s="59"/>
      <c r="D1387" s="59"/>
      <c r="E1387" s="60" t="s">
        <v>9184</v>
      </c>
      <c r="F1387" s="60"/>
      <c r="G1387" s="60" t="s">
        <v>2043</v>
      </c>
      <c r="H1387" s="60"/>
      <c r="I1387" s="59">
        <f t="shared" si="22"/>
        <v>6</v>
      </c>
      <c r="J1387" s="59" t="s">
        <v>1561</v>
      </c>
      <c r="K1387" s="61"/>
      <c r="L1387" s="62" t="s">
        <v>6737</v>
      </c>
      <c r="M1387" s="62" t="s">
        <v>2043</v>
      </c>
      <c r="N1387" s="72" t="str">
        <f>VLOOKUP(M1387,'Hulpblad KAR-parser'!A:C,2,FALSE)</f>
        <v>Gebr geweldsmiddel</v>
      </c>
      <c r="O1387" s="72" t="str">
        <f>IF(VLOOKUP(M1387,'Hulpblad KAR-parser'!A:C,3,FALSE)="","",VLOOKUP(M1387,'Hulpblad KAR-parser'!A:C,3,FALSE))</f>
        <v>Fysiek geweld</v>
      </c>
      <c r="P1387" s="136" t="str">
        <f>IF(CONCATENATE(C1387,D1387)="","",VLOOKUP(CONCATENATE(C1387,D1387),Karakteristieken!AQ:AQ,1,FALSE))</f>
        <v/>
      </c>
    </row>
    <row r="1388" spans="1:16" x14ac:dyDescent="0.25">
      <c r="A1388" s="59"/>
      <c r="B1388" s="59"/>
      <c r="C1388" s="59"/>
      <c r="D1388" s="59"/>
      <c r="E1388" s="60" t="s">
        <v>9185</v>
      </c>
      <c r="F1388" s="60"/>
      <c r="G1388" s="60" t="s">
        <v>2043</v>
      </c>
      <c r="H1388" s="60"/>
      <c r="I1388" s="59">
        <f t="shared" si="22"/>
        <v>5</v>
      </c>
      <c r="J1388" s="59" t="s">
        <v>1561</v>
      </c>
      <c r="K1388" s="61"/>
      <c r="L1388" s="62" t="s">
        <v>6737</v>
      </c>
      <c r="M1388" s="62" t="s">
        <v>2043</v>
      </c>
      <c r="N1388" s="72" t="str">
        <f>VLOOKUP(M1388,'Hulpblad KAR-parser'!A:C,2,FALSE)</f>
        <v>Gebr geweldsmiddel</v>
      </c>
      <c r="O1388" s="72" t="str">
        <f>IF(VLOOKUP(M1388,'Hulpblad KAR-parser'!A:C,3,FALSE)="","",VLOOKUP(M1388,'Hulpblad KAR-parser'!A:C,3,FALSE))</f>
        <v>Fysiek geweld</v>
      </c>
      <c r="P1388" s="136" t="str">
        <f>IF(CONCATENATE(C1388,D1388)="","",VLOOKUP(CONCATENATE(C1388,D1388),Karakteristieken!AQ:AQ,1,FALSE))</f>
        <v/>
      </c>
    </row>
    <row r="1389" spans="1:16" x14ac:dyDescent="0.25">
      <c r="A1389" s="59">
        <v>200109544</v>
      </c>
      <c r="B1389" s="59">
        <v>200098041</v>
      </c>
      <c r="C1389" s="59" t="s">
        <v>2024</v>
      </c>
      <c r="D1389" s="59" t="s">
        <v>2044</v>
      </c>
      <c r="E1389" s="60" t="s">
        <v>2046</v>
      </c>
      <c r="F1389" s="60"/>
      <c r="G1389" s="60"/>
      <c r="H1389" s="60"/>
      <c r="I1389" s="59">
        <f t="shared" si="22"/>
        <v>24</v>
      </c>
      <c r="J1389" s="59" t="s">
        <v>1613</v>
      </c>
      <c r="K1389" s="61"/>
      <c r="L1389" s="62" t="s">
        <v>6737</v>
      </c>
      <c r="M1389" s="62" t="s">
        <v>2046</v>
      </c>
      <c r="N1389" s="72" t="str">
        <f>VLOOKUP(M1389,'Hulpblad KAR-parser'!A:C,2,FALSE)</f>
        <v>Gebr geweldsmiddel</v>
      </c>
      <c r="O1389" s="72" t="str">
        <f>IF(VLOOKUP(M1389,'Hulpblad KAR-parser'!A:C,3,FALSE)="","",VLOOKUP(M1389,'Hulpblad KAR-parser'!A:C,3,FALSE))</f>
        <v>Pepperspray</v>
      </c>
      <c r="P1389" s="136" t="str">
        <f>IF(CONCATENATE(C1389,D1389)="","",VLOOKUP(CONCATENATE(C1389,D1389),Karakteristieken!AQ:AQ,1,FALSE))</f>
        <v>Gebr geweldsmiddelPepperspray</v>
      </c>
    </row>
    <row r="1390" spans="1:16" x14ac:dyDescent="0.25">
      <c r="A1390" s="59"/>
      <c r="B1390" s="59"/>
      <c r="C1390" s="59"/>
      <c r="D1390" s="59"/>
      <c r="E1390" s="60" t="s">
        <v>9186</v>
      </c>
      <c r="F1390" s="60"/>
      <c r="G1390" s="60" t="s">
        <v>2046</v>
      </c>
      <c r="H1390" s="60"/>
      <c r="I1390" s="59">
        <f t="shared" si="22"/>
        <v>6</v>
      </c>
      <c r="J1390" s="59" t="s">
        <v>1561</v>
      </c>
      <c r="K1390" s="61"/>
      <c r="L1390" s="62" t="s">
        <v>6737</v>
      </c>
      <c r="M1390" s="62" t="s">
        <v>2046</v>
      </c>
      <c r="N1390" s="72" t="str">
        <f>VLOOKUP(M1390,'Hulpblad KAR-parser'!A:C,2,FALSE)</f>
        <v>Gebr geweldsmiddel</v>
      </c>
      <c r="O1390" s="72" t="str">
        <f>IF(VLOOKUP(M1390,'Hulpblad KAR-parser'!A:C,3,FALSE)="","",VLOOKUP(M1390,'Hulpblad KAR-parser'!A:C,3,FALSE))</f>
        <v>Pepperspray</v>
      </c>
      <c r="P1390" s="136" t="str">
        <f>IF(CONCATENATE(C1390,D1390)="","",VLOOKUP(CONCATENATE(C1390,D1390),Karakteristieken!AQ:AQ,1,FALSE))</f>
        <v/>
      </c>
    </row>
    <row r="1391" spans="1:16" x14ac:dyDescent="0.25">
      <c r="A1391" s="59"/>
      <c r="B1391" s="59"/>
      <c r="C1391" s="59"/>
      <c r="D1391" s="59"/>
      <c r="E1391" s="60" t="s">
        <v>9187</v>
      </c>
      <c r="F1391" s="60"/>
      <c r="G1391" s="60" t="s">
        <v>2046</v>
      </c>
      <c r="H1391" s="60"/>
      <c r="I1391" s="59">
        <f t="shared" si="22"/>
        <v>6</v>
      </c>
      <c r="J1391" s="59" t="s">
        <v>1561</v>
      </c>
      <c r="K1391" s="61"/>
      <c r="L1391" s="62" t="s">
        <v>6737</v>
      </c>
      <c r="M1391" s="62" t="s">
        <v>2046</v>
      </c>
      <c r="N1391" s="72" t="str">
        <f>VLOOKUP(M1391,'Hulpblad KAR-parser'!A:C,2,FALSE)</f>
        <v>Gebr geweldsmiddel</v>
      </c>
      <c r="O1391" s="72" t="str">
        <f>IF(VLOOKUP(M1391,'Hulpblad KAR-parser'!A:C,3,FALSE)="","",VLOOKUP(M1391,'Hulpblad KAR-parser'!A:C,3,FALSE))</f>
        <v>Pepperspray</v>
      </c>
      <c r="P1391" s="136" t="str">
        <f>IF(CONCATENATE(C1391,D1391)="","",VLOOKUP(CONCATENATE(C1391,D1391),Karakteristieken!AQ:AQ,1,FALSE))</f>
        <v/>
      </c>
    </row>
    <row r="1392" spans="1:16" x14ac:dyDescent="0.25">
      <c r="A1392" s="59">
        <v>200109545</v>
      </c>
      <c r="B1392" s="59">
        <v>200098042</v>
      </c>
      <c r="C1392" s="59" t="s">
        <v>2024</v>
      </c>
      <c r="D1392" s="59" t="s">
        <v>2047</v>
      </c>
      <c r="E1392" s="60" t="s">
        <v>2049</v>
      </c>
      <c r="F1392" s="60"/>
      <c r="G1392" s="60"/>
      <c r="H1392" s="60"/>
      <c r="I1392" s="59">
        <f t="shared" si="22"/>
        <v>23</v>
      </c>
      <c r="J1392" s="59" t="s">
        <v>1613</v>
      </c>
      <c r="K1392" s="61"/>
      <c r="L1392" s="62" t="s">
        <v>6737</v>
      </c>
      <c r="M1392" s="62" t="s">
        <v>2049</v>
      </c>
      <c r="N1392" s="72" t="str">
        <f>VLOOKUP(M1392,'Hulpblad KAR-parser'!A:C,2,FALSE)</f>
        <v>Gebr geweldsmiddel</v>
      </c>
      <c r="O1392" s="72" t="str">
        <f>IF(VLOOKUP(M1392,'Hulpblad KAR-parser'!A:C,3,FALSE)="","",VLOOKUP(M1392,'Hulpblad KAR-parser'!A:C,3,FALSE))</f>
        <v>Spijkermat</v>
      </c>
      <c r="P1392" s="136" t="str">
        <f>IF(CONCATENATE(C1392,D1392)="","",VLOOKUP(CONCATENATE(C1392,D1392),Karakteristieken!AQ:AQ,1,FALSE))</f>
        <v>Gebr geweldsmiddelSpijkermat</v>
      </c>
    </row>
    <row r="1393" spans="1:16" x14ac:dyDescent="0.25">
      <c r="A1393" s="59"/>
      <c r="B1393" s="59"/>
      <c r="C1393" s="59"/>
      <c r="D1393" s="59"/>
      <c r="E1393" s="60" t="s">
        <v>9188</v>
      </c>
      <c r="F1393" s="60"/>
      <c r="G1393" s="60" t="s">
        <v>2049</v>
      </c>
      <c r="H1393" s="60"/>
      <c r="I1393" s="59">
        <f t="shared" si="22"/>
        <v>6</v>
      </c>
      <c r="J1393" s="59" t="s">
        <v>1561</v>
      </c>
      <c r="K1393" s="61"/>
      <c r="L1393" s="62" t="s">
        <v>6737</v>
      </c>
      <c r="M1393" s="62" t="s">
        <v>2049</v>
      </c>
      <c r="N1393" s="72" t="str">
        <f>VLOOKUP(M1393,'Hulpblad KAR-parser'!A:C,2,FALSE)</f>
        <v>Gebr geweldsmiddel</v>
      </c>
      <c r="O1393" s="72" t="str">
        <f>IF(VLOOKUP(M1393,'Hulpblad KAR-parser'!A:C,3,FALSE)="","",VLOOKUP(M1393,'Hulpblad KAR-parser'!A:C,3,FALSE))</f>
        <v>Spijkermat</v>
      </c>
      <c r="P1393" s="136" t="str">
        <f>IF(CONCATENATE(C1393,D1393)="","",VLOOKUP(CONCATENATE(C1393,D1393),Karakteristieken!AQ:AQ,1,FALSE))</f>
        <v/>
      </c>
    </row>
    <row r="1394" spans="1:16" x14ac:dyDescent="0.25">
      <c r="A1394" s="59"/>
      <c r="B1394" s="59"/>
      <c r="C1394" s="59"/>
      <c r="D1394" s="59"/>
      <c r="E1394" s="60" t="s">
        <v>9189</v>
      </c>
      <c r="F1394" s="60"/>
      <c r="G1394" s="60" t="s">
        <v>2049</v>
      </c>
      <c r="H1394" s="60"/>
      <c r="I1394" s="59">
        <f t="shared" si="22"/>
        <v>7</v>
      </c>
      <c r="J1394" s="59" t="s">
        <v>1561</v>
      </c>
      <c r="K1394" s="61"/>
      <c r="L1394" s="62" t="s">
        <v>6737</v>
      </c>
      <c r="M1394" s="62" t="s">
        <v>2049</v>
      </c>
      <c r="N1394" s="72" t="str">
        <f>VLOOKUP(M1394,'Hulpblad KAR-parser'!A:C,2,FALSE)</f>
        <v>Gebr geweldsmiddel</v>
      </c>
      <c r="O1394" s="72" t="str">
        <f>IF(VLOOKUP(M1394,'Hulpblad KAR-parser'!A:C,3,FALSE)="","",VLOOKUP(M1394,'Hulpblad KAR-parser'!A:C,3,FALSE))</f>
        <v>Spijkermat</v>
      </c>
      <c r="P1394" s="136" t="str">
        <f>IF(CONCATENATE(C1394,D1394)="","",VLOOKUP(CONCATENATE(C1394,D1394),Karakteristieken!AQ:AQ,1,FALSE))</f>
        <v/>
      </c>
    </row>
    <row r="1395" spans="1:16" x14ac:dyDescent="0.25">
      <c r="A1395" s="59">
        <v>200109546</v>
      </c>
      <c r="B1395" s="59">
        <v>200098043</v>
      </c>
      <c r="C1395" s="59" t="s">
        <v>2024</v>
      </c>
      <c r="D1395" s="59" t="s">
        <v>2050</v>
      </c>
      <c r="E1395" s="60" t="s">
        <v>2052</v>
      </c>
      <c r="F1395" s="60"/>
      <c r="G1395" s="60"/>
      <c r="H1395" s="60"/>
      <c r="I1395" s="59">
        <f t="shared" si="22"/>
        <v>29</v>
      </c>
      <c r="J1395" s="59" t="s">
        <v>1613</v>
      </c>
      <c r="K1395" s="61"/>
      <c r="L1395" s="62" t="s">
        <v>6737</v>
      </c>
      <c r="M1395" s="62" t="s">
        <v>2052</v>
      </c>
      <c r="N1395" s="72" t="str">
        <f>VLOOKUP(M1395,'Hulpblad KAR-parser'!A:C,2,FALSE)</f>
        <v>Gebr geweldsmiddel</v>
      </c>
      <c r="O1395" s="72" t="str">
        <f>IF(VLOOKUP(M1395,'Hulpblad KAR-parser'!A:C,3,FALSE)="","",VLOOKUP(M1395,'Hulpblad KAR-parser'!A:C,3,FALSE))</f>
        <v>Stroomstootwapen</v>
      </c>
      <c r="P1395" s="136" t="str">
        <f>IF(CONCATENATE(C1395,D1395)="","",VLOOKUP(CONCATENATE(C1395,D1395),Karakteristieken!AQ:AQ,1,FALSE))</f>
        <v>Gebr geweldsmiddelStroomstootwapen</v>
      </c>
    </row>
    <row r="1396" spans="1:16" x14ac:dyDescent="0.25">
      <c r="A1396" s="59"/>
      <c r="B1396" s="59"/>
      <c r="C1396" s="59"/>
      <c r="D1396" s="59"/>
      <c r="E1396" s="60" t="s">
        <v>9190</v>
      </c>
      <c r="F1396" s="60"/>
      <c r="G1396" s="60" t="s">
        <v>2052</v>
      </c>
      <c r="H1396" s="60"/>
      <c r="I1396" s="59">
        <f t="shared" si="22"/>
        <v>6</v>
      </c>
      <c r="J1396" s="59" t="s">
        <v>1561</v>
      </c>
      <c r="K1396" s="61"/>
      <c r="L1396" s="62" t="s">
        <v>6737</v>
      </c>
      <c r="M1396" s="62" t="s">
        <v>2052</v>
      </c>
      <c r="N1396" s="72" t="str">
        <f>VLOOKUP(M1396,'Hulpblad KAR-parser'!A:C,2,FALSE)</f>
        <v>Gebr geweldsmiddel</v>
      </c>
      <c r="O1396" s="72" t="str">
        <f>IF(VLOOKUP(M1396,'Hulpblad KAR-parser'!A:C,3,FALSE)="","",VLOOKUP(M1396,'Hulpblad KAR-parser'!A:C,3,FALSE))</f>
        <v>Stroomstootwapen</v>
      </c>
      <c r="P1396" s="136" t="str">
        <f>IF(CONCATENATE(C1396,D1396)="","",VLOOKUP(CONCATENATE(C1396,D1396),Karakteristieken!AQ:AQ,1,FALSE))</f>
        <v/>
      </c>
    </row>
    <row r="1397" spans="1:16" x14ac:dyDescent="0.25">
      <c r="A1397" s="59">
        <v>200109547</v>
      </c>
      <c r="B1397" s="59">
        <v>200098044</v>
      </c>
      <c r="C1397" s="59" t="s">
        <v>2024</v>
      </c>
      <c r="D1397" s="59" t="s">
        <v>2053</v>
      </c>
      <c r="E1397" s="60" t="s">
        <v>2055</v>
      </c>
      <c r="F1397" s="60"/>
      <c r="G1397" s="60"/>
      <c r="H1397" s="60"/>
      <c r="I1397" s="59">
        <f t="shared" si="22"/>
        <v>22</v>
      </c>
      <c r="J1397" s="59" t="s">
        <v>1613</v>
      </c>
      <c r="K1397" s="61"/>
      <c r="L1397" s="62" t="s">
        <v>6737</v>
      </c>
      <c r="M1397" s="62" t="s">
        <v>2055</v>
      </c>
      <c r="N1397" s="72" t="str">
        <f>VLOOKUP(M1397,'Hulpblad KAR-parser'!A:C,2,FALSE)</f>
        <v>Gebr geweldsmiddel</v>
      </c>
      <c r="O1397" s="72" t="str">
        <f>IF(VLOOKUP(M1397,'Hulpblad KAR-parser'!A:C,3,FALSE)="","",VLOOKUP(M1397,'Hulpblad KAR-parser'!A:C,3,FALSE))</f>
        <v>Vuurwapen</v>
      </c>
      <c r="P1397" s="136" t="str">
        <f>IF(CONCATENATE(C1397,D1397)="","",VLOOKUP(CONCATENATE(C1397,D1397),Karakteristieken!AQ:AQ,1,FALSE))</f>
        <v>Gebr geweldsmiddelVuurwapen</v>
      </c>
    </row>
    <row r="1398" spans="1:16" x14ac:dyDescent="0.25">
      <c r="A1398" s="59"/>
      <c r="B1398" s="59"/>
      <c r="C1398" s="59"/>
      <c r="D1398" s="59"/>
      <c r="E1398" s="60" t="s">
        <v>9191</v>
      </c>
      <c r="F1398" s="60"/>
      <c r="G1398" s="60" t="s">
        <v>2055</v>
      </c>
      <c r="H1398" s="60"/>
      <c r="I1398" s="59">
        <f t="shared" si="22"/>
        <v>6</v>
      </c>
      <c r="J1398" s="59" t="s">
        <v>1561</v>
      </c>
      <c r="K1398" s="61"/>
      <c r="L1398" s="62" t="s">
        <v>6737</v>
      </c>
      <c r="M1398" s="62" t="s">
        <v>2055</v>
      </c>
      <c r="N1398" s="72" t="str">
        <f>VLOOKUP(M1398,'Hulpblad KAR-parser'!A:C,2,FALSE)</f>
        <v>Gebr geweldsmiddel</v>
      </c>
      <c r="O1398" s="72" t="str">
        <f>IF(VLOOKUP(M1398,'Hulpblad KAR-parser'!A:C,3,FALSE)="","",VLOOKUP(M1398,'Hulpblad KAR-parser'!A:C,3,FALSE))</f>
        <v>Vuurwapen</v>
      </c>
      <c r="P1398" s="136" t="str">
        <f>IF(CONCATENATE(C1398,D1398)="","",VLOOKUP(CONCATENATE(C1398,D1398),Karakteristieken!AQ:AQ,1,FALSE))</f>
        <v/>
      </c>
    </row>
    <row r="1399" spans="1:16" x14ac:dyDescent="0.25">
      <c r="A1399" s="59"/>
      <c r="B1399" s="59"/>
      <c r="C1399" s="59"/>
      <c r="D1399" s="59"/>
      <c r="E1399" s="60" t="s">
        <v>9192</v>
      </c>
      <c r="F1399" s="60"/>
      <c r="G1399" s="60" t="s">
        <v>2055</v>
      </c>
      <c r="H1399" s="60"/>
      <c r="I1399" s="59">
        <f t="shared" si="22"/>
        <v>6</v>
      </c>
      <c r="J1399" s="59" t="s">
        <v>1561</v>
      </c>
      <c r="K1399" s="61"/>
      <c r="L1399" s="62" t="s">
        <v>6737</v>
      </c>
      <c r="M1399" s="62" t="s">
        <v>2055</v>
      </c>
      <c r="N1399" s="72" t="str">
        <f>VLOOKUP(M1399,'Hulpblad KAR-parser'!A:C,2,FALSE)</f>
        <v>Gebr geweldsmiddel</v>
      </c>
      <c r="O1399" s="72" t="str">
        <f>IF(VLOOKUP(M1399,'Hulpblad KAR-parser'!A:C,3,FALSE)="","",VLOOKUP(M1399,'Hulpblad KAR-parser'!A:C,3,FALSE))</f>
        <v>Vuurwapen</v>
      </c>
      <c r="P1399" s="136" t="str">
        <f>IF(CONCATENATE(C1399,D1399)="","",VLOOKUP(CONCATENATE(C1399,D1399),Karakteristieken!AQ:AQ,1,FALSE))</f>
        <v/>
      </c>
    </row>
    <row r="1400" spans="1:16" x14ac:dyDescent="0.25">
      <c r="A1400" s="59">
        <v>200109548</v>
      </c>
      <c r="B1400" s="59">
        <v>200098045</v>
      </c>
      <c r="C1400" s="59" t="s">
        <v>2024</v>
      </c>
      <c r="D1400" s="59" t="s">
        <v>2059</v>
      </c>
      <c r="E1400" s="60" t="s">
        <v>2061</v>
      </c>
      <c r="F1400" s="60"/>
      <c r="G1400" s="60"/>
      <c r="H1400" s="60"/>
      <c r="I1400" s="59">
        <f t="shared" si="22"/>
        <v>27</v>
      </c>
      <c r="J1400" s="59" t="s">
        <v>1613</v>
      </c>
      <c r="K1400" s="61"/>
      <c r="L1400" s="62" t="s">
        <v>6737</v>
      </c>
      <c r="M1400" s="62" t="s">
        <v>2061</v>
      </c>
      <c r="N1400" s="72" t="str">
        <f>VLOOKUP(M1400,'Hulpblad KAR-parser'!A:C,2,FALSE)</f>
        <v>Gebr geweldsmiddel</v>
      </c>
      <c r="O1400" s="72" t="str">
        <f>IF(VLOOKUP(M1400,'Hulpblad KAR-parser'!A:C,3,FALSE)="","",VLOOKUP(M1400,'Hulpblad KAR-parser'!A:C,3,FALSE))</f>
        <v>Wapenstok kort</v>
      </c>
      <c r="P1400" s="136" t="str">
        <f>IF(CONCATENATE(C1400,D1400)="","",VLOOKUP(CONCATENATE(C1400,D1400),Karakteristieken!AQ:AQ,1,FALSE))</f>
        <v>Gebr geweldsmiddelWapenstok kort</v>
      </c>
    </row>
    <row r="1401" spans="1:16" x14ac:dyDescent="0.25">
      <c r="A1401" s="59"/>
      <c r="B1401" s="59"/>
      <c r="C1401" s="59"/>
      <c r="D1401" s="59"/>
      <c r="E1401" s="60" t="s">
        <v>9193</v>
      </c>
      <c r="F1401" s="60"/>
      <c r="G1401" s="60" t="s">
        <v>2061</v>
      </c>
      <c r="H1401" s="60"/>
      <c r="I1401" s="59">
        <f t="shared" si="22"/>
        <v>6</v>
      </c>
      <c r="J1401" s="59" t="s">
        <v>1561</v>
      </c>
      <c r="K1401" s="61"/>
      <c r="L1401" s="62" t="s">
        <v>6737</v>
      </c>
      <c r="M1401" s="62" t="s">
        <v>2061</v>
      </c>
      <c r="N1401" s="72" t="str">
        <f>VLOOKUP(M1401,'Hulpblad KAR-parser'!A:C,2,FALSE)</f>
        <v>Gebr geweldsmiddel</v>
      </c>
      <c r="O1401" s="72" t="str">
        <f>IF(VLOOKUP(M1401,'Hulpblad KAR-parser'!A:C,3,FALSE)="","",VLOOKUP(M1401,'Hulpblad KAR-parser'!A:C,3,FALSE))</f>
        <v>Wapenstok kort</v>
      </c>
      <c r="P1401" s="136" t="str">
        <f>IF(CONCATENATE(C1401,D1401)="","",VLOOKUP(CONCATENATE(C1401,D1401),Karakteristieken!AQ:AQ,1,FALSE))</f>
        <v/>
      </c>
    </row>
    <row r="1402" spans="1:16" x14ac:dyDescent="0.25">
      <c r="A1402" s="59"/>
      <c r="B1402" s="59"/>
      <c r="C1402" s="59"/>
      <c r="D1402" s="59"/>
      <c r="E1402" s="60" t="s">
        <v>9194</v>
      </c>
      <c r="F1402" s="60"/>
      <c r="G1402" s="60" t="s">
        <v>2061</v>
      </c>
      <c r="H1402" s="60"/>
      <c r="I1402" s="59">
        <f t="shared" si="22"/>
        <v>6</v>
      </c>
      <c r="J1402" s="59" t="s">
        <v>1561</v>
      </c>
      <c r="K1402" s="61"/>
      <c r="L1402" s="62" t="s">
        <v>6737</v>
      </c>
      <c r="M1402" s="62" t="s">
        <v>2061</v>
      </c>
      <c r="N1402" s="72" t="str">
        <f>VLOOKUP(M1402,'Hulpblad KAR-parser'!A:C,2,FALSE)</f>
        <v>Gebr geweldsmiddel</v>
      </c>
      <c r="O1402" s="72" t="str">
        <f>IF(VLOOKUP(M1402,'Hulpblad KAR-parser'!A:C,3,FALSE)="","",VLOOKUP(M1402,'Hulpblad KAR-parser'!A:C,3,FALSE))</f>
        <v>Wapenstok kort</v>
      </c>
      <c r="P1402" s="136" t="str">
        <f>IF(CONCATENATE(C1402,D1402)="","",VLOOKUP(CONCATENATE(C1402,D1402),Karakteristieken!AQ:AQ,1,FALSE))</f>
        <v/>
      </c>
    </row>
    <row r="1403" spans="1:16" x14ac:dyDescent="0.25">
      <c r="A1403" s="59">
        <v>200109549</v>
      </c>
      <c r="B1403" s="59">
        <v>200098046</v>
      </c>
      <c r="C1403" s="59" t="s">
        <v>2024</v>
      </c>
      <c r="D1403" s="59" t="s">
        <v>2062</v>
      </c>
      <c r="E1403" s="60" t="s">
        <v>2064</v>
      </c>
      <c r="F1403" s="60"/>
      <c r="G1403" s="60"/>
      <c r="H1403" s="60"/>
      <c r="I1403" s="59">
        <f t="shared" si="22"/>
        <v>27</v>
      </c>
      <c r="J1403" s="59" t="s">
        <v>1613</v>
      </c>
      <c r="K1403" s="61"/>
      <c r="L1403" s="62" t="s">
        <v>6737</v>
      </c>
      <c r="M1403" s="62" t="s">
        <v>2064</v>
      </c>
      <c r="N1403" s="72" t="str">
        <f>VLOOKUP(M1403,'Hulpblad KAR-parser'!A:C,2,FALSE)</f>
        <v>Gebr geweldsmiddel</v>
      </c>
      <c r="O1403" s="72" t="str">
        <f>IF(VLOOKUP(M1403,'Hulpblad KAR-parser'!A:C,3,FALSE)="","",VLOOKUP(M1403,'Hulpblad KAR-parser'!A:C,3,FALSE))</f>
        <v>Wapenstok lang</v>
      </c>
      <c r="P1403" s="136" t="str">
        <f>IF(CONCATENATE(C1403,D1403)="","",VLOOKUP(CONCATENATE(C1403,D1403),Karakteristieken!AQ:AQ,1,FALSE))</f>
        <v>Gebr geweldsmiddelWapenstok lang</v>
      </c>
    </row>
    <row r="1404" spans="1:16" x14ac:dyDescent="0.25">
      <c r="A1404" s="59"/>
      <c r="B1404" s="59"/>
      <c r="C1404" s="59"/>
      <c r="D1404" s="59"/>
      <c r="E1404" s="60" t="s">
        <v>9195</v>
      </c>
      <c r="F1404" s="60"/>
      <c r="G1404" s="60" t="s">
        <v>2064</v>
      </c>
      <c r="H1404" s="60"/>
      <c r="I1404" s="59">
        <f t="shared" si="22"/>
        <v>6</v>
      </c>
      <c r="J1404" s="59" t="s">
        <v>1561</v>
      </c>
      <c r="K1404" s="61"/>
      <c r="L1404" s="62" t="s">
        <v>6737</v>
      </c>
      <c r="M1404" s="62" t="s">
        <v>2064</v>
      </c>
      <c r="N1404" s="72" t="str">
        <f>VLOOKUP(M1404,'Hulpblad KAR-parser'!A:C,2,FALSE)</f>
        <v>Gebr geweldsmiddel</v>
      </c>
      <c r="O1404" s="72" t="str">
        <f>IF(VLOOKUP(M1404,'Hulpblad KAR-parser'!A:C,3,FALSE)="","",VLOOKUP(M1404,'Hulpblad KAR-parser'!A:C,3,FALSE))</f>
        <v>Wapenstok lang</v>
      </c>
      <c r="P1404" s="136" t="str">
        <f>IF(CONCATENATE(C1404,D1404)="","",VLOOKUP(CONCATENATE(C1404,D1404),Karakteristieken!AQ:AQ,1,FALSE))</f>
        <v/>
      </c>
    </row>
    <row r="1405" spans="1:16" x14ac:dyDescent="0.25">
      <c r="A1405" s="59"/>
      <c r="B1405" s="59"/>
      <c r="C1405" s="59"/>
      <c r="D1405" s="59"/>
      <c r="E1405" s="60" t="s">
        <v>9196</v>
      </c>
      <c r="F1405" s="60"/>
      <c r="G1405" s="60" t="s">
        <v>2064</v>
      </c>
      <c r="H1405" s="60"/>
      <c r="I1405" s="59">
        <f t="shared" si="22"/>
        <v>6</v>
      </c>
      <c r="J1405" s="59" t="s">
        <v>1561</v>
      </c>
      <c r="K1405" s="61"/>
      <c r="L1405" s="62" t="s">
        <v>6737</v>
      </c>
      <c r="M1405" s="62" t="s">
        <v>2064</v>
      </c>
      <c r="N1405" s="72" t="str">
        <f>VLOOKUP(M1405,'Hulpblad KAR-parser'!A:C,2,FALSE)</f>
        <v>Gebr geweldsmiddel</v>
      </c>
      <c r="O1405" s="72" t="str">
        <f>IF(VLOOKUP(M1405,'Hulpblad KAR-parser'!A:C,3,FALSE)="","",VLOOKUP(M1405,'Hulpblad KAR-parser'!A:C,3,FALSE))</f>
        <v>Wapenstok lang</v>
      </c>
      <c r="P1405" s="136" t="str">
        <f>IF(CONCATENATE(C1405,D1405)="","",VLOOKUP(CONCATENATE(C1405,D1405),Karakteristieken!AQ:AQ,1,FALSE))</f>
        <v/>
      </c>
    </row>
    <row r="1406" spans="1:16" x14ac:dyDescent="0.25">
      <c r="A1406" s="59">
        <v>200109550</v>
      </c>
      <c r="B1406" s="59">
        <v>200098047</v>
      </c>
      <c r="C1406" s="59" t="s">
        <v>2024</v>
      </c>
      <c r="D1406" s="59" t="s">
        <v>2056</v>
      </c>
      <c r="E1406" s="60" t="s">
        <v>2058</v>
      </c>
      <c r="F1406" s="60"/>
      <c r="G1406" s="60"/>
      <c r="H1406" s="60"/>
      <c r="I1406" s="59">
        <f t="shared" si="22"/>
        <v>24</v>
      </c>
      <c r="J1406" s="59" t="s">
        <v>1613</v>
      </c>
      <c r="K1406" s="61"/>
      <c r="L1406" s="62" t="s">
        <v>6737</v>
      </c>
      <c r="M1406" s="62" t="s">
        <v>2058</v>
      </c>
      <c r="N1406" s="72" t="str">
        <f>VLOOKUP(M1406,'Hulpblad KAR-parser'!A:C,2,FALSE)</f>
        <v>Gebr geweldsmiddel</v>
      </c>
      <c r="O1406" s="72" t="str">
        <f>IF(VLOOKUP(M1406,'Hulpblad KAR-parser'!A:C,3,FALSE)="","",VLOOKUP(M1406,'Hulpblad KAR-parser'!A:C,3,FALSE))</f>
        <v>Waterwerper</v>
      </c>
      <c r="P1406" s="136" t="str">
        <f>IF(CONCATENATE(C1406,D1406)="","",VLOOKUP(CONCATENATE(C1406,D1406),Karakteristieken!AQ:AQ,1,FALSE))</f>
        <v>Gebr geweldsmiddelWaterwerper</v>
      </c>
    </row>
    <row r="1407" spans="1:16" x14ac:dyDescent="0.25">
      <c r="A1407" s="59"/>
      <c r="B1407" s="59"/>
      <c r="C1407" s="59"/>
      <c r="D1407" s="59"/>
      <c r="E1407" s="60" t="s">
        <v>9197</v>
      </c>
      <c r="F1407" s="60"/>
      <c r="G1407" s="60" t="s">
        <v>2058</v>
      </c>
      <c r="H1407" s="60"/>
      <c r="I1407" s="59">
        <f t="shared" si="22"/>
        <v>5</v>
      </c>
      <c r="J1407" s="59" t="s">
        <v>1561</v>
      </c>
      <c r="K1407" s="61"/>
      <c r="L1407" s="62" t="s">
        <v>6737</v>
      </c>
      <c r="M1407" s="62" t="s">
        <v>2058</v>
      </c>
      <c r="N1407" s="72" t="str">
        <f>VLOOKUP(M1407,'Hulpblad KAR-parser'!A:C,2,FALSE)</f>
        <v>Gebr geweldsmiddel</v>
      </c>
      <c r="O1407" s="72" t="str">
        <f>IF(VLOOKUP(M1407,'Hulpblad KAR-parser'!A:C,3,FALSE)="","",VLOOKUP(M1407,'Hulpblad KAR-parser'!A:C,3,FALSE))</f>
        <v>Waterwerper</v>
      </c>
      <c r="P1407" s="136" t="str">
        <f>IF(CONCATENATE(C1407,D1407)="","",VLOOKUP(CONCATENATE(C1407,D1407),Karakteristieken!AQ:AQ,1,FALSE))</f>
        <v/>
      </c>
    </row>
    <row r="1408" spans="1:16" x14ac:dyDescent="0.25">
      <c r="A1408" s="59"/>
      <c r="B1408" s="59"/>
      <c r="C1408" s="59"/>
      <c r="D1408" s="59"/>
      <c r="E1408" s="60" t="s">
        <v>9198</v>
      </c>
      <c r="F1408" s="60"/>
      <c r="G1408" s="60" t="s">
        <v>2058</v>
      </c>
      <c r="H1408" s="60"/>
      <c r="I1408" s="59">
        <f t="shared" si="22"/>
        <v>6</v>
      </c>
      <c r="J1408" s="59" t="s">
        <v>1561</v>
      </c>
      <c r="K1408" s="61"/>
      <c r="L1408" s="62" t="s">
        <v>6737</v>
      </c>
      <c r="M1408" s="62" t="s">
        <v>2058</v>
      </c>
      <c r="N1408" s="72" t="str">
        <f>VLOOKUP(M1408,'Hulpblad KAR-parser'!A:C,2,FALSE)</f>
        <v>Gebr geweldsmiddel</v>
      </c>
      <c r="O1408" s="72" t="str">
        <f>IF(VLOOKUP(M1408,'Hulpblad KAR-parser'!A:C,3,FALSE)="","",VLOOKUP(M1408,'Hulpblad KAR-parser'!A:C,3,FALSE))</f>
        <v>Waterwerper</v>
      </c>
      <c r="P1408" s="136" t="str">
        <f>IF(CONCATENATE(C1408,D1408)="","",VLOOKUP(CONCATENATE(C1408,D1408),Karakteristieken!AQ:AQ,1,FALSE))</f>
        <v/>
      </c>
    </row>
    <row r="1409" spans="1:16" x14ac:dyDescent="0.25">
      <c r="A1409" s="59">
        <v>200137289</v>
      </c>
      <c r="B1409" s="59">
        <v>200116661</v>
      </c>
      <c r="C1409" s="59" t="s">
        <v>5868</v>
      </c>
      <c r="D1409" s="59" t="s">
        <v>5869</v>
      </c>
      <c r="E1409" s="60" t="s">
        <v>6706</v>
      </c>
      <c r="F1409" s="60"/>
      <c r="G1409" s="60"/>
      <c r="H1409" s="60"/>
      <c r="I1409" s="59">
        <f t="shared" si="22"/>
        <v>25</v>
      </c>
      <c r="J1409" s="59" t="s">
        <v>1613</v>
      </c>
      <c r="K1409" s="61"/>
      <c r="L1409" s="62" t="s">
        <v>6738</v>
      </c>
      <c r="M1409" s="62" t="s">
        <v>6706</v>
      </c>
      <c r="N1409" s="72" t="str">
        <f>VLOOKUP(M1409,'Hulpblad KAR-parser'!A:C,2,FALSE)</f>
        <v>Srt Militaire zaken</v>
      </c>
      <c r="O1409" s="72" t="str">
        <f>IF(VLOOKUP(M1409,'Hulpblad KAR-parser'!A:C,3,FALSE)="","",VLOOKUP(M1409,'Hulpblad KAR-parser'!A:C,3,FALSE))</f>
        <v>Geclas incident</v>
      </c>
      <c r="P1409" s="136" t="str">
        <f>IF(CONCATENATE(C1409,D1409)="","",VLOOKUP(CONCATENATE(C1409,D1409),Karakteristieken!AQ:AQ,1,FALSE))</f>
        <v>Srt Militaire zakenGeclas incident</v>
      </c>
    </row>
    <row r="1410" spans="1:16" x14ac:dyDescent="0.25">
      <c r="A1410" s="59"/>
      <c r="B1410" s="59"/>
      <c r="C1410" s="59"/>
      <c r="D1410" s="59"/>
      <c r="E1410" s="60" t="s">
        <v>11490</v>
      </c>
      <c r="F1410" s="60"/>
      <c r="G1410" s="60" t="s">
        <v>6706</v>
      </c>
      <c r="H1410" s="60"/>
      <c r="I1410" s="59">
        <f t="shared" si="22"/>
        <v>4</v>
      </c>
      <c r="J1410" s="59" t="s">
        <v>1561</v>
      </c>
      <c r="K1410" s="61"/>
      <c r="L1410" s="62" t="s">
        <v>6738</v>
      </c>
      <c r="M1410" s="62" t="s">
        <v>6706</v>
      </c>
      <c r="N1410" s="72" t="str">
        <f>VLOOKUP(M1410,'Hulpblad KAR-parser'!A:C,2,FALSE)</f>
        <v>Srt Militaire zaken</v>
      </c>
      <c r="O1410" s="72" t="str">
        <f>IF(VLOOKUP(M1410,'Hulpblad KAR-parser'!A:C,3,FALSE)="","",VLOOKUP(M1410,'Hulpblad KAR-parser'!A:C,3,FALSE))</f>
        <v>Geclas incident</v>
      </c>
      <c r="P1410" s="136" t="str">
        <f>IF(CONCATENATE(C1410,D1410)="","",VLOOKUP(CONCATENATE(C1410,D1410),Karakteristieken!AQ:AQ,1,FALSE))</f>
        <v/>
      </c>
    </row>
    <row r="1411" spans="1:16" x14ac:dyDescent="0.25">
      <c r="A1411" s="59"/>
      <c r="B1411" s="59"/>
      <c r="C1411" s="59"/>
      <c r="D1411" s="59"/>
      <c r="E1411" s="60" t="s">
        <v>11491</v>
      </c>
      <c r="F1411" s="60"/>
      <c r="G1411" s="60" t="s">
        <v>6706</v>
      </c>
      <c r="H1411" s="60"/>
      <c r="I1411" s="59">
        <f t="shared" ref="I1411:I1474" si="23">LEN(E1411)</f>
        <v>7</v>
      </c>
      <c r="J1411" s="59" t="s">
        <v>1561</v>
      </c>
      <c r="K1411" s="61"/>
      <c r="L1411" s="62" t="s">
        <v>6738</v>
      </c>
      <c r="M1411" s="62" t="s">
        <v>6706</v>
      </c>
      <c r="N1411" s="72" t="str">
        <f>VLOOKUP(M1411,'Hulpblad KAR-parser'!A:C,2,FALSE)</f>
        <v>Srt Militaire zaken</v>
      </c>
      <c r="O1411" s="72" t="str">
        <f>IF(VLOOKUP(M1411,'Hulpblad KAR-parser'!A:C,3,FALSE)="","",VLOOKUP(M1411,'Hulpblad KAR-parser'!A:C,3,FALSE))</f>
        <v>Geclas incident</v>
      </c>
      <c r="P1411" s="136" t="str">
        <f>IF(CONCATENATE(C1411,D1411)="","",VLOOKUP(CONCATENATE(C1411,D1411),Karakteristieken!AQ:AQ,1,FALSE))</f>
        <v/>
      </c>
    </row>
    <row r="1412" spans="1:16" x14ac:dyDescent="0.25">
      <c r="A1412" s="59">
        <v>200109551</v>
      </c>
      <c r="B1412" s="59">
        <v>200098048</v>
      </c>
      <c r="C1412" s="59" t="s">
        <v>2065</v>
      </c>
      <c r="D1412" s="65" t="s">
        <v>1613</v>
      </c>
      <c r="E1412" s="60" t="s">
        <v>6261</v>
      </c>
      <c r="F1412" s="60"/>
      <c r="G1412" s="60"/>
      <c r="H1412" s="60"/>
      <c r="I1412" s="59">
        <f t="shared" si="23"/>
        <v>13</v>
      </c>
      <c r="J1412" s="59" t="s">
        <v>1613</v>
      </c>
      <c r="K1412" s="61" t="s">
        <v>12187</v>
      </c>
      <c r="L1412" s="62" t="s">
        <v>6737</v>
      </c>
      <c r="M1412" s="62" t="s">
        <v>6261</v>
      </c>
      <c r="N1412" s="72" t="str">
        <f>VLOOKUP(M1412,'Hulpblad KAR-parser'!A:C,2,FALSE)</f>
        <v>Gesignaleerd</v>
      </c>
      <c r="O1412" s="72" t="str">
        <f>IF(VLOOKUP(M1412,'Hulpblad KAR-parser'!A:C,3,FALSE)="","",VLOOKUP(M1412,'Hulpblad KAR-parser'!A:C,3,FALSE))</f>
        <v/>
      </c>
      <c r="P1412" s="136" t="str">
        <f>IF(CONCATENATE(C1412,D1412)="","",VLOOKUP(CONCATENATE(C1412,D1412),Karakteristieken!AQ:AQ,1,FALSE))</f>
        <v>GesignaleerdJa</v>
      </c>
    </row>
    <row r="1413" spans="1:16" x14ac:dyDescent="0.25">
      <c r="A1413" s="59">
        <v>200109552</v>
      </c>
      <c r="B1413" s="59">
        <v>200098049</v>
      </c>
      <c r="C1413" s="59" t="s">
        <v>2065</v>
      </c>
      <c r="D1413" s="59" t="s">
        <v>1613</v>
      </c>
      <c r="E1413" s="60" t="s">
        <v>2066</v>
      </c>
      <c r="F1413" s="60"/>
      <c r="G1413" s="60"/>
      <c r="H1413" s="60"/>
      <c r="I1413" s="59">
        <f t="shared" si="23"/>
        <v>16</v>
      </c>
      <c r="J1413" s="59" t="s">
        <v>1613</v>
      </c>
      <c r="K1413" s="61"/>
      <c r="L1413" s="62" t="s">
        <v>6737</v>
      </c>
      <c r="M1413" s="62" t="s">
        <v>2066</v>
      </c>
      <c r="N1413" s="72" t="str">
        <f>VLOOKUP(M1413,'Hulpblad KAR-parser'!A:C,2,FALSE)</f>
        <v>Gesignaleerd</v>
      </c>
      <c r="O1413" s="72" t="str">
        <f>IF(VLOOKUP(M1413,'Hulpblad KAR-parser'!A:C,3,FALSE)="","",VLOOKUP(M1413,'Hulpblad KAR-parser'!A:C,3,FALSE))</f>
        <v>Ja</v>
      </c>
      <c r="P1413" s="136" t="str">
        <f>IF(CONCATENATE(C1413,D1413)="","",VLOOKUP(CONCATENATE(C1413,D1413),Karakteristieken!AQ:AQ,1,FALSE))</f>
        <v>GesignaleerdJa</v>
      </c>
    </row>
    <row r="1414" spans="1:16" x14ac:dyDescent="0.25">
      <c r="A1414" s="59">
        <v>200109553</v>
      </c>
      <c r="B1414" s="59">
        <v>200098050</v>
      </c>
      <c r="C1414" s="59" t="s">
        <v>2065</v>
      </c>
      <c r="D1414" s="59" t="s">
        <v>1561</v>
      </c>
      <c r="E1414" s="60" t="s">
        <v>2067</v>
      </c>
      <c r="F1414" s="60"/>
      <c r="G1414" s="60"/>
      <c r="H1414" s="60"/>
      <c r="I1414" s="59">
        <f t="shared" si="23"/>
        <v>17</v>
      </c>
      <c r="J1414" s="59" t="s">
        <v>1613</v>
      </c>
      <c r="K1414" s="61"/>
      <c r="L1414" s="62" t="s">
        <v>6737</v>
      </c>
      <c r="M1414" s="62" t="s">
        <v>2067</v>
      </c>
      <c r="N1414" s="72" t="str">
        <f>VLOOKUP(M1414,'Hulpblad KAR-parser'!A:C,2,FALSE)</f>
        <v>Gesignaleerd</v>
      </c>
      <c r="O1414" s="72" t="str">
        <f>IF(VLOOKUP(M1414,'Hulpblad KAR-parser'!A:C,3,FALSE)="","",VLOOKUP(M1414,'Hulpblad KAR-parser'!A:C,3,FALSE))</f>
        <v>Nee</v>
      </c>
      <c r="P1414" s="136" t="str">
        <f>IF(CONCATENATE(C1414,D1414)="","",VLOOKUP(CONCATENATE(C1414,D1414),Karakteristieken!AQ:AQ,1,FALSE))</f>
        <v>GesignaleerdNee</v>
      </c>
    </row>
    <row r="1415" spans="1:16" x14ac:dyDescent="0.25">
      <c r="A1415" s="59">
        <v>200137290</v>
      </c>
      <c r="B1415" s="59">
        <v>200107459</v>
      </c>
      <c r="C1415" s="59" t="s">
        <v>2068</v>
      </c>
      <c r="D1415" s="59"/>
      <c r="E1415" s="60" t="s">
        <v>11790</v>
      </c>
      <c r="F1415" s="60"/>
      <c r="G1415" s="60"/>
      <c r="H1415" s="60"/>
      <c r="I1415" s="59">
        <f t="shared" si="23"/>
        <v>14</v>
      </c>
      <c r="J1415" s="59" t="s">
        <v>1613</v>
      </c>
      <c r="K1415" s="61"/>
      <c r="L1415" s="62" t="s">
        <v>6737</v>
      </c>
      <c r="M1415" s="62" t="s">
        <v>11790</v>
      </c>
      <c r="N1415" s="72" t="str">
        <f>VLOOKUP(M1415,'Hulpblad KAR-parser'!A:C,2,FALSE)</f>
        <v>Gev.stof naam</v>
      </c>
      <c r="O1415" s="72" t="str">
        <f>IF(VLOOKUP(M1415,'Hulpblad KAR-parser'!A:C,3,FALSE)="","",VLOOKUP(M1415,'Hulpblad KAR-parser'!A:C,3,FALSE))</f>
        <v/>
      </c>
      <c r="P1415" s="136" t="str">
        <f>IF(CONCATENATE(C1415,D1415)="","",VLOOKUP(CONCATENATE(C1415,D1415),Karakteristieken!AQ:AQ,1,FALSE))</f>
        <v>Gev.stof naam</v>
      </c>
    </row>
    <row r="1416" spans="1:16" x14ac:dyDescent="0.25">
      <c r="A1416" s="59"/>
      <c r="B1416" s="59"/>
      <c r="C1416" s="59"/>
      <c r="D1416" s="59"/>
      <c r="E1416" s="60" t="s">
        <v>6294</v>
      </c>
      <c r="F1416" s="60"/>
      <c r="G1416" s="60" t="s">
        <v>11790</v>
      </c>
      <c r="H1416" s="60"/>
      <c r="I1416" s="59">
        <f t="shared" si="23"/>
        <v>13</v>
      </c>
      <c r="J1416" s="59" t="s">
        <v>1561</v>
      </c>
      <c r="K1416" s="61"/>
      <c r="L1416" s="62" t="s">
        <v>6737</v>
      </c>
      <c r="M1416" s="62" t="s">
        <v>11790</v>
      </c>
      <c r="N1416" s="72" t="str">
        <f>VLOOKUP(M1416,'Hulpblad KAR-parser'!A:C,2,FALSE)</f>
        <v>Gev.stof naam</v>
      </c>
      <c r="O1416" s="72" t="str">
        <f>IF(VLOOKUP(M1416,'Hulpblad KAR-parser'!A:C,3,FALSE)="","",VLOOKUP(M1416,'Hulpblad KAR-parser'!A:C,3,FALSE))</f>
        <v/>
      </c>
      <c r="P1416" s="136" t="str">
        <f>IF(CONCATENATE(C1416,D1416)="","",VLOOKUP(CONCATENATE(C1416,D1416),Karakteristieken!AQ:AQ,1,FALSE))</f>
        <v/>
      </c>
    </row>
    <row r="1417" spans="1:16" x14ac:dyDescent="0.25">
      <c r="A1417" s="59"/>
      <c r="B1417" s="59"/>
      <c r="C1417" s="59"/>
      <c r="D1417" s="59"/>
      <c r="E1417" s="60" t="s">
        <v>9202</v>
      </c>
      <c r="F1417" s="60"/>
      <c r="G1417" s="60" t="s">
        <v>11790</v>
      </c>
      <c r="H1417" s="60"/>
      <c r="I1417" s="59">
        <f t="shared" si="23"/>
        <v>4</v>
      </c>
      <c r="J1417" s="59" t="s">
        <v>1561</v>
      </c>
      <c r="K1417" s="61"/>
      <c r="L1417" s="62" t="s">
        <v>6737</v>
      </c>
      <c r="M1417" s="62" t="s">
        <v>11790</v>
      </c>
      <c r="N1417" s="72" t="str">
        <f>VLOOKUP(M1417,'Hulpblad KAR-parser'!A:C,2,FALSE)</f>
        <v>Gev.stof naam</v>
      </c>
      <c r="O1417" s="72" t="str">
        <f>IF(VLOOKUP(M1417,'Hulpblad KAR-parser'!A:C,3,FALSE)="","",VLOOKUP(M1417,'Hulpblad KAR-parser'!A:C,3,FALSE))</f>
        <v/>
      </c>
      <c r="P1417" s="136" t="str">
        <f>IF(CONCATENATE(C1417,D1417)="","",VLOOKUP(CONCATENATE(C1417,D1417),Karakteristieken!AQ:AQ,1,FALSE))</f>
        <v/>
      </c>
    </row>
    <row r="1418" spans="1:16" x14ac:dyDescent="0.25">
      <c r="A1418" s="59"/>
      <c r="B1418" s="59"/>
      <c r="C1418" s="59"/>
      <c r="D1418" s="59"/>
      <c r="E1418" s="60" t="s">
        <v>11795</v>
      </c>
      <c r="F1418" s="60"/>
      <c r="G1418" s="60" t="s">
        <v>11790</v>
      </c>
      <c r="H1418" s="60"/>
      <c r="I1418" s="59">
        <f t="shared" si="23"/>
        <v>9</v>
      </c>
      <c r="J1418" s="59" t="s">
        <v>1561</v>
      </c>
      <c r="K1418" s="61"/>
      <c r="L1418" s="62" t="s">
        <v>6737</v>
      </c>
      <c r="M1418" s="62" t="s">
        <v>11790</v>
      </c>
      <c r="N1418" s="72" t="str">
        <f>VLOOKUP(M1418,'Hulpblad KAR-parser'!A:C,2,FALSE)</f>
        <v>Gev.stof naam</v>
      </c>
      <c r="O1418" s="72" t="str">
        <f>IF(VLOOKUP(M1418,'Hulpblad KAR-parser'!A:C,3,FALSE)="","",VLOOKUP(M1418,'Hulpblad KAR-parser'!A:C,3,FALSE))</f>
        <v/>
      </c>
      <c r="P1418" s="136" t="str">
        <f>IF(CONCATENATE(C1418,D1418)="","",VLOOKUP(CONCATENATE(C1418,D1418),Karakteristieken!AQ:AQ,1,FALSE))</f>
        <v/>
      </c>
    </row>
    <row r="1419" spans="1:16" x14ac:dyDescent="0.25">
      <c r="A1419" s="67">
        <v>200137291</v>
      </c>
      <c r="B1419" s="67">
        <v>200107461</v>
      </c>
      <c r="C1419" s="67" t="s">
        <v>2076</v>
      </c>
      <c r="D1419" s="67"/>
      <c r="E1419" s="68" t="s">
        <v>6295</v>
      </c>
      <c r="F1419" s="68"/>
      <c r="G1419" s="68"/>
      <c r="H1419" s="68"/>
      <c r="I1419" s="67">
        <f t="shared" si="23"/>
        <v>18</v>
      </c>
      <c r="J1419" s="67" t="s">
        <v>1613</v>
      </c>
      <c r="K1419" s="91" t="s">
        <v>12550</v>
      </c>
      <c r="L1419" s="62" t="s">
        <v>6737</v>
      </c>
      <c r="M1419" s="62" t="s">
        <v>6295</v>
      </c>
      <c r="N1419" s="72" t="e">
        <f>VLOOKUP(M1419,'Hulpblad KAR-parser'!A:C,2,FALSE)</f>
        <v>#N/A</v>
      </c>
      <c r="O1419" s="72" t="e">
        <f>IF(VLOOKUP(M1419,'Hulpblad KAR-parser'!A:C,3,FALSE)="","",VLOOKUP(M1419,'Hulpblad KAR-parser'!A:C,3,FALSE))</f>
        <v>#N/A</v>
      </c>
      <c r="P1419" s="136" t="e">
        <f>IF(CONCATENATE(C1419,D1419)="","",VLOOKUP(CONCATENATE(C1419,D1419),Karakteristieken!AQ:AQ,1,FALSE))</f>
        <v>#N/A</v>
      </c>
    </row>
    <row r="1420" spans="1:16" x14ac:dyDescent="0.25">
      <c r="A1420" s="67"/>
      <c r="B1420" s="67"/>
      <c r="C1420" s="67"/>
      <c r="D1420" s="67"/>
      <c r="E1420" s="68" t="s">
        <v>9205</v>
      </c>
      <c r="F1420" s="68"/>
      <c r="G1420" s="68" t="s">
        <v>6295</v>
      </c>
      <c r="H1420" s="68"/>
      <c r="I1420" s="67">
        <f t="shared" si="23"/>
        <v>5</v>
      </c>
      <c r="J1420" s="67" t="s">
        <v>1561</v>
      </c>
      <c r="K1420" s="91" t="s">
        <v>12550</v>
      </c>
      <c r="L1420" s="62" t="s">
        <v>6737</v>
      </c>
      <c r="M1420" s="62" t="s">
        <v>6295</v>
      </c>
      <c r="N1420" s="72" t="e">
        <f>VLOOKUP(M1420,'Hulpblad KAR-parser'!A:C,2,FALSE)</f>
        <v>#N/A</v>
      </c>
      <c r="O1420" s="72" t="e">
        <f>IF(VLOOKUP(M1420,'Hulpblad KAR-parser'!A:C,3,FALSE)="","",VLOOKUP(M1420,'Hulpblad KAR-parser'!A:C,3,FALSE))</f>
        <v>#N/A</v>
      </c>
      <c r="P1420" s="136" t="str">
        <f>IF(CONCATENATE(C1420,D1420)="","",VLOOKUP(CONCATENATE(C1420,D1420),Karakteristieken!AQ:AQ,1,FALSE))</f>
        <v/>
      </c>
    </row>
    <row r="1421" spans="1:16" x14ac:dyDescent="0.25">
      <c r="A1421" s="59">
        <v>200137292</v>
      </c>
      <c r="B1421" s="59">
        <v>200107463</v>
      </c>
      <c r="C1421" s="59" t="s">
        <v>2076</v>
      </c>
      <c r="D1421" s="59" t="s">
        <v>1613</v>
      </c>
      <c r="E1421" s="60" t="s">
        <v>2078</v>
      </c>
      <c r="F1421" s="60"/>
      <c r="G1421" s="60"/>
      <c r="H1421" s="60"/>
      <c r="I1421" s="59">
        <f t="shared" si="23"/>
        <v>21</v>
      </c>
      <c r="J1421" s="59" t="s">
        <v>1613</v>
      </c>
      <c r="K1421" s="61"/>
      <c r="L1421" s="62" t="s">
        <v>6737</v>
      </c>
      <c r="M1421" s="62" t="s">
        <v>2078</v>
      </c>
      <c r="N1421" s="72" t="str">
        <f>VLOOKUP(M1421,'Hulpblad KAR-parser'!A:C,2,FALSE)</f>
        <v>Gevaar buiten inr.</v>
      </c>
      <c r="O1421" s="72" t="str">
        <f>IF(VLOOKUP(M1421,'Hulpblad KAR-parser'!A:C,3,FALSE)="","",VLOOKUP(M1421,'Hulpblad KAR-parser'!A:C,3,FALSE))</f>
        <v>Ja</v>
      </c>
      <c r="P1421" s="136" t="str">
        <f>IF(CONCATENATE(C1421,D1421)="","",VLOOKUP(CONCATENATE(C1421,D1421),Karakteristieken!AQ:AQ,1,FALSE))</f>
        <v>Gevaar buiten inr.Ja</v>
      </c>
    </row>
    <row r="1422" spans="1:16" x14ac:dyDescent="0.25">
      <c r="A1422" s="59"/>
      <c r="B1422" s="59"/>
      <c r="C1422" s="59"/>
      <c r="D1422" s="59"/>
      <c r="E1422" s="60" t="s">
        <v>9203</v>
      </c>
      <c r="F1422" s="60"/>
      <c r="G1422" s="60" t="s">
        <v>2078</v>
      </c>
      <c r="H1422" s="60"/>
      <c r="I1422" s="59">
        <f t="shared" si="23"/>
        <v>6</v>
      </c>
      <c r="J1422" s="59" t="s">
        <v>1561</v>
      </c>
      <c r="K1422" s="61"/>
      <c r="L1422" s="62" t="s">
        <v>6737</v>
      </c>
      <c r="M1422" s="62" t="s">
        <v>2078</v>
      </c>
      <c r="N1422" s="72" t="str">
        <f>VLOOKUP(M1422,'Hulpblad KAR-parser'!A:C,2,FALSE)</f>
        <v>Gevaar buiten inr.</v>
      </c>
      <c r="O1422" s="72" t="str">
        <f>IF(VLOOKUP(M1422,'Hulpblad KAR-parser'!A:C,3,FALSE)="","",VLOOKUP(M1422,'Hulpblad KAR-parser'!A:C,3,FALSE))</f>
        <v>Ja</v>
      </c>
      <c r="P1422" s="136" t="str">
        <f>IF(CONCATENATE(C1422,D1422)="","",VLOOKUP(CONCATENATE(C1422,D1422),Karakteristieken!AQ:AQ,1,FALSE))</f>
        <v/>
      </c>
    </row>
    <row r="1423" spans="1:16" x14ac:dyDescent="0.25">
      <c r="A1423" s="59">
        <v>200137293</v>
      </c>
      <c r="B1423" s="59">
        <v>200107465</v>
      </c>
      <c r="C1423" s="59" t="s">
        <v>2076</v>
      </c>
      <c r="D1423" s="59" t="s">
        <v>1561</v>
      </c>
      <c r="E1423" s="60" t="s">
        <v>2080</v>
      </c>
      <c r="F1423" s="60"/>
      <c r="G1423" s="60"/>
      <c r="H1423" s="60"/>
      <c r="I1423" s="59">
        <f t="shared" si="23"/>
        <v>22</v>
      </c>
      <c r="J1423" s="59" t="s">
        <v>1613</v>
      </c>
      <c r="K1423" s="61"/>
      <c r="L1423" s="62" t="s">
        <v>6737</v>
      </c>
      <c r="M1423" s="62" t="s">
        <v>2080</v>
      </c>
      <c r="N1423" s="72" t="str">
        <f>VLOOKUP(M1423,'Hulpblad KAR-parser'!A:C,2,FALSE)</f>
        <v>Gevaar buiten inr.</v>
      </c>
      <c r="O1423" s="72" t="str">
        <f>IF(VLOOKUP(M1423,'Hulpblad KAR-parser'!A:C,3,FALSE)="","",VLOOKUP(M1423,'Hulpblad KAR-parser'!A:C,3,FALSE))</f>
        <v>Nee</v>
      </c>
      <c r="P1423" s="136" t="str">
        <f>IF(CONCATENATE(C1423,D1423)="","",VLOOKUP(CONCATENATE(C1423,D1423),Karakteristieken!AQ:AQ,1,FALSE))</f>
        <v>Gevaar buiten inr.Nee</v>
      </c>
    </row>
    <row r="1424" spans="1:16" x14ac:dyDescent="0.25">
      <c r="A1424" s="59"/>
      <c r="B1424" s="59"/>
      <c r="C1424" s="59"/>
      <c r="D1424" s="59"/>
      <c r="E1424" s="60" t="s">
        <v>9204</v>
      </c>
      <c r="F1424" s="60"/>
      <c r="G1424" s="60" t="s">
        <v>2080</v>
      </c>
      <c r="H1424" s="60"/>
      <c r="I1424" s="59">
        <f t="shared" si="23"/>
        <v>6</v>
      </c>
      <c r="J1424" s="59" t="s">
        <v>1561</v>
      </c>
      <c r="K1424" s="61"/>
      <c r="L1424" s="62" t="s">
        <v>6737</v>
      </c>
      <c r="M1424" s="62" t="s">
        <v>2080</v>
      </c>
      <c r="N1424" s="72" t="str">
        <f>VLOOKUP(M1424,'Hulpblad KAR-parser'!A:C,2,FALSE)</f>
        <v>Gevaar buiten inr.</v>
      </c>
      <c r="O1424" s="72" t="str">
        <f>IF(VLOOKUP(M1424,'Hulpblad KAR-parser'!A:C,3,FALSE)="","",VLOOKUP(M1424,'Hulpblad KAR-parser'!A:C,3,FALSE))</f>
        <v>Nee</v>
      </c>
      <c r="P1424" s="136" t="str">
        <f>IF(CONCATENATE(C1424,D1424)="","",VLOOKUP(CONCATENATE(C1424,D1424),Karakteristieken!AQ:AQ,1,FALSE))</f>
        <v/>
      </c>
    </row>
    <row r="1425" spans="1:16" x14ac:dyDescent="0.25">
      <c r="A1425" s="59">
        <v>200109595</v>
      </c>
      <c r="B1425" s="59">
        <v>200098092</v>
      </c>
      <c r="C1425" s="59" t="s">
        <v>2081</v>
      </c>
      <c r="D1425" s="65" t="s">
        <v>1613</v>
      </c>
      <c r="E1425" s="60" t="s">
        <v>6296</v>
      </c>
      <c r="F1425" s="60"/>
      <c r="G1425" s="60"/>
      <c r="H1425" s="60"/>
      <c r="I1425" s="59">
        <f t="shared" si="23"/>
        <v>21</v>
      </c>
      <c r="J1425" s="59" t="s">
        <v>1613</v>
      </c>
      <c r="K1425" s="61" t="s">
        <v>12187</v>
      </c>
      <c r="L1425" s="62" t="s">
        <v>6737</v>
      </c>
      <c r="M1425" s="62" t="s">
        <v>6296</v>
      </c>
      <c r="N1425" s="72" t="str">
        <f>VLOOKUP(M1425,'Hulpblad KAR-parser'!A:C,2,FALSE)</f>
        <v>Gevaar hulpverleners</v>
      </c>
      <c r="O1425" s="72" t="str">
        <f>IF(VLOOKUP(M1425,'Hulpblad KAR-parser'!A:C,3,FALSE)="","",VLOOKUP(M1425,'Hulpblad KAR-parser'!A:C,3,FALSE))</f>
        <v/>
      </c>
      <c r="P1425" s="136" t="str">
        <f>IF(CONCATENATE(C1425,D1425)="","",VLOOKUP(CONCATENATE(C1425,D1425),Karakteristieken!AQ:AQ,1,FALSE))</f>
        <v>Gevaar hulpverlenersJa</v>
      </c>
    </row>
    <row r="1426" spans="1:16" x14ac:dyDescent="0.25">
      <c r="A1426" s="59"/>
      <c r="B1426" s="59"/>
      <c r="C1426" s="59"/>
      <c r="D1426" s="59"/>
      <c r="E1426" s="60" t="s">
        <v>9206</v>
      </c>
      <c r="F1426" s="60"/>
      <c r="G1426" s="60" t="s">
        <v>6296</v>
      </c>
      <c r="H1426" s="60"/>
      <c r="I1426" s="59">
        <f t="shared" si="23"/>
        <v>7</v>
      </c>
      <c r="J1426" s="59" t="s">
        <v>1561</v>
      </c>
      <c r="K1426" s="61"/>
      <c r="L1426" s="62" t="s">
        <v>6737</v>
      </c>
      <c r="M1426" s="62" t="s">
        <v>6296</v>
      </c>
      <c r="N1426" s="72" t="str">
        <f>VLOOKUP(M1426,'Hulpblad KAR-parser'!A:C,2,FALSE)</f>
        <v>Gevaar hulpverleners</v>
      </c>
      <c r="O1426" s="72" t="str">
        <f>IF(VLOOKUP(M1426,'Hulpblad KAR-parser'!A:C,3,FALSE)="","",VLOOKUP(M1426,'Hulpblad KAR-parser'!A:C,3,FALSE))</f>
        <v/>
      </c>
      <c r="P1426" s="136" t="str">
        <f>IF(CONCATENATE(C1426,D1426)="","",VLOOKUP(CONCATENATE(C1426,D1426),Karakteristieken!AQ:AQ,1,FALSE))</f>
        <v/>
      </c>
    </row>
    <row r="1427" spans="1:16" x14ac:dyDescent="0.25">
      <c r="A1427" s="59"/>
      <c r="B1427" s="59"/>
      <c r="C1427" s="59"/>
      <c r="D1427" s="59"/>
      <c r="E1427" s="60" t="s">
        <v>9207</v>
      </c>
      <c r="F1427" s="60"/>
      <c r="G1427" s="60" t="s">
        <v>6296</v>
      </c>
      <c r="H1427" s="60"/>
      <c r="I1427" s="59">
        <f t="shared" si="23"/>
        <v>6</v>
      </c>
      <c r="J1427" s="59" t="s">
        <v>1561</v>
      </c>
      <c r="K1427" s="61"/>
      <c r="L1427" s="62" t="s">
        <v>6737</v>
      </c>
      <c r="M1427" s="62" t="s">
        <v>6296</v>
      </c>
      <c r="N1427" s="72" t="str">
        <f>VLOOKUP(M1427,'Hulpblad KAR-parser'!A:C,2,FALSE)</f>
        <v>Gevaar hulpverleners</v>
      </c>
      <c r="O1427" s="72" t="str">
        <f>IF(VLOOKUP(M1427,'Hulpblad KAR-parser'!A:C,3,FALSE)="","",VLOOKUP(M1427,'Hulpblad KAR-parser'!A:C,3,FALSE))</f>
        <v/>
      </c>
      <c r="P1427" s="136" t="str">
        <f>IF(CONCATENATE(C1427,D1427)="","",VLOOKUP(CONCATENATE(C1427,D1427),Karakteristieken!AQ:AQ,1,FALSE))</f>
        <v/>
      </c>
    </row>
    <row r="1428" spans="1:16" x14ac:dyDescent="0.25">
      <c r="A1428" s="59">
        <v>200109596</v>
      </c>
      <c r="B1428" s="59">
        <v>200098093</v>
      </c>
      <c r="C1428" s="59" t="s">
        <v>2081</v>
      </c>
      <c r="D1428" s="59" t="s">
        <v>1613</v>
      </c>
      <c r="E1428" s="60" t="s">
        <v>2084</v>
      </c>
      <c r="F1428" s="60"/>
      <c r="G1428" s="60"/>
      <c r="H1428" s="60"/>
      <c r="I1428" s="59">
        <f t="shared" si="23"/>
        <v>24</v>
      </c>
      <c r="J1428" s="59" t="s">
        <v>1613</v>
      </c>
      <c r="K1428" s="61"/>
      <c r="L1428" s="62" t="s">
        <v>6737</v>
      </c>
      <c r="M1428" s="62" t="s">
        <v>2084</v>
      </c>
      <c r="N1428" s="72" t="str">
        <f>VLOOKUP(M1428,'Hulpblad KAR-parser'!A:C,2,FALSE)</f>
        <v>Gevaar hulpverleners</v>
      </c>
      <c r="O1428" s="72" t="str">
        <f>IF(VLOOKUP(M1428,'Hulpblad KAR-parser'!A:C,3,FALSE)="","",VLOOKUP(M1428,'Hulpblad KAR-parser'!A:C,3,FALSE))</f>
        <v>Ja</v>
      </c>
      <c r="P1428" s="136" t="str">
        <f>IF(CONCATENATE(C1428,D1428)="","",VLOOKUP(CONCATENATE(C1428,D1428),Karakteristieken!AQ:AQ,1,FALSE))</f>
        <v>Gevaar hulpverlenersJa</v>
      </c>
    </row>
    <row r="1429" spans="1:16" x14ac:dyDescent="0.25">
      <c r="A1429" s="59">
        <v>200109597</v>
      </c>
      <c r="B1429" s="59">
        <v>200098094</v>
      </c>
      <c r="C1429" s="59" t="s">
        <v>2081</v>
      </c>
      <c r="D1429" s="59" t="s">
        <v>1561</v>
      </c>
      <c r="E1429" s="60" t="s">
        <v>2086</v>
      </c>
      <c r="F1429" s="60"/>
      <c r="G1429" s="60"/>
      <c r="H1429" s="60"/>
      <c r="I1429" s="59">
        <f t="shared" si="23"/>
        <v>25</v>
      </c>
      <c r="J1429" s="59" t="s">
        <v>1613</v>
      </c>
      <c r="K1429" s="61"/>
      <c r="L1429" s="62" t="s">
        <v>6737</v>
      </c>
      <c r="M1429" s="62" t="s">
        <v>2086</v>
      </c>
      <c r="N1429" s="72" t="str">
        <f>VLOOKUP(M1429,'Hulpblad KAR-parser'!A:C,2,FALSE)</f>
        <v>Gevaar hulpverleners</v>
      </c>
      <c r="O1429" s="72" t="str">
        <f>IF(VLOOKUP(M1429,'Hulpblad KAR-parser'!A:C,3,FALSE)="","",VLOOKUP(M1429,'Hulpblad KAR-parser'!A:C,3,FALSE))</f>
        <v>Nee</v>
      </c>
      <c r="P1429" s="136" t="str">
        <f>IF(CONCATENATE(C1429,D1429)="","",VLOOKUP(CONCATENATE(C1429,D1429),Karakteristieken!AQ:AQ,1,FALSE))</f>
        <v>Gevaar hulpverlenersNee</v>
      </c>
    </row>
    <row r="1430" spans="1:16" x14ac:dyDescent="0.25">
      <c r="A1430" s="67">
        <v>200109607</v>
      </c>
      <c r="B1430" s="67">
        <v>200098104</v>
      </c>
      <c r="C1430" s="67" t="s">
        <v>2100</v>
      </c>
      <c r="D1430" s="67"/>
      <c r="E1430" s="68" t="s">
        <v>6298</v>
      </c>
      <c r="F1430" s="68"/>
      <c r="G1430" s="68"/>
      <c r="H1430" s="68"/>
      <c r="I1430" s="67">
        <f t="shared" si="23"/>
        <v>15</v>
      </c>
      <c r="J1430" s="67" t="s">
        <v>1613</v>
      </c>
      <c r="K1430" s="91" t="s">
        <v>12550</v>
      </c>
      <c r="L1430" s="62" t="s">
        <v>6737</v>
      </c>
      <c r="M1430" s="62" t="s">
        <v>6298</v>
      </c>
      <c r="N1430" s="72" t="e">
        <f>VLOOKUP(M1430,'Hulpblad KAR-parser'!A:C,2,FALSE)</f>
        <v>#N/A</v>
      </c>
      <c r="O1430" s="72" t="e">
        <f>IF(VLOOKUP(M1430,'Hulpblad KAR-parser'!A:C,3,FALSE)="","",VLOOKUP(M1430,'Hulpblad KAR-parser'!A:C,3,FALSE))</f>
        <v>#N/A</v>
      </c>
      <c r="P1430" s="136" t="e">
        <f>IF(CONCATENATE(C1430,D1430)="","",VLOOKUP(CONCATENATE(C1430,D1430),Karakteristieken!AQ:AQ,1,FALSE))</f>
        <v>#N/A</v>
      </c>
    </row>
    <row r="1431" spans="1:16" x14ac:dyDescent="0.25">
      <c r="A1431" s="59">
        <v>200109608</v>
      </c>
      <c r="B1431" s="59">
        <v>200098105</v>
      </c>
      <c r="C1431" s="59" t="s">
        <v>2100</v>
      </c>
      <c r="D1431" s="59">
        <v>1</v>
      </c>
      <c r="E1431" s="60" t="s">
        <v>2101</v>
      </c>
      <c r="F1431" s="60"/>
      <c r="G1431" s="60"/>
      <c r="H1431" s="60"/>
      <c r="I1431" s="59">
        <f t="shared" si="23"/>
        <v>17</v>
      </c>
      <c r="J1431" s="59" t="s">
        <v>1613</v>
      </c>
      <c r="K1431" s="61"/>
      <c r="L1431" s="62" t="s">
        <v>6737</v>
      </c>
      <c r="M1431" s="62" t="s">
        <v>2101</v>
      </c>
      <c r="N1431" s="72" t="str">
        <f>VLOOKUP(M1431,'Hulpblad KAR-parser'!A:C,2,FALSE)</f>
        <v>Gewonde / Zieken</v>
      </c>
      <c r="O1431" s="72">
        <f>IF(VLOOKUP(M1431,'Hulpblad KAR-parser'!A:C,3,FALSE)="","",VLOOKUP(M1431,'Hulpblad KAR-parser'!A:C,3,FALSE))</f>
        <v>1</v>
      </c>
      <c r="P1431" s="136" t="str">
        <f>IF(CONCATENATE(C1431,D1431)="","",VLOOKUP(CONCATENATE(C1431,D1431),Karakteristieken!AQ:AQ,1,FALSE))</f>
        <v>Gewonde / Zieken1</v>
      </c>
    </row>
    <row r="1432" spans="1:16" x14ac:dyDescent="0.25">
      <c r="A1432" s="59">
        <v>200109609</v>
      </c>
      <c r="B1432" s="59">
        <v>200098106</v>
      </c>
      <c r="C1432" s="59" t="s">
        <v>2100</v>
      </c>
      <c r="D1432" s="59" t="s">
        <v>2102</v>
      </c>
      <c r="E1432" s="60" t="s">
        <v>2103</v>
      </c>
      <c r="F1432" s="60"/>
      <c r="G1432" s="60"/>
      <c r="H1432" s="60"/>
      <c r="I1432" s="59">
        <f t="shared" si="23"/>
        <v>24</v>
      </c>
      <c r="J1432" s="59" t="s">
        <v>1613</v>
      </c>
      <c r="K1432" s="61"/>
      <c r="L1432" s="62" t="s">
        <v>6737</v>
      </c>
      <c r="M1432" s="62" t="s">
        <v>2103</v>
      </c>
      <c r="N1432" s="72" t="str">
        <f>VLOOKUP(M1432,'Hulpblad KAR-parser'!A:C,2,FALSE)</f>
        <v>Gewonde / Zieken</v>
      </c>
      <c r="O1432" s="72" t="str">
        <f>IF(VLOOKUP(M1432,'Hulpblad KAR-parser'!A:C,3,FALSE)="","",VLOOKUP(M1432,'Hulpblad KAR-parser'!A:C,3,FALSE))</f>
        <v>Meerdere</v>
      </c>
      <c r="P1432" s="136" t="str">
        <f>IF(CONCATENATE(C1432,D1432)="","",VLOOKUP(CONCATENATE(C1432,D1432),Karakteristieken!AQ:AQ,1,FALSE))</f>
        <v>Gewonde / ZiekenMeerdere</v>
      </c>
    </row>
    <row r="1433" spans="1:16" x14ac:dyDescent="0.25">
      <c r="A1433" s="59">
        <v>200114975</v>
      </c>
      <c r="B1433" s="59">
        <v>200107364</v>
      </c>
      <c r="C1433" s="59" t="s">
        <v>4222</v>
      </c>
      <c r="D1433" s="59" t="s">
        <v>4237</v>
      </c>
      <c r="E1433" s="60" t="s">
        <v>6412</v>
      </c>
      <c r="F1433" s="60"/>
      <c r="G1433" s="60"/>
      <c r="H1433" s="60"/>
      <c r="I1433" s="59">
        <f t="shared" si="23"/>
        <v>15</v>
      </c>
      <c r="J1433" s="59" t="s">
        <v>1613</v>
      </c>
      <c r="K1433" s="61"/>
      <c r="L1433" s="62" t="s">
        <v>6738</v>
      </c>
      <c r="M1433" s="62" t="s">
        <v>6412</v>
      </c>
      <c r="N1433" s="72" t="str">
        <f>VLOOKUP(M1433,'Hulpblad KAR-parser'!A:C,2,FALSE)</f>
        <v>Probl. schip/Watersp</v>
      </c>
      <c r="O1433" s="72" t="str">
        <f>IF(VLOOKUP(M1433,'Hulpblad KAR-parser'!A:C,3,FALSE)="","",VLOOKUP(M1433,'Hulpblad KAR-parser'!A:C,3,FALSE))</f>
        <v>Gezonken schip</v>
      </c>
      <c r="P1433" s="136" t="str">
        <f>IF(CONCATENATE(C1433,D1433)="","",VLOOKUP(CONCATENATE(C1433,D1433),Karakteristieken!AQ:AQ,1,FALSE))</f>
        <v>Probl. schip/WaterspGezonken schip</v>
      </c>
    </row>
    <row r="1434" spans="1:16" x14ac:dyDescent="0.25">
      <c r="A1434" s="59"/>
      <c r="B1434" s="59"/>
      <c r="C1434" s="59"/>
      <c r="D1434" s="59"/>
      <c r="E1434" s="60" t="s">
        <v>8355</v>
      </c>
      <c r="F1434" s="60"/>
      <c r="G1434" s="60" t="s">
        <v>6412</v>
      </c>
      <c r="H1434" s="60"/>
      <c r="I1434" s="59">
        <f t="shared" si="23"/>
        <v>14</v>
      </c>
      <c r="J1434" s="59" t="s">
        <v>1561</v>
      </c>
      <c r="K1434" s="61"/>
      <c r="L1434" s="62" t="s">
        <v>6738</v>
      </c>
      <c r="M1434" s="62" t="s">
        <v>6412</v>
      </c>
      <c r="N1434" s="72" t="str">
        <f>VLOOKUP(M1434,'Hulpblad KAR-parser'!A:C,2,FALSE)</f>
        <v>Probl. schip/Watersp</v>
      </c>
      <c r="O1434" s="72" t="str">
        <f>IF(VLOOKUP(M1434,'Hulpblad KAR-parser'!A:C,3,FALSE)="","",VLOOKUP(M1434,'Hulpblad KAR-parser'!A:C,3,FALSE))</f>
        <v>Gezonken schip</v>
      </c>
      <c r="P1434" s="136" t="str">
        <f>IF(CONCATENATE(C1434,D1434)="","",VLOOKUP(CONCATENATE(C1434,D1434),Karakteristieken!AQ:AQ,1,FALSE))</f>
        <v/>
      </c>
    </row>
    <row r="1435" spans="1:16" x14ac:dyDescent="0.25">
      <c r="A1435" s="59"/>
      <c r="B1435" s="59"/>
      <c r="C1435" s="59"/>
      <c r="D1435" s="59"/>
      <c r="E1435" s="60" t="s">
        <v>8365</v>
      </c>
      <c r="F1435" s="60"/>
      <c r="G1435" s="60" t="s">
        <v>6412</v>
      </c>
      <c r="H1435" s="60"/>
      <c r="I1435" s="59">
        <f t="shared" si="23"/>
        <v>14</v>
      </c>
      <c r="J1435" s="59" t="s">
        <v>1561</v>
      </c>
      <c r="K1435" s="61"/>
      <c r="L1435" s="62" t="s">
        <v>6738</v>
      </c>
      <c r="M1435" s="62" t="s">
        <v>6412</v>
      </c>
      <c r="N1435" s="72" t="str">
        <f>VLOOKUP(M1435,'Hulpblad KAR-parser'!A:C,2,FALSE)</f>
        <v>Probl. schip/Watersp</v>
      </c>
      <c r="O1435" s="72" t="str">
        <f>IF(VLOOKUP(M1435,'Hulpblad KAR-parser'!A:C,3,FALSE)="","",VLOOKUP(M1435,'Hulpblad KAR-parser'!A:C,3,FALSE))</f>
        <v>Gezonken schip</v>
      </c>
      <c r="P1435" s="136" t="str">
        <f>IF(CONCATENATE(C1435,D1435)="","",VLOOKUP(CONCATENATE(C1435,D1435),Karakteristieken!AQ:AQ,1,FALSE))</f>
        <v/>
      </c>
    </row>
    <row r="1436" spans="1:16" x14ac:dyDescent="0.25">
      <c r="A1436" s="59"/>
      <c r="B1436" s="59"/>
      <c r="C1436" s="59"/>
      <c r="D1436" s="59"/>
      <c r="E1436" s="60" t="s">
        <v>8370</v>
      </c>
      <c r="F1436" s="60"/>
      <c r="G1436" s="60" t="s">
        <v>6412</v>
      </c>
      <c r="H1436" s="60"/>
      <c r="I1436" s="59">
        <f t="shared" si="23"/>
        <v>19</v>
      </c>
      <c r="J1436" s="59" t="s">
        <v>1561</v>
      </c>
      <c r="K1436" s="61"/>
      <c r="L1436" s="62" t="s">
        <v>6738</v>
      </c>
      <c r="M1436" s="62" t="s">
        <v>6412</v>
      </c>
      <c r="N1436" s="72" t="str">
        <f>VLOOKUP(M1436,'Hulpblad KAR-parser'!A:C,2,FALSE)</f>
        <v>Probl. schip/Watersp</v>
      </c>
      <c r="O1436" s="72" t="str">
        <f>IF(VLOOKUP(M1436,'Hulpblad KAR-parser'!A:C,3,FALSE)="","",VLOOKUP(M1436,'Hulpblad KAR-parser'!A:C,3,FALSE))</f>
        <v>Gezonken schip</v>
      </c>
      <c r="P1436" s="136" t="str">
        <f>IF(CONCATENATE(C1436,D1436)="","",VLOOKUP(CONCATENATE(C1436,D1436),Karakteristieken!AQ:AQ,1,FALSE))</f>
        <v/>
      </c>
    </row>
    <row r="1437" spans="1:16" x14ac:dyDescent="0.25">
      <c r="A1437" s="59"/>
      <c r="B1437" s="59"/>
      <c r="C1437" s="59"/>
      <c r="D1437" s="59"/>
      <c r="E1437" s="60" t="s">
        <v>8384</v>
      </c>
      <c r="F1437" s="60"/>
      <c r="G1437" s="60" t="s">
        <v>6412</v>
      </c>
      <c r="H1437" s="60"/>
      <c r="I1437" s="59">
        <f t="shared" si="23"/>
        <v>15</v>
      </c>
      <c r="J1437" s="59" t="s">
        <v>1561</v>
      </c>
      <c r="K1437" s="61"/>
      <c r="L1437" s="62" t="s">
        <v>6738</v>
      </c>
      <c r="M1437" s="62" t="s">
        <v>6412</v>
      </c>
      <c r="N1437" s="72" t="str">
        <f>VLOOKUP(M1437,'Hulpblad KAR-parser'!A:C,2,FALSE)</f>
        <v>Probl. schip/Watersp</v>
      </c>
      <c r="O1437" s="72" t="str">
        <f>IF(VLOOKUP(M1437,'Hulpblad KAR-parser'!A:C,3,FALSE)="","",VLOOKUP(M1437,'Hulpblad KAR-parser'!A:C,3,FALSE))</f>
        <v>Gezonken schip</v>
      </c>
      <c r="P1437" s="136" t="str">
        <f>IF(CONCATENATE(C1437,D1437)="","",VLOOKUP(CONCATENATE(C1437,D1437),Karakteristieken!AQ:AQ,1,FALSE))</f>
        <v/>
      </c>
    </row>
    <row r="1438" spans="1:16" x14ac:dyDescent="0.25">
      <c r="A1438" s="59"/>
      <c r="B1438" s="59"/>
      <c r="C1438" s="59"/>
      <c r="D1438" s="59"/>
      <c r="E1438" s="60" t="s">
        <v>8400</v>
      </c>
      <c r="F1438" s="60"/>
      <c r="G1438" s="60" t="s">
        <v>6412</v>
      </c>
      <c r="H1438" s="60"/>
      <c r="I1438" s="59">
        <f t="shared" si="23"/>
        <v>18</v>
      </c>
      <c r="J1438" s="59" t="s">
        <v>1561</v>
      </c>
      <c r="K1438" s="61"/>
      <c r="L1438" s="62" t="s">
        <v>6738</v>
      </c>
      <c r="M1438" s="62" t="s">
        <v>6412</v>
      </c>
      <c r="N1438" s="72" t="str">
        <f>VLOOKUP(M1438,'Hulpblad KAR-parser'!A:C,2,FALSE)</f>
        <v>Probl. schip/Watersp</v>
      </c>
      <c r="O1438" s="72" t="str">
        <f>IF(VLOOKUP(M1438,'Hulpblad KAR-parser'!A:C,3,FALSE)="","",VLOOKUP(M1438,'Hulpblad KAR-parser'!A:C,3,FALSE))</f>
        <v>Gezonken schip</v>
      </c>
      <c r="P1438" s="136" t="str">
        <f>IF(CONCATENATE(C1438,D1438)="","",VLOOKUP(CONCATENATE(C1438,D1438),Karakteristieken!AQ:AQ,1,FALSE))</f>
        <v/>
      </c>
    </row>
    <row r="1439" spans="1:16" x14ac:dyDescent="0.25">
      <c r="A1439" s="67">
        <v>200059455</v>
      </c>
      <c r="B1439" s="67">
        <v>200055624</v>
      </c>
      <c r="C1439" s="67" t="s">
        <v>2104</v>
      </c>
      <c r="D1439" s="67"/>
      <c r="E1439" s="68" t="s">
        <v>6299</v>
      </c>
      <c r="F1439" s="68"/>
      <c r="G1439" s="68"/>
      <c r="H1439" s="68"/>
      <c r="I1439" s="67">
        <f t="shared" si="23"/>
        <v>5</v>
      </c>
      <c r="J1439" s="67" t="s">
        <v>1613</v>
      </c>
      <c r="K1439" s="91" t="s">
        <v>12550</v>
      </c>
      <c r="L1439" s="62" t="s">
        <v>6737</v>
      </c>
      <c r="M1439" s="62" t="s">
        <v>6299</v>
      </c>
      <c r="N1439" s="72" t="e">
        <f>VLOOKUP(M1439,'Hulpblad KAR-parser'!A:C,2,FALSE)</f>
        <v>#N/A</v>
      </c>
      <c r="O1439" s="72" t="e">
        <f>IF(VLOOKUP(M1439,'Hulpblad KAR-parser'!A:C,3,FALSE)="","",VLOOKUP(M1439,'Hulpblad KAR-parser'!A:C,3,FALSE))</f>
        <v>#N/A</v>
      </c>
      <c r="P1439" s="136" t="e">
        <f>IF(CONCATENATE(C1439,D1439)="","",VLOOKUP(CONCATENATE(C1439,D1439),Karakteristieken!AQ:AQ,1,FALSE))</f>
        <v>#N/A</v>
      </c>
    </row>
    <row r="1440" spans="1:16" x14ac:dyDescent="0.25">
      <c r="A1440" s="67"/>
      <c r="B1440" s="67"/>
      <c r="C1440" s="67"/>
      <c r="D1440" s="67"/>
      <c r="E1440" s="68" t="s">
        <v>9252</v>
      </c>
      <c r="F1440" s="68"/>
      <c r="G1440" s="68" t="s">
        <v>6299</v>
      </c>
      <c r="H1440" s="68"/>
      <c r="I1440" s="67">
        <f t="shared" si="23"/>
        <v>4</v>
      </c>
      <c r="J1440" s="67" t="s">
        <v>1561</v>
      </c>
      <c r="K1440" s="91" t="s">
        <v>12550</v>
      </c>
      <c r="L1440" s="62" t="s">
        <v>6737</v>
      </c>
      <c r="M1440" s="62" t="s">
        <v>6299</v>
      </c>
      <c r="N1440" s="72" t="e">
        <f>VLOOKUP(M1440,'Hulpblad KAR-parser'!A:C,2,FALSE)</f>
        <v>#N/A</v>
      </c>
      <c r="O1440" s="72" t="e">
        <f>IF(VLOOKUP(M1440,'Hulpblad KAR-parser'!A:C,3,FALSE)="","",VLOOKUP(M1440,'Hulpblad KAR-parser'!A:C,3,FALSE))</f>
        <v>#N/A</v>
      </c>
      <c r="P1440" s="136" t="str">
        <f>IF(CONCATENATE(C1440,D1440)="","",VLOOKUP(CONCATENATE(C1440,D1440),Karakteristieken!AQ:AQ,1,FALSE))</f>
        <v/>
      </c>
    </row>
    <row r="1441" spans="1:16" x14ac:dyDescent="0.25">
      <c r="A1441" s="59">
        <v>200114718</v>
      </c>
      <c r="B1441" s="59">
        <v>200098110</v>
      </c>
      <c r="C1441" s="59" t="s">
        <v>2104</v>
      </c>
      <c r="D1441" s="59">
        <v>0</v>
      </c>
      <c r="E1441" s="60" t="s">
        <v>2111</v>
      </c>
      <c r="F1441" s="60"/>
      <c r="G1441" s="60"/>
      <c r="H1441" s="60"/>
      <c r="I1441" s="59">
        <f t="shared" si="23"/>
        <v>7</v>
      </c>
      <c r="J1441" s="59" t="s">
        <v>1613</v>
      </c>
      <c r="K1441" s="61"/>
      <c r="L1441" s="62" t="s">
        <v>6737</v>
      </c>
      <c r="M1441" s="62" t="s">
        <v>2111</v>
      </c>
      <c r="N1441" s="72" t="str">
        <f>VLOOKUP(M1441,'Hulpblad KAR-parser'!A:C,2,FALSE)</f>
        <v>GRIP</v>
      </c>
      <c r="O1441" s="72">
        <f>IF(VLOOKUP(M1441,'Hulpblad KAR-parser'!A:C,3,FALSE)="","",VLOOKUP(M1441,'Hulpblad KAR-parser'!A:C,3,FALSE))</f>
        <v>0</v>
      </c>
      <c r="P1441" s="136" t="str">
        <f>IF(CONCATENATE(C1441,D1441)="","",VLOOKUP(CONCATENATE(C1441,D1441),Karakteristieken!AQ:AQ,1,FALSE))</f>
        <v>GRIP0</v>
      </c>
    </row>
    <row r="1442" spans="1:16" x14ac:dyDescent="0.25">
      <c r="A1442" s="59"/>
      <c r="B1442" s="59"/>
      <c r="C1442" s="59"/>
      <c r="D1442" s="59"/>
      <c r="E1442" s="60" t="s">
        <v>9218</v>
      </c>
      <c r="F1442" s="60"/>
      <c r="G1442" s="60" t="s">
        <v>2111</v>
      </c>
      <c r="H1442" s="60"/>
      <c r="I1442" s="59">
        <f t="shared" si="23"/>
        <v>6</v>
      </c>
      <c r="J1442" s="59" t="s">
        <v>1561</v>
      </c>
      <c r="K1442" s="61"/>
      <c r="L1442" s="62" t="s">
        <v>6737</v>
      </c>
      <c r="M1442" s="62" t="s">
        <v>2111</v>
      </c>
      <c r="N1442" s="72" t="str">
        <f>VLOOKUP(M1442,'Hulpblad KAR-parser'!A:C,2,FALSE)</f>
        <v>GRIP</v>
      </c>
      <c r="O1442" s="72">
        <f>IF(VLOOKUP(M1442,'Hulpblad KAR-parser'!A:C,3,FALSE)="","",VLOOKUP(M1442,'Hulpblad KAR-parser'!A:C,3,FALSE))</f>
        <v>0</v>
      </c>
      <c r="P1442" s="136" t="str">
        <f>IF(CONCATENATE(C1442,D1442)="","",VLOOKUP(CONCATENATE(C1442,D1442),Karakteristieken!AQ:AQ,1,FALSE))</f>
        <v/>
      </c>
    </row>
    <row r="1443" spans="1:16" x14ac:dyDescent="0.25">
      <c r="A1443" s="59"/>
      <c r="B1443" s="59"/>
      <c r="C1443" s="59"/>
      <c r="D1443" s="59"/>
      <c r="E1443" s="60" t="s">
        <v>9219</v>
      </c>
      <c r="F1443" s="60"/>
      <c r="G1443" s="60" t="s">
        <v>2111</v>
      </c>
      <c r="H1443" s="60"/>
      <c r="I1443" s="59">
        <f t="shared" si="23"/>
        <v>5</v>
      </c>
      <c r="J1443" s="59" t="s">
        <v>1561</v>
      </c>
      <c r="K1443" s="61"/>
      <c r="L1443" s="62" t="s">
        <v>6737</v>
      </c>
      <c r="M1443" s="62" t="s">
        <v>2111</v>
      </c>
      <c r="N1443" s="72" t="str">
        <f>VLOOKUP(M1443,'Hulpblad KAR-parser'!A:C,2,FALSE)</f>
        <v>GRIP</v>
      </c>
      <c r="O1443" s="72">
        <f>IF(VLOOKUP(M1443,'Hulpblad KAR-parser'!A:C,3,FALSE)="","",VLOOKUP(M1443,'Hulpblad KAR-parser'!A:C,3,FALSE))</f>
        <v>0</v>
      </c>
      <c r="P1443" s="136" t="str">
        <f>IF(CONCATENATE(C1443,D1443)="","",VLOOKUP(CONCATENATE(C1443,D1443),Karakteristieken!AQ:AQ,1,FALSE))</f>
        <v/>
      </c>
    </row>
    <row r="1444" spans="1:16" x14ac:dyDescent="0.25">
      <c r="A1444" s="59">
        <v>200109614</v>
      </c>
      <c r="B1444" s="59">
        <v>200098111</v>
      </c>
      <c r="C1444" s="59" t="s">
        <v>2104</v>
      </c>
      <c r="D1444" s="59">
        <v>1</v>
      </c>
      <c r="E1444" s="60" t="s">
        <v>2113</v>
      </c>
      <c r="F1444" s="60"/>
      <c r="G1444" s="60"/>
      <c r="H1444" s="60"/>
      <c r="I1444" s="59">
        <f t="shared" si="23"/>
        <v>7</v>
      </c>
      <c r="J1444" s="59" t="s">
        <v>1613</v>
      </c>
      <c r="K1444" s="61"/>
      <c r="L1444" s="62" t="s">
        <v>6737</v>
      </c>
      <c r="M1444" s="62" t="s">
        <v>2113</v>
      </c>
      <c r="N1444" s="72" t="str">
        <f>VLOOKUP(M1444,'Hulpblad KAR-parser'!A:C,2,FALSE)</f>
        <v>GRIP</v>
      </c>
      <c r="O1444" s="72">
        <f>IF(VLOOKUP(M1444,'Hulpblad KAR-parser'!A:C,3,FALSE)="","",VLOOKUP(M1444,'Hulpblad KAR-parser'!A:C,3,FALSE))</f>
        <v>1</v>
      </c>
      <c r="P1444" s="136" t="str">
        <f>IF(CONCATENATE(C1444,D1444)="","",VLOOKUP(CONCATENATE(C1444,D1444),Karakteristieken!AQ:AQ,1,FALSE))</f>
        <v>GRIP1</v>
      </c>
    </row>
    <row r="1445" spans="1:16" x14ac:dyDescent="0.25">
      <c r="A1445" s="59"/>
      <c r="B1445" s="59"/>
      <c r="C1445" s="59"/>
      <c r="D1445" s="59"/>
      <c r="E1445" s="60" t="s">
        <v>9220</v>
      </c>
      <c r="F1445" s="60"/>
      <c r="G1445" s="60" t="s">
        <v>2113</v>
      </c>
      <c r="H1445" s="60"/>
      <c r="I1445" s="59">
        <f t="shared" si="23"/>
        <v>6</v>
      </c>
      <c r="J1445" s="59" t="s">
        <v>1561</v>
      </c>
      <c r="K1445" s="61"/>
      <c r="L1445" s="62" t="s">
        <v>6737</v>
      </c>
      <c r="M1445" s="62" t="s">
        <v>2113</v>
      </c>
      <c r="N1445" s="72" t="str">
        <f>VLOOKUP(M1445,'Hulpblad KAR-parser'!A:C,2,FALSE)</f>
        <v>GRIP</v>
      </c>
      <c r="O1445" s="72">
        <f>IF(VLOOKUP(M1445,'Hulpblad KAR-parser'!A:C,3,FALSE)="","",VLOOKUP(M1445,'Hulpblad KAR-parser'!A:C,3,FALSE))</f>
        <v>1</v>
      </c>
      <c r="P1445" s="136" t="str">
        <f>IF(CONCATENATE(C1445,D1445)="","",VLOOKUP(CONCATENATE(C1445,D1445),Karakteristieken!AQ:AQ,1,FALSE))</f>
        <v/>
      </c>
    </row>
    <row r="1446" spans="1:16" x14ac:dyDescent="0.25">
      <c r="A1446" s="59"/>
      <c r="B1446" s="59"/>
      <c r="C1446" s="59"/>
      <c r="D1446" s="59"/>
      <c r="E1446" s="60" t="s">
        <v>9221</v>
      </c>
      <c r="F1446" s="60"/>
      <c r="G1446" s="60" t="s">
        <v>2113</v>
      </c>
      <c r="H1446" s="60"/>
      <c r="I1446" s="59">
        <f t="shared" si="23"/>
        <v>5</v>
      </c>
      <c r="J1446" s="59" t="s">
        <v>1561</v>
      </c>
      <c r="K1446" s="61"/>
      <c r="L1446" s="62" t="s">
        <v>6737</v>
      </c>
      <c r="M1446" s="62" t="s">
        <v>2113</v>
      </c>
      <c r="N1446" s="72" t="str">
        <f>VLOOKUP(M1446,'Hulpblad KAR-parser'!A:C,2,FALSE)</f>
        <v>GRIP</v>
      </c>
      <c r="O1446" s="72">
        <f>IF(VLOOKUP(M1446,'Hulpblad KAR-parser'!A:C,3,FALSE)="","",VLOOKUP(M1446,'Hulpblad KAR-parser'!A:C,3,FALSE))</f>
        <v>1</v>
      </c>
      <c r="P1446" s="136" t="str">
        <f>IF(CONCATENATE(C1446,D1446)="","",VLOOKUP(CONCATENATE(C1446,D1446),Karakteristieken!AQ:AQ,1,FALSE))</f>
        <v/>
      </c>
    </row>
    <row r="1447" spans="1:16" x14ac:dyDescent="0.25">
      <c r="A1447" s="59">
        <v>200109615</v>
      </c>
      <c r="B1447" s="59">
        <v>200098112</v>
      </c>
      <c r="C1447" s="59" t="s">
        <v>2104</v>
      </c>
      <c r="D1447" s="59" t="s">
        <v>2133</v>
      </c>
      <c r="E1447" s="60" t="s">
        <v>2134</v>
      </c>
      <c r="F1447" s="60"/>
      <c r="G1447" s="60"/>
      <c r="H1447" s="60"/>
      <c r="I1447" s="59">
        <f t="shared" si="23"/>
        <v>18</v>
      </c>
      <c r="J1447" s="59" t="s">
        <v>1613</v>
      </c>
      <c r="K1447" s="61"/>
      <c r="L1447" s="62" t="s">
        <v>6737</v>
      </c>
      <c r="M1447" s="62" t="s">
        <v>2134</v>
      </c>
      <c r="N1447" s="72" t="str">
        <f>VLOOKUP(M1447,'Hulpblad KAR-parser'!A:C,2,FALSE)</f>
        <v>GRIP</v>
      </c>
      <c r="O1447" s="72" t="str">
        <f>IF(VLOOKUP(M1447,'Hulpblad KAR-parser'!A:C,3,FALSE)="","",VLOOKUP(M1447,'Hulpblad KAR-parser'!A:C,3,FALSE))</f>
        <v>1 stil alarm</v>
      </c>
      <c r="P1447" s="136" t="str">
        <f>IF(CONCATENATE(C1447,D1447)="","",VLOOKUP(CONCATENATE(C1447,D1447),Karakteristieken!AQ:AQ,1,FALSE))</f>
        <v>GRIP1 stil alarm</v>
      </c>
    </row>
    <row r="1448" spans="1:16" x14ac:dyDescent="0.25">
      <c r="A1448" s="59"/>
      <c r="B1448" s="59"/>
      <c r="C1448" s="59"/>
      <c r="D1448" s="59"/>
      <c r="E1448" s="60" t="s">
        <v>9230</v>
      </c>
      <c r="F1448" s="60"/>
      <c r="G1448" s="60" t="s">
        <v>2134</v>
      </c>
      <c r="H1448" s="60"/>
      <c r="I1448" s="59">
        <f t="shared" si="23"/>
        <v>7</v>
      </c>
      <c r="J1448" s="59" t="s">
        <v>1561</v>
      </c>
      <c r="K1448" s="61"/>
      <c r="L1448" s="62" t="s">
        <v>6737</v>
      </c>
      <c r="M1448" s="62" t="s">
        <v>2134</v>
      </c>
      <c r="N1448" s="72" t="str">
        <f>VLOOKUP(M1448,'Hulpblad KAR-parser'!A:C,2,FALSE)</f>
        <v>GRIP</v>
      </c>
      <c r="O1448" s="72" t="str">
        <f>IF(VLOOKUP(M1448,'Hulpblad KAR-parser'!A:C,3,FALSE)="","",VLOOKUP(M1448,'Hulpblad KAR-parser'!A:C,3,FALSE))</f>
        <v>1 stil alarm</v>
      </c>
      <c r="P1448" s="136" t="str">
        <f>IF(CONCATENATE(C1448,D1448)="","",VLOOKUP(CONCATENATE(C1448,D1448),Karakteristieken!AQ:AQ,1,FALSE))</f>
        <v/>
      </c>
    </row>
    <row r="1449" spans="1:16" x14ac:dyDescent="0.25">
      <c r="A1449" s="59"/>
      <c r="B1449" s="59"/>
      <c r="C1449" s="59"/>
      <c r="D1449" s="59"/>
      <c r="E1449" s="60" t="s">
        <v>9231</v>
      </c>
      <c r="F1449" s="60"/>
      <c r="G1449" s="60" t="s">
        <v>2134</v>
      </c>
      <c r="H1449" s="60"/>
      <c r="I1449" s="59">
        <f t="shared" si="23"/>
        <v>6</v>
      </c>
      <c r="J1449" s="59" t="s">
        <v>1561</v>
      </c>
      <c r="K1449" s="61"/>
      <c r="L1449" s="62" t="s">
        <v>6737</v>
      </c>
      <c r="M1449" s="62" t="s">
        <v>2134</v>
      </c>
      <c r="N1449" s="72" t="str">
        <f>VLOOKUP(M1449,'Hulpblad KAR-parser'!A:C,2,FALSE)</f>
        <v>GRIP</v>
      </c>
      <c r="O1449" s="72" t="str">
        <f>IF(VLOOKUP(M1449,'Hulpblad KAR-parser'!A:C,3,FALSE)="","",VLOOKUP(M1449,'Hulpblad KAR-parser'!A:C,3,FALSE))</f>
        <v>1 stil alarm</v>
      </c>
      <c r="P1449" s="136" t="str">
        <f>IF(CONCATENATE(C1449,D1449)="","",VLOOKUP(CONCATENATE(C1449,D1449),Karakteristieken!AQ:AQ,1,FALSE))</f>
        <v/>
      </c>
    </row>
    <row r="1450" spans="1:16" x14ac:dyDescent="0.25">
      <c r="A1450" s="59">
        <v>200109616</v>
      </c>
      <c r="B1450" s="59">
        <v>200098113</v>
      </c>
      <c r="C1450" s="59" t="s">
        <v>2104</v>
      </c>
      <c r="D1450" s="59">
        <v>2</v>
      </c>
      <c r="E1450" s="60" t="s">
        <v>2116</v>
      </c>
      <c r="F1450" s="60"/>
      <c r="G1450" s="60"/>
      <c r="H1450" s="60"/>
      <c r="I1450" s="59">
        <f t="shared" si="23"/>
        <v>7</v>
      </c>
      <c r="J1450" s="59" t="s">
        <v>1613</v>
      </c>
      <c r="K1450" s="61"/>
      <c r="L1450" s="62" t="s">
        <v>6737</v>
      </c>
      <c r="M1450" s="62" t="s">
        <v>2116</v>
      </c>
      <c r="N1450" s="72" t="str">
        <f>VLOOKUP(M1450,'Hulpblad KAR-parser'!A:C,2,FALSE)</f>
        <v>GRIP</v>
      </c>
      <c r="O1450" s="72">
        <f>IF(VLOOKUP(M1450,'Hulpblad KAR-parser'!A:C,3,FALSE)="","",VLOOKUP(M1450,'Hulpblad KAR-parser'!A:C,3,FALSE))</f>
        <v>2</v>
      </c>
      <c r="P1450" s="136" t="str">
        <f>IF(CONCATENATE(C1450,D1450)="","",VLOOKUP(CONCATENATE(C1450,D1450),Karakteristieken!AQ:AQ,1,FALSE))</f>
        <v>GRIP2</v>
      </c>
    </row>
    <row r="1451" spans="1:16" x14ac:dyDescent="0.25">
      <c r="A1451" s="59"/>
      <c r="B1451" s="59"/>
      <c r="C1451" s="59"/>
      <c r="D1451" s="59"/>
      <c r="E1451" s="60" t="s">
        <v>9222</v>
      </c>
      <c r="F1451" s="60"/>
      <c r="G1451" s="60" t="s">
        <v>2116</v>
      </c>
      <c r="H1451" s="60"/>
      <c r="I1451" s="59">
        <f t="shared" si="23"/>
        <v>6</v>
      </c>
      <c r="J1451" s="59" t="s">
        <v>1561</v>
      </c>
      <c r="K1451" s="61"/>
      <c r="L1451" s="62" t="s">
        <v>6737</v>
      </c>
      <c r="M1451" s="62" t="s">
        <v>2116</v>
      </c>
      <c r="N1451" s="72" t="str">
        <f>VLOOKUP(M1451,'Hulpblad KAR-parser'!A:C,2,FALSE)</f>
        <v>GRIP</v>
      </c>
      <c r="O1451" s="72">
        <f>IF(VLOOKUP(M1451,'Hulpblad KAR-parser'!A:C,3,FALSE)="","",VLOOKUP(M1451,'Hulpblad KAR-parser'!A:C,3,FALSE))</f>
        <v>2</v>
      </c>
      <c r="P1451" s="136" t="str">
        <f>IF(CONCATENATE(C1451,D1451)="","",VLOOKUP(CONCATENATE(C1451,D1451),Karakteristieken!AQ:AQ,1,FALSE))</f>
        <v/>
      </c>
    </row>
    <row r="1452" spans="1:16" x14ac:dyDescent="0.25">
      <c r="A1452" s="59"/>
      <c r="B1452" s="59"/>
      <c r="C1452" s="59"/>
      <c r="D1452" s="59"/>
      <c r="E1452" s="60" t="s">
        <v>9223</v>
      </c>
      <c r="F1452" s="60"/>
      <c r="G1452" s="60" t="s">
        <v>2116</v>
      </c>
      <c r="H1452" s="60"/>
      <c r="I1452" s="59">
        <f t="shared" si="23"/>
        <v>5</v>
      </c>
      <c r="J1452" s="59" t="s">
        <v>1561</v>
      </c>
      <c r="K1452" s="61"/>
      <c r="L1452" s="62" t="s">
        <v>6737</v>
      </c>
      <c r="M1452" s="62" t="s">
        <v>2116</v>
      </c>
      <c r="N1452" s="72" t="str">
        <f>VLOOKUP(M1452,'Hulpblad KAR-parser'!A:C,2,FALSE)</f>
        <v>GRIP</v>
      </c>
      <c r="O1452" s="72">
        <f>IF(VLOOKUP(M1452,'Hulpblad KAR-parser'!A:C,3,FALSE)="","",VLOOKUP(M1452,'Hulpblad KAR-parser'!A:C,3,FALSE))</f>
        <v>2</v>
      </c>
      <c r="P1452" s="136" t="str">
        <f>IF(CONCATENATE(C1452,D1452)="","",VLOOKUP(CONCATENATE(C1452,D1452),Karakteristieken!AQ:AQ,1,FALSE))</f>
        <v/>
      </c>
    </row>
    <row r="1453" spans="1:16" x14ac:dyDescent="0.25">
      <c r="A1453" s="59">
        <v>200109617</v>
      </c>
      <c r="B1453" s="59">
        <v>200098114</v>
      </c>
      <c r="C1453" s="59" t="s">
        <v>2104</v>
      </c>
      <c r="D1453" s="59" t="s">
        <v>2143</v>
      </c>
      <c r="E1453" s="60" t="s">
        <v>2144</v>
      </c>
      <c r="F1453" s="60"/>
      <c r="G1453" s="60"/>
      <c r="H1453" s="60"/>
      <c r="I1453" s="59">
        <f t="shared" si="23"/>
        <v>24</v>
      </c>
      <c r="J1453" s="59" t="s">
        <v>1613</v>
      </c>
      <c r="K1453" s="61"/>
      <c r="L1453" s="62" t="s">
        <v>6737</v>
      </c>
      <c r="M1453" s="62" t="s">
        <v>2144</v>
      </c>
      <c r="N1453" s="72" t="str">
        <f>VLOOKUP(M1453,'Hulpblad KAR-parser'!A:C,2,FALSE)</f>
        <v>GRIP</v>
      </c>
      <c r="O1453" s="72" t="str">
        <f>IF(VLOOKUP(M1453,'Hulpblad KAR-parser'!A:C,3,FALSE)="","",VLOOKUP(M1453,'Hulpblad KAR-parser'!A:C,3,FALSE))</f>
        <v>2 stil Al Zon CoPI</v>
      </c>
      <c r="P1453" s="136" t="str">
        <f>IF(CONCATENATE(C1453,D1453)="","",VLOOKUP(CONCATENATE(C1453,D1453),Karakteristieken!AQ:AQ,1,FALSE))</f>
        <v>GRIP2 stil Al Zon CoPI</v>
      </c>
    </row>
    <row r="1454" spans="1:16" x14ac:dyDescent="0.25">
      <c r="A1454" s="59"/>
      <c r="B1454" s="59"/>
      <c r="C1454" s="59"/>
      <c r="D1454" s="59"/>
      <c r="E1454" s="60" t="s">
        <v>9232</v>
      </c>
      <c r="F1454" s="60"/>
      <c r="G1454" s="60" t="s">
        <v>2144</v>
      </c>
      <c r="H1454" s="60"/>
      <c r="I1454" s="59">
        <f t="shared" si="23"/>
        <v>8</v>
      </c>
      <c r="J1454" s="59" t="s">
        <v>1561</v>
      </c>
      <c r="K1454" s="61"/>
      <c r="L1454" s="62" t="s">
        <v>6737</v>
      </c>
      <c r="M1454" s="62" t="s">
        <v>2144</v>
      </c>
      <c r="N1454" s="72" t="str">
        <f>VLOOKUP(M1454,'Hulpblad KAR-parser'!A:C,2,FALSE)</f>
        <v>GRIP</v>
      </c>
      <c r="O1454" s="72" t="str">
        <f>IF(VLOOKUP(M1454,'Hulpblad KAR-parser'!A:C,3,FALSE)="","",VLOOKUP(M1454,'Hulpblad KAR-parser'!A:C,3,FALSE))</f>
        <v>2 stil Al Zon CoPI</v>
      </c>
      <c r="P1454" s="136" t="str">
        <f>IF(CONCATENATE(C1454,D1454)="","",VLOOKUP(CONCATENATE(C1454,D1454),Karakteristieken!AQ:AQ,1,FALSE))</f>
        <v/>
      </c>
    </row>
    <row r="1455" spans="1:16" x14ac:dyDescent="0.25">
      <c r="A1455" s="59"/>
      <c r="B1455" s="59"/>
      <c r="C1455" s="59"/>
      <c r="D1455" s="59"/>
      <c r="E1455" s="60" t="s">
        <v>9233</v>
      </c>
      <c r="F1455" s="60"/>
      <c r="G1455" s="60" t="s">
        <v>2144</v>
      </c>
      <c r="H1455" s="60"/>
      <c r="I1455" s="59">
        <f t="shared" si="23"/>
        <v>7</v>
      </c>
      <c r="J1455" s="59" t="s">
        <v>1561</v>
      </c>
      <c r="K1455" s="61"/>
      <c r="L1455" s="62" t="s">
        <v>6737</v>
      </c>
      <c r="M1455" s="62" t="s">
        <v>2144</v>
      </c>
      <c r="N1455" s="72" t="str">
        <f>VLOOKUP(M1455,'Hulpblad KAR-parser'!A:C,2,FALSE)</f>
        <v>GRIP</v>
      </c>
      <c r="O1455" s="72" t="str">
        <f>IF(VLOOKUP(M1455,'Hulpblad KAR-parser'!A:C,3,FALSE)="","",VLOOKUP(M1455,'Hulpblad KAR-parser'!A:C,3,FALSE))</f>
        <v>2 stil Al Zon CoPI</v>
      </c>
      <c r="P1455" s="136" t="str">
        <f>IF(CONCATENATE(C1455,D1455)="","",VLOOKUP(CONCATENATE(C1455,D1455),Karakteristieken!AQ:AQ,1,FALSE))</f>
        <v/>
      </c>
    </row>
    <row r="1456" spans="1:16" x14ac:dyDescent="0.25">
      <c r="A1456" s="59">
        <v>200109618</v>
      </c>
      <c r="B1456" s="59">
        <v>200098115</v>
      </c>
      <c r="C1456" s="59" t="s">
        <v>2104</v>
      </c>
      <c r="D1456" s="59" t="s">
        <v>2135</v>
      </c>
      <c r="E1456" s="60" t="s">
        <v>2136</v>
      </c>
      <c r="F1456" s="60"/>
      <c r="G1456" s="60"/>
      <c r="H1456" s="60"/>
      <c r="I1456" s="59">
        <f t="shared" si="23"/>
        <v>18</v>
      </c>
      <c r="J1456" s="59" t="s">
        <v>1613</v>
      </c>
      <c r="K1456" s="61"/>
      <c r="L1456" s="62" t="s">
        <v>6737</v>
      </c>
      <c r="M1456" s="62" t="s">
        <v>2136</v>
      </c>
      <c r="N1456" s="72" t="str">
        <f>VLOOKUP(M1456,'Hulpblad KAR-parser'!A:C,2,FALSE)</f>
        <v>GRIP</v>
      </c>
      <c r="O1456" s="72" t="str">
        <f>IF(VLOOKUP(M1456,'Hulpblad KAR-parser'!A:C,3,FALSE)="","",VLOOKUP(M1456,'Hulpblad KAR-parser'!A:C,3,FALSE))</f>
        <v>2 stil alarm</v>
      </c>
      <c r="P1456" s="136" t="str">
        <f>IF(CONCATENATE(C1456,D1456)="","",VLOOKUP(CONCATENATE(C1456,D1456),Karakteristieken!AQ:AQ,1,FALSE))</f>
        <v>GRIP2 stil alarm</v>
      </c>
    </row>
    <row r="1457" spans="1:16" x14ac:dyDescent="0.25">
      <c r="A1457" s="59"/>
      <c r="B1457" s="59"/>
      <c r="C1457" s="59"/>
      <c r="D1457" s="59"/>
      <c r="E1457" s="60" t="s">
        <v>9234</v>
      </c>
      <c r="F1457" s="60"/>
      <c r="G1457" s="60" t="s">
        <v>2136</v>
      </c>
      <c r="H1457" s="60"/>
      <c r="I1457" s="59">
        <f t="shared" si="23"/>
        <v>7</v>
      </c>
      <c r="J1457" s="59" t="s">
        <v>1561</v>
      </c>
      <c r="K1457" s="61"/>
      <c r="L1457" s="62" t="s">
        <v>6737</v>
      </c>
      <c r="M1457" s="62" t="s">
        <v>2136</v>
      </c>
      <c r="N1457" s="72" t="str">
        <f>VLOOKUP(M1457,'Hulpblad KAR-parser'!A:C,2,FALSE)</f>
        <v>GRIP</v>
      </c>
      <c r="O1457" s="72" t="str">
        <f>IF(VLOOKUP(M1457,'Hulpblad KAR-parser'!A:C,3,FALSE)="","",VLOOKUP(M1457,'Hulpblad KAR-parser'!A:C,3,FALSE))</f>
        <v>2 stil alarm</v>
      </c>
      <c r="P1457" s="136" t="str">
        <f>IF(CONCATENATE(C1457,D1457)="","",VLOOKUP(CONCATENATE(C1457,D1457),Karakteristieken!AQ:AQ,1,FALSE))</f>
        <v/>
      </c>
    </row>
    <row r="1458" spans="1:16" x14ac:dyDescent="0.25">
      <c r="A1458" s="59"/>
      <c r="B1458" s="59"/>
      <c r="C1458" s="59"/>
      <c r="D1458" s="59"/>
      <c r="E1458" s="60" t="s">
        <v>9235</v>
      </c>
      <c r="F1458" s="60"/>
      <c r="G1458" s="60" t="s">
        <v>2136</v>
      </c>
      <c r="H1458" s="60"/>
      <c r="I1458" s="59">
        <f t="shared" si="23"/>
        <v>6</v>
      </c>
      <c r="J1458" s="59" t="s">
        <v>1561</v>
      </c>
      <c r="K1458" s="61"/>
      <c r="L1458" s="62" t="s">
        <v>6737</v>
      </c>
      <c r="M1458" s="62" t="s">
        <v>2136</v>
      </c>
      <c r="N1458" s="72" t="str">
        <f>VLOOKUP(M1458,'Hulpblad KAR-parser'!A:C,2,FALSE)</f>
        <v>GRIP</v>
      </c>
      <c r="O1458" s="72" t="str">
        <f>IF(VLOOKUP(M1458,'Hulpblad KAR-parser'!A:C,3,FALSE)="","",VLOOKUP(M1458,'Hulpblad KAR-parser'!A:C,3,FALSE))</f>
        <v>2 stil alarm</v>
      </c>
      <c r="P1458" s="136" t="str">
        <f>IF(CONCATENATE(C1458,D1458)="","",VLOOKUP(CONCATENATE(C1458,D1458),Karakteristieken!AQ:AQ,1,FALSE))</f>
        <v/>
      </c>
    </row>
    <row r="1459" spans="1:16" x14ac:dyDescent="0.25">
      <c r="A1459" s="59">
        <v>200109619</v>
      </c>
      <c r="B1459" s="59">
        <v>200098116</v>
      </c>
      <c r="C1459" s="59" t="s">
        <v>2104</v>
      </c>
      <c r="D1459" s="59" t="s">
        <v>2127</v>
      </c>
      <c r="E1459" s="60" t="s">
        <v>2128</v>
      </c>
      <c r="F1459" s="60"/>
      <c r="G1459" s="60"/>
      <c r="H1459" s="60"/>
      <c r="I1459" s="59">
        <f t="shared" si="23"/>
        <v>19</v>
      </c>
      <c r="J1459" s="59" t="s">
        <v>1613</v>
      </c>
      <c r="K1459" s="61"/>
      <c r="L1459" s="62" t="s">
        <v>6737</v>
      </c>
      <c r="M1459" s="62" t="s">
        <v>2128</v>
      </c>
      <c r="N1459" s="72" t="str">
        <f>VLOOKUP(M1459,'Hulpblad KAR-parser'!A:C,2,FALSE)</f>
        <v>GRIP</v>
      </c>
      <c r="O1459" s="72" t="str">
        <f>IF(VLOOKUP(M1459,'Hulpblad KAR-parser'!A:C,3,FALSE)="","",VLOOKUP(M1459,'Hulpblad KAR-parser'!A:C,3,FALSE))</f>
        <v>2 zonder CoPI</v>
      </c>
      <c r="P1459" s="136" t="str">
        <f>IF(CONCATENATE(C1459,D1459)="","",VLOOKUP(CONCATENATE(C1459,D1459),Karakteristieken!AQ:AQ,1,FALSE))</f>
        <v>GRIP2 zonder CoPI</v>
      </c>
    </row>
    <row r="1460" spans="1:16" x14ac:dyDescent="0.25">
      <c r="A1460" s="59"/>
      <c r="B1460" s="59"/>
      <c r="C1460" s="59"/>
      <c r="D1460" s="59"/>
      <c r="E1460" s="60" t="s">
        <v>9236</v>
      </c>
      <c r="F1460" s="60"/>
      <c r="G1460" s="60" t="s">
        <v>2128</v>
      </c>
      <c r="H1460" s="60"/>
      <c r="I1460" s="59">
        <f t="shared" si="23"/>
        <v>7</v>
      </c>
      <c r="J1460" s="59" t="s">
        <v>1561</v>
      </c>
      <c r="K1460" s="61"/>
      <c r="L1460" s="62" t="s">
        <v>6737</v>
      </c>
      <c r="M1460" s="62" t="s">
        <v>2128</v>
      </c>
      <c r="N1460" s="72" t="str">
        <f>VLOOKUP(M1460,'Hulpblad KAR-parser'!A:C,2,FALSE)</f>
        <v>GRIP</v>
      </c>
      <c r="O1460" s="72" t="str">
        <f>IF(VLOOKUP(M1460,'Hulpblad KAR-parser'!A:C,3,FALSE)="","",VLOOKUP(M1460,'Hulpblad KAR-parser'!A:C,3,FALSE))</f>
        <v>2 zonder CoPI</v>
      </c>
      <c r="P1460" s="136" t="str">
        <f>IF(CONCATENATE(C1460,D1460)="","",VLOOKUP(CONCATENATE(C1460,D1460),Karakteristieken!AQ:AQ,1,FALSE))</f>
        <v/>
      </c>
    </row>
    <row r="1461" spans="1:16" x14ac:dyDescent="0.25">
      <c r="A1461" s="59"/>
      <c r="B1461" s="59"/>
      <c r="C1461" s="59"/>
      <c r="D1461" s="59"/>
      <c r="E1461" s="60" t="s">
        <v>9237</v>
      </c>
      <c r="F1461" s="60"/>
      <c r="G1461" s="60" t="s">
        <v>2128</v>
      </c>
      <c r="H1461" s="60"/>
      <c r="I1461" s="59">
        <f t="shared" si="23"/>
        <v>6</v>
      </c>
      <c r="J1461" s="59" t="s">
        <v>1561</v>
      </c>
      <c r="K1461" s="61"/>
      <c r="L1461" s="62" t="s">
        <v>6737</v>
      </c>
      <c r="M1461" s="62" t="s">
        <v>2128</v>
      </c>
      <c r="N1461" s="72" t="str">
        <f>VLOOKUP(M1461,'Hulpblad KAR-parser'!A:C,2,FALSE)</f>
        <v>GRIP</v>
      </c>
      <c r="O1461" s="72" t="str">
        <f>IF(VLOOKUP(M1461,'Hulpblad KAR-parser'!A:C,3,FALSE)="","",VLOOKUP(M1461,'Hulpblad KAR-parser'!A:C,3,FALSE))</f>
        <v>2 zonder CoPI</v>
      </c>
      <c r="P1461" s="136" t="str">
        <f>IF(CONCATENATE(C1461,D1461)="","",VLOOKUP(CONCATENATE(C1461,D1461),Karakteristieken!AQ:AQ,1,FALSE))</f>
        <v/>
      </c>
    </row>
    <row r="1462" spans="1:16" x14ac:dyDescent="0.25">
      <c r="A1462" s="59">
        <v>200109620</v>
      </c>
      <c r="B1462" s="59">
        <v>200098117</v>
      </c>
      <c r="C1462" s="59" t="s">
        <v>2104</v>
      </c>
      <c r="D1462" s="59">
        <v>3</v>
      </c>
      <c r="E1462" s="60" t="s">
        <v>2119</v>
      </c>
      <c r="F1462" s="60"/>
      <c r="G1462" s="60"/>
      <c r="H1462" s="60"/>
      <c r="I1462" s="59">
        <f t="shared" si="23"/>
        <v>7</v>
      </c>
      <c r="J1462" s="59" t="s">
        <v>1613</v>
      </c>
      <c r="K1462" s="61"/>
      <c r="L1462" s="62" t="s">
        <v>6737</v>
      </c>
      <c r="M1462" s="62" t="s">
        <v>2119</v>
      </c>
      <c r="N1462" s="72" t="str">
        <f>VLOOKUP(M1462,'Hulpblad KAR-parser'!A:C,2,FALSE)</f>
        <v>GRIP</v>
      </c>
      <c r="O1462" s="72">
        <f>IF(VLOOKUP(M1462,'Hulpblad KAR-parser'!A:C,3,FALSE)="","",VLOOKUP(M1462,'Hulpblad KAR-parser'!A:C,3,FALSE))</f>
        <v>3</v>
      </c>
      <c r="P1462" s="136" t="str">
        <f>IF(CONCATENATE(C1462,D1462)="","",VLOOKUP(CONCATENATE(C1462,D1462),Karakteristieken!AQ:AQ,1,FALSE))</f>
        <v>GRIP3</v>
      </c>
    </row>
    <row r="1463" spans="1:16" x14ac:dyDescent="0.25">
      <c r="A1463" s="59"/>
      <c r="B1463" s="59"/>
      <c r="C1463" s="59"/>
      <c r="D1463" s="59"/>
      <c r="E1463" s="60" t="s">
        <v>9224</v>
      </c>
      <c r="F1463" s="60"/>
      <c r="G1463" s="60" t="s">
        <v>2119</v>
      </c>
      <c r="H1463" s="60"/>
      <c r="I1463" s="59">
        <f t="shared" si="23"/>
        <v>6</v>
      </c>
      <c r="J1463" s="59" t="s">
        <v>1561</v>
      </c>
      <c r="K1463" s="61"/>
      <c r="L1463" s="62" t="s">
        <v>6737</v>
      </c>
      <c r="M1463" s="62" t="s">
        <v>2119</v>
      </c>
      <c r="N1463" s="72" t="str">
        <f>VLOOKUP(M1463,'Hulpblad KAR-parser'!A:C,2,FALSE)</f>
        <v>GRIP</v>
      </c>
      <c r="O1463" s="72">
        <f>IF(VLOOKUP(M1463,'Hulpblad KAR-parser'!A:C,3,FALSE)="","",VLOOKUP(M1463,'Hulpblad KAR-parser'!A:C,3,FALSE))</f>
        <v>3</v>
      </c>
      <c r="P1463" s="136" t="str">
        <f>IF(CONCATENATE(C1463,D1463)="","",VLOOKUP(CONCATENATE(C1463,D1463),Karakteristieken!AQ:AQ,1,FALSE))</f>
        <v/>
      </c>
    </row>
    <row r="1464" spans="1:16" x14ac:dyDescent="0.25">
      <c r="A1464" s="59"/>
      <c r="B1464" s="59"/>
      <c r="C1464" s="59"/>
      <c r="D1464" s="59"/>
      <c r="E1464" s="60" t="s">
        <v>9225</v>
      </c>
      <c r="F1464" s="60"/>
      <c r="G1464" s="60" t="s">
        <v>2119</v>
      </c>
      <c r="H1464" s="60"/>
      <c r="I1464" s="59">
        <f t="shared" si="23"/>
        <v>5</v>
      </c>
      <c r="J1464" s="59" t="s">
        <v>1561</v>
      </c>
      <c r="K1464" s="61"/>
      <c r="L1464" s="62" t="s">
        <v>6737</v>
      </c>
      <c r="M1464" s="62" t="s">
        <v>2119</v>
      </c>
      <c r="N1464" s="72" t="str">
        <f>VLOOKUP(M1464,'Hulpblad KAR-parser'!A:C,2,FALSE)</f>
        <v>GRIP</v>
      </c>
      <c r="O1464" s="72">
        <f>IF(VLOOKUP(M1464,'Hulpblad KAR-parser'!A:C,3,FALSE)="","",VLOOKUP(M1464,'Hulpblad KAR-parser'!A:C,3,FALSE))</f>
        <v>3</v>
      </c>
      <c r="P1464" s="136" t="str">
        <f>IF(CONCATENATE(C1464,D1464)="","",VLOOKUP(CONCATENATE(C1464,D1464),Karakteristieken!AQ:AQ,1,FALSE))</f>
        <v/>
      </c>
    </row>
    <row r="1465" spans="1:16" x14ac:dyDescent="0.25">
      <c r="A1465" s="59">
        <v>200109621</v>
      </c>
      <c r="B1465" s="59">
        <v>200098118</v>
      </c>
      <c r="C1465" s="59" t="s">
        <v>2104</v>
      </c>
      <c r="D1465" s="59" t="s">
        <v>2145</v>
      </c>
      <c r="E1465" s="60" t="s">
        <v>2146</v>
      </c>
      <c r="F1465" s="60"/>
      <c r="G1465" s="60"/>
      <c r="H1465" s="60"/>
      <c r="I1465" s="59">
        <f t="shared" si="23"/>
        <v>24</v>
      </c>
      <c r="J1465" s="59" t="s">
        <v>1613</v>
      </c>
      <c r="K1465" s="61"/>
      <c r="L1465" s="62" t="s">
        <v>6737</v>
      </c>
      <c r="M1465" s="62" t="s">
        <v>2146</v>
      </c>
      <c r="N1465" s="72" t="str">
        <f>VLOOKUP(M1465,'Hulpblad KAR-parser'!A:C,2,FALSE)</f>
        <v>GRIP</v>
      </c>
      <c r="O1465" s="72" t="str">
        <f>IF(VLOOKUP(M1465,'Hulpblad KAR-parser'!A:C,3,FALSE)="","",VLOOKUP(M1465,'Hulpblad KAR-parser'!A:C,3,FALSE))</f>
        <v>3 stil Al Zon CoPI</v>
      </c>
      <c r="P1465" s="136" t="str">
        <f>IF(CONCATENATE(C1465,D1465)="","",VLOOKUP(CONCATENATE(C1465,D1465),Karakteristieken!AQ:AQ,1,FALSE))</f>
        <v>GRIP3 stil Al Zon CoPI</v>
      </c>
    </row>
    <row r="1466" spans="1:16" x14ac:dyDescent="0.25">
      <c r="A1466" s="59"/>
      <c r="B1466" s="59"/>
      <c r="C1466" s="59"/>
      <c r="D1466" s="59"/>
      <c r="E1466" s="60" t="s">
        <v>9238</v>
      </c>
      <c r="F1466" s="60"/>
      <c r="G1466" s="60" t="s">
        <v>2146</v>
      </c>
      <c r="H1466" s="60"/>
      <c r="I1466" s="59">
        <f t="shared" si="23"/>
        <v>8</v>
      </c>
      <c r="J1466" s="59" t="s">
        <v>1561</v>
      </c>
      <c r="K1466" s="61"/>
      <c r="L1466" s="62" t="s">
        <v>6737</v>
      </c>
      <c r="M1466" s="62" t="s">
        <v>2146</v>
      </c>
      <c r="N1466" s="72" t="str">
        <f>VLOOKUP(M1466,'Hulpblad KAR-parser'!A:C,2,FALSE)</f>
        <v>GRIP</v>
      </c>
      <c r="O1466" s="72" t="str">
        <f>IF(VLOOKUP(M1466,'Hulpblad KAR-parser'!A:C,3,FALSE)="","",VLOOKUP(M1466,'Hulpblad KAR-parser'!A:C,3,FALSE))</f>
        <v>3 stil Al Zon CoPI</v>
      </c>
      <c r="P1466" s="136" t="str">
        <f>IF(CONCATENATE(C1466,D1466)="","",VLOOKUP(CONCATENATE(C1466,D1466),Karakteristieken!AQ:AQ,1,FALSE))</f>
        <v/>
      </c>
    </row>
    <row r="1467" spans="1:16" x14ac:dyDescent="0.25">
      <c r="A1467" s="59"/>
      <c r="B1467" s="59"/>
      <c r="C1467" s="59"/>
      <c r="D1467" s="59"/>
      <c r="E1467" s="60" t="s">
        <v>9239</v>
      </c>
      <c r="F1467" s="60"/>
      <c r="G1467" s="60" t="s">
        <v>2146</v>
      </c>
      <c r="H1467" s="60"/>
      <c r="I1467" s="59">
        <f t="shared" si="23"/>
        <v>7</v>
      </c>
      <c r="J1467" s="59" t="s">
        <v>1561</v>
      </c>
      <c r="K1467" s="61"/>
      <c r="L1467" s="62" t="s">
        <v>6737</v>
      </c>
      <c r="M1467" s="62" t="s">
        <v>2146</v>
      </c>
      <c r="N1467" s="72" t="str">
        <f>VLOOKUP(M1467,'Hulpblad KAR-parser'!A:C,2,FALSE)</f>
        <v>GRIP</v>
      </c>
      <c r="O1467" s="72" t="str">
        <f>IF(VLOOKUP(M1467,'Hulpblad KAR-parser'!A:C,3,FALSE)="","",VLOOKUP(M1467,'Hulpblad KAR-parser'!A:C,3,FALSE))</f>
        <v>3 stil Al Zon CoPI</v>
      </c>
      <c r="P1467" s="136" t="str">
        <f>IF(CONCATENATE(C1467,D1467)="","",VLOOKUP(CONCATENATE(C1467,D1467),Karakteristieken!AQ:AQ,1,FALSE))</f>
        <v/>
      </c>
    </row>
    <row r="1468" spans="1:16" x14ac:dyDescent="0.25">
      <c r="A1468" s="59">
        <v>200109622</v>
      </c>
      <c r="B1468" s="59">
        <v>200098119</v>
      </c>
      <c r="C1468" s="59" t="s">
        <v>2104</v>
      </c>
      <c r="D1468" s="59" t="s">
        <v>2137</v>
      </c>
      <c r="E1468" s="60" t="s">
        <v>2138</v>
      </c>
      <c r="F1468" s="60"/>
      <c r="G1468" s="60"/>
      <c r="H1468" s="60"/>
      <c r="I1468" s="59">
        <f t="shared" si="23"/>
        <v>18</v>
      </c>
      <c r="J1468" s="59" t="s">
        <v>1613</v>
      </c>
      <c r="K1468" s="61"/>
      <c r="L1468" s="62" t="s">
        <v>6737</v>
      </c>
      <c r="M1468" s="62" t="s">
        <v>2138</v>
      </c>
      <c r="N1468" s="72" t="str">
        <f>VLOOKUP(M1468,'Hulpblad KAR-parser'!A:C,2,FALSE)</f>
        <v>GRIP</v>
      </c>
      <c r="O1468" s="72" t="str">
        <f>IF(VLOOKUP(M1468,'Hulpblad KAR-parser'!A:C,3,FALSE)="","",VLOOKUP(M1468,'Hulpblad KAR-parser'!A:C,3,FALSE))</f>
        <v>3 stil alarm</v>
      </c>
      <c r="P1468" s="136" t="str">
        <f>IF(CONCATENATE(C1468,D1468)="","",VLOOKUP(CONCATENATE(C1468,D1468),Karakteristieken!AQ:AQ,1,FALSE))</f>
        <v>GRIP3 stil alarm</v>
      </c>
    </row>
    <row r="1469" spans="1:16" x14ac:dyDescent="0.25">
      <c r="A1469" s="59"/>
      <c r="B1469" s="59"/>
      <c r="C1469" s="59"/>
      <c r="D1469" s="59"/>
      <c r="E1469" s="60" t="s">
        <v>9240</v>
      </c>
      <c r="F1469" s="60"/>
      <c r="G1469" s="60" t="s">
        <v>2138</v>
      </c>
      <c r="H1469" s="60"/>
      <c r="I1469" s="59">
        <f t="shared" si="23"/>
        <v>7</v>
      </c>
      <c r="J1469" s="59" t="s">
        <v>1561</v>
      </c>
      <c r="K1469" s="61"/>
      <c r="L1469" s="62" t="s">
        <v>6737</v>
      </c>
      <c r="M1469" s="62" t="s">
        <v>2138</v>
      </c>
      <c r="N1469" s="72" t="str">
        <f>VLOOKUP(M1469,'Hulpblad KAR-parser'!A:C,2,FALSE)</f>
        <v>GRIP</v>
      </c>
      <c r="O1469" s="72" t="str">
        <f>IF(VLOOKUP(M1469,'Hulpblad KAR-parser'!A:C,3,FALSE)="","",VLOOKUP(M1469,'Hulpblad KAR-parser'!A:C,3,FALSE))</f>
        <v>3 stil alarm</v>
      </c>
      <c r="P1469" s="136" t="str">
        <f>IF(CONCATENATE(C1469,D1469)="","",VLOOKUP(CONCATENATE(C1469,D1469),Karakteristieken!AQ:AQ,1,FALSE))</f>
        <v/>
      </c>
    </row>
    <row r="1470" spans="1:16" x14ac:dyDescent="0.25">
      <c r="A1470" s="59"/>
      <c r="B1470" s="59"/>
      <c r="C1470" s="59"/>
      <c r="D1470" s="59"/>
      <c r="E1470" s="60" t="s">
        <v>9241</v>
      </c>
      <c r="F1470" s="60"/>
      <c r="G1470" s="60" t="s">
        <v>2138</v>
      </c>
      <c r="H1470" s="60"/>
      <c r="I1470" s="59">
        <f t="shared" si="23"/>
        <v>6</v>
      </c>
      <c r="J1470" s="59" t="s">
        <v>1561</v>
      </c>
      <c r="K1470" s="61"/>
      <c r="L1470" s="62" t="s">
        <v>6737</v>
      </c>
      <c r="M1470" s="62" t="s">
        <v>2138</v>
      </c>
      <c r="N1470" s="72" t="str">
        <f>VLOOKUP(M1470,'Hulpblad KAR-parser'!A:C,2,FALSE)</f>
        <v>GRIP</v>
      </c>
      <c r="O1470" s="72" t="str">
        <f>IF(VLOOKUP(M1470,'Hulpblad KAR-parser'!A:C,3,FALSE)="","",VLOOKUP(M1470,'Hulpblad KAR-parser'!A:C,3,FALSE))</f>
        <v>3 stil alarm</v>
      </c>
      <c r="P1470" s="136" t="str">
        <f>IF(CONCATENATE(C1470,D1470)="","",VLOOKUP(CONCATENATE(C1470,D1470),Karakteristieken!AQ:AQ,1,FALSE))</f>
        <v/>
      </c>
    </row>
    <row r="1471" spans="1:16" x14ac:dyDescent="0.25">
      <c r="A1471" s="59">
        <v>200109623</v>
      </c>
      <c r="B1471" s="59">
        <v>200098120</v>
      </c>
      <c r="C1471" s="59" t="s">
        <v>2104</v>
      </c>
      <c r="D1471" s="59" t="s">
        <v>2129</v>
      </c>
      <c r="E1471" s="60" t="s">
        <v>2130</v>
      </c>
      <c r="F1471" s="60"/>
      <c r="G1471" s="60"/>
      <c r="H1471" s="60"/>
      <c r="I1471" s="59">
        <f t="shared" si="23"/>
        <v>19</v>
      </c>
      <c r="J1471" s="59" t="s">
        <v>1613</v>
      </c>
      <c r="K1471" s="61"/>
      <c r="L1471" s="62" t="s">
        <v>6737</v>
      </c>
      <c r="M1471" s="62" t="s">
        <v>2130</v>
      </c>
      <c r="N1471" s="72" t="str">
        <f>VLOOKUP(M1471,'Hulpblad KAR-parser'!A:C,2,FALSE)</f>
        <v>GRIP</v>
      </c>
      <c r="O1471" s="72" t="str">
        <f>IF(VLOOKUP(M1471,'Hulpblad KAR-parser'!A:C,3,FALSE)="","",VLOOKUP(M1471,'Hulpblad KAR-parser'!A:C,3,FALSE))</f>
        <v>3 zonder CoPI</v>
      </c>
      <c r="P1471" s="136" t="str">
        <f>IF(CONCATENATE(C1471,D1471)="","",VLOOKUP(CONCATENATE(C1471,D1471),Karakteristieken!AQ:AQ,1,FALSE))</f>
        <v>GRIP3 zonder CoPI</v>
      </c>
    </row>
    <row r="1472" spans="1:16" x14ac:dyDescent="0.25">
      <c r="A1472" s="59"/>
      <c r="B1472" s="59"/>
      <c r="C1472" s="59"/>
      <c r="D1472" s="59"/>
      <c r="E1472" s="60" t="s">
        <v>9242</v>
      </c>
      <c r="F1472" s="60"/>
      <c r="G1472" s="60" t="s">
        <v>2130</v>
      </c>
      <c r="H1472" s="60"/>
      <c r="I1472" s="59">
        <f t="shared" si="23"/>
        <v>7</v>
      </c>
      <c r="J1472" s="59" t="s">
        <v>1561</v>
      </c>
      <c r="K1472" s="61"/>
      <c r="L1472" s="62" t="s">
        <v>6737</v>
      </c>
      <c r="M1472" s="62" t="s">
        <v>2130</v>
      </c>
      <c r="N1472" s="72" t="str">
        <f>VLOOKUP(M1472,'Hulpblad KAR-parser'!A:C,2,FALSE)</f>
        <v>GRIP</v>
      </c>
      <c r="O1472" s="72" t="str">
        <f>IF(VLOOKUP(M1472,'Hulpblad KAR-parser'!A:C,3,FALSE)="","",VLOOKUP(M1472,'Hulpblad KAR-parser'!A:C,3,FALSE))</f>
        <v>3 zonder CoPI</v>
      </c>
      <c r="P1472" s="136" t="str">
        <f>IF(CONCATENATE(C1472,D1472)="","",VLOOKUP(CONCATENATE(C1472,D1472),Karakteristieken!AQ:AQ,1,FALSE))</f>
        <v/>
      </c>
    </row>
    <row r="1473" spans="1:16" x14ac:dyDescent="0.25">
      <c r="A1473" s="59"/>
      <c r="B1473" s="59"/>
      <c r="C1473" s="59"/>
      <c r="D1473" s="59"/>
      <c r="E1473" s="60" t="s">
        <v>9243</v>
      </c>
      <c r="F1473" s="60"/>
      <c r="G1473" s="60" t="s">
        <v>2130</v>
      </c>
      <c r="H1473" s="60"/>
      <c r="I1473" s="59">
        <f t="shared" si="23"/>
        <v>6</v>
      </c>
      <c r="J1473" s="59" t="s">
        <v>1561</v>
      </c>
      <c r="K1473" s="61"/>
      <c r="L1473" s="62" t="s">
        <v>6737</v>
      </c>
      <c r="M1473" s="62" t="s">
        <v>2130</v>
      </c>
      <c r="N1473" s="72" t="str">
        <f>VLOOKUP(M1473,'Hulpblad KAR-parser'!A:C,2,FALSE)</f>
        <v>GRIP</v>
      </c>
      <c r="O1473" s="72" t="str">
        <f>IF(VLOOKUP(M1473,'Hulpblad KAR-parser'!A:C,3,FALSE)="","",VLOOKUP(M1473,'Hulpblad KAR-parser'!A:C,3,FALSE))</f>
        <v>3 zonder CoPI</v>
      </c>
      <c r="P1473" s="136" t="str">
        <f>IF(CONCATENATE(C1473,D1473)="","",VLOOKUP(CONCATENATE(C1473,D1473),Karakteristieken!AQ:AQ,1,FALSE))</f>
        <v/>
      </c>
    </row>
    <row r="1474" spans="1:16" x14ac:dyDescent="0.25">
      <c r="A1474" s="59">
        <v>200109624</v>
      </c>
      <c r="B1474" s="59">
        <v>200098121</v>
      </c>
      <c r="C1474" s="59" t="s">
        <v>2104</v>
      </c>
      <c r="D1474" s="59">
        <v>4</v>
      </c>
      <c r="E1474" s="60" t="s">
        <v>2122</v>
      </c>
      <c r="F1474" s="60"/>
      <c r="G1474" s="60"/>
      <c r="H1474" s="60"/>
      <c r="I1474" s="59">
        <f t="shared" si="23"/>
        <v>7</v>
      </c>
      <c r="J1474" s="59" t="s">
        <v>1613</v>
      </c>
      <c r="K1474" s="61"/>
      <c r="L1474" s="62" t="s">
        <v>6737</v>
      </c>
      <c r="M1474" s="62" t="s">
        <v>2122</v>
      </c>
      <c r="N1474" s="72" t="str">
        <f>VLOOKUP(M1474,'Hulpblad KAR-parser'!A:C,2,FALSE)</f>
        <v>GRIP</v>
      </c>
      <c r="O1474" s="72">
        <f>IF(VLOOKUP(M1474,'Hulpblad KAR-parser'!A:C,3,FALSE)="","",VLOOKUP(M1474,'Hulpblad KAR-parser'!A:C,3,FALSE))</f>
        <v>4</v>
      </c>
      <c r="P1474" s="136" t="str">
        <f>IF(CONCATENATE(C1474,D1474)="","",VLOOKUP(CONCATENATE(C1474,D1474),Karakteristieken!AQ:AQ,1,FALSE))</f>
        <v>GRIP4</v>
      </c>
    </row>
    <row r="1475" spans="1:16" x14ac:dyDescent="0.25">
      <c r="A1475" s="59"/>
      <c r="B1475" s="59"/>
      <c r="C1475" s="59"/>
      <c r="D1475" s="59"/>
      <c r="E1475" s="60" t="s">
        <v>9226</v>
      </c>
      <c r="F1475" s="60"/>
      <c r="G1475" s="60" t="s">
        <v>2122</v>
      </c>
      <c r="H1475" s="60"/>
      <c r="I1475" s="59">
        <f t="shared" ref="I1475:I1539" si="24">LEN(E1475)</f>
        <v>6</v>
      </c>
      <c r="J1475" s="59" t="s">
        <v>1561</v>
      </c>
      <c r="K1475" s="61"/>
      <c r="L1475" s="62" t="s">
        <v>6737</v>
      </c>
      <c r="M1475" s="62" t="s">
        <v>2122</v>
      </c>
      <c r="N1475" s="72" t="str">
        <f>VLOOKUP(M1475,'Hulpblad KAR-parser'!A:C,2,FALSE)</f>
        <v>GRIP</v>
      </c>
      <c r="O1475" s="72">
        <f>IF(VLOOKUP(M1475,'Hulpblad KAR-parser'!A:C,3,FALSE)="","",VLOOKUP(M1475,'Hulpblad KAR-parser'!A:C,3,FALSE))</f>
        <v>4</v>
      </c>
      <c r="P1475" s="136" t="str">
        <f>IF(CONCATENATE(C1475,D1475)="","",VLOOKUP(CONCATENATE(C1475,D1475),Karakteristieken!AQ:AQ,1,FALSE))</f>
        <v/>
      </c>
    </row>
    <row r="1476" spans="1:16" x14ac:dyDescent="0.25">
      <c r="A1476" s="59"/>
      <c r="B1476" s="59"/>
      <c r="C1476" s="59"/>
      <c r="D1476" s="59"/>
      <c r="E1476" s="60" t="s">
        <v>9227</v>
      </c>
      <c r="F1476" s="60"/>
      <c r="G1476" s="60" t="s">
        <v>2122</v>
      </c>
      <c r="H1476" s="60"/>
      <c r="I1476" s="59">
        <f t="shared" si="24"/>
        <v>5</v>
      </c>
      <c r="J1476" s="59" t="s">
        <v>1561</v>
      </c>
      <c r="K1476" s="61"/>
      <c r="L1476" s="62" t="s">
        <v>6737</v>
      </c>
      <c r="M1476" s="62" t="s">
        <v>2122</v>
      </c>
      <c r="N1476" s="72" t="str">
        <f>VLOOKUP(M1476,'Hulpblad KAR-parser'!A:C,2,FALSE)</f>
        <v>GRIP</v>
      </c>
      <c r="O1476" s="72">
        <f>IF(VLOOKUP(M1476,'Hulpblad KAR-parser'!A:C,3,FALSE)="","",VLOOKUP(M1476,'Hulpblad KAR-parser'!A:C,3,FALSE))</f>
        <v>4</v>
      </c>
      <c r="P1476" s="136" t="str">
        <f>IF(CONCATENATE(C1476,D1476)="","",VLOOKUP(CONCATENATE(C1476,D1476),Karakteristieken!AQ:AQ,1,FALSE))</f>
        <v/>
      </c>
    </row>
    <row r="1477" spans="1:16" x14ac:dyDescent="0.25">
      <c r="A1477" s="59">
        <v>200109625</v>
      </c>
      <c r="B1477" s="59">
        <v>200098122</v>
      </c>
      <c r="C1477" s="59" t="s">
        <v>2104</v>
      </c>
      <c r="D1477" s="59" t="s">
        <v>2147</v>
      </c>
      <c r="E1477" s="60" t="s">
        <v>2148</v>
      </c>
      <c r="F1477" s="60"/>
      <c r="G1477" s="60"/>
      <c r="H1477" s="60"/>
      <c r="I1477" s="59">
        <f t="shared" si="24"/>
        <v>24</v>
      </c>
      <c r="J1477" s="59" t="s">
        <v>1613</v>
      </c>
      <c r="K1477" s="61"/>
      <c r="L1477" s="62" t="s">
        <v>6737</v>
      </c>
      <c r="M1477" s="62" t="s">
        <v>2148</v>
      </c>
      <c r="N1477" s="72" t="str">
        <f>VLOOKUP(M1477,'Hulpblad KAR-parser'!A:C,2,FALSE)</f>
        <v>GRIP</v>
      </c>
      <c r="O1477" s="72" t="str">
        <f>IF(VLOOKUP(M1477,'Hulpblad KAR-parser'!A:C,3,FALSE)="","",VLOOKUP(M1477,'Hulpblad KAR-parser'!A:C,3,FALSE))</f>
        <v>4 stil Al Zon CoPI</v>
      </c>
      <c r="P1477" s="136" t="str">
        <f>IF(CONCATENATE(C1477,D1477)="","",VLOOKUP(CONCATENATE(C1477,D1477),Karakteristieken!AQ:AQ,1,FALSE))</f>
        <v>GRIP4 stil Al Zon CoPI</v>
      </c>
    </row>
    <row r="1478" spans="1:16" x14ac:dyDescent="0.25">
      <c r="A1478" s="59"/>
      <c r="B1478" s="59"/>
      <c r="C1478" s="59"/>
      <c r="D1478" s="59"/>
      <c r="E1478" s="60" t="s">
        <v>9244</v>
      </c>
      <c r="F1478" s="60"/>
      <c r="G1478" s="60" t="s">
        <v>2148</v>
      </c>
      <c r="H1478" s="60"/>
      <c r="I1478" s="59">
        <f t="shared" si="24"/>
        <v>8</v>
      </c>
      <c r="J1478" s="59" t="s">
        <v>1561</v>
      </c>
      <c r="K1478" s="61"/>
      <c r="L1478" s="62" t="s">
        <v>6737</v>
      </c>
      <c r="M1478" s="62" t="s">
        <v>2148</v>
      </c>
      <c r="N1478" s="72" t="str">
        <f>VLOOKUP(M1478,'Hulpblad KAR-parser'!A:C,2,FALSE)</f>
        <v>GRIP</v>
      </c>
      <c r="O1478" s="72" t="str">
        <f>IF(VLOOKUP(M1478,'Hulpblad KAR-parser'!A:C,3,FALSE)="","",VLOOKUP(M1478,'Hulpblad KAR-parser'!A:C,3,FALSE))</f>
        <v>4 stil Al Zon CoPI</v>
      </c>
      <c r="P1478" s="136" t="str">
        <f>IF(CONCATENATE(C1478,D1478)="","",VLOOKUP(CONCATENATE(C1478,D1478),Karakteristieken!AQ:AQ,1,FALSE))</f>
        <v/>
      </c>
    </row>
    <row r="1479" spans="1:16" x14ac:dyDescent="0.25">
      <c r="A1479" s="59"/>
      <c r="B1479" s="59"/>
      <c r="C1479" s="59"/>
      <c r="D1479" s="59"/>
      <c r="E1479" s="60" t="s">
        <v>9245</v>
      </c>
      <c r="F1479" s="60"/>
      <c r="G1479" s="60" t="s">
        <v>2148</v>
      </c>
      <c r="H1479" s="60"/>
      <c r="I1479" s="59">
        <f t="shared" si="24"/>
        <v>7</v>
      </c>
      <c r="J1479" s="59" t="s">
        <v>1561</v>
      </c>
      <c r="K1479" s="61"/>
      <c r="L1479" s="62" t="s">
        <v>6737</v>
      </c>
      <c r="M1479" s="62" t="s">
        <v>2148</v>
      </c>
      <c r="N1479" s="72" t="str">
        <f>VLOOKUP(M1479,'Hulpblad KAR-parser'!A:C,2,FALSE)</f>
        <v>GRIP</v>
      </c>
      <c r="O1479" s="72" t="str">
        <f>IF(VLOOKUP(M1479,'Hulpblad KAR-parser'!A:C,3,FALSE)="","",VLOOKUP(M1479,'Hulpblad KAR-parser'!A:C,3,FALSE))</f>
        <v>4 stil Al Zon CoPI</v>
      </c>
      <c r="P1479" s="136" t="str">
        <f>IF(CONCATENATE(C1479,D1479)="","",VLOOKUP(CONCATENATE(C1479,D1479),Karakteristieken!AQ:AQ,1,FALSE))</f>
        <v/>
      </c>
    </row>
    <row r="1480" spans="1:16" x14ac:dyDescent="0.25">
      <c r="A1480" s="59">
        <v>200109626</v>
      </c>
      <c r="B1480" s="59">
        <v>200098123</v>
      </c>
      <c r="C1480" s="59" t="s">
        <v>2104</v>
      </c>
      <c r="D1480" s="59" t="s">
        <v>2139</v>
      </c>
      <c r="E1480" s="60" t="s">
        <v>2140</v>
      </c>
      <c r="F1480" s="60"/>
      <c r="G1480" s="60"/>
      <c r="H1480" s="60"/>
      <c r="I1480" s="59">
        <f t="shared" si="24"/>
        <v>18</v>
      </c>
      <c r="J1480" s="59" t="s">
        <v>1613</v>
      </c>
      <c r="K1480" s="61"/>
      <c r="L1480" s="62" t="s">
        <v>6737</v>
      </c>
      <c r="M1480" s="62" t="s">
        <v>2140</v>
      </c>
      <c r="N1480" s="72" t="str">
        <f>VLOOKUP(M1480,'Hulpblad KAR-parser'!A:C,2,FALSE)</f>
        <v>GRIP</v>
      </c>
      <c r="O1480" s="72" t="str">
        <f>IF(VLOOKUP(M1480,'Hulpblad KAR-parser'!A:C,3,FALSE)="","",VLOOKUP(M1480,'Hulpblad KAR-parser'!A:C,3,FALSE))</f>
        <v>4 stil alarm</v>
      </c>
      <c r="P1480" s="136" t="str">
        <f>IF(CONCATENATE(C1480,D1480)="","",VLOOKUP(CONCATENATE(C1480,D1480),Karakteristieken!AQ:AQ,1,FALSE))</f>
        <v>GRIP4 stil alarm</v>
      </c>
    </row>
    <row r="1481" spans="1:16" x14ac:dyDescent="0.25">
      <c r="A1481" s="59"/>
      <c r="B1481" s="59"/>
      <c r="C1481" s="59"/>
      <c r="D1481" s="59"/>
      <c r="E1481" s="60" t="s">
        <v>9246</v>
      </c>
      <c r="F1481" s="60"/>
      <c r="G1481" s="60" t="s">
        <v>2140</v>
      </c>
      <c r="H1481" s="60"/>
      <c r="I1481" s="59">
        <f t="shared" si="24"/>
        <v>7</v>
      </c>
      <c r="J1481" s="59" t="s">
        <v>1561</v>
      </c>
      <c r="K1481" s="61"/>
      <c r="L1481" s="62" t="s">
        <v>6737</v>
      </c>
      <c r="M1481" s="62" t="s">
        <v>2140</v>
      </c>
      <c r="N1481" s="72" t="str">
        <f>VLOOKUP(M1481,'Hulpblad KAR-parser'!A:C,2,FALSE)</f>
        <v>GRIP</v>
      </c>
      <c r="O1481" s="72" t="str">
        <f>IF(VLOOKUP(M1481,'Hulpblad KAR-parser'!A:C,3,FALSE)="","",VLOOKUP(M1481,'Hulpblad KAR-parser'!A:C,3,FALSE))</f>
        <v>4 stil alarm</v>
      </c>
      <c r="P1481" s="136" t="str">
        <f>IF(CONCATENATE(C1481,D1481)="","",VLOOKUP(CONCATENATE(C1481,D1481),Karakteristieken!AQ:AQ,1,FALSE))</f>
        <v/>
      </c>
    </row>
    <row r="1482" spans="1:16" x14ac:dyDescent="0.25">
      <c r="A1482" s="59"/>
      <c r="B1482" s="59"/>
      <c r="C1482" s="59"/>
      <c r="D1482" s="59"/>
      <c r="E1482" s="60" t="s">
        <v>9247</v>
      </c>
      <c r="F1482" s="60"/>
      <c r="G1482" s="60" t="s">
        <v>2140</v>
      </c>
      <c r="H1482" s="60"/>
      <c r="I1482" s="59">
        <f t="shared" si="24"/>
        <v>6</v>
      </c>
      <c r="J1482" s="59" t="s">
        <v>1561</v>
      </c>
      <c r="K1482" s="61"/>
      <c r="L1482" s="62" t="s">
        <v>6737</v>
      </c>
      <c r="M1482" s="62" t="s">
        <v>2140</v>
      </c>
      <c r="N1482" s="72" t="str">
        <f>VLOOKUP(M1482,'Hulpblad KAR-parser'!A:C,2,FALSE)</f>
        <v>GRIP</v>
      </c>
      <c r="O1482" s="72" t="str">
        <f>IF(VLOOKUP(M1482,'Hulpblad KAR-parser'!A:C,3,FALSE)="","",VLOOKUP(M1482,'Hulpblad KAR-parser'!A:C,3,FALSE))</f>
        <v>4 stil alarm</v>
      </c>
      <c r="P1482" s="136" t="str">
        <f>IF(CONCATENATE(C1482,D1482)="","",VLOOKUP(CONCATENATE(C1482,D1482),Karakteristieken!AQ:AQ,1,FALSE))</f>
        <v/>
      </c>
    </row>
    <row r="1483" spans="1:16" x14ac:dyDescent="0.25">
      <c r="A1483" s="59">
        <v>200109627</v>
      </c>
      <c r="B1483" s="59">
        <v>200098124</v>
      </c>
      <c r="C1483" s="59" t="s">
        <v>2104</v>
      </c>
      <c r="D1483" s="59" t="s">
        <v>2131</v>
      </c>
      <c r="E1483" s="60" t="s">
        <v>2132</v>
      </c>
      <c r="F1483" s="60"/>
      <c r="G1483" s="60"/>
      <c r="H1483" s="60"/>
      <c r="I1483" s="59">
        <f t="shared" si="24"/>
        <v>19</v>
      </c>
      <c r="J1483" s="59" t="s">
        <v>1613</v>
      </c>
      <c r="K1483" s="61"/>
      <c r="L1483" s="62" t="s">
        <v>6737</v>
      </c>
      <c r="M1483" s="62" t="s">
        <v>2132</v>
      </c>
      <c r="N1483" s="72" t="str">
        <f>VLOOKUP(M1483,'Hulpblad KAR-parser'!A:C,2,FALSE)</f>
        <v>GRIP</v>
      </c>
      <c r="O1483" s="72" t="str">
        <f>IF(VLOOKUP(M1483,'Hulpblad KAR-parser'!A:C,3,FALSE)="","",VLOOKUP(M1483,'Hulpblad KAR-parser'!A:C,3,FALSE))</f>
        <v>4 zonder CoPI</v>
      </c>
      <c r="P1483" s="136" t="str">
        <f>IF(CONCATENATE(C1483,D1483)="","",VLOOKUP(CONCATENATE(C1483,D1483),Karakteristieken!AQ:AQ,1,FALSE))</f>
        <v>GRIP4 zonder CoPI</v>
      </c>
    </row>
    <row r="1484" spans="1:16" x14ac:dyDescent="0.25">
      <c r="A1484" s="59"/>
      <c r="B1484" s="59"/>
      <c r="C1484" s="59"/>
      <c r="D1484" s="59"/>
      <c r="E1484" s="60" t="s">
        <v>9248</v>
      </c>
      <c r="F1484" s="60"/>
      <c r="G1484" s="60" t="s">
        <v>2132</v>
      </c>
      <c r="H1484" s="60"/>
      <c r="I1484" s="59">
        <f t="shared" si="24"/>
        <v>7</v>
      </c>
      <c r="J1484" s="59" t="s">
        <v>1561</v>
      </c>
      <c r="K1484" s="61"/>
      <c r="L1484" s="62" t="s">
        <v>6737</v>
      </c>
      <c r="M1484" s="62" t="s">
        <v>2132</v>
      </c>
      <c r="N1484" s="72" t="str">
        <f>VLOOKUP(M1484,'Hulpblad KAR-parser'!A:C,2,FALSE)</f>
        <v>GRIP</v>
      </c>
      <c r="O1484" s="72" t="str">
        <f>IF(VLOOKUP(M1484,'Hulpblad KAR-parser'!A:C,3,FALSE)="","",VLOOKUP(M1484,'Hulpblad KAR-parser'!A:C,3,FALSE))</f>
        <v>4 zonder CoPI</v>
      </c>
      <c r="P1484" s="136" t="str">
        <f>IF(CONCATENATE(C1484,D1484)="","",VLOOKUP(CONCATENATE(C1484,D1484),Karakteristieken!AQ:AQ,1,FALSE))</f>
        <v/>
      </c>
    </row>
    <row r="1485" spans="1:16" x14ac:dyDescent="0.25">
      <c r="A1485" s="59"/>
      <c r="B1485" s="59"/>
      <c r="C1485" s="59"/>
      <c r="D1485" s="59"/>
      <c r="E1485" s="60" t="s">
        <v>9249</v>
      </c>
      <c r="F1485" s="60"/>
      <c r="G1485" s="60" t="s">
        <v>2132</v>
      </c>
      <c r="H1485" s="60"/>
      <c r="I1485" s="59">
        <f t="shared" si="24"/>
        <v>6</v>
      </c>
      <c r="J1485" s="59" t="s">
        <v>1561</v>
      </c>
      <c r="K1485" s="61"/>
      <c r="L1485" s="62" t="s">
        <v>6737</v>
      </c>
      <c r="M1485" s="62" t="s">
        <v>2132</v>
      </c>
      <c r="N1485" s="72" t="str">
        <f>VLOOKUP(M1485,'Hulpblad KAR-parser'!A:C,2,FALSE)</f>
        <v>GRIP</v>
      </c>
      <c r="O1485" s="72" t="str">
        <f>IF(VLOOKUP(M1485,'Hulpblad KAR-parser'!A:C,3,FALSE)="","",VLOOKUP(M1485,'Hulpblad KAR-parser'!A:C,3,FALSE))</f>
        <v>4 zonder CoPI</v>
      </c>
      <c r="P1485" s="136" t="str">
        <f>IF(CONCATENATE(C1485,D1485)="","",VLOOKUP(CONCATENATE(C1485,D1485),Karakteristieken!AQ:AQ,1,FALSE))</f>
        <v/>
      </c>
    </row>
    <row r="1486" spans="1:16" x14ac:dyDescent="0.25">
      <c r="A1486" s="59">
        <v>200109628</v>
      </c>
      <c r="B1486" s="59">
        <v>200098125</v>
      </c>
      <c r="C1486" s="59" t="s">
        <v>2104</v>
      </c>
      <c r="D1486" s="59">
        <v>5</v>
      </c>
      <c r="E1486" s="60" t="s">
        <v>2125</v>
      </c>
      <c r="F1486" s="60"/>
      <c r="G1486" s="60"/>
      <c r="H1486" s="60"/>
      <c r="I1486" s="59">
        <f t="shared" si="24"/>
        <v>7</v>
      </c>
      <c r="J1486" s="59" t="s">
        <v>1613</v>
      </c>
      <c r="K1486" s="61"/>
      <c r="L1486" s="62" t="s">
        <v>6737</v>
      </c>
      <c r="M1486" s="62" t="s">
        <v>2125</v>
      </c>
      <c r="N1486" s="72" t="str">
        <f>VLOOKUP(M1486,'Hulpblad KAR-parser'!A:C,2,FALSE)</f>
        <v>GRIP</v>
      </c>
      <c r="O1486" s="72">
        <f>IF(VLOOKUP(M1486,'Hulpblad KAR-parser'!A:C,3,FALSE)="","",VLOOKUP(M1486,'Hulpblad KAR-parser'!A:C,3,FALSE))</f>
        <v>5</v>
      </c>
      <c r="P1486" s="136" t="str">
        <f>IF(CONCATENATE(C1486,D1486)="","",VLOOKUP(CONCATENATE(C1486,D1486),Karakteristieken!AQ:AQ,1,FALSE))</f>
        <v>GRIP5</v>
      </c>
    </row>
    <row r="1487" spans="1:16" x14ac:dyDescent="0.25">
      <c r="A1487" s="59"/>
      <c r="B1487" s="59"/>
      <c r="C1487" s="59"/>
      <c r="D1487" s="59"/>
      <c r="E1487" s="60" t="s">
        <v>9228</v>
      </c>
      <c r="F1487" s="60"/>
      <c r="G1487" s="60" t="s">
        <v>2125</v>
      </c>
      <c r="H1487" s="60"/>
      <c r="I1487" s="59">
        <f t="shared" si="24"/>
        <v>6</v>
      </c>
      <c r="J1487" s="59" t="s">
        <v>1561</v>
      </c>
      <c r="K1487" s="61"/>
      <c r="L1487" s="62" t="s">
        <v>6737</v>
      </c>
      <c r="M1487" s="62" t="s">
        <v>2125</v>
      </c>
      <c r="N1487" s="72" t="str">
        <f>VLOOKUP(M1487,'Hulpblad KAR-parser'!A:C,2,FALSE)</f>
        <v>GRIP</v>
      </c>
      <c r="O1487" s="72">
        <f>IF(VLOOKUP(M1487,'Hulpblad KAR-parser'!A:C,3,FALSE)="","",VLOOKUP(M1487,'Hulpblad KAR-parser'!A:C,3,FALSE))</f>
        <v>5</v>
      </c>
      <c r="P1487" s="136" t="str">
        <f>IF(CONCATENATE(C1487,D1487)="","",VLOOKUP(CONCATENATE(C1487,D1487),Karakteristieken!AQ:AQ,1,FALSE))</f>
        <v/>
      </c>
    </row>
    <row r="1488" spans="1:16" x14ac:dyDescent="0.25">
      <c r="A1488" s="59"/>
      <c r="B1488" s="59"/>
      <c r="C1488" s="59"/>
      <c r="D1488" s="59"/>
      <c r="E1488" s="60" t="s">
        <v>9229</v>
      </c>
      <c r="F1488" s="60"/>
      <c r="G1488" s="60" t="s">
        <v>2125</v>
      </c>
      <c r="H1488" s="60"/>
      <c r="I1488" s="59">
        <f t="shared" si="24"/>
        <v>5</v>
      </c>
      <c r="J1488" s="59" t="s">
        <v>1561</v>
      </c>
      <c r="K1488" s="61"/>
      <c r="L1488" s="62" t="s">
        <v>6737</v>
      </c>
      <c r="M1488" s="62" t="s">
        <v>2125</v>
      </c>
      <c r="N1488" s="72" t="str">
        <f>VLOOKUP(M1488,'Hulpblad KAR-parser'!A:C,2,FALSE)</f>
        <v>GRIP</v>
      </c>
      <c r="O1488" s="72">
        <f>IF(VLOOKUP(M1488,'Hulpblad KAR-parser'!A:C,3,FALSE)="","",VLOOKUP(M1488,'Hulpblad KAR-parser'!A:C,3,FALSE))</f>
        <v>5</v>
      </c>
      <c r="P1488" s="136" t="str">
        <f>IF(CONCATENATE(C1488,D1488)="","",VLOOKUP(CONCATENATE(C1488,D1488),Karakteristieken!AQ:AQ,1,FALSE))</f>
        <v/>
      </c>
    </row>
    <row r="1489" spans="1:16" x14ac:dyDescent="0.25">
      <c r="A1489" s="59">
        <v>200109629</v>
      </c>
      <c r="B1489" s="59">
        <v>200098126</v>
      </c>
      <c r="C1489" s="59" t="s">
        <v>2104</v>
      </c>
      <c r="D1489" s="59" t="s">
        <v>2141</v>
      </c>
      <c r="E1489" s="60" t="s">
        <v>2142</v>
      </c>
      <c r="F1489" s="60"/>
      <c r="G1489" s="60"/>
      <c r="H1489" s="60"/>
      <c r="I1489" s="59">
        <f t="shared" si="24"/>
        <v>18</v>
      </c>
      <c r="J1489" s="59" t="s">
        <v>1613</v>
      </c>
      <c r="K1489" s="61"/>
      <c r="L1489" s="62" t="s">
        <v>6737</v>
      </c>
      <c r="M1489" s="62" t="s">
        <v>2142</v>
      </c>
      <c r="N1489" s="72" t="str">
        <f>VLOOKUP(M1489,'Hulpblad KAR-parser'!A:C,2,FALSE)</f>
        <v>GRIP</v>
      </c>
      <c r="O1489" s="72" t="str">
        <f>IF(VLOOKUP(M1489,'Hulpblad KAR-parser'!A:C,3,FALSE)="","",VLOOKUP(M1489,'Hulpblad KAR-parser'!A:C,3,FALSE))</f>
        <v>5 stil alarm</v>
      </c>
      <c r="P1489" s="136" t="str">
        <f>IF(CONCATENATE(C1489,D1489)="","",VLOOKUP(CONCATENATE(C1489,D1489),Karakteristieken!AQ:AQ,1,FALSE))</f>
        <v>GRIP5 stil alarm</v>
      </c>
    </row>
    <row r="1490" spans="1:16" x14ac:dyDescent="0.25">
      <c r="A1490" s="59"/>
      <c r="B1490" s="59"/>
      <c r="C1490" s="59"/>
      <c r="D1490" s="59"/>
      <c r="E1490" s="60" t="s">
        <v>9250</v>
      </c>
      <c r="F1490" s="60"/>
      <c r="G1490" s="60" t="s">
        <v>2142</v>
      </c>
      <c r="H1490" s="60"/>
      <c r="I1490" s="59">
        <f t="shared" si="24"/>
        <v>7</v>
      </c>
      <c r="J1490" s="59" t="s">
        <v>1561</v>
      </c>
      <c r="K1490" s="61"/>
      <c r="L1490" s="62" t="s">
        <v>6737</v>
      </c>
      <c r="M1490" s="62" t="s">
        <v>2142</v>
      </c>
      <c r="N1490" s="72" t="str">
        <f>VLOOKUP(M1490,'Hulpblad KAR-parser'!A:C,2,FALSE)</f>
        <v>GRIP</v>
      </c>
      <c r="O1490" s="72" t="str">
        <f>IF(VLOOKUP(M1490,'Hulpblad KAR-parser'!A:C,3,FALSE)="","",VLOOKUP(M1490,'Hulpblad KAR-parser'!A:C,3,FALSE))</f>
        <v>5 stil alarm</v>
      </c>
      <c r="P1490" s="136" t="str">
        <f>IF(CONCATENATE(C1490,D1490)="","",VLOOKUP(CONCATENATE(C1490,D1490),Karakteristieken!AQ:AQ,1,FALSE))</f>
        <v/>
      </c>
    </row>
    <row r="1491" spans="1:16" x14ac:dyDescent="0.25">
      <c r="A1491" s="59"/>
      <c r="B1491" s="59"/>
      <c r="C1491" s="59"/>
      <c r="D1491" s="59"/>
      <c r="E1491" s="60" t="s">
        <v>9251</v>
      </c>
      <c r="F1491" s="60"/>
      <c r="G1491" s="60" t="s">
        <v>2142</v>
      </c>
      <c r="H1491" s="60"/>
      <c r="I1491" s="59">
        <f t="shared" si="24"/>
        <v>6</v>
      </c>
      <c r="J1491" s="59" t="s">
        <v>1561</v>
      </c>
      <c r="K1491" s="61"/>
      <c r="L1491" s="62" t="s">
        <v>6737</v>
      </c>
      <c r="M1491" s="62" t="s">
        <v>2142</v>
      </c>
      <c r="N1491" s="72" t="str">
        <f>VLOOKUP(M1491,'Hulpblad KAR-parser'!A:C,2,FALSE)</f>
        <v>GRIP</v>
      </c>
      <c r="O1491" s="72" t="str">
        <f>IF(VLOOKUP(M1491,'Hulpblad KAR-parser'!A:C,3,FALSE)="","",VLOOKUP(M1491,'Hulpblad KAR-parser'!A:C,3,FALSE))</f>
        <v>5 stil alarm</v>
      </c>
      <c r="P1491" s="136" t="str">
        <f>IF(CONCATENATE(C1491,D1491)="","",VLOOKUP(CONCATENATE(C1491,D1491),Karakteristieken!AQ:AQ,1,FALSE))</f>
        <v/>
      </c>
    </row>
    <row r="1492" spans="1:16" x14ac:dyDescent="0.25">
      <c r="A1492" s="124"/>
      <c r="B1492" s="124"/>
      <c r="C1492" s="129" t="s">
        <v>12829</v>
      </c>
      <c r="D1492" s="129" t="s">
        <v>673</v>
      </c>
      <c r="E1492" s="112" t="s">
        <v>1443</v>
      </c>
      <c r="F1492" s="124"/>
      <c r="G1492" s="124"/>
      <c r="H1492" s="124"/>
      <c r="I1492" s="63">
        <f t="shared" si="24"/>
        <v>9</v>
      </c>
      <c r="J1492" s="63" t="s">
        <v>1613</v>
      </c>
      <c r="K1492" s="93" t="s">
        <v>12198</v>
      </c>
      <c r="L1492" s="62" t="s">
        <v>6737</v>
      </c>
      <c r="M1492" s="62" t="s">
        <v>1443</v>
      </c>
      <c r="N1492" s="72" t="str">
        <f>VLOOKUP(M1492,'Hulpblad KAR-parser'!A:C,2,FALSE)</f>
        <v>Soort seksueel benad</v>
      </c>
      <c r="O1492" s="72" t="str">
        <f>IF(VLOOKUP(M1492,'Hulpblad KAR-parser'!A:C,3,FALSE)="","",VLOOKUP(M1492,'Hulpblad KAR-parser'!A:C,3,FALSE))</f>
        <v>Grooming</v>
      </c>
      <c r="P1492" s="136" t="str">
        <f>IF(CONCATENATE(C1492,D1492)="","",VLOOKUP(CONCATENATE(C1492,D1492),Karakteristieken!AQ:AQ,1,FALSE))</f>
        <v>Soort seksueel benadGrooming</v>
      </c>
    </row>
    <row r="1493" spans="1:16" x14ac:dyDescent="0.25">
      <c r="A1493" s="124"/>
      <c r="B1493" s="124"/>
      <c r="C1493" s="129"/>
      <c r="D1493" s="129"/>
      <c r="E1493" s="112" t="s">
        <v>12835</v>
      </c>
      <c r="F1493" s="124"/>
      <c r="G1493" s="112" t="s">
        <v>1443</v>
      </c>
      <c r="H1493" s="124"/>
      <c r="I1493" s="63">
        <f t="shared" si="24"/>
        <v>6</v>
      </c>
      <c r="J1493" s="63" t="s">
        <v>1561</v>
      </c>
      <c r="K1493" s="93" t="s">
        <v>12198</v>
      </c>
      <c r="L1493" s="62" t="s">
        <v>6737</v>
      </c>
      <c r="M1493" s="62" t="s">
        <v>1443</v>
      </c>
      <c r="N1493" s="72" t="str">
        <f>VLOOKUP(M1493,'Hulpblad KAR-parser'!A:C,2,FALSE)</f>
        <v>Soort seksueel benad</v>
      </c>
      <c r="O1493" s="72" t="str">
        <f>IF(VLOOKUP(M1493,'Hulpblad KAR-parser'!A:C,3,FALSE)="","",VLOOKUP(M1493,'Hulpblad KAR-parser'!A:C,3,FALSE))</f>
        <v>Grooming</v>
      </c>
      <c r="P1493" s="136" t="str">
        <f>IF(CONCATENATE(C1493,D1493)="","",VLOOKUP(CONCATENATE(C1493,D1493),Karakteristieken!AQ:AQ,1,FALSE))</f>
        <v/>
      </c>
    </row>
    <row r="1494" spans="1:16" x14ac:dyDescent="0.25">
      <c r="A1494" s="67">
        <v>200137294</v>
      </c>
      <c r="B1494" s="67">
        <v>200059154</v>
      </c>
      <c r="C1494" s="67" t="s">
        <v>11768</v>
      </c>
      <c r="D1494" s="67" t="s">
        <v>4804</v>
      </c>
      <c r="E1494" s="68" t="s">
        <v>6273</v>
      </c>
      <c r="F1494" s="68"/>
      <c r="G1494" s="68"/>
      <c r="H1494" s="68"/>
      <c r="I1494" s="67">
        <f t="shared" si="24"/>
        <v>12</v>
      </c>
      <c r="J1494" s="67" t="s">
        <v>1613</v>
      </c>
      <c r="K1494" s="91" t="s">
        <v>12550</v>
      </c>
      <c r="L1494" s="62" t="s">
        <v>6738</v>
      </c>
      <c r="M1494" s="62" t="s">
        <v>6273</v>
      </c>
      <c r="N1494" s="72" t="str">
        <f>VLOOKUP(M1494,'Hulpblad KAR-parser'!A:C,2,FALSE)</f>
        <v>Aantref/lek gev.stof</v>
      </c>
      <c r="O1494" s="72" t="str">
        <f>IF(VLOOKUP(M1494,'Hulpblad KAR-parser'!A:C,3,FALSE)="","",VLOOKUP(M1494,'Hulpblad KAR-parser'!A:C,3,FALSE))</f>
        <v>Gevaarlijke stof</v>
      </c>
      <c r="P1494" s="136" t="str">
        <f>IF(CONCATENATE(C1494,D1494)="","",VLOOKUP(CONCATENATE(C1494,D1494),Karakteristieken!AQ:AQ,1,FALSE))</f>
        <v>Aantref/lek gev.stofGevaarlijke stof</v>
      </c>
    </row>
    <row r="1495" spans="1:16" x14ac:dyDescent="0.25">
      <c r="A1495" s="67"/>
      <c r="B1495" s="67"/>
      <c r="C1495" s="67"/>
      <c r="D1495" s="67"/>
      <c r="E1495" s="68" t="s">
        <v>8187</v>
      </c>
      <c r="F1495" s="68"/>
      <c r="G1495" s="68" t="s">
        <v>6273</v>
      </c>
      <c r="H1495" s="68"/>
      <c r="I1495" s="67">
        <f t="shared" si="24"/>
        <v>8</v>
      </c>
      <c r="J1495" s="67" t="s">
        <v>1561</v>
      </c>
      <c r="K1495" s="91" t="s">
        <v>12550</v>
      </c>
      <c r="L1495" s="62" t="s">
        <v>6738</v>
      </c>
      <c r="M1495" s="62" t="s">
        <v>6273</v>
      </c>
      <c r="N1495" s="72" t="str">
        <f>VLOOKUP(M1495,'Hulpblad KAR-parser'!A:C,2,FALSE)</f>
        <v>Aantref/lek gev.stof</v>
      </c>
      <c r="O1495" s="72" t="str">
        <f>IF(VLOOKUP(M1495,'Hulpblad KAR-parser'!A:C,3,FALSE)="","",VLOOKUP(M1495,'Hulpblad KAR-parser'!A:C,3,FALSE))</f>
        <v>Gevaarlijke stof</v>
      </c>
      <c r="P1495" s="136" t="str">
        <f>IF(CONCATENATE(C1495,D1495)="","",VLOOKUP(CONCATENATE(C1495,D1495),Karakteristieken!AQ:AQ,1,FALSE))</f>
        <v/>
      </c>
    </row>
    <row r="1496" spans="1:16" x14ac:dyDescent="0.25">
      <c r="A1496" s="59">
        <v>200109635</v>
      </c>
      <c r="B1496" s="59">
        <v>200059186</v>
      </c>
      <c r="C1496" s="59" t="s">
        <v>1761</v>
      </c>
      <c r="D1496" s="59" t="s">
        <v>1762</v>
      </c>
      <c r="E1496" s="60" t="s">
        <v>6184</v>
      </c>
      <c r="F1496" s="60"/>
      <c r="G1496" s="60"/>
      <c r="H1496" s="60"/>
      <c r="I1496" s="59">
        <f t="shared" si="24"/>
        <v>19</v>
      </c>
      <c r="J1496" s="59" t="s">
        <v>1613</v>
      </c>
      <c r="K1496" s="61"/>
      <c r="L1496" s="62" t="s">
        <v>6738</v>
      </c>
      <c r="M1496" s="62" t="s">
        <v>6184</v>
      </c>
      <c r="N1496" s="72" t="str">
        <f>VLOOKUP(M1496,'Hulpblad KAR-parser'!A:C,2,FALSE)</f>
        <v>Binnen/buiten</v>
      </c>
      <c r="O1496" s="72" t="str">
        <f>IF(VLOOKUP(M1496,'Hulpblad KAR-parser'!A:C,3,FALSE)="","",VLOOKUP(M1496,'Hulpblad KAR-parser'!A:C,3,FALSE))</f>
        <v>Binnen</v>
      </c>
      <c r="P1496" s="136" t="str">
        <f>IF(CONCATENATE(C1496,D1496)="","",VLOOKUP(CONCATENATE(C1496,D1496),Karakteristieken!AQ:AQ,1,FALSE))</f>
        <v>Binnen/buitenBinnen</v>
      </c>
    </row>
    <row r="1497" spans="1:16" x14ac:dyDescent="0.25">
      <c r="A1497" s="67">
        <v>200137295</v>
      </c>
      <c r="B1497" s="67">
        <v>200059186</v>
      </c>
      <c r="C1497" s="67" t="s">
        <v>11768</v>
      </c>
      <c r="D1497" s="67" t="s">
        <v>4804</v>
      </c>
      <c r="E1497" s="68" t="s">
        <v>6184</v>
      </c>
      <c r="F1497" s="68"/>
      <c r="G1497" s="68"/>
      <c r="H1497" s="68"/>
      <c r="I1497" s="67">
        <f t="shared" si="24"/>
        <v>19</v>
      </c>
      <c r="J1497" s="67" t="s">
        <v>1613</v>
      </c>
      <c r="K1497" s="91" t="s">
        <v>12550</v>
      </c>
      <c r="L1497" s="62" t="s">
        <v>6738</v>
      </c>
      <c r="M1497" s="62" t="s">
        <v>6184</v>
      </c>
      <c r="N1497" s="72" t="str">
        <f>VLOOKUP(M1497,'Hulpblad KAR-parser'!A:C,2,FALSE)</f>
        <v>Binnen/buiten</v>
      </c>
      <c r="O1497" s="72" t="str">
        <f>IF(VLOOKUP(M1497,'Hulpblad KAR-parser'!A:C,3,FALSE)="","",VLOOKUP(M1497,'Hulpblad KAR-parser'!A:C,3,FALSE))</f>
        <v>Binnen</v>
      </c>
      <c r="P1497" s="136" t="str">
        <f>IF(CONCATENATE(C1497,D1497)="","",VLOOKUP(CONCATENATE(C1497,D1497),Karakteristieken!AQ:AQ,1,FALSE))</f>
        <v>Aantref/lek gev.stofGevaarlijke stof</v>
      </c>
    </row>
    <row r="1498" spans="1:16" x14ac:dyDescent="0.25">
      <c r="A1498" s="59">
        <v>200114952</v>
      </c>
      <c r="B1498" s="59">
        <v>200059186</v>
      </c>
      <c r="C1498" s="59" t="s">
        <v>4154</v>
      </c>
      <c r="D1498" s="59" t="s">
        <v>40</v>
      </c>
      <c r="E1498" s="60" t="s">
        <v>6184</v>
      </c>
      <c r="F1498" s="60"/>
      <c r="G1498" s="60"/>
      <c r="H1498" s="60"/>
      <c r="I1498" s="59">
        <f t="shared" si="24"/>
        <v>19</v>
      </c>
      <c r="J1498" s="59" t="s">
        <v>1613</v>
      </c>
      <c r="K1498" s="61"/>
      <c r="L1498" s="62" t="s">
        <v>6738</v>
      </c>
      <c r="M1498" s="62" t="s">
        <v>6184</v>
      </c>
      <c r="N1498" s="72" t="str">
        <f>VLOOKUP(M1498,'Hulpblad KAR-parser'!A:C,2,FALSE)</f>
        <v>Binnen/buiten</v>
      </c>
      <c r="O1498" s="72" t="str">
        <f>IF(VLOOKUP(M1498,'Hulpblad KAR-parser'!A:C,3,FALSE)="","",VLOOKUP(M1498,'Hulpblad KAR-parser'!A:C,3,FALSE))</f>
        <v>Binnen</v>
      </c>
      <c r="P1498" s="136" t="str">
        <f>IF(CONCATENATE(C1498,D1498)="","",VLOOKUP(CONCATENATE(C1498,D1498),Karakteristieken!AQ:AQ,1,FALSE))</f>
        <v>Optisch &amp; geluidsignBrandweer</v>
      </c>
    </row>
    <row r="1499" spans="1:16" x14ac:dyDescent="0.25">
      <c r="A1499" s="59"/>
      <c r="B1499" s="59"/>
      <c r="C1499" s="59"/>
      <c r="D1499" s="59"/>
      <c r="E1499" s="60" t="s">
        <v>8188</v>
      </c>
      <c r="F1499" s="60"/>
      <c r="G1499" s="60" t="s">
        <v>6184</v>
      </c>
      <c r="H1499" s="60"/>
      <c r="I1499" s="59">
        <f t="shared" si="24"/>
        <v>15</v>
      </c>
      <c r="J1499" s="59" t="s">
        <v>1561</v>
      </c>
      <c r="K1499" s="61"/>
      <c r="L1499" s="62" t="s">
        <v>6738</v>
      </c>
      <c r="M1499" s="62" t="s">
        <v>6184</v>
      </c>
      <c r="N1499" s="72" t="str">
        <f>VLOOKUP(M1499,'Hulpblad KAR-parser'!A:C,2,FALSE)</f>
        <v>Binnen/buiten</v>
      </c>
      <c r="O1499" s="72" t="str">
        <f>IF(VLOOKUP(M1499,'Hulpblad KAR-parser'!A:C,3,FALSE)="","",VLOOKUP(M1499,'Hulpblad KAR-parser'!A:C,3,FALSE))</f>
        <v>Binnen</v>
      </c>
      <c r="P1499" s="136" t="str">
        <f>IF(CONCATENATE(C1499,D1499)="","",VLOOKUP(CONCATENATE(C1499,D1499),Karakteristieken!AQ:AQ,1,FALSE))</f>
        <v/>
      </c>
    </row>
    <row r="1500" spans="1:16" x14ac:dyDescent="0.25">
      <c r="A1500" s="59">
        <v>200109638</v>
      </c>
      <c r="B1500" s="59">
        <v>200059218</v>
      </c>
      <c r="C1500" s="59" t="s">
        <v>1761</v>
      </c>
      <c r="D1500" s="59" t="s">
        <v>784</v>
      </c>
      <c r="E1500" s="60" t="s">
        <v>6218</v>
      </c>
      <c r="F1500" s="60"/>
      <c r="G1500" s="60"/>
      <c r="H1500" s="60"/>
      <c r="I1500" s="59">
        <f t="shared" si="24"/>
        <v>19</v>
      </c>
      <c r="J1500" s="59" t="s">
        <v>1613</v>
      </c>
      <c r="K1500" s="61"/>
      <c r="L1500" s="62" t="s">
        <v>6738</v>
      </c>
      <c r="M1500" s="62" t="s">
        <v>6218</v>
      </c>
      <c r="N1500" s="72" t="str">
        <f>VLOOKUP(M1500,'Hulpblad KAR-parser'!A:C,2,FALSE)</f>
        <v>Binnen/buiten</v>
      </c>
      <c r="O1500" s="72" t="str">
        <f>IF(VLOOKUP(M1500,'Hulpblad KAR-parser'!A:C,3,FALSE)="","",VLOOKUP(M1500,'Hulpblad KAR-parser'!A:C,3,FALSE))</f>
        <v>Buiten</v>
      </c>
      <c r="P1500" s="136" t="str">
        <f>IF(CONCATENATE(C1500,D1500)="","",VLOOKUP(CONCATENATE(C1500,D1500),Karakteristieken!AQ:AQ,1,FALSE))</f>
        <v>Binnen/buitenBuiten</v>
      </c>
    </row>
    <row r="1501" spans="1:16" x14ac:dyDescent="0.25">
      <c r="A1501" s="67">
        <v>200137296</v>
      </c>
      <c r="B1501" s="67">
        <v>200059218</v>
      </c>
      <c r="C1501" s="67" t="s">
        <v>11768</v>
      </c>
      <c r="D1501" s="67" t="s">
        <v>4804</v>
      </c>
      <c r="E1501" s="68" t="s">
        <v>6218</v>
      </c>
      <c r="F1501" s="68"/>
      <c r="G1501" s="68"/>
      <c r="H1501" s="68"/>
      <c r="I1501" s="67">
        <f t="shared" si="24"/>
        <v>19</v>
      </c>
      <c r="J1501" s="67" t="s">
        <v>1613</v>
      </c>
      <c r="K1501" s="91" t="s">
        <v>12550</v>
      </c>
      <c r="L1501" s="62" t="s">
        <v>6738</v>
      </c>
      <c r="M1501" s="62" t="s">
        <v>6218</v>
      </c>
      <c r="N1501" s="72" t="str">
        <f>VLOOKUP(M1501,'Hulpblad KAR-parser'!A:C,2,FALSE)</f>
        <v>Binnen/buiten</v>
      </c>
      <c r="O1501" s="72" t="str">
        <f>IF(VLOOKUP(M1501,'Hulpblad KAR-parser'!A:C,3,FALSE)="","",VLOOKUP(M1501,'Hulpblad KAR-parser'!A:C,3,FALSE))</f>
        <v>Buiten</v>
      </c>
      <c r="P1501" s="136" t="str">
        <f>IF(CONCATENATE(C1501,D1501)="","",VLOOKUP(CONCATENATE(C1501,D1501),Karakteristieken!AQ:AQ,1,FALSE))</f>
        <v>Aantref/lek gev.stofGevaarlijke stof</v>
      </c>
    </row>
    <row r="1502" spans="1:16" x14ac:dyDescent="0.25">
      <c r="A1502" s="59"/>
      <c r="B1502" s="59"/>
      <c r="C1502" s="59"/>
      <c r="D1502" s="59"/>
      <c r="E1502" s="60" t="s">
        <v>8189</v>
      </c>
      <c r="F1502" s="60"/>
      <c r="G1502" s="60" t="s">
        <v>6218</v>
      </c>
      <c r="H1502" s="60"/>
      <c r="I1502" s="59">
        <f t="shared" si="24"/>
        <v>15</v>
      </c>
      <c r="J1502" s="59" t="s">
        <v>1561</v>
      </c>
      <c r="K1502" s="61"/>
      <c r="L1502" s="62" t="s">
        <v>6738</v>
      </c>
      <c r="M1502" s="62" t="s">
        <v>6218</v>
      </c>
      <c r="N1502" s="72" t="str">
        <f>VLOOKUP(M1502,'Hulpblad KAR-parser'!A:C,2,FALSE)</f>
        <v>Binnen/buiten</v>
      </c>
      <c r="O1502" s="72" t="str">
        <f>IF(VLOOKUP(M1502,'Hulpblad KAR-parser'!A:C,3,FALSE)="","",VLOOKUP(M1502,'Hulpblad KAR-parser'!A:C,3,FALSE))</f>
        <v>Buiten</v>
      </c>
      <c r="P1502" s="136" t="str">
        <f>IF(CONCATENATE(C1502,D1502)="","",VLOOKUP(CONCATENATE(C1502,D1502),Karakteristieken!AQ:AQ,1,FALSE))</f>
        <v/>
      </c>
    </row>
    <row r="1503" spans="1:16" x14ac:dyDescent="0.25">
      <c r="A1503" s="59">
        <v>200109641</v>
      </c>
      <c r="B1503" s="59">
        <v>200059131</v>
      </c>
      <c r="C1503" s="59" t="s">
        <v>4939</v>
      </c>
      <c r="D1503" s="59" t="s">
        <v>4969</v>
      </c>
      <c r="E1503" s="60" t="s">
        <v>6508</v>
      </c>
      <c r="F1503" s="60"/>
      <c r="G1503" s="60"/>
      <c r="H1503" s="60"/>
      <c r="I1503" s="59">
        <f t="shared" si="24"/>
        <v>12</v>
      </c>
      <c r="J1503" s="59" t="s">
        <v>1613</v>
      </c>
      <c r="K1503" s="61"/>
      <c r="L1503" s="62" t="s">
        <v>6738</v>
      </c>
      <c r="M1503" s="62" t="s">
        <v>6508</v>
      </c>
      <c r="N1503" s="72" t="str">
        <f>VLOOKUP(M1503,'Hulpblad KAR-parser'!A:C,2,FALSE)</f>
        <v>Soort geplande actie</v>
      </c>
      <c r="O1503" s="72" t="str">
        <f>IF(VLOOKUP(M1503,'Hulpblad KAR-parser'!A:C,3,FALSE)="","",VLOOKUP(M1503,'Hulpblad KAR-parser'!A:C,3,FALSE))</f>
        <v>Helilanding</v>
      </c>
      <c r="P1503" s="136" t="str">
        <f>IF(CONCATENATE(C1503,D1503)="","",VLOOKUP(CONCATENATE(C1503,D1503),Karakteristieken!AQ:AQ,1,FALSE))</f>
        <v>Soort geplande actieHelilanding</v>
      </c>
    </row>
    <row r="1504" spans="1:16" x14ac:dyDescent="0.25">
      <c r="A1504" s="59">
        <v>200109642</v>
      </c>
      <c r="B1504" s="59">
        <v>200059133</v>
      </c>
      <c r="C1504" s="59" t="s">
        <v>2466</v>
      </c>
      <c r="D1504" s="59" t="s">
        <v>2505</v>
      </c>
      <c r="E1504" s="60" t="s">
        <v>6314</v>
      </c>
      <c r="F1504" s="60"/>
      <c r="G1504" s="60"/>
      <c r="H1504" s="60"/>
      <c r="I1504" s="59">
        <f t="shared" si="24"/>
        <v>12</v>
      </c>
      <c r="J1504" s="59" t="s">
        <v>1613</v>
      </c>
      <c r="K1504" s="61"/>
      <c r="L1504" s="62" t="s">
        <v>6738</v>
      </c>
      <c r="M1504" s="62" t="s">
        <v>6314</v>
      </c>
      <c r="N1504" s="72" t="str">
        <f>VLOOKUP(M1504,'Hulpblad KAR-parser'!A:C,2,FALSE)</f>
        <v>Inzet Brw Alg</v>
      </c>
      <c r="O1504" s="72" t="str">
        <f>IF(VLOOKUP(M1504,'Hulpblad KAR-parser'!A:C,3,FALSE)="","",VLOOKUP(M1504,'Hulpblad KAR-parser'!A:C,3,FALSE))</f>
        <v>Herbezetting</v>
      </c>
      <c r="P1504" s="136" t="str">
        <f>IF(CONCATENATE(C1504,D1504)="","",VLOOKUP(CONCATENATE(C1504,D1504),Karakteristieken!AQ:AQ,1,FALSE))</f>
        <v>Inzet Brw AlgHerbezetting</v>
      </c>
    </row>
    <row r="1505" spans="1:16" x14ac:dyDescent="0.25">
      <c r="A1505" s="59"/>
      <c r="B1505" s="59"/>
      <c r="C1505" s="59"/>
      <c r="D1505" s="59"/>
      <c r="E1505" s="60" t="s">
        <v>7680</v>
      </c>
      <c r="F1505" s="60"/>
      <c r="G1505" s="60" t="s">
        <v>6314</v>
      </c>
      <c r="H1505" s="60"/>
      <c r="I1505" s="59">
        <f t="shared" si="24"/>
        <v>5</v>
      </c>
      <c r="J1505" s="59" t="s">
        <v>1561</v>
      </c>
      <c r="K1505" s="61"/>
      <c r="L1505" s="62" t="s">
        <v>6738</v>
      </c>
      <c r="M1505" s="62" t="s">
        <v>6314</v>
      </c>
      <c r="N1505" s="72" t="str">
        <f>VLOOKUP(M1505,'Hulpblad KAR-parser'!A:C,2,FALSE)</f>
        <v>Inzet Brw Alg</v>
      </c>
      <c r="O1505" s="72" t="str">
        <f>IF(VLOOKUP(M1505,'Hulpblad KAR-parser'!A:C,3,FALSE)="","",VLOOKUP(M1505,'Hulpblad KAR-parser'!A:C,3,FALSE))</f>
        <v>Herbezetting</v>
      </c>
      <c r="P1505" s="136" t="str">
        <f>IF(CONCATENATE(C1505,D1505)="","",VLOOKUP(CONCATENATE(C1505,D1505),Karakteristieken!AQ:AQ,1,FALSE))</f>
        <v/>
      </c>
    </row>
    <row r="1506" spans="1:16" x14ac:dyDescent="0.25">
      <c r="A1506" s="59"/>
      <c r="B1506" s="59"/>
      <c r="C1506" s="59"/>
      <c r="D1506" s="59"/>
      <c r="E1506" s="60" t="s">
        <v>7684</v>
      </c>
      <c r="F1506" s="60"/>
      <c r="G1506" s="60" t="s">
        <v>6314</v>
      </c>
      <c r="H1506" s="60"/>
      <c r="I1506" s="59">
        <f t="shared" si="24"/>
        <v>6</v>
      </c>
      <c r="J1506" s="59" t="s">
        <v>1561</v>
      </c>
      <c r="K1506" s="61"/>
      <c r="L1506" s="62" t="s">
        <v>6738</v>
      </c>
      <c r="M1506" s="62" t="s">
        <v>6314</v>
      </c>
      <c r="N1506" s="72" t="str">
        <f>VLOOKUP(M1506,'Hulpblad KAR-parser'!A:C,2,FALSE)</f>
        <v>Inzet Brw Alg</v>
      </c>
      <c r="O1506" s="72" t="str">
        <f>IF(VLOOKUP(M1506,'Hulpblad KAR-parser'!A:C,3,FALSE)="","",VLOOKUP(M1506,'Hulpblad KAR-parser'!A:C,3,FALSE))</f>
        <v>Herbezetting</v>
      </c>
      <c r="P1506" s="136" t="str">
        <f>IF(CONCATENATE(C1506,D1506)="","",VLOOKUP(CONCATENATE(C1506,D1506),Karakteristieken!AQ:AQ,1,FALSE))</f>
        <v/>
      </c>
    </row>
    <row r="1507" spans="1:16" x14ac:dyDescent="0.25">
      <c r="A1507" s="59"/>
      <c r="B1507" s="59"/>
      <c r="C1507" s="59"/>
      <c r="D1507" s="59"/>
      <c r="E1507" s="60" t="s">
        <v>7687</v>
      </c>
      <c r="F1507" s="60"/>
      <c r="G1507" s="60" t="s">
        <v>6314</v>
      </c>
      <c r="H1507" s="60"/>
      <c r="I1507" s="59">
        <f t="shared" si="24"/>
        <v>13</v>
      </c>
      <c r="J1507" s="59" t="s">
        <v>1561</v>
      </c>
      <c r="K1507" s="61"/>
      <c r="L1507" s="62" t="s">
        <v>6738</v>
      </c>
      <c r="M1507" s="62" t="s">
        <v>6314</v>
      </c>
      <c r="N1507" s="72" t="str">
        <f>VLOOKUP(M1507,'Hulpblad KAR-parser'!A:C,2,FALSE)</f>
        <v>Inzet Brw Alg</v>
      </c>
      <c r="O1507" s="72" t="str">
        <f>IF(VLOOKUP(M1507,'Hulpblad KAR-parser'!A:C,3,FALSE)="","",VLOOKUP(M1507,'Hulpblad KAR-parser'!A:C,3,FALSE))</f>
        <v>Herbezetting</v>
      </c>
      <c r="P1507" s="136" t="str">
        <f>IF(CONCATENATE(C1507,D1507)="","",VLOOKUP(CONCATENATE(C1507,D1507),Karakteristieken!AQ:AQ,1,FALSE))</f>
        <v/>
      </c>
    </row>
    <row r="1508" spans="1:16" x14ac:dyDescent="0.25">
      <c r="A1508" s="59">
        <v>200109643</v>
      </c>
      <c r="B1508" s="59">
        <v>200059134</v>
      </c>
      <c r="C1508" s="59" t="s">
        <v>2466</v>
      </c>
      <c r="D1508" s="59" t="s">
        <v>2508</v>
      </c>
      <c r="E1508" s="60" t="s">
        <v>6315</v>
      </c>
      <c r="F1508" s="60"/>
      <c r="G1508" s="60"/>
      <c r="H1508" s="60"/>
      <c r="I1508" s="59">
        <f t="shared" si="24"/>
        <v>20</v>
      </c>
      <c r="J1508" s="59" t="s">
        <v>1613</v>
      </c>
      <c r="K1508" s="61"/>
      <c r="L1508" s="62" t="s">
        <v>6738</v>
      </c>
      <c r="M1508" s="62" t="s">
        <v>6315</v>
      </c>
      <c r="N1508" s="72" t="str">
        <f>VLOOKUP(M1508,'Hulpblad KAR-parser'!A:C,2,FALSE)</f>
        <v>Inzet Brw Alg</v>
      </c>
      <c r="O1508" s="72" t="str">
        <f>IF(VLOOKUP(M1508,'Hulpblad KAR-parser'!A:C,3,FALSE)="","",VLOOKUP(M1508,'Hulpblad KAR-parser'!A:C,3,FALSE))</f>
        <v>Herbezetting duikers</v>
      </c>
      <c r="P1508" s="136" t="str">
        <f>IF(CONCATENATE(C1508,D1508)="","",VLOOKUP(CONCATENATE(C1508,D1508),Karakteristieken!AQ:AQ,1,FALSE))</f>
        <v>Inzet Brw AlgHerbezetting duikers</v>
      </c>
    </row>
    <row r="1509" spans="1:16" x14ac:dyDescent="0.25">
      <c r="A1509" s="59"/>
      <c r="B1509" s="59"/>
      <c r="C1509" s="59"/>
      <c r="D1509" s="59"/>
      <c r="E1509" s="60" t="s">
        <v>7685</v>
      </c>
      <c r="F1509" s="60"/>
      <c r="G1509" s="60" t="s">
        <v>6315</v>
      </c>
      <c r="H1509" s="60"/>
      <c r="I1509" s="59">
        <f t="shared" si="24"/>
        <v>14</v>
      </c>
      <c r="J1509" s="59" t="s">
        <v>1561</v>
      </c>
      <c r="K1509" s="61"/>
      <c r="L1509" s="62" t="s">
        <v>6738</v>
      </c>
      <c r="M1509" s="62" t="s">
        <v>6315</v>
      </c>
      <c r="N1509" s="72" t="str">
        <f>VLOOKUP(M1509,'Hulpblad KAR-parser'!A:C,2,FALSE)</f>
        <v>Inzet Brw Alg</v>
      </c>
      <c r="O1509" s="72" t="str">
        <f>IF(VLOOKUP(M1509,'Hulpblad KAR-parser'!A:C,3,FALSE)="","",VLOOKUP(M1509,'Hulpblad KAR-parser'!A:C,3,FALSE))</f>
        <v>Herbezetting duikers</v>
      </c>
      <c r="P1509" s="136" t="str">
        <f>IF(CONCATENATE(C1509,D1509)="","",VLOOKUP(CONCATENATE(C1509,D1509),Karakteristieken!AQ:AQ,1,FALSE))</f>
        <v/>
      </c>
    </row>
    <row r="1510" spans="1:16" x14ac:dyDescent="0.25">
      <c r="A1510" s="59"/>
      <c r="B1510" s="59"/>
      <c r="C1510" s="59"/>
      <c r="D1510" s="59"/>
      <c r="E1510" s="60" t="s">
        <v>7686</v>
      </c>
      <c r="F1510" s="60"/>
      <c r="G1510" s="60" t="s">
        <v>6315</v>
      </c>
      <c r="H1510" s="60"/>
      <c r="I1510" s="59">
        <f t="shared" si="24"/>
        <v>9</v>
      </c>
      <c r="J1510" s="59" t="s">
        <v>1561</v>
      </c>
      <c r="K1510" s="61"/>
      <c r="L1510" s="62" t="s">
        <v>6738</v>
      </c>
      <c r="M1510" s="62" t="s">
        <v>6315</v>
      </c>
      <c r="N1510" s="72" t="str">
        <f>VLOOKUP(M1510,'Hulpblad KAR-parser'!A:C,2,FALSE)</f>
        <v>Inzet Brw Alg</v>
      </c>
      <c r="O1510" s="72" t="str">
        <f>IF(VLOOKUP(M1510,'Hulpblad KAR-parser'!A:C,3,FALSE)="","",VLOOKUP(M1510,'Hulpblad KAR-parser'!A:C,3,FALSE))</f>
        <v>Herbezetting duikers</v>
      </c>
      <c r="P1510" s="136" t="str">
        <f>IF(CONCATENATE(C1510,D1510)="","",VLOOKUP(CONCATENATE(C1510,D1510),Karakteristieken!AQ:AQ,1,FALSE))</f>
        <v/>
      </c>
    </row>
    <row r="1511" spans="1:16" x14ac:dyDescent="0.25">
      <c r="A1511" s="59">
        <v>200137913</v>
      </c>
      <c r="B1511" s="59">
        <v>200116770</v>
      </c>
      <c r="C1511" s="59" t="s">
        <v>2466</v>
      </c>
      <c r="D1511" s="100" t="s">
        <v>12196</v>
      </c>
      <c r="E1511" s="60" t="s">
        <v>12197</v>
      </c>
      <c r="F1511" s="60"/>
      <c r="G1511" s="60"/>
      <c r="H1511" s="60"/>
      <c r="I1511" s="59">
        <f t="shared" si="24"/>
        <v>24</v>
      </c>
      <c r="J1511" s="59" t="s">
        <v>1613</v>
      </c>
      <c r="K1511" s="61" t="s">
        <v>12187</v>
      </c>
      <c r="L1511" s="62" t="s">
        <v>6738</v>
      </c>
      <c r="M1511" s="62" t="s">
        <v>12197</v>
      </c>
      <c r="N1511" s="72" t="str">
        <f>VLOOKUP(M1511,'Hulpblad KAR-parser'!A:C,2,FALSE)</f>
        <v>Inzet Brw Alg</v>
      </c>
      <c r="O1511" s="72" t="str">
        <f>IF(VLOOKUP(M1511,'Hulpblad KAR-parser'!A:C,3,FALSE)="","",VLOOKUP(M1511,'Hulpblad KAR-parser'!A:C,3,FALSE))</f>
        <v>Schuimvormend mid.</v>
      </c>
      <c r="P1511" s="136" t="str">
        <f>IF(CONCATENATE(C1511,D1511)="","",VLOOKUP(CONCATENATE(C1511,D1511),Karakteristieken!AQ:AQ,1,FALSE))</f>
        <v>Inzet Brw AlgHerbez. specialisme</v>
      </c>
    </row>
    <row r="1512" spans="1:16" x14ac:dyDescent="0.25">
      <c r="A1512" s="59"/>
      <c r="B1512" s="59"/>
      <c r="C1512" s="59"/>
      <c r="D1512" s="59"/>
      <c r="E1512" s="60" t="s">
        <v>12199</v>
      </c>
      <c r="F1512" s="60"/>
      <c r="G1512" s="60" t="s">
        <v>12197</v>
      </c>
      <c r="H1512" s="60"/>
      <c r="I1512" s="59">
        <f t="shared" si="24"/>
        <v>18</v>
      </c>
      <c r="J1512" s="59" t="s">
        <v>1561</v>
      </c>
      <c r="K1512" s="61"/>
      <c r="L1512" s="62" t="s">
        <v>6738</v>
      </c>
      <c r="M1512" s="62" t="s">
        <v>12197</v>
      </c>
      <c r="N1512" s="72" t="str">
        <f>VLOOKUP(M1512,'Hulpblad KAR-parser'!A:C,2,FALSE)</f>
        <v>Inzet Brw Alg</v>
      </c>
      <c r="O1512" s="72" t="str">
        <f>IF(VLOOKUP(M1512,'Hulpblad KAR-parser'!A:C,3,FALSE)="","",VLOOKUP(M1512,'Hulpblad KAR-parser'!A:C,3,FALSE))</f>
        <v>Schuimvormend mid.</v>
      </c>
      <c r="P1512" s="136" t="str">
        <f>IF(CONCATENATE(C1512,D1512)="","",VLOOKUP(CONCATENATE(C1512,D1512),Karakteristieken!AQ:AQ,1,FALSE))</f>
        <v/>
      </c>
    </row>
    <row r="1513" spans="1:16" x14ac:dyDescent="0.25">
      <c r="A1513" s="59">
        <v>200011149</v>
      </c>
      <c r="B1513" s="59">
        <v>200011148</v>
      </c>
      <c r="C1513" s="59" t="s">
        <v>2149</v>
      </c>
      <c r="D1513" s="65" t="s">
        <v>1613</v>
      </c>
      <c r="E1513" s="60" t="s">
        <v>6300</v>
      </c>
      <c r="F1513" s="60"/>
      <c r="G1513" s="60"/>
      <c r="H1513" s="60"/>
      <c r="I1513" s="59">
        <f t="shared" si="24"/>
        <v>10</v>
      </c>
      <c r="J1513" s="59" t="s">
        <v>1613</v>
      </c>
      <c r="K1513" s="61" t="s">
        <v>12187</v>
      </c>
      <c r="L1513" s="62" t="s">
        <v>6737</v>
      </c>
      <c r="M1513" s="62" t="s">
        <v>6300</v>
      </c>
      <c r="N1513" s="72" t="str">
        <f>VLOOKUP(M1513,'Hulpblad KAR-parser'!A:C,2,FALSE)</f>
        <v>Heterdaad</v>
      </c>
      <c r="O1513" s="72" t="str">
        <f>IF(VLOOKUP(M1513,'Hulpblad KAR-parser'!A:C,3,FALSE)="","",VLOOKUP(M1513,'Hulpblad KAR-parser'!A:C,3,FALSE))</f>
        <v/>
      </c>
      <c r="P1513" s="136" t="str">
        <f>IF(CONCATENATE(C1513,D1513)="","",VLOOKUP(CONCATENATE(C1513,D1513),Karakteristieken!AQ:AQ,1,FALSE))</f>
        <v>HeterdaadJa</v>
      </c>
    </row>
    <row r="1514" spans="1:16" x14ac:dyDescent="0.25">
      <c r="A1514" s="59"/>
      <c r="B1514" s="59"/>
      <c r="C1514" s="59"/>
      <c r="D1514" s="59"/>
      <c r="E1514" s="60" t="s">
        <v>9253</v>
      </c>
      <c r="F1514" s="60"/>
      <c r="G1514" s="60" t="s">
        <v>6300</v>
      </c>
      <c r="H1514" s="60"/>
      <c r="I1514" s="59">
        <f t="shared" si="24"/>
        <v>4</v>
      </c>
      <c r="J1514" s="59" t="s">
        <v>1561</v>
      </c>
      <c r="K1514" s="61"/>
      <c r="L1514" s="62" t="s">
        <v>6737</v>
      </c>
      <c r="M1514" s="62" t="s">
        <v>6300</v>
      </c>
      <c r="N1514" s="72" t="str">
        <f>VLOOKUP(M1514,'Hulpblad KAR-parser'!A:C,2,FALSE)</f>
        <v>Heterdaad</v>
      </c>
      <c r="O1514" s="72" t="str">
        <f>IF(VLOOKUP(M1514,'Hulpblad KAR-parser'!A:C,3,FALSE)="","",VLOOKUP(M1514,'Hulpblad KAR-parser'!A:C,3,FALSE))</f>
        <v/>
      </c>
      <c r="P1514" s="136" t="str">
        <f>IF(CONCATENATE(C1514,D1514)="","",VLOOKUP(CONCATENATE(C1514,D1514),Karakteristieken!AQ:AQ,1,FALSE))</f>
        <v/>
      </c>
    </row>
    <row r="1515" spans="1:16" x14ac:dyDescent="0.25">
      <c r="A1515" s="59"/>
      <c r="B1515" s="59"/>
      <c r="C1515" s="59"/>
      <c r="D1515" s="59"/>
      <c r="E1515" s="60" t="s">
        <v>9254</v>
      </c>
      <c r="F1515" s="60"/>
      <c r="G1515" s="60" t="s">
        <v>6300</v>
      </c>
      <c r="H1515" s="60"/>
      <c r="I1515" s="59">
        <f t="shared" si="24"/>
        <v>5</v>
      </c>
      <c r="J1515" s="59" t="s">
        <v>1561</v>
      </c>
      <c r="K1515" s="61"/>
      <c r="L1515" s="62" t="s">
        <v>6737</v>
      </c>
      <c r="M1515" s="62" t="s">
        <v>6300</v>
      </c>
      <c r="N1515" s="72" t="str">
        <f>VLOOKUP(M1515,'Hulpblad KAR-parser'!A:C,2,FALSE)</f>
        <v>Heterdaad</v>
      </c>
      <c r="O1515" s="72" t="str">
        <f>IF(VLOOKUP(M1515,'Hulpblad KAR-parser'!A:C,3,FALSE)="","",VLOOKUP(M1515,'Hulpblad KAR-parser'!A:C,3,FALSE))</f>
        <v/>
      </c>
      <c r="P1515" s="136" t="str">
        <f>IF(CONCATENATE(C1515,D1515)="","",VLOOKUP(CONCATENATE(C1515,D1515),Karakteristieken!AQ:AQ,1,FALSE))</f>
        <v/>
      </c>
    </row>
    <row r="1516" spans="1:16" x14ac:dyDescent="0.25">
      <c r="A1516" s="59"/>
      <c r="B1516" s="59"/>
      <c r="C1516" s="59"/>
      <c r="D1516" s="59"/>
      <c r="E1516" s="60" t="s">
        <v>9255</v>
      </c>
      <c r="F1516" s="60"/>
      <c r="G1516" s="60" t="s">
        <v>6300</v>
      </c>
      <c r="H1516" s="60"/>
      <c r="I1516" s="59">
        <f t="shared" si="24"/>
        <v>6</v>
      </c>
      <c r="J1516" s="59" t="s">
        <v>1561</v>
      </c>
      <c r="K1516" s="61"/>
      <c r="L1516" s="62" t="s">
        <v>6737</v>
      </c>
      <c r="M1516" s="62" t="s">
        <v>6300</v>
      </c>
      <c r="N1516" s="72" t="str">
        <f>VLOOKUP(M1516,'Hulpblad KAR-parser'!A:C,2,FALSE)</f>
        <v>Heterdaad</v>
      </c>
      <c r="O1516" s="72" t="str">
        <f>IF(VLOOKUP(M1516,'Hulpblad KAR-parser'!A:C,3,FALSE)="","",VLOOKUP(M1516,'Hulpblad KAR-parser'!A:C,3,FALSE))</f>
        <v/>
      </c>
      <c r="P1516" s="136" t="str">
        <f>IF(CONCATENATE(C1516,D1516)="","",VLOOKUP(CONCATENATE(C1516,D1516),Karakteristieken!AQ:AQ,1,FALSE))</f>
        <v/>
      </c>
    </row>
    <row r="1517" spans="1:16" x14ac:dyDescent="0.25">
      <c r="A1517" s="59">
        <v>200109644</v>
      </c>
      <c r="B1517" s="59">
        <v>200098130</v>
      </c>
      <c r="C1517" s="59" t="s">
        <v>2149</v>
      </c>
      <c r="D1517" s="59" t="s">
        <v>1613</v>
      </c>
      <c r="E1517" s="60" t="s">
        <v>2153</v>
      </c>
      <c r="F1517" s="60"/>
      <c r="G1517" s="60"/>
      <c r="H1517" s="60"/>
      <c r="I1517" s="59">
        <f t="shared" si="24"/>
        <v>13</v>
      </c>
      <c r="J1517" s="59" t="s">
        <v>1613</v>
      </c>
      <c r="K1517" s="61"/>
      <c r="L1517" s="62" t="s">
        <v>6737</v>
      </c>
      <c r="M1517" s="62" t="s">
        <v>2153</v>
      </c>
      <c r="N1517" s="72" t="str">
        <f>VLOOKUP(M1517,'Hulpblad KAR-parser'!A:C,2,FALSE)</f>
        <v>Heterdaad</v>
      </c>
      <c r="O1517" s="72" t="str">
        <f>IF(VLOOKUP(M1517,'Hulpblad KAR-parser'!A:C,3,FALSE)="","",VLOOKUP(M1517,'Hulpblad KAR-parser'!A:C,3,FALSE))</f>
        <v>Ja</v>
      </c>
      <c r="P1517" s="136" t="str">
        <f>IF(CONCATENATE(C1517,D1517)="","",VLOOKUP(CONCATENATE(C1517,D1517),Karakteristieken!AQ:AQ,1,FALSE))</f>
        <v>HeterdaadJa</v>
      </c>
    </row>
    <row r="1518" spans="1:16" x14ac:dyDescent="0.25">
      <c r="A1518" s="59">
        <v>200109645</v>
      </c>
      <c r="B1518" s="59">
        <v>200098131</v>
      </c>
      <c r="C1518" s="59" t="s">
        <v>2149</v>
      </c>
      <c r="D1518" s="59" t="s">
        <v>1561</v>
      </c>
      <c r="E1518" s="60" t="s">
        <v>2155</v>
      </c>
      <c r="F1518" s="60"/>
      <c r="G1518" s="60"/>
      <c r="H1518" s="60"/>
      <c r="I1518" s="59">
        <f t="shared" si="24"/>
        <v>14</v>
      </c>
      <c r="J1518" s="59" t="s">
        <v>1613</v>
      </c>
      <c r="K1518" s="61"/>
      <c r="L1518" s="62" t="s">
        <v>6737</v>
      </c>
      <c r="M1518" s="62" t="s">
        <v>2155</v>
      </c>
      <c r="N1518" s="72" t="str">
        <f>VLOOKUP(M1518,'Hulpblad KAR-parser'!A:C,2,FALSE)</f>
        <v>Heterdaad</v>
      </c>
      <c r="O1518" s="72" t="str">
        <f>IF(VLOOKUP(M1518,'Hulpblad KAR-parser'!A:C,3,FALSE)="","",VLOOKUP(M1518,'Hulpblad KAR-parser'!A:C,3,FALSE))</f>
        <v>Nee</v>
      </c>
      <c r="P1518" s="136" t="str">
        <f>IF(CONCATENATE(C1518,D1518)="","",VLOOKUP(CONCATENATE(C1518,D1518),Karakteristieken!AQ:AQ,1,FALSE))</f>
        <v>HeterdaadNee</v>
      </c>
    </row>
    <row r="1519" spans="1:16" x14ac:dyDescent="0.25">
      <c r="A1519" s="59">
        <v>200011151</v>
      </c>
      <c r="B1519" s="59">
        <v>200011150</v>
      </c>
      <c r="C1519" s="59" t="s">
        <v>2156</v>
      </c>
      <c r="D1519" s="65" t="s">
        <v>1613</v>
      </c>
      <c r="E1519" s="60" t="s">
        <v>6301</v>
      </c>
      <c r="F1519" s="60"/>
      <c r="G1519" s="60"/>
      <c r="H1519" s="60"/>
      <c r="I1519" s="59">
        <f t="shared" si="24"/>
        <v>17</v>
      </c>
      <c r="J1519" s="59" t="s">
        <v>1613</v>
      </c>
      <c r="K1519" s="61" t="s">
        <v>12187</v>
      </c>
      <c r="L1519" s="62" t="s">
        <v>6737</v>
      </c>
      <c r="M1519" s="62" t="s">
        <v>6301</v>
      </c>
      <c r="N1519" s="72" t="str">
        <f>VLOOKUP(M1519,'Hulpblad KAR-parser'!A:C,2,FALSE)</f>
        <v>Hoog energetisch</v>
      </c>
      <c r="O1519" s="72" t="str">
        <f>IF(VLOOKUP(M1519,'Hulpblad KAR-parser'!A:C,3,FALSE)="","",VLOOKUP(M1519,'Hulpblad KAR-parser'!A:C,3,FALSE))</f>
        <v/>
      </c>
      <c r="P1519" s="136" t="str">
        <f>IF(CONCATENATE(C1519,D1519)="","",VLOOKUP(CONCATENATE(C1519,D1519),Karakteristieken!AQ:AQ,1,FALSE))</f>
        <v>Hoog energetischJa</v>
      </c>
    </row>
    <row r="1520" spans="1:16" x14ac:dyDescent="0.25">
      <c r="A1520" s="59"/>
      <c r="B1520" s="59"/>
      <c r="C1520" s="59"/>
      <c r="D1520" s="59"/>
      <c r="E1520" s="60" t="s">
        <v>9256</v>
      </c>
      <c r="F1520" s="60"/>
      <c r="G1520" s="60" t="s">
        <v>6301</v>
      </c>
      <c r="H1520" s="60"/>
      <c r="I1520" s="59">
        <f t="shared" si="24"/>
        <v>4</v>
      </c>
      <c r="J1520" s="59" t="s">
        <v>1561</v>
      </c>
      <c r="K1520" s="61"/>
      <c r="L1520" s="62" t="s">
        <v>6737</v>
      </c>
      <c r="M1520" s="62" t="s">
        <v>6301</v>
      </c>
      <c r="N1520" s="72" t="str">
        <f>VLOOKUP(M1520,'Hulpblad KAR-parser'!A:C,2,FALSE)</f>
        <v>Hoog energetisch</v>
      </c>
      <c r="O1520" s="72" t="str">
        <f>IF(VLOOKUP(M1520,'Hulpblad KAR-parser'!A:C,3,FALSE)="","",VLOOKUP(M1520,'Hulpblad KAR-parser'!A:C,3,FALSE))</f>
        <v/>
      </c>
      <c r="P1520" s="136" t="str">
        <f>IF(CONCATENATE(C1520,D1520)="","",VLOOKUP(CONCATENATE(C1520,D1520),Karakteristieken!AQ:AQ,1,FALSE))</f>
        <v/>
      </c>
    </row>
    <row r="1521" spans="1:16" x14ac:dyDescent="0.25">
      <c r="A1521" s="59"/>
      <c r="B1521" s="59"/>
      <c r="C1521" s="59"/>
      <c r="D1521" s="59"/>
      <c r="E1521" s="60" t="s">
        <v>9257</v>
      </c>
      <c r="F1521" s="60"/>
      <c r="G1521" s="60" t="s">
        <v>6301</v>
      </c>
      <c r="H1521" s="60"/>
      <c r="I1521" s="59">
        <f t="shared" si="24"/>
        <v>6</v>
      </c>
      <c r="J1521" s="59" t="s">
        <v>1561</v>
      </c>
      <c r="K1521" s="61"/>
      <c r="L1521" s="62" t="s">
        <v>6737</v>
      </c>
      <c r="M1521" s="62" t="s">
        <v>6301</v>
      </c>
      <c r="N1521" s="72" t="str">
        <f>VLOOKUP(M1521,'Hulpblad KAR-parser'!A:C,2,FALSE)</f>
        <v>Hoog energetisch</v>
      </c>
      <c r="O1521" s="72" t="str">
        <f>IF(VLOOKUP(M1521,'Hulpblad KAR-parser'!A:C,3,FALSE)="","",VLOOKUP(M1521,'Hulpblad KAR-parser'!A:C,3,FALSE))</f>
        <v/>
      </c>
      <c r="P1521" s="136" t="str">
        <f>IF(CONCATENATE(C1521,D1521)="","",VLOOKUP(CONCATENATE(C1521,D1521),Karakteristieken!AQ:AQ,1,FALSE))</f>
        <v/>
      </c>
    </row>
    <row r="1522" spans="1:16" x14ac:dyDescent="0.25">
      <c r="A1522" s="59"/>
      <c r="B1522" s="59"/>
      <c r="C1522" s="59"/>
      <c r="D1522" s="59"/>
      <c r="E1522" s="60" t="s">
        <v>9258</v>
      </c>
      <c r="F1522" s="60"/>
      <c r="G1522" s="60" t="s">
        <v>6301</v>
      </c>
      <c r="H1522" s="60"/>
      <c r="I1522" s="59">
        <f t="shared" si="24"/>
        <v>5</v>
      </c>
      <c r="J1522" s="59" t="s">
        <v>1561</v>
      </c>
      <c r="K1522" s="61"/>
      <c r="L1522" s="62" t="s">
        <v>6737</v>
      </c>
      <c r="M1522" s="62" t="s">
        <v>6301</v>
      </c>
      <c r="N1522" s="72" t="str">
        <f>VLOOKUP(M1522,'Hulpblad KAR-parser'!A:C,2,FALSE)</f>
        <v>Hoog energetisch</v>
      </c>
      <c r="O1522" s="72" t="str">
        <f>IF(VLOOKUP(M1522,'Hulpblad KAR-parser'!A:C,3,FALSE)="","",VLOOKUP(M1522,'Hulpblad KAR-parser'!A:C,3,FALSE))</f>
        <v/>
      </c>
      <c r="P1522" s="136" t="str">
        <f>IF(CONCATENATE(C1522,D1522)="","",VLOOKUP(CONCATENATE(C1522,D1522),Karakteristieken!AQ:AQ,1,FALSE))</f>
        <v/>
      </c>
    </row>
    <row r="1523" spans="1:16" x14ac:dyDescent="0.25">
      <c r="A1523" s="59">
        <v>200109648</v>
      </c>
      <c r="B1523" s="59">
        <v>200098134</v>
      </c>
      <c r="C1523" s="59" t="s">
        <v>2156</v>
      </c>
      <c r="D1523" s="59" t="s">
        <v>1613</v>
      </c>
      <c r="E1523" s="60" t="s">
        <v>2159</v>
      </c>
      <c r="F1523" s="60"/>
      <c r="G1523" s="60"/>
      <c r="H1523" s="60"/>
      <c r="I1523" s="59">
        <f t="shared" si="24"/>
        <v>20</v>
      </c>
      <c r="J1523" s="59" t="s">
        <v>1613</v>
      </c>
      <c r="K1523" s="61"/>
      <c r="L1523" s="62" t="s">
        <v>6737</v>
      </c>
      <c r="M1523" s="62" t="s">
        <v>2159</v>
      </c>
      <c r="N1523" s="72" t="str">
        <f>VLOOKUP(M1523,'Hulpblad KAR-parser'!A:C,2,FALSE)</f>
        <v>Hoog energetisch</v>
      </c>
      <c r="O1523" s="72" t="str">
        <f>IF(VLOOKUP(M1523,'Hulpblad KAR-parser'!A:C,3,FALSE)="","",VLOOKUP(M1523,'Hulpblad KAR-parser'!A:C,3,FALSE))</f>
        <v>Ja</v>
      </c>
      <c r="P1523" s="136" t="str">
        <f>IF(CONCATENATE(C1523,D1523)="","",VLOOKUP(CONCATENATE(C1523,D1523),Karakteristieken!AQ:AQ,1,FALSE))</f>
        <v>Hoog energetischJa</v>
      </c>
    </row>
    <row r="1524" spans="1:16" x14ac:dyDescent="0.25">
      <c r="A1524" s="59">
        <v>200109649</v>
      </c>
      <c r="B1524" s="59">
        <v>200098135</v>
      </c>
      <c r="C1524" s="59" t="s">
        <v>2156</v>
      </c>
      <c r="D1524" s="59" t="s">
        <v>1561</v>
      </c>
      <c r="E1524" s="60" t="s">
        <v>2161</v>
      </c>
      <c r="F1524" s="60"/>
      <c r="G1524" s="60"/>
      <c r="H1524" s="60"/>
      <c r="I1524" s="59">
        <f t="shared" si="24"/>
        <v>21</v>
      </c>
      <c r="J1524" s="59" t="s">
        <v>1613</v>
      </c>
      <c r="K1524" s="61"/>
      <c r="L1524" s="62" t="s">
        <v>6737</v>
      </c>
      <c r="M1524" s="62" t="s">
        <v>2161</v>
      </c>
      <c r="N1524" s="72" t="str">
        <f>VLOOKUP(M1524,'Hulpblad KAR-parser'!A:C,2,FALSE)</f>
        <v>Hoog energetisch</v>
      </c>
      <c r="O1524" s="72" t="str">
        <f>IF(VLOOKUP(M1524,'Hulpblad KAR-parser'!A:C,3,FALSE)="","",VLOOKUP(M1524,'Hulpblad KAR-parser'!A:C,3,FALSE))</f>
        <v>Nee</v>
      </c>
      <c r="P1524" s="136" t="str">
        <f>IF(CONCATENATE(C1524,D1524)="","",VLOOKUP(CONCATENATE(C1524,D1524),Karakteristieken!AQ:AQ,1,FALSE))</f>
        <v>Hoog energetischNee</v>
      </c>
    </row>
    <row r="1525" spans="1:16" x14ac:dyDescent="0.25">
      <c r="A1525" s="124"/>
      <c r="B1525" s="124"/>
      <c r="C1525" s="1" t="s">
        <v>2466</v>
      </c>
      <c r="D1525" s="129" t="s">
        <v>12837</v>
      </c>
      <c r="E1525" s="112" t="s">
        <v>12905</v>
      </c>
      <c r="F1525" s="124"/>
      <c r="G1525" s="124"/>
      <c r="H1525" s="124"/>
      <c r="I1525" s="63">
        <f t="shared" si="24"/>
        <v>19</v>
      </c>
      <c r="J1525" s="63" t="s">
        <v>1613</v>
      </c>
      <c r="K1525" s="93" t="s">
        <v>12198</v>
      </c>
      <c r="L1525" s="62" t="s">
        <v>6737</v>
      </c>
      <c r="M1525" s="62" t="s">
        <v>12905</v>
      </c>
      <c r="N1525" s="72" t="str">
        <f>VLOOKUP(M1525,'Hulpblad KAR-parser'!A:C,2,FALSE)</f>
        <v>Procedure Brw</v>
      </c>
      <c r="O1525" s="72" t="str">
        <f>IF(VLOOKUP(M1525,'Hulpblad KAR-parser'!A:C,3,FALSE)="","",VLOOKUP(M1525,'Hulpblad KAR-parser'!A:C,3,FALSE))</f>
        <v>Hoogbouw</v>
      </c>
      <c r="P1525" s="136" t="str">
        <f>IF(CONCATENATE(C1525,D1525)="","",VLOOKUP(CONCATENATE(C1525,D1525),Karakteristieken!AQ:AQ,1,FALSE))</f>
        <v>Inzet Brw AlgHoogbouw</v>
      </c>
    </row>
    <row r="1526" spans="1:16" x14ac:dyDescent="0.25">
      <c r="A1526" s="124"/>
      <c r="B1526" s="124"/>
      <c r="C1526" s="1"/>
      <c r="D1526" s="129"/>
      <c r="E1526" s="112" t="s">
        <v>12839</v>
      </c>
      <c r="F1526" s="124"/>
      <c r="G1526" s="112" t="s">
        <v>12905</v>
      </c>
      <c r="H1526" s="124"/>
      <c r="I1526" s="63">
        <f t="shared" ref="I1526" si="25">LEN(E1526)</f>
        <v>9</v>
      </c>
      <c r="J1526" s="63" t="s">
        <v>1561</v>
      </c>
      <c r="K1526" s="93" t="s">
        <v>12198</v>
      </c>
      <c r="L1526" s="62" t="s">
        <v>6737</v>
      </c>
      <c r="M1526" s="62" t="s">
        <v>12905</v>
      </c>
      <c r="N1526" s="72" t="str">
        <f>VLOOKUP(M1526,'Hulpblad KAR-parser'!A:C,2,FALSE)</f>
        <v>Procedure Brw</v>
      </c>
      <c r="O1526" s="72" t="str">
        <f>IF(VLOOKUP(M1526,'Hulpblad KAR-parser'!A:C,3,FALSE)="","",VLOOKUP(M1526,'Hulpblad KAR-parser'!A:C,3,FALSE))</f>
        <v>Hoogbouw</v>
      </c>
      <c r="P1526" s="136" t="str">
        <f>IF(CONCATENATE(C1526,D1526)="","",VLOOKUP(CONCATENATE(C1526,D1526),Karakteristieken!AQ:AQ,1,FALSE))</f>
        <v/>
      </c>
    </row>
    <row r="1527" spans="1:16" x14ac:dyDescent="0.25">
      <c r="A1527" s="124"/>
      <c r="B1527" s="124"/>
      <c r="C1527" s="124"/>
      <c r="D1527" s="124"/>
      <c r="E1527" s="112" t="s">
        <v>12840</v>
      </c>
      <c r="F1527" s="124"/>
      <c r="G1527" s="112" t="s">
        <v>12905</v>
      </c>
      <c r="H1527" s="124"/>
      <c r="I1527" s="63">
        <f t="shared" si="24"/>
        <v>19</v>
      </c>
      <c r="J1527" s="63" t="s">
        <v>1561</v>
      </c>
      <c r="K1527" s="93" t="s">
        <v>12198</v>
      </c>
      <c r="L1527" s="62" t="s">
        <v>6737</v>
      </c>
      <c r="M1527" s="62" t="s">
        <v>12905</v>
      </c>
      <c r="N1527" s="72" t="str">
        <f>VLOOKUP(M1527,'Hulpblad KAR-parser'!A:C,2,FALSE)</f>
        <v>Procedure Brw</v>
      </c>
      <c r="O1527" s="72" t="str">
        <f>IF(VLOOKUP(M1527,'Hulpblad KAR-parser'!A:C,3,FALSE)="","",VLOOKUP(M1527,'Hulpblad KAR-parser'!A:C,3,FALSE))</f>
        <v>Hoogbouw</v>
      </c>
      <c r="P1527" s="136" t="str">
        <f>IF(CONCATENATE(C1527,D1527)="","",VLOOKUP(CONCATENATE(C1527,D1527),Karakteristieken!AQ:AQ,1,FALSE))</f>
        <v/>
      </c>
    </row>
    <row r="1528" spans="1:16" x14ac:dyDescent="0.25">
      <c r="A1528" s="67">
        <v>200137297</v>
      </c>
      <c r="B1528" s="67">
        <v>200059179</v>
      </c>
      <c r="C1528" s="67" t="s">
        <v>11768</v>
      </c>
      <c r="D1528" s="67" t="s">
        <v>4804</v>
      </c>
      <c r="E1528" s="68" t="s">
        <v>6274</v>
      </c>
      <c r="F1528" s="68"/>
      <c r="G1528" s="68"/>
      <c r="H1528" s="68"/>
      <c r="I1528" s="67">
        <f t="shared" si="24"/>
        <v>20</v>
      </c>
      <c r="J1528" s="67" t="s">
        <v>1613</v>
      </c>
      <c r="K1528" s="91" t="s">
        <v>12550</v>
      </c>
      <c r="L1528" s="62" t="s">
        <v>6738</v>
      </c>
      <c r="M1528" s="62" t="s">
        <v>6274</v>
      </c>
      <c r="N1528" s="72" t="str">
        <f>VLOOKUP(M1528,'Hulpblad KAR-parser'!A:C,2,FALSE)</f>
        <v>Aantref/lek gev.stof</v>
      </c>
      <c r="O1528" s="72" t="str">
        <f>IF(VLOOKUP(M1528,'Hulpblad KAR-parser'!A:C,3,FALSE)="","",VLOOKUP(M1528,'Hulpblad KAR-parser'!A:C,3,FALSE))</f>
        <v>Gevaarlijke stof</v>
      </c>
      <c r="P1528" s="136" t="str">
        <f>IF(CONCATENATE(C1528,D1528)="","",VLOOKUP(CONCATENATE(C1528,D1528),Karakteristieken!AQ:AQ,1,FALSE))</f>
        <v>Aantref/lek gev.stofGevaarlijke stof</v>
      </c>
    </row>
    <row r="1529" spans="1:16" x14ac:dyDescent="0.25">
      <c r="A1529" s="67"/>
      <c r="B1529" s="67"/>
      <c r="C1529" s="67"/>
      <c r="D1529" s="67"/>
      <c r="E1529" s="68" t="s">
        <v>8190</v>
      </c>
      <c r="F1529" s="68"/>
      <c r="G1529" s="68" t="s">
        <v>6274</v>
      </c>
      <c r="H1529" s="68"/>
      <c r="I1529" s="67">
        <f t="shared" si="24"/>
        <v>16</v>
      </c>
      <c r="J1529" s="67" t="s">
        <v>1561</v>
      </c>
      <c r="K1529" s="91" t="s">
        <v>12550</v>
      </c>
      <c r="L1529" s="62" t="s">
        <v>6738</v>
      </c>
      <c r="M1529" s="62" t="s">
        <v>6274</v>
      </c>
      <c r="N1529" s="72" t="str">
        <f>VLOOKUP(M1529,'Hulpblad KAR-parser'!A:C,2,FALSE)</f>
        <v>Aantref/lek gev.stof</v>
      </c>
      <c r="O1529" s="72" t="str">
        <f>IF(VLOOKUP(M1529,'Hulpblad KAR-parser'!A:C,3,FALSE)="","",VLOOKUP(M1529,'Hulpblad KAR-parser'!A:C,3,FALSE))</f>
        <v>Gevaarlijke stof</v>
      </c>
      <c r="P1529" s="136" t="str">
        <f>IF(CONCATENATE(C1529,D1529)="","",VLOOKUP(CONCATENATE(C1529,D1529),Karakteristieken!AQ:AQ,1,FALSE))</f>
        <v/>
      </c>
    </row>
    <row r="1530" spans="1:16" x14ac:dyDescent="0.25">
      <c r="A1530" s="59">
        <v>200114607</v>
      </c>
      <c r="B1530" s="59">
        <v>200059210</v>
      </c>
      <c r="C1530" s="59" t="s">
        <v>1761</v>
      </c>
      <c r="D1530" s="59" t="s">
        <v>1762</v>
      </c>
      <c r="E1530" s="60" t="s">
        <v>6185</v>
      </c>
      <c r="F1530" s="60"/>
      <c r="G1530" s="60"/>
      <c r="H1530" s="60"/>
      <c r="I1530" s="59">
        <f t="shared" si="24"/>
        <v>27</v>
      </c>
      <c r="J1530" s="59" t="s">
        <v>1613</v>
      </c>
      <c r="K1530" s="61"/>
      <c r="L1530" s="62" t="s">
        <v>6738</v>
      </c>
      <c r="M1530" s="62" t="s">
        <v>6185</v>
      </c>
      <c r="N1530" s="72" t="str">
        <f>VLOOKUP(M1530,'Hulpblad KAR-parser'!A:C,2,FALSE)</f>
        <v>Binnen/buiten</v>
      </c>
      <c r="O1530" s="72" t="str">
        <f>IF(VLOOKUP(M1530,'Hulpblad KAR-parser'!A:C,3,FALSE)="","",VLOOKUP(M1530,'Hulpblad KAR-parser'!A:C,3,FALSE))</f>
        <v>Binnen</v>
      </c>
      <c r="P1530" s="136" t="str">
        <f>IF(CONCATENATE(C1530,D1530)="","",VLOOKUP(CONCATENATE(C1530,D1530),Karakteristieken!AQ:AQ,1,FALSE))</f>
        <v>Binnen/buitenBinnen</v>
      </c>
    </row>
    <row r="1531" spans="1:16" x14ac:dyDescent="0.25">
      <c r="A1531" s="67">
        <v>200137298</v>
      </c>
      <c r="B1531" s="67">
        <v>200059210</v>
      </c>
      <c r="C1531" s="67" t="s">
        <v>11768</v>
      </c>
      <c r="D1531" s="67" t="s">
        <v>4804</v>
      </c>
      <c r="E1531" s="68" t="s">
        <v>6185</v>
      </c>
      <c r="F1531" s="68"/>
      <c r="G1531" s="68"/>
      <c r="H1531" s="68"/>
      <c r="I1531" s="67">
        <f t="shared" si="24"/>
        <v>27</v>
      </c>
      <c r="J1531" s="67" t="s">
        <v>1613</v>
      </c>
      <c r="K1531" s="91" t="s">
        <v>12550</v>
      </c>
      <c r="L1531" s="62" t="s">
        <v>6738</v>
      </c>
      <c r="M1531" s="62" t="s">
        <v>6185</v>
      </c>
      <c r="N1531" s="72" t="str">
        <f>VLOOKUP(M1531,'Hulpblad KAR-parser'!A:C,2,FALSE)</f>
        <v>Binnen/buiten</v>
      </c>
      <c r="O1531" s="72" t="str">
        <f>IF(VLOOKUP(M1531,'Hulpblad KAR-parser'!A:C,3,FALSE)="","",VLOOKUP(M1531,'Hulpblad KAR-parser'!A:C,3,FALSE))</f>
        <v>Binnen</v>
      </c>
      <c r="P1531" s="136" t="str">
        <f>IF(CONCATENATE(C1531,D1531)="","",VLOOKUP(CONCATENATE(C1531,D1531),Karakteristieken!AQ:AQ,1,FALSE))</f>
        <v>Aantref/lek gev.stofGevaarlijke stof</v>
      </c>
    </row>
    <row r="1532" spans="1:16" x14ac:dyDescent="0.25">
      <c r="A1532" s="59">
        <v>200114953</v>
      </c>
      <c r="B1532" s="59">
        <v>200059210</v>
      </c>
      <c r="C1532" s="59" t="s">
        <v>4154</v>
      </c>
      <c r="D1532" s="59" t="s">
        <v>40</v>
      </c>
      <c r="E1532" s="60" t="s">
        <v>6185</v>
      </c>
      <c r="F1532" s="60"/>
      <c r="G1532" s="60"/>
      <c r="H1532" s="60"/>
      <c r="I1532" s="59">
        <f t="shared" si="24"/>
        <v>27</v>
      </c>
      <c r="J1532" s="59" t="s">
        <v>1613</v>
      </c>
      <c r="K1532" s="61"/>
      <c r="L1532" s="62" t="s">
        <v>6738</v>
      </c>
      <c r="M1532" s="62" t="s">
        <v>6185</v>
      </c>
      <c r="N1532" s="72" t="str">
        <f>VLOOKUP(M1532,'Hulpblad KAR-parser'!A:C,2,FALSE)</f>
        <v>Binnen/buiten</v>
      </c>
      <c r="O1532" s="72" t="str">
        <f>IF(VLOOKUP(M1532,'Hulpblad KAR-parser'!A:C,3,FALSE)="","",VLOOKUP(M1532,'Hulpblad KAR-parser'!A:C,3,FALSE))</f>
        <v>Binnen</v>
      </c>
      <c r="P1532" s="136" t="str">
        <f>IF(CONCATENATE(C1532,D1532)="","",VLOOKUP(CONCATENATE(C1532,D1532),Karakteristieken!AQ:AQ,1,FALSE))</f>
        <v>Optisch &amp; geluidsignBrandweer</v>
      </c>
    </row>
    <row r="1533" spans="1:16" x14ac:dyDescent="0.25">
      <c r="A1533" s="59"/>
      <c r="B1533" s="59"/>
      <c r="C1533" s="59"/>
      <c r="D1533" s="59"/>
      <c r="E1533" s="60" t="s">
        <v>8191</v>
      </c>
      <c r="F1533" s="60"/>
      <c r="G1533" s="60" t="s">
        <v>6185</v>
      </c>
      <c r="H1533" s="60"/>
      <c r="I1533" s="59">
        <f t="shared" si="24"/>
        <v>23</v>
      </c>
      <c r="J1533" s="59" t="s">
        <v>1561</v>
      </c>
      <c r="K1533" s="61"/>
      <c r="L1533" s="62" t="s">
        <v>6738</v>
      </c>
      <c r="M1533" s="62" t="s">
        <v>6185</v>
      </c>
      <c r="N1533" s="72" t="str">
        <f>VLOOKUP(M1533,'Hulpblad KAR-parser'!A:C,2,FALSE)</f>
        <v>Binnen/buiten</v>
      </c>
      <c r="O1533" s="72" t="str">
        <f>IF(VLOOKUP(M1533,'Hulpblad KAR-parser'!A:C,3,FALSE)="","",VLOOKUP(M1533,'Hulpblad KAR-parser'!A:C,3,FALSE))</f>
        <v>Binnen</v>
      </c>
      <c r="P1533" s="136" t="str">
        <f>IF(CONCATENATE(C1533,D1533)="","",VLOOKUP(CONCATENATE(C1533,D1533),Karakteristieken!AQ:AQ,1,FALSE))</f>
        <v/>
      </c>
    </row>
    <row r="1534" spans="1:16" x14ac:dyDescent="0.25">
      <c r="A1534" s="59">
        <v>200114630</v>
      </c>
      <c r="B1534" s="59">
        <v>200059242</v>
      </c>
      <c r="C1534" s="59" t="s">
        <v>1761</v>
      </c>
      <c r="D1534" s="59" t="s">
        <v>784</v>
      </c>
      <c r="E1534" s="60" t="s">
        <v>6219</v>
      </c>
      <c r="F1534" s="60"/>
      <c r="G1534" s="60"/>
      <c r="H1534" s="60"/>
      <c r="I1534" s="59">
        <f t="shared" si="24"/>
        <v>27</v>
      </c>
      <c r="J1534" s="59" t="s">
        <v>1613</v>
      </c>
      <c r="K1534" s="61"/>
      <c r="L1534" s="62" t="s">
        <v>6738</v>
      </c>
      <c r="M1534" s="62" t="s">
        <v>6219</v>
      </c>
      <c r="N1534" s="72" t="str">
        <f>VLOOKUP(M1534,'Hulpblad KAR-parser'!A:C,2,FALSE)</f>
        <v>Binnen/buiten</v>
      </c>
      <c r="O1534" s="72" t="str">
        <f>IF(VLOOKUP(M1534,'Hulpblad KAR-parser'!A:C,3,FALSE)="","",VLOOKUP(M1534,'Hulpblad KAR-parser'!A:C,3,FALSE))</f>
        <v>Buiten</v>
      </c>
      <c r="P1534" s="136" t="str">
        <f>IF(CONCATENATE(C1534,D1534)="","",VLOOKUP(CONCATENATE(C1534,D1534),Karakteristieken!AQ:AQ,1,FALSE))</f>
        <v>Binnen/buitenBuiten</v>
      </c>
    </row>
    <row r="1535" spans="1:16" x14ac:dyDescent="0.25">
      <c r="A1535" s="67">
        <v>200137299</v>
      </c>
      <c r="B1535" s="67">
        <v>200059242</v>
      </c>
      <c r="C1535" s="67" t="s">
        <v>11768</v>
      </c>
      <c r="D1535" s="67" t="s">
        <v>4804</v>
      </c>
      <c r="E1535" s="68" t="s">
        <v>6219</v>
      </c>
      <c r="F1535" s="68"/>
      <c r="G1535" s="68"/>
      <c r="H1535" s="68"/>
      <c r="I1535" s="67">
        <f t="shared" si="24"/>
        <v>27</v>
      </c>
      <c r="J1535" s="67" t="s">
        <v>1613</v>
      </c>
      <c r="K1535" s="91" t="s">
        <v>12550</v>
      </c>
      <c r="L1535" s="62" t="s">
        <v>6738</v>
      </c>
      <c r="M1535" s="62" t="s">
        <v>6219</v>
      </c>
      <c r="N1535" s="72" t="str">
        <f>VLOOKUP(M1535,'Hulpblad KAR-parser'!A:C,2,FALSE)</f>
        <v>Binnen/buiten</v>
      </c>
      <c r="O1535" s="72" t="str">
        <f>IF(VLOOKUP(M1535,'Hulpblad KAR-parser'!A:C,3,FALSE)="","",VLOOKUP(M1535,'Hulpblad KAR-parser'!A:C,3,FALSE))</f>
        <v>Buiten</v>
      </c>
      <c r="P1535" s="136" t="str">
        <f>IF(CONCATENATE(C1535,D1535)="","",VLOOKUP(CONCATENATE(C1535,D1535),Karakteristieken!AQ:AQ,1,FALSE))</f>
        <v>Aantref/lek gev.stofGevaarlijke stof</v>
      </c>
    </row>
    <row r="1536" spans="1:16" x14ac:dyDescent="0.25">
      <c r="A1536" s="59"/>
      <c r="B1536" s="59"/>
      <c r="C1536" s="59"/>
      <c r="D1536" s="59"/>
      <c r="E1536" s="60" t="s">
        <v>8192</v>
      </c>
      <c r="F1536" s="60"/>
      <c r="G1536" s="60" t="s">
        <v>6219</v>
      </c>
      <c r="H1536" s="60"/>
      <c r="I1536" s="59">
        <f t="shared" si="24"/>
        <v>23</v>
      </c>
      <c r="J1536" s="59" t="s">
        <v>1561</v>
      </c>
      <c r="K1536" s="61"/>
      <c r="L1536" s="62" t="s">
        <v>6738</v>
      </c>
      <c r="M1536" s="62" t="s">
        <v>6219</v>
      </c>
      <c r="N1536" s="72" t="str">
        <f>VLOOKUP(M1536,'Hulpblad KAR-parser'!A:C,2,FALSE)</f>
        <v>Binnen/buiten</v>
      </c>
      <c r="O1536" s="72" t="str">
        <f>IF(VLOOKUP(M1536,'Hulpblad KAR-parser'!A:C,3,FALSE)="","",VLOOKUP(M1536,'Hulpblad KAR-parser'!A:C,3,FALSE))</f>
        <v>Buiten</v>
      </c>
      <c r="P1536" s="136" t="str">
        <f>IF(CONCATENATE(C1536,D1536)="","",VLOOKUP(CONCATENATE(C1536,D1536),Karakteristieken!AQ:AQ,1,FALSE))</f>
        <v/>
      </c>
    </row>
    <row r="1537" spans="1:16" x14ac:dyDescent="0.25">
      <c r="A1537" s="67">
        <v>200109658</v>
      </c>
      <c r="B1537" s="67">
        <v>200098136</v>
      </c>
      <c r="C1537" s="67" t="s">
        <v>2162</v>
      </c>
      <c r="D1537" s="67"/>
      <c r="E1537" s="68" t="s">
        <v>6305</v>
      </c>
      <c r="F1537" s="68"/>
      <c r="G1537" s="68"/>
      <c r="H1537" s="68"/>
      <c r="I1537" s="67">
        <f t="shared" si="24"/>
        <v>16</v>
      </c>
      <c r="J1537" s="67" t="s">
        <v>1613</v>
      </c>
      <c r="K1537" s="91" t="s">
        <v>12550</v>
      </c>
      <c r="L1537" s="62" t="s">
        <v>6737</v>
      </c>
      <c r="M1537" s="62" t="s">
        <v>6305</v>
      </c>
      <c r="N1537" s="72" t="e">
        <f>VLOOKUP(M1537,'Hulpblad KAR-parser'!A:C,2,FALSE)</f>
        <v>#N/A</v>
      </c>
      <c r="O1537" s="72" t="e">
        <f>IF(VLOOKUP(M1537,'Hulpblad KAR-parser'!A:C,3,FALSE)="","",VLOOKUP(M1537,'Hulpblad KAR-parser'!A:C,3,FALSE))</f>
        <v>#N/A</v>
      </c>
      <c r="P1537" s="136" t="e">
        <f>IF(CONCATENATE(C1537,D1537)="","",VLOOKUP(CONCATENATE(C1537,D1537),Karakteristieken!AQ:AQ,1,FALSE))</f>
        <v>#N/A</v>
      </c>
    </row>
    <row r="1538" spans="1:16" x14ac:dyDescent="0.25">
      <c r="A1538" s="67"/>
      <c r="B1538" s="67"/>
      <c r="C1538" s="67"/>
      <c r="D1538" s="67"/>
      <c r="E1538" s="68" t="s">
        <v>9262</v>
      </c>
      <c r="F1538" s="68"/>
      <c r="G1538" s="68" t="s">
        <v>6305</v>
      </c>
      <c r="H1538" s="68"/>
      <c r="I1538" s="67">
        <f t="shared" si="24"/>
        <v>5</v>
      </c>
      <c r="J1538" s="67" t="s">
        <v>1561</v>
      </c>
      <c r="K1538" s="91" t="s">
        <v>12550</v>
      </c>
      <c r="L1538" s="62" t="s">
        <v>6737</v>
      </c>
      <c r="M1538" s="62" t="s">
        <v>6305</v>
      </c>
      <c r="N1538" s="72" t="e">
        <f>VLOOKUP(M1538,'Hulpblad KAR-parser'!A:C,2,FALSE)</f>
        <v>#N/A</v>
      </c>
      <c r="O1538" s="72" t="e">
        <f>IF(VLOOKUP(M1538,'Hulpblad KAR-parser'!A:C,3,FALSE)="","",VLOOKUP(M1538,'Hulpblad KAR-parser'!A:C,3,FALSE))</f>
        <v>#N/A</v>
      </c>
      <c r="P1538" s="136" t="str">
        <f>IF(CONCATENATE(C1538,D1538)="","",VLOOKUP(CONCATENATE(C1538,D1538),Karakteristieken!AQ:AQ,1,FALSE))</f>
        <v/>
      </c>
    </row>
    <row r="1539" spans="1:16" x14ac:dyDescent="0.25">
      <c r="A1539" s="59">
        <v>200109659</v>
      </c>
      <c r="B1539" s="59">
        <v>200098137</v>
      </c>
      <c r="C1539" s="59" t="s">
        <v>2162</v>
      </c>
      <c r="D1539" s="59" t="s">
        <v>2163</v>
      </c>
      <c r="E1539" s="60" t="s">
        <v>2165</v>
      </c>
      <c r="F1539" s="60"/>
      <c r="G1539" s="60"/>
      <c r="H1539" s="60"/>
      <c r="I1539" s="59">
        <f t="shared" si="24"/>
        <v>28</v>
      </c>
      <c r="J1539" s="59" t="s">
        <v>1613</v>
      </c>
      <c r="K1539" s="61"/>
      <c r="L1539" s="62" t="s">
        <v>6737</v>
      </c>
      <c r="M1539" s="62" t="s">
        <v>2165</v>
      </c>
      <c r="N1539" s="72" t="str">
        <f>VLOOKUP(M1539,'Hulpblad KAR-parser'!A:C,2,FALSE)</f>
        <v>Hoogwater alarm</v>
      </c>
      <c r="O1539" s="72" t="str">
        <f>IF(VLOOKUP(M1539,'Hulpblad KAR-parser'!A:C,3,FALSE)="","",VLOOKUP(M1539,'Hulpblad KAR-parser'!A:C,3,FALSE))</f>
        <v>Niveau 1 code geel</v>
      </c>
      <c r="P1539" s="136" t="str">
        <f>IF(CONCATENATE(C1539,D1539)="","",VLOOKUP(CONCATENATE(C1539,D1539),Karakteristieken!AQ:AQ,1,FALSE))</f>
        <v>Hoogwater alarmNiveau 1 code geel</v>
      </c>
    </row>
    <row r="1540" spans="1:16" x14ac:dyDescent="0.25">
      <c r="A1540" s="59"/>
      <c r="B1540" s="59"/>
      <c r="C1540" s="59"/>
      <c r="D1540" s="59"/>
      <c r="E1540" s="60" t="s">
        <v>9259</v>
      </c>
      <c r="F1540" s="60"/>
      <c r="G1540" s="60" t="s">
        <v>2165</v>
      </c>
      <c r="H1540" s="60"/>
      <c r="I1540" s="59">
        <f t="shared" ref="I1540:I1603" si="26">LEN(E1540)</f>
        <v>7</v>
      </c>
      <c r="J1540" s="59" t="s">
        <v>1561</v>
      </c>
      <c r="K1540" s="61"/>
      <c r="L1540" s="62" t="s">
        <v>6737</v>
      </c>
      <c r="M1540" s="62" t="s">
        <v>2165</v>
      </c>
      <c r="N1540" s="72" t="str">
        <f>VLOOKUP(M1540,'Hulpblad KAR-parser'!A:C,2,FALSE)</f>
        <v>Hoogwater alarm</v>
      </c>
      <c r="O1540" s="72" t="str">
        <f>IF(VLOOKUP(M1540,'Hulpblad KAR-parser'!A:C,3,FALSE)="","",VLOOKUP(M1540,'Hulpblad KAR-parser'!A:C,3,FALSE))</f>
        <v>Niveau 1 code geel</v>
      </c>
      <c r="P1540" s="136" t="str">
        <f>IF(CONCATENATE(C1540,D1540)="","",VLOOKUP(CONCATENATE(C1540,D1540),Karakteristieken!AQ:AQ,1,FALSE))</f>
        <v/>
      </c>
    </row>
    <row r="1541" spans="1:16" x14ac:dyDescent="0.25">
      <c r="A1541" s="59">
        <v>200109660</v>
      </c>
      <c r="B1541" s="59">
        <v>200098138</v>
      </c>
      <c r="C1541" s="59" t="s">
        <v>2162</v>
      </c>
      <c r="D1541" s="59" t="s">
        <v>2166</v>
      </c>
      <c r="E1541" s="60" t="s">
        <v>2168</v>
      </c>
      <c r="F1541" s="60"/>
      <c r="G1541" s="60"/>
      <c r="H1541" s="60"/>
      <c r="I1541" s="59">
        <f t="shared" si="26"/>
        <v>30</v>
      </c>
      <c r="J1541" s="59" t="s">
        <v>1613</v>
      </c>
      <c r="K1541" s="61"/>
      <c r="L1541" s="62" t="s">
        <v>6737</v>
      </c>
      <c r="M1541" s="62" t="s">
        <v>2168</v>
      </c>
      <c r="N1541" s="72" t="str">
        <f>VLOOKUP(M1541,'Hulpblad KAR-parser'!A:C,2,FALSE)</f>
        <v>Hoogwater alarm</v>
      </c>
      <c r="O1541" s="72" t="str">
        <f>IF(VLOOKUP(M1541,'Hulpblad KAR-parser'!A:C,3,FALSE)="","",VLOOKUP(M1541,'Hulpblad KAR-parser'!A:C,3,FALSE))</f>
        <v>Niveau 2 code oranje</v>
      </c>
      <c r="P1541" s="136" t="str">
        <f>IF(CONCATENATE(C1541,D1541)="","",VLOOKUP(CONCATENATE(C1541,D1541),Karakteristieken!AQ:AQ,1,FALSE))</f>
        <v>Hoogwater alarmNiveau 2 code oranje</v>
      </c>
    </row>
    <row r="1542" spans="1:16" x14ac:dyDescent="0.25">
      <c r="A1542" s="59"/>
      <c r="B1542" s="59"/>
      <c r="C1542" s="59"/>
      <c r="D1542" s="59"/>
      <c r="E1542" s="60" t="s">
        <v>9260</v>
      </c>
      <c r="F1542" s="60"/>
      <c r="G1542" s="60" t="s">
        <v>2168</v>
      </c>
      <c r="H1542" s="60"/>
      <c r="I1542" s="59">
        <f t="shared" si="26"/>
        <v>7</v>
      </c>
      <c r="J1542" s="59" t="s">
        <v>1561</v>
      </c>
      <c r="K1542" s="61"/>
      <c r="L1542" s="62" t="s">
        <v>6737</v>
      </c>
      <c r="M1542" s="62" t="s">
        <v>2168</v>
      </c>
      <c r="N1542" s="72" t="str">
        <f>VLOOKUP(M1542,'Hulpblad KAR-parser'!A:C,2,FALSE)</f>
        <v>Hoogwater alarm</v>
      </c>
      <c r="O1542" s="72" t="str">
        <f>IF(VLOOKUP(M1542,'Hulpblad KAR-parser'!A:C,3,FALSE)="","",VLOOKUP(M1542,'Hulpblad KAR-parser'!A:C,3,FALSE))</f>
        <v>Niveau 2 code oranje</v>
      </c>
      <c r="P1542" s="136" t="str">
        <f>IF(CONCATENATE(C1542,D1542)="","",VLOOKUP(CONCATENATE(C1542,D1542),Karakteristieken!AQ:AQ,1,FALSE))</f>
        <v/>
      </c>
    </row>
    <row r="1543" spans="1:16" x14ac:dyDescent="0.25">
      <c r="A1543" s="59">
        <v>200109661</v>
      </c>
      <c r="B1543" s="59">
        <v>200098139</v>
      </c>
      <c r="C1543" s="59" t="s">
        <v>2162</v>
      </c>
      <c r="D1543" s="59" t="s">
        <v>2169</v>
      </c>
      <c r="E1543" s="60" t="s">
        <v>2171</v>
      </c>
      <c r="F1543" s="60"/>
      <c r="G1543" s="60"/>
      <c r="H1543" s="60"/>
      <c r="I1543" s="59">
        <f t="shared" si="26"/>
        <v>28</v>
      </c>
      <c r="J1543" s="59" t="s">
        <v>1613</v>
      </c>
      <c r="K1543" s="61"/>
      <c r="L1543" s="62" t="s">
        <v>6737</v>
      </c>
      <c r="M1543" s="62" t="s">
        <v>2171</v>
      </c>
      <c r="N1543" s="72" t="str">
        <f>VLOOKUP(M1543,'Hulpblad KAR-parser'!A:C,2,FALSE)</f>
        <v>Hoogwater alarm</v>
      </c>
      <c r="O1543" s="72" t="str">
        <f>IF(VLOOKUP(M1543,'Hulpblad KAR-parser'!A:C,3,FALSE)="","",VLOOKUP(M1543,'Hulpblad KAR-parser'!A:C,3,FALSE))</f>
        <v>Niveau 3 code rood</v>
      </c>
      <c r="P1543" s="136" t="str">
        <f>IF(CONCATENATE(C1543,D1543)="","",VLOOKUP(CONCATENATE(C1543,D1543),Karakteristieken!AQ:AQ,1,FALSE))</f>
        <v>Hoogwater alarmNiveau 3 code rood</v>
      </c>
    </row>
    <row r="1544" spans="1:16" x14ac:dyDescent="0.25">
      <c r="A1544" s="59"/>
      <c r="B1544" s="59"/>
      <c r="C1544" s="59"/>
      <c r="D1544" s="59"/>
      <c r="E1544" s="60" t="s">
        <v>9261</v>
      </c>
      <c r="F1544" s="60"/>
      <c r="G1544" s="60" t="s">
        <v>2171</v>
      </c>
      <c r="H1544" s="60"/>
      <c r="I1544" s="59">
        <f t="shared" si="26"/>
        <v>7</v>
      </c>
      <c r="J1544" s="59" t="s">
        <v>1561</v>
      </c>
      <c r="K1544" s="61"/>
      <c r="L1544" s="62" t="s">
        <v>6737</v>
      </c>
      <c r="M1544" s="62" t="s">
        <v>2171</v>
      </c>
      <c r="N1544" s="72" t="str">
        <f>VLOOKUP(M1544,'Hulpblad KAR-parser'!A:C,2,FALSE)</f>
        <v>Hoogwater alarm</v>
      </c>
      <c r="O1544" s="72" t="str">
        <f>IF(VLOOKUP(M1544,'Hulpblad KAR-parser'!A:C,3,FALSE)="","",VLOOKUP(M1544,'Hulpblad KAR-parser'!A:C,3,FALSE))</f>
        <v>Niveau 3 code rood</v>
      </c>
      <c r="P1544" s="136" t="str">
        <f>IF(CONCATENATE(C1544,D1544)="","",VLOOKUP(CONCATENATE(C1544,D1544),Karakteristieken!AQ:AQ,1,FALSE))</f>
        <v/>
      </c>
    </row>
    <row r="1545" spans="1:16" x14ac:dyDescent="0.25">
      <c r="A1545" s="59">
        <v>200109662</v>
      </c>
      <c r="B1545" s="59">
        <v>200059029</v>
      </c>
      <c r="C1545" s="59" t="s">
        <v>2162</v>
      </c>
      <c r="D1545" s="59" t="s">
        <v>2163</v>
      </c>
      <c r="E1545" s="60" t="s">
        <v>6302</v>
      </c>
      <c r="F1545" s="60"/>
      <c r="G1545" s="60"/>
      <c r="H1545" s="60"/>
      <c r="I1545" s="59">
        <f t="shared" si="26"/>
        <v>20</v>
      </c>
      <c r="J1545" s="59" t="s">
        <v>1613</v>
      </c>
      <c r="K1545" s="61"/>
      <c r="L1545" s="62" t="s">
        <v>6738</v>
      </c>
      <c r="M1545" s="62" t="s">
        <v>6302</v>
      </c>
      <c r="N1545" s="72" t="str">
        <f>VLOOKUP(M1545,'Hulpblad KAR-parser'!A:C,2,FALSE)</f>
        <v>Hoogwater alarm</v>
      </c>
      <c r="O1545" s="72" t="str">
        <f>IF(VLOOKUP(M1545,'Hulpblad KAR-parser'!A:C,3,FALSE)="","",VLOOKUP(M1545,'Hulpblad KAR-parser'!A:C,3,FALSE))</f>
        <v>Niveau 1 code geel</v>
      </c>
      <c r="P1545" s="136" t="str">
        <f>IF(CONCATENATE(C1545,D1545)="","",VLOOKUP(CONCATENATE(C1545,D1545),Karakteristieken!AQ:AQ,1,FALSE))</f>
        <v>Hoogwater alarmNiveau 1 code geel</v>
      </c>
    </row>
    <row r="1546" spans="1:16" x14ac:dyDescent="0.25">
      <c r="A1546" s="59"/>
      <c r="B1546" s="59"/>
      <c r="C1546" s="59"/>
      <c r="D1546" s="59"/>
      <c r="E1546" s="60" t="s">
        <v>6796</v>
      </c>
      <c r="F1546" s="60"/>
      <c r="G1546" s="60" t="s">
        <v>6302</v>
      </c>
      <c r="H1546" s="60"/>
      <c r="I1546" s="59">
        <f t="shared" si="26"/>
        <v>16</v>
      </c>
      <c r="J1546" s="59" t="s">
        <v>1561</v>
      </c>
      <c r="K1546" s="61"/>
      <c r="L1546" s="62" t="s">
        <v>6738</v>
      </c>
      <c r="M1546" s="62" t="s">
        <v>6302</v>
      </c>
      <c r="N1546" s="72" t="str">
        <f>VLOOKUP(M1546,'Hulpblad KAR-parser'!A:C,2,FALSE)</f>
        <v>Hoogwater alarm</v>
      </c>
      <c r="O1546" s="72" t="str">
        <f>IF(VLOOKUP(M1546,'Hulpblad KAR-parser'!A:C,3,FALSE)="","",VLOOKUP(M1546,'Hulpblad KAR-parser'!A:C,3,FALSE))</f>
        <v>Niveau 1 code geel</v>
      </c>
      <c r="P1546" s="136" t="str">
        <f>IF(CONCATENATE(C1546,D1546)="","",VLOOKUP(CONCATENATE(C1546,D1546),Karakteristieken!AQ:AQ,1,FALSE))</f>
        <v/>
      </c>
    </row>
    <row r="1547" spans="1:16" x14ac:dyDescent="0.25">
      <c r="A1547" s="59">
        <v>200109663</v>
      </c>
      <c r="B1547" s="59">
        <v>200059031</v>
      </c>
      <c r="C1547" s="59" t="s">
        <v>2162</v>
      </c>
      <c r="D1547" s="59" t="s">
        <v>2166</v>
      </c>
      <c r="E1547" s="60" t="s">
        <v>6303</v>
      </c>
      <c r="F1547" s="60"/>
      <c r="G1547" s="60"/>
      <c r="H1547" s="60"/>
      <c r="I1547" s="59">
        <f t="shared" si="26"/>
        <v>22</v>
      </c>
      <c r="J1547" s="59" t="s">
        <v>1613</v>
      </c>
      <c r="K1547" s="61"/>
      <c r="L1547" s="62" t="s">
        <v>6738</v>
      </c>
      <c r="M1547" s="62" t="s">
        <v>6303</v>
      </c>
      <c r="N1547" s="72" t="str">
        <f>VLOOKUP(M1547,'Hulpblad KAR-parser'!A:C,2,FALSE)</f>
        <v>Hoogwater alarm</v>
      </c>
      <c r="O1547" s="72" t="str">
        <f>IF(VLOOKUP(M1547,'Hulpblad KAR-parser'!A:C,3,FALSE)="","",VLOOKUP(M1547,'Hulpblad KAR-parser'!A:C,3,FALSE))</f>
        <v>Niveau 2 code oranje</v>
      </c>
      <c r="P1547" s="136" t="str">
        <f>IF(CONCATENATE(C1547,D1547)="","",VLOOKUP(CONCATENATE(C1547,D1547),Karakteristieken!AQ:AQ,1,FALSE))</f>
        <v>Hoogwater alarmNiveau 2 code oranje</v>
      </c>
    </row>
    <row r="1548" spans="1:16" x14ac:dyDescent="0.25">
      <c r="A1548" s="59"/>
      <c r="B1548" s="59"/>
      <c r="C1548" s="59"/>
      <c r="D1548" s="59"/>
      <c r="E1548" s="60" t="s">
        <v>6797</v>
      </c>
      <c r="F1548" s="60"/>
      <c r="G1548" s="60" t="s">
        <v>6303</v>
      </c>
      <c r="H1548" s="60"/>
      <c r="I1548" s="59">
        <f t="shared" si="26"/>
        <v>18</v>
      </c>
      <c r="J1548" s="59" t="s">
        <v>1561</v>
      </c>
      <c r="K1548" s="61"/>
      <c r="L1548" s="62" t="s">
        <v>6738</v>
      </c>
      <c r="M1548" s="62" t="s">
        <v>6303</v>
      </c>
      <c r="N1548" s="72" t="str">
        <f>VLOOKUP(M1548,'Hulpblad KAR-parser'!A:C,2,FALSE)</f>
        <v>Hoogwater alarm</v>
      </c>
      <c r="O1548" s="72" t="str">
        <f>IF(VLOOKUP(M1548,'Hulpblad KAR-parser'!A:C,3,FALSE)="","",VLOOKUP(M1548,'Hulpblad KAR-parser'!A:C,3,FALSE))</f>
        <v>Niveau 2 code oranje</v>
      </c>
      <c r="P1548" s="136" t="str">
        <f>IF(CONCATENATE(C1548,D1548)="","",VLOOKUP(CONCATENATE(C1548,D1548),Karakteristieken!AQ:AQ,1,FALSE))</f>
        <v/>
      </c>
    </row>
    <row r="1549" spans="1:16" x14ac:dyDescent="0.25">
      <c r="A1549" s="59">
        <v>200109664</v>
      </c>
      <c r="B1549" s="59">
        <v>200059030</v>
      </c>
      <c r="C1549" s="59" t="s">
        <v>2162</v>
      </c>
      <c r="D1549" s="59" t="s">
        <v>2169</v>
      </c>
      <c r="E1549" s="60" t="s">
        <v>6304</v>
      </c>
      <c r="F1549" s="60"/>
      <c r="G1549" s="60"/>
      <c r="H1549" s="60"/>
      <c r="I1549" s="59">
        <f t="shared" si="26"/>
        <v>20</v>
      </c>
      <c r="J1549" s="59" t="s">
        <v>1613</v>
      </c>
      <c r="K1549" s="61"/>
      <c r="L1549" s="62" t="s">
        <v>6738</v>
      </c>
      <c r="M1549" s="62" t="s">
        <v>6304</v>
      </c>
      <c r="N1549" s="72" t="str">
        <f>VLOOKUP(M1549,'Hulpblad KAR-parser'!A:C,2,FALSE)</f>
        <v>Hoogwater alarm</v>
      </c>
      <c r="O1549" s="72" t="str">
        <f>IF(VLOOKUP(M1549,'Hulpblad KAR-parser'!A:C,3,FALSE)="","",VLOOKUP(M1549,'Hulpblad KAR-parser'!A:C,3,FALSE))</f>
        <v>Niveau 3 code rood</v>
      </c>
      <c r="P1549" s="136" t="str">
        <f>IF(CONCATENATE(C1549,D1549)="","",VLOOKUP(CONCATENATE(C1549,D1549),Karakteristieken!AQ:AQ,1,FALSE))</f>
        <v>Hoogwater alarmNiveau 3 code rood</v>
      </c>
    </row>
    <row r="1550" spans="1:16" x14ac:dyDescent="0.25">
      <c r="A1550" s="59"/>
      <c r="B1550" s="59"/>
      <c r="C1550" s="59"/>
      <c r="D1550" s="59"/>
      <c r="E1550" s="60" t="s">
        <v>6798</v>
      </c>
      <c r="F1550" s="60"/>
      <c r="G1550" s="60" t="s">
        <v>6304</v>
      </c>
      <c r="H1550" s="60"/>
      <c r="I1550" s="59">
        <f t="shared" si="26"/>
        <v>16</v>
      </c>
      <c r="J1550" s="59" t="s">
        <v>1561</v>
      </c>
      <c r="K1550" s="61"/>
      <c r="L1550" s="62" t="s">
        <v>6738</v>
      </c>
      <c r="M1550" s="62" t="s">
        <v>6304</v>
      </c>
      <c r="N1550" s="72" t="str">
        <f>VLOOKUP(M1550,'Hulpblad KAR-parser'!A:C,2,FALSE)</f>
        <v>Hoogwater alarm</v>
      </c>
      <c r="O1550" s="72" t="str">
        <f>IF(VLOOKUP(M1550,'Hulpblad KAR-parser'!A:C,3,FALSE)="","",VLOOKUP(M1550,'Hulpblad KAR-parser'!A:C,3,FALSE))</f>
        <v>Niveau 3 code rood</v>
      </c>
      <c r="P1550" s="136" t="str">
        <f>IF(CONCATENATE(C1550,D1550)="","",VLOOKUP(CONCATENATE(C1550,D1550),Karakteristieken!AQ:AQ,1,FALSE))</f>
        <v/>
      </c>
    </row>
    <row r="1551" spans="1:16" x14ac:dyDescent="0.25">
      <c r="A1551" s="59">
        <v>200112598</v>
      </c>
      <c r="B1551" s="59">
        <v>200106764</v>
      </c>
      <c r="C1551" s="59" t="s">
        <v>5944</v>
      </c>
      <c r="D1551" s="59" t="s">
        <v>1613</v>
      </c>
      <c r="E1551" s="60" t="s">
        <v>6719</v>
      </c>
      <c r="F1551" s="60"/>
      <c r="G1551" s="60"/>
      <c r="H1551" s="60"/>
      <c r="I1551" s="59">
        <f t="shared" si="26"/>
        <v>14</v>
      </c>
      <c r="J1551" s="59" t="s">
        <v>1613</v>
      </c>
      <c r="K1551" s="61"/>
      <c r="L1551" s="62" t="s">
        <v>6738</v>
      </c>
      <c r="M1551" s="62" t="s">
        <v>6719</v>
      </c>
      <c r="N1551" s="72" t="str">
        <f>VLOOKUP(M1551,'Hulpblad KAR-parser'!A:C,2,FALSE)</f>
        <v>Uitgaan/horeca</v>
      </c>
      <c r="O1551" s="72" t="str">
        <f>IF(VLOOKUP(M1551,'Hulpblad KAR-parser'!A:C,3,FALSE)="","",VLOOKUP(M1551,'Hulpblad KAR-parser'!A:C,3,FALSE))</f>
        <v>Ja</v>
      </c>
      <c r="P1551" s="136" t="str">
        <f>IF(CONCATENATE(C1551,D1551)="","",VLOOKUP(CONCATENATE(C1551,D1551),Karakteristieken!AQ:AQ,1,FALSE))</f>
        <v>Uitgaan/horecaJa</v>
      </c>
    </row>
    <row r="1552" spans="1:16" x14ac:dyDescent="0.25">
      <c r="A1552" s="59"/>
      <c r="B1552" s="59"/>
      <c r="C1552" s="59"/>
      <c r="D1552" s="59"/>
      <c r="E1552" s="60" t="s">
        <v>7950</v>
      </c>
      <c r="F1552" s="60"/>
      <c r="G1552" s="60" t="s">
        <v>6719</v>
      </c>
      <c r="H1552" s="60"/>
      <c r="I1552" s="59">
        <f t="shared" si="26"/>
        <v>14</v>
      </c>
      <c r="J1552" s="59" t="s">
        <v>1561</v>
      </c>
      <c r="K1552" s="61"/>
      <c r="L1552" s="62" t="s">
        <v>6738</v>
      </c>
      <c r="M1552" s="62" t="s">
        <v>6719</v>
      </c>
      <c r="N1552" s="72" t="str">
        <f>VLOOKUP(M1552,'Hulpblad KAR-parser'!A:C,2,FALSE)</f>
        <v>Uitgaan/horeca</v>
      </c>
      <c r="O1552" s="72" t="str">
        <f>IF(VLOOKUP(M1552,'Hulpblad KAR-parser'!A:C,3,FALSE)="","",VLOOKUP(M1552,'Hulpblad KAR-parser'!A:C,3,FALSE))</f>
        <v>Ja</v>
      </c>
      <c r="P1552" s="136" t="str">
        <f>IF(CONCATENATE(C1552,D1552)="","",VLOOKUP(CONCATENATE(C1552,D1552),Karakteristieken!AQ:AQ,1,FALSE))</f>
        <v/>
      </c>
    </row>
    <row r="1553" spans="1:16" x14ac:dyDescent="0.25">
      <c r="A1553" s="59">
        <v>200112599</v>
      </c>
      <c r="B1553" s="59">
        <v>200107074</v>
      </c>
      <c r="C1553" s="59" t="s">
        <v>5007</v>
      </c>
      <c r="D1553" s="59" t="s">
        <v>5018</v>
      </c>
      <c r="E1553" s="60" t="s">
        <v>6514</v>
      </c>
      <c r="F1553" s="60"/>
      <c r="G1553" s="60"/>
      <c r="H1553" s="60"/>
      <c r="I1553" s="59">
        <f t="shared" si="26"/>
        <v>17</v>
      </c>
      <c r="J1553" s="59" t="s">
        <v>1613</v>
      </c>
      <c r="K1553" s="61"/>
      <c r="L1553" s="62" t="s">
        <v>6738</v>
      </c>
      <c r="M1553" s="62" t="s">
        <v>6514</v>
      </c>
      <c r="N1553" s="72" t="str">
        <f>VLOOKUP(M1553,'Hulpblad KAR-parser'!A:C,2,FALSE)</f>
        <v>Soort geweld</v>
      </c>
      <c r="O1553" s="72" t="str">
        <f>IF(VLOOKUP(M1553,'Hulpblad KAR-parser'!A:C,3,FALSE)="","",VLOOKUP(M1553,'Hulpblad KAR-parser'!A:C,3,FALSE))</f>
        <v>Huiselijk geweld</v>
      </c>
      <c r="P1553" s="136" t="str">
        <f>IF(CONCATENATE(C1553,D1553)="","",VLOOKUP(CONCATENATE(C1553,D1553),Karakteristieken!AQ:AQ,1,FALSE))</f>
        <v>Soort geweldHuiselijk geweld</v>
      </c>
    </row>
    <row r="1554" spans="1:16" x14ac:dyDescent="0.25">
      <c r="A1554" s="59">
        <v>200109665</v>
      </c>
      <c r="B1554" s="59">
        <v>200098140</v>
      </c>
      <c r="C1554" s="59" t="s">
        <v>3590</v>
      </c>
      <c r="D1554" s="59" t="s">
        <v>3591</v>
      </c>
      <c r="E1554" s="60" t="s">
        <v>3594</v>
      </c>
      <c r="F1554" s="60"/>
      <c r="G1554" s="60"/>
      <c r="H1554" s="60"/>
      <c r="I1554" s="59">
        <f t="shared" si="26"/>
        <v>20</v>
      </c>
      <c r="J1554" s="59" t="s">
        <v>1613</v>
      </c>
      <c r="K1554" s="61"/>
      <c r="L1554" s="62" t="s">
        <v>6737</v>
      </c>
      <c r="M1554" s="62" t="s">
        <v>3594</v>
      </c>
      <c r="N1554" s="72" t="str">
        <f>VLOOKUP(M1554,'Hulpblad KAR-parser'!A:C,2,FALSE)</f>
        <v>Medisch hulpmiddel</v>
      </c>
      <c r="O1554" s="72" t="str">
        <f>IF(VLOOKUP(M1554,'Hulpblad KAR-parser'!A:C,3,FALSE)="","",VLOOKUP(M1554,'Hulpblad KAR-parser'!A:C,3,FALSE))</f>
        <v>Brancard</v>
      </c>
      <c r="P1554" s="136" t="str">
        <f>IF(CONCATENATE(C1554,D1554)="","",VLOOKUP(CONCATENATE(C1554,D1554),Karakteristieken!AQ:AQ,1,FALSE))</f>
        <v>Medisch hulpmiddelBrancard</v>
      </c>
    </row>
    <row r="1555" spans="1:16" x14ac:dyDescent="0.25">
      <c r="A1555" s="59"/>
      <c r="B1555" s="59"/>
      <c r="C1555" s="59"/>
      <c r="D1555" s="59"/>
      <c r="E1555" s="60" t="s">
        <v>10164</v>
      </c>
      <c r="F1555" s="60"/>
      <c r="G1555" s="60" t="s">
        <v>3594</v>
      </c>
      <c r="H1555" s="60"/>
      <c r="I1555" s="59">
        <f t="shared" si="26"/>
        <v>5</v>
      </c>
      <c r="J1555" s="59" t="s">
        <v>1561</v>
      </c>
      <c r="K1555" s="61"/>
      <c r="L1555" s="62" t="s">
        <v>6737</v>
      </c>
      <c r="M1555" s="62" t="s">
        <v>3594</v>
      </c>
      <c r="N1555" s="72" t="str">
        <f>VLOOKUP(M1555,'Hulpblad KAR-parser'!A:C,2,FALSE)</f>
        <v>Medisch hulpmiddel</v>
      </c>
      <c r="O1555" s="72" t="str">
        <f>IF(VLOOKUP(M1555,'Hulpblad KAR-parser'!A:C,3,FALSE)="","",VLOOKUP(M1555,'Hulpblad KAR-parser'!A:C,3,FALSE))</f>
        <v>Brancard</v>
      </c>
      <c r="P1555" s="136" t="str">
        <f>IF(CONCATENATE(C1555,D1555)="","",VLOOKUP(CONCATENATE(C1555,D1555),Karakteristieken!AQ:AQ,1,FALSE))</f>
        <v/>
      </c>
    </row>
    <row r="1556" spans="1:16" x14ac:dyDescent="0.25">
      <c r="A1556" s="59"/>
      <c r="B1556" s="59"/>
      <c r="C1556" s="59"/>
      <c r="D1556" s="59"/>
      <c r="E1556" s="60" t="s">
        <v>10165</v>
      </c>
      <c r="F1556" s="60"/>
      <c r="G1556" s="60" t="s">
        <v>3594</v>
      </c>
      <c r="H1556" s="60"/>
      <c r="I1556" s="59">
        <f t="shared" si="26"/>
        <v>6</v>
      </c>
      <c r="J1556" s="59" t="s">
        <v>1561</v>
      </c>
      <c r="K1556" s="61"/>
      <c r="L1556" s="62" t="s">
        <v>6737</v>
      </c>
      <c r="M1556" s="62" t="s">
        <v>3594</v>
      </c>
      <c r="N1556" s="72" t="str">
        <f>VLOOKUP(M1556,'Hulpblad KAR-parser'!A:C,2,FALSE)</f>
        <v>Medisch hulpmiddel</v>
      </c>
      <c r="O1556" s="72" t="str">
        <f>IF(VLOOKUP(M1556,'Hulpblad KAR-parser'!A:C,3,FALSE)="","",VLOOKUP(M1556,'Hulpblad KAR-parser'!A:C,3,FALSE))</f>
        <v>Brancard</v>
      </c>
      <c r="P1556" s="136" t="str">
        <f>IF(CONCATENATE(C1556,D1556)="","",VLOOKUP(CONCATENATE(C1556,D1556),Karakteristieken!AQ:AQ,1,FALSE))</f>
        <v/>
      </c>
    </row>
    <row r="1557" spans="1:16" x14ac:dyDescent="0.25">
      <c r="A1557" s="59">
        <v>200109666</v>
      </c>
      <c r="B1557" s="59">
        <v>200098141</v>
      </c>
      <c r="C1557" s="59" t="s">
        <v>3590</v>
      </c>
      <c r="D1557" s="59" t="s">
        <v>3607</v>
      </c>
      <c r="E1557" s="60" t="s">
        <v>3609</v>
      </c>
      <c r="F1557" s="60"/>
      <c r="G1557" s="60"/>
      <c r="H1557" s="60"/>
      <c r="I1557" s="59">
        <f t="shared" si="26"/>
        <v>20</v>
      </c>
      <c r="J1557" s="59" t="s">
        <v>1613</v>
      </c>
      <c r="K1557" s="61"/>
      <c r="L1557" s="62" t="s">
        <v>6737</v>
      </c>
      <c r="M1557" s="62" t="s">
        <v>3609</v>
      </c>
      <c r="N1557" s="72" t="str">
        <f>VLOOKUP(M1557,'Hulpblad KAR-parser'!A:C,2,FALSE)</f>
        <v>Medisch hulpmiddel</v>
      </c>
      <c r="O1557" s="72" t="str">
        <f>IF(VLOOKUP(M1557,'Hulpblad KAR-parser'!A:C,3,FALSE)="","",VLOOKUP(M1557,'Hulpblad KAR-parser'!A:C,3,FALSE))</f>
        <v>Couveuse</v>
      </c>
      <c r="P1557" s="136" t="str">
        <f>IF(CONCATENATE(C1557,D1557)="","",VLOOKUP(CONCATENATE(C1557,D1557),Karakteristieken!AQ:AQ,1,FALSE))</f>
        <v>Medisch hulpmiddelCouveuse</v>
      </c>
    </row>
    <row r="1558" spans="1:16" x14ac:dyDescent="0.25">
      <c r="A1558" s="59"/>
      <c r="B1558" s="59"/>
      <c r="C1558" s="59"/>
      <c r="D1558" s="59"/>
      <c r="E1558" s="60" t="s">
        <v>10166</v>
      </c>
      <c r="F1558" s="60"/>
      <c r="G1558" s="60" t="s">
        <v>3609</v>
      </c>
      <c r="H1558" s="60"/>
      <c r="I1558" s="59">
        <f t="shared" si="26"/>
        <v>5</v>
      </c>
      <c r="J1558" s="59" t="s">
        <v>1561</v>
      </c>
      <c r="K1558" s="61"/>
      <c r="L1558" s="62" t="s">
        <v>6737</v>
      </c>
      <c r="M1558" s="62" t="s">
        <v>3609</v>
      </c>
      <c r="N1558" s="72" t="str">
        <f>VLOOKUP(M1558,'Hulpblad KAR-parser'!A:C,2,FALSE)</f>
        <v>Medisch hulpmiddel</v>
      </c>
      <c r="O1558" s="72" t="str">
        <f>IF(VLOOKUP(M1558,'Hulpblad KAR-parser'!A:C,3,FALSE)="","",VLOOKUP(M1558,'Hulpblad KAR-parser'!A:C,3,FALSE))</f>
        <v>Couveuse</v>
      </c>
      <c r="P1558" s="136" t="str">
        <f>IF(CONCATENATE(C1558,D1558)="","",VLOOKUP(CONCATENATE(C1558,D1558),Karakteristieken!AQ:AQ,1,FALSE))</f>
        <v/>
      </c>
    </row>
    <row r="1559" spans="1:16" x14ac:dyDescent="0.25">
      <c r="A1559" s="59"/>
      <c r="B1559" s="59"/>
      <c r="C1559" s="59"/>
      <c r="D1559" s="59"/>
      <c r="E1559" s="60" t="s">
        <v>10167</v>
      </c>
      <c r="F1559" s="60"/>
      <c r="G1559" s="60" t="s">
        <v>3609</v>
      </c>
      <c r="H1559" s="60"/>
      <c r="I1559" s="59">
        <f t="shared" si="26"/>
        <v>5</v>
      </c>
      <c r="J1559" s="59" t="s">
        <v>1561</v>
      </c>
      <c r="K1559" s="61"/>
      <c r="L1559" s="62" t="s">
        <v>6737</v>
      </c>
      <c r="M1559" s="62" t="s">
        <v>3609</v>
      </c>
      <c r="N1559" s="72" t="str">
        <f>VLOOKUP(M1559,'Hulpblad KAR-parser'!A:C,2,FALSE)</f>
        <v>Medisch hulpmiddel</v>
      </c>
      <c r="O1559" s="72" t="str">
        <f>IF(VLOOKUP(M1559,'Hulpblad KAR-parser'!A:C,3,FALSE)="","",VLOOKUP(M1559,'Hulpblad KAR-parser'!A:C,3,FALSE))</f>
        <v>Couveuse</v>
      </c>
      <c r="P1559" s="136" t="str">
        <f>IF(CONCATENATE(C1559,D1559)="","",VLOOKUP(CONCATENATE(C1559,D1559),Karakteristieken!AQ:AQ,1,FALSE))</f>
        <v/>
      </c>
    </row>
    <row r="1560" spans="1:16" x14ac:dyDescent="0.25">
      <c r="A1560" s="59">
        <v>200109667</v>
      </c>
      <c r="B1560" s="59">
        <v>200098142</v>
      </c>
      <c r="C1560" s="59" t="s">
        <v>3590</v>
      </c>
      <c r="D1560" s="59" t="s">
        <v>3604</v>
      </c>
      <c r="E1560" s="60" t="s">
        <v>3606</v>
      </c>
      <c r="F1560" s="60"/>
      <c r="G1560" s="60"/>
      <c r="H1560" s="60"/>
      <c r="I1560" s="59">
        <f t="shared" si="26"/>
        <v>21</v>
      </c>
      <c r="J1560" s="59" t="s">
        <v>1613</v>
      </c>
      <c r="K1560" s="61"/>
      <c r="L1560" s="62" t="s">
        <v>6737</v>
      </c>
      <c r="M1560" s="62" t="s">
        <v>3606</v>
      </c>
      <c r="N1560" s="72" t="str">
        <f>VLOOKUP(M1560,'Hulpblad KAR-parser'!A:C,2,FALSE)</f>
        <v>Medisch hulpmiddel</v>
      </c>
      <c r="O1560" s="72" t="str">
        <f>IF(VLOOKUP(M1560,'Hulpblad KAR-parser'!A:C,3,FALSE)="","",VLOOKUP(M1560,'Hulpblad KAR-parser'!A:C,3,FALSE))</f>
        <v>Maxi cosi</v>
      </c>
      <c r="P1560" s="136" t="str">
        <f>IF(CONCATENATE(C1560,D1560)="","",VLOOKUP(CONCATENATE(C1560,D1560),Karakteristieken!AQ:AQ,1,FALSE))</f>
        <v>Medisch hulpmiddelMaxi cosi</v>
      </c>
    </row>
    <row r="1561" spans="1:16" x14ac:dyDescent="0.25">
      <c r="A1561" s="59"/>
      <c r="B1561" s="59"/>
      <c r="C1561" s="59"/>
      <c r="D1561" s="59"/>
      <c r="E1561" s="60" t="s">
        <v>10168</v>
      </c>
      <c r="F1561" s="60"/>
      <c r="G1561" s="60" t="s">
        <v>3606</v>
      </c>
      <c r="H1561" s="60"/>
      <c r="I1561" s="59">
        <f t="shared" si="26"/>
        <v>5</v>
      </c>
      <c r="J1561" s="59" t="s">
        <v>1561</v>
      </c>
      <c r="K1561" s="61"/>
      <c r="L1561" s="62" t="s">
        <v>6737</v>
      </c>
      <c r="M1561" s="62" t="s">
        <v>3606</v>
      </c>
      <c r="N1561" s="72" t="str">
        <f>VLOOKUP(M1561,'Hulpblad KAR-parser'!A:C,2,FALSE)</f>
        <v>Medisch hulpmiddel</v>
      </c>
      <c r="O1561" s="72" t="str">
        <f>IF(VLOOKUP(M1561,'Hulpblad KAR-parser'!A:C,3,FALSE)="","",VLOOKUP(M1561,'Hulpblad KAR-parser'!A:C,3,FALSE))</f>
        <v>Maxi cosi</v>
      </c>
      <c r="P1561" s="136" t="str">
        <f>IF(CONCATENATE(C1561,D1561)="","",VLOOKUP(CONCATENATE(C1561,D1561),Karakteristieken!AQ:AQ,1,FALSE))</f>
        <v/>
      </c>
    </row>
    <row r="1562" spans="1:16" x14ac:dyDescent="0.25">
      <c r="A1562" s="59"/>
      <c r="B1562" s="59"/>
      <c r="C1562" s="59"/>
      <c r="D1562" s="59"/>
      <c r="E1562" s="60" t="s">
        <v>10169</v>
      </c>
      <c r="F1562" s="60"/>
      <c r="G1562" s="60" t="s">
        <v>3606</v>
      </c>
      <c r="H1562" s="60"/>
      <c r="I1562" s="59">
        <f t="shared" si="26"/>
        <v>7</v>
      </c>
      <c r="J1562" s="59" t="s">
        <v>1561</v>
      </c>
      <c r="K1562" s="61"/>
      <c r="L1562" s="62" t="s">
        <v>6737</v>
      </c>
      <c r="M1562" s="62" t="s">
        <v>3606</v>
      </c>
      <c r="N1562" s="72" t="str">
        <f>VLOOKUP(M1562,'Hulpblad KAR-parser'!A:C,2,FALSE)</f>
        <v>Medisch hulpmiddel</v>
      </c>
      <c r="O1562" s="72" t="str">
        <f>IF(VLOOKUP(M1562,'Hulpblad KAR-parser'!A:C,3,FALSE)="","",VLOOKUP(M1562,'Hulpblad KAR-parser'!A:C,3,FALSE))</f>
        <v>Maxi cosi</v>
      </c>
      <c r="P1562" s="136" t="str">
        <f>IF(CONCATENATE(C1562,D1562)="","",VLOOKUP(CONCATENATE(C1562,D1562),Karakteristieken!AQ:AQ,1,FALSE))</f>
        <v/>
      </c>
    </row>
    <row r="1563" spans="1:16" x14ac:dyDescent="0.25">
      <c r="A1563" s="59">
        <v>200109668</v>
      </c>
      <c r="B1563" s="59">
        <v>200098143</v>
      </c>
      <c r="C1563" s="59" t="s">
        <v>3590</v>
      </c>
      <c r="D1563" s="59" t="s">
        <v>3595</v>
      </c>
      <c r="E1563" s="60" t="s">
        <v>3597</v>
      </c>
      <c r="F1563" s="60"/>
      <c r="G1563" s="60"/>
      <c r="H1563" s="60"/>
      <c r="I1563" s="59">
        <f t="shared" si="26"/>
        <v>19</v>
      </c>
      <c r="J1563" s="59" t="s">
        <v>1613</v>
      </c>
      <c r="K1563" s="61"/>
      <c r="L1563" s="62" t="s">
        <v>6737</v>
      </c>
      <c r="M1563" s="62" t="s">
        <v>3597</v>
      </c>
      <c r="N1563" s="72" t="str">
        <f>VLOOKUP(M1563,'Hulpblad KAR-parser'!A:C,2,FALSE)</f>
        <v>Medisch hulpmiddel</v>
      </c>
      <c r="O1563" s="72" t="str">
        <f>IF(VLOOKUP(M1563,'Hulpblad KAR-parser'!A:C,3,FALSE)="","",VLOOKUP(M1563,'Hulpblad KAR-parser'!A:C,3,FALSE))</f>
        <v>Monitor</v>
      </c>
      <c r="P1563" s="136" t="str">
        <f>IF(CONCATENATE(C1563,D1563)="","",VLOOKUP(CONCATENATE(C1563,D1563),Karakteristieken!AQ:AQ,1,FALSE))</f>
        <v>Medisch hulpmiddelMonitor</v>
      </c>
    </row>
    <row r="1564" spans="1:16" x14ac:dyDescent="0.25">
      <c r="A1564" s="59"/>
      <c r="B1564" s="59"/>
      <c r="C1564" s="59"/>
      <c r="D1564" s="59"/>
      <c r="E1564" s="60" t="s">
        <v>10170</v>
      </c>
      <c r="F1564" s="60"/>
      <c r="G1564" s="60" t="s">
        <v>3597</v>
      </c>
      <c r="H1564" s="60"/>
      <c r="I1564" s="59">
        <f t="shared" si="26"/>
        <v>5</v>
      </c>
      <c r="J1564" s="59" t="s">
        <v>1561</v>
      </c>
      <c r="K1564" s="61"/>
      <c r="L1564" s="62" t="s">
        <v>6737</v>
      </c>
      <c r="M1564" s="62" t="s">
        <v>3597</v>
      </c>
      <c r="N1564" s="72" t="str">
        <f>VLOOKUP(M1564,'Hulpblad KAR-parser'!A:C,2,FALSE)</f>
        <v>Medisch hulpmiddel</v>
      </c>
      <c r="O1564" s="72" t="str">
        <f>IF(VLOOKUP(M1564,'Hulpblad KAR-parser'!A:C,3,FALSE)="","",VLOOKUP(M1564,'Hulpblad KAR-parser'!A:C,3,FALSE))</f>
        <v>Monitor</v>
      </c>
      <c r="P1564" s="136" t="str">
        <f>IF(CONCATENATE(C1564,D1564)="","",VLOOKUP(CONCATENATE(C1564,D1564),Karakteristieken!AQ:AQ,1,FALSE))</f>
        <v/>
      </c>
    </row>
    <row r="1565" spans="1:16" x14ac:dyDescent="0.25">
      <c r="A1565" s="59"/>
      <c r="B1565" s="59"/>
      <c r="C1565" s="59"/>
      <c r="D1565" s="59"/>
      <c r="E1565" s="60" t="s">
        <v>10171</v>
      </c>
      <c r="F1565" s="60"/>
      <c r="G1565" s="60" t="s">
        <v>3597</v>
      </c>
      <c r="H1565" s="60"/>
      <c r="I1565" s="59">
        <f t="shared" si="26"/>
        <v>6</v>
      </c>
      <c r="J1565" s="59" t="s">
        <v>1561</v>
      </c>
      <c r="K1565" s="61"/>
      <c r="L1565" s="62" t="s">
        <v>6737</v>
      </c>
      <c r="M1565" s="62" t="s">
        <v>3597</v>
      </c>
      <c r="N1565" s="72" t="str">
        <f>VLOOKUP(M1565,'Hulpblad KAR-parser'!A:C,2,FALSE)</f>
        <v>Medisch hulpmiddel</v>
      </c>
      <c r="O1565" s="72" t="str">
        <f>IF(VLOOKUP(M1565,'Hulpblad KAR-parser'!A:C,3,FALSE)="","",VLOOKUP(M1565,'Hulpblad KAR-parser'!A:C,3,FALSE))</f>
        <v>Monitor</v>
      </c>
      <c r="P1565" s="136" t="str">
        <f>IF(CONCATENATE(C1565,D1565)="","",VLOOKUP(CONCATENATE(C1565,D1565),Karakteristieken!AQ:AQ,1,FALSE))</f>
        <v/>
      </c>
    </row>
    <row r="1566" spans="1:16" x14ac:dyDescent="0.25">
      <c r="A1566" s="59">
        <v>200109669</v>
      </c>
      <c r="B1566" s="59">
        <v>200098144</v>
      </c>
      <c r="C1566" s="59" t="s">
        <v>3590</v>
      </c>
      <c r="D1566" s="59" t="s">
        <v>3601</v>
      </c>
      <c r="E1566" s="60" t="s">
        <v>3603</v>
      </c>
      <c r="F1566" s="60"/>
      <c r="G1566" s="60"/>
      <c r="H1566" s="60"/>
      <c r="I1566" s="59">
        <f t="shared" si="26"/>
        <v>24</v>
      </c>
      <c r="J1566" s="59" t="s">
        <v>1613</v>
      </c>
      <c r="K1566" s="61"/>
      <c r="L1566" s="62" t="s">
        <v>6737</v>
      </c>
      <c r="M1566" s="62" t="s">
        <v>3603</v>
      </c>
      <c r="N1566" s="72" t="str">
        <f>VLOOKUP(M1566,'Hulpblad KAR-parser'!A:C,2,FALSE)</f>
        <v>Medisch hulpmiddel</v>
      </c>
      <c r="O1566" s="72" t="str">
        <f>IF(VLOOKUP(M1566,'Hulpblad KAR-parser'!A:C,3,FALSE)="","",VLOOKUP(M1566,'Hulpblad KAR-parser'!A:C,3,FALSE))</f>
        <v>Perfusorpomp</v>
      </c>
      <c r="P1566" s="136" t="str">
        <f>IF(CONCATENATE(C1566,D1566)="","",VLOOKUP(CONCATENATE(C1566,D1566),Karakteristieken!AQ:AQ,1,FALSE))</f>
        <v>Medisch hulpmiddelPerfusorpomp</v>
      </c>
    </row>
    <row r="1567" spans="1:16" x14ac:dyDescent="0.25">
      <c r="A1567" s="59"/>
      <c r="B1567" s="59"/>
      <c r="C1567" s="59"/>
      <c r="D1567" s="59"/>
      <c r="E1567" s="60" t="s">
        <v>10172</v>
      </c>
      <c r="F1567" s="60"/>
      <c r="G1567" s="60" t="s">
        <v>3603</v>
      </c>
      <c r="H1567" s="60"/>
      <c r="I1567" s="59">
        <f t="shared" si="26"/>
        <v>5</v>
      </c>
      <c r="J1567" s="59" t="s">
        <v>1561</v>
      </c>
      <c r="K1567" s="61"/>
      <c r="L1567" s="62" t="s">
        <v>6737</v>
      </c>
      <c r="M1567" s="62" t="s">
        <v>3603</v>
      </c>
      <c r="N1567" s="72" t="str">
        <f>VLOOKUP(M1567,'Hulpblad KAR-parser'!A:C,2,FALSE)</f>
        <v>Medisch hulpmiddel</v>
      </c>
      <c r="O1567" s="72" t="str">
        <f>IF(VLOOKUP(M1567,'Hulpblad KAR-parser'!A:C,3,FALSE)="","",VLOOKUP(M1567,'Hulpblad KAR-parser'!A:C,3,FALSE))</f>
        <v>Perfusorpomp</v>
      </c>
      <c r="P1567" s="136" t="str">
        <f>IF(CONCATENATE(C1567,D1567)="","",VLOOKUP(CONCATENATE(C1567,D1567),Karakteristieken!AQ:AQ,1,FALSE))</f>
        <v/>
      </c>
    </row>
    <row r="1568" spans="1:16" x14ac:dyDescent="0.25">
      <c r="A1568" s="59"/>
      <c r="B1568" s="59"/>
      <c r="C1568" s="59"/>
      <c r="D1568" s="59"/>
      <c r="E1568" s="60" t="s">
        <v>10173</v>
      </c>
      <c r="F1568" s="60"/>
      <c r="G1568" s="60" t="s">
        <v>3603</v>
      </c>
      <c r="H1568" s="60"/>
      <c r="I1568" s="59">
        <f t="shared" si="26"/>
        <v>7</v>
      </c>
      <c r="J1568" s="59" t="s">
        <v>1561</v>
      </c>
      <c r="K1568" s="61"/>
      <c r="L1568" s="62" t="s">
        <v>6737</v>
      </c>
      <c r="M1568" s="62" t="s">
        <v>3603</v>
      </c>
      <c r="N1568" s="72" t="str">
        <f>VLOOKUP(M1568,'Hulpblad KAR-parser'!A:C,2,FALSE)</f>
        <v>Medisch hulpmiddel</v>
      </c>
      <c r="O1568" s="72" t="str">
        <f>IF(VLOOKUP(M1568,'Hulpblad KAR-parser'!A:C,3,FALSE)="","",VLOOKUP(M1568,'Hulpblad KAR-parser'!A:C,3,FALSE))</f>
        <v>Perfusorpomp</v>
      </c>
      <c r="P1568" s="136" t="str">
        <f>IF(CONCATENATE(C1568,D1568)="","",VLOOKUP(CONCATENATE(C1568,D1568),Karakteristieken!AQ:AQ,1,FALSE))</f>
        <v/>
      </c>
    </row>
    <row r="1569" spans="1:16" x14ac:dyDescent="0.25">
      <c r="A1569" s="59">
        <v>200109670</v>
      </c>
      <c r="B1569" s="59">
        <v>200098145</v>
      </c>
      <c r="C1569" s="59" t="s">
        <v>3590</v>
      </c>
      <c r="D1569" s="59" t="s">
        <v>3598</v>
      </c>
      <c r="E1569" s="60" t="s">
        <v>3600</v>
      </c>
      <c r="F1569" s="60"/>
      <c r="G1569" s="60"/>
      <c r="H1569" s="60"/>
      <c r="I1569" s="59">
        <f t="shared" si="26"/>
        <v>28</v>
      </c>
      <c r="J1569" s="59" t="s">
        <v>1613</v>
      </c>
      <c r="K1569" s="61"/>
      <c r="L1569" s="62" t="s">
        <v>6737</v>
      </c>
      <c r="M1569" s="62" t="s">
        <v>3600</v>
      </c>
      <c r="N1569" s="72" t="str">
        <f>VLOOKUP(M1569,'Hulpblad KAR-parser'!A:C,2,FALSE)</f>
        <v>Medisch hulpmiddel</v>
      </c>
      <c r="O1569" s="72" t="str">
        <f>IF(VLOOKUP(M1569,'Hulpblad KAR-parser'!A:C,3,FALSE)="","",VLOOKUP(M1569,'Hulpblad KAR-parser'!A:C,3,FALSE))</f>
        <v>Zuurstofcilinder</v>
      </c>
      <c r="P1569" s="136" t="str">
        <f>IF(CONCATENATE(C1569,D1569)="","",VLOOKUP(CONCATENATE(C1569,D1569),Karakteristieken!AQ:AQ,1,FALSE))</f>
        <v>Medisch hulpmiddelZuurstofcilinder</v>
      </c>
    </row>
    <row r="1570" spans="1:16" x14ac:dyDescent="0.25">
      <c r="A1570" s="59"/>
      <c r="B1570" s="59"/>
      <c r="C1570" s="59"/>
      <c r="D1570" s="59"/>
      <c r="E1570" s="60" t="s">
        <v>10174</v>
      </c>
      <c r="F1570" s="60"/>
      <c r="G1570" s="60" t="s">
        <v>3600</v>
      </c>
      <c r="H1570" s="60"/>
      <c r="I1570" s="59">
        <f t="shared" si="26"/>
        <v>5</v>
      </c>
      <c r="J1570" s="59" t="s">
        <v>1561</v>
      </c>
      <c r="K1570" s="61"/>
      <c r="L1570" s="62" t="s">
        <v>6737</v>
      </c>
      <c r="M1570" s="62" t="s">
        <v>3600</v>
      </c>
      <c r="N1570" s="72" t="str">
        <f>VLOOKUP(M1570,'Hulpblad KAR-parser'!A:C,2,FALSE)</f>
        <v>Medisch hulpmiddel</v>
      </c>
      <c r="O1570" s="72" t="str">
        <f>IF(VLOOKUP(M1570,'Hulpblad KAR-parser'!A:C,3,FALSE)="","",VLOOKUP(M1570,'Hulpblad KAR-parser'!A:C,3,FALSE))</f>
        <v>Zuurstofcilinder</v>
      </c>
      <c r="P1570" s="136" t="str">
        <f>IF(CONCATENATE(C1570,D1570)="","",VLOOKUP(CONCATENATE(C1570,D1570),Karakteristieken!AQ:AQ,1,FALSE))</f>
        <v/>
      </c>
    </row>
    <row r="1571" spans="1:16" x14ac:dyDescent="0.25">
      <c r="A1571" s="59"/>
      <c r="B1571" s="59"/>
      <c r="C1571" s="59"/>
      <c r="D1571" s="59"/>
      <c r="E1571" s="60" t="s">
        <v>10175</v>
      </c>
      <c r="F1571" s="60"/>
      <c r="G1571" s="60" t="s">
        <v>3600</v>
      </c>
      <c r="H1571" s="60"/>
      <c r="I1571" s="59">
        <f t="shared" si="26"/>
        <v>6</v>
      </c>
      <c r="J1571" s="59" t="s">
        <v>1561</v>
      </c>
      <c r="K1571" s="61"/>
      <c r="L1571" s="62" t="s">
        <v>6737</v>
      </c>
      <c r="M1571" s="62" t="s">
        <v>3600</v>
      </c>
      <c r="N1571" s="72" t="str">
        <f>VLOOKUP(M1571,'Hulpblad KAR-parser'!A:C,2,FALSE)</f>
        <v>Medisch hulpmiddel</v>
      </c>
      <c r="O1571" s="72" t="str">
        <f>IF(VLOOKUP(M1571,'Hulpblad KAR-parser'!A:C,3,FALSE)="","",VLOOKUP(M1571,'Hulpblad KAR-parser'!A:C,3,FALSE))</f>
        <v>Zuurstofcilinder</v>
      </c>
      <c r="P1571" s="136" t="str">
        <f>IF(CONCATENATE(C1571,D1571)="","",VLOOKUP(CONCATENATE(C1571,D1571),Karakteristieken!AQ:AQ,1,FALSE))</f>
        <v/>
      </c>
    </row>
    <row r="1572" spans="1:16" x14ac:dyDescent="0.25">
      <c r="A1572" s="67">
        <v>200109671</v>
      </c>
      <c r="B1572" s="67">
        <v>200098146</v>
      </c>
      <c r="C1572" s="67" t="s">
        <v>2172</v>
      </c>
      <c r="D1572" s="67"/>
      <c r="E1572" s="68" t="s">
        <v>6306</v>
      </c>
      <c r="F1572" s="68"/>
      <c r="G1572" s="68"/>
      <c r="H1572" s="68"/>
      <c r="I1572" s="67">
        <f t="shared" si="26"/>
        <v>20</v>
      </c>
      <c r="J1572" s="67" t="s">
        <v>1613</v>
      </c>
      <c r="K1572" s="91" t="s">
        <v>12550</v>
      </c>
      <c r="L1572" s="62" t="s">
        <v>6737</v>
      </c>
      <c r="M1572" s="62" t="s">
        <v>6306</v>
      </c>
      <c r="N1572" s="72" t="e">
        <f>VLOOKUP(M1572,'Hulpblad KAR-parser'!A:C,2,FALSE)</f>
        <v>#N/A</v>
      </c>
      <c r="O1572" s="72" t="e">
        <f>IF(VLOOKUP(M1572,'Hulpblad KAR-parser'!A:C,3,FALSE)="","",VLOOKUP(M1572,'Hulpblad KAR-parser'!A:C,3,FALSE))</f>
        <v>#N/A</v>
      </c>
      <c r="P1572" s="136" t="e">
        <f>IF(CONCATENATE(C1572,D1572)="","",VLOOKUP(CONCATENATE(C1572,D1572),Karakteristieken!AQ:AQ,1,FALSE))</f>
        <v>#N/A</v>
      </c>
    </row>
    <row r="1573" spans="1:16" x14ac:dyDescent="0.25">
      <c r="A1573" s="67"/>
      <c r="B1573" s="67"/>
      <c r="C1573" s="67"/>
      <c r="D1573" s="67"/>
      <c r="E1573" s="68" t="s">
        <v>9266</v>
      </c>
      <c r="F1573" s="68"/>
      <c r="G1573" s="68" t="s">
        <v>6306</v>
      </c>
      <c r="H1573" s="68"/>
      <c r="I1573" s="67">
        <f t="shared" si="26"/>
        <v>6</v>
      </c>
      <c r="J1573" s="67" t="s">
        <v>1561</v>
      </c>
      <c r="K1573" s="91" t="s">
        <v>12550</v>
      </c>
      <c r="L1573" s="62" t="s">
        <v>6737</v>
      </c>
      <c r="M1573" s="62" t="s">
        <v>6306</v>
      </c>
      <c r="N1573" s="72" t="e">
        <f>VLOOKUP(M1573,'Hulpblad KAR-parser'!A:C,2,FALSE)</f>
        <v>#N/A</v>
      </c>
      <c r="O1573" s="72" t="e">
        <f>IF(VLOOKUP(M1573,'Hulpblad KAR-parser'!A:C,3,FALSE)="","",VLOOKUP(M1573,'Hulpblad KAR-parser'!A:C,3,FALSE))</f>
        <v>#N/A</v>
      </c>
      <c r="P1573" s="136" t="str">
        <f>IF(CONCATENATE(C1573,D1573)="","",VLOOKUP(CONCATENATE(C1573,D1573),Karakteristieken!AQ:AQ,1,FALSE))</f>
        <v/>
      </c>
    </row>
    <row r="1574" spans="1:16" x14ac:dyDescent="0.25">
      <c r="A1574" s="59">
        <v>200109672</v>
      </c>
      <c r="B1574" s="59">
        <v>200098147</v>
      </c>
      <c r="C1574" s="59" t="s">
        <v>2172</v>
      </c>
      <c r="D1574" s="59" t="s">
        <v>191</v>
      </c>
      <c r="E1574" s="60" t="s">
        <v>2175</v>
      </c>
      <c r="F1574" s="60"/>
      <c r="G1574" s="60"/>
      <c r="H1574" s="60"/>
      <c r="I1574" s="59">
        <f t="shared" si="26"/>
        <v>25</v>
      </c>
      <c r="J1574" s="59" t="s">
        <v>1613</v>
      </c>
      <c r="K1574" s="61"/>
      <c r="L1574" s="62" t="s">
        <v>6737</v>
      </c>
      <c r="M1574" s="62" t="s">
        <v>2175</v>
      </c>
      <c r="N1574" s="72" t="str">
        <f>VLOOKUP(M1574,'Hulpblad KAR-parser'!A:C,2,FALSE)</f>
        <v>Hulpverlener gewond</v>
      </c>
      <c r="O1574" s="72" t="str">
        <f>IF(VLOOKUP(M1574,'Hulpblad KAR-parser'!A:C,3,FALSE)="","",VLOOKUP(M1574,'Hulpblad KAR-parser'!A:C,3,FALSE))</f>
        <v>Ambulancezorg</v>
      </c>
      <c r="P1574" s="136" t="str">
        <f>IF(CONCATENATE(C1574,D1574)="","",VLOOKUP(CONCATENATE(C1574,D1574),Karakteristieken!AQ:AQ,1,FALSE))</f>
        <v>Hulpverlener gewondAmbulancezorg</v>
      </c>
    </row>
    <row r="1575" spans="1:16" x14ac:dyDescent="0.25">
      <c r="A1575" s="59"/>
      <c r="B1575" s="59"/>
      <c r="C1575" s="59"/>
      <c r="D1575" s="59"/>
      <c r="E1575" s="60" t="s">
        <v>9263</v>
      </c>
      <c r="F1575" s="60"/>
      <c r="G1575" s="60" t="s">
        <v>2175</v>
      </c>
      <c r="H1575" s="60"/>
      <c r="I1575" s="59">
        <f t="shared" si="26"/>
        <v>7</v>
      </c>
      <c r="J1575" s="59" t="s">
        <v>1561</v>
      </c>
      <c r="K1575" s="61"/>
      <c r="L1575" s="62" t="s">
        <v>6737</v>
      </c>
      <c r="M1575" s="62" t="s">
        <v>2175</v>
      </c>
      <c r="N1575" s="72" t="str">
        <f>VLOOKUP(M1575,'Hulpblad KAR-parser'!A:C,2,FALSE)</f>
        <v>Hulpverlener gewond</v>
      </c>
      <c r="O1575" s="72" t="str">
        <f>IF(VLOOKUP(M1575,'Hulpblad KAR-parser'!A:C,3,FALSE)="","",VLOOKUP(M1575,'Hulpblad KAR-parser'!A:C,3,FALSE))</f>
        <v>Ambulancezorg</v>
      </c>
      <c r="P1575" s="136" t="str">
        <f>IF(CONCATENATE(C1575,D1575)="","",VLOOKUP(CONCATENATE(C1575,D1575),Karakteristieken!AQ:AQ,1,FALSE))</f>
        <v/>
      </c>
    </row>
    <row r="1576" spans="1:16" x14ac:dyDescent="0.25">
      <c r="A1576" s="59">
        <v>200109673</v>
      </c>
      <c r="B1576" s="59">
        <v>200098148</v>
      </c>
      <c r="C1576" s="59" t="s">
        <v>2172</v>
      </c>
      <c r="D1576" s="59" t="s">
        <v>40</v>
      </c>
      <c r="E1576" s="60" t="s">
        <v>2177</v>
      </c>
      <c r="F1576" s="60"/>
      <c r="G1576" s="60"/>
      <c r="H1576" s="60"/>
      <c r="I1576" s="59">
        <f t="shared" si="26"/>
        <v>30</v>
      </c>
      <c r="J1576" s="59" t="s">
        <v>1613</v>
      </c>
      <c r="K1576" s="61"/>
      <c r="L1576" s="62" t="s">
        <v>6737</v>
      </c>
      <c r="M1576" s="62" t="s">
        <v>2177</v>
      </c>
      <c r="N1576" s="72" t="str">
        <f>VLOOKUP(M1576,'Hulpblad KAR-parser'!A:C,2,FALSE)</f>
        <v>Hulpverlener gewond</v>
      </c>
      <c r="O1576" s="72" t="str">
        <f>IF(VLOOKUP(M1576,'Hulpblad KAR-parser'!A:C,3,FALSE)="","",VLOOKUP(M1576,'Hulpblad KAR-parser'!A:C,3,FALSE))</f>
        <v>Brandweer</v>
      </c>
      <c r="P1576" s="136" t="str">
        <f>IF(CONCATENATE(C1576,D1576)="","",VLOOKUP(CONCATENATE(C1576,D1576),Karakteristieken!AQ:AQ,1,FALSE))</f>
        <v>Hulpverlener gewondBrandweer</v>
      </c>
    </row>
    <row r="1577" spans="1:16" x14ac:dyDescent="0.25">
      <c r="A1577" s="59"/>
      <c r="B1577" s="59"/>
      <c r="C1577" s="59"/>
      <c r="D1577" s="59"/>
      <c r="E1577" s="60" t="s">
        <v>9264</v>
      </c>
      <c r="F1577" s="60"/>
      <c r="G1577" s="60" t="s">
        <v>2177</v>
      </c>
      <c r="H1577" s="60"/>
      <c r="I1577" s="59">
        <f t="shared" si="26"/>
        <v>7</v>
      </c>
      <c r="J1577" s="59" t="s">
        <v>1561</v>
      </c>
      <c r="K1577" s="61"/>
      <c r="L1577" s="62" t="s">
        <v>6737</v>
      </c>
      <c r="M1577" s="62" t="s">
        <v>2177</v>
      </c>
      <c r="N1577" s="72" t="str">
        <f>VLOOKUP(M1577,'Hulpblad KAR-parser'!A:C,2,FALSE)</f>
        <v>Hulpverlener gewond</v>
      </c>
      <c r="O1577" s="72" t="str">
        <f>IF(VLOOKUP(M1577,'Hulpblad KAR-parser'!A:C,3,FALSE)="","",VLOOKUP(M1577,'Hulpblad KAR-parser'!A:C,3,FALSE))</f>
        <v>Brandweer</v>
      </c>
      <c r="P1577" s="136" t="str">
        <f>IF(CONCATENATE(C1577,D1577)="","",VLOOKUP(CONCATENATE(C1577,D1577),Karakteristieken!AQ:AQ,1,FALSE))</f>
        <v/>
      </c>
    </row>
    <row r="1578" spans="1:16" x14ac:dyDescent="0.25">
      <c r="A1578" s="59">
        <v>200109674</v>
      </c>
      <c r="B1578" s="59">
        <v>200098149</v>
      </c>
      <c r="C1578" s="59" t="s">
        <v>2172</v>
      </c>
      <c r="D1578" s="59" t="s">
        <v>100</v>
      </c>
      <c r="E1578" s="60" t="s">
        <v>2179</v>
      </c>
      <c r="F1578" s="60"/>
      <c r="G1578" s="60"/>
      <c r="H1578" s="60"/>
      <c r="I1578" s="59">
        <f t="shared" si="26"/>
        <v>28</v>
      </c>
      <c r="J1578" s="59" t="s">
        <v>1613</v>
      </c>
      <c r="K1578" s="61"/>
      <c r="L1578" s="62" t="s">
        <v>6737</v>
      </c>
      <c r="M1578" s="62" t="s">
        <v>2179</v>
      </c>
      <c r="N1578" s="72" t="str">
        <f>VLOOKUP(M1578,'Hulpblad KAR-parser'!A:C,2,FALSE)</f>
        <v>Hulpverlener gewond</v>
      </c>
      <c r="O1578" s="72" t="str">
        <f>IF(VLOOKUP(M1578,'Hulpblad KAR-parser'!A:C,3,FALSE)="","",VLOOKUP(M1578,'Hulpblad KAR-parser'!A:C,3,FALSE))</f>
        <v>Politie</v>
      </c>
      <c r="P1578" s="136" t="str">
        <f>IF(CONCATENATE(C1578,D1578)="","",VLOOKUP(CONCATENATE(C1578,D1578),Karakteristieken!AQ:AQ,1,FALSE))</f>
        <v>Hulpverlener gewondPolitie</v>
      </c>
    </row>
    <row r="1579" spans="1:16" x14ac:dyDescent="0.25">
      <c r="A1579" s="59"/>
      <c r="B1579" s="59"/>
      <c r="C1579" s="59"/>
      <c r="D1579" s="59"/>
      <c r="E1579" s="60" t="s">
        <v>9265</v>
      </c>
      <c r="F1579" s="60"/>
      <c r="G1579" s="60" t="s">
        <v>2179</v>
      </c>
      <c r="H1579" s="60"/>
      <c r="I1579" s="59">
        <f t="shared" si="26"/>
        <v>7</v>
      </c>
      <c r="J1579" s="59" t="s">
        <v>1561</v>
      </c>
      <c r="K1579" s="61"/>
      <c r="L1579" s="62" t="s">
        <v>6737</v>
      </c>
      <c r="M1579" s="62" t="s">
        <v>2179</v>
      </c>
      <c r="N1579" s="72" t="str">
        <f>VLOOKUP(M1579,'Hulpblad KAR-parser'!A:C,2,FALSE)</f>
        <v>Hulpverlener gewond</v>
      </c>
      <c r="O1579" s="72" t="str">
        <f>IF(VLOOKUP(M1579,'Hulpblad KAR-parser'!A:C,3,FALSE)="","",VLOOKUP(M1579,'Hulpblad KAR-parser'!A:C,3,FALSE))</f>
        <v>Politie</v>
      </c>
      <c r="P1579" s="136" t="str">
        <f>IF(CONCATENATE(C1579,D1579)="","",VLOOKUP(CONCATENATE(C1579,D1579),Karakteristieken!AQ:AQ,1,FALSE))</f>
        <v/>
      </c>
    </row>
    <row r="1580" spans="1:16" x14ac:dyDescent="0.25">
      <c r="A1580" s="67">
        <v>200137300</v>
      </c>
      <c r="B1580" s="67">
        <v>200059174</v>
      </c>
      <c r="C1580" s="67" t="s">
        <v>11768</v>
      </c>
      <c r="D1580" s="67" t="s">
        <v>4804</v>
      </c>
      <c r="E1580" s="68" t="s">
        <v>6275</v>
      </c>
      <c r="F1580" s="68"/>
      <c r="G1580" s="68"/>
      <c r="H1580" s="68"/>
      <c r="I1580" s="67">
        <f t="shared" si="26"/>
        <v>18</v>
      </c>
      <c r="J1580" s="67" t="s">
        <v>1613</v>
      </c>
      <c r="K1580" s="91" t="s">
        <v>12550</v>
      </c>
      <c r="L1580" s="62" t="s">
        <v>6738</v>
      </c>
      <c r="M1580" s="62" t="s">
        <v>6275</v>
      </c>
      <c r="N1580" s="72" t="str">
        <f>VLOOKUP(M1580,'Hulpblad KAR-parser'!A:C,2,FALSE)</f>
        <v>Aantref/lek gev.stof</v>
      </c>
      <c r="O1580" s="72" t="str">
        <f>IF(VLOOKUP(M1580,'Hulpblad KAR-parser'!A:C,3,FALSE)="","",VLOOKUP(M1580,'Hulpblad KAR-parser'!A:C,3,FALSE))</f>
        <v>Gevaarlijke stof</v>
      </c>
      <c r="P1580" s="136" t="str">
        <f>IF(CONCATENATE(C1580,D1580)="","",VLOOKUP(CONCATENATE(C1580,D1580),Karakteristieken!AQ:AQ,1,FALSE))</f>
        <v>Aantref/lek gev.stofGevaarlijke stof</v>
      </c>
    </row>
    <row r="1581" spans="1:16" x14ac:dyDescent="0.25">
      <c r="A1581" s="67"/>
      <c r="B1581" s="67"/>
      <c r="C1581" s="67"/>
      <c r="D1581" s="67"/>
      <c r="E1581" s="68" t="s">
        <v>8193</v>
      </c>
      <c r="F1581" s="68"/>
      <c r="G1581" s="68" t="s">
        <v>6275</v>
      </c>
      <c r="H1581" s="68"/>
      <c r="I1581" s="67">
        <f t="shared" si="26"/>
        <v>14</v>
      </c>
      <c r="J1581" s="67" t="s">
        <v>1561</v>
      </c>
      <c r="K1581" s="91" t="s">
        <v>12550</v>
      </c>
      <c r="L1581" s="62" t="s">
        <v>6738</v>
      </c>
      <c r="M1581" s="62" t="s">
        <v>6275</v>
      </c>
      <c r="N1581" s="72" t="str">
        <f>VLOOKUP(M1581,'Hulpblad KAR-parser'!A:C,2,FALSE)</f>
        <v>Aantref/lek gev.stof</v>
      </c>
      <c r="O1581" s="72" t="str">
        <f>IF(VLOOKUP(M1581,'Hulpblad KAR-parser'!A:C,3,FALSE)="","",VLOOKUP(M1581,'Hulpblad KAR-parser'!A:C,3,FALSE))</f>
        <v>Gevaarlijke stof</v>
      </c>
      <c r="P1581" s="136" t="str">
        <f>IF(CONCATENATE(C1581,D1581)="","",VLOOKUP(CONCATENATE(C1581,D1581),Karakteristieken!AQ:AQ,1,FALSE))</f>
        <v/>
      </c>
    </row>
    <row r="1582" spans="1:16" x14ac:dyDescent="0.25">
      <c r="A1582" s="59">
        <v>200109677</v>
      </c>
      <c r="B1582" s="59">
        <v>200059205</v>
      </c>
      <c r="C1582" s="59" t="s">
        <v>1761</v>
      </c>
      <c r="D1582" s="59" t="s">
        <v>1762</v>
      </c>
      <c r="E1582" s="60" t="s">
        <v>6186</v>
      </c>
      <c r="F1582" s="60"/>
      <c r="G1582" s="60"/>
      <c r="H1582" s="60"/>
      <c r="I1582" s="59">
        <f t="shared" si="26"/>
        <v>25</v>
      </c>
      <c r="J1582" s="59" t="s">
        <v>1613</v>
      </c>
      <c r="K1582" s="61"/>
      <c r="L1582" s="62" t="s">
        <v>6738</v>
      </c>
      <c r="M1582" s="62" t="s">
        <v>6186</v>
      </c>
      <c r="N1582" s="72" t="str">
        <f>VLOOKUP(M1582,'Hulpblad KAR-parser'!A:C,2,FALSE)</f>
        <v>Binnen/buiten</v>
      </c>
      <c r="O1582" s="72" t="str">
        <f>IF(VLOOKUP(M1582,'Hulpblad KAR-parser'!A:C,3,FALSE)="","",VLOOKUP(M1582,'Hulpblad KAR-parser'!A:C,3,FALSE))</f>
        <v>Binnen</v>
      </c>
      <c r="P1582" s="136" t="str">
        <f>IF(CONCATENATE(C1582,D1582)="","",VLOOKUP(CONCATENATE(C1582,D1582),Karakteristieken!AQ:AQ,1,FALSE))</f>
        <v>Binnen/buitenBinnen</v>
      </c>
    </row>
    <row r="1583" spans="1:16" x14ac:dyDescent="0.25">
      <c r="A1583" s="67">
        <v>200137301</v>
      </c>
      <c r="B1583" s="67">
        <v>200059205</v>
      </c>
      <c r="C1583" s="67" t="s">
        <v>11768</v>
      </c>
      <c r="D1583" s="67" t="s">
        <v>4804</v>
      </c>
      <c r="E1583" s="68" t="s">
        <v>6186</v>
      </c>
      <c r="F1583" s="68"/>
      <c r="G1583" s="68"/>
      <c r="H1583" s="68"/>
      <c r="I1583" s="67">
        <f t="shared" si="26"/>
        <v>25</v>
      </c>
      <c r="J1583" s="67" t="s">
        <v>1613</v>
      </c>
      <c r="K1583" s="91" t="s">
        <v>12550</v>
      </c>
      <c r="L1583" s="62" t="s">
        <v>6738</v>
      </c>
      <c r="M1583" s="62" t="s">
        <v>6186</v>
      </c>
      <c r="N1583" s="72" t="str">
        <f>VLOOKUP(M1583,'Hulpblad KAR-parser'!A:C,2,FALSE)</f>
        <v>Binnen/buiten</v>
      </c>
      <c r="O1583" s="72" t="str">
        <f>IF(VLOOKUP(M1583,'Hulpblad KAR-parser'!A:C,3,FALSE)="","",VLOOKUP(M1583,'Hulpblad KAR-parser'!A:C,3,FALSE))</f>
        <v>Binnen</v>
      </c>
      <c r="P1583" s="136" t="str">
        <f>IF(CONCATENATE(C1583,D1583)="","",VLOOKUP(CONCATENATE(C1583,D1583),Karakteristieken!AQ:AQ,1,FALSE))</f>
        <v>Aantref/lek gev.stofGevaarlijke stof</v>
      </c>
    </row>
    <row r="1584" spans="1:16" x14ac:dyDescent="0.25">
      <c r="A1584" s="59">
        <v>200114954</v>
      </c>
      <c r="B1584" s="59">
        <v>200059205</v>
      </c>
      <c r="C1584" s="59" t="s">
        <v>4154</v>
      </c>
      <c r="D1584" s="59" t="s">
        <v>40</v>
      </c>
      <c r="E1584" s="60" t="s">
        <v>6186</v>
      </c>
      <c r="F1584" s="60"/>
      <c r="G1584" s="60"/>
      <c r="H1584" s="60"/>
      <c r="I1584" s="59">
        <f t="shared" si="26"/>
        <v>25</v>
      </c>
      <c r="J1584" s="59" t="s">
        <v>1613</v>
      </c>
      <c r="K1584" s="61"/>
      <c r="L1584" s="62" t="s">
        <v>6738</v>
      </c>
      <c r="M1584" s="62" t="s">
        <v>6186</v>
      </c>
      <c r="N1584" s="72" t="str">
        <f>VLOOKUP(M1584,'Hulpblad KAR-parser'!A:C,2,FALSE)</f>
        <v>Binnen/buiten</v>
      </c>
      <c r="O1584" s="72" t="str">
        <f>IF(VLOOKUP(M1584,'Hulpblad KAR-parser'!A:C,3,FALSE)="","",VLOOKUP(M1584,'Hulpblad KAR-parser'!A:C,3,FALSE))</f>
        <v>Binnen</v>
      </c>
      <c r="P1584" s="136" t="str">
        <f>IF(CONCATENATE(C1584,D1584)="","",VLOOKUP(CONCATENATE(C1584,D1584),Karakteristieken!AQ:AQ,1,FALSE))</f>
        <v>Optisch &amp; geluidsignBrandweer</v>
      </c>
    </row>
    <row r="1585" spans="1:16" x14ac:dyDescent="0.25">
      <c r="A1585" s="59"/>
      <c r="B1585" s="59"/>
      <c r="C1585" s="59"/>
      <c r="D1585" s="59"/>
      <c r="E1585" s="60" t="s">
        <v>8194</v>
      </c>
      <c r="F1585" s="60"/>
      <c r="G1585" s="60" t="s">
        <v>6186</v>
      </c>
      <c r="H1585" s="60"/>
      <c r="I1585" s="59">
        <f t="shared" si="26"/>
        <v>21</v>
      </c>
      <c r="J1585" s="59" t="s">
        <v>1561</v>
      </c>
      <c r="K1585" s="61"/>
      <c r="L1585" s="62" t="s">
        <v>6738</v>
      </c>
      <c r="M1585" s="62" t="s">
        <v>6186</v>
      </c>
      <c r="N1585" s="72" t="str">
        <f>VLOOKUP(M1585,'Hulpblad KAR-parser'!A:C,2,FALSE)</f>
        <v>Binnen/buiten</v>
      </c>
      <c r="O1585" s="72" t="str">
        <f>IF(VLOOKUP(M1585,'Hulpblad KAR-parser'!A:C,3,FALSE)="","",VLOOKUP(M1585,'Hulpblad KAR-parser'!A:C,3,FALSE))</f>
        <v>Binnen</v>
      </c>
      <c r="P1585" s="136" t="str">
        <f>IF(CONCATENATE(C1585,D1585)="","",VLOOKUP(CONCATENATE(C1585,D1585),Karakteristieken!AQ:AQ,1,FALSE))</f>
        <v/>
      </c>
    </row>
    <row r="1586" spans="1:16" x14ac:dyDescent="0.25">
      <c r="A1586" s="59">
        <v>200114631</v>
      </c>
      <c r="B1586" s="59">
        <v>200059237</v>
      </c>
      <c r="C1586" s="59" t="s">
        <v>1761</v>
      </c>
      <c r="D1586" s="59" t="s">
        <v>784</v>
      </c>
      <c r="E1586" s="60" t="s">
        <v>6220</v>
      </c>
      <c r="F1586" s="60"/>
      <c r="G1586" s="60"/>
      <c r="H1586" s="60"/>
      <c r="I1586" s="59">
        <f t="shared" si="26"/>
        <v>25</v>
      </c>
      <c r="J1586" s="59" t="s">
        <v>1613</v>
      </c>
      <c r="K1586" s="61"/>
      <c r="L1586" s="62" t="s">
        <v>6738</v>
      </c>
      <c r="M1586" s="62" t="s">
        <v>6220</v>
      </c>
      <c r="N1586" s="72" t="str">
        <f>VLOOKUP(M1586,'Hulpblad KAR-parser'!A:C,2,FALSE)</f>
        <v>Binnen/buiten</v>
      </c>
      <c r="O1586" s="72" t="str">
        <f>IF(VLOOKUP(M1586,'Hulpblad KAR-parser'!A:C,3,FALSE)="","",VLOOKUP(M1586,'Hulpblad KAR-parser'!A:C,3,FALSE))</f>
        <v>Buiten</v>
      </c>
      <c r="P1586" s="136" t="str">
        <f>IF(CONCATENATE(C1586,D1586)="","",VLOOKUP(CONCATENATE(C1586,D1586),Karakteristieken!AQ:AQ,1,FALSE))</f>
        <v>Binnen/buitenBuiten</v>
      </c>
    </row>
    <row r="1587" spans="1:16" x14ac:dyDescent="0.25">
      <c r="A1587" s="67">
        <v>200137302</v>
      </c>
      <c r="B1587" s="67">
        <v>200059237</v>
      </c>
      <c r="C1587" s="67" t="s">
        <v>11768</v>
      </c>
      <c r="D1587" s="67" t="s">
        <v>4804</v>
      </c>
      <c r="E1587" s="68" t="s">
        <v>6220</v>
      </c>
      <c r="F1587" s="68"/>
      <c r="G1587" s="68"/>
      <c r="H1587" s="68"/>
      <c r="I1587" s="67">
        <f t="shared" si="26"/>
        <v>25</v>
      </c>
      <c r="J1587" s="67" t="s">
        <v>1613</v>
      </c>
      <c r="K1587" s="91" t="s">
        <v>12550</v>
      </c>
      <c r="L1587" s="62" t="s">
        <v>6738</v>
      </c>
      <c r="M1587" s="62" t="s">
        <v>6220</v>
      </c>
      <c r="N1587" s="72" t="str">
        <f>VLOOKUP(M1587,'Hulpblad KAR-parser'!A:C,2,FALSE)</f>
        <v>Binnen/buiten</v>
      </c>
      <c r="O1587" s="72" t="str">
        <f>IF(VLOOKUP(M1587,'Hulpblad KAR-parser'!A:C,3,FALSE)="","",VLOOKUP(M1587,'Hulpblad KAR-parser'!A:C,3,FALSE))</f>
        <v>Buiten</v>
      </c>
      <c r="P1587" s="136" t="str">
        <f>IF(CONCATENATE(C1587,D1587)="","",VLOOKUP(CONCATENATE(C1587,D1587),Karakteristieken!AQ:AQ,1,FALSE))</f>
        <v>Aantref/lek gev.stofGevaarlijke stof</v>
      </c>
    </row>
    <row r="1588" spans="1:16" x14ac:dyDescent="0.25">
      <c r="A1588" s="59"/>
      <c r="B1588" s="59"/>
      <c r="C1588" s="59"/>
      <c r="D1588" s="59"/>
      <c r="E1588" s="60" t="s">
        <v>8195</v>
      </c>
      <c r="F1588" s="60"/>
      <c r="G1588" s="60" t="s">
        <v>6220</v>
      </c>
      <c r="H1588" s="60"/>
      <c r="I1588" s="59">
        <f t="shared" si="26"/>
        <v>21</v>
      </c>
      <c r="J1588" s="59" t="s">
        <v>1561</v>
      </c>
      <c r="K1588" s="61"/>
      <c r="L1588" s="62" t="s">
        <v>6738</v>
      </c>
      <c r="M1588" s="62" t="s">
        <v>6220</v>
      </c>
      <c r="N1588" s="72" t="str">
        <f>VLOOKUP(M1588,'Hulpblad KAR-parser'!A:C,2,FALSE)</f>
        <v>Binnen/buiten</v>
      </c>
      <c r="O1588" s="72" t="str">
        <f>IF(VLOOKUP(M1588,'Hulpblad KAR-parser'!A:C,3,FALSE)="","",VLOOKUP(M1588,'Hulpblad KAR-parser'!A:C,3,FALSE))</f>
        <v>Buiten</v>
      </c>
      <c r="P1588" s="136" t="str">
        <f>IF(CONCATENATE(C1588,D1588)="","",VLOOKUP(CONCATENATE(C1588,D1588),Karakteristieken!AQ:AQ,1,FALSE))</f>
        <v/>
      </c>
    </row>
    <row r="1589" spans="1:16" x14ac:dyDescent="0.25">
      <c r="A1589" s="59">
        <v>200109692</v>
      </c>
      <c r="B1589" s="59">
        <v>200098159</v>
      </c>
      <c r="C1589" s="59" t="s">
        <v>1814</v>
      </c>
      <c r="D1589" s="59" t="s">
        <v>1825</v>
      </c>
      <c r="E1589" s="60" t="s">
        <v>1826</v>
      </c>
      <c r="F1589" s="60"/>
      <c r="G1589" s="60"/>
      <c r="H1589" s="60"/>
      <c r="I1589" s="59">
        <f t="shared" si="26"/>
        <v>13</v>
      </c>
      <c r="J1589" s="59" t="s">
        <v>1613</v>
      </c>
      <c r="K1589" s="61"/>
      <c r="L1589" s="62" t="s">
        <v>6737</v>
      </c>
      <c r="M1589" s="62" t="s">
        <v>1826</v>
      </c>
      <c r="N1589" s="72" t="str">
        <f>VLOOKUP(M1589,'Hulpblad KAR-parser'!A:C,2,FALSE)</f>
        <v>Brw in nood</v>
      </c>
      <c r="O1589" s="72" t="str">
        <f>IF(VLOOKUP(M1589,'Hulpblad KAR-parser'!A:C,3,FALSE)="","",VLOOKUP(M1589,'Hulpblad KAR-parser'!A:C,3,FALSE))</f>
        <v>IBGS</v>
      </c>
      <c r="P1589" s="136" t="str">
        <f>IF(CONCATENATE(C1589,D1589)="","",VLOOKUP(CONCATENATE(C1589,D1589),Karakteristieken!AQ:AQ,1,FALSE))</f>
        <v>Brw in noodIBGS</v>
      </c>
    </row>
    <row r="1590" spans="1:16" x14ac:dyDescent="0.25">
      <c r="A1590" s="59"/>
      <c r="B1590" s="59"/>
      <c r="C1590" s="59"/>
      <c r="D1590" s="59"/>
      <c r="E1590" s="60" t="s">
        <v>9017</v>
      </c>
      <c r="F1590" s="60"/>
      <c r="G1590" s="60" t="s">
        <v>1826</v>
      </c>
      <c r="H1590" s="60"/>
      <c r="I1590" s="59">
        <f t="shared" si="26"/>
        <v>7</v>
      </c>
      <c r="J1590" s="59" t="s">
        <v>1561</v>
      </c>
      <c r="K1590" s="61"/>
      <c r="L1590" s="62" t="s">
        <v>6737</v>
      </c>
      <c r="M1590" s="62" t="s">
        <v>1826</v>
      </c>
      <c r="N1590" s="72" t="str">
        <f>VLOOKUP(M1590,'Hulpblad KAR-parser'!A:C,2,FALSE)</f>
        <v>Brw in nood</v>
      </c>
      <c r="O1590" s="72" t="str">
        <f>IF(VLOOKUP(M1590,'Hulpblad KAR-parser'!A:C,3,FALSE)="","",VLOOKUP(M1590,'Hulpblad KAR-parser'!A:C,3,FALSE))</f>
        <v>IBGS</v>
      </c>
      <c r="P1590" s="136" t="str">
        <f>IF(CONCATENATE(C1590,D1590)="","",VLOOKUP(CONCATENATE(C1590,D1590),Karakteristieken!AQ:AQ,1,FALSE))</f>
        <v/>
      </c>
    </row>
    <row r="1591" spans="1:16" x14ac:dyDescent="0.25">
      <c r="A1591" s="59"/>
      <c r="B1591" s="59"/>
      <c r="C1591" s="59"/>
      <c r="D1591" s="59"/>
      <c r="E1591" s="60" t="s">
        <v>9018</v>
      </c>
      <c r="F1591" s="60"/>
      <c r="G1591" s="60" t="s">
        <v>1826</v>
      </c>
      <c r="H1591" s="60"/>
      <c r="I1591" s="59">
        <f t="shared" si="26"/>
        <v>6</v>
      </c>
      <c r="J1591" s="59" t="s">
        <v>1561</v>
      </c>
      <c r="K1591" s="61"/>
      <c r="L1591" s="62" t="s">
        <v>6737</v>
      </c>
      <c r="M1591" s="62" t="s">
        <v>1826</v>
      </c>
      <c r="N1591" s="72" t="str">
        <f>VLOOKUP(M1591,'Hulpblad KAR-parser'!A:C,2,FALSE)</f>
        <v>Brw in nood</v>
      </c>
      <c r="O1591" s="72" t="str">
        <f>IF(VLOOKUP(M1591,'Hulpblad KAR-parser'!A:C,3,FALSE)="","",VLOOKUP(M1591,'Hulpblad KAR-parser'!A:C,3,FALSE))</f>
        <v>IBGS</v>
      </c>
      <c r="P1591" s="136" t="str">
        <f>IF(CONCATENATE(C1591,D1591)="","",VLOOKUP(CONCATENATE(C1591,D1591),Karakteristieken!AQ:AQ,1,FALSE))</f>
        <v/>
      </c>
    </row>
    <row r="1592" spans="1:16" x14ac:dyDescent="0.25">
      <c r="A1592" s="59">
        <v>200011153</v>
      </c>
      <c r="B1592" s="59">
        <v>200011152</v>
      </c>
      <c r="C1592" s="59" t="s">
        <v>2180</v>
      </c>
      <c r="D1592" s="65" t="s">
        <v>1613</v>
      </c>
      <c r="E1592" s="60" t="s">
        <v>6307</v>
      </c>
      <c r="F1592" s="60"/>
      <c r="G1592" s="60"/>
      <c r="H1592" s="60"/>
      <c r="I1592" s="59">
        <f t="shared" si="26"/>
        <v>17</v>
      </c>
      <c r="J1592" s="59" t="s">
        <v>1613</v>
      </c>
      <c r="K1592" s="61" t="s">
        <v>12187</v>
      </c>
      <c r="L1592" s="62" t="s">
        <v>6737</v>
      </c>
      <c r="M1592" s="62" t="s">
        <v>6307</v>
      </c>
      <c r="N1592" s="72" t="str">
        <f>VLOOKUP(M1592,'Hulpblad KAR-parser'!A:C,2,FALSE)</f>
        <v>Incident meester</v>
      </c>
      <c r="O1592" s="72" t="str">
        <f>IF(VLOOKUP(M1592,'Hulpblad KAR-parser'!A:C,3,FALSE)="","",VLOOKUP(M1592,'Hulpblad KAR-parser'!A:C,3,FALSE))</f>
        <v/>
      </c>
      <c r="P1592" s="136" t="str">
        <f>IF(CONCATENATE(C1592,D1592)="","",VLOOKUP(CONCATENATE(C1592,D1592),Karakteristieken!AQ:AQ,1,FALSE))</f>
        <v>Incident meesterJa</v>
      </c>
    </row>
    <row r="1593" spans="1:16" x14ac:dyDescent="0.25">
      <c r="A1593" s="59"/>
      <c r="B1593" s="59"/>
      <c r="C1593" s="59"/>
      <c r="D1593" s="59"/>
      <c r="E1593" s="60" t="s">
        <v>9267</v>
      </c>
      <c r="F1593" s="60"/>
      <c r="G1593" s="60" t="s">
        <v>6307</v>
      </c>
      <c r="H1593" s="60"/>
      <c r="I1593" s="59">
        <f t="shared" si="26"/>
        <v>5</v>
      </c>
      <c r="J1593" s="59" t="s">
        <v>1561</v>
      </c>
      <c r="K1593" s="61"/>
      <c r="L1593" s="62" t="s">
        <v>6737</v>
      </c>
      <c r="M1593" s="62" t="s">
        <v>6307</v>
      </c>
      <c r="N1593" s="72" t="str">
        <f>VLOOKUP(M1593,'Hulpblad KAR-parser'!A:C,2,FALSE)</f>
        <v>Incident meester</v>
      </c>
      <c r="O1593" s="72" t="str">
        <f>IF(VLOOKUP(M1593,'Hulpblad KAR-parser'!A:C,3,FALSE)="","",VLOOKUP(M1593,'Hulpblad KAR-parser'!A:C,3,FALSE))</f>
        <v/>
      </c>
      <c r="P1593" s="136" t="str">
        <f>IF(CONCATENATE(C1593,D1593)="","",VLOOKUP(CONCATENATE(C1593,D1593),Karakteristieken!AQ:AQ,1,FALSE))</f>
        <v/>
      </c>
    </row>
    <row r="1594" spans="1:16" x14ac:dyDescent="0.25">
      <c r="A1594" s="59"/>
      <c r="B1594" s="59"/>
      <c r="C1594" s="59"/>
      <c r="D1594" s="59"/>
      <c r="E1594" s="60" t="s">
        <v>9268</v>
      </c>
      <c r="F1594" s="60"/>
      <c r="G1594" s="60" t="s">
        <v>6307</v>
      </c>
      <c r="H1594" s="60"/>
      <c r="I1594" s="59">
        <f t="shared" si="26"/>
        <v>5</v>
      </c>
      <c r="J1594" s="59" t="s">
        <v>1561</v>
      </c>
      <c r="K1594" s="61"/>
      <c r="L1594" s="62" t="s">
        <v>6737</v>
      </c>
      <c r="M1594" s="62" t="s">
        <v>6307</v>
      </c>
      <c r="N1594" s="72" t="str">
        <f>VLOOKUP(M1594,'Hulpblad KAR-parser'!A:C,2,FALSE)</f>
        <v>Incident meester</v>
      </c>
      <c r="O1594" s="72" t="str">
        <f>IF(VLOOKUP(M1594,'Hulpblad KAR-parser'!A:C,3,FALSE)="","",VLOOKUP(M1594,'Hulpblad KAR-parser'!A:C,3,FALSE))</f>
        <v/>
      </c>
      <c r="P1594" s="136" t="str">
        <f>IF(CONCATENATE(C1594,D1594)="","",VLOOKUP(CONCATENATE(C1594,D1594),Karakteristieken!AQ:AQ,1,FALSE))</f>
        <v/>
      </c>
    </row>
    <row r="1595" spans="1:16" x14ac:dyDescent="0.25">
      <c r="A1595" s="59">
        <v>200109695</v>
      </c>
      <c r="B1595" s="59">
        <v>200098162</v>
      </c>
      <c r="C1595" s="59" t="s">
        <v>2180</v>
      </c>
      <c r="D1595" s="59" t="s">
        <v>1613</v>
      </c>
      <c r="E1595" s="60" t="s">
        <v>2183</v>
      </c>
      <c r="F1595" s="60"/>
      <c r="G1595" s="60"/>
      <c r="H1595" s="60"/>
      <c r="I1595" s="59">
        <f t="shared" si="26"/>
        <v>20</v>
      </c>
      <c r="J1595" s="59" t="s">
        <v>1613</v>
      </c>
      <c r="K1595" s="61"/>
      <c r="L1595" s="62" t="s">
        <v>6737</v>
      </c>
      <c r="M1595" s="62" t="s">
        <v>2183</v>
      </c>
      <c r="N1595" s="72" t="str">
        <f>VLOOKUP(M1595,'Hulpblad KAR-parser'!A:C,2,FALSE)</f>
        <v>Incident meester</v>
      </c>
      <c r="O1595" s="72" t="str">
        <f>IF(VLOOKUP(M1595,'Hulpblad KAR-parser'!A:C,3,FALSE)="","",VLOOKUP(M1595,'Hulpblad KAR-parser'!A:C,3,FALSE))</f>
        <v>Ja</v>
      </c>
      <c r="P1595" s="136" t="str">
        <f>IF(CONCATENATE(C1595,D1595)="","",VLOOKUP(CONCATENATE(C1595,D1595),Karakteristieken!AQ:AQ,1,FALSE))</f>
        <v>Incident meesterJa</v>
      </c>
    </row>
    <row r="1596" spans="1:16" x14ac:dyDescent="0.25">
      <c r="A1596" s="59">
        <v>200109696</v>
      </c>
      <c r="B1596" s="59">
        <v>200098163</v>
      </c>
      <c r="C1596" s="59" t="s">
        <v>2180</v>
      </c>
      <c r="D1596" s="59" t="s">
        <v>1561</v>
      </c>
      <c r="E1596" s="60" t="s">
        <v>2185</v>
      </c>
      <c r="F1596" s="60"/>
      <c r="G1596" s="60"/>
      <c r="H1596" s="60"/>
      <c r="I1596" s="59">
        <f t="shared" si="26"/>
        <v>21</v>
      </c>
      <c r="J1596" s="59" t="s">
        <v>1613</v>
      </c>
      <c r="K1596" s="61"/>
      <c r="L1596" s="62" t="s">
        <v>6737</v>
      </c>
      <c r="M1596" s="62" t="s">
        <v>2185</v>
      </c>
      <c r="N1596" s="72" t="str">
        <f>VLOOKUP(M1596,'Hulpblad KAR-parser'!A:C,2,FALSE)</f>
        <v>Incident meester</v>
      </c>
      <c r="O1596" s="72" t="str">
        <f>IF(VLOOKUP(M1596,'Hulpblad KAR-parser'!A:C,3,FALSE)="","",VLOOKUP(M1596,'Hulpblad KAR-parser'!A:C,3,FALSE))</f>
        <v>Nee</v>
      </c>
      <c r="P1596" s="136" t="str">
        <f>IF(CONCATENATE(C1596,D1596)="","",VLOOKUP(CONCATENATE(C1596,D1596),Karakteristieken!AQ:AQ,1,FALSE))</f>
        <v>Incident meesterNee</v>
      </c>
    </row>
    <row r="1597" spans="1:16" x14ac:dyDescent="0.25">
      <c r="A1597" s="59">
        <v>200109697</v>
      </c>
      <c r="B1597" s="59">
        <v>200098164</v>
      </c>
      <c r="C1597" s="59" t="s">
        <v>2186</v>
      </c>
      <c r="D1597" s="59" t="s">
        <v>2195</v>
      </c>
      <c r="E1597" s="60" t="s">
        <v>2196</v>
      </c>
      <c r="F1597" s="60"/>
      <c r="G1597" s="60"/>
      <c r="H1597" s="60"/>
      <c r="I1597" s="59">
        <f t="shared" si="26"/>
        <v>21</v>
      </c>
      <c r="J1597" s="59" t="s">
        <v>1613</v>
      </c>
      <c r="K1597" s="61"/>
      <c r="L1597" s="62" t="s">
        <v>6737</v>
      </c>
      <c r="M1597" s="62" t="s">
        <v>2196</v>
      </c>
      <c r="N1597" s="72" t="str">
        <f>VLOOKUP(M1597,'Hulpblad KAR-parser'!A:C,2,FALSE)</f>
        <v>Incidentmanagement</v>
      </c>
      <c r="O1597" s="72" t="str">
        <f>IF(VLOOKUP(M1597,'Hulpblad KAR-parser'!A:C,3,FALSE)="","",VLOOKUP(M1597,'Hulpblad KAR-parser'!A:C,3,FALSE))</f>
        <v>Algemeen</v>
      </c>
      <c r="P1597" s="136" t="str">
        <f>IF(CONCATENATE(C1597,D1597)="","",VLOOKUP(CONCATENATE(C1597,D1597),Karakteristieken!AQ:AQ,1,FALSE))</f>
        <v>IncidentmanagementAlgemeen</v>
      </c>
    </row>
    <row r="1598" spans="1:16" x14ac:dyDescent="0.25">
      <c r="A1598" s="59"/>
      <c r="B1598" s="59"/>
      <c r="C1598" s="59"/>
      <c r="D1598" s="59"/>
      <c r="E1598" s="60" t="s">
        <v>9269</v>
      </c>
      <c r="F1598" s="60"/>
      <c r="G1598" s="60" t="s">
        <v>2196</v>
      </c>
      <c r="H1598" s="60"/>
      <c r="I1598" s="59">
        <f t="shared" si="26"/>
        <v>6</v>
      </c>
      <c r="J1598" s="59" t="s">
        <v>1561</v>
      </c>
      <c r="K1598" s="61"/>
      <c r="L1598" s="62" t="s">
        <v>6737</v>
      </c>
      <c r="M1598" s="62" t="s">
        <v>2196</v>
      </c>
      <c r="N1598" s="72" t="str">
        <f>VLOOKUP(M1598,'Hulpblad KAR-parser'!A:C,2,FALSE)</f>
        <v>Incidentmanagement</v>
      </c>
      <c r="O1598" s="72" t="str">
        <f>IF(VLOOKUP(M1598,'Hulpblad KAR-parser'!A:C,3,FALSE)="","",VLOOKUP(M1598,'Hulpblad KAR-parser'!A:C,3,FALSE))</f>
        <v>Algemeen</v>
      </c>
      <c r="P1598" s="136" t="str">
        <f>IF(CONCATENATE(C1598,D1598)="","",VLOOKUP(CONCATENATE(C1598,D1598),Karakteristieken!AQ:AQ,1,FALSE))</f>
        <v/>
      </c>
    </row>
    <row r="1599" spans="1:16" x14ac:dyDescent="0.25">
      <c r="A1599" s="59">
        <v>200109698</v>
      </c>
      <c r="B1599" s="59">
        <v>200098165</v>
      </c>
      <c r="C1599" s="59" t="s">
        <v>2186</v>
      </c>
      <c r="D1599" s="59" t="s">
        <v>2187</v>
      </c>
      <c r="E1599" s="60" t="s">
        <v>2190</v>
      </c>
      <c r="F1599" s="60"/>
      <c r="G1599" s="60"/>
      <c r="H1599" s="60"/>
      <c r="I1599" s="59">
        <f t="shared" si="26"/>
        <v>26</v>
      </c>
      <c r="J1599" s="59" t="s">
        <v>1613</v>
      </c>
      <c r="K1599" s="61"/>
      <c r="L1599" s="62" t="s">
        <v>6737</v>
      </c>
      <c r="M1599" s="62" t="s">
        <v>2190</v>
      </c>
      <c r="N1599" s="72" t="str">
        <f>VLOOKUP(M1599,'Hulpblad KAR-parser'!A:C,2,FALSE)</f>
        <v>Incidentmanagement</v>
      </c>
      <c r="O1599" s="72" t="str">
        <f>IF(VLOOKUP(M1599,'Hulpblad KAR-parser'!A:C,3,FALSE)="","",VLOOKUP(M1599,'Hulpblad KAR-parser'!A:C,3,FALSE))</f>
        <v>Personenautos</v>
      </c>
      <c r="P1599" s="136" t="str">
        <f>IF(CONCATENATE(C1599,D1599)="","",VLOOKUP(CONCATENATE(C1599,D1599),Karakteristieken!AQ:AQ,1,FALSE))</f>
        <v>IncidentmanagementPersonenautos</v>
      </c>
    </row>
    <row r="1600" spans="1:16" x14ac:dyDescent="0.25">
      <c r="A1600" s="59"/>
      <c r="B1600" s="59"/>
      <c r="C1600" s="59"/>
      <c r="D1600" s="59"/>
      <c r="E1600" s="60" t="s">
        <v>9270</v>
      </c>
      <c r="F1600" s="60"/>
      <c r="G1600" s="60" t="s">
        <v>2190</v>
      </c>
      <c r="H1600" s="60"/>
      <c r="I1600" s="59">
        <f t="shared" si="26"/>
        <v>7</v>
      </c>
      <c r="J1600" s="59" t="s">
        <v>1561</v>
      </c>
      <c r="K1600" s="61"/>
      <c r="L1600" s="62" t="s">
        <v>6737</v>
      </c>
      <c r="M1600" s="62" t="s">
        <v>2190</v>
      </c>
      <c r="N1600" s="72" t="str">
        <f>VLOOKUP(M1600,'Hulpblad KAR-parser'!A:C,2,FALSE)</f>
        <v>Incidentmanagement</v>
      </c>
      <c r="O1600" s="72" t="str">
        <f>IF(VLOOKUP(M1600,'Hulpblad KAR-parser'!A:C,3,FALSE)="","",VLOOKUP(M1600,'Hulpblad KAR-parser'!A:C,3,FALSE))</f>
        <v>Personenautos</v>
      </c>
      <c r="P1600" s="136" t="str">
        <f>IF(CONCATENATE(C1600,D1600)="","",VLOOKUP(CONCATENATE(C1600,D1600),Karakteristieken!AQ:AQ,1,FALSE))</f>
        <v/>
      </c>
    </row>
    <row r="1601" spans="1:16" x14ac:dyDescent="0.25">
      <c r="A1601" s="59">
        <v>200137303</v>
      </c>
      <c r="B1601" s="59">
        <v>200098166</v>
      </c>
      <c r="C1601" s="59" t="s">
        <v>2186</v>
      </c>
      <c r="D1601" s="59" t="s">
        <v>2191</v>
      </c>
      <c r="E1601" s="60" t="s">
        <v>2194</v>
      </c>
      <c r="F1601" s="60"/>
      <c r="G1601" s="60"/>
      <c r="H1601" s="60"/>
      <c r="I1601" s="59">
        <f t="shared" si="26"/>
        <v>24</v>
      </c>
      <c r="J1601" s="59" t="s">
        <v>1613</v>
      </c>
      <c r="K1601" s="61"/>
      <c r="L1601" s="62" t="s">
        <v>6737</v>
      </c>
      <c r="M1601" s="62" t="s">
        <v>2194</v>
      </c>
      <c r="N1601" s="72" t="str">
        <f>VLOOKUP(M1601,'Hulpblad KAR-parser'!A:C,2,FALSE)</f>
        <v>Incidentmanagement</v>
      </c>
      <c r="O1601" s="72" t="str">
        <f>IF(VLOOKUP(M1601,'Hulpblad KAR-parser'!A:C,3,FALSE)="","",VLOOKUP(M1601,'Hulpblad KAR-parser'!A:C,3,FALSE))</f>
        <v>Vrachtautos</v>
      </c>
      <c r="P1601" s="136" t="str">
        <f>IF(CONCATENATE(C1601,D1601)="","",VLOOKUP(CONCATENATE(C1601,D1601),Karakteristieken!AQ:AQ,1,FALSE))</f>
        <v>IncidentmanagementVrachtautos</v>
      </c>
    </row>
    <row r="1602" spans="1:16" x14ac:dyDescent="0.25">
      <c r="A1602" s="59"/>
      <c r="B1602" s="59"/>
      <c r="C1602" s="59"/>
      <c r="D1602" s="59"/>
      <c r="E1602" s="60" t="s">
        <v>9272</v>
      </c>
      <c r="F1602" s="60"/>
      <c r="G1602" s="60" t="s">
        <v>2194</v>
      </c>
      <c r="H1602" s="60"/>
      <c r="I1602" s="59">
        <f t="shared" si="26"/>
        <v>5</v>
      </c>
      <c r="J1602" s="59" t="s">
        <v>1561</v>
      </c>
      <c r="K1602" s="61"/>
      <c r="L1602" s="62" t="s">
        <v>6737</v>
      </c>
      <c r="M1602" s="62" t="s">
        <v>2194</v>
      </c>
      <c r="N1602" s="72" t="str">
        <f>VLOOKUP(M1602,'Hulpblad KAR-parser'!A:C,2,FALSE)</f>
        <v>Incidentmanagement</v>
      </c>
      <c r="O1602" s="72" t="str">
        <f>IF(VLOOKUP(M1602,'Hulpblad KAR-parser'!A:C,3,FALSE)="","",VLOOKUP(M1602,'Hulpblad KAR-parser'!A:C,3,FALSE))</f>
        <v>Vrachtautos</v>
      </c>
      <c r="P1602" s="136" t="str">
        <f>IF(CONCATENATE(C1602,D1602)="","",VLOOKUP(CONCATENATE(C1602,D1602),Karakteristieken!AQ:AQ,1,FALSE))</f>
        <v/>
      </c>
    </row>
    <row r="1603" spans="1:16" x14ac:dyDescent="0.25">
      <c r="A1603" s="59"/>
      <c r="B1603" s="59"/>
      <c r="C1603" s="59"/>
      <c r="D1603" s="59"/>
      <c r="E1603" s="60" t="s">
        <v>9271</v>
      </c>
      <c r="F1603" s="60"/>
      <c r="G1603" s="60" t="s">
        <v>2194</v>
      </c>
      <c r="H1603" s="60"/>
      <c r="I1603" s="59">
        <f t="shared" si="26"/>
        <v>5</v>
      </c>
      <c r="J1603" s="59" t="s">
        <v>1561</v>
      </c>
      <c r="K1603" s="61"/>
      <c r="L1603" s="62" t="s">
        <v>6737</v>
      </c>
      <c r="M1603" s="62" t="s">
        <v>2194</v>
      </c>
      <c r="N1603" s="72" t="str">
        <f>VLOOKUP(M1603,'Hulpblad KAR-parser'!A:C,2,FALSE)</f>
        <v>Incidentmanagement</v>
      </c>
      <c r="O1603" s="72" t="str">
        <f>IF(VLOOKUP(M1603,'Hulpblad KAR-parser'!A:C,3,FALSE)="","",VLOOKUP(M1603,'Hulpblad KAR-parser'!A:C,3,FALSE))</f>
        <v>Vrachtautos</v>
      </c>
      <c r="P1603" s="136" t="str">
        <f>IF(CONCATENATE(C1603,D1603)="","",VLOOKUP(CONCATENATE(C1603,D1603),Karakteristieken!AQ:AQ,1,FALSE))</f>
        <v/>
      </c>
    </row>
    <row r="1604" spans="1:16" x14ac:dyDescent="0.25">
      <c r="A1604" s="59"/>
      <c r="B1604" s="59"/>
      <c r="C1604" s="59"/>
      <c r="D1604" s="59"/>
      <c r="E1604" s="60" t="s">
        <v>9273</v>
      </c>
      <c r="F1604" s="60"/>
      <c r="G1604" s="60" t="s">
        <v>2194</v>
      </c>
      <c r="H1604" s="60"/>
      <c r="I1604" s="59">
        <f t="shared" ref="I1604:I1667" si="27">LEN(E1604)</f>
        <v>25</v>
      </c>
      <c r="J1604" s="59" t="s">
        <v>1561</v>
      </c>
      <c r="K1604" s="61"/>
      <c r="L1604" s="62" t="s">
        <v>6737</v>
      </c>
      <c r="M1604" s="62" t="s">
        <v>2194</v>
      </c>
      <c r="N1604" s="72" t="str">
        <f>VLOOKUP(M1604,'Hulpblad KAR-parser'!A:C,2,FALSE)</f>
        <v>Incidentmanagement</v>
      </c>
      <c r="O1604" s="72" t="str">
        <f>IF(VLOOKUP(M1604,'Hulpblad KAR-parser'!A:C,3,FALSE)="","",VLOOKUP(M1604,'Hulpblad KAR-parser'!A:C,3,FALSE))</f>
        <v>Vrachtautos</v>
      </c>
      <c r="P1604" s="136" t="str">
        <f>IF(CONCATENATE(C1604,D1604)="","",VLOOKUP(CONCATENATE(C1604,D1604),Karakteristieken!AQ:AQ,1,FALSE))</f>
        <v/>
      </c>
    </row>
    <row r="1605" spans="1:16" x14ac:dyDescent="0.25">
      <c r="A1605" s="67">
        <v>200109700</v>
      </c>
      <c r="B1605" s="67">
        <v>200098167</v>
      </c>
      <c r="C1605" s="67" t="s">
        <v>2186</v>
      </c>
      <c r="D1605" s="67"/>
      <c r="E1605" s="68" t="s">
        <v>6308</v>
      </c>
      <c r="F1605" s="68"/>
      <c r="G1605" s="68"/>
      <c r="H1605" s="68"/>
      <c r="I1605" s="67">
        <f t="shared" si="27"/>
        <v>19</v>
      </c>
      <c r="J1605" s="67" t="s">
        <v>1613</v>
      </c>
      <c r="K1605" s="91" t="s">
        <v>12550</v>
      </c>
      <c r="L1605" s="62" t="s">
        <v>6737</v>
      </c>
      <c r="M1605" s="62" t="s">
        <v>6308</v>
      </c>
      <c r="N1605" s="72" t="e">
        <f>VLOOKUP(M1605,'Hulpblad KAR-parser'!A:C,2,FALSE)</f>
        <v>#N/A</v>
      </c>
      <c r="O1605" s="72" t="e">
        <f>IF(VLOOKUP(M1605,'Hulpblad KAR-parser'!A:C,3,FALSE)="","",VLOOKUP(M1605,'Hulpblad KAR-parser'!A:C,3,FALSE))</f>
        <v>#N/A</v>
      </c>
      <c r="P1605" s="136" t="e">
        <f>IF(CONCATENATE(C1605,D1605)="","",VLOOKUP(CONCATENATE(C1605,D1605),Karakteristieken!AQ:AQ,1,FALSE))</f>
        <v>#N/A</v>
      </c>
    </row>
    <row r="1606" spans="1:16" x14ac:dyDescent="0.25">
      <c r="A1606" s="67"/>
      <c r="B1606" s="67"/>
      <c r="C1606" s="67"/>
      <c r="D1606" s="67"/>
      <c r="E1606" s="68" t="s">
        <v>9274</v>
      </c>
      <c r="F1606" s="68"/>
      <c r="G1606" s="68" t="s">
        <v>6308</v>
      </c>
      <c r="H1606" s="68"/>
      <c r="I1606" s="67">
        <f t="shared" si="27"/>
        <v>5</v>
      </c>
      <c r="J1606" s="67" t="s">
        <v>1561</v>
      </c>
      <c r="K1606" s="91" t="s">
        <v>12550</v>
      </c>
      <c r="L1606" s="62" t="s">
        <v>6737</v>
      </c>
      <c r="M1606" s="62" t="s">
        <v>6308</v>
      </c>
      <c r="N1606" s="72" t="e">
        <f>VLOOKUP(M1606,'Hulpblad KAR-parser'!A:C,2,FALSE)</f>
        <v>#N/A</v>
      </c>
      <c r="O1606" s="72" t="e">
        <f>IF(VLOOKUP(M1606,'Hulpblad KAR-parser'!A:C,3,FALSE)="","",VLOOKUP(M1606,'Hulpblad KAR-parser'!A:C,3,FALSE))</f>
        <v>#N/A</v>
      </c>
      <c r="P1606" s="136" t="str">
        <f>IF(CONCATENATE(C1606,D1606)="","",VLOOKUP(CONCATENATE(C1606,D1606),Karakteristieken!AQ:AQ,1,FALSE))</f>
        <v/>
      </c>
    </row>
    <row r="1607" spans="1:16" x14ac:dyDescent="0.25">
      <c r="A1607" s="67">
        <v>200109706</v>
      </c>
      <c r="B1607" s="67">
        <v>200098173</v>
      </c>
      <c r="C1607" s="67" t="s">
        <v>2197</v>
      </c>
      <c r="D1607" s="67"/>
      <c r="E1607" s="68" t="s">
        <v>6310</v>
      </c>
      <c r="F1607" s="68"/>
      <c r="G1607" s="68"/>
      <c r="H1607" s="68"/>
      <c r="I1607" s="67">
        <f t="shared" si="27"/>
        <v>10</v>
      </c>
      <c r="J1607" s="67" t="s">
        <v>1613</v>
      </c>
      <c r="K1607" s="91" t="s">
        <v>12550</v>
      </c>
      <c r="L1607" s="62" t="s">
        <v>6737</v>
      </c>
      <c r="M1607" s="62" t="s">
        <v>6310</v>
      </c>
      <c r="N1607" s="72" t="e">
        <f>VLOOKUP(M1607,'Hulpblad KAR-parser'!A:C,2,FALSE)</f>
        <v>#N/A</v>
      </c>
      <c r="O1607" s="72" t="e">
        <f>IF(VLOOKUP(M1607,'Hulpblad KAR-parser'!A:C,3,FALSE)="","",VLOOKUP(M1607,'Hulpblad KAR-parser'!A:C,3,FALSE))</f>
        <v>#N/A</v>
      </c>
      <c r="P1607" s="136" t="e">
        <f>IF(CONCATENATE(C1607,D1607)="","",VLOOKUP(CONCATENATE(C1607,D1607),Karakteristieken!AQ:AQ,1,FALSE))</f>
        <v>#N/A</v>
      </c>
    </row>
    <row r="1608" spans="1:16" x14ac:dyDescent="0.25">
      <c r="A1608" s="67"/>
      <c r="B1608" s="67"/>
      <c r="C1608" s="67"/>
      <c r="D1608" s="67"/>
      <c r="E1608" s="68" t="s">
        <v>9361</v>
      </c>
      <c r="F1608" s="68"/>
      <c r="G1608" s="68" t="s">
        <v>6310</v>
      </c>
      <c r="H1608" s="68"/>
      <c r="I1608" s="67">
        <f t="shared" si="27"/>
        <v>5</v>
      </c>
      <c r="J1608" s="67" t="s">
        <v>1561</v>
      </c>
      <c r="K1608" s="91" t="s">
        <v>12550</v>
      </c>
      <c r="L1608" s="62" t="s">
        <v>6737</v>
      </c>
      <c r="M1608" s="62" t="s">
        <v>6310</v>
      </c>
      <c r="N1608" s="72" t="e">
        <f>VLOOKUP(M1608,'Hulpblad KAR-parser'!A:C,2,FALSE)</f>
        <v>#N/A</v>
      </c>
      <c r="O1608" s="72" t="e">
        <f>IF(VLOOKUP(M1608,'Hulpblad KAR-parser'!A:C,3,FALSE)="","",VLOOKUP(M1608,'Hulpblad KAR-parser'!A:C,3,FALSE))</f>
        <v>#N/A</v>
      </c>
      <c r="P1608" s="136" t="str">
        <f>IF(CONCATENATE(C1608,D1608)="","",VLOOKUP(CONCATENATE(C1608,D1608),Karakteristieken!AQ:AQ,1,FALSE))</f>
        <v/>
      </c>
    </row>
    <row r="1609" spans="1:16" x14ac:dyDescent="0.25">
      <c r="A1609" s="59">
        <v>200109707</v>
      </c>
      <c r="B1609" s="59">
        <v>200098174</v>
      </c>
      <c r="C1609" s="59" t="s">
        <v>2197</v>
      </c>
      <c r="D1609" s="59" t="s">
        <v>2198</v>
      </c>
      <c r="E1609" s="60" t="s">
        <v>2201</v>
      </c>
      <c r="F1609" s="60"/>
      <c r="G1609" s="60"/>
      <c r="H1609" s="60"/>
      <c r="I1609" s="59">
        <f t="shared" si="27"/>
        <v>14</v>
      </c>
      <c r="J1609" s="59" t="s">
        <v>1613</v>
      </c>
      <c r="K1609" s="61"/>
      <c r="L1609" s="62" t="s">
        <v>6737</v>
      </c>
      <c r="M1609" s="62" t="s">
        <v>2201</v>
      </c>
      <c r="N1609" s="72" t="str">
        <f>VLOOKUP(M1609,'Hulpblad KAR-parser'!A:C,2,FALSE)</f>
        <v>Instantie</v>
      </c>
      <c r="O1609" s="72" t="str">
        <f>IF(VLOOKUP(M1609,'Hulpblad KAR-parser'!A:C,3,FALSE)="","",VLOOKUP(M1609,'Hulpblad KAR-parser'!A:C,3,FALSE))</f>
        <v>AID</v>
      </c>
      <c r="P1609" s="136" t="str">
        <f>IF(CONCATENATE(C1609,D1609)="","",VLOOKUP(CONCATENATE(C1609,D1609),Karakteristieken!AQ:AQ,1,FALSE))</f>
        <v>InstantieAID</v>
      </c>
    </row>
    <row r="1610" spans="1:16" x14ac:dyDescent="0.25">
      <c r="A1610" s="59"/>
      <c r="B1610" s="59"/>
      <c r="C1610" s="59"/>
      <c r="D1610" s="59"/>
      <c r="E1610" s="60" t="s">
        <v>9275</v>
      </c>
      <c r="F1610" s="60"/>
      <c r="G1610" s="60" t="s">
        <v>2201</v>
      </c>
      <c r="H1610" s="60"/>
      <c r="I1610" s="59">
        <f t="shared" si="27"/>
        <v>7</v>
      </c>
      <c r="J1610" s="59" t="s">
        <v>1561</v>
      </c>
      <c r="K1610" s="61"/>
      <c r="L1610" s="62" t="s">
        <v>6737</v>
      </c>
      <c r="M1610" s="62" t="s">
        <v>2201</v>
      </c>
      <c r="N1610" s="72" t="str">
        <f>VLOOKUP(M1610,'Hulpblad KAR-parser'!A:C,2,FALSE)</f>
        <v>Instantie</v>
      </c>
      <c r="O1610" s="72" t="str">
        <f>IF(VLOOKUP(M1610,'Hulpblad KAR-parser'!A:C,3,FALSE)="","",VLOOKUP(M1610,'Hulpblad KAR-parser'!A:C,3,FALSE))</f>
        <v>AID</v>
      </c>
      <c r="P1610" s="136" t="str">
        <f>IF(CONCATENATE(C1610,D1610)="","",VLOOKUP(CONCATENATE(C1610,D1610),Karakteristieken!AQ:AQ,1,FALSE))</f>
        <v/>
      </c>
    </row>
    <row r="1611" spans="1:16" x14ac:dyDescent="0.25">
      <c r="A1611" s="59">
        <v>200137304</v>
      </c>
      <c r="B1611" s="59">
        <v>200107471</v>
      </c>
      <c r="C1611" s="59" t="s">
        <v>2197</v>
      </c>
      <c r="D1611" s="59" t="s">
        <v>11719</v>
      </c>
      <c r="E1611" s="60" t="s">
        <v>11721</v>
      </c>
      <c r="F1611" s="60"/>
      <c r="G1611" s="60"/>
      <c r="H1611" s="60"/>
      <c r="I1611" s="59">
        <f t="shared" si="27"/>
        <v>27</v>
      </c>
      <c r="J1611" s="59" t="s">
        <v>1613</v>
      </c>
      <c r="K1611" s="61"/>
      <c r="L1611" s="62" t="s">
        <v>6737</v>
      </c>
      <c r="M1611" s="62" t="s">
        <v>11721</v>
      </c>
      <c r="N1611" s="72" t="str">
        <f>VLOOKUP(M1611,'Hulpblad KAR-parser'!A:C,2,FALSE)</f>
        <v>Instantie</v>
      </c>
      <c r="O1611" s="72" t="str">
        <f>IF(VLOOKUP(M1611,'Hulpblad KAR-parser'!A:C,3,FALSE)="","",VLOOKUP(M1611,'Hulpblad KAR-parser'!A:C,3,FALSE))</f>
        <v>Arbeidsinspectie</v>
      </c>
      <c r="P1611" s="136" t="str">
        <f>IF(CONCATENATE(C1611,D1611)="","",VLOOKUP(CONCATENATE(C1611,D1611),Karakteristieken!AQ:AQ,1,FALSE))</f>
        <v>InstantieArbeidsinspectie</v>
      </c>
    </row>
    <row r="1612" spans="1:16" x14ac:dyDescent="0.25">
      <c r="A1612" s="59"/>
      <c r="B1612" s="59"/>
      <c r="C1612" s="59"/>
      <c r="D1612" s="59"/>
      <c r="E1612" s="60" t="s">
        <v>11722</v>
      </c>
      <c r="F1612" s="60"/>
      <c r="G1612" s="60" t="s">
        <v>11721</v>
      </c>
      <c r="H1612" s="60"/>
      <c r="I1612" s="59">
        <f t="shared" si="27"/>
        <v>6</v>
      </c>
      <c r="J1612" s="59" t="s">
        <v>1561</v>
      </c>
      <c r="K1612" s="61"/>
      <c r="L1612" s="62" t="s">
        <v>6737</v>
      </c>
      <c r="M1612" s="62" t="s">
        <v>11721</v>
      </c>
      <c r="N1612" s="72" t="str">
        <f>VLOOKUP(M1612,'Hulpblad KAR-parser'!A:C,2,FALSE)</f>
        <v>Instantie</v>
      </c>
      <c r="O1612" s="72" t="str">
        <f>IF(VLOOKUP(M1612,'Hulpblad KAR-parser'!A:C,3,FALSE)="","",VLOOKUP(M1612,'Hulpblad KAR-parser'!A:C,3,FALSE))</f>
        <v>Arbeidsinspectie</v>
      </c>
      <c r="P1612" s="136" t="str">
        <f>IF(CONCATENATE(C1612,D1612)="","",VLOOKUP(CONCATENATE(C1612,D1612),Karakteristieken!AQ:AQ,1,FALSE))</f>
        <v/>
      </c>
    </row>
    <row r="1613" spans="1:16" x14ac:dyDescent="0.25">
      <c r="A1613" s="59"/>
      <c r="B1613" s="59"/>
      <c r="C1613" s="59"/>
      <c r="D1613" s="59"/>
      <c r="E1613" s="60" t="s">
        <v>9308</v>
      </c>
      <c r="F1613" s="60"/>
      <c r="G1613" s="60" t="s">
        <v>11721</v>
      </c>
      <c r="H1613" s="60"/>
      <c r="I1613" s="59">
        <f t="shared" si="27"/>
        <v>7</v>
      </c>
      <c r="J1613" s="59" t="s">
        <v>1561</v>
      </c>
      <c r="K1613" s="61"/>
      <c r="L1613" s="62" t="s">
        <v>6737</v>
      </c>
      <c r="M1613" s="62" t="s">
        <v>11721</v>
      </c>
      <c r="N1613" s="72" t="str">
        <f>VLOOKUP(M1613,'Hulpblad KAR-parser'!A:C,2,FALSE)</f>
        <v>Instantie</v>
      </c>
      <c r="O1613" s="72" t="str">
        <f>IF(VLOOKUP(M1613,'Hulpblad KAR-parser'!A:C,3,FALSE)="","",VLOOKUP(M1613,'Hulpblad KAR-parser'!A:C,3,FALSE))</f>
        <v>Arbeidsinspectie</v>
      </c>
      <c r="P1613" s="136" t="str">
        <f>IF(CONCATENATE(C1613,D1613)="","",VLOOKUP(CONCATENATE(C1613,D1613),Karakteristieken!AQ:AQ,1,FALSE))</f>
        <v/>
      </c>
    </row>
    <row r="1614" spans="1:16" x14ac:dyDescent="0.25">
      <c r="A1614" s="59"/>
      <c r="B1614" s="59"/>
      <c r="C1614" s="59"/>
      <c r="D1614" s="59"/>
      <c r="E1614" s="60" t="s">
        <v>2256</v>
      </c>
      <c r="F1614" s="60"/>
      <c r="G1614" s="60" t="s">
        <v>11721</v>
      </c>
      <c r="H1614" s="60"/>
      <c r="I1614" s="59">
        <f t="shared" si="27"/>
        <v>24</v>
      </c>
      <c r="J1614" s="59" t="s">
        <v>1561</v>
      </c>
      <c r="K1614" s="61"/>
      <c r="L1614" s="62" t="s">
        <v>6737</v>
      </c>
      <c r="M1614" s="62" t="s">
        <v>11721</v>
      </c>
      <c r="N1614" s="72" t="str">
        <f>VLOOKUP(M1614,'Hulpblad KAR-parser'!A:C,2,FALSE)</f>
        <v>Instantie</v>
      </c>
      <c r="O1614" s="72" t="str">
        <f>IF(VLOOKUP(M1614,'Hulpblad KAR-parser'!A:C,3,FALSE)="","",VLOOKUP(M1614,'Hulpblad KAR-parser'!A:C,3,FALSE))</f>
        <v>Arbeidsinspectie</v>
      </c>
      <c r="P1614" s="136" t="str">
        <f>IF(CONCATENATE(C1614,D1614)="","",VLOOKUP(CONCATENATE(C1614,D1614),Karakteristieken!AQ:AQ,1,FALSE))</f>
        <v/>
      </c>
    </row>
    <row r="1615" spans="1:16" x14ac:dyDescent="0.25">
      <c r="A1615" s="59">
        <v>200109708</v>
      </c>
      <c r="B1615" s="59">
        <v>200098175</v>
      </c>
      <c r="C1615" s="59" t="s">
        <v>2197</v>
      </c>
      <c r="D1615" s="59" t="s">
        <v>2202</v>
      </c>
      <c r="E1615" s="60" t="s">
        <v>2204</v>
      </c>
      <c r="F1615" s="60"/>
      <c r="G1615" s="60"/>
      <c r="H1615" s="60"/>
      <c r="I1615" s="59">
        <f t="shared" si="27"/>
        <v>26</v>
      </c>
      <c r="J1615" s="59" t="s">
        <v>1613</v>
      </c>
      <c r="K1615" s="61"/>
      <c r="L1615" s="62" t="s">
        <v>6737</v>
      </c>
      <c r="M1615" s="62" t="s">
        <v>2204</v>
      </c>
      <c r="N1615" s="72" t="str">
        <f>VLOOKUP(M1615,'Hulpblad KAR-parser'!A:C,2,FALSE)</f>
        <v>Instantie</v>
      </c>
      <c r="O1615" s="72" t="str">
        <f>IF(VLOOKUP(M1615,'Hulpblad KAR-parser'!A:C,3,FALSE)="","",VLOOKUP(M1615,'Hulpblad KAR-parser'!A:C,3,FALSE))</f>
        <v>Bouw &amp; Woningtoez</v>
      </c>
      <c r="P1615" s="136" t="str">
        <f>IF(CONCATENATE(C1615,D1615)="","",VLOOKUP(CONCATENATE(C1615,D1615),Karakteristieken!AQ:AQ,1,FALSE))</f>
        <v>InstantieBouw &amp; Woningtoez</v>
      </c>
    </row>
    <row r="1616" spans="1:16" x14ac:dyDescent="0.25">
      <c r="A1616" s="59"/>
      <c r="B1616" s="59"/>
      <c r="C1616" s="59"/>
      <c r="D1616" s="59"/>
      <c r="E1616" s="60" t="s">
        <v>9276</v>
      </c>
      <c r="F1616" s="60"/>
      <c r="G1616" s="60" t="s">
        <v>2204</v>
      </c>
      <c r="H1616" s="60"/>
      <c r="I1616" s="59">
        <f t="shared" si="27"/>
        <v>7</v>
      </c>
      <c r="J1616" s="59" t="s">
        <v>1561</v>
      </c>
      <c r="K1616" s="61"/>
      <c r="L1616" s="62" t="s">
        <v>6737</v>
      </c>
      <c r="M1616" s="62" t="s">
        <v>2204</v>
      </c>
      <c r="N1616" s="72" t="str">
        <f>VLOOKUP(M1616,'Hulpblad KAR-parser'!A:C,2,FALSE)</f>
        <v>Instantie</v>
      </c>
      <c r="O1616" s="72" t="str">
        <f>IF(VLOOKUP(M1616,'Hulpblad KAR-parser'!A:C,3,FALSE)="","",VLOOKUP(M1616,'Hulpblad KAR-parser'!A:C,3,FALSE))</f>
        <v>Bouw &amp; Woningtoez</v>
      </c>
      <c r="P1616" s="136" t="str">
        <f>IF(CONCATENATE(C1616,D1616)="","",VLOOKUP(CONCATENATE(C1616,D1616),Karakteristieken!AQ:AQ,1,FALSE))</f>
        <v/>
      </c>
    </row>
    <row r="1617" spans="1:16" x14ac:dyDescent="0.25">
      <c r="A1617" s="59">
        <v>200109709</v>
      </c>
      <c r="B1617" s="59">
        <v>200098176</v>
      </c>
      <c r="C1617" s="59" t="s">
        <v>2197</v>
      </c>
      <c r="D1617" s="59" t="s">
        <v>2205</v>
      </c>
      <c r="E1617" s="60" t="s">
        <v>2207</v>
      </c>
      <c r="F1617" s="60"/>
      <c r="G1617" s="60"/>
      <c r="H1617" s="60"/>
      <c r="I1617" s="59">
        <f t="shared" si="27"/>
        <v>22</v>
      </c>
      <c r="J1617" s="59" t="s">
        <v>1613</v>
      </c>
      <c r="K1617" s="61"/>
      <c r="L1617" s="62" t="s">
        <v>6737</v>
      </c>
      <c r="M1617" s="62" t="s">
        <v>2207</v>
      </c>
      <c r="N1617" s="72" t="str">
        <f>VLOOKUP(M1617,'Hulpblad KAR-parser'!A:C,2,FALSE)</f>
        <v>Instantie</v>
      </c>
      <c r="O1617" s="72" t="str">
        <f>IF(VLOOKUP(M1617,'Hulpblad KAR-parser'!A:C,3,FALSE)="","",VLOOKUP(M1617,'Hulpblad KAR-parser'!A:C,3,FALSE))</f>
        <v>Brugwachter</v>
      </c>
      <c r="P1617" s="136" t="str">
        <f>IF(CONCATENATE(C1617,D1617)="","",VLOOKUP(CONCATENATE(C1617,D1617),Karakteristieken!AQ:AQ,1,FALSE))</f>
        <v>InstantieBrugwachter</v>
      </c>
    </row>
    <row r="1618" spans="1:16" x14ac:dyDescent="0.25">
      <c r="A1618" s="59"/>
      <c r="B1618" s="59"/>
      <c r="C1618" s="59"/>
      <c r="D1618" s="59"/>
      <c r="E1618" s="60" t="s">
        <v>9277</v>
      </c>
      <c r="F1618" s="60"/>
      <c r="G1618" s="60" t="s">
        <v>2207</v>
      </c>
      <c r="H1618" s="60"/>
      <c r="I1618" s="59">
        <f t="shared" si="27"/>
        <v>7</v>
      </c>
      <c r="J1618" s="59" t="s">
        <v>1561</v>
      </c>
      <c r="K1618" s="61"/>
      <c r="L1618" s="62" t="s">
        <v>6737</v>
      </c>
      <c r="M1618" s="62" t="s">
        <v>2207</v>
      </c>
      <c r="N1618" s="72" t="str">
        <f>VLOOKUP(M1618,'Hulpblad KAR-parser'!A:C,2,FALSE)</f>
        <v>Instantie</v>
      </c>
      <c r="O1618" s="72" t="str">
        <f>IF(VLOOKUP(M1618,'Hulpblad KAR-parser'!A:C,3,FALSE)="","",VLOOKUP(M1618,'Hulpblad KAR-parser'!A:C,3,FALSE))</f>
        <v>Brugwachter</v>
      </c>
      <c r="P1618" s="136" t="str">
        <f>IF(CONCATENATE(C1618,D1618)="","",VLOOKUP(CONCATENATE(C1618,D1618),Karakteristieken!AQ:AQ,1,FALSE))</f>
        <v/>
      </c>
    </row>
    <row r="1619" spans="1:16" x14ac:dyDescent="0.25">
      <c r="A1619" s="59">
        <v>200109710</v>
      </c>
      <c r="B1619" s="59">
        <v>200098177</v>
      </c>
      <c r="C1619" s="59" t="s">
        <v>2197</v>
      </c>
      <c r="D1619" s="59" t="s">
        <v>2208</v>
      </c>
      <c r="E1619" s="60" t="s">
        <v>2210</v>
      </c>
      <c r="F1619" s="60"/>
      <c r="G1619" s="60"/>
      <c r="H1619" s="60"/>
      <c r="I1619" s="59">
        <f t="shared" si="27"/>
        <v>26</v>
      </c>
      <c r="J1619" s="59" t="s">
        <v>1613</v>
      </c>
      <c r="K1619" s="61"/>
      <c r="L1619" s="62" t="s">
        <v>6737</v>
      </c>
      <c r="M1619" s="62" t="s">
        <v>2210</v>
      </c>
      <c r="N1619" s="72" t="str">
        <f>VLOOKUP(M1619,'Hulpblad KAR-parser'!A:C,2,FALSE)</f>
        <v>Instantie</v>
      </c>
      <c r="O1619" s="72" t="str">
        <f>IF(VLOOKUP(M1619,'Hulpblad KAR-parser'!A:C,3,FALSE)="","",VLOOKUP(M1619,'Hulpblad KAR-parser'!A:C,3,FALSE))</f>
        <v>Busmaatschappij</v>
      </c>
      <c r="P1619" s="136" t="str">
        <f>IF(CONCATENATE(C1619,D1619)="","",VLOOKUP(CONCATENATE(C1619,D1619),Karakteristieken!AQ:AQ,1,FALSE))</f>
        <v>InstantieBusmaatschappij</v>
      </c>
    </row>
    <row r="1620" spans="1:16" x14ac:dyDescent="0.25">
      <c r="A1620" s="59"/>
      <c r="B1620" s="59"/>
      <c r="C1620" s="59"/>
      <c r="D1620" s="59"/>
      <c r="E1620" s="60" t="s">
        <v>9278</v>
      </c>
      <c r="F1620" s="60"/>
      <c r="G1620" s="60" t="s">
        <v>2210</v>
      </c>
      <c r="H1620" s="60"/>
      <c r="I1620" s="59">
        <f t="shared" si="27"/>
        <v>7</v>
      </c>
      <c r="J1620" s="59" t="s">
        <v>1561</v>
      </c>
      <c r="K1620" s="61"/>
      <c r="L1620" s="62" t="s">
        <v>6737</v>
      </c>
      <c r="M1620" s="62" t="s">
        <v>2210</v>
      </c>
      <c r="N1620" s="72" t="str">
        <f>VLOOKUP(M1620,'Hulpblad KAR-parser'!A:C,2,FALSE)</f>
        <v>Instantie</v>
      </c>
      <c r="O1620" s="72" t="str">
        <f>IF(VLOOKUP(M1620,'Hulpblad KAR-parser'!A:C,3,FALSE)="","",VLOOKUP(M1620,'Hulpblad KAR-parser'!A:C,3,FALSE))</f>
        <v>Busmaatschappij</v>
      </c>
      <c r="P1620" s="136" t="str">
        <f>IF(CONCATENATE(C1620,D1620)="","",VLOOKUP(CONCATENATE(C1620,D1620),Karakteristieken!AQ:AQ,1,FALSE))</f>
        <v/>
      </c>
    </row>
    <row r="1621" spans="1:16" x14ac:dyDescent="0.25">
      <c r="A1621" s="59">
        <v>200109711</v>
      </c>
      <c r="B1621" s="59">
        <v>200098178</v>
      </c>
      <c r="C1621" s="59" t="s">
        <v>2197</v>
      </c>
      <c r="D1621" s="59" t="s">
        <v>2211</v>
      </c>
      <c r="E1621" s="60" t="s">
        <v>2213</v>
      </c>
      <c r="F1621" s="60"/>
      <c r="G1621" s="60"/>
      <c r="H1621" s="60"/>
      <c r="I1621" s="59">
        <f t="shared" si="27"/>
        <v>25</v>
      </c>
      <c r="J1621" s="59" t="s">
        <v>1613</v>
      </c>
      <c r="K1621" s="61"/>
      <c r="L1621" s="62" t="s">
        <v>6737</v>
      </c>
      <c r="M1621" s="62" t="s">
        <v>2213</v>
      </c>
      <c r="N1621" s="72" t="str">
        <f>VLOOKUP(M1621,'Hulpblad KAR-parser'!A:C,2,FALSE)</f>
        <v>Instantie</v>
      </c>
      <c r="O1621" s="72" t="str">
        <f>IF(VLOOKUP(M1621,'Hulpblad KAR-parser'!A:C,3,FALSE)="","",VLOOKUP(M1621,'Hulpblad KAR-parser'!A:C,3,FALSE))</f>
        <v>Cameratoezicht</v>
      </c>
      <c r="P1621" s="136" t="str">
        <f>IF(CONCATENATE(C1621,D1621)="","",VLOOKUP(CONCATENATE(C1621,D1621),Karakteristieken!AQ:AQ,1,FALSE))</f>
        <v>InstantieCameratoezicht</v>
      </c>
    </row>
    <row r="1622" spans="1:16" x14ac:dyDescent="0.25">
      <c r="A1622" s="59"/>
      <c r="B1622" s="59"/>
      <c r="C1622" s="59"/>
      <c r="D1622" s="59"/>
      <c r="E1622" s="60" t="s">
        <v>9279</v>
      </c>
      <c r="F1622" s="60"/>
      <c r="G1622" s="60" t="s">
        <v>2213</v>
      </c>
      <c r="H1622" s="60"/>
      <c r="I1622" s="59">
        <f t="shared" si="27"/>
        <v>6</v>
      </c>
      <c r="J1622" s="59" t="s">
        <v>1561</v>
      </c>
      <c r="K1622" s="61"/>
      <c r="L1622" s="62" t="s">
        <v>6737</v>
      </c>
      <c r="M1622" s="62" t="s">
        <v>2213</v>
      </c>
      <c r="N1622" s="72" t="str">
        <f>VLOOKUP(M1622,'Hulpblad KAR-parser'!A:C,2,FALSE)</f>
        <v>Instantie</v>
      </c>
      <c r="O1622" s="72" t="str">
        <f>IF(VLOOKUP(M1622,'Hulpblad KAR-parser'!A:C,3,FALSE)="","",VLOOKUP(M1622,'Hulpblad KAR-parser'!A:C,3,FALSE))</f>
        <v>Cameratoezicht</v>
      </c>
      <c r="P1622" s="136" t="str">
        <f>IF(CONCATENATE(C1622,D1622)="","",VLOOKUP(CONCATENATE(C1622,D1622),Karakteristieken!AQ:AQ,1,FALSE))</f>
        <v/>
      </c>
    </row>
    <row r="1623" spans="1:16" x14ac:dyDescent="0.25">
      <c r="A1623" s="59">
        <v>200109712</v>
      </c>
      <c r="B1623" s="59">
        <v>200098179</v>
      </c>
      <c r="C1623" s="59" t="s">
        <v>2197</v>
      </c>
      <c r="D1623" s="59" t="s">
        <v>2214</v>
      </c>
      <c r="E1623" s="60" t="s">
        <v>2216</v>
      </c>
      <c r="F1623" s="60"/>
      <c r="G1623" s="60"/>
      <c r="H1623" s="60"/>
      <c r="I1623" s="59">
        <f t="shared" si="27"/>
        <v>14</v>
      </c>
      <c r="J1623" s="59" t="s">
        <v>1613</v>
      </c>
      <c r="K1623" s="61"/>
      <c r="L1623" s="62" t="s">
        <v>6737</v>
      </c>
      <c r="M1623" s="62" t="s">
        <v>2216</v>
      </c>
      <c r="N1623" s="72" t="str">
        <f>VLOOKUP(M1623,'Hulpblad KAR-parser'!A:C,2,FALSE)</f>
        <v>Instantie</v>
      </c>
      <c r="O1623" s="72" t="str">
        <f>IF(VLOOKUP(M1623,'Hulpblad KAR-parser'!A:C,3,FALSE)="","",VLOOKUP(M1623,'Hulpblad KAR-parser'!A:C,3,FALSE))</f>
        <v>CMV</v>
      </c>
      <c r="P1623" s="136" t="str">
        <f>IF(CONCATENATE(C1623,D1623)="","",VLOOKUP(CONCATENATE(C1623,D1623),Karakteristieken!AQ:AQ,1,FALSE))</f>
        <v>InstantieCMV</v>
      </c>
    </row>
    <row r="1624" spans="1:16" x14ac:dyDescent="0.25">
      <c r="A1624" s="59"/>
      <c r="B1624" s="59"/>
      <c r="C1624" s="59"/>
      <c r="D1624" s="59"/>
      <c r="E1624" s="60" t="s">
        <v>9280</v>
      </c>
      <c r="F1624" s="60"/>
      <c r="G1624" s="60" t="s">
        <v>2216</v>
      </c>
      <c r="H1624" s="60"/>
      <c r="I1624" s="59">
        <f t="shared" si="27"/>
        <v>7</v>
      </c>
      <c r="J1624" s="59" t="s">
        <v>1561</v>
      </c>
      <c r="K1624" s="61"/>
      <c r="L1624" s="62" t="s">
        <v>6737</v>
      </c>
      <c r="M1624" s="62" t="s">
        <v>2216</v>
      </c>
      <c r="N1624" s="72" t="str">
        <f>VLOOKUP(M1624,'Hulpblad KAR-parser'!A:C,2,FALSE)</f>
        <v>Instantie</v>
      </c>
      <c r="O1624" s="72" t="str">
        <f>IF(VLOOKUP(M1624,'Hulpblad KAR-parser'!A:C,3,FALSE)="","",VLOOKUP(M1624,'Hulpblad KAR-parser'!A:C,3,FALSE))</f>
        <v>CMV</v>
      </c>
      <c r="P1624" s="136" t="str">
        <f>IF(CONCATENATE(C1624,D1624)="","",VLOOKUP(CONCATENATE(C1624,D1624),Karakteristieken!AQ:AQ,1,FALSE))</f>
        <v/>
      </c>
    </row>
    <row r="1625" spans="1:16" x14ac:dyDescent="0.25">
      <c r="A1625" s="59">
        <v>200109713</v>
      </c>
      <c r="B1625" s="59">
        <v>200098180</v>
      </c>
      <c r="C1625" s="59" t="s">
        <v>2197</v>
      </c>
      <c r="D1625" s="59" t="s">
        <v>2217</v>
      </c>
      <c r="E1625" s="60" t="s">
        <v>2219</v>
      </c>
      <c r="F1625" s="60"/>
      <c r="G1625" s="60"/>
      <c r="H1625" s="60"/>
      <c r="I1625" s="59">
        <f t="shared" si="27"/>
        <v>16</v>
      </c>
      <c r="J1625" s="59" t="s">
        <v>1613</v>
      </c>
      <c r="K1625" s="61"/>
      <c r="L1625" s="62" t="s">
        <v>6737</v>
      </c>
      <c r="M1625" s="62" t="s">
        <v>2219</v>
      </c>
      <c r="N1625" s="72" t="str">
        <f>VLOOKUP(M1625,'Hulpblad KAR-parser'!A:C,2,FALSE)</f>
        <v>Instantie</v>
      </c>
      <c r="O1625" s="72" t="str">
        <f>IF(VLOOKUP(M1625,'Hulpblad KAR-parser'!A:C,3,FALSE)="","",VLOOKUP(M1625,'Hulpblad KAR-parser'!A:C,3,FALSE))</f>
        <v>DARES</v>
      </c>
      <c r="P1625" s="136" t="str">
        <f>IF(CONCATENATE(C1625,D1625)="","",VLOOKUP(CONCATENATE(C1625,D1625),Karakteristieken!AQ:AQ,1,FALSE))</f>
        <v>InstantieDARES</v>
      </c>
    </row>
    <row r="1626" spans="1:16" x14ac:dyDescent="0.25">
      <c r="A1626" s="59"/>
      <c r="B1626" s="59"/>
      <c r="C1626" s="59"/>
      <c r="D1626" s="59"/>
      <c r="E1626" s="60" t="s">
        <v>9281</v>
      </c>
      <c r="F1626" s="60"/>
      <c r="G1626" s="60" t="s">
        <v>2219</v>
      </c>
      <c r="H1626" s="60"/>
      <c r="I1626" s="59">
        <f t="shared" si="27"/>
        <v>7</v>
      </c>
      <c r="J1626" s="59" t="s">
        <v>1561</v>
      </c>
      <c r="K1626" s="61"/>
      <c r="L1626" s="62" t="s">
        <v>6737</v>
      </c>
      <c r="M1626" s="62" t="s">
        <v>2219</v>
      </c>
      <c r="N1626" s="72" t="str">
        <f>VLOOKUP(M1626,'Hulpblad KAR-parser'!A:C,2,FALSE)</f>
        <v>Instantie</v>
      </c>
      <c r="O1626" s="72" t="str">
        <f>IF(VLOOKUP(M1626,'Hulpblad KAR-parser'!A:C,3,FALSE)="","",VLOOKUP(M1626,'Hulpblad KAR-parser'!A:C,3,FALSE))</f>
        <v>DARES</v>
      </c>
      <c r="P1626" s="136" t="str">
        <f>IF(CONCATENATE(C1626,D1626)="","",VLOOKUP(CONCATENATE(C1626,D1626),Karakteristieken!AQ:AQ,1,FALSE))</f>
        <v/>
      </c>
    </row>
    <row r="1627" spans="1:16" x14ac:dyDescent="0.25">
      <c r="A1627" s="59">
        <v>200109714</v>
      </c>
      <c r="B1627" s="59">
        <v>200098181</v>
      </c>
      <c r="C1627" s="59" t="s">
        <v>2197</v>
      </c>
      <c r="D1627" s="59" t="s">
        <v>2220</v>
      </c>
      <c r="E1627" s="60" t="s">
        <v>2222</v>
      </c>
      <c r="F1627" s="60"/>
      <c r="G1627" s="60"/>
      <c r="H1627" s="60"/>
      <c r="I1627" s="59">
        <f t="shared" si="27"/>
        <v>26</v>
      </c>
      <c r="J1627" s="59" t="s">
        <v>1613</v>
      </c>
      <c r="K1627" s="61"/>
      <c r="L1627" s="62" t="s">
        <v>6737</v>
      </c>
      <c r="M1627" s="62" t="s">
        <v>2222</v>
      </c>
      <c r="N1627" s="72" t="str">
        <f>VLOOKUP(M1627,'Hulpblad KAR-parser'!A:C,2,FALSE)</f>
        <v>Instantie</v>
      </c>
      <c r="O1627" s="72" t="str">
        <f>IF(VLOOKUP(M1627,'Hulpblad KAR-parser'!A:C,3,FALSE)="","",VLOOKUP(M1627,'Hulpblad KAR-parser'!A:C,3,FALSE))</f>
        <v>Dierenambulance</v>
      </c>
      <c r="P1627" s="136" t="str">
        <f>IF(CONCATENATE(C1627,D1627)="","",VLOOKUP(CONCATENATE(C1627,D1627),Karakteristieken!AQ:AQ,1,FALSE))</f>
        <v>InstantieDierenambulance</v>
      </c>
    </row>
    <row r="1628" spans="1:16" x14ac:dyDescent="0.25">
      <c r="A1628" s="59"/>
      <c r="B1628" s="59"/>
      <c r="C1628" s="59"/>
      <c r="D1628" s="59"/>
      <c r="E1628" s="60" t="s">
        <v>9282</v>
      </c>
      <c r="F1628" s="60"/>
      <c r="G1628" s="60" t="s">
        <v>2222</v>
      </c>
      <c r="H1628" s="60"/>
      <c r="I1628" s="59">
        <f t="shared" si="27"/>
        <v>11</v>
      </c>
      <c r="J1628" s="59" t="s">
        <v>1561</v>
      </c>
      <c r="K1628" s="61"/>
      <c r="L1628" s="62" t="s">
        <v>6737</v>
      </c>
      <c r="M1628" s="62" t="s">
        <v>2222</v>
      </c>
      <c r="N1628" s="72" t="str">
        <f>VLOOKUP(M1628,'Hulpblad KAR-parser'!A:C,2,FALSE)</f>
        <v>Instantie</v>
      </c>
      <c r="O1628" s="72" t="str">
        <f>IF(VLOOKUP(M1628,'Hulpblad KAR-parser'!A:C,3,FALSE)="","",VLOOKUP(M1628,'Hulpblad KAR-parser'!A:C,3,FALSE))</f>
        <v>Dierenambulance</v>
      </c>
      <c r="P1628" s="136" t="str">
        <f>IF(CONCATENATE(C1628,D1628)="","",VLOOKUP(CONCATENATE(C1628,D1628),Karakteristieken!AQ:AQ,1,FALSE))</f>
        <v/>
      </c>
    </row>
    <row r="1629" spans="1:16" x14ac:dyDescent="0.25">
      <c r="A1629" s="59"/>
      <c r="B1629" s="59"/>
      <c r="C1629" s="59"/>
      <c r="D1629" s="59"/>
      <c r="E1629" s="60" t="s">
        <v>9283</v>
      </c>
      <c r="F1629" s="60"/>
      <c r="G1629" s="60" t="s">
        <v>2222</v>
      </c>
      <c r="H1629" s="60"/>
      <c r="I1629" s="59">
        <f t="shared" si="27"/>
        <v>5</v>
      </c>
      <c r="J1629" s="59" t="s">
        <v>1561</v>
      </c>
      <c r="K1629" s="61"/>
      <c r="L1629" s="62" t="s">
        <v>6737</v>
      </c>
      <c r="M1629" s="62" t="s">
        <v>2222</v>
      </c>
      <c r="N1629" s="72" t="str">
        <f>VLOOKUP(M1629,'Hulpblad KAR-parser'!A:C,2,FALSE)</f>
        <v>Instantie</v>
      </c>
      <c r="O1629" s="72" t="str">
        <f>IF(VLOOKUP(M1629,'Hulpblad KAR-parser'!A:C,3,FALSE)="","",VLOOKUP(M1629,'Hulpblad KAR-parser'!A:C,3,FALSE))</f>
        <v>Dierenambulance</v>
      </c>
      <c r="P1629" s="136" t="str">
        <f>IF(CONCATENATE(C1629,D1629)="","",VLOOKUP(CONCATENATE(C1629,D1629),Karakteristieken!AQ:AQ,1,FALSE))</f>
        <v/>
      </c>
    </row>
    <row r="1630" spans="1:16" x14ac:dyDescent="0.25">
      <c r="A1630" s="59"/>
      <c r="B1630" s="59"/>
      <c r="C1630" s="59"/>
      <c r="D1630" s="59"/>
      <c r="E1630" s="60" t="s">
        <v>9284</v>
      </c>
      <c r="F1630" s="60"/>
      <c r="G1630" s="60" t="s">
        <v>2222</v>
      </c>
      <c r="H1630" s="60"/>
      <c r="I1630" s="59">
        <f t="shared" si="27"/>
        <v>7</v>
      </c>
      <c r="J1630" s="59" t="s">
        <v>1561</v>
      </c>
      <c r="K1630" s="61"/>
      <c r="L1630" s="62" t="s">
        <v>6737</v>
      </c>
      <c r="M1630" s="62" t="s">
        <v>2222</v>
      </c>
      <c r="N1630" s="72" t="str">
        <f>VLOOKUP(M1630,'Hulpblad KAR-parser'!A:C,2,FALSE)</f>
        <v>Instantie</v>
      </c>
      <c r="O1630" s="72" t="str">
        <f>IF(VLOOKUP(M1630,'Hulpblad KAR-parser'!A:C,3,FALSE)="","",VLOOKUP(M1630,'Hulpblad KAR-parser'!A:C,3,FALSE))</f>
        <v>Dierenambulance</v>
      </c>
      <c r="P1630" s="136" t="str">
        <f>IF(CONCATENATE(C1630,D1630)="","",VLOOKUP(CONCATENATE(C1630,D1630),Karakteristieken!AQ:AQ,1,FALSE))</f>
        <v/>
      </c>
    </row>
    <row r="1631" spans="1:16" x14ac:dyDescent="0.25">
      <c r="A1631" s="59"/>
      <c r="B1631" s="59"/>
      <c r="C1631" s="59"/>
      <c r="D1631" s="59"/>
      <c r="E1631" s="60" t="s">
        <v>9285</v>
      </c>
      <c r="F1631" s="60"/>
      <c r="G1631" s="60" t="s">
        <v>2222</v>
      </c>
      <c r="H1631" s="60"/>
      <c r="I1631" s="59">
        <f t="shared" si="27"/>
        <v>6</v>
      </c>
      <c r="J1631" s="59" t="s">
        <v>1561</v>
      </c>
      <c r="K1631" s="61"/>
      <c r="L1631" s="62" t="s">
        <v>6737</v>
      </c>
      <c r="M1631" s="62" t="s">
        <v>2222</v>
      </c>
      <c r="N1631" s="72" t="str">
        <f>VLOOKUP(M1631,'Hulpblad KAR-parser'!A:C,2,FALSE)</f>
        <v>Instantie</v>
      </c>
      <c r="O1631" s="72" t="str">
        <f>IF(VLOOKUP(M1631,'Hulpblad KAR-parser'!A:C,3,FALSE)="","",VLOOKUP(M1631,'Hulpblad KAR-parser'!A:C,3,FALSE))</f>
        <v>Dierenambulance</v>
      </c>
      <c r="P1631" s="136" t="str">
        <f>IF(CONCATENATE(C1631,D1631)="","",VLOOKUP(CONCATENATE(C1631,D1631),Karakteristieken!AQ:AQ,1,FALSE))</f>
        <v/>
      </c>
    </row>
    <row r="1632" spans="1:16" x14ac:dyDescent="0.25">
      <c r="A1632" s="59">
        <v>200109715</v>
      </c>
      <c r="B1632" s="59">
        <v>200098182</v>
      </c>
      <c r="C1632" s="59" t="s">
        <v>2197</v>
      </c>
      <c r="D1632" s="59" t="s">
        <v>2223</v>
      </c>
      <c r="E1632" s="60" t="s">
        <v>2225</v>
      </c>
      <c r="F1632" s="60"/>
      <c r="G1632" s="60"/>
      <c r="H1632" s="60"/>
      <c r="I1632" s="59">
        <f t="shared" si="27"/>
        <v>21</v>
      </c>
      <c r="J1632" s="59" t="s">
        <v>1613</v>
      </c>
      <c r="K1632" s="61"/>
      <c r="L1632" s="62" t="s">
        <v>6737</v>
      </c>
      <c r="M1632" s="62" t="s">
        <v>2225</v>
      </c>
      <c r="N1632" s="72" t="str">
        <f>VLOOKUP(M1632,'Hulpblad KAR-parser'!A:C,2,FALSE)</f>
        <v>Instantie</v>
      </c>
      <c r="O1632" s="72" t="str">
        <f>IF(VLOOKUP(M1632,'Hulpblad KAR-parser'!A:C,3,FALSE)="","",VLOOKUP(M1632,'Hulpblad KAR-parser'!A:C,3,FALSE))</f>
        <v>Dierenarts</v>
      </c>
      <c r="P1632" s="136" t="str">
        <f>IF(CONCATENATE(C1632,D1632)="","",VLOOKUP(CONCATENATE(C1632,D1632),Karakteristieken!AQ:AQ,1,FALSE))</f>
        <v>InstantieDierenarts</v>
      </c>
    </row>
    <row r="1633" spans="1:16" x14ac:dyDescent="0.25">
      <c r="A1633" s="59"/>
      <c r="B1633" s="59"/>
      <c r="C1633" s="59"/>
      <c r="D1633" s="59"/>
      <c r="E1633" s="60" t="s">
        <v>9286</v>
      </c>
      <c r="F1633" s="60"/>
      <c r="G1633" s="60" t="s">
        <v>2225</v>
      </c>
      <c r="H1633" s="60"/>
      <c r="I1633" s="59">
        <f t="shared" si="27"/>
        <v>6</v>
      </c>
      <c r="J1633" s="59" t="s">
        <v>1561</v>
      </c>
      <c r="K1633" s="61"/>
      <c r="L1633" s="62" t="s">
        <v>6737</v>
      </c>
      <c r="M1633" s="62" t="s">
        <v>2225</v>
      </c>
      <c r="N1633" s="72" t="str">
        <f>VLOOKUP(M1633,'Hulpblad KAR-parser'!A:C,2,FALSE)</f>
        <v>Instantie</v>
      </c>
      <c r="O1633" s="72" t="str">
        <f>IF(VLOOKUP(M1633,'Hulpblad KAR-parser'!A:C,3,FALSE)="","",VLOOKUP(M1633,'Hulpblad KAR-parser'!A:C,3,FALSE))</f>
        <v>Dierenarts</v>
      </c>
      <c r="P1633" s="136" t="str">
        <f>IF(CONCATENATE(C1633,D1633)="","",VLOOKUP(CONCATENATE(C1633,D1633),Karakteristieken!AQ:AQ,1,FALSE))</f>
        <v/>
      </c>
    </row>
    <row r="1634" spans="1:16" x14ac:dyDescent="0.25">
      <c r="A1634" s="59">
        <v>200112609</v>
      </c>
      <c r="B1634" s="59">
        <v>200101947</v>
      </c>
      <c r="C1634" s="59" t="s">
        <v>2197</v>
      </c>
      <c r="D1634" s="59" t="s">
        <v>2226</v>
      </c>
      <c r="E1634" s="60" t="s">
        <v>2228</v>
      </c>
      <c r="F1634" s="60"/>
      <c r="G1634" s="60"/>
      <c r="H1634" s="60"/>
      <c r="I1634" s="59">
        <f t="shared" si="27"/>
        <v>17</v>
      </c>
      <c r="J1634" s="59" t="s">
        <v>1613</v>
      </c>
      <c r="K1634" s="61"/>
      <c r="L1634" s="62" t="s">
        <v>6737</v>
      </c>
      <c r="M1634" s="62" t="s">
        <v>2228</v>
      </c>
      <c r="N1634" s="72" t="str">
        <f>VLOOKUP(M1634,'Hulpblad KAR-parser'!A:C,2,FALSE)</f>
        <v>Instantie</v>
      </c>
      <c r="O1634" s="72" t="str">
        <f>IF(VLOOKUP(M1634,'Hulpblad KAR-parser'!A:C,3,FALSE)="","",VLOOKUP(M1634,'Hulpblad KAR-parser'!A:C,3,FALSE))</f>
        <v>Douane</v>
      </c>
      <c r="P1634" s="136" t="str">
        <f>IF(CONCATENATE(C1634,D1634)="","",VLOOKUP(CONCATENATE(C1634,D1634),Karakteristieken!AQ:AQ,1,FALSE))</f>
        <v>InstantieDouane</v>
      </c>
    </row>
    <row r="1635" spans="1:16" x14ac:dyDescent="0.25">
      <c r="A1635" s="59"/>
      <c r="B1635" s="59"/>
      <c r="C1635" s="59"/>
      <c r="D1635" s="59"/>
      <c r="E1635" s="60" t="s">
        <v>9287</v>
      </c>
      <c r="F1635" s="60"/>
      <c r="G1635" s="60" t="s">
        <v>2228</v>
      </c>
      <c r="H1635" s="60"/>
      <c r="I1635" s="59">
        <f t="shared" si="27"/>
        <v>7</v>
      </c>
      <c r="J1635" s="59" t="s">
        <v>1561</v>
      </c>
      <c r="K1635" s="61"/>
      <c r="L1635" s="62" t="s">
        <v>6737</v>
      </c>
      <c r="M1635" s="62" t="s">
        <v>2228</v>
      </c>
      <c r="N1635" s="72" t="str">
        <f>VLOOKUP(M1635,'Hulpblad KAR-parser'!A:C,2,FALSE)</f>
        <v>Instantie</v>
      </c>
      <c r="O1635" s="72" t="str">
        <f>IF(VLOOKUP(M1635,'Hulpblad KAR-parser'!A:C,3,FALSE)="","",VLOOKUP(M1635,'Hulpblad KAR-parser'!A:C,3,FALSE))</f>
        <v>Douane</v>
      </c>
      <c r="P1635" s="136" t="str">
        <f>IF(CONCATENATE(C1635,D1635)="","",VLOOKUP(CONCATENATE(C1635,D1635),Karakteristieken!AQ:AQ,1,FALSE))</f>
        <v/>
      </c>
    </row>
    <row r="1636" spans="1:16" x14ac:dyDescent="0.25">
      <c r="A1636" s="59"/>
      <c r="B1636" s="59"/>
      <c r="C1636" s="59"/>
      <c r="D1636" s="59"/>
      <c r="E1636" s="60" t="s">
        <v>9288</v>
      </c>
      <c r="F1636" s="60"/>
      <c r="G1636" s="60" t="s">
        <v>2228</v>
      </c>
      <c r="H1636" s="60"/>
      <c r="I1636" s="59">
        <f t="shared" si="27"/>
        <v>6</v>
      </c>
      <c r="J1636" s="59" t="s">
        <v>1561</v>
      </c>
      <c r="K1636" s="61"/>
      <c r="L1636" s="62" t="s">
        <v>6737</v>
      </c>
      <c r="M1636" s="62" t="s">
        <v>2228</v>
      </c>
      <c r="N1636" s="72" t="str">
        <f>VLOOKUP(M1636,'Hulpblad KAR-parser'!A:C,2,FALSE)</f>
        <v>Instantie</v>
      </c>
      <c r="O1636" s="72" t="str">
        <f>IF(VLOOKUP(M1636,'Hulpblad KAR-parser'!A:C,3,FALSE)="","",VLOOKUP(M1636,'Hulpblad KAR-parser'!A:C,3,FALSE))</f>
        <v>Douane</v>
      </c>
      <c r="P1636" s="136" t="str">
        <f>IF(CONCATENATE(C1636,D1636)="","",VLOOKUP(CONCATENATE(C1636,D1636),Karakteristieken!AQ:AQ,1,FALSE))</f>
        <v/>
      </c>
    </row>
    <row r="1637" spans="1:16" x14ac:dyDescent="0.25">
      <c r="A1637" s="59">
        <v>200109716</v>
      </c>
      <c r="B1637" s="59">
        <v>200098183</v>
      </c>
      <c r="C1637" s="59" t="s">
        <v>2197</v>
      </c>
      <c r="D1637" s="59" t="s">
        <v>2229</v>
      </c>
      <c r="E1637" s="60" t="s">
        <v>2231</v>
      </c>
      <c r="F1637" s="60"/>
      <c r="G1637" s="60"/>
      <c r="H1637" s="60"/>
      <c r="I1637" s="59">
        <f t="shared" si="27"/>
        <v>29</v>
      </c>
      <c r="J1637" s="59" t="s">
        <v>1613</v>
      </c>
      <c r="K1637" s="61"/>
      <c r="L1637" s="62" t="s">
        <v>6737</v>
      </c>
      <c r="M1637" s="62" t="s">
        <v>2231</v>
      </c>
      <c r="N1637" s="72" t="str">
        <f>VLOOKUP(M1637,'Hulpblad KAR-parser'!A:C,2,FALSE)</f>
        <v>Instantie</v>
      </c>
      <c r="O1637" s="72" t="str">
        <f>IF(VLOOKUP(M1637,'Hulpblad KAR-parser'!A:C,3,FALSE)="","",VLOOKUP(M1637,'Hulpblad KAR-parser'!A:C,3,FALSE))</f>
        <v>Electriciteitsbedr.</v>
      </c>
      <c r="P1637" s="136" t="str">
        <f>IF(CONCATENATE(C1637,D1637)="","",VLOOKUP(CONCATENATE(C1637,D1637),Karakteristieken!AQ:AQ,1,FALSE))</f>
        <v>InstantieElectriciteitsbedr.</v>
      </c>
    </row>
    <row r="1638" spans="1:16" x14ac:dyDescent="0.25">
      <c r="A1638" s="59"/>
      <c r="B1638" s="59"/>
      <c r="C1638" s="59"/>
      <c r="D1638" s="59"/>
      <c r="E1638" s="60" t="s">
        <v>9289</v>
      </c>
      <c r="F1638" s="60"/>
      <c r="G1638" s="60" t="s">
        <v>2231</v>
      </c>
      <c r="H1638" s="60"/>
      <c r="I1638" s="59">
        <f t="shared" si="27"/>
        <v>9</v>
      </c>
      <c r="J1638" s="59" t="s">
        <v>1561</v>
      </c>
      <c r="K1638" s="61"/>
      <c r="L1638" s="62" t="s">
        <v>6737</v>
      </c>
      <c r="M1638" s="62" t="s">
        <v>2231</v>
      </c>
      <c r="N1638" s="72" t="str">
        <f>VLOOKUP(M1638,'Hulpblad KAR-parser'!A:C,2,FALSE)</f>
        <v>Instantie</v>
      </c>
      <c r="O1638" s="72" t="str">
        <f>IF(VLOOKUP(M1638,'Hulpblad KAR-parser'!A:C,3,FALSE)="","",VLOOKUP(M1638,'Hulpblad KAR-parser'!A:C,3,FALSE))</f>
        <v>Electriciteitsbedr.</v>
      </c>
      <c r="P1638" s="136" t="str">
        <f>IF(CONCATENATE(C1638,D1638)="","",VLOOKUP(CONCATENATE(C1638,D1638),Karakteristieken!AQ:AQ,1,FALSE))</f>
        <v/>
      </c>
    </row>
    <row r="1639" spans="1:16" x14ac:dyDescent="0.25">
      <c r="A1639" s="59"/>
      <c r="B1639" s="59"/>
      <c r="C1639" s="59"/>
      <c r="D1639" s="59"/>
      <c r="E1639" s="60" t="s">
        <v>9290</v>
      </c>
      <c r="F1639" s="60"/>
      <c r="G1639" s="60" t="s">
        <v>2231</v>
      </c>
      <c r="H1639" s="60"/>
      <c r="I1639" s="59">
        <f t="shared" si="27"/>
        <v>5</v>
      </c>
      <c r="J1639" s="59" t="s">
        <v>1561</v>
      </c>
      <c r="K1639" s="61"/>
      <c r="L1639" s="62" t="s">
        <v>6737</v>
      </c>
      <c r="M1639" s="62" t="s">
        <v>2231</v>
      </c>
      <c r="N1639" s="72" t="str">
        <f>VLOOKUP(M1639,'Hulpblad KAR-parser'!A:C,2,FALSE)</f>
        <v>Instantie</v>
      </c>
      <c r="O1639" s="72" t="str">
        <f>IF(VLOOKUP(M1639,'Hulpblad KAR-parser'!A:C,3,FALSE)="","",VLOOKUP(M1639,'Hulpblad KAR-parser'!A:C,3,FALSE))</f>
        <v>Electriciteitsbedr.</v>
      </c>
      <c r="P1639" s="136" t="str">
        <f>IF(CONCATENATE(C1639,D1639)="","",VLOOKUP(CONCATENATE(C1639,D1639),Karakteristieken!AQ:AQ,1,FALSE))</f>
        <v/>
      </c>
    </row>
    <row r="1640" spans="1:16" x14ac:dyDescent="0.25">
      <c r="A1640" s="59"/>
      <c r="B1640" s="59"/>
      <c r="C1640" s="59"/>
      <c r="D1640" s="59"/>
      <c r="E1640" s="60" t="s">
        <v>9291</v>
      </c>
      <c r="F1640" s="60"/>
      <c r="G1640" s="60" t="s">
        <v>2231</v>
      </c>
      <c r="H1640" s="60"/>
      <c r="I1640" s="59">
        <f t="shared" si="27"/>
        <v>6</v>
      </c>
      <c r="J1640" s="59" t="s">
        <v>1561</v>
      </c>
      <c r="K1640" s="61"/>
      <c r="L1640" s="62" t="s">
        <v>6737</v>
      </c>
      <c r="M1640" s="62" t="s">
        <v>2231</v>
      </c>
      <c r="N1640" s="72" t="str">
        <f>VLOOKUP(M1640,'Hulpblad KAR-parser'!A:C,2,FALSE)</f>
        <v>Instantie</v>
      </c>
      <c r="O1640" s="72" t="str">
        <f>IF(VLOOKUP(M1640,'Hulpblad KAR-parser'!A:C,3,FALSE)="","",VLOOKUP(M1640,'Hulpblad KAR-parser'!A:C,3,FALSE))</f>
        <v>Electriciteitsbedr.</v>
      </c>
      <c r="P1640" s="136" t="str">
        <f>IF(CONCATENATE(C1640,D1640)="","",VLOOKUP(CONCATENATE(C1640,D1640),Karakteristieken!AQ:AQ,1,FALSE))</f>
        <v/>
      </c>
    </row>
    <row r="1641" spans="1:16" x14ac:dyDescent="0.25">
      <c r="A1641" s="59">
        <v>200109717</v>
      </c>
      <c r="B1641" s="59">
        <v>200098184</v>
      </c>
      <c r="C1641" s="59" t="s">
        <v>2197</v>
      </c>
      <c r="D1641" s="59" t="s">
        <v>2232</v>
      </c>
      <c r="E1641" s="60" t="s">
        <v>2234</v>
      </c>
      <c r="F1641" s="60"/>
      <c r="G1641" s="60"/>
      <c r="H1641" s="60"/>
      <c r="I1641" s="59">
        <f t="shared" si="27"/>
        <v>14</v>
      </c>
      <c r="J1641" s="59" t="s">
        <v>1613</v>
      </c>
      <c r="K1641" s="61"/>
      <c r="L1641" s="62" t="s">
        <v>6737</v>
      </c>
      <c r="M1641" s="62" t="s">
        <v>2234</v>
      </c>
      <c r="N1641" s="72" t="str">
        <f>VLOOKUP(M1641,'Hulpblad KAR-parser'!A:C,2,FALSE)</f>
        <v>Instantie</v>
      </c>
      <c r="O1641" s="72" t="str">
        <f>IF(VLOOKUP(M1641,'Hulpblad KAR-parser'!A:C,3,FALSE)="","",VLOOKUP(M1641,'Hulpblad KAR-parser'!A:C,3,FALSE))</f>
        <v>EOD</v>
      </c>
      <c r="P1641" s="136" t="str">
        <f>IF(CONCATENATE(C1641,D1641)="","",VLOOKUP(CONCATENATE(C1641,D1641),Karakteristieken!AQ:AQ,1,FALSE))</f>
        <v>InstantieEOD</v>
      </c>
    </row>
    <row r="1642" spans="1:16" x14ac:dyDescent="0.25">
      <c r="A1642" s="59"/>
      <c r="B1642" s="59"/>
      <c r="C1642" s="59"/>
      <c r="D1642" s="59"/>
      <c r="E1642" s="60" t="s">
        <v>9292</v>
      </c>
      <c r="F1642" s="60"/>
      <c r="G1642" s="60" t="s">
        <v>2234</v>
      </c>
      <c r="H1642" s="60"/>
      <c r="I1642" s="59">
        <f t="shared" si="27"/>
        <v>4</v>
      </c>
      <c r="J1642" s="59" t="s">
        <v>1561</v>
      </c>
      <c r="K1642" s="61"/>
      <c r="L1642" s="62" t="s">
        <v>6737</v>
      </c>
      <c r="M1642" s="62" t="s">
        <v>2234</v>
      </c>
      <c r="N1642" s="72" t="str">
        <f>VLOOKUP(M1642,'Hulpblad KAR-parser'!A:C,2,FALSE)</f>
        <v>Instantie</v>
      </c>
      <c r="O1642" s="72" t="str">
        <f>IF(VLOOKUP(M1642,'Hulpblad KAR-parser'!A:C,3,FALSE)="","",VLOOKUP(M1642,'Hulpblad KAR-parser'!A:C,3,FALSE))</f>
        <v>EOD</v>
      </c>
      <c r="P1642" s="136" t="str">
        <f>IF(CONCATENATE(C1642,D1642)="","",VLOOKUP(CONCATENATE(C1642,D1642),Karakteristieken!AQ:AQ,1,FALSE))</f>
        <v/>
      </c>
    </row>
    <row r="1643" spans="1:16" x14ac:dyDescent="0.25">
      <c r="A1643" s="59"/>
      <c r="B1643" s="59"/>
      <c r="C1643" s="59"/>
      <c r="D1643" s="59"/>
      <c r="E1643" s="60" t="s">
        <v>9293</v>
      </c>
      <c r="F1643" s="60"/>
      <c r="G1643" s="60" t="s">
        <v>2234</v>
      </c>
      <c r="H1643" s="60"/>
      <c r="I1643" s="59">
        <f t="shared" si="27"/>
        <v>6</v>
      </c>
      <c r="J1643" s="59" t="s">
        <v>1561</v>
      </c>
      <c r="K1643" s="61"/>
      <c r="L1643" s="62" t="s">
        <v>6737</v>
      </c>
      <c r="M1643" s="62" t="s">
        <v>2234</v>
      </c>
      <c r="N1643" s="72" t="str">
        <f>VLOOKUP(M1643,'Hulpblad KAR-parser'!A:C,2,FALSE)</f>
        <v>Instantie</v>
      </c>
      <c r="O1643" s="72" t="str">
        <f>IF(VLOOKUP(M1643,'Hulpblad KAR-parser'!A:C,3,FALSE)="","",VLOOKUP(M1643,'Hulpblad KAR-parser'!A:C,3,FALSE))</f>
        <v>EOD</v>
      </c>
      <c r="P1643" s="136" t="str">
        <f>IF(CONCATENATE(C1643,D1643)="","",VLOOKUP(CONCATENATE(C1643,D1643),Karakteristieken!AQ:AQ,1,FALSE))</f>
        <v/>
      </c>
    </row>
    <row r="1644" spans="1:16" x14ac:dyDescent="0.25">
      <c r="A1644" s="59">
        <v>200109718</v>
      </c>
      <c r="B1644" s="59">
        <v>200098185</v>
      </c>
      <c r="C1644" s="59" t="s">
        <v>2197</v>
      </c>
      <c r="D1644" s="59" t="s">
        <v>2235</v>
      </c>
      <c r="E1644" s="60" t="s">
        <v>2237</v>
      </c>
      <c r="F1644" s="60"/>
      <c r="G1644" s="60"/>
      <c r="H1644" s="60"/>
      <c r="I1644" s="59">
        <f t="shared" si="27"/>
        <v>21</v>
      </c>
      <c r="J1644" s="59" t="s">
        <v>1613</v>
      </c>
      <c r="K1644" s="61"/>
      <c r="L1644" s="62" t="s">
        <v>6737</v>
      </c>
      <c r="M1644" s="62" t="s">
        <v>2237</v>
      </c>
      <c r="N1644" s="72" t="str">
        <f>VLOOKUP(M1644,'Hulpblad KAR-parser'!A:C,2,FALSE)</f>
        <v>Instantie</v>
      </c>
      <c r="O1644" s="72" t="str">
        <f>IF(VLOOKUP(M1644,'Hulpblad KAR-parser'!A:C,3,FALSE)="","",VLOOKUP(M1644,'Hulpblad KAR-parser'!A:C,3,FALSE))</f>
        <v>Gasbedrijf</v>
      </c>
      <c r="P1644" s="136" t="str">
        <f>IF(CONCATENATE(C1644,D1644)="","",VLOOKUP(CONCATENATE(C1644,D1644),Karakteristieken!AQ:AQ,1,FALSE))</f>
        <v>InstantieGasbedrijf</v>
      </c>
    </row>
    <row r="1645" spans="1:16" x14ac:dyDescent="0.25">
      <c r="A1645" s="59"/>
      <c r="B1645" s="59"/>
      <c r="C1645" s="59"/>
      <c r="D1645" s="59"/>
      <c r="E1645" s="60" t="s">
        <v>9294</v>
      </c>
      <c r="F1645" s="60"/>
      <c r="G1645" s="60" t="s">
        <v>2237</v>
      </c>
      <c r="H1645" s="60"/>
      <c r="I1645" s="59">
        <f t="shared" si="27"/>
        <v>8</v>
      </c>
      <c r="J1645" s="59" t="s">
        <v>1561</v>
      </c>
      <c r="K1645" s="61"/>
      <c r="L1645" s="62" t="s">
        <v>6737</v>
      </c>
      <c r="M1645" s="62" t="s">
        <v>2237</v>
      </c>
      <c r="N1645" s="72" t="str">
        <f>VLOOKUP(M1645,'Hulpblad KAR-parser'!A:C,2,FALSE)</f>
        <v>Instantie</v>
      </c>
      <c r="O1645" s="72" t="str">
        <f>IF(VLOOKUP(M1645,'Hulpblad KAR-parser'!A:C,3,FALSE)="","",VLOOKUP(M1645,'Hulpblad KAR-parser'!A:C,3,FALSE))</f>
        <v>Gasbedrijf</v>
      </c>
      <c r="P1645" s="136" t="str">
        <f>IF(CONCATENATE(C1645,D1645)="","",VLOOKUP(CONCATENATE(C1645,D1645),Karakteristieken!AQ:AQ,1,FALSE))</f>
        <v/>
      </c>
    </row>
    <row r="1646" spans="1:16" x14ac:dyDescent="0.25">
      <c r="A1646" s="59"/>
      <c r="B1646" s="59"/>
      <c r="C1646" s="59"/>
      <c r="D1646" s="59"/>
      <c r="E1646" s="60" t="s">
        <v>9295</v>
      </c>
      <c r="F1646" s="60"/>
      <c r="G1646" s="60" t="s">
        <v>2237</v>
      </c>
      <c r="H1646" s="60"/>
      <c r="I1646" s="59">
        <f t="shared" si="27"/>
        <v>5</v>
      </c>
      <c r="J1646" s="59" t="s">
        <v>1561</v>
      </c>
      <c r="K1646" s="61"/>
      <c r="L1646" s="62" t="s">
        <v>6737</v>
      </c>
      <c r="M1646" s="62" t="s">
        <v>2237</v>
      </c>
      <c r="N1646" s="72" t="str">
        <f>VLOOKUP(M1646,'Hulpblad KAR-parser'!A:C,2,FALSE)</f>
        <v>Instantie</v>
      </c>
      <c r="O1646" s="72" t="str">
        <f>IF(VLOOKUP(M1646,'Hulpblad KAR-parser'!A:C,3,FALSE)="","",VLOOKUP(M1646,'Hulpblad KAR-parser'!A:C,3,FALSE))</f>
        <v>Gasbedrijf</v>
      </c>
      <c r="P1646" s="136" t="str">
        <f>IF(CONCATENATE(C1646,D1646)="","",VLOOKUP(CONCATENATE(C1646,D1646),Karakteristieken!AQ:AQ,1,FALSE))</f>
        <v/>
      </c>
    </row>
    <row r="1647" spans="1:16" x14ac:dyDescent="0.25">
      <c r="A1647" s="59"/>
      <c r="B1647" s="59"/>
      <c r="C1647" s="59"/>
      <c r="D1647" s="59"/>
      <c r="E1647" s="60" t="s">
        <v>9296</v>
      </c>
      <c r="F1647" s="60"/>
      <c r="G1647" s="60" t="s">
        <v>2237</v>
      </c>
      <c r="H1647" s="60"/>
      <c r="I1647" s="59">
        <f t="shared" si="27"/>
        <v>6</v>
      </c>
      <c r="J1647" s="59" t="s">
        <v>1561</v>
      </c>
      <c r="K1647" s="61"/>
      <c r="L1647" s="62" t="s">
        <v>6737</v>
      </c>
      <c r="M1647" s="62" t="s">
        <v>2237</v>
      </c>
      <c r="N1647" s="72" t="str">
        <f>VLOOKUP(M1647,'Hulpblad KAR-parser'!A:C,2,FALSE)</f>
        <v>Instantie</v>
      </c>
      <c r="O1647" s="72" t="str">
        <f>IF(VLOOKUP(M1647,'Hulpblad KAR-parser'!A:C,3,FALSE)="","",VLOOKUP(M1647,'Hulpblad KAR-parser'!A:C,3,FALSE))</f>
        <v>Gasbedrijf</v>
      </c>
      <c r="P1647" s="136" t="str">
        <f>IF(CONCATENATE(C1647,D1647)="","",VLOOKUP(CONCATENATE(C1647,D1647),Karakteristieken!AQ:AQ,1,FALSE))</f>
        <v/>
      </c>
    </row>
    <row r="1648" spans="1:16" x14ac:dyDescent="0.25">
      <c r="A1648" s="59">
        <v>200109719</v>
      </c>
      <c r="B1648" s="59">
        <v>200098186</v>
      </c>
      <c r="C1648" s="59" t="s">
        <v>2197</v>
      </c>
      <c r="D1648" s="59" t="s">
        <v>2238</v>
      </c>
      <c r="E1648" s="60" t="s">
        <v>2240</v>
      </c>
      <c r="F1648" s="60"/>
      <c r="G1648" s="60"/>
      <c r="H1648" s="60"/>
      <c r="I1648" s="59">
        <f t="shared" si="27"/>
        <v>19</v>
      </c>
      <c r="J1648" s="59" t="s">
        <v>1613</v>
      </c>
      <c r="K1648" s="61"/>
      <c r="L1648" s="62" t="s">
        <v>6737</v>
      </c>
      <c r="M1648" s="62" t="s">
        <v>2240</v>
      </c>
      <c r="N1648" s="72" t="str">
        <f>VLOOKUP(M1648,'Hulpblad KAR-parser'!A:C,2,FALSE)</f>
        <v>Instantie</v>
      </c>
      <c r="O1648" s="72" t="str">
        <f>IF(VLOOKUP(M1648,'Hulpblad KAR-parser'!A:C,3,FALSE)="","",VLOOKUP(M1648,'Hulpblad KAR-parser'!A:C,3,FALSE))</f>
        <v>Gemeente</v>
      </c>
      <c r="P1648" s="136" t="str">
        <f>IF(CONCATENATE(C1648,D1648)="","",VLOOKUP(CONCATENATE(C1648,D1648),Karakteristieken!AQ:AQ,1,FALSE))</f>
        <v>InstantieGemeente</v>
      </c>
    </row>
    <row r="1649" spans="1:16" x14ac:dyDescent="0.25">
      <c r="A1649" s="59"/>
      <c r="B1649" s="59"/>
      <c r="C1649" s="59"/>
      <c r="D1649" s="59"/>
      <c r="E1649" s="60" t="s">
        <v>9297</v>
      </c>
      <c r="F1649" s="60"/>
      <c r="G1649" s="60" t="s">
        <v>2240</v>
      </c>
      <c r="H1649" s="60"/>
      <c r="I1649" s="59">
        <f t="shared" si="27"/>
        <v>10</v>
      </c>
      <c r="J1649" s="59" t="s">
        <v>1561</v>
      </c>
      <c r="K1649" s="61"/>
      <c r="L1649" s="62" t="s">
        <v>6737</v>
      </c>
      <c r="M1649" s="62" t="s">
        <v>2240</v>
      </c>
      <c r="N1649" s="72" t="str">
        <f>VLOOKUP(M1649,'Hulpblad KAR-parser'!A:C,2,FALSE)</f>
        <v>Instantie</v>
      </c>
      <c r="O1649" s="72" t="str">
        <f>IF(VLOOKUP(M1649,'Hulpblad KAR-parser'!A:C,3,FALSE)="","",VLOOKUP(M1649,'Hulpblad KAR-parser'!A:C,3,FALSE))</f>
        <v>Gemeente</v>
      </c>
      <c r="P1649" s="136" t="str">
        <f>IF(CONCATENATE(C1649,D1649)="","",VLOOKUP(CONCATENATE(C1649,D1649),Karakteristieken!AQ:AQ,1,FALSE))</f>
        <v/>
      </c>
    </row>
    <row r="1650" spans="1:16" x14ac:dyDescent="0.25">
      <c r="A1650" s="59"/>
      <c r="B1650" s="59"/>
      <c r="C1650" s="59"/>
      <c r="D1650" s="59"/>
      <c r="E1650" s="60" t="s">
        <v>9298</v>
      </c>
      <c r="F1650" s="60"/>
      <c r="G1650" s="60" t="s">
        <v>2240</v>
      </c>
      <c r="H1650" s="60"/>
      <c r="I1650" s="59">
        <f t="shared" si="27"/>
        <v>5</v>
      </c>
      <c r="J1650" s="59" t="s">
        <v>1561</v>
      </c>
      <c r="K1650" s="61"/>
      <c r="L1650" s="62" t="s">
        <v>6737</v>
      </c>
      <c r="M1650" s="62" t="s">
        <v>2240</v>
      </c>
      <c r="N1650" s="72" t="str">
        <f>VLOOKUP(M1650,'Hulpblad KAR-parser'!A:C,2,FALSE)</f>
        <v>Instantie</v>
      </c>
      <c r="O1650" s="72" t="str">
        <f>IF(VLOOKUP(M1650,'Hulpblad KAR-parser'!A:C,3,FALSE)="","",VLOOKUP(M1650,'Hulpblad KAR-parser'!A:C,3,FALSE))</f>
        <v>Gemeente</v>
      </c>
      <c r="P1650" s="136" t="str">
        <f>IF(CONCATENATE(C1650,D1650)="","",VLOOKUP(CONCATENATE(C1650,D1650),Karakteristieken!AQ:AQ,1,FALSE))</f>
        <v/>
      </c>
    </row>
    <row r="1651" spans="1:16" x14ac:dyDescent="0.25">
      <c r="A1651" s="59"/>
      <c r="B1651" s="59"/>
      <c r="C1651" s="59"/>
      <c r="D1651" s="59"/>
      <c r="E1651" s="60" t="s">
        <v>9299</v>
      </c>
      <c r="F1651" s="60"/>
      <c r="G1651" s="60" t="s">
        <v>2240</v>
      </c>
      <c r="H1651" s="60"/>
      <c r="I1651" s="59">
        <f t="shared" si="27"/>
        <v>6</v>
      </c>
      <c r="J1651" s="59" t="s">
        <v>1561</v>
      </c>
      <c r="K1651" s="61"/>
      <c r="L1651" s="62" t="s">
        <v>6737</v>
      </c>
      <c r="M1651" s="62" t="s">
        <v>2240</v>
      </c>
      <c r="N1651" s="72" t="str">
        <f>VLOOKUP(M1651,'Hulpblad KAR-parser'!A:C,2,FALSE)</f>
        <v>Instantie</v>
      </c>
      <c r="O1651" s="72" t="str">
        <f>IF(VLOOKUP(M1651,'Hulpblad KAR-parser'!A:C,3,FALSE)="","",VLOOKUP(M1651,'Hulpblad KAR-parser'!A:C,3,FALSE))</f>
        <v>Gemeente</v>
      </c>
      <c r="P1651" s="136" t="str">
        <f>IF(CONCATENATE(C1651,D1651)="","",VLOOKUP(CONCATENATE(C1651,D1651),Karakteristieken!AQ:AQ,1,FALSE))</f>
        <v/>
      </c>
    </row>
    <row r="1652" spans="1:16" x14ac:dyDescent="0.25">
      <c r="A1652" s="59">
        <v>200109720</v>
      </c>
      <c r="B1652" s="59">
        <v>200098187</v>
      </c>
      <c r="C1652" s="59" t="s">
        <v>2197</v>
      </c>
      <c r="D1652" s="59" t="s">
        <v>2241</v>
      </c>
      <c r="E1652" s="60" t="s">
        <v>2243</v>
      </c>
      <c r="F1652" s="60"/>
      <c r="G1652" s="60"/>
      <c r="H1652" s="60"/>
      <c r="I1652" s="59">
        <f t="shared" si="27"/>
        <v>25</v>
      </c>
      <c r="J1652" s="59" t="s">
        <v>1613</v>
      </c>
      <c r="K1652" s="61"/>
      <c r="L1652" s="62" t="s">
        <v>6737</v>
      </c>
      <c r="M1652" s="62" t="s">
        <v>2243</v>
      </c>
      <c r="N1652" s="72" t="str">
        <f>VLOOKUP(M1652,'Hulpblad KAR-parser'!A:C,2,FALSE)</f>
        <v>Instantie</v>
      </c>
      <c r="O1652" s="72" t="str">
        <f>IF(VLOOKUP(M1652,'Hulpblad KAR-parser'!A:C,3,FALSE)="","",VLOOKUP(M1652,'Hulpblad KAR-parser'!A:C,3,FALSE))</f>
        <v>Gemeentewerken</v>
      </c>
      <c r="P1652" s="136" t="str">
        <f>IF(CONCATENATE(C1652,D1652)="","",VLOOKUP(CONCATENATE(C1652,D1652),Karakteristieken!AQ:AQ,1,FALSE))</f>
        <v>InstantieGemeentewerken</v>
      </c>
    </row>
    <row r="1653" spans="1:16" x14ac:dyDescent="0.25">
      <c r="A1653" s="59"/>
      <c r="B1653" s="59"/>
      <c r="C1653" s="59"/>
      <c r="D1653" s="59"/>
      <c r="E1653" s="60" t="s">
        <v>11868</v>
      </c>
      <c r="F1653" s="60"/>
      <c r="G1653" s="60" t="s">
        <v>2243</v>
      </c>
      <c r="H1653" s="60"/>
      <c r="I1653" s="59">
        <f t="shared" si="27"/>
        <v>11</v>
      </c>
      <c r="J1653" s="59" t="s">
        <v>1561</v>
      </c>
      <c r="K1653" s="61"/>
      <c r="L1653" s="62" t="s">
        <v>6737</v>
      </c>
      <c r="M1653" s="62" t="s">
        <v>2243</v>
      </c>
      <c r="N1653" s="72" t="str">
        <f>VLOOKUP(M1653,'Hulpblad KAR-parser'!A:C,2,FALSE)</f>
        <v>Instantie</v>
      </c>
      <c r="O1653" s="72" t="str">
        <f>IF(VLOOKUP(M1653,'Hulpblad KAR-parser'!A:C,3,FALSE)="","",VLOOKUP(M1653,'Hulpblad KAR-parser'!A:C,3,FALSE))</f>
        <v>Gemeentewerken</v>
      </c>
      <c r="P1653" s="136" t="str">
        <f>IF(CONCATENATE(C1653,D1653)="","",VLOOKUP(CONCATENATE(C1653,D1653),Karakteristieken!AQ:AQ,1,FALSE))</f>
        <v/>
      </c>
    </row>
    <row r="1654" spans="1:16" x14ac:dyDescent="0.25">
      <c r="A1654" s="59"/>
      <c r="B1654" s="59"/>
      <c r="C1654" s="59"/>
      <c r="D1654" s="59"/>
      <c r="E1654" s="60" t="s">
        <v>9300</v>
      </c>
      <c r="F1654" s="60"/>
      <c r="G1654" s="60" t="s">
        <v>2243</v>
      </c>
      <c r="H1654" s="60"/>
      <c r="I1654" s="59">
        <f t="shared" si="27"/>
        <v>5</v>
      </c>
      <c r="J1654" s="59" t="s">
        <v>1561</v>
      </c>
      <c r="K1654" s="61"/>
      <c r="L1654" s="62" t="s">
        <v>6737</v>
      </c>
      <c r="M1654" s="62" t="s">
        <v>2243</v>
      </c>
      <c r="N1654" s="72" t="str">
        <f>VLOOKUP(M1654,'Hulpblad KAR-parser'!A:C,2,FALSE)</f>
        <v>Instantie</v>
      </c>
      <c r="O1654" s="72" t="str">
        <f>IF(VLOOKUP(M1654,'Hulpblad KAR-parser'!A:C,3,FALSE)="","",VLOOKUP(M1654,'Hulpblad KAR-parser'!A:C,3,FALSE))</f>
        <v>Gemeentewerken</v>
      </c>
      <c r="P1654" s="136" t="str">
        <f>IF(CONCATENATE(C1654,D1654)="","",VLOOKUP(CONCATENATE(C1654,D1654),Karakteristieken!AQ:AQ,1,FALSE))</f>
        <v/>
      </c>
    </row>
    <row r="1655" spans="1:16" x14ac:dyDescent="0.25">
      <c r="A1655" s="59"/>
      <c r="B1655" s="59"/>
      <c r="C1655" s="59"/>
      <c r="D1655" s="59"/>
      <c r="E1655" s="60" t="s">
        <v>9301</v>
      </c>
      <c r="F1655" s="60"/>
      <c r="G1655" s="60" t="s">
        <v>2243</v>
      </c>
      <c r="H1655" s="60"/>
      <c r="I1655" s="59">
        <f t="shared" si="27"/>
        <v>6</v>
      </c>
      <c r="J1655" s="59" t="s">
        <v>1561</v>
      </c>
      <c r="K1655" s="61"/>
      <c r="L1655" s="62" t="s">
        <v>6737</v>
      </c>
      <c r="M1655" s="62" t="s">
        <v>2243</v>
      </c>
      <c r="N1655" s="72" t="str">
        <f>VLOOKUP(M1655,'Hulpblad KAR-parser'!A:C,2,FALSE)</f>
        <v>Instantie</v>
      </c>
      <c r="O1655" s="72" t="str">
        <f>IF(VLOOKUP(M1655,'Hulpblad KAR-parser'!A:C,3,FALSE)="","",VLOOKUP(M1655,'Hulpblad KAR-parser'!A:C,3,FALSE))</f>
        <v>Gemeentewerken</v>
      </c>
      <c r="P1655" s="136" t="str">
        <f>IF(CONCATENATE(C1655,D1655)="","",VLOOKUP(CONCATENATE(C1655,D1655),Karakteristieken!AQ:AQ,1,FALSE))</f>
        <v/>
      </c>
    </row>
    <row r="1656" spans="1:16" x14ac:dyDescent="0.25">
      <c r="A1656" s="59">
        <v>200109721</v>
      </c>
      <c r="B1656" s="59">
        <v>200098188</v>
      </c>
      <c r="C1656" s="59" t="s">
        <v>2197</v>
      </c>
      <c r="D1656" s="59" t="s">
        <v>2244</v>
      </c>
      <c r="E1656" s="60" t="s">
        <v>2246</v>
      </c>
      <c r="F1656" s="60"/>
      <c r="G1656" s="60"/>
      <c r="H1656" s="60"/>
      <c r="I1656" s="59">
        <f t="shared" si="27"/>
        <v>26</v>
      </c>
      <c r="J1656" s="59" t="s">
        <v>1613</v>
      </c>
      <c r="K1656" s="61"/>
      <c r="L1656" s="62" t="s">
        <v>6737</v>
      </c>
      <c r="M1656" s="62" t="s">
        <v>2246</v>
      </c>
      <c r="N1656" s="72" t="str">
        <f>VLOOKUP(M1656,'Hulpblad KAR-parser'!A:C,2,FALSE)</f>
        <v>Instantie</v>
      </c>
      <c r="O1656" s="72" t="str">
        <f>IF(VLOOKUP(M1656,'Hulpblad KAR-parser'!A:C,3,FALSE)="","",VLOOKUP(M1656,'Hulpblad KAR-parser'!A:C,3,FALSE))</f>
        <v>Gladheidsdienst</v>
      </c>
      <c r="P1656" s="136" t="str">
        <f>IF(CONCATENATE(C1656,D1656)="","",VLOOKUP(CONCATENATE(C1656,D1656),Karakteristieken!AQ:AQ,1,FALSE))</f>
        <v>InstantieGladheidsdienst</v>
      </c>
    </row>
    <row r="1657" spans="1:16" x14ac:dyDescent="0.25">
      <c r="A1657" s="59"/>
      <c r="B1657" s="59"/>
      <c r="C1657" s="59"/>
      <c r="D1657" s="59"/>
      <c r="E1657" s="60" t="s">
        <v>9302</v>
      </c>
      <c r="F1657" s="60"/>
      <c r="G1657" s="60" t="s">
        <v>2246</v>
      </c>
      <c r="H1657" s="60"/>
      <c r="I1657" s="59">
        <f t="shared" si="27"/>
        <v>7</v>
      </c>
      <c r="J1657" s="59" t="s">
        <v>1561</v>
      </c>
      <c r="K1657" s="61"/>
      <c r="L1657" s="62" t="s">
        <v>6737</v>
      </c>
      <c r="M1657" s="62" t="s">
        <v>2246</v>
      </c>
      <c r="N1657" s="72" t="str">
        <f>VLOOKUP(M1657,'Hulpblad KAR-parser'!A:C,2,FALSE)</f>
        <v>Instantie</v>
      </c>
      <c r="O1657" s="72" t="str">
        <f>IF(VLOOKUP(M1657,'Hulpblad KAR-parser'!A:C,3,FALSE)="","",VLOOKUP(M1657,'Hulpblad KAR-parser'!A:C,3,FALSE))</f>
        <v>Gladheidsdienst</v>
      </c>
      <c r="P1657" s="136" t="str">
        <f>IF(CONCATENATE(C1657,D1657)="","",VLOOKUP(CONCATENATE(C1657,D1657),Karakteristieken!AQ:AQ,1,FALSE))</f>
        <v/>
      </c>
    </row>
    <row r="1658" spans="1:16" x14ac:dyDescent="0.25">
      <c r="A1658" s="59">
        <v>200109722</v>
      </c>
      <c r="B1658" s="59">
        <v>200098189</v>
      </c>
      <c r="C1658" s="59" t="s">
        <v>2197</v>
      </c>
      <c r="D1658" s="59" t="s">
        <v>2247</v>
      </c>
      <c r="E1658" s="60" t="s">
        <v>2249</v>
      </c>
      <c r="F1658" s="60"/>
      <c r="G1658" s="60"/>
      <c r="H1658" s="60"/>
      <c r="I1658" s="59">
        <f t="shared" si="27"/>
        <v>22</v>
      </c>
      <c r="J1658" s="59" t="s">
        <v>1613</v>
      </c>
      <c r="K1658" s="61"/>
      <c r="L1658" s="62" t="s">
        <v>6737</v>
      </c>
      <c r="M1658" s="62" t="s">
        <v>2249</v>
      </c>
      <c r="N1658" s="72" t="str">
        <f>VLOOKUP(M1658,'Hulpblad KAR-parser'!A:C,2,FALSE)</f>
        <v>Instantie</v>
      </c>
      <c r="O1658" s="72" t="str">
        <f>IF(VLOOKUP(M1658,'Hulpblad KAR-parser'!A:C,3,FALSE)="","",VLOOKUP(M1658,'Hulpblad KAR-parser'!A:C,3,FALSE))</f>
        <v>Glasbedrijf</v>
      </c>
      <c r="P1658" s="136" t="str">
        <f>IF(CONCATENATE(C1658,D1658)="","",VLOOKUP(CONCATENATE(C1658,D1658),Karakteristieken!AQ:AQ,1,FALSE))</f>
        <v>InstantieGlasbedrijf</v>
      </c>
    </row>
    <row r="1659" spans="1:16" x14ac:dyDescent="0.25">
      <c r="A1659" s="59"/>
      <c r="B1659" s="59"/>
      <c r="C1659" s="59"/>
      <c r="D1659" s="59"/>
      <c r="E1659" s="60" t="s">
        <v>9303</v>
      </c>
      <c r="F1659" s="60"/>
      <c r="G1659" s="60" t="s">
        <v>2249</v>
      </c>
      <c r="H1659" s="60"/>
      <c r="I1659" s="59">
        <f t="shared" si="27"/>
        <v>9</v>
      </c>
      <c r="J1659" s="59" t="s">
        <v>1561</v>
      </c>
      <c r="K1659" s="61"/>
      <c r="L1659" s="62" t="s">
        <v>6737</v>
      </c>
      <c r="M1659" s="62" t="s">
        <v>2249</v>
      </c>
      <c r="N1659" s="72" t="str">
        <f>VLOOKUP(M1659,'Hulpblad KAR-parser'!A:C,2,FALSE)</f>
        <v>Instantie</v>
      </c>
      <c r="O1659" s="72" t="str">
        <f>IF(VLOOKUP(M1659,'Hulpblad KAR-parser'!A:C,3,FALSE)="","",VLOOKUP(M1659,'Hulpblad KAR-parser'!A:C,3,FALSE))</f>
        <v>Glasbedrijf</v>
      </c>
      <c r="P1659" s="136" t="str">
        <f>IF(CONCATENATE(C1659,D1659)="","",VLOOKUP(CONCATENATE(C1659,D1659),Karakteristieken!AQ:AQ,1,FALSE))</f>
        <v/>
      </c>
    </row>
    <row r="1660" spans="1:16" x14ac:dyDescent="0.25">
      <c r="A1660" s="59"/>
      <c r="B1660" s="59"/>
      <c r="C1660" s="59"/>
      <c r="D1660" s="59"/>
      <c r="E1660" s="60" t="s">
        <v>9304</v>
      </c>
      <c r="F1660" s="60"/>
      <c r="G1660" s="60" t="s">
        <v>2249</v>
      </c>
      <c r="H1660" s="60"/>
      <c r="I1660" s="59">
        <f t="shared" si="27"/>
        <v>5</v>
      </c>
      <c r="J1660" s="59" t="s">
        <v>1561</v>
      </c>
      <c r="K1660" s="61"/>
      <c r="L1660" s="62" t="s">
        <v>6737</v>
      </c>
      <c r="M1660" s="62" t="s">
        <v>2249</v>
      </c>
      <c r="N1660" s="72" t="str">
        <f>VLOOKUP(M1660,'Hulpblad KAR-parser'!A:C,2,FALSE)</f>
        <v>Instantie</v>
      </c>
      <c r="O1660" s="72" t="str">
        <f>IF(VLOOKUP(M1660,'Hulpblad KAR-parser'!A:C,3,FALSE)="","",VLOOKUP(M1660,'Hulpblad KAR-parser'!A:C,3,FALSE))</f>
        <v>Glasbedrijf</v>
      </c>
      <c r="P1660" s="136" t="str">
        <f>IF(CONCATENATE(C1660,D1660)="","",VLOOKUP(CONCATENATE(C1660,D1660),Karakteristieken!AQ:AQ,1,FALSE))</f>
        <v/>
      </c>
    </row>
    <row r="1661" spans="1:16" x14ac:dyDescent="0.25">
      <c r="A1661" s="59"/>
      <c r="B1661" s="59"/>
      <c r="C1661" s="59"/>
      <c r="D1661" s="59"/>
      <c r="E1661" s="60" t="s">
        <v>9305</v>
      </c>
      <c r="F1661" s="60"/>
      <c r="G1661" s="60" t="s">
        <v>2249</v>
      </c>
      <c r="H1661" s="60"/>
      <c r="I1661" s="59">
        <f t="shared" si="27"/>
        <v>6</v>
      </c>
      <c r="J1661" s="59" t="s">
        <v>1561</v>
      </c>
      <c r="K1661" s="61"/>
      <c r="L1661" s="62" t="s">
        <v>6737</v>
      </c>
      <c r="M1661" s="62" t="s">
        <v>2249</v>
      </c>
      <c r="N1661" s="72" t="str">
        <f>VLOOKUP(M1661,'Hulpblad KAR-parser'!A:C,2,FALSE)</f>
        <v>Instantie</v>
      </c>
      <c r="O1661" s="72" t="str">
        <f>IF(VLOOKUP(M1661,'Hulpblad KAR-parser'!A:C,3,FALSE)="","",VLOOKUP(M1661,'Hulpblad KAR-parser'!A:C,3,FALSE))</f>
        <v>Glasbedrijf</v>
      </c>
      <c r="P1661" s="136" t="str">
        <f>IF(CONCATENATE(C1661,D1661)="","",VLOOKUP(CONCATENATE(C1661,D1661),Karakteristieken!AQ:AQ,1,FALSE))</f>
        <v/>
      </c>
    </row>
    <row r="1662" spans="1:16" x14ac:dyDescent="0.25">
      <c r="A1662" s="59">
        <v>200109723</v>
      </c>
      <c r="B1662" s="59">
        <v>200098190</v>
      </c>
      <c r="C1662" s="59" t="s">
        <v>2197</v>
      </c>
      <c r="D1662" s="59" t="s">
        <v>2250</v>
      </c>
      <c r="E1662" s="60" t="s">
        <v>2252</v>
      </c>
      <c r="F1662" s="60"/>
      <c r="G1662" s="60"/>
      <c r="H1662" s="60"/>
      <c r="I1662" s="59">
        <f t="shared" si="27"/>
        <v>21</v>
      </c>
      <c r="J1662" s="59" t="s">
        <v>1613</v>
      </c>
      <c r="K1662" s="61"/>
      <c r="L1662" s="62" t="s">
        <v>6737</v>
      </c>
      <c r="M1662" s="62" t="s">
        <v>2252</v>
      </c>
      <c r="N1662" s="72" t="str">
        <f>VLOOKUP(M1662,'Hulpblad KAR-parser'!A:C,2,FALSE)</f>
        <v>Instantie</v>
      </c>
      <c r="O1662" s="72" t="str">
        <f>IF(VLOOKUP(M1662,'Hulpblad KAR-parser'!A:C,3,FALSE)="","",VLOOKUP(M1662,'Hulpblad KAR-parser'!A:C,3,FALSE))</f>
        <v>Handhaving</v>
      </c>
      <c r="P1662" s="136" t="str">
        <f>IF(CONCATENATE(C1662,D1662)="","",VLOOKUP(CONCATENATE(C1662,D1662),Karakteristieken!AQ:AQ,1,FALSE))</f>
        <v>InstantieHandhaving</v>
      </c>
    </row>
    <row r="1663" spans="1:16" x14ac:dyDescent="0.25">
      <c r="A1663" s="59"/>
      <c r="B1663" s="59"/>
      <c r="C1663" s="59"/>
      <c r="D1663" s="59"/>
      <c r="E1663" s="60" t="s">
        <v>9306</v>
      </c>
      <c r="F1663" s="60"/>
      <c r="G1663" s="60" t="s">
        <v>2252</v>
      </c>
      <c r="H1663" s="60"/>
      <c r="I1663" s="59">
        <f t="shared" si="27"/>
        <v>6</v>
      </c>
      <c r="J1663" s="59" t="s">
        <v>1561</v>
      </c>
      <c r="K1663" s="61"/>
      <c r="L1663" s="62" t="s">
        <v>6737</v>
      </c>
      <c r="M1663" s="62" t="s">
        <v>2252</v>
      </c>
      <c r="N1663" s="72" t="str">
        <f>VLOOKUP(M1663,'Hulpblad KAR-parser'!A:C,2,FALSE)</f>
        <v>Instantie</v>
      </c>
      <c r="O1663" s="72" t="str">
        <f>IF(VLOOKUP(M1663,'Hulpblad KAR-parser'!A:C,3,FALSE)="","",VLOOKUP(M1663,'Hulpblad KAR-parser'!A:C,3,FALSE))</f>
        <v>Handhaving</v>
      </c>
      <c r="P1663" s="136" t="str">
        <f>IF(CONCATENATE(C1663,D1663)="","",VLOOKUP(CONCATENATE(C1663,D1663),Karakteristieken!AQ:AQ,1,FALSE))</f>
        <v/>
      </c>
    </row>
    <row r="1664" spans="1:16" x14ac:dyDescent="0.25">
      <c r="A1664" s="59">
        <v>200109724</v>
      </c>
      <c r="B1664" s="59">
        <v>200098191</v>
      </c>
      <c r="C1664" s="59" t="s">
        <v>2197</v>
      </c>
      <c r="D1664" s="59" t="s">
        <v>2253</v>
      </c>
      <c r="E1664" s="60" t="s">
        <v>2255</v>
      </c>
      <c r="F1664" s="60"/>
      <c r="G1664" s="60"/>
      <c r="H1664" s="60"/>
      <c r="I1664" s="59">
        <f t="shared" si="27"/>
        <v>23</v>
      </c>
      <c r="J1664" s="59" t="s">
        <v>1613</v>
      </c>
      <c r="K1664" s="61"/>
      <c r="L1664" s="62" t="s">
        <v>6737</v>
      </c>
      <c r="M1664" s="62" t="s">
        <v>2255</v>
      </c>
      <c r="N1664" s="72" t="str">
        <f>VLOOKUP(M1664,'Hulpblad KAR-parser'!A:C,2,FALSE)</f>
        <v>Instantie</v>
      </c>
      <c r="O1664" s="72" t="str">
        <f>IF(VLOOKUP(M1664,'Hulpblad KAR-parser'!A:C,3,FALSE)="","",VLOOKUP(M1664,'Hulpblad KAR-parser'!A:C,3,FALSE))</f>
        <v>Havenmeester</v>
      </c>
      <c r="P1664" s="136" t="str">
        <f>IF(CONCATENATE(C1664,D1664)="","",VLOOKUP(CONCATENATE(C1664,D1664),Karakteristieken!AQ:AQ,1,FALSE))</f>
        <v>InstantieHavenmeester</v>
      </c>
    </row>
    <row r="1665" spans="1:16" x14ac:dyDescent="0.25">
      <c r="A1665" s="59"/>
      <c r="B1665" s="59"/>
      <c r="C1665" s="59"/>
      <c r="D1665" s="59"/>
      <c r="E1665" s="60" t="s">
        <v>9307</v>
      </c>
      <c r="F1665" s="60"/>
      <c r="G1665" s="60" t="s">
        <v>2255</v>
      </c>
      <c r="H1665" s="60"/>
      <c r="I1665" s="59">
        <f t="shared" si="27"/>
        <v>6</v>
      </c>
      <c r="J1665" s="59" t="s">
        <v>1561</v>
      </c>
      <c r="K1665" s="61"/>
      <c r="L1665" s="62" t="s">
        <v>6737</v>
      </c>
      <c r="M1665" s="62" t="s">
        <v>2255</v>
      </c>
      <c r="N1665" s="72" t="str">
        <f>VLOOKUP(M1665,'Hulpblad KAR-parser'!A:C,2,FALSE)</f>
        <v>Instantie</v>
      </c>
      <c r="O1665" s="72" t="str">
        <f>IF(VLOOKUP(M1665,'Hulpblad KAR-parser'!A:C,3,FALSE)="","",VLOOKUP(M1665,'Hulpblad KAR-parser'!A:C,3,FALSE))</f>
        <v>Havenmeester</v>
      </c>
      <c r="P1665" s="136" t="str">
        <f>IF(CONCATENATE(C1665,D1665)="","",VLOOKUP(CONCATENATE(C1665,D1665),Karakteristieken!AQ:AQ,1,FALSE))</f>
        <v/>
      </c>
    </row>
    <row r="1666" spans="1:16" x14ac:dyDescent="0.25">
      <c r="A1666" s="59">
        <v>200109726</v>
      </c>
      <c r="B1666" s="59">
        <v>200098193</v>
      </c>
      <c r="C1666" s="59" t="s">
        <v>2197</v>
      </c>
      <c r="D1666" s="59" t="s">
        <v>2257</v>
      </c>
      <c r="E1666" s="60" t="s">
        <v>2259</v>
      </c>
      <c r="F1666" s="60"/>
      <c r="G1666" s="60"/>
      <c r="H1666" s="60"/>
      <c r="I1666" s="59">
        <f t="shared" si="27"/>
        <v>25</v>
      </c>
      <c r="J1666" s="59" t="s">
        <v>1613</v>
      </c>
      <c r="K1666" s="61"/>
      <c r="L1666" s="62" t="s">
        <v>6737</v>
      </c>
      <c r="M1666" s="62" t="s">
        <v>2259</v>
      </c>
      <c r="N1666" s="72" t="str">
        <f>VLOOKUP(M1666,'Hulpblad KAR-parser'!A:C,2,FALSE)</f>
        <v>Instantie</v>
      </c>
      <c r="O1666" s="72" t="str">
        <f>IF(VLOOKUP(M1666,'Hulpblad KAR-parser'!A:C,3,FALSE)="","",VLOOKUP(M1666,'Hulpblad KAR-parser'!A:C,3,FALSE))</f>
        <v>Jachtopzichter</v>
      </c>
      <c r="P1666" s="136" t="str">
        <f>IF(CONCATENATE(C1666,D1666)="","",VLOOKUP(CONCATENATE(C1666,D1666),Karakteristieken!AQ:AQ,1,FALSE))</f>
        <v>InstantieJachtopzichter</v>
      </c>
    </row>
    <row r="1667" spans="1:16" x14ac:dyDescent="0.25">
      <c r="A1667" s="59"/>
      <c r="B1667" s="59"/>
      <c r="C1667" s="59"/>
      <c r="D1667" s="59"/>
      <c r="E1667" s="60" t="s">
        <v>9309</v>
      </c>
      <c r="F1667" s="60"/>
      <c r="G1667" s="60" t="s">
        <v>2259</v>
      </c>
      <c r="H1667" s="60"/>
      <c r="I1667" s="59">
        <f t="shared" si="27"/>
        <v>6</v>
      </c>
      <c r="J1667" s="59" t="s">
        <v>1561</v>
      </c>
      <c r="K1667" s="61"/>
      <c r="L1667" s="62" t="s">
        <v>6737</v>
      </c>
      <c r="M1667" s="62" t="s">
        <v>2259</v>
      </c>
      <c r="N1667" s="72" t="str">
        <f>VLOOKUP(M1667,'Hulpblad KAR-parser'!A:C,2,FALSE)</f>
        <v>Instantie</v>
      </c>
      <c r="O1667" s="72" t="str">
        <f>IF(VLOOKUP(M1667,'Hulpblad KAR-parser'!A:C,3,FALSE)="","",VLOOKUP(M1667,'Hulpblad KAR-parser'!A:C,3,FALSE))</f>
        <v>Jachtopzichter</v>
      </c>
      <c r="P1667" s="136" t="str">
        <f>IF(CONCATENATE(C1667,D1667)="","",VLOOKUP(CONCATENATE(C1667,D1667),Karakteristieken!AQ:AQ,1,FALSE))</f>
        <v/>
      </c>
    </row>
    <row r="1668" spans="1:16" x14ac:dyDescent="0.25">
      <c r="A1668" s="59">
        <v>200109727</v>
      </c>
      <c r="B1668" s="59">
        <v>200098194</v>
      </c>
      <c r="C1668" s="59" t="s">
        <v>2197</v>
      </c>
      <c r="D1668" s="59" t="s">
        <v>2260</v>
      </c>
      <c r="E1668" s="60" t="s">
        <v>2262</v>
      </c>
      <c r="F1668" s="60"/>
      <c r="G1668" s="60"/>
      <c r="H1668" s="60"/>
      <c r="I1668" s="59">
        <f t="shared" ref="I1668:I1731" si="28">LEN(E1668)</f>
        <v>14</v>
      </c>
      <c r="J1668" s="59" t="s">
        <v>1613</v>
      </c>
      <c r="K1668" s="61"/>
      <c r="L1668" s="62" t="s">
        <v>6737</v>
      </c>
      <c r="M1668" s="62" t="s">
        <v>2262</v>
      </c>
      <c r="N1668" s="72" t="str">
        <f>VLOOKUP(M1668,'Hulpblad KAR-parser'!A:C,2,FALSE)</f>
        <v>Instantie</v>
      </c>
      <c r="O1668" s="72" t="str">
        <f>IF(VLOOKUP(M1668,'Hulpblad KAR-parser'!A:C,3,FALSE)="","",VLOOKUP(M1668,'Hulpblad KAR-parser'!A:C,3,FALSE))</f>
        <v>LCM</v>
      </c>
      <c r="P1668" s="136" t="str">
        <f>IF(CONCATENATE(C1668,D1668)="","",VLOOKUP(CONCATENATE(C1668,D1668),Karakteristieken!AQ:AQ,1,FALSE))</f>
        <v>InstantieLCM</v>
      </c>
    </row>
    <row r="1669" spans="1:16" x14ac:dyDescent="0.25">
      <c r="A1669" s="59"/>
      <c r="B1669" s="59"/>
      <c r="C1669" s="59"/>
      <c r="D1669" s="59"/>
      <c r="E1669" s="60" t="s">
        <v>9310</v>
      </c>
      <c r="F1669" s="60"/>
      <c r="G1669" s="60" t="s">
        <v>2262</v>
      </c>
      <c r="H1669" s="60"/>
      <c r="I1669" s="59">
        <f t="shared" si="28"/>
        <v>6</v>
      </c>
      <c r="J1669" s="59" t="s">
        <v>1561</v>
      </c>
      <c r="K1669" s="61"/>
      <c r="L1669" s="62" t="s">
        <v>6737</v>
      </c>
      <c r="M1669" s="62" t="s">
        <v>2262</v>
      </c>
      <c r="N1669" s="72" t="str">
        <f>VLOOKUP(M1669,'Hulpblad KAR-parser'!A:C,2,FALSE)</f>
        <v>Instantie</v>
      </c>
      <c r="O1669" s="72" t="str">
        <f>IF(VLOOKUP(M1669,'Hulpblad KAR-parser'!A:C,3,FALSE)="","",VLOOKUP(M1669,'Hulpblad KAR-parser'!A:C,3,FALSE))</f>
        <v>LCM</v>
      </c>
      <c r="P1669" s="136" t="str">
        <f>IF(CONCATENATE(C1669,D1669)="","",VLOOKUP(CONCATENATE(C1669,D1669),Karakteristieken!AQ:AQ,1,FALSE))</f>
        <v/>
      </c>
    </row>
    <row r="1670" spans="1:16" x14ac:dyDescent="0.25">
      <c r="A1670" s="59"/>
      <c r="B1670" s="59"/>
      <c r="C1670" s="59"/>
      <c r="D1670" s="59"/>
      <c r="E1670" s="60" t="s">
        <v>9311</v>
      </c>
      <c r="F1670" s="60"/>
      <c r="G1670" s="60" t="s">
        <v>2262</v>
      </c>
      <c r="H1670" s="60"/>
      <c r="I1670" s="59">
        <f t="shared" si="28"/>
        <v>7</v>
      </c>
      <c r="J1670" s="59" t="s">
        <v>1561</v>
      </c>
      <c r="K1670" s="61"/>
      <c r="L1670" s="62" t="s">
        <v>6737</v>
      </c>
      <c r="M1670" s="62" t="s">
        <v>2262</v>
      </c>
      <c r="N1670" s="72" t="str">
        <f>VLOOKUP(M1670,'Hulpblad KAR-parser'!A:C,2,FALSE)</f>
        <v>Instantie</v>
      </c>
      <c r="O1670" s="72" t="str">
        <f>IF(VLOOKUP(M1670,'Hulpblad KAR-parser'!A:C,3,FALSE)="","",VLOOKUP(M1670,'Hulpblad KAR-parser'!A:C,3,FALSE))</f>
        <v>LCM</v>
      </c>
      <c r="P1670" s="136" t="str">
        <f>IF(CONCATENATE(C1670,D1670)="","",VLOOKUP(CONCATENATE(C1670,D1670),Karakteristieken!AQ:AQ,1,FALSE))</f>
        <v/>
      </c>
    </row>
    <row r="1671" spans="1:16" x14ac:dyDescent="0.25">
      <c r="A1671" s="59">
        <v>200109728</v>
      </c>
      <c r="B1671" s="59">
        <v>200098195</v>
      </c>
      <c r="C1671" s="59" t="s">
        <v>2197</v>
      </c>
      <c r="D1671" s="59" t="s">
        <v>2263</v>
      </c>
      <c r="E1671" s="60" t="s">
        <v>2265</v>
      </c>
      <c r="F1671" s="60"/>
      <c r="G1671" s="60"/>
      <c r="H1671" s="60"/>
      <c r="I1671" s="59">
        <f t="shared" si="28"/>
        <v>22</v>
      </c>
      <c r="J1671" s="59" t="s">
        <v>1613</v>
      </c>
      <c r="K1671" s="61"/>
      <c r="L1671" s="62" t="s">
        <v>6737</v>
      </c>
      <c r="M1671" s="62" t="s">
        <v>2265</v>
      </c>
      <c r="N1671" s="72" t="str">
        <f>VLOOKUP(M1671,'Hulpblad KAR-parser'!A:C,2,FALSE)</f>
        <v>Instantie</v>
      </c>
      <c r="O1671" s="72" t="str">
        <f>IF(VLOOKUP(M1671,'Hulpblad KAR-parser'!A:C,3,FALSE)="","",VLOOKUP(M1671,'Hulpblad KAR-parser'!A:C,3,FALSE))</f>
        <v>Loonbedrijf</v>
      </c>
      <c r="P1671" s="136" t="str">
        <f>IF(CONCATENATE(C1671,D1671)="","",VLOOKUP(CONCATENATE(C1671,D1671),Karakteristieken!AQ:AQ,1,FALSE))</f>
        <v>InstantieLoonbedrijf</v>
      </c>
    </row>
    <row r="1672" spans="1:16" x14ac:dyDescent="0.25">
      <c r="A1672" s="59"/>
      <c r="B1672" s="59"/>
      <c r="C1672" s="59"/>
      <c r="D1672" s="59"/>
      <c r="E1672" s="60" t="s">
        <v>9312</v>
      </c>
      <c r="F1672" s="60"/>
      <c r="G1672" s="60" t="s">
        <v>2265</v>
      </c>
      <c r="H1672" s="60"/>
      <c r="I1672" s="59">
        <f t="shared" si="28"/>
        <v>7</v>
      </c>
      <c r="J1672" s="59" t="s">
        <v>1561</v>
      </c>
      <c r="K1672" s="61"/>
      <c r="L1672" s="62" t="s">
        <v>6737</v>
      </c>
      <c r="M1672" s="62" t="s">
        <v>2265</v>
      </c>
      <c r="N1672" s="72" t="str">
        <f>VLOOKUP(M1672,'Hulpblad KAR-parser'!A:C,2,FALSE)</f>
        <v>Instantie</v>
      </c>
      <c r="O1672" s="72" t="str">
        <f>IF(VLOOKUP(M1672,'Hulpblad KAR-parser'!A:C,3,FALSE)="","",VLOOKUP(M1672,'Hulpblad KAR-parser'!A:C,3,FALSE))</f>
        <v>Loonbedrijf</v>
      </c>
      <c r="P1672" s="136" t="str">
        <f>IF(CONCATENATE(C1672,D1672)="","",VLOOKUP(CONCATENATE(C1672,D1672),Karakteristieken!AQ:AQ,1,FALSE))</f>
        <v/>
      </c>
    </row>
    <row r="1673" spans="1:16" x14ac:dyDescent="0.25">
      <c r="A1673" s="59">
        <v>200114719</v>
      </c>
      <c r="B1673" s="59">
        <v>200107102</v>
      </c>
      <c r="C1673" s="59" t="s">
        <v>2197</v>
      </c>
      <c r="D1673" s="59" t="s">
        <v>2266</v>
      </c>
      <c r="E1673" s="60" t="s">
        <v>6309</v>
      </c>
      <c r="F1673" s="60"/>
      <c r="G1673" s="60"/>
      <c r="H1673" s="60"/>
      <c r="I1673" s="59">
        <f t="shared" si="28"/>
        <v>23</v>
      </c>
      <c r="J1673" s="59" t="s">
        <v>1613</v>
      </c>
      <c r="K1673" s="61"/>
      <c r="L1673" s="62" t="s">
        <v>6737</v>
      </c>
      <c r="M1673" s="62" t="s">
        <v>6309</v>
      </c>
      <c r="N1673" s="72" t="str">
        <f>VLOOKUP(M1673,'Hulpblad KAR-parser'!A:C,2,FALSE)</f>
        <v>Instantie</v>
      </c>
      <c r="O1673" s="72" t="str">
        <f>IF(VLOOKUP(M1673,'Hulpblad KAR-parser'!A:C,3,FALSE)="","",VLOOKUP(M1673,'Hulpblad KAR-parser'!A:C,3,FALSE))</f>
        <v>Meldkamer NS</v>
      </c>
      <c r="P1673" s="136" t="str">
        <f>IF(CONCATENATE(C1673,D1673)="","",VLOOKUP(CONCATENATE(C1673,D1673),Karakteristieken!AQ:AQ,1,FALSE))</f>
        <v>InstantieMeldkamer NS</v>
      </c>
    </row>
    <row r="1674" spans="1:16" x14ac:dyDescent="0.25">
      <c r="A1674" s="59"/>
      <c r="B1674" s="59"/>
      <c r="C1674" s="59"/>
      <c r="D1674" s="59"/>
      <c r="E1674" s="60" t="s">
        <v>9314</v>
      </c>
      <c r="F1674" s="60"/>
      <c r="G1674" s="60" t="s">
        <v>6309</v>
      </c>
      <c r="H1674" s="60"/>
      <c r="I1674" s="59">
        <f t="shared" si="28"/>
        <v>8</v>
      </c>
      <c r="J1674" s="59" t="s">
        <v>1561</v>
      </c>
      <c r="K1674" s="61"/>
      <c r="L1674" s="62" t="s">
        <v>6737</v>
      </c>
      <c r="M1674" s="62" t="s">
        <v>6309</v>
      </c>
      <c r="N1674" s="72" t="str">
        <f>VLOOKUP(M1674,'Hulpblad KAR-parser'!A:C,2,FALSE)</f>
        <v>Instantie</v>
      </c>
      <c r="O1674" s="72" t="str">
        <f>IF(VLOOKUP(M1674,'Hulpblad KAR-parser'!A:C,3,FALSE)="","",VLOOKUP(M1674,'Hulpblad KAR-parser'!A:C,3,FALSE))</f>
        <v>Meldkamer NS</v>
      </c>
      <c r="P1674" s="136" t="str">
        <f>IF(CONCATENATE(C1674,D1674)="","",VLOOKUP(CONCATENATE(C1674,D1674),Karakteristieken!AQ:AQ,1,FALSE))</f>
        <v/>
      </c>
    </row>
    <row r="1675" spans="1:16" x14ac:dyDescent="0.25">
      <c r="A1675" s="59"/>
      <c r="B1675" s="59"/>
      <c r="C1675" s="59"/>
      <c r="D1675" s="59"/>
      <c r="E1675" s="60" t="s">
        <v>9315</v>
      </c>
      <c r="F1675" s="60"/>
      <c r="G1675" s="60" t="s">
        <v>6309</v>
      </c>
      <c r="H1675" s="60"/>
      <c r="I1675" s="59">
        <f t="shared" si="28"/>
        <v>7</v>
      </c>
      <c r="J1675" s="59" t="s">
        <v>1561</v>
      </c>
      <c r="K1675" s="61"/>
      <c r="L1675" s="62" t="s">
        <v>6737</v>
      </c>
      <c r="M1675" s="62" t="s">
        <v>6309</v>
      </c>
      <c r="N1675" s="72" t="str">
        <f>VLOOKUP(M1675,'Hulpblad KAR-parser'!A:C,2,FALSE)</f>
        <v>Instantie</v>
      </c>
      <c r="O1675" s="72" t="str">
        <f>IF(VLOOKUP(M1675,'Hulpblad KAR-parser'!A:C,3,FALSE)="","",VLOOKUP(M1675,'Hulpblad KAR-parser'!A:C,3,FALSE))</f>
        <v>Meldkamer NS</v>
      </c>
      <c r="P1675" s="136" t="str">
        <f>IF(CONCATENATE(C1675,D1675)="","",VLOOKUP(CONCATENATE(C1675,D1675),Karakteristieken!AQ:AQ,1,FALSE))</f>
        <v/>
      </c>
    </row>
    <row r="1676" spans="1:16" x14ac:dyDescent="0.25">
      <c r="A1676" s="59"/>
      <c r="B1676" s="59"/>
      <c r="C1676" s="59"/>
      <c r="D1676" s="59"/>
      <c r="E1676" s="60" t="s">
        <v>9316</v>
      </c>
      <c r="F1676" s="60"/>
      <c r="G1676" s="60" t="s">
        <v>6309</v>
      </c>
      <c r="H1676" s="60"/>
      <c r="I1676" s="59">
        <f t="shared" si="28"/>
        <v>7</v>
      </c>
      <c r="J1676" s="59" t="s">
        <v>1561</v>
      </c>
      <c r="K1676" s="61"/>
      <c r="L1676" s="62" t="s">
        <v>6737</v>
      </c>
      <c r="M1676" s="62" t="s">
        <v>6309</v>
      </c>
      <c r="N1676" s="72" t="str">
        <f>VLOOKUP(M1676,'Hulpblad KAR-parser'!A:C,2,FALSE)</f>
        <v>Instantie</v>
      </c>
      <c r="O1676" s="72" t="str">
        <f>IF(VLOOKUP(M1676,'Hulpblad KAR-parser'!A:C,3,FALSE)="","",VLOOKUP(M1676,'Hulpblad KAR-parser'!A:C,3,FALSE))</f>
        <v>Meldkamer NS</v>
      </c>
      <c r="P1676" s="136" t="str">
        <f>IF(CONCATENATE(C1676,D1676)="","",VLOOKUP(CONCATENATE(C1676,D1676),Karakteristieken!AQ:AQ,1,FALSE))</f>
        <v/>
      </c>
    </row>
    <row r="1677" spans="1:16" x14ac:dyDescent="0.25">
      <c r="A1677" s="59"/>
      <c r="B1677" s="59"/>
      <c r="C1677" s="59"/>
      <c r="D1677" s="59"/>
      <c r="E1677" s="60" t="s">
        <v>9313</v>
      </c>
      <c r="F1677" s="60"/>
      <c r="G1677" s="60" t="s">
        <v>6309</v>
      </c>
      <c r="H1677" s="60"/>
      <c r="I1677" s="59">
        <f t="shared" si="28"/>
        <v>14</v>
      </c>
      <c r="J1677" s="59" t="s">
        <v>1561</v>
      </c>
      <c r="K1677" s="61"/>
      <c r="L1677" s="62" t="s">
        <v>6737</v>
      </c>
      <c r="M1677" s="62" t="s">
        <v>6309</v>
      </c>
      <c r="N1677" s="72" t="str">
        <f>VLOOKUP(M1677,'Hulpblad KAR-parser'!A:C,2,FALSE)</f>
        <v>Instantie</v>
      </c>
      <c r="O1677" s="72" t="str">
        <f>IF(VLOOKUP(M1677,'Hulpblad KAR-parser'!A:C,3,FALSE)="","",VLOOKUP(M1677,'Hulpblad KAR-parser'!A:C,3,FALSE))</f>
        <v>Meldkamer NS</v>
      </c>
      <c r="P1677" s="136" t="str">
        <f>IF(CONCATENATE(C1677,D1677)="","",VLOOKUP(CONCATENATE(C1677,D1677),Karakteristieken!AQ:AQ,1,FALSE))</f>
        <v/>
      </c>
    </row>
    <row r="1678" spans="1:16" x14ac:dyDescent="0.25">
      <c r="A1678" s="59"/>
      <c r="B1678" s="59"/>
      <c r="C1678" s="59"/>
      <c r="D1678" s="59"/>
      <c r="E1678" s="60" t="s">
        <v>9317</v>
      </c>
      <c r="F1678" s="60"/>
      <c r="G1678" s="60" t="s">
        <v>6309</v>
      </c>
      <c r="H1678" s="60"/>
      <c r="I1678" s="59">
        <f t="shared" si="28"/>
        <v>13</v>
      </c>
      <c r="J1678" s="59" t="s">
        <v>1561</v>
      </c>
      <c r="K1678" s="61"/>
      <c r="L1678" s="62" t="s">
        <v>6737</v>
      </c>
      <c r="M1678" s="62" t="s">
        <v>6309</v>
      </c>
      <c r="N1678" s="72" t="str">
        <f>VLOOKUP(M1678,'Hulpblad KAR-parser'!A:C,2,FALSE)</f>
        <v>Instantie</v>
      </c>
      <c r="O1678" s="72" t="str">
        <f>IF(VLOOKUP(M1678,'Hulpblad KAR-parser'!A:C,3,FALSE)="","",VLOOKUP(M1678,'Hulpblad KAR-parser'!A:C,3,FALSE))</f>
        <v>Meldkamer NS</v>
      </c>
      <c r="P1678" s="136" t="str">
        <f>IF(CONCATENATE(C1678,D1678)="","",VLOOKUP(CONCATENATE(C1678,D1678),Karakteristieken!AQ:AQ,1,FALSE))</f>
        <v/>
      </c>
    </row>
    <row r="1679" spans="1:16" x14ac:dyDescent="0.25">
      <c r="A1679" s="59"/>
      <c r="B1679" s="59"/>
      <c r="C1679" s="59"/>
      <c r="D1679" s="59"/>
      <c r="E1679" s="60" t="s">
        <v>9318</v>
      </c>
      <c r="F1679" s="60"/>
      <c r="G1679" s="60" t="s">
        <v>6309</v>
      </c>
      <c r="H1679" s="60"/>
      <c r="I1679" s="59">
        <f t="shared" si="28"/>
        <v>5</v>
      </c>
      <c r="J1679" s="59" t="s">
        <v>1561</v>
      </c>
      <c r="K1679" s="61"/>
      <c r="L1679" s="62" t="s">
        <v>6737</v>
      </c>
      <c r="M1679" s="62" t="s">
        <v>6309</v>
      </c>
      <c r="N1679" s="72" t="str">
        <f>VLOOKUP(M1679,'Hulpblad KAR-parser'!A:C,2,FALSE)</f>
        <v>Instantie</v>
      </c>
      <c r="O1679" s="72" t="str">
        <f>IF(VLOOKUP(M1679,'Hulpblad KAR-parser'!A:C,3,FALSE)="","",VLOOKUP(M1679,'Hulpblad KAR-parser'!A:C,3,FALSE))</f>
        <v>Meldkamer NS</v>
      </c>
      <c r="P1679" s="136" t="str">
        <f>IF(CONCATENATE(C1679,D1679)="","",VLOOKUP(CONCATENATE(C1679,D1679),Karakteristieken!AQ:AQ,1,FALSE))</f>
        <v/>
      </c>
    </row>
    <row r="1680" spans="1:16" x14ac:dyDescent="0.25">
      <c r="A1680" s="59">
        <v>200112610</v>
      </c>
      <c r="B1680" s="59">
        <v>200101948</v>
      </c>
      <c r="C1680" s="59" t="s">
        <v>2197</v>
      </c>
      <c r="D1680" s="59" t="s">
        <v>2269</v>
      </c>
      <c r="E1680" s="60" t="s">
        <v>2271</v>
      </c>
      <c r="F1680" s="60"/>
      <c r="G1680" s="60"/>
      <c r="H1680" s="60"/>
      <c r="I1680" s="59">
        <f t="shared" si="28"/>
        <v>28</v>
      </c>
      <c r="J1680" s="59" t="s">
        <v>1613</v>
      </c>
      <c r="K1680" s="61"/>
      <c r="L1680" s="62" t="s">
        <v>6737</v>
      </c>
      <c r="M1680" s="62" t="s">
        <v>2271</v>
      </c>
      <c r="N1680" s="72" t="str">
        <f>VLOOKUP(M1680,'Hulpblad KAR-parser'!A:C,2,FALSE)</f>
        <v>Instantie</v>
      </c>
      <c r="O1680" s="72" t="str">
        <f>IF(VLOOKUP(M1680,'Hulpblad KAR-parser'!A:C,3,FALSE)="","",VLOOKUP(M1680,'Hulpblad KAR-parser'!A:C,3,FALSE))</f>
        <v>Metromaatschappij</v>
      </c>
      <c r="P1680" s="136" t="str">
        <f>IF(CONCATENATE(C1680,D1680)="","",VLOOKUP(CONCATENATE(C1680,D1680),Karakteristieken!AQ:AQ,1,FALSE))</f>
        <v>InstantieMetromaatschappij</v>
      </c>
    </row>
    <row r="1681" spans="1:16" x14ac:dyDescent="0.25">
      <c r="A1681" s="59"/>
      <c r="B1681" s="59"/>
      <c r="C1681" s="59"/>
      <c r="D1681" s="59"/>
      <c r="E1681" s="60" t="s">
        <v>9319</v>
      </c>
      <c r="F1681" s="60"/>
      <c r="G1681" s="60" t="s">
        <v>2271</v>
      </c>
      <c r="H1681" s="60"/>
      <c r="I1681" s="59">
        <f t="shared" si="28"/>
        <v>7</v>
      </c>
      <c r="J1681" s="59" t="s">
        <v>1561</v>
      </c>
      <c r="K1681" s="61"/>
      <c r="L1681" s="62" t="s">
        <v>6737</v>
      </c>
      <c r="M1681" s="62" t="s">
        <v>2271</v>
      </c>
      <c r="N1681" s="72" t="str">
        <f>VLOOKUP(M1681,'Hulpblad KAR-parser'!A:C,2,FALSE)</f>
        <v>Instantie</v>
      </c>
      <c r="O1681" s="72" t="str">
        <f>IF(VLOOKUP(M1681,'Hulpblad KAR-parser'!A:C,3,FALSE)="","",VLOOKUP(M1681,'Hulpblad KAR-parser'!A:C,3,FALSE))</f>
        <v>Metromaatschappij</v>
      </c>
      <c r="P1681" s="136" t="str">
        <f>IF(CONCATENATE(C1681,D1681)="","",VLOOKUP(CONCATENATE(C1681,D1681),Karakteristieken!AQ:AQ,1,FALSE))</f>
        <v/>
      </c>
    </row>
    <row r="1682" spans="1:16" x14ac:dyDescent="0.25">
      <c r="A1682" s="59"/>
      <c r="B1682" s="59"/>
      <c r="C1682" s="59"/>
      <c r="D1682" s="59"/>
      <c r="E1682" s="60" t="s">
        <v>9320</v>
      </c>
      <c r="F1682" s="60"/>
      <c r="G1682" s="60" t="s">
        <v>2271</v>
      </c>
      <c r="H1682" s="60"/>
      <c r="I1682" s="59">
        <f t="shared" si="28"/>
        <v>18</v>
      </c>
      <c r="J1682" s="59" t="s">
        <v>1561</v>
      </c>
      <c r="K1682" s="61"/>
      <c r="L1682" s="62" t="s">
        <v>6737</v>
      </c>
      <c r="M1682" s="62" t="s">
        <v>2271</v>
      </c>
      <c r="N1682" s="72" t="str">
        <f>VLOOKUP(M1682,'Hulpblad KAR-parser'!A:C,2,FALSE)</f>
        <v>Instantie</v>
      </c>
      <c r="O1682" s="72" t="str">
        <f>IF(VLOOKUP(M1682,'Hulpblad KAR-parser'!A:C,3,FALSE)="","",VLOOKUP(M1682,'Hulpblad KAR-parser'!A:C,3,FALSE))</f>
        <v>Metromaatschappij</v>
      </c>
      <c r="P1682" s="136" t="str">
        <f>IF(CONCATENATE(C1682,D1682)="","",VLOOKUP(CONCATENATE(C1682,D1682),Karakteristieken!AQ:AQ,1,FALSE))</f>
        <v/>
      </c>
    </row>
    <row r="1683" spans="1:16" x14ac:dyDescent="0.25">
      <c r="A1683" s="59">
        <v>200109729</v>
      </c>
      <c r="B1683" s="59">
        <v>200098196</v>
      </c>
      <c r="C1683" s="59" t="s">
        <v>2197</v>
      </c>
      <c r="D1683" s="59" t="s">
        <v>2272</v>
      </c>
      <c r="E1683" s="60" t="s">
        <v>2274</v>
      </c>
      <c r="F1683" s="60"/>
      <c r="G1683" s="60"/>
      <c r="H1683" s="60"/>
      <c r="I1683" s="59">
        <f t="shared" si="28"/>
        <v>23</v>
      </c>
      <c r="J1683" s="59" t="s">
        <v>1613</v>
      </c>
      <c r="K1683" s="61"/>
      <c r="L1683" s="62" t="s">
        <v>6737</v>
      </c>
      <c r="M1683" s="62" t="s">
        <v>2274</v>
      </c>
      <c r="N1683" s="72" t="str">
        <f>VLOOKUP(M1683,'Hulpblad KAR-parser'!A:C,2,FALSE)</f>
        <v>Instantie</v>
      </c>
      <c r="O1683" s="72" t="str">
        <f>IF(VLOOKUP(M1683,'Hulpblad KAR-parser'!A:C,3,FALSE)="","",VLOOKUP(M1683,'Hulpblad KAR-parser'!A:C,3,FALSE))</f>
        <v>Natuurbeheer</v>
      </c>
      <c r="P1683" s="136" t="str">
        <f>IF(CONCATENATE(C1683,D1683)="","",VLOOKUP(CONCATENATE(C1683,D1683),Karakteristieken!AQ:AQ,1,FALSE))</f>
        <v>InstantieNatuurbeheer</v>
      </c>
    </row>
    <row r="1684" spans="1:16" x14ac:dyDescent="0.25">
      <c r="A1684" s="59"/>
      <c r="B1684" s="59"/>
      <c r="C1684" s="59"/>
      <c r="D1684" s="59"/>
      <c r="E1684" s="60" t="s">
        <v>9321</v>
      </c>
      <c r="F1684" s="60"/>
      <c r="G1684" s="60" t="s">
        <v>2274</v>
      </c>
      <c r="H1684" s="60"/>
      <c r="I1684" s="59">
        <f t="shared" si="28"/>
        <v>6</v>
      </c>
      <c r="J1684" s="59" t="s">
        <v>1561</v>
      </c>
      <c r="K1684" s="61"/>
      <c r="L1684" s="62" t="s">
        <v>6737</v>
      </c>
      <c r="M1684" s="62" t="s">
        <v>2274</v>
      </c>
      <c r="N1684" s="72" t="str">
        <f>VLOOKUP(M1684,'Hulpblad KAR-parser'!A:C,2,FALSE)</f>
        <v>Instantie</v>
      </c>
      <c r="O1684" s="72" t="str">
        <f>IF(VLOOKUP(M1684,'Hulpblad KAR-parser'!A:C,3,FALSE)="","",VLOOKUP(M1684,'Hulpblad KAR-parser'!A:C,3,FALSE))</f>
        <v>Natuurbeheer</v>
      </c>
      <c r="P1684" s="136" t="str">
        <f>IF(CONCATENATE(C1684,D1684)="","",VLOOKUP(CONCATENATE(C1684,D1684),Karakteristieken!AQ:AQ,1,FALSE))</f>
        <v/>
      </c>
    </row>
    <row r="1685" spans="1:16" x14ac:dyDescent="0.25">
      <c r="A1685" s="59">
        <v>200109730</v>
      </c>
      <c r="B1685" s="59">
        <v>200098197</v>
      </c>
      <c r="C1685" s="59" t="s">
        <v>2197</v>
      </c>
      <c r="D1685" s="59" t="s">
        <v>2275</v>
      </c>
      <c r="E1685" s="60" t="s">
        <v>2277</v>
      </c>
      <c r="F1685" s="60"/>
      <c r="G1685" s="60"/>
      <c r="H1685" s="60"/>
      <c r="I1685" s="59">
        <f t="shared" si="28"/>
        <v>14</v>
      </c>
      <c r="J1685" s="59" t="s">
        <v>1613</v>
      </c>
      <c r="K1685" s="61"/>
      <c r="L1685" s="62" t="s">
        <v>6737</v>
      </c>
      <c r="M1685" s="62" t="s">
        <v>2277</v>
      </c>
      <c r="N1685" s="72" t="str">
        <f>VLOOKUP(M1685,'Hulpblad KAR-parser'!A:C,2,FALSE)</f>
        <v>Instantie</v>
      </c>
      <c r="O1685" s="72" t="str">
        <f>IF(VLOOKUP(M1685,'Hulpblad KAR-parser'!A:C,3,FALSE)="","",VLOOKUP(M1685,'Hulpblad KAR-parser'!A:C,3,FALSE))</f>
        <v>NRK</v>
      </c>
      <c r="P1685" s="136" t="str">
        <f>IF(CONCATENATE(C1685,D1685)="","",VLOOKUP(CONCATENATE(C1685,D1685),Karakteristieken!AQ:AQ,1,FALSE))</f>
        <v>InstantieNRK</v>
      </c>
    </row>
    <row r="1686" spans="1:16" x14ac:dyDescent="0.25">
      <c r="A1686" s="59"/>
      <c r="B1686" s="59"/>
      <c r="C1686" s="59"/>
      <c r="D1686" s="59"/>
      <c r="E1686" s="60" t="s">
        <v>9322</v>
      </c>
      <c r="F1686" s="60"/>
      <c r="G1686" s="60" t="s">
        <v>2277</v>
      </c>
      <c r="H1686" s="60"/>
      <c r="I1686" s="59">
        <f t="shared" si="28"/>
        <v>7</v>
      </c>
      <c r="J1686" s="59" t="s">
        <v>1561</v>
      </c>
      <c r="K1686" s="61"/>
      <c r="L1686" s="62" t="s">
        <v>6737</v>
      </c>
      <c r="M1686" s="62" t="s">
        <v>2277</v>
      </c>
      <c r="N1686" s="72" t="str">
        <f>VLOOKUP(M1686,'Hulpblad KAR-parser'!A:C,2,FALSE)</f>
        <v>Instantie</v>
      </c>
      <c r="O1686" s="72" t="str">
        <f>IF(VLOOKUP(M1686,'Hulpblad KAR-parser'!A:C,3,FALSE)="","",VLOOKUP(M1686,'Hulpblad KAR-parser'!A:C,3,FALSE))</f>
        <v>NRK</v>
      </c>
      <c r="P1686" s="136" t="str">
        <f>IF(CONCATENATE(C1686,D1686)="","",VLOOKUP(CONCATENATE(C1686,D1686),Karakteristieken!AQ:AQ,1,FALSE))</f>
        <v/>
      </c>
    </row>
    <row r="1687" spans="1:16" x14ac:dyDescent="0.25">
      <c r="A1687" s="59"/>
      <c r="B1687" s="59"/>
      <c r="C1687" s="59"/>
      <c r="D1687" s="59"/>
      <c r="E1687" s="60" t="s">
        <v>9323</v>
      </c>
      <c r="F1687" s="60"/>
      <c r="G1687" s="60" t="s">
        <v>2277</v>
      </c>
      <c r="H1687" s="60"/>
      <c r="I1687" s="59">
        <f t="shared" si="28"/>
        <v>4</v>
      </c>
      <c r="J1687" s="59" t="s">
        <v>1561</v>
      </c>
      <c r="K1687" s="61"/>
      <c r="L1687" s="62" t="s">
        <v>6737</v>
      </c>
      <c r="M1687" s="62" t="s">
        <v>2277</v>
      </c>
      <c r="N1687" s="72" t="str">
        <f>VLOOKUP(M1687,'Hulpblad KAR-parser'!A:C,2,FALSE)</f>
        <v>Instantie</v>
      </c>
      <c r="O1687" s="72" t="str">
        <f>IF(VLOOKUP(M1687,'Hulpblad KAR-parser'!A:C,3,FALSE)="","",VLOOKUP(M1687,'Hulpblad KAR-parser'!A:C,3,FALSE))</f>
        <v>NRK</v>
      </c>
      <c r="P1687" s="136" t="str">
        <f>IF(CONCATENATE(C1687,D1687)="","",VLOOKUP(CONCATENATE(C1687,D1687),Karakteristieken!AQ:AQ,1,FALSE))</f>
        <v/>
      </c>
    </row>
    <row r="1688" spans="1:16" x14ac:dyDescent="0.25">
      <c r="A1688" s="59">
        <v>200109731</v>
      </c>
      <c r="B1688" s="59">
        <v>200098198</v>
      </c>
      <c r="C1688" s="59" t="s">
        <v>2197</v>
      </c>
      <c r="D1688" s="59" t="s">
        <v>2278</v>
      </c>
      <c r="E1688" s="60" t="s">
        <v>2280</v>
      </c>
      <c r="F1688" s="60"/>
      <c r="G1688" s="60"/>
      <c r="H1688" s="60"/>
      <c r="I1688" s="59">
        <f t="shared" si="28"/>
        <v>18</v>
      </c>
      <c r="J1688" s="59" t="s">
        <v>1613</v>
      </c>
      <c r="K1688" s="61"/>
      <c r="L1688" s="62" t="s">
        <v>6737</v>
      </c>
      <c r="M1688" s="62" t="s">
        <v>2280</v>
      </c>
      <c r="N1688" s="72" t="str">
        <f>VLOOKUP(M1688,'Hulpblad KAR-parser'!A:C,2,FALSE)</f>
        <v>Instantie</v>
      </c>
      <c r="O1688" s="72" t="str">
        <f>IF(VLOOKUP(M1688,'Hulpblad KAR-parser'!A:C,3,FALSE)="","",VLOOKUP(M1688,'Hulpblad KAR-parser'!A:C,3,FALSE))</f>
        <v>NRK BES</v>
      </c>
      <c r="P1688" s="136" t="str">
        <f>IF(CONCATENATE(C1688,D1688)="","",VLOOKUP(CONCATENATE(C1688,D1688),Karakteristieken!AQ:AQ,1,FALSE))</f>
        <v>InstantieNRK BES</v>
      </c>
    </row>
    <row r="1689" spans="1:16" x14ac:dyDescent="0.25">
      <c r="A1689" s="59"/>
      <c r="B1689" s="59"/>
      <c r="C1689" s="59"/>
      <c r="D1689" s="59"/>
      <c r="E1689" s="60" t="s">
        <v>9324</v>
      </c>
      <c r="F1689" s="60"/>
      <c r="G1689" s="60" t="s">
        <v>2280</v>
      </c>
      <c r="H1689" s="60"/>
      <c r="I1689" s="59">
        <f t="shared" si="28"/>
        <v>8</v>
      </c>
      <c r="J1689" s="59" t="s">
        <v>1561</v>
      </c>
      <c r="K1689" s="61"/>
      <c r="L1689" s="62" t="s">
        <v>6737</v>
      </c>
      <c r="M1689" s="62" t="s">
        <v>2280</v>
      </c>
      <c r="N1689" s="72" t="str">
        <f>VLOOKUP(M1689,'Hulpblad KAR-parser'!A:C,2,FALSE)</f>
        <v>Instantie</v>
      </c>
      <c r="O1689" s="72" t="str">
        <f>IF(VLOOKUP(M1689,'Hulpblad KAR-parser'!A:C,3,FALSE)="","",VLOOKUP(M1689,'Hulpblad KAR-parser'!A:C,3,FALSE))</f>
        <v>NRK BES</v>
      </c>
      <c r="P1689" s="136" t="str">
        <f>IF(CONCATENATE(C1689,D1689)="","",VLOOKUP(CONCATENATE(C1689,D1689),Karakteristieken!AQ:AQ,1,FALSE))</f>
        <v/>
      </c>
    </row>
    <row r="1690" spans="1:16" x14ac:dyDescent="0.25">
      <c r="A1690" s="59"/>
      <c r="B1690" s="59"/>
      <c r="C1690" s="59"/>
      <c r="D1690" s="59"/>
      <c r="E1690" s="60" t="s">
        <v>9325</v>
      </c>
      <c r="F1690" s="60"/>
      <c r="G1690" s="60" t="s">
        <v>2280</v>
      </c>
      <c r="H1690" s="60"/>
      <c r="I1690" s="59">
        <f t="shared" si="28"/>
        <v>7</v>
      </c>
      <c r="J1690" s="59" t="s">
        <v>1561</v>
      </c>
      <c r="K1690" s="61"/>
      <c r="L1690" s="62" t="s">
        <v>6737</v>
      </c>
      <c r="M1690" s="62" t="s">
        <v>2280</v>
      </c>
      <c r="N1690" s="72" t="str">
        <f>VLOOKUP(M1690,'Hulpblad KAR-parser'!A:C,2,FALSE)</f>
        <v>Instantie</v>
      </c>
      <c r="O1690" s="72" t="str">
        <f>IF(VLOOKUP(M1690,'Hulpblad KAR-parser'!A:C,3,FALSE)="","",VLOOKUP(M1690,'Hulpblad KAR-parser'!A:C,3,FALSE))</f>
        <v>NRK BES</v>
      </c>
      <c r="P1690" s="136" t="str">
        <f>IF(CONCATENATE(C1690,D1690)="","",VLOOKUP(CONCATENATE(C1690,D1690),Karakteristieken!AQ:AQ,1,FALSE))</f>
        <v/>
      </c>
    </row>
    <row r="1691" spans="1:16" x14ac:dyDescent="0.25">
      <c r="A1691" s="59">
        <v>200109732</v>
      </c>
      <c r="B1691" s="59">
        <v>200098199</v>
      </c>
      <c r="C1691" s="59" t="s">
        <v>2197</v>
      </c>
      <c r="D1691" s="59" t="s">
        <v>2281</v>
      </c>
      <c r="E1691" s="60" t="s">
        <v>2283</v>
      </c>
      <c r="F1691" s="60"/>
      <c r="G1691" s="60"/>
      <c r="H1691" s="60"/>
      <c r="I1691" s="59">
        <f t="shared" si="28"/>
        <v>15</v>
      </c>
      <c r="J1691" s="59" t="s">
        <v>1613</v>
      </c>
      <c r="K1691" s="61"/>
      <c r="L1691" s="62" t="s">
        <v>6737</v>
      </c>
      <c r="M1691" s="62" t="s">
        <v>2283</v>
      </c>
      <c r="N1691" s="72" t="str">
        <f>VLOOKUP(M1691,'Hulpblad KAR-parser'!A:C,2,FALSE)</f>
        <v>Instantie</v>
      </c>
      <c r="O1691" s="72" t="str">
        <f>IF(VLOOKUP(M1691,'Hulpblad KAR-parser'!A:C,3,FALSE)="","",VLOOKUP(M1691,'Hulpblad KAR-parser'!A:C,3,FALSE))</f>
        <v>NVWA</v>
      </c>
      <c r="P1691" s="136" t="str">
        <f>IF(CONCATENATE(C1691,D1691)="","",VLOOKUP(CONCATENATE(C1691,D1691),Karakteristieken!AQ:AQ,1,FALSE))</f>
        <v>InstantieNVWA</v>
      </c>
    </row>
    <row r="1692" spans="1:16" x14ac:dyDescent="0.25">
      <c r="A1692" s="59"/>
      <c r="B1692" s="59"/>
      <c r="C1692" s="59"/>
      <c r="D1692" s="59"/>
      <c r="E1692" s="60" t="s">
        <v>9326</v>
      </c>
      <c r="F1692" s="60"/>
      <c r="G1692" s="60" t="s">
        <v>2283</v>
      </c>
      <c r="H1692" s="60"/>
      <c r="I1692" s="59">
        <f t="shared" si="28"/>
        <v>7</v>
      </c>
      <c r="J1692" s="59" t="s">
        <v>1561</v>
      </c>
      <c r="K1692" s="61"/>
      <c r="L1692" s="62" t="s">
        <v>6737</v>
      </c>
      <c r="M1692" s="62" t="s">
        <v>2283</v>
      </c>
      <c r="N1692" s="72" t="str">
        <f>VLOOKUP(M1692,'Hulpblad KAR-parser'!A:C,2,FALSE)</f>
        <v>Instantie</v>
      </c>
      <c r="O1692" s="72" t="str">
        <f>IF(VLOOKUP(M1692,'Hulpblad KAR-parser'!A:C,3,FALSE)="","",VLOOKUP(M1692,'Hulpblad KAR-parser'!A:C,3,FALSE))</f>
        <v>NVWA</v>
      </c>
      <c r="P1692" s="136" t="str">
        <f>IF(CONCATENATE(C1692,D1692)="","",VLOOKUP(CONCATENATE(C1692,D1692),Karakteristieken!AQ:AQ,1,FALSE))</f>
        <v/>
      </c>
    </row>
    <row r="1693" spans="1:16" x14ac:dyDescent="0.25">
      <c r="A1693" s="59">
        <v>200109733</v>
      </c>
      <c r="B1693" s="59">
        <v>200098200</v>
      </c>
      <c r="C1693" s="59" t="s">
        <v>2197</v>
      </c>
      <c r="D1693" s="59" t="s">
        <v>2284</v>
      </c>
      <c r="E1693" s="60" t="s">
        <v>2286</v>
      </c>
      <c r="F1693" s="60"/>
      <c r="G1693" s="60"/>
      <c r="H1693" s="60"/>
      <c r="I1693" s="59">
        <f t="shared" si="28"/>
        <v>26</v>
      </c>
      <c r="J1693" s="59" t="s">
        <v>1613</v>
      </c>
      <c r="K1693" s="61"/>
      <c r="L1693" s="62" t="s">
        <v>6737</v>
      </c>
      <c r="M1693" s="62" t="s">
        <v>2286</v>
      </c>
      <c r="N1693" s="72" t="str">
        <f>VLOOKUP(M1693,'Hulpblad KAR-parser'!A:C,2,FALSE)</f>
        <v>Instantie</v>
      </c>
      <c r="O1693" s="72" t="str">
        <f>IF(VLOOKUP(M1693,'Hulpblad KAR-parser'!A:C,3,FALSE)="","",VLOOKUP(M1693,'Hulpblad KAR-parser'!A:C,3,FALSE))</f>
        <v>Omgevingsdienst</v>
      </c>
      <c r="P1693" s="136" t="str">
        <f>IF(CONCATENATE(C1693,D1693)="","",VLOOKUP(CONCATENATE(C1693,D1693),Karakteristieken!AQ:AQ,1,FALSE))</f>
        <v>InstantieOmgevingsdienst</v>
      </c>
    </row>
    <row r="1694" spans="1:16" x14ac:dyDescent="0.25">
      <c r="A1694" s="59"/>
      <c r="B1694" s="59"/>
      <c r="C1694" s="59"/>
      <c r="D1694" s="59"/>
      <c r="E1694" s="60" t="s">
        <v>9327</v>
      </c>
      <c r="F1694" s="60"/>
      <c r="G1694" s="60" t="s">
        <v>2286</v>
      </c>
      <c r="H1694" s="60"/>
      <c r="I1694" s="59">
        <f t="shared" si="28"/>
        <v>6</v>
      </c>
      <c r="J1694" s="59" t="s">
        <v>1561</v>
      </c>
      <c r="K1694" s="61"/>
      <c r="L1694" s="62" t="s">
        <v>6737</v>
      </c>
      <c r="M1694" s="62" t="s">
        <v>2286</v>
      </c>
      <c r="N1694" s="72" t="str">
        <f>VLOOKUP(M1694,'Hulpblad KAR-parser'!A:C,2,FALSE)</f>
        <v>Instantie</v>
      </c>
      <c r="O1694" s="72" t="str">
        <f>IF(VLOOKUP(M1694,'Hulpblad KAR-parser'!A:C,3,FALSE)="","",VLOOKUP(M1694,'Hulpblad KAR-parser'!A:C,3,FALSE))</f>
        <v>Omgevingsdienst</v>
      </c>
      <c r="P1694" s="136" t="str">
        <f>IF(CONCATENATE(C1694,D1694)="","",VLOOKUP(CONCATENATE(C1694,D1694),Karakteristieken!AQ:AQ,1,FALSE))</f>
        <v/>
      </c>
    </row>
    <row r="1695" spans="1:16" x14ac:dyDescent="0.25">
      <c r="A1695" s="59">
        <v>200109734</v>
      </c>
      <c r="B1695" s="59">
        <v>200098201</v>
      </c>
      <c r="C1695" s="59" t="s">
        <v>2197</v>
      </c>
      <c r="D1695" s="59" t="s">
        <v>2287</v>
      </c>
      <c r="E1695" s="60" t="s">
        <v>2289</v>
      </c>
      <c r="F1695" s="60"/>
      <c r="G1695" s="60"/>
      <c r="H1695" s="60"/>
      <c r="I1695" s="59">
        <f t="shared" si="28"/>
        <v>28</v>
      </c>
      <c r="J1695" s="59" t="s">
        <v>1613</v>
      </c>
      <c r="K1695" s="61"/>
      <c r="L1695" s="62" t="s">
        <v>6737</v>
      </c>
      <c r="M1695" s="62" t="s">
        <v>2289</v>
      </c>
      <c r="N1695" s="72" t="str">
        <f>VLOOKUP(M1695,'Hulpblad KAR-parser'!A:C,2,FALSE)</f>
        <v>Instantie</v>
      </c>
      <c r="O1695" s="72" t="str">
        <f>IF(VLOOKUP(M1695,'Hulpblad KAR-parser'!A:C,3,FALSE)="","",VLOOKUP(M1695,'Hulpblad KAR-parser'!A:C,3,FALSE))</f>
        <v>Openbare verlichting</v>
      </c>
      <c r="P1695" s="136" t="str">
        <f>IF(CONCATENATE(C1695,D1695)="","",VLOOKUP(CONCATENATE(C1695,D1695),Karakteristieken!AQ:AQ,1,FALSE))</f>
        <v>InstantieOpenbare verlichting</v>
      </c>
    </row>
    <row r="1696" spans="1:16" x14ac:dyDescent="0.25">
      <c r="A1696" s="59"/>
      <c r="B1696" s="59"/>
      <c r="C1696" s="59"/>
      <c r="D1696" s="59"/>
      <c r="E1696" s="60" t="s">
        <v>9328</v>
      </c>
      <c r="F1696" s="60"/>
      <c r="G1696" s="60" t="s">
        <v>2289</v>
      </c>
      <c r="H1696" s="60"/>
      <c r="I1696" s="59">
        <f t="shared" si="28"/>
        <v>7</v>
      </c>
      <c r="J1696" s="59" t="s">
        <v>1561</v>
      </c>
      <c r="K1696" s="61"/>
      <c r="L1696" s="62" t="s">
        <v>6737</v>
      </c>
      <c r="M1696" s="62" t="s">
        <v>2289</v>
      </c>
      <c r="N1696" s="72" t="str">
        <f>VLOOKUP(M1696,'Hulpblad KAR-parser'!A:C,2,FALSE)</f>
        <v>Instantie</v>
      </c>
      <c r="O1696" s="72" t="str">
        <f>IF(VLOOKUP(M1696,'Hulpblad KAR-parser'!A:C,3,FALSE)="","",VLOOKUP(M1696,'Hulpblad KAR-parser'!A:C,3,FALSE))</f>
        <v>Openbare verlichting</v>
      </c>
      <c r="P1696" s="136" t="str">
        <f>IF(CONCATENATE(C1696,D1696)="","",VLOOKUP(CONCATENATE(C1696,D1696),Karakteristieken!AQ:AQ,1,FALSE))</f>
        <v/>
      </c>
    </row>
    <row r="1697" spans="1:16" x14ac:dyDescent="0.25">
      <c r="A1697" s="59">
        <v>200109735</v>
      </c>
      <c r="B1697" s="59">
        <v>200098202</v>
      </c>
      <c r="C1697" s="59" t="s">
        <v>2197</v>
      </c>
      <c r="D1697" s="59" t="s">
        <v>2290</v>
      </c>
      <c r="E1697" s="60" t="s">
        <v>2292</v>
      </c>
      <c r="F1697" s="60"/>
      <c r="G1697" s="60"/>
      <c r="H1697" s="60"/>
      <c r="I1697" s="59">
        <f t="shared" si="28"/>
        <v>19</v>
      </c>
      <c r="J1697" s="59" t="s">
        <v>1613</v>
      </c>
      <c r="K1697" s="61"/>
      <c r="L1697" s="62" t="s">
        <v>6737</v>
      </c>
      <c r="M1697" s="62" t="s">
        <v>2292</v>
      </c>
      <c r="N1697" s="72" t="str">
        <f>VLOOKUP(M1697,'Hulpblad KAR-parser'!A:C,2,FALSE)</f>
        <v>Instantie</v>
      </c>
      <c r="O1697" s="72" t="str">
        <f>IF(VLOOKUP(M1697,'Hulpblad KAR-parser'!A:C,3,FALSE)="","",VLOOKUP(M1697,'Hulpblad KAR-parser'!A:C,3,FALSE))</f>
        <v>Pechhulp</v>
      </c>
      <c r="P1697" s="136" t="str">
        <f>IF(CONCATENATE(C1697,D1697)="","",VLOOKUP(CONCATENATE(C1697,D1697),Karakteristieken!AQ:AQ,1,FALSE))</f>
        <v>InstantiePechhulp</v>
      </c>
    </row>
    <row r="1698" spans="1:16" x14ac:dyDescent="0.25">
      <c r="A1698" s="59"/>
      <c r="B1698" s="59"/>
      <c r="C1698" s="59"/>
      <c r="D1698" s="59"/>
      <c r="E1698" s="60" t="s">
        <v>9329</v>
      </c>
      <c r="F1698" s="60"/>
      <c r="G1698" s="60" t="s">
        <v>2292</v>
      </c>
      <c r="H1698" s="60"/>
      <c r="I1698" s="59">
        <f t="shared" si="28"/>
        <v>6</v>
      </c>
      <c r="J1698" s="59" t="s">
        <v>1561</v>
      </c>
      <c r="K1698" s="61"/>
      <c r="L1698" s="62" t="s">
        <v>6737</v>
      </c>
      <c r="M1698" s="62" t="s">
        <v>2292</v>
      </c>
      <c r="N1698" s="72" t="str">
        <f>VLOOKUP(M1698,'Hulpblad KAR-parser'!A:C,2,FALSE)</f>
        <v>Instantie</v>
      </c>
      <c r="O1698" s="72" t="str">
        <f>IF(VLOOKUP(M1698,'Hulpblad KAR-parser'!A:C,3,FALSE)="","",VLOOKUP(M1698,'Hulpblad KAR-parser'!A:C,3,FALSE))</f>
        <v>Pechhulp</v>
      </c>
      <c r="P1698" s="136" t="str">
        <f>IF(CONCATENATE(C1698,D1698)="","",VLOOKUP(CONCATENATE(C1698,D1698),Karakteristieken!AQ:AQ,1,FALSE))</f>
        <v/>
      </c>
    </row>
    <row r="1699" spans="1:16" x14ac:dyDescent="0.25">
      <c r="A1699" s="59">
        <v>200109736</v>
      </c>
      <c r="B1699" s="59">
        <v>200098203</v>
      </c>
      <c r="C1699" s="59" t="s">
        <v>2197</v>
      </c>
      <c r="D1699" s="59" t="s">
        <v>2293</v>
      </c>
      <c r="E1699" s="60" t="s">
        <v>2295</v>
      </c>
      <c r="F1699" s="60"/>
      <c r="G1699" s="60"/>
      <c r="H1699" s="60"/>
      <c r="I1699" s="59">
        <f t="shared" si="28"/>
        <v>24</v>
      </c>
      <c r="J1699" s="59" t="s">
        <v>1613</v>
      </c>
      <c r="K1699" s="61"/>
      <c r="L1699" s="62" t="s">
        <v>6737</v>
      </c>
      <c r="M1699" s="62" t="s">
        <v>2295</v>
      </c>
      <c r="N1699" s="72" t="str">
        <f>VLOOKUP(M1699,'Hulpblad KAR-parser'!A:C,2,FALSE)</f>
        <v>Instantie</v>
      </c>
      <c r="O1699" s="72" t="str">
        <f>IF(VLOOKUP(M1699,'Hulpblad KAR-parser'!A:C,3,FALSE)="","",VLOOKUP(M1699,'Hulpblad KAR-parser'!A:C,3,FALSE))</f>
        <v>Politieberger</v>
      </c>
      <c r="P1699" s="136" t="str">
        <f>IF(CONCATENATE(C1699,D1699)="","",VLOOKUP(CONCATENATE(C1699,D1699),Karakteristieken!AQ:AQ,1,FALSE))</f>
        <v>InstantiePolitieberger</v>
      </c>
    </row>
    <row r="1700" spans="1:16" x14ac:dyDescent="0.25">
      <c r="A1700" s="59"/>
      <c r="B1700" s="59"/>
      <c r="C1700" s="59"/>
      <c r="D1700" s="59"/>
      <c r="E1700" s="60" t="s">
        <v>9330</v>
      </c>
      <c r="F1700" s="60"/>
      <c r="G1700" s="60" t="s">
        <v>2295</v>
      </c>
      <c r="H1700" s="60"/>
      <c r="I1700" s="59">
        <f t="shared" si="28"/>
        <v>6</v>
      </c>
      <c r="J1700" s="59" t="s">
        <v>1561</v>
      </c>
      <c r="K1700" s="61"/>
      <c r="L1700" s="62" t="s">
        <v>6737</v>
      </c>
      <c r="M1700" s="62" t="s">
        <v>2295</v>
      </c>
      <c r="N1700" s="72" t="str">
        <f>VLOOKUP(M1700,'Hulpblad KAR-parser'!A:C,2,FALSE)</f>
        <v>Instantie</v>
      </c>
      <c r="O1700" s="72" t="str">
        <f>IF(VLOOKUP(M1700,'Hulpblad KAR-parser'!A:C,3,FALSE)="","",VLOOKUP(M1700,'Hulpblad KAR-parser'!A:C,3,FALSE))</f>
        <v>Politieberger</v>
      </c>
      <c r="P1700" s="136" t="str">
        <f>IF(CONCATENATE(C1700,D1700)="","",VLOOKUP(CONCATENATE(C1700,D1700),Karakteristieken!AQ:AQ,1,FALSE))</f>
        <v/>
      </c>
    </row>
    <row r="1701" spans="1:16" x14ac:dyDescent="0.25">
      <c r="A1701" s="59">
        <v>200109737</v>
      </c>
      <c r="B1701" s="59">
        <v>200098204</v>
      </c>
      <c r="C1701" s="59" t="s">
        <v>2197</v>
      </c>
      <c r="D1701" s="59" t="s">
        <v>2296</v>
      </c>
      <c r="E1701" s="60" t="s">
        <v>2298</v>
      </c>
      <c r="F1701" s="60"/>
      <c r="G1701" s="60"/>
      <c r="H1701" s="60"/>
      <c r="I1701" s="59">
        <f t="shared" si="28"/>
        <v>27</v>
      </c>
      <c r="J1701" s="59" t="s">
        <v>1613</v>
      </c>
      <c r="K1701" s="61"/>
      <c r="L1701" s="62" t="s">
        <v>6737</v>
      </c>
      <c r="M1701" s="62" t="s">
        <v>2298</v>
      </c>
      <c r="N1701" s="72" t="str">
        <f>VLOOKUP(M1701,'Hulpblad KAR-parser'!A:C,2,FALSE)</f>
        <v>Instantie</v>
      </c>
      <c r="O1701" s="72" t="str">
        <f>IF(VLOOKUP(M1701,'Hulpblad KAR-parser'!A:C,3,FALSE)="","",VLOOKUP(M1701,'Hulpblad KAR-parser'!A:C,3,FALSE))</f>
        <v>Postmortale Zorg</v>
      </c>
      <c r="P1701" s="136" t="str">
        <f>IF(CONCATENATE(C1701,D1701)="","",VLOOKUP(CONCATENATE(C1701,D1701),Karakteristieken!AQ:AQ,1,FALSE))</f>
        <v>InstantiePostmortale Zorg</v>
      </c>
    </row>
    <row r="1702" spans="1:16" x14ac:dyDescent="0.25">
      <c r="A1702" s="59"/>
      <c r="B1702" s="59"/>
      <c r="C1702" s="59"/>
      <c r="D1702" s="59"/>
      <c r="E1702" s="60" t="s">
        <v>9331</v>
      </c>
      <c r="F1702" s="60"/>
      <c r="G1702" s="60" t="s">
        <v>2298</v>
      </c>
      <c r="H1702" s="60"/>
      <c r="I1702" s="59">
        <f t="shared" si="28"/>
        <v>6</v>
      </c>
      <c r="J1702" s="59" t="s">
        <v>1561</v>
      </c>
      <c r="K1702" s="61"/>
      <c r="L1702" s="62" t="s">
        <v>6737</v>
      </c>
      <c r="M1702" s="62" t="s">
        <v>2298</v>
      </c>
      <c r="N1702" s="72" t="str">
        <f>VLOOKUP(M1702,'Hulpblad KAR-parser'!A:C,2,FALSE)</f>
        <v>Instantie</v>
      </c>
      <c r="O1702" s="72" t="str">
        <f>IF(VLOOKUP(M1702,'Hulpblad KAR-parser'!A:C,3,FALSE)="","",VLOOKUP(M1702,'Hulpblad KAR-parser'!A:C,3,FALSE))</f>
        <v>Postmortale Zorg</v>
      </c>
      <c r="P1702" s="136" t="str">
        <f>IF(CONCATENATE(C1702,D1702)="","",VLOOKUP(CONCATENATE(C1702,D1702),Karakteristieken!AQ:AQ,1,FALSE))</f>
        <v/>
      </c>
    </row>
    <row r="1703" spans="1:16" x14ac:dyDescent="0.25">
      <c r="A1703" s="59">
        <v>200109738</v>
      </c>
      <c r="B1703" s="59">
        <v>200098205</v>
      </c>
      <c r="C1703" s="59" t="s">
        <v>2197</v>
      </c>
      <c r="D1703" s="59" t="s">
        <v>2299</v>
      </c>
      <c r="E1703" s="60" t="s">
        <v>2301</v>
      </c>
      <c r="F1703" s="60"/>
      <c r="G1703" s="60"/>
      <c r="H1703" s="60"/>
      <c r="I1703" s="59">
        <f t="shared" si="28"/>
        <v>18</v>
      </c>
      <c r="J1703" s="59" t="s">
        <v>1613</v>
      </c>
      <c r="K1703" s="61"/>
      <c r="L1703" s="62" t="s">
        <v>6737</v>
      </c>
      <c r="M1703" s="62" t="s">
        <v>2301</v>
      </c>
      <c r="N1703" s="72" t="str">
        <f>VLOOKUP(M1703,'Hulpblad KAR-parser'!A:C,2,FALSE)</f>
        <v>Instantie</v>
      </c>
      <c r="O1703" s="72" t="str">
        <f>IF(VLOOKUP(M1703,'Hulpblad KAR-parser'!A:C,3,FALSE)="","",VLOOKUP(M1703,'Hulpblad KAR-parser'!A:C,3,FALSE))</f>
        <v>ProRail</v>
      </c>
      <c r="P1703" s="136" t="str">
        <f>IF(CONCATENATE(C1703,D1703)="","",VLOOKUP(CONCATENATE(C1703,D1703),Karakteristieken!AQ:AQ,1,FALSE))</f>
        <v>InstantieProRail</v>
      </c>
    </row>
    <row r="1704" spans="1:16" x14ac:dyDescent="0.25">
      <c r="A1704" s="59"/>
      <c r="B1704" s="59"/>
      <c r="C1704" s="59"/>
      <c r="D1704" s="59"/>
      <c r="E1704" s="60" t="s">
        <v>9332</v>
      </c>
      <c r="F1704" s="60"/>
      <c r="G1704" s="60" t="s">
        <v>2301</v>
      </c>
      <c r="H1704" s="60"/>
      <c r="I1704" s="59">
        <f t="shared" si="28"/>
        <v>6</v>
      </c>
      <c r="J1704" s="59" t="s">
        <v>1561</v>
      </c>
      <c r="K1704" s="61"/>
      <c r="L1704" s="62" t="s">
        <v>6737</v>
      </c>
      <c r="M1704" s="62" t="s">
        <v>2301</v>
      </c>
      <c r="N1704" s="72" t="str">
        <f>VLOOKUP(M1704,'Hulpblad KAR-parser'!A:C,2,FALSE)</f>
        <v>Instantie</v>
      </c>
      <c r="O1704" s="72" t="str">
        <f>IF(VLOOKUP(M1704,'Hulpblad KAR-parser'!A:C,3,FALSE)="","",VLOOKUP(M1704,'Hulpblad KAR-parser'!A:C,3,FALSE))</f>
        <v>ProRail</v>
      </c>
      <c r="P1704" s="136" t="str">
        <f>IF(CONCATENATE(C1704,D1704)="","",VLOOKUP(CONCATENATE(C1704,D1704),Karakteristieken!AQ:AQ,1,FALSE))</f>
        <v/>
      </c>
    </row>
    <row r="1705" spans="1:16" x14ac:dyDescent="0.25">
      <c r="A1705" s="59">
        <v>200109739</v>
      </c>
      <c r="B1705" s="59">
        <v>200098206</v>
      </c>
      <c r="C1705" s="59" t="s">
        <v>2197</v>
      </c>
      <c r="D1705" s="59" t="s">
        <v>2302</v>
      </c>
      <c r="E1705" s="60" t="s">
        <v>2304</v>
      </c>
      <c r="F1705" s="60"/>
      <c r="G1705" s="60"/>
      <c r="H1705" s="60"/>
      <c r="I1705" s="59">
        <f t="shared" si="28"/>
        <v>20</v>
      </c>
      <c r="J1705" s="59" t="s">
        <v>1613</v>
      </c>
      <c r="K1705" s="61"/>
      <c r="L1705" s="62" t="s">
        <v>6737</v>
      </c>
      <c r="M1705" s="62" t="s">
        <v>2304</v>
      </c>
      <c r="N1705" s="72" t="str">
        <f>VLOOKUP(M1705,'Hulpblad KAR-parser'!A:C,2,FALSE)</f>
        <v>Instantie</v>
      </c>
      <c r="O1705" s="72" t="str">
        <f>IF(VLOOKUP(M1705,'Hulpblad KAR-parser'!A:C,3,FALSE)="","",VLOOKUP(M1705,'Hulpblad KAR-parser'!A:C,3,FALSE))</f>
        <v>Provincie</v>
      </c>
      <c r="P1705" s="136" t="str">
        <f>IF(CONCATENATE(C1705,D1705)="","",VLOOKUP(CONCATENATE(C1705,D1705),Karakteristieken!AQ:AQ,1,FALSE))</f>
        <v>InstantieProvincie</v>
      </c>
    </row>
    <row r="1706" spans="1:16" x14ac:dyDescent="0.25">
      <c r="A1706" s="59"/>
      <c r="B1706" s="59"/>
      <c r="C1706" s="59"/>
      <c r="D1706" s="59"/>
      <c r="E1706" s="60" t="s">
        <v>9333</v>
      </c>
      <c r="F1706" s="60"/>
      <c r="G1706" s="60" t="s">
        <v>2304</v>
      </c>
      <c r="H1706" s="60"/>
      <c r="I1706" s="59">
        <f t="shared" si="28"/>
        <v>6</v>
      </c>
      <c r="J1706" s="59" t="s">
        <v>1561</v>
      </c>
      <c r="K1706" s="61"/>
      <c r="L1706" s="62" t="s">
        <v>6737</v>
      </c>
      <c r="M1706" s="62" t="s">
        <v>2304</v>
      </c>
      <c r="N1706" s="72" t="str">
        <f>VLOOKUP(M1706,'Hulpblad KAR-parser'!A:C,2,FALSE)</f>
        <v>Instantie</v>
      </c>
      <c r="O1706" s="72" t="str">
        <f>IF(VLOOKUP(M1706,'Hulpblad KAR-parser'!A:C,3,FALSE)="","",VLOOKUP(M1706,'Hulpblad KAR-parser'!A:C,3,FALSE))</f>
        <v>Provincie</v>
      </c>
      <c r="P1706" s="136" t="str">
        <f>IF(CONCATENATE(C1706,D1706)="","",VLOOKUP(CONCATENATE(C1706,D1706),Karakteristieken!AQ:AQ,1,FALSE))</f>
        <v/>
      </c>
    </row>
    <row r="1707" spans="1:16" x14ac:dyDescent="0.25">
      <c r="A1707" s="59"/>
      <c r="B1707" s="59"/>
      <c r="C1707" s="59"/>
      <c r="D1707" s="59"/>
      <c r="E1707" s="60" t="s">
        <v>9334</v>
      </c>
      <c r="F1707" s="60"/>
      <c r="G1707" s="60" t="s">
        <v>2304</v>
      </c>
      <c r="H1707" s="60"/>
      <c r="I1707" s="59">
        <f t="shared" si="28"/>
        <v>11</v>
      </c>
      <c r="J1707" s="59" t="s">
        <v>1561</v>
      </c>
      <c r="K1707" s="61"/>
      <c r="L1707" s="62" t="s">
        <v>6737</v>
      </c>
      <c r="M1707" s="62" t="s">
        <v>2304</v>
      </c>
      <c r="N1707" s="72" t="str">
        <f>VLOOKUP(M1707,'Hulpblad KAR-parser'!A:C,2,FALSE)</f>
        <v>Instantie</v>
      </c>
      <c r="O1707" s="72" t="str">
        <f>IF(VLOOKUP(M1707,'Hulpblad KAR-parser'!A:C,3,FALSE)="","",VLOOKUP(M1707,'Hulpblad KAR-parser'!A:C,3,FALSE))</f>
        <v>Provincie</v>
      </c>
      <c r="P1707" s="136" t="str">
        <f>IF(CONCATENATE(C1707,D1707)="","",VLOOKUP(CONCATENATE(C1707,D1707),Karakteristieken!AQ:AQ,1,FALSE))</f>
        <v/>
      </c>
    </row>
    <row r="1708" spans="1:16" x14ac:dyDescent="0.25">
      <c r="A1708" s="59"/>
      <c r="B1708" s="59"/>
      <c r="C1708" s="59"/>
      <c r="D1708" s="59"/>
      <c r="E1708" s="60" t="s">
        <v>9335</v>
      </c>
      <c r="F1708" s="60"/>
      <c r="G1708" s="60" t="s">
        <v>2304</v>
      </c>
      <c r="H1708" s="60"/>
      <c r="I1708" s="59">
        <f t="shared" si="28"/>
        <v>5</v>
      </c>
      <c r="J1708" s="59" t="s">
        <v>1561</v>
      </c>
      <c r="K1708" s="61"/>
      <c r="L1708" s="62" t="s">
        <v>6737</v>
      </c>
      <c r="M1708" s="62" t="s">
        <v>2304</v>
      </c>
      <c r="N1708" s="72" t="str">
        <f>VLOOKUP(M1708,'Hulpblad KAR-parser'!A:C,2,FALSE)</f>
        <v>Instantie</v>
      </c>
      <c r="O1708" s="72" t="str">
        <f>IF(VLOOKUP(M1708,'Hulpblad KAR-parser'!A:C,3,FALSE)="","",VLOOKUP(M1708,'Hulpblad KAR-parser'!A:C,3,FALSE))</f>
        <v>Provincie</v>
      </c>
      <c r="P1708" s="136" t="str">
        <f>IF(CONCATENATE(C1708,D1708)="","",VLOOKUP(CONCATENATE(C1708,D1708),Karakteristieken!AQ:AQ,1,FALSE))</f>
        <v/>
      </c>
    </row>
    <row r="1709" spans="1:16" x14ac:dyDescent="0.25">
      <c r="A1709" s="59">
        <v>200109740</v>
      </c>
      <c r="B1709" s="59">
        <v>200098207</v>
      </c>
      <c r="C1709" s="59" t="s">
        <v>2197</v>
      </c>
      <c r="D1709" s="59" t="s">
        <v>2305</v>
      </c>
      <c r="E1709" s="60" t="s">
        <v>2307</v>
      </c>
      <c r="F1709" s="60"/>
      <c r="G1709" s="60"/>
      <c r="H1709" s="60"/>
      <c r="I1709" s="59">
        <f t="shared" si="28"/>
        <v>15</v>
      </c>
      <c r="J1709" s="59" t="s">
        <v>1613</v>
      </c>
      <c r="K1709" s="61"/>
      <c r="L1709" s="62" t="s">
        <v>6737</v>
      </c>
      <c r="M1709" s="62" t="s">
        <v>2307</v>
      </c>
      <c r="N1709" s="72" t="str">
        <f>VLOOKUP(M1709,'Hulpblad KAR-parser'!A:C,2,FALSE)</f>
        <v>Instantie</v>
      </c>
      <c r="O1709" s="72" t="str">
        <f>IF(VLOOKUP(M1709,'Hulpblad KAR-parser'!A:C,3,FALSE)="","",VLOOKUP(M1709,'Hulpblad KAR-parser'!A:C,3,FALSE))</f>
        <v>RIVM</v>
      </c>
      <c r="P1709" s="136" t="str">
        <f>IF(CONCATENATE(C1709,D1709)="","",VLOOKUP(CONCATENATE(C1709,D1709),Karakteristieken!AQ:AQ,1,FALSE))</f>
        <v>InstantieRIVM</v>
      </c>
    </row>
    <row r="1710" spans="1:16" x14ac:dyDescent="0.25">
      <c r="A1710" s="59"/>
      <c r="B1710" s="59"/>
      <c r="C1710" s="59"/>
      <c r="D1710" s="59"/>
      <c r="E1710" s="60" t="s">
        <v>9336</v>
      </c>
      <c r="F1710" s="60"/>
      <c r="G1710" s="60" t="s">
        <v>2307</v>
      </c>
      <c r="H1710" s="60"/>
      <c r="I1710" s="59">
        <f t="shared" si="28"/>
        <v>6</v>
      </c>
      <c r="J1710" s="59" t="s">
        <v>1561</v>
      </c>
      <c r="K1710" s="61"/>
      <c r="L1710" s="62" t="s">
        <v>6737</v>
      </c>
      <c r="M1710" s="62" t="s">
        <v>2307</v>
      </c>
      <c r="N1710" s="72" t="str">
        <f>VLOOKUP(M1710,'Hulpblad KAR-parser'!A:C,2,FALSE)</f>
        <v>Instantie</v>
      </c>
      <c r="O1710" s="72" t="str">
        <f>IF(VLOOKUP(M1710,'Hulpblad KAR-parser'!A:C,3,FALSE)="","",VLOOKUP(M1710,'Hulpblad KAR-parser'!A:C,3,FALSE))</f>
        <v>RIVM</v>
      </c>
      <c r="P1710" s="136" t="str">
        <f>IF(CONCATENATE(C1710,D1710)="","",VLOOKUP(CONCATENATE(C1710,D1710),Karakteristieken!AQ:AQ,1,FALSE))</f>
        <v/>
      </c>
    </row>
    <row r="1711" spans="1:16" x14ac:dyDescent="0.25">
      <c r="A1711" s="59">
        <v>200109741</v>
      </c>
      <c r="B1711" s="59">
        <v>200098208</v>
      </c>
      <c r="C1711" s="59" t="s">
        <v>2197</v>
      </c>
      <c r="D1711" s="59" t="s">
        <v>2308</v>
      </c>
      <c r="E1711" s="60" t="s">
        <v>2310</v>
      </c>
      <c r="F1711" s="60"/>
      <c r="G1711" s="60"/>
      <c r="H1711" s="60"/>
      <c r="I1711" s="59">
        <f t="shared" si="28"/>
        <v>18</v>
      </c>
      <c r="J1711" s="59" t="s">
        <v>1613</v>
      </c>
      <c r="K1711" s="61"/>
      <c r="L1711" s="62" t="s">
        <v>6737</v>
      </c>
      <c r="M1711" s="62" t="s">
        <v>2310</v>
      </c>
      <c r="N1711" s="72" t="str">
        <f>VLOOKUP(M1711,'Hulpblad KAR-parser'!A:C,2,FALSE)</f>
        <v>Instantie</v>
      </c>
      <c r="O1711" s="72" t="str">
        <f>IF(VLOOKUP(M1711,'Hulpblad KAR-parser'!A:C,3,FALSE)="","",VLOOKUP(M1711,'Hulpblad KAR-parser'!A:C,3,FALSE))</f>
        <v>Salvage</v>
      </c>
      <c r="P1711" s="136" t="str">
        <f>IF(CONCATENATE(C1711,D1711)="","",VLOOKUP(CONCATENATE(C1711,D1711),Karakteristieken!AQ:AQ,1,FALSE))</f>
        <v>InstantieSalvage</v>
      </c>
    </row>
    <row r="1712" spans="1:16" x14ac:dyDescent="0.25">
      <c r="A1712" s="59"/>
      <c r="B1712" s="59"/>
      <c r="C1712" s="59"/>
      <c r="D1712" s="59"/>
      <c r="E1712" s="60" t="s">
        <v>9338</v>
      </c>
      <c r="F1712" s="60"/>
      <c r="G1712" s="60" t="s">
        <v>2310</v>
      </c>
      <c r="H1712" s="60"/>
      <c r="I1712" s="59">
        <f t="shared" si="28"/>
        <v>6</v>
      </c>
      <c r="J1712" s="59" t="s">
        <v>1561</v>
      </c>
      <c r="K1712" s="61"/>
      <c r="L1712" s="62" t="s">
        <v>6737</v>
      </c>
      <c r="M1712" s="62" t="s">
        <v>2310</v>
      </c>
      <c r="N1712" s="72" t="str">
        <f>VLOOKUP(M1712,'Hulpblad KAR-parser'!A:C,2,FALSE)</f>
        <v>Instantie</v>
      </c>
      <c r="O1712" s="72" t="str">
        <f>IF(VLOOKUP(M1712,'Hulpblad KAR-parser'!A:C,3,FALSE)="","",VLOOKUP(M1712,'Hulpblad KAR-parser'!A:C,3,FALSE))</f>
        <v>Salvage</v>
      </c>
      <c r="P1712" s="136" t="str">
        <f>IF(CONCATENATE(C1712,D1712)="","",VLOOKUP(CONCATENATE(C1712,D1712),Karakteristieken!AQ:AQ,1,FALSE))</f>
        <v/>
      </c>
    </row>
    <row r="1713" spans="1:16" x14ac:dyDescent="0.25">
      <c r="A1713" s="59"/>
      <c r="B1713" s="59"/>
      <c r="C1713" s="59"/>
      <c r="D1713" s="59"/>
      <c r="E1713" s="60" t="s">
        <v>9337</v>
      </c>
      <c r="F1713" s="60"/>
      <c r="G1713" s="60" t="s">
        <v>2310</v>
      </c>
      <c r="H1713" s="60"/>
      <c r="I1713" s="59">
        <f t="shared" si="28"/>
        <v>8</v>
      </c>
      <c r="J1713" s="59" t="s">
        <v>1561</v>
      </c>
      <c r="K1713" s="61"/>
      <c r="L1713" s="62" t="s">
        <v>6737</v>
      </c>
      <c r="M1713" s="62" t="s">
        <v>2310</v>
      </c>
      <c r="N1713" s="72" t="str">
        <f>VLOOKUP(M1713,'Hulpblad KAR-parser'!A:C,2,FALSE)</f>
        <v>Instantie</v>
      </c>
      <c r="O1713" s="72" t="str">
        <f>IF(VLOOKUP(M1713,'Hulpblad KAR-parser'!A:C,3,FALSE)="","",VLOOKUP(M1713,'Hulpblad KAR-parser'!A:C,3,FALSE))</f>
        <v>Salvage</v>
      </c>
      <c r="P1713" s="136" t="str">
        <f>IF(CONCATENATE(C1713,D1713)="","",VLOOKUP(CONCATENATE(C1713,D1713),Karakteristieken!AQ:AQ,1,FALSE))</f>
        <v/>
      </c>
    </row>
    <row r="1714" spans="1:16" x14ac:dyDescent="0.25">
      <c r="A1714" s="59">
        <v>200109742</v>
      </c>
      <c r="B1714" s="59">
        <v>200098209</v>
      </c>
      <c r="C1714" s="59" t="s">
        <v>2197</v>
      </c>
      <c r="D1714" s="59" t="s">
        <v>2311</v>
      </c>
      <c r="E1714" s="60" t="s">
        <v>2313</v>
      </c>
      <c r="F1714" s="60"/>
      <c r="G1714" s="60"/>
      <c r="H1714" s="60"/>
      <c r="I1714" s="59">
        <f t="shared" si="28"/>
        <v>26</v>
      </c>
      <c r="J1714" s="59" t="s">
        <v>1613</v>
      </c>
      <c r="K1714" s="61"/>
      <c r="L1714" s="62" t="s">
        <v>6737</v>
      </c>
      <c r="M1714" s="62" t="s">
        <v>2313</v>
      </c>
      <c r="N1714" s="72" t="str">
        <f>VLOOKUP(M1714,'Hulpblad KAR-parser'!A:C,2,FALSE)</f>
        <v>Instantie</v>
      </c>
      <c r="O1714" s="72" t="str">
        <f>IF(VLOOKUP(M1714,'Hulpblad KAR-parser'!A:C,3,FALSE)="","",VLOOKUP(M1714,'Hulpblad KAR-parser'!A:C,3,FALSE))</f>
        <v>Slachtofferhulp</v>
      </c>
      <c r="P1714" s="136" t="str">
        <f>IF(CONCATENATE(C1714,D1714)="","",VLOOKUP(CONCATENATE(C1714,D1714),Karakteristieken!AQ:AQ,1,FALSE))</f>
        <v>InstantieSlachtofferhulp</v>
      </c>
    </row>
    <row r="1715" spans="1:16" x14ac:dyDescent="0.25">
      <c r="A1715" s="59"/>
      <c r="B1715" s="59"/>
      <c r="C1715" s="59"/>
      <c r="D1715" s="59"/>
      <c r="E1715" s="60" t="s">
        <v>9339</v>
      </c>
      <c r="F1715" s="60"/>
      <c r="G1715" s="60" t="s">
        <v>2313</v>
      </c>
      <c r="H1715" s="60"/>
      <c r="I1715" s="59">
        <f t="shared" si="28"/>
        <v>6</v>
      </c>
      <c r="J1715" s="59" t="s">
        <v>1561</v>
      </c>
      <c r="K1715" s="61"/>
      <c r="L1715" s="62" t="s">
        <v>6737</v>
      </c>
      <c r="M1715" s="62" t="s">
        <v>2313</v>
      </c>
      <c r="N1715" s="72" t="str">
        <f>VLOOKUP(M1715,'Hulpblad KAR-parser'!A:C,2,FALSE)</f>
        <v>Instantie</v>
      </c>
      <c r="O1715" s="72" t="str">
        <f>IF(VLOOKUP(M1715,'Hulpblad KAR-parser'!A:C,3,FALSE)="","",VLOOKUP(M1715,'Hulpblad KAR-parser'!A:C,3,FALSE))</f>
        <v>Slachtofferhulp</v>
      </c>
      <c r="P1715" s="136" t="str">
        <f>IF(CONCATENATE(C1715,D1715)="","",VLOOKUP(CONCATENATE(C1715,D1715),Karakteristieken!AQ:AQ,1,FALSE))</f>
        <v/>
      </c>
    </row>
    <row r="1716" spans="1:16" x14ac:dyDescent="0.25">
      <c r="A1716" s="59"/>
      <c r="B1716" s="59"/>
      <c r="C1716" s="59"/>
      <c r="D1716" s="59"/>
      <c r="E1716" s="60" t="s">
        <v>9340</v>
      </c>
      <c r="F1716" s="60"/>
      <c r="G1716" s="60" t="s">
        <v>2313</v>
      </c>
      <c r="H1716" s="60"/>
      <c r="I1716" s="59">
        <f t="shared" si="28"/>
        <v>7</v>
      </c>
      <c r="J1716" s="59" t="s">
        <v>1561</v>
      </c>
      <c r="K1716" s="61"/>
      <c r="L1716" s="62" t="s">
        <v>6737</v>
      </c>
      <c r="M1716" s="62" t="s">
        <v>2313</v>
      </c>
      <c r="N1716" s="72" t="str">
        <f>VLOOKUP(M1716,'Hulpblad KAR-parser'!A:C,2,FALSE)</f>
        <v>Instantie</v>
      </c>
      <c r="O1716" s="72" t="str">
        <f>IF(VLOOKUP(M1716,'Hulpblad KAR-parser'!A:C,3,FALSE)="","",VLOOKUP(M1716,'Hulpblad KAR-parser'!A:C,3,FALSE))</f>
        <v>Slachtofferhulp</v>
      </c>
      <c r="P1716" s="136" t="str">
        <f>IF(CONCATENATE(C1716,D1716)="","",VLOOKUP(CONCATENATE(C1716,D1716),Karakteristieken!AQ:AQ,1,FALSE))</f>
        <v/>
      </c>
    </row>
    <row r="1717" spans="1:16" x14ac:dyDescent="0.25">
      <c r="A1717" s="59">
        <v>200109743</v>
      </c>
      <c r="B1717" s="59">
        <v>200098210</v>
      </c>
      <c r="C1717" s="59" t="s">
        <v>2197</v>
      </c>
      <c r="D1717" s="59" t="s">
        <v>2314</v>
      </c>
      <c r="E1717" s="60" t="s">
        <v>2315</v>
      </c>
      <c r="F1717" s="60"/>
      <c r="G1717" s="60"/>
      <c r="H1717" s="60"/>
      <c r="I1717" s="59">
        <f t="shared" si="28"/>
        <v>24</v>
      </c>
      <c r="J1717" s="59" t="s">
        <v>1613</v>
      </c>
      <c r="K1717" s="61"/>
      <c r="L1717" s="62" t="s">
        <v>6737</v>
      </c>
      <c r="M1717" s="62" t="s">
        <v>2315</v>
      </c>
      <c r="N1717" s="72" t="str">
        <f>VLOOKUP(M1717,'Hulpblad KAR-parser'!A:C,2,FALSE)</f>
        <v>Instantie</v>
      </c>
      <c r="O1717" s="72" t="str">
        <f>IF(VLOOKUP(M1717,'Hulpblad KAR-parser'!A:C,3,FALSE)="","",VLOOKUP(M1717,'Hulpblad KAR-parser'!A:C,3,FALSE))</f>
        <v>Sleutelhouder</v>
      </c>
      <c r="P1717" s="136" t="str">
        <f>IF(CONCATENATE(C1717,D1717)="","",VLOOKUP(CONCATENATE(C1717,D1717),Karakteristieken!AQ:AQ,1,FALSE))</f>
        <v>InstantieSleutelhouder</v>
      </c>
    </row>
    <row r="1718" spans="1:16" x14ac:dyDescent="0.25">
      <c r="A1718" s="59"/>
      <c r="B1718" s="59"/>
      <c r="C1718" s="59"/>
      <c r="D1718" s="59"/>
      <c r="E1718" s="60" t="s">
        <v>9341</v>
      </c>
      <c r="F1718" s="60"/>
      <c r="G1718" s="60" t="s">
        <v>2315</v>
      </c>
      <c r="H1718" s="60"/>
      <c r="I1718" s="59">
        <f t="shared" si="28"/>
        <v>6</v>
      </c>
      <c r="J1718" s="59" t="s">
        <v>1561</v>
      </c>
      <c r="K1718" s="61"/>
      <c r="L1718" s="62" t="s">
        <v>6737</v>
      </c>
      <c r="M1718" s="62" t="s">
        <v>2315</v>
      </c>
      <c r="N1718" s="72" t="str">
        <f>VLOOKUP(M1718,'Hulpblad KAR-parser'!A:C,2,FALSE)</f>
        <v>Instantie</v>
      </c>
      <c r="O1718" s="72" t="str">
        <f>IF(VLOOKUP(M1718,'Hulpblad KAR-parser'!A:C,3,FALSE)="","",VLOOKUP(M1718,'Hulpblad KAR-parser'!A:C,3,FALSE))</f>
        <v>Sleutelhouder</v>
      </c>
      <c r="P1718" s="136" t="str">
        <f>IF(CONCATENATE(C1718,D1718)="","",VLOOKUP(CONCATENATE(C1718,D1718),Karakteristieken!AQ:AQ,1,FALSE))</f>
        <v/>
      </c>
    </row>
    <row r="1719" spans="1:16" x14ac:dyDescent="0.25">
      <c r="A1719" s="59">
        <v>200137305</v>
      </c>
      <c r="B1719" s="59">
        <v>200107489</v>
      </c>
      <c r="C1719" s="59" t="s">
        <v>2197</v>
      </c>
      <c r="D1719" s="59" t="s">
        <v>2316</v>
      </c>
      <c r="E1719" s="60" t="s">
        <v>11869</v>
      </c>
      <c r="F1719" s="60"/>
      <c r="G1719" s="60"/>
      <c r="H1719" s="60"/>
      <c r="I1719" s="59">
        <f t="shared" si="28"/>
        <v>23</v>
      </c>
      <c r="J1719" s="59" t="s">
        <v>1613</v>
      </c>
      <c r="K1719" s="61"/>
      <c r="L1719" s="62" t="s">
        <v>6737</v>
      </c>
      <c r="M1719" s="62" t="s">
        <v>11869</v>
      </c>
      <c r="N1719" s="72" t="str">
        <f>VLOOKUP(M1719,'Hulpblad KAR-parser'!A:C,2,FALSE)</f>
        <v>Instantie</v>
      </c>
      <c r="O1719" s="72" t="str">
        <f>IF(VLOOKUP(M1719,'Hulpblad KAR-parser'!A:C,3,FALSE)="","",VLOOKUP(M1719,'Hulpblad KAR-parser'!A:C,3,FALSE))</f>
        <v>Sloopbedrijf</v>
      </c>
      <c r="P1719" s="136" t="str">
        <f>IF(CONCATENATE(C1719,D1719)="","",VLOOKUP(CONCATENATE(C1719,D1719),Karakteristieken!AQ:AQ,1,FALSE))</f>
        <v>InstantieSloopbedrijf</v>
      </c>
    </row>
    <row r="1720" spans="1:16" x14ac:dyDescent="0.25">
      <c r="A1720" s="59"/>
      <c r="B1720" s="59"/>
      <c r="C1720" s="59"/>
      <c r="D1720" s="59"/>
      <c r="E1720" s="60" t="s">
        <v>9342</v>
      </c>
      <c r="F1720" s="60"/>
      <c r="G1720" s="60" t="s">
        <v>11869</v>
      </c>
      <c r="H1720" s="60"/>
      <c r="I1720" s="59">
        <f t="shared" si="28"/>
        <v>7</v>
      </c>
      <c r="J1720" s="59" t="s">
        <v>1561</v>
      </c>
      <c r="K1720" s="61"/>
      <c r="L1720" s="62" t="s">
        <v>6737</v>
      </c>
      <c r="M1720" s="62" t="s">
        <v>11869</v>
      </c>
      <c r="N1720" s="72" t="str">
        <f>VLOOKUP(M1720,'Hulpblad KAR-parser'!A:C,2,FALSE)</f>
        <v>Instantie</v>
      </c>
      <c r="O1720" s="72" t="str">
        <f>IF(VLOOKUP(M1720,'Hulpblad KAR-parser'!A:C,3,FALSE)="","",VLOOKUP(M1720,'Hulpblad KAR-parser'!A:C,3,FALSE))</f>
        <v>Sloopbedrijf</v>
      </c>
      <c r="P1720" s="136" t="str">
        <f>IF(CONCATENATE(C1720,D1720)="","",VLOOKUP(CONCATENATE(C1720,D1720),Karakteristieken!AQ:AQ,1,FALSE))</f>
        <v/>
      </c>
    </row>
    <row r="1721" spans="1:16" x14ac:dyDescent="0.25">
      <c r="A1721" s="59"/>
      <c r="B1721" s="59"/>
      <c r="C1721" s="59"/>
      <c r="D1721" s="59"/>
      <c r="E1721" s="60" t="s">
        <v>2317</v>
      </c>
      <c r="F1721" s="60"/>
      <c r="G1721" s="60" t="s">
        <v>11869</v>
      </c>
      <c r="H1721" s="60"/>
      <c r="I1721" s="59">
        <f t="shared" si="28"/>
        <v>24</v>
      </c>
      <c r="J1721" s="59" t="s">
        <v>1561</v>
      </c>
      <c r="K1721" s="61"/>
      <c r="L1721" s="62" t="s">
        <v>6737</v>
      </c>
      <c r="M1721" s="62" t="s">
        <v>11869</v>
      </c>
      <c r="N1721" s="72" t="str">
        <f>VLOOKUP(M1721,'Hulpblad KAR-parser'!A:C,2,FALSE)</f>
        <v>Instantie</v>
      </c>
      <c r="O1721" s="72" t="str">
        <f>IF(VLOOKUP(M1721,'Hulpblad KAR-parser'!A:C,3,FALSE)="","",VLOOKUP(M1721,'Hulpblad KAR-parser'!A:C,3,FALSE))</f>
        <v>Sloopbedrijf</v>
      </c>
      <c r="P1721" s="136" t="str">
        <f>IF(CONCATENATE(C1721,D1721)="","",VLOOKUP(CONCATENATE(C1721,D1721),Karakteristieken!AQ:AQ,1,FALSE))</f>
        <v/>
      </c>
    </row>
    <row r="1722" spans="1:16" x14ac:dyDescent="0.25">
      <c r="A1722" s="59">
        <v>200109745</v>
      </c>
      <c r="B1722" s="59">
        <v>200098212</v>
      </c>
      <c r="C1722" s="59" t="s">
        <v>2197</v>
      </c>
      <c r="D1722" s="59" t="s">
        <v>2318</v>
      </c>
      <c r="E1722" s="60" t="s">
        <v>2320</v>
      </c>
      <c r="F1722" s="60"/>
      <c r="G1722" s="60"/>
      <c r="H1722" s="60"/>
      <c r="I1722" s="59">
        <f t="shared" si="28"/>
        <v>22</v>
      </c>
      <c r="J1722" s="59" t="s">
        <v>1613</v>
      </c>
      <c r="K1722" s="61"/>
      <c r="L1722" s="62" t="s">
        <v>6737</v>
      </c>
      <c r="M1722" s="62" t="s">
        <v>2320</v>
      </c>
      <c r="N1722" s="72" t="str">
        <f>VLOOKUP(M1722,'Hulpblad KAR-parser'!A:C,2,FALSE)</f>
        <v>Instantie</v>
      </c>
      <c r="O1722" s="72" t="str">
        <f>IF(VLOOKUP(M1722,'Hulpblad KAR-parser'!A:C,3,FALSE)="","",VLOOKUP(M1722,'Hulpblad KAR-parser'!A:C,3,FALSE))</f>
        <v>Slotbedrijf</v>
      </c>
      <c r="P1722" s="136" t="str">
        <f>IF(CONCATENATE(C1722,D1722)="","",VLOOKUP(CONCATENATE(C1722,D1722),Karakteristieken!AQ:AQ,1,FALSE))</f>
        <v>InstantieSlotbedrijf</v>
      </c>
    </row>
    <row r="1723" spans="1:16" x14ac:dyDescent="0.25">
      <c r="A1723" s="59"/>
      <c r="B1723" s="59"/>
      <c r="C1723" s="59"/>
      <c r="D1723" s="59"/>
      <c r="E1723" s="60" t="s">
        <v>9343</v>
      </c>
      <c r="F1723" s="60"/>
      <c r="G1723" s="60" t="s">
        <v>2320</v>
      </c>
      <c r="H1723" s="60"/>
      <c r="I1723" s="59">
        <f t="shared" si="28"/>
        <v>6</v>
      </c>
      <c r="J1723" s="59" t="s">
        <v>1561</v>
      </c>
      <c r="K1723" s="61"/>
      <c r="L1723" s="62" t="s">
        <v>6737</v>
      </c>
      <c r="M1723" s="62" t="s">
        <v>2320</v>
      </c>
      <c r="N1723" s="72" t="str">
        <f>VLOOKUP(M1723,'Hulpblad KAR-parser'!A:C,2,FALSE)</f>
        <v>Instantie</v>
      </c>
      <c r="O1723" s="72" t="str">
        <f>IF(VLOOKUP(M1723,'Hulpblad KAR-parser'!A:C,3,FALSE)="","",VLOOKUP(M1723,'Hulpblad KAR-parser'!A:C,3,FALSE))</f>
        <v>Slotbedrijf</v>
      </c>
      <c r="P1723" s="136" t="str">
        <f>IF(CONCATENATE(C1723,D1723)="","",VLOOKUP(CONCATENATE(C1723,D1723),Karakteristieken!AQ:AQ,1,FALSE))</f>
        <v/>
      </c>
    </row>
    <row r="1724" spans="1:16" x14ac:dyDescent="0.25">
      <c r="A1724" s="59">
        <v>200109747</v>
      </c>
      <c r="B1724" s="59">
        <v>200098214</v>
      </c>
      <c r="C1724" s="59" t="s">
        <v>2197</v>
      </c>
      <c r="D1724" s="59" t="s">
        <v>2321</v>
      </c>
      <c r="E1724" s="60" t="s">
        <v>2323</v>
      </c>
      <c r="F1724" s="60"/>
      <c r="G1724" s="60"/>
      <c r="H1724" s="60"/>
      <c r="I1724" s="59">
        <f t="shared" si="28"/>
        <v>28</v>
      </c>
      <c r="J1724" s="59" t="s">
        <v>1613</v>
      </c>
      <c r="K1724" s="61"/>
      <c r="L1724" s="62" t="s">
        <v>6737</v>
      </c>
      <c r="M1724" s="62" t="s">
        <v>2323</v>
      </c>
      <c r="N1724" s="72" t="str">
        <f>VLOOKUP(M1724,'Hulpblad KAR-parser'!A:C,2,FALSE)</f>
        <v>Instantie</v>
      </c>
      <c r="O1724" s="72" t="str">
        <f>IF(VLOOKUP(M1724,'Hulpblad KAR-parser'!A:C,3,FALSE)="","",VLOOKUP(M1724,'Hulpblad KAR-parser'!A:C,3,FALSE))</f>
        <v>Spoormaatschappij</v>
      </c>
      <c r="P1724" s="136" t="str">
        <f>IF(CONCATENATE(C1724,D1724)="","",VLOOKUP(CONCATENATE(C1724,D1724),Karakteristieken!AQ:AQ,1,FALSE))</f>
        <v>InstantieSpoormaatschappij</v>
      </c>
    </row>
    <row r="1725" spans="1:16" x14ac:dyDescent="0.25">
      <c r="A1725" s="59"/>
      <c r="B1725" s="59"/>
      <c r="C1725" s="59"/>
      <c r="D1725" s="59"/>
      <c r="E1725" s="60" t="s">
        <v>9344</v>
      </c>
      <c r="F1725" s="60"/>
      <c r="G1725" s="60" t="s">
        <v>2323</v>
      </c>
      <c r="H1725" s="60"/>
      <c r="I1725" s="59">
        <f t="shared" si="28"/>
        <v>7</v>
      </c>
      <c r="J1725" s="59" t="s">
        <v>1561</v>
      </c>
      <c r="K1725" s="61"/>
      <c r="L1725" s="62" t="s">
        <v>6737</v>
      </c>
      <c r="M1725" s="62" t="s">
        <v>2323</v>
      </c>
      <c r="N1725" s="72" t="str">
        <f>VLOOKUP(M1725,'Hulpblad KAR-parser'!A:C,2,FALSE)</f>
        <v>Instantie</v>
      </c>
      <c r="O1725" s="72" t="str">
        <f>IF(VLOOKUP(M1725,'Hulpblad KAR-parser'!A:C,3,FALSE)="","",VLOOKUP(M1725,'Hulpblad KAR-parser'!A:C,3,FALSE))</f>
        <v>Spoormaatschappij</v>
      </c>
      <c r="P1725" s="136" t="str">
        <f>IF(CONCATENATE(C1725,D1725)="","",VLOOKUP(CONCATENATE(C1725,D1725),Karakteristieken!AQ:AQ,1,FALSE))</f>
        <v/>
      </c>
    </row>
    <row r="1726" spans="1:16" x14ac:dyDescent="0.25">
      <c r="A1726" s="59">
        <v>200109748</v>
      </c>
      <c r="B1726" s="59">
        <v>200098215</v>
      </c>
      <c r="C1726" s="59" t="s">
        <v>2197</v>
      </c>
      <c r="D1726" s="59" t="s">
        <v>2324</v>
      </c>
      <c r="E1726" s="60" t="s">
        <v>2325</v>
      </c>
      <c r="F1726" s="60"/>
      <c r="G1726" s="60"/>
      <c r="H1726" s="60"/>
      <c r="I1726" s="59">
        <f t="shared" si="28"/>
        <v>24</v>
      </c>
      <c r="J1726" s="59" t="s">
        <v>1613</v>
      </c>
      <c r="K1726" s="61"/>
      <c r="L1726" s="62" t="s">
        <v>6737</v>
      </c>
      <c r="M1726" s="62" t="s">
        <v>2325</v>
      </c>
      <c r="N1726" s="72" t="str">
        <f>VLOOKUP(M1726,'Hulpblad KAR-parser'!A:C,2,FALSE)</f>
        <v>Instantie</v>
      </c>
      <c r="O1726" s="72" t="str">
        <f>IF(VLOOKUP(M1726,'Hulpblad KAR-parser'!A:C,3,FALSE)="","",VLOOKUP(M1726,'Hulpblad KAR-parser'!A:C,3,FALSE))</f>
        <v>Stadstoezicht</v>
      </c>
      <c r="P1726" s="136" t="str">
        <f>IF(CONCATENATE(C1726,D1726)="","",VLOOKUP(CONCATENATE(C1726,D1726),Karakteristieken!AQ:AQ,1,FALSE))</f>
        <v>InstantieStadstoezicht</v>
      </c>
    </row>
    <row r="1727" spans="1:16" x14ac:dyDescent="0.25">
      <c r="A1727" s="59"/>
      <c r="B1727" s="59"/>
      <c r="C1727" s="59"/>
      <c r="D1727" s="59"/>
      <c r="E1727" s="60" t="s">
        <v>9345</v>
      </c>
      <c r="F1727" s="60"/>
      <c r="G1727" s="60" t="s">
        <v>2325</v>
      </c>
      <c r="H1727" s="60"/>
      <c r="I1727" s="59">
        <f t="shared" si="28"/>
        <v>6</v>
      </c>
      <c r="J1727" s="59" t="s">
        <v>1561</v>
      </c>
      <c r="K1727" s="61"/>
      <c r="L1727" s="62" t="s">
        <v>6737</v>
      </c>
      <c r="M1727" s="62" t="s">
        <v>2325</v>
      </c>
      <c r="N1727" s="72" t="str">
        <f>VLOOKUP(M1727,'Hulpblad KAR-parser'!A:C,2,FALSE)</f>
        <v>Instantie</v>
      </c>
      <c r="O1727" s="72" t="str">
        <f>IF(VLOOKUP(M1727,'Hulpblad KAR-parser'!A:C,3,FALSE)="","",VLOOKUP(M1727,'Hulpblad KAR-parser'!A:C,3,FALSE))</f>
        <v>Stadstoezicht</v>
      </c>
      <c r="P1727" s="136" t="str">
        <f>IF(CONCATENATE(C1727,D1727)="","",VLOOKUP(CONCATENATE(C1727,D1727),Karakteristieken!AQ:AQ,1,FALSE))</f>
        <v/>
      </c>
    </row>
    <row r="1728" spans="1:16" x14ac:dyDescent="0.25">
      <c r="A1728" s="59">
        <v>200109749</v>
      </c>
      <c r="B1728" s="59">
        <v>200098216</v>
      </c>
      <c r="C1728" s="59" t="s">
        <v>2197</v>
      </c>
      <c r="D1728" s="59" t="s">
        <v>2326</v>
      </c>
      <c r="E1728" s="60" t="s">
        <v>2328</v>
      </c>
      <c r="F1728" s="60"/>
      <c r="G1728" s="60"/>
      <c r="H1728" s="60"/>
      <c r="I1728" s="59">
        <f t="shared" si="28"/>
        <v>27</v>
      </c>
      <c r="J1728" s="59" t="s">
        <v>1613</v>
      </c>
      <c r="K1728" s="61"/>
      <c r="L1728" s="62" t="s">
        <v>6737</v>
      </c>
      <c r="M1728" s="62" t="s">
        <v>2328</v>
      </c>
      <c r="N1728" s="72" t="str">
        <f>VLOOKUP(M1728,'Hulpblad KAR-parser'!A:C,2,FALSE)</f>
        <v>Instantie</v>
      </c>
      <c r="O1728" s="72" t="str">
        <f>IF(VLOOKUP(M1728,'Hulpblad KAR-parser'!A:C,3,FALSE)="","",VLOOKUP(M1728,'Hulpblad KAR-parser'!A:C,3,FALSE))</f>
        <v>Trammaatschappij</v>
      </c>
      <c r="P1728" s="136" t="str">
        <f>IF(CONCATENATE(C1728,D1728)="","",VLOOKUP(CONCATENATE(C1728,D1728),Karakteristieken!AQ:AQ,1,FALSE))</f>
        <v>InstantieTrammaatschappij</v>
      </c>
    </row>
    <row r="1729" spans="1:16" x14ac:dyDescent="0.25">
      <c r="A1729" s="59"/>
      <c r="B1729" s="59"/>
      <c r="C1729" s="59"/>
      <c r="D1729" s="59"/>
      <c r="E1729" s="60" t="s">
        <v>9346</v>
      </c>
      <c r="F1729" s="60"/>
      <c r="G1729" s="60" t="s">
        <v>2328</v>
      </c>
      <c r="H1729" s="60"/>
      <c r="I1729" s="59">
        <f t="shared" si="28"/>
        <v>7</v>
      </c>
      <c r="J1729" s="59" t="s">
        <v>1561</v>
      </c>
      <c r="K1729" s="61"/>
      <c r="L1729" s="62" t="s">
        <v>6737</v>
      </c>
      <c r="M1729" s="62" t="s">
        <v>2328</v>
      </c>
      <c r="N1729" s="72" t="str">
        <f>VLOOKUP(M1729,'Hulpblad KAR-parser'!A:C,2,FALSE)</f>
        <v>Instantie</v>
      </c>
      <c r="O1729" s="72" t="str">
        <f>IF(VLOOKUP(M1729,'Hulpblad KAR-parser'!A:C,3,FALSE)="","",VLOOKUP(M1729,'Hulpblad KAR-parser'!A:C,3,FALSE))</f>
        <v>Trammaatschappij</v>
      </c>
      <c r="P1729" s="136" t="str">
        <f>IF(CONCATENATE(C1729,D1729)="","",VLOOKUP(CONCATENATE(C1729,D1729),Karakteristieken!AQ:AQ,1,FALSE))</f>
        <v/>
      </c>
    </row>
    <row r="1730" spans="1:16" x14ac:dyDescent="0.25">
      <c r="A1730" s="59">
        <v>200109750</v>
      </c>
      <c r="B1730" s="59">
        <v>200098217</v>
      </c>
      <c r="C1730" s="59" t="s">
        <v>2197</v>
      </c>
      <c r="D1730" s="59" t="s">
        <v>2329</v>
      </c>
      <c r="E1730" s="60" t="s">
        <v>2331</v>
      </c>
      <c r="F1730" s="60"/>
      <c r="G1730" s="60"/>
      <c r="H1730" s="60"/>
      <c r="I1730" s="59">
        <f t="shared" si="28"/>
        <v>14</v>
      </c>
      <c r="J1730" s="59" t="s">
        <v>1613</v>
      </c>
      <c r="K1730" s="61"/>
      <c r="L1730" s="62" t="s">
        <v>6737</v>
      </c>
      <c r="M1730" s="62" t="s">
        <v>2331</v>
      </c>
      <c r="N1730" s="72" t="str">
        <f>VLOOKUP(M1730,'Hulpblad KAR-parser'!A:C,2,FALSE)</f>
        <v>Instantie</v>
      </c>
      <c r="O1730" s="72" t="str">
        <f>IF(VLOOKUP(M1730,'Hulpblad KAR-parser'!A:C,3,FALSE)="","",VLOOKUP(M1730,'Hulpblad KAR-parser'!A:C,3,FALSE))</f>
        <v>VBV</v>
      </c>
      <c r="P1730" s="136" t="str">
        <f>IF(CONCATENATE(C1730,D1730)="","",VLOOKUP(CONCATENATE(C1730,D1730),Karakteristieken!AQ:AQ,1,FALSE))</f>
        <v>InstantieVBV</v>
      </c>
    </row>
    <row r="1731" spans="1:16" x14ac:dyDescent="0.25">
      <c r="A1731" s="59"/>
      <c r="B1731" s="59"/>
      <c r="C1731" s="59"/>
      <c r="D1731" s="59"/>
      <c r="E1731" s="60" t="s">
        <v>9347</v>
      </c>
      <c r="F1731" s="60"/>
      <c r="G1731" s="60" t="s">
        <v>2331</v>
      </c>
      <c r="H1731" s="60"/>
      <c r="I1731" s="59">
        <f t="shared" si="28"/>
        <v>7</v>
      </c>
      <c r="J1731" s="59" t="s">
        <v>1561</v>
      </c>
      <c r="K1731" s="61"/>
      <c r="L1731" s="62" t="s">
        <v>6737</v>
      </c>
      <c r="M1731" s="62" t="s">
        <v>2331</v>
      </c>
      <c r="N1731" s="72" t="str">
        <f>VLOOKUP(M1731,'Hulpblad KAR-parser'!A:C,2,FALSE)</f>
        <v>Instantie</v>
      </c>
      <c r="O1731" s="72" t="str">
        <f>IF(VLOOKUP(M1731,'Hulpblad KAR-parser'!A:C,3,FALSE)="","",VLOOKUP(M1731,'Hulpblad KAR-parser'!A:C,3,FALSE))</f>
        <v>VBV</v>
      </c>
      <c r="P1731" s="136" t="str">
        <f>IF(CONCATENATE(C1731,D1731)="","",VLOOKUP(CONCATENATE(C1731,D1731),Karakteristieken!AQ:AQ,1,FALSE))</f>
        <v/>
      </c>
    </row>
    <row r="1732" spans="1:16" x14ac:dyDescent="0.25">
      <c r="A1732" s="59"/>
      <c r="B1732" s="59"/>
      <c r="C1732" s="59"/>
      <c r="D1732" s="59"/>
      <c r="E1732" s="60" t="s">
        <v>9348</v>
      </c>
      <c r="F1732" s="60"/>
      <c r="G1732" s="60" t="s">
        <v>2331</v>
      </c>
      <c r="H1732" s="60"/>
      <c r="I1732" s="59">
        <f t="shared" ref="I1732:I1795" si="29">LEN(E1732)</f>
        <v>6</v>
      </c>
      <c r="J1732" s="59" t="s">
        <v>1561</v>
      </c>
      <c r="K1732" s="61"/>
      <c r="L1732" s="62" t="s">
        <v>6737</v>
      </c>
      <c r="M1732" s="62" t="s">
        <v>2331</v>
      </c>
      <c r="N1732" s="72" t="str">
        <f>VLOOKUP(M1732,'Hulpblad KAR-parser'!A:C,2,FALSE)</f>
        <v>Instantie</v>
      </c>
      <c r="O1732" s="72" t="str">
        <f>IF(VLOOKUP(M1732,'Hulpblad KAR-parser'!A:C,3,FALSE)="","",VLOOKUP(M1732,'Hulpblad KAR-parser'!A:C,3,FALSE))</f>
        <v>VBV</v>
      </c>
      <c r="P1732" s="136" t="str">
        <f>IF(CONCATENATE(C1732,D1732)="","",VLOOKUP(CONCATENATE(C1732,D1732),Karakteristieken!AQ:AQ,1,FALSE))</f>
        <v/>
      </c>
    </row>
    <row r="1733" spans="1:16" x14ac:dyDescent="0.25">
      <c r="A1733" s="59">
        <v>200109751</v>
      </c>
      <c r="B1733" s="59">
        <v>200098218</v>
      </c>
      <c r="C1733" s="59" t="s">
        <v>2197</v>
      </c>
      <c r="D1733" s="59" t="s">
        <v>2332</v>
      </c>
      <c r="E1733" s="60" t="s">
        <v>2334</v>
      </c>
      <c r="F1733" s="60"/>
      <c r="G1733" s="60"/>
      <c r="H1733" s="60"/>
      <c r="I1733" s="59">
        <f t="shared" si="29"/>
        <v>15</v>
      </c>
      <c r="J1733" s="59" t="s">
        <v>1613</v>
      </c>
      <c r="K1733" s="61"/>
      <c r="L1733" s="62" t="s">
        <v>6737</v>
      </c>
      <c r="M1733" s="62" t="s">
        <v>2334</v>
      </c>
      <c r="N1733" s="72" t="str">
        <f>VLOOKUP(M1733,'Hulpblad KAR-parser'!A:C,2,FALSE)</f>
        <v>Instantie</v>
      </c>
      <c r="O1733" s="72" t="str">
        <f>IF(VLOOKUP(M1733,'Hulpblad KAR-parser'!A:C,3,FALSE)="","",VLOOKUP(M1733,'Hulpblad KAR-parser'!A:C,3,FALSE))</f>
        <v>VCNL</v>
      </c>
      <c r="P1733" s="136" t="str">
        <f>IF(CONCATENATE(C1733,D1733)="","",VLOOKUP(CONCATENATE(C1733,D1733),Karakteristieken!AQ:AQ,1,FALSE))</f>
        <v>InstantieVCNL</v>
      </c>
    </row>
    <row r="1734" spans="1:16" x14ac:dyDescent="0.25">
      <c r="A1734" s="59"/>
      <c r="B1734" s="59"/>
      <c r="C1734" s="59"/>
      <c r="D1734" s="59"/>
      <c r="E1734" s="60" t="s">
        <v>9349</v>
      </c>
      <c r="F1734" s="60"/>
      <c r="G1734" s="60" t="s">
        <v>2334</v>
      </c>
      <c r="H1734" s="60"/>
      <c r="I1734" s="59">
        <f t="shared" si="29"/>
        <v>7</v>
      </c>
      <c r="J1734" s="59" t="s">
        <v>1561</v>
      </c>
      <c r="K1734" s="61"/>
      <c r="L1734" s="62" t="s">
        <v>6737</v>
      </c>
      <c r="M1734" s="62" t="s">
        <v>2334</v>
      </c>
      <c r="N1734" s="72" t="str">
        <f>VLOOKUP(M1734,'Hulpblad KAR-parser'!A:C,2,FALSE)</f>
        <v>Instantie</v>
      </c>
      <c r="O1734" s="72" t="str">
        <f>IF(VLOOKUP(M1734,'Hulpblad KAR-parser'!A:C,3,FALSE)="","",VLOOKUP(M1734,'Hulpblad KAR-parser'!A:C,3,FALSE))</f>
        <v>VCNL</v>
      </c>
      <c r="P1734" s="136" t="str">
        <f>IF(CONCATENATE(C1734,D1734)="","",VLOOKUP(CONCATENATE(C1734,D1734),Karakteristieken!AQ:AQ,1,FALSE))</f>
        <v/>
      </c>
    </row>
    <row r="1735" spans="1:16" x14ac:dyDescent="0.25">
      <c r="A1735" s="59">
        <v>200109752</v>
      </c>
      <c r="B1735" s="59">
        <v>200098219</v>
      </c>
      <c r="C1735" s="59" t="s">
        <v>2197</v>
      </c>
      <c r="D1735" s="59" t="s">
        <v>2335</v>
      </c>
      <c r="E1735" s="60" t="s">
        <v>2337</v>
      </c>
      <c r="F1735" s="60"/>
      <c r="G1735" s="60"/>
      <c r="H1735" s="60"/>
      <c r="I1735" s="59">
        <f t="shared" si="29"/>
        <v>28</v>
      </c>
      <c r="J1735" s="59" t="s">
        <v>1613</v>
      </c>
      <c r="K1735" s="61"/>
      <c r="L1735" s="62" t="s">
        <v>6737</v>
      </c>
      <c r="M1735" s="62" t="s">
        <v>2337</v>
      </c>
      <c r="N1735" s="72" t="str">
        <f>VLOOKUP(M1735,'Hulpblad KAR-parser'!A:C,2,FALSE)</f>
        <v>Instantie</v>
      </c>
      <c r="O1735" s="72" t="str">
        <f>IF(VLOOKUP(M1735,'Hulpblad KAR-parser'!A:C,3,FALSE)="","",VLOOKUP(M1735,'Hulpblad KAR-parser'!A:C,3,FALSE))</f>
        <v>Veerboot / Veerpont</v>
      </c>
      <c r="P1735" s="136" t="str">
        <f>IF(CONCATENATE(C1735,D1735)="","",VLOOKUP(CONCATENATE(C1735,D1735),Karakteristieken!AQ:AQ,1,FALSE))</f>
        <v>InstantieVeerboot / Veerpont</v>
      </c>
    </row>
    <row r="1736" spans="1:16" x14ac:dyDescent="0.25">
      <c r="A1736" s="59"/>
      <c r="B1736" s="59"/>
      <c r="C1736" s="59"/>
      <c r="D1736" s="59"/>
      <c r="E1736" s="60" t="s">
        <v>9350</v>
      </c>
      <c r="F1736" s="60"/>
      <c r="G1736" s="60" t="s">
        <v>2337</v>
      </c>
      <c r="H1736" s="60"/>
      <c r="I1736" s="59">
        <f t="shared" si="29"/>
        <v>6</v>
      </c>
      <c r="J1736" s="59" t="s">
        <v>1561</v>
      </c>
      <c r="K1736" s="61"/>
      <c r="L1736" s="62" t="s">
        <v>6737</v>
      </c>
      <c r="M1736" s="62" t="s">
        <v>2337</v>
      </c>
      <c r="N1736" s="72" t="str">
        <f>VLOOKUP(M1736,'Hulpblad KAR-parser'!A:C,2,FALSE)</f>
        <v>Instantie</v>
      </c>
      <c r="O1736" s="72" t="str">
        <f>IF(VLOOKUP(M1736,'Hulpblad KAR-parser'!A:C,3,FALSE)="","",VLOOKUP(M1736,'Hulpblad KAR-parser'!A:C,3,FALSE))</f>
        <v>Veerboot / Veerpont</v>
      </c>
      <c r="P1736" s="136" t="str">
        <f>IF(CONCATENATE(C1736,D1736)="","",VLOOKUP(CONCATENATE(C1736,D1736),Karakteristieken!AQ:AQ,1,FALSE))</f>
        <v/>
      </c>
    </row>
    <row r="1737" spans="1:16" x14ac:dyDescent="0.25">
      <c r="A1737" s="59">
        <v>200109753</v>
      </c>
      <c r="B1737" s="59">
        <v>200098220</v>
      </c>
      <c r="C1737" s="59" t="s">
        <v>2197</v>
      </c>
      <c r="D1737" s="59" t="s">
        <v>2338</v>
      </c>
      <c r="E1737" s="60" t="s">
        <v>2340</v>
      </c>
      <c r="F1737" s="60"/>
      <c r="G1737" s="60"/>
      <c r="H1737" s="60"/>
      <c r="I1737" s="59">
        <f t="shared" si="29"/>
        <v>28</v>
      </c>
      <c r="J1737" s="59" t="s">
        <v>1613</v>
      </c>
      <c r="K1737" s="61"/>
      <c r="L1737" s="62" t="s">
        <v>6737</v>
      </c>
      <c r="M1737" s="62" t="s">
        <v>2340</v>
      </c>
      <c r="N1737" s="72" t="str">
        <f>VLOOKUP(M1737,'Hulpblad KAR-parser'!A:C,2,FALSE)</f>
        <v>Instantie</v>
      </c>
      <c r="O1737" s="72" t="str">
        <f>IF(VLOOKUP(M1737,'Hulpblad KAR-parser'!A:C,3,FALSE)="","",VLOOKUP(M1737,'Hulpblad KAR-parser'!A:C,3,FALSE))</f>
        <v>Verkeerscentrale RWS</v>
      </c>
      <c r="P1737" s="136" t="str">
        <f>IF(CONCATENATE(C1737,D1737)="","",VLOOKUP(CONCATENATE(C1737,D1737),Karakteristieken!AQ:AQ,1,FALSE))</f>
        <v>InstantieVerkeerscentrale RWS</v>
      </c>
    </row>
    <row r="1738" spans="1:16" x14ac:dyDescent="0.25">
      <c r="A1738" s="59"/>
      <c r="B1738" s="59"/>
      <c r="C1738" s="59"/>
      <c r="D1738" s="59"/>
      <c r="E1738" s="60" t="s">
        <v>9351</v>
      </c>
      <c r="F1738" s="60"/>
      <c r="G1738" s="60" t="s">
        <v>2340</v>
      </c>
      <c r="H1738" s="60"/>
      <c r="I1738" s="59">
        <f t="shared" si="29"/>
        <v>6</v>
      </c>
      <c r="J1738" s="59" t="s">
        <v>1561</v>
      </c>
      <c r="K1738" s="61"/>
      <c r="L1738" s="62" t="s">
        <v>6737</v>
      </c>
      <c r="M1738" s="62" t="s">
        <v>2340</v>
      </c>
      <c r="N1738" s="72" t="str">
        <f>VLOOKUP(M1738,'Hulpblad KAR-parser'!A:C,2,FALSE)</f>
        <v>Instantie</v>
      </c>
      <c r="O1738" s="72" t="str">
        <f>IF(VLOOKUP(M1738,'Hulpblad KAR-parser'!A:C,3,FALSE)="","",VLOOKUP(M1738,'Hulpblad KAR-parser'!A:C,3,FALSE))</f>
        <v>Verkeerscentrale RWS</v>
      </c>
      <c r="P1738" s="136" t="str">
        <f>IF(CONCATENATE(C1738,D1738)="","",VLOOKUP(CONCATENATE(C1738,D1738),Karakteristieken!AQ:AQ,1,FALSE))</f>
        <v/>
      </c>
    </row>
    <row r="1739" spans="1:16" x14ac:dyDescent="0.25">
      <c r="A1739" s="59"/>
      <c r="B1739" s="59"/>
      <c r="C1739" s="59"/>
      <c r="D1739" s="59"/>
      <c r="E1739" s="60" t="s">
        <v>9352</v>
      </c>
      <c r="F1739" s="60"/>
      <c r="G1739" s="60" t="s">
        <v>2340</v>
      </c>
      <c r="H1739" s="60"/>
      <c r="I1739" s="59">
        <f t="shared" si="29"/>
        <v>17</v>
      </c>
      <c r="J1739" s="59" t="s">
        <v>1561</v>
      </c>
      <c r="K1739" s="61"/>
      <c r="L1739" s="62" t="s">
        <v>6737</v>
      </c>
      <c r="M1739" s="62" t="s">
        <v>2340</v>
      </c>
      <c r="N1739" s="72" t="str">
        <f>VLOOKUP(M1739,'Hulpblad KAR-parser'!A:C,2,FALSE)</f>
        <v>Instantie</v>
      </c>
      <c r="O1739" s="72" t="str">
        <f>IF(VLOOKUP(M1739,'Hulpblad KAR-parser'!A:C,3,FALSE)="","",VLOOKUP(M1739,'Hulpblad KAR-parser'!A:C,3,FALSE))</f>
        <v>Verkeerscentrale RWS</v>
      </c>
      <c r="P1739" s="136" t="str">
        <f>IF(CONCATENATE(C1739,D1739)="","",VLOOKUP(CONCATENATE(C1739,D1739),Karakteristieken!AQ:AQ,1,FALSE))</f>
        <v/>
      </c>
    </row>
    <row r="1740" spans="1:16" x14ac:dyDescent="0.25">
      <c r="A1740" s="59"/>
      <c r="B1740" s="59"/>
      <c r="C1740" s="59"/>
      <c r="D1740" s="59"/>
      <c r="E1740" s="60" t="s">
        <v>9353</v>
      </c>
      <c r="F1740" s="60"/>
      <c r="G1740" s="60" t="s">
        <v>2340</v>
      </c>
      <c r="H1740" s="60"/>
      <c r="I1740" s="59">
        <f t="shared" si="29"/>
        <v>5</v>
      </c>
      <c r="J1740" s="59" t="s">
        <v>1561</v>
      </c>
      <c r="K1740" s="61"/>
      <c r="L1740" s="62" t="s">
        <v>6737</v>
      </c>
      <c r="M1740" s="62" t="s">
        <v>2340</v>
      </c>
      <c r="N1740" s="72" t="str">
        <f>VLOOKUP(M1740,'Hulpblad KAR-parser'!A:C,2,FALSE)</f>
        <v>Instantie</v>
      </c>
      <c r="O1740" s="72" t="str">
        <f>IF(VLOOKUP(M1740,'Hulpblad KAR-parser'!A:C,3,FALSE)="","",VLOOKUP(M1740,'Hulpblad KAR-parser'!A:C,3,FALSE))</f>
        <v>Verkeerscentrale RWS</v>
      </c>
      <c r="P1740" s="136" t="str">
        <f>IF(CONCATENATE(C1740,D1740)="","",VLOOKUP(CONCATENATE(C1740,D1740),Karakteristieken!AQ:AQ,1,FALSE))</f>
        <v/>
      </c>
    </row>
    <row r="1741" spans="1:16" x14ac:dyDescent="0.25">
      <c r="A1741" s="59">
        <v>200109754</v>
      </c>
      <c r="B1741" s="59">
        <v>200098221</v>
      </c>
      <c r="C1741" s="59" t="s">
        <v>2197</v>
      </c>
      <c r="D1741" s="59" t="s">
        <v>2341</v>
      </c>
      <c r="E1741" s="60" t="s">
        <v>2343</v>
      </c>
      <c r="F1741" s="60"/>
      <c r="G1741" s="60"/>
      <c r="H1741" s="60"/>
      <c r="I1741" s="59">
        <f t="shared" si="29"/>
        <v>26</v>
      </c>
      <c r="J1741" s="59" t="s">
        <v>1613</v>
      </c>
      <c r="K1741" s="61"/>
      <c r="L1741" s="62" t="s">
        <v>6737</v>
      </c>
      <c r="M1741" s="62" t="s">
        <v>2343</v>
      </c>
      <c r="N1741" s="72" t="str">
        <f>VLOOKUP(M1741,'Hulpblad KAR-parser'!A:C,2,FALSE)</f>
        <v>Instantie</v>
      </c>
      <c r="O1741" s="72" t="str">
        <f>IF(VLOOKUP(M1741,'Hulpblad KAR-parser'!A:C,3,FALSE)="","",VLOOKUP(M1741,'Hulpblad KAR-parser'!A:C,3,FALSE))</f>
        <v>Verkeerslichten</v>
      </c>
      <c r="P1741" s="136" t="str">
        <f>IF(CONCATENATE(C1741,D1741)="","",VLOOKUP(CONCATENATE(C1741,D1741),Karakteristieken!AQ:AQ,1,FALSE))</f>
        <v>InstantieVerkeerslichten</v>
      </c>
    </row>
    <row r="1742" spans="1:16" x14ac:dyDescent="0.25">
      <c r="A1742" s="59"/>
      <c r="B1742" s="59"/>
      <c r="C1742" s="59"/>
      <c r="D1742" s="59"/>
      <c r="E1742" s="60" t="s">
        <v>9354</v>
      </c>
      <c r="F1742" s="60"/>
      <c r="G1742" s="60" t="s">
        <v>2343</v>
      </c>
      <c r="H1742" s="60"/>
      <c r="I1742" s="59">
        <f t="shared" si="29"/>
        <v>7</v>
      </c>
      <c r="J1742" s="59" t="s">
        <v>1561</v>
      </c>
      <c r="K1742" s="61"/>
      <c r="L1742" s="62" t="s">
        <v>6737</v>
      </c>
      <c r="M1742" s="62" t="s">
        <v>2343</v>
      </c>
      <c r="N1742" s="72" t="str">
        <f>VLOOKUP(M1742,'Hulpblad KAR-parser'!A:C,2,FALSE)</f>
        <v>Instantie</v>
      </c>
      <c r="O1742" s="72" t="str">
        <f>IF(VLOOKUP(M1742,'Hulpblad KAR-parser'!A:C,3,FALSE)="","",VLOOKUP(M1742,'Hulpblad KAR-parser'!A:C,3,FALSE))</f>
        <v>Verkeerslichten</v>
      </c>
      <c r="P1742" s="136" t="str">
        <f>IF(CONCATENATE(C1742,D1742)="","",VLOOKUP(CONCATENATE(C1742,D1742),Karakteristieken!AQ:AQ,1,FALSE))</f>
        <v/>
      </c>
    </row>
    <row r="1743" spans="1:16" x14ac:dyDescent="0.25">
      <c r="A1743" s="59">
        <v>200109755</v>
      </c>
      <c r="B1743" s="59">
        <v>200098222</v>
      </c>
      <c r="C1743" s="59" t="s">
        <v>2197</v>
      </c>
      <c r="D1743" s="59" t="s">
        <v>2344</v>
      </c>
      <c r="E1743" s="60" t="s">
        <v>2346</v>
      </c>
      <c r="F1743" s="60"/>
      <c r="G1743" s="60"/>
      <c r="H1743" s="60"/>
      <c r="I1743" s="59">
        <f t="shared" si="29"/>
        <v>23</v>
      </c>
      <c r="J1743" s="59" t="s">
        <v>1613</v>
      </c>
      <c r="K1743" s="61"/>
      <c r="L1743" s="62" t="s">
        <v>6737</v>
      </c>
      <c r="M1743" s="62" t="s">
        <v>2346</v>
      </c>
      <c r="N1743" s="72" t="str">
        <f>VLOOKUP(M1743,'Hulpblad KAR-parser'!A:C,2,FALSE)</f>
        <v>Instantie</v>
      </c>
      <c r="O1743" s="72" t="str">
        <f>IF(VLOOKUP(M1743,'Hulpblad KAR-parser'!A:C,3,FALSE)="","",VLOOKUP(M1743,'Hulpblad KAR-parser'!A:C,3,FALSE))</f>
        <v>Verlofhouder</v>
      </c>
      <c r="P1743" s="136" t="str">
        <f>IF(CONCATENATE(C1743,D1743)="","",VLOOKUP(CONCATENATE(C1743,D1743),Karakteristieken!AQ:AQ,1,FALSE))</f>
        <v>InstantieVerlofhouder</v>
      </c>
    </row>
    <row r="1744" spans="1:16" x14ac:dyDescent="0.25">
      <c r="A1744" s="59"/>
      <c r="B1744" s="59"/>
      <c r="C1744" s="59"/>
      <c r="D1744" s="59"/>
      <c r="E1744" s="60" t="s">
        <v>9355</v>
      </c>
      <c r="F1744" s="60"/>
      <c r="G1744" s="60" t="s">
        <v>2346</v>
      </c>
      <c r="H1744" s="60"/>
      <c r="I1744" s="59">
        <f t="shared" si="29"/>
        <v>7</v>
      </c>
      <c r="J1744" s="59" t="s">
        <v>1561</v>
      </c>
      <c r="K1744" s="61"/>
      <c r="L1744" s="62" t="s">
        <v>6737</v>
      </c>
      <c r="M1744" s="62" t="s">
        <v>2346</v>
      </c>
      <c r="N1744" s="72" t="str">
        <f>VLOOKUP(M1744,'Hulpblad KAR-parser'!A:C,2,FALSE)</f>
        <v>Instantie</v>
      </c>
      <c r="O1744" s="72" t="str">
        <f>IF(VLOOKUP(M1744,'Hulpblad KAR-parser'!A:C,3,FALSE)="","",VLOOKUP(M1744,'Hulpblad KAR-parser'!A:C,3,FALSE))</f>
        <v>Verlofhouder</v>
      </c>
      <c r="P1744" s="136" t="str">
        <f>IF(CONCATENATE(C1744,D1744)="","",VLOOKUP(CONCATENATE(C1744,D1744),Karakteristieken!AQ:AQ,1,FALSE))</f>
        <v/>
      </c>
    </row>
    <row r="1745" spans="1:16" x14ac:dyDescent="0.25">
      <c r="A1745" s="59">
        <v>200109756</v>
      </c>
      <c r="B1745" s="59">
        <v>200098223</v>
      </c>
      <c r="C1745" s="59" t="s">
        <v>2197</v>
      </c>
      <c r="D1745" s="59" t="s">
        <v>2347</v>
      </c>
      <c r="E1745" s="60" t="s">
        <v>2349</v>
      </c>
      <c r="F1745" s="60"/>
      <c r="G1745" s="60"/>
      <c r="H1745" s="60"/>
      <c r="I1745" s="59">
        <f t="shared" si="29"/>
        <v>23</v>
      </c>
      <c r="J1745" s="59" t="s">
        <v>1613</v>
      </c>
      <c r="K1745" s="61"/>
      <c r="L1745" s="62" t="s">
        <v>6737</v>
      </c>
      <c r="M1745" s="62" t="s">
        <v>2349</v>
      </c>
      <c r="N1745" s="72" t="str">
        <f>VLOOKUP(M1745,'Hulpblad KAR-parser'!A:C,2,FALSE)</f>
        <v>Instantie</v>
      </c>
      <c r="O1745" s="72" t="str">
        <f>IF(VLOOKUP(M1745,'Hulpblad KAR-parser'!A:C,3,FALSE)="","",VLOOKUP(M1745,'Hulpblad KAR-parser'!A:C,3,FALSE))</f>
        <v>Waterbedrijf</v>
      </c>
      <c r="P1745" s="136" t="str">
        <f>IF(CONCATENATE(C1745,D1745)="","",VLOOKUP(CONCATENATE(C1745,D1745),Karakteristieken!AQ:AQ,1,FALSE))</f>
        <v>InstantieWaterbedrijf</v>
      </c>
    </row>
    <row r="1746" spans="1:16" x14ac:dyDescent="0.25">
      <c r="A1746" s="59"/>
      <c r="B1746" s="59"/>
      <c r="C1746" s="59"/>
      <c r="D1746" s="59"/>
      <c r="E1746" s="60" t="s">
        <v>9356</v>
      </c>
      <c r="F1746" s="60"/>
      <c r="G1746" s="60" t="s">
        <v>2349</v>
      </c>
      <c r="H1746" s="60"/>
      <c r="I1746" s="59">
        <f t="shared" si="29"/>
        <v>6</v>
      </c>
      <c r="J1746" s="59" t="s">
        <v>1561</v>
      </c>
      <c r="K1746" s="61"/>
      <c r="L1746" s="62" t="s">
        <v>6737</v>
      </c>
      <c r="M1746" s="62" t="s">
        <v>2349</v>
      </c>
      <c r="N1746" s="72" t="str">
        <f>VLOOKUP(M1746,'Hulpblad KAR-parser'!A:C,2,FALSE)</f>
        <v>Instantie</v>
      </c>
      <c r="O1746" s="72" t="str">
        <f>IF(VLOOKUP(M1746,'Hulpblad KAR-parser'!A:C,3,FALSE)="","",VLOOKUP(M1746,'Hulpblad KAR-parser'!A:C,3,FALSE))</f>
        <v>Waterbedrijf</v>
      </c>
      <c r="P1746" s="136" t="str">
        <f>IF(CONCATENATE(C1746,D1746)="","",VLOOKUP(CONCATENATE(C1746,D1746),Karakteristieken!AQ:AQ,1,FALSE))</f>
        <v/>
      </c>
    </row>
    <row r="1747" spans="1:16" x14ac:dyDescent="0.25">
      <c r="A1747" s="59"/>
      <c r="B1747" s="59"/>
      <c r="C1747" s="59"/>
      <c r="D1747" s="59"/>
      <c r="E1747" s="60" t="s">
        <v>9357</v>
      </c>
      <c r="F1747" s="60"/>
      <c r="G1747" s="60" t="s">
        <v>2349</v>
      </c>
      <c r="H1747" s="60"/>
      <c r="I1747" s="59">
        <f t="shared" si="29"/>
        <v>5</v>
      </c>
      <c r="J1747" s="59" t="s">
        <v>1561</v>
      </c>
      <c r="K1747" s="61"/>
      <c r="L1747" s="62" t="s">
        <v>6737</v>
      </c>
      <c r="M1747" s="62" t="s">
        <v>2349</v>
      </c>
      <c r="N1747" s="72" t="str">
        <f>VLOOKUP(M1747,'Hulpblad KAR-parser'!A:C,2,FALSE)</f>
        <v>Instantie</v>
      </c>
      <c r="O1747" s="72" t="str">
        <f>IF(VLOOKUP(M1747,'Hulpblad KAR-parser'!A:C,3,FALSE)="","",VLOOKUP(M1747,'Hulpblad KAR-parser'!A:C,3,FALSE))</f>
        <v>Waterbedrijf</v>
      </c>
      <c r="P1747" s="136" t="str">
        <f>IF(CONCATENATE(C1747,D1747)="","",VLOOKUP(CONCATENATE(C1747,D1747),Karakteristieken!AQ:AQ,1,FALSE))</f>
        <v/>
      </c>
    </row>
    <row r="1748" spans="1:16" x14ac:dyDescent="0.25">
      <c r="A1748" s="59"/>
      <c r="B1748" s="59"/>
      <c r="C1748" s="59"/>
      <c r="D1748" s="59"/>
      <c r="E1748" s="60" t="s">
        <v>9358</v>
      </c>
      <c r="F1748" s="60"/>
      <c r="G1748" s="60" t="s">
        <v>2349</v>
      </c>
      <c r="H1748" s="60"/>
      <c r="I1748" s="59">
        <f t="shared" si="29"/>
        <v>10</v>
      </c>
      <c r="J1748" s="59" t="s">
        <v>1561</v>
      </c>
      <c r="K1748" s="61"/>
      <c r="L1748" s="62" t="s">
        <v>6737</v>
      </c>
      <c r="M1748" s="62" t="s">
        <v>2349</v>
      </c>
      <c r="N1748" s="72" t="str">
        <f>VLOOKUP(M1748,'Hulpblad KAR-parser'!A:C,2,FALSE)</f>
        <v>Instantie</v>
      </c>
      <c r="O1748" s="72" t="str">
        <f>IF(VLOOKUP(M1748,'Hulpblad KAR-parser'!A:C,3,FALSE)="","",VLOOKUP(M1748,'Hulpblad KAR-parser'!A:C,3,FALSE))</f>
        <v>Waterbedrijf</v>
      </c>
      <c r="P1748" s="136" t="str">
        <f>IF(CONCATENATE(C1748,D1748)="","",VLOOKUP(CONCATENATE(C1748,D1748),Karakteristieken!AQ:AQ,1,FALSE))</f>
        <v/>
      </c>
    </row>
    <row r="1749" spans="1:16" x14ac:dyDescent="0.25">
      <c r="A1749" s="59">
        <v>200109757</v>
      </c>
      <c r="B1749" s="59">
        <v>200098224</v>
      </c>
      <c r="C1749" s="59" t="s">
        <v>2197</v>
      </c>
      <c r="D1749" s="59" t="s">
        <v>2350</v>
      </c>
      <c r="E1749" s="60" t="s">
        <v>2352</v>
      </c>
      <c r="F1749" s="60"/>
      <c r="G1749" s="60"/>
      <c r="H1749" s="60"/>
      <c r="I1749" s="59">
        <f t="shared" si="29"/>
        <v>21</v>
      </c>
      <c r="J1749" s="59" t="s">
        <v>1613</v>
      </c>
      <c r="K1749" s="61"/>
      <c r="L1749" s="62" t="s">
        <v>6737</v>
      </c>
      <c r="M1749" s="62" t="s">
        <v>2352</v>
      </c>
      <c r="N1749" s="72" t="str">
        <f>VLOOKUP(M1749,'Hulpblad KAR-parser'!A:C,2,FALSE)</f>
        <v>Instantie</v>
      </c>
      <c r="O1749" s="72" t="str">
        <f>IF(VLOOKUP(M1749,'Hulpblad KAR-parser'!A:C,3,FALSE)="","",VLOOKUP(M1749,'Hulpblad KAR-parser'!A:C,3,FALSE))</f>
        <v>Waterschap</v>
      </c>
      <c r="P1749" s="136" t="str">
        <f>IF(CONCATENATE(C1749,D1749)="","",VLOOKUP(CONCATENATE(C1749,D1749),Karakteristieken!AQ:AQ,1,FALSE))</f>
        <v>InstantieWaterschap</v>
      </c>
    </row>
    <row r="1750" spans="1:16" x14ac:dyDescent="0.25">
      <c r="A1750" s="59"/>
      <c r="B1750" s="59"/>
      <c r="C1750" s="59"/>
      <c r="D1750" s="59"/>
      <c r="E1750" s="60" t="s">
        <v>9359</v>
      </c>
      <c r="F1750" s="60"/>
      <c r="G1750" s="60" t="s">
        <v>2352</v>
      </c>
      <c r="H1750" s="60"/>
      <c r="I1750" s="59">
        <f t="shared" si="29"/>
        <v>6</v>
      </c>
      <c r="J1750" s="59" t="s">
        <v>1561</v>
      </c>
      <c r="K1750" s="61"/>
      <c r="L1750" s="62" t="s">
        <v>6737</v>
      </c>
      <c r="M1750" s="62" t="s">
        <v>2352</v>
      </c>
      <c r="N1750" s="72" t="str">
        <f>VLOOKUP(M1750,'Hulpblad KAR-parser'!A:C,2,FALSE)</f>
        <v>Instantie</v>
      </c>
      <c r="O1750" s="72" t="str">
        <f>IF(VLOOKUP(M1750,'Hulpblad KAR-parser'!A:C,3,FALSE)="","",VLOOKUP(M1750,'Hulpblad KAR-parser'!A:C,3,FALSE))</f>
        <v>Waterschap</v>
      </c>
      <c r="P1750" s="136" t="str">
        <f>IF(CONCATENATE(C1750,D1750)="","",VLOOKUP(CONCATENATE(C1750,D1750),Karakteristieken!AQ:AQ,1,FALSE))</f>
        <v/>
      </c>
    </row>
    <row r="1751" spans="1:16" x14ac:dyDescent="0.25">
      <c r="A1751" s="59">
        <v>200109758</v>
      </c>
      <c r="B1751" s="59">
        <v>200098225</v>
      </c>
      <c r="C1751" s="59" t="s">
        <v>2197</v>
      </c>
      <c r="D1751" s="59" t="s">
        <v>2353</v>
      </c>
      <c r="E1751" s="60" t="s">
        <v>2355</v>
      </c>
      <c r="F1751" s="60"/>
      <c r="G1751" s="60"/>
      <c r="H1751" s="60"/>
      <c r="I1751" s="59">
        <f t="shared" si="29"/>
        <v>21</v>
      </c>
      <c r="J1751" s="59" t="s">
        <v>1613</v>
      </c>
      <c r="K1751" s="61"/>
      <c r="L1751" s="62" t="s">
        <v>6737</v>
      </c>
      <c r="M1751" s="62" t="s">
        <v>2355</v>
      </c>
      <c r="N1751" s="72" t="str">
        <f>VLOOKUP(M1751,'Hulpblad KAR-parser'!A:C,2,FALSE)</f>
        <v>Instantie</v>
      </c>
      <c r="O1751" s="72" t="str">
        <f>IF(VLOOKUP(M1751,'Hulpblad KAR-parser'!A:C,3,FALSE)="","",VLOOKUP(M1751,'Hulpblad KAR-parser'!A:C,3,FALSE))</f>
        <v>Woningbouw</v>
      </c>
      <c r="P1751" s="136" t="str">
        <f>IF(CONCATENATE(C1751,D1751)="","",VLOOKUP(CONCATENATE(C1751,D1751),Karakteristieken!AQ:AQ,1,FALSE))</f>
        <v>InstantieWoningbouw</v>
      </c>
    </row>
    <row r="1752" spans="1:16" x14ac:dyDescent="0.25">
      <c r="A1752" s="59"/>
      <c r="B1752" s="59"/>
      <c r="C1752" s="59"/>
      <c r="D1752" s="59"/>
      <c r="E1752" s="60" t="s">
        <v>9360</v>
      </c>
      <c r="F1752" s="60"/>
      <c r="G1752" s="60" t="s">
        <v>2355</v>
      </c>
      <c r="H1752" s="60"/>
      <c r="I1752" s="59">
        <f t="shared" si="29"/>
        <v>6</v>
      </c>
      <c r="J1752" s="59" t="s">
        <v>1561</v>
      </c>
      <c r="K1752" s="61"/>
      <c r="L1752" s="62" t="s">
        <v>6737</v>
      </c>
      <c r="M1752" s="62" t="s">
        <v>2355</v>
      </c>
      <c r="N1752" s="72" t="str">
        <f>VLOOKUP(M1752,'Hulpblad KAR-parser'!A:C,2,FALSE)</f>
        <v>Instantie</v>
      </c>
      <c r="O1752" s="72" t="str">
        <f>IF(VLOOKUP(M1752,'Hulpblad KAR-parser'!A:C,3,FALSE)="","",VLOOKUP(M1752,'Hulpblad KAR-parser'!A:C,3,FALSE))</f>
        <v>Woningbouw</v>
      </c>
      <c r="P1752" s="136" t="str">
        <f>IF(CONCATENATE(C1752,D1752)="","",VLOOKUP(CONCATENATE(C1752,D1752),Karakteristieken!AQ:AQ,1,FALSE))</f>
        <v/>
      </c>
    </row>
    <row r="1753" spans="1:16" x14ac:dyDescent="0.25">
      <c r="A1753" s="59">
        <v>200109759</v>
      </c>
      <c r="B1753" s="59">
        <v>200059152</v>
      </c>
      <c r="C1753" s="59" t="s">
        <v>5195</v>
      </c>
      <c r="D1753" s="65" t="s">
        <v>5200</v>
      </c>
      <c r="E1753" s="60" t="s">
        <v>6568</v>
      </c>
      <c r="F1753" s="60"/>
      <c r="G1753" s="60"/>
      <c r="H1753" s="60"/>
      <c r="I1753" s="59">
        <f t="shared" si="29"/>
        <v>11</v>
      </c>
      <c r="J1753" s="59" t="s">
        <v>1613</v>
      </c>
      <c r="K1753" s="61" t="s">
        <v>12187</v>
      </c>
      <c r="L1753" s="62" t="s">
        <v>6738</v>
      </c>
      <c r="M1753" s="62" t="s">
        <v>6568</v>
      </c>
      <c r="N1753" s="72" t="str">
        <f>VLOOKUP(M1753,'Hulpblad KAR-parser'!A:C,2,FALSE)</f>
        <v>Soort ongeval</v>
      </c>
      <c r="O1753" s="72" t="str">
        <f>IF(VLOOKUP(M1753,'Hulpblad KAR-parser'!A:C,3,FALSE)="","",VLOOKUP(M1753,'Hulpblad KAR-parser'!A:C,3,FALSE))</f>
        <v>Instorting/Bedelving</v>
      </c>
      <c r="P1753" s="136" t="str">
        <f>IF(CONCATENATE(C1753,D1753)="","",VLOOKUP(CONCATENATE(C1753,D1753),Karakteristieken!AQ:AQ,1,FALSE))</f>
        <v>Soort ongevalInstorting</v>
      </c>
    </row>
    <row r="1754" spans="1:16" x14ac:dyDescent="0.25">
      <c r="A1754" s="59">
        <v>200109760</v>
      </c>
      <c r="B1754" s="59">
        <v>200098226</v>
      </c>
      <c r="C1754" s="59" t="s">
        <v>2356</v>
      </c>
      <c r="D1754" s="65" t="s">
        <v>1613</v>
      </c>
      <c r="E1754" s="60" t="s">
        <v>6311</v>
      </c>
      <c r="F1754" s="60"/>
      <c r="G1754" s="60"/>
      <c r="H1754" s="60"/>
      <c r="I1754" s="59">
        <f t="shared" si="29"/>
        <v>10</v>
      </c>
      <c r="J1754" s="59" t="s">
        <v>1613</v>
      </c>
      <c r="K1754" s="61" t="s">
        <v>12187</v>
      </c>
      <c r="L1754" s="62" t="s">
        <v>6737</v>
      </c>
      <c r="M1754" s="62" t="s">
        <v>6311</v>
      </c>
      <c r="N1754" s="72" t="str">
        <f>VLOOKUP(M1754,'Hulpblad KAR-parser'!A:C,2,FALSE)</f>
        <v>Intern MK</v>
      </c>
      <c r="O1754" s="72" t="str">
        <f>IF(VLOOKUP(M1754,'Hulpblad KAR-parser'!A:C,3,FALSE)="","",VLOOKUP(M1754,'Hulpblad KAR-parser'!A:C,3,FALSE))</f>
        <v/>
      </c>
      <c r="P1754" s="136" t="str">
        <f>IF(CONCATENATE(C1754,D1754)="","",VLOOKUP(CONCATENATE(C1754,D1754),Karakteristieken!AQ:AQ,1,FALSE))</f>
        <v>Intern MKJa</v>
      </c>
    </row>
    <row r="1755" spans="1:16" x14ac:dyDescent="0.25">
      <c r="A1755" s="59"/>
      <c r="B1755" s="59"/>
      <c r="C1755" s="59"/>
      <c r="D1755" s="59"/>
      <c r="E1755" s="60" t="s">
        <v>9362</v>
      </c>
      <c r="F1755" s="60"/>
      <c r="G1755" s="60" t="s">
        <v>6311</v>
      </c>
      <c r="H1755" s="60"/>
      <c r="I1755" s="59">
        <f t="shared" si="29"/>
        <v>7</v>
      </c>
      <c r="J1755" s="59" t="s">
        <v>1561</v>
      </c>
      <c r="K1755" s="61"/>
      <c r="L1755" s="62" t="s">
        <v>6737</v>
      </c>
      <c r="M1755" s="62" t="s">
        <v>6311</v>
      </c>
      <c r="N1755" s="72" t="str">
        <f>VLOOKUP(M1755,'Hulpblad KAR-parser'!A:C,2,FALSE)</f>
        <v>Intern MK</v>
      </c>
      <c r="O1755" s="72" t="str">
        <f>IF(VLOOKUP(M1755,'Hulpblad KAR-parser'!A:C,3,FALSE)="","",VLOOKUP(M1755,'Hulpblad KAR-parser'!A:C,3,FALSE))</f>
        <v/>
      </c>
      <c r="P1755" s="136" t="str">
        <f>IF(CONCATENATE(C1755,D1755)="","",VLOOKUP(CONCATENATE(C1755,D1755),Karakteristieken!AQ:AQ,1,FALSE))</f>
        <v/>
      </c>
    </row>
    <row r="1756" spans="1:16" x14ac:dyDescent="0.25">
      <c r="A1756" s="59">
        <v>200109761</v>
      </c>
      <c r="B1756" s="59">
        <v>200098227</v>
      </c>
      <c r="C1756" s="59" t="s">
        <v>2356</v>
      </c>
      <c r="D1756" s="59" t="s">
        <v>1613</v>
      </c>
      <c r="E1756" s="60" t="s">
        <v>2359</v>
      </c>
      <c r="F1756" s="60"/>
      <c r="G1756" s="60"/>
      <c r="H1756" s="60"/>
      <c r="I1756" s="59">
        <f t="shared" si="29"/>
        <v>13</v>
      </c>
      <c r="J1756" s="59" t="s">
        <v>1613</v>
      </c>
      <c r="K1756" s="61"/>
      <c r="L1756" s="62" t="s">
        <v>6737</v>
      </c>
      <c r="M1756" s="62" t="s">
        <v>2359</v>
      </c>
      <c r="N1756" s="72" t="str">
        <f>VLOOKUP(M1756,'Hulpblad KAR-parser'!A:C,2,FALSE)</f>
        <v>Intern MK</v>
      </c>
      <c r="O1756" s="72" t="str">
        <f>IF(VLOOKUP(M1756,'Hulpblad KAR-parser'!A:C,3,FALSE)="","",VLOOKUP(M1756,'Hulpblad KAR-parser'!A:C,3,FALSE))</f>
        <v>Ja</v>
      </c>
      <c r="P1756" s="136" t="str">
        <f>IF(CONCATENATE(C1756,D1756)="","",VLOOKUP(CONCATENATE(C1756,D1756),Karakteristieken!AQ:AQ,1,FALSE))</f>
        <v>Intern MKJa</v>
      </c>
    </row>
    <row r="1757" spans="1:16" x14ac:dyDescent="0.25">
      <c r="A1757" s="59">
        <v>200109762</v>
      </c>
      <c r="B1757" s="59">
        <v>200098228</v>
      </c>
      <c r="C1757" s="59" t="s">
        <v>2356</v>
      </c>
      <c r="D1757" s="59" t="s">
        <v>1561</v>
      </c>
      <c r="E1757" s="60" t="s">
        <v>2361</v>
      </c>
      <c r="F1757" s="60"/>
      <c r="G1757" s="60"/>
      <c r="H1757" s="60"/>
      <c r="I1757" s="59">
        <f t="shared" si="29"/>
        <v>14</v>
      </c>
      <c r="J1757" s="59" t="s">
        <v>1613</v>
      </c>
      <c r="K1757" s="61"/>
      <c r="L1757" s="62" t="s">
        <v>6737</v>
      </c>
      <c r="M1757" s="62" t="s">
        <v>2361</v>
      </c>
      <c r="N1757" s="72" t="str">
        <f>VLOOKUP(M1757,'Hulpblad KAR-parser'!A:C,2,FALSE)</f>
        <v>Intern MK</v>
      </c>
      <c r="O1757" s="72" t="str">
        <f>IF(VLOOKUP(M1757,'Hulpblad KAR-parser'!A:C,3,FALSE)="","",VLOOKUP(M1757,'Hulpblad KAR-parser'!A:C,3,FALSE))</f>
        <v>Nee</v>
      </c>
      <c r="P1757" s="136" t="str">
        <f>IF(CONCATENATE(C1757,D1757)="","",VLOOKUP(CONCATENATE(C1757,D1757),Karakteristieken!AQ:AQ,1,FALSE))</f>
        <v>Intern MKNee</v>
      </c>
    </row>
    <row r="1758" spans="1:16" x14ac:dyDescent="0.25">
      <c r="A1758" s="59">
        <v>200109763</v>
      </c>
      <c r="B1758" s="59">
        <v>200098229</v>
      </c>
      <c r="C1758" s="59" t="s">
        <v>2362</v>
      </c>
      <c r="D1758" s="65" t="s">
        <v>1613</v>
      </c>
      <c r="E1758" s="60" t="s">
        <v>6312</v>
      </c>
      <c r="F1758" s="60"/>
      <c r="G1758" s="60"/>
      <c r="H1758" s="60"/>
      <c r="I1758" s="59">
        <f t="shared" si="29"/>
        <v>20</v>
      </c>
      <c r="J1758" s="59" t="s">
        <v>1613</v>
      </c>
      <c r="K1758" s="61" t="s">
        <v>12187</v>
      </c>
      <c r="L1758" s="62" t="s">
        <v>6737</v>
      </c>
      <c r="M1758" s="62" t="s">
        <v>6312</v>
      </c>
      <c r="N1758" s="72" t="str">
        <f>VLOOKUP(M1758,'Hulpblad KAR-parser'!A:C,2,FALSE)</f>
        <v>Intrekken alarm Brw</v>
      </c>
      <c r="O1758" s="72" t="str">
        <f>IF(VLOOKUP(M1758,'Hulpblad KAR-parser'!A:C,3,FALSE)="","",VLOOKUP(M1758,'Hulpblad KAR-parser'!A:C,3,FALSE))</f>
        <v/>
      </c>
      <c r="P1758" s="136" t="str">
        <f>IF(CONCATENATE(C1758,D1758)="","",VLOOKUP(CONCATENATE(C1758,D1758),Karakteristieken!AQ:AQ,1,FALSE))</f>
        <v>Intrekken alarm BrwJa</v>
      </c>
    </row>
    <row r="1759" spans="1:16" x14ac:dyDescent="0.25">
      <c r="A1759" s="59"/>
      <c r="B1759" s="59"/>
      <c r="C1759" s="59"/>
      <c r="D1759" s="59"/>
      <c r="E1759" s="60" t="s">
        <v>9363</v>
      </c>
      <c r="F1759" s="60"/>
      <c r="G1759" s="60" t="s">
        <v>6312</v>
      </c>
      <c r="H1759" s="60"/>
      <c r="I1759" s="59">
        <f t="shared" si="29"/>
        <v>6</v>
      </c>
      <c r="J1759" s="59" t="s">
        <v>1561</v>
      </c>
      <c r="K1759" s="61"/>
      <c r="L1759" s="62" t="s">
        <v>6737</v>
      </c>
      <c r="M1759" s="62" t="s">
        <v>6312</v>
      </c>
      <c r="N1759" s="72" t="str">
        <f>VLOOKUP(M1759,'Hulpblad KAR-parser'!A:C,2,FALSE)</f>
        <v>Intrekken alarm Brw</v>
      </c>
      <c r="O1759" s="72" t="str">
        <f>IF(VLOOKUP(M1759,'Hulpblad KAR-parser'!A:C,3,FALSE)="","",VLOOKUP(M1759,'Hulpblad KAR-parser'!A:C,3,FALSE))</f>
        <v/>
      </c>
      <c r="P1759" s="136" t="str">
        <f>IF(CONCATENATE(C1759,D1759)="","",VLOOKUP(CONCATENATE(C1759,D1759),Karakteristieken!AQ:AQ,1,FALSE))</f>
        <v/>
      </c>
    </row>
    <row r="1760" spans="1:16" x14ac:dyDescent="0.25">
      <c r="A1760" s="59">
        <v>200109764</v>
      </c>
      <c r="B1760" s="59">
        <v>200098230</v>
      </c>
      <c r="C1760" s="59" t="s">
        <v>2362</v>
      </c>
      <c r="D1760" s="59" t="s">
        <v>1613</v>
      </c>
      <c r="E1760" s="60" t="s">
        <v>2366</v>
      </c>
      <c r="F1760" s="60"/>
      <c r="G1760" s="60"/>
      <c r="H1760" s="60"/>
      <c r="I1760" s="59">
        <f t="shared" si="29"/>
        <v>23</v>
      </c>
      <c r="J1760" s="59" t="s">
        <v>1613</v>
      </c>
      <c r="K1760" s="61"/>
      <c r="L1760" s="62" t="s">
        <v>6737</v>
      </c>
      <c r="M1760" s="62" t="s">
        <v>2366</v>
      </c>
      <c r="N1760" s="72" t="str">
        <f>VLOOKUP(M1760,'Hulpblad KAR-parser'!A:C,2,FALSE)</f>
        <v>Intrekken alarm Brw</v>
      </c>
      <c r="O1760" s="72" t="str">
        <f>IF(VLOOKUP(M1760,'Hulpblad KAR-parser'!A:C,3,FALSE)="","",VLOOKUP(M1760,'Hulpblad KAR-parser'!A:C,3,FALSE))</f>
        <v>Ja</v>
      </c>
      <c r="P1760" s="136" t="str">
        <f>IF(CONCATENATE(C1760,D1760)="","",VLOOKUP(CONCATENATE(C1760,D1760),Karakteristieken!AQ:AQ,1,FALSE))</f>
        <v>Intrekken alarm BrwJa</v>
      </c>
    </row>
    <row r="1761" spans="1:16" x14ac:dyDescent="0.25">
      <c r="A1761" s="59">
        <v>200109765</v>
      </c>
      <c r="B1761" s="59">
        <v>200098231</v>
      </c>
      <c r="C1761" s="59" t="s">
        <v>2362</v>
      </c>
      <c r="D1761" s="59" t="s">
        <v>1561</v>
      </c>
      <c r="E1761" s="60" t="s">
        <v>2369</v>
      </c>
      <c r="F1761" s="60"/>
      <c r="G1761" s="60"/>
      <c r="H1761" s="60"/>
      <c r="I1761" s="59">
        <f t="shared" si="29"/>
        <v>24</v>
      </c>
      <c r="J1761" s="59" t="s">
        <v>1613</v>
      </c>
      <c r="K1761" s="61"/>
      <c r="L1761" s="62" t="s">
        <v>6737</v>
      </c>
      <c r="M1761" s="62" t="s">
        <v>2369</v>
      </c>
      <c r="N1761" s="72" t="str">
        <f>VLOOKUP(M1761,'Hulpblad KAR-parser'!A:C,2,FALSE)</f>
        <v>Intrekken alarm Brw</v>
      </c>
      <c r="O1761" s="72" t="str">
        <f>IF(VLOOKUP(M1761,'Hulpblad KAR-parser'!A:C,3,FALSE)="","",VLOOKUP(M1761,'Hulpblad KAR-parser'!A:C,3,FALSE))</f>
        <v>Nee</v>
      </c>
      <c r="P1761" s="136" t="str">
        <f>IF(CONCATENATE(C1761,D1761)="","",VLOOKUP(CONCATENATE(C1761,D1761),Karakteristieken!AQ:AQ,1,FALSE))</f>
        <v>Intrekken alarm BrwNee</v>
      </c>
    </row>
    <row r="1762" spans="1:16" x14ac:dyDescent="0.25">
      <c r="A1762" s="67">
        <v>200109766</v>
      </c>
      <c r="B1762" s="67">
        <v>200098232</v>
      </c>
      <c r="C1762" s="67" t="s">
        <v>2370</v>
      </c>
      <c r="D1762" s="67"/>
      <c r="E1762" s="68" t="s">
        <v>6313</v>
      </c>
      <c r="F1762" s="68"/>
      <c r="G1762" s="68"/>
      <c r="H1762" s="68"/>
      <c r="I1762" s="67">
        <f t="shared" si="29"/>
        <v>11</v>
      </c>
      <c r="J1762" s="67" t="s">
        <v>1613</v>
      </c>
      <c r="K1762" s="91" t="s">
        <v>12550</v>
      </c>
      <c r="L1762" s="62" t="s">
        <v>6737</v>
      </c>
      <c r="M1762" s="62" t="s">
        <v>6313</v>
      </c>
      <c r="N1762" s="72" t="e">
        <f>VLOOKUP(M1762,'Hulpblad KAR-parser'!A:C,2,FALSE)</f>
        <v>#N/A</v>
      </c>
      <c r="O1762" s="72" t="e">
        <f>IF(VLOOKUP(M1762,'Hulpblad KAR-parser'!A:C,3,FALSE)="","",VLOOKUP(M1762,'Hulpblad KAR-parser'!A:C,3,FALSE))</f>
        <v>#N/A</v>
      </c>
      <c r="P1762" s="136" t="e">
        <f>IF(CONCATENATE(C1762,D1762)="","",VLOOKUP(CONCATENATE(C1762,D1762),Karakteristieken!AQ:AQ,1,FALSE))</f>
        <v>#N/A</v>
      </c>
    </row>
    <row r="1763" spans="1:16" x14ac:dyDescent="0.25">
      <c r="A1763" s="67"/>
      <c r="B1763" s="67"/>
      <c r="C1763" s="67"/>
      <c r="D1763" s="67"/>
      <c r="E1763" s="68" t="s">
        <v>9416</v>
      </c>
      <c r="F1763" s="68"/>
      <c r="G1763" s="68" t="s">
        <v>6313</v>
      </c>
      <c r="H1763" s="68"/>
      <c r="I1763" s="67">
        <f t="shared" si="29"/>
        <v>6</v>
      </c>
      <c r="J1763" s="67" t="s">
        <v>1561</v>
      </c>
      <c r="K1763" s="91" t="s">
        <v>12550</v>
      </c>
      <c r="L1763" s="62" t="s">
        <v>6737</v>
      </c>
      <c r="M1763" s="62" t="s">
        <v>6313</v>
      </c>
      <c r="N1763" s="72" t="e">
        <f>VLOOKUP(M1763,'Hulpblad KAR-parser'!A:C,2,FALSE)</f>
        <v>#N/A</v>
      </c>
      <c r="O1763" s="72" t="e">
        <f>IF(VLOOKUP(M1763,'Hulpblad KAR-parser'!A:C,3,FALSE)="","",VLOOKUP(M1763,'Hulpblad KAR-parser'!A:C,3,FALSE))</f>
        <v>#N/A</v>
      </c>
      <c r="P1763" s="136" t="str">
        <f>IF(CONCATENATE(C1763,D1763)="","",VLOOKUP(CONCATENATE(C1763,D1763),Karakteristieken!AQ:AQ,1,FALSE))</f>
        <v/>
      </c>
    </row>
    <row r="1764" spans="1:16" x14ac:dyDescent="0.25">
      <c r="A1764" s="59">
        <v>200109767</v>
      </c>
      <c r="B1764" s="59">
        <v>200098233</v>
      </c>
      <c r="C1764" s="59" t="s">
        <v>2370</v>
      </c>
      <c r="D1764" s="59" t="s">
        <v>2371</v>
      </c>
      <c r="E1764" s="60" t="s">
        <v>2374</v>
      </c>
      <c r="F1764" s="60"/>
      <c r="G1764" s="60"/>
      <c r="H1764" s="60"/>
      <c r="I1764" s="59">
        <f t="shared" si="29"/>
        <v>27</v>
      </c>
      <c r="J1764" s="59" t="s">
        <v>1613</v>
      </c>
      <c r="K1764" s="61"/>
      <c r="L1764" s="62" t="s">
        <v>6737</v>
      </c>
      <c r="M1764" s="62" t="s">
        <v>2374</v>
      </c>
      <c r="N1764" s="72" t="str">
        <f>VLOOKUP(M1764,'Hulpblad KAR-parser'!A:C,2,FALSE)</f>
        <v>Inzet Ambu</v>
      </c>
      <c r="O1764" s="72" t="str">
        <f>IF(VLOOKUP(M1764,'Hulpblad KAR-parser'!A:C,3,FALSE)="","",VLOOKUP(M1764,'Hulpblad KAR-parser'!A:C,3,FALSE))</f>
        <v>Achterwacht MKA</v>
      </c>
      <c r="P1764" s="136" t="str">
        <f>IF(CONCATENATE(C1764,D1764)="","",VLOOKUP(CONCATENATE(C1764,D1764),Karakteristieken!AQ:AQ,1,FALSE))</f>
        <v>Inzet AmbuAchterwacht MKA</v>
      </c>
    </row>
    <row r="1765" spans="1:16" x14ac:dyDescent="0.25">
      <c r="A1765" s="59"/>
      <c r="B1765" s="59"/>
      <c r="C1765" s="59"/>
      <c r="D1765" s="59"/>
      <c r="E1765" s="60" t="s">
        <v>9364</v>
      </c>
      <c r="F1765" s="60"/>
      <c r="G1765" s="60" t="s">
        <v>2374</v>
      </c>
      <c r="H1765" s="60"/>
      <c r="I1765" s="59">
        <f t="shared" si="29"/>
        <v>6</v>
      </c>
      <c r="J1765" s="59" t="s">
        <v>1561</v>
      </c>
      <c r="K1765" s="61"/>
      <c r="L1765" s="62" t="s">
        <v>6737</v>
      </c>
      <c r="M1765" s="62" t="s">
        <v>2374</v>
      </c>
      <c r="N1765" s="72" t="str">
        <f>VLOOKUP(M1765,'Hulpblad KAR-parser'!A:C,2,FALSE)</f>
        <v>Inzet Ambu</v>
      </c>
      <c r="O1765" s="72" t="str">
        <f>IF(VLOOKUP(M1765,'Hulpblad KAR-parser'!A:C,3,FALSE)="","",VLOOKUP(M1765,'Hulpblad KAR-parser'!A:C,3,FALSE))</f>
        <v>Achterwacht MKA</v>
      </c>
      <c r="P1765" s="136" t="str">
        <f>IF(CONCATENATE(C1765,D1765)="","",VLOOKUP(CONCATENATE(C1765,D1765),Karakteristieken!AQ:AQ,1,FALSE))</f>
        <v/>
      </c>
    </row>
    <row r="1766" spans="1:16" x14ac:dyDescent="0.25">
      <c r="A1766" s="59"/>
      <c r="B1766" s="59"/>
      <c r="C1766" s="59"/>
      <c r="D1766" s="59"/>
      <c r="E1766" s="60" t="s">
        <v>9365</v>
      </c>
      <c r="F1766" s="60"/>
      <c r="G1766" s="60" t="s">
        <v>2374</v>
      </c>
      <c r="H1766" s="60"/>
      <c r="I1766" s="59">
        <f t="shared" si="29"/>
        <v>7</v>
      </c>
      <c r="J1766" s="59" t="s">
        <v>1561</v>
      </c>
      <c r="K1766" s="61"/>
      <c r="L1766" s="62" t="s">
        <v>6737</v>
      </c>
      <c r="M1766" s="62" t="s">
        <v>2374</v>
      </c>
      <c r="N1766" s="72" t="str">
        <f>VLOOKUP(M1766,'Hulpblad KAR-parser'!A:C,2,FALSE)</f>
        <v>Inzet Ambu</v>
      </c>
      <c r="O1766" s="72" t="str">
        <f>IF(VLOOKUP(M1766,'Hulpblad KAR-parser'!A:C,3,FALSE)="","",VLOOKUP(M1766,'Hulpblad KAR-parser'!A:C,3,FALSE))</f>
        <v>Achterwacht MKA</v>
      </c>
      <c r="P1766" s="136" t="str">
        <f>IF(CONCATENATE(C1766,D1766)="","",VLOOKUP(CONCATENATE(C1766,D1766),Karakteristieken!AQ:AQ,1,FALSE))</f>
        <v/>
      </c>
    </row>
    <row r="1767" spans="1:16" x14ac:dyDescent="0.25">
      <c r="A1767" s="59">
        <v>200109768</v>
      </c>
      <c r="B1767" s="59">
        <v>200098234</v>
      </c>
      <c r="C1767" s="59" t="s">
        <v>2370</v>
      </c>
      <c r="D1767" s="59" t="s">
        <v>2375</v>
      </c>
      <c r="E1767" s="60" t="s">
        <v>2377</v>
      </c>
      <c r="F1767" s="60"/>
      <c r="G1767" s="60"/>
      <c r="H1767" s="60"/>
      <c r="I1767" s="59">
        <f t="shared" si="29"/>
        <v>27</v>
      </c>
      <c r="J1767" s="59" t="s">
        <v>1613</v>
      </c>
      <c r="K1767" s="61"/>
      <c r="L1767" s="62" t="s">
        <v>6737</v>
      </c>
      <c r="M1767" s="62" t="s">
        <v>2377</v>
      </c>
      <c r="N1767" s="72" t="str">
        <f>VLOOKUP(M1767,'Hulpblad KAR-parser'!A:C,2,FALSE)</f>
        <v>Inzet Ambu</v>
      </c>
      <c r="O1767" s="72" t="str">
        <f>IF(VLOOKUP(M1767,'Hulpblad KAR-parser'!A:C,3,FALSE)="","",VLOOKUP(M1767,'Hulpblad KAR-parser'!A:C,3,FALSE))</f>
        <v>Achterwacht RAV</v>
      </c>
      <c r="P1767" s="136" t="str">
        <f>IF(CONCATENATE(C1767,D1767)="","",VLOOKUP(CONCATENATE(C1767,D1767),Karakteristieken!AQ:AQ,1,FALSE))</f>
        <v>Inzet AmbuAchterwacht RAV</v>
      </c>
    </row>
    <row r="1768" spans="1:16" x14ac:dyDescent="0.25">
      <c r="A1768" s="59"/>
      <c r="B1768" s="59"/>
      <c r="C1768" s="59"/>
      <c r="D1768" s="59"/>
      <c r="E1768" s="60" t="s">
        <v>9366</v>
      </c>
      <c r="F1768" s="60"/>
      <c r="G1768" s="60" t="s">
        <v>2377</v>
      </c>
      <c r="H1768" s="60"/>
      <c r="I1768" s="59">
        <f t="shared" si="29"/>
        <v>6</v>
      </c>
      <c r="J1768" s="59" t="s">
        <v>1561</v>
      </c>
      <c r="K1768" s="61"/>
      <c r="L1768" s="62" t="s">
        <v>6737</v>
      </c>
      <c r="M1768" s="62" t="s">
        <v>2377</v>
      </c>
      <c r="N1768" s="72" t="str">
        <f>VLOOKUP(M1768,'Hulpblad KAR-parser'!A:C,2,FALSE)</f>
        <v>Inzet Ambu</v>
      </c>
      <c r="O1768" s="72" t="str">
        <f>IF(VLOOKUP(M1768,'Hulpblad KAR-parser'!A:C,3,FALSE)="","",VLOOKUP(M1768,'Hulpblad KAR-parser'!A:C,3,FALSE))</f>
        <v>Achterwacht RAV</v>
      </c>
      <c r="P1768" s="136" t="str">
        <f>IF(CONCATENATE(C1768,D1768)="","",VLOOKUP(CONCATENATE(C1768,D1768),Karakteristieken!AQ:AQ,1,FALSE))</f>
        <v/>
      </c>
    </row>
    <row r="1769" spans="1:16" x14ac:dyDescent="0.25">
      <c r="A1769" s="59"/>
      <c r="B1769" s="59"/>
      <c r="C1769" s="59"/>
      <c r="D1769" s="59"/>
      <c r="E1769" s="60" t="s">
        <v>9367</v>
      </c>
      <c r="F1769" s="60"/>
      <c r="G1769" s="60" t="s">
        <v>2377</v>
      </c>
      <c r="H1769" s="60"/>
      <c r="I1769" s="59">
        <f t="shared" si="29"/>
        <v>7</v>
      </c>
      <c r="J1769" s="59" t="s">
        <v>1561</v>
      </c>
      <c r="K1769" s="61"/>
      <c r="L1769" s="62" t="s">
        <v>6737</v>
      </c>
      <c r="M1769" s="62" t="s">
        <v>2377</v>
      </c>
      <c r="N1769" s="72" t="str">
        <f>VLOOKUP(M1769,'Hulpblad KAR-parser'!A:C,2,FALSE)</f>
        <v>Inzet Ambu</v>
      </c>
      <c r="O1769" s="72" t="str">
        <f>IF(VLOOKUP(M1769,'Hulpblad KAR-parser'!A:C,3,FALSE)="","",VLOOKUP(M1769,'Hulpblad KAR-parser'!A:C,3,FALSE))</f>
        <v>Achterwacht RAV</v>
      </c>
      <c r="P1769" s="136" t="str">
        <f>IF(CONCATENATE(C1769,D1769)="","",VLOOKUP(CONCATENATE(C1769,D1769),Karakteristieken!AQ:AQ,1,FALSE))</f>
        <v/>
      </c>
    </row>
    <row r="1770" spans="1:16" x14ac:dyDescent="0.25">
      <c r="A1770" s="59">
        <v>200109769</v>
      </c>
      <c r="B1770" s="59">
        <v>200098235</v>
      </c>
      <c r="C1770" s="59" t="s">
        <v>2370</v>
      </c>
      <c r="D1770" s="59" t="s">
        <v>1834</v>
      </c>
      <c r="E1770" s="60" t="s">
        <v>2379</v>
      </c>
      <c r="F1770" s="60"/>
      <c r="G1770" s="60"/>
      <c r="H1770" s="60"/>
      <c r="I1770" s="59">
        <f t="shared" si="29"/>
        <v>15</v>
      </c>
      <c r="J1770" s="59" t="s">
        <v>1613</v>
      </c>
      <c r="K1770" s="61"/>
      <c r="L1770" s="62" t="s">
        <v>6737</v>
      </c>
      <c r="M1770" s="62" t="s">
        <v>2379</v>
      </c>
      <c r="N1770" s="72" t="str">
        <f>VLOOKUP(M1770,'Hulpblad KAR-parser'!A:C,2,FALSE)</f>
        <v>Inzet Ambu</v>
      </c>
      <c r="O1770" s="72" t="str">
        <f>IF(VLOOKUP(M1770,'Hulpblad KAR-parser'!A:C,3,FALSE)="","",VLOOKUP(M1770,'Hulpblad KAR-parser'!A:C,3,FALSE))</f>
        <v>AED</v>
      </c>
      <c r="P1770" s="136" t="str">
        <f>IF(CONCATENATE(C1770,D1770)="","",VLOOKUP(CONCATENATE(C1770,D1770),Karakteristieken!AQ:AQ,1,FALSE))</f>
        <v>Inzet AmbuAED</v>
      </c>
    </row>
    <row r="1771" spans="1:16" x14ac:dyDescent="0.25">
      <c r="A1771" s="59"/>
      <c r="B1771" s="59"/>
      <c r="C1771" s="59"/>
      <c r="D1771" s="59"/>
      <c r="E1771" s="60" t="s">
        <v>9368</v>
      </c>
      <c r="F1771" s="60"/>
      <c r="G1771" s="60" t="s">
        <v>2379</v>
      </c>
      <c r="H1771" s="60"/>
      <c r="I1771" s="59">
        <f t="shared" si="29"/>
        <v>9</v>
      </c>
      <c r="J1771" s="59" t="s">
        <v>1561</v>
      </c>
      <c r="K1771" s="61"/>
      <c r="L1771" s="62" t="s">
        <v>6737</v>
      </c>
      <c r="M1771" s="62" t="s">
        <v>2379</v>
      </c>
      <c r="N1771" s="72" t="str">
        <f>VLOOKUP(M1771,'Hulpblad KAR-parser'!A:C,2,FALSE)</f>
        <v>Inzet Ambu</v>
      </c>
      <c r="O1771" s="72" t="str">
        <f>IF(VLOOKUP(M1771,'Hulpblad KAR-parser'!A:C,3,FALSE)="","",VLOOKUP(M1771,'Hulpblad KAR-parser'!A:C,3,FALSE))</f>
        <v>AED</v>
      </c>
      <c r="P1771" s="136" t="str">
        <f>IF(CONCATENATE(C1771,D1771)="","",VLOOKUP(CONCATENATE(C1771,D1771),Karakteristieken!AQ:AQ,1,FALSE))</f>
        <v/>
      </c>
    </row>
    <row r="1772" spans="1:16" x14ac:dyDescent="0.25">
      <c r="A1772" s="59"/>
      <c r="B1772" s="59"/>
      <c r="C1772" s="59"/>
      <c r="D1772" s="59"/>
      <c r="E1772" s="60" t="s">
        <v>9369</v>
      </c>
      <c r="F1772" s="60"/>
      <c r="G1772" s="60" t="s">
        <v>2379</v>
      </c>
      <c r="H1772" s="60"/>
      <c r="I1772" s="59">
        <f t="shared" si="29"/>
        <v>6</v>
      </c>
      <c r="J1772" s="59" t="s">
        <v>1561</v>
      </c>
      <c r="K1772" s="61"/>
      <c r="L1772" s="62" t="s">
        <v>6737</v>
      </c>
      <c r="M1772" s="62" t="s">
        <v>2379</v>
      </c>
      <c r="N1772" s="72" t="str">
        <f>VLOOKUP(M1772,'Hulpblad KAR-parser'!A:C,2,FALSE)</f>
        <v>Inzet Ambu</v>
      </c>
      <c r="O1772" s="72" t="str">
        <f>IF(VLOOKUP(M1772,'Hulpblad KAR-parser'!A:C,3,FALSE)="","",VLOOKUP(M1772,'Hulpblad KAR-parser'!A:C,3,FALSE))</f>
        <v>AED</v>
      </c>
      <c r="P1772" s="136" t="str">
        <f>IF(CONCATENATE(C1772,D1772)="","",VLOOKUP(CONCATENATE(C1772,D1772),Karakteristieken!AQ:AQ,1,FALSE))</f>
        <v/>
      </c>
    </row>
    <row r="1773" spans="1:16" x14ac:dyDescent="0.25">
      <c r="A1773" s="59"/>
      <c r="B1773" s="59"/>
      <c r="C1773" s="59"/>
      <c r="D1773" s="59"/>
      <c r="E1773" s="60" t="s">
        <v>9370</v>
      </c>
      <c r="F1773" s="60"/>
      <c r="G1773" s="60" t="s">
        <v>2379</v>
      </c>
      <c r="H1773" s="60"/>
      <c r="I1773" s="59">
        <f t="shared" si="29"/>
        <v>6</v>
      </c>
      <c r="J1773" s="59" t="s">
        <v>1561</v>
      </c>
      <c r="K1773" s="61"/>
      <c r="L1773" s="62" t="s">
        <v>6737</v>
      </c>
      <c r="M1773" s="62" t="s">
        <v>2379</v>
      </c>
      <c r="N1773" s="72" t="str">
        <f>VLOOKUP(M1773,'Hulpblad KAR-parser'!A:C,2,FALSE)</f>
        <v>Inzet Ambu</v>
      </c>
      <c r="O1773" s="72" t="str">
        <f>IF(VLOOKUP(M1773,'Hulpblad KAR-parser'!A:C,3,FALSE)="","",VLOOKUP(M1773,'Hulpblad KAR-parser'!A:C,3,FALSE))</f>
        <v>AED</v>
      </c>
      <c r="P1773" s="136" t="str">
        <f>IF(CONCATENATE(C1773,D1773)="","",VLOOKUP(CONCATENATE(C1773,D1773),Karakteristieken!AQ:AQ,1,FALSE))</f>
        <v/>
      </c>
    </row>
    <row r="1774" spans="1:16" x14ac:dyDescent="0.25">
      <c r="A1774" s="59">
        <v>200109770</v>
      </c>
      <c r="B1774" s="59">
        <v>200098236</v>
      </c>
      <c r="C1774" s="59" t="s">
        <v>2370</v>
      </c>
      <c r="D1774" s="59" t="s">
        <v>1933</v>
      </c>
      <c r="E1774" s="60" t="s">
        <v>2381</v>
      </c>
      <c r="F1774" s="60"/>
      <c r="G1774" s="60"/>
      <c r="H1774" s="60"/>
      <c r="I1774" s="59">
        <f t="shared" si="29"/>
        <v>16</v>
      </c>
      <c r="J1774" s="59" t="s">
        <v>1613</v>
      </c>
      <c r="K1774" s="61"/>
      <c r="L1774" s="62" t="s">
        <v>6737</v>
      </c>
      <c r="M1774" s="62" t="s">
        <v>2381</v>
      </c>
      <c r="N1774" s="72" t="str">
        <f>VLOOKUP(M1774,'Hulpblad KAR-parser'!A:C,2,FALSE)</f>
        <v>Inzet Ambu</v>
      </c>
      <c r="O1774" s="72" t="str">
        <f>IF(VLOOKUP(M1774,'Hulpblad KAR-parser'!A:C,3,FALSE)="","",VLOOKUP(M1774,'Hulpblad KAR-parser'!A:C,3,FALSE))</f>
        <v>Ambu</v>
      </c>
      <c r="P1774" s="136" t="str">
        <f>IF(CONCATENATE(C1774,D1774)="","",VLOOKUP(CONCATENATE(C1774,D1774),Karakteristieken!AQ:AQ,1,FALSE))</f>
        <v>Inzet AmbuAmbu</v>
      </c>
    </row>
    <row r="1775" spans="1:16" x14ac:dyDescent="0.25">
      <c r="A1775" s="59"/>
      <c r="B1775" s="59"/>
      <c r="C1775" s="59"/>
      <c r="D1775" s="59"/>
      <c r="E1775" s="60" t="s">
        <v>9371</v>
      </c>
      <c r="F1775" s="60"/>
      <c r="G1775" s="60" t="s">
        <v>2381</v>
      </c>
      <c r="H1775" s="60"/>
      <c r="I1775" s="59">
        <f t="shared" si="29"/>
        <v>5</v>
      </c>
      <c r="J1775" s="59" t="s">
        <v>1561</v>
      </c>
      <c r="K1775" s="61"/>
      <c r="L1775" s="62" t="s">
        <v>6737</v>
      </c>
      <c r="M1775" s="62" t="s">
        <v>2381</v>
      </c>
      <c r="N1775" s="72" t="str">
        <f>VLOOKUP(M1775,'Hulpblad KAR-parser'!A:C,2,FALSE)</f>
        <v>Inzet Ambu</v>
      </c>
      <c r="O1775" s="72" t="str">
        <f>IF(VLOOKUP(M1775,'Hulpblad KAR-parser'!A:C,3,FALSE)="","",VLOOKUP(M1775,'Hulpblad KAR-parser'!A:C,3,FALSE))</f>
        <v>Ambu</v>
      </c>
      <c r="P1775" s="136" t="str">
        <f>IF(CONCATENATE(C1775,D1775)="","",VLOOKUP(CONCATENATE(C1775,D1775),Karakteristieken!AQ:AQ,1,FALSE))</f>
        <v/>
      </c>
    </row>
    <row r="1776" spans="1:16" x14ac:dyDescent="0.25">
      <c r="A1776" s="59"/>
      <c r="B1776" s="59"/>
      <c r="C1776" s="59"/>
      <c r="D1776" s="59"/>
      <c r="E1776" s="60" t="s">
        <v>9372</v>
      </c>
      <c r="F1776" s="60"/>
      <c r="G1776" s="60" t="s">
        <v>2381</v>
      </c>
      <c r="H1776" s="60"/>
      <c r="I1776" s="59">
        <f t="shared" si="29"/>
        <v>6</v>
      </c>
      <c r="J1776" s="59" t="s">
        <v>1561</v>
      </c>
      <c r="K1776" s="61"/>
      <c r="L1776" s="62" t="s">
        <v>6737</v>
      </c>
      <c r="M1776" s="62" t="s">
        <v>2381</v>
      </c>
      <c r="N1776" s="72" t="str">
        <f>VLOOKUP(M1776,'Hulpblad KAR-parser'!A:C,2,FALSE)</f>
        <v>Inzet Ambu</v>
      </c>
      <c r="O1776" s="72" t="str">
        <f>IF(VLOOKUP(M1776,'Hulpblad KAR-parser'!A:C,3,FALSE)="","",VLOOKUP(M1776,'Hulpblad KAR-parser'!A:C,3,FALSE))</f>
        <v>Ambu</v>
      </c>
      <c r="P1776" s="136" t="str">
        <f>IF(CONCATENATE(C1776,D1776)="","",VLOOKUP(CONCATENATE(C1776,D1776),Karakteristieken!AQ:AQ,1,FALSE))</f>
        <v/>
      </c>
    </row>
    <row r="1777" spans="1:16" x14ac:dyDescent="0.25">
      <c r="A1777" s="59">
        <v>200109771</v>
      </c>
      <c r="B1777" s="59">
        <v>200098237</v>
      </c>
      <c r="C1777" s="59" t="s">
        <v>2370</v>
      </c>
      <c r="D1777" s="59" t="s">
        <v>2382</v>
      </c>
      <c r="E1777" s="60" t="s">
        <v>2384</v>
      </c>
      <c r="F1777" s="60"/>
      <c r="G1777" s="60"/>
      <c r="H1777" s="60"/>
      <c r="I1777" s="59">
        <f t="shared" si="29"/>
        <v>18</v>
      </c>
      <c r="J1777" s="59" t="s">
        <v>1613</v>
      </c>
      <c r="K1777" s="61"/>
      <c r="L1777" s="62" t="s">
        <v>6737</v>
      </c>
      <c r="M1777" s="62" t="s">
        <v>2384</v>
      </c>
      <c r="N1777" s="72" t="str">
        <f>VLOOKUP(M1777,'Hulpblad KAR-parser'!A:C,2,FALSE)</f>
        <v>Inzet Ambu</v>
      </c>
      <c r="O1777" s="72" t="str">
        <f>IF(VLOOKUP(M1777,'Hulpblad KAR-parser'!A:C,3,FALSE)="","",VLOOKUP(M1777,'Hulpblad KAR-parser'!A:C,3,FALSE))</f>
        <v>Amheli</v>
      </c>
      <c r="P1777" s="136" t="str">
        <f>IF(CONCATENATE(C1777,D1777)="","",VLOOKUP(CONCATENATE(C1777,D1777),Karakteristieken!AQ:AQ,1,FALSE))</f>
        <v>Inzet AmbuAmheli</v>
      </c>
    </row>
    <row r="1778" spans="1:16" x14ac:dyDescent="0.25">
      <c r="A1778" s="59"/>
      <c r="B1778" s="59"/>
      <c r="C1778" s="59"/>
      <c r="D1778" s="59"/>
      <c r="E1778" s="60" t="s">
        <v>9373</v>
      </c>
      <c r="F1778" s="60"/>
      <c r="G1778" s="60" t="s">
        <v>2384</v>
      </c>
      <c r="H1778" s="60"/>
      <c r="I1778" s="59">
        <f t="shared" si="29"/>
        <v>7</v>
      </c>
      <c r="J1778" s="59" t="s">
        <v>1561</v>
      </c>
      <c r="K1778" s="61"/>
      <c r="L1778" s="62" t="s">
        <v>6737</v>
      </c>
      <c r="M1778" s="62" t="s">
        <v>2384</v>
      </c>
      <c r="N1778" s="72" t="str">
        <f>VLOOKUP(M1778,'Hulpblad KAR-parser'!A:C,2,FALSE)</f>
        <v>Inzet Ambu</v>
      </c>
      <c r="O1778" s="72" t="str">
        <f>IF(VLOOKUP(M1778,'Hulpblad KAR-parser'!A:C,3,FALSE)="","",VLOOKUP(M1778,'Hulpblad KAR-parser'!A:C,3,FALSE))</f>
        <v>Amheli</v>
      </c>
      <c r="P1778" s="136" t="str">
        <f>IF(CONCATENATE(C1778,D1778)="","",VLOOKUP(CONCATENATE(C1778,D1778),Karakteristieken!AQ:AQ,1,FALSE))</f>
        <v/>
      </c>
    </row>
    <row r="1779" spans="1:16" x14ac:dyDescent="0.25">
      <c r="A1779" s="59"/>
      <c r="B1779" s="59"/>
      <c r="C1779" s="59"/>
      <c r="D1779" s="59"/>
      <c r="E1779" s="60" t="s">
        <v>9374</v>
      </c>
      <c r="F1779" s="60"/>
      <c r="G1779" s="60" t="s">
        <v>2384</v>
      </c>
      <c r="H1779" s="60"/>
      <c r="I1779" s="59">
        <f t="shared" si="29"/>
        <v>5</v>
      </c>
      <c r="J1779" s="59" t="s">
        <v>1561</v>
      </c>
      <c r="K1779" s="61"/>
      <c r="L1779" s="62" t="s">
        <v>6737</v>
      </c>
      <c r="M1779" s="62" t="s">
        <v>2384</v>
      </c>
      <c r="N1779" s="72" t="str">
        <f>VLOOKUP(M1779,'Hulpblad KAR-parser'!A:C,2,FALSE)</f>
        <v>Inzet Ambu</v>
      </c>
      <c r="O1779" s="72" t="str">
        <f>IF(VLOOKUP(M1779,'Hulpblad KAR-parser'!A:C,3,FALSE)="","",VLOOKUP(M1779,'Hulpblad KAR-parser'!A:C,3,FALSE))</f>
        <v>Amheli</v>
      </c>
      <c r="P1779" s="136" t="str">
        <f>IF(CONCATENATE(C1779,D1779)="","",VLOOKUP(CONCATENATE(C1779,D1779),Karakteristieken!AQ:AQ,1,FALSE))</f>
        <v/>
      </c>
    </row>
    <row r="1780" spans="1:16" x14ac:dyDescent="0.25">
      <c r="A1780" s="59"/>
      <c r="B1780" s="59"/>
      <c r="C1780" s="59"/>
      <c r="D1780" s="59"/>
      <c r="E1780" s="60" t="s">
        <v>9375</v>
      </c>
      <c r="F1780" s="60"/>
      <c r="G1780" s="60" t="s">
        <v>2384</v>
      </c>
      <c r="H1780" s="60"/>
      <c r="I1780" s="59">
        <f t="shared" si="29"/>
        <v>6</v>
      </c>
      <c r="J1780" s="59" t="s">
        <v>1561</v>
      </c>
      <c r="K1780" s="61"/>
      <c r="L1780" s="62" t="s">
        <v>6737</v>
      </c>
      <c r="M1780" s="62" t="s">
        <v>2384</v>
      </c>
      <c r="N1780" s="72" t="str">
        <f>VLOOKUP(M1780,'Hulpblad KAR-parser'!A:C,2,FALSE)</f>
        <v>Inzet Ambu</v>
      </c>
      <c r="O1780" s="72" t="str">
        <f>IF(VLOOKUP(M1780,'Hulpblad KAR-parser'!A:C,3,FALSE)="","",VLOOKUP(M1780,'Hulpblad KAR-parser'!A:C,3,FALSE))</f>
        <v>Amheli</v>
      </c>
      <c r="P1780" s="136" t="str">
        <f>IF(CONCATENATE(C1780,D1780)="","",VLOOKUP(CONCATENATE(C1780,D1780),Karakteristieken!AQ:AQ,1,FALSE))</f>
        <v/>
      </c>
    </row>
    <row r="1781" spans="1:16" x14ac:dyDescent="0.25">
      <c r="A1781" s="59"/>
      <c r="B1781" s="59"/>
      <c r="C1781" s="59"/>
      <c r="D1781" s="59"/>
      <c r="E1781" s="60" t="s">
        <v>9376</v>
      </c>
      <c r="F1781" s="60"/>
      <c r="G1781" s="60" t="s">
        <v>2384</v>
      </c>
      <c r="H1781" s="60"/>
      <c r="I1781" s="59">
        <f t="shared" si="29"/>
        <v>7</v>
      </c>
      <c r="J1781" s="59" t="s">
        <v>1561</v>
      </c>
      <c r="K1781" s="61"/>
      <c r="L1781" s="62" t="s">
        <v>6737</v>
      </c>
      <c r="M1781" s="62" t="s">
        <v>2384</v>
      </c>
      <c r="N1781" s="72" t="str">
        <f>VLOOKUP(M1781,'Hulpblad KAR-parser'!A:C,2,FALSE)</f>
        <v>Inzet Ambu</v>
      </c>
      <c r="O1781" s="72" t="str">
        <f>IF(VLOOKUP(M1781,'Hulpblad KAR-parser'!A:C,3,FALSE)="","",VLOOKUP(M1781,'Hulpblad KAR-parser'!A:C,3,FALSE))</f>
        <v>Amheli</v>
      </c>
      <c r="P1781" s="136" t="str">
        <f>IF(CONCATENATE(C1781,D1781)="","",VLOOKUP(CONCATENATE(C1781,D1781),Karakteristieken!AQ:AQ,1,FALSE))</f>
        <v/>
      </c>
    </row>
    <row r="1782" spans="1:16" x14ac:dyDescent="0.25">
      <c r="A1782" s="59">
        <v>200109772</v>
      </c>
      <c r="B1782" s="59">
        <v>200098238</v>
      </c>
      <c r="C1782" s="59" t="s">
        <v>2370</v>
      </c>
      <c r="D1782" s="59" t="s">
        <v>2385</v>
      </c>
      <c r="E1782" s="60" t="s">
        <v>2387</v>
      </c>
      <c r="F1782" s="60"/>
      <c r="G1782" s="60"/>
      <c r="H1782" s="60"/>
      <c r="I1782" s="59">
        <f t="shared" si="29"/>
        <v>22</v>
      </c>
      <c r="J1782" s="59" t="s">
        <v>1613</v>
      </c>
      <c r="K1782" s="61"/>
      <c r="L1782" s="62" t="s">
        <v>6737</v>
      </c>
      <c r="M1782" s="62" t="s">
        <v>2387</v>
      </c>
      <c r="N1782" s="72" t="str">
        <f>VLOOKUP(M1782,'Hulpblad KAR-parser'!A:C,2,FALSE)</f>
        <v>Inzet Ambu</v>
      </c>
      <c r="O1782" s="72" t="str">
        <f>IF(VLOOKUP(M1782,'Hulpblad KAR-parser'!A:C,3,FALSE)="","",VLOOKUP(M1782,'Hulpblad KAR-parser'!A:C,3,FALSE))</f>
        <v>B-rit Ambu</v>
      </c>
      <c r="P1782" s="136" t="str">
        <f>IF(CONCATENATE(C1782,D1782)="","",VLOOKUP(CONCATENATE(C1782,D1782),Karakteristieken!AQ:AQ,1,FALSE))</f>
        <v>Inzet AmbuB-rit Ambu</v>
      </c>
    </row>
    <row r="1783" spans="1:16" x14ac:dyDescent="0.25">
      <c r="A1783" s="59"/>
      <c r="B1783" s="59"/>
      <c r="C1783" s="59"/>
      <c r="D1783" s="59"/>
      <c r="E1783" s="60" t="s">
        <v>9377</v>
      </c>
      <c r="F1783" s="60"/>
      <c r="G1783" s="60" t="s">
        <v>2387</v>
      </c>
      <c r="H1783" s="60"/>
      <c r="I1783" s="59">
        <f t="shared" si="29"/>
        <v>5</v>
      </c>
      <c r="J1783" s="59" t="s">
        <v>1561</v>
      </c>
      <c r="K1783" s="61"/>
      <c r="L1783" s="62" t="s">
        <v>6737</v>
      </c>
      <c r="M1783" s="62" t="s">
        <v>2387</v>
      </c>
      <c r="N1783" s="72" t="str">
        <f>VLOOKUP(M1783,'Hulpblad KAR-parser'!A:C,2,FALSE)</f>
        <v>Inzet Ambu</v>
      </c>
      <c r="O1783" s="72" t="str">
        <f>IF(VLOOKUP(M1783,'Hulpblad KAR-parser'!A:C,3,FALSE)="","",VLOOKUP(M1783,'Hulpblad KAR-parser'!A:C,3,FALSE))</f>
        <v>B-rit Ambu</v>
      </c>
      <c r="P1783" s="136" t="str">
        <f>IF(CONCATENATE(C1783,D1783)="","",VLOOKUP(CONCATENATE(C1783,D1783),Karakteristieken!AQ:AQ,1,FALSE))</f>
        <v/>
      </c>
    </row>
    <row r="1784" spans="1:16" x14ac:dyDescent="0.25">
      <c r="A1784" s="59">
        <v>200109773</v>
      </c>
      <c r="B1784" s="59">
        <v>200098239</v>
      </c>
      <c r="C1784" s="59" t="s">
        <v>2370</v>
      </c>
      <c r="D1784" s="59" t="s">
        <v>2388</v>
      </c>
      <c r="E1784" s="60" t="s">
        <v>2390</v>
      </c>
      <c r="F1784" s="60"/>
      <c r="G1784" s="60"/>
      <c r="H1784" s="60"/>
      <c r="I1784" s="59">
        <f t="shared" si="29"/>
        <v>25</v>
      </c>
      <c r="J1784" s="59" t="s">
        <v>1613</v>
      </c>
      <c r="K1784" s="61"/>
      <c r="L1784" s="62" t="s">
        <v>6737</v>
      </c>
      <c r="M1784" s="62" t="s">
        <v>2390</v>
      </c>
      <c r="N1784" s="72" t="str">
        <f>VLOOKUP(M1784,'Hulpblad KAR-parser'!A:C,2,FALSE)</f>
        <v>Inzet Ambu</v>
      </c>
      <c r="O1784" s="72" t="str">
        <f>IF(VLOOKUP(M1784,'Hulpblad KAR-parser'!A:C,3,FALSE)="","",VLOOKUP(M1784,'Hulpblad KAR-parser'!A:C,3,FALSE))</f>
        <v>B-rit bewaakt</v>
      </c>
      <c r="P1784" s="136" t="str">
        <f>IF(CONCATENATE(C1784,D1784)="","",VLOOKUP(CONCATENATE(C1784,D1784),Karakteristieken!AQ:AQ,1,FALSE))</f>
        <v>Inzet AmbuB-rit bewaakt</v>
      </c>
    </row>
    <row r="1785" spans="1:16" x14ac:dyDescent="0.25">
      <c r="A1785" s="59"/>
      <c r="B1785" s="59"/>
      <c r="C1785" s="59"/>
      <c r="D1785" s="59"/>
      <c r="E1785" s="60" t="s">
        <v>9378</v>
      </c>
      <c r="F1785" s="60"/>
      <c r="G1785" s="60" t="s">
        <v>2390</v>
      </c>
      <c r="H1785" s="60"/>
      <c r="I1785" s="59">
        <f t="shared" si="29"/>
        <v>5</v>
      </c>
      <c r="J1785" s="59" t="s">
        <v>1561</v>
      </c>
      <c r="K1785" s="61"/>
      <c r="L1785" s="62" t="s">
        <v>6737</v>
      </c>
      <c r="M1785" s="62" t="s">
        <v>2390</v>
      </c>
      <c r="N1785" s="72" t="str">
        <f>VLOOKUP(M1785,'Hulpblad KAR-parser'!A:C,2,FALSE)</f>
        <v>Inzet Ambu</v>
      </c>
      <c r="O1785" s="72" t="str">
        <f>IF(VLOOKUP(M1785,'Hulpblad KAR-parser'!A:C,3,FALSE)="","",VLOOKUP(M1785,'Hulpblad KAR-parser'!A:C,3,FALSE))</f>
        <v>B-rit bewaakt</v>
      </c>
      <c r="P1785" s="136" t="str">
        <f>IF(CONCATENATE(C1785,D1785)="","",VLOOKUP(CONCATENATE(C1785,D1785),Karakteristieken!AQ:AQ,1,FALSE))</f>
        <v/>
      </c>
    </row>
    <row r="1786" spans="1:16" x14ac:dyDescent="0.25">
      <c r="A1786" s="59">
        <v>200109774</v>
      </c>
      <c r="B1786" s="59">
        <v>200098240</v>
      </c>
      <c r="C1786" s="59" t="s">
        <v>2370</v>
      </c>
      <c r="D1786" s="59" t="s">
        <v>2391</v>
      </c>
      <c r="E1786" s="60" t="s">
        <v>2393</v>
      </c>
      <c r="F1786" s="60"/>
      <c r="G1786" s="60"/>
      <c r="H1786" s="60"/>
      <c r="I1786" s="59">
        <f t="shared" si="29"/>
        <v>22</v>
      </c>
      <c r="J1786" s="59" t="s">
        <v>1613</v>
      </c>
      <c r="K1786" s="61"/>
      <c r="L1786" s="62" t="s">
        <v>6737</v>
      </c>
      <c r="M1786" s="62" t="s">
        <v>2393</v>
      </c>
      <c r="N1786" s="72" t="str">
        <f>VLOOKUP(M1786,'Hulpblad KAR-parser'!A:C,2,FALSE)</f>
        <v>Inzet Ambu</v>
      </c>
      <c r="O1786" s="72" t="str">
        <f>IF(VLOOKUP(M1786,'Hulpblad KAR-parser'!A:C,3,FALSE)="","",VLOOKUP(M1786,'Hulpblad KAR-parser'!A:C,3,FALSE))</f>
        <v>B-rit zorg</v>
      </c>
      <c r="P1786" s="136" t="str">
        <f>IF(CONCATENATE(C1786,D1786)="","",VLOOKUP(CONCATENATE(C1786,D1786),Karakteristieken!AQ:AQ,1,FALSE))</f>
        <v>Inzet AmbuB-rit zorg</v>
      </c>
    </row>
    <row r="1787" spans="1:16" x14ac:dyDescent="0.25">
      <c r="A1787" s="59"/>
      <c r="B1787" s="59"/>
      <c r="C1787" s="59"/>
      <c r="D1787" s="59"/>
      <c r="E1787" s="60" t="s">
        <v>9379</v>
      </c>
      <c r="F1787" s="60"/>
      <c r="G1787" s="60" t="s">
        <v>2393</v>
      </c>
      <c r="H1787" s="60"/>
      <c r="I1787" s="59">
        <f t="shared" si="29"/>
        <v>5</v>
      </c>
      <c r="J1787" s="59" t="s">
        <v>1561</v>
      </c>
      <c r="K1787" s="61"/>
      <c r="L1787" s="62" t="s">
        <v>6737</v>
      </c>
      <c r="M1787" s="62" t="s">
        <v>2393</v>
      </c>
      <c r="N1787" s="72" t="str">
        <f>VLOOKUP(M1787,'Hulpblad KAR-parser'!A:C,2,FALSE)</f>
        <v>Inzet Ambu</v>
      </c>
      <c r="O1787" s="72" t="str">
        <f>IF(VLOOKUP(M1787,'Hulpblad KAR-parser'!A:C,3,FALSE)="","",VLOOKUP(M1787,'Hulpblad KAR-parser'!A:C,3,FALSE))</f>
        <v>B-rit zorg</v>
      </c>
      <c r="P1787" s="136" t="str">
        <f>IF(CONCATENATE(C1787,D1787)="","",VLOOKUP(CONCATENATE(C1787,D1787),Karakteristieken!AQ:AQ,1,FALSE))</f>
        <v/>
      </c>
    </row>
    <row r="1788" spans="1:16" x14ac:dyDescent="0.25">
      <c r="A1788" s="59">
        <v>200109775</v>
      </c>
      <c r="B1788" s="59">
        <v>200098241</v>
      </c>
      <c r="C1788" s="59" t="s">
        <v>2370</v>
      </c>
      <c r="D1788" s="59" t="s">
        <v>2394</v>
      </c>
      <c r="E1788" s="60" t="s">
        <v>2396</v>
      </c>
      <c r="F1788" s="60"/>
      <c r="G1788" s="60"/>
      <c r="H1788" s="60"/>
      <c r="I1788" s="59">
        <f t="shared" si="29"/>
        <v>15</v>
      </c>
      <c r="J1788" s="59" t="s">
        <v>1613</v>
      </c>
      <c r="K1788" s="61"/>
      <c r="L1788" s="62" t="s">
        <v>6737</v>
      </c>
      <c r="M1788" s="62" t="s">
        <v>2396</v>
      </c>
      <c r="N1788" s="72" t="str">
        <f>VLOOKUP(M1788,'Hulpblad KAR-parser'!A:C,2,FALSE)</f>
        <v>Inzet Ambu</v>
      </c>
      <c r="O1788" s="72" t="str">
        <f>IF(VLOOKUP(M1788,'Hulpblad KAR-parser'!A:C,3,FALSE)="","",VLOOKUP(M1788,'Hulpblad KAR-parser'!A:C,3,FALSE))</f>
        <v>GGZ</v>
      </c>
      <c r="P1788" s="136" t="str">
        <f>IF(CONCATENATE(C1788,D1788)="","",VLOOKUP(CONCATENATE(C1788,D1788),Karakteristieken!AQ:AQ,1,FALSE))</f>
        <v>Inzet AmbuGGZ</v>
      </c>
    </row>
    <row r="1789" spans="1:16" x14ac:dyDescent="0.25">
      <c r="A1789" s="59"/>
      <c r="B1789" s="59"/>
      <c r="C1789" s="59"/>
      <c r="D1789" s="59"/>
      <c r="E1789" s="60" t="s">
        <v>9380</v>
      </c>
      <c r="F1789" s="60"/>
      <c r="G1789" s="60" t="s">
        <v>2396</v>
      </c>
      <c r="H1789" s="60"/>
      <c r="I1789" s="59">
        <f t="shared" si="29"/>
        <v>6</v>
      </c>
      <c r="J1789" s="59" t="s">
        <v>1561</v>
      </c>
      <c r="K1789" s="61"/>
      <c r="L1789" s="62" t="s">
        <v>6737</v>
      </c>
      <c r="M1789" s="62" t="s">
        <v>2396</v>
      </c>
      <c r="N1789" s="72" t="str">
        <f>VLOOKUP(M1789,'Hulpblad KAR-parser'!A:C,2,FALSE)</f>
        <v>Inzet Ambu</v>
      </c>
      <c r="O1789" s="72" t="str">
        <f>IF(VLOOKUP(M1789,'Hulpblad KAR-parser'!A:C,3,FALSE)="","",VLOOKUP(M1789,'Hulpblad KAR-parser'!A:C,3,FALSE))</f>
        <v>GGZ</v>
      </c>
      <c r="P1789" s="136" t="str">
        <f>IF(CONCATENATE(C1789,D1789)="","",VLOOKUP(CONCATENATE(C1789,D1789),Karakteristieken!AQ:AQ,1,FALSE))</f>
        <v/>
      </c>
    </row>
    <row r="1790" spans="1:16" x14ac:dyDescent="0.25">
      <c r="A1790" s="59">
        <v>200109776</v>
      </c>
      <c r="B1790" s="59">
        <v>200098242</v>
      </c>
      <c r="C1790" s="59" t="s">
        <v>2370</v>
      </c>
      <c r="D1790" s="59" t="s">
        <v>2397</v>
      </c>
      <c r="E1790" s="60" t="s">
        <v>2399</v>
      </c>
      <c r="F1790" s="60"/>
      <c r="G1790" s="60"/>
      <c r="H1790" s="60"/>
      <c r="I1790" s="59">
        <f t="shared" si="29"/>
        <v>15</v>
      </c>
      <c r="J1790" s="59" t="s">
        <v>1613</v>
      </c>
      <c r="K1790" s="61"/>
      <c r="L1790" s="62" t="s">
        <v>6737</v>
      </c>
      <c r="M1790" s="62" t="s">
        <v>2399</v>
      </c>
      <c r="N1790" s="72" t="str">
        <f>VLOOKUP(M1790,'Hulpblad KAR-parser'!A:C,2,FALSE)</f>
        <v>Inzet Ambu</v>
      </c>
      <c r="O1790" s="72" t="str">
        <f>IF(VLOOKUP(M1790,'Hulpblad KAR-parser'!A:C,3,FALSE)="","",VLOOKUP(M1790,'Hulpblad KAR-parser'!A:C,3,FALSE))</f>
        <v>HAP</v>
      </c>
      <c r="P1790" s="136" t="str">
        <f>IF(CONCATENATE(C1790,D1790)="","",VLOOKUP(CONCATENATE(C1790,D1790),Karakteristieken!AQ:AQ,1,FALSE))</f>
        <v>Inzet AmbuHAP</v>
      </c>
    </row>
    <row r="1791" spans="1:16" x14ac:dyDescent="0.25">
      <c r="A1791" s="59"/>
      <c r="B1791" s="59"/>
      <c r="C1791" s="59"/>
      <c r="D1791" s="59"/>
      <c r="E1791" s="60" t="s">
        <v>9381</v>
      </c>
      <c r="F1791" s="60"/>
      <c r="G1791" s="60" t="s">
        <v>2399</v>
      </c>
      <c r="H1791" s="60"/>
      <c r="I1791" s="59">
        <f t="shared" si="29"/>
        <v>6</v>
      </c>
      <c r="J1791" s="59" t="s">
        <v>1561</v>
      </c>
      <c r="K1791" s="61"/>
      <c r="L1791" s="62" t="s">
        <v>6737</v>
      </c>
      <c r="M1791" s="62" t="s">
        <v>2399</v>
      </c>
      <c r="N1791" s="72" t="str">
        <f>VLOOKUP(M1791,'Hulpblad KAR-parser'!A:C,2,FALSE)</f>
        <v>Inzet Ambu</v>
      </c>
      <c r="O1791" s="72" t="str">
        <f>IF(VLOOKUP(M1791,'Hulpblad KAR-parser'!A:C,3,FALSE)="","",VLOOKUP(M1791,'Hulpblad KAR-parser'!A:C,3,FALSE))</f>
        <v>HAP</v>
      </c>
      <c r="P1791" s="136" t="str">
        <f>IF(CONCATENATE(C1791,D1791)="","",VLOOKUP(CONCATENATE(C1791,D1791),Karakteristieken!AQ:AQ,1,FALSE))</f>
        <v/>
      </c>
    </row>
    <row r="1792" spans="1:16" x14ac:dyDescent="0.25">
      <c r="A1792" s="59">
        <v>200109777</v>
      </c>
      <c r="B1792" s="59">
        <v>200098243</v>
      </c>
      <c r="C1792" s="59" t="s">
        <v>2370</v>
      </c>
      <c r="D1792" s="59" t="s">
        <v>2400</v>
      </c>
      <c r="E1792" s="60" t="s">
        <v>2402</v>
      </c>
      <c r="F1792" s="60"/>
      <c r="G1792" s="60"/>
      <c r="H1792" s="60"/>
      <c r="I1792" s="59">
        <f t="shared" si="29"/>
        <v>16</v>
      </c>
      <c r="J1792" s="59" t="s">
        <v>1613</v>
      </c>
      <c r="K1792" s="61"/>
      <c r="L1792" s="62" t="s">
        <v>6737</v>
      </c>
      <c r="M1792" s="62" t="s">
        <v>2402</v>
      </c>
      <c r="N1792" s="72" t="str">
        <f>VLOOKUP(M1792,'Hulpblad KAR-parser'!A:C,2,FALSE)</f>
        <v>Inzet Ambu</v>
      </c>
      <c r="O1792" s="72" t="str">
        <f>IF(VLOOKUP(M1792,'Hulpblad KAR-parser'!A:C,3,FALSE)="","",VLOOKUP(M1792,'Hulpblad KAR-parser'!A:C,3,FALSE))</f>
        <v>HART</v>
      </c>
      <c r="P1792" s="136" t="str">
        <f>IF(CONCATENATE(C1792,D1792)="","",VLOOKUP(CONCATENATE(C1792,D1792),Karakteristieken!AQ:AQ,1,FALSE))</f>
        <v>Inzet AmbuHART</v>
      </c>
    </row>
    <row r="1793" spans="1:16" x14ac:dyDescent="0.25">
      <c r="A1793" s="59"/>
      <c r="B1793" s="59"/>
      <c r="C1793" s="59"/>
      <c r="D1793" s="59"/>
      <c r="E1793" s="60" t="s">
        <v>9382</v>
      </c>
      <c r="F1793" s="60"/>
      <c r="G1793" s="60" t="s">
        <v>2402</v>
      </c>
      <c r="H1793" s="60"/>
      <c r="I1793" s="59">
        <f t="shared" si="29"/>
        <v>5</v>
      </c>
      <c r="J1793" s="59" t="s">
        <v>1561</v>
      </c>
      <c r="K1793" s="61"/>
      <c r="L1793" s="62" t="s">
        <v>6737</v>
      </c>
      <c r="M1793" s="62" t="s">
        <v>2402</v>
      </c>
      <c r="N1793" s="72" t="str">
        <f>VLOOKUP(M1793,'Hulpblad KAR-parser'!A:C,2,FALSE)</f>
        <v>Inzet Ambu</v>
      </c>
      <c r="O1793" s="72" t="str">
        <f>IF(VLOOKUP(M1793,'Hulpblad KAR-parser'!A:C,3,FALSE)="","",VLOOKUP(M1793,'Hulpblad KAR-parser'!A:C,3,FALSE))</f>
        <v>HART</v>
      </c>
      <c r="P1793" s="136" t="str">
        <f>IF(CONCATENATE(C1793,D1793)="","",VLOOKUP(CONCATENATE(C1793,D1793),Karakteristieken!AQ:AQ,1,FALSE))</f>
        <v/>
      </c>
    </row>
    <row r="1794" spans="1:16" x14ac:dyDescent="0.25">
      <c r="A1794" s="59">
        <v>200109778</v>
      </c>
      <c r="B1794" s="59">
        <v>200098244</v>
      </c>
      <c r="C1794" s="59" t="s">
        <v>2370</v>
      </c>
      <c r="D1794" s="59" t="s">
        <v>2403</v>
      </c>
      <c r="E1794" s="60" t="s">
        <v>2405</v>
      </c>
      <c r="F1794" s="60"/>
      <c r="G1794" s="60"/>
      <c r="H1794" s="60"/>
      <c r="I1794" s="59">
        <f t="shared" si="29"/>
        <v>21</v>
      </c>
      <c r="J1794" s="59" t="s">
        <v>1613</v>
      </c>
      <c r="K1794" s="61"/>
      <c r="L1794" s="62" t="s">
        <v>6737</v>
      </c>
      <c r="M1794" s="62" t="s">
        <v>2405</v>
      </c>
      <c r="N1794" s="72" t="str">
        <f>VLOOKUP(M1794,'Hulpblad KAR-parser'!A:C,2,FALSE)</f>
        <v>Inzet Ambu</v>
      </c>
      <c r="O1794" s="72" t="str">
        <f>IF(VLOOKUP(M1794,'Hulpblad KAR-parser'!A:C,3,FALSE)="","",VLOOKUP(M1794,'Hulpblad KAR-parser'!A:C,3,FALSE))</f>
        <v>High Care</v>
      </c>
      <c r="P1794" s="136" t="str">
        <f>IF(CONCATENATE(C1794,D1794)="","",VLOOKUP(CONCATENATE(C1794,D1794),Karakteristieken!AQ:AQ,1,FALSE))</f>
        <v>Inzet AmbuHigh Care</v>
      </c>
    </row>
    <row r="1795" spans="1:16" x14ac:dyDescent="0.25">
      <c r="A1795" s="59"/>
      <c r="B1795" s="59"/>
      <c r="C1795" s="59"/>
      <c r="D1795" s="59"/>
      <c r="E1795" s="60" t="s">
        <v>9383</v>
      </c>
      <c r="F1795" s="60"/>
      <c r="G1795" s="60" t="s">
        <v>2405</v>
      </c>
      <c r="H1795" s="60"/>
      <c r="I1795" s="59">
        <f t="shared" si="29"/>
        <v>7</v>
      </c>
      <c r="J1795" s="59" t="s">
        <v>1561</v>
      </c>
      <c r="K1795" s="61"/>
      <c r="L1795" s="62" t="s">
        <v>6737</v>
      </c>
      <c r="M1795" s="62" t="s">
        <v>2405</v>
      </c>
      <c r="N1795" s="72" t="str">
        <f>VLOOKUP(M1795,'Hulpblad KAR-parser'!A:C,2,FALSE)</f>
        <v>Inzet Ambu</v>
      </c>
      <c r="O1795" s="72" t="str">
        <f>IF(VLOOKUP(M1795,'Hulpblad KAR-parser'!A:C,3,FALSE)="","",VLOOKUP(M1795,'Hulpblad KAR-parser'!A:C,3,FALSE))</f>
        <v>High Care</v>
      </c>
      <c r="P1795" s="136" t="str">
        <f>IF(CONCATENATE(C1795,D1795)="","",VLOOKUP(CONCATENATE(C1795,D1795),Karakteristieken!AQ:AQ,1,FALSE))</f>
        <v/>
      </c>
    </row>
    <row r="1796" spans="1:16" x14ac:dyDescent="0.25">
      <c r="A1796" s="59">
        <v>200109779</v>
      </c>
      <c r="B1796" s="59">
        <v>200098245</v>
      </c>
      <c r="C1796" s="59" t="s">
        <v>2370</v>
      </c>
      <c r="D1796" s="59" t="s">
        <v>2406</v>
      </c>
      <c r="E1796" s="60" t="s">
        <v>2408</v>
      </c>
      <c r="F1796" s="60"/>
      <c r="G1796" s="60"/>
      <c r="H1796" s="60"/>
      <c r="I1796" s="59">
        <f t="shared" ref="I1796:I1859" si="30">LEN(E1796)</f>
        <v>20</v>
      </c>
      <c r="J1796" s="59" t="s">
        <v>1613</v>
      </c>
      <c r="K1796" s="61"/>
      <c r="L1796" s="62" t="s">
        <v>6737</v>
      </c>
      <c r="M1796" s="62" t="s">
        <v>2408</v>
      </c>
      <c r="N1796" s="72" t="str">
        <f>VLOOKUP(M1796,'Hulpblad KAR-parser'!A:C,2,FALSE)</f>
        <v>Inzet Ambu</v>
      </c>
      <c r="O1796" s="72" t="str">
        <f>IF(VLOOKUP(M1796,'Hulpblad KAR-parser'!A:C,3,FALSE)="","",VLOOKUP(M1796,'Hulpblad KAR-parser'!A:C,3,FALSE))</f>
        <v>Huisarts</v>
      </c>
      <c r="P1796" s="136" t="str">
        <f>IF(CONCATENATE(C1796,D1796)="","",VLOOKUP(CONCATENATE(C1796,D1796),Karakteristieken!AQ:AQ,1,FALSE))</f>
        <v>Inzet AmbuHuisarts</v>
      </c>
    </row>
    <row r="1797" spans="1:16" x14ac:dyDescent="0.25">
      <c r="A1797" s="59"/>
      <c r="B1797" s="59"/>
      <c r="C1797" s="59"/>
      <c r="D1797" s="59"/>
      <c r="E1797" s="60" t="s">
        <v>9384</v>
      </c>
      <c r="F1797" s="60"/>
      <c r="G1797" s="60" t="s">
        <v>2408</v>
      </c>
      <c r="H1797" s="60"/>
      <c r="I1797" s="59">
        <f t="shared" si="30"/>
        <v>6</v>
      </c>
      <c r="J1797" s="59" t="s">
        <v>1561</v>
      </c>
      <c r="K1797" s="61"/>
      <c r="L1797" s="62" t="s">
        <v>6737</v>
      </c>
      <c r="M1797" s="62" t="s">
        <v>2408</v>
      </c>
      <c r="N1797" s="72" t="str">
        <f>VLOOKUP(M1797,'Hulpblad KAR-parser'!A:C,2,FALSE)</f>
        <v>Inzet Ambu</v>
      </c>
      <c r="O1797" s="72" t="str">
        <f>IF(VLOOKUP(M1797,'Hulpblad KAR-parser'!A:C,3,FALSE)="","",VLOOKUP(M1797,'Hulpblad KAR-parser'!A:C,3,FALSE))</f>
        <v>Huisarts</v>
      </c>
      <c r="P1797" s="136" t="str">
        <f>IF(CONCATENATE(C1797,D1797)="","",VLOOKUP(CONCATENATE(C1797,D1797),Karakteristieken!AQ:AQ,1,FALSE))</f>
        <v/>
      </c>
    </row>
    <row r="1798" spans="1:16" x14ac:dyDescent="0.25">
      <c r="A1798" s="59"/>
      <c r="B1798" s="59"/>
      <c r="C1798" s="59"/>
      <c r="D1798" s="59"/>
      <c r="E1798" s="60" t="s">
        <v>9385</v>
      </c>
      <c r="F1798" s="60"/>
      <c r="G1798" s="60" t="s">
        <v>2408</v>
      </c>
      <c r="H1798" s="60"/>
      <c r="I1798" s="59">
        <f t="shared" si="30"/>
        <v>5</v>
      </c>
      <c r="J1798" s="59" t="s">
        <v>1561</v>
      </c>
      <c r="K1798" s="61"/>
      <c r="L1798" s="62" t="s">
        <v>6737</v>
      </c>
      <c r="M1798" s="62" t="s">
        <v>2408</v>
      </c>
      <c r="N1798" s="72" t="str">
        <f>VLOOKUP(M1798,'Hulpblad KAR-parser'!A:C,2,FALSE)</f>
        <v>Inzet Ambu</v>
      </c>
      <c r="O1798" s="72" t="str">
        <f>IF(VLOOKUP(M1798,'Hulpblad KAR-parser'!A:C,3,FALSE)="","",VLOOKUP(M1798,'Hulpblad KAR-parser'!A:C,3,FALSE))</f>
        <v>Huisarts</v>
      </c>
      <c r="P1798" s="136" t="str">
        <f>IF(CONCATENATE(C1798,D1798)="","",VLOOKUP(CONCATENATE(C1798,D1798),Karakteristieken!AQ:AQ,1,FALSE))</f>
        <v/>
      </c>
    </row>
    <row r="1799" spans="1:16" x14ac:dyDescent="0.25">
      <c r="A1799" s="59">
        <v>200109780</v>
      </c>
      <c r="B1799" s="59">
        <v>200098246</v>
      </c>
      <c r="C1799" s="59" t="s">
        <v>2370</v>
      </c>
      <c r="D1799" s="59" t="s">
        <v>2409</v>
      </c>
      <c r="E1799" s="60" t="s">
        <v>2411</v>
      </c>
      <c r="F1799" s="60"/>
      <c r="G1799" s="60"/>
      <c r="H1799" s="60"/>
      <c r="I1799" s="59">
        <f t="shared" si="30"/>
        <v>26</v>
      </c>
      <c r="J1799" s="59" t="s">
        <v>1613</v>
      </c>
      <c r="K1799" s="61"/>
      <c r="L1799" s="62" t="s">
        <v>6737</v>
      </c>
      <c r="M1799" s="62" t="s">
        <v>2411</v>
      </c>
      <c r="N1799" s="72" t="str">
        <f>VLOOKUP(M1799,'Hulpblad KAR-parser'!A:C,2,FALSE)</f>
        <v>Inzet Ambu</v>
      </c>
      <c r="O1799" s="72" t="str">
        <f>IF(VLOOKUP(M1799,'Hulpblad KAR-parser'!A:C,3,FALSE)="","",VLOOKUP(M1799,'Hulpblad KAR-parser'!A:C,3,FALSE))</f>
        <v>Intensive Care</v>
      </c>
      <c r="P1799" s="136" t="str">
        <f>IF(CONCATENATE(C1799,D1799)="","",VLOOKUP(CONCATENATE(C1799,D1799),Karakteristieken!AQ:AQ,1,FALSE))</f>
        <v>Inzet AmbuIntensive Care</v>
      </c>
    </row>
    <row r="1800" spans="1:16" x14ac:dyDescent="0.25">
      <c r="A1800" s="59"/>
      <c r="B1800" s="59"/>
      <c r="C1800" s="59"/>
      <c r="D1800" s="59"/>
      <c r="E1800" s="60" t="s">
        <v>9386</v>
      </c>
      <c r="F1800" s="60"/>
      <c r="G1800" s="60" t="s">
        <v>2411</v>
      </c>
      <c r="H1800" s="60"/>
      <c r="I1800" s="59">
        <f t="shared" si="30"/>
        <v>7</v>
      </c>
      <c r="J1800" s="59" t="s">
        <v>1561</v>
      </c>
      <c r="K1800" s="61"/>
      <c r="L1800" s="62" t="s">
        <v>6737</v>
      </c>
      <c r="M1800" s="62" t="s">
        <v>2411</v>
      </c>
      <c r="N1800" s="72" t="str">
        <f>VLOOKUP(M1800,'Hulpblad KAR-parser'!A:C,2,FALSE)</f>
        <v>Inzet Ambu</v>
      </c>
      <c r="O1800" s="72" t="str">
        <f>IF(VLOOKUP(M1800,'Hulpblad KAR-parser'!A:C,3,FALSE)="","",VLOOKUP(M1800,'Hulpblad KAR-parser'!A:C,3,FALSE))</f>
        <v>Intensive Care</v>
      </c>
      <c r="P1800" s="136" t="str">
        <f>IF(CONCATENATE(C1800,D1800)="","",VLOOKUP(CONCATENATE(C1800,D1800),Karakteristieken!AQ:AQ,1,FALSE))</f>
        <v/>
      </c>
    </row>
    <row r="1801" spans="1:16" x14ac:dyDescent="0.25">
      <c r="A1801" s="59">
        <v>200109781</v>
      </c>
      <c r="B1801" s="59">
        <v>200098247</v>
      </c>
      <c r="C1801" s="59" t="s">
        <v>2370</v>
      </c>
      <c r="D1801" s="59" t="s">
        <v>2412</v>
      </c>
      <c r="E1801" s="60" t="s">
        <v>2414</v>
      </c>
      <c r="F1801" s="60"/>
      <c r="G1801" s="60"/>
      <c r="H1801" s="60"/>
      <c r="I1801" s="59">
        <f t="shared" si="30"/>
        <v>16</v>
      </c>
      <c r="J1801" s="59" t="s">
        <v>1613</v>
      </c>
      <c r="K1801" s="61"/>
      <c r="L1801" s="62" t="s">
        <v>6737</v>
      </c>
      <c r="M1801" s="62" t="s">
        <v>2414</v>
      </c>
      <c r="N1801" s="72" t="str">
        <f>VLOOKUP(M1801,'Hulpblad KAR-parser'!A:C,2,FALSE)</f>
        <v>Inzet Ambu</v>
      </c>
      <c r="O1801" s="72" t="str">
        <f>IF(VLOOKUP(M1801,'Hulpblad KAR-parser'!A:C,3,FALSE)="","",VLOOKUP(M1801,'Hulpblad KAR-parser'!A:C,3,FALSE))</f>
        <v>KMHG</v>
      </c>
      <c r="P1801" s="136" t="str">
        <f>IF(CONCATENATE(C1801,D1801)="","",VLOOKUP(CONCATENATE(C1801,D1801),Karakteristieken!AQ:AQ,1,FALSE))</f>
        <v>Inzet AmbuKMHG</v>
      </c>
    </row>
    <row r="1802" spans="1:16" x14ac:dyDescent="0.25">
      <c r="A1802" s="59"/>
      <c r="B1802" s="59"/>
      <c r="C1802" s="59"/>
      <c r="D1802" s="59"/>
      <c r="E1802" s="60" t="s">
        <v>9387</v>
      </c>
      <c r="F1802" s="60"/>
      <c r="G1802" s="60" t="s">
        <v>2414</v>
      </c>
      <c r="H1802" s="60"/>
      <c r="I1802" s="59">
        <f t="shared" si="30"/>
        <v>7</v>
      </c>
      <c r="J1802" s="59" t="s">
        <v>1561</v>
      </c>
      <c r="K1802" s="61"/>
      <c r="L1802" s="62" t="s">
        <v>6737</v>
      </c>
      <c r="M1802" s="62" t="s">
        <v>2414</v>
      </c>
      <c r="N1802" s="72" t="str">
        <f>VLOOKUP(M1802,'Hulpblad KAR-parser'!A:C,2,FALSE)</f>
        <v>Inzet Ambu</v>
      </c>
      <c r="O1802" s="72" t="str">
        <f>IF(VLOOKUP(M1802,'Hulpblad KAR-parser'!A:C,3,FALSE)="","",VLOOKUP(M1802,'Hulpblad KAR-parser'!A:C,3,FALSE))</f>
        <v>KMHG</v>
      </c>
      <c r="P1802" s="136" t="str">
        <f>IF(CONCATENATE(C1802,D1802)="","",VLOOKUP(CONCATENATE(C1802,D1802),Karakteristieken!AQ:AQ,1,FALSE))</f>
        <v/>
      </c>
    </row>
    <row r="1803" spans="1:16" x14ac:dyDescent="0.25">
      <c r="A1803" s="59">
        <v>200109782</v>
      </c>
      <c r="B1803" s="59">
        <v>200098248</v>
      </c>
      <c r="C1803" s="59" t="s">
        <v>2370</v>
      </c>
      <c r="D1803" s="59" t="s">
        <v>2415</v>
      </c>
      <c r="E1803" s="60" t="s">
        <v>2417</v>
      </c>
      <c r="F1803" s="60"/>
      <c r="G1803" s="60"/>
      <c r="H1803" s="60"/>
      <c r="I1803" s="59">
        <f t="shared" si="30"/>
        <v>24</v>
      </c>
      <c r="J1803" s="59" t="s">
        <v>1613</v>
      </c>
      <c r="K1803" s="61"/>
      <c r="L1803" s="62" t="s">
        <v>6737</v>
      </c>
      <c r="M1803" s="62" t="s">
        <v>2417</v>
      </c>
      <c r="N1803" s="72" t="str">
        <f>VLOOKUP(M1803,'Hulpblad KAR-parser'!A:C,2,FALSE)</f>
        <v>Inzet Ambu</v>
      </c>
      <c r="O1803" s="72" t="str">
        <f>IF(VLOOKUP(M1803,'Hulpblad KAR-parser'!A:C,3,FALSE)="","",VLOOKUP(M1803,'Hulpblad KAR-parser'!A:C,3,FALSE))</f>
        <v>Leiding HART</v>
      </c>
      <c r="P1803" s="136" t="str">
        <f>IF(CONCATENATE(C1803,D1803)="","",VLOOKUP(CONCATENATE(C1803,D1803),Karakteristieken!AQ:AQ,1,FALSE))</f>
        <v>Inzet AmbuLeiding HART</v>
      </c>
    </row>
    <row r="1804" spans="1:16" x14ac:dyDescent="0.25">
      <c r="A1804" s="59"/>
      <c r="B1804" s="59"/>
      <c r="C1804" s="59"/>
      <c r="D1804" s="59"/>
      <c r="E1804" s="60" t="s">
        <v>9388</v>
      </c>
      <c r="F1804" s="60"/>
      <c r="G1804" s="60" t="s">
        <v>2417</v>
      </c>
      <c r="H1804" s="60"/>
      <c r="I1804" s="59">
        <f t="shared" si="30"/>
        <v>6</v>
      </c>
      <c r="J1804" s="59" t="s">
        <v>1561</v>
      </c>
      <c r="K1804" s="61"/>
      <c r="L1804" s="62" t="s">
        <v>6737</v>
      </c>
      <c r="M1804" s="62" t="s">
        <v>2417</v>
      </c>
      <c r="N1804" s="72" t="str">
        <f>VLOOKUP(M1804,'Hulpblad KAR-parser'!A:C,2,FALSE)</f>
        <v>Inzet Ambu</v>
      </c>
      <c r="O1804" s="72" t="str">
        <f>IF(VLOOKUP(M1804,'Hulpblad KAR-parser'!A:C,3,FALSE)="","",VLOOKUP(M1804,'Hulpblad KAR-parser'!A:C,3,FALSE))</f>
        <v>Leiding HART</v>
      </c>
      <c r="P1804" s="136" t="str">
        <f>IF(CONCATENATE(C1804,D1804)="","",VLOOKUP(CONCATENATE(C1804,D1804),Karakteristieken!AQ:AQ,1,FALSE))</f>
        <v/>
      </c>
    </row>
    <row r="1805" spans="1:16" x14ac:dyDescent="0.25">
      <c r="A1805" s="59">
        <v>200109783</v>
      </c>
      <c r="B1805" s="59">
        <v>200098249</v>
      </c>
      <c r="C1805" s="59" t="s">
        <v>2370</v>
      </c>
      <c r="D1805" s="59" t="s">
        <v>2418</v>
      </c>
      <c r="E1805" s="60" t="s">
        <v>2420</v>
      </c>
      <c r="F1805" s="60"/>
      <c r="G1805" s="60"/>
      <c r="H1805" s="60"/>
      <c r="I1805" s="59">
        <f t="shared" si="30"/>
        <v>20</v>
      </c>
      <c r="J1805" s="59" t="s">
        <v>1613</v>
      </c>
      <c r="K1805" s="61"/>
      <c r="L1805" s="62" t="s">
        <v>6737</v>
      </c>
      <c r="M1805" s="62" t="s">
        <v>2420</v>
      </c>
      <c r="N1805" s="72" t="str">
        <f>VLOOKUP(M1805,'Hulpblad KAR-parser'!A:C,2,FALSE)</f>
        <v>Inzet Ambu</v>
      </c>
      <c r="O1805" s="72" t="str">
        <f>IF(VLOOKUP(M1805,'Hulpblad KAR-parser'!A:C,3,FALSE)="","",VLOOKUP(M1805,'Hulpblad KAR-parser'!A:C,3,FALSE))</f>
        <v>Low Care</v>
      </c>
      <c r="P1805" s="136" t="str">
        <f>IF(CONCATENATE(C1805,D1805)="","",VLOOKUP(CONCATENATE(C1805,D1805),Karakteristieken!AQ:AQ,1,FALSE))</f>
        <v>Inzet AmbuLow Care</v>
      </c>
    </row>
    <row r="1806" spans="1:16" x14ac:dyDescent="0.25">
      <c r="A1806" s="59"/>
      <c r="B1806" s="59"/>
      <c r="C1806" s="59"/>
      <c r="D1806" s="59"/>
      <c r="E1806" s="60" t="s">
        <v>9389</v>
      </c>
      <c r="F1806" s="60"/>
      <c r="G1806" s="60" t="s">
        <v>2420</v>
      </c>
      <c r="H1806" s="60"/>
      <c r="I1806" s="59">
        <f t="shared" si="30"/>
        <v>7</v>
      </c>
      <c r="J1806" s="59" t="s">
        <v>1561</v>
      </c>
      <c r="K1806" s="61"/>
      <c r="L1806" s="62" t="s">
        <v>6737</v>
      </c>
      <c r="M1806" s="62" t="s">
        <v>2420</v>
      </c>
      <c r="N1806" s="72" t="str">
        <f>VLOOKUP(M1806,'Hulpblad KAR-parser'!A:C,2,FALSE)</f>
        <v>Inzet Ambu</v>
      </c>
      <c r="O1806" s="72" t="str">
        <f>IF(VLOOKUP(M1806,'Hulpblad KAR-parser'!A:C,3,FALSE)="","",VLOOKUP(M1806,'Hulpblad KAR-parser'!A:C,3,FALSE))</f>
        <v>Low Care</v>
      </c>
      <c r="P1806" s="136" t="str">
        <f>IF(CONCATENATE(C1806,D1806)="","",VLOOKUP(CONCATENATE(C1806,D1806),Karakteristieken!AQ:AQ,1,FALSE))</f>
        <v/>
      </c>
    </row>
    <row r="1807" spans="1:16" x14ac:dyDescent="0.25">
      <c r="A1807" s="59">
        <v>200109784</v>
      </c>
      <c r="B1807" s="59">
        <v>200098250</v>
      </c>
      <c r="C1807" s="59" t="s">
        <v>2370</v>
      </c>
      <c r="D1807" s="59" t="s">
        <v>2421</v>
      </c>
      <c r="E1807" s="60" t="s">
        <v>2423</v>
      </c>
      <c r="F1807" s="60"/>
      <c r="G1807" s="60"/>
      <c r="H1807" s="60"/>
      <c r="I1807" s="59">
        <f t="shared" si="30"/>
        <v>23</v>
      </c>
      <c r="J1807" s="59" t="s">
        <v>1613</v>
      </c>
      <c r="K1807" s="61"/>
      <c r="L1807" s="62" t="s">
        <v>6737</v>
      </c>
      <c r="M1807" s="62" t="s">
        <v>2423</v>
      </c>
      <c r="N1807" s="72" t="str">
        <f>VLOOKUP(M1807,'Hulpblad KAR-parser'!A:C,2,FALSE)</f>
        <v>Inzet Ambu</v>
      </c>
      <c r="O1807" s="72" t="str">
        <f>IF(VLOOKUP(M1807,'Hulpblad KAR-parser'!A:C,3,FALSE)="","",VLOOKUP(M1807,'Hulpblad KAR-parser'!A:C,3,FALSE))</f>
        <v>Medium Care</v>
      </c>
      <c r="P1807" s="136" t="str">
        <f>IF(CONCATENATE(C1807,D1807)="","",VLOOKUP(CONCATENATE(C1807,D1807),Karakteristieken!AQ:AQ,1,FALSE))</f>
        <v>Inzet AmbuMedium Care</v>
      </c>
    </row>
    <row r="1808" spans="1:16" x14ac:dyDescent="0.25">
      <c r="A1808" s="59"/>
      <c r="B1808" s="59"/>
      <c r="C1808" s="59"/>
      <c r="D1808" s="59"/>
      <c r="E1808" s="60" t="s">
        <v>9390</v>
      </c>
      <c r="F1808" s="60"/>
      <c r="G1808" s="60" t="s">
        <v>2423</v>
      </c>
      <c r="H1808" s="60"/>
      <c r="I1808" s="59">
        <f t="shared" si="30"/>
        <v>7</v>
      </c>
      <c r="J1808" s="59" t="s">
        <v>1561</v>
      </c>
      <c r="K1808" s="61"/>
      <c r="L1808" s="62" t="s">
        <v>6737</v>
      </c>
      <c r="M1808" s="62" t="s">
        <v>2423</v>
      </c>
      <c r="N1808" s="72" t="str">
        <f>VLOOKUP(M1808,'Hulpblad KAR-parser'!A:C,2,FALSE)</f>
        <v>Inzet Ambu</v>
      </c>
      <c r="O1808" s="72" t="str">
        <f>IF(VLOOKUP(M1808,'Hulpblad KAR-parser'!A:C,3,FALSE)="","",VLOOKUP(M1808,'Hulpblad KAR-parser'!A:C,3,FALSE))</f>
        <v>Medium Care</v>
      </c>
      <c r="P1808" s="136" t="str">
        <f>IF(CONCATENATE(C1808,D1808)="","",VLOOKUP(CONCATENATE(C1808,D1808),Karakteristieken!AQ:AQ,1,FALSE))</f>
        <v/>
      </c>
    </row>
    <row r="1809" spans="1:16" x14ac:dyDescent="0.25">
      <c r="A1809" s="59">
        <v>200109785</v>
      </c>
      <c r="B1809" s="59">
        <v>200098251</v>
      </c>
      <c r="C1809" s="59" t="s">
        <v>2370</v>
      </c>
      <c r="D1809" s="59" t="s">
        <v>2424</v>
      </c>
      <c r="E1809" s="60" t="s">
        <v>2426</v>
      </c>
      <c r="F1809" s="60"/>
      <c r="G1809" s="60"/>
      <c r="H1809" s="60"/>
      <c r="I1809" s="59">
        <f t="shared" si="30"/>
        <v>16</v>
      </c>
      <c r="J1809" s="59" t="s">
        <v>1613</v>
      </c>
      <c r="K1809" s="61"/>
      <c r="L1809" s="62" t="s">
        <v>6737</v>
      </c>
      <c r="M1809" s="62" t="s">
        <v>2426</v>
      </c>
      <c r="N1809" s="72" t="str">
        <f>VLOOKUP(M1809,'Hulpblad KAR-parser'!A:C,2,FALSE)</f>
        <v>Inzet Ambu</v>
      </c>
      <c r="O1809" s="72" t="str">
        <f>IF(VLOOKUP(M1809,'Hulpblad KAR-parser'!A:C,3,FALSE)="","",VLOOKUP(M1809,'Hulpblad KAR-parser'!A:C,3,FALSE))</f>
        <v>MICU</v>
      </c>
      <c r="P1809" s="136" t="str">
        <f>IF(CONCATENATE(C1809,D1809)="","",VLOOKUP(CONCATENATE(C1809,D1809),Karakteristieken!AQ:AQ,1,FALSE))</f>
        <v>Inzet AmbuMICU</v>
      </c>
    </row>
    <row r="1810" spans="1:16" x14ac:dyDescent="0.25">
      <c r="A1810" s="59"/>
      <c r="B1810" s="59"/>
      <c r="C1810" s="59"/>
      <c r="D1810" s="59"/>
      <c r="E1810" s="60" t="s">
        <v>9391</v>
      </c>
      <c r="F1810" s="60"/>
      <c r="G1810" s="60" t="s">
        <v>2426</v>
      </c>
      <c r="H1810" s="60"/>
      <c r="I1810" s="59">
        <f t="shared" si="30"/>
        <v>6</v>
      </c>
      <c r="J1810" s="59" t="s">
        <v>1561</v>
      </c>
      <c r="K1810" s="61"/>
      <c r="L1810" s="62" t="s">
        <v>6737</v>
      </c>
      <c r="M1810" s="62" t="s">
        <v>2426</v>
      </c>
      <c r="N1810" s="72" t="str">
        <f>VLOOKUP(M1810,'Hulpblad KAR-parser'!A:C,2,FALSE)</f>
        <v>Inzet Ambu</v>
      </c>
      <c r="O1810" s="72" t="str">
        <f>IF(VLOOKUP(M1810,'Hulpblad KAR-parser'!A:C,3,FALSE)="","",VLOOKUP(M1810,'Hulpblad KAR-parser'!A:C,3,FALSE))</f>
        <v>MICU</v>
      </c>
      <c r="P1810" s="136" t="str">
        <f>IF(CONCATENATE(C1810,D1810)="","",VLOOKUP(CONCATENATE(C1810,D1810),Karakteristieken!AQ:AQ,1,FALSE))</f>
        <v/>
      </c>
    </row>
    <row r="1811" spans="1:16" x14ac:dyDescent="0.25">
      <c r="A1811" s="59"/>
      <c r="B1811" s="59"/>
      <c r="C1811" s="59"/>
      <c r="D1811" s="59"/>
      <c r="E1811" s="60" t="s">
        <v>9392</v>
      </c>
      <c r="F1811" s="60"/>
      <c r="G1811" s="60" t="s">
        <v>2426</v>
      </c>
      <c r="H1811" s="60"/>
      <c r="I1811" s="59">
        <f t="shared" si="30"/>
        <v>7</v>
      </c>
      <c r="J1811" s="59" t="s">
        <v>1561</v>
      </c>
      <c r="K1811" s="61"/>
      <c r="L1811" s="62" t="s">
        <v>6737</v>
      </c>
      <c r="M1811" s="62" t="s">
        <v>2426</v>
      </c>
      <c r="N1811" s="72" t="str">
        <f>VLOOKUP(M1811,'Hulpblad KAR-parser'!A:C,2,FALSE)</f>
        <v>Inzet Ambu</v>
      </c>
      <c r="O1811" s="72" t="str">
        <f>IF(VLOOKUP(M1811,'Hulpblad KAR-parser'!A:C,3,FALSE)="","",VLOOKUP(M1811,'Hulpblad KAR-parser'!A:C,3,FALSE))</f>
        <v>MICU</v>
      </c>
      <c r="P1811" s="136" t="str">
        <f>IF(CONCATENATE(C1811,D1811)="","",VLOOKUP(CONCATENATE(C1811,D1811),Karakteristieken!AQ:AQ,1,FALSE))</f>
        <v/>
      </c>
    </row>
    <row r="1812" spans="1:16" x14ac:dyDescent="0.25">
      <c r="A1812" s="59"/>
      <c r="B1812" s="59"/>
      <c r="C1812" s="59"/>
      <c r="D1812" s="59"/>
      <c r="E1812" s="60" t="s">
        <v>9393</v>
      </c>
      <c r="F1812" s="60"/>
      <c r="G1812" s="60" t="s">
        <v>2426</v>
      </c>
      <c r="H1812" s="60"/>
      <c r="I1812" s="59">
        <f t="shared" si="30"/>
        <v>5</v>
      </c>
      <c r="J1812" s="59" t="s">
        <v>1561</v>
      </c>
      <c r="K1812" s="61"/>
      <c r="L1812" s="62" t="s">
        <v>6737</v>
      </c>
      <c r="M1812" s="62" t="s">
        <v>2426</v>
      </c>
      <c r="N1812" s="72" t="str">
        <f>VLOOKUP(M1812,'Hulpblad KAR-parser'!A:C,2,FALSE)</f>
        <v>Inzet Ambu</v>
      </c>
      <c r="O1812" s="72" t="str">
        <f>IF(VLOOKUP(M1812,'Hulpblad KAR-parser'!A:C,3,FALSE)="","",VLOOKUP(M1812,'Hulpblad KAR-parser'!A:C,3,FALSE))</f>
        <v>MICU</v>
      </c>
      <c r="P1812" s="136" t="str">
        <f>IF(CONCATENATE(C1812,D1812)="","",VLOOKUP(CONCATENATE(C1812,D1812),Karakteristieken!AQ:AQ,1,FALSE))</f>
        <v/>
      </c>
    </row>
    <row r="1813" spans="1:16" x14ac:dyDescent="0.25">
      <c r="A1813" s="59">
        <v>200109786</v>
      </c>
      <c r="B1813" s="59">
        <v>200098252</v>
      </c>
      <c r="C1813" s="59" t="s">
        <v>2370</v>
      </c>
      <c r="D1813" s="59" t="s">
        <v>2427</v>
      </c>
      <c r="E1813" s="60" t="s">
        <v>2429</v>
      </c>
      <c r="F1813" s="60"/>
      <c r="G1813" s="60"/>
      <c r="H1813" s="60"/>
      <c r="I1813" s="59">
        <f t="shared" si="30"/>
        <v>15</v>
      </c>
      <c r="J1813" s="59" t="s">
        <v>1613</v>
      </c>
      <c r="K1813" s="61"/>
      <c r="L1813" s="62" t="s">
        <v>6737</v>
      </c>
      <c r="M1813" s="62" t="s">
        <v>2429</v>
      </c>
      <c r="N1813" s="72" t="str">
        <f>VLOOKUP(M1813,'Hulpblad KAR-parser'!A:C,2,FALSE)</f>
        <v>Inzet Ambu</v>
      </c>
      <c r="O1813" s="72" t="str">
        <f>IF(VLOOKUP(M1813,'Hulpblad KAR-parser'!A:C,3,FALSE)="","",VLOOKUP(M1813,'Hulpblad KAR-parser'!A:C,3,FALSE))</f>
        <v>MMA</v>
      </c>
      <c r="P1813" s="136" t="str">
        <f>IF(CONCATENATE(C1813,D1813)="","",VLOOKUP(CONCATENATE(C1813,D1813),Karakteristieken!AQ:AQ,1,FALSE))</f>
        <v>Inzet AmbuMMA</v>
      </c>
    </row>
    <row r="1814" spans="1:16" x14ac:dyDescent="0.25">
      <c r="A1814" s="59"/>
      <c r="B1814" s="59"/>
      <c r="C1814" s="59"/>
      <c r="D1814" s="59"/>
      <c r="E1814" s="60" t="s">
        <v>9394</v>
      </c>
      <c r="F1814" s="60"/>
      <c r="G1814" s="60" t="s">
        <v>2429</v>
      </c>
      <c r="H1814" s="60"/>
      <c r="I1814" s="59">
        <f t="shared" si="30"/>
        <v>6</v>
      </c>
      <c r="J1814" s="59" t="s">
        <v>1561</v>
      </c>
      <c r="K1814" s="61"/>
      <c r="L1814" s="62" t="s">
        <v>6737</v>
      </c>
      <c r="M1814" s="62" t="s">
        <v>2429</v>
      </c>
      <c r="N1814" s="72" t="str">
        <f>VLOOKUP(M1814,'Hulpblad KAR-parser'!A:C,2,FALSE)</f>
        <v>Inzet Ambu</v>
      </c>
      <c r="O1814" s="72" t="str">
        <f>IF(VLOOKUP(M1814,'Hulpblad KAR-parser'!A:C,3,FALSE)="","",VLOOKUP(M1814,'Hulpblad KAR-parser'!A:C,3,FALSE))</f>
        <v>MMA</v>
      </c>
      <c r="P1814" s="136" t="str">
        <f>IF(CONCATENATE(C1814,D1814)="","",VLOOKUP(CONCATENATE(C1814,D1814),Karakteristieken!AQ:AQ,1,FALSE))</f>
        <v/>
      </c>
    </row>
    <row r="1815" spans="1:16" x14ac:dyDescent="0.25">
      <c r="A1815" s="59">
        <v>200109787</v>
      </c>
      <c r="B1815" s="59">
        <v>200098253</v>
      </c>
      <c r="C1815" s="59" t="s">
        <v>2370</v>
      </c>
      <c r="D1815" s="59" t="s">
        <v>2430</v>
      </c>
      <c r="E1815" s="60" t="s">
        <v>2432</v>
      </c>
      <c r="F1815" s="60"/>
      <c r="G1815" s="60"/>
      <c r="H1815" s="60"/>
      <c r="I1815" s="59">
        <f t="shared" si="30"/>
        <v>15</v>
      </c>
      <c r="J1815" s="59" t="s">
        <v>1613</v>
      </c>
      <c r="K1815" s="61"/>
      <c r="L1815" s="62" t="s">
        <v>6737</v>
      </c>
      <c r="M1815" s="62" t="s">
        <v>2432</v>
      </c>
      <c r="N1815" s="72" t="str">
        <f>VLOOKUP(M1815,'Hulpblad KAR-parser'!A:C,2,FALSE)</f>
        <v>Inzet Ambu</v>
      </c>
      <c r="O1815" s="72" t="str">
        <f>IF(VLOOKUP(M1815,'Hulpblad KAR-parser'!A:C,3,FALSE)="","",VLOOKUP(M1815,'Hulpblad KAR-parser'!A:C,3,FALSE))</f>
        <v>MMT</v>
      </c>
      <c r="P1815" s="136" t="str">
        <f>IF(CONCATENATE(C1815,D1815)="","",VLOOKUP(CONCATENATE(C1815,D1815),Karakteristieken!AQ:AQ,1,FALSE))</f>
        <v>Inzet AmbuMMT</v>
      </c>
    </row>
    <row r="1816" spans="1:16" x14ac:dyDescent="0.25">
      <c r="A1816" s="59"/>
      <c r="B1816" s="59"/>
      <c r="C1816" s="59"/>
      <c r="D1816" s="59"/>
      <c r="E1816" s="60" t="s">
        <v>9395</v>
      </c>
      <c r="F1816" s="60"/>
      <c r="G1816" s="60" t="s">
        <v>2432</v>
      </c>
      <c r="H1816" s="60"/>
      <c r="I1816" s="59">
        <f t="shared" si="30"/>
        <v>6</v>
      </c>
      <c r="J1816" s="59" t="s">
        <v>1561</v>
      </c>
      <c r="K1816" s="61"/>
      <c r="L1816" s="62" t="s">
        <v>6737</v>
      </c>
      <c r="M1816" s="62" t="s">
        <v>2432</v>
      </c>
      <c r="N1816" s="72" t="str">
        <f>VLOOKUP(M1816,'Hulpblad KAR-parser'!A:C,2,FALSE)</f>
        <v>Inzet Ambu</v>
      </c>
      <c r="O1816" s="72" t="str">
        <f>IF(VLOOKUP(M1816,'Hulpblad KAR-parser'!A:C,3,FALSE)="","",VLOOKUP(M1816,'Hulpblad KAR-parser'!A:C,3,FALSE))</f>
        <v>MMT</v>
      </c>
      <c r="P1816" s="136" t="str">
        <f>IF(CONCATENATE(C1816,D1816)="","",VLOOKUP(CONCATENATE(C1816,D1816),Karakteristieken!AQ:AQ,1,FALSE))</f>
        <v/>
      </c>
    </row>
    <row r="1817" spans="1:16" x14ac:dyDescent="0.25">
      <c r="A1817" s="59"/>
      <c r="B1817" s="59"/>
      <c r="C1817" s="59"/>
      <c r="D1817" s="59"/>
      <c r="E1817" s="60" t="s">
        <v>9396</v>
      </c>
      <c r="F1817" s="60"/>
      <c r="G1817" s="60" t="s">
        <v>2432</v>
      </c>
      <c r="H1817" s="60"/>
      <c r="I1817" s="59">
        <f t="shared" si="30"/>
        <v>4</v>
      </c>
      <c r="J1817" s="59" t="s">
        <v>1561</v>
      </c>
      <c r="K1817" s="61"/>
      <c r="L1817" s="62" t="s">
        <v>6737</v>
      </c>
      <c r="M1817" s="62" t="s">
        <v>2432</v>
      </c>
      <c r="N1817" s="72" t="str">
        <f>VLOOKUP(M1817,'Hulpblad KAR-parser'!A:C,2,FALSE)</f>
        <v>Inzet Ambu</v>
      </c>
      <c r="O1817" s="72" t="str">
        <f>IF(VLOOKUP(M1817,'Hulpblad KAR-parser'!A:C,3,FALSE)="","",VLOOKUP(M1817,'Hulpblad KAR-parser'!A:C,3,FALSE))</f>
        <v>MMT</v>
      </c>
      <c r="P1817" s="136" t="str">
        <f>IF(CONCATENATE(C1817,D1817)="","",VLOOKUP(CONCATENATE(C1817,D1817),Karakteristieken!AQ:AQ,1,FALSE))</f>
        <v/>
      </c>
    </row>
    <row r="1818" spans="1:16" x14ac:dyDescent="0.25">
      <c r="A1818" s="59">
        <v>200109788</v>
      </c>
      <c r="B1818" s="59">
        <v>200098254</v>
      </c>
      <c r="C1818" s="59" t="s">
        <v>2370</v>
      </c>
      <c r="D1818" s="59" t="s">
        <v>2433</v>
      </c>
      <c r="E1818" s="60" t="s">
        <v>2435</v>
      </c>
      <c r="F1818" s="60"/>
      <c r="G1818" s="60"/>
      <c r="H1818" s="60"/>
      <c r="I1818" s="59">
        <f t="shared" si="30"/>
        <v>16</v>
      </c>
      <c r="J1818" s="59" t="s">
        <v>1613</v>
      </c>
      <c r="K1818" s="61"/>
      <c r="L1818" s="62" t="s">
        <v>6737</v>
      </c>
      <c r="M1818" s="62" t="s">
        <v>2435</v>
      </c>
      <c r="N1818" s="72" t="str">
        <f>VLOOKUP(M1818,'Hulpblad KAR-parser'!A:C,2,FALSE)</f>
        <v>Inzet Ambu</v>
      </c>
      <c r="O1818" s="72" t="str">
        <f>IF(VLOOKUP(M1818,'Hulpblad KAR-parser'!A:C,3,FALSE)="","",VLOOKUP(M1818,'Hulpblad KAR-parser'!A:C,3,FALSE))</f>
        <v>NICU</v>
      </c>
      <c r="P1818" s="136" t="str">
        <f>IF(CONCATENATE(C1818,D1818)="","",VLOOKUP(CONCATENATE(C1818,D1818),Karakteristieken!AQ:AQ,1,FALSE))</f>
        <v>Inzet AmbuNICU</v>
      </c>
    </row>
    <row r="1819" spans="1:16" x14ac:dyDescent="0.25">
      <c r="A1819" s="59"/>
      <c r="B1819" s="59"/>
      <c r="C1819" s="59"/>
      <c r="D1819" s="59"/>
      <c r="E1819" s="60" t="s">
        <v>9398</v>
      </c>
      <c r="F1819" s="60"/>
      <c r="G1819" s="60" t="s">
        <v>2435</v>
      </c>
      <c r="H1819" s="60"/>
      <c r="I1819" s="59">
        <f t="shared" si="30"/>
        <v>6</v>
      </c>
      <c r="J1819" s="59" t="s">
        <v>1561</v>
      </c>
      <c r="K1819" s="61"/>
      <c r="L1819" s="62" t="s">
        <v>6737</v>
      </c>
      <c r="M1819" s="62" t="s">
        <v>2435</v>
      </c>
      <c r="N1819" s="72" t="str">
        <f>VLOOKUP(M1819,'Hulpblad KAR-parser'!A:C,2,FALSE)</f>
        <v>Inzet Ambu</v>
      </c>
      <c r="O1819" s="72" t="str">
        <f>IF(VLOOKUP(M1819,'Hulpblad KAR-parser'!A:C,3,FALSE)="","",VLOOKUP(M1819,'Hulpblad KAR-parser'!A:C,3,FALSE))</f>
        <v>NICU</v>
      </c>
      <c r="P1819" s="136" t="str">
        <f>IF(CONCATENATE(C1819,D1819)="","",VLOOKUP(CONCATENATE(C1819,D1819),Karakteristieken!AQ:AQ,1,FALSE))</f>
        <v/>
      </c>
    </row>
    <row r="1820" spans="1:16" x14ac:dyDescent="0.25">
      <c r="A1820" s="59"/>
      <c r="B1820" s="59"/>
      <c r="C1820" s="59"/>
      <c r="D1820" s="59"/>
      <c r="E1820" s="60" t="s">
        <v>9399</v>
      </c>
      <c r="F1820" s="60"/>
      <c r="G1820" s="60" t="s">
        <v>2435</v>
      </c>
      <c r="H1820" s="60"/>
      <c r="I1820" s="59">
        <f t="shared" si="30"/>
        <v>7</v>
      </c>
      <c r="J1820" s="59" t="s">
        <v>1561</v>
      </c>
      <c r="K1820" s="61"/>
      <c r="L1820" s="62" t="s">
        <v>6737</v>
      </c>
      <c r="M1820" s="62" t="s">
        <v>2435</v>
      </c>
      <c r="N1820" s="72" t="str">
        <f>VLOOKUP(M1820,'Hulpblad KAR-parser'!A:C,2,FALSE)</f>
        <v>Inzet Ambu</v>
      </c>
      <c r="O1820" s="72" t="str">
        <f>IF(VLOOKUP(M1820,'Hulpblad KAR-parser'!A:C,3,FALSE)="","",VLOOKUP(M1820,'Hulpblad KAR-parser'!A:C,3,FALSE))</f>
        <v>NICU</v>
      </c>
      <c r="P1820" s="136" t="str">
        <f>IF(CONCATENATE(C1820,D1820)="","",VLOOKUP(CONCATENATE(C1820,D1820),Karakteristieken!AQ:AQ,1,FALSE))</f>
        <v/>
      </c>
    </row>
    <row r="1821" spans="1:16" x14ac:dyDescent="0.25">
      <c r="A1821" s="59"/>
      <c r="B1821" s="59"/>
      <c r="C1821" s="59"/>
      <c r="D1821" s="59"/>
      <c r="E1821" s="60" t="s">
        <v>9397</v>
      </c>
      <c r="F1821" s="60"/>
      <c r="G1821" s="60" t="s">
        <v>2435</v>
      </c>
      <c r="H1821" s="60"/>
      <c r="I1821" s="59">
        <f t="shared" si="30"/>
        <v>5</v>
      </c>
      <c r="J1821" s="59" t="s">
        <v>1561</v>
      </c>
      <c r="K1821" s="61"/>
      <c r="L1821" s="62" t="s">
        <v>6737</v>
      </c>
      <c r="M1821" s="62" t="s">
        <v>2435</v>
      </c>
      <c r="N1821" s="72" t="str">
        <f>VLOOKUP(M1821,'Hulpblad KAR-parser'!A:C,2,FALSE)</f>
        <v>Inzet Ambu</v>
      </c>
      <c r="O1821" s="72" t="str">
        <f>IF(VLOOKUP(M1821,'Hulpblad KAR-parser'!A:C,3,FALSE)="","",VLOOKUP(M1821,'Hulpblad KAR-parser'!A:C,3,FALSE))</f>
        <v>NICU</v>
      </c>
      <c r="P1821" s="136" t="str">
        <f>IF(CONCATENATE(C1821,D1821)="","",VLOOKUP(CONCATENATE(C1821,D1821),Karakteristieken!AQ:AQ,1,FALSE))</f>
        <v/>
      </c>
    </row>
    <row r="1822" spans="1:16" x14ac:dyDescent="0.25">
      <c r="A1822" s="59">
        <v>200114720</v>
      </c>
      <c r="B1822" s="59">
        <v>200107103</v>
      </c>
      <c r="C1822" s="59" t="s">
        <v>2370</v>
      </c>
      <c r="D1822" s="59" t="s">
        <v>2436</v>
      </c>
      <c r="E1822" s="60" t="s">
        <v>2439</v>
      </c>
      <c r="F1822" s="60"/>
      <c r="G1822" s="60"/>
      <c r="H1822" s="60"/>
      <c r="I1822" s="59">
        <f t="shared" si="30"/>
        <v>19</v>
      </c>
      <c r="J1822" s="59" t="s">
        <v>1613</v>
      </c>
      <c r="K1822" s="61"/>
      <c r="L1822" s="62" t="s">
        <v>6737</v>
      </c>
      <c r="M1822" s="62" t="s">
        <v>2439</v>
      </c>
      <c r="N1822" s="72" t="str">
        <f>VLOOKUP(M1822,'Hulpblad KAR-parser'!A:C,2,FALSE)</f>
        <v>Inzet Ambu</v>
      </c>
      <c r="O1822" s="72" t="str">
        <f>IF(VLOOKUP(M1822,'Hulpblad KAR-parser'!A:C,3,FALSE)="","",VLOOKUP(M1822,'Hulpblad KAR-parser'!A:C,3,FALSE))</f>
        <v>PAA-VSA</v>
      </c>
      <c r="P1822" s="136" t="str">
        <f>IF(CONCATENATE(C1822,D1822)="","",VLOOKUP(CONCATENATE(C1822,D1822),Karakteristieken!AQ:AQ,1,FALSE))</f>
        <v>Inzet AmbuPAA-VSA</v>
      </c>
    </row>
    <row r="1823" spans="1:16" x14ac:dyDescent="0.25">
      <c r="A1823" s="59"/>
      <c r="B1823" s="59"/>
      <c r="C1823" s="59"/>
      <c r="D1823" s="59"/>
      <c r="E1823" s="60" t="s">
        <v>9400</v>
      </c>
      <c r="F1823" s="60"/>
      <c r="G1823" s="60" t="s">
        <v>2439</v>
      </c>
      <c r="H1823" s="60"/>
      <c r="I1823" s="59">
        <f t="shared" si="30"/>
        <v>9</v>
      </c>
      <c r="J1823" s="59" t="s">
        <v>1561</v>
      </c>
      <c r="K1823" s="61"/>
      <c r="L1823" s="62" t="s">
        <v>6737</v>
      </c>
      <c r="M1823" s="62" t="s">
        <v>2439</v>
      </c>
      <c r="N1823" s="72" t="str">
        <f>VLOOKUP(M1823,'Hulpblad KAR-parser'!A:C,2,FALSE)</f>
        <v>Inzet Ambu</v>
      </c>
      <c r="O1823" s="72" t="str">
        <f>IF(VLOOKUP(M1823,'Hulpblad KAR-parser'!A:C,3,FALSE)="","",VLOOKUP(M1823,'Hulpblad KAR-parser'!A:C,3,FALSE))</f>
        <v>PAA-VSA</v>
      </c>
      <c r="P1823" s="136" t="str">
        <f>IF(CONCATENATE(C1823,D1823)="","",VLOOKUP(CONCATENATE(C1823,D1823),Karakteristieken!AQ:AQ,1,FALSE))</f>
        <v/>
      </c>
    </row>
    <row r="1824" spans="1:16" x14ac:dyDescent="0.25">
      <c r="A1824" s="59"/>
      <c r="B1824" s="59"/>
      <c r="C1824" s="59"/>
      <c r="D1824" s="59"/>
      <c r="E1824" s="60" t="s">
        <v>9401</v>
      </c>
      <c r="F1824" s="60"/>
      <c r="G1824" s="60" t="s">
        <v>2439</v>
      </c>
      <c r="H1824" s="60"/>
      <c r="I1824" s="59">
        <f t="shared" si="30"/>
        <v>7</v>
      </c>
      <c r="J1824" s="59" t="s">
        <v>1561</v>
      </c>
      <c r="K1824" s="61"/>
      <c r="L1824" s="62" t="s">
        <v>6737</v>
      </c>
      <c r="M1824" s="62" t="s">
        <v>2439</v>
      </c>
      <c r="N1824" s="72" t="str">
        <f>VLOOKUP(M1824,'Hulpblad KAR-parser'!A:C,2,FALSE)</f>
        <v>Inzet Ambu</v>
      </c>
      <c r="O1824" s="72" t="str">
        <f>IF(VLOOKUP(M1824,'Hulpblad KAR-parser'!A:C,3,FALSE)="","",VLOOKUP(M1824,'Hulpblad KAR-parser'!A:C,3,FALSE))</f>
        <v>PAA-VSA</v>
      </c>
      <c r="P1824" s="136" t="str">
        <f>IF(CONCATENATE(C1824,D1824)="","",VLOOKUP(CONCATENATE(C1824,D1824),Karakteristieken!AQ:AQ,1,FALSE))</f>
        <v/>
      </c>
    </row>
    <row r="1825" spans="1:16" x14ac:dyDescent="0.25">
      <c r="A1825" s="59">
        <v>200109789</v>
      </c>
      <c r="B1825" s="59">
        <v>200098255</v>
      </c>
      <c r="C1825" s="59" t="s">
        <v>2370</v>
      </c>
      <c r="D1825" s="59" t="s">
        <v>2440</v>
      </c>
      <c r="E1825" s="60" t="s">
        <v>2442</v>
      </c>
      <c r="F1825" s="60"/>
      <c r="G1825" s="60"/>
      <c r="H1825" s="60"/>
      <c r="I1825" s="59">
        <f t="shared" si="30"/>
        <v>16</v>
      </c>
      <c r="J1825" s="59" t="s">
        <v>1613</v>
      </c>
      <c r="K1825" s="61"/>
      <c r="L1825" s="62" t="s">
        <v>6737</v>
      </c>
      <c r="M1825" s="62" t="s">
        <v>2442</v>
      </c>
      <c r="N1825" s="72" t="str">
        <f>VLOOKUP(M1825,'Hulpblad KAR-parser'!A:C,2,FALSE)</f>
        <v>Inzet Ambu</v>
      </c>
      <c r="O1825" s="72" t="str">
        <f>IF(VLOOKUP(M1825,'Hulpblad KAR-parser'!A:C,3,FALSE)="","",VLOOKUP(M1825,'Hulpblad KAR-parser'!A:C,3,FALSE))</f>
        <v>PICU</v>
      </c>
      <c r="P1825" s="136" t="str">
        <f>IF(CONCATENATE(C1825,D1825)="","",VLOOKUP(CONCATENATE(C1825,D1825),Karakteristieken!AQ:AQ,1,FALSE))</f>
        <v>Inzet AmbuPICU</v>
      </c>
    </row>
    <row r="1826" spans="1:16" x14ac:dyDescent="0.25">
      <c r="A1826" s="59"/>
      <c r="B1826" s="59"/>
      <c r="C1826" s="59"/>
      <c r="D1826" s="59"/>
      <c r="E1826" s="60" t="s">
        <v>9402</v>
      </c>
      <c r="F1826" s="60"/>
      <c r="G1826" s="60" t="s">
        <v>2442</v>
      </c>
      <c r="H1826" s="60"/>
      <c r="I1826" s="59">
        <f t="shared" si="30"/>
        <v>6</v>
      </c>
      <c r="J1826" s="59" t="s">
        <v>1561</v>
      </c>
      <c r="K1826" s="61"/>
      <c r="L1826" s="62" t="s">
        <v>6737</v>
      </c>
      <c r="M1826" s="62" t="s">
        <v>2442</v>
      </c>
      <c r="N1826" s="72" t="str">
        <f>VLOOKUP(M1826,'Hulpblad KAR-parser'!A:C,2,FALSE)</f>
        <v>Inzet Ambu</v>
      </c>
      <c r="O1826" s="72" t="str">
        <f>IF(VLOOKUP(M1826,'Hulpblad KAR-parser'!A:C,3,FALSE)="","",VLOOKUP(M1826,'Hulpblad KAR-parser'!A:C,3,FALSE))</f>
        <v>PICU</v>
      </c>
      <c r="P1826" s="136" t="str">
        <f>IF(CONCATENATE(C1826,D1826)="","",VLOOKUP(CONCATENATE(C1826,D1826),Karakteristieken!AQ:AQ,1,FALSE))</f>
        <v/>
      </c>
    </row>
    <row r="1827" spans="1:16" x14ac:dyDescent="0.25">
      <c r="A1827" s="59"/>
      <c r="B1827" s="59"/>
      <c r="C1827" s="59"/>
      <c r="D1827" s="59"/>
      <c r="E1827" s="60" t="s">
        <v>9403</v>
      </c>
      <c r="F1827" s="60"/>
      <c r="G1827" s="60" t="s">
        <v>2442</v>
      </c>
      <c r="H1827" s="60"/>
      <c r="I1827" s="59">
        <f t="shared" si="30"/>
        <v>7</v>
      </c>
      <c r="J1827" s="59" t="s">
        <v>1561</v>
      </c>
      <c r="K1827" s="61"/>
      <c r="L1827" s="62" t="s">
        <v>6737</v>
      </c>
      <c r="M1827" s="62" t="s">
        <v>2442</v>
      </c>
      <c r="N1827" s="72" t="str">
        <f>VLOOKUP(M1827,'Hulpblad KAR-parser'!A:C,2,FALSE)</f>
        <v>Inzet Ambu</v>
      </c>
      <c r="O1827" s="72" t="str">
        <f>IF(VLOOKUP(M1827,'Hulpblad KAR-parser'!A:C,3,FALSE)="","",VLOOKUP(M1827,'Hulpblad KAR-parser'!A:C,3,FALSE))</f>
        <v>PICU</v>
      </c>
      <c r="P1827" s="136" t="str">
        <f>IF(CONCATENATE(C1827,D1827)="","",VLOOKUP(CONCATENATE(C1827,D1827),Karakteristieken!AQ:AQ,1,FALSE))</f>
        <v/>
      </c>
    </row>
    <row r="1828" spans="1:16" x14ac:dyDescent="0.25">
      <c r="A1828" s="59"/>
      <c r="B1828" s="59"/>
      <c r="C1828" s="59"/>
      <c r="D1828" s="59"/>
      <c r="E1828" s="60" t="s">
        <v>9404</v>
      </c>
      <c r="F1828" s="60"/>
      <c r="G1828" s="60" t="s">
        <v>2442</v>
      </c>
      <c r="H1828" s="60"/>
      <c r="I1828" s="59">
        <f t="shared" si="30"/>
        <v>5</v>
      </c>
      <c r="J1828" s="59" t="s">
        <v>1561</v>
      </c>
      <c r="K1828" s="61"/>
      <c r="L1828" s="62" t="s">
        <v>6737</v>
      </c>
      <c r="M1828" s="62" t="s">
        <v>2442</v>
      </c>
      <c r="N1828" s="72" t="str">
        <f>VLOOKUP(M1828,'Hulpblad KAR-parser'!A:C,2,FALSE)</f>
        <v>Inzet Ambu</v>
      </c>
      <c r="O1828" s="72" t="str">
        <f>IF(VLOOKUP(M1828,'Hulpblad KAR-parser'!A:C,3,FALSE)="","",VLOOKUP(M1828,'Hulpblad KAR-parser'!A:C,3,FALSE))</f>
        <v>PICU</v>
      </c>
      <c r="P1828" s="136" t="str">
        <f>IF(CONCATENATE(C1828,D1828)="","",VLOOKUP(CONCATENATE(C1828,D1828),Karakteristieken!AQ:AQ,1,FALSE))</f>
        <v/>
      </c>
    </row>
    <row r="1829" spans="1:16" x14ac:dyDescent="0.25">
      <c r="A1829" s="59">
        <v>200109790</v>
      </c>
      <c r="B1829" s="59">
        <v>200098256</v>
      </c>
      <c r="C1829" s="59" t="s">
        <v>2370</v>
      </c>
      <c r="D1829" s="59" t="s">
        <v>2443</v>
      </c>
      <c r="E1829" s="60" t="s">
        <v>2445</v>
      </c>
      <c r="F1829" s="60"/>
      <c r="G1829" s="60"/>
      <c r="H1829" s="60"/>
      <c r="I1829" s="59">
        <f t="shared" si="30"/>
        <v>25</v>
      </c>
      <c r="J1829" s="59" t="s">
        <v>1613</v>
      </c>
      <c r="K1829" s="61"/>
      <c r="L1829" s="62" t="s">
        <v>6737</v>
      </c>
      <c r="M1829" s="62" t="s">
        <v>2445</v>
      </c>
      <c r="N1829" s="72" t="str">
        <f>VLOOKUP(M1829,'Hulpblad KAR-parser'!A:C,2,FALSE)</f>
        <v>Inzet Ambu</v>
      </c>
      <c r="O1829" s="72" t="str">
        <f>IF(VLOOKUP(M1829,'Hulpblad KAR-parser'!A:C,3,FALSE)="","",VLOOKUP(M1829,'Hulpblad KAR-parser'!A:C,3,FALSE))</f>
        <v>Piket ICT RAV</v>
      </c>
      <c r="P1829" s="136" t="str">
        <f>IF(CONCATENATE(C1829,D1829)="","",VLOOKUP(CONCATENATE(C1829,D1829),Karakteristieken!AQ:AQ,1,FALSE))</f>
        <v>Inzet AmbuPiket ICT RAV</v>
      </c>
    </row>
    <row r="1830" spans="1:16" x14ac:dyDescent="0.25">
      <c r="A1830" s="59"/>
      <c r="B1830" s="59"/>
      <c r="C1830" s="59"/>
      <c r="D1830" s="59"/>
      <c r="E1830" s="60" t="s">
        <v>9405</v>
      </c>
      <c r="F1830" s="60"/>
      <c r="G1830" s="60" t="s">
        <v>2445</v>
      </c>
      <c r="H1830" s="60"/>
      <c r="I1830" s="59">
        <f t="shared" si="30"/>
        <v>6</v>
      </c>
      <c r="J1830" s="59" t="s">
        <v>1561</v>
      </c>
      <c r="K1830" s="61"/>
      <c r="L1830" s="62" t="s">
        <v>6737</v>
      </c>
      <c r="M1830" s="62" t="s">
        <v>2445</v>
      </c>
      <c r="N1830" s="72" t="str">
        <f>VLOOKUP(M1830,'Hulpblad KAR-parser'!A:C,2,FALSE)</f>
        <v>Inzet Ambu</v>
      </c>
      <c r="O1830" s="72" t="str">
        <f>IF(VLOOKUP(M1830,'Hulpblad KAR-parser'!A:C,3,FALSE)="","",VLOOKUP(M1830,'Hulpblad KAR-parser'!A:C,3,FALSE))</f>
        <v>Piket ICT RAV</v>
      </c>
      <c r="P1830" s="136" t="str">
        <f>IF(CONCATENATE(C1830,D1830)="","",VLOOKUP(CONCATENATE(C1830,D1830),Karakteristieken!AQ:AQ,1,FALSE))</f>
        <v/>
      </c>
    </row>
    <row r="1831" spans="1:16" x14ac:dyDescent="0.25">
      <c r="A1831" s="59"/>
      <c r="B1831" s="59"/>
      <c r="C1831" s="59"/>
      <c r="D1831" s="59"/>
      <c r="E1831" s="60" t="s">
        <v>9406</v>
      </c>
      <c r="F1831" s="60"/>
      <c r="G1831" s="60" t="s">
        <v>2445</v>
      </c>
      <c r="H1831" s="60"/>
      <c r="I1831" s="59">
        <f t="shared" si="30"/>
        <v>7</v>
      </c>
      <c r="J1831" s="59" t="s">
        <v>1561</v>
      </c>
      <c r="K1831" s="61"/>
      <c r="L1831" s="62" t="s">
        <v>6737</v>
      </c>
      <c r="M1831" s="62" t="s">
        <v>2445</v>
      </c>
      <c r="N1831" s="72" t="str">
        <f>VLOOKUP(M1831,'Hulpblad KAR-parser'!A:C,2,FALSE)</f>
        <v>Inzet Ambu</v>
      </c>
      <c r="O1831" s="72" t="str">
        <f>IF(VLOOKUP(M1831,'Hulpblad KAR-parser'!A:C,3,FALSE)="","",VLOOKUP(M1831,'Hulpblad KAR-parser'!A:C,3,FALSE))</f>
        <v>Piket ICT RAV</v>
      </c>
      <c r="P1831" s="136" t="str">
        <f>IF(CONCATENATE(C1831,D1831)="","",VLOOKUP(CONCATENATE(C1831,D1831),Karakteristieken!AQ:AQ,1,FALSE))</f>
        <v/>
      </c>
    </row>
    <row r="1832" spans="1:16" x14ac:dyDescent="0.25">
      <c r="A1832" s="59">
        <v>200109792</v>
      </c>
      <c r="B1832" s="59">
        <v>200098258</v>
      </c>
      <c r="C1832" s="59" t="s">
        <v>2370</v>
      </c>
      <c r="D1832" s="59" t="s">
        <v>2446</v>
      </c>
      <c r="E1832" s="60" t="s">
        <v>2448</v>
      </c>
      <c r="F1832" s="60"/>
      <c r="G1832" s="60"/>
      <c r="H1832" s="60"/>
      <c r="I1832" s="59">
        <f t="shared" si="30"/>
        <v>23</v>
      </c>
      <c r="J1832" s="59" t="s">
        <v>1613</v>
      </c>
      <c r="K1832" s="61"/>
      <c r="L1832" s="62" t="s">
        <v>6737</v>
      </c>
      <c r="M1832" s="62" t="s">
        <v>2448</v>
      </c>
      <c r="N1832" s="72" t="str">
        <f>VLOOKUP(M1832,'Hulpblad KAR-parser'!A:C,2,FALSE)</f>
        <v>Inzet Ambu</v>
      </c>
      <c r="O1832" s="72" t="str">
        <f>IF(VLOOKUP(M1832,'Hulpblad KAR-parser'!A:C,3,FALSE)="","",VLOOKUP(M1832,'Hulpblad KAR-parser'!A:C,3,FALSE))</f>
        <v>Psycholance</v>
      </c>
      <c r="P1832" s="136" t="str">
        <f>IF(CONCATENATE(C1832,D1832)="","",VLOOKUP(CONCATENATE(C1832,D1832),Karakteristieken!AQ:AQ,1,FALSE))</f>
        <v>Inzet AmbuPsycholance</v>
      </c>
    </row>
    <row r="1833" spans="1:16" x14ac:dyDescent="0.25">
      <c r="A1833" s="59"/>
      <c r="B1833" s="59"/>
      <c r="C1833" s="59"/>
      <c r="D1833" s="59"/>
      <c r="E1833" s="60" t="s">
        <v>9407</v>
      </c>
      <c r="F1833" s="60"/>
      <c r="G1833" s="60" t="s">
        <v>2448</v>
      </c>
      <c r="H1833" s="60"/>
      <c r="I1833" s="59">
        <f t="shared" si="30"/>
        <v>6</v>
      </c>
      <c r="J1833" s="59" t="s">
        <v>1561</v>
      </c>
      <c r="K1833" s="61"/>
      <c r="L1833" s="62" t="s">
        <v>6737</v>
      </c>
      <c r="M1833" s="62" t="s">
        <v>2448</v>
      </c>
      <c r="N1833" s="72" t="str">
        <f>VLOOKUP(M1833,'Hulpblad KAR-parser'!A:C,2,FALSE)</f>
        <v>Inzet Ambu</v>
      </c>
      <c r="O1833" s="72" t="str">
        <f>IF(VLOOKUP(M1833,'Hulpblad KAR-parser'!A:C,3,FALSE)="","",VLOOKUP(M1833,'Hulpblad KAR-parser'!A:C,3,FALSE))</f>
        <v>Psycholance</v>
      </c>
      <c r="P1833" s="136" t="str">
        <f>IF(CONCATENATE(C1833,D1833)="","",VLOOKUP(CONCATENATE(C1833,D1833),Karakteristieken!AQ:AQ,1,FALSE))</f>
        <v/>
      </c>
    </row>
    <row r="1834" spans="1:16" x14ac:dyDescent="0.25">
      <c r="A1834" s="59">
        <v>200109793</v>
      </c>
      <c r="B1834" s="59">
        <v>200098259</v>
      </c>
      <c r="C1834" s="59" t="s">
        <v>2370</v>
      </c>
      <c r="D1834" s="59" t="s">
        <v>2449</v>
      </c>
      <c r="E1834" s="60" t="s">
        <v>2451</v>
      </c>
      <c r="F1834" s="60"/>
      <c r="G1834" s="60"/>
      <c r="H1834" s="60"/>
      <c r="I1834" s="59">
        <f t="shared" si="30"/>
        <v>17</v>
      </c>
      <c r="J1834" s="59" t="s">
        <v>1613</v>
      </c>
      <c r="K1834" s="61"/>
      <c r="L1834" s="62" t="s">
        <v>6737</v>
      </c>
      <c r="M1834" s="62" t="s">
        <v>2451</v>
      </c>
      <c r="N1834" s="72" t="str">
        <f>VLOOKUP(M1834,'Hulpblad KAR-parser'!A:C,2,FALSE)</f>
        <v>Inzet Ambu</v>
      </c>
      <c r="O1834" s="72" t="str">
        <f>IF(VLOOKUP(M1834,'Hulpblad KAR-parser'!A:C,3,FALSE)="","",VLOOKUP(M1834,'Hulpblad KAR-parser'!A:C,3,FALSE))</f>
        <v>Rapid</v>
      </c>
      <c r="P1834" s="136" t="str">
        <f>IF(CONCATENATE(C1834,D1834)="","",VLOOKUP(CONCATENATE(C1834,D1834),Karakteristieken!AQ:AQ,1,FALSE))</f>
        <v>Inzet AmbuRapid</v>
      </c>
    </row>
    <row r="1835" spans="1:16" x14ac:dyDescent="0.25">
      <c r="A1835" s="59"/>
      <c r="B1835" s="59"/>
      <c r="C1835" s="59"/>
      <c r="D1835" s="59"/>
      <c r="E1835" s="60" t="s">
        <v>9408</v>
      </c>
      <c r="F1835" s="60"/>
      <c r="G1835" s="60" t="s">
        <v>2451</v>
      </c>
      <c r="H1835" s="60"/>
      <c r="I1835" s="59">
        <f t="shared" si="30"/>
        <v>6</v>
      </c>
      <c r="J1835" s="59" t="s">
        <v>1561</v>
      </c>
      <c r="K1835" s="61"/>
      <c r="L1835" s="62" t="s">
        <v>6737</v>
      </c>
      <c r="M1835" s="62" t="s">
        <v>2451</v>
      </c>
      <c r="N1835" s="72" t="str">
        <f>VLOOKUP(M1835,'Hulpblad KAR-parser'!A:C,2,FALSE)</f>
        <v>Inzet Ambu</v>
      </c>
      <c r="O1835" s="72" t="str">
        <f>IF(VLOOKUP(M1835,'Hulpblad KAR-parser'!A:C,3,FALSE)="","",VLOOKUP(M1835,'Hulpblad KAR-parser'!A:C,3,FALSE))</f>
        <v>Rapid</v>
      </c>
      <c r="P1835" s="136" t="str">
        <f>IF(CONCATENATE(C1835,D1835)="","",VLOOKUP(CONCATENATE(C1835,D1835),Karakteristieken!AQ:AQ,1,FALSE))</f>
        <v/>
      </c>
    </row>
    <row r="1836" spans="1:16" x14ac:dyDescent="0.25">
      <c r="A1836" s="59"/>
      <c r="B1836" s="59"/>
      <c r="C1836" s="59"/>
      <c r="D1836" s="59"/>
      <c r="E1836" s="60" t="s">
        <v>9409</v>
      </c>
      <c r="F1836" s="60"/>
      <c r="G1836" s="60" t="s">
        <v>2451</v>
      </c>
      <c r="H1836" s="60"/>
      <c r="I1836" s="59">
        <f t="shared" si="30"/>
        <v>6</v>
      </c>
      <c r="J1836" s="59" t="s">
        <v>1561</v>
      </c>
      <c r="K1836" s="61"/>
      <c r="L1836" s="62" t="s">
        <v>6737</v>
      </c>
      <c r="M1836" s="62" t="s">
        <v>2451</v>
      </c>
      <c r="N1836" s="72" t="str">
        <f>VLOOKUP(M1836,'Hulpblad KAR-parser'!A:C,2,FALSE)</f>
        <v>Inzet Ambu</v>
      </c>
      <c r="O1836" s="72" t="str">
        <f>IF(VLOOKUP(M1836,'Hulpblad KAR-parser'!A:C,3,FALSE)="","",VLOOKUP(M1836,'Hulpblad KAR-parser'!A:C,3,FALSE))</f>
        <v>Rapid</v>
      </c>
      <c r="P1836" s="136" t="str">
        <f>IF(CONCATENATE(C1836,D1836)="","",VLOOKUP(CONCATENATE(C1836,D1836),Karakteristieken!AQ:AQ,1,FALSE))</f>
        <v/>
      </c>
    </row>
    <row r="1837" spans="1:16" x14ac:dyDescent="0.25">
      <c r="A1837" s="59">
        <v>200109794</v>
      </c>
      <c r="B1837" s="59">
        <v>200098260</v>
      </c>
      <c r="C1837" s="59" t="s">
        <v>2370</v>
      </c>
      <c r="D1837" s="59" t="s">
        <v>2452</v>
      </c>
      <c r="E1837" s="60" t="s">
        <v>2454</v>
      </c>
      <c r="F1837" s="60"/>
      <c r="G1837" s="60"/>
      <c r="H1837" s="60"/>
      <c r="I1837" s="59">
        <f t="shared" si="30"/>
        <v>24</v>
      </c>
      <c r="J1837" s="59" t="s">
        <v>1613</v>
      </c>
      <c r="K1837" s="61"/>
      <c r="L1837" s="62" t="s">
        <v>6737</v>
      </c>
      <c r="M1837" s="62" t="s">
        <v>2454</v>
      </c>
      <c r="N1837" s="72" t="str">
        <f>VLOOKUP(M1837,'Hulpblad KAR-parser'!A:C,2,FALSE)</f>
        <v>Inzet Ambu</v>
      </c>
      <c r="O1837" s="72" t="str">
        <f>IF(VLOOKUP(M1837,'Hulpblad KAR-parser'!A:C,3,FALSE)="","",VLOOKUP(M1837,'Hulpblad KAR-parser'!A:C,3,FALSE))</f>
        <v>Rolstoeltaxi</v>
      </c>
      <c r="P1837" s="136" t="str">
        <f>IF(CONCATENATE(C1837,D1837)="","",VLOOKUP(CONCATENATE(C1837,D1837),Karakteristieken!AQ:AQ,1,FALSE))</f>
        <v>Inzet AmbuRolstoeltaxi</v>
      </c>
    </row>
    <row r="1838" spans="1:16" x14ac:dyDescent="0.25">
      <c r="A1838" s="59"/>
      <c r="B1838" s="59"/>
      <c r="C1838" s="59"/>
      <c r="D1838" s="59"/>
      <c r="E1838" s="60" t="s">
        <v>9410</v>
      </c>
      <c r="F1838" s="60"/>
      <c r="G1838" s="60" t="s">
        <v>2454</v>
      </c>
      <c r="H1838" s="60"/>
      <c r="I1838" s="59">
        <f t="shared" si="30"/>
        <v>7</v>
      </c>
      <c r="J1838" s="59" t="s">
        <v>1561</v>
      </c>
      <c r="K1838" s="61"/>
      <c r="L1838" s="62" t="s">
        <v>6737</v>
      </c>
      <c r="M1838" s="62" t="s">
        <v>2454</v>
      </c>
      <c r="N1838" s="72" t="str">
        <f>VLOOKUP(M1838,'Hulpblad KAR-parser'!A:C,2,FALSE)</f>
        <v>Inzet Ambu</v>
      </c>
      <c r="O1838" s="72" t="str">
        <f>IF(VLOOKUP(M1838,'Hulpblad KAR-parser'!A:C,3,FALSE)="","",VLOOKUP(M1838,'Hulpblad KAR-parser'!A:C,3,FALSE))</f>
        <v>Rolstoeltaxi</v>
      </c>
      <c r="P1838" s="136" t="str">
        <f>IF(CONCATENATE(C1838,D1838)="","",VLOOKUP(CONCATENATE(C1838,D1838),Karakteristieken!AQ:AQ,1,FALSE))</f>
        <v/>
      </c>
    </row>
    <row r="1839" spans="1:16" x14ac:dyDescent="0.25">
      <c r="A1839" s="59">
        <v>200109795</v>
      </c>
      <c r="B1839" s="59">
        <v>200098261</v>
      </c>
      <c r="C1839" s="59" t="s">
        <v>2370</v>
      </c>
      <c r="D1839" s="59" t="s">
        <v>2455</v>
      </c>
      <c r="E1839" s="60" t="s">
        <v>2456</v>
      </c>
      <c r="F1839" s="60"/>
      <c r="G1839" s="60"/>
      <c r="H1839" s="60"/>
      <c r="I1839" s="59">
        <f t="shared" si="30"/>
        <v>16</v>
      </c>
      <c r="J1839" s="59" t="s">
        <v>1613</v>
      </c>
      <c r="K1839" s="61"/>
      <c r="L1839" s="62" t="s">
        <v>6737</v>
      </c>
      <c r="M1839" s="62" t="s">
        <v>2456</v>
      </c>
      <c r="N1839" s="72" t="str">
        <f>VLOOKUP(M1839,'Hulpblad KAR-parser'!A:C,2,FALSE)</f>
        <v>Inzet Ambu</v>
      </c>
      <c r="O1839" s="72" t="str">
        <f>IF(VLOOKUP(M1839,'Hulpblad KAR-parser'!A:C,3,FALSE)="","",VLOOKUP(M1839,'Hulpblad KAR-parser'!A:C,3,FALSE))</f>
        <v>TCOA</v>
      </c>
      <c r="P1839" s="136" t="str">
        <f>IF(CONCATENATE(C1839,D1839)="","",VLOOKUP(CONCATENATE(C1839,D1839),Karakteristieken!AQ:AQ,1,FALSE))</f>
        <v>Inzet AmbuTCOA</v>
      </c>
    </row>
    <row r="1840" spans="1:16" x14ac:dyDescent="0.25">
      <c r="A1840" s="59"/>
      <c r="B1840" s="59"/>
      <c r="C1840" s="59"/>
      <c r="D1840" s="59"/>
      <c r="E1840" s="60" t="s">
        <v>9411</v>
      </c>
      <c r="F1840" s="60"/>
      <c r="G1840" s="60" t="s">
        <v>2456</v>
      </c>
      <c r="H1840" s="60"/>
      <c r="I1840" s="59">
        <f t="shared" si="30"/>
        <v>7</v>
      </c>
      <c r="J1840" s="59" t="s">
        <v>1561</v>
      </c>
      <c r="K1840" s="61"/>
      <c r="L1840" s="62" t="s">
        <v>6737</v>
      </c>
      <c r="M1840" s="62" t="s">
        <v>2456</v>
      </c>
      <c r="N1840" s="72" t="str">
        <f>VLOOKUP(M1840,'Hulpblad KAR-parser'!A:C,2,FALSE)</f>
        <v>Inzet Ambu</v>
      </c>
      <c r="O1840" s="72" t="str">
        <f>IF(VLOOKUP(M1840,'Hulpblad KAR-parser'!A:C,3,FALSE)="","",VLOOKUP(M1840,'Hulpblad KAR-parser'!A:C,3,FALSE))</f>
        <v>TCOA</v>
      </c>
      <c r="P1840" s="136" t="str">
        <f>IF(CONCATENATE(C1840,D1840)="","",VLOOKUP(CONCATENATE(C1840,D1840),Karakteristieken!AQ:AQ,1,FALSE))</f>
        <v/>
      </c>
    </row>
    <row r="1841" spans="1:16" x14ac:dyDescent="0.25">
      <c r="A1841" s="59"/>
      <c r="B1841" s="59"/>
      <c r="C1841" s="63" t="s">
        <v>2370</v>
      </c>
      <c r="D1841" s="63" t="s">
        <v>12607</v>
      </c>
      <c r="E1841" s="64" t="s">
        <v>12609</v>
      </c>
      <c r="F1841" s="64"/>
      <c r="G1841" s="64"/>
      <c r="H1841" s="64"/>
      <c r="I1841" s="63">
        <f t="shared" si="30"/>
        <v>21</v>
      </c>
      <c r="J1841" s="63" t="s">
        <v>1613</v>
      </c>
      <c r="K1841" s="93" t="s">
        <v>12198</v>
      </c>
      <c r="L1841" s="62" t="s">
        <v>6737</v>
      </c>
      <c r="M1841" s="62" t="s">
        <v>12609</v>
      </c>
      <c r="N1841" s="72" t="str">
        <f>VLOOKUP(M1841,'Hulpblad KAR-parser'!A:C,2,FALSE)</f>
        <v>Inzet Ambu</v>
      </c>
      <c r="O1841" s="72" t="str">
        <f>IF(VLOOKUP(M1841,'Hulpblad KAR-parser'!A:C,3,FALSE)="","",VLOOKUP(M1841,'Hulpblad KAR-parser'!A:C,3,FALSE))</f>
        <v>Thuiszorg</v>
      </c>
      <c r="P1841" s="136" t="str">
        <f>IF(CONCATENATE(C1841,D1841)="","",VLOOKUP(CONCATENATE(C1841,D1841),Karakteristieken!AQ:AQ,1,FALSE))</f>
        <v>Inzet AmbuThuiszorg</v>
      </c>
    </row>
    <row r="1842" spans="1:16" x14ac:dyDescent="0.25">
      <c r="A1842" s="59"/>
      <c r="B1842" s="59"/>
      <c r="C1842" s="63"/>
      <c r="D1842" s="63"/>
      <c r="E1842" s="64" t="s">
        <v>12610</v>
      </c>
      <c r="F1842" s="64"/>
      <c r="G1842" s="64" t="s">
        <v>2456</v>
      </c>
      <c r="H1842" s="64"/>
      <c r="I1842" s="63">
        <f t="shared" si="30"/>
        <v>7</v>
      </c>
      <c r="J1842" s="63" t="s">
        <v>1561</v>
      </c>
      <c r="K1842" s="93" t="s">
        <v>12198</v>
      </c>
      <c r="L1842" s="62" t="s">
        <v>6737</v>
      </c>
      <c r="M1842" s="62" t="s">
        <v>12609</v>
      </c>
      <c r="N1842" s="72" t="str">
        <f>VLOOKUP(M1842,'Hulpblad KAR-parser'!A:C,2,FALSE)</f>
        <v>Inzet Ambu</v>
      </c>
      <c r="O1842" s="72" t="str">
        <f>IF(VLOOKUP(M1842,'Hulpblad KAR-parser'!A:C,3,FALSE)="","",VLOOKUP(M1842,'Hulpblad KAR-parser'!A:C,3,FALSE))</f>
        <v>Thuiszorg</v>
      </c>
      <c r="P1842" s="136" t="str">
        <f>IF(CONCATENATE(C1842,D1842)="","",VLOOKUP(CONCATENATE(C1842,D1842),Karakteristieken!AQ:AQ,1,FALSE))</f>
        <v/>
      </c>
    </row>
    <row r="1843" spans="1:16" x14ac:dyDescent="0.25">
      <c r="A1843" s="59"/>
      <c r="B1843" s="59"/>
      <c r="C1843" s="63"/>
      <c r="D1843" s="63"/>
      <c r="E1843" s="64" t="s">
        <v>12614</v>
      </c>
      <c r="F1843" s="64"/>
      <c r="G1843" s="64" t="s">
        <v>2456</v>
      </c>
      <c r="H1843" s="64"/>
      <c r="I1843" s="63">
        <f t="shared" si="30"/>
        <v>10</v>
      </c>
      <c r="J1843" s="63" t="s">
        <v>1561</v>
      </c>
      <c r="K1843" s="93" t="s">
        <v>12198</v>
      </c>
      <c r="L1843" s="62" t="s">
        <v>6737</v>
      </c>
      <c r="M1843" s="62" t="s">
        <v>12609</v>
      </c>
      <c r="N1843" s="72" t="str">
        <f>VLOOKUP(M1843,'Hulpblad KAR-parser'!A:C,2,FALSE)</f>
        <v>Inzet Ambu</v>
      </c>
      <c r="O1843" s="72" t="str">
        <f>IF(VLOOKUP(M1843,'Hulpblad KAR-parser'!A:C,3,FALSE)="","",VLOOKUP(M1843,'Hulpblad KAR-parser'!A:C,3,FALSE))</f>
        <v>Thuiszorg</v>
      </c>
      <c r="P1843" s="136" t="str">
        <f>IF(CONCATENATE(C1843,D1843)="","",VLOOKUP(CONCATENATE(C1843,D1843),Karakteristieken!AQ:AQ,1,FALSE))</f>
        <v/>
      </c>
    </row>
    <row r="1844" spans="1:16" x14ac:dyDescent="0.25">
      <c r="A1844" s="59"/>
      <c r="B1844" s="59"/>
      <c r="C1844" s="63"/>
      <c r="D1844" s="63"/>
      <c r="E1844" s="64" t="s">
        <v>12613</v>
      </c>
      <c r="F1844" s="64"/>
      <c r="G1844" s="64" t="s">
        <v>2456</v>
      </c>
      <c r="H1844" s="64"/>
      <c r="I1844" s="63">
        <f t="shared" si="30"/>
        <v>10</v>
      </c>
      <c r="J1844" s="63" t="s">
        <v>1561</v>
      </c>
      <c r="K1844" s="93" t="s">
        <v>12198</v>
      </c>
      <c r="L1844" s="62" t="s">
        <v>6737</v>
      </c>
      <c r="M1844" s="62" t="s">
        <v>12609</v>
      </c>
      <c r="N1844" s="72" t="str">
        <f>VLOOKUP(M1844,'Hulpblad KAR-parser'!A:C,2,FALSE)</f>
        <v>Inzet Ambu</v>
      </c>
      <c r="O1844" s="72" t="str">
        <f>IF(VLOOKUP(M1844,'Hulpblad KAR-parser'!A:C,3,FALSE)="","",VLOOKUP(M1844,'Hulpblad KAR-parser'!A:C,3,FALSE))</f>
        <v>Thuiszorg</v>
      </c>
      <c r="P1844" s="136" t="str">
        <f>IF(CONCATENATE(C1844,D1844)="","",VLOOKUP(CONCATENATE(C1844,D1844),Karakteristieken!AQ:AQ,1,FALSE))</f>
        <v/>
      </c>
    </row>
    <row r="1845" spans="1:16" x14ac:dyDescent="0.25">
      <c r="A1845" s="59">
        <v>200109796</v>
      </c>
      <c r="B1845" s="59">
        <v>200098262</v>
      </c>
      <c r="C1845" s="59" t="s">
        <v>2370</v>
      </c>
      <c r="D1845" s="59" t="s">
        <v>2457</v>
      </c>
      <c r="E1845" s="60" t="s">
        <v>2459</v>
      </c>
      <c r="F1845" s="60"/>
      <c r="G1845" s="60"/>
      <c r="H1845" s="60"/>
      <c r="I1845" s="59">
        <f t="shared" si="30"/>
        <v>25</v>
      </c>
      <c r="J1845" s="59" t="s">
        <v>1613</v>
      </c>
      <c r="K1845" s="61"/>
      <c r="L1845" s="62" t="s">
        <v>6737</v>
      </c>
      <c r="M1845" s="62" t="s">
        <v>2459</v>
      </c>
      <c r="N1845" s="72" t="str">
        <f>VLOOKUP(M1845,'Hulpblad KAR-parser'!A:C,2,FALSE)</f>
        <v>Inzet Ambu</v>
      </c>
      <c r="O1845" s="72" t="str">
        <f>IF(VLOOKUP(M1845,'Hulpblad KAR-parser'!A:C,3,FALSE)="","",VLOOKUP(M1845,'Hulpblad KAR-parser'!A:C,3,FALSE))</f>
        <v>Verloskundige</v>
      </c>
      <c r="P1845" s="136" t="str">
        <f>IF(CONCATENATE(C1845,D1845)="","",VLOOKUP(CONCATENATE(C1845,D1845),Karakteristieken!AQ:AQ,1,FALSE))</f>
        <v>Inzet AmbuVerloskundige</v>
      </c>
    </row>
    <row r="1846" spans="1:16" x14ac:dyDescent="0.25">
      <c r="A1846" s="59"/>
      <c r="B1846" s="59"/>
      <c r="C1846" s="59"/>
      <c r="D1846" s="59"/>
      <c r="E1846" s="60" t="s">
        <v>9412</v>
      </c>
      <c r="F1846" s="60"/>
      <c r="G1846" s="60" t="s">
        <v>2459</v>
      </c>
      <c r="H1846" s="60"/>
      <c r="I1846" s="59">
        <f t="shared" si="30"/>
        <v>6</v>
      </c>
      <c r="J1846" s="59" t="s">
        <v>1561</v>
      </c>
      <c r="K1846" s="61"/>
      <c r="L1846" s="62" t="s">
        <v>6737</v>
      </c>
      <c r="M1846" s="62" t="s">
        <v>2459</v>
      </c>
      <c r="N1846" s="72" t="str">
        <f>VLOOKUP(M1846,'Hulpblad KAR-parser'!A:C,2,FALSE)</f>
        <v>Inzet Ambu</v>
      </c>
      <c r="O1846" s="72" t="str">
        <f>IF(VLOOKUP(M1846,'Hulpblad KAR-parser'!A:C,3,FALSE)="","",VLOOKUP(M1846,'Hulpblad KAR-parser'!A:C,3,FALSE))</f>
        <v>Verloskundige</v>
      </c>
      <c r="P1846" s="136" t="str">
        <f>IF(CONCATENATE(C1846,D1846)="","",VLOOKUP(CONCATENATE(C1846,D1846),Karakteristieken!AQ:AQ,1,FALSE))</f>
        <v/>
      </c>
    </row>
    <row r="1847" spans="1:16" x14ac:dyDescent="0.25">
      <c r="A1847" s="59">
        <v>200112611</v>
      </c>
      <c r="B1847" s="59">
        <v>200101949</v>
      </c>
      <c r="C1847" s="59" t="s">
        <v>2370</v>
      </c>
      <c r="D1847" s="59" t="s">
        <v>2460</v>
      </c>
      <c r="E1847" s="60" t="s">
        <v>2462</v>
      </c>
      <c r="F1847" s="60"/>
      <c r="G1847" s="60"/>
      <c r="H1847" s="60"/>
      <c r="I1847" s="59">
        <f t="shared" si="30"/>
        <v>26</v>
      </c>
      <c r="J1847" s="59" t="s">
        <v>1613</v>
      </c>
      <c r="K1847" s="61"/>
      <c r="L1847" s="62" t="s">
        <v>6737</v>
      </c>
      <c r="M1847" s="62" t="s">
        <v>2462</v>
      </c>
      <c r="N1847" s="72" t="str">
        <f>VLOOKUP(M1847,'Hulpblad KAR-parser'!A:C,2,FALSE)</f>
        <v>Inzet Ambu</v>
      </c>
      <c r="O1847" s="72" t="str">
        <f>IF(VLOOKUP(M1847,'Hulpblad KAR-parser'!A:C,3,FALSE)="","",VLOOKUP(M1847,'Hulpblad KAR-parser'!A:C,3,FALSE))</f>
        <v>Verpleegkundig spec</v>
      </c>
      <c r="P1847" s="136" t="str">
        <f>IF(CONCATENATE(C1847,D1847)="","",VLOOKUP(CONCATENATE(C1847,D1847),Karakteristieken!AQ:AQ,1,FALSE))</f>
        <v>Inzet AmbuVerpleegkundig spec</v>
      </c>
    </row>
    <row r="1848" spans="1:16" x14ac:dyDescent="0.25">
      <c r="A1848" s="59"/>
      <c r="B1848" s="59"/>
      <c r="C1848" s="59"/>
      <c r="D1848" s="59"/>
      <c r="E1848" s="60" t="s">
        <v>9413</v>
      </c>
      <c r="F1848" s="60"/>
      <c r="G1848" s="60" t="s">
        <v>2462</v>
      </c>
      <c r="H1848" s="60"/>
      <c r="I1848" s="59">
        <f t="shared" si="30"/>
        <v>5</v>
      </c>
      <c r="J1848" s="59" t="s">
        <v>1561</v>
      </c>
      <c r="K1848" s="61"/>
      <c r="L1848" s="62" t="s">
        <v>6737</v>
      </c>
      <c r="M1848" s="62" t="s">
        <v>2462</v>
      </c>
      <c r="N1848" s="72" t="str">
        <f>VLOOKUP(M1848,'Hulpblad KAR-parser'!A:C,2,FALSE)</f>
        <v>Inzet Ambu</v>
      </c>
      <c r="O1848" s="72" t="str">
        <f>IF(VLOOKUP(M1848,'Hulpblad KAR-parser'!A:C,3,FALSE)="","",VLOOKUP(M1848,'Hulpblad KAR-parser'!A:C,3,FALSE))</f>
        <v>Verpleegkundig spec</v>
      </c>
      <c r="P1848" s="136" t="str">
        <f>IF(CONCATENATE(C1848,D1848)="","",VLOOKUP(CONCATENATE(C1848,D1848),Karakteristieken!AQ:AQ,1,FALSE))</f>
        <v/>
      </c>
    </row>
    <row r="1849" spans="1:16" x14ac:dyDescent="0.25">
      <c r="A1849" s="59">
        <v>200109797</v>
      </c>
      <c r="B1849" s="59">
        <v>200098263</v>
      </c>
      <c r="C1849" s="59" t="s">
        <v>2370</v>
      </c>
      <c r="D1849" s="59" t="s">
        <v>2463</v>
      </c>
      <c r="E1849" s="60" t="s">
        <v>2465</v>
      </c>
      <c r="F1849" s="60"/>
      <c r="G1849" s="60"/>
      <c r="H1849" s="60"/>
      <c r="I1849" s="59">
        <f t="shared" si="30"/>
        <v>20</v>
      </c>
      <c r="J1849" s="59" t="s">
        <v>1613</v>
      </c>
      <c r="K1849" s="61"/>
      <c r="L1849" s="62" t="s">
        <v>6737</v>
      </c>
      <c r="M1849" s="62" t="s">
        <v>2465</v>
      </c>
      <c r="N1849" s="72" t="str">
        <f>VLOOKUP(M1849,'Hulpblad KAR-parser'!A:C,2,FALSE)</f>
        <v>Inzet Ambu</v>
      </c>
      <c r="O1849" s="72" t="str">
        <f>IF(VLOOKUP(M1849,'Hulpblad KAR-parser'!A:C,3,FALSE)="","",VLOOKUP(M1849,'Hulpblad KAR-parser'!A:C,3,FALSE))</f>
        <v>ZorgAmbu</v>
      </c>
      <c r="P1849" s="136" t="str">
        <f>IF(CONCATENATE(C1849,D1849)="","",VLOOKUP(CONCATENATE(C1849,D1849),Karakteristieken!AQ:AQ,1,FALSE))</f>
        <v>Inzet AmbuZorgAmbu</v>
      </c>
    </row>
    <row r="1850" spans="1:16" x14ac:dyDescent="0.25">
      <c r="A1850" s="59"/>
      <c r="B1850" s="59"/>
      <c r="C1850" s="59"/>
      <c r="D1850" s="59"/>
      <c r="E1850" s="60" t="s">
        <v>9414</v>
      </c>
      <c r="F1850" s="60"/>
      <c r="G1850" s="60" t="s">
        <v>2465</v>
      </c>
      <c r="H1850" s="60"/>
      <c r="I1850" s="59">
        <f t="shared" si="30"/>
        <v>6</v>
      </c>
      <c r="J1850" s="59" t="s">
        <v>1561</v>
      </c>
      <c r="K1850" s="61"/>
      <c r="L1850" s="62" t="s">
        <v>6737</v>
      </c>
      <c r="M1850" s="62" t="s">
        <v>2465</v>
      </c>
      <c r="N1850" s="72" t="str">
        <f>VLOOKUP(M1850,'Hulpblad KAR-parser'!A:C,2,FALSE)</f>
        <v>Inzet Ambu</v>
      </c>
      <c r="O1850" s="72" t="str">
        <f>IF(VLOOKUP(M1850,'Hulpblad KAR-parser'!A:C,3,FALSE)="","",VLOOKUP(M1850,'Hulpblad KAR-parser'!A:C,3,FALSE))</f>
        <v>ZorgAmbu</v>
      </c>
      <c r="P1850" s="136" t="str">
        <f>IF(CONCATENATE(C1850,D1850)="","",VLOOKUP(CONCATENATE(C1850,D1850),Karakteristieken!AQ:AQ,1,FALSE))</f>
        <v/>
      </c>
    </row>
    <row r="1851" spans="1:16" x14ac:dyDescent="0.25">
      <c r="A1851" s="59"/>
      <c r="B1851" s="59"/>
      <c r="C1851" s="59"/>
      <c r="D1851" s="59"/>
      <c r="E1851" s="60" t="s">
        <v>9415</v>
      </c>
      <c r="F1851" s="60"/>
      <c r="G1851" s="60" t="s">
        <v>2465</v>
      </c>
      <c r="H1851" s="60"/>
      <c r="I1851" s="59">
        <f t="shared" si="30"/>
        <v>7</v>
      </c>
      <c r="J1851" s="59" t="s">
        <v>1561</v>
      </c>
      <c r="K1851" s="61"/>
      <c r="L1851" s="62" t="s">
        <v>6737</v>
      </c>
      <c r="M1851" s="62" t="s">
        <v>2465</v>
      </c>
      <c r="N1851" s="72" t="str">
        <f>VLOOKUP(M1851,'Hulpblad KAR-parser'!A:C,2,FALSE)</f>
        <v>Inzet Ambu</v>
      </c>
      <c r="O1851" s="72" t="str">
        <f>IF(VLOOKUP(M1851,'Hulpblad KAR-parser'!A:C,3,FALSE)="","",VLOOKUP(M1851,'Hulpblad KAR-parser'!A:C,3,FALSE))</f>
        <v>ZorgAmbu</v>
      </c>
      <c r="P1851" s="136" t="str">
        <f>IF(CONCATENATE(C1851,D1851)="","",VLOOKUP(CONCATENATE(C1851,D1851),Karakteristieken!AQ:AQ,1,FALSE))</f>
        <v/>
      </c>
    </row>
    <row r="1852" spans="1:16" x14ac:dyDescent="0.25">
      <c r="A1852" s="59">
        <v>200114770</v>
      </c>
      <c r="B1852" s="59">
        <v>200107153</v>
      </c>
      <c r="C1852" s="59" t="s">
        <v>2720</v>
      </c>
      <c r="D1852" s="59" t="s">
        <v>2721</v>
      </c>
      <c r="E1852" s="60" t="s">
        <v>2722</v>
      </c>
      <c r="F1852" s="60"/>
      <c r="G1852" s="60"/>
      <c r="H1852" s="60"/>
      <c r="I1852" s="59">
        <f t="shared" si="30"/>
        <v>26</v>
      </c>
      <c r="J1852" s="59" t="s">
        <v>1613</v>
      </c>
      <c r="K1852" s="61"/>
      <c r="L1852" s="62" t="s">
        <v>6737</v>
      </c>
      <c r="M1852" s="62" t="s">
        <v>2722</v>
      </c>
      <c r="N1852" s="72" t="str">
        <f>VLOOKUP(M1852,'Hulpblad KAR-parser'!A:C,2,FALSE)</f>
        <v>Inzet Brw Log &amp; OnS</v>
      </c>
      <c r="O1852" s="72" t="str">
        <f>IF(VLOOKUP(M1852,'Hulpblad KAR-parser'!A:C,3,FALSE)="","",VLOOKUP(M1852,'Hulpblad KAR-parser'!A:C,3,FALSE))</f>
        <v>Adembescherming</v>
      </c>
      <c r="P1852" s="136" t="str">
        <f>IF(CONCATENATE(C1852,D1852)="","",VLOOKUP(CONCATENATE(C1852,D1852),Karakteristieken!AQ:AQ,1,FALSE))</f>
        <v>Inzet Brw Log &amp; OnSAdembescherming</v>
      </c>
    </row>
    <row r="1853" spans="1:16" x14ac:dyDescent="0.25">
      <c r="A1853" s="59"/>
      <c r="B1853" s="59"/>
      <c r="C1853" s="59"/>
      <c r="D1853" s="59"/>
      <c r="E1853" s="60" t="s">
        <v>9609</v>
      </c>
      <c r="F1853" s="60"/>
      <c r="G1853" s="60" t="s">
        <v>2722</v>
      </c>
      <c r="H1853" s="60"/>
      <c r="I1853" s="59">
        <f t="shared" si="30"/>
        <v>6</v>
      </c>
      <c r="J1853" s="59" t="s">
        <v>1561</v>
      </c>
      <c r="K1853" s="61"/>
      <c r="L1853" s="62" t="s">
        <v>6737</v>
      </c>
      <c r="M1853" s="62" t="s">
        <v>2722</v>
      </c>
      <c r="N1853" s="72" t="str">
        <f>VLOOKUP(M1853,'Hulpblad KAR-parser'!A:C,2,FALSE)</f>
        <v>Inzet Brw Log &amp; OnS</v>
      </c>
      <c r="O1853" s="72" t="str">
        <f>IF(VLOOKUP(M1853,'Hulpblad KAR-parser'!A:C,3,FALSE)="","",VLOOKUP(M1853,'Hulpblad KAR-parser'!A:C,3,FALSE))</f>
        <v>Adembescherming</v>
      </c>
      <c r="P1853" s="136" t="str">
        <f>IF(CONCATENATE(C1853,D1853)="","",VLOOKUP(CONCATENATE(C1853,D1853),Karakteristieken!AQ:AQ,1,FALSE))</f>
        <v/>
      </c>
    </row>
    <row r="1854" spans="1:16" x14ac:dyDescent="0.25">
      <c r="A1854" s="59"/>
      <c r="B1854" s="59"/>
      <c r="C1854" s="59"/>
      <c r="D1854" s="59"/>
      <c r="E1854" s="60" t="s">
        <v>9610</v>
      </c>
      <c r="F1854" s="60"/>
      <c r="G1854" s="60" t="s">
        <v>2722</v>
      </c>
      <c r="H1854" s="60"/>
      <c r="I1854" s="59">
        <f t="shared" si="30"/>
        <v>23</v>
      </c>
      <c r="J1854" s="59" t="s">
        <v>1561</v>
      </c>
      <c r="K1854" s="61"/>
      <c r="L1854" s="62" t="s">
        <v>6737</v>
      </c>
      <c r="M1854" s="62" t="s">
        <v>2722</v>
      </c>
      <c r="N1854" s="72" t="str">
        <f>VLOOKUP(M1854,'Hulpblad KAR-parser'!A:C,2,FALSE)</f>
        <v>Inzet Brw Log &amp; OnS</v>
      </c>
      <c r="O1854" s="72" t="str">
        <f>IF(VLOOKUP(M1854,'Hulpblad KAR-parser'!A:C,3,FALSE)="","",VLOOKUP(M1854,'Hulpblad KAR-parser'!A:C,3,FALSE))</f>
        <v>Adembescherming</v>
      </c>
      <c r="P1854" s="136" t="str">
        <f>IF(CONCATENATE(C1854,D1854)="","",VLOOKUP(CONCATENATE(C1854,D1854),Karakteristieken!AQ:AQ,1,FALSE))</f>
        <v/>
      </c>
    </row>
    <row r="1855" spans="1:16" x14ac:dyDescent="0.25">
      <c r="A1855" s="59">
        <v>200114723</v>
      </c>
      <c r="B1855" s="59">
        <v>200107106</v>
      </c>
      <c r="C1855" s="59" t="s">
        <v>2580</v>
      </c>
      <c r="D1855" s="59" t="s">
        <v>2581</v>
      </c>
      <c r="E1855" s="60" t="s">
        <v>2583</v>
      </c>
      <c r="F1855" s="60"/>
      <c r="G1855" s="60"/>
      <c r="H1855" s="60"/>
      <c r="I1855" s="59">
        <f t="shared" si="30"/>
        <v>22</v>
      </c>
      <c r="J1855" s="59" t="s">
        <v>1613</v>
      </c>
      <c r="K1855" s="61"/>
      <c r="L1855" s="62" t="s">
        <v>6737</v>
      </c>
      <c r="M1855" s="62" t="s">
        <v>2583</v>
      </c>
      <c r="N1855" s="72" t="str">
        <f>VLOOKUP(M1855,'Hulpblad KAR-parser'!A:C,2,FALSE)</f>
        <v>Inzet Brw functie</v>
      </c>
      <c r="O1855" s="72" t="str">
        <f>IF(VLOOKUP(M1855,'Hulpblad KAR-parser'!A:C,3,FALSE)="","",VLOOKUP(M1855,'Hulpblad KAR-parser'!A:C,3,FALSE))</f>
        <v>Adv. Gev.stof</v>
      </c>
      <c r="P1855" s="136" t="str">
        <f>IF(CONCATENATE(C1855,D1855)="","",VLOOKUP(CONCATENATE(C1855,D1855),Karakteristieken!AQ:AQ,1,FALSE))</f>
        <v>Inzet Brw functieAdv. Gev.stof</v>
      </c>
    </row>
    <row r="1856" spans="1:16" x14ac:dyDescent="0.25">
      <c r="A1856" s="59"/>
      <c r="B1856" s="59"/>
      <c r="C1856" s="59"/>
      <c r="D1856" s="59"/>
      <c r="E1856" s="60" t="s">
        <v>9494</v>
      </c>
      <c r="F1856" s="60"/>
      <c r="G1856" s="60" t="s">
        <v>2583</v>
      </c>
      <c r="H1856" s="60"/>
      <c r="I1856" s="59">
        <f t="shared" si="30"/>
        <v>7</v>
      </c>
      <c r="J1856" s="59" t="s">
        <v>1561</v>
      </c>
      <c r="K1856" s="61"/>
      <c r="L1856" s="62" t="s">
        <v>6737</v>
      </c>
      <c r="M1856" s="62" t="s">
        <v>2583</v>
      </c>
      <c r="N1856" s="72" t="str">
        <f>VLOOKUP(M1856,'Hulpblad KAR-parser'!A:C,2,FALSE)</f>
        <v>Inzet Brw functie</v>
      </c>
      <c r="O1856" s="72" t="str">
        <f>IF(VLOOKUP(M1856,'Hulpblad KAR-parser'!A:C,3,FALSE)="","",VLOOKUP(M1856,'Hulpblad KAR-parser'!A:C,3,FALSE))</f>
        <v>Adv. Gev.stof</v>
      </c>
      <c r="P1856" s="136" t="str">
        <f>IF(CONCATENATE(C1856,D1856)="","",VLOOKUP(CONCATENATE(C1856,D1856),Karakteristieken!AQ:AQ,1,FALSE))</f>
        <v/>
      </c>
    </row>
    <row r="1857" spans="1:16" x14ac:dyDescent="0.25">
      <c r="A1857" s="59"/>
      <c r="B1857" s="59"/>
      <c r="C1857" s="59"/>
      <c r="D1857" s="59"/>
      <c r="E1857" s="60" t="s">
        <v>9495</v>
      </c>
      <c r="F1857" s="60"/>
      <c r="G1857" s="60" t="s">
        <v>2583</v>
      </c>
      <c r="H1857" s="60"/>
      <c r="I1857" s="59">
        <f t="shared" si="30"/>
        <v>30</v>
      </c>
      <c r="J1857" s="59" t="s">
        <v>1561</v>
      </c>
      <c r="K1857" s="61"/>
      <c r="L1857" s="62" t="s">
        <v>6737</v>
      </c>
      <c r="M1857" s="62" t="s">
        <v>2583</v>
      </c>
      <c r="N1857" s="72" t="str">
        <f>VLOOKUP(M1857,'Hulpblad KAR-parser'!A:C,2,FALSE)</f>
        <v>Inzet Brw functie</v>
      </c>
      <c r="O1857" s="72" t="str">
        <f>IF(VLOOKUP(M1857,'Hulpblad KAR-parser'!A:C,3,FALSE)="","",VLOOKUP(M1857,'Hulpblad KAR-parser'!A:C,3,FALSE))</f>
        <v>Adv. Gev.stof</v>
      </c>
      <c r="P1857" s="136" t="str">
        <f>IF(CONCATENATE(C1857,D1857)="","",VLOOKUP(CONCATENATE(C1857,D1857),Karakteristieken!AQ:AQ,1,FALSE))</f>
        <v/>
      </c>
    </row>
    <row r="1858" spans="1:16" x14ac:dyDescent="0.25">
      <c r="A1858" s="59">
        <v>200114724</v>
      </c>
      <c r="B1858" s="59">
        <v>200107107</v>
      </c>
      <c r="C1858" s="59" t="s">
        <v>2580</v>
      </c>
      <c r="D1858" s="59" t="s">
        <v>2585</v>
      </c>
      <c r="E1858" s="60" t="s">
        <v>2586</v>
      </c>
      <c r="F1858" s="60"/>
      <c r="G1858" s="60"/>
      <c r="H1858" s="60"/>
      <c r="I1858" s="59">
        <f t="shared" si="30"/>
        <v>26</v>
      </c>
      <c r="J1858" s="59" t="s">
        <v>1613</v>
      </c>
      <c r="K1858" s="61"/>
      <c r="L1858" s="62" t="s">
        <v>6737</v>
      </c>
      <c r="M1858" s="62" t="s">
        <v>2586</v>
      </c>
      <c r="N1858" s="72" t="str">
        <f>VLOOKUP(M1858,'Hulpblad KAR-parser'!A:C,2,FALSE)</f>
        <v>Inzet Brw functie</v>
      </c>
      <c r="O1858" s="72" t="str">
        <f>IF(VLOOKUP(M1858,'Hulpblad KAR-parser'!A:C,3,FALSE)="","",VLOOKUP(M1858,'Hulpblad KAR-parser'!A:C,3,FALSE))</f>
        <v>Adv. Gev.stof ROT</v>
      </c>
      <c r="P1858" s="136" t="str">
        <f>IF(CONCATENATE(C1858,D1858)="","",VLOOKUP(CONCATENATE(C1858,D1858),Karakteristieken!AQ:AQ,1,FALSE))</f>
        <v>Inzet Brw functieAdv. Gev.stof ROT</v>
      </c>
    </row>
    <row r="1859" spans="1:16" x14ac:dyDescent="0.25">
      <c r="A1859" s="59"/>
      <c r="B1859" s="59"/>
      <c r="C1859" s="59"/>
      <c r="D1859" s="59"/>
      <c r="E1859" s="60" t="s">
        <v>9496</v>
      </c>
      <c r="F1859" s="60"/>
      <c r="G1859" s="60" t="s">
        <v>2586</v>
      </c>
      <c r="H1859" s="60"/>
      <c r="I1859" s="59">
        <f t="shared" si="30"/>
        <v>7</v>
      </c>
      <c r="J1859" s="59" t="s">
        <v>1561</v>
      </c>
      <c r="K1859" s="61"/>
      <c r="L1859" s="62" t="s">
        <v>6737</v>
      </c>
      <c r="M1859" s="62" t="s">
        <v>2586</v>
      </c>
      <c r="N1859" s="72" t="str">
        <f>VLOOKUP(M1859,'Hulpblad KAR-parser'!A:C,2,FALSE)</f>
        <v>Inzet Brw functie</v>
      </c>
      <c r="O1859" s="72" t="str">
        <f>IF(VLOOKUP(M1859,'Hulpblad KAR-parser'!A:C,3,FALSE)="","",VLOOKUP(M1859,'Hulpblad KAR-parser'!A:C,3,FALSE))</f>
        <v>Adv. Gev.stof ROT</v>
      </c>
      <c r="P1859" s="136" t="str">
        <f>IF(CONCATENATE(C1859,D1859)="","",VLOOKUP(CONCATENATE(C1859,D1859),Karakteristieken!AQ:AQ,1,FALSE))</f>
        <v/>
      </c>
    </row>
    <row r="1860" spans="1:16" x14ac:dyDescent="0.25">
      <c r="A1860" s="59"/>
      <c r="B1860" s="59"/>
      <c r="C1860" s="59"/>
      <c r="D1860" s="59"/>
      <c r="E1860" s="60" t="s">
        <v>9497</v>
      </c>
      <c r="F1860" s="60"/>
      <c r="G1860" s="60" t="s">
        <v>2586</v>
      </c>
      <c r="H1860" s="60"/>
      <c r="I1860" s="59">
        <f t="shared" ref="I1860:I1923" si="31">LEN(E1860)</f>
        <v>30</v>
      </c>
      <c r="J1860" s="59" t="s">
        <v>1561</v>
      </c>
      <c r="K1860" s="61"/>
      <c r="L1860" s="62" t="s">
        <v>6737</v>
      </c>
      <c r="M1860" s="62" t="s">
        <v>2586</v>
      </c>
      <c r="N1860" s="72" t="str">
        <f>VLOOKUP(M1860,'Hulpblad KAR-parser'!A:C,2,FALSE)</f>
        <v>Inzet Brw functie</v>
      </c>
      <c r="O1860" s="72" t="str">
        <f>IF(VLOOKUP(M1860,'Hulpblad KAR-parser'!A:C,3,FALSE)="","",VLOOKUP(M1860,'Hulpblad KAR-parser'!A:C,3,FALSE))</f>
        <v>Adv. Gev.stof ROT</v>
      </c>
      <c r="P1860" s="136" t="str">
        <f>IF(CONCATENATE(C1860,D1860)="","",VLOOKUP(CONCATENATE(C1860,D1860),Karakteristieken!AQ:AQ,1,FALSE))</f>
        <v/>
      </c>
    </row>
    <row r="1861" spans="1:16" x14ac:dyDescent="0.25">
      <c r="A1861" s="59">
        <v>200109800</v>
      </c>
      <c r="B1861" s="59">
        <v>200098266</v>
      </c>
      <c r="C1861" s="59" t="s">
        <v>2466</v>
      </c>
      <c r="D1861" s="59" t="s">
        <v>1834</v>
      </c>
      <c r="E1861" s="60" t="s">
        <v>2473</v>
      </c>
      <c r="F1861" s="60"/>
      <c r="G1861" s="60"/>
      <c r="H1861" s="60"/>
      <c r="I1861" s="59">
        <f t="shared" si="31"/>
        <v>14</v>
      </c>
      <c r="J1861" s="59" t="s">
        <v>1613</v>
      </c>
      <c r="K1861" s="61"/>
      <c r="L1861" s="62" t="s">
        <v>6737</v>
      </c>
      <c r="M1861" s="62" t="s">
        <v>2473</v>
      </c>
      <c r="N1861" s="72" t="str">
        <f>VLOOKUP(M1861,'Hulpblad KAR-parser'!A:C,2,FALSE)</f>
        <v>Inzet Brw Alg</v>
      </c>
      <c r="O1861" s="72" t="str">
        <f>IF(VLOOKUP(M1861,'Hulpblad KAR-parser'!A:C,3,FALSE)="","",VLOOKUP(M1861,'Hulpblad KAR-parser'!A:C,3,FALSE))</f>
        <v>AED</v>
      </c>
      <c r="P1861" s="136" t="str">
        <f>IF(CONCATENATE(C1861,D1861)="","",VLOOKUP(CONCATENATE(C1861,D1861),Karakteristieken!AQ:AQ,1,FALSE))</f>
        <v>Inzet Brw AlgAED</v>
      </c>
    </row>
    <row r="1862" spans="1:16" x14ac:dyDescent="0.25">
      <c r="A1862" s="59"/>
      <c r="B1862" s="59"/>
      <c r="C1862" s="59"/>
      <c r="D1862" s="59"/>
      <c r="E1862" s="60" t="s">
        <v>9417</v>
      </c>
      <c r="F1862" s="60"/>
      <c r="G1862" s="60" t="s">
        <v>2473</v>
      </c>
      <c r="H1862" s="60"/>
      <c r="I1862" s="59">
        <f t="shared" si="31"/>
        <v>8</v>
      </c>
      <c r="J1862" s="59" t="s">
        <v>1561</v>
      </c>
      <c r="K1862" s="61"/>
      <c r="L1862" s="62" t="s">
        <v>6737</v>
      </c>
      <c r="M1862" s="62" t="s">
        <v>2473</v>
      </c>
      <c r="N1862" s="72" t="str">
        <f>VLOOKUP(M1862,'Hulpblad KAR-parser'!A:C,2,FALSE)</f>
        <v>Inzet Brw Alg</v>
      </c>
      <c r="O1862" s="72" t="str">
        <f>IF(VLOOKUP(M1862,'Hulpblad KAR-parser'!A:C,3,FALSE)="","",VLOOKUP(M1862,'Hulpblad KAR-parser'!A:C,3,FALSE))</f>
        <v>AED</v>
      </c>
      <c r="P1862" s="136" t="str">
        <f>IF(CONCATENATE(C1862,D1862)="","",VLOOKUP(CONCATENATE(C1862,D1862),Karakteristieken!AQ:AQ,1,FALSE))</f>
        <v/>
      </c>
    </row>
    <row r="1863" spans="1:16" x14ac:dyDescent="0.25">
      <c r="A1863" s="59"/>
      <c r="B1863" s="59"/>
      <c r="C1863" s="59"/>
      <c r="D1863" s="59"/>
      <c r="E1863" s="60" t="s">
        <v>9418</v>
      </c>
      <c r="F1863" s="60"/>
      <c r="G1863" s="60" t="s">
        <v>2473</v>
      </c>
      <c r="H1863" s="60"/>
      <c r="I1863" s="59">
        <f t="shared" si="31"/>
        <v>6</v>
      </c>
      <c r="J1863" s="59" t="s">
        <v>1561</v>
      </c>
      <c r="K1863" s="61"/>
      <c r="L1863" s="62" t="s">
        <v>6737</v>
      </c>
      <c r="M1863" s="62" t="s">
        <v>2473</v>
      </c>
      <c r="N1863" s="72" t="str">
        <f>VLOOKUP(M1863,'Hulpblad KAR-parser'!A:C,2,FALSE)</f>
        <v>Inzet Brw Alg</v>
      </c>
      <c r="O1863" s="72" t="str">
        <f>IF(VLOOKUP(M1863,'Hulpblad KAR-parser'!A:C,3,FALSE)="","",VLOOKUP(M1863,'Hulpblad KAR-parser'!A:C,3,FALSE))</f>
        <v>AED</v>
      </c>
      <c r="P1863" s="136" t="str">
        <f>IF(CONCATENATE(C1863,D1863)="","",VLOOKUP(CONCATENATE(C1863,D1863),Karakteristieken!AQ:AQ,1,FALSE))</f>
        <v/>
      </c>
    </row>
    <row r="1864" spans="1:16" x14ac:dyDescent="0.25">
      <c r="A1864" s="59"/>
      <c r="B1864" s="59"/>
      <c r="C1864" s="59"/>
      <c r="D1864" s="59"/>
      <c r="E1864" s="60" t="s">
        <v>9419</v>
      </c>
      <c r="F1864" s="60"/>
      <c r="G1864" s="60" t="s">
        <v>2473</v>
      </c>
      <c r="H1864" s="60"/>
      <c r="I1864" s="59">
        <f t="shared" si="31"/>
        <v>7</v>
      </c>
      <c r="J1864" s="59" t="s">
        <v>1561</v>
      </c>
      <c r="K1864" s="61"/>
      <c r="L1864" s="62" t="s">
        <v>6737</v>
      </c>
      <c r="M1864" s="62" t="s">
        <v>2473</v>
      </c>
      <c r="N1864" s="72" t="str">
        <f>VLOOKUP(M1864,'Hulpblad KAR-parser'!A:C,2,FALSE)</f>
        <v>Inzet Brw Alg</v>
      </c>
      <c r="O1864" s="72" t="str">
        <f>IF(VLOOKUP(M1864,'Hulpblad KAR-parser'!A:C,3,FALSE)="","",VLOOKUP(M1864,'Hulpblad KAR-parser'!A:C,3,FALSE))</f>
        <v>AED</v>
      </c>
      <c r="P1864" s="136" t="str">
        <f>IF(CONCATENATE(C1864,D1864)="","",VLOOKUP(CONCATENATE(C1864,D1864),Karakteristieken!AQ:AQ,1,FALSE))</f>
        <v/>
      </c>
    </row>
    <row r="1865" spans="1:16" x14ac:dyDescent="0.25">
      <c r="A1865" s="59"/>
      <c r="B1865" s="59"/>
      <c r="C1865" s="59"/>
      <c r="D1865" s="59"/>
      <c r="E1865" s="60" t="s">
        <v>9420</v>
      </c>
      <c r="F1865" s="60"/>
      <c r="G1865" s="60" t="s">
        <v>2473</v>
      </c>
      <c r="H1865" s="60"/>
      <c r="I1865" s="59">
        <f t="shared" si="31"/>
        <v>6</v>
      </c>
      <c r="J1865" s="59" t="s">
        <v>1561</v>
      </c>
      <c r="K1865" s="61"/>
      <c r="L1865" s="62" t="s">
        <v>6737</v>
      </c>
      <c r="M1865" s="62" t="s">
        <v>2473</v>
      </c>
      <c r="N1865" s="72" t="str">
        <f>VLOOKUP(M1865,'Hulpblad KAR-parser'!A:C,2,FALSE)</f>
        <v>Inzet Brw Alg</v>
      </c>
      <c r="O1865" s="72" t="str">
        <f>IF(VLOOKUP(M1865,'Hulpblad KAR-parser'!A:C,3,FALSE)="","",VLOOKUP(M1865,'Hulpblad KAR-parser'!A:C,3,FALSE))</f>
        <v>AED</v>
      </c>
      <c r="P1865" s="136" t="str">
        <f>IF(CONCATENATE(C1865,D1865)="","",VLOOKUP(CONCATENATE(C1865,D1865),Karakteristieken!AQ:AQ,1,FALSE))</f>
        <v/>
      </c>
    </row>
    <row r="1866" spans="1:16" x14ac:dyDescent="0.25">
      <c r="A1866" s="59">
        <v>200109801</v>
      </c>
      <c r="B1866" s="59">
        <v>200098267</v>
      </c>
      <c r="C1866" s="59" t="s">
        <v>2466</v>
      </c>
      <c r="D1866" s="59" t="s">
        <v>2475</v>
      </c>
      <c r="E1866" s="60" t="s">
        <v>2479</v>
      </c>
      <c r="F1866" s="60"/>
      <c r="G1866" s="60"/>
      <c r="H1866" s="60"/>
      <c r="I1866" s="59">
        <f t="shared" si="31"/>
        <v>19</v>
      </c>
      <c r="J1866" s="59" t="s">
        <v>1613</v>
      </c>
      <c r="K1866" s="61"/>
      <c r="L1866" s="62" t="s">
        <v>6737</v>
      </c>
      <c r="M1866" s="62" t="s">
        <v>2479</v>
      </c>
      <c r="N1866" s="72" t="str">
        <f>VLOOKUP(M1866,'Hulpblad KAR-parser'!A:C,2,FALSE)</f>
        <v>Inzet Brw Alg</v>
      </c>
      <c r="O1866" s="72" t="str">
        <f>IF(VLOOKUP(M1866,'Hulpblad KAR-parser'!A:C,3,FALSE)="","",VLOOKUP(M1866,'Hulpblad KAR-parser'!A:C,3,FALSE))</f>
        <v>Afhijsen</v>
      </c>
      <c r="P1866" s="136" t="str">
        <f>IF(CONCATENATE(C1866,D1866)="","",VLOOKUP(CONCATENATE(C1866,D1866),Karakteristieken!AQ:AQ,1,FALSE))</f>
        <v>Inzet Brw AlgAfhijsen</v>
      </c>
    </row>
    <row r="1867" spans="1:16" x14ac:dyDescent="0.25">
      <c r="A1867" s="59"/>
      <c r="B1867" s="59"/>
      <c r="C1867" s="59"/>
      <c r="D1867" s="59"/>
      <c r="E1867" s="60" t="s">
        <v>9421</v>
      </c>
      <c r="F1867" s="60"/>
      <c r="G1867" s="60" t="s">
        <v>2479</v>
      </c>
      <c r="H1867" s="60"/>
      <c r="I1867" s="59">
        <f t="shared" si="31"/>
        <v>13</v>
      </c>
      <c r="J1867" s="59" t="s">
        <v>1561</v>
      </c>
      <c r="K1867" s="61"/>
      <c r="L1867" s="62" t="s">
        <v>6737</v>
      </c>
      <c r="M1867" s="62" t="s">
        <v>2479</v>
      </c>
      <c r="N1867" s="72" t="str">
        <f>VLOOKUP(M1867,'Hulpblad KAR-parser'!A:C,2,FALSE)</f>
        <v>Inzet Brw Alg</v>
      </c>
      <c r="O1867" s="72" t="str">
        <f>IF(VLOOKUP(M1867,'Hulpblad KAR-parser'!A:C,3,FALSE)="","",VLOOKUP(M1867,'Hulpblad KAR-parser'!A:C,3,FALSE))</f>
        <v>Afhijsen</v>
      </c>
      <c r="P1867" s="136" t="str">
        <f>IF(CONCATENATE(C1867,D1867)="","",VLOOKUP(CONCATENATE(C1867,D1867),Karakteristieken!AQ:AQ,1,FALSE))</f>
        <v/>
      </c>
    </row>
    <row r="1868" spans="1:16" x14ac:dyDescent="0.25">
      <c r="A1868" s="59"/>
      <c r="B1868" s="59"/>
      <c r="C1868" s="59"/>
      <c r="D1868" s="59"/>
      <c r="E1868" s="60" t="s">
        <v>9422</v>
      </c>
      <c r="F1868" s="60"/>
      <c r="G1868" s="60" t="s">
        <v>2479</v>
      </c>
      <c r="H1868" s="60"/>
      <c r="I1868" s="59">
        <f t="shared" si="31"/>
        <v>5</v>
      </c>
      <c r="J1868" s="59" t="s">
        <v>1561</v>
      </c>
      <c r="K1868" s="61"/>
      <c r="L1868" s="62" t="s">
        <v>6737</v>
      </c>
      <c r="M1868" s="62" t="s">
        <v>2479</v>
      </c>
      <c r="N1868" s="72" t="str">
        <f>VLOOKUP(M1868,'Hulpblad KAR-parser'!A:C,2,FALSE)</f>
        <v>Inzet Brw Alg</v>
      </c>
      <c r="O1868" s="72" t="str">
        <f>IF(VLOOKUP(M1868,'Hulpblad KAR-parser'!A:C,3,FALSE)="","",VLOOKUP(M1868,'Hulpblad KAR-parser'!A:C,3,FALSE))</f>
        <v>Afhijsen</v>
      </c>
      <c r="P1868" s="136" t="str">
        <f>IF(CONCATENATE(C1868,D1868)="","",VLOOKUP(CONCATENATE(C1868,D1868),Karakteristieken!AQ:AQ,1,FALSE))</f>
        <v/>
      </c>
    </row>
    <row r="1869" spans="1:16" x14ac:dyDescent="0.25">
      <c r="A1869" s="59"/>
      <c r="B1869" s="59"/>
      <c r="C1869" s="59"/>
      <c r="D1869" s="59"/>
      <c r="E1869" s="60" t="s">
        <v>9423</v>
      </c>
      <c r="F1869" s="60"/>
      <c r="G1869" s="60" t="s">
        <v>2479</v>
      </c>
      <c r="H1869" s="60"/>
      <c r="I1869" s="59">
        <f t="shared" si="31"/>
        <v>7</v>
      </c>
      <c r="J1869" s="59" t="s">
        <v>1561</v>
      </c>
      <c r="K1869" s="61"/>
      <c r="L1869" s="62" t="s">
        <v>6737</v>
      </c>
      <c r="M1869" s="62" t="s">
        <v>2479</v>
      </c>
      <c r="N1869" s="72" t="str">
        <f>VLOOKUP(M1869,'Hulpblad KAR-parser'!A:C,2,FALSE)</f>
        <v>Inzet Brw Alg</v>
      </c>
      <c r="O1869" s="72" t="str">
        <f>IF(VLOOKUP(M1869,'Hulpblad KAR-parser'!A:C,3,FALSE)="","",VLOOKUP(M1869,'Hulpblad KAR-parser'!A:C,3,FALSE))</f>
        <v>Afhijsen</v>
      </c>
      <c r="P1869" s="136" t="str">
        <f>IF(CONCATENATE(C1869,D1869)="","",VLOOKUP(CONCATENATE(C1869,D1869),Karakteristieken!AQ:AQ,1,FALSE))</f>
        <v/>
      </c>
    </row>
    <row r="1870" spans="1:16" x14ac:dyDescent="0.25">
      <c r="A1870" s="59"/>
      <c r="B1870" s="59"/>
      <c r="C1870" s="59"/>
      <c r="D1870" s="59"/>
      <c r="E1870" s="60" t="s">
        <v>9424</v>
      </c>
      <c r="F1870" s="60"/>
      <c r="G1870" s="60" t="s">
        <v>2479</v>
      </c>
      <c r="H1870" s="60"/>
      <c r="I1870" s="59">
        <f t="shared" si="31"/>
        <v>6</v>
      </c>
      <c r="J1870" s="59" t="s">
        <v>1561</v>
      </c>
      <c r="K1870" s="61"/>
      <c r="L1870" s="62" t="s">
        <v>6737</v>
      </c>
      <c r="M1870" s="62" t="s">
        <v>2479</v>
      </c>
      <c r="N1870" s="72" t="str">
        <f>VLOOKUP(M1870,'Hulpblad KAR-parser'!A:C,2,FALSE)</f>
        <v>Inzet Brw Alg</v>
      </c>
      <c r="O1870" s="72" t="str">
        <f>IF(VLOOKUP(M1870,'Hulpblad KAR-parser'!A:C,3,FALSE)="","",VLOOKUP(M1870,'Hulpblad KAR-parser'!A:C,3,FALSE))</f>
        <v>Afhijsen</v>
      </c>
      <c r="P1870" s="136" t="str">
        <f>IF(CONCATENATE(C1870,D1870)="","",VLOOKUP(CONCATENATE(C1870,D1870),Karakteristieken!AQ:AQ,1,FALSE))</f>
        <v/>
      </c>
    </row>
    <row r="1871" spans="1:16" x14ac:dyDescent="0.25">
      <c r="A1871" s="59">
        <v>200109802</v>
      </c>
      <c r="B1871" s="59">
        <v>200098268</v>
      </c>
      <c r="C1871" s="59" t="s">
        <v>2466</v>
      </c>
      <c r="D1871" s="59" t="s">
        <v>12234</v>
      </c>
      <c r="E1871" s="60" t="s">
        <v>12236</v>
      </c>
      <c r="F1871" s="60"/>
      <c r="G1871" s="60"/>
      <c r="H1871" s="60"/>
      <c r="I1871" s="59">
        <f t="shared" si="31"/>
        <v>31</v>
      </c>
      <c r="J1871" s="59" t="s">
        <v>1613</v>
      </c>
      <c r="K1871" s="61"/>
      <c r="L1871" s="62" t="s">
        <v>6737</v>
      </c>
      <c r="M1871" s="62" t="s">
        <v>12236</v>
      </c>
      <c r="N1871" s="72" t="str">
        <f>VLOOKUP(M1871,'Hulpblad KAR-parser'!A:C,2,FALSE)</f>
        <v>Inzet Brw Alg</v>
      </c>
      <c r="O1871" s="72" t="str">
        <f>IF(VLOOKUP(M1871,'Hulpblad KAR-parser'!A:C,3,FALSE)="","",VLOOKUP(M1871,'Hulpblad KAR-parser'!A:C,3,FALSE))</f>
        <v>Afhijsen stuurlijnen</v>
      </c>
      <c r="P1871" s="136" t="str">
        <f>IF(CONCATENATE(C1871,D1871)="","",VLOOKUP(CONCATENATE(C1871,D1871),Karakteristieken!AQ:AQ,1,FALSE))</f>
        <v>Inzet Brw AlgAfhijsen stuurlijnen</v>
      </c>
    </row>
    <row r="1872" spans="1:16" x14ac:dyDescent="0.25">
      <c r="A1872" s="59"/>
      <c r="B1872" s="59"/>
      <c r="C1872" s="59"/>
      <c r="D1872" s="59"/>
      <c r="E1872" s="60" t="s">
        <v>12238</v>
      </c>
      <c r="F1872" s="60"/>
      <c r="G1872" s="60" t="s">
        <v>12236</v>
      </c>
      <c r="H1872" s="60"/>
      <c r="I1872" s="59">
        <f t="shared" si="31"/>
        <v>6</v>
      </c>
      <c r="J1872" s="59" t="s">
        <v>1561</v>
      </c>
      <c r="K1872" s="61"/>
      <c r="L1872" s="62" t="s">
        <v>6737</v>
      </c>
      <c r="M1872" s="62" t="s">
        <v>12236</v>
      </c>
      <c r="N1872" s="72" t="str">
        <f>VLOOKUP(M1872,'Hulpblad KAR-parser'!A:C,2,FALSE)</f>
        <v>Inzet Brw Alg</v>
      </c>
      <c r="O1872" s="72" t="str">
        <f>IF(VLOOKUP(M1872,'Hulpblad KAR-parser'!A:C,3,FALSE)="","",VLOOKUP(M1872,'Hulpblad KAR-parser'!A:C,3,FALSE))</f>
        <v>Afhijsen stuurlijnen</v>
      </c>
      <c r="P1872" s="136" t="str">
        <f>IF(CONCATENATE(C1872,D1872)="","",VLOOKUP(CONCATENATE(C1872,D1872),Karakteristieken!AQ:AQ,1,FALSE))</f>
        <v/>
      </c>
    </row>
    <row r="1873" spans="1:16" x14ac:dyDescent="0.25">
      <c r="A1873" s="59"/>
      <c r="B1873" s="59"/>
      <c r="C1873" s="59"/>
      <c r="D1873" s="59"/>
      <c r="E1873" s="60" t="s">
        <v>9425</v>
      </c>
      <c r="F1873" s="60"/>
      <c r="G1873" s="60" t="s">
        <v>12236</v>
      </c>
      <c r="H1873" s="60"/>
      <c r="I1873" s="59">
        <f t="shared" si="31"/>
        <v>6</v>
      </c>
      <c r="J1873" s="59" t="s">
        <v>1561</v>
      </c>
      <c r="K1873" s="61"/>
      <c r="L1873" s="62" t="s">
        <v>6737</v>
      </c>
      <c r="M1873" s="62" t="s">
        <v>12236</v>
      </c>
      <c r="N1873" s="72" t="str">
        <f>VLOOKUP(M1873,'Hulpblad KAR-parser'!A:C,2,FALSE)</f>
        <v>Inzet Brw Alg</v>
      </c>
      <c r="O1873" s="72" t="str">
        <f>IF(VLOOKUP(M1873,'Hulpblad KAR-parser'!A:C,3,FALSE)="","",VLOOKUP(M1873,'Hulpblad KAR-parser'!A:C,3,FALSE))</f>
        <v>Afhijsen stuurlijnen</v>
      </c>
      <c r="P1873" s="136" t="str">
        <f>IF(CONCATENATE(C1873,D1873)="","",VLOOKUP(CONCATENATE(C1873,D1873),Karakteristieken!AQ:AQ,1,FALSE))</f>
        <v/>
      </c>
    </row>
    <row r="1874" spans="1:16" x14ac:dyDescent="0.25">
      <c r="A1874" s="59"/>
      <c r="B1874" s="59"/>
      <c r="C1874" s="59"/>
      <c r="D1874" s="59"/>
      <c r="E1874" s="60" t="s">
        <v>2480</v>
      </c>
      <c r="F1874" s="60"/>
      <c r="G1874" s="60" t="s">
        <v>12236</v>
      </c>
      <c r="H1874" s="60"/>
      <c r="I1874" s="59">
        <f t="shared" si="31"/>
        <v>29</v>
      </c>
      <c r="J1874" s="59" t="s">
        <v>1561</v>
      </c>
      <c r="K1874" s="61"/>
      <c r="L1874" s="62" t="s">
        <v>6737</v>
      </c>
      <c r="M1874" s="62" t="s">
        <v>12236</v>
      </c>
      <c r="N1874" s="72" t="str">
        <f>VLOOKUP(M1874,'Hulpblad KAR-parser'!A:C,2,FALSE)</f>
        <v>Inzet Brw Alg</v>
      </c>
      <c r="O1874" s="72" t="str">
        <f>IF(VLOOKUP(M1874,'Hulpblad KAR-parser'!A:C,3,FALSE)="","",VLOOKUP(M1874,'Hulpblad KAR-parser'!A:C,3,FALSE))</f>
        <v>Afhijsen stuurlijnen</v>
      </c>
      <c r="P1874" s="136" t="str">
        <f>IF(CONCATENATE(C1874,D1874)="","",VLOOKUP(CONCATENATE(C1874,D1874),Karakteristieken!AQ:AQ,1,FALSE))</f>
        <v/>
      </c>
    </row>
    <row r="1875" spans="1:16" x14ac:dyDescent="0.25">
      <c r="A1875" s="59">
        <v>200109803</v>
      </c>
      <c r="B1875" s="59">
        <v>200098269</v>
      </c>
      <c r="C1875" s="59" t="s">
        <v>2466</v>
      </c>
      <c r="D1875" s="59" t="s">
        <v>2481</v>
      </c>
      <c r="E1875" s="60" t="s">
        <v>2483</v>
      </c>
      <c r="F1875" s="60"/>
      <c r="G1875" s="60"/>
      <c r="H1875" s="60"/>
      <c r="I1875" s="59">
        <f t="shared" si="31"/>
        <v>20</v>
      </c>
      <c r="J1875" s="59" t="s">
        <v>1613</v>
      </c>
      <c r="K1875" s="61"/>
      <c r="L1875" s="62" t="s">
        <v>6737</v>
      </c>
      <c r="M1875" s="62" t="s">
        <v>2483</v>
      </c>
      <c r="N1875" s="72" t="str">
        <f>VLOOKUP(M1875,'Hulpblad KAR-parser'!A:C,2,FALSE)</f>
        <v>Inzet Brw Alg</v>
      </c>
      <c r="O1875" s="72" t="str">
        <f>IF(VLOOKUP(M1875,'Hulpblad KAR-parser'!A:C,3,FALSE)="","",VLOOKUP(M1875,'Hulpblad KAR-parser'!A:C,3,FALSE))</f>
        <v>Aflossing</v>
      </c>
      <c r="P1875" s="136" t="str">
        <f>IF(CONCATENATE(C1875,D1875)="","",VLOOKUP(CONCATENATE(C1875,D1875),Karakteristieken!AQ:AQ,1,FALSE))</f>
        <v>Inzet Brw AlgAflossing</v>
      </c>
    </row>
    <row r="1876" spans="1:16" x14ac:dyDescent="0.25">
      <c r="A1876" s="59"/>
      <c r="B1876" s="59"/>
      <c r="C1876" s="59"/>
      <c r="D1876" s="59"/>
      <c r="E1876" s="60" t="s">
        <v>9426</v>
      </c>
      <c r="F1876" s="60"/>
      <c r="G1876" s="60" t="s">
        <v>2483</v>
      </c>
      <c r="H1876" s="60"/>
      <c r="I1876" s="59">
        <f t="shared" si="31"/>
        <v>7</v>
      </c>
      <c r="J1876" s="59" t="s">
        <v>1561</v>
      </c>
      <c r="K1876" s="61"/>
      <c r="L1876" s="62" t="s">
        <v>6737</v>
      </c>
      <c r="M1876" s="62" t="s">
        <v>2483</v>
      </c>
      <c r="N1876" s="72" t="str">
        <f>VLOOKUP(M1876,'Hulpblad KAR-parser'!A:C,2,FALSE)</f>
        <v>Inzet Brw Alg</v>
      </c>
      <c r="O1876" s="72" t="str">
        <f>IF(VLOOKUP(M1876,'Hulpblad KAR-parser'!A:C,3,FALSE)="","",VLOOKUP(M1876,'Hulpblad KAR-parser'!A:C,3,FALSE))</f>
        <v>Aflossing</v>
      </c>
      <c r="P1876" s="136" t="str">
        <f>IF(CONCATENATE(C1876,D1876)="","",VLOOKUP(CONCATENATE(C1876,D1876),Karakteristieken!AQ:AQ,1,FALSE))</f>
        <v/>
      </c>
    </row>
    <row r="1877" spans="1:16" x14ac:dyDescent="0.25">
      <c r="A1877" s="59"/>
      <c r="B1877" s="59"/>
      <c r="C1877" s="59"/>
      <c r="D1877" s="59"/>
      <c r="E1877" s="60" t="s">
        <v>9427</v>
      </c>
      <c r="F1877" s="60"/>
      <c r="G1877" s="60" t="s">
        <v>2483</v>
      </c>
      <c r="H1877" s="60"/>
      <c r="I1877" s="59">
        <f t="shared" si="31"/>
        <v>6</v>
      </c>
      <c r="J1877" s="59" t="s">
        <v>1561</v>
      </c>
      <c r="K1877" s="61"/>
      <c r="L1877" s="62" t="s">
        <v>6737</v>
      </c>
      <c r="M1877" s="62" t="s">
        <v>2483</v>
      </c>
      <c r="N1877" s="72" t="str">
        <f>VLOOKUP(M1877,'Hulpblad KAR-parser'!A:C,2,FALSE)</f>
        <v>Inzet Brw Alg</v>
      </c>
      <c r="O1877" s="72" t="str">
        <f>IF(VLOOKUP(M1877,'Hulpblad KAR-parser'!A:C,3,FALSE)="","",VLOOKUP(M1877,'Hulpblad KAR-parser'!A:C,3,FALSE))</f>
        <v>Aflossing</v>
      </c>
      <c r="P1877" s="136" t="str">
        <f>IF(CONCATENATE(C1877,D1877)="","",VLOOKUP(CONCATENATE(C1877,D1877),Karakteristieken!AQ:AQ,1,FALSE))</f>
        <v/>
      </c>
    </row>
    <row r="1878" spans="1:16" x14ac:dyDescent="0.25">
      <c r="A1878" s="59">
        <v>200109806</v>
      </c>
      <c r="B1878" s="59">
        <v>200098272</v>
      </c>
      <c r="C1878" s="59" t="s">
        <v>2547</v>
      </c>
      <c r="D1878" s="59" t="s">
        <v>2548</v>
      </c>
      <c r="E1878" s="60" t="s">
        <v>2549</v>
      </c>
      <c r="F1878" s="60"/>
      <c r="G1878" s="60"/>
      <c r="H1878" s="60"/>
      <c r="I1878" s="59">
        <f t="shared" si="31"/>
        <v>13</v>
      </c>
      <c r="J1878" s="59" t="s">
        <v>1613</v>
      </c>
      <c r="K1878" s="61"/>
      <c r="L1878" s="62" t="s">
        <v>6737</v>
      </c>
      <c r="M1878" s="62" t="s">
        <v>2549</v>
      </c>
      <c r="N1878" s="72" t="str">
        <f>VLOOKUP(M1878,'Hulpblad KAR-parser'!A:C,2,FALSE)</f>
        <v>Inzet Brw Alg EH</v>
      </c>
      <c r="O1878" s="72" t="str">
        <f>IF(VLOOKUP(M1878,'Hulpblad KAR-parser'!A:C,3,FALSE)="","",VLOOKUP(M1878,'Hulpblad KAR-parser'!A:C,3,FALSE))</f>
        <v>AL</v>
      </c>
      <c r="P1878" s="136" t="str">
        <f>IF(CONCATENATE(C1878,D1878)="","",VLOOKUP(CONCATENATE(C1878,D1878),Karakteristieken!AQ:AQ,1,FALSE))</f>
        <v>Inzet Brw Alg EHAL</v>
      </c>
    </row>
    <row r="1879" spans="1:16" x14ac:dyDescent="0.25">
      <c r="A1879" s="59"/>
      <c r="B1879" s="59"/>
      <c r="C1879" s="59"/>
      <c r="D1879" s="59"/>
      <c r="E1879" s="60" t="s">
        <v>9469</v>
      </c>
      <c r="F1879" s="60"/>
      <c r="G1879" s="60" t="s">
        <v>2549</v>
      </c>
      <c r="H1879" s="60"/>
      <c r="I1879" s="59">
        <f t="shared" si="31"/>
        <v>6</v>
      </c>
      <c r="J1879" s="59" t="s">
        <v>1561</v>
      </c>
      <c r="K1879" s="61"/>
      <c r="L1879" s="62" t="s">
        <v>6737</v>
      </c>
      <c r="M1879" s="62" t="s">
        <v>2549</v>
      </c>
      <c r="N1879" s="72" t="str">
        <f>VLOOKUP(M1879,'Hulpblad KAR-parser'!A:C,2,FALSE)</f>
        <v>Inzet Brw Alg EH</v>
      </c>
      <c r="O1879" s="72" t="str">
        <f>IF(VLOOKUP(M1879,'Hulpblad KAR-parser'!A:C,3,FALSE)="","",VLOOKUP(M1879,'Hulpblad KAR-parser'!A:C,3,FALSE))</f>
        <v>AL</v>
      </c>
      <c r="P1879" s="136" t="str">
        <f>IF(CONCATENATE(C1879,D1879)="","",VLOOKUP(CONCATENATE(C1879,D1879),Karakteristieken!AQ:AQ,1,FALSE))</f>
        <v/>
      </c>
    </row>
    <row r="1880" spans="1:16" x14ac:dyDescent="0.25">
      <c r="A1880" s="67">
        <v>200109807</v>
      </c>
      <c r="B1880" s="67">
        <v>200098273</v>
      </c>
      <c r="C1880" s="67" t="s">
        <v>2466</v>
      </c>
      <c r="D1880" s="67"/>
      <c r="E1880" s="68" t="s">
        <v>6319</v>
      </c>
      <c r="F1880" s="68"/>
      <c r="G1880" s="68"/>
      <c r="H1880" s="68"/>
      <c r="I1880" s="67">
        <f t="shared" si="31"/>
        <v>14</v>
      </c>
      <c r="J1880" s="67" t="s">
        <v>1613</v>
      </c>
      <c r="K1880" s="91" t="s">
        <v>12550</v>
      </c>
      <c r="L1880" s="62" t="s">
        <v>6737</v>
      </c>
      <c r="M1880" s="62" t="s">
        <v>6319</v>
      </c>
      <c r="N1880" s="72" t="e">
        <f>VLOOKUP(M1880,'Hulpblad KAR-parser'!A:C,2,FALSE)</f>
        <v>#N/A</v>
      </c>
      <c r="O1880" s="72" t="e">
        <f>IF(VLOOKUP(M1880,'Hulpblad KAR-parser'!A:C,3,FALSE)="","",VLOOKUP(M1880,'Hulpblad KAR-parser'!A:C,3,FALSE))</f>
        <v>#N/A</v>
      </c>
      <c r="P1880" s="136" t="e">
        <f>IF(CONCATENATE(C1880,D1880)="","",VLOOKUP(CONCATENATE(C1880,D1880),Karakteristieken!AQ:AQ,1,FALSE))</f>
        <v>#N/A</v>
      </c>
    </row>
    <row r="1881" spans="1:16" x14ac:dyDescent="0.25">
      <c r="A1881" s="67"/>
      <c r="B1881" s="67"/>
      <c r="C1881" s="67"/>
      <c r="D1881" s="67"/>
      <c r="E1881" s="68" t="s">
        <v>9468</v>
      </c>
      <c r="F1881" s="68"/>
      <c r="G1881" s="68" t="s">
        <v>6319</v>
      </c>
      <c r="H1881" s="68"/>
      <c r="I1881" s="67">
        <f t="shared" si="31"/>
        <v>4</v>
      </c>
      <c r="J1881" s="67" t="s">
        <v>1561</v>
      </c>
      <c r="K1881" s="91" t="s">
        <v>12550</v>
      </c>
      <c r="L1881" s="62" t="s">
        <v>6737</v>
      </c>
      <c r="M1881" s="62" t="s">
        <v>6319</v>
      </c>
      <c r="N1881" s="72" t="e">
        <f>VLOOKUP(M1881,'Hulpblad KAR-parser'!A:C,2,FALSE)</f>
        <v>#N/A</v>
      </c>
      <c r="O1881" s="72" t="e">
        <f>IF(VLOOKUP(M1881,'Hulpblad KAR-parser'!A:C,3,FALSE)="","",VLOOKUP(M1881,'Hulpblad KAR-parser'!A:C,3,FALSE))</f>
        <v>#N/A</v>
      </c>
      <c r="P1881" s="136" t="str">
        <f>IF(CONCATENATE(C1881,D1881)="","",VLOOKUP(CONCATENATE(C1881,D1881),Karakteristieken!AQ:AQ,1,FALSE))</f>
        <v/>
      </c>
    </row>
    <row r="1882" spans="1:16" x14ac:dyDescent="0.25">
      <c r="A1882" s="59">
        <v>200114725</v>
      </c>
      <c r="B1882" s="59">
        <v>200107108</v>
      </c>
      <c r="C1882" s="59" t="s">
        <v>2580</v>
      </c>
      <c r="D1882" s="59" t="s">
        <v>2588</v>
      </c>
      <c r="E1882" s="60" t="s">
        <v>2589</v>
      </c>
      <c r="F1882" s="60"/>
      <c r="G1882" s="60"/>
      <c r="H1882" s="60"/>
      <c r="I1882" s="59">
        <f t="shared" si="31"/>
        <v>28</v>
      </c>
      <c r="J1882" s="59" t="s">
        <v>1613</v>
      </c>
      <c r="K1882" s="61"/>
      <c r="L1882" s="62" t="s">
        <v>6737</v>
      </c>
      <c r="M1882" s="62" t="s">
        <v>2589</v>
      </c>
      <c r="N1882" s="72" t="str">
        <f>VLOOKUP(M1882,'Hulpblad KAR-parser'!A:C,2,FALSE)</f>
        <v>Inzet Brw functie</v>
      </c>
      <c r="O1882" s="72" t="str">
        <f>IF(VLOOKUP(M1882,'Hulpblad KAR-parser'!A:C,3,FALSE)="","",VLOOKUP(M1882,'Hulpblad KAR-parser'!A:C,3,FALSE))</f>
        <v>Alg. Cdt Brandweer</v>
      </c>
      <c r="P1882" s="136" t="str">
        <f>IF(CONCATENATE(C1882,D1882)="","",VLOOKUP(CONCATENATE(C1882,D1882),Karakteristieken!AQ:AQ,1,FALSE))</f>
        <v>Inzet Brw functieAlg. Cdt Brandweer</v>
      </c>
    </row>
    <row r="1883" spans="1:16" x14ac:dyDescent="0.25">
      <c r="A1883" s="59"/>
      <c r="B1883" s="59"/>
      <c r="C1883" s="59"/>
      <c r="D1883" s="59"/>
      <c r="E1883" s="60" t="s">
        <v>9498</v>
      </c>
      <c r="F1883" s="60"/>
      <c r="G1883" s="60" t="s">
        <v>2589</v>
      </c>
      <c r="H1883" s="60"/>
      <c r="I1883" s="59">
        <f t="shared" si="31"/>
        <v>7</v>
      </c>
      <c r="J1883" s="59" t="s">
        <v>1561</v>
      </c>
      <c r="K1883" s="61"/>
      <c r="L1883" s="62" t="s">
        <v>6737</v>
      </c>
      <c r="M1883" s="62" t="s">
        <v>2589</v>
      </c>
      <c r="N1883" s="72" t="str">
        <f>VLOOKUP(M1883,'Hulpblad KAR-parser'!A:C,2,FALSE)</f>
        <v>Inzet Brw functie</v>
      </c>
      <c r="O1883" s="72" t="str">
        <f>IF(VLOOKUP(M1883,'Hulpblad KAR-parser'!A:C,3,FALSE)="","",VLOOKUP(M1883,'Hulpblad KAR-parser'!A:C,3,FALSE))</f>
        <v>Alg. Cdt Brandweer</v>
      </c>
      <c r="P1883" s="136" t="str">
        <f>IF(CONCATENATE(C1883,D1883)="","",VLOOKUP(CONCATENATE(C1883,D1883),Karakteristieken!AQ:AQ,1,FALSE))</f>
        <v/>
      </c>
    </row>
    <row r="1884" spans="1:16" x14ac:dyDescent="0.25">
      <c r="A1884" s="59"/>
      <c r="B1884" s="59"/>
      <c r="C1884" s="59"/>
      <c r="D1884" s="59"/>
      <c r="E1884" s="60" t="s">
        <v>9499</v>
      </c>
      <c r="F1884" s="60"/>
      <c r="G1884" s="60" t="s">
        <v>2589</v>
      </c>
      <c r="H1884" s="60"/>
      <c r="I1884" s="59">
        <f t="shared" si="31"/>
        <v>26</v>
      </c>
      <c r="J1884" s="59" t="s">
        <v>1561</v>
      </c>
      <c r="K1884" s="61"/>
      <c r="L1884" s="62" t="s">
        <v>6737</v>
      </c>
      <c r="M1884" s="62" t="s">
        <v>2589</v>
      </c>
      <c r="N1884" s="72" t="str">
        <f>VLOOKUP(M1884,'Hulpblad KAR-parser'!A:C,2,FALSE)</f>
        <v>Inzet Brw functie</v>
      </c>
      <c r="O1884" s="72" t="str">
        <f>IF(VLOOKUP(M1884,'Hulpblad KAR-parser'!A:C,3,FALSE)="","",VLOOKUP(M1884,'Hulpblad KAR-parser'!A:C,3,FALSE))</f>
        <v>Alg. Cdt Brandweer</v>
      </c>
      <c r="P1884" s="136" t="str">
        <f>IF(CONCATENATE(C1884,D1884)="","",VLOOKUP(CONCATENATE(C1884,D1884),Karakteristieken!AQ:AQ,1,FALSE))</f>
        <v/>
      </c>
    </row>
    <row r="1885" spans="1:16" x14ac:dyDescent="0.25">
      <c r="A1885" s="67">
        <v>200109808</v>
      </c>
      <c r="B1885" s="67">
        <v>200098274</v>
      </c>
      <c r="C1885" s="67" t="s">
        <v>2547</v>
      </c>
      <c r="D1885" s="67"/>
      <c r="E1885" s="68" t="s">
        <v>6320</v>
      </c>
      <c r="F1885" s="68"/>
      <c r="G1885" s="68"/>
      <c r="H1885" s="68"/>
      <c r="I1885" s="67">
        <f t="shared" si="31"/>
        <v>17</v>
      </c>
      <c r="J1885" s="67" t="s">
        <v>1613</v>
      </c>
      <c r="K1885" s="91" t="s">
        <v>12550</v>
      </c>
      <c r="L1885" s="62" t="s">
        <v>6737</v>
      </c>
      <c r="M1885" s="62" t="s">
        <v>6320</v>
      </c>
      <c r="N1885" s="72" t="e">
        <f>VLOOKUP(M1885,'Hulpblad KAR-parser'!A:C,2,FALSE)</f>
        <v>#N/A</v>
      </c>
      <c r="O1885" s="72" t="e">
        <f>IF(VLOOKUP(M1885,'Hulpblad KAR-parser'!A:C,3,FALSE)="","",VLOOKUP(M1885,'Hulpblad KAR-parser'!A:C,3,FALSE))</f>
        <v>#N/A</v>
      </c>
      <c r="P1885" s="136" t="e">
        <f>IF(CONCATENATE(C1885,D1885)="","",VLOOKUP(CONCATENATE(C1885,D1885),Karakteristieken!AQ:AQ,1,FALSE))</f>
        <v>#N/A</v>
      </c>
    </row>
    <row r="1886" spans="1:16" x14ac:dyDescent="0.25">
      <c r="A1886" s="67"/>
      <c r="B1886" s="67"/>
      <c r="C1886" s="67"/>
      <c r="D1886" s="67"/>
      <c r="E1886" s="68" t="s">
        <v>9481</v>
      </c>
      <c r="F1886" s="68"/>
      <c r="G1886" s="68" t="s">
        <v>6320</v>
      </c>
      <c r="H1886" s="68"/>
      <c r="I1886" s="67">
        <f t="shared" si="31"/>
        <v>4</v>
      </c>
      <c r="J1886" s="67" t="s">
        <v>1561</v>
      </c>
      <c r="K1886" s="91" t="s">
        <v>12550</v>
      </c>
      <c r="L1886" s="62" t="s">
        <v>6737</v>
      </c>
      <c r="M1886" s="62" t="s">
        <v>6320</v>
      </c>
      <c r="N1886" s="72" t="e">
        <f>VLOOKUP(M1886,'Hulpblad KAR-parser'!A:C,2,FALSE)</f>
        <v>#N/A</v>
      </c>
      <c r="O1886" s="72" t="e">
        <f>IF(VLOOKUP(M1886,'Hulpblad KAR-parser'!A:C,3,FALSE)="","",VLOOKUP(M1886,'Hulpblad KAR-parser'!A:C,3,FALSE))</f>
        <v>#N/A</v>
      </c>
      <c r="P1886" s="136" t="str">
        <f>IF(CONCATENATE(C1886,D1886)="","",VLOOKUP(CONCATENATE(C1886,D1886),Karakteristieken!AQ:AQ,1,FALSE))</f>
        <v/>
      </c>
    </row>
    <row r="1887" spans="1:16" x14ac:dyDescent="0.25">
      <c r="A1887" s="59">
        <v>200114771</v>
      </c>
      <c r="B1887" s="59">
        <v>200107154</v>
      </c>
      <c r="C1887" s="59" t="s">
        <v>2720</v>
      </c>
      <c r="D1887" s="59" t="s">
        <v>2723</v>
      </c>
      <c r="E1887" s="60" t="s">
        <v>2724</v>
      </c>
      <c r="F1887" s="60"/>
      <c r="G1887" s="60"/>
      <c r="H1887" s="60"/>
      <c r="I1887" s="59">
        <f t="shared" si="31"/>
        <v>25</v>
      </c>
      <c r="J1887" s="59" t="s">
        <v>1613</v>
      </c>
      <c r="K1887" s="61"/>
      <c r="L1887" s="62" t="s">
        <v>6737</v>
      </c>
      <c r="M1887" s="62" t="s">
        <v>2724</v>
      </c>
      <c r="N1887" s="72" t="str">
        <f>VLOOKUP(M1887,'Hulpblad KAR-parser'!A:C,2,FALSE)</f>
        <v>Inzet Brw Log &amp; OnS</v>
      </c>
      <c r="O1887" s="72" t="str">
        <f>IF(VLOOKUP(M1887,'Hulpblad KAR-parser'!A:C,3,FALSE)="","",VLOOKUP(M1887,'Hulpblad KAR-parser'!A:C,3,FALSE))</f>
        <v>Arbeidshygiene</v>
      </c>
      <c r="P1887" s="136" t="str">
        <f>IF(CONCATENATE(C1887,D1887)="","",VLOOKUP(CONCATENATE(C1887,D1887),Karakteristieken!AQ:AQ,1,FALSE))</f>
        <v>Inzet Brw Log &amp; OnSArbeidshygiene</v>
      </c>
    </row>
    <row r="1888" spans="1:16" x14ac:dyDescent="0.25">
      <c r="A1888" s="59"/>
      <c r="B1888" s="59"/>
      <c r="C1888" s="59"/>
      <c r="D1888" s="59"/>
      <c r="E1888" s="60" t="s">
        <v>9612</v>
      </c>
      <c r="F1888" s="60"/>
      <c r="G1888" s="60" t="s">
        <v>2724</v>
      </c>
      <c r="H1888" s="60"/>
      <c r="I1888" s="59">
        <f t="shared" si="31"/>
        <v>3</v>
      </c>
      <c r="J1888" s="59" t="s">
        <v>1561</v>
      </c>
      <c r="K1888" s="61"/>
      <c r="L1888" s="62" t="s">
        <v>6737</v>
      </c>
      <c r="M1888" s="62" t="s">
        <v>2724</v>
      </c>
      <c r="N1888" s="72" t="str">
        <f>VLOOKUP(M1888,'Hulpblad KAR-parser'!A:C,2,FALSE)</f>
        <v>Inzet Brw Log &amp; OnS</v>
      </c>
      <c r="O1888" s="72" t="str">
        <f>IF(VLOOKUP(M1888,'Hulpblad KAR-parser'!A:C,3,FALSE)="","",VLOOKUP(M1888,'Hulpblad KAR-parser'!A:C,3,FALSE))</f>
        <v>Arbeidshygiene</v>
      </c>
      <c r="P1888" s="136" t="str">
        <f>IF(CONCATENATE(C1888,D1888)="","",VLOOKUP(CONCATENATE(C1888,D1888),Karakteristieken!AQ:AQ,1,FALSE))</f>
        <v/>
      </c>
    </row>
    <row r="1889" spans="1:16" x14ac:dyDescent="0.25">
      <c r="A1889" s="59"/>
      <c r="B1889" s="59"/>
      <c r="C1889" s="59"/>
      <c r="D1889" s="59"/>
      <c r="E1889" s="60" t="s">
        <v>9613</v>
      </c>
      <c r="F1889" s="60"/>
      <c r="G1889" s="60" t="s">
        <v>2724</v>
      </c>
      <c r="H1889" s="60"/>
      <c r="I1889" s="59">
        <f t="shared" si="31"/>
        <v>6</v>
      </c>
      <c r="J1889" s="59" t="s">
        <v>1561</v>
      </c>
      <c r="K1889" s="61"/>
      <c r="L1889" s="62" t="s">
        <v>6737</v>
      </c>
      <c r="M1889" s="62" t="s">
        <v>2724</v>
      </c>
      <c r="N1889" s="72" t="str">
        <f>VLOOKUP(M1889,'Hulpblad KAR-parser'!A:C,2,FALSE)</f>
        <v>Inzet Brw Log &amp; OnS</v>
      </c>
      <c r="O1889" s="72" t="str">
        <f>IF(VLOOKUP(M1889,'Hulpblad KAR-parser'!A:C,3,FALSE)="","",VLOOKUP(M1889,'Hulpblad KAR-parser'!A:C,3,FALSE))</f>
        <v>Arbeidshygiene</v>
      </c>
      <c r="P1889" s="136" t="str">
        <f>IF(CONCATENATE(C1889,D1889)="","",VLOOKUP(CONCATENATE(C1889,D1889),Karakteristieken!AQ:AQ,1,FALSE))</f>
        <v/>
      </c>
    </row>
    <row r="1890" spans="1:16" x14ac:dyDescent="0.25">
      <c r="A1890" s="59"/>
      <c r="B1890" s="59"/>
      <c r="C1890" s="59"/>
      <c r="D1890" s="59"/>
      <c r="E1890" s="60" t="s">
        <v>9611</v>
      </c>
      <c r="F1890" s="60"/>
      <c r="G1890" s="60" t="s">
        <v>2724</v>
      </c>
      <c r="H1890" s="60"/>
      <c r="I1890" s="59">
        <f t="shared" si="31"/>
        <v>27</v>
      </c>
      <c r="J1890" s="59" t="s">
        <v>1561</v>
      </c>
      <c r="K1890" s="61"/>
      <c r="L1890" s="62" t="s">
        <v>6737</v>
      </c>
      <c r="M1890" s="62" t="s">
        <v>2724</v>
      </c>
      <c r="N1890" s="72" t="str">
        <f>VLOOKUP(M1890,'Hulpblad KAR-parser'!A:C,2,FALSE)</f>
        <v>Inzet Brw Log &amp; OnS</v>
      </c>
      <c r="O1890" s="72" t="str">
        <f>IF(VLOOKUP(M1890,'Hulpblad KAR-parser'!A:C,3,FALSE)="","",VLOOKUP(M1890,'Hulpblad KAR-parser'!A:C,3,FALSE))</f>
        <v>Arbeidshygiene</v>
      </c>
      <c r="P1890" s="136" t="str">
        <f>IF(CONCATENATE(C1890,D1890)="","",VLOOKUP(CONCATENATE(C1890,D1890),Karakteristieken!AQ:AQ,1,FALSE))</f>
        <v/>
      </c>
    </row>
    <row r="1891" spans="1:16" x14ac:dyDescent="0.25">
      <c r="A1891" s="59">
        <v>200114801</v>
      </c>
      <c r="B1891" s="59">
        <v>200107183</v>
      </c>
      <c r="C1891" s="59" t="s">
        <v>2816</v>
      </c>
      <c r="D1891" s="59" t="s">
        <v>2817</v>
      </c>
      <c r="E1891" s="60" t="s">
        <v>2818</v>
      </c>
      <c r="F1891" s="60"/>
      <c r="G1891" s="60"/>
      <c r="H1891" s="60"/>
      <c r="I1891" s="59">
        <f t="shared" si="31"/>
        <v>27</v>
      </c>
      <c r="J1891" s="59" t="s">
        <v>1613</v>
      </c>
      <c r="K1891" s="61"/>
      <c r="L1891" s="62" t="s">
        <v>6737</v>
      </c>
      <c r="M1891" s="62" t="s">
        <v>2818</v>
      </c>
      <c r="N1891" s="72" t="str">
        <f>VLOOKUP(M1891,'Hulpblad KAR-parser'!A:C,2,FALSE)</f>
        <v>Inzet Brw Spec Blus</v>
      </c>
      <c r="O1891" s="72" t="str">
        <f>IF(VLOOKUP(M1891,'Hulpblad KAR-parser'!A:C,3,FALSE)="","",VLOOKUP(M1891,'Hulpblad KAR-parser'!A:C,3,FALSE))</f>
        <v>AS Industr.brand</v>
      </c>
      <c r="P1891" s="136" t="str">
        <f>IF(CONCATENATE(C1891,D1891)="","",VLOOKUP(CONCATENATE(C1891,D1891),Karakteristieken!AQ:AQ,1,FALSE))</f>
        <v>Inzet Brw Spec BlusAS Industr.brand</v>
      </c>
    </row>
    <row r="1892" spans="1:16" x14ac:dyDescent="0.25">
      <c r="A1892" s="59"/>
      <c r="B1892" s="59"/>
      <c r="C1892" s="59"/>
      <c r="D1892" s="59"/>
      <c r="E1892" s="60" t="s">
        <v>9701</v>
      </c>
      <c r="F1892" s="60"/>
      <c r="G1892" s="60" t="s">
        <v>2818</v>
      </c>
      <c r="H1892" s="60"/>
      <c r="I1892" s="59">
        <f t="shared" si="31"/>
        <v>6</v>
      </c>
      <c r="J1892" s="59" t="s">
        <v>1561</v>
      </c>
      <c r="K1892" s="61"/>
      <c r="L1892" s="62" t="s">
        <v>6737</v>
      </c>
      <c r="M1892" s="62" t="s">
        <v>2818</v>
      </c>
      <c r="N1892" s="72" t="str">
        <f>VLOOKUP(M1892,'Hulpblad KAR-parser'!A:C,2,FALSE)</f>
        <v>Inzet Brw Spec Blus</v>
      </c>
      <c r="O1892" s="72" t="str">
        <f>IF(VLOOKUP(M1892,'Hulpblad KAR-parser'!A:C,3,FALSE)="","",VLOOKUP(M1892,'Hulpblad KAR-parser'!A:C,3,FALSE))</f>
        <v>AS Industr.brand</v>
      </c>
      <c r="P1892" s="136" t="str">
        <f>IF(CONCATENATE(C1892,D1892)="","",VLOOKUP(CONCATENATE(C1892,D1892),Karakteristieken!AQ:AQ,1,FALSE))</f>
        <v/>
      </c>
    </row>
    <row r="1893" spans="1:16" x14ac:dyDescent="0.25">
      <c r="A1893" s="59"/>
      <c r="B1893" s="59"/>
      <c r="C1893" s="59"/>
      <c r="D1893" s="59"/>
      <c r="E1893" s="60" t="s">
        <v>9702</v>
      </c>
      <c r="F1893" s="60"/>
      <c r="G1893" s="60" t="s">
        <v>2818</v>
      </c>
      <c r="H1893" s="60"/>
      <c r="I1893" s="59">
        <f t="shared" si="31"/>
        <v>28</v>
      </c>
      <c r="J1893" s="59" t="s">
        <v>1561</v>
      </c>
      <c r="K1893" s="61"/>
      <c r="L1893" s="62" t="s">
        <v>6737</v>
      </c>
      <c r="M1893" s="62" t="s">
        <v>2818</v>
      </c>
      <c r="N1893" s="72" t="str">
        <f>VLOOKUP(M1893,'Hulpblad KAR-parser'!A:C,2,FALSE)</f>
        <v>Inzet Brw Spec Blus</v>
      </c>
      <c r="O1893" s="72" t="str">
        <f>IF(VLOOKUP(M1893,'Hulpblad KAR-parser'!A:C,3,FALSE)="","",VLOOKUP(M1893,'Hulpblad KAR-parser'!A:C,3,FALSE))</f>
        <v>AS Industr.brand</v>
      </c>
      <c r="P1893" s="136" t="str">
        <f>IF(CONCATENATE(C1893,D1893)="","",VLOOKUP(CONCATENATE(C1893,D1893),Karakteristieken!AQ:AQ,1,FALSE))</f>
        <v/>
      </c>
    </row>
    <row r="1894" spans="1:16" x14ac:dyDescent="0.25">
      <c r="A1894" s="59">
        <v>200109851</v>
      </c>
      <c r="B1894" s="59">
        <v>200098317</v>
      </c>
      <c r="C1894" s="59" t="s">
        <v>2692</v>
      </c>
      <c r="D1894" s="59" t="s">
        <v>2693</v>
      </c>
      <c r="E1894" s="60" t="s">
        <v>2694</v>
      </c>
      <c r="F1894" s="60"/>
      <c r="G1894" s="60"/>
      <c r="H1894" s="60"/>
      <c r="I1894" s="59">
        <f t="shared" si="31"/>
        <v>25</v>
      </c>
      <c r="J1894" s="59" t="s">
        <v>1613</v>
      </c>
      <c r="K1894" s="61"/>
      <c r="L1894" s="62" t="s">
        <v>6737</v>
      </c>
      <c r="M1894" s="62" t="s">
        <v>2694</v>
      </c>
      <c r="N1894" s="72" t="str">
        <f>VLOOKUP(M1894,'Hulpblad KAR-parser'!A:C,2,FALSE)</f>
        <v>Inzet Brw IBGS</v>
      </c>
      <c r="O1894" s="72" t="str">
        <f>IF(VLOOKUP(M1894,'Hulpblad KAR-parser'!A:C,3,FALSE)="","",VLOOKUP(M1894,'Hulpblad KAR-parser'!A:C,3,FALSE))</f>
        <v>Basis Ontsm.eh.</v>
      </c>
      <c r="P1894" s="136" t="str">
        <f>IF(CONCATENATE(C1894,D1894)="","",VLOOKUP(CONCATENATE(C1894,D1894),Karakteristieken!AQ:AQ,1,FALSE))</f>
        <v>Inzet Brw IBGSBasis Ontsm.eh.</v>
      </c>
    </row>
    <row r="1895" spans="1:16" x14ac:dyDescent="0.25">
      <c r="A1895" s="59"/>
      <c r="B1895" s="59"/>
      <c r="C1895" s="59"/>
      <c r="D1895" s="59"/>
      <c r="E1895" s="60" t="s">
        <v>9583</v>
      </c>
      <c r="F1895" s="60"/>
      <c r="G1895" s="60" t="s">
        <v>2694</v>
      </c>
      <c r="H1895" s="60"/>
      <c r="I1895" s="59">
        <f t="shared" si="31"/>
        <v>7</v>
      </c>
      <c r="J1895" s="59" t="s">
        <v>1561</v>
      </c>
      <c r="K1895" s="61"/>
      <c r="L1895" s="62" t="s">
        <v>6737</v>
      </c>
      <c r="M1895" s="62" t="s">
        <v>2694</v>
      </c>
      <c r="N1895" s="72" t="str">
        <f>VLOOKUP(M1895,'Hulpblad KAR-parser'!A:C,2,FALSE)</f>
        <v>Inzet Brw IBGS</v>
      </c>
      <c r="O1895" s="72" t="str">
        <f>IF(VLOOKUP(M1895,'Hulpblad KAR-parser'!A:C,3,FALSE)="","",VLOOKUP(M1895,'Hulpblad KAR-parser'!A:C,3,FALSE))</f>
        <v>Basis Ontsm.eh.</v>
      </c>
      <c r="P1895" s="136" t="str">
        <f>IF(CONCATENATE(C1895,D1895)="","",VLOOKUP(CONCATENATE(C1895,D1895),Karakteristieken!AQ:AQ,1,FALSE))</f>
        <v/>
      </c>
    </row>
    <row r="1896" spans="1:16" x14ac:dyDescent="0.25">
      <c r="A1896" s="59"/>
      <c r="B1896" s="59"/>
      <c r="C1896" s="59"/>
      <c r="D1896" s="59"/>
      <c r="E1896" s="60" t="s">
        <v>9584</v>
      </c>
      <c r="F1896" s="60"/>
      <c r="G1896" s="60" t="s">
        <v>2694</v>
      </c>
      <c r="H1896" s="60"/>
      <c r="I1896" s="59">
        <f t="shared" si="31"/>
        <v>26</v>
      </c>
      <c r="J1896" s="59" t="s">
        <v>1561</v>
      </c>
      <c r="K1896" s="61"/>
      <c r="L1896" s="62" t="s">
        <v>6737</v>
      </c>
      <c r="M1896" s="62" t="s">
        <v>2694</v>
      </c>
      <c r="N1896" s="72" t="str">
        <f>VLOOKUP(M1896,'Hulpblad KAR-parser'!A:C,2,FALSE)</f>
        <v>Inzet Brw IBGS</v>
      </c>
      <c r="O1896" s="72" t="str">
        <f>IF(VLOOKUP(M1896,'Hulpblad KAR-parser'!A:C,3,FALSE)="","",VLOOKUP(M1896,'Hulpblad KAR-parser'!A:C,3,FALSE))</f>
        <v>Basis Ontsm.eh.</v>
      </c>
      <c r="P1896" s="136" t="str">
        <f>IF(CONCATENATE(C1896,D1896)="","",VLOOKUP(CONCATENATE(C1896,D1896),Karakteristieken!AQ:AQ,1,FALSE))</f>
        <v/>
      </c>
    </row>
    <row r="1897" spans="1:16" x14ac:dyDescent="0.25">
      <c r="A1897" s="59">
        <v>200109811</v>
      </c>
      <c r="B1897" s="59">
        <v>200098277</v>
      </c>
      <c r="C1897" s="59" t="s">
        <v>2466</v>
      </c>
      <c r="D1897" s="59" t="s">
        <v>2484</v>
      </c>
      <c r="E1897" s="60" t="s">
        <v>2486</v>
      </c>
      <c r="F1897" s="60"/>
      <c r="G1897" s="60"/>
      <c r="H1897" s="60"/>
      <c r="I1897" s="59">
        <f t="shared" si="31"/>
        <v>28</v>
      </c>
      <c r="J1897" s="59" t="s">
        <v>1613</v>
      </c>
      <c r="K1897" s="61"/>
      <c r="L1897" s="62" t="s">
        <v>6737</v>
      </c>
      <c r="M1897" s="62" t="s">
        <v>2486</v>
      </c>
      <c r="N1897" s="72" t="str">
        <f>VLOOKUP(M1897,'Hulpblad KAR-parser'!A:C,2,FALSE)</f>
        <v>Inzet Brw Alg</v>
      </c>
      <c r="O1897" s="72" t="str">
        <f>IF(VLOOKUP(M1897,'Hulpblad KAR-parser'!A:C,3,FALSE)="","",VLOOKUP(M1897,'Hulpblad KAR-parser'!A:C,3,FALSE))</f>
        <v>Bedrijfsbrandweer</v>
      </c>
      <c r="P1897" s="136" t="str">
        <f>IF(CONCATENATE(C1897,D1897)="","",VLOOKUP(CONCATENATE(C1897,D1897),Karakteristieken!AQ:AQ,1,FALSE))</f>
        <v>Inzet Brw AlgBedrijfsbrandweer</v>
      </c>
    </row>
    <row r="1898" spans="1:16" x14ac:dyDescent="0.25">
      <c r="A1898" s="59"/>
      <c r="B1898" s="59"/>
      <c r="C1898" s="59"/>
      <c r="D1898" s="59"/>
      <c r="E1898" s="60" t="s">
        <v>9428</v>
      </c>
      <c r="F1898" s="60"/>
      <c r="G1898" s="60" t="s">
        <v>2486</v>
      </c>
      <c r="H1898" s="60"/>
      <c r="I1898" s="59">
        <f t="shared" si="31"/>
        <v>7</v>
      </c>
      <c r="J1898" s="59" t="s">
        <v>1561</v>
      </c>
      <c r="K1898" s="61"/>
      <c r="L1898" s="62" t="s">
        <v>6737</v>
      </c>
      <c r="M1898" s="62" t="s">
        <v>2486</v>
      </c>
      <c r="N1898" s="72" t="str">
        <f>VLOOKUP(M1898,'Hulpblad KAR-parser'!A:C,2,FALSE)</f>
        <v>Inzet Brw Alg</v>
      </c>
      <c r="O1898" s="72" t="str">
        <f>IF(VLOOKUP(M1898,'Hulpblad KAR-parser'!A:C,3,FALSE)="","",VLOOKUP(M1898,'Hulpblad KAR-parser'!A:C,3,FALSE))</f>
        <v>Bedrijfsbrandweer</v>
      </c>
      <c r="P1898" s="136" t="str">
        <f>IF(CONCATENATE(C1898,D1898)="","",VLOOKUP(CONCATENATE(C1898,D1898),Karakteristieken!AQ:AQ,1,FALSE))</f>
        <v/>
      </c>
    </row>
    <row r="1899" spans="1:16" x14ac:dyDescent="0.25">
      <c r="A1899" s="59"/>
      <c r="B1899" s="59"/>
      <c r="C1899" s="59"/>
      <c r="D1899" s="59"/>
      <c r="E1899" s="60" t="s">
        <v>9429</v>
      </c>
      <c r="F1899" s="60"/>
      <c r="G1899" s="60" t="s">
        <v>2486</v>
      </c>
      <c r="H1899" s="60"/>
      <c r="I1899" s="59">
        <f t="shared" si="31"/>
        <v>6</v>
      </c>
      <c r="J1899" s="59" t="s">
        <v>1561</v>
      </c>
      <c r="K1899" s="61"/>
      <c r="L1899" s="62" t="s">
        <v>6737</v>
      </c>
      <c r="M1899" s="62" t="s">
        <v>2486</v>
      </c>
      <c r="N1899" s="72" t="str">
        <f>VLOOKUP(M1899,'Hulpblad KAR-parser'!A:C,2,FALSE)</f>
        <v>Inzet Brw Alg</v>
      </c>
      <c r="O1899" s="72" t="str">
        <f>IF(VLOOKUP(M1899,'Hulpblad KAR-parser'!A:C,3,FALSE)="","",VLOOKUP(M1899,'Hulpblad KAR-parser'!A:C,3,FALSE))</f>
        <v>Bedrijfsbrandweer</v>
      </c>
      <c r="P1899" s="136" t="str">
        <f>IF(CONCATENATE(C1899,D1899)="","",VLOOKUP(CONCATENATE(C1899,D1899),Karakteristieken!AQ:AQ,1,FALSE))</f>
        <v/>
      </c>
    </row>
    <row r="1900" spans="1:16" x14ac:dyDescent="0.25">
      <c r="A1900" s="59">
        <v>200114772</v>
      </c>
      <c r="B1900" s="59">
        <v>200107155</v>
      </c>
      <c r="C1900" s="59" t="s">
        <v>2720</v>
      </c>
      <c r="D1900" s="59" t="s">
        <v>2725</v>
      </c>
      <c r="E1900" s="60" t="s">
        <v>2726</v>
      </c>
      <c r="F1900" s="60"/>
      <c r="G1900" s="60"/>
      <c r="H1900" s="60"/>
      <c r="I1900" s="59">
        <f t="shared" si="31"/>
        <v>25</v>
      </c>
      <c r="J1900" s="59" t="s">
        <v>1613</v>
      </c>
      <c r="K1900" s="61"/>
      <c r="L1900" s="62" t="s">
        <v>6737</v>
      </c>
      <c r="M1900" s="62" t="s">
        <v>2726</v>
      </c>
      <c r="N1900" s="72" t="str">
        <f>VLOOKUP(M1900,'Hulpblad KAR-parser'!A:C,2,FALSE)</f>
        <v>Inzet Brw Log &amp; OnS</v>
      </c>
      <c r="O1900" s="72" t="str">
        <f>IF(VLOOKUP(M1900,'Hulpblad KAR-parser'!A:C,3,FALSE)="","",VLOOKUP(M1900,'Hulpblad KAR-parser'!A:C,3,FALSE))</f>
        <v>Begr. Bijs. Team</v>
      </c>
      <c r="P1900" s="136" t="str">
        <f>IF(CONCATENATE(C1900,D1900)="","",VLOOKUP(CONCATENATE(C1900,D1900),Karakteristieken!AQ:AQ,1,FALSE))</f>
        <v>Inzet Brw Log &amp; OnSBegr. Bijs. Team</v>
      </c>
    </row>
    <row r="1901" spans="1:16" x14ac:dyDescent="0.25">
      <c r="A1901" s="59"/>
      <c r="B1901" s="59"/>
      <c r="C1901" s="59"/>
      <c r="D1901" s="59"/>
      <c r="E1901" s="60" t="s">
        <v>9614</v>
      </c>
      <c r="F1901" s="60"/>
      <c r="G1901" s="60" t="s">
        <v>2726</v>
      </c>
      <c r="H1901" s="60"/>
      <c r="I1901" s="59">
        <f t="shared" si="31"/>
        <v>6</v>
      </c>
      <c r="J1901" s="59" t="s">
        <v>1561</v>
      </c>
      <c r="K1901" s="61"/>
      <c r="L1901" s="62" t="s">
        <v>6737</v>
      </c>
      <c r="M1901" s="62" t="s">
        <v>2726</v>
      </c>
      <c r="N1901" s="72" t="str">
        <f>VLOOKUP(M1901,'Hulpblad KAR-parser'!A:C,2,FALSE)</f>
        <v>Inzet Brw Log &amp; OnS</v>
      </c>
      <c r="O1901" s="72" t="str">
        <f>IF(VLOOKUP(M1901,'Hulpblad KAR-parser'!A:C,3,FALSE)="","",VLOOKUP(M1901,'Hulpblad KAR-parser'!A:C,3,FALSE))</f>
        <v>Begr. Bijs. Team</v>
      </c>
      <c r="P1901" s="136" t="str">
        <f>IF(CONCATENATE(C1901,D1901)="","",VLOOKUP(CONCATENATE(C1901,D1901),Karakteristieken!AQ:AQ,1,FALSE))</f>
        <v/>
      </c>
    </row>
    <row r="1902" spans="1:16" x14ac:dyDescent="0.25">
      <c r="A1902" s="59"/>
      <c r="B1902" s="59"/>
      <c r="C1902" s="59"/>
      <c r="D1902" s="59"/>
      <c r="E1902" s="60" t="s">
        <v>9615</v>
      </c>
      <c r="F1902" s="60"/>
      <c r="G1902" s="60" t="s">
        <v>2726</v>
      </c>
      <c r="H1902" s="60"/>
      <c r="I1902" s="59">
        <f t="shared" si="31"/>
        <v>28</v>
      </c>
      <c r="J1902" s="59" t="s">
        <v>1561</v>
      </c>
      <c r="K1902" s="61"/>
      <c r="L1902" s="62" t="s">
        <v>6737</v>
      </c>
      <c r="M1902" s="62" t="s">
        <v>2726</v>
      </c>
      <c r="N1902" s="72" t="str">
        <f>VLOOKUP(M1902,'Hulpblad KAR-parser'!A:C,2,FALSE)</f>
        <v>Inzet Brw Log &amp; OnS</v>
      </c>
      <c r="O1902" s="72" t="str">
        <f>IF(VLOOKUP(M1902,'Hulpblad KAR-parser'!A:C,3,FALSE)="","",VLOOKUP(M1902,'Hulpblad KAR-parser'!A:C,3,FALSE))</f>
        <v>Begr. Bijs. Team</v>
      </c>
      <c r="P1902" s="136" t="str">
        <f>IF(CONCATENATE(C1902,D1902)="","",VLOOKUP(CONCATENATE(C1902,D1902),Karakteristieken!AQ:AQ,1,FALSE))</f>
        <v/>
      </c>
    </row>
    <row r="1903" spans="1:16" x14ac:dyDescent="0.25">
      <c r="A1903" s="59">
        <v>200109813</v>
      </c>
      <c r="B1903" s="59">
        <v>200098279</v>
      </c>
      <c r="C1903" s="59" t="s">
        <v>2785</v>
      </c>
      <c r="D1903" s="59" t="s">
        <v>2786</v>
      </c>
      <c r="E1903" s="60" t="s">
        <v>2788</v>
      </c>
      <c r="F1903" s="60"/>
      <c r="G1903" s="60"/>
      <c r="H1903" s="60"/>
      <c r="I1903" s="59">
        <f t="shared" si="31"/>
        <v>27</v>
      </c>
      <c r="J1903" s="59" t="s">
        <v>1613</v>
      </c>
      <c r="K1903" s="61"/>
      <c r="L1903" s="62" t="s">
        <v>6737</v>
      </c>
      <c r="M1903" s="62" t="s">
        <v>2788</v>
      </c>
      <c r="N1903" s="72" t="str">
        <f>VLOOKUP(M1903,'Hulpblad KAR-parser'!A:C,2,FALSE)</f>
        <v>Inzet Brw op Wat/WO</v>
      </c>
      <c r="O1903" s="72" t="str">
        <f>IF(VLOOKUP(M1903,'Hulpblad KAR-parser'!A:C,3,FALSE)="","",VLOOKUP(M1903,'Hulpblad KAR-parser'!A:C,3,FALSE))</f>
        <v>Bergen object WO</v>
      </c>
      <c r="P1903" s="136" t="str">
        <f>IF(CONCATENATE(C1903,D1903)="","",VLOOKUP(CONCATENATE(C1903,D1903),Karakteristieken!AQ:AQ,1,FALSE))</f>
        <v>Inzet Brw op Wat/WOBergen object WO</v>
      </c>
    </row>
    <row r="1904" spans="1:16" x14ac:dyDescent="0.25">
      <c r="A1904" s="59"/>
      <c r="B1904" s="59"/>
      <c r="C1904" s="59"/>
      <c r="D1904" s="59"/>
      <c r="E1904" s="60" t="s">
        <v>9671</v>
      </c>
      <c r="F1904" s="60"/>
      <c r="G1904" s="60" t="s">
        <v>2788</v>
      </c>
      <c r="H1904" s="60"/>
      <c r="I1904" s="59">
        <f t="shared" si="31"/>
        <v>6</v>
      </c>
      <c r="J1904" s="59" t="s">
        <v>1561</v>
      </c>
      <c r="K1904" s="61"/>
      <c r="L1904" s="62" t="s">
        <v>6737</v>
      </c>
      <c r="M1904" s="62" t="s">
        <v>2788</v>
      </c>
      <c r="N1904" s="72" t="str">
        <f>VLOOKUP(M1904,'Hulpblad KAR-parser'!A:C,2,FALSE)</f>
        <v>Inzet Brw op Wat/WO</v>
      </c>
      <c r="O1904" s="72" t="str">
        <f>IF(VLOOKUP(M1904,'Hulpblad KAR-parser'!A:C,3,FALSE)="","",VLOOKUP(M1904,'Hulpblad KAR-parser'!A:C,3,FALSE))</f>
        <v>Bergen object WO</v>
      </c>
      <c r="P1904" s="136" t="str">
        <f>IF(CONCATENATE(C1904,D1904)="","",VLOOKUP(CONCATENATE(C1904,D1904),Karakteristieken!AQ:AQ,1,FALSE))</f>
        <v/>
      </c>
    </row>
    <row r="1905" spans="1:16" x14ac:dyDescent="0.25">
      <c r="A1905" s="59">
        <v>200114792</v>
      </c>
      <c r="B1905" s="59">
        <v>200107174</v>
      </c>
      <c r="C1905" s="59" t="s">
        <v>2785</v>
      </c>
      <c r="D1905" s="59" t="s">
        <v>2789</v>
      </c>
      <c r="E1905" s="60" t="s">
        <v>2791</v>
      </c>
      <c r="F1905" s="60"/>
      <c r="G1905" s="60"/>
      <c r="H1905" s="60"/>
      <c r="I1905" s="59">
        <f t="shared" si="31"/>
        <v>30</v>
      </c>
      <c r="J1905" s="59" t="s">
        <v>1613</v>
      </c>
      <c r="K1905" s="61"/>
      <c r="L1905" s="62" t="s">
        <v>6737</v>
      </c>
      <c r="M1905" s="62" t="s">
        <v>2791</v>
      </c>
      <c r="N1905" s="72" t="str">
        <f>VLOOKUP(M1905,'Hulpblad KAR-parser'!A:C,2,FALSE)</f>
        <v>Inzet Brw op Wat/WO</v>
      </c>
      <c r="O1905" s="72" t="str">
        <f>IF(VLOOKUP(M1905,'Hulpblad KAR-parser'!A:C,3,FALSE)="","",VLOOKUP(M1905,'Hulpblad KAR-parser'!A:C,3,FALSE))</f>
        <v>Bergen slachtoff WO</v>
      </c>
      <c r="P1905" s="136" t="str">
        <f>IF(CONCATENATE(C1905,D1905)="","",VLOOKUP(CONCATENATE(C1905,D1905),Karakteristieken!AQ:AQ,1,FALSE))</f>
        <v>Inzet Brw op Wat/WOBergen slachtoff WO</v>
      </c>
    </row>
    <row r="1906" spans="1:16" x14ac:dyDescent="0.25">
      <c r="A1906" s="59"/>
      <c r="B1906" s="59"/>
      <c r="C1906" s="59"/>
      <c r="D1906" s="59"/>
      <c r="E1906" s="60" t="s">
        <v>9672</v>
      </c>
      <c r="F1906" s="60"/>
      <c r="G1906" s="60" t="s">
        <v>2791</v>
      </c>
      <c r="H1906" s="60"/>
      <c r="I1906" s="59">
        <f t="shared" si="31"/>
        <v>6</v>
      </c>
      <c r="J1906" s="59" t="s">
        <v>1561</v>
      </c>
      <c r="K1906" s="61"/>
      <c r="L1906" s="62" t="s">
        <v>6737</v>
      </c>
      <c r="M1906" s="62" t="s">
        <v>2791</v>
      </c>
      <c r="N1906" s="72" t="str">
        <f>VLOOKUP(M1906,'Hulpblad KAR-parser'!A:C,2,FALSE)</f>
        <v>Inzet Brw op Wat/WO</v>
      </c>
      <c r="O1906" s="72" t="str">
        <f>IF(VLOOKUP(M1906,'Hulpblad KAR-parser'!A:C,3,FALSE)="","",VLOOKUP(M1906,'Hulpblad KAR-parser'!A:C,3,FALSE))</f>
        <v>Bergen slachtoff WO</v>
      </c>
      <c r="P1906" s="136" t="str">
        <f>IF(CONCATENATE(C1906,D1906)="","",VLOOKUP(CONCATENATE(C1906,D1906),Karakteristieken!AQ:AQ,1,FALSE))</f>
        <v/>
      </c>
    </row>
    <row r="1907" spans="1:16" x14ac:dyDescent="0.25">
      <c r="A1907" s="59"/>
      <c r="B1907" s="59"/>
      <c r="C1907" s="59"/>
      <c r="D1907" s="59"/>
      <c r="E1907" s="60" t="s">
        <v>9673</v>
      </c>
      <c r="F1907" s="60"/>
      <c r="G1907" s="60" t="s">
        <v>2791</v>
      </c>
      <c r="H1907" s="60"/>
      <c r="I1907" s="59">
        <f t="shared" si="31"/>
        <v>28</v>
      </c>
      <c r="J1907" s="59" t="s">
        <v>1561</v>
      </c>
      <c r="K1907" s="61"/>
      <c r="L1907" s="62" t="s">
        <v>6737</v>
      </c>
      <c r="M1907" s="62" t="s">
        <v>2791</v>
      </c>
      <c r="N1907" s="72" t="str">
        <f>VLOOKUP(M1907,'Hulpblad KAR-parser'!A:C,2,FALSE)</f>
        <v>Inzet Brw op Wat/WO</v>
      </c>
      <c r="O1907" s="72" t="str">
        <f>IF(VLOOKUP(M1907,'Hulpblad KAR-parser'!A:C,3,FALSE)="","",VLOOKUP(M1907,'Hulpblad KAR-parser'!A:C,3,FALSE))</f>
        <v>Bergen slachtoff WO</v>
      </c>
      <c r="P1907" s="136" t="str">
        <f>IF(CONCATENATE(C1907,D1907)="","",VLOOKUP(CONCATENATE(C1907,D1907),Karakteristieken!AQ:AQ,1,FALSE))</f>
        <v/>
      </c>
    </row>
    <row r="1908" spans="1:16" x14ac:dyDescent="0.25">
      <c r="A1908" s="59">
        <v>200109814</v>
      </c>
      <c r="B1908" s="59">
        <v>200098280</v>
      </c>
      <c r="C1908" s="59" t="s">
        <v>2466</v>
      </c>
      <c r="D1908" s="59" t="s">
        <v>2488</v>
      </c>
      <c r="E1908" s="60" t="s">
        <v>2491</v>
      </c>
      <c r="F1908" s="60"/>
      <c r="G1908" s="60"/>
      <c r="H1908" s="60"/>
      <c r="I1908" s="59">
        <f t="shared" si="31"/>
        <v>29</v>
      </c>
      <c r="J1908" s="59" t="s">
        <v>1613</v>
      </c>
      <c r="K1908" s="61"/>
      <c r="L1908" s="62" t="s">
        <v>6737</v>
      </c>
      <c r="M1908" s="62" t="s">
        <v>2491</v>
      </c>
      <c r="N1908" s="72" t="str">
        <f>VLOOKUP(M1908,'Hulpblad KAR-parser'!A:C,2,FALSE)</f>
        <v>Inzet Brw Alg</v>
      </c>
      <c r="O1908" s="72" t="str">
        <f>IF(VLOOKUP(M1908,'Hulpblad KAR-parser'!A:C,3,FALSE)="","",VLOOKUP(M1908,'Hulpblad KAR-parser'!A:C,3,FALSE))</f>
        <v>Bergen slachtoffer</v>
      </c>
      <c r="P1908" s="136" t="str">
        <f>IF(CONCATENATE(C1908,D1908)="","",VLOOKUP(CONCATENATE(C1908,D1908),Karakteristieken!AQ:AQ,1,FALSE))</f>
        <v>Inzet Brw AlgBergen slachtoffer</v>
      </c>
    </row>
    <row r="1909" spans="1:16" x14ac:dyDescent="0.25">
      <c r="A1909" s="59"/>
      <c r="B1909" s="59"/>
      <c r="C1909" s="59"/>
      <c r="D1909" s="59"/>
      <c r="E1909" s="60" t="s">
        <v>9430</v>
      </c>
      <c r="F1909" s="60"/>
      <c r="G1909" s="60" t="s">
        <v>2491</v>
      </c>
      <c r="H1909" s="60"/>
      <c r="I1909" s="59">
        <f t="shared" si="31"/>
        <v>7</v>
      </c>
      <c r="J1909" s="59" t="s">
        <v>1561</v>
      </c>
      <c r="K1909" s="61"/>
      <c r="L1909" s="62" t="s">
        <v>6737</v>
      </c>
      <c r="M1909" s="62" t="s">
        <v>2491</v>
      </c>
      <c r="N1909" s="72" t="str">
        <f>VLOOKUP(M1909,'Hulpblad KAR-parser'!A:C,2,FALSE)</f>
        <v>Inzet Brw Alg</v>
      </c>
      <c r="O1909" s="72" t="str">
        <f>IF(VLOOKUP(M1909,'Hulpblad KAR-parser'!A:C,3,FALSE)="","",VLOOKUP(M1909,'Hulpblad KAR-parser'!A:C,3,FALSE))</f>
        <v>Bergen slachtoffer</v>
      </c>
      <c r="P1909" s="136" t="str">
        <f>IF(CONCATENATE(C1909,D1909)="","",VLOOKUP(CONCATENATE(C1909,D1909),Karakteristieken!AQ:AQ,1,FALSE))</f>
        <v/>
      </c>
    </row>
    <row r="1910" spans="1:16" x14ac:dyDescent="0.25">
      <c r="A1910" s="59"/>
      <c r="B1910" s="59"/>
      <c r="C1910" s="59"/>
      <c r="D1910" s="59"/>
      <c r="E1910" s="60" t="s">
        <v>9431</v>
      </c>
      <c r="F1910" s="60"/>
      <c r="G1910" s="60" t="s">
        <v>2491</v>
      </c>
      <c r="H1910" s="60"/>
      <c r="I1910" s="59">
        <f t="shared" si="31"/>
        <v>5</v>
      </c>
      <c r="J1910" s="59" t="s">
        <v>1561</v>
      </c>
      <c r="K1910" s="61"/>
      <c r="L1910" s="62" t="s">
        <v>6737</v>
      </c>
      <c r="M1910" s="62" t="s">
        <v>2491</v>
      </c>
      <c r="N1910" s="72" t="str">
        <f>VLOOKUP(M1910,'Hulpblad KAR-parser'!A:C,2,FALSE)</f>
        <v>Inzet Brw Alg</v>
      </c>
      <c r="O1910" s="72" t="str">
        <f>IF(VLOOKUP(M1910,'Hulpblad KAR-parser'!A:C,3,FALSE)="","",VLOOKUP(M1910,'Hulpblad KAR-parser'!A:C,3,FALSE))</f>
        <v>Bergen slachtoffer</v>
      </c>
      <c r="P1910" s="136" t="str">
        <f>IF(CONCATENATE(C1910,D1910)="","",VLOOKUP(CONCATENATE(C1910,D1910),Karakteristieken!AQ:AQ,1,FALSE))</f>
        <v/>
      </c>
    </row>
    <row r="1911" spans="1:16" x14ac:dyDescent="0.25">
      <c r="A1911" s="59">
        <v>200114726</v>
      </c>
      <c r="B1911" s="59">
        <v>200107109</v>
      </c>
      <c r="C1911" s="59" t="s">
        <v>2580</v>
      </c>
      <c r="D1911" s="59" t="s">
        <v>2591</v>
      </c>
      <c r="E1911" s="60" t="s">
        <v>2592</v>
      </c>
      <c r="F1911" s="60"/>
      <c r="G1911" s="60"/>
      <c r="H1911" s="60"/>
      <c r="I1911" s="59">
        <f t="shared" si="31"/>
        <v>28</v>
      </c>
      <c r="J1911" s="59" t="s">
        <v>1613</v>
      </c>
      <c r="K1911" s="61"/>
      <c r="L1911" s="62" t="s">
        <v>6737</v>
      </c>
      <c r="M1911" s="62" t="s">
        <v>2592</v>
      </c>
      <c r="N1911" s="72" t="str">
        <f>VLOOKUP(M1911,'Hulpblad KAR-parser'!A:C,2,FALSE)</f>
        <v>Inzet Brw functie</v>
      </c>
      <c r="O1911" s="72" t="str">
        <f>IF(VLOOKUP(M1911,'Hulpblad KAR-parser'!A:C,3,FALSE)="","",VLOOKUP(M1911,'Hulpblad KAR-parser'!A:C,3,FALSE))</f>
        <v>Bevelv. van Dienst</v>
      </c>
      <c r="P1911" s="136" t="str">
        <f>IF(CONCATENATE(C1911,D1911)="","",VLOOKUP(CONCATENATE(C1911,D1911),Karakteristieken!AQ:AQ,1,FALSE))</f>
        <v>Inzet Brw functieBevelv. van Dienst</v>
      </c>
    </row>
    <row r="1912" spans="1:16" x14ac:dyDescent="0.25">
      <c r="A1912" s="59"/>
      <c r="B1912" s="59"/>
      <c r="C1912" s="59"/>
      <c r="D1912" s="59"/>
      <c r="E1912" s="60" t="s">
        <v>9500</v>
      </c>
      <c r="F1912" s="60"/>
      <c r="G1912" s="60" t="s">
        <v>2592</v>
      </c>
      <c r="H1912" s="60"/>
      <c r="I1912" s="59">
        <f t="shared" si="31"/>
        <v>7</v>
      </c>
      <c r="J1912" s="59" t="s">
        <v>1561</v>
      </c>
      <c r="K1912" s="61"/>
      <c r="L1912" s="62" t="s">
        <v>6737</v>
      </c>
      <c r="M1912" s="62" t="s">
        <v>2592</v>
      </c>
      <c r="N1912" s="72" t="str">
        <f>VLOOKUP(M1912,'Hulpblad KAR-parser'!A:C,2,FALSE)</f>
        <v>Inzet Brw functie</v>
      </c>
      <c r="O1912" s="72" t="str">
        <f>IF(VLOOKUP(M1912,'Hulpblad KAR-parser'!A:C,3,FALSE)="","",VLOOKUP(M1912,'Hulpblad KAR-parser'!A:C,3,FALSE))</f>
        <v>Bevelv. van Dienst</v>
      </c>
      <c r="P1912" s="136" t="str">
        <f>IF(CONCATENATE(C1912,D1912)="","",VLOOKUP(CONCATENATE(C1912,D1912),Karakteristieken!AQ:AQ,1,FALSE))</f>
        <v/>
      </c>
    </row>
    <row r="1913" spans="1:16" x14ac:dyDescent="0.25">
      <c r="A1913" s="59"/>
      <c r="B1913" s="59"/>
      <c r="C1913" s="59"/>
      <c r="D1913" s="59"/>
      <c r="E1913" s="60" t="s">
        <v>9501</v>
      </c>
      <c r="F1913" s="60"/>
      <c r="G1913" s="60" t="s">
        <v>2592</v>
      </c>
      <c r="H1913" s="60"/>
      <c r="I1913" s="59">
        <f t="shared" si="31"/>
        <v>30</v>
      </c>
      <c r="J1913" s="59" t="s">
        <v>1561</v>
      </c>
      <c r="K1913" s="61"/>
      <c r="L1913" s="62" t="s">
        <v>6737</v>
      </c>
      <c r="M1913" s="62" t="s">
        <v>2592</v>
      </c>
      <c r="N1913" s="72" t="str">
        <f>VLOOKUP(M1913,'Hulpblad KAR-parser'!A:C,2,FALSE)</f>
        <v>Inzet Brw functie</v>
      </c>
      <c r="O1913" s="72" t="str">
        <f>IF(VLOOKUP(M1913,'Hulpblad KAR-parser'!A:C,3,FALSE)="","",VLOOKUP(M1913,'Hulpblad KAR-parser'!A:C,3,FALSE))</f>
        <v>Bevelv. van Dienst</v>
      </c>
      <c r="P1913" s="136" t="str">
        <f>IF(CONCATENATE(C1913,D1913)="","",VLOOKUP(CONCATENATE(C1913,D1913),Karakteristieken!AQ:AQ,1,FALSE))</f>
        <v/>
      </c>
    </row>
    <row r="1914" spans="1:16" x14ac:dyDescent="0.25">
      <c r="A1914" s="59">
        <v>200114802</v>
      </c>
      <c r="B1914" s="59">
        <v>200107184</v>
      </c>
      <c r="C1914" s="59" t="s">
        <v>2816</v>
      </c>
      <c r="D1914" s="59" t="s">
        <v>2819</v>
      </c>
      <c r="E1914" s="60" t="s">
        <v>2820</v>
      </c>
      <c r="F1914" s="60"/>
      <c r="G1914" s="60"/>
      <c r="H1914" s="60"/>
      <c r="I1914" s="59">
        <f t="shared" si="31"/>
        <v>30</v>
      </c>
      <c r="J1914" s="59" t="s">
        <v>1613</v>
      </c>
      <c r="K1914" s="61"/>
      <c r="L1914" s="62" t="s">
        <v>6737</v>
      </c>
      <c r="M1914" s="62" t="s">
        <v>2820</v>
      </c>
      <c r="N1914" s="72" t="str">
        <f>VLOOKUP(M1914,'Hulpblad KAR-parser'!A:C,2,FALSE)</f>
        <v>Inzet Brw Spec Blus</v>
      </c>
      <c r="O1914" s="72" t="str">
        <f>IF(VLOOKUP(M1914,'Hulpblad KAR-parser'!A:C,3,FALSE)="","",VLOOKUP(M1914,'Hulpblad KAR-parser'!A:C,3,FALSE))</f>
        <v>Bijzondere blusmidd.</v>
      </c>
      <c r="P1914" s="136" t="str">
        <f>IF(CONCATENATE(C1914,D1914)="","",VLOOKUP(CONCATENATE(C1914,D1914),Karakteristieken!AQ:AQ,1,FALSE))</f>
        <v>Inzet Brw Spec BlusBijzondere blusmidd.</v>
      </c>
    </row>
    <row r="1915" spans="1:16" x14ac:dyDescent="0.25">
      <c r="A1915" s="59"/>
      <c r="B1915" s="59"/>
      <c r="C1915" s="59"/>
      <c r="D1915" s="59"/>
      <c r="E1915" s="60" t="s">
        <v>9703</v>
      </c>
      <c r="F1915" s="60"/>
      <c r="G1915" s="60" t="s">
        <v>2820</v>
      </c>
      <c r="H1915" s="60"/>
      <c r="I1915" s="59">
        <f t="shared" si="31"/>
        <v>7</v>
      </c>
      <c r="J1915" s="59" t="s">
        <v>1561</v>
      </c>
      <c r="K1915" s="61"/>
      <c r="L1915" s="62" t="s">
        <v>6737</v>
      </c>
      <c r="M1915" s="62" t="s">
        <v>2820</v>
      </c>
      <c r="N1915" s="72" t="str">
        <f>VLOOKUP(M1915,'Hulpblad KAR-parser'!A:C,2,FALSE)</f>
        <v>Inzet Brw Spec Blus</v>
      </c>
      <c r="O1915" s="72" t="str">
        <f>IF(VLOOKUP(M1915,'Hulpblad KAR-parser'!A:C,3,FALSE)="","",VLOOKUP(M1915,'Hulpblad KAR-parser'!A:C,3,FALSE))</f>
        <v>Bijzondere blusmidd.</v>
      </c>
      <c r="P1915" s="136" t="str">
        <f>IF(CONCATENATE(C1915,D1915)="","",VLOOKUP(CONCATENATE(C1915,D1915),Karakteristieken!AQ:AQ,1,FALSE))</f>
        <v/>
      </c>
    </row>
    <row r="1916" spans="1:16" x14ac:dyDescent="0.25">
      <c r="A1916" s="59"/>
      <c r="B1916" s="59"/>
      <c r="C1916" s="59"/>
      <c r="D1916" s="59"/>
      <c r="E1916" s="60" t="s">
        <v>9704</v>
      </c>
      <c r="F1916" s="60"/>
      <c r="G1916" s="60" t="s">
        <v>2820</v>
      </c>
      <c r="H1916" s="60"/>
      <c r="I1916" s="59">
        <f t="shared" si="31"/>
        <v>29</v>
      </c>
      <c r="J1916" s="59" t="s">
        <v>1561</v>
      </c>
      <c r="K1916" s="61"/>
      <c r="L1916" s="62" t="s">
        <v>6737</v>
      </c>
      <c r="M1916" s="62" t="s">
        <v>2820</v>
      </c>
      <c r="N1916" s="72" t="str">
        <f>VLOOKUP(M1916,'Hulpblad KAR-parser'!A:C,2,FALSE)</f>
        <v>Inzet Brw Spec Blus</v>
      </c>
      <c r="O1916" s="72" t="str">
        <f>IF(VLOOKUP(M1916,'Hulpblad KAR-parser'!A:C,3,FALSE)="","",VLOOKUP(M1916,'Hulpblad KAR-parser'!A:C,3,FALSE))</f>
        <v>Bijzondere blusmidd.</v>
      </c>
      <c r="P1916" s="136" t="str">
        <f>IF(CONCATENATE(C1916,D1916)="","",VLOOKUP(CONCATENATE(C1916,D1916),Karakteristieken!AQ:AQ,1,FALSE))</f>
        <v/>
      </c>
    </row>
    <row r="1917" spans="1:16" x14ac:dyDescent="0.25">
      <c r="A1917" s="59">
        <v>200109815</v>
      </c>
      <c r="B1917" s="59">
        <v>200098281</v>
      </c>
      <c r="C1917" s="59" t="s">
        <v>2762</v>
      </c>
      <c r="D1917" s="59" t="s">
        <v>2763</v>
      </c>
      <c r="E1917" s="60" t="s">
        <v>2764</v>
      </c>
      <c r="F1917" s="60"/>
      <c r="G1917" s="60"/>
      <c r="H1917" s="60"/>
      <c r="I1917" s="59">
        <f t="shared" si="31"/>
        <v>19</v>
      </c>
      <c r="J1917" s="59" t="s">
        <v>1613</v>
      </c>
      <c r="K1917" s="61"/>
      <c r="L1917" s="62" t="s">
        <v>6737</v>
      </c>
      <c r="M1917" s="62" t="s">
        <v>2764</v>
      </c>
      <c r="N1917" s="72" t="str">
        <f>VLOOKUP(M1917,'Hulpblad KAR-parser'!A:C,2,FALSE)</f>
        <v>Inzet Brw NBB</v>
      </c>
      <c r="O1917" s="72" t="str">
        <f>IF(VLOOKUP(M1917,'Hulpblad KAR-parser'!A:C,3,FALSE)="","",VLOOKUP(M1917,'Hulpblad KAR-parser'!A:C,3,FALSE))</f>
        <v>Blusheli</v>
      </c>
      <c r="P1917" s="136" t="str">
        <f>IF(CONCATENATE(C1917,D1917)="","",VLOOKUP(CONCATENATE(C1917,D1917),Karakteristieken!AQ:AQ,1,FALSE))</f>
        <v>Inzet Brw NBBBlusheli</v>
      </c>
    </row>
    <row r="1918" spans="1:16" x14ac:dyDescent="0.25">
      <c r="A1918" s="59"/>
      <c r="B1918" s="59"/>
      <c r="C1918" s="59"/>
      <c r="D1918" s="59"/>
      <c r="E1918" s="60" t="s">
        <v>9652</v>
      </c>
      <c r="F1918" s="60"/>
      <c r="G1918" s="60" t="s">
        <v>2764</v>
      </c>
      <c r="H1918" s="60"/>
      <c r="I1918" s="59">
        <f t="shared" si="31"/>
        <v>5</v>
      </c>
      <c r="J1918" s="59" t="s">
        <v>1561</v>
      </c>
      <c r="K1918" s="61"/>
      <c r="L1918" s="62" t="s">
        <v>6737</v>
      </c>
      <c r="M1918" s="62" t="s">
        <v>2764</v>
      </c>
      <c r="N1918" s="72" t="str">
        <f>VLOOKUP(M1918,'Hulpblad KAR-parser'!A:C,2,FALSE)</f>
        <v>Inzet Brw NBB</v>
      </c>
      <c r="O1918" s="72" t="str">
        <f>IF(VLOOKUP(M1918,'Hulpblad KAR-parser'!A:C,3,FALSE)="","",VLOOKUP(M1918,'Hulpblad KAR-parser'!A:C,3,FALSE))</f>
        <v>Blusheli</v>
      </c>
      <c r="P1918" s="136" t="str">
        <f>IF(CONCATENATE(C1918,D1918)="","",VLOOKUP(CONCATENATE(C1918,D1918),Karakteristieken!AQ:AQ,1,FALSE))</f>
        <v/>
      </c>
    </row>
    <row r="1919" spans="1:16" x14ac:dyDescent="0.25">
      <c r="A1919" s="59"/>
      <c r="B1919" s="59"/>
      <c r="C1919" s="59"/>
      <c r="D1919" s="59"/>
      <c r="E1919" s="60" t="s">
        <v>9653</v>
      </c>
      <c r="F1919" s="60"/>
      <c r="G1919" s="60" t="s">
        <v>2764</v>
      </c>
      <c r="H1919" s="60"/>
      <c r="I1919" s="59">
        <f t="shared" si="31"/>
        <v>9</v>
      </c>
      <c r="J1919" s="59" t="s">
        <v>1561</v>
      </c>
      <c r="K1919" s="61"/>
      <c r="L1919" s="62" t="s">
        <v>6737</v>
      </c>
      <c r="M1919" s="62" t="s">
        <v>2764</v>
      </c>
      <c r="N1919" s="72" t="str">
        <f>VLOOKUP(M1919,'Hulpblad KAR-parser'!A:C,2,FALSE)</f>
        <v>Inzet Brw NBB</v>
      </c>
      <c r="O1919" s="72" t="str">
        <f>IF(VLOOKUP(M1919,'Hulpblad KAR-parser'!A:C,3,FALSE)="","",VLOOKUP(M1919,'Hulpblad KAR-parser'!A:C,3,FALSE))</f>
        <v>Blusheli</v>
      </c>
      <c r="P1919" s="136" t="str">
        <f>IF(CONCATENATE(C1919,D1919)="","",VLOOKUP(CONCATENATE(C1919,D1919),Karakteristieken!AQ:AQ,1,FALSE))</f>
        <v/>
      </c>
    </row>
    <row r="1920" spans="1:16" x14ac:dyDescent="0.25">
      <c r="A1920" s="59"/>
      <c r="B1920" s="59"/>
      <c r="C1920" s="59"/>
      <c r="D1920" s="59"/>
      <c r="E1920" s="60" t="s">
        <v>9654</v>
      </c>
      <c r="F1920" s="60"/>
      <c r="G1920" s="60" t="s">
        <v>2764</v>
      </c>
      <c r="H1920" s="60"/>
      <c r="I1920" s="59">
        <f t="shared" si="31"/>
        <v>6</v>
      </c>
      <c r="J1920" s="59" t="s">
        <v>1561</v>
      </c>
      <c r="K1920" s="61"/>
      <c r="L1920" s="62" t="s">
        <v>6737</v>
      </c>
      <c r="M1920" s="62" t="s">
        <v>2764</v>
      </c>
      <c r="N1920" s="72" t="str">
        <f>VLOOKUP(M1920,'Hulpblad KAR-parser'!A:C,2,FALSE)</f>
        <v>Inzet Brw NBB</v>
      </c>
      <c r="O1920" s="72" t="str">
        <f>IF(VLOOKUP(M1920,'Hulpblad KAR-parser'!A:C,3,FALSE)="","",VLOOKUP(M1920,'Hulpblad KAR-parser'!A:C,3,FALSE))</f>
        <v>Blusheli</v>
      </c>
      <c r="P1920" s="136" t="str">
        <f>IF(CONCATENATE(C1920,D1920)="","",VLOOKUP(CONCATENATE(C1920,D1920),Karakteristieken!AQ:AQ,1,FALSE))</f>
        <v/>
      </c>
    </row>
    <row r="1921" spans="1:16" x14ac:dyDescent="0.25">
      <c r="A1921" s="59">
        <v>200114803</v>
      </c>
      <c r="B1921" s="59">
        <v>200107185</v>
      </c>
      <c r="C1921" s="59" t="s">
        <v>2816</v>
      </c>
      <c r="D1921" s="59" t="s">
        <v>2821</v>
      </c>
      <c r="E1921" s="60" t="s">
        <v>2822</v>
      </c>
      <c r="F1921" s="60"/>
      <c r="G1921" s="60"/>
      <c r="H1921" s="60"/>
      <c r="I1921" s="59">
        <f t="shared" si="31"/>
        <v>20</v>
      </c>
      <c r="J1921" s="59" t="s">
        <v>1613</v>
      </c>
      <c r="K1921" s="61"/>
      <c r="L1921" s="62" t="s">
        <v>6737</v>
      </c>
      <c r="M1921" s="62" t="s">
        <v>2822</v>
      </c>
      <c r="N1921" s="72" t="str">
        <f>VLOOKUP(M1921,'Hulpblad KAR-parser'!A:C,2,FALSE)</f>
        <v>Inzet Brw Spec Blus</v>
      </c>
      <c r="O1921" s="72" t="str">
        <f>IF(VLOOKUP(M1921,'Hulpblad KAR-parser'!A:C,3,FALSE)="","",VLOOKUP(M1921,'Hulpblad KAR-parser'!A:C,3,FALSE))</f>
        <v>Blusrobot</v>
      </c>
      <c r="P1921" s="136" t="str">
        <f>IF(CONCATENATE(C1921,D1921)="","",VLOOKUP(CONCATENATE(C1921,D1921),Karakteristieken!AQ:AQ,1,FALSE))</f>
        <v>Inzet Brw Spec BlusBlusrobot</v>
      </c>
    </row>
    <row r="1922" spans="1:16" x14ac:dyDescent="0.25">
      <c r="A1922" s="59"/>
      <c r="B1922" s="59"/>
      <c r="C1922" s="59"/>
      <c r="D1922" s="59"/>
      <c r="E1922" s="60" t="s">
        <v>9705</v>
      </c>
      <c r="F1922" s="60"/>
      <c r="G1922" s="60" t="s">
        <v>2822</v>
      </c>
      <c r="H1922" s="60"/>
      <c r="I1922" s="59">
        <f t="shared" si="31"/>
        <v>6</v>
      </c>
      <c r="J1922" s="59" t="s">
        <v>1561</v>
      </c>
      <c r="K1922" s="61"/>
      <c r="L1922" s="62" t="s">
        <v>6737</v>
      </c>
      <c r="M1922" s="62" t="s">
        <v>2822</v>
      </c>
      <c r="N1922" s="72" t="str">
        <f>VLOOKUP(M1922,'Hulpblad KAR-parser'!A:C,2,FALSE)</f>
        <v>Inzet Brw Spec Blus</v>
      </c>
      <c r="O1922" s="72" t="str">
        <f>IF(VLOOKUP(M1922,'Hulpblad KAR-parser'!A:C,3,FALSE)="","",VLOOKUP(M1922,'Hulpblad KAR-parser'!A:C,3,FALSE))</f>
        <v>Blusrobot</v>
      </c>
      <c r="P1922" s="136" t="str">
        <f>IF(CONCATENATE(C1922,D1922)="","",VLOOKUP(CONCATENATE(C1922,D1922),Karakteristieken!AQ:AQ,1,FALSE))</f>
        <v/>
      </c>
    </row>
    <row r="1923" spans="1:16" x14ac:dyDescent="0.25">
      <c r="A1923" s="59"/>
      <c r="B1923" s="59"/>
      <c r="C1923" s="59"/>
      <c r="D1923" s="59"/>
      <c r="E1923" s="60" t="s">
        <v>9706</v>
      </c>
      <c r="F1923" s="60"/>
      <c r="G1923" s="60" t="s">
        <v>2822</v>
      </c>
      <c r="H1923" s="60"/>
      <c r="I1923" s="59">
        <f t="shared" si="31"/>
        <v>24</v>
      </c>
      <c r="J1923" s="59" t="s">
        <v>1561</v>
      </c>
      <c r="K1923" s="61"/>
      <c r="L1923" s="62" t="s">
        <v>6737</v>
      </c>
      <c r="M1923" s="62" t="s">
        <v>2822</v>
      </c>
      <c r="N1923" s="72" t="str">
        <f>VLOOKUP(M1923,'Hulpblad KAR-parser'!A:C,2,FALSE)</f>
        <v>Inzet Brw Spec Blus</v>
      </c>
      <c r="O1923" s="72" t="str">
        <f>IF(VLOOKUP(M1923,'Hulpblad KAR-parser'!A:C,3,FALSE)="","",VLOOKUP(M1923,'Hulpblad KAR-parser'!A:C,3,FALSE))</f>
        <v>Blusrobot</v>
      </c>
      <c r="P1923" s="136" t="str">
        <f>IF(CONCATENATE(C1923,D1923)="","",VLOOKUP(CONCATENATE(C1923,D1923),Karakteristieken!AQ:AQ,1,FALSE))</f>
        <v/>
      </c>
    </row>
    <row r="1924" spans="1:16" x14ac:dyDescent="0.25">
      <c r="A1924" s="59">
        <v>200114773</v>
      </c>
      <c r="B1924" s="59">
        <v>200107156</v>
      </c>
      <c r="C1924" s="59" t="s">
        <v>2720</v>
      </c>
      <c r="D1924" s="59" t="s">
        <v>2727</v>
      </c>
      <c r="E1924" s="60" t="s">
        <v>2728</v>
      </c>
      <c r="F1924" s="60"/>
      <c r="G1924" s="60"/>
      <c r="H1924" s="60"/>
      <c r="I1924" s="59">
        <f t="shared" ref="I1924:I1987" si="32">LEN(E1924)</f>
        <v>24</v>
      </c>
      <c r="J1924" s="59" t="s">
        <v>1613</v>
      </c>
      <c r="K1924" s="61"/>
      <c r="L1924" s="62" t="s">
        <v>6737</v>
      </c>
      <c r="M1924" s="62" t="s">
        <v>2728</v>
      </c>
      <c r="N1924" s="72" t="str">
        <f>VLOOKUP(M1924,'Hulpblad KAR-parser'!A:C,2,FALSE)</f>
        <v>Inzet Brw Log &amp; OnS</v>
      </c>
      <c r="O1924" s="72" t="str">
        <f>IF(VLOOKUP(M1924,'Hulpblad KAR-parser'!A:C,3,FALSE)="","",VLOOKUP(M1924,'Hulpblad KAR-parser'!A:C,3,FALSE))</f>
        <v>Brandstoftank</v>
      </c>
      <c r="P1924" s="136" t="str">
        <f>IF(CONCATENATE(C1924,D1924)="","",VLOOKUP(CONCATENATE(C1924,D1924),Karakteristieken!AQ:AQ,1,FALSE))</f>
        <v>Inzet Brw Log &amp; OnSBrandstoftank</v>
      </c>
    </row>
    <row r="1925" spans="1:16" x14ac:dyDescent="0.25">
      <c r="A1925" s="59"/>
      <c r="B1925" s="59"/>
      <c r="C1925" s="59"/>
      <c r="D1925" s="59"/>
      <c r="E1925" s="60" t="s">
        <v>9616</v>
      </c>
      <c r="F1925" s="60"/>
      <c r="G1925" s="60" t="s">
        <v>2728</v>
      </c>
      <c r="H1925" s="60"/>
      <c r="I1925" s="59">
        <f t="shared" si="32"/>
        <v>6</v>
      </c>
      <c r="J1925" s="59" t="s">
        <v>1561</v>
      </c>
      <c r="K1925" s="61"/>
      <c r="L1925" s="62" t="s">
        <v>6737</v>
      </c>
      <c r="M1925" s="62" t="s">
        <v>2728</v>
      </c>
      <c r="N1925" s="72" t="str">
        <f>VLOOKUP(M1925,'Hulpblad KAR-parser'!A:C,2,FALSE)</f>
        <v>Inzet Brw Log &amp; OnS</v>
      </c>
      <c r="O1925" s="72" t="str">
        <f>IF(VLOOKUP(M1925,'Hulpblad KAR-parser'!A:C,3,FALSE)="","",VLOOKUP(M1925,'Hulpblad KAR-parser'!A:C,3,FALSE))</f>
        <v>Brandstoftank</v>
      </c>
      <c r="P1925" s="136" t="str">
        <f>IF(CONCATENATE(C1925,D1925)="","",VLOOKUP(CONCATENATE(C1925,D1925),Karakteristieken!AQ:AQ,1,FALSE))</f>
        <v/>
      </c>
    </row>
    <row r="1926" spans="1:16" x14ac:dyDescent="0.25">
      <c r="A1926" s="59"/>
      <c r="B1926" s="59"/>
      <c r="C1926" s="59"/>
      <c r="D1926" s="59"/>
      <c r="E1926" s="60" t="s">
        <v>9617</v>
      </c>
      <c r="F1926" s="60"/>
      <c r="G1926" s="60" t="s">
        <v>2728</v>
      </c>
      <c r="H1926" s="60"/>
      <c r="I1926" s="59">
        <f t="shared" si="32"/>
        <v>27</v>
      </c>
      <c r="J1926" s="59" t="s">
        <v>1561</v>
      </c>
      <c r="K1926" s="61"/>
      <c r="L1926" s="62" t="s">
        <v>6737</v>
      </c>
      <c r="M1926" s="62" t="s">
        <v>2728</v>
      </c>
      <c r="N1926" s="72" t="str">
        <f>VLOOKUP(M1926,'Hulpblad KAR-parser'!A:C,2,FALSE)</f>
        <v>Inzet Brw Log &amp; OnS</v>
      </c>
      <c r="O1926" s="72" t="str">
        <f>IF(VLOOKUP(M1926,'Hulpblad KAR-parser'!A:C,3,FALSE)="","",VLOOKUP(M1926,'Hulpblad KAR-parser'!A:C,3,FALSE))</f>
        <v>Brandstoftank</v>
      </c>
      <c r="P1926" s="136" t="str">
        <f>IF(CONCATENATE(C1926,D1926)="","",VLOOKUP(CONCATENATE(C1926,D1926),Karakteristieken!AQ:AQ,1,FALSE))</f>
        <v/>
      </c>
    </row>
    <row r="1927" spans="1:16" x14ac:dyDescent="0.25">
      <c r="A1927" s="59">
        <v>200137914</v>
      </c>
      <c r="B1927" s="59">
        <v>200116754</v>
      </c>
      <c r="C1927" s="59" t="s">
        <v>2547</v>
      </c>
      <c r="D1927" s="59" t="s">
        <v>12227</v>
      </c>
      <c r="E1927" s="60" t="s">
        <v>12229</v>
      </c>
      <c r="F1927" s="60"/>
      <c r="G1927" s="60"/>
      <c r="H1927" s="60"/>
      <c r="I1927" s="59">
        <f t="shared" si="32"/>
        <v>14</v>
      </c>
      <c r="J1927" s="59" t="s">
        <v>1613</v>
      </c>
      <c r="K1927" s="61"/>
      <c r="L1927" s="62" t="s">
        <v>6737</v>
      </c>
      <c r="M1927" s="62" t="s">
        <v>12229</v>
      </c>
      <c r="N1927" s="72" t="str">
        <f>VLOOKUP(M1927,'Hulpblad KAR-parser'!A:C,2,FALSE)</f>
        <v>Inzet Brw Alg EH</v>
      </c>
      <c r="O1927" s="72" t="str">
        <f>IF(VLOOKUP(M1927,'Hulpblad KAR-parser'!A:C,3,FALSE)="","",VLOOKUP(M1927,'Hulpblad KAR-parser'!A:C,3,FALSE))</f>
        <v>BRM</v>
      </c>
      <c r="P1927" s="136" t="str">
        <f>IF(CONCATENATE(C1927,D1927)="","",VLOOKUP(CONCATENATE(C1927,D1927),Karakteristieken!AQ:AQ,1,FALSE))</f>
        <v>Inzet Brw Alg EHBRM</v>
      </c>
    </row>
    <row r="1928" spans="1:16" x14ac:dyDescent="0.25">
      <c r="A1928" s="59"/>
      <c r="B1928" s="59"/>
      <c r="C1928" s="59"/>
      <c r="D1928" s="59"/>
      <c r="E1928" s="60" t="s">
        <v>12233</v>
      </c>
      <c r="F1928" s="60"/>
      <c r="G1928" s="60" t="s">
        <v>12229</v>
      </c>
      <c r="H1928" s="60"/>
      <c r="I1928" s="59">
        <f t="shared" si="32"/>
        <v>15</v>
      </c>
      <c r="J1928" s="59" t="s">
        <v>1561</v>
      </c>
      <c r="K1928" s="61"/>
      <c r="L1928" s="62" t="s">
        <v>6737</v>
      </c>
      <c r="M1928" s="62" t="s">
        <v>12229</v>
      </c>
      <c r="N1928" s="72" t="str">
        <f>VLOOKUP(M1928,'Hulpblad KAR-parser'!A:C,2,FALSE)</f>
        <v>Inzet Brw Alg EH</v>
      </c>
      <c r="O1928" s="72" t="str">
        <f>IF(VLOOKUP(M1928,'Hulpblad KAR-parser'!A:C,3,FALSE)="","",VLOOKUP(M1928,'Hulpblad KAR-parser'!A:C,3,FALSE))</f>
        <v>BRM</v>
      </c>
      <c r="P1928" s="136" t="str">
        <f>IF(CONCATENATE(C1928,D1928)="","",VLOOKUP(CONCATENATE(C1928,D1928),Karakteristieken!AQ:AQ,1,FALSE))</f>
        <v/>
      </c>
    </row>
    <row r="1929" spans="1:16" x14ac:dyDescent="0.25">
      <c r="A1929" s="59"/>
      <c r="B1929" s="59"/>
      <c r="C1929" s="59"/>
      <c r="D1929" s="59"/>
      <c r="E1929" s="60" t="s">
        <v>12231</v>
      </c>
      <c r="F1929" s="60"/>
      <c r="G1929" s="60" t="s">
        <v>12229</v>
      </c>
      <c r="H1929" s="60"/>
      <c r="I1929" s="59">
        <f t="shared" si="32"/>
        <v>8</v>
      </c>
      <c r="J1929" s="59" t="s">
        <v>1561</v>
      </c>
      <c r="K1929" s="61"/>
      <c r="L1929" s="62" t="s">
        <v>6737</v>
      </c>
      <c r="M1929" s="62" t="s">
        <v>12229</v>
      </c>
      <c r="N1929" s="72" t="str">
        <f>VLOOKUP(M1929,'Hulpblad KAR-parser'!A:C,2,FALSE)</f>
        <v>Inzet Brw Alg EH</v>
      </c>
      <c r="O1929" s="72" t="str">
        <f>IF(VLOOKUP(M1929,'Hulpblad KAR-parser'!A:C,3,FALSE)="","",VLOOKUP(M1929,'Hulpblad KAR-parser'!A:C,3,FALSE))</f>
        <v>BRM</v>
      </c>
      <c r="P1929" s="136" t="str">
        <f>IF(CONCATENATE(C1929,D1929)="","",VLOOKUP(CONCATENATE(C1929,D1929),Karakteristieken!AQ:AQ,1,FALSE))</f>
        <v/>
      </c>
    </row>
    <row r="1930" spans="1:16" x14ac:dyDescent="0.25">
      <c r="A1930" s="59"/>
      <c r="B1930" s="59"/>
      <c r="C1930" s="59"/>
      <c r="D1930" s="59"/>
      <c r="E1930" s="60" t="s">
        <v>12230</v>
      </c>
      <c r="F1930" s="60"/>
      <c r="G1930" s="60" t="s">
        <v>12229</v>
      </c>
      <c r="H1930" s="60"/>
      <c r="I1930" s="59">
        <f t="shared" si="32"/>
        <v>6</v>
      </c>
      <c r="J1930" s="59" t="s">
        <v>1561</v>
      </c>
      <c r="K1930" s="61"/>
      <c r="L1930" s="62" t="s">
        <v>6737</v>
      </c>
      <c r="M1930" s="62" t="s">
        <v>12229</v>
      </c>
      <c r="N1930" s="72" t="str">
        <f>VLOOKUP(M1930,'Hulpblad KAR-parser'!A:C,2,FALSE)</f>
        <v>Inzet Brw Alg EH</v>
      </c>
      <c r="O1930" s="72" t="str">
        <f>IF(VLOOKUP(M1930,'Hulpblad KAR-parser'!A:C,3,FALSE)="","",VLOOKUP(M1930,'Hulpblad KAR-parser'!A:C,3,FALSE))</f>
        <v>BRM</v>
      </c>
      <c r="P1930" s="136" t="str">
        <f>IF(CONCATENATE(C1930,D1930)="","",VLOOKUP(CONCATENATE(C1930,D1930),Karakteristieken!AQ:AQ,1,FALSE))</f>
        <v/>
      </c>
    </row>
    <row r="1931" spans="1:16" x14ac:dyDescent="0.25">
      <c r="A1931" s="59"/>
      <c r="B1931" s="59"/>
      <c r="C1931" s="59"/>
      <c r="D1931" s="59"/>
      <c r="E1931" s="60" t="s">
        <v>12232</v>
      </c>
      <c r="F1931" s="60"/>
      <c r="G1931" s="60" t="s">
        <v>12229</v>
      </c>
      <c r="H1931" s="60"/>
      <c r="I1931" s="59">
        <f t="shared" si="32"/>
        <v>7</v>
      </c>
      <c r="J1931" s="59" t="s">
        <v>1561</v>
      </c>
      <c r="K1931" s="61"/>
      <c r="L1931" s="62" t="s">
        <v>6737</v>
      </c>
      <c r="M1931" s="62" t="s">
        <v>12229</v>
      </c>
      <c r="N1931" s="72" t="str">
        <f>VLOOKUP(M1931,'Hulpblad KAR-parser'!A:C,2,FALSE)</f>
        <v>Inzet Brw Alg EH</v>
      </c>
      <c r="O1931" s="72" t="str">
        <f>IF(VLOOKUP(M1931,'Hulpblad KAR-parser'!A:C,3,FALSE)="","",VLOOKUP(M1931,'Hulpblad KAR-parser'!A:C,3,FALSE))</f>
        <v>BRM</v>
      </c>
      <c r="P1931" s="136" t="str">
        <f>IF(CONCATENATE(C1931,D1931)="","",VLOOKUP(CONCATENATE(C1931,D1931),Karakteristieken!AQ:AQ,1,FALSE))</f>
        <v/>
      </c>
    </row>
    <row r="1932" spans="1:16" x14ac:dyDescent="0.25">
      <c r="A1932" s="59">
        <v>200114786</v>
      </c>
      <c r="B1932" s="59">
        <v>200107168</v>
      </c>
      <c r="C1932" s="59" t="s">
        <v>2762</v>
      </c>
      <c r="D1932" s="59" t="s">
        <v>2765</v>
      </c>
      <c r="E1932" s="60" t="s">
        <v>2766</v>
      </c>
      <c r="F1932" s="60"/>
      <c r="G1932" s="60"/>
      <c r="H1932" s="60"/>
      <c r="I1932" s="59">
        <f t="shared" si="32"/>
        <v>28</v>
      </c>
      <c r="J1932" s="59" t="s">
        <v>1613</v>
      </c>
      <c r="K1932" s="61"/>
      <c r="L1932" s="62" t="s">
        <v>6737</v>
      </c>
      <c r="M1932" s="62" t="s">
        <v>2766</v>
      </c>
      <c r="N1932" s="72" t="str">
        <f>VLOOKUP(M1932,'Hulpblad KAR-parser'!A:C,2,FALSE)</f>
        <v>Inzet Brw NBB</v>
      </c>
      <c r="O1932" s="72" t="str">
        <f>IF(VLOOKUP(M1932,'Hulpblad KAR-parser'!A:C,3,FALSE)="","",VLOOKUP(M1932,'Hulpblad KAR-parser'!A:C,3,FALSE))</f>
        <v>Bronpomp/buispomp</v>
      </c>
      <c r="P1932" s="136" t="str">
        <f>IF(CONCATENATE(C1932,D1932)="","",VLOOKUP(CONCATENATE(C1932,D1932),Karakteristieken!AQ:AQ,1,FALSE))</f>
        <v>Inzet Brw NBBBronpomp/buispomp</v>
      </c>
    </row>
    <row r="1933" spans="1:16" x14ac:dyDescent="0.25">
      <c r="A1933" s="59"/>
      <c r="B1933" s="59"/>
      <c r="C1933" s="59"/>
      <c r="D1933" s="59"/>
      <c r="E1933" s="60" t="s">
        <v>9655</v>
      </c>
      <c r="F1933" s="60"/>
      <c r="G1933" s="60" t="s">
        <v>2766</v>
      </c>
      <c r="H1933" s="60"/>
      <c r="I1933" s="59">
        <f t="shared" si="32"/>
        <v>6</v>
      </c>
      <c r="J1933" s="59" t="s">
        <v>1561</v>
      </c>
      <c r="K1933" s="61"/>
      <c r="L1933" s="62" t="s">
        <v>6737</v>
      </c>
      <c r="M1933" s="62" t="s">
        <v>2766</v>
      </c>
      <c r="N1933" s="72" t="str">
        <f>VLOOKUP(M1933,'Hulpblad KAR-parser'!A:C,2,FALSE)</f>
        <v>Inzet Brw NBB</v>
      </c>
      <c r="O1933" s="72" t="str">
        <f>IF(VLOOKUP(M1933,'Hulpblad KAR-parser'!A:C,3,FALSE)="","",VLOOKUP(M1933,'Hulpblad KAR-parser'!A:C,3,FALSE))</f>
        <v>Bronpomp/buispomp</v>
      </c>
      <c r="P1933" s="136" t="str">
        <f>IF(CONCATENATE(C1933,D1933)="","",VLOOKUP(CONCATENATE(C1933,D1933),Karakteristieken!AQ:AQ,1,FALSE))</f>
        <v/>
      </c>
    </row>
    <row r="1934" spans="1:16" x14ac:dyDescent="0.25">
      <c r="A1934" s="59"/>
      <c r="B1934" s="59"/>
      <c r="C1934" s="59"/>
      <c r="D1934" s="59"/>
      <c r="E1934" s="60" t="s">
        <v>9656</v>
      </c>
      <c r="F1934" s="60"/>
      <c r="G1934" s="60" t="s">
        <v>2766</v>
      </c>
      <c r="H1934" s="60"/>
      <c r="I1934" s="59">
        <f t="shared" si="32"/>
        <v>27</v>
      </c>
      <c r="J1934" s="59" t="s">
        <v>1561</v>
      </c>
      <c r="K1934" s="61"/>
      <c r="L1934" s="62" t="s">
        <v>6737</v>
      </c>
      <c r="M1934" s="62" t="s">
        <v>2766</v>
      </c>
      <c r="N1934" s="72" t="str">
        <f>VLOOKUP(M1934,'Hulpblad KAR-parser'!A:C,2,FALSE)</f>
        <v>Inzet Brw NBB</v>
      </c>
      <c r="O1934" s="72" t="str">
        <f>IF(VLOOKUP(M1934,'Hulpblad KAR-parser'!A:C,3,FALSE)="","",VLOOKUP(M1934,'Hulpblad KAR-parser'!A:C,3,FALSE))</f>
        <v>Bronpomp/buispomp</v>
      </c>
      <c r="P1934" s="136" t="str">
        <f>IF(CONCATENATE(C1934,D1934)="","",VLOOKUP(CONCATENATE(C1934,D1934),Karakteristieken!AQ:AQ,1,FALSE))</f>
        <v/>
      </c>
    </row>
    <row r="1935" spans="1:16" x14ac:dyDescent="0.25">
      <c r="A1935" s="59">
        <v>200114793</v>
      </c>
      <c r="B1935" s="59">
        <v>200107175</v>
      </c>
      <c r="C1935" s="59" t="s">
        <v>2785</v>
      </c>
      <c r="D1935" s="59" t="s">
        <v>1823</v>
      </c>
      <c r="E1935" s="60" t="s">
        <v>2792</v>
      </c>
      <c r="F1935" s="60"/>
      <c r="G1935" s="60"/>
      <c r="H1935" s="60"/>
      <c r="I1935" s="59">
        <f t="shared" si="32"/>
        <v>14</v>
      </c>
      <c r="J1935" s="59" t="s">
        <v>1613</v>
      </c>
      <c r="K1935" s="61"/>
      <c r="L1935" s="62" t="s">
        <v>6737</v>
      </c>
      <c r="M1935" s="62" t="s">
        <v>2792</v>
      </c>
      <c r="N1935" s="72" t="str">
        <f>VLOOKUP(M1935,'Hulpblad KAR-parser'!A:C,2,FALSE)</f>
        <v>Inzet Brw op Wat/WO</v>
      </c>
      <c r="O1935" s="72" t="str">
        <f>IF(VLOOKUP(M1935,'Hulpblad KAR-parser'!A:C,3,FALSE)="","",VLOOKUP(M1935,'Hulpblad KAR-parser'!A:C,3,FALSE))</f>
        <v>BRV</v>
      </c>
      <c r="P1935" s="136" t="str">
        <f>IF(CONCATENATE(C1935,D1935)="","",VLOOKUP(CONCATENATE(C1935,D1935),Karakteristieken!AQ:AQ,1,FALSE))</f>
        <v>Inzet Brw op Wat/WOBRV</v>
      </c>
    </row>
    <row r="1936" spans="1:16" x14ac:dyDescent="0.25">
      <c r="A1936" s="59"/>
      <c r="B1936" s="59"/>
      <c r="C1936" s="59"/>
      <c r="D1936" s="59"/>
      <c r="E1936" s="60" t="s">
        <v>9674</v>
      </c>
      <c r="F1936" s="60"/>
      <c r="G1936" s="60" t="s">
        <v>2792</v>
      </c>
      <c r="H1936" s="60"/>
      <c r="I1936" s="59">
        <f t="shared" si="32"/>
        <v>5</v>
      </c>
      <c r="J1936" s="59" t="s">
        <v>1561</v>
      </c>
      <c r="K1936" s="61"/>
      <c r="L1936" s="62" t="s">
        <v>6737</v>
      </c>
      <c r="M1936" s="62" t="s">
        <v>2792</v>
      </c>
      <c r="N1936" s="72" t="str">
        <f>VLOOKUP(M1936,'Hulpblad KAR-parser'!A:C,2,FALSE)</f>
        <v>Inzet Brw op Wat/WO</v>
      </c>
      <c r="O1936" s="72" t="str">
        <f>IF(VLOOKUP(M1936,'Hulpblad KAR-parser'!A:C,3,FALSE)="","",VLOOKUP(M1936,'Hulpblad KAR-parser'!A:C,3,FALSE))</f>
        <v>BRV</v>
      </c>
      <c r="P1936" s="136" t="str">
        <f>IF(CONCATENATE(C1936,D1936)="","",VLOOKUP(CONCATENATE(C1936,D1936),Karakteristieken!AQ:AQ,1,FALSE))</f>
        <v/>
      </c>
    </row>
    <row r="1937" spans="1:16" x14ac:dyDescent="0.25">
      <c r="A1937" s="59"/>
      <c r="B1937" s="59"/>
      <c r="C1937" s="59"/>
      <c r="D1937" s="59"/>
      <c r="E1937" s="60" t="s">
        <v>9675</v>
      </c>
      <c r="F1937" s="60"/>
      <c r="G1937" s="60" t="s">
        <v>2792</v>
      </c>
      <c r="H1937" s="60"/>
      <c r="I1937" s="59">
        <f t="shared" si="32"/>
        <v>7</v>
      </c>
      <c r="J1937" s="59" t="s">
        <v>1561</v>
      </c>
      <c r="K1937" s="61"/>
      <c r="L1937" s="62" t="s">
        <v>6737</v>
      </c>
      <c r="M1937" s="62" t="s">
        <v>2792</v>
      </c>
      <c r="N1937" s="72" t="str">
        <f>VLOOKUP(M1937,'Hulpblad KAR-parser'!A:C,2,FALSE)</f>
        <v>Inzet Brw op Wat/WO</v>
      </c>
      <c r="O1937" s="72" t="str">
        <f>IF(VLOOKUP(M1937,'Hulpblad KAR-parser'!A:C,3,FALSE)="","",VLOOKUP(M1937,'Hulpblad KAR-parser'!A:C,3,FALSE))</f>
        <v>BRV</v>
      </c>
      <c r="P1937" s="136" t="str">
        <f>IF(CONCATENATE(C1937,D1937)="","",VLOOKUP(CONCATENATE(C1937,D1937),Karakteristieken!AQ:AQ,1,FALSE))</f>
        <v/>
      </c>
    </row>
    <row r="1938" spans="1:16" x14ac:dyDescent="0.25">
      <c r="A1938" s="59"/>
      <c r="B1938" s="59"/>
      <c r="C1938" s="59"/>
      <c r="D1938" s="59"/>
      <c r="E1938" s="60" t="s">
        <v>9676</v>
      </c>
      <c r="F1938" s="60"/>
      <c r="G1938" s="60" t="s">
        <v>2792</v>
      </c>
      <c r="H1938" s="60"/>
      <c r="I1938" s="59">
        <f t="shared" si="32"/>
        <v>27</v>
      </c>
      <c r="J1938" s="59" t="s">
        <v>1561</v>
      </c>
      <c r="K1938" s="61"/>
      <c r="L1938" s="62" t="s">
        <v>6737</v>
      </c>
      <c r="M1938" s="62" t="s">
        <v>2792</v>
      </c>
      <c r="N1938" s="72" t="str">
        <f>VLOOKUP(M1938,'Hulpblad KAR-parser'!A:C,2,FALSE)</f>
        <v>Inzet Brw op Wat/WO</v>
      </c>
      <c r="O1938" s="72" t="str">
        <f>IF(VLOOKUP(M1938,'Hulpblad KAR-parser'!A:C,3,FALSE)="","",VLOOKUP(M1938,'Hulpblad KAR-parser'!A:C,3,FALSE))</f>
        <v>BRV</v>
      </c>
      <c r="P1938" s="136" t="str">
        <f>IF(CONCATENATE(C1938,D1938)="","",VLOOKUP(CONCATENATE(C1938,D1938),Karakteristieken!AQ:AQ,1,FALSE))</f>
        <v/>
      </c>
    </row>
    <row r="1939" spans="1:16" x14ac:dyDescent="0.25">
      <c r="A1939" s="59">
        <v>200114794</v>
      </c>
      <c r="B1939" s="59">
        <v>200107176</v>
      </c>
      <c r="C1939" s="59" t="s">
        <v>2785</v>
      </c>
      <c r="D1939" s="59" t="s">
        <v>2793</v>
      </c>
      <c r="E1939" s="60" t="s">
        <v>2794</v>
      </c>
      <c r="F1939" s="60"/>
      <c r="G1939" s="60"/>
      <c r="H1939" s="60"/>
      <c r="I1939" s="59">
        <f t="shared" si="32"/>
        <v>23</v>
      </c>
      <c r="J1939" s="59" t="s">
        <v>1613</v>
      </c>
      <c r="K1939" s="61"/>
      <c r="L1939" s="62" t="s">
        <v>6737</v>
      </c>
      <c r="M1939" s="62" t="s">
        <v>2794</v>
      </c>
      <c r="N1939" s="72" t="str">
        <f>VLOOKUP(M1939,'Hulpblad KAR-parser'!A:C,2,FALSE)</f>
        <v>Inzet Brw op Wat/WO</v>
      </c>
      <c r="O1939" s="72" t="str">
        <f>IF(VLOOKUP(M1939,'Hulpblad KAR-parser'!A:C,3,FALSE)="","",VLOOKUP(M1939,'Hulpblad KAR-parser'!A:C,3,FALSE))</f>
        <v>BRV Blusboot</v>
      </c>
      <c r="P1939" s="136" t="str">
        <f>IF(CONCATENATE(C1939,D1939)="","",VLOOKUP(CONCATENATE(C1939,D1939),Karakteristieken!AQ:AQ,1,FALSE))</f>
        <v>Inzet Brw op Wat/WOBRV Blusboot</v>
      </c>
    </row>
    <row r="1940" spans="1:16" x14ac:dyDescent="0.25">
      <c r="A1940" s="59"/>
      <c r="B1940" s="59"/>
      <c r="C1940" s="59"/>
      <c r="D1940" s="59"/>
      <c r="E1940" s="60" t="s">
        <v>9677</v>
      </c>
      <c r="F1940" s="60"/>
      <c r="G1940" s="60" t="s">
        <v>2794</v>
      </c>
      <c r="H1940" s="60"/>
      <c r="I1940" s="59">
        <f t="shared" si="32"/>
        <v>6</v>
      </c>
      <c r="J1940" s="59" t="s">
        <v>1561</v>
      </c>
      <c r="K1940" s="61"/>
      <c r="L1940" s="62" t="s">
        <v>6737</v>
      </c>
      <c r="M1940" s="62" t="s">
        <v>2794</v>
      </c>
      <c r="N1940" s="72" t="str">
        <f>VLOOKUP(M1940,'Hulpblad KAR-parser'!A:C,2,FALSE)</f>
        <v>Inzet Brw op Wat/WO</v>
      </c>
      <c r="O1940" s="72" t="str">
        <f>IF(VLOOKUP(M1940,'Hulpblad KAR-parser'!A:C,3,FALSE)="","",VLOOKUP(M1940,'Hulpblad KAR-parser'!A:C,3,FALSE))</f>
        <v>BRV Blusboot</v>
      </c>
      <c r="P1940" s="136" t="str">
        <f>IF(CONCATENATE(C1940,D1940)="","",VLOOKUP(CONCATENATE(C1940,D1940),Karakteristieken!AQ:AQ,1,FALSE))</f>
        <v/>
      </c>
    </row>
    <row r="1941" spans="1:16" x14ac:dyDescent="0.25">
      <c r="A1941" s="59"/>
      <c r="B1941" s="59"/>
      <c r="C1941" s="59"/>
      <c r="D1941" s="59"/>
      <c r="E1941" s="60" t="s">
        <v>9678</v>
      </c>
      <c r="F1941" s="60"/>
      <c r="G1941" s="60" t="s">
        <v>2794</v>
      </c>
      <c r="H1941" s="60"/>
      <c r="I1941" s="59">
        <f t="shared" si="32"/>
        <v>27</v>
      </c>
      <c r="J1941" s="59" t="s">
        <v>1561</v>
      </c>
      <c r="K1941" s="61"/>
      <c r="L1941" s="62" t="s">
        <v>6737</v>
      </c>
      <c r="M1941" s="62" t="s">
        <v>2794</v>
      </c>
      <c r="N1941" s="72" t="str">
        <f>VLOOKUP(M1941,'Hulpblad KAR-parser'!A:C,2,FALSE)</f>
        <v>Inzet Brw op Wat/WO</v>
      </c>
      <c r="O1941" s="72" t="str">
        <f>IF(VLOOKUP(M1941,'Hulpblad KAR-parser'!A:C,3,FALSE)="","",VLOOKUP(M1941,'Hulpblad KAR-parser'!A:C,3,FALSE))</f>
        <v>BRV Blusboot</v>
      </c>
      <c r="P1941" s="136" t="str">
        <f>IF(CONCATENATE(C1941,D1941)="","",VLOOKUP(CONCATENATE(C1941,D1941),Karakteristieken!AQ:AQ,1,FALSE))</f>
        <v/>
      </c>
    </row>
    <row r="1942" spans="1:16" x14ac:dyDescent="0.25">
      <c r="A1942" s="59">
        <v>200114795</v>
      </c>
      <c r="B1942" s="59">
        <v>200107177</v>
      </c>
      <c r="C1942" s="59" t="s">
        <v>2785</v>
      </c>
      <c r="D1942" s="59" t="s">
        <v>2795</v>
      </c>
      <c r="E1942" s="60" t="s">
        <v>2797</v>
      </c>
      <c r="F1942" s="60"/>
      <c r="G1942" s="60"/>
      <c r="H1942" s="60"/>
      <c r="I1942" s="59">
        <f t="shared" si="32"/>
        <v>26</v>
      </c>
      <c r="J1942" s="59" t="s">
        <v>1613</v>
      </c>
      <c r="K1942" s="61"/>
      <c r="L1942" s="62" t="s">
        <v>6737</v>
      </c>
      <c r="M1942" s="62" t="s">
        <v>2797</v>
      </c>
      <c r="N1942" s="72" t="str">
        <f>VLOOKUP(M1942,'Hulpblad KAR-parser'!A:C,2,FALSE)</f>
        <v>Inzet Brw op Wat/WO</v>
      </c>
      <c r="O1942" s="72" t="str">
        <f>IF(VLOOKUP(M1942,'Hulpblad KAR-parser'!A:C,3,FALSE)="","",VLOOKUP(M1942,'Hulpblad KAR-parser'!A:C,3,FALSE))</f>
        <v>BRV Groot water</v>
      </c>
      <c r="P1942" s="136" t="str">
        <f>IF(CONCATENATE(C1942,D1942)="","",VLOOKUP(CONCATENATE(C1942,D1942),Karakteristieken!AQ:AQ,1,FALSE))</f>
        <v>Inzet Brw op Wat/WOBRV Groot water</v>
      </c>
    </row>
    <row r="1943" spans="1:16" x14ac:dyDescent="0.25">
      <c r="A1943" s="59"/>
      <c r="B1943" s="59"/>
      <c r="C1943" s="59"/>
      <c r="D1943" s="59"/>
      <c r="E1943" s="60" t="s">
        <v>9679</v>
      </c>
      <c r="F1943" s="60"/>
      <c r="G1943" s="60" t="s">
        <v>2797</v>
      </c>
      <c r="H1943" s="60"/>
      <c r="I1943" s="59">
        <f t="shared" si="32"/>
        <v>7</v>
      </c>
      <c r="J1943" s="59" t="s">
        <v>1561</v>
      </c>
      <c r="K1943" s="61"/>
      <c r="L1943" s="62" t="s">
        <v>6737</v>
      </c>
      <c r="M1943" s="62" t="s">
        <v>2797</v>
      </c>
      <c r="N1943" s="72" t="str">
        <f>VLOOKUP(M1943,'Hulpblad KAR-parser'!A:C,2,FALSE)</f>
        <v>Inzet Brw op Wat/WO</v>
      </c>
      <c r="O1943" s="72" t="str">
        <f>IF(VLOOKUP(M1943,'Hulpblad KAR-parser'!A:C,3,FALSE)="","",VLOOKUP(M1943,'Hulpblad KAR-parser'!A:C,3,FALSE))</f>
        <v>BRV Groot water</v>
      </c>
      <c r="P1943" s="136" t="str">
        <f>IF(CONCATENATE(C1943,D1943)="","",VLOOKUP(CONCATENATE(C1943,D1943),Karakteristieken!AQ:AQ,1,FALSE))</f>
        <v/>
      </c>
    </row>
    <row r="1944" spans="1:16" x14ac:dyDescent="0.25">
      <c r="A1944" s="59">
        <v>200114796</v>
      </c>
      <c r="B1944" s="59">
        <v>200107178</v>
      </c>
      <c r="C1944" s="59" t="s">
        <v>2785</v>
      </c>
      <c r="D1944" s="59" t="s">
        <v>2798</v>
      </c>
      <c r="E1944" s="60" t="s">
        <v>2799</v>
      </c>
      <c r="F1944" s="60"/>
      <c r="G1944" s="60"/>
      <c r="H1944" s="60"/>
      <c r="I1944" s="59">
        <f t="shared" si="32"/>
        <v>30</v>
      </c>
      <c r="J1944" s="59" t="s">
        <v>1613</v>
      </c>
      <c r="K1944" s="61"/>
      <c r="L1944" s="62" t="s">
        <v>6737</v>
      </c>
      <c r="M1944" s="62" t="s">
        <v>2799</v>
      </c>
      <c r="N1944" s="72" t="str">
        <f>VLOOKUP(M1944,'Hulpblad KAR-parser'!A:C,2,FALSE)</f>
        <v>Inzet Brw op Wat/WO</v>
      </c>
      <c r="O1944" s="72" t="str">
        <f>IF(VLOOKUP(M1944,'Hulpblad KAR-parser'!A:C,3,FALSE)="","",VLOOKUP(M1944,'Hulpblad KAR-parser'!A:C,3,FALSE))</f>
        <v>BRV Patient vervoer</v>
      </c>
      <c r="P1944" s="136" t="str">
        <f>IF(CONCATENATE(C1944,D1944)="","",VLOOKUP(CONCATENATE(C1944,D1944),Karakteristieken!AQ:AQ,1,FALSE))</f>
        <v>Inzet Brw op Wat/WOBRV Patient vervoer</v>
      </c>
    </row>
    <row r="1945" spans="1:16" x14ac:dyDescent="0.25">
      <c r="A1945" s="59"/>
      <c r="B1945" s="59"/>
      <c r="C1945" s="59"/>
      <c r="D1945" s="59"/>
      <c r="E1945" s="60" t="s">
        <v>9680</v>
      </c>
      <c r="F1945" s="60"/>
      <c r="G1945" s="60" t="s">
        <v>2799</v>
      </c>
      <c r="H1945" s="60"/>
      <c r="I1945" s="59">
        <f t="shared" si="32"/>
        <v>6</v>
      </c>
      <c r="J1945" s="59" t="s">
        <v>1561</v>
      </c>
      <c r="K1945" s="61"/>
      <c r="L1945" s="62" t="s">
        <v>6737</v>
      </c>
      <c r="M1945" s="62" t="s">
        <v>2799</v>
      </c>
      <c r="N1945" s="72" t="str">
        <f>VLOOKUP(M1945,'Hulpblad KAR-parser'!A:C,2,FALSE)</f>
        <v>Inzet Brw op Wat/WO</v>
      </c>
      <c r="O1945" s="72" t="str">
        <f>IF(VLOOKUP(M1945,'Hulpblad KAR-parser'!A:C,3,FALSE)="","",VLOOKUP(M1945,'Hulpblad KAR-parser'!A:C,3,FALSE))</f>
        <v>BRV Patient vervoer</v>
      </c>
      <c r="P1945" s="136" t="str">
        <f>IF(CONCATENATE(C1945,D1945)="","",VLOOKUP(CONCATENATE(C1945,D1945),Karakteristieken!AQ:AQ,1,FALSE))</f>
        <v/>
      </c>
    </row>
    <row r="1946" spans="1:16" x14ac:dyDescent="0.25">
      <c r="A1946" s="59"/>
      <c r="B1946" s="59"/>
      <c r="C1946" s="59"/>
      <c r="D1946" s="59"/>
      <c r="E1946" s="60" t="s">
        <v>9681</v>
      </c>
      <c r="F1946" s="60"/>
      <c r="G1946" s="60" t="s">
        <v>2799</v>
      </c>
      <c r="H1946" s="60"/>
      <c r="I1946" s="59">
        <f t="shared" si="32"/>
        <v>25</v>
      </c>
      <c r="J1946" s="59" t="s">
        <v>1561</v>
      </c>
      <c r="K1946" s="61"/>
      <c r="L1946" s="62" t="s">
        <v>6737</v>
      </c>
      <c r="M1946" s="62" t="s">
        <v>2799</v>
      </c>
      <c r="N1946" s="72" t="str">
        <f>VLOOKUP(M1946,'Hulpblad KAR-parser'!A:C,2,FALSE)</f>
        <v>Inzet Brw op Wat/WO</v>
      </c>
      <c r="O1946" s="72" t="str">
        <f>IF(VLOOKUP(M1946,'Hulpblad KAR-parser'!A:C,3,FALSE)="","",VLOOKUP(M1946,'Hulpblad KAR-parser'!A:C,3,FALSE))</f>
        <v>BRV Patient vervoer</v>
      </c>
      <c r="P1946" s="136" t="str">
        <f>IF(CONCATENATE(C1946,D1946)="","",VLOOKUP(CONCATENATE(C1946,D1946),Karakteristieken!AQ:AQ,1,FALSE))</f>
        <v/>
      </c>
    </row>
    <row r="1947" spans="1:16" x14ac:dyDescent="0.25">
      <c r="A1947" s="59">
        <v>200114762</v>
      </c>
      <c r="B1947" s="59">
        <v>200107145</v>
      </c>
      <c r="C1947" s="59" t="s">
        <v>2692</v>
      </c>
      <c r="D1947" s="59" t="s">
        <v>2696</v>
      </c>
      <c r="E1947" s="60" t="s">
        <v>2697</v>
      </c>
      <c r="F1947" s="60"/>
      <c r="G1947" s="60"/>
      <c r="H1947" s="60"/>
      <c r="I1947" s="59">
        <f t="shared" si="32"/>
        <v>24</v>
      </c>
      <c r="J1947" s="59" t="s">
        <v>1613</v>
      </c>
      <c r="K1947" s="61"/>
      <c r="L1947" s="62" t="s">
        <v>6737</v>
      </c>
      <c r="M1947" s="62" t="s">
        <v>2697</v>
      </c>
      <c r="N1947" s="72" t="str">
        <f>VLOOKUP(M1947,'Hulpblad KAR-parser'!A:C,2,FALSE)</f>
        <v>Inzet Brw IBGS</v>
      </c>
      <c r="O1947" s="72" t="str">
        <f>IF(VLOOKUP(M1947,'Hulpblad KAR-parser'!A:C,3,FALSE)="","",VLOOKUP(M1947,'Hulpblad KAR-parser'!A:C,3,FALSE))</f>
        <v>Chemiepakteam</v>
      </c>
      <c r="P1947" s="136" t="str">
        <f>IF(CONCATENATE(C1947,D1947)="","",VLOOKUP(CONCATENATE(C1947,D1947),Karakteristieken!AQ:AQ,1,FALSE))</f>
        <v>Inzet Brw IBGSChemiepakteam</v>
      </c>
    </row>
    <row r="1948" spans="1:16" x14ac:dyDescent="0.25">
      <c r="A1948" s="59"/>
      <c r="B1948" s="59"/>
      <c r="C1948" s="59"/>
      <c r="D1948" s="59"/>
      <c r="E1948" s="60" t="s">
        <v>9585</v>
      </c>
      <c r="F1948" s="60"/>
      <c r="G1948" s="60" t="s">
        <v>2697</v>
      </c>
      <c r="H1948" s="60"/>
      <c r="I1948" s="59">
        <f t="shared" si="32"/>
        <v>6</v>
      </c>
      <c r="J1948" s="59" t="s">
        <v>1561</v>
      </c>
      <c r="K1948" s="61"/>
      <c r="L1948" s="62" t="s">
        <v>6737</v>
      </c>
      <c r="M1948" s="62" t="s">
        <v>2697</v>
      </c>
      <c r="N1948" s="72" t="str">
        <f>VLOOKUP(M1948,'Hulpblad KAR-parser'!A:C,2,FALSE)</f>
        <v>Inzet Brw IBGS</v>
      </c>
      <c r="O1948" s="72" t="str">
        <f>IF(VLOOKUP(M1948,'Hulpblad KAR-parser'!A:C,3,FALSE)="","",VLOOKUP(M1948,'Hulpblad KAR-parser'!A:C,3,FALSE))</f>
        <v>Chemiepakteam</v>
      </c>
      <c r="P1948" s="136" t="str">
        <f>IF(CONCATENATE(C1948,D1948)="","",VLOOKUP(CONCATENATE(C1948,D1948),Karakteristieken!AQ:AQ,1,FALSE))</f>
        <v/>
      </c>
    </row>
    <row r="1949" spans="1:16" x14ac:dyDescent="0.25">
      <c r="A1949" s="59"/>
      <c r="B1949" s="59"/>
      <c r="C1949" s="59"/>
      <c r="D1949" s="59"/>
      <c r="E1949" s="60" t="s">
        <v>9586</v>
      </c>
      <c r="F1949" s="60"/>
      <c r="G1949" s="60" t="s">
        <v>2697</v>
      </c>
      <c r="H1949" s="60"/>
      <c r="I1949" s="59">
        <f t="shared" si="32"/>
        <v>27</v>
      </c>
      <c r="J1949" s="59" t="s">
        <v>1561</v>
      </c>
      <c r="K1949" s="61"/>
      <c r="L1949" s="62" t="s">
        <v>6737</v>
      </c>
      <c r="M1949" s="62" t="s">
        <v>2697</v>
      </c>
      <c r="N1949" s="72" t="str">
        <f>VLOOKUP(M1949,'Hulpblad KAR-parser'!A:C,2,FALSE)</f>
        <v>Inzet Brw IBGS</v>
      </c>
      <c r="O1949" s="72" t="str">
        <f>IF(VLOOKUP(M1949,'Hulpblad KAR-parser'!A:C,3,FALSE)="","",VLOOKUP(M1949,'Hulpblad KAR-parser'!A:C,3,FALSE))</f>
        <v>Chemiepakteam</v>
      </c>
      <c r="P1949" s="136" t="str">
        <f>IF(CONCATENATE(C1949,D1949)="","",VLOOKUP(CONCATENATE(C1949,D1949),Karakteristieken!AQ:AQ,1,FALSE))</f>
        <v/>
      </c>
    </row>
    <row r="1950" spans="1:16" x14ac:dyDescent="0.25">
      <c r="A1950" s="67">
        <v>200109833</v>
      </c>
      <c r="B1950" s="67">
        <v>200098299</v>
      </c>
      <c r="C1950" s="67" t="s">
        <v>2567</v>
      </c>
      <c r="D1950" s="67"/>
      <c r="E1950" s="68" t="s">
        <v>6321</v>
      </c>
      <c r="F1950" s="68"/>
      <c r="G1950" s="68"/>
      <c r="H1950" s="68"/>
      <c r="I1950" s="67">
        <f t="shared" si="32"/>
        <v>16</v>
      </c>
      <c r="J1950" s="67" t="s">
        <v>1613</v>
      </c>
      <c r="K1950" s="91" t="s">
        <v>12550</v>
      </c>
      <c r="L1950" s="62" t="s">
        <v>6737</v>
      </c>
      <c r="M1950" s="62" t="s">
        <v>6321</v>
      </c>
      <c r="N1950" s="72" t="e">
        <f>VLOOKUP(M1950,'Hulpblad KAR-parser'!A:C,2,FALSE)</f>
        <v>#N/A</v>
      </c>
      <c r="O1950" s="72" t="e">
        <f>IF(VLOOKUP(M1950,'Hulpblad KAR-parser'!A:C,3,FALSE)="","",VLOOKUP(M1950,'Hulpblad KAR-parser'!A:C,3,FALSE))</f>
        <v>#N/A</v>
      </c>
      <c r="P1950" s="136" t="e">
        <f>IF(CONCATENATE(C1950,D1950)="","",VLOOKUP(CONCATENATE(C1950,D1950),Karakteristieken!AQ:AQ,1,FALSE))</f>
        <v>#N/A</v>
      </c>
    </row>
    <row r="1951" spans="1:16" x14ac:dyDescent="0.25">
      <c r="A1951" s="67"/>
      <c r="B1951" s="67"/>
      <c r="C1951" s="67"/>
      <c r="D1951" s="67"/>
      <c r="E1951" s="68" t="s">
        <v>9493</v>
      </c>
      <c r="F1951" s="68"/>
      <c r="G1951" s="68" t="s">
        <v>6321</v>
      </c>
      <c r="H1951" s="68"/>
      <c r="I1951" s="67">
        <f t="shared" si="32"/>
        <v>4</v>
      </c>
      <c r="J1951" s="67" t="s">
        <v>1561</v>
      </c>
      <c r="K1951" s="91" t="s">
        <v>12550</v>
      </c>
      <c r="L1951" s="62" t="s">
        <v>6737</v>
      </c>
      <c r="M1951" s="62" t="s">
        <v>6321</v>
      </c>
      <c r="N1951" s="72" t="e">
        <f>VLOOKUP(M1951,'Hulpblad KAR-parser'!A:C,2,FALSE)</f>
        <v>#N/A</v>
      </c>
      <c r="O1951" s="72" t="e">
        <f>IF(VLOOKUP(M1951,'Hulpblad KAR-parser'!A:C,3,FALSE)="","",VLOOKUP(M1951,'Hulpblad KAR-parser'!A:C,3,FALSE))</f>
        <v>#N/A</v>
      </c>
      <c r="P1951" s="136" t="str">
        <f>IF(CONCATENATE(C1951,D1951)="","",VLOOKUP(CONCATENATE(C1951,D1951),Karakteristieken!AQ:AQ,1,FALSE))</f>
        <v/>
      </c>
    </row>
    <row r="1952" spans="1:16" x14ac:dyDescent="0.25">
      <c r="A1952" s="59">
        <v>200109834</v>
      </c>
      <c r="B1952" s="59">
        <v>200098300</v>
      </c>
      <c r="C1952" s="59" t="s">
        <v>2567</v>
      </c>
      <c r="D1952" s="59" t="s">
        <v>2570</v>
      </c>
      <c r="E1952" s="60" t="s">
        <v>2571</v>
      </c>
      <c r="F1952" s="60"/>
      <c r="G1952" s="60"/>
      <c r="H1952" s="60"/>
      <c r="I1952" s="59">
        <f t="shared" si="32"/>
        <v>24</v>
      </c>
      <c r="J1952" s="59" t="s">
        <v>1613</v>
      </c>
      <c r="K1952" s="61"/>
      <c r="L1952" s="62" t="s">
        <v>6737</v>
      </c>
      <c r="M1952" s="62" t="s">
        <v>2571</v>
      </c>
      <c r="N1952" s="72" t="str">
        <f>VLOOKUP(M1952,'Hulpblad KAR-parser'!A:C,2,FALSE)</f>
        <v>Inzet Brw CO&amp;VB</v>
      </c>
      <c r="O1952" s="72" t="str">
        <f>IF(VLOOKUP(M1952,'Hulpblad KAR-parser'!A:C,3,FALSE)="","",VLOOKUP(M1952,'Hulpblad KAR-parser'!A:C,3,FALSE))</f>
        <v>COH-Brandweer</v>
      </c>
      <c r="P1952" s="136" t="str">
        <f>IF(CONCATENATE(C1952,D1952)="","",VLOOKUP(CONCATENATE(C1952,D1952),Karakteristieken!AQ:AQ,1,FALSE))</f>
        <v>Inzet Brw CO&amp;VBCOH-Brandweer</v>
      </c>
    </row>
    <row r="1953" spans="1:16" x14ac:dyDescent="0.25">
      <c r="A1953" s="59"/>
      <c r="B1953" s="59"/>
      <c r="C1953" s="59"/>
      <c r="D1953" s="59"/>
      <c r="E1953" s="60" t="s">
        <v>9485</v>
      </c>
      <c r="F1953" s="60"/>
      <c r="G1953" s="60" t="s">
        <v>2571</v>
      </c>
      <c r="H1953" s="60"/>
      <c r="I1953" s="59">
        <f t="shared" si="32"/>
        <v>7</v>
      </c>
      <c r="J1953" s="59" t="s">
        <v>1561</v>
      </c>
      <c r="K1953" s="61"/>
      <c r="L1953" s="62" t="s">
        <v>6737</v>
      </c>
      <c r="M1953" s="62" t="s">
        <v>2571</v>
      </c>
      <c r="N1953" s="72" t="str">
        <f>VLOOKUP(M1953,'Hulpblad KAR-parser'!A:C,2,FALSE)</f>
        <v>Inzet Brw CO&amp;VB</v>
      </c>
      <c r="O1953" s="72" t="str">
        <f>IF(VLOOKUP(M1953,'Hulpblad KAR-parser'!A:C,3,FALSE)="","",VLOOKUP(M1953,'Hulpblad KAR-parser'!A:C,3,FALSE))</f>
        <v>COH-Brandweer</v>
      </c>
      <c r="P1953" s="136" t="str">
        <f>IF(CONCATENATE(C1953,D1953)="","",VLOOKUP(CONCATENATE(C1953,D1953),Karakteristieken!AQ:AQ,1,FALSE))</f>
        <v/>
      </c>
    </row>
    <row r="1954" spans="1:16" x14ac:dyDescent="0.25">
      <c r="A1954" s="59">
        <v>200109835</v>
      </c>
      <c r="B1954" s="59">
        <v>200098301</v>
      </c>
      <c r="C1954" s="59" t="s">
        <v>2567</v>
      </c>
      <c r="D1954" s="59" t="s">
        <v>2568</v>
      </c>
      <c r="E1954" s="60" t="s">
        <v>2569</v>
      </c>
      <c r="F1954" s="60"/>
      <c r="G1954" s="60"/>
      <c r="H1954" s="60"/>
      <c r="I1954" s="59">
        <f t="shared" si="32"/>
        <v>18</v>
      </c>
      <c r="J1954" s="59" t="s">
        <v>1613</v>
      </c>
      <c r="K1954" s="61"/>
      <c r="L1954" s="62" t="s">
        <v>6737</v>
      </c>
      <c r="M1954" s="62" t="s">
        <v>2569</v>
      </c>
      <c r="N1954" s="72" t="str">
        <f>VLOOKUP(M1954,'Hulpblad KAR-parser'!A:C,2,FALSE)</f>
        <v>Inzet Brw CO&amp;VB</v>
      </c>
      <c r="O1954" s="72" t="str">
        <f>IF(VLOOKUP(M1954,'Hulpblad KAR-parser'!A:C,3,FALSE)="","",VLOOKUP(M1954,'Hulpblad KAR-parser'!A:C,3,FALSE))</f>
        <v>COH / MCU</v>
      </c>
      <c r="P1954" s="136" t="str">
        <f>IF(CONCATENATE(C1954,D1954)="","",VLOOKUP(CONCATENATE(C1954,D1954),Karakteristieken!AQ:AQ,1,FALSE))</f>
        <v>Inzet Brw CO&amp;VBCOH / MCU</v>
      </c>
    </row>
    <row r="1955" spans="1:16" x14ac:dyDescent="0.25">
      <c r="A1955" s="59"/>
      <c r="B1955" s="59"/>
      <c r="C1955" s="59"/>
      <c r="D1955" s="59"/>
      <c r="E1955" s="60" t="s">
        <v>9482</v>
      </c>
      <c r="F1955" s="60"/>
      <c r="G1955" s="60" t="s">
        <v>2569</v>
      </c>
      <c r="H1955" s="60"/>
      <c r="I1955" s="59">
        <f t="shared" si="32"/>
        <v>6</v>
      </c>
      <c r="J1955" s="59" t="s">
        <v>1561</v>
      </c>
      <c r="K1955" s="61"/>
      <c r="L1955" s="62" t="s">
        <v>6737</v>
      </c>
      <c r="M1955" s="62" t="s">
        <v>2569</v>
      </c>
      <c r="N1955" s="72" t="str">
        <f>VLOOKUP(M1955,'Hulpblad KAR-parser'!A:C,2,FALSE)</f>
        <v>Inzet Brw CO&amp;VB</v>
      </c>
      <c r="O1955" s="72" t="str">
        <f>IF(VLOOKUP(M1955,'Hulpblad KAR-parser'!A:C,3,FALSE)="","",VLOOKUP(M1955,'Hulpblad KAR-parser'!A:C,3,FALSE))</f>
        <v>COH / MCU</v>
      </c>
      <c r="P1955" s="136" t="str">
        <f>IF(CONCATENATE(C1955,D1955)="","",VLOOKUP(CONCATENATE(C1955,D1955),Karakteristieken!AQ:AQ,1,FALSE))</f>
        <v/>
      </c>
    </row>
    <row r="1956" spans="1:16" x14ac:dyDescent="0.25">
      <c r="A1956" s="59"/>
      <c r="B1956" s="59"/>
      <c r="C1956" s="59"/>
      <c r="D1956" s="59"/>
      <c r="E1956" s="60" t="s">
        <v>9483</v>
      </c>
      <c r="F1956" s="60"/>
      <c r="G1956" s="60" t="s">
        <v>2569</v>
      </c>
      <c r="H1956" s="60"/>
      <c r="I1956" s="59">
        <f t="shared" si="32"/>
        <v>6</v>
      </c>
      <c r="J1956" s="59" t="s">
        <v>1561</v>
      </c>
      <c r="K1956" s="61"/>
      <c r="L1956" s="62" t="s">
        <v>6737</v>
      </c>
      <c r="M1956" s="62" t="s">
        <v>2569</v>
      </c>
      <c r="N1956" s="72" t="str">
        <f>VLOOKUP(M1956,'Hulpblad KAR-parser'!A:C,2,FALSE)</f>
        <v>Inzet Brw CO&amp;VB</v>
      </c>
      <c r="O1956" s="72" t="str">
        <f>IF(VLOOKUP(M1956,'Hulpblad KAR-parser'!A:C,3,FALSE)="","",VLOOKUP(M1956,'Hulpblad KAR-parser'!A:C,3,FALSE))</f>
        <v>COH / MCU</v>
      </c>
      <c r="P1956" s="136" t="str">
        <f>IF(CONCATENATE(C1956,D1956)="","",VLOOKUP(CONCATENATE(C1956,D1956),Karakteristieken!AQ:AQ,1,FALSE))</f>
        <v/>
      </c>
    </row>
    <row r="1957" spans="1:16" x14ac:dyDescent="0.25">
      <c r="A1957" s="59"/>
      <c r="B1957" s="59"/>
      <c r="C1957" s="59"/>
      <c r="D1957" s="59"/>
      <c r="E1957" s="60" t="s">
        <v>9484</v>
      </c>
      <c r="F1957" s="60"/>
      <c r="G1957" s="60" t="s">
        <v>2569</v>
      </c>
      <c r="H1957" s="60"/>
      <c r="I1957" s="59">
        <f t="shared" si="32"/>
        <v>6</v>
      </c>
      <c r="J1957" s="59" t="s">
        <v>1561</v>
      </c>
      <c r="K1957" s="61"/>
      <c r="L1957" s="62" t="s">
        <v>6737</v>
      </c>
      <c r="M1957" s="62" t="s">
        <v>2569</v>
      </c>
      <c r="N1957" s="72" t="str">
        <f>VLOOKUP(M1957,'Hulpblad KAR-parser'!A:C,2,FALSE)</f>
        <v>Inzet Brw CO&amp;VB</v>
      </c>
      <c r="O1957" s="72" t="str">
        <f>IF(VLOOKUP(M1957,'Hulpblad KAR-parser'!A:C,3,FALSE)="","",VLOOKUP(M1957,'Hulpblad KAR-parser'!A:C,3,FALSE))</f>
        <v>COH / MCU</v>
      </c>
      <c r="P1957" s="136" t="str">
        <f>IF(CONCATENATE(C1957,D1957)="","",VLOOKUP(CONCATENATE(C1957,D1957),Karakteristieken!AQ:AQ,1,FALSE))</f>
        <v/>
      </c>
    </row>
    <row r="1958" spans="1:16" x14ac:dyDescent="0.25">
      <c r="A1958" s="59">
        <v>200114727</v>
      </c>
      <c r="B1958" s="59">
        <v>200107110</v>
      </c>
      <c r="C1958" s="59" t="s">
        <v>2580</v>
      </c>
      <c r="D1958" s="59" t="s">
        <v>2594</v>
      </c>
      <c r="E1958" s="60" t="s">
        <v>2595</v>
      </c>
      <c r="F1958" s="60"/>
      <c r="G1958" s="60"/>
      <c r="H1958" s="60"/>
      <c r="I1958" s="59">
        <f t="shared" si="32"/>
        <v>30</v>
      </c>
      <c r="J1958" s="59" t="s">
        <v>1613</v>
      </c>
      <c r="K1958" s="61"/>
      <c r="L1958" s="62" t="s">
        <v>6737</v>
      </c>
      <c r="M1958" s="62" t="s">
        <v>2595</v>
      </c>
      <c r="N1958" s="72" t="str">
        <f>VLOOKUP(M1958,'Hulpblad KAR-parser'!A:C,2,FALSE)</f>
        <v>Inzet Brw functie</v>
      </c>
      <c r="O1958" s="72" t="str">
        <f>IF(VLOOKUP(M1958,'Hulpblad KAR-parser'!A:C,3,FALSE)="","",VLOOKUP(M1958,'Hulpblad KAR-parser'!A:C,3,FALSE))</f>
        <v>Commandant v. Dienst</v>
      </c>
      <c r="P1958" s="136" t="str">
        <f>IF(CONCATENATE(C1958,D1958)="","",VLOOKUP(CONCATENATE(C1958,D1958),Karakteristieken!AQ:AQ,1,FALSE))</f>
        <v>Inzet Brw functieCommandant v. Dienst</v>
      </c>
    </row>
    <row r="1959" spans="1:16" x14ac:dyDescent="0.25">
      <c r="A1959" s="59"/>
      <c r="B1959" s="59"/>
      <c r="C1959" s="59"/>
      <c r="D1959" s="59"/>
      <c r="E1959" s="60" t="s">
        <v>9502</v>
      </c>
      <c r="F1959" s="60"/>
      <c r="G1959" s="60" t="s">
        <v>2595</v>
      </c>
      <c r="H1959" s="60"/>
      <c r="I1959" s="59">
        <f t="shared" si="32"/>
        <v>7</v>
      </c>
      <c r="J1959" s="59" t="s">
        <v>1561</v>
      </c>
      <c r="K1959" s="61"/>
      <c r="L1959" s="62" t="s">
        <v>6737</v>
      </c>
      <c r="M1959" s="62" t="s">
        <v>2595</v>
      </c>
      <c r="N1959" s="72" t="str">
        <f>VLOOKUP(M1959,'Hulpblad KAR-parser'!A:C,2,FALSE)</f>
        <v>Inzet Brw functie</v>
      </c>
      <c r="O1959" s="72" t="str">
        <f>IF(VLOOKUP(M1959,'Hulpblad KAR-parser'!A:C,3,FALSE)="","",VLOOKUP(M1959,'Hulpblad KAR-parser'!A:C,3,FALSE))</f>
        <v>Commandant v. Dienst</v>
      </c>
      <c r="P1959" s="136" t="str">
        <f>IF(CONCATENATE(C1959,D1959)="","",VLOOKUP(CONCATENATE(C1959,D1959),Karakteristieken!AQ:AQ,1,FALSE))</f>
        <v/>
      </c>
    </row>
    <row r="1960" spans="1:16" x14ac:dyDescent="0.25">
      <c r="A1960" s="59"/>
      <c r="B1960" s="59"/>
      <c r="C1960" s="59"/>
      <c r="D1960" s="59"/>
      <c r="E1960" s="60" t="s">
        <v>9503</v>
      </c>
      <c r="F1960" s="60"/>
      <c r="G1960" s="60" t="s">
        <v>2595</v>
      </c>
      <c r="H1960" s="60"/>
      <c r="I1960" s="59">
        <f t="shared" si="32"/>
        <v>29</v>
      </c>
      <c r="J1960" s="59" t="s">
        <v>1561</v>
      </c>
      <c r="K1960" s="61"/>
      <c r="L1960" s="62" t="s">
        <v>6737</v>
      </c>
      <c r="M1960" s="62" t="s">
        <v>2595</v>
      </c>
      <c r="N1960" s="72" t="str">
        <f>VLOOKUP(M1960,'Hulpblad KAR-parser'!A:C,2,FALSE)</f>
        <v>Inzet Brw functie</v>
      </c>
      <c r="O1960" s="72" t="str">
        <f>IF(VLOOKUP(M1960,'Hulpblad KAR-parser'!A:C,3,FALSE)="","",VLOOKUP(M1960,'Hulpblad KAR-parser'!A:C,3,FALSE))</f>
        <v>Commandant v. Dienst</v>
      </c>
      <c r="P1960" s="136" t="str">
        <f>IF(CONCATENATE(C1960,D1960)="","",VLOOKUP(CONCATENATE(C1960,D1960),Karakteristieken!AQ:AQ,1,FALSE))</f>
        <v/>
      </c>
    </row>
    <row r="1961" spans="1:16" x14ac:dyDescent="0.25">
      <c r="A1961" s="59">
        <v>200114728</v>
      </c>
      <c r="B1961" s="59">
        <v>200107111</v>
      </c>
      <c r="C1961" s="59" t="s">
        <v>2580</v>
      </c>
      <c r="D1961" s="59" t="s">
        <v>2597</v>
      </c>
      <c r="E1961" s="60" t="s">
        <v>2598</v>
      </c>
      <c r="F1961" s="60"/>
      <c r="G1961" s="60"/>
      <c r="H1961" s="60"/>
      <c r="I1961" s="59">
        <f t="shared" si="32"/>
        <v>25</v>
      </c>
      <c r="J1961" s="59" t="s">
        <v>1613</v>
      </c>
      <c r="K1961" s="61"/>
      <c r="L1961" s="62" t="s">
        <v>6737</v>
      </c>
      <c r="M1961" s="62" t="s">
        <v>2598</v>
      </c>
      <c r="N1961" s="72" t="str">
        <f>VLOOKUP(M1961,'Hulpblad KAR-parser'!A:C,2,FALSE)</f>
        <v>Inzet Brw functie</v>
      </c>
      <c r="O1961" s="72" t="str">
        <f>IF(VLOOKUP(M1961,'Hulpblad KAR-parser'!A:C,3,FALSE)="","",VLOOKUP(M1961,'Hulpblad KAR-parser'!A:C,3,FALSE))</f>
        <v>Compagnies Cdt</v>
      </c>
      <c r="P1961" s="136" t="str">
        <f>IF(CONCATENATE(C1961,D1961)="","",VLOOKUP(CONCATENATE(C1961,D1961),Karakteristieken!AQ:AQ,1,FALSE))</f>
        <v>Inzet Brw functieCompagnies Cdt</v>
      </c>
    </row>
    <row r="1962" spans="1:16" x14ac:dyDescent="0.25">
      <c r="A1962" s="59"/>
      <c r="B1962" s="59"/>
      <c r="C1962" s="59"/>
      <c r="D1962" s="59"/>
      <c r="E1962" s="60" t="s">
        <v>9504</v>
      </c>
      <c r="F1962" s="60"/>
      <c r="G1962" s="60" t="s">
        <v>2598</v>
      </c>
      <c r="H1962" s="60"/>
      <c r="I1962" s="59">
        <f t="shared" si="32"/>
        <v>6</v>
      </c>
      <c r="J1962" s="59" t="s">
        <v>1561</v>
      </c>
      <c r="K1962" s="61"/>
      <c r="L1962" s="62" t="s">
        <v>6737</v>
      </c>
      <c r="M1962" s="62" t="s">
        <v>2598</v>
      </c>
      <c r="N1962" s="72" t="str">
        <f>VLOOKUP(M1962,'Hulpblad KAR-parser'!A:C,2,FALSE)</f>
        <v>Inzet Brw functie</v>
      </c>
      <c r="O1962" s="72" t="str">
        <f>IF(VLOOKUP(M1962,'Hulpblad KAR-parser'!A:C,3,FALSE)="","",VLOOKUP(M1962,'Hulpblad KAR-parser'!A:C,3,FALSE))</f>
        <v>Compagnies Cdt</v>
      </c>
      <c r="P1962" s="136" t="str">
        <f>IF(CONCATENATE(C1962,D1962)="","",VLOOKUP(CONCATENATE(C1962,D1962),Karakteristieken!AQ:AQ,1,FALSE))</f>
        <v/>
      </c>
    </row>
    <row r="1963" spans="1:16" x14ac:dyDescent="0.25">
      <c r="A1963" s="59"/>
      <c r="B1963" s="59"/>
      <c r="C1963" s="59"/>
      <c r="D1963" s="59"/>
      <c r="E1963" s="60" t="s">
        <v>9505</v>
      </c>
      <c r="F1963" s="60"/>
      <c r="G1963" s="60" t="s">
        <v>2598</v>
      </c>
      <c r="H1963" s="60"/>
      <c r="I1963" s="59">
        <f t="shared" si="32"/>
        <v>27</v>
      </c>
      <c r="J1963" s="59" t="s">
        <v>1561</v>
      </c>
      <c r="K1963" s="61"/>
      <c r="L1963" s="62" t="s">
        <v>6737</v>
      </c>
      <c r="M1963" s="62" t="s">
        <v>2598</v>
      </c>
      <c r="N1963" s="72" t="str">
        <f>VLOOKUP(M1963,'Hulpblad KAR-parser'!A:C,2,FALSE)</f>
        <v>Inzet Brw functie</v>
      </c>
      <c r="O1963" s="72" t="str">
        <f>IF(VLOOKUP(M1963,'Hulpblad KAR-parser'!A:C,3,FALSE)="","",VLOOKUP(M1963,'Hulpblad KAR-parser'!A:C,3,FALSE))</f>
        <v>Compagnies Cdt</v>
      </c>
      <c r="P1963" s="136" t="str">
        <f>IF(CONCATENATE(C1963,D1963)="","",VLOOKUP(CONCATENATE(C1963,D1963),Karakteristieken!AQ:AQ,1,FALSE))</f>
        <v/>
      </c>
    </row>
    <row r="1964" spans="1:16" x14ac:dyDescent="0.25">
      <c r="A1964" s="59">
        <v>200109836</v>
      </c>
      <c r="B1964" s="59">
        <v>200098302</v>
      </c>
      <c r="C1964" s="59" t="s">
        <v>2466</v>
      </c>
      <c r="D1964" s="59" t="s">
        <v>2492</v>
      </c>
      <c r="E1964" s="60" t="s">
        <v>2494</v>
      </c>
      <c r="F1964" s="60"/>
      <c r="G1964" s="60"/>
      <c r="H1964" s="60"/>
      <c r="I1964" s="59">
        <f t="shared" si="32"/>
        <v>28</v>
      </c>
      <c r="J1964" s="59" t="s">
        <v>1613</v>
      </c>
      <c r="K1964" s="61"/>
      <c r="L1964" s="62" t="s">
        <v>6737</v>
      </c>
      <c r="M1964" s="62" t="s">
        <v>2494</v>
      </c>
      <c r="N1964" s="72" t="str">
        <f>VLOOKUP(M1964,'Hulpblad KAR-parser'!A:C,2,FALSE)</f>
        <v>Inzet Brw Alg</v>
      </c>
      <c r="O1964" s="72" t="str">
        <f>IF(VLOOKUP(M1964,'Hulpblad KAR-parser'!A:C,3,FALSE)="","",VLOOKUP(M1964,'Hulpblad KAR-parser'!A:C,3,FALSE))</f>
        <v>Complexe gebouwen</v>
      </c>
      <c r="P1964" s="136" t="str">
        <f>IF(CONCATENATE(C1964,D1964)="","",VLOOKUP(CONCATENATE(C1964,D1964),Karakteristieken!AQ:AQ,1,FALSE))</f>
        <v>Inzet Brw AlgComplexe gebouwen</v>
      </c>
    </row>
    <row r="1965" spans="1:16" x14ac:dyDescent="0.25">
      <c r="A1965" s="59"/>
      <c r="B1965" s="59"/>
      <c r="C1965" s="59"/>
      <c r="D1965" s="59"/>
      <c r="E1965" s="60" t="s">
        <v>9432</v>
      </c>
      <c r="F1965" s="60"/>
      <c r="G1965" s="60" t="s">
        <v>2494</v>
      </c>
      <c r="H1965" s="60"/>
      <c r="I1965" s="59">
        <f t="shared" si="32"/>
        <v>6</v>
      </c>
      <c r="J1965" s="59" t="s">
        <v>1561</v>
      </c>
      <c r="K1965" s="61"/>
      <c r="L1965" s="62" t="s">
        <v>6737</v>
      </c>
      <c r="M1965" s="62" t="s">
        <v>2494</v>
      </c>
      <c r="N1965" s="72" t="str">
        <f>VLOOKUP(M1965,'Hulpblad KAR-parser'!A:C,2,FALSE)</f>
        <v>Inzet Brw Alg</v>
      </c>
      <c r="O1965" s="72" t="str">
        <f>IF(VLOOKUP(M1965,'Hulpblad KAR-parser'!A:C,3,FALSE)="","",VLOOKUP(M1965,'Hulpblad KAR-parser'!A:C,3,FALSE))</f>
        <v>Complexe gebouwen</v>
      </c>
      <c r="P1965" s="136" t="str">
        <f>IF(CONCATENATE(C1965,D1965)="","",VLOOKUP(CONCATENATE(C1965,D1965),Karakteristieken!AQ:AQ,1,FALSE))</f>
        <v/>
      </c>
    </row>
    <row r="1966" spans="1:16" x14ac:dyDescent="0.25">
      <c r="A1966" s="59"/>
      <c r="B1966" s="59"/>
      <c r="C1966" s="59"/>
      <c r="D1966" s="59"/>
      <c r="E1966" s="60" t="s">
        <v>9433</v>
      </c>
      <c r="F1966" s="60"/>
      <c r="G1966" s="60" t="s">
        <v>2494</v>
      </c>
      <c r="H1966" s="60"/>
      <c r="I1966" s="59">
        <f t="shared" si="32"/>
        <v>5</v>
      </c>
      <c r="J1966" s="59" t="s">
        <v>1561</v>
      </c>
      <c r="K1966" s="61"/>
      <c r="L1966" s="62" t="s">
        <v>6737</v>
      </c>
      <c r="M1966" s="62" t="s">
        <v>2494</v>
      </c>
      <c r="N1966" s="72" t="str">
        <f>VLOOKUP(M1966,'Hulpblad KAR-parser'!A:C,2,FALSE)</f>
        <v>Inzet Brw Alg</v>
      </c>
      <c r="O1966" s="72" t="str">
        <f>IF(VLOOKUP(M1966,'Hulpblad KAR-parser'!A:C,3,FALSE)="","",VLOOKUP(M1966,'Hulpblad KAR-parser'!A:C,3,FALSE))</f>
        <v>Complexe gebouwen</v>
      </c>
      <c r="P1966" s="136" t="str">
        <f>IF(CONCATENATE(C1966,D1966)="","",VLOOKUP(CONCATENATE(C1966,D1966),Karakteristieken!AQ:AQ,1,FALSE))</f>
        <v/>
      </c>
    </row>
    <row r="1967" spans="1:16" x14ac:dyDescent="0.25">
      <c r="A1967" s="59">
        <v>200114729</v>
      </c>
      <c r="B1967" s="59">
        <v>200107112</v>
      </c>
      <c r="C1967" s="59" t="s">
        <v>2580</v>
      </c>
      <c r="D1967" s="59" t="s">
        <v>2600</v>
      </c>
      <c r="E1967" s="60" t="s">
        <v>6322</v>
      </c>
      <c r="F1967" s="60"/>
      <c r="G1967" s="60"/>
      <c r="H1967" s="60"/>
      <c r="I1967" s="59">
        <f t="shared" si="32"/>
        <v>29</v>
      </c>
      <c r="J1967" s="59" t="s">
        <v>1613</v>
      </c>
      <c r="K1967" s="61"/>
      <c r="L1967" s="62" t="s">
        <v>6737</v>
      </c>
      <c r="M1967" s="62" t="s">
        <v>6322</v>
      </c>
      <c r="N1967" s="72" t="str">
        <f>VLOOKUP(M1967,'Hulpblad KAR-parser'!A:C,2,FALSE)</f>
        <v>Inzet Brw functie</v>
      </c>
      <c r="O1967" s="72" t="str">
        <f>IF(VLOOKUP(M1967,'Hulpblad KAR-parser'!A:C,3,FALSE)="","",VLOOKUP(M1967,'Hulpblad KAR-parser'!A:C,3,FALSE))</f>
        <v>Controleur preventie</v>
      </c>
      <c r="P1967" s="136" t="str">
        <f>IF(CONCATENATE(C1967,D1967)="","",VLOOKUP(CONCATENATE(C1967,D1967),Karakteristieken!AQ:AQ,1,FALSE))</f>
        <v>Inzet Brw functieControleur preventie</v>
      </c>
    </row>
    <row r="1968" spans="1:16" x14ac:dyDescent="0.25">
      <c r="A1968" s="59"/>
      <c r="B1968" s="59"/>
      <c r="C1968" s="59"/>
      <c r="D1968" s="59"/>
      <c r="E1968" s="60" t="s">
        <v>9506</v>
      </c>
      <c r="F1968" s="60"/>
      <c r="G1968" s="60" t="s">
        <v>6322</v>
      </c>
      <c r="H1968" s="60"/>
      <c r="I1968" s="59">
        <f t="shared" si="32"/>
        <v>7</v>
      </c>
      <c r="J1968" s="59" t="s">
        <v>1561</v>
      </c>
      <c r="K1968" s="61"/>
      <c r="L1968" s="62" t="s">
        <v>6737</v>
      </c>
      <c r="M1968" s="62" t="s">
        <v>6322</v>
      </c>
      <c r="N1968" s="72" t="str">
        <f>VLOOKUP(M1968,'Hulpblad KAR-parser'!A:C,2,FALSE)</f>
        <v>Inzet Brw functie</v>
      </c>
      <c r="O1968" s="72" t="str">
        <f>IF(VLOOKUP(M1968,'Hulpblad KAR-parser'!A:C,3,FALSE)="","",VLOOKUP(M1968,'Hulpblad KAR-parser'!A:C,3,FALSE))</f>
        <v>Controleur preventie</v>
      </c>
      <c r="P1968" s="136" t="str">
        <f>IF(CONCATENATE(C1968,D1968)="","",VLOOKUP(CONCATENATE(C1968,D1968),Karakteristieken!AQ:AQ,1,FALSE))</f>
        <v/>
      </c>
    </row>
    <row r="1969" spans="1:16" x14ac:dyDescent="0.25">
      <c r="A1969" s="59"/>
      <c r="B1969" s="59"/>
      <c r="C1969" s="59"/>
      <c r="D1969" s="59"/>
      <c r="E1969" s="60" t="s">
        <v>9507</v>
      </c>
      <c r="F1969" s="60"/>
      <c r="G1969" s="60" t="s">
        <v>6322</v>
      </c>
      <c r="H1969" s="60"/>
      <c r="I1969" s="59">
        <f t="shared" si="32"/>
        <v>30</v>
      </c>
      <c r="J1969" s="59" t="s">
        <v>1561</v>
      </c>
      <c r="K1969" s="61"/>
      <c r="L1969" s="62" t="s">
        <v>6737</v>
      </c>
      <c r="M1969" s="62" t="s">
        <v>6322</v>
      </c>
      <c r="N1969" s="72" t="str">
        <f>VLOOKUP(M1969,'Hulpblad KAR-parser'!A:C,2,FALSE)</f>
        <v>Inzet Brw functie</v>
      </c>
      <c r="O1969" s="72" t="str">
        <f>IF(VLOOKUP(M1969,'Hulpblad KAR-parser'!A:C,3,FALSE)="","",VLOOKUP(M1969,'Hulpblad KAR-parser'!A:C,3,FALSE))</f>
        <v>Controleur preventie</v>
      </c>
      <c r="P1969" s="136" t="str">
        <f>IF(CONCATENATE(C1969,D1969)="","",VLOOKUP(CONCATENATE(C1969,D1969),Karakteristieken!AQ:AQ,1,FALSE))</f>
        <v/>
      </c>
    </row>
    <row r="1970" spans="1:16" x14ac:dyDescent="0.25">
      <c r="A1970" s="59">
        <v>200114730</v>
      </c>
      <c r="B1970" s="59">
        <v>200107113</v>
      </c>
      <c r="C1970" s="59" t="s">
        <v>2580</v>
      </c>
      <c r="D1970" s="59" t="s">
        <v>2602</v>
      </c>
      <c r="E1970" s="60" t="s">
        <v>2603</v>
      </c>
      <c r="F1970" s="60"/>
      <c r="G1970" s="60"/>
      <c r="H1970" s="60"/>
      <c r="I1970" s="59">
        <f t="shared" si="32"/>
        <v>29</v>
      </c>
      <c r="J1970" s="59" t="s">
        <v>1613</v>
      </c>
      <c r="K1970" s="61"/>
      <c r="L1970" s="62" t="s">
        <v>6737</v>
      </c>
      <c r="M1970" s="62" t="s">
        <v>2603</v>
      </c>
      <c r="N1970" s="72" t="str">
        <f>VLOOKUP(M1970,'Hulpblad KAR-parser'!A:C,2,FALSE)</f>
        <v>Inzet Brw functie</v>
      </c>
      <c r="O1970" s="72" t="str">
        <f>IF(VLOOKUP(M1970,'Hulpblad KAR-parser'!A:C,3,FALSE)="","",VLOOKUP(M1970,'Hulpblad KAR-parser'!A:C,3,FALSE))</f>
        <v>Coord. Lok Afhandel</v>
      </c>
      <c r="P1970" s="136" t="str">
        <f>IF(CONCATENATE(C1970,D1970)="","",VLOOKUP(CONCATENATE(C1970,D1970),Karakteristieken!AQ:AQ,1,FALSE))</f>
        <v>Inzet Brw functieCoord. Lok Afhandel</v>
      </c>
    </row>
    <row r="1971" spans="1:16" x14ac:dyDescent="0.25">
      <c r="A1971" s="59"/>
      <c r="B1971" s="59"/>
      <c r="C1971" s="59"/>
      <c r="D1971" s="59"/>
      <c r="E1971" s="60" t="s">
        <v>9508</v>
      </c>
      <c r="F1971" s="60"/>
      <c r="G1971" s="60" t="s">
        <v>2603</v>
      </c>
      <c r="H1971" s="60"/>
      <c r="I1971" s="59">
        <f t="shared" si="32"/>
        <v>7</v>
      </c>
      <c r="J1971" s="59" t="s">
        <v>1561</v>
      </c>
      <c r="K1971" s="61"/>
      <c r="L1971" s="62" t="s">
        <v>6737</v>
      </c>
      <c r="M1971" s="62" t="s">
        <v>2603</v>
      </c>
      <c r="N1971" s="72" t="str">
        <f>VLOOKUP(M1971,'Hulpblad KAR-parser'!A:C,2,FALSE)</f>
        <v>Inzet Brw functie</v>
      </c>
      <c r="O1971" s="72" t="str">
        <f>IF(VLOOKUP(M1971,'Hulpblad KAR-parser'!A:C,3,FALSE)="","",VLOOKUP(M1971,'Hulpblad KAR-parser'!A:C,3,FALSE))</f>
        <v>Coord. Lok Afhandel</v>
      </c>
      <c r="P1971" s="136" t="str">
        <f>IF(CONCATENATE(C1971,D1971)="","",VLOOKUP(CONCATENATE(C1971,D1971),Karakteristieken!AQ:AQ,1,FALSE))</f>
        <v/>
      </c>
    </row>
    <row r="1972" spans="1:16" x14ac:dyDescent="0.25">
      <c r="A1972" s="59"/>
      <c r="B1972" s="59"/>
      <c r="C1972" s="59"/>
      <c r="D1972" s="59"/>
      <c r="E1972" s="60" t="s">
        <v>9509</v>
      </c>
      <c r="F1972" s="60"/>
      <c r="G1972" s="60" t="s">
        <v>2603</v>
      </c>
      <c r="H1972" s="60"/>
      <c r="I1972" s="59">
        <f t="shared" si="32"/>
        <v>29</v>
      </c>
      <c r="J1972" s="59" t="s">
        <v>1561</v>
      </c>
      <c r="K1972" s="61"/>
      <c r="L1972" s="62" t="s">
        <v>6737</v>
      </c>
      <c r="M1972" s="62" t="s">
        <v>2603</v>
      </c>
      <c r="N1972" s="72" t="str">
        <f>VLOOKUP(M1972,'Hulpblad KAR-parser'!A:C,2,FALSE)</f>
        <v>Inzet Brw functie</v>
      </c>
      <c r="O1972" s="72" t="str">
        <f>IF(VLOOKUP(M1972,'Hulpblad KAR-parser'!A:C,3,FALSE)="","",VLOOKUP(M1972,'Hulpblad KAR-parser'!A:C,3,FALSE))</f>
        <v>Coord. Lok Afhandel</v>
      </c>
      <c r="P1972" s="136" t="str">
        <f>IF(CONCATENATE(C1972,D1972)="","",VLOOKUP(CONCATENATE(C1972,D1972),Karakteristieken!AQ:AQ,1,FALSE))</f>
        <v/>
      </c>
    </row>
    <row r="1973" spans="1:16" x14ac:dyDescent="0.25">
      <c r="A1973" s="59">
        <v>200114731</v>
      </c>
      <c r="B1973" s="59">
        <v>200107114</v>
      </c>
      <c r="C1973" s="59" t="s">
        <v>2580</v>
      </c>
      <c r="D1973" s="59" t="s">
        <v>2605</v>
      </c>
      <c r="E1973" s="60" t="s">
        <v>2606</v>
      </c>
      <c r="F1973" s="60"/>
      <c r="G1973" s="60"/>
      <c r="H1973" s="60"/>
      <c r="I1973" s="59">
        <f t="shared" si="32"/>
        <v>20</v>
      </c>
      <c r="J1973" s="59" t="s">
        <v>1613</v>
      </c>
      <c r="K1973" s="61"/>
      <c r="L1973" s="62" t="s">
        <v>6737</v>
      </c>
      <c r="M1973" s="62" t="s">
        <v>2606</v>
      </c>
      <c r="N1973" s="72" t="str">
        <f>VLOOKUP(M1973,'Hulpblad KAR-parser'!A:C,2,FALSE)</f>
        <v>Inzet Brw functie</v>
      </c>
      <c r="O1973" s="72" t="str">
        <f>IF(VLOOKUP(M1973,'Hulpblad KAR-parser'!A:C,3,FALSE)="","",VLOOKUP(M1973,'Hulpblad KAR-parser'!A:C,3,FALSE))</f>
        <v>Coord. TCO</v>
      </c>
      <c r="P1973" s="136" t="str">
        <f>IF(CONCATENATE(C1973,D1973)="","",VLOOKUP(CONCATENATE(C1973,D1973),Karakteristieken!AQ:AQ,1,FALSE))</f>
        <v>Inzet Brw functieCoord. TCO</v>
      </c>
    </row>
    <row r="1974" spans="1:16" x14ac:dyDescent="0.25">
      <c r="A1974" s="59"/>
      <c r="B1974" s="59"/>
      <c r="C1974" s="59"/>
      <c r="D1974" s="59"/>
      <c r="E1974" s="60" t="s">
        <v>11886</v>
      </c>
      <c r="F1974" s="60"/>
      <c r="G1974" s="60" t="s">
        <v>2606</v>
      </c>
      <c r="H1974" s="60"/>
      <c r="I1974" s="59">
        <f t="shared" si="32"/>
        <v>8</v>
      </c>
      <c r="J1974" s="59" t="s">
        <v>1561</v>
      </c>
      <c r="K1974" s="61"/>
      <c r="L1974" s="62" t="s">
        <v>6737</v>
      </c>
      <c r="M1974" s="62" t="s">
        <v>2606</v>
      </c>
      <c r="N1974" s="72" t="str">
        <f>VLOOKUP(M1974,'Hulpblad KAR-parser'!A:C,2,FALSE)</f>
        <v>Inzet Brw functie</v>
      </c>
      <c r="O1974" s="72" t="str">
        <f>IF(VLOOKUP(M1974,'Hulpblad KAR-parser'!A:C,3,FALSE)="","",VLOOKUP(M1974,'Hulpblad KAR-parser'!A:C,3,FALSE))</f>
        <v>Coord. TCO</v>
      </c>
      <c r="P1974" s="136" t="str">
        <f>IF(CONCATENATE(C1974,D1974)="","",VLOOKUP(CONCATENATE(C1974,D1974),Karakteristieken!AQ:AQ,1,FALSE))</f>
        <v/>
      </c>
    </row>
    <row r="1975" spans="1:16" x14ac:dyDescent="0.25">
      <c r="A1975" s="59"/>
      <c r="B1975" s="59"/>
      <c r="C1975" s="59"/>
      <c r="D1975" s="59"/>
      <c r="E1975" s="60" t="s">
        <v>9510</v>
      </c>
      <c r="F1975" s="60"/>
      <c r="G1975" s="60" t="s">
        <v>2606</v>
      </c>
      <c r="H1975" s="60"/>
      <c r="I1975" s="59">
        <f t="shared" si="32"/>
        <v>30</v>
      </c>
      <c r="J1975" s="59" t="s">
        <v>1561</v>
      </c>
      <c r="K1975" s="61"/>
      <c r="L1975" s="62" t="s">
        <v>6737</v>
      </c>
      <c r="M1975" s="62" t="s">
        <v>2606</v>
      </c>
      <c r="N1975" s="72" t="str">
        <f>VLOOKUP(M1975,'Hulpblad KAR-parser'!A:C,2,FALSE)</f>
        <v>Inzet Brw functie</v>
      </c>
      <c r="O1975" s="72" t="str">
        <f>IF(VLOOKUP(M1975,'Hulpblad KAR-parser'!A:C,3,FALSE)="","",VLOOKUP(M1975,'Hulpblad KAR-parser'!A:C,3,FALSE))</f>
        <v>Coord. TCO</v>
      </c>
      <c r="P1975" s="136" t="str">
        <f>IF(CONCATENATE(C1975,D1975)="","",VLOOKUP(CONCATENATE(C1975,D1975),Karakteristieken!AQ:AQ,1,FALSE))</f>
        <v/>
      </c>
    </row>
    <row r="1976" spans="1:16" x14ac:dyDescent="0.25">
      <c r="A1976" s="59">
        <v>200137306</v>
      </c>
      <c r="B1976" s="59">
        <v>200107115</v>
      </c>
      <c r="C1976" s="59" t="s">
        <v>2580</v>
      </c>
      <c r="D1976" s="59" t="s">
        <v>11887</v>
      </c>
      <c r="E1976" s="60" t="s">
        <v>11888</v>
      </c>
      <c r="F1976" s="60"/>
      <c r="G1976" s="60"/>
      <c r="H1976" s="60"/>
      <c r="I1976" s="59">
        <f t="shared" si="32"/>
        <v>28</v>
      </c>
      <c r="J1976" s="59" t="s">
        <v>1613</v>
      </c>
      <c r="K1976" s="61"/>
      <c r="L1976" s="62" t="s">
        <v>6737</v>
      </c>
      <c r="M1976" s="62" t="s">
        <v>11888</v>
      </c>
      <c r="N1976" s="72" t="str">
        <f>VLOOKUP(M1976,'Hulpblad KAR-parser'!A:C,2,FALSE)</f>
        <v>Inzet Brw functie</v>
      </c>
      <c r="O1976" s="72" t="str">
        <f>IF(VLOOKUP(M1976,'Hulpblad KAR-parser'!A:C,3,FALSE)="","",VLOOKUP(M1976,'Hulpblad KAR-parser'!A:C,3,FALSE))</f>
        <v>Coord. Uitgangstel.</v>
      </c>
      <c r="P1976" s="136" t="str">
        <f>IF(CONCATENATE(C1976,D1976)="","",VLOOKUP(CONCATENATE(C1976,D1976),Karakteristieken!AQ:AQ,1,FALSE))</f>
        <v>Inzet Brw functieCoord. Uitgangstel.</v>
      </c>
    </row>
    <row r="1977" spans="1:16" x14ac:dyDescent="0.25">
      <c r="A1977" s="59"/>
      <c r="B1977" s="59"/>
      <c r="C1977" s="59"/>
      <c r="D1977" s="59"/>
      <c r="E1977" s="60" t="s">
        <v>9511</v>
      </c>
      <c r="F1977" s="60"/>
      <c r="G1977" s="60" t="s">
        <v>11888</v>
      </c>
      <c r="H1977" s="60"/>
      <c r="I1977" s="59">
        <f t="shared" si="32"/>
        <v>7</v>
      </c>
      <c r="J1977" s="59" t="s">
        <v>1561</v>
      </c>
      <c r="K1977" s="61"/>
      <c r="L1977" s="62" t="s">
        <v>6737</v>
      </c>
      <c r="M1977" s="62" t="s">
        <v>11888</v>
      </c>
      <c r="N1977" s="72" t="str">
        <f>VLOOKUP(M1977,'Hulpblad KAR-parser'!A:C,2,FALSE)</f>
        <v>Inzet Brw functie</v>
      </c>
      <c r="O1977" s="72" t="str">
        <f>IF(VLOOKUP(M1977,'Hulpblad KAR-parser'!A:C,3,FALSE)="","",VLOOKUP(M1977,'Hulpblad KAR-parser'!A:C,3,FALSE))</f>
        <v>Coord. Uitgangstel.</v>
      </c>
      <c r="P1977" s="136" t="str">
        <f>IF(CONCATENATE(C1977,D1977)="","",VLOOKUP(CONCATENATE(C1977,D1977),Karakteristieken!AQ:AQ,1,FALSE))</f>
        <v/>
      </c>
    </row>
    <row r="1978" spans="1:16" x14ac:dyDescent="0.25">
      <c r="A1978" s="59"/>
      <c r="B1978" s="59"/>
      <c r="C1978" s="59"/>
      <c r="D1978" s="59"/>
      <c r="E1978" s="60" t="s">
        <v>9512</v>
      </c>
      <c r="F1978" s="60"/>
      <c r="G1978" s="60" t="s">
        <v>11888</v>
      </c>
      <c r="H1978" s="60"/>
      <c r="I1978" s="59">
        <f t="shared" si="32"/>
        <v>27</v>
      </c>
      <c r="J1978" s="59" t="s">
        <v>1561</v>
      </c>
      <c r="K1978" s="61"/>
      <c r="L1978" s="62" t="s">
        <v>6737</v>
      </c>
      <c r="M1978" s="62" t="s">
        <v>11888</v>
      </c>
      <c r="N1978" s="72" t="str">
        <f>VLOOKUP(M1978,'Hulpblad KAR-parser'!A:C,2,FALSE)</f>
        <v>Inzet Brw functie</v>
      </c>
      <c r="O1978" s="72" t="str">
        <f>IF(VLOOKUP(M1978,'Hulpblad KAR-parser'!A:C,3,FALSE)="","",VLOOKUP(M1978,'Hulpblad KAR-parser'!A:C,3,FALSE))</f>
        <v>Coord. Uitgangstel.</v>
      </c>
      <c r="P1978" s="136" t="str">
        <f>IF(CONCATENATE(C1978,D1978)="","",VLOOKUP(CONCATENATE(C1978,D1978),Karakteristieken!AQ:AQ,1,FALSE))</f>
        <v/>
      </c>
    </row>
    <row r="1979" spans="1:16" x14ac:dyDescent="0.25">
      <c r="A1979" s="59">
        <v>200114733</v>
      </c>
      <c r="B1979" s="59">
        <v>200107116</v>
      </c>
      <c r="C1979" s="59" t="s">
        <v>2580</v>
      </c>
      <c r="D1979" s="59" t="s">
        <v>2608</v>
      </c>
      <c r="E1979" s="60" t="s">
        <v>2609</v>
      </c>
      <c r="F1979" s="60"/>
      <c r="G1979" s="60"/>
      <c r="H1979" s="60"/>
      <c r="I1979" s="59">
        <f t="shared" si="32"/>
        <v>30</v>
      </c>
      <c r="J1979" s="59" t="s">
        <v>1613</v>
      </c>
      <c r="K1979" s="61"/>
      <c r="L1979" s="62" t="s">
        <v>6737</v>
      </c>
      <c r="M1979" s="62" t="s">
        <v>2609</v>
      </c>
      <c r="N1979" s="72" t="str">
        <f>VLOOKUP(M1979,'Hulpblad KAR-parser'!A:C,2,FALSE)</f>
        <v>Inzet Brw functie</v>
      </c>
      <c r="O1979" s="72" t="str">
        <f>IF(VLOOKUP(M1979,'Hulpblad KAR-parser'!A:C,3,FALSE)="","",VLOOKUP(M1979,'Hulpblad KAR-parser'!A:C,3,FALSE))</f>
        <v>Coord. Verkenning eh</v>
      </c>
      <c r="P1979" s="136" t="str">
        <f>IF(CONCATENATE(C1979,D1979)="","",VLOOKUP(CONCATENATE(C1979,D1979),Karakteristieken!AQ:AQ,1,FALSE))</f>
        <v>Inzet Brw functieCoord. Verkenning eh</v>
      </c>
    </row>
    <row r="1980" spans="1:16" x14ac:dyDescent="0.25">
      <c r="A1980" s="59"/>
      <c r="B1980" s="59"/>
      <c r="C1980" s="59"/>
      <c r="D1980" s="59"/>
      <c r="E1980" s="60" t="s">
        <v>9513</v>
      </c>
      <c r="F1980" s="60"/>
      <c r="G1980" s="60" t="s">
        <v>2609</v>
      </c>
      <c r="H1980" s="60"/>
      <c r="I1980" s="59">
        <f t="shared" si="32"/>
        <v>7</v>
      </c>
      <c r="J1980" s="59" t="s">
        <v>1561</v>
      </c>
      <c r="K1980" s="61"/>
      <c r="L1980" s="62" t="s">
        <v>6737</v>
      </c>
      <c r="M1980" s="62" t="s">
        <v>2609</v>
      </c>
      <c r="N1980" s="72" t="str">
        <f>VLOOKUP(M1980,'Hulpblad KAR-parser'!A:C,2,FALSE)</f>
        <v>Inzet Brw functie</v>
      </c>
      <c r="O1980" s="72" t="str">
        <f>IF(VLOOKUP(M1980,'Hulpblad KAR-parser'!A:C,3,FALSE)="","",VLOOKUP(M1980,'Hulpblad KAR-parser'!A:C,3,FALSE))</f>
        <v>Coord. Verkenning eh</v>
      </c>
      <c r="P1980" s="136" t="str">
        <f>IF(CONCATENATE(C1980,D1980)="","",VLOOKUP(CONCATENATE(C1980,D1980),Karakteristieken!AQ:AQ,1,FALSE))</f>
        <v/>
      </c>
    </row>
    <row r="1981" spans="1:16" x14ac:dyDescent="0.25">
      <c r="A1981" s="59"/>
      <c r="B1981" s="59"/>
      <c r="C1981" s="59"/>
      <c r="D1981" s="59"/>
      <c r="E1981" s="60" t="s">
        <v>9514</v>
      </c>
      <c r="F1981" s="60"/>
      <c r="G1981" s="60" t="s">
        <v>2609</v>
      </c>
      <c r="H1981" s="60"/>
      <c r="I1981" s="59">
        <f t="shared" si="32"/>
        <v>18</v>
      </c>
      <c r="J1981" s="59" t="s">
        <v>1561</v>
      </c>
      <c r="K1981" s="61"/>
      <c r="L1981" s="62" t="s">
        <v>6737</v>
      </c>
      <c r="M1981" s="62" t="s">
        <v>2609</v>
      </c>
      <c r="N1981" s="72" t="str">
        <f>VLOOKUP(M1981,'Hulpblad KAR-parser'!A:C,2,FALSE)</f>
        <v>Inzet Brw functie</v>
      </c>
      <c r="O1981" s="72" t="str">
        <f>IF(VLOOKUP(M1981,'Hulpblad KAR-parser'!A:C,3,FALSE)="","",VLOOKUP(M1981,'Hulpblad KAR-parser'!A:C,3,FALSE))</f>
        <v>Coord. Verkenning eh</v>
      </c>
      <c r="P1981" s="136" t="str">
        <f>IF(CONCATENATE(C1981,D1981)="","",VLOOKUP(CONCATENATE(C1981,D1981),Karakteristieken!AQ:AQ,1,FALSE))</f>
        <v/>
      </c>
    </row>
    <row r="1982" spans="1:16" x14ac:dyDescent="0.25">
      <c r="A1982" s="59">
        <v>200114804</v>
      </c>
      <c r="B1982" s="59">
        <v>200107186</v>
      </c>
      <c r="C1982" s="59" t="s">
        <v>2816</v>
      </c>
      <c r="D1982" s="59" t="s">
        <v>2823</v>
      </c>
      <c r="E1982" s="60" t="s">
        <v>2824</v>
      </c>
      <c r="F1982" s="60"/>
      <c r="G1982" s="60"/>
      <c r="H1982" s="60"/>
      <c r="I1982" s="59">
        <f t="shared" si="32"/>
        <v>22</v>
      </c>
      <c r="J1982" s="59" t="s">
        <v>1613</v>
      </c>
      <c r="K1982" s="61"/>
      <c r="L1982" s="62" t="s">
        <v>6737</v>
      </c>
      <c r="M1982" s="62" t="s">
        <v>2824</v>
      </c>
      <c r="N1982" s="72" t="str">
        <f>VLOOKUP(M1982,'Hulpblad KAR-parser'!A:C,2,FALSE)</f>
        <v>Inzet Brw Spec Blus</v>
      </c>
      <c r="O1982" s="72" t="str">
        <f>IF(VLOOKUP(M1982,'Hulpblad KAR-parser'!A:C,3,FALSE)="","",VLOOKUP(M1982,'Hulpblad KAR-parser'!A:C,3,FALSE))</f>
        <v>CrashTender</v>
      </c>
      <c r="P1982" s="136" t="str">
        <f>IF(CONCATENATE(C1982,D1982)="","",VLOOKUP(CONCATENATE(C1982,D1982),Karakteristieken!AQ:AQ,1,FALSE))</f>
        <v>Inzet Brw Spec BlusCrashTender</v>
      </c>
    </row>
    <row r="1983" spans="1:16" x14ac:dyDescent="0.25">
      <c r="A1983" s="59"/>
      <c r="B1983" s="59"/>
      <c r="C1983" s="59"/>
      <c r="D1983" s="59"/>
      <c r="E1983" s="60" t="s">
        <v>9707</v>
      </c>
      <c r="F1983" s="60"/>
      <c r="G1983" s="60" t="s">
        <v>2824</v>
      </c>
      <c r="H1983" s="60"/>
      <c r="I1983" s="59">
        <f t="shared" si="32"/>
        <v>6</v>
      </c>
      <c r="J1983" s="59" t="s">
        <v>1561</v>
      </c>
      <c r="K1983" s="61"/>
      <c r="L1983" s="62" t="s">
        <v>6737</v>
      </c>
      <c r="M1983" s="62" t="s">
        <v>2824</v>
      </c>
      <c r="N1983" s="72" t="str">
        <f>VLOOKUP(M1983,'Hulpblad KAR-parser'!A:C,2,FALSE)</f>
        <v>Inzet Brw Spec Blus</v>
      </c>
      <c r="O1983" s="72" t="str">
        <f>IF(VLOOKUP(M1983,'Hulpblad KAR-parser'!A:C,3,FALSE)="","",VLOOKUP(M1983,'Hulpblad KAR-parser'!A:C,3,FALSE))</f>
        <v>CrashTender</v>
      </c>
      <c r="P1983" s="136" t="str">
        <f>IF(CONCATENATE(C1983,D1983)="","",VLOOKUP(CONCATENATE(C1983,D1983),Karakteristieken!AQ:AQ,1,FALSE))</f>
        <v/>
      </c>
    </row>
    <row r="1984" spans="1:16" x14ac:dyDescent="0.25">
      <c r="A1984" s="59"/>
      <c r="B1984" s="59"/>
      <c r="C1984" s="59"/>
      <c r="D1984" s="59"/>
      <c r="E1984" s="60" t="s">
        <v>9708</v>
      </c>
      <c r="F1984" s="60"/>
      <c r="G1984" s="60" t="s">
        <v>2824</v>
      </c>
      <c r="H1984" s="60"/>
      <c r="I1984" s="59">
        <f t="shared" si="32"/>
        <v>25</v>
      </c>
      <c r="J1984" s="59" t="s">
        <v>1561</v>
      </c>
      <c r="K1984" s="61"/>
      <c r="L1984" s="62" t="s">
        <v>6737</v>
      </c>
      <c r="M1984" s="62" t="s">
        <v>2824</v>
      </c>
      <c r="N1984" s="72" t="str">
        <f>VLOOKUP(M1984,'Hulpblad KAR-parser'!A:C,2,FALSE)</f>
        <v>Inzet Brw Spec Blus</v>
      </c>
      <c r="O1984" s="72" t="str">
        <f>IF(VLOOKUP(M1984,'Hulpblad KAR-parser'!A:C,3,FALSE)="","",VLOOKUP(M1984,'Hulpblad KAR-parser'!A:C,3,FALSE))</f>
        <v>CrashTender</v>
      </c>
      <c r="P1984" s="136" t="str">
        <f>IF(CONCATENATE(C1984,D1984)="","",VLOOKUP(CONCATENATE(C1984,D1984),Karakteristieken!AQ:AQ,1,FALSE))</f>
        <v/>
      </c>
    </row>
    <row r="1985" spans="1:16" x14ac:dyDescent="0.25">
      <c r="A1985" s="59">
        <v>200114721</v>
      </c>
      <c r="B1985" s="59">
        <v>200107104</v>
      </c>
      <c r="C1985" s="59" t="s">
        <v>2466</v>
      </c>
      <c r="D1985" s="59" t="s">
        <v>2495</v>
      </c>
      <c r="E1985" s="60" t="s">
        <v>2497</v>
      </c>
      <c r="F1985" s="60"/>
      <c r="G1985" s="60"/>
      <c r="H1985" s="60"/>
      <c r="I1985" s="59">
        <f t="shared" si="32"/>
        <v>23</v>
      </c>
      <c r="J1985" s="59" t="s">
        <v>1613</v>
      </c>
      <c r="K1985" s="61"/>
      <c r="L1985" s="62" t="s">
        <v>6737</v>
      </c>
      <c r="M1985" s="62" t="s">
        <v>2497</v>
      </c>
      <c r="N1985" s="72" t="str">
        <f>VLOOKUP(M1985,'Hulpblad KAR-parser'!A:C,2,FALSE)</f>
        <v>Inzet Brw Alg</v>
      </c>
      <c r="O1985" s="72" t="str">
        <f>IF(VLOOKUP(M1985,'Hulpblad KAR-parser'!A:C,3,FALSE)="","",VLOOKUP(M1985,'Hulpblad KAR-parser'!A:C,3,FALSE))</f>
        <v>Daklijnenset</v>
      </c>
      <c r="P1985" s="136" t="str">
        <f>IF(CONCATENATE(C1985,D1985)="","",VLOOKUP(CONCATENATE(C1985,D1985),Karakteristieken!AQ:AQ,1,FALSE))</f>
        <v>Inzet Brw AlgDaklijnenset</v>
      </c>
    </row>
    <row r="1986" spans="1:16" x14ac:dyDescent="0.25">
      <c r="A1986" s="59"/>
      <c r="B1986" s="59"/>
      <c r="C1986" s="59"/>
      <c r="D1986" s="59"/>
      <c r="E1986" s="60" t="s">
        <v>9434</v>
      </c>
      <c r="F1986" s="60"/>
      <c r="G1986" s="60" t="s">
        <v>2497</v>
      </c>
      <c r="H1986" s="60"/>
      <c r="I1986" s="59">
        <f t="shared" si="32"/>
        <v>13</v>
      </c>
      <c r="J1986" s="59" t="s">
        <v>1561</v>
      </c>
      <c r="K1986" s="61"/>
      <c r="L1986" s="62" t="s">
        <v>6737</v>
      </c>
      <c r="M1986" s="62" t="s">
        <v>2497</v>
      </c>
      <c r="N1986" s="72" t="str">
        <f>VLOOKUP(M1986,'Hulpblad KAR-parser'!A:C,2,FALSE)</f>
        <v>Inzet Brw Alg</v>
      </c>
      <c r="O1986" s="72" t="str">
        <f>IF(VLOOKUP(M1986,'Hulpblad KAR-parser'!A:C,3,FALSE)="","",VLOOKUP(M1986,'Hulpblad KAR-parser'!A:C,3,FALSE))</f>
        <v>Daklijnenset</v>
      </c>
      <c r="P1986" s="136" t="str">
        <f>IF(CONCATENATE(C1986,D1986)="","",VLOOKUP(CONCATENATE(C1986,D1986),Karakteristieken!AQ:AQ,1,FALSE))</f>
        <v/>
      </c>
    </row>
    <row r="1987" spans="1:16" x14ac:dyDescent="0.25">
      <c r="A1987" s="59"/>
      <c r="B1987" s="59"/>
      <c r="C1987" s="59"/>
      <c r="D1987" s="59"/>
      <c r="E1987" s="60" t="s">
        <v>9435</v>
      </c>
      <c r="F1987" s="60"/>
      <c r="G1987" s="60" t="s">
        <v>2497</v>
      </c>
      <c r="H1987" s="60"/>
      <c r="I1987" s="59">
        <f t="shared" si="32"/>
        <v>6</v>
      </c>
      <c r="J1987" s="59" t="s">
        <v>1561</v>
      </c>
      <c r="K1987" s="61"/>
      <c r="L1987" s="62" t="s">
        <v>6737</v>
      </c>
      <c r="M1987" s="62" t="s">
        <v>2497</v>
      </c>
      <c r="N1987" s="72" t="str">
        <f>VLOOKUP(M1987,'Hulpblad KAR-parser'!A:C,2,FALSE)</f>
        <v>Inzet Brw Alg</v>
      </c>
      <c r="O1987" s="72" t="str">
        <f>IF(VLOOKUP(M1987,'Hulpblad KAR-parser'!A:C,3,FALSE)="","",VLOOKUP(M1987,'Hulpblad KAR-parser'!A:C,3,FALSE))</f>
        <v>Daklijnenset</v>
      </c>
      <c r="P1987" s="136" t="str">
        <f>IF(CONCATENATE(C1987,D1987)="","",VLOOKUP(CONCATENATE(C1987,D1987),Karakteristieken!AQ:AQ,1,FALSE))</f>
        <v/>
      </c>
    </row>
    <row r="1988" spans="1:16" x14ac:dyDescent="0.25">
      <c r="A1988" s="59"/>
      <c r="B1988" s="59"/>
      <c r="C1988" s="59"/>
      <c r="D1988" s="59"/>
      <c r="E1988" s="60" t="s">
        <v>9436</v>
      </c>
      <c r="F1988" s="60"/>
      <c r="G1988" s="60" t="s">
        <v>2497</v>
      </c>
      <c r="H1988" s="60"/>
      <c r="I1988" s="59">
        <f t="shared" ref="I1988:I2051" si="33">LEN(E1988)</f>
        <v>5</v>
      </c>
      <c r="J1988" s="59" t="s">
        <v>1561</v>
      </c>
      <c r="K1988" s="61"/>
      <c r="L1988" s="62" t="s">
        <v>6737</v>
      </c>
      <c r="M1988" s="62" t="s">
        <v>2497</v>
      </c>
      <c r="N1988" s="72" t="str">
        <f>VLOOKUP(M1988,'Hulpblad KAR-parser'!A:C,2,FALSE)</f>
        <v>Inzet Brw Alg</v>
      </c>
      <c r="O1988" s="72" t="str">
        <f>IF(VLOOKUP(M1988,'Hulpblad KAR-parser'!A:C,3,FALSE)="","",VLOOKUP(M1988,'Hulpblad KAR-parser'!A:C,3,FALSE))</f>
        <v>Daklijnenset</v>
      </c>
      <c r="P1988" s="136" t="str">
        <f>IF(CONCATENATE(C1988,D1988)="","",VLOOKUP(CONCATENATE(C1988,D1988),Karakteristieken!AQ:AQ,1,FALSE))</f>
        <v/>
      </c>
    </row>
    <row r="1989" spans="1:16" x14ac:dyDescent="0.25">
      <c r="A1989" s="59">
        <v>200109845</v>
      </c>
      <c r="B1989" s="59">
        <v>200098311</v>
      </c>
      <c r="C1989" s="59" t="s">
        <v>2466</v>
      </c>
      <c r="D1989" s="59" t="s">
        <v>2498</v>
      </c>
      <c r="E1989" s="60" t="s">
        <v>2500</v>
      </c>
      <c r="F1989" s="60"/>
      <c r="G1989" s="60"/>
      <c r="H1989" s="60"/>
      <c r="I1989" s="59">
        <f t="shared" si="33"/>
        <v>22</v>
      </c>
      <c r="J1989" s="59" t="s">
        <v>1613</v>
      </c>
      <c r="K1989" s="61"/>
      <c r="L1989" s="62" t="s">
        <v>6737</v>
      </c>
      <c r="M1989" s="62" t="s">
        <v>2500</v>
      </c>
      <c r="N1989" s="72" t="str">
        <f>VLOOKUP(M1989,'Hulpblad KAR-parser'!A:C,2,FALSE)</f>
        <v>Inzet Brw Alg</v>
      </c>
      <c r="O1989" s="72" t="str">
        <f>IF(VLOOKUP(M1989,'Hulpblad KAR-parser'!A:C,3,FALSE)="","",VLOOKUP(M1989,'Hulpblad KAR-parser'!A:C,3,FALSE))</f>
        <v>Deur openen</v>
      </c>
      <c r="P1989" s="136" t="str">
        <f>IF(CONCATENATE(C1989,D1989)="","",VLOOKUP(CONCATENATE(C1989,D1989),Karakteristieken!AQ:AQ,1,FALSE))</f>
        <v>Inzet Brw AlgDeur openen</v>
      </c>
    </row>
    <row r="1990" spans="1:16" x14ac:dyDescent="0.25">
      <c r="A1990" s="59"/>
      <c r="B1990" s="59"/>
      <c r="C1990" s="59"/>
      <c r="D1990" s="59"/>
      <c r="E1990" s="60" t="s">
        <v>9437</v>
      </c>
      <c r="F1990" s="60"/>
      <c r="G1990" s="60" t="s">
        <v>2500</v>
      </c>
      <c r="H1990" s="60"/>
      <c r="I1990" s="59">
        <f t="shared" si="33"/>
        <v>6</v>
      </c>
      <c r="J1990" s="59" t="s">
        <v>1561</v>
      </c>
      <c r="K1990" s="61"/>
      <c r="L1990" s="62" t="s">
        <v>6737</v>
      </c>
      <c r="M1990" s="62" t="s">
        <v>2500</v>
      </c>
      <c r="N1990" s="72" t="str">
        <f>VLOOKUP(M1990,'Hulpblad KAR-parser'!A:C,2,FALSE)</f>
        <v>Inzet Brw Alg</v>
      </c>
      <c r="O1990" s="72" t="str">
        <f>IF(VLOOKUP(M1990,'Hulpblad KAR-parser'!A:C,3,FALSE)="","",VLOOKUP(M1990,'Hulpblad KAR-parser'!A:C,3,FALSE))</f>
        <v>Deur openen</v>
      </c>
      <c r="P1990" s="136" t="str">
        <f>IF(CONCATENATE(C1990,D1990)="","",VLOOKUP(CONCATENATE(C1990,D1990),Karakteristieken!AQ:AQ,1,FALSE))</f>
        <v/>
      </c>
    </row>
    <row r="1991" spans="1:16" x14ac:dyDescent="0.25">
      <c r="A1991" s="59"/>
      <c r="B1991" s="59"/>
      <c r="C1991" s="59"/>
      <c r="D1991" s="59"/>
      <c r="E1991" s="60" t="s">
        <v>9438</v>
      </c>
      <c r="F1991" s="60"/>
      <c r="G1991" s="60" t="s">
        <v>2500</v>
      </c>
      <c r="H1991" s="60"/>
      <c r="I1991" s="59">
        <f t="shared" si="33"/>
        <v>5</v>
      </c>
      <c r="J1991" s="59" t="s">
        <v>1561</v>
      </c>
      <c r="K1991" s="61"/>
      <c r="L1991" s="62" t="s">
        <v>6737</v>
      </c>
      <c r="M1991" s="62" t="s">
        <v>2500</v>
      </c>
      <c r="N1991" s="72" t="str">
        <f>VLOOKUP(M1991,'Hulpblad KAR-parser'!A:C,2,FALSE)</f>
        <v>Inzet Brw Alg</v>
      </c>
      <c r="O1991" s="72" t="str">
        <f>IF(VLOOKUP(M1991,'Hulpblad KAR-parser'!A:C,3,FALSE)="","",VLOOKUP(M1991,'Hulpblad KAR-parser'!A:C,3,FALSE))</f>
        <v>Deur openen</v>
      </c>
      <c r="P1991" s="136" t="str">
        <f>IF(CONCATENATE(C1991,D1991)="","",VLOOKUP(CONCATENATE(C1991,D1991),Karakteristieken!AQ:AQ,1,FALSE))</f>
        <v/>
      </c>
    </row>
    <row r="1992" spans="1:16" x14ac:dyDescent="0.25">
      <c r="A1992" s="59">
        <v>200114813</v>
      </c>
      <c r="B1992" s="59">
        <v>200107195</v>
      </c>
      <c r="C1992" s="59" t="s">
        <v>2849</v>
      </c>
      <c r="D1992" s="59" t="s">
        <v>2877</v>
      </c>
      <c r="E1992" s="60" t="s">
        <v>2880</v>
      </c>
      <c r="F1992" s="60"/>
      <c r="G1992" s="60"/>
      <c r="H1992" s="60"/>
      <c r="I1992" s="59">
        <f t="shared" si="33"/>
        <v>13</v>
      </c>
      <c r="J1992" s="59" t="s">
        <v>1613</v>
      </c>
      <c r="K1992" s="61"/>
      <c r="L1992" s="62" t="s">
        <v>6737</v>
      </c>
      <c r="M1992" s="62" t="s">
        <v>2880</v>
      </c>
      <c r="N1992" s="72" t="str">
        <f>VLOOKUP(M1992,'Hulpblad KAR-parser'!A:C,2,FALSE)</f>
        <v>Inzet Brw water win</v>
      </c>
      <c r="O1992" s="72" t="str">
        <f>IF(VLOOKUP(M1992,'Hulpblad KAR-parser'!A:C,3,FALSE)="","",VLOOKUP(M1992,'Hulpblad KAR-parser'!A:C,3,FALSE))</f>
        <v>DP</v>
      </c>
      <c r="P1992" s="136" t="str">
        <f>IF(CONCATENATE(C1992,D1992)="","",VLOOKUP(CONCATENATE(C1992,D1992),Karakteristieken!AQ:AQ,1,FALSE))</f>
        <v>Inzet Brw water winDP</v>
      </c>
    </row>
    <row r="1993" spans="1:16" x14ac:dyDescent="0.25">
      <c r="A1993" s="59"/>
      <c r="B1993" s="59"/>
      <c r="C1993" s="59"/>
      <c r="D1993" s="59"/>
      <c r="E1993" s="60" t="s">
        <v>9730</v>
      </c>
      <c r="F1993" s="60"/>
      <c r="G1993" s="60" t="s">
        <v>2880</v>
      </c>
      <c r="H1993" s="60"/>
      <c r="I1993" s="59">
        <f t="shared" si="33"/>
        <v>5</v>
      </c>
      <c r="J1993" s="59" t="s">
        <v>1561</v>
      </c>
      <c r="K1993" s="61"/>
      <c r="L1993" s="62" t="s">
        <v>6737</v>
      </c>
      <c r="M1993" s="62" t="s">
        <v>2880</v>
      </c>
      <c r="N1993" s="72" t="str">
        <f>VLOOKUP(M1993,'Hulpblad KAR-parser'!A:C,2,FALSE)</f>
        <v>Inzet Brw water win</v>
      </c>
      <c r="O1993" s="72" t="str">
        <f>IF(VLOOKUP(M1993,'Hulpblad KAR-parser'!A:C,3,FALSE)="","",VLOOKUP(M1993,'Hulpblad KAR-parser'!A:C,3,FALSE))</f>
        <v>DP</v>
      </c>
      <c r="P1993" s="136" t="str">
        <f>IF(CONCATENATE(C1993,D1993)="","",VLOOKUP(CONCATENATE(C1993,D1993),Karakteristieken!AQ:AQ,1,FALSE))</f>
        <v/>
      </c>
    </row>
    <row r="1994" spans="1:16" x14ac:dyDescent="0.25">
      <c r="A1994" s="124"/>
      <c r="B1994" s="124"/>
      <c r="C1994" s="1" t="s">
        <v>12846</v>
      </c>
      <c r="D1994" s="1" t="s">
        <v>12847</v>
      </c>
      <c r="E1994" s="112" t="s">
        <v>12860</v>
      </c>
      <c r="F1994" s="124"/>
      <c r="G1994" s="124"/>
      <c r="H1994" s="124"/>
      <c r="I1994" s="63">
        <f t="shared" si="33"/>
        <v>23</v>
      </c>
      <c r="J1994" s="63" t="s">
        <v>1613</v>
      </c>
      <c r="K1994" s="93" t="s">
        <v>12198</v>
      </c>
      <c r="L1994" s="62" t="s">
        <v>6737</v>
      </c>
      <c r="M1994" s="62" t="s">
        <v>12860</v>
      </c>
      <c r="N1994" s="72" t="str">
        <f>VLOOKUP(M1994,'Hulpblad KAR-parser'!A:C,2,FALSE)</f>
        <v>Inzet Brw Spec Verk.</v>
      </c>
      <c r="O1994" s="72" t="str">
        <f>IF(VLOOKUP(M1994,'Hulpblad KAR-parser'!A:C,3,FALSE)="","",VLOOKUP(M1994,'Hulpblad KAR-parser'!A:C,3,FALSE))</f>
        <v>Drone binnen</v>
      </c>
      <c r="P1994" s="136" t="str">
        <f>IF(CONCATENATE(C1994,D1994)="","",VLOOKUP(CONCATENATE(C1994,D1994),Karakteristieken!AQ:AQ,1,FALSE))</f>
        <v>Inzet Brw Spec Verk.Drone binnen</v>
      </c>
    </row>
    <row r="1995" spans="1:16" x14ac:dyDescent="0.25">
      <c r="A1995" s="124"/>
      <c r="B1995" s="124"/>
      <c r="C1995" s="124"/>
      <c r="D1995" s="124"/>
      <c r="E1995" s="112" t="s">
        <v>12868</v>
      </c>
      <c r="F1995" s="124"/>
      <c r="G1995" s="112" t="s">
        <v>12860</v>
      </c>
      <c r="H1995" s="124"/>
      <c r="I1995" s="63">
        <f t="shared" si="33"/>
        <v>13</v>
      </c>
      <c r="J1995" s="63" t="s">
        <v>1561</v>
      </c>
      <c r="K1995" s="93" t="s">
        <v>12198</v>
      </c>
      <c r="L1995" s="62" t="s">
        <v>6737</v>
      </c>
      <c r="M1995" s="62" t="s">
        <v>12860</v>
      </c>
      <c r="N1995" s="72" t="str">
        <f>VLOOKUP(M1995,'Hulpblad KAR-parser'!A:C,2,FALSE)</f>
        <v>Inzet Brw Spec Verk.</v>
      </c>
      <c r="O1995" s="72" t="str">
        <f>IF(VLOOKUP(M1995,'Hulpblad KAR-parser'!A:C,3,FALSE)="","",VLOOKUP(M1995,'Hulpblad KAR-parser'!A:C,3,FALSE))</f>
        <v>Drone binnen</v>
      </c>
      <c r="P1995" s="136" t="str">
        <f>IF(CONCATENATE(C1995,D1995)="","",VLOOKUP(CONCATENATE(C1995,D1995),Karakteristieken!AQ:AQ,1,FALSE))</f>
        <v/>
      </c>
    </row>
    <row r="1996" spans="1:16" x14ac:dyDescent="0.25">
      <c r="A1996" s="124"/>
      <c r="B1996" s="124"/>
      <c r="C1996" s="124"/>
      <c r="D1996" s="124"/>
      <c r="E1996" s="112" t="s">
        <v>12877</v>
      </c>
      <c r="F1996" s="124"/>
      <c r="G1996" s="112" t="s">
        <v>12860</v>
      </c>
      <c r="H1996" s="124"/>
      <c r="I1996" s="63">
        <f t="shared" si="33"/>
        <v>12</v>
      </c>
      <c r="J1996" s="63" t="s">
        <v>1561</v>
      </c>
      <c r="K1996" s="93" t="s">
        <v>12198</v>
      </c>
      <c r="L1996" s="62" t="s">
        <v>6737</v>
      </c>
      <c r="M1996" s="62" t="s">
        <v>12860</v>
      </c>
      <c r="N1996" s="72" t="str">
        <f>VLOOKUP(M1996,'Hulpblad KAR-parser'!A:C,2,FALSE)</f>
        <v>Inzet Brw Spec Verk.</v>
      </c>
      <c r="O1996" s="72" t="str">
        <f>IF(VLOOKUP(M1996,'Hulpblad KAR-parser'!A:C,3,FALSE)="","",VLOOKUP(M1996,'Hulpblad KAR-parser'!A:C,3,FALSE))</f>
        <v>Drone binnen</v>
      </c>
      <c r="P1996" s="136" t="str">
        <f>IF(CONCATENATE(C1996,D1996)="","",VLOOKUP(CONCATENATE(C1996,D1996),Karakteristieken!AQ:AQ,1,FALSE))</f>
        <v/>
      </c>
    </row>
    <row r="1997" spans="1:16" x14ac:dyDescent="0.25">
      <c r="A1997" s="124"/>
      <c r="B1997" s="124"/>
      <c r="C1997" s="1" t="s">
        <v>12846</v>
      </c>
      <c r="D1997" s="1" t="s">
        <v>12848</v>
      </c>
      <c r="E1997" s="112" t="s">
        <v>12861</v>
      </c>
      <c r="F1997" s="124"/>
      <c r="G1997" s="124"/>
      <c r="H1997" s="124"/>
      <c r="I1997" s="63">
        <f t="shared" si="33"/>
        <v>23</v>
      </c>
      <c r="J1997" s="63" t="s">
        <v>1613</v>
      </c>
      <c r="K1997" s="93" t="s">
        <v>12198</v>
      </c>
      <c r="L1997" s="62" t="s">
        <v>6737</v>
      </c>
      <c r="M1997" s="62" t="s">
        <v>12861</v>
      </c>
      <c r="N1997" s="72" t="str">
        <f>VLOOKUP(M1997,'Hulpblad KAR-parser'!A:C,2,FALSE)</f>
        <v>Inzet Brw Spec Verk.</v>
      </c>
      <c r="O1997" s="72" t="str">
        <f>IF(VLOOKUP(M1997,'Hulpblad KAR-parser'!A:C,3,FALSE)="","",VLOOKUP(M1997,'Hulpblad KAR-parser'!A:C,3,FALSE))</f>
        <v>Drone buiten</v>
      </c>
      <c r="P1997" s="136" t="str">
        <f>IF(CONCATENATE(C1997,D1997)="","",VLOOKUP(CONCATENATE(C1997,D1997),Karakteristieken!AQ:AQ,1,FALSE))</f>
        <v>Inzet Brw Spec Verk.Drone buiten</v>
      </c>
    </row>
    <row r="1998" spans="1:16" x14ac:dyDescent="0.25">
      <c r="A1998" s="124"/>
      <c r="B1998" s="124"/>
      <c r="C1998" s="124"/>
      <c r="D1998" s="124"/>
      <c r="E1998" s="112" t="s">
        <v>12869</v>
      </c>
      <c r="F1998" s="124"/>
      <c r="G1998" s="112" t="s">
        <v>12861</v>
      </c>
      <c r="H1998" s="124"/>
      <c r="I1998" s="63">
        <f t="shared" si="33"/>
        <v>13</v>
      </c>
      <c r="J1998" s="63" t="s">
        <v>1561</v>
      </c>
      <c r="K1998" s="93" t="s">
        <v>12198</v>
      </c>
      <c r="L1998" s="62" t="s">
        <v>6737</v>
      </c>
      <c r="M1998" s="62" t="s">
        <v>12861</v>
      </c>
      <c r="N1998" s="72" t="str">
        <f>VLOOKUP(M1998,'Hulpblad KAR-parser'!A:C,2,FALSE)</f>
        <v>Inzet Brw Spec Verk.</v>
      </c>
      <c r="O1998" s="72" t="str">
        <f>IF(VLOOKUP(M1998,'Hulpblad KAR-parser'!A:C,3,FALSE)="","",VLOOKUP(M1998,'Hulpblad KAR-parser'!A:C,3,FALSE))</f>
        <v>Drone buiten</v>
      </c>
      <c r="P1998" s="136" t="str">
        <f>IF(CONCATENATE(C1998,D1998)="","",VLOOKUP(CONCATENATE(C1998,D1998),Karakteristieken!AQ:AQ,1,FALSE))</f>
        <v/>
      </c>
    </row>
    <row r="1999" spans="1:16" x14ac:dyDescent="0.25">
      <c r="A1999" s="124"/>
      <c r="B1999" s="124"/>
      <c r="C1999" s="1" t="s">
        <v>12846</v>
      </c>
      <c r="D1999" s="1" t="s">
        <v>12849</v>
      </c>
      <c r="E1999" s="112" t="s">
        <v>12862</v>
      </c>
      <c r="F1999" s="124"/>
      <c r="G1999" s="124"/>
      <c r="H1999" s="124"/>
      <c r="I1999" s="63">
        <f t="shared" si="33"/>
        <v>29</v>
      </c>
      <c r="J1999" s="63" t="s">
        <v>1613</v>
      </c>
      <c r="K1999" s="93" t="s">
        <v>12198</v>
      </c>
      <c r="L1999" s="62" t="s">
        <v>6737</v>
      </c>
      <c r="M1999" s="62" t="s">
        <v>12862</v>
      </c>
      <c r="N1999" s="72" t="str">
        <f>VLOOKUP(M1999,'Hulpblad KAR-parser'!A:C,2,FALSE)</f>
        <v>Inzet Brw Spec Verk.</v>
      </c>
      <c r="O1999" s="72" t="str">
        <f>IF(VLOOKUP(M1999,'Hulpblad KAR-parser'!A:C,3,FALSE)="","",VLOOKUP(M1999,'Hulpblad KAR-parser'!A:C,3,FALSE))</f>
        <v>Drone buiten groot</v>
      </c>
      <c r="P1999" s="136" t="str">
        <f>IF(CONCATENATE(C1999,D1999)="","",VLOOKUP(CONCATENATE(C1999,D1999),Karakteristieken!AQ:AQ,1,FALSE))</f>
        <v>Inzet Brw Spec Verk.Drone buiten groot</v>
      </c>
    </row>
    <row r="2000" spans="1:16" x14ac:dyDescent="0.25">
      <c r="A2000" s="124"/>
      <c r="B2000" s="124"/>
      <c r="C2000" s="124"/>
      <c r="D2000" s="124"/>
      <c r="E2000" s="112" t="s">
        <v>12870</v>
      </c>
      <c r="F2000" s="124"/>
      <c r="G2000" s="112" t="s">
        <v>12862</v>
      </c>
      <c r="H2000" s="124"/>
      <c r="I2000" s="63">
        <f t="shared" si="33"/>
        <v>19</v>
      </c>
      <c r="J2000" s="63" t="s">
        <v>1561</v>
      </c>
      <c r="K2000" s="93" t="s">
        <v>12198</v>
      </c>
      <c r="L2000" s="62" t="s">
        <v>6737</v>
      </c>
      <c r="M2000" s="62" t="s">
        <v>12862</v>
      </c>
      <c r="N2000" s="72" t="str">
        <f>VLOOKUP(M2000,'Hulpblad KAR-parser'!A:C,2,FALSE)</f>
        <v>Inzet Brw Spec Verk.</v>
      </c>
      <c r="O2000" s="72" t="str">
        <f>IF(VLOOKUP(M2000,'Hulpblad KAR-parser'!A:C,3,FALSE)="","",VLOOKUP(M2000,'Hulpblad KAR-parser'!A:C,3,FALSE))</f>
        <v>Drone buiten groot</v>
      </c>
      <c r="P2000" s="136" t="str">
        <f>IF(CONCATENATE(C2000,D2000)="","",VLOOKUP(CONCATENATE(C2000,D2000),Karakteristieken!AQ:AQ,1,FALSE))</f>
        <v/>
      </c>
    </row>
    <row r="2001" spans="1:16" x14ac:dyDescent="0.25">
      <c r="A2001" s="124"/>
      <c r="B2001" s="124"/>
      <c r="C2001" s="1" t="s">
        <v>12846</v>
      </c>
      <c r="D2001" s="1" t="s">
        <v>12852</v>
      </c>
      <c r="E2001" s="112" t="s">
        <v>12865</v>
      </c>
      <c r="F2001" s="124"/>
      <c r="G2001" s="124"/>
      <c r="H2001" s="124"/>
      <c r="I2001" s="63">
        <f t="shared" si="33"/>
        <v>27</v>
      </c>
      <c r="J2001" s="63" t="s">
        <v>1613</v>
      </c>
      <c r="K2001" s="93" t="s">
        <v>12198</v>
      </c>
      <c r="L2001" s="62" t="s">
        <v>6737</v>
      </c>
      <c r="M2001" s="62" t="s">
        <v>12865</v>
      </c>
      <c r="N2001" s="72" t="str">
        <f>VLOOKUP(M2001,'Hulpblad KAR-parser'!A:C,2,FALSE)</f>
        <v>Inzet Brw Spec Verk.</v>
      </c>
      <c r="O2001" s="72" t="str">
        <f>IF(VLOOKUP(M2001,'Hulpblad KAR-parser'!A:C,3,FALSE)="","",VLOOKUP(M2001,'Hulpblad KAR-parser'!A:C,3,FALSE))</f>
        <v>Drone onderwater</v>
      </c>
      <c r="P2001" s="136" t="str">
        <f>IF(CONCATENATE(C2001,D2001)="","",VLOOKUP(CONCATENATE(C2001,D2001),Karakteristieken!AQ:AQ,1,FALSE))</f>
        <v>Inzet Brw Spec Verk.Drone onderwater</v>
      </c>
    </row>
    <row r="2002" spans="1:16" x14ac:dyDescent="0.25">
      <c r="A2002" s="124"/>
      <c r="B2002" s="124"/>
      <c r="C2002" s="124"/>
      <c r="D2002" s="124"/>
      <c r="E2002" s="112" t="s">
        <v>12871</v>
      </c>
      <c r="F2002" s="124"/>
      <c r="G2002" s="112" t="s">
        <v>12865</v>
      </c>
      <c r="H2002" s="124"/>
      <c r="I2002" s="63">
        <f t="shared" si="33"/>
        <v>17</v>
      </c>
      <c r="J2002" s="63" t="s">
        <v>1561</v>
      </c>
      <c r="K2002" s="93" t="s">
        <v>12198</v>
      </c>
      <c r="L2002" s="62" t="s">
        <v>6737</v>
      </c>
      <c r="M2002" s="62" t="s">
        <v>12865</v>
      </c>
      <c r="N2002" s="72" t="str">
        <f>VLOOKUP(M2002,'Hulpblad KAR-parser'!A:C,2,FALSE)</f>
        <v>Inzet Brw Spec Verk.</v>
      </c>
      <c r="O2002" s="72" t="str">
        <f>IF(VLOOKUP(M2002,'Hulpblad KAR-parser'!A:C,3,FALSE)="","",VLOOKUP(M2002,'Hulpblad KAR-parser'!A:C,3,FALSE))</f>
        <v>Drone onderwater</v>
      </c>
      <c r="P2002" s="136" t="str">
        <f>IF(CONCATENATE(C2002,D2002)="","",VLOOKUP(CONCATENATE(C2002,D2002),Karakteristieken!AQ:AQ,1,FALSE))</f>
        <v/>
      </c>
    </row>
    <row r="2003" spans="1:16" x14ac:dyDescent="0.25">
      <c r="A2003" s="124"/>
      <c r="B2003" s="124"/>
      <c r="C2003" s="124"/>
      <c r="D2003" s="124"/>
      <c r="E2003" s="112" t="s">
        <v>12874</v>
      </c>
      <c r="F2003" s="124"/>
      <c r="G2003" s="112" t="s">
        <v>12865</v>
      </c>
      <c r="H2003" s="124"/>
      <c r="I2003" s="63">
        <f t="shared" si="33"/>
        <v>17</v>
      </c>
      <c r="J2003" s="63" t="s">
        <v>1561</v>
      </c>
      <c r="K2003" s="93" t="s">
        <v>12198</v>
      </c>
      <c r="L2003" s="62" t="s">
        <v>6737</v>
      </c>
      <c r="M2003" s="62" t="s">
        <v>12865</v>
      </c>
      <c r="N2003" s="72" t="str">
        <f>VLOOKUP(M2003,'Hulpblad KAR-parser'!A:C,2,FALSE)</f>
        <v>Inzet Brw Spec Verk.</v>
      </c>
      <c r="O2003" s="72" t="str">
        <f>IF(VLOOKUP(M2003,'Hulpblad KAR-parser'!A:C,3,FALSE)="","",VLOOKUP(M2003,'Hulpblad KAR-parser'!A:C,3,FALSE))</f>
        <v>Drone onderwater</v>
      </c>
      <c r="P2003" s="136" t="str">
        <f>IF(CONCATENATE(C2003,D2003)="","",VLOOKUP(CONCATENATE(C2003,D2003),Karakteristieken!AQ:AQ,1,FALSE))</f>
        <v/>
      </c>
    </row>
    <row r="2004" spans="1:16" x14ac:dyDescent="0.25">
      <c r="A2004" s="124"/>
      <c r="B2004" s="124"/>
      <c r="C2004" s="124"/>
      <c r="D2004" s="124"/>
      <c r="E2004" s="112" t="s">
        <v>12875</v>
      </c>
      <c r="F2004" s="124"/>
      <c r="G2004" s="112" t="s">
        <v>12865</v>
      </c>
      <c r="H2004" s="124"/>
      <c r="I2004" s="63">
        <f t="shared" si="33"/>
        <v>16</v>
      </c>
      <c r="J2004" s="63" t="s">
        <v>1561</v>
      </c>
      <c r="K2004" s="93" t="s">
        <v>12198</v>
      </c>
      <c r="L2004" s="62" t="s">
        <v>6737</v>
      </c>
      <c r="M2004" s="62" t="s">
        <v>12865</v>
      </c>
      <c r="N2004" s="72" t="str">
        <f>VLOOKUP(M2004,'Hulpblad KAR-parser'!A:C,2,FALSE)</f>
        <v>Inzet Brw Spec Verk.</v>
      </c>
      <c r="O2004" s="72" t="str">
        <f>IF(VLOOKUP(M2004,'Hulpblad KAR-parser'!A:C,3,FALSE)="","",VLOOKUP(M2004,'Hulpblad KAR-parser'!A:C,3,FALSE))</f>
        <v>Drone onderwater</v>
      </c>
      <c r="P2004" s="136" t="str">
        <f>IF(CONCATENATE(C2004,D2004)="","",VLOOKUP(CONCATENATE(C2004,D2004),Karakteristieken!AQ:AQ,1,FALSE))</f>
        <v/>
      </c>
    </row>
    <row r="2005" spans="1:16" x14ac:dyDescent="0.25">
      <c r="A2005" s="124"/>
      <c r="B2005" s="124"/>
      <c r="C2005" s="124"/>
      <c r="D2005" s="124"/>
      <c r="E2005" s="112" t="s">
        <v>12876</v>
      </c>
      <c r="F2005" s="124"/>
      <c r="G2005" s="112" t="s">
        <v>12865</v>
      </c>
      <c r="H2005" s="124"/>
      <c r="I2005" s="63">
        <f t="shared" si="33"/>
        <v>5</v>
      </c>
      <c r="J2005" s="63" t="s">
        <v>1561</v>
      </c>
      <c r="K2005" s="93" t="s">
        <v>12198</v>
      </c>
      <c r="L2005" s="62" t="s">
        <v>6737</v>
      </c>
      <c r="M2005" s="62" t="s">
        <v>12865</v>
      </c>
      <c r="N2005" s="72" t="str">
        <f>VLOOKUP(M2005,'Hulpblad KAR-parser'!A:C,2,FALSE)</f>
        <v>Inzet Brw Spec Verk.</v>
      </c>
      <c r="O2005" s="72" t="str">
        <f>IF(VLOOKUP(M2005,'Hulpblad KAR-parser'!A:C,3,FALSE)="","",VLOOKUP(M2005,'Hulpblad KAR-parser'!A:C,3,FALSE))</f>
        <v>Drone onderwater</v>
      </c>
      <c r="P2005" s="136" t="str">
        <f>IF(CONCATENATE(C2005,D2005)="","",VLOOKUP(CONCATENATE(C2005,D2005),Karakteristieken!AQ:AQ,1,FALSE))</f>
        <v/>
      </c>
    </row>
    <row r="2006" spans="1:16" x14ac:dyDescent="0.25">
      <c r="A2006" s="59">
        <v>200114805</v>
      </c>
      <c r="B2006" s="59">
        <v>200107187</v>
      </c>
      <c r="C2006" s="59" t="s">
        <v>2816</v>
      </c>
      <c r="D2006" s="59" t="s">
        <v>2825</v>
      </c>
      <c r="E2006" s="60" t="s">
        <v>2826</v>
      </c>
      <c r="F2006" s="60"/>
      <c r="G2006" s="60"/>
      <c r="H2006" s="60"/>
      <c r="I2006" s="59">
        <f t="shared" si="33"/>
        <v>26</v>
      </c>
      <c r="J2006" s="59" t="s">
        <v>1613</v>
      </c>
      <c r="K2006" s="61"/>
      <c r="L2006" s="62" t="s">
        <v>6737</v>
      </c>
      <c r="M2006" s="62" t="s">
        <v>2826</v>
      </c>
      <c r="N2006" s="72" t="str">
        <f>VLOOKUP(M2006,'Hulpblad KAR-parser'!A:C,2,FALSE)</f>
        <v>Inzet Brw Spec Blus</v>
      </c>
      <c r="O2006" s="72" t="str">
        <f>IF(VLOOKUP(M2006,'Hulpblad KAR-parser'!A:C,3,FALSE)="","",VLOOKUP(M2006,'Hulpblad KAR-parser'!A:C,3,FALSE))</f>
        <v>Drukluchtschuim</v>
      </c>
      <c r="P2006" s="136" t="str">
        <f>IF(CONCATENATE(C2006,D2006)="","",VLOOKUP(CONCATENATE(C2006,D2006),Karakteristieken!AQ:AQ,1,FALSE))</f>
        <v>Inzet Brw Spec BlusDrukluchtschuim</v>
      </c>
    </row>
    <row r="2007" spans="1:16" x14ac:dyDescent="0.25">
      <c r="A2007" s="59"/>
      <c r="B2007" s="59"/>
      <c r="C2007" s="59"/>
      <c r="D2007" s="59"/>
      <c r="E2007" s="60" t="s">
        <v>9709</v>
      </c>
      <c r="F2007" s="60"/>
      <c r="G2007" s="60" t="s">
        <v>2826</v>
      </c>
      <c r="H2007" s="60"/>
      <c r="I2007" s="59">
        <f t="shared" si="33"/>
        <v>6</v>
      </c>
      <c r="J2007" s="59" t="s">
        <v>1561</v>
      </c>
      <c r="K2007" s="61"/>
      <c r="L2007" s="62" t="s">
        <v>6737</v>
      </c>
      <c r="M2007" s="62" t="s">
        <v>2826</v>
      </c>
      <c r="N2007" s="72" t="str">
        <f>VLOOKUP(M2007,'Hulpblad KAR-parser'!A:C,2,FALSE)</f>
        <v>Inzet Brw Spec Blus</v>
      </c>
      <c r="O2007" s="72" t="str">
        <f>IF(VLOOKUP(M2007,'Hulpblad KAR-parser'!A:C,3,FALSE)="","",VLOOKUP(M2007,'Hulpblad KAR-parser'!A:C,3,FALSE))</f>
        <v>Drukluchtschuim</v>
      </c>
      <c r="P2007" s="136" t="str">
        <f>IF(CONCATENATE(C2007,D2007)="","",VLOOKUP(CONCATENATE(C2007,D2007),Karakteristieken!AQ:AQ,1,FALSE))</f>
        <v/>
      </c>
    </row>
    <row r="2008" spans="1:16" x14ac:dyDescent="0.25">
      <c r="A2008" s="59"/>
      <c r="B2008" s="59"/>
      <c r="C2008" s="59"/>
      <c r="D2008" s="59"/>
      <c r="E2008" s="60" t="s">
        <v>9710</v>
      </c>
      <c r="F2008" s="60"/>
      <c r="G2008" s="60" t="s">
        <v>2826</v>
      </c>
      <c r="H2008" s="60"/>
      <c r="I2008" s="59">
        <f t="shared" si="33"/>
        <v>29</v>
      </c>
      <c r="J2008" s="59" t="s">
        <v>1561</v>
      </c>
      <c r="K2008" s="61"/>
      <c r="L2008" s="62" t="s">
        <v>6737</v>
      </c>
      <c r="M2008" s="62" t="s">
        <v>2826</v>
      </c>
      <c r="N2008" s="72" t="str">
        <f>VLOOKUP(M2008,'Hulpblad KAR-parser'!A:C,2,FALSE)</f>
        <v>Inzet Brw Spec Blus</v>
      </c>
      <c r="O2008" s="72" t="str">
        <f>IF(VLOOKUP(M2008,'Hulpblad KAR-parser'!A:C,3,FALSE)="","",VLOOKUP(M2008,'Hulpblad KAR-parser'!A:C,3,FALSE))</f>
        <v>Drukluchtschuim</v>
      </c>
      <c r="P2008" s="136" t="str">
        <f>IF(CONCATENATE(C2008,D2008)="","",VLOOKUP(CONCATENATE(C2008,D2008),Karakteristieken!AQ:AQ,1,FALSE))</f>
        <v/>
      </c>
    </row>
    <row r="2009" spans="1:16" x14ac:dyDescent="0.25">
      <c r="A2009" s="59">
        <v>200114734</v>
      </c>
      <c r="B2009" s="59">
        <v>200107117</v>
      </c>
      <c r="C2009" s="59" t="s">
        <v>2580</v>
      </c>
      <c r="D2009" s="59" t="s">
        <v>2611</v>
      </c>
      <c r="E2009" s="60" t="s">
        <v>2612</v>
      </c>
      <c r="F2009" s="60"/>
      <c r="G2009" s="60"/>
      <c r="H2009" s="60"/>
      <c r="I2009" s="59">
        <f t="shared" si="33"/>
        <v>23</v>
      </c>
      <c r="J2009" s="59" t="s">
        <v>1613</v>
      </c>
      <c r="K2009" s="61"/>
      <c r="L2009" s="62" t="s">
        <v>6737</v>
      </c>
      <c r="M2009" s="62" t="s">
        <v>2612</v>
      </c>
      <c r="N2009" s="72" t="str">
        <f>VLOOKUP(M2009,'Hulpblad KAR-parser'!A:C,2,FALSE)</f>
        <v>Inzet Brw functie</v>
      </c>
      <c r="O2009" s="72" t="str">
        <f>IF(VLOOKUP(M2009,'Hulpblad KAR-parser'!A:C,3,FALSE)="","",VLOOKUP(M2009,'Hulpblad KAR-parser'!A:C,3,FALSE))</f>
        <v>Duikadviseur</v>
      </c>
      <c r="P2009" s="136" t="str">
        <f>IF(CONCATENATE(C2009,D2009)="","",VLOOKUP(CONCATENATE(C2009,D2009),Karakteristieken!AQ:AQ,1,FALSE))</f>
        <v>Inzet Brw functieDuikadviseur</v>
      </c>
    </row>
    <row r="2010" spans="1:16" x14ac:dyDescent="0.25">
      <c r="A2010" s="59"/>
      <c r="B2010" s="59"/>
      <c r="C2010" s="59"/>
      <c r="D2010" s="59"/>
      <c r="E2010" s="60" t="s">
        <v>9515</v>
      </c>
      <c r="F2010" s="60"/>
      <c r="G2010" s="60" t="s">
        <v>2612</v>
      </c>
      <c r="H2010" s="60"/>
      <c r="I2010" s="59">
        <f t="shared" si="33"/>
        <v>7</v>
      </c>
      <c r="J2010" s="59" t="s">
        <v>1561</v>
      </c>
      <c r="K2010" s="61"/>
      <c r="L2010" s="62" t="s">
        <v>6737</v>
      </c>
      <c r="M2010" s="62" t="s">
        <v>2612</v>
      </c>
      <c r="N2010" s="72" t="str">
        <f>VLOOKUP(M2010,'Hulpblad KAR-parser'!A:C,2,FALSE)</f>
        <v>Inzet Brw functie</v>
      </c>
      <c r="O2010" s="72" t="str">
        <f>IF(VLOOKUP(M2010,'Hulpblad KAR-parser'!A:C,3,FALSE)="","",VLOOKUP(M2010,'Hulpblad KAR-parser'!A:C,3,FALSE))</f>
        <v>Duikadviseur</v>
      </c>
      <c r="P2010" s="136" t="str">
        <f>IF(CONCATENATE(C2010,D2010)="","",VLOOKUP(CONCATENATE(C2010,D2010),Karakteristieken!AQ:AQ,1,FALSE))</f>
        <v/>
      </c>
    </row>
    <row r="2011" spans="1:16" x14ac:dyDescent="0.25">
      <c r="A2011" s="59"/>
      <c r="B2011" s="59"/>
      <c r="C2011" s="59"/>
      <c r="D2011" s="59"/>
      <c r="E2011" s="60" t="s">
        <v>9516</v>
      </c>
      <c r="F2011" s="60"/>
      <c r="G2011" s="60" t="s">
        <v>2612</v>
      </c>
      <c r="H2011" s="60"/>
      <c r="I2011" s="59">
        <f t="shared" si="33"/>
        <v>28</v>
      </c>
      <c r="J2011" s="59" t="s">
        <v>1561</v>
      </c>
      <c r="K2011" s="61"/>
      <c r="L2011" s="62" t="s">
        <v>6737</v>
      </c>
      <c r="M2011" s="62" t="s">
        <v>2612</v>
      </c>
      <c r="N2011" s="72" t="str">
        <f>VLOOKUP(M2011,'Hulpblad KAR-parser'!A:C,2,FALSE)</f>
        <v>Inzet Brw functie</v>
      </c>
      <c r="O2011" s="72" t="str">
        <f>IF(VLOOKUP(M2011,'Hulpblad KAR-parser'!A:C,3,FALSE)="","",VLOOKUP(M2011,'Hulpblad KAR-parser'!A:C,3,FALSE))</f>
        <v>Duikadviseur</v>
      </c>
      <c r="P2011" s="136" t="str">
        <f>IF(CONCATENATE(C2011,D2011)="","",VLOOKUP(CONCATENATE(C2011,D2011),Karakteristieken!AQ:AQ,1,FALSE))</f>
        <v/>
      </c>
    </row>
    <row r="2012" spans="1:16" x14ac:dyDescent="0.25">
      <c r="A2012" s="59">
        <v>200109847</v>
      </c>
      <c r="B2012" s="59">
        <v>200098313</v>
      </c>
      <c r="C2012" s="59" t="s">
        <v>2466</v>
      </c>
      <c r="D2012" s="59" t="s">
        <v>2501</v>
      </c>
      <c r="E2012" s="60" t="s">
        <v>2503</v>
      </c>
      <c r="F2012" s="60"/>
      <c r="G2012" s="60"/>
      <c r="H2012" s="60"/>
      <c r="I2012" s="59">
        <f t="shared" si="33"/>
        <v>26</v>
      </c>
      <c r="J2012" s="59" t="s">
        <v>1613</v>
      </c>
      <c r="K2012" s="61"/>
      <c r="L2012" s="62" t="s">
        <v>6737</v>
      </c>
      <c r="M2012" s="62" t="s">
        <v>2503</v>
      </c>
      <c r="N2012" s="72" t="str">
        <f>VLOOKUP(M2012,'Hulpblad KAR-parser'!A:C,2,FALSE)</f>
        <v>Inzet Brw Alg</v>
      </c>
      <c r="O2012" s="72" t="str">
        <f>IF(VLOOKUP(M2012,'Hulpblad KAR-parser'!A:C,3,FALSE)="","",VLOOKUP(M2012,'Hulpblad KAR-parser'!A:C,3,FALSE))</f>
        <v>First Responder</v>
      </c>
      <c r="P2012" s="136" t="str">
        <f>IF(CONCATENATE(C2012,D2012)="","",VLOOKUP(CONCATENATE(C2012,D2012),Karakteristieken!AQ:AQ,1,FALSE))</f>
        <v>Inzet Brw AlgFirst Responder</v>
      </c>
    </row>
    <row r="2013" spans="1:16" x14ac:dyDescent="0.25">
      <c r="A2013" s="59"/>
      <c r="B2013" s="59"/>
      <c r="C2013" s="59"/>
      <c r="D2013" s="59"/>
      <c r="E2013" s="60" t="s">
        <v>9439</v>
      </c>
      <c r="F2013" s="60"/>
      <c r="G2013" s="60" t="s">
        <v>2503</v>
      </c>
      <c r="H2013" s="60"/>
      <c r="I2013" s="59">
        <f t="shared" si="33"/>
        <v>6</v>
      </c>
      <c r="J2013" s="59" t="s">
        <v>1561</v>
      </c>
      <c r="K2013" s="61"/>
      <c r="L2013" s="62" t="s">
        <v>6737</v>
      </c>
      <c r="M2013" s="62" t="s">
        <v>2503</v>
      </c>
      <c r="N2013" s="72" t="str">
        <f>VLOOKUP(M2013,'Hulpblad KAR-parser'!A:C,2,FALSE)</f>
        <v>Inzet Brw Alg</v>
      </c>
      <c r="O2013" s="72" t="str">
        <f>IF(VLOOKUP(M2013,'Hulpblad KAR-parser'!A:C,3,FALSE)="","",VLOOKUP(M2013,'Hulpblad KAR-parser'!A:C,3,FALSE))</f>
        <v>First Responder</v>
      </c>
      <c r="P2013" s="136" t="str">
        <f>IF(CONCATENATE(C2013,D2013)="","",VLOOKUP(CONCATENATE(C2013,D2013),Karakteristieken!AQ:AQ,1,FALSE))</f>
        <v/>
      </c>
    </row>
    <row r="2014" spans="1:16" x14ac:dyDescent="0.25">
      <c r="A2014" s="59"/>
      <c r="B2014" s="59"/>
      <c r="C2014" s="59"/>
      <c r="D2014" s="59"/>
      <c r="E2014" s="60" t="s">
        <v>9440</v>
      </c>
      <c r="F2014" s="60"/>
      <c r="G2014" s="60" t="s">
        <v>2503</v>
      </c>
      <c r="H2014" s="60"/>
      <c r="I2014" s="59">
        <f t="shared" si="33"/>
        <v>5</v>
      </c>
      <c r="J2014" s="59" t="s">
        <v>1561</v>
      </c>
      <c r="K2014" s="61"/>
      <c r="L2014" s="62" t="s">
        <v>6737</v>
      </c>
      <c r="M2014" s="62" t="s">
        <v>2503</v>
      </c>
      <c r="N2014" s="72" t="str">
        <f>VLOOKUP(M2014,'Hulpblad KAR-parser'!A:C,2,FALSE)</f>
        <v>Inzet Brw Alg</v>
      </c>
      <c r="O2014" s="72" t="str">
        <f>IF(VLOOKUP(M2014,'Hulpblad KAR-parser'!A:C,3,FALSE)="","",VLOOKUP(M2014,'Hulpblad KAR-parser'!A:C,3,FALSE))</f>
        <v>First Responder</v>
      </c>
      <c r="P2014" s="136" t="str">
        <f>IF(CONCATENATE(C2014,D2014)="","",VLOOKUP(CONCATENATE(C2014,D2014),Karakteristieken!AQ:AQ,1,FALSE))</f>
        <v/>
      </c>
    </row>
    <row r="2015" spans="1:16" x14ac:dyDescent="0.25">
      <c r="A2015" s="67">
        <v>200109849</v>
      </c>
      <c r="B2015" s="67">
        <v>200098315</v>
      </c>
      <c r="C2015" s="67" t="s">
        <v>2580</v>
      </c>
      <c r="D2015" s="67"/>
      <c r="E2015" s="68" t="s">
        <v>6323</v>
      </c>
      <c r="F2015" s="68"/>
      <c r="G2015" s="68"/>
      <c r="H2015" s="68"/>
      <c r="I2015" s="67">
        <f t="shared" si="33"/>
        <v>15</v>
      </c>
      <c r="J2015" s="67" t="s">
        <v>1613</v>
      </c>
      <c r="K2015" s="91" t="s">
        <v>12550</v>
      </c>
      <c r="L2015" s="62" t="s">
        <v>6737</v>
      </c>
      <c r="M2015" s="62" t="s">
        <v>6323</v>
      </c>
      <c r="N2015" s="72" t="e">
        <f>VLOOKUP(M2015,'Hulpblad KAR-parser'!A:C,2,FALSE)</f>
        <v>#N/A</v>
      </c>
      <c r="O2015" s="72" t="e">
        <f>IF(VLOOKUP(M2015,'Hulpblad KAR-parser'!A:C,3,FALSE)="","",VLOOKUP(M2015,'Hulpblad KAR-parser'!A:C,3,FALSE))</f>
        <v>#N/A</v>
      </c>
      <c r="P2015" s="136" t="e">
        <f>IF(CONCATENATE(C2015,D2015)="","",VLOOKUP(CONCATENATE(C2015,D2015),Karakteristieken!AQ:AQ,1,FALSE))</f>
        <v>#N/A</v>
      </c>
    </row>
    <row r="2016" spans="1:16" x14ac:dyDescent="0.25">
      <c r="A2016" s="67"/>
      <c r="B2016" s="67"/>
      <c r="C2016" s="67"/>
      <c r="D2016" s="67"/>
      <c r="E2016" s="68" t="s">
        <v>9561</v>
      </c>
      <c r="F2016" s="68"/>
      <c r="G2016" s="68" t="s">
        <v>6323</v>
      </c>
      <c r="H2016" s="68"/>
      <c r="I2016" s="67">
        <f t="shared" si="33"/>
        <v>7</v>
      </c>
      <c r="J2016" s="67" t="s">
        <v>1561</v>
      </c>
      <c r="K2016" s="91" t="s">
        <v>12550</v>
      </c>
      <c r="L2016" s="62" t="s">
        <v>6737</v>
      </c>
      <c r="M2016" s="62" t="s">
        <v>6323</v>
      </c>
      <c r="N2016" s="72" t="e">
        <f>VLOOKUP(M2016,'Hulpblad KAR-parser'!A:C,2,FALSE)</f>
        <v>#N/A</v>
      </c>
      <c r="O2016" s="72" t="e">
        <f>IF(VLOOKUP(M2016,'Hulpblad KAR-parser'!A:C,3,FALSE)="","",VLOOKUP(M2016,'Hulpblad KAR-parser'!A:C,3,FALSE))</f>
        <v>#N/A</v>
      </c>
      <c r="P2016" s="136" t="str">
        <f>IF(CONCATENATE(C2016,D2016)="","",VLOOKUP(CONCATENATE(C2016,D2016),Karakteristieken!AQ:AQ,1,FALSE))</f>
        <v/>
      </c>
    </row>
    <row r="2017" spans="1:16" x14ac:dyDescent="0.25">
      <c r="A2017" s="59">
        <v>200114735</v>
      </c>
      <c r="B2017" s="59">
        <v>200107118</v>
      </c>
      <c r="C2017" s="59" t="s">
        <v>2580</v>
      </c>
      <c r="D2017" s="59" t="s">
        <v>2613</v>
      </c>
      <c r="E2017" s="60" t="s">
        <v>2614</v>
      </c>
      <c r="F2017" s="60"/>
      <c r="G2017" s="60"/>
      <c r="H2017" s="60"/>
      <c r="I2017" s="59">
        <f t="shared" si="33"/>
        <v>26</v>
      </c>
      <c r="J2017" s="59" t="s">
        <v>1613</v>
      </c>
      <c r="K2017" s="61"/>
      <c r="L2017" s="62" t="s">
        <v>6737</v>
      </c>
      <c r="M2017" s="62" t="s">
        <v>2614</v>
      </c>
      <c r="N2017" s="72" t="str">
        <f>VLOOKUP(M2017,'Hulpblad KAR-parser'!A:C,2,FALSE)</f>
        <v>Inzet Brw functie</v>
      </c>
      <c r="O2017" s="72" t="str">
        <f>IF(VLOOKUP(M2017,'Hulpblad KAR-parser'!A:C,3,FALSE)="","",VLOOKUP(M2017,'Hulpblad KAR-parser'!A:C,3,FALSE))</f>
        <v>Funct. Logistiek</v>
      </c>
      <c r="P2017" s="136" t="str">
        <f>IF(CONCATENATE(C2017,D2017)="","",VLOOKUP(CONCATENATE(C2017,D2017),Karakteristieken!AQ:AQ,1,FALSE))</f>
        <v>Inzet Brw functieFunct. Logistiek</v>
      </c>
    </row>
    <row r="2018" spans="1:16" x14ac:dyDescent="0.25">
      <c r="A2018" s="59"/>
      <c r="B2018" s="59"/>
      <c r="C2018" s="59"/>
      <c r="D2018" s="59"/>
      <c r="E2018" s="60" t="s">
        <v>9517</v>
      </c>
      <c r="F2018" s="60"/>
      <c r="G2018" s="60" t="s">
        <v>2614</v>
      </c>
      <c r="H2018" s="60"/>
      <c r="I2018" s="59">
        <f t="shared" si="33"/>
        <v>6</v>
      </c>
      <c r="J2018" s="59" t="s">
        <v>1561</v>
      </c>
      <c r="K2018" s="61"/>
      <c r="L2018" s="62" t="s">
        <v>6737</v>
      </c>
      <c r="M2018" s="62" t="s">
        <v>2614</v>
      </c>
      <c r="N2018" s="72" t="str">
        <f>VLOOKUP(M2018,'Hulpblad KAR-parser'!A:C,2,FALSE)</f>
        <v>Inzet Brw functie</v>
      </c>
      <c r="O2018" s="72" t="str">
        <f>IF(VLOOKUP(M2018,'Hulpblad KAR-parser'!A:C,3,FALSE)="","",VLOOKUP(M2018,'Hulpblad KAR-parser'!A:C,3,FALSE))</f>
        <v>Funct. Logistiek</v>
      </c>
      <c r="P2018" s="136" t="str">
        <f>IF(CONCATENATE(C2018,D2018)="","",VLOOKUP(CONCATENATE(C2018,D2018),Karakteristieken!AQ:AQ,1,FALSE))</f>
        <v/>
      </c>
    </row>
    <row r="2019" spans="1:16" x14ac:dyDescent="0.25">
      <c r="A2019" s="59"/>
      <c r="B2019" s="59"/>
      <c r="C2019" s="59"/>
      <c r="D2019" s="59"/>
      <c r="E2019" s="60" t="s">
        <v>9518</v>
      </c>
      <c r="F2019" s="60"/>
      <c r="G2019" s="60" t="s">
        <v>2614</v>
      </c>
      <c r="H2019" s="60"/>
      <c r="I2019" s="59">
        <f t="shared" si="33"/>
        <v>29</v>
      </c>
      <c r="J2019" s="59" t="s">
        <v>1561</v>
      </c>
      <c r="K2019" s="61"/>
      <c r="L2019" s="62" t="s">
        <v>6737</v>
      </c>
      <c r="M2019" s="62" t="s">
        <v>2614</v>
      </c>
      <c r="N2019" s="72" t="str">
        <f>VLOOKUP(M2019,'Hulpblad KAR-parser'!A:C,2,FALSE)</f>
        <v>Inzet Brw functie</v>
      </c>
      <c r="O2019" s="72" t="str">
        <f>IF(VLOOKUP(M2019,'Hulpblad KAR-parser'!A:C,3,FALSE)="","",VLOOKUP(M2019,'Hulpblad KAR-parser'!A:C,3,FALSE))</f>
        <v>Funct. Logistiek</v>
      </c>
      <c r="P2019" s="136" t="str">
        <f>IF(CONCATENATE(C2019,D2019)="","",VLOOKUP(CONCATENATE(C2019,D2019),Karakteristieken!AQ:AQ,1,FALSE))</f>
        <v/>
      </c>
    </row>
    <row r="2020" spans="1:16" x14ac:dyDescent="0.25">
      <c r="A2020" s="59">
        <v>200114763</v>
      </c>
      <c r="B2020" s="59">
        <v>200107146</v>
      </c>
      <c r="C2020" s="59" t="s">
        <v>2692</v>
      </c>
      <c r="D2020" s="59" t="s">
        <v>2699</v>
      </c>
      <c r="E2020" s="60" t="s">
        <v>2700</v>
      </c>
      <c r="F2020" s="60"/>
      <c r="G2020" s="60"/>
      <c r="H2020" s="60"/>
      <c r="I2020" s="59">
        <f t="shared" si="33"/>
        <v>21</v>
      </c>
      <c r="J2020" s="59" t="s">
        <v>1613</v>
      </c>
      <c r="K2020" s="61"/>
      <c r="L2020" s="62" t="s">
        <v>6737</v>
      </c>
      <c r="M2020" s="62" t="s">
        <v>2700</v>
      </c>
      <c r="N2020" s="72" t="str">
        <f>VLOOKUP(M2020,'Hulpblad KAR-parser'!A:C,2,FALSE)</f>
        <v>Inzet Brw IBGS</v>
      </c>
      <c r="O2020" s="72" t="str">
        <f>IF(VLOOKUP(M2020,'Hulpblad KAR-parser'!A:C,3,FALSE)="","",VLOOKUP(M2020,'Hulpblad KAR-parser'!A:C,3,FALSE))</f>
        <v>Gaspakteam</v>
      </c>
      <c r="P2020" s="136" t="str">
        <f>IF(CONCATENATE(C2020,D2020)="","",VLOOKUP(CONCATENATE(C2020,D2020),Karakteristieken!AQ:AQ,1,FALSE))</f>
        <v>Inzet Brw IBGSGaspakteam</v>
      </c>
    </row>
    <row r="2021" spans="1:16" x14ac:dyDescent="0.25">
      <c r="A2021" s="59"/>
      <c r="B2021" s="59"/>
      <c r="C2021" s="59"/>
      <c r="D2021" s="59"/>
      <c r="E2021" s="60" t="s">
        <v>9587</v>
      </c>
      <c r="F2021" s="60"/>
      <c r="G2021" s="60" t="s">
        <v>2700</v>
      </c>
      <c r="H2021" s="60"/>
      <c r="I2021" s="59">
        <f t="shared" si="33"/>
        <v>5</v>
      </c>
      <c r="J2021" s="59" t="s">
        <v>1561</v>
      </c>
      <c r="K2021" s="61"/>
      <c r="L2021" s="62" t="s">
        <v>6737</v>
      </c>
      <c r="M2021" s="62" t="s">
        <v>2700</v>
      </c>
      <c r="N2021" s="72" t="str">
        <f>VLOOKUP(M2021,'Hulpblad KAR-parser'!A:C,2,FALSE)</f>
        <v>Inzet Brw IBGS</v>
      </c>
      <c r="O2021" s="72" t="str">
        <f>IF(VLOOKUP(M2021,'Hulpblad KAR-parser'!A:C,3,FALSE)="","",VLOOKUP(M2021,'Hulpblad KAR-parser'!A:C,3,FALSE))</f>
        <v>Gaspakteam</v>
      </c>
      <c r="P2021" s="136" t="str">
        <f>IF(CONCATENATE(C2021,D2021)="","",VLOOKUP(CONCATENATE(C2021,D2021),Karakteristieken!AQ:AQ,1,FALSE))</f>
        <v/>
      </c>
    </row>
    <row r="2022" spans="1:16" x14ac:dyDescent="0.25">
      <c r="A2022" s="59"/>
      <c r="B2022" s="59"/>
      <c r="C2022" s="59"/>
      <c r="D2022" s="59"/>
      <c r="E2022" s="60" t="s">
        <v>9588</v>
      </c>
      <c r="F2022" s="60"/>
      <c r="G2022" s="60" t="s">
        <v>2700</v>
      </c>
      <c r="H2022" s="60"/>
      <c r="I2022" s="59">
        <f t="shared" si="33"/>
        <v>10</v>
      </c>
      <c r="J2022" s="59" t="s">
        <v>1561</v>
      </c>
      <c r="K2022" s="61"/>
      <c r="L2022" s="62" t="s">
        <v>6737</v>
      </c>
      <c r="M2022" s="62" t="s">
        <v>2700</v>
      </c>
      <c r="N2022" s="72" t="str">
        <f>VLOOKUP(M2022,'Hulpblad KAR-parser'!A:C,2,FALSE)</f>
        <v>Inzet Brw IBGS</v>
      </c>
      <c r="O2022" s="72" t="str">
        <f>IF(VLOOKUP(M2022,'Hulpblad KAR-parser'!A:C,3,FALSE)="","",VLOOKUP(M2022,'Hulpblad KAR-parser'!A:C,3,FALSE))</f>
        <v>Gaspakteam</v>
      </c>
      <c r="P2022" s="136" t="str">
        <f>IF(CONCATENATE(C2022,D2022)="","",VLOOKUP(CONCATENATE(C2022,D2022),Karakteristieken!AQ:AQ,1,FALSE))</f>
        <v/>
      </c>
    </row>
    <row r="2023" spans="1:16" x14ac:dyDescent="0.25">
      <c r="A2023" s="59"/>
      <c r="B2023" s="59"/>
      <c r="C2023" s="59"/>
      <c r="D2023" s="59"/>
      <c r="E2023" s="60" t="s">
        <v>9589</v>
      </c>
      <c r="F2023" s="60"/>
      <c r="G2023" s="60" t="s">
        <v>2700</v>
      </c>
      <c r="H2023" s="60"/>
      <c r="I2023" s="59">
        <f t="shared" si="33"/>
        <v>7</v>
      </c>
      <c r="J2023" s="59" t="s">
        <v>1561</v>
      </c>
      <c r="K2023" s="61"/>
      <c r="L2023" s="62" t="s">
        <v>6737</v>
      </c>
      <c r="M2023" s="62" t="s">
        <v>2700</v>
      </c>
      <c r="N2023" s="72" t="str">
        <f>VLOOKUP(M2023,'Hulpblad KAR-parser'!A:C,2,FALSE)</f>
        <v>Inzet Brw IBGS</v>
      </c>
      <c r="O2023" s="72" t="str">
        <f>IF(VLOOKUP(M2023,'Hulpblad KAR-parser'!A:C,3,FALSE)="","",VLOOKUP(M2023,'Hulpblad KAR-parser'!A:C,3,FALSE))</f>
        <v>Gaspakteam</v>
      </c>
      <c r="P2023" s="136" t="str">
        <f>IF(CONCATENATE(C2023,D2023)="","",VLOOKUP(CONCATENATE(C2023,D2023),Karakteristieken!AQ:AQ,1,FALSE))</f>
        <v/>
      </c>
    </row>
    <row r="2024" spans="1:16" x14ac:dyDescent="0.25">
      <c r="A2024" s="59"/>
      <c r="B2024" s="59"/>
      <c r="C2024" s="59"/>
      <c r="D2024" s="59"/>
      <c r="E2024" s="60" t="s">
        <v>9590</v>
      </c>
      <c r="F2024" s="60"/>
      <c r="G2024" s="60" t="s">
        <v>2700</v>
      </c>
      <c r="H2024" s="60"/>
      <c r="I2024" s="59">
        <f t="shared" si="33"/>
        <v>24</v>
      </c>
      <c r="J2024" s="59" t="s">
        <v>1561</v>
      </c>
      <c r="K2024" s="61"/>
      <c r="L2024" s="62" t="s">
        <v>6737</v>
      </c>
      <c r="M2024" s="62" t="s">
        <v>2700</v>
      </c>
      <c r="N2024" s="72" t="str">
        <f>VLOOKUP(M2024,'Hulpblad KAR-parser'!A:C,2,FALSE)</f>
        <v>Inzet Brw IBGS</v>
      </c>
      <c r="O2024" s="72" t="str">
        <f>IF(VLOOKUP(M2024,'Hulpblad KAR-parser'!A:C,3,FALSE)="","",VLOOKUP(M2024,'Hulpblad KAR-parser'!A:C,3,FALSE))</f>
        <v>Gaspakteam</v>
      </c>
      <c r="P2024" s="136" t="str">
        <f>IF(CONCATENATE(C2024,D2024)="","",VLOOKUP(CONCATENATE(C2024,D2024),Karakteristieken!AQ:AQ,1,FALSE))</f>
        <v/>
      </c>
    </row>
    <row r="2025" spans="1:16" x14ac:dyDescent="0.25">
      <c r="A2025" s="59">
        <v>200114764</v>
      </c>
      <c r="B2025" s="59">
        <v>200107147</v>
      </c>
      <c r="C2025" s="59" t="s">
        <v>2692</v>
      </c>
      <c r="D2025" s="59" t="s">
        <v>2701</v>
      </c>
      <c r="E2025" s="60" t="s">
        <v>2702</v>
      </c>
      <c r="F2025" s="60"/>
      <c r="G2025" s="60"/>
      <c r="H2025" s="60"/>
      <c r="I2025" s="59">
        <f t="shared" si="33"/>
        <v>26</v>
      </c>
      <c r="J2025" s="59" t="s">
        <v>1613</v>
      </c>
      <c r="K2025" s="61"/>
      <c r="L2025" s="62" t="s">
        <v>6737</v>
      </c>
      <c r="M2025" s="62" t="s">
        <v>2702</v>
      </c>
      <c r="N2025" s="72" t="str">
        <f>VLOOKUP(M2025,'Hulpblad KAR-parser'!A:C,2,FALSE)</f>
        <v>Inzet Brw IBGS</v>
      </c>
      <c r="O2025" s="72" t="str">
        <f>IF(VLOOKUP(M2025,'Hulpblad KAR-parser'!A:C,3,FALSE)="","",VLOOKUP(M2025,'Hulpblad KAR-parser'!A:C,3,FALSE))</f>
        <v>Gev.stof eenheid</v>
      </c>
      <c r="P2025" s="136" t="str">
        <f>IF(CONCATENATE(C2025,D2025)="","",VLOOKUP(CONCATENATE(C2025,D2025),Karakteristieken!AQ:AQ,1,FALSE))</f>
        <v>Inzet Brw IBGSGev.stof eenheid</v>
      </c>
    </row>
    <row r="2026" spans="1:16" x14ac:dyDescent="0.25">
      <c r="A2026" s="59"/>
      <c r="B2026" s="59"/>
      <c r="C2026" s="59"/>
      <c r="D2026" s="59"/>
      <c r="E2026" s="60" t="s">
        <v>9591</v>
      </c>
      <c r="F2026" s="60"/>
      <c r="G2026" s="60" t="s">
        <v>2702</v>
      </c>
      <c r="H2026" s="60"/>
      <c r="I2026" s="59">
        <f t="shared" si="33"/>
        <v>6</v>
      </c>
      <c r="J2026" s="59" t="s">
        <v>1561</v>
      </c>
      <c r="K2026" s="61"/>
      <c r="L2026" s="62" t="s">
        <v>6737</v>
      </c>
      <c r="M2026" s="62" t="s">
        <v>2702</v>
      </c>
      <c r="N2026" s="72" t="str">
        <f>VLOOKUP(M2026,'Hulpblad KAR-parser'!A:C,2,FALSE)</f>
        <v>Inzet Brw IBGS</v>
      </c>
      <c r="O2026" s="72" t="str">
        <f>IF(VLOOKUP(M2026,'Hulpblad KAR-parser'!A:C,3,FALSE)="","",VLOOKUP(M2026,'Hulpblad KAR-parser'!A:C,3,FALSE))</f>
        <v>Gev.stof eenheid</v>
      </c>
      <c r="P2026" s="136" t="str">
        <f>IF(CONCATENATE(C2026,D2026)="","",VLOOKUP(CONCATENATE(C2026,D2026),Karakteristieken!AQ:AQ,1,FALSE))</f>
        <v/>
      </c>
    </row>
    <row r="2027" spans="1:16" x14ac:dyDescent="0.25">
      <c r="A2027" s="59"/>
      <c r="B2027" s="59"/>
      <c r="C2027" s="59"/>
      <c r="D2027" s="59"/>
      <c r="E2027" s="60" t="s">
        <v>9592</v>
      </c>
      <c r="F2027" s="60"/>
      <c r="G2027" s="60" t="s">
        <v>2702</v>
      </c>
      <c r="H2027" s="60"/>
      <c r="I2027" s="59">
        <f t="shared" si="33"/>
        <v>26</v>
      </c>
      <c r="J2027" s="59" t="s">
        <v>1561</v>
      </c>
      <c r="K2027" s="61"/>
      <c r="L2027" s="62" t="s">
        <v>6737</v>
      </c>
      <c r="M2027" s="62" t="s">
        <v>2702</v>
      </c>
      <c r="N2027" s="72" t="str">
        <f>VLOOKUP(M2027,'Hulpblad KAR-parser'!A:C,2,FALSE)</f>
        <v>Inzet Brw IBGS</v>
      </c>
      <c r="O2027" s="72" t="str">
        <f>IF(VLOOKUP(M2027,'Hulpblad KAR-parser'!A:C,3,FALSE)="","",VLOOKUP(M2027,'Hulpblad KAR-parser'!A:C,3,FALSE))</f>
        <v>Gev.stof eenheid</v>
      </c>
      <c r="P2027" s="136" t="str">
        <f>IF(CONCATENATE(C2027,D2027)="","",VLOOKUP(CONCATENATE(C2027,D2027),Karakteristieken!AQ:AQ,1,FALSE))</f>
        <v/>
      </c>
    </row>
    <row r="2028" spans="1:16" x14ac:dyDescent="0.25">
      <c r="A2028" s="59">
        <v>200114765</v>
      </c>
      <c r="B2028" s="59">
        <v>200107148</v>
      </c>
      <c r="C2028" s="59" t="s">
        <v>2692</v>
      </c>
      <c r="D2028" s="59" t="s">
        <v>2703</v>
      </c>
      <c r="E2028" s="60" t="s">
        <v>2704</v>
      </c>
      <c r="F2028" s="60"/>
      <c r="G2028" s="60"/>
      <c r="H2028" s="60"/>
      <c r="I2028" s="59">
        <f t="shared" si="33"/>
        <v>26</v>
      </c>
      <c r="J2028" s="59" t="s">
        <v>1613</v>
      </c>
      <c r="K2028" s="61"/>
      <c r="L2028" s="62" t="s">
        <v>6737</v>
      </c>
      <c r="M2028" s="62" t="s">
        <v>2704</v>
      </c>
      <c r="N2028" s="72" t="str">
        <f>VLOOKUP(M2028,'Hulpblad KAR-parser'!A:C,2,FALSE)</f>
        <v>Inzet Brw IBGS</v>
      </c>
      <c r="O2028" s="72" t="str">
        <f>IF(VLOOKUP(M2028,'Hulpblad KAR-parser'!A:C,3,FALSE)="","",VLOOKUP(M2028,'Hulpblad KAR-parser'!A:C,3,FALSE))</f>
        <v>Gev.stof spec. eh.</v>
      </c>
      <c r="P2028" s="136" t="str">
        <f>IF(CONCATENATE(C2028,D2028)="","",VLOOKUP(CONCATENATE(C2028,D2028),Karakteristieken!AQ:AQ,1,FALSE))</f>
        <v>Inzet Brw IBGSGev.stof spec. eh.</v>
      </c>
    </row>
    <row r="2029" spans="1:16" x14ac:dyDescent="0.25">
      <c r="A2029" s="59"/>
      <c r="B2029" s="59"/>
      <c r="C2029" s="59"/>
      <c r="D2029" s="59"/>
      <c r="E2029" s="60" t="s">
        <v>9593</v>
      </c>
      <c r="F2029" s="60"/>
      <c r="G2029" s="60" t="s">
        <v>2704</v>
      </c>
      <c r="H2029" s="60"/>
      <c r="I2029" s="59">
        <f t="shared" si="33"/>
        <v>7</v>
      </c>
      <c r="J2029" s="59" t="s">
        <v>1561</v>
      </c>
      <c r="K2029" s="61"/>
      <c r="L2029" s="62" t="s">
        <v>6737</v>
      </c>
      <c r="M2029" s="62" t="s">
        <v>2704</v>
      </c>
      <c r="N2029" s="72" t="str">
        <f>VLOOKUP(M2029,'Hulpblad KAR-parser'!A:C,2,FALSE)</f>
        <v>Inzet Brw IBGS</v>
      </c>
      <c r="O2029" s="72" t="str">
        <f>IF(VLOOKUP(M2029,'Hulpblad KAR-parser'!A:C,3,FALSE)="","",VLOOKUP(M2029,'Hulpblad KAR-parser'!A:C,3,FALSE))</f>
        <v>Gev.stof spec. eh.</v>
      </c>
      <c r="P2029" s="136" t="str">
        <f>IF(CONCATENATE(C2029,D2029)="","",VLOOKUP(CONCATENATE(C2029,D2029),Karakteristieken!AQ:AQ,1,FALSE))</f>
        <v/>
      </c>
    </row>
    <row r="2030" spans="1:16" x14ac:dyDescent="0.25">
      <c r="A2030" s="59"/>
      <c r="B2030" s="59"/>
      <c r="C2030" s="59"/>
      <c r="D2030" s="59"/>
      <c r="E2030" s="60" t="s">
        <v>9594</v>
      </c>
      <c r="F2030" s="60"/>
      <c r="G2030" s="60" t="s">
        <v>2704</v>
      </c>
      <c r="H2030" s="60"/>
      <c r="I2030" s="59">
        <f t="shared" si="33"/>
        <v>27</v>
      </c>
      <c r="J2030" s="59" t="s">
        <v>1561</v>
      </c>
      <c r="K2030" s="61"/>
      <c r="L2030" s="62" t="s">
        <v>6737</v>
      </c>
      <c r="M2030" s="62" t="s">
        <v>2704</v>
      </c>
      <c r="N2030" s="72" t="str">
        <f>VLOOKUP(M2030,'Hulpblad KAR-parser'!A:C,2,FALSE)</f>
        <v>Inzet Brw IBGS</v>
      </c>
      <c r="O2030" s="72" t="str">
        <f>IF(VLOOKUP(M2030,'Hulpblad KAR-parser'!A:C,3,FALSE)="","",VLOOKUP(M2030,'Hulpblad KAR-parser'!A:C,3,FALSE))</f>
        <v>Gev.stof spec. eh.</v>
      </c>
      <c r="P2030" s="136" t="str">
        <f>IF(CONCATENATE(C2030,D2030)="","",VLOOKUP(CONCATENATE(C2030,D2030),Karakteristieken!AQ:AQ,1,FALSE))</f>
        <v/>
      </c>
    </row>
    <row r="2031" spans="1:16" x14ac:dyDescent="0.25">
      <c r="A2031" s="67">
        <v>200112613</v>
      </c>
      <c r="B2031" s="67">
        <v>200101951</v>
      </c>
      <c r="C2031" s="67" t="s">
        <v>2580</v>
      </c>
      <c r="D2031" s="67" t="s">
        <v>2615</v>
      </c>
      <c r="E2031" s="68" t="s">
        <v>2616</v>
      </c>
      <c r="F2031" s="68"/>
      <c r="G2031" s="68"/>
      <c r="H2031" s="68"/>
      <c r="I2031" s="67">
        <f t="shared" si="33"/>
        <v>29</v>
      </c>
      <c r="J2031" s="67" t="s">
        <v>1613</v>
      </c>
      <c r="K2031" s="91" t="s">
        <v>12550</v>
      </c>
      <c r="L2031" s="62" t="s">
        <v>6737</v>
      </c>
      <c r="M2031" s="62" t="s">
        <v>2616</v>
      </c>
      <c r="N2031" s="72" t="e">
        <f>VLOOKUP(M2031,'Hulpblad KAR-parser'!A:C,2,FALSE)</f>
        <v>#N/A</v>
      </c>
      <c r="O2031" s="72" t="e">
        <f>IF(VLOOKUP(M2031,'Hulpblad KAR-parser'!A:C,3,FALSE)="","",VLOOKUP(M2031,'Hulpblad KAR-parser'!A:C,3,FALSE))</f>
        <v>#N/A</v>
      </c>
      <c r="P2031" s="136" t="str">
        <f>IF(CONCATENATE(C2031,D2031)="","",VLOOKUP(CONCATENATE(C2031,D2031),Karakteristieken!AQ:AQ,1,FALSE))</f>
        <v>Inzet Brw functieGezagvoerder drone</v>
      </c>
    </row>
    <row r="2032" spans="1:16" x14ac:dyDescent="0.25">
      <c r="A2032" s="67"/>
      <c r="B2032" s="67"/>
      <c r="C2032" s="67"/>
      <c r="D2032" s="67"/>
      <c r="E2032" s="68" t="s">
        <v>9519</v>
      </c>
      <c r="F2032" s="68"/>
      <c r="G2032" s="68" t="s">
        <v>2616</v>
      </c>
      <c r="H2032" s="68"/>
      <c r="I2032" s="67">
        <f t="shared" si="33"/>
        <v>7</v>
      </c>
      <c r="J2032" s="67" t="s">
        <v>1561</v>
      </c>
      <c r="K2032" s="91" t="s">
        <v>12550</v>
      </c>
      <c r="L2032" s="62" t="s">
        <v>6737</v>
      </c>
      <c r="M2032" s="62" t="s">
        <v>2616</v>
      </c>
      <c r="N2032" s="72" t="e">
        <f>VLOOKUP(M2032,'Hulpblad KAR-parser'!A:C,2,FALSE)</f>
        <v>#N/A</v>
      </c>
      <c r="O2032" s="72" t="e">
        <f>IF(VLOOKUP(M2032,'Hulpblad KAR-parser'!A:C,3,FALSE)="","",VLOOKUP(M2032,'Hulpblad KAR-parser'!A:C,3,FALSE))</f>
        <v>#N/A</v>
      </c>
      <c r="P2032" s="136" t="str">
        <f>IF(CONCATENATE(C2032,D2032)="","",VLOOKUP(CONCATENATE(C2032,D2032),Karakteristieken!AQ:AQ,1,FALSE))</f>
        <v/>
      </c>
    </row>
    <row r="2033" spans="1:16" x14ac:dyDescent="0.25">
      <c r="A2033" s="59">
        <v>200114766</v>
      </c>
      <c r="B2033" s="59">
        <v>200107149</v>
      </c>
      <c r="C2033" s="59" t="s">
        <v>2692</v>
      </c>
      <c r="D2033" s="59" t="s">
        <v>2705</v>
      </c>
      <c r="E2033" s="60" t="s">
        <v>2706</v>
      </c>
      <c r="F2033" s="60"/>
      <c r="G2033" s="60"/>
      <c r="H2033" s="60"/>
      <c r="I2033" s="59">
        <f t="shared" si="33"/>
        <v>22</v>
      </c>
      <c r="J2033" s="59" t="s">
        <v>1613</v>
      </c>
      <c r="K2033" s="61"/>
      <c r="L2033" s="62" t="s">
        <v>6737</v>
      </c>
      <c r="M2033" s="62" t="s">
        <v>2706</v>
      </c>
      <c r="N2033" s="72" t="str">
        <f>VLOOKUP(M2033,'Hulpblad KAR-parser'!A:C,2,FALSE)</f>
        <v>Inzet Brw IBGS</v>
      </c>
      <c r="O2033" s="72" t="str">
        <f>IF(VLOOKUP(M2033,'Hulpblad KAR-parser'!A:C,3,FALSE)="","",VLOOKUP(M2033,'Hulpblad KAR-parser'!A:C,3,FALSE))</f>
        <v>Gierpakteam</v>
      </c>
      <c r="P2033" s="136" t="str">
        <f>IF(CONCATENATE(C2033,D2033)="","",VLOOKUP(CONCATENATE(C2033,D2033),Karakteristieken!AQ:AQ,1,FALSE))</f>
        <v>Inzet Brw IBGSGierpakteam</v>
      </c>
    </row>
    <row r="2034" spans="1:16" x14ac:dyDescent="0.25">
      <c r="A2034" s="59"/>
      <c r="B2034" s="59"/>
      <c r="C2034" s="59"/>
      <c r="D2034" s="59"/>
      <c r="E2034" s="60" t="s">
        <v>9595</v>
      </c>
      <c r="F2034" s="60"/>
      <c r="G2034" s="60" t="s">
        <v>2706</v>
      </c>
      <c r="H2034" s="60"/>
      <c r="I2034" s="59">
        <f t="shared" si="33"/>
        <v>7</v>
      </c>
      <c r="J2034" s="59" t="s">
        <v>1561</v>
      </c>
      <c r="K2034" s="61"/>
      <c r="L2034" s="62" t="s">
        <v>6737</v>
      </c>
      <c r="M2034" s="62" t="s">
        <v>2706</v>
      </c>
      <c r="N2034" s="72" t="str">
        <f>VLOOKUP(M2034,'Hulpblad KAR-parser'!A:C,2,FALSE)</f>
        <v>Inzet Brw IBGS</v>
      </c>
      <c r="O2034" s="72" t="str">
        <f>IF(VLOOKUP(M2034,'Hulpblad KAR-parser'!A:C,3,FALSE)="","",VLOOKUP(M2034,'Hulpblad KAR-parser'!A:C,3,FALSE))</f>
        <v>Gierpakteam</v>
      </c>
      <c r="P2034" s="136" t="str">
        <f>IF(CONCATENATE(C2034,D2034)="","",VLOOKUP(CONCATENATE(C2034,D2034),Karakteristieken!AQ:AQ,1,FALSE))</f>
        <v/>
      </c>
    </row>
    <row r="2035" spans="1:16" x14ac:dyDescent="0.25">
      <c r="A2035" s="59"/>
      <c r="B2035" s="59"/>
      <c r="C2035" s="59"/>
      <c r="D2035" s="59"/>
      <c r="E2035" s="60" t="s">
        <v>9596</v>
      </c>
      <c r="F2035" s="60"/>
      <c r="G2035" s="60" t="s">
        <v>2706</v>
      </c>
      <c r="H2035" s="60"/>
      <c r="I2035" s="59">
        <f t="shared" si="33"/>
        <v>26</v>
      </c>
      <c r="J2035" s="59" t="s">
        <v>1561</v>
      </c>
      <c r="K2035" s="61"/>
      <c r="L2035" s="62" t="s">
        <v>6737</v>
      </c>
      <c r="M2035" s="62" t="s">
        <v>2706</v>
      </c>
      <c r="N2035" s="72" t="str">
        <f>VLOOKUP(M2035,'Hulpblad KAR-parser'!A:C,2,FALSE)</f>
        <v>Inzet Brw IBGS</v>
      </c>
      <c r="O2035" s="72" t="str">
        <f>IF(VLOOKUP(M2035,'Hulpblad KAR-parser'!A:C,3,FALSE)="","",VLOOKUP(M2035,'Hulpblad KAR-parser'!A:C,3,FALSE))</f>
        <v>Gierpakteam</v>
      </c>
      <c r="P2035" s="136" t="str">
        <f>IF(CONCATENATE(C2035,D2035)="","",VLOOKUP(CONCATENATE(C2035,D2035),Karakteristieken!AQ:AQ,1,FALSE))</f>
        <v/>
      </c>
    </row>
    <row r="2036" spans="1:16" x14ac:dyDescent="0.25">
      <c r="A2036" s="59">
        <v>200114767</v>
      </c>
      <c r="B2036" s="59">
        <v>200107150</v>
      </c>
      <c r="C2036" s="59" t="s">
        <v>2692</v>
      </c>
      <c r="D2036" s="59" t="s">
        <v>2707</v>
      </c>
      <c r="E2036" s="60" t="s">
        <v>2708</v>
      </c>
      <c r="F2036" s="60"/>
      <c r="G2036" s="60"/>
      <c r="H2036" s="60"/>
      <c r="I2036" s="59">
        <f t="shared" si="33"/>
        <v>28</v>
      </c>
      <c r="J2036" s="59" t="s">
        <v>1613</v>
      </c>
      <c r="K2036" s="61"/>
      <c r="L2036" s="62" t="s">
        <v>6737</v>
      </c>
      <c r="M2036" s="62" t="s">
        <v>2708</v>
      </c>
      <c r="N2036" s="72" t="str">
        <f>VLOOKUP(M2036,'Hulpblad KAR-parser'!A:C,2,FALSE)</f>
        <v>Inzet Brw IBGS</v>
      </c>
      <c r="O2036" s="72" t="str">
        <f>IF(VLOOKUP(M2036,'Hulpblad KAR-parser'!A:C,3,FALSE)="","",VLOOKUP(M2036,'Hulpblad KAR-parser'!A:C,3,FALSE))</f>
        <v>Grootsch. Ontsm. eh</v>
      </c>
      <c r="P2036" s="136" t="str">
        <f>IF(CONCATENATE(C2036,D2036)="","",VLOOKUP(CONCATENATE(C2036,D2036),Karakteristieken!AQ:AQ,1,FALSE))</f>
        <v>Inzet Brw IBGSGrootsch. Ontsm. eh</v>
      </c>
    </row>
    <row r="2037" spans="1:16" x14ac:dyDescent="0.25">
      <c r="A2037" s="59"/>
      <c r="B2037" s="59"/>
      <c r="C2037" s="59"/>
      <c r="D2037" s="59"/>
      <c r="E2037" s="60" t="s">
        <v>9597</v>
      </c>
      <c r="F2037" s="60"/>
      <c r="G2037" s="60" t="s">
        <v>2708</v>
      </c>
      <c r="H2037" s="60"/>
      <c r="I2037" s="59">
        <f t="shared" si="33"/>
        <v>7</v>
      </c>
      <c r="J2037" s="59" t="s">
        <v>1561</v>
      </c>
      <c r="K2037" s="61"/>
      <c r="L2037" s="62" t="s">
        <v>6737</v>
      </c>
      <c r="M2037" s="62" t="s">
        <v>2708</v>
      </c>
      <c r="N2037" s="72" t="str">
        <f>VLOOKUP(M2037,'Hulpblad KAR-parser'!A:C,2,FALSE)</f>
        <v>Inzet Brw IBGS</v>
      </c>
      <c r="O2037" s="72" t="str">
        <f>IF(VLOOKUP(M2037,'Hulpblad KAR-parser'!A:C,3,FALSE)="","",VLOOKUP(M2037,'Hulpblad KAR-parser'!A:C,3,FALSE))</f>
        <v>Grootsch. Ontsm. eh</v>
      </c>
      <c r="P2037" s="136" t="str">
        <f>IF(CONCATENATE(C2037,D2037)="","",VLOOKUP(CONCATENATE(C2037,D2037),Karakteristieken!AQ:AQ,1,FALSE))</f>
        <v/>
      </c>
    </row>
    <row r="2038" spans="1:16" x14ac:dyDescent="0.25">
      <c r="A2038" s="59"/>
      <c r="B2038" s="59"/>
      <c r="C2038" s="59"/>
      <c r="D2038" s="59"/>
      <c r="E2038" s="60" t="s">
        <v>9598</v>
      </c>
      <c r="F2038" s="60"/>
      <c r="G2038" s="60" t="s">
        <v>2708</v>
      </c>
      <c r="H2038" s="60"/>
      <c r="I2038" s="59">
        <f t="shared" si="33"/>
        <v>27</v>
      </c>
      <c r="J2038" s="59" t="s">
        <v>1561</v>
      </c>
      <c r="K2038" s="61"/>
      <c r="L2038" s="62" t="s">
        <v>6737</v>
      </c>
      <c r="M2038" s="62" t="s">
        <v>2708</v>
      </c>
      <c r="N2038" s="72" t="str">
        <f>VLOOKUP(M2038,'Hulpblad KAR-parser'!A:C,2,FALSE)</f>
        <v>Inzet Brw IBGS</v>
      </c>
      <c r="O2038" s="72" t="str">
        <f>IF(VLOOKUP(M2038,'Hulpblad KAR-parser'!A:C,3,FALSE)="","",VLOOKUP(M2038,'Hulpblad KAR-parser'!A:C,3,FALSE))</f>
        <v>Grootsch. Ontsm. eh</v>
      </c>
      <c r="P2038" s="136" t="str">
        <f>IF(CONCATENATE(C2038,D2038)="","",VLOOKUP(CONCATENATE(C2038,D2038),Karakteristieken!AQ:AQ,1,FALSE))</f>
        <v/>
      </c>
    </row>
    <row r="2039" spans="1:16" x14ac:dyDescent="0.25">
      <c r="A2039" s="59">
        <v>200112614</v>
      </c>
      <c r="B2039" s="59">
        <v>200101952</v>
      </c>
      <c r="C2039" s="59" t="s">
        <v>2849</v>
      </c>
      <c r="D2039" s="59" t="s">
        <v>2850</v>
      </c>
      <c r="E2039" s="60" t="s">
        <v>2852</v>
      </c>
      <c r="F2039" s="60"/>
      <c r="G2039" s="60"/>
      <c r="H2039" s="60"/>
      <c r="I2039" s="59">
        <f t="shared" si="33"/>
        <v>18</v>
      </c>
      <c r="J2039" s="59" t="s">
        <v>1613</v>
      </c>
      <c r="K2039" s="61"/>
      <c r="L2039" s="62" t="s">
        <v>6737</v>
      </c>
      <c r="M2039" s="62" t="s">
        <v>2852</v>
      </c>
      <c r="N2039" s="72" t="str">
        <f>VLOOKUP(M2039,'Hulpblad KAR-parser'!A:C,2,FALSE)</f>
        <v>Inzet Brw water win</v>
      </c>
      <c r="O2039" s="72" t="str">
        <f>IF(VLOOKUP(M2039,'Hulpblad KAR-parser'!A:C,3,FALSE)="","",VLOOKUP(M2039,'Hulpblad KAR-parser'!A:C,3,FALSE))</f>
        <v>GW 1500</v>
      </c>
      <c r="P2039" s="136" t="str">
        <f>IF(CONCATENATE(C2039,D2039)="","",VLOOKUP(CONCATENATE(C2039,D2039),Karakteristieken!AQ:AQ,1,FALSE))</f>
        <v>Inzet Brw water winGW 1500</v>
      </c>
    </row>
    <row r="2040" spans="1:16" x14ac:dyDescent="0.25">
      <c r="A2040" s="59"/>
      <c r="B2040" s="59"/>
      <c r="C2040" s="59"/>
      <c r="D2040" s="59"/>
      <c r="E2040" s="60" t="s">
        <v>9731</v>
      </c>
      <c r="F2040" s="60"/>
      <c r="G2040" s="60" t="s">
        <v>2852</v>
      </c>
      <c r="H2040" s="60"/>
      <c r="I2040" s="59">
        <f t="shared" si="33"/>
        <v>5</v>
      </c>
      <c r="J2040" s="59" t="s">
        <v>1561</v>
      </c>
      <c r="K2040" s="61"/>
      <c r="L2040" s="62" t="s">
        <v>6737</v>
      </c>
      <c r="M2040" s="62" t="s">
        <v>2852</v>
      </c>
      <c r="N2040" s="72" t="str">
        <f>VLOOKUP(M2040,'Hulpblad KAR-parser'!A:C,2,FALSE)</f>
        <v>Inzet Brw water win</v>
      </c>
      <c r="O2040" s="72" t="str">
        <f>IF(VLOOKUP(M2040,'Hulpblad KAR-parser'!A:C,3,FALSE)="","",VLOOKUP(M2040,'Hulpblad KAR-parser'!A:C,3,FALSE))</f>
        <v>GW 1500</v>
      </c>
      <c r="P2040" s="136" t="str">
        <f>IF(CONCATENATE(C2040,D2040)="","",VLOOKUP(CONCATENATE(C2040,D2040),Karakteristieken!AQ:AQ,1,FALSE))</f>
        <v/>
      </c>
    </row>
    <row r="2041" spans="1:16" x14ac:dyDescent="0.25">
      <c r="A2041" s="59">
        <v>200112615</v>
      </c>
      <c r="B2041" s="59">
        <v>200101953</v>
      </c>
      <c r="C2041" s="59" t="s">
        <v>2849</v>
      </c>
      <c r="D2041" s="59" t="s">
        <v>2853</v>
      </c>
      <c r="E2041" s="60" t="s">
        <v>2855</v>
      </c>
      <c r="F2041" s="60"/>
      <c r="G2041" s="60"/>
      <c r="H2041" s="60"/>
      <c r="I2041" s="59">
        <f t="shared" si="33"/>
        <v>18</v>
      </c>
      <c r="J2041" s="59" t="s">
        <v>1613</v>
      </c>
      <c r="K2041" s="61"/>
      <c r="L2041" s="62" t="s">
        <v>6737</v>
      </c>
      <c r="M2041" s="62" t="s">
        <v>2855</v>
      </c>
      <c r="N2041" s="72" t="str">
        <f>VLOOKUP(M2041,'Hulpblad KAR-parser'!A:C,2,FALSE)</f>
        <v>Inzet Brw water win</v>
      </c>
      <c r="O2041" s="72" t="str">
        <f>IF(VLOOKUP(M2041,'Hulpblad KAR-parser'!A:C,3,FALSE)="","",VLOOKUP(M2041,'Hulpblad KAR-parser'!A:C,3,FALSE))</f>
        <v>GW 3000</v>
      </c>
      <c r="P2041" s="136" t="str">
        <f>IF(CONCATENATE(C2041,D2041)="","",VLOOKUP(CONCATENATE(C2041,D2041),Karakteristieken!AQ:AQ,1,FALSE))</f>
        <v>Inzet Brw water winGW 3000</v>
      </c>
    </row>
    <row r="2042" spans="1:16" x14ac:dyDescent="0.25">
      <c r="A2042" s="59"/>
      <c r="B2042" s="59"/>
      <c r="C2042" s="59"/>
      <c r="D2042" s="59"/>
      <c r="E2042" s="60" t="s">
        <v>9732</v>
      </c>
      <c r="F2042" s="60"/>
      <c r="G2042" s="60" t="s">
        <v>2855</v>
      </c>
      <c r="H2042" s="60"/>
      <c r="I2042" s="59">
        <f t="shared" si="33"/>
        <v>5</v>
      </c>
      <c r="J2042" s="59" t="s">
        <v>1561</v>
      </c>
      <c r="K2042" s="61"/>
      <c r="L2042" s="62" t="s">
        <v>6737</v>
      </c>
      <c r="M2042" s="62" t="s">
        <v>2855</v>
      </c>
      <c r="N2042" s="72" t="str">
        <f>VLOOKUP(M2042,'Hulpblad KAR-parser'!A:C,2,FALSE)</f>
        <v>Inzet Brw water win</v>
      </c>
      <c r="O2042" s="72" t="str">
        <f>IF(VLOOKUP(M2042,'Hulpblad KAR-parser'!A:C,3,FALSE)="","",VLOOKUP(M2042,'Hulpblad KAR-parser'!A:C,3,FALSE))</f>
        <v>GW 3000</v>
      </c>
      <c r="P2042" s="136" t="str">
        <f>IF(CONCATENATE(C2042,D2042)="","",VLOOKUP(CONCATENATE(C2042,D2042),Karakteristieken!AQ:AQ,1,FALSE))</f>
        <v/>
      </c>
    </row>
    <row r="2043" spans="1:16" x14ac:dyDescent="0.25">
      <c r="A2043" s="59">
        <v>200112616</v>
      </c>
      <c r="B2043" s="59">
        <v>200101954</v>
      </c>
      <c r="C2043" s="59" t="s">
        <v>2849</v>
      </c>
      <c r="D2043" s="59" t="s">
        <v>2862</v>
      </c>
      <c r="E2043" s="60" t="s">
        <v>2864</v>
      </c>
      <c r="F2043" s="60"/>
      <c r="G2043" s="60"/>
      <c r="H2043" s="60"/>
      <c r="I2043" s="59">
        <f t="shared" si="33"/>
        <v>19</v>
      </c>
      <c r="J2043" s="59" t="s">
        <v>1613</v>
      </c>
      <c r="K2043" s="61"/>
      <c r="L2043" s="62" t="s">
        <v>6737</v>
      </c>
      <c r="M2043" s="62" t="s">
        <v>2864</v>
      </c>
      <c r="N2043" s="72" t="str">
        <f>VLOOKUP(M2043,'Hulpblad KAR-parser'!A:C,2,FALSE)</f>
        <v>Inzet Brw water win</v>
      </c>
      <c r="O2043" s="72" t="str">
        <f>IF(VLOOKUP(M2043,'Hulpblad KAR-parser'!A:C,3,FALSE)="","",VLOOKUP(M2043,'Hulpblad KAR-parser'!A:C,3,FALSE))</f>
        <v>GW G1500</v>
      </c>
      <c r="P2043" s="136" t="str">
        <f>IF(CONCATENATE(C2043,D2043)="","",VLOOKUP(CONCATENATE(C2043,D2043),Karakteristieken!AQ:AQ,1,FALSE))</f>
        <v>Inzet Brw water winGW G1500</v>
      </c>
    </row>
    <row r="2044" spans="1:16" x14ac:dyDescent="0.25">
      <c r="A2044" s="59"/>
      <c r="B2044" s="59"/>
      <c r="C2044" s="59"/>
      <c r="D2044" s="59"/>
      <c r="E2044" s="60" t="s">
        <v>9733</v>
      </c>
      <c r="F2044" s="60"/>
      <c r="G2044" s="60" t="s">
        <v>2864</v>
      </c>
      <c r="H2044" s="60"/>
      <c r="I2044" s="59">
        <f t="shared" si="33"/>
        <v>6</v>
      </c>
      <c r="J2044" s="59" t="s">
        <v>1561</v>
      </c>
      <c r="K2044" s="61"/>
      <c r="L2044" s="62" t="s">
        <v>6737</v>
      </c>
      <c r="M2044" s="62" t="s">
        <v>2864</v>
      </c>
      <c r="N2044" s="72" t="str">
        <f>VLOOKUP(M2044,'Hulpblad KAR-parser'!A:C,2,FALSE)</f>
        <v>Inzet Brw water win</v>
      </c>
      <c r="O2044" s="72" t="str">
        <f>IF(VLOOKUP(M2044,'Hulpblad KAR-parser'!A:C,3,FALSE)="","",VLOOKUP(M2044,'Hulpblad KAR-parser'!A:C,3,FALSE))</f>
        <v>GW G1500</v>
      </c>
      <c r="P2044" s="136" t="str">
        <f>IF(CONCATENATE(C2044,D2044)="","",VLOOKUP(CONCATENATE(C2044,D2044),Karakteristieken!AQ:AQ,1,FALSE))</f>
        <v/>
      </c>
    </row>
    <row r="2045" spans="1:16" x14ac:dyDescent="0.25">
      <c r="A2045" s="59">
        <v>200112617</v>
      </c>
      <c r="B2045" s="59">
        <v>200101955</v>
      </c>
      <c r="C2045" s="59" t="s">
        <v>2849</v>
      </c>
      <c r="D2045" s="59" t="s">
        <v>2868</v>
      </c>
      <c r="E2045" s="60" t="s">
        <v>2870</v>
      </c>
      <c r="F2045" s="60"/>
      <c r="G2045" s="60"/>
      <c r="H2045" s="60"/>
      <c r="I2045" s="59">
        <f t="shared" si="33"/>
        <v>19</v>
      </c>
      <c r="J2045" s="59" t="s">
        <v>1613</v>
      </c>
      <c r="K2045" s="61"/>
      <c r="L2045" s="62" t="s">
        <v>6737</v>
      </c>
      <c r="M2045" s="62" t="s">
        <v>2870</v>
      </c>
      <c r="N2045" s="72" t="str">
        <f>VLOOKUP(M2045,'Hulpblad KAR-parser'!A:C,2,FALSE)</f>
        <v>Inzet Brw water win</v>
      </c>
      <c r="O2045" s="72" t="str">
        <f>IF(VLOOKUP(M2045,'Hulpblad KAR-parser'!A:C,3,FALSE)="","",VLOOKUP(M2045,'Hulpblad KAR-parser'!A:C,3,FALSE))</f>
        <v>GW G3000</v>
      </c>
      <c r="P2045" s="136" t="str">
        <f>IF(CONCATENATE(C2045,D2045)="","",VLOOKUP(CONCATENATE(C2045,D2045),Karakteristieken!AQ:AQ,1,FALSE))</f>
        <v>Inzet Brw water winGW G3000</v>
      </c>
    </row>
    <row r="2046" spans="1:16" x14ac:dyDescent="0.25">
      <c r="A2046" s="59"/>
      <c r="B2046" s="59"/>
      <c r="C2046" s="59"/>
      <c r="D2046" s="59"/>
      <c r="E2046" s="60" t="s">
        <v>9734</v>
      </c>
      <c r="F2046" s="60"/>
      <c r="G2046" s="60" t="s">
        <v>2870</v>
      </c>
      <c r="H2046" s="60"/>
      <c r="I2046" s="59">
        <f t="shared" si="33"/>
        <v>6</v>
      </c>
      <c r="J2046" s="59" t="s">
        <v>1561</v>
      </c>
      <c r="K2046" s="61"/>
      <c r="L2046" s="62" t="s">
        <v>6737</v>
      </c>
      <c r="M2046" s="62" t="s">
        <v>2870</v>
      </c>
      <c r="N2046" s="72" t="str">
        <f>VLOOKUP(M2046,'Hulpblad KAR-parser'!A:C,2,FALSE)</f>
        <v>Inzet Brw water win</v>
      </c>
      <c r="O2046" s="72" t="str">
        <f>IF(VLOOKUP(M2046,'Hulpblad KAR-parser'!A:C,3,FALSE)="","",VLOOKUP(M2046,'Hulpblad KAR-parser'!A:C,3,FALSE))</f>
        <v>GW G3000</v>
      </c>
      <c r="P2046" s="136" t="str">
        <f>IF(CONCATENATE(C2046,D2046)="","",VLOOKUP(CONCATENATE(C2046,D2046),Karakteristieken!AQ:AQ,1,FALSE))</f>
        <v/>
      </c>
    </row>
    <row r="2047" spans="1:16" x14ac:dyDescent="0.25">
      <c r="A2047" s="59">
        <v>200112618</v>
      </c>
      <c r="B2047" s="59">
        <v>200101956</v>
      </c>
      <c r="C2047" s="59" t="s">
        <v>2849</v>
      </c>
      <c r="D2047" s="59" t="s">
        <v>2856</v>
      </c>
      <c r="E2047" s="60" t="s">
        <v>2858</v>
      </c>
      <c r="F2047" s="60"/>
      <c r="G2047" s="60"/>
      <c r="H2047" s="60"/>
      <c r="I2047" s="59">
        <f t="shared" si="33"/>
        <v>19</v>
      </c>
      <c r="J2047" s="59" t="s">
        <v>1613</v>
      </c>
      <c r="K2047" s="61"/>
      <c r="L2047" s="62" t="s">
        <v>6737</v>
      </c>
      <c r="M2047" s="62" t="s">
        <v>2858</v>
      </c>
      <c r="N2047" s="72" t="str">
        <f>VLOOKUP(M2047,'Hulpblad KAR-parser'!A:C,2,FALSE)</f>
        <v>Inzet Brw water win</v>
      </c>
      <c r="O2047" s="72" t="str">
        <f>IF(VLOOKUP(M2047,'Hulpblad KAR-parser'!A:C,3,FALSE)="","",VLOOKUP(M2047,'Hulpblad KAR-parser'!A:C,3,FALSE))</f>
        <v>GW M1500</v>
      </c>
      <c r="P2047" s="136" t="str">
        <f>IF(CONCATENATE(C2047,D2047)="","",VLOOKUP(CONCATENATE(C2047,D2047),Karakteristieken!AQ:AQ,1,FALSE))</f>
        <v>Inzet Brw water winGW M1500</v>
      </c>
    </row>
    <row r="2048" spans="1:16" x14ac:dyDescent="0.25">
      <c r="A2048" s="59"/>
      <c r="B2048" s="59"/>
      <c r="C2048" s="59"/>
      <c r="D2048" s="59"/>
      <c r="E2048" s="60" t="s">
        <v>9735</v>
      </c>
      <c r="F2048" s="60"/>
      <c r="G2048" s="60" t="s">
        <v>2858</v>
      </c>
      <c r="H2048" s="60"/>
      <c r="I2048" s="59">
        <f t="shared" si="33"/>
        <v>6</v>
      </c>
      <c r="J2048" s="59" t="s">
        <v>1561</v>
      </c>
      <c r="K2048" s="61"/>
      <c r="L2048" s="62" t="s">
        <v>6737</v>
      </c>
      <c r="M2048" s="62" t="s">
        <v>2858</v>
      </c>
      <c r="N2048" s="72" t="str">
        <f>VLOOKUP(M2048,'Hulpblad KAR-parser'!A:C,2,FALSE)</f>
        <v>Inzet Brw water win</v>
      </c>
      <c r="O2048" s="72" t="str">
        <f>IF(VLOOKUP(M2048,'Hulpblad KAR-parser'!A:C,3,FALSE)="","",VLOOKUP(M2048,'Hulpblad KAR-parser'!A:C,3,FALSE))</f>
        <v>GW M1500</v>
      </c>
      <c r="P2048" s="136" t="str">
        <f>IF(CONCATENATE(C2048,D2048)="","",VLOOKUP(CONCATENATE(C2048,D2048),Karakteristieken!AQ:AQ,1,FALSE))</f>
        <v/>
      </c>
    </row>
    <row r="2049" spans="1:16" x14ac:dyDescent="0.25">
      <c r="A2049" s="59">
        <v>200112619</v>
      </c>
      <c r="B2049" s="59">
        <v>200101957</v>
      </c>
      <c r="C2049" s="59" t="s">
        <v>2849</v>
      </c>
      <c r="D2049" s="59" t="s">
        <v>2865</v>
      </c>
      <c r="E2049" s="60" t="s">
        <v>2867</v>
      </c>
      <c r="F2049" s="60"/>
      <c r="G2049" s="60"/>
      <c r="H2049" s="60"/>
      <c r="I2049" s="59">
        <f t="shared" si="33"/>
        <v>19</v>
      </c>
      <c r="J2049" s="59" t="s">
        <v>1613</v>
      </c>
      <c r="K2049" s="61"/>
      <c r="L2049" s="62" t="s">
        <v>6737</v>
      </c>
      <c r="M2049" s="62" t="s">
        <v>2867</v>
      </c>
      <c r="N2049" s="72" t="str">
        <f>VLOOKUP(M2049,'Hulpblad KAR-parser'!A:C,2,FALSE)</f>
        <v>Inzet Brw water win</v>
      </c>
      <c r="O2049" s="72" t="str">
        <f>IF(VLOOKUP(M2049,'Hulpblad KAR-parser'!A:C,3,FALSE)="","",VLOOKUP(M2049,'Hulpblad KAR-parser'!A:C,3,FALSE))</f>
        <v>GW Z1500</v>
      </c>
      <c r="P2049" s="136" t="str">
        <f>IF(CONCATENATE(C2049,D2049)="","",VLOOKUP(CONCATENATE(C2049,D2049),Karakteristieken!AQ:AQ,1,FALSE))</f>
        <v>Inzet Brw water winGW Z1500</v>
      </c>
    </row>
    <row r="2050" spans="1:16" x14ac:dyDescent="0.25">
      <c r="A2050" s="59"/>
      <c r="B2050" s="59"/>
      <c r="C2050" s="59"/>
      <c r="D2050" s="59"/>
      <c r="E2050" s="60" t="s">
        <v>9736</v>
      </c>
      <c r="F2050" s="60"/>
      <c r="G2050" s="60" t="s">
        <v>2867</v>
      </c>
      <c r="H2050" s="60"/>
      <c r="I2050" s="59">
        <f t="shared" si="33"/>
        <v>6</v>
      </c>
      <c r="J2050" s="59" t="s">
        <v>1561</v>
      </c>
      <c r="K2050" s="61"/>
      <c r="L2050" s="62" t="s">
        <v>6737</v>
      </c>
      <c r="M2050" s="62" t="s">
        <v>2867</v>
      </c>
      <c r="N2050" s="72" t="str">
        <f>VLOOKUP(M2050,'Hulpblad KAR-parser'!A:C,2,FALSE)</f>
        <v>Inzet Brw water win</v>
      </c>
      <c r="O2050" s="72" t="str">
        <f>IF(VLOOKUP(M2050,'Hulpblad KAR-parser'!A:C,3,FALSE)="","",VLOOKUP(M2050,'Hulpblad KAR-parser'!A:C,3,FALSE))</f>
        <v>GW Z1500</v>
      </c>
      <c r="P2050" s="136" t="str">
        <f>IF(CONCATENATE(C2050,D2050)="","",VLOOKUP(CONCATENATE(C2050,D2050),Karakteristieken!AQ:AQ,1,FALSE))</f>
        <v/>
      </c>
    </row>
    <row r="2051" spans="1:16" x14ac:dyDescent="0.25">
      <c r="A2051" s="59">
        <v>200112620</v>
      </c>
      <c r="B2051" s="59">
        <v>200101958</v>
      </c>
      <c r="C2051" s="59" t="s">
        <v>2849</v>
      </c>
      <c r="D2051" s="59" t="s">
        <v>2859</v>
      </c>
      <c r="E2051" s="60" t="s">
        <v>2861</v>
      </c>
      <c r="F2051" s="60"/>
      <c r="G2051" s="60"/>
      <c r="H2051" s="60"/>
      <c r="I2051" s="59">
        <f t="shared" si="33"/>
        <v>19</v>
      </c>
      <c r="J2051" s="59" t="s">
        <v>1613</v>
      </c>
      <c r="K2051" s="61"/>
      <c r="L2051" s="62" t="s">
        <v>6737</v>
      </c>
      <c r="M2051" s="62" t="s">
        <v>2861</v>
      </c>
      <c r="N2051" s="72" t="str">
        <f>VLOOKUP(M2051,'Hulpblad KAR-parser'!A:C,2,FALSE)</f>
        <v>Inzet Brw water win</v>
      </c>
      <c r="O2051" s="72" t="str">
        <f>IF(VLOOKUP(M2051,'Hulpblad KAR-parser'!A:C,3,FALSE)="","",VLOOKUP(M2051,'Hulpblad KAR-parser'!A:C,3,FALSE))</f>
        <v>GW Z3000</v>
      </c>
      <c r="P2051" s="136" t="str">
        <f>IF(CONCATENATE(C2051,D2051)="","",VLOOKUP(CONCATENATE(C2051,D2051),Karakteristieken!AQ:AQ,1,FALSE))</f>
        <v>Inzet Brw water winGW Z3000</v>
      </c>
    </row>
    <row r="2052" spans="1:16" x14ac:dyDescent="0.25">
      <c r="A2052" s="59"/>
      <c r="B2052" s="59"/>
      <c r="C2052" s="59"/>
      <c r="D2052" s="59"/>
      <c r="E2052" s="60" t="s">
        <v>9737</v>
      </c>
      <c r="F2052" s="60"/>
      <c r="G2052" s="60" t="s">
        <v>2861</v>
      </c>
      <c r="H2052" s="60"/>
      <c r="I2052" s="59">
        <f t="shared" ref="I2052:I2115" si="34">LEN(E2052)</f>
        <v>6</v>
      </c>
      <c r="J2052" s="59" t="s">
        <v>1561</v>
      </c>
      <c r="K2052" s="61"/>
      <c r="L2052" s="62" t="s">
        <v>6737</v>
      </c>
      <c r="M2052" s="62" t="s">
        <v>2861</v>
      </c>
      <c r="N2052" s="72" t="str">
        <f>VLOOKUP(M2052,'Hulpblad KAR-parser'!A:C,2,FALSE)</f>
        <v>Inzet Brw water win</v>
      </c>
      <c r="O2052" s="72" t="str">
        <f>IF(VLOOKUP(M2052,'Hulpblad KAR-parser'!A:C,3,FALSE)="","",VLOOKUP(M2052,'Hulpblad KAR-parser'!A:C,3,FALSE))</f>
        <v>GW Z3000</v>
      </c>
      <c r="P2052" s="136" t="str">
        <f>IF(CONCATENATE(C2052,D2052)="","",VLOOKUP(CONCATENATE(C2052,D2052),Karakteristieken!AQ:AQ,1,FALSE))</f>
        <v/>
      </c>
    </row>
    <row r="2053" spans="1:16" x14ac:dyDescent="0.25">
      <c r="A2053" s="59">
        <v>200109860</v>
      </c>
      <c r="B2053" s="59">
        <v>200098326</v>
      </c>
      <c r="C2053" s="59" t="s">
        <v>2720</v>
      </c>
      <c r="D2053" s="59" t="s">
        <v>2730</v>
      </c>
      <c r="E2053" s="60" t="s">
        <v>2731</v>
      </c>
      <c r="F2053" s="60"/>
      <c r="G2053" s="60"/>
      <c r="H2053" s="60"/>
      <c r="I2053" s="59">
        <f t="shared" si="34"/>
        <v>13</v>
      </c>
      <c r="J2053" s="59" t="s">
        <v>1613</v>
      </c>
      <c r="K2053" s="61"/>
      <c r="L2053" s="62" t="s">
        <v>6737</v>
      </c>
      <c r="M2053" s="62" t="s">
        <v>2731</v>
      </c>
      <c r="N2053" s="72" t="str">
        <f>VLOOKUP(M2053,'Hulpblad KAR-parser'!A:C,2,FALSE)</f>
        <v>Inzet Brw Log &amp; OnS</v>
      </c>
      <c r="O2053" s="72" t="str">
        <f>IF(VLOOKUP(M2053,'Hulpblad KAR-parser'!A:C,3,FALSE)="","",VLOOKUP(M2053,'Hulpblad KAR-parser'!A:C,3,FALSE))</f>
        <v>HA</v>
      </c>
      <c r="P2053" s="136" t="str">
        <f>IF(CONCATENATE(C2053,D2053)="","",VLOOKUP(CONCATENATE(C2053,D2053),Karakteristieken!AQ:AQ,1,FALSE))</f>
        <v>Inzet Brw Log &amp; OnSHA</v>
      </c>
    </row>
    <row r="2054" spans="1:16" x14ac:dyDescent="0.25">
      <c r="A2054" s="59"/>
      <c r="B2054" s="59"/>
      <c r="C2054" s="59"/>
      <c r="D2054" s="59"/>
      <c r="E2054" s="60" t="s">
        <v>9618</v>
      </c>
      <c r="F2054" s="60"/>
      <c r="G2054" s="60" t="s">
        <v>2731</v>
      </c>
      <c r="H2054" s="60"/>
      <c r="I2054" s="59">
        <f t="shared" si="34"/>
        <v>6</v>
      </c>
      <c r="J2054" s="59" t="s">
        <v>1561</v>
      </c>
      <c r="K2054" s="61"/>
      <c r="L2054" s="62" t="s">
        <v>6737</v>
      </c>
      <c r="M2054" s="62" t="s">
        <v>2731</v>
      </c>
      <c r="N2054" s="72" t="str">
        <f>VLOOKUP(M2054,'Hulpblad KAR-parser'!A:C,2,FALSE)</f>
        <v>Inzet Brw Log &amp; OnS</v>
      </c>
      <c r="O2054" s="72" t="str">
        <f>IF(VLOOKUP(M2054,'Hulpblad KAR-parser'!A:C,3,FALSE)="","",VLOOKUP(M2054,'Hulpblad KAR-parser'!A:C,3,FALSE))</f>
        <v>HA</v>
      </c>
      <c r="P2054" s="136" t="str">
        <f>IF(CONCATENATE(C2054,D2054)="","",VLOOKUP(CONCATENATE(C2054,D2054),Karakteristieken!AQ:AQ,1,FALSE))</f>
        <v/>
      </c>
    </row>
    <row r="2055" spans="1:16" x14ac:dyDescent="0.25">
      <c r="A2055" s="59">
        <v>200114787</v>
      </c>
      <c r="B2055" s="59">
        <v>200107169</v>
      </c>
      <c r="C2055" s="59" t="s">
        <v>2762</v>
      </c>
      <c r="D2055" s="59" t="s">
        <v>2768</v>
      </c>
      <c r="E2055" s="60" t="s">
        <v>2769</v>
      </c>
      <c r="F2055" s="60"/>
      <c r="G2055" s="60"/>
      <c r="H2055" s="60"/>
      <c r="I2055" s="59">
        <f t="shared" si="34"/>
        <v>23</v>
      </c>
      <c r="J2055" s="59" t="s">
        <v>1613</v>
      </c>
      <c r="K2055" s="61"/>
      <c r="L2055" s="62" t="s">
        <v>6737</v>
      </c>
      <c r="M2055" s="62" t="s">
        <v>2769</v>
      </c>
      <c r="N2055" s="72" t="str">
        <f>VLOOKUP(M2055,'Hulpblad KAR-parser'!A:C,2,FALSE)</f>
        <v>Inzet Brw NBB</v>
      </c>
      <c r="O2055" s="72" t="str">
        <f>IF(VLOOKUP(M2055,'Hulpblad KAR-parser'!A:C,3,FALSE)="","",VLOOKUP(M2055,'Hulpblad KAR-parser'!A:C,3,FALSE))</f>
        <v>Hand Crew NB</v>
      </c>
      <c r="P2055" s="136" t="str">
        <f>IF(CONCATENATE(C2055,D2055)="","",VLOOKUP(CONCATENATE(C2055,D2055),Karakteristieken!AQ:AQ,1,FALSE))</f>
        <v>Inzet Brw NBBHand Crew NB</v>
      </c>
    </row>
    <row r="2056" spans="1:16" x14ac:dyDescent="0.25">
      <c r="A2056" s="59"/>
      <c r="B2056" s="59"/>
      <c r="C2056" s="59"/>
      <c r="D2056" s="59"/>
      <c r="E2056" s="60" t="s">
        <v>9657</v>
      </c>
      <c r="F2056" s="60"/>
      <c r="G2056" s="60" t="s">
        <v>2769</v>
      </c>
      <c r="H2056" s="60"/>
      <c r="I2056" s="59">
        <f t="shared" si="34"/>
        <v>6</v>
      </c>
      <c r="J2056" s="59" t="s">
        <v>1561</v>
      </c>
      <c r="K2056" s="61"/>
      <c r="L2056" s="62" t="s">
        <v>6737</v>
      </c>
      <c r="M2056" s="62" t="s">
        <v>2769</v>
      </c>
      <c r="N2056" s="72" t="str">
        <f>VLOOKUP(M2056,'Hulpblad KAR-parser'!A:C,2,FALSE)</f>
        <v>Inzet Brw NBB</v>
      </c>
      <c r="O2056" s="72" t="str">
        <f>IF(VLOOKUP(M2056,'Hulpblad KAR-parser'!A:C,3,FALSE)="","",VLOOKUP(M2056,'Hulpblad KAR-parser'!A:C,3,FALSE))</f>
        <v>Hand Crew NB</v>
      </c>
      <c r="P2056" s="136" t="str">
        <f>IF(CONCATENATE(C2056,D2056)="","",VLOOKUP(CONCATENATE(C2056,D2056),Karakteristieken!AQ:AQ,1,FALSE))</f>
        <v/>
      </c>
    </row>
    <row r="2057" spans="1:16" x14ac:dyDescent="0.25">
      <c r="A2057" s="59"/>
      <c r="B2057" s="59"/>
      <c r="C2057" s="59"/>
      <c r="D2057" s="59"/>
      <c r="E2057" s="60" t="s">
        <v>9658</v>
      </c>
      <c r="F2057" s="60"/>
      <c r="G2057" s="60" t="s">
        <v>2769</v>
      </c>
      <c r="H2057" s="60"/>
      <c r="I2057" s="59">
        <f t="shared" si="34"/>
        <v>26</v>
      </c>
      <c r="J2057" s="59" t="s">
        <v>1561</v>
      </c>
      <c r="K2057" s="61"/>
      <c r="L2057" s="62" t="s">
        <v>6737</v>
      </c>
      <c r="M2057" s="62" t="s">
        <v>2769</v>
      </c>
      <c r="N2057" s="72" t="str">
        <f>VLOOKUP(M2057,'Hulpblad KAR-parser'!A:C,2,FALSE)</f>
        <v>Inzet Brw NBB</v>
      </c>
      <c r="O2057" s="72" t="str">
        <f>IF(VLOOKUP(M2057,'Hulpblad KAR-parser'!A:C,3,FALSE)="","",VLOOKUP(M2057,'Hulpblad KAR-parser'!A:C,3,FALSE))</f>
        <v>Hand Crew NB</v>
      </c>
      <c r="P2057" s="136" t="str">
        <f>IF(CONCATENATE(C2057,D2057)="","",VLOOKUP(CONCATENATE(C2057,D2057),Karakteristieken!AQ:AQ,1,FALSE))</f>
        <v/>
      </c>
    </row>
    <row r="2058" spans="1:16" x14ac:dyDescent="0.25">
      <c r="A2058" s="59">
        <v>200109861</v>
      </c>
      <c r="B2058" s="59">
        <v>200098327</v>
      </c>
      <c r="C2058" s="59" t="s">
        <v>2720</v>
      </c>
      <c r="D2058" s="59" t="s">
        <v>2732</v>
      </c>
      <c r="E2058" s="60" t="s">
        <v>2733</v>
      </c>
      <c r="F2058" s="60"/>
      <c r="G2058" s="60"/>
      <c r="H2058" s="60"/>
      <c r="I2058" s="59">
        <f t="shared" si="34"/>
        <v>14</v>
      </c>
      <c r="J2058" s="59" t="s">
        <v>1613</v>
      </c>
      <c r="K2058" s="61"/>
      <c r="L2058" s="62" t="s">
        <v>6737</v>
      </c>
      <c r="M2058" s="62" t="s">
        <v>2733</v>
      </c>
      <c r="N2058" s="72" t="str">
        <f>VLOOKUP(M2058,'Hulpblad KAR-parser'!A:C,2,FALSE)</f>
        <v>Inzet Brw Log &amp; OnS</v>
      </c>
      <c r="O2058" s="72" t="str">
        <f>IF(VLOOKUP(M2058,'Hulpblad KAR-parser'!A:C,3,FALSE)="","",VLOOKUP(M2058,'Hulpblad KAR-parser'!A:C,3,FALSE))</f>
        <v>HAT</v>
      </c>
      <c r="P2058" s="136" t="str">
        <f>IF(CONCATENATE(C2058,D2058)="","",VLOOKUP(CONCATENATE(C2058,D2058),Karakteristieken!AQ:AQ,1,FALSE))</f>
        <v>Inzet Brw Log &amp; OnSHAT</v>
      </c>
    </row>
    <row r="2059" spans="1:16" x14ac:dyDescent="0.25">
      <c r="A2059" s="59"/>
      <c r="B2059" s="59"/>
      <c r="C2059" s="59"/>
      <c r="D2059" s="59"/>
      <c r="E2059" s="60" t="s">
        <v>9619</v>
      </c>
      <c r="F2059" s="60"/>
      <c r="G2059" s="60" t="s">
        <v>2733</v>
      </c>
      <c r="H2059" s="60"/>
      <c r="I2059" s="59">
        <f t="shared" si="34"/>
        <v>7</v>
      </c>
      <c r="J2059" s="59" t="s">
        <v>1561</v>
      </c>
      <c r="K2059" s="61"/>
      <c r="L2059" s="62" t="s">
        <v>6737</v>
      </c>
      <c r="M2059" s="62" t="s">
        <v>2733</v>
      </c>
      <c r="N2059" s="72" t="str">
        <f>VLOOKUP(M2059,'Hulpblad KAR-parser'!A:C,2,FALSE)</f>
        <v>Inzet Brw Log &amp; OnS</v>
      </c>
      <c r="O2059" s="72" t="str">
        <f>IF(VLOOKUP(M2059,'Hulpblad KAR-parser'!A:C,3,FALSE)="","",VLOOKUP(M2059,'Hulpblad KAR-parser'!A:C,3,FALSE))</f>
        <v>HAT</v>
      </c>
      <c r="P2059" s="136" t="str">
        <f>IF(CONCATENATE(C2059,D2059)="","",VLOOKUP(CONCATENATE(C2059,D2059),Karakteristieken!AQ:AQ,1,FALSE))</f>
        <v/>
      </c>
    </row>
    <row r="2060" spans="1:16" x14ac:dyDescent="0.25">
      <c r="A2060" s="59">
        <v>200109863</v>
      </c>
      <c r="B2060" s="59">
        <v>200098329</v>
      </c>
      <c r="C2060" s="59" t="s">
        <v>2466</v>
      </c>
      <c r="D2060" s="59" t="s">
        <v>2505</v>
      </c>
      <c r="E2060" s="60" t="s">
        <v>2507</v>
      </c>
      <c r="F2060" s="60"/>
      <c r="G2060" s="60"/>
      <c r="H2060" s="60"/>
      <c r="I2060" s="59">
        <f t="shared" si="34"/>
        <v>23</v>
      </c>
      <c r="J2060" s="59" t="s">
        <v>1613</v>
      </c>
      <c r="K2060" s="61"/>
      <c r="L2060" s="62" t="s">
        <v>6737</v>
      </c>
      <c r="M2060" s="62" t="s">
        <v>2507</v>
      </c>
      <c r="N2060" s="72" t="str">
        <f>VLOOKUP(M2060,'Hulpblad KAR-parser'!A:C,2,FALSE)</f>
        <v>Inzet Brw Alg</v>
      </c>
      <c r="O2060" s="72" t="str">
        <f>IF(VLOOKUP(M2060,'Hulpblad KAR-parser'!A:C,3,FALSE)="","",VLOOKUP(M2060,'Hulpblad KAR-parser'!A:C,3,FALSE))</f>
        <v>Herbezetting</v>
      </c>
      <c r="P2060" s="136" t="str">
        <f>IF(CONCATENATE(C2060,D2060)="","",VLOOKUP(CONCATENATE(C2060,D2060),Karakteristieken!AQ:AQ,1,FALSE))</f>
        <v>Inzet Brw AlgHerbezetting</v>
      </c>
    </row>
    <row r="2061" spans="1:16" x14ac:dyDescent="0.25">
      <c r="A2061" s="59"/>
      <c r="B2061" s="59"/>
      <c r="C2061" s="59"/>
      <c r="D2061" s="59"/>
      <c r="E2061" s="60" t="s">
        <v>9441</v>
      </c>
      <c r="F2061" s="60"/>
      <c r="G2061" s="60" t="s">
        <v>2507</v>
      </c>
      <c r="H2061" s="60"/>
      <c r="I2061" s="59">
        <f t="shared" si="34"/>
        <v>6</v>
      </c>
      <c r="J2061" s="59" t="s">
        <v>1561</v>
      </c>
      <c r="K2061" s="61"/>
      <c r="L2061" s="62" t="s">
        <v>6737</v>
      </c>
      <c r="M2061" s="62" t="s">
        <v>2507</v>
      </c>
      <c r="N2061" s="72" t="str">
        <f>VLOOKUP(M2061,'Hulpblad KAR-parser'!A:C,2,FALSE)</f>
        <v>Inzet Brw Alg</v>
      </c>
      <c r="O2061" s="72" t="str">
        <f>IF(VLOOKUP(M2061,'Hulpblad KAR-parser'!A:C,3,FALSE)="","",VLOOKUP(M2061,'Hulpblad KAR-parser'!A:C,3,FALSE))</f>
        <v>Herbezetting</v>
      </c>
      <c r="P2061" s="136" t="str">
        <f>IF(CONCATENATE(C2061,D2061)="","",VLOOKUP(CONCATENATE(C2061,D2061),Karakteristieken!AQ:AQ,1,FALSE))</f>
        <v/>
      </c>
    </row>
    <row r="2062" spans="1:16" x14ac:dyDescent="0.25">
      <c r="A2062" s="59"/>
      <c r="B2062" s="59"/>
      <c r="C2062" s="59"/>
      <c r="D2062" s="59"/>
      <c r="E2062" s="60" t="s">
        <v>9442</v>
      </c>
      <c r="F2062" s="60"/>
      <c r="G2062" s="60" t="s">
        <v>2507</v>
      </c>
      <c r="H2062" s="60"/>
      <c r="I2062" s="59">
        <f t="shared" si="34"/>
        <v>6</v>
      </c>
      <c r="J2062" s="59" t="s">
        <v>1561</v>
      </c>
      <c r="K2062" s="61"/>
      <c r="L2062" s="62" t="s">
        <v>6737</v>
      </c>
      <c r="M2062" s="62" t="s">
        <v>2507</v>
      </c>
      <c r="N2062" s="72" t="str">
        <f>VLOOKUP(M2062,'Hulpblad KAR-parser'!A:C,2,FALSE)</f>
        <v>Inzet Brw Alg</v>
      </c>
      <c r="O2062" s="72" t="str">
        <f>IF(VLOOKUP(M2062,'Hulpblad KAR-parser'!A:C,3,FALSE)="","",VLOOKUP(M2062,'Hulpblad KAR-parser'!A:C,3,FALSE))</f>
        <v>Herbezetting</v>
      </c>
      <c r="P2062" s="136" t="str">
        <f>IF(CONCATENATE(C2062,D2062)="","",VLOOKUP(CONCATENATE(C2062,D2062),Karakteristieken!AQ:AQ,1,FALSE))</f>
        <v/>
      </c>
    </row>
    <row r="2063" spans="1:16" x14ac:dyDescent="0.25">
      <c r="A2063" s="59">
        <v>200109864</v>
      </c>
      <c r="B2063" s="59">
        <v>200098330</v>
      </c>
      <c r="C2063" s="59" t="s">
        <v>2466</v>
      </c>
      <c r="D2063" s="59" t="s">
        <v>2508</v>
      </c>
      <c r="E2063" s="60" t="s">
        <v>2510</v>
      </c>
      <c r="F2063" s="60"/>
      <c r="G2063" s="60"/>
      <c r="H2063" s="60"/>
      <c r="I2063" s="59">
        <f t="shared" si="34"/>
        <v>30</v>
      </c>
      <c r="J2063" s="59" t="s">
        <v>1613</v>
      </c>
      <c r="K2063" s="61"/>
      <c r="L2063" s="62" t="s">
        <v>6737</v>
      </c>
      <c r="M2063" s="62" t="s">
        <v>2510</v>
      </c>
      <c r="N2063" s="72" t="str">
        <f>VLOOKUP(M2063,'Hulpblad KAR-parser'!A:C,2,FALSE)</f>
        <v>Inzet Brw Alg</v>
      </c>
      <c r="O2063" s="72" t="str">
        <f>IF(VLOOKUP(M2063,'Hulpblad KAR-parser'!A:C,3,FALSE)="","",VLOOKUP(M2063,'Hulpblad KAR-parser'!A:C,3,FALSE))</f>
        <v>Herbezetting duikers</v>
      </c>
      <c r="P2063" s="136" t="str">
        <f>IF(CONCATENATE(C2063,D2063)="","",VLOOKUP(CONCATENATE(C2063,D2063),Karakteristieken!AQ:AQ,1,FALSE))</f>
        <v>Inzet Brw AlgHerbezetting duikers</v>
      </c>
    </row>
    <row r="2064" spans="1:16" x14ac:dyDescent="0.25">
      <c r="A2064" s="59"/>
      <c r="B2064" s="59"/>
      <c r="C2064" s="59"/>
      <c r="D2064" s="59"/>
      <c r="E2064" s="60" t="s">
        <v>9443</v>
      </c>
      <c r="F2064" s="60"/>
      <c r="G2064" s="60" t="s">
        <v>2510</v>
      </c>
      <c r="H2064" s="60"/>
      <c r="I2064" s="59">
        <f t="shared" si="34"/>
        <v>7</v>
      </c>
      <c r="J2064" s="59" t="s">
        <v>1561</v>
      </c>
      <c r="K2064" s="61"/>
      <c r="L2064" s="62" t="s">
        <v>6737</v>
      </c>
      <c r="M2064" s="62" t="s">
        <v>2510</v>
      </c>
      <c r="N2064" s="72" t="str">
        <f>VLOOKUP(M2064,'Hulpblad KAR-parser'!A:C,2,FALSE)</f>
        <v>Inzet Brw Alg</v>
      </c>
      <c r="O2064" s="72" t="str">
        <f>IF(VLOOKUP(M2064,'Hulpblad KAR-parser'!A:C,3,FALSE)="","",VLOOKUP(M2064,'Hulpblad KAR-parser'!A:C,3,FALSE))</f>
        <v>Herbezetting duikers</v>
      </c>
      <c r="P2064" s="136" t="str">
        <f>IF(CONCATENATE(C2064,D2064)="","",VLOOKUP(CONCATENATE(C2064,D2064),Karakteristieken!AQ:AQ,1,FALSE))</f>
        <v/>
      </c>
    </row>
    <row r="2065" spans="1:16" x14ac:dyDescent="0.25">
      <c r="A2065" s="59">
        <v>200137915</v>
      </c>
      <c r="B2065" s="59">
        <v>200116755</v>
      </c>
      <c r="C2065" s="59" t="s">
        <v>2466</v>
      </c>
      <c r="D2065" s="100" t="s">
        <v>12196</v>
      </c>
      <c r="E2065" s="60" t="s">
        <v>12195</v>
      </c>
      <c r="F2065" s="60"/>
      <c r="G2065" s="60"/>
      <c r="H2065" s="60"/>
      <c r="I2065" s="59">
        <f t="shared" si="34"/>
        <v>35</v>
      </c>
      <c r="J2065" s="59" t="s">
        <v>1613</v>
      </c>
      <c r="K2065" s="61" t="s">
        <v>12187</v>
      </c>
      <c r="L2065" s="62" t="s">
        <v>6737</v>
      </c>
      <c r="M2065" s="62" t="s">
        <v>12195</v>
      </c>
      <c r="N2065" s="72" t="str">
        <f>VLOOKUP(M2065,'Hulpblad KAR-parser'!A:C,2,FALSE)</f>
        <v>Inzet Brw Alg</v>
      </c>
      <c r="O2065" s="72" t="str">
        <f>IF(VLOOKUP(M2065,'Hulpblad KAR-parser'!A:C,3,FALSE)="","",VLOOKUP(M2065,'Hulpblad KAR-parser'!A:C,3,FALSE))</f>
        <v>Herbezet. specialisme</v>
      </c>
      <c r="P2065" s="136" t="str">
        <f>IF(CONCATENATE(C2065,D2065)="","",VLOOKUP(CONCATENATE(C2065,D2065),Karakteristieken!AQ:AQ,1,FALSE))</f>
        <v>Inzet Brw AlgHerbez. specialisme</v>
      </c>
    </row>
    <row r="2066" spans="1:16" x14ac:dyDescent="0.25">
      <c r="A2066" s="59"/>
      <c r="B2066" s="59"/>
      <c r="C2066" s="59"/>
      <c r="D2066" s="59"/>
      <c r="E2066" s="60" t="s">
        <v>12201</v>
      </c>
      <c r="F2066" s="60"/>
      <c r="G2066" s="60" t="s">
        <v>12195</v>
      </c>
      <c r="H2066" s="60"/>
      <c r="I2066" s="59">
        <f t="shared" si="34"/>
        <v>7</v>
      </c>
      <c r="J2066" s="59" t="s">
        <v>1561</v>
      </c>
      <c r="K2066" s="61"/>
      <c r="L2066" s="62" t="s">
        <v>6737</v>
      </c>
      <c r="M2066" s="62" t="s">
        <v>12195</v>
      </c>
      <c r="N2066" s="72" t="str">
        <f>VLOOKUP(M2066,'Hulpblad KAR-parser'!A:C,2,FALSE)</f>
        <v>Inzet Brw Alg</v>
      </c>
      <c r="O2066" s="72" t="str">
        <f>IF(VLOOKUP(M2066,'Hulpblad KAR-parser'!A:C,3,FALSE)="","",VLOOKUP(M2066,'Hulpblad KAR-parser'!A:C,3,FALSE))</f>
        <v>Herbezet. specialisme</v>
      </c>
      <c r="P2066" s="136" t="str">
        <f>IF(CONCATENATE(C2066,D2066)="","",VLOOKUP(CONCATENATE(C2066,D2066),Karakteristieken!AQ:AQ,1,FALSE))</f>
        <v/>
      </c>
    </row>
    <row r="2067" spans="1:16" x14ac:dyDescent="0.25">
      <c r="A2067" s="63"/>
      <c r="B2067" s="63"/>
      <c r="C2067" s="63" t="s">
        <v>2580</v>
      </c>
      <c r="D2067" s="1" t="s">
        <v>12686</v>
      </c>
      <c r="E2067" s="112" t="s">
        <v>12687</v>
      </c>
      <c r="F2067" s="64"/>
      <c r="G2067" s="64"/>
      <c r="H2067" s="64"/>
      <c r="I2067" s="63">
        <f t="shared" si="34"/>
        <v>30</v>
      </c>
      <c r="J2067" s="63" t="s">
        <v>1613</v>
      </c>
      <c r="K2067" s="93" t="s">
        <v>12198</v>
      </c>
      <c r="L2067" s="62" t="s">
        <v>6737</v>
      </c>
      <c r="M2067" s="62" t="s">
        <v>12687</v>
      </c>
      <c r="N2067" s="72" t="str">
        <f>VLOOKUP(M2067,'Hulpblad KAR-parser'!A:C,2,FALSE)</f>
        <v>Inzet Brw functie</v>
      </c>
      <c r="O2067" s="72" t="str">
        <f>IF(VLOOKUP(M2067,'Hulpblad KAR-parser'!A:C,3,FALSE)="","",VLOOKUP(M2067,'Hulpblad KAR-parser'!A:C,3,FALSE))</f>
        <v>Hfd bron- en emissie</v>
      </c>
      <c r="P2067" s="136" t="str">
        <f>IF(CONCATENATE(C2067,D2067)="","",VLOOKUP(CONCATENATE(C2067,D2067),Karakteristieken!AQ:AQ,1,FALSE))</f>
        <v>Inzet Brw functieHfd bron- en emissie</v>
      </c>
    </row>
    <row r="2068" spans="1:16" x14ac:dyDescent="0.25">
      <c r="A2068" s="63"/>
      <c r="B2068" s="63"/>
      <c r="C2068" s="63"/>
      <c r="D2068" s="63"/>
      <c r="E2068" s="64" t="s">
        <v>12692</v>
      </c>
      <c r="F2068" s="64"/>
      <c r="G2068" s="112" t="s">
        <v>12687</v>
      </c>
      <c r="H2068" s="64"/>
      <c r="I2068" s="63">
        <f t="shared" si="34"/>
        <v>5</v>
      </c>
      <c r="J2068" s="63" t="s">
        <v>1561</v>
      </c>
      <c r="K2068" s="93" t="s">
        <v>12198</v>
      </c>
      <c r="L2068" s="62" t="s">
        <v>6737</v>
      </c>
      <c r="M2068" s="62" t="s">
        <v>12687</v>
      </c>
      <c r="N2068" s="72" t="str">
        <f>VLOOKUP(M2068,'Hulpblad KAR-parser'!A:C,2,FALSE)</f>
        <v>Inzet Brw functie</v>
      </c>
      <c r="O2068" s="72" t="str">
        <f>IF(VLOOKUP(M2068,'Hulpblad KAR-parser'!A:C,3,FALSE)="","",VLOOKUP(M2068,'Hulpblad KAR-parser'!A:C,3,FALSE))</f>
        <v>Hfd bron- en emissie</v>
      </c>
      <c r="P2068" s="136" t="str">
        <f>IF(CONCATENATE(C2068,D2068)="","",VLOOKUP(CONCATENATE(C2068,D2068),Karakteristieken!AQ:AQ,1,FALSE))</f>
        <v/>
      </c>
    </row>
    <row r="2069" spans="1:16" x14ac:dyDescent="0.25">
      <c r="A2069" s="63"/>
      <c r="B2069" s="63"/>
      <c r="C2069" s="63"/>
      <c r="D2069" s="63"/>
      <c r="E2069" s="64" t="s">
        <v>12690</v>
      </c>
      <c r="F2069" s="64"/>
      <c r="G2069" s="112" t="s">
        <v>12687</v>
      </c>
      <c r="H2069" s="64"/>
      <c r="I2069" s="63">
        <f t="shared" si="34"/>
        <v>7</v>
      </c>
      <c r="J2069" s="63" t="s">
        <v>1561</v>
      </c>
      <c r="K2069" s="93" t="s">
        <v>12198</v>
      </c>
      <c r="L2069" s="62" t="s">
        <v>6737</v>
      </c>
      <c r="M2069" s="62" t="s">
        <v>12687</v>
      </c>
      <c r="N2069" s="72" t="str">
        <f>VLOOKUP(M2069,'Hulpblad KAR-parser'!A:C,2,FALSE)</f>
        <v>Inzet Brw functie</v>
      </c>
      <c r="O2069" s="72" t="str">
        <f>IF(VLOOKUP(M2069,'Hulpblad KAR-parser'!A:C,3,FALSE)="","",VLOOKUP(M2069,'Hulpblad KAR-parser'!A:C,3,FALSE))</f>
        <v>Hfd bron- en emissie</v>
      </c>
      <c r="P2069" s="136" t="str">
        <f>IF(CONCATENATE(C2069,D2069)="","",VLOOKUP(CONCATENATE(C2069,D2069),Karakteristieken!AQ:AQ,1,FALSE))</f>
        <v/>
      </c>
    </row>
    <row r="2070" spans="1:16" x14ac:dyDescent="0.25">
      <c r="A2070" s="63"/>
      <c r="B2070" s="63"/>
      <c r="C2070" s="63"/>
      <c r="D2070" s="63"/>
      <c r="E2070" s="64" t="s">
        <v>12691</v>
      </c>
      <c r="F2070" s="64"/>
      <c r="G2070" s="112" t="s">
        <v>12687</v>
      </c>
      <c r="H2070" s="64"/>
      <c r="I2070" s="63">
        <f t="shared" si="34"/>
        <v>14</v>
      </c>
      <c r="J2070" s="63" t="s">
        <v>1561</v>
      </c>
      <c r="K2070" s="93" t="s">
        <v>12198</v>
      </c>
      <c r="L2070" s="62" t="s">
        <v>6737</v>
      </c>
      <c r="M2070" s="62" t="s">
        <v>12687</v>
      </c>
      <c r="N2070" s="72" t="str">
        <f>VLOOKUP(M2070,'Hulpblad KAR-parser'!A:C,2,FALSE)</f>
        <v>Inzet Brw functie</v>
      </c>
      <c r="O2070" s="72" t="str">
        <f>IF(VLOOKUP(M2070,'Hulpblad KAR-parser'!A:C,3,FALSE)="","",VLOOKUP(M2070,'Hulpblad KAR-parser'!A:C,3,FALSE))</f>
        <v>Hfd bron- en emissie</v>
      </c>
      <c r="P2070" s="136" t="str">
        <f>IF(CONCATENATE(C2070,D2070)="","",VLOOKUP(CONCATENATE(C2070,D2070),Karakteristieken!AQ:AQ,1,FALSE))</f>
        <v/>
      </c>
    </row>
    <row r="2071" spans="1:16" x14ac:dyDescent="0.25">
      <c r="A2071" s="59">
        <v>200137307</v>
      </c>
      <c r="B2071" s="59">
        <v>200107525</v>
      </c>
      <c r="C2071" s="59" t="s">
        <v>2580</v>
      </c>
      <c r="D2071" s="59" t="s">
        <v>11747</v>
      </c>
      <c r="E2071" s="60" t="s">
        <v>11749</v>
      </c>
      <c r="F2071" s="60"/>
      <c r="G2071" s="60"/>
      <c r="H2071" s="60"/>
      <c r="I2071" s="59">
        <f t="shared" si="34"/>
        <v>25</v>
      </c>
      <c r="J2071" s="59" t="s">
        <v>1613</v>
      </c>
      <c r="K2071" s="61"/>
      <c r="L2071" s="62" t="s">
        <v>6737</v>
      </c>
      <c r="M2071" s="62" t="s">
        <v>11749</v>
      </c>
      <c r="N2071" s="72" t="str">
        <f>VLOOKUP(M2071,'Hulpblad KAR-parser'!A:C,2,FALSE)</f>
        <v>Inzet Brw functie</v>
      </c>
      <c r="O2071" s="72" t="str">
        <f>IF(VLOOKUP(M2071,'Hulpblad KAR-parser'!A:C,3,FALSE)="","",VLOOKUP(M2071,'Hulpblad KAR-parser'!A:C,3,FALSE))</f>
        <v>Hfd informatie</v>
      </c>
      <c r="P2071" s="136" t="str">
        <f>IF(CONCATENATE(C2071,D2071)="","",VLOOKUP(CONCATENATE(C2071,D2071),Karakteristieken!AQ:AQ,1,FALSE))</f>
        <v>Inzet Brw functieHfd informatie</v>
      </c>
    </row>
    <row r="2072" spans="1:16" x14ac:dyDescent="0.25">
      <c r="A2072" s="59"/>
      <c r="B2072" s="59"/>
      <c r="C2072" s="59"/>
      <c r="D2072" s="59"/>
      <c r="E2072" s="60" t="s">
        <v>11753</v>
      </c>
      <c r="F2072" s="60"/>
      <c r="G2072" s="60" t="s">
        <v>11749</v>
      </c>
      <c r="H2072" s="60"/>
      <c r="I2072" s="59">
        <f t="shared" si="34"/>
        <v>5</v>
      </c>
      <c r="J2072" s="59" t="s">
        <v>1561</v>
      </c>
      <c r="K2072" s="61"/>
      <c r="L2072" s="62" t="s">
        <v>6737</v>
      </c>
      <c r="M2072" s="62" t="s">
        <v>11749</v>
      </c>
      <c r="N2072" s="72" t="str">
        <f>VLOOKUP(M2072,'Hulpblad KAR-parser'!A:C,2,FALSE)</f>
        <v>Inzet Brw functie</v>
      </c>
      <c r="O2072" s="72" t="str">
        <f>IF(VLOOKUP(M2072,'Hulpblad KAR-parser'!A:C,3,FALSE)="","",VLOOKUP(M2072,'Hulpblad KAR-parser'!A:C,3,FALSE))</f>
        <v>Hfd informatie</v>
      </c>
      <c r="P2072" s="136" t="str">
        <f>IF(CONCATENATE(C2072,D2072)="","",VLOOKUP(CONCATENATE(C2072,D2072),Karakteristieken!AQ:AQ,1,FALSE))</f>
        <v/>
      </c>
    </row>
    <row r="2073" spans="1:16" x14ac:dyDescent="0.25">
      <c r="A2073" s="59"/>
      <c r="B2073" s="59"/>
      <c r="C2073" s="59"/>
      <c r="D2073" s="59"/>
      <c r="E2073" s="60" t="s">
        <v>11751</v>
      </c>
      <c r="F2073" s="60"/>
      <c r="G2073" s="60" t="s">
        <v>11749</v>
      </c>
      <c r="H2073" s="60"/>
      <c r="I2073" s="59">
        <f t="shared" si="34"/>
        <v>7</v>
      </c>
      <c r="J2073" s="59" t="s">
        <v>1561</v>
      </c>
      <c r="K2073" s="61"/>
      <c r="L2073" s="62" t="s">
        <v>6737</v>
      </c>
      <c r="M2073" s="62" t="s">
        <v>11749</v>
      </c>
      <c r="N2073" s="72" t="str">
        <f>VLOOKUP(M2073,'Hulpblad KAR-parser'!A:C,2,FALSE)</f>
        <v>Inzet Brw functie</v>
      </c>
      <c r="O2073" s="72" t="str">
        <f>IF(VLOOKUP(M2073,'Hulpblad KAR-parser'!A:C,3,FALSE)="","",VLOOKUP(M2073,'Hulpblad KAR-parser'!A:C,3,FALSE))</f>
        <v>Hfd informatie</v>
      </c>
      <c r="P2073" s="136" t="str">
        <f>IF(CONCATENATE(C2073,D2073)="","",VLOOKUP(CONCATENATE(C2073,D2073),Karakteristieken!AQ:AQ,1,FALSE))</f>
        <v/>
      </c>
    </row>
    <row r="2074" spans="1:16" x14ac:dyDescent="0.25">
      <c r="A2074" s="59"/>
      <c r="B2074" s="59"/>
      <c r="C2074" s="59"/>
      <c r="D2074" s="59"/>
      <c r="E2074" s="60" t="s">
        <v>11752</v>
      </c>
      <c r="F2074" s="60"/>
      <c r="G2074" s="60" t="s">
        <v>11749</v>
      </c>
      <c r="H2074" s="60"/>
      <c r="I2074" s="59">
        <f t="shared" si="34"/>
        <v>14</v>
      </c>
      <c r="J2074" s="59" t="s">
        <v>1561</v>
      </c>
      <c r="K2074" s="61"/>
      <c r="L2074" s="62" t="s">
        <v>6737</v>
      </c>
      <c r="M2074" s="62" t="s">
        <v>11749</v>
      </c>
      <c r="N2074" s="72" t="str">
        <f>VLOOKUP(M2074,'Hulpblad KAR-parser'!A:C,2,FALSE)</f>
        <v>Inzet Brw functie</v>
      </c>
      <c r="O2074" s="72" t="str">
        <f>IF(VLOOKUP(M2074,'Hulpblad KAR-parser'!A:C,3,FALSE)="","",VLOOKUP(M2074,'Hulpblad KAR-parser'!A:C,3,FALSE))</f>
        <v>Hfd informatie</v>
      </c>
      <c r="P2074" s="136" t="str">
        <f>IF(CONCATENATE(C2074,D2074)="","",VLOOKUP(CONCATENATE(C2074,D2074),Karakteristieken!AQ:AQ,1,FALSE))</f>
        <v/>
      </c>
    </row>
    <row r="2075" spans="1:16" x14ac:dyDescent="0.25">
      <c r="A2075" s="59">
        <v>200114736</v>
      </c>
      <c r="B2075" s="59">
        <v>200107119</v>
      </c>
      <c r="C2075" s="59" t="s">
        <v>2580</v>
      </c>
      <c r="D2075" s="59" t="s">
        <v>2617</v>
      </c>
      <c r="E2075" s="60" t="s">
        <v>2618</v>
      </c>
      <c r="F2075" s="60"/>
      <c r="G2075" s="60"/>
      <c r="H2075" s="60"/>
      <c r="I2075" s="59">
        <f t="shared" si="34"/>
        <v>27</v>
      </c>
      <c r="J2075" s="59" t="s">
        <v>1613</v>
      </c>
      <c r="K2075" s="61"/>
      <c r="L2075" s="62" t="s">
        <v>6737</v>
      </c>
      <c r="M2075" s="62" t="s">
        <v>2618</v>
      </c>
      <c r="N2075" s="72" t="str">
        <f>VLOOKUP(M2075,'Hulpblad KAR-parser'!A:C,2,FALSE)</f>
        <v>Inzet Brw functie</v>
      </c>
      <c r="O2075" s="72" t="str">
        <f>IF(VLOOKUP(M2075,'Hulpblad KAR-parser'!A:C,3,FALSE)="","",VLOOKUP(M2075,'Hulpblad KAR-parser'!A:C,3,FALSE))</f>
        <v>Hfd Off. v. Dienst</v>
      </c>
      <c r="P2075" s="136" t="str">
        <f>IF(CONCATENATE(C2075,D2075)="","",VLOOKUP(CONCATENATE(C2075,D2075),Karakteristieken!AQ:AQ,1,FALSE))</f>
        <v>Inzet Brw functieHfd Off. v. Dienst</v>
      </c>
    </row>
    <row r="2076" spans="1:16" x14ac:dyDescent="0.25">
      <c r="A2076" s="59"/>
      <c r="B2076" s="59"/>
      <c r="C2076" s="59"/>
      <c r="D2076" s="59"/>
      <c r="E2076" s="60" t="s">
        <v>9520</v>
      </c>
      <c r="F2076" s="60"/>
      <c r="G2076" s="60" t="s">
        <v>2618</v>
      </c>
      <c r="H2076" s="60"/>
      <c r="I2076" s="59">
        <f t="shared" si="34"/>
        <v>7</v>
      </c>
      <c r="J2076" s="59" t="s">
        <v>1561</v>
      </c>
      <c r="K2076" s="61"/>
      <c r="L2076" s="62" t="s">
        <v>6737</v>
      </c>
      <c r="M2076" s="62" t="s">
        <v>2618</v>
      </c>
      <c r="N2076" s="72" t="str">
        <f>VLOOKUP(M2076,'Hulpblad KAR-parser'!A:C,2,FALSE)</f>
        <v>Inzet Brw functie</v>
      </c>
      <c r="O2076" s="72" t="str">
        <f>IF(VLOOKUP(M2076,'Hulpblad KAR-parser'!A:C,3,FALSE)="","",VLOOKUP(M2076,'Hulpblad KAR-parser'!A:C,3,FALSE))</f>
        <v>Hfd Off. v. Dienst</v>
      </c>
      <c r="P2076" s="136" t="str">
        <f>IF(CONCATENATE(C2076,D2076)="","",VLOOKUP(CONCATENATE(C2076,D2076),Karakteristieken!AQ:AQ,1,FALSE))</f>
        <v/>
      </c>
    </row>
    <row r="2077" spans="1:16" x14ac:dyDescent="0.25">
      <c r="A2077" s="59"/>
      <c r="B2077" s="59"/>
      <c r="C2077" s="59"/>
      <c r="D2077" s="59"/>
      <c r="E2077" s="60" t="s">
        <v>9521</v>
      </c>
      <c r="F2077" s="60"/>
      <c r="G2077" s="60" t="s">
        <v>2618</v>
      </c>
      <c r="H2077" s="60"/>
      <c r="I2077" s="59">
        <f t="shared" si="34"/>
        <v>28</v>
      </c>
      <c r="J2077" s="59" t="s">
        <v>1561</v>
      </c>
      <c r="K2077" s="61"/>
      <c r="L2077" s="62" t="s">
        <v>6737</v>
      </c>
      <c r="M2077" s="62" t="s">
        <v>2618</v>
      </c>
      <c r="N2077" s="72" t="str">
        <f>VLOOKUP(M2077,'Hulpblad KAR-parser'!A:C,2,FALSE)</f>
        <v>Inzet Brw functie</v>
      </c>
      <c r="O2077" s="72" t="str">
        <f>IF(VLOOKUP(M2077,'Hulpblad KAR-parser'!A:C,3,FALSE)="","",VLOOKUP(M2077,'Hulpblad KAR-parser'!A:C,3,FALSE))</f>
        <v>Hfd Off. v. Dienst</v>
      </c>
      <c r="P2077" s="136" t="str">
        <f>IF(CONCATENATE(C2077,D2077)="","",VLOOKUP(CONCATENATE(C2077,D2077),Karakteristieken!AQ:AQ,1,FALSE))</f>
        <v/>
      </c>
    </row>
    <row r="2078" spans="1:16" x14ac:dyDescent="0.25">
      <c r="A2078" s="59">
        <v>200114737</v>
      </c>
      <c r="B2078" s="59">
        <v>200107120</v>
      </c>
      <c r="C2078" s="59" t="s">
        <v>2580</v>
      </c>
      <c r="D2078" s="59" t="s">
        <v>2620</v>
      </c>
      <c r="E2078" s="60" t="s">
        <v>2621</v>
      </c>
      <c r="F2078" s="60"/>
      <c r="G2078" s="60"/>
      <c r="H2078" s="60"/>
      <c r="I2078" s="59">
        <f t="shared" si="34"/>
        <v>28</v>
      </c>
      <c r="J2078" s="59" t="s">
        <v>1613</v>
      </c>
      <c r="K2078" s="61"/>
      <c r="L2078" s="62" t="s">
        <v>6737</v>
      </c>
      <c r="M2078" s="62" t="s">
        <v>2621</v>
      </c>
      <c r="N2078" s="72" t="str">
        <f>VLOOKUP(M2078,'Hulpblad KAR-parser'!A:C,2,FALSE)</f>
        <v>Inzet Brw functie</v>
      </c>
      <c r="O2078" s="72" t="str">
        <f>IF(VLOOKUP(M2078,'Hulpblad KAR-parser'!A:C,3,FALSE)="","",VLOOKUP(M2078,'Hulpblad KAR-parser'!A:C,3,FALSE))</f>
        <v>Hfd Off. v. Dst grp</v>
      </c>
      <c r="P2078" s="136" t="str">
        <f>IF(CONCATENATE(C2078,D2078)="","",VLOOKUP(CONCATENATE(C2078,D2078),Karakteristieken!AQ:AQ,1,FALSE))</f>
        <v>Inzet Brw functieHfd Off. v. Dst grp</v>
      </c>
    </row>
    <row r="2079" spans="1:16" x14ac:dyDescent="0.25">
      <c r="A2079" s="59"/>
      <c r="B2079" s="59"/>
      <c r="C2079" s="59"/>
      <c r="D2079" s="59"/>
      <c r="E2079" s="60" t="s">
        <v>9522</v>
      </c>
      <c r="F2079" s="60"/>
      <c r="G2079" s="60" t="s">
        <v>2621</v>
      </c>
      <c r="H2079" s="60"/>
      <c r="I2079" s="59">
        <f t="shared" si="34"/>
        <v>7</v>
      </c>
      <c r="J2079" s="59" t="s">
        <v>1561</v>
      </c>
      <c r="K2079" s="61"/>
      <c r="L2079" s="62" t="s">
        <v>6737</v>
      </c>
      <c r="M2079" s="62" t="s">
        <v>2621</v>
      </c>
      <c r="N2079" s="72" t="str">
        <f>VLOOKUP(M2079,'Hulpblad KAR-parser'!A:C,2,FALSE)</f>
        <v>Inzet Brw functie</v>
      </c>
      <c r="O2079" s="72" t="str">
        <f>IF(VLOOKUP(M2079,'Hulpblad KAR-parser'!A:C,3,FALSE)="","",VLOOKUP(M2079,'Hulpblad KAR-parser'!A:C,3,FALSE))</f>
        <v>Hfd Off. v. Dst grp</v>
      </c>
      <c r="P2079" s="136" t="str">
        <f>IF(CONCATENATE(C2079,D2079)="","",VLOOKUP(CONCATENATE(C2079,D2079),Karakteristieken!AQ:AQ,1,FALSE))</f>
        <v/>
      </c>
    </row>
    <row r="2080" spans="1:16" x14ac:dyDescent="0.25">
      <c r="A2080" s="59"/>
      <c r="B2080" s="59"/>
      <c r="C2080" s="59"/>
      <c r="D2080" s="59"/>
      <c r="E2080" s="60" t="s">
        <v>9523</v>
      </c>
      <c r="F2080" s="60"/>
      <c r="G2080" s="60" t="s">
        <v>2621</v>
      </c>
      <c r="H2080" s="60"/>
      <c r="I2080" s="59">
        <f t="shared" si="34"/>
        <v>23</v>
      </c>
      <c r="J2080" s="59" t="s">
        <v>1561</v>
      </c>
      <c r="K2080" s="61"/>
      <c r="L2080" s="62" t="s">
        <v>6737</v>
      </c>
      <c r="M2080" s="62" t="s">
        <v>2621</v>
      </c>
      <c r="N2080" s="72" t="str">
        <f>VLOOKUP(M2080,'Hulpblad KAR-parser'!A:C,2,FALSE)</f>
        <v>Inzet Brw functie</v>
      </c>
      <c r="O2080" s="72" t="str">
        <f>IF(VLOOKUP(M2080,'Hulpblad KAR-parser'!A:C,3,FALSE)="","",VLOOKUP(M2080,'Hulpblad KAR-parser'!A:C,3,FALSE))</f>
        <v>Hfd Off. v. Dst grp</v>
      </c>
      <c r="P2080" s="136" t="str">
        <f>IF(CONCATENATE(C2080,D2080)="","",VLOOKUP(CONCATENATE(C2080,D2080),Karakteristieken!AQ:AQ,1,FALSE))</f>
        <v/>
      </c>
    </row>
    <row r="2081" spans="1:16" x14ac:dyDescent="0.25">
      <c r="A2081" s="59">
        <v>200137308</v>
      </c>
      <c r="B2081" s="59">
        <v>200107531</v>
      </c>
      <c r="C2081" s="59" t="s">
        <v>2580</v>
      </c>
      <c r="D2081" s="59" t="s">
        <v>11748</v>
      </c>
      <c r="E2081" s="60" t="s">
        <v>11750</v>
      </c>
      <c r="F2081" s="60"/>
      <c r="G2081" s="60"/>
      <c r="H2081" s="60"/>
      <c r="I2081" s="59">
        <f t="shared" si="34"/>
        <v>28</v>
      </c>
      <c r="J2081" s="59" t="s">
        <v>1613</v>
      </c>
      <c r="K2081" s="61"/>
      <c r="L2081" s="62" t="s">
        <v>6737</v>
      </c>
      <c r="M2081" s="62" t="s">
        <v>11750</v>
      </c>
      <c r="N2081" s="72" t="str">
        <f>VLOOKUP(M2081,'Hulpblad KAR-parser'!A:C,2,FALSE)</f>
        <v>Inzet Brw functie</v>
      </c>
      <c r="O2081" s="72" t="str">
        <f>IF(VLOOKUP(M2081,'Hulpblad KAR-parser'!A:C,3,FALSE)="","",VLOOKUP(M2081,'Hulpblad KAR-parser'!A:C,3,FALSE))</f>
        <v>Hfd ondersteuning</v>
      </c>
      <c r="P2081" s="136" t="str">
        <f>IF(CONCATENATE(C2081,D2081)="","",VLOOKUP(CONCATENATE(C2081,D2081),Karakteristieken!AQ:AQ,1,FALSE))</f>
        <v>Inzet Brw functieHfd ondersteuning</v>
      </c>
    </row>
    <row r="2082" spans="1:16" x14ac:dyDescent="0.25">
      <c r="A2082" s="59"/>
      <c r="B2082" s="59"/>
      <c r="C2082" s="59"/>
      <c r="D2082" s="59"/>
      <c r="E2082" s="60" t="s">
        <v>11756</v>
      </c>
      <c r="F2082" s="60"/>
      <c r="G2082" s="60" t="s">
        <v>11750</v>
      </c>
      <c r="H2082" s="60"/>
      <c r="I2082" s="59">
        <f t="shared" si="34"/>
        <v>5</v>
      </c>
      <c r="J2082" s="59" t="s">
        <v>1561</v>
      </c>
      <c r="K2082" s="61"/>
      <c r="L2082" s="62" t="s">
        <v>6737</v>
      </c>
      <c r="M2082" s="62" t="s">
        <v>11750</v>
      </c>
      <c r="N2082" s="72" t="str">
        <f>VLOOKUP(M2082,'Hulpblad KAR-parser'!A:C,2,FALSE)</f>
        <v>Inzet Brw functie</v>
      </c>
      <c r="O2082" s="72" t="str">
        <f>IF(VLOOKUP(M2082,'Hulpblad KAR-parser'!A:C,3,FALSE)="","",VLOOKUP(M2082,'Hulpblad KAR-parser'!A:C,3,FALSE))</f>
        <v>Hfd ondersteuning</v>
      </c>
      <c r="P2082" s="136" t="str">
        <f>IF(CONCATENATE(C2082,D2082)="","",VLOOKUP(CONCATENATE(C2082,D2082),Karakteristieken!AQ:AQ,1,FALSE))</f>
        <v/>
      </c>
    </row>
    <row r="2083" spans="1:16" x14ac:dyDescent="0.25">
      <c r="A2083" s="59"/>
      <c r="B2083" s="59"/>
      <c r="C2083" s="59"/>
      <c r="D2083" s="59"/>
      <c r="E2083" s="60" t="s">
        <v>11754</v>
      </c>
      <c r="F2083" s="60"/>
      <c r="G2083" s="60" t="s">
        <v>11750</v>
      </c>
      <c r="H2083" s="60"/>
      <c r="I2083" s="59">
        <f t="shared" si="34"/>
        <v>7</v>
      </c>
      <c r="J2083" s="59" t="s">
        <v>1561</v>
      </c>
      <c r="K2083" s="61"/>
      <c r="L2083" s="62" t="s">
        <v>6737</v>
      </c>
      <c r="M2083" s="62" t="s">
        <v>11750</v>
      </c>
      <c r="N2083" s="72" t="str">
        <f>VLOOKUP(M2083,'Hulpblad KAR-parser'!A:C,2,FALSE)</f>
        <v>Inzet Brw functie</v>
      </c>
      <c r="O2083" s="72" t="str">
        <f>IF(VLOOKUP(M2083,'Hulpblad KAR-parser'!A:C,3,FALSE)="","",VLOOKUP(M2083,'Hulpblad KAR-parser'!A:C,3,FALSE))</f>
        <v>Hfd ondersteuning</v>
      </c>
      <c r="P2083" s="136" t="str">
        <f>IF(CONCATENATE(C2083,D2083)="","",VLOOKUP(CONCATENATE(C2083,D2083),Karakteristieken!AQ:AQ,1,FALSE))</f>
        <v/>
      </c>
    </row>
    <row r="2084" spans="1:16" x14ac:dyDescent="0.25">
      <c r="A2084" s="59"/>
      <c r="B2084" s="59"/>
      <c r="C2084" s="59"/>
      <c r="D2084" s="59"/>
      <c r="E2084" s="60" t="s">
        <v>11755</v>
      </c>
      <c r="F2084" s="60"/>
      <c r="G2084" s="60" t="s">
        <v>11750</v>
      </c>
      <c r="H2084" s="60"/>
      <c r="I2084" s="59">
        <f t="shared" si="34"/>
        <v>14</v>
      </c>
      <c r="J2084" s="59" t="s">
        <v>1561</v>
      </c>
      <c r="K2084" s="61"/>
      <c r="L2084" s="62" t="s">
        <v>6737</v>
      </c>
      <c r="M2084" s="62" t="s">
        <v>11750</v>
      </c>
      <c r="N2084" s="72" t="str">
        <f>VLOOKUP(M2084,'Hulpblad KAR-parser'!A:C,2,FALSE)</f>
        <v>Inzet Brw functie</v>
      </c>
      <c r="O2084" s="72" t="str">
        <f>IF(VLOOKUP(M2084,'Hulpblad KAR-parser'!A:C,3,FALSE)="","",VLOOKUP(M2084,'Hulpblad KAR-parser'!A:C,3,FALSE))</f>
        <v>Hfd ondersteuning</v>
      </c>
      <c r="P2084" s="136" t="str">
        <f>IF(CONCATENATE(C2084,D2084)="","",VLOOKUP(CONCATENATE(C2084,D2084),Karakteristieken!AQ:AQ,1,FALSE))</f>
        <v/>
      </c>
    </row>
    <row r="2085" spans="1:16" x14ac:dyDescent="0.25">
      <c r="A2085" s="59">
        <v>200109867</v>
      </c>
      <c r="B2085" s="59">
        <v>200098333</v>
      </c>
      <c r="C2085" s="59" t="s">
        <v>2672</v>
      </c>
      <c r="D2085" s="59" t="s">
        <v>1356</v>
      </c>
      <c r="E2085" s="60" t="s">
        <v>2673</v>
      </c>
      <c r="F2085" s="60"/>
      <c r="G2085" s="60"/>
      <c r="H2085" s="60"/>
      <c r="I2085" s="59">
        <f t="shared" si="34"/>
        <v>13</v>
      </c>
      <c r="J2085" s="59" t="s">
        <v>1613</v>
      </c>
      <c r="K2085" s="61"/>
      <c r="L2085" s="62" t="s">
        <v>6737</v>
      </c>
      <c r="M2085" s="62" t="s">
        <v>2673</v>
      </c>
      <c r="N2085" s="72" t="str">
        <f>VLOOKUP(M2085,'Hulpblad KAR-parser'!A:C,2,FALSE)</f>
        <v>Inzet Brw HV EH</v>
      </c>
      <c r="O2085" s="72" t="str">
        <f>IF(VLOOKUP(M2085,'Hulpblad KAR-parser'!A:C,3,FALSE)="","",VLOOKUP(M2085,'Hulpblad KAR-parser'!A:C,3,FALSE))</f>
        <v>HV</v>
      </c>
      <c r="P2085" s="136" t="str">
        <f>IF(CONCATENATE(C2085,D2085)="","",VLOOKUP(CONCATENATE(C2085,D2085),Karakteristieken!AQ:AQ,1,FALSE))</f>
        <v>Inzet Brw HV EHHV</v>
      </c>
    </row>
    <row r="2086" spans="1:16" x14ac:dyDescent="0.25">
      <c r="A2086" s="59"/>
      <c r="B2086" s="59"/>
      <c r="C2086" s="59"/>
      <c r="D2086" s="59"/>
      <c r="E2086" s="60" t="s">
        <v>9562</v>
      </c>
      <c r="F2086" s="60"/>
      <c r="G2086" s="60" t="s">
        <v>2673</v>
      </c>
      <c r="H2086" s="60"/>
      <c r="I2086" s="59">
        <f t="shared" si="34"/>
        <v>6</v>
      </c>
      <c r="J2086" s="59" t="s">
        <v>1561</v>
      </c>
      <c r="K2086" s="61"/>
      <c r="L2086" s="62" t="s">
        <v>6737</v>
      </c>
      <c r="M2086" s="62" t="s">
        <v>2673</v>
      </c>
      <c r="N2086" s="72" t="str">
        <f>VLOOKUP(M2086,'Hulpblad KAR-parser'!A:C,2,FALSE)</f>
        <v>Inzet Brw HV EH</v>
      </c>
      <c r="O2086" s="72" t="str">
        <f>IF(VLOOKUP(M2086,'Hulpblad KAR-parser'!A:C,3,FALSE)="","",VLOOKUP(M2086,'Hulpblad KAR-parser'!A:C,3,FALSE))</f>
        <v>HV</v>
      </c>
      <c r="P2086" s="136" t="str">
        <f>IF(CONCATENATE(C2086,D2086)="","",VLOOKUP(CONCATENATE(C2086,D2086),Karakteristieken!AQ:AQ,1,FALSE))</f>
        <v/>
      </c>
    </row>
    <row r="2087" spans="1:16" x14ac:dyDescent="0.25">
      <c r="A2087" s="67">
        <v>200109868</v>
      </c>
      <c r="B2087" s="67">
        <v>200098334</v>
      </c>
      <c r="C2087" s="67" t="s">
        <v>2672</v>
      </c>
      <c r="D2087" s="67"/>
      <c r="E2087" s="68" t="s">
        <v>6324</v>
      </c>
      <c r="F2087" s="68"/>
      <c r="G2087" s="68"/>
      <c r="H2087" s="68"/>
      <c r="I2087" s="67">
        <f t="shared" si="34"/>
        <v>16</v>
      </c>
      <c r="J2087" s="67" t="s">
        <v>1613</v>
      </c>
      <c r="K2087" s="91" t="s">
        <v>12550</v>
      </c>
      <c r="L2087" s="62" t="s">
        <v>6737</v>
      </c>
      <c r="M2087" s="62" t="s">
        <v>6324</v>
      </c>
      <c r="N2087" s="72" t="e">
        <f>VLOOKUP(M2087,'Hulpblad KAR-parser'!A:C,2,FALSE)</f>
        <v>#N/A</v>
      </c>
      <c r="O2087" s="72" t="e">
        <f>IF(VLOOKUP(M2087,'Hulpblad KAR-parser'!A:C,3,FALSE)="","",VLOOKUP(M2087,'Hulpblad KAR-parser'!A:C,3,FALSE))</f>
        <v>#N/A</v>
      </c>
      <c r="P2087" s="136" t="e">
        <f>IF(CONCATENATE(C2087,D2087)="","",VLOOKUP(CONCATENATE(C2087,D2087),Karakteristieken!AQ:AQ,1,FALSE))</f>
        <v>#N/A</v>
      </c>
    </row>
    <row r="2088" spans="1:16" x14ac:dyDescent="0.25">
      <c r="A2088" s="67"/>
      <c r="B2088" s="67"/>
      <c r="C2088" s="67"/>
      <c r="D2088" s="67"/>
      <c r="E2088" s="68" t="s">
        <v>9582</v>
      </c>
      <c r="F2088" s="68"/>
      <c r="G2088" s="68" t="s">
        <v>6324</v>
      </c>
      <c r="H2088" s="68"/>
      <c r="I2088" s="67">
        <f t="shared" si="34"/>
        <v>4</v>
      </c>
      <c r="J2088" s="67" t="s">
        <v>1561</v>
      </c>
      <c r="K2088" s="91" t="s">
        <v>12550</v>
      </c>
      <c r="L2088" s="62" t="s">
        <v>6737</v>
      </c>
      <c r="M2088" s="62" t="s">
        <v>6324</v>
      </c>
      <c r="N2088" s="72" t="e">
        <f>VLOOKUP(M2088,'Hulpblad KAR-parser'!A:C,2,FALSE)</f>
        <v>#N/A</v>
      </c>
      <c r="O2088" s="72" t="e">
        <f>IF(VLOOKUP(M2088,'Hulpblad KAR-parser'!A:C,3,FALSE)="","",VLOOKUP(M2088,'Hulpblad KAR-parser'!A:C,3,FALSE))</f>
        <v>#N/A</v>
      </c>
      <c r="P2088" s="136" t="str">
        <f>IF(CONCATENATE(C2088,D2088)="","",VLOOKUP(CONCATENATE(C2088,D2088),Karakteristieken!AQ:AQ,1,FALSE))</f>
        <v/>
      </c>
    </row>
    <row r="2089" spans="1:16" x14ac:dyDescent="0.25">
      <c r="A2089" s="59">
        <v>200109869</v>
      </c>
      <c r="B2089" s="59">
        <v>200098335</v>
      </c>
      <c r="C2089" s="59" t="s">
        <v>2672</v>
      </c>
      <c r="D2089" s="59" t="s">
        <v>2674</v>
      </c>
      <c r="E2089" s="60" t="s">
        <v>2675</v>
      </c>
      <c r="F2089" s="60"/>
      <c r="G2089" s="60"/>
      <c r="H2089" s="60"/>
      <c r="I2089" s="59">
        <f t="shared" si="34"/>
        <v>16</v>
      </c>
      <c r="J2089" s="59" t="s">
        <v>1613</v>
      </c>
      <c r="K2089" s="61"/>
      <c r="L2089" s="62" t="s">
        <v>6737</v>
      </c>
      <c r="M2089" s="62" t="s">
        <v>2675</v>
      </c>
      <c r="N2089" s="72" t="str">
        <f>VLOOKUP(M2089,'Hulpblad KAR-parser'!A:C,2,FALSE)</f>
        <v>Inzet Brw HV EH</v>
      </c>
      <c r="O2089" s="72" t="str">
        <f>IF(VLOOKUP(M2089,'Hulpblad KAR-parser'!A:C,3,FALSE)="","",VLOOKUP(M2089,'Hulpblad KAR-parser'!A:C,3,FALSE))</f>
        <v>HV-KR</v>
      </c>
      <c r="P2089" s="136" t="str">
        <f>IF(CONCATENATE(C2089,D2089)="","",VLOOKUP(CONCATENATE(C2089,D2089),Karakteristieken!AQ:AQ,1,FALSE))</f>
        <v>Inzet Brw HV EHHV-KR</v>
      </c>
    </row>
    <row r="2090" spans="1:16" x14ac:dyDescent="0.25">
      <c r="A2090" s="59"/>
      <c r="B2090" s="59"/>
      <c r="C2090" s="59"/>
      <c r="D2090" s="59"/>
      <c r="E2090" s="60" t="s">
        <v>9563</v>
      </c>
      <c r="F2090" s="60"/>
      <c r="G2090" s="60" t="s">
        <v>2675</v>
      </c>
      <c r="H2090" s="60"/>
      <c r="I2090" s="59">
        <f t="shared" si="34"/>
        <v>6</v>
      </c>
      <c r="J2090" s="59" t="s">
        <v>1561</v>
      </c>
      <c r="K2090" s="61"/>
      <c r="L2090" s="62" t="s">
        <v>6737</v>
      </c>
      <c r="M2090" s="62" t="s">
        <v>2675</v>
      </c>
      <c r="N2090" s="72" t="str">
        <f>VLOOKUP(M2090,'Hulpblad KAR-parser'!A:C,2,FALSE)</f>
        <v>Inzet Brw HV EH</v>
      </c>
      <c r="O2090" s="72" t="str">
        <f>IF(VLOOKUP(M2090,'Hulpblad KAR-parser'!A:C,3,FALSE)="","",VLOOKUP(M2090,'Hulpblad KAR-parser'!A:C,3,FALSE))</f>
        <v>HV-KR</v>
      </c>
      <c r="P2090" s="136" t="str">
        <f>IF(CONCATENATE(C2090,D2090)="","",VLOOKUP(CONCATENATE(C2090,D2090),Karakteristieken!AQ:AQ,1,FALSE))</f>
        <v/>
      </c>
    </row>
    <row r="2091" spans="1:16" x14ac:dyDescent="0.25">
      <c r="A2091" s="59">
        <v>200109870</v>
      </c>
      <c r="B2091" s="59">
        <v>200098336</v>
      </c>
      <c r="C2091" s="59" t="s">
        <v>2547</v>
      </c>
      <c r="D2091" s="59" t="s">
        <v>2550</v>
      </c>
      <c r="E2091" s="60" t="s">
        <v>2551</v>
      </c>
      <c r="F2091" s="60"/>
      <c r="G2091" s="60"/>
      <c r="H2091" s="60"/>
      <c r="I2091" s="59">
        <f t="shared" si="34"/>
        <v>13</v>
      </c>
      <c r="J2091" s="59" t="s">
        <v>1613</v>
      </c>
      <c r="K2091" s="61"/>
      <c r="L2091" s="62" t="s">
        <v>6737</v>
      </c>
      <c r="M2091" s="62" t="s">
        <v>2551</v>
      </c>
      <c r="N2091" s="72" t="str">
        <f>VLOOKUP(M2091,'Hulpblad KAR-parser'!A:C,2,FALSE)</f>
        <v>Inzet Brw Alg EH</v>
      </c>
      <c r="O2091" s="72" t="str">
        <f>IF(VLOOKUP(M2091,'Hulpblad KAR-parser'!A:C,3,FALSE)="","",VLOOKUP(M2091,'Hulpblad KAR-parser'!A:C,3,FALSE))</f>
        <v>HW</v>
      </c>
      <c r="P2091" s="136" t="str">
        <f>IF(CONCATENATE(C2091,D2091)="","",VLOOKUP(CONCATENATE(C2091,D2091),Karakteristieken!AQ:AQ,1,FALSE))</f>
        <v>Inzet Brw Alg EHHW</v>
      </c>
    </row>
    <row r="2092" spans="1:16" x14ac:dyDescent="0.25">
      <c r="A2092" s="59"/>
      <c r="B2092" s="59"/>
      <c r="C2092" s="59"/>
      <c r="D2092" s="59"/>
      <c r="E2092" s="60" t="s">
        <v>9470</v>
      </c>
      <c r="F2092" s="60"/>
      <c r="G2092" s="60" t="s">
        <v>2551</v>
      </c>
      <c r="H2092" s="60"/>
      <c r="I2092" s="59">
        <f t="shared" si="34"/>
        <v>6</v>
      </c>
      <c r="J2092" s="59" t="s">
        <v>1561</v>
      </c>
      <c r="K2092" s="61"/>
      <c r="L2092" s="62" t="s">
        <v>6737</v>
      </c>
      <c r="M2092" s="62" t="s">
        <v>2551</v>
      </c>
      <c r="N2092" s="72" t="str">
        <f>VLOOKUP(M2092,'Hulpblad KAR-parser'!A:C,2,FALSE)</f>
        <v>Inzet Brw Alg EH</v>
      </c>
      <c r="O2092" s="72" t="str">
        <f>IF(VLOOKUP(M2092,'Hulpblad KAR-parser'!A:C,3,FALSE)="","",VLOOKUP(M2092,'Hulpblad KAR-parser'!A:C,3,FALSE))</f>
        <v>HW</v>
      </c>
      <c r="P2092" s="136" t="str">
        <f>IF(CONCATENATE(C2092,D2092)="","",VLOOKUP(CONCATENATE(C2092,D2092),Karakteristieken!AQ:AQ,1,FALSE))</f>
        <v/>
      </c>
    </row>
    <row r="2093" spans="1:16" x14ac:dyDescent="0.25">
      <c r="A2093" s="67">
        <v>200109871</v>
      </c>
      <c r="B2093" s="67">
        <v>200098337</v>
      </c>
      <c r="C2093" s="67" t="s">
        <v>2692</v>
      </c>
      <c r="D2093" s="67"/>
      <c r="E2093" s="68" t="s">
        <v>6325</v>
      </c>
      <c r="F2093" s="68"/>
      <c r="G2093" s="68"/>
      <c r="H2093" s="68"/>
      <c r="I2093" s="67">
        <f t="shared" si="34"/>
        <v>15</v>
      </c>
      <c r="J2093" s="67" t="s">
        <v>1613</v>
      </c>
      <c r="K2093" s="91" t="s">
        <v>12550</v>
      </c>
      <c r="L2093" s="62" t="s">
        <v>6737</v>
      </c>
      <c r="M2093" s="62" t="s">
        <v>6325</v>
      </c>
      <c r="N2093" s="72" t="e">
        <f>VLOOKUP(M2093,'Hulpblad KAR-parser'!A:C,2,FALSE)</f>
        <v>#N/A</v>
      </c>
      <c r="O2093" s="72" t="e">
        <f>IF(VLOOKUP(M2093,'Hulpblad KAR-parser'!A:C,3,FALSE)="","",VLOOKUP(M2093,'Hulpblad KAR-parser'!A:C,3,FALSE))</f>
        <v>#N/A</v>
      </c>
      <c r="P2093" s="136" t="e">
        <f>IF(CONCATENATE(C2093,D2093)="","",VLOOKUP(CONCATENATE(C2093,D2093),Karakteristieken!AQ:AQ,1,FALSE))</f>
        <v>#N/A</v>
      </c>
    </row>
    <row r="2094" spans="1:16" x14ac:dyDescent="0.25">
      <c r="A2094" s="67"/>
      <c r="B2094" s="67"/>
      <c r="C2094" s="67"/>
      <c r="D2094" s="67"/>
      <c r="E2094" s="68" t="s">
        <v>9608</v>
      </c>
      <c r="F2094" s="68"/>
      <c r="G2094" s="68" t="s">
        <v>6325</v>
      </c>
      <c r="H2094" s="68"/>
      <c r="I2094" s="67">
        <f t="shared" si="34"/>
        <v>4</v>
      </c>
      <c r="J2094" s="67" t="s">
        <v>1561</v>
      </c>
      <c r="K2094" s="91" t="s">
        <v>12550</v>
      </c>
      <c r="L2094" s="62" t="s">
        <v>6737</v>
      </c>
      <c r="M2094" s="62" t="s">
        <v>6325</v>
      </c>
      <c r="N2094" s="72" t="e">
        <f>VLOOKUP(M2094,'Hulpblad KAR-parser'!A:C,2,FALSE)</f>
        <v>#N/A</v>
      </c>
      <c r="O2094" s="72" t="e">
        <f>IF(VLOOKUP(M2094,'Hulpblad KAR-parser'!A:C,3,FALSE)="","",VLOOKUP(M2094,'Hulpblad KAR-parser'!A:C,3,FALSE))</f>
        <v>#N/A</v>
      </c>
      <c r="P2094" s="136" t="str">
        <f>IF(CONCATENATE(C2094,D2094)="","",VLOOKUP(CONCATENATE(C2094,D2094),Karakteristieken!AQ:AQ,1,FALSE))</f>
        <v/>
      </c>
    </row>
    <row r="2095" spans="1:16" x14ac:dyDescent="0.25">
      <c r="A2095" s="59">
        <v>200109872</v>
      </c>
      <c r="B2095" s="59">
        <v>200098338</v>
      </c>
      <c r="C2095" s="59" t="s">
        <v>2672</v>
      </c>
      <c r="D2095" s="59" t="s">
        <v>2676</v>
      </c>
      <c r="E2095" s="60" t="s">
        <v>2677</v>
      </c>
      <c r="F2095" s="60"/>
      <c r="G2095" s="60"/>
      <c r="H2095" s="60"/>
      <c r="I2095" s="59">
        <f t="shared" si="34"/>
        <v>18</v>
      </c>
      <c r="J2095" s="59" t="s">
        <v>1613</v>
      </c>
      <c r="K2095" s="61"/>
      <c r="L2095" s="62" t="s">
        <v>6737</v>
      </c>
      <c r="M2095" s="62" t="s">
        <v>2677</v>
      </c>
      <c r="N2095" s="72" t="str">
        <f>VLOOKUP(M2095,'Hulpblad KAR-parser'!A:C,2,FALSE)</f>
        <v>Inzet Brw HV EH</v>
      </c>
      <c r="O2095" s="72" t="str">
        <f>IF(VLOOKUP(M2095,'Hulpblad KAR-parser'!A:C,3,FALSE)="","",VLOOKUP(M2095,'Hulpblad KAR-parser'!A:C,3,FALSE))</f>
        <v>IJsslee</v>
      </c>
      <c r="P2095" s="136" t="str">
        <f>IF(CONCATENATE(C2095,D2095)="","",VLOOKUP(CONCATENATE(C2095,D2095),Karakteristieken!AQ:AQ,1,FALSE))</f>
        <v>Inzet Brw HV EHIJsslee</v>
      </c>
    </row>
    <row r="2096" spans="1:16" x14ac:dyDescent="0.25">
      <c r="A2096" s="59"/>
      <c r="B2096" s="59"/>
      <c r="C2096" s="59"/>
      <c r="D2096" s="59"/>
      <c r="E2096" s="60" t="s">
        <v>9564</v>
      </c>
      <c r="F2096" s="60"/>
      <c r="G2096" s="60" t="s">
        <v>2677</v>
      </c>
      <c r="H2096" s="60"/>
      <c r="I2096" s="59">
        <f t="shared" si="34"/>
        <v>6</v>
      </c>
      <c r="J2096" s="59" t="s">
        <v>1561</v>
      </c>
      <c r="K2096" s="61"/>
      <c r="L2096" s="62" t="s">
        <v>6737</v>
      </c>
      <c r="M2096" s="62" t="s">
        <v>2677</v>
      </c>
      <c r="N2096" s="72" t="str">
        <f>VLOOKUP(M2096,'Hulpblad KAR-parser'!A:C,2,FALSE)</f>
        <v>Inzet Brw HV EH</v>
      </c>
      <c r="O2096" s="72" t="str">
        <f>IF(VLOOKUP(M2096,'Hulpblad KAR-parser'!A:C,3,FALSE)="","",VLOOKUP(M2096,'Hulpblad KAR-parser'!A:C,3,FALSE))</f>
        <v>IJsslee</v>
      </c>
      <c r="P2096" s="136" t="str">
        <f>IF(CONCATENATE(C2096,D2096)="","",VLOOKUP(CONCATENATE(C2096,D2096),Karakteristieken!AQ:AQ,1,FALSE))</f>
        <v/>
      </c>
    </row>
    <row r="2097" spans="1:16" x14ac:dyDescent="0.25">
      <c r="A2097" s="59">
        <v>200109875</v>
      </c>
      <c r="B2097" s="59">
        <v>200098341</v>
      </c>
      <c r="C2097" s="59" t="s">
        <v>2466</v>
      </c>
      <c r="D2097" s="59" t="s">
        <v>2512</v>
      </c>
      <c r="E2097" s="60" t="s">
        <v>2514</v>
      </c>
      <c r="F2097" s="60"/>
      <c r="G2097" s="60"/>
      <c r="H2097" s="60"/>
      <c r="I2097" s="59">
        <f t="shared" si="34"/>
        <v>28</v>
      </c>
      <c r="J2097" s="59" t="s">
        <v>1613</v>
      </c>
      <c r="K2097" s="61"/>
      <c r="L2097" s="62" t="s">
        <v>6737</v>
      </c>
      <c r="M2097" s="62" t="s">
        <v>2514</v>
      </c>
      <c r="N2097" s="72" t="str">
        <f>VLOOKUP(M2097,'Hulpblad KAR-parser'!A:C,2,FALSE)</f>
        <v>Inzet Brw Alg</v>
      </c>
      <c r="O2097" s="72" t="str">
        <f>IF(VLOOKUP(M2097,'Hulpblad KAR-parser'!A:C,3,FALSE)="","",VLOOKUP(M2097,'Hulpblad KAR-parser'!A:C,3,FALSE))</f>
        <v xml:space="preserve">Inzet Geinfec Geb </v>
      </c>
      <c r="P2097" s="136" t="str">
        <f>IF(CONCATENATE(C2097,D2097)="","",VLOOKUP(CONCATENATE(C2097,D2097),Karakteristieken!AQ:AQ,1,FALSE))</f>
        <v>Inzet Brw AlgInzet Geinfec Geb</v>
      </c>
    </row>
    <row r="2098" spans="1:16" x14ac:dyDescent="0.25">
      <c r="A2098" s="59"/>
      <c r="B2098" s="59"/>
      <c r="C2098" s="59"/>
      <c r="D2098" s="59"/>
      <c r="E2098" s="60" t="s">
        <v>9444</v>
      </c>
      <c r="F2098" s="60"/>
      <c r="G2098" s="60" t="s">
        <v>2514</v>
      </c>
      <c r="H2098" s="60"/>
      <c r="I2098" s="59">
        <f t="shared" si="34"/>
        <v>7</v>
      </c>
      <c r="J2098" s="59" t="s">
        <v>1561</v>
      </c>
      <c r="K2098" s="61"/>
      <c r="L2098" s="62" t="s">
        <v>6737</v>
      </c>
      <c r="M2098" s="62" t="s">
        <v>2514</v>
      </c>
      <c r="N2098" s="72" t="str">
        <f>VLOOKUP(M2098,'Hulpblad KAR-parser'!A:C,2,FALSE)</f>
        <v>Inzet Brw Alg</v>
      </c>
      <c r="O2098" s="72" t="str">
        <f>IF(VLOOKUP(M2098,'Hulpblad KAR-parser'!A:C,3,FALSE)="","",VLOOKUP(M2098,'Hulpblad KAR-parser'!A:C,3,FALSE))</f>
        <v xml:space="preserve">Inzet Geinfec Geb </v>
      </c>
      <c r="P2098" s="136" t="str">
        <f>IF(CONCATENATE(C2098,D2098)="","",VLOOKUP(CONCATENATE(C2098,D2098),Karakteristieken!AQ:AQ,1,FALSE))</f>
        <v/>
      </c>
    </row>
    <row r="2099" spans="1:16" x14ac:dyDescent="0.25">
      <c r="A2099" s="59"/>
      <c r="B2099" s="59"/>
      <c r="C2099" s="59"/>
      <c r="D2099" s="59"/>
      <c r="E2099" s="60" t="s">
        <v>9445</v>
      </c>
      <c r="F2099" s="60"/>
      <c r="G2099" s="60" t="s">
        <v>2514</v>
      </c>
      <c r="H2099" s="60"/>
      <c r="I2099" s="59">
        <f t="shared" si="34"/>
        <v>5</v>
      </c>
      <c r="J2099" s="59" t="s">
        <v>1561</v>
      </c>
      <c r="K2099" s="61"/>
      <c r="L2099" s="62" t="s">
        <v>6737</v>
      </c>
      <c r="M2099" s="62" t="s">
        <v>2514</v>
      </c>
      <c r="N2099" s="72" t="str">
        <f>VLOOKUP(M2099,'Hulpblad KAR-parser'!A:C,2,FALSE)</f>
        <v>Inzet Brw Alg</v>
      </c>
      <c r="O2099" s="72" t="str">
        <f>IF(VLOOKUP(M2099,'Hulpblad KAR-parser'!A:C,3,FALSE)="","",VLOOKUP(M2099,'Hulpblad KAR-parser'!A:C,3,FALSE))</f>
        <v xml:space="preserve">Inzet Geinfec Geb </v>
      </c>
      <c r="P2099" s="136" t="str">
        <f>IF(CONCATENATE(C2099,D2099)="","",VLOOKUP(CONCATENATE(C2099,D2099),Karakteristieken!AQ:AQ,1,FALSE))</f>
        <v/>
      </c>
    </row>
    <row r="2100" spans="1:16" x14ac:dyDescent="0.25">
      <c r="A2100" s="59">
        <v>200109876</v>
      </c>
      <c r="B2100" s="59">
        <v>200098342</v>
      </c>
      <c r="C2100" s="59" t="s">
        <v>2466</v>
      </c>
      <c r="D2100" s="59" t="s">
        <v>2515</v>
      </c>
      <c r="E2100" s="60" t="s">
        <v>2517</v>
      </c>
      <c r="F2100" s="60"/>
      <c r="G2100" s="60"/>
      <c r="H2100" s="60"/>
      <c r="I2100" s="59">
        <f t="shared" si="34"/>
        <v>29</v>
      </c>
      <c r="J2100" s="59" t="s">
        <v>1613</v>
      </c>
      <c r="K2100" s="61"/>
      <c r="L2100" s="62" t="s">
        <v>6737</v>
      </c>
      <c r="M2100" s="62" t="s">
        <v>2517</v>
      </c>
      <c r="N2100" s="72" t="str">
        <f>VLOOKUP(M2100,'Hulpblad KAR-parser'!A:C,2,FALSE)</f>
        <v>Inzet Brw Alg</v>
      </c>
      <c r="O2100" s="72" t="str">
        <f>IF(VLOOKUP(M2100,'Hulpblad KAR-parser'!A:C,3,FALSE)="","",VLOOKUP(M2100,'Hulpblad KAR-parser'!A:C,3,FALSE))</f>
        <v xml:space="preserve">Inzet op gr hoogte </v>
      </c>
      <c r="P2100" s="136" t="str">
        <f>IF(CONCATENATE(C2100,D2100)="","",VLOOKUP(CONCATENATE(C2100,D2100),Karakteristieken!AQ:AQ,1,FALSE))</f>
        <v>Inzet Brw AlgInzet op gr hoogte</v>
      </c>
    </row>
    <row r="2101" spans="1:16" x14ac:dyDescent="0.25">
      <c r="A2101" s="59"/>
      <c r="B2101" s="59"/>
      <c r="C2101" s="59"/>
      <c r="D2101" s="59"/>
      <c r="E2101" s="60" t="s">
        <v>9446</v>
      </c>
      <c r="F2101" s="60"/>
      <c r="G2101" s="60" t="s">
        <v>2517</v>
      </c>
      <c r="H2101" s="60"/>
      <c r="I2101" s="59">
        <f t="shared" si="34"/>
        <v>6</v>
      </c>
      <c r="J2101" s="59" t="s">
        <v>1561</v>
      </c>
      <c r="K2101" s="61"/>
      <c r="L2101" s="62" t="s">
        <v>6737</v>
      </c>
      <c r="M2101" s="62" t="s">
        <v>2517</v>
      </c>
      <c r="N2101" s="72" t="str">
        <f>VLOOKUP(M2101,'Hulpblad KAR-parser'!A:C,2,FALSE)</f>
        <v>Inzet Brw Alg</v>
      </c>
      <c r="O2101" s="72" t="str">
        <f>IF(VLOOKUP(M2101,'Hulpblad KAR-parser'!A:C,3,FALSE)="","",VLOOKUP(M2101,'Hulpblad KAR-parser'!A:C,3,FALSE))</f>
        <v xml:space="preserve">Inzet op gr hoogte </v>
      </c>
      <c r="P2101" s="136" t="str">
        <f>IF(CONCATENATE(C2101,D2101)="","",VLOOKUP(CONCATENATE(C2101,D2101),Karakteristieken!AQ:AQ,1,FALSE))</f>
        <v/>
      </c>
    </row>
    <row r="2102" spans="1:16" x14ac:dyDescent="0.25">
      <c r="A2102" s="59"/>
      <c r="B2102" s="59"/>
      <c r="C2102" s="59"/>
      <c r="D2102" s="59"/>
      <c r="E2102" s="60" t="s">
        <v>9447</v>
      </c>
      <c r="F2102" s="60"/>
      <c r="G2102" s="60" t="s">
        <v>2517</v>
      </c>
      <c r="H2102" s="60"/>
      <c r="I2102" s="59">
        <f t="shared" si="34"/>
        <v>5</v>
      </c>
      <c r="J2102" s="59" t="s">
        <v>1561</v>
      </c>
      <c r="K2102" s="61"/>
      <c r="L2102" s="62" t="s">
        <v>6737</v>
      </c>
      <c r="M2102" s="62" t="s">
        <v>2517</v>
      </c>
      <c r="N2102" s="72" t="str">
        <f>VLOOKUP(M2102,'Hulpblad KAR-parser'!A:C,2,FALSE)</f>
        <v>Inzet Brw Alg</v>
      </c>
      <c r="O2102" s="72" t="str">
        <f>IF(VLOOKUP(M2102,'Hulpblad KAR-parser'!A:C,3,FALSE)="","",VLOOKUP(M2102,'Hulpblad KAR-parser'!A:C,3,FALSE))</f>
        <v xml:space="preserve">Inzet op gr hoogte </v>
      </c>
      <c r="P2102" s="136" t="str">
        <f>IF(CONCATENATE(C2102,D2102)="","",VLOOKUP(CONCATENATE(C2102,D2102),Karakteristieken!AQ:AQ,1,FALSE))</f>
        <v/>
      </c>
    </row>
    <row r="2103" spans="1:16" x14ac:dyDescent="0.25">
      <c r="A2103" s="59">
        <v>200109878</v>
      </c>
      <c r="B2103" s="59">
        <v>200098344</v>
      </c>
      <c r="C2103" s="59" t="s">
        <v>2580</v>
      </c>
      <c r="D2103" s="59" t="s">
        <v>2625</v>
      </c>
      <c r="E2103" s="60" t="s">
        <v>2626</v>
      </c>
      <c r="F2103" s="60"/>
      <c r="G2103" s="60"/>
      <c r="H2103" s="60"/>
      <c r="I2103" s="59">
        <f t="shared" si="34"/>
        <v>29</v>
      </c>
      <c r="J2103" s="59" t="s">
        <v>1613</v>
      </c>
      <c r="K2103" s="61"/>
      <c r="L2103" s="62" t="s">
        <v>6737</v>
      </c>
      <c r="M2103" s="62" t="s">
        <v>2626</v>
      </c>
      <c r="N2103" s="72" t="str">
        <f>VLOOKUP(M2103,'Hulpblad KAR-parser'!A:C,2,FALSE)</f>
        <v>Inzet Brw functie</v>
      </c>
      <c r="O2103" s="72" t="str">
        <f>IF(VLOOKUP(M2103,'Hulpblad KAR-parser'!A:C,3,FALSE)="","",VLOOKUP(M2103,'Hulpblad KAR-parser'!A:C,3,FALSE))</f>
        <v>Kazernecoordinator</v>
      </c>
      <c r="P2103" s="136" t="str">
        <f>IF(CONCATENATE(C2103,D2103)="","",VLOOKUP(CONCATENATE(C2103,D2103),Karakteristieken!AQ:AQ,1,FALSE))</f>
        <v>Inzet Brw functieKazernecoordinator</v>
      </c>
    </row>
    <row r="2104" spans="1:16" x14ac:dyDescent="0.25">
      <c r="A2104" s="59"/>
      <c r="B2104" s="59"/>
      <c r="C2104" s="59"/>
      <c r="D2104" s="59"/>
      <c r="E2104" s="60" t="s">
        <v>9524</v>
      </c>
      <c r="F2104" s="60"/>
      <c r="G2104" s="60" t="s">
        <v>2626</v>
      </c>
      <c r="H2104" s="60"/>
      <c r="I2104" s="59">
        <f t="shared" si="34"/>
        <v>6</v>
      </c>
      <c r="J2104" s="59" t="s">
        <v>1561</v>
      </c>
      <c r="K2104" s="61"/>
      <c r="L2104" s="62" t="s">
        <v>6737</v>
      </c>
      <c r="M2104" s="62" t="s">
        <v>2626</v>
      </c>
      <c r="N2104" s="72" t="str">
        <f>VLOOKUP(M2104,'Hulpblad KAR-parser'!A:C,2,FALSE)</f>
        <v>Inzet Brw functie</v>
      </c>
      <c r="O2104" s="72" t="str">
        <f>IF(VLOOKUP(M2104,'Hulpblad KAR-parser'!A:C,3,FALSE)="","",VLOOKUP(M2104,'Hulpblad KAR-parser'!A:C,3,FALSE))</f>
        <v>Kazernecoordinator</v>
      </c>
      <c r="P2104" s="136" t="str">
        <f>IF(CONCATENATE(C2104,D2104)="","",VLOOKUP(CONCATENATE(C2104,D2104),Karakteristieken!AQ:AQ,1,FALSE))</f>
        <v/>
      </c>
    </row>
    <row r="2105" spans="1:16" x14ac:dyDescent="0.25">
      <c r="A2105" s="59"/>
      <c r="B2105" s="59"/>
      <c r="C2105" s="59"/>
      <c r="D2105" s="59"/>
      <c r="E2105" s="60" t="s">
        <v>9525</v>
      </c>
      <c r="F2105" s="60"/>
      <c r="G2105" s="60" t="s">
        <v>2626</v>
      </c>
      <c r="H2105" s="60"/>
      <c r="I2105" s="59">
        <f t="shared" si="34"/>
        <v>28</v>
      </c>
      <c r="J2105" s="59" t="s">
        <v>1561</v>
      </c>
      <c r="K2105" s="61"/>
      <c r="L2105" s="62" t="s">
        <v>6737</v>
      </c>
      <c r="M2105" s="62" t="s">
        <v>2626</v>
      </c>
      <c r="N2105" s="72" t="str">
        <f>VLOOKUP(M2105,'Hulpblad KAR-parser'!A:C,2,FALSE)</f>
        <v>Inzet Brw functie</v>
      </c>
      <c r="O2105" s="72" t="str">
        <f>IF(VLOOKUP(M2105,'Hulpblad KAR-parser'!A:C,3,FALSE)="","",VLOOKUP(M2105,'Hulpblad KAR-parser'!A:C,3,FALSE))</f>
        <v>Kazernecoordinator</v>
      </c>
      <c r="P2105" s="136" t="str">
        <f>IF(CONCATENATE(C2105,D2105)="","",VLOOKUP(CONCATENATE(C2105,D2105),Karakteristieken!AQ:AQ,1,FALSE))</f>
        <v/>
      </c>
    </row>
    <row r="2106" spans="1:16" x14ac:dyDescent="0.25">
      <c r="A2106" s="59">
        <v>200109877</v>
      </c>
      <c r="B2106" s="59">
        <v>200098343</v>
      </c>
      <c r="C2106" s="59" t="s">
        <v>2466</v>
      </c>
      <c r="D2106" s="59" t="s">
        <v>2519</v>
      </c>
      <c r="E2106" s="60" t="s">
        <v>2521</v>
      </c>
      <c r="F2106" s="60"/>
      <c r="G2106" s="60"/>
      <c r="H2106" s="60"/>
      <c r="I2106" s="59">
        <f t="shared" si="34"/>
        <v>21</v>
      </c>
      <c r="J2106" s="59" t="s">
        <v>1613</v>
      </c>
      <c r="K2106" s="61"/>
      <c r="L2106" s="62" t="s">
        <v>6737</v>
      </c>
      <c r="M2106" s="62" t="s">
        <v>2521</v>
      </c>
      <c r="N2106" s="72" t="str">
        <f>VLOOKUP(M2106,'Hulpblad KAR-parser'!A:C,2,FALSE)</f>
        <v>Inzet Brw Alg</v>
      </c>
      <c r="O2106" s="72" t="str">
        <f>IF(VLOOKUP(M2106,'Hulpblad KAR-parser'!A:C,3,FALSE)="","",VLOOKUP(M2106,'Hulpblad KAR-parser'!A:C,3,FALSE))</f>
        <v>Kazerneren</v>
      </c>
      <c r="P2106" s="136" t="str">
        <f>IF(CONCATENATE(C2106,D2106)="","",VLOOKUP(CONCATENATE(C2106,D2106),Karakteristieken!AQ:AQ,1,FALSE))</f>
        <v>Inzet Brw AlgKazerneren</v>
      </c>
    </row>
    <row r="2107" spans="1:16" x14ac:dyDescent="0.25">
      <c r="A2107" s="59"/>
      <c r="B2107" s="59"/>
      <c r="C2107" s="59"/>
      <c r="D2107" s="59"/>
      <c r="E2107" s="60" t="s">
        <v>9448</v>
      </c>
      <c r="F2107" s="60"/>
      <c r="G2107" s="60" t="s">
        <v>2521</v>
      </c>
      <c r="H2107" s="60"/>
      <c r="I2107" s="59">
        <f t="shared" si="34"/>
        <v>6</v>
      </c>
      <c r="J2107" s="59" t="s">
        <v>1561</v>
      </c>
      <c r="K2107" s="61"/>
      <c r="L2107" s="62" t="s">
        <v>6737</v>
      </c>
      <c r="M2107" s="62" t="s">
        <v>2521</v>
      </c>
      <c r="N2107" s="72" t="str">
        <f>VLOOKUP(M2107,'Hulpblad KAR-parser'!A:C,2,FALSE)</f>
        <v>Inzet Brw Alg</v>
      </c>
      <c r="O2107" s="72" t="str">
        <f>IF(VLOOKUP(M2107,'Hulpblad KAR-parser'!A:C,3,FALSE)="","",VLOOKUP(M2107,'Hulpblad KAR-parser'!A:C,3,FALSE))</f>
        <v>Kazerneren</v>
      </c>
      <c r="P2107" s="136" t="str">
        <f>IF(CONCATENATE(C2107,D2107)="","",VLOOKUP(CONCATENATE(C2107,D2107),Karakteristieken!AQ:AQ,1,FALSE))</f>
        <v/>
      </c>
    </row>
    <row r="2108" spans="1:16" x14ac:dyDescent="0.25">
      <c r="A2108" s="59">
        <v>200114774</v>
      </c>
      <c r="B2108" s="59">
        <v>200107157</v>
      </c>
      <c r="C2108" s="59" t="s">
        <v>2720</v>
      </c>
      <c r="D2108" s="59" t="s">
        <v>2734</v>
      </c>
      <c r="E2108" s="60" t="s">
        <v>2735</v>
      </c>
      <c r="F2108" s="60"/>
      <c r="G2108" s="60"/>
      <c r="H2108" s="60"/>
      <c r="I2108" s="59">
        <f t="shared" si="34"/>
        <v>20</v>
      </c>
      <c r="J2108" s="59" t="s">
        <v>1613</v>
      </c>
      <c r="K2108" s="61"/>
      <c r="L2108" s="62" t="s">
        <v>6737</v>
      </c>
      <c r="M2108" s="62" t="s">
        <v>2735</v>
      </c>
      <c r="N2108" s="72" t="str">
        <f>VLOOKUP(M2108,'Hulpblad KAR-parser'!A:C,2,FALSE)</f>
        <v>Inzet Brw Log &amp; OnS</v>
      </c>
      <c r="O2108" s="72" t="str">
        <f>IF(VLOOKUP(M2108,'Hulpblad KAR-parser'!A:C,3,FALSE)="","",VLOOKUP(M2108,'Hulpblad KAR-parser'!A:C,3,FALSE))</f>
        <v>Koelstoel</v>
      </c>
      <c r="P2108" s="136" t="str">
        <f>IF(CONCATENATE(C2108,D2108)="","",VLOOKUP(CONCATENATE(C2108,D2108),Karakteristieken!AQ:AQ,1,FALSE))</f>
        <v>Inzet Brw Log &amp; OnSKoelstoel</v>
      </c>
    </row>
    <row r="2109" spans="1:16" x14ac:dyDescent="0.25">
      <c r="A2109" s="59"/>
      <c r="B2109" s="59"/>
      <c r="C2109" s="59"/>
      <c r="D2109" s="59"/>
      <c r="E2109" s="60" t="s">
        <v>9620</v>
      </c>
      <c r="F2109" s="60"/>
      <c r="G2109" s="60" t="s">
        <v>2735</v>
      </c>
      <c r="H2109" s="60"/>
      <c r="I2109" s="59">
        <f t="shared" si="34"/>
        <v>6</v>
      </c>
      <c r="J2109" s="59" t="s">
        <v>1561</v>
      </c>
      <c r="K2109" s="61"/>
      <c r="L2109" s="62" t="s">
        <v>6737</v>
      </c>
      <c r="M2109" s="62" t="s">
        <v>2735</v>
      </c>
      <c r="N2109" s="72" t="str">
        <f>VLOOKUP(M2109,'Hulpblad KAR-parser'!A:C,2,FALSE)</f>
        <v>Inzet Brw Log &amp; OnS</v>
      </c>
      <c r="O2109" s="72" t="str">
        <f>IF(VLOOKUP(M2109,'Hulpblad KAR-parser'!A:C,3,FALSE)="","",VLOOKUP(M2109,'Hulpblad KAR-parser'!A:C,3,FALSE))</f>
        <v>Koelstoel</v>
      </c>
      <c r="P2109" s="136" t="str">
        <f>IF(CONCATENATE(C2109,D2109)="","",VLOOKUP(CONCATENATE(C2109,D2109),Karakteristieken!AQ:AQ,1,FALSE))</f>
        <v/>
      </c>
    </row>
    <row r="2110" spans="1:16" x14ac:dyDescent="0.25">
      <c r="A2110" s="59"/>
      <c r="B2110" s="59"/>
      <c r="C2110" s="59"/>
      <c r="D2110" s="59"/>
      <c r="E2110" s="60" t="s">
        <v>9621</v>
      </c>
      <c r="F2110" s="60"/>
      <c r="G2110" s="60" t="s">
        <v>2735</v>
      </c>
      <c r="H2110" s="60"/>
      <c r="I2110" s="59">
        <f t="shared" si="34"/>
        <v>23</v>
      </c>
      <c r="J2110" s="59" t="s">
        <v>1561</v>
      </c>
      <c r="K2110" s="61"/>
      <c r="L2110" s="62" t="s">
        <v>6737</v>
      </c>
      <c r="M2110" s="62" t="s">
        <v>2735</v>
      </c>
      <c r="N2110" s="72" t="str">
        <f>VLOOKUP(M2110,'Hulpblad KAR-parser'!A:C,2,FALSE)</f>
        <v>Inzet Brw Log &amp; OnS</v>
      </c>
      <c r="O2110" s="72" t="str">
        <f>IF(VLOOKUP(M2110,'Hulpblad KAR-parser'!A:C,3,FALSE)="","",VLOOKUP(M2110,'Hulpblad KAR-parser'!A:C,3,FALSE))</f>
        <v>Koelstoel</v>
      </c>
      <c r="P2110" s="136" t="str">
        <f>IF(CONCATENATE(C2110,D2110)="","",VLOOKUP(CONCATENATE(C2110,D2110),Karakteristieken!AQ:AQ,1,FALSE))</f>
        <v/>
      </c>
    </row>
    <row r="2111" spans="1:16" x14ac:dyDescent="0.25">
      <c r="A2111" s="59">
        <v>200137309</v>
      </c>
      <c r="B2111" s="59">
        <v>200098345</v>
      </c>
      <c r="C2111" s="59" t="s">
        <v>2849</v>
      </c>
      <c r="D2111" s="65" t="s">
        <v>2871</v>
      </c>
      <c r="E2111" s="60" t="s">
        <v>2873</v>
      </c>
      <c r="F2111" s="60"/>
      <c r="G2111" s="60"/>
      <c r="H2111" s="60"/>
      <c r="I2111" s="59">
        <f t="shared" si="34"/>
        <v>17</v>
      </c>
      <c r="J2111" s="59" t="s">
        <v>1613</v>
      </c>
      <c r="K2111" s="61" t="s">
        <v>12187</v>
      </c>
      <c r="L2111" s="62" t="s">
        <v>6737</v>
      </c>
      <c r="M2111" s="62" t="s">
        <v>2873</v>
      </c>
      <c r="N2111" s="72" t="str">
        <f>VLOOKUP(M2111,'Hulpblad KAR-parser'!A:C,2,FALSE)</f>
        <v>Inzet Brw water win</v>
      </c>
      <c r="O2111" s="72" t="str">
        <f>IF(VLOOKUP(M2111,'Hulpblad KAR-parser'!A:C,3,FALSE)="","",VLOOKUP(M2111,'Hulpblad KAR-parser'!A:C,3,FALSE))</f>
        <v>KW 200</v>
      </c>
      <c r="P2111" s="136" t="str">
        <f>IF(CONCATENATE(C2111,D2111)="","",VLOOKUP(CONCATENATE(C2111,D2111),Karakteristieken!AQ:AQ,1,FALSE))</f>
        <v>Inzet Brw water winKW 200</v>
      </c>
    </row>
    <row r="2112" spans="1:16" x14ac:dyDescent="0.25">
      <c r="A2112" s="59"/>
      <c r="B2112" s="59"/>
      <c r="C2112" s="59"/>
      <c r="D2112" s="59"/>
      <c r="E2112" s="60" t="s">
        <v>9738</v>
      </c>
      <c r="F2112" s="60"/>
      <c r="G2112" s="60" t="s">
        <v>2873</v>
      </c>
      <c r="H2112" s="60"/>
      <c r="I2112" s="59">
        <f t="shared" si="34"/>
        <v>6</v>
      </c>
      <c r="J2112" s="59" t="s">
        <v>1561</v>
      </c>
      <c r="K2112" s="61"/>
      <c r="L2112" s="62" t="s">
        <v>6737</v>
      </c>
      <c r="M2112" s="62" t="s">
        <v>2873</v>
      </c>
      <c r="N2112" s="72" t="str">
        <f>VLOOKUP(M2112,'Hulpblad KAR-parser'!A:C,2,FALSE)</f>
        <v>Inzet Brw water win</v>
      </c>
      <c r="O2112" s="72" t="str">
        <f>IF(VLOOKUP(M2112,'Hulpblad KAR-parser'!A:C,3,FALSE)="","",VLOOKUP(M2112,'Hulpblad KAR-parser'!A:C,3,FALSE))</f>
        <v>KW 200</v>
      </c>
      <c r="P2112" s="136" t="str">
        <f>IF(CONCATENATE(C2112,D2112)="","",VLOOKUP(CONCATENATE(C2112,D2112),Karakteristieken!AQ:AQ,1,FALSE))</f>
        <v/>
      </c>
    </row>
    <row r="2113" spans="1:16" x14ac:dyDescent="0.25">
      <c r="A2113" s="59"/>
      <c r="B2113" s="59"/>
      <c r="C2113" s="59"/>
      <c r="D2113" s="59"/>
      <c r="E2113" s="60" t="s">
        <v>9739</v>
      </c>
      <c r="F2113" s="60"/>
      <c r="G2113" s="60" t="s">
        <v>2873</v>
      </c>
      <c r="H2113" s="60"/>
      <c r="I2113" s="59">
        <f t="shared" si="34"/>
        <v>6</v>
      </c>
      <c r="J2113" s="59" t="s">
        <v>1561</v>
      </c>
      <c r="K2113" s="61"/>
      <c r="L2113" s="62" t="s">
        <v>6737</v>
      </c>
      <c r="M2113" s="62" t="s">
        <v>2873</v>
      </c>
      <c r="N2113" s="72" t="str">
        <f>VLOOKUP(M2113,'Hulpblad KAR-parser'!A:C,2,FALSE)</f>
        <v>Inzet Brw water win</v>
      </c>
      <c r="O2113" s="72" t="str">
        <f>IF(VLOOKUP(M2113,'Hulpblad KAR-parser'!A:C,3,FALSE)="","",VLOOKUP(M2113,'Hulpblad KAR-parser'!A:C,3,FALSE))</f>
        <v>KW 200</v>
      </c>
      <c r="P2113" s="136" t="str">
        <f>IF(CONCATENATE(C2113,D2113)="","",VLOOKUP(CONCATENATE(C2113,D2113),Karakteristieken!AQ:AQ,1,FALSE))</f>
        <v/>
      </c>
    </row>
    <row r="2114" spans="1:16" x14ac:dyDescent="0.25">
      <c r="A2114" s="59"/>
      <c r="B2114" s="59"/>
      <c r="C2114" s="59"/>
      <c r="D2114" s="59"/>
      <c r="E2114" s="60" t="s">
        <v>9740</v>
      </c>
      <c r="F2114" s="60"/>
      <c r="G2114" s="60" t="s">
        <v>2873</v>
      </c>
      <c r="H2114" s="60"/>
      <c r="I2114" s="59">
        <f t="shared" si="34"/>
        <v>6</v>
      </c>
      <c r="J2114" s="59" t="s">
        <v>1561</v>
      </c>
      <c r="K2114" s="61"/>
      <c r="L2114" s="62" t="s">
        <v>6737</v>
      </c>
      <c r="M2114" s="62" t="s">
        <v>2873</v>
      </c>
      <c r="N2114" s="72" t="str">
        <f>VLOOKUP(M2114,'Hulpblad KAR-parser'!A:C,2,FALSE)</f>
        <v>Inzet Brw water win</v>
      </c>
      <c r="O2114" s="72" t="str">
        <f>IF(VLOOKUP(M2114,'Hulpblad KAR-parser'!A:C,3,FALSE)="","",VLOOKUP(M2114,'Hulpblad KAR-parser'!A:C,3,FALSE))</f>
        <v>KW 200</v>
      </c>
      <c r="P2114" s="136" t="str">
        <f>IF(CONCATENATE(C2114,D2114)="","",VLOOKUP(CONCATENATE(C2114,D2114),Karakteristieken!AQ:AQ,1,FALSE))</f>
        <v/>
      </c>
    </row>
    <row r="2115" spans="1:16" x14ac:dyDescent="0.25">
      <c r="A2115" s="59"/>
      <c r="B2115" s="59"/>
      <c r="C2115" s="59"/>
      <c r="D2115" s="59"/>
      <c r="E2115" s="60" t="s">
        <v>9741</v>
      </c>
      <c r="F2115" s="60"/>
      <c r="G2115" s="60" t="s">
        <v>2873</v>
      </c>
      <c r="H2115" s="60"/>
      <c r="I2115" s="59">
        <f t="shared" si="34"/>
        <v>7</v>
      </c>
      <c r="J2115" s="59" t="s">
        <v>1561</v>
      </c>
      <c r="K2115" s="61"/>
      <c r="L2115" s="62" t="s">
        <v>6737</v>
      </c>
      <c r="M2115" s="62" t="s">
        <v>2873</v>
      </c>
      <c r="N2115" s="72" t="str">
        <f>VLOOKUP(M2115,'Hulpblad KAR-parser'!A:C,2,FALSE)</f>
        <v>Inzet Brw water win</v>
      </c>
      <c r="O2115" s="72" t="str">
        <f>IF(VLOOKUP(M2115,'Hulpblad KAR-parser'!A:C,3,FALSE)="","",VLOOKUP(M2115,'Hulpblad KAR-parser'!A:C,3,FALSE))</f>
        <v>KW 200</v>
      </c>
      <c r="P2115" s="136" t="str">
        <f>IF(CONCATENATE(C2115,D2115)="","",VLOOKUP(CONCATENATE(C2115,D2115),Karakteristieken!AQ:AQ,1,FALSE))</f>
        <v/>
      </c>
    </row>
    <row r="2116" spans="1:16" x14ac:dyDescent="0.25">
      <c r="A2116" s="59">
        <v>200137310</v>
      </c>
      <c r="B2116" s="59">
        <v>200098346</v>
      </c>
      <c r="C2116" s="59" t="s">
        <v>2849</v>
      </c>
      <c r="D2116" s="65" t="s">
        <v>2874</v>
      </c>
      <c r="E2116" s="60" t="s">
        <v>2876</v>
      </c>
      <c r="F2116" s="60"/>
      <c r="G2116" s="60"/>
      <c r="H2116" s="60"/>
      <c r="I2116" s="59">
        <f t="shared" ref="I2116:I2179" si="35">LEN(E2116)</f>
        <v>17</v>
      </c>
      <c r="J2116" s="59" t="s">
        <v>1613</v>
      </c>
      <c r="K2116" s="61" t="s">
        <v>12187</v>
      </c>
      <c r="L2116" s="62" t="s">
        <v>6737</v>
      </c>
      <c r="M2116" s="62" t="s">
        <v>2876</v>
      </c>
      <c r="N2116" s="72" t="str">
        <f>VLOOKUP(M2116,'Hulpblad KAR-parser'!A:C,2,FALSE)</f>
        <v>Inzet Brw water win</v>
      </c>
      <c r="O2116" s="72" t="str">
        <f>IF(VLOOKUP(M2116,'Hulpblad KAR-parser'!A:C,3,FALSE)="","",VLOOKUP(M2116,'Hulpblad KAR-parser'!A:C,3,FALSE))</f>
        <v>KW 500</v>
      </c>
      <c r="P2116" s="136" t="str">
        <f>IF(CONCATENATE(C2116,D2116)="","",VLOOKUP(CONCATENATE(C2116,D2116),Karakteristieken!AQ:AQ,1,FALSE))</f>
        <v>Inzet Brw water winKW 500</v>
      </c>
    </row>
    <row r="2117" spans="1:16" x14ac:dyDescent="0.25">
      <c r="A2117" s="59"/>
      <c r="B2117" s="59"/>
      <c r="C2117" s="59"/>
      <c r="D2117" s="59"/>
      <c r="E2117" s="60" t="s">
        <v>9742</v>
      </c>
      <c r="F2117" s="60"/>
      <c r="G2117" s="60" t="s">
        <v>2876</v>
      </c>
      <c r="H2117" s="60"/>
      <c r="I2117" s="59">
        <f t="shared" si="35"/>
        <v>6</v>
      </c>
      <c r="J2117" s="59" t="s">
        <v>1561</v>
      </c>
      <c r="K2117" s="61"/>
      <c r="L2117" s="62" t="s">
        <v>6737</v>
      </c>
      <c r="M2117" s="62" t="s">
        <v>2876</v>
      </c>
      <c r="N2117" s="72" t="str">
        <f>VLOOKUP(M2117,'Hulpblad KAR-parser'!A:C,2,FALSE)</f>
        <v>Inzet Brw water win</v>
      </c>
      <c r="O2117" s="72" t="str">
        <f>IF(VLOOKUP(M2117,'Hulpblad KAR-parser'!A:C,3,FALSE)="","",VLOOKUP(M2117,'Hulpblad KAR-parser'!A:C,3,FALSE))</f>
        <v>KW 500</v>
      </c>
      <c r="P2117" s="136" t="str">
        <f>IF(CONCATENATE(C2117,D2117)="","",VLOOKUP(CONCATENATE(C2117,D2117),Karakteristieken!AQ:AQ,1,FALSE))</f>
        <v/>
      </c>
    </row>
    <row r="2118" spans="1:16" x14ac:dyDescent="0.25">
      <c r="A2118" s="59"/>
      <c r="B2118" s="59"/>
      <c r="C2118" s="59"/>
      <c r="D2118" s="59"/>
      <c r="E2118" s="60" t="s">
        <v>9743</v>
      </c>
      <c r="F2118" s="60"/>
      <c r="G2118" s="60" t="s">
        <v>2876</v>
      </c>
      <c r="H2118" s="60"/>
      <c r="I2118" s="59">
        <f t="shared" si="35"/>
        <v>6</v>
      </c>
      <c r="J2118" s="59" t="s">
        <v>1561</v>
      </c>
      <c r="K2118" s="61"/>
      <c r="L2118" s="62" t="s">
        <v>6737</v>
      </c>
      <c r="M2118" s="62" t="s">
        <v>2876</v>
      </c>
      <c r="N2118" s="72" t="str">
        <f>VLOOKUP(M2118,'Hulpblad KAR-parser'!A:C,2,FALSE)</f>
        <v>Inzet Brw water win</v>
      </c>
      <c r="O2118" s="72" t="str">
        <f>IF(VLOOKUP(M2118,'Hulpblad KAR-parser'!A:C,3,FALSE)="","",VLOOKUP(M2118,'Hulpblad KAR-parser'!A:C,3,FALSE))</f>
        <v>KW 500</v>
      </c>
      <c r="P2118" s="136" t="str">
        <f>IF(CONCATENATE(C2118,D2118)="","",VLOOKUP(CONCATENATE(C2118,D2118),Karakteristieken!AQ:AQ,1,FALSE))</f>
        <v/>
      </c>
    </row>
    <row r="2119" spans="1:16" x14ac:dyDescent="0.25">
      <c r="A2119" s="59"/>
      <c r="B2119" s="59"/>
      <c r="C2119" s="59"/>
      <c r="D2119" s="59"/>
      <c r="E2119" s="60" t="s">
        <v>9744</v>
      </c>
      <c r="F2119" s="60"/>
      <c r="G2119" s="60" t="s">
        <v>2876</v>
      </c>
      <c r="H2119" s="60"/>
      <c r="I2119" s="59">
        <f t="shared" si="35"/>
        <v>6</v>
      </c>
      <c r="J2119" s="59" t="s">
        <v>1561</v>
      </c>
      <c r="K2119" s="61"/>
      <c r="L2119" s="62" t="s">
        <v>6737</v>
      </c>
      <c r="M2119" s="62" t="s">
        <v>2876</v>
      </c>
      <c r="N2119" s="72" t="str">
        <f>VLOOKUP(M2119,'Hulpblad KAR-parser'!A:C,2,FALSE)</f>
        <v>Inzet Brw water win</v>
      </c>
      <c r="O2119" s="72" t="str">
        <f>IF(VLOOKUP(M2119,'Hulpblad KAR-parser'!A:C,3,FALSE)="","",VLOOKUP(M2119,'Hulpblad KAR-parser'!A:C,3,FALSE))</f>
        <v>KW 500</v>
      </c>
      <c r="P2119" s="136" t="str">
        <f>IF(CONCATENATE(C2119,D2119)="","",VLOOKUP(CONCATENATE(C2119,D2119),Karakteristieken!AQ:AQ,1,FALSE))</f>
        <v/>
      </c>
    </row>
    <row r="2120" spans="1:16" x14ac:dyDescent="0.25">
      <c r="A2120" s="59"/>
      <c r="B2120" s="59"/>
      <c r="C2120" s="59"/>
      <c r="D2120" s="59"/>
      <c r="E2120" s="60" t="s">
        <v>9745</v>
      </c>
      <c r="F2120" s="60"/>
      <c r="G2120" s="60" t="s">
        <v>2876</v>
      </c>
      <c r="H2120" s="60"/>
      <c r="I2120" s="59">
        <f t="shared" si="35"/>
        <v>7</v>
      </c>
      <c r="J2120" s="59" t="s">
        <v>1561</v>
      </c>
      <c r="K2120" s="61"/>
      <c r="L2120" s="62" t="s">
        <v>6737</v>
      </c>
      <c r="M2120" s="62" t="s">
        <v>2876</v>
      </c>
      <c r="N2120" s="72" t="str">
        <f>VLOOKUP(M2120,'Hulpblad KAR-parser'!A:C,2,FALSE)</f>
        <v>Inzet Brw water win</v>
      </c>
      <c r="O2120" s="72" t="str">
        <f>IF(VLOOKUP(M2120,'Hulpblad KAR-parser'!A:C,3,FALSE)="","",VLOOKUP(M2120,'Hulpblad KAR-parser'!A:C,3,FALSE))</f>
        <v>KW 500</v>
      </c>
      <c r="P2120" s="136" t="str">
        <f>IF(CONCATENATE(C2120,D2120)="","",VLOOKUP(CONCATENATE(C2120,D2120),Karakteristieken!AQ:AQ,1,FALSE))</f>
        <v/>
      </c>
    </row>
    <row r="2121" spans="1:16" x14ac:dyDescent="0.25">
      <c r="A2121" s="59">
        <v>200137311</v>
      </c>
      <c r="B2121" s="59">
        <v>200107506</v>
      </c>
      <c r="C2121" s="59" t="s">
        <v>2567</v>
      </c>
      <c r="D2121" s="59" t="s">
        <v>12089</v>
      </c>
      <c r="E2121" s="60" t="s">
        <v>12088</v>
      </c>
      <c r="F2121" s="60"/>
      <c r="G2121" s="60"/>
      <c r="H2121" s="60"/>
      <c r="I2121" s="59">
        <f t="shared" si="35"/>
        <v>29</v>
      </c>
      <c r="J2121" s="59" t="s">
        <v>1613</v>
      </c>
      <c r="K2121" s="61"/>
      <c r="L2121" s="62" t="s">
        <v>6737</v>
      </c>
      <c r="M2121" s="62" t="s">
        <v>12088</v>
      </c>
      <c r="N2121" s="72" t="str">
        <f>VLOOKUP(M2121,'Hulpblad KAR-parser'!A:C,2,FALSE)</f>
        <v>Inzet Brw CO&amp;VB</v>
      </c>
      <c r="O2121" s="72" t="str">
        <f>IF(VLOOKUP(M2121,'Hulpblad KAR-parser'!A:C,3,FALSE)="","",VLOOKUP(M2121,'Hulpblad KAR-parser'!A:C,3,FALSE))</f>
        <v>Land. Actiecent. Brw</v>
      </c>
      <c r="P2121" s="136" t="str">
        <f>IF(CONCATENATE(C2121,D2121)="","",VLOOKUP(CONCATENATE(C2121,D2121),Karakteristieken!AQ:AQ,1,FALSE))</f>
        <v>Inzet Brw CO&amp;VBLand. Actiecent. Brw</v>
      </c>
    </row>
    <row r="2122" spans="1:16" x14ac:dyDescent="0.25">
      <c r="A2122" s="59"/>
      <c r="B2122" s="59"/>
      <c r="C2122" s="59"/>
      <c r="D2122" s="59"/>
      <c r="E2122" s="60" t="s">
        <v>9486</v>
      </c>
      <c r="F2122" s="60"/>
      <c r="G2122" s="60" t="s">
        <v>12088</v>
      </c>
      <c r="H2122" s="60"/>
      <c r="I2122" s="59">
        <f t="shared" si="35"/>
        <v>7</v>
      </c>
      <c r="J2122" s="59" t="s">
        <v>1561</v>
      </c>
      <c r="K2122" s="61"/>
      <c r="L2122" s="62" t="s">
        <v>6737</v>
      </c>
      <c r="M2122" s="62" t="s">
        <v>12088</v>
      </c>
      <c r="N2122" s="72" t="str">
        <f>VLOOKUP(M2122,'Hulpblad KAR-parser'!A:C,2,FALSE)</f>
        <v>Inzet Brw CO&amp;VB</v>
      </c>
      <c r="O2122" s="72" t="str">
        <f>IF(VLOOKUP(M2122,'Hulpblad KAR-parser'!A:C,3,FALSE)="","",VLOOKUP(M2122,'Hulpblad KAR-parser'!A:C,3,FALSE))</f>
        <v>Land. Actiecent. Brw</v>
      </c>
      <c r="P2122" s="136" t="str">
        <f>IF(CONCATENATE(C2122,D2122)="","",VLOOKUP(CONCATENATE(C2122,D2122),Karakteristieken!AQ:AQ,1,FALSE))</f>
        <v/>
      </c>
    </row>
    <row r="2123" spans="1:16" x14ac:dyDescent="0.25">
      <c r="A2123" s="59"/>
      <c r="B2123" s="59"/>
      <c r="C2123" s="59"/>
      <c r="D2123" s="59"/>
      <c r="E2123" s="60" t="s">
        <v>2572</v>
      </c>
      <c r="F2123" s="60"/>
      <c r="G2123" s="60" t="s">
        <v>12088</v>
      </c>
      <c r="H2123" s="60"/>
      <c r="I2123" s="59">
        <f t="shared" si="35"/>
        <v>30</v>
      </c>
      <c r="J2123" s="59" t="s">
        <v>1561</v>
      </c>
      <c r="K2123" s="61"/>
      <c r="L2123" s="62" t="s">
        <v>6737</v>
      </c>
      <c r="M2123" s="62" t="s">
        <v>12088</v>
      </c>
      <c r="N2123" s="72" t="str">
        <f>VLOOKUP(M2123,'Hulpblad KAR-parser'!A:C,2,FALSE)</f>
        <v>Inzet Brw CO&amp;VB</v>
      </c>
      <c r="O2123" s="72" t="str">
        <f>IF(VLOOKUP(M2123,'Hulpblad KAR-parser'!A:C,3,FALSE)="","",VLOOKUP(M2123,'Hulpblad KAR-parser'!A:C,3,FALSE))</f>
        <v>Land. Actiecent. Brw</v>
      </c>
      <c r="P2123" s="136" t="str">
        <f>IF(CONCATENATE(C2123,D2123)="","",VLOOKUP(CONCATENATE(C2123,D2123),Karakteristieken!AQ:AQ,1,FALSE))</f>
        <v/>
      </c>
    </row>
    <row r="2124" spans="1:16" x14ac:dyDescent="0.25">
      <c r="A2124" s="59">
        <v>200114738</v>
      </c>
      <c r="B2124" s="59">
        <v>200107121</v>
      </c>
      <c r="C2124" s="59" t="s">
        <v>2580</v>
      </c>
      <c r="D2124" s="59" t="s">
        <v>2627</v>
      </c>
      <c r="E2124" s="60" t="s">
        <v>2628</v>
      </c>
      <c r="F2124" s="60"/>
      <c r="G2124" s="60"/>
      <c r="H2124" s="60"/>
      <c r="I2124" s="59">
        <f t="shared" si="35"/>
        <v>27</v>
      </c>
      <c r="J2124" s="59" t="s">
        <v>1613</v>
      </c>
      <c r="K2124" s="61"/>
      <c r="L2124" s="62" t="s">
        <v>6737</v>
      </c>
      <c r="M2124" s="62" t="s">
        <v>2628</v>
      </c>
      <c r="N2124" s="72" t="str">
        <f>VLOOKUP(M2124,'Hulpblad KAR-parser'!A:C,2,FALSE)</f>
        <v>Inzet Brw functie</v>
      </c>
      <c r="O2124" s="72" t="str">
        <f>IF(VLOOKUP(M2124,'Hulpblad KAR-parser'!A:C,3,FALSE)="","",VLOOKUP(M2124,'Hulpblad KAR-parser'!A:C,3,FALSE))</f>
        <v>Landelijk Adv. NB</v>
      </c>
      <c r="P2124" s="136" t="str">
        <f>IF(CONCATENATE(C2124,D2124)="","",VLOOKUP(CONCATENATE(C2124,D2124),Karakteristieken!AQ:AQ,1,FALSE))</f>
        <v>Inzet Brw functieLandelijk Adv. NB</v>
      </c>
    </row>
    <row r="2125" spans="1:16" x14ac:dyDescent="0.25">
      <c r="A2125" s="59"/>
      <c r="B2125" s="59"/>
      <c r="C2125" s="59"/>
      <c r="D2125" s="59"/>
      <c r="E2125" s="60" t="s">
        <v>9526</v>
      </c>
      <c r="F2125" s="60"/>
      <c r="G2125" s="60" t="s">
        <v>2628</v>
      </c>
      <c r="H2125" s="60"/>
      <c r="I2125" s="59">
        <f t="shared" si="35"/>
        <v>8</v>
      </c>
      <c r="J2125" s="59" t="s">
        <v>1561</v>
      </c>
      <c r="K2125" s="61"/>
      <c r="L2125" s="62" t="s">
        <v>6737</v>
      </c>
      <c r="M2125" s="62" t="s">
        <v>2628</v>
      </c>
      <c r="N2125" s="72" t="str">
        <f>VLOOKUP(M2125,'Hulpblad KAR-parser'!A:C,2,FALSE)</f>
        <v>Inzet Brw functie</v>
      </c>
      <c r="O2125" s="72" t="str">
        <f>IF(VLOOKUP(M2125,'Hulpblad KAR-parser'!A:C,3,FALSE)="","",VLOOKUP(M2125,'Hulpblad KAR-parser'!A:C,3,FALSE))</f>
        <v>Landelijk Adv. NB</v>
      </c>
      <c r="P2125" s="136" t="str">
        <f>IF(CONCATENATE(C2125,D2125)="","",VLOOKUP(CONCATENATE(C2125,D2125),Karakteristieken!AQ:AQ,1,FALSE))</f>
        <v/>
      </c>
    </row>
    <row r="2126" spans="1:16" x14ac:dyDescent="0.25">
      <c r="A2126" s="59"/>
      <c r="B2126" s="59"/>
      <c r="C2126" s="59"/>
      <c r="D2126" s="59"/>
      <c r="E2126" s="60" t="s">
        <v>9527</v>
      </c>
      <c r="F2126" s="60"/>
      <c r="G2126" s="60" t="s">
        <v>2628</v>
      </c>
      <c r="H2126" s="60"/>
      <c r="I2126" s="59">
        <f t="shared" si="35"/>
        <v>28</v>
      </c>
      <c r="J2126" s="59" t="s">
        <v>1561</v>
      </c>
      <c r="K2126" s="61"/>
      <c r="L2126" s="62" t="s">
        <v>6737</v>
      </c>
      <c r="M2126" s="62" t="s">
        <v>2628</v>
      </c>
      <c r="N2126" s="72" t="str">
        <f>VLOOKUP(M2126,'Hulpblad KAR-parser'!A:C,2,FALSE)</f>
        <v>Inzet Brw functie</v>
      </c>
      <c r="O2126" s="72" t="str">
        <f>IF(VLOOKUP(M2126,'Hulpblad KAR-parser'!A:C,3,FALSE)="","",VLOOKUP(M2126,'Hulpblad KAR-parser'!A:C,3,FALSE))</f>
        <v>Landelijk Adv. NB</v>
      </c>
      <c r="P2126" s="136" t="str">
        <f>IF(CONCATENATE(C2126,D2126)="","",VLOOKUP(CONCATENATE(C2126,D2126),Karakteristieken!AQ:AQ,1,FALSE))</f>
        <v/>
      </c>
    </row>
    <row r="2127" spans="1:16" x14ac:dyDescent="0.25">
      <c r="A2127" s="59"/>
      <c r="B2127" s="59"/>
      <c r="C2127" s="59"/>
      <c r="D2127" s="59"/>
      <c r="E2127" s="60" t="s">
        <v>9528</v>
      </c>
      <c r="F2127" s="60"/>
      <c r="G2127" s="60" t="s">
        <v>2628</v>
      </c>
      <c r="H2127" s="60"/>
      <c r="I2127" s="59">
        <f t="shared" si="35"/>
        <v>5</v>
      </c>
      <c r="J2127" s="59" t="s">
        <v>1561</v>
      </c>
      <c r="K2127" s="61"/>
      <c r="L2127" s="62" t="s">
        <v>6737</v>
      </c>
      <c r="M2127" s="62" t="s">
        <v>2628</v>
      </c>
      <c r="N2127" s="72" t="str">
        <f>VLOOKUP(M2127,'Hulpblad KAR-parser'!A:C,2,FALSE)</f>
        <v>Inzet Brw functie</v>
      </c>
      <c r="O2127" s="72" t="str">
        <f>IF(VLOOKUP(M2127,'Hulpblad KAR-parser'!A:C,3,FALSE)="","",VLOOKUP(M2127,'Hulpblad KAR-parser'!A:C,3,FALSE))</f>
        <v>Landelijk Adv. NB</v>
      </c>
      <c r="P2127" s="136" t="str">
        <f>IF(CONCATENATE(C2127,D2127)="","",VLOOKUP(CONCATENATE(C2127,D2127),Karakteristieken!AQ:AQ,1,FALSE))</f>
        <v/>
      </c>
    </row>
    <row r="2128" spans="1:16" x14ac:dyDescent="0.25">
      <c r="A2128" s="59">
        <v>200137916</v>
      </c>
      <c r="B2128" s="59">
        <v>200116756</v>
      </c>
      <c r="C2128" s="59" t="s">
        <v>2580</v>
      </c>
      <c r="D2128" s="59" t="s">
        <v>12289</v>
      </c>
      <c r="E2128" s="60" t="s">
        <v>12290</v>
      </c>
      <c r="F2128" s="60"/>
      <c r="G2128" s="60"/>
      <c r="H2128" s="60"/>
      <c r="I2128" s="59">
        <f t="shared" si="35"/>
        <v>28</v>
      </c>
      <c r="J2128" s="59" t="s">
        <v>1613</v>
      </c>
      <c r="K2128" s="61"/>
      <c r="L2128" s="62" t="s">
        <v>6737</v>
      </c>
      <c r="M2128" s="62" t="s">
        <v>12290</v>
      </c>
      <c r="N2128" s="72" t="str">
        <f>VLOOKUP(M2128,'Hulpblad KAR-parser'!A:C,2,FALSE)</f>
        <v>Inzet Brw functie</v>
      </c>
      <c r="O2128" s="72" t="str">
        <f>IF(VLOOKUP(M2128,'Hulpblad KAR-parser'!A:C,3,FALSE)="","",VLOOKUP(M2128,'Hulpblad KAR-parser'!A:C,3,FALSE))</f>
        <v>Landelijk Adv. TDV</v>
      </c>
      <c r="P2128" s="136" t="str">
        <f>IF(CONCATENATE(C2128,D2128)="","",VLOOKUP(CONCATENATE(C2128,D2128),Karakteristieken!AQ:AQ,1,FALSE))</f>
        <v>Inzet Brw functieLandelijk Adv. TDV</v>
      </c>
    </row>
    <row r="2129" spans="1:16" x14ac:dyDescent="0.25">
      <c r="A2129" s="59"/>
      <c r="B2129" s="59"/>
      <c r="C2129" s="59"/>
      <c r="D2129" s="59"/>
      <c r="E2129" s="60" t="s">
        <v>12292</v>
      </c>
      <c r="F2129" s="60"/>
      <c r="G2129" s="60" t="s">
        <v>12290</v>
      </c>
      <c r="H2129" s="60"/>
      <c r="I2129" s="59">
        <f t="shared" si="35"/>
        <v>9</v>
      </c>
      <c r="J2129" s="59" t="s">
        <v>1561</v>
      </c>
      <c r="K2129" s="61"/>
      <c r="L2129" s="62" t="s">
        <v>6737</v>
      </c>
      <c r="M2129" s="62" t="s">
        <v>12290</v>
      </c>
      <c r="N2129" s="72" t="str">
        <f>VLOOKUP(M2129,'Hulpblad KAR-parser'!A:C,2,FALSE)</f>
        <v>Inzet Brw functie</v>
      </c>
      <c r="O2129" s="72" t="str">
        <f>IF(VLOOKUP(M2129,'Hulpblad KAR-parser'!A:C,3,FALSE)="","",VLOOKUP(M2129,'Hulpblad KAR-parser'!A:C,3,FALSE))</f>
        <v>Landelijk Adv. TDV</v>
      </c>
      <c r="P2129" s="136" t="str">
        <f>IF(CONCATENATE(C2129,D2129)="","",VLOOKUP(CONCATENATE(C2129,D2129),Karakteristieken!AQ:AQ,1,FALSE))</f>
        <v/>
      </c>
    </row>
    <row r="2130" spans="1:16" x14ac:dyDescent="0.25">
      <c r="A2130" s="59"/>
      <c r="B2130" s="59"/>
      <c r="C2130" s="59"/>
      <c r="D2130" s="59"/>
      <c r="E2130" s="60" t="s">
        <v>12294</v>
      </c>
      <c r="F2130" s="60"/>
      <c r="G2130" s="60" t="s">
        <v>12290</v>
      </c>
      <c r="H2130" s="60"/>
      <c r="I2130" s="59">
        <f t="shared" si="35"/>
        <v>23</v>
      </c>
      <c r="J2130" s="59" t="s">
        <v>1561</v>
      </c>
      <c r="K2130" s="61"/>
      <c r="L2130" s="62" t="s">
        <v>6737</v>
      </c>
      <c r="M2130" s="62" t="s">
        <v>12290</v>
      </c>
      <c r="N2130" s="72" t="str">
        <f>VLOOKUP(M2130,'Hulpblad KAR-parser'!A:C,2,FALSE)</f>
        <v>Inzet Brw functie</v>
      </c>
      <c r="O2130" s="72" t="str">
        <f>IF(VLOOKUP(M2130,'Hulpblad KAR-parser'!A:C,3,FALSE)="","",VLOOKUP(M2130,'Hulpblad KAR-parser'!A:C,3,FALSE))</f>
        <v>Landelijk Adv. TDV</v>
      </c>
      <c r="P2130" s="136" t="str">
        <f>IF(CONCATENATE(C2130,D2130)="","",VLOOKUP(CONCATENATE(C2130,D2130),Karakteristieken!AQ:AQ,1,FALSE))</f>
        <v/>
      </c>
    </row>
    <row r="2131" spans="1:16" x14ac:dyDescent="0.25">
      <c r="A2131" s="59"/>
      <c r="B2131" s="59"/>
      <c r="C2131" s="59"/>
      <c r="D2131" s="59"/>
      <c r="E2131" s="60" t="s">
        <v>12295</v>
      </c>
      <c r="F2131" s="60"/>
      <c r="G2131" s="60" t="s">
        <v>12290</v>
      </c>
      <c r="H2131" s="60"/>
      <c r="I2131" s="59">
        <f t="shared" si="35"/>
        <v>27</v>
      </c>
      <c r="J2131" s="59" t="s">
        <v>1561</v>
      </c>
      <c r="K2131" s="61"/>
      <c r="L2131" s="62" t="s">
        <v>6737</v>
      </c>
      <c r="M2131" s="62" t="s">
        <v>12290</v>
      </c>
      <c r="N2131" s="72" t="str">
        <f>VLOOKUP(M2131,'Hulpblad KAR-parser'!A:C,2,FALSE)</f>
        <v>Inzet Brw functie</v>
      </c>
      <c r="O2131" s="72" t="str">
        <f>IF(VLOOKUP(M2131,'Hulpblad KAR-parser'!A:C,3,FALSE)="","",VLOOKUP(M2131,'Hulpblad KAR-parser'!A:C,3,FALSE))</f>
        <v>Landelijk Adv. TDV</v>
      </c>
      <c r="P2131" s="136" t="str">
        <f>IF(CONCATENATE(C2131,D2131)="","",VLOOKUP(CONCATENATE(C2131,D2131),Karakteristieken!AQ:AQ,1,FALSE))</f>
        <v/>
      </c>
    </row>
    <row r="2132" spans="1:16" x14ac:dyDescent="0.25">
      <c r="A2132" s="59"/>
      <c r="B2132" s="59"/>
      <c r="C2132" s="59"/>
      <c r="D2132" s="59"/>
      <c r="E2132" s="60" t="s">
        <v>12293</v>
      </c>
      <c r="F2132" s="60"/>
      <c r="G2132" s="60" t="s">
        <v>12290</v>
      </c>
      <c r="H2132" s="60"/>
      <c r="I2132" s="59">
        <f t="shared" si="35"/>
        <v>6</v>
      </c>
      <c r="J2132" s="59" t="s">
        <v>1561</v>
      </c>
      <c r="K2132" s="61"/>
      <c r="L2132" s="62" t="s">
        <v>6737</v>
      </c>
      <c r="M2132" s="62" t="s">
        <v>12290</v>
      </c>
      <c r="N2132" s="72" t="str">
        <f>VLOOKUP(M2132,'Hulpblad KAR-parser'!A:C,2,FALSE)</f>
        <v>Inzet Brw functie</v>
      </c>
      <c r="O2132" s="72" t="str">
        <f>IF(VLOOKUP(M2132,'Hulpblad KAR-parser'!A:C,3,FALSE)="","",VLOOKUP(M2132,'Hulpblad KAR-parser'!A:C,3,FALSE))</f>
        <v>Landelijk Adv. TDV</v>
      </c>
      <c r="P2132" s="136" t="str">
        <f>IF(CONCATENATE(C2132,D2132)="","",VLOOKUP(CONCATENATE(C2132,D2132),Karakteristieken!AQ:AQ,1,FALSE))</f>
        <v/>
      </c>
    </row>
    <row r="2133" spans="1:16" x14ac:dyDescent="0.25">
      <c r="A2133" s="67">
        <v>200109883</v>
      </c>
      <c r="B2133" s="67">
        <v>200098349</v>
      </c>
      <c r="C2133" s="67" t="s">
        <v>2720</v>
      </c>
      <c r="D2133" s="67"/>
      <c r="E2133" s="68" t="s">
        <v>6326</v>
      </c>
      <c r="F2133" s="68"/>
      <c r="G2133" s="68"/>
      <c r="H2133" s="68"/>
      <c r="I2133" s="67">
        <f t="shared" si="35"/>
        <v>20</v>
      </c>
      <c r="J2133" s="67" t="s">
        <v>1613</v>
      </c>
      <c r="K2133" s="91" t="s">
        <v>12550</v>
      </c>
      <c r="L2133" s="62" t="s">
        <v>6737</v>
      </c>
      <c r="M2133" s="62" t="s">
        <v>6326</v>
      </c>
      <c r="N2133" s="72" t="e">
        <f>VLOOKUP(M2133,'Hulpblad KAR-parser'!A:C,2,FALSE)</f>
        <v>#N/A</v>
      </c>
      <c r="O2133" s="72" t="e">
        <f>IF(VLOOKUP(M2133,'Hulpblad KAR-parser'!A:C,3,FALSE)="","",VLOOKUP(M2133,'Hulpblad KAR-parser'!A:C,3,FALSE))</f>
        <v>#N/A</v>
      </c>
      <c r="P2133" s="136" t="e">
        <f>IF(CONCATENATE(C2133,D2133)="","",VLOOKUP(CONCATENATE(C2133,D2133),Karakteristieken!AQ:AQ,1,FALSE))</f>
        <v>#N/A</v>
      </c>
    </row>
    <row r="2134" spans="1:16" x14ac:dyDescent="0.25">
      <c r="A2134" s="67"/>
      <c r="B2134" s="67"/>
      <c r="C2134" s="67"/>
      <c r="D2134" s="67"/>
      <c r="E2134" s="68" t="s">
        <v>9651</v>
      </c>
      <c r="F2134" s="68"/>
      <c r="G2134" s="68" t="s">
        <v>6326</v>
      </c>
      <c r="H2134" s="68"/>
      <c r="I2134" s="67">
        <f t="shared" si="35"/>
        <v>5</v>
      </c>
      <c r="J2134" s="67" t="s">
        <v>1561</v>
      </c>
      <c r="K2134" s="91" t="s">
        <v>12550</v>
      </c>
      <c r="L2134" s="62" t="s">
        <v>6737</v>
      </c>
      <c r="M2134" s="62" t="s">
        <v>6326</v>
      </c>
      <c r="N2134" s="72" t="e">
        <f>VLOOKUP(M2134,'Hulpblad KAR-parser'!A:C,2,FALSE)</f>
        <v>#N/A</v>
      </c>
      <c r="O2134" s="72" t="e">
        <f>IF(VLOOKUP(M2134,'Hulpblad KAR-parser'!A:C,3,FALSE)="","",VLOOKUP(M2134,'Hulpblad KAR-parser'!A:C,3,FALSE))</f>
        <v>#N/A</v>
      </c>
      <c r="P2134" s="136" t="str">
        <f>IF(CONCATENATE(C2134,D2134)="","",VLOOKUP(CONCATENATE(C2134,D2134),Karakteristieken!AQ:AQ,1,FALSE))</f>
        <v/>
      </c>
    </row>
    <row r="2135" spans="1:16" x14ac:dyDescent="0.25">
      <c r="A2135" s="59">
        <v>200109884</v>
      </c>
      <c r="B2135" s="59">
        <v>200098350</v>
      </c>
      <c r="C2135" s="59" t="s">
        <v>2762</v>
      </c>
      <c r="D2135" s="59" t="s">
        <v>2771</v>
      </c>
      <c r="E2135" s="60" t="s">
        <v>2772</v>
      </c>
      <c r="F2135" s="60"/>
      <c r="G2135" s="60"/>
      <c r="H2135" s="60"/>
      <c r="I2135" s="59">
        <f t="shared" si="35"/>
        <v>26</v>
      </c>
      <c r="J2135" s="59" t="s">
        <v>1613</v>
      </c>
      <c r="K2135" s="61"/>
      <c r="L2135" s="62" t="s">
        <v>6737</v>
      </c>
      <c r="M2135" s="62" t="s">
        <v>2772</v>
      </c>
      <c r="N2135" s="72" t="str">
        <f>VLOOKUP(M2135,'Hulpblad KAR-parser'!A:C,2,FALSE)</f>
        <v>Inzet Brw NBB</v>
      </c>
      <c r="O2135" s="72" t="str">
        <f>IF(VLOOKUP(M2135,'Hulpblad KAR-parser'!A:C,3,FALSE)="","",VLOOKUP(M2135,'Hulpblad KAR-parser'!A:C,3,FALSE))</f>
        <v>Luchtsurv. start</v>
      </c>
      <c r="P2135" s="136" t="str">
        <f>IF(CONCATENATE(C2135,D2135)="","",VLOOKUP(CONCATENATE(C2135,D2135),Karakteristieken!AQ:AQ,1,FALSE))</f>
        <v>Inzet Brw NBBLuchtsurv. start</v>
      </c>
    </row>
    <row r="2136" spans="1:16" x14ac:dyDescent="0.25">
      <c r="A2136" s="59"/>
      <c r="B2136" s="59"/>
      <c r="C2136" s="59"/>
      <c r="D2136" s="59"/>
      <c r="E2136" s="60" t="s">
        <v>9659</v>
      </c>
      <c r="F2136" s="60"/>
      <c r="G2136" s="60" t="s">
        <v>2772</v>
      </c>
      <c r="H2136" s="60"/>
      <c r="I2136" s="59">
        <f t="shared" si="35"/>
        <v>7</v>
      </c>
      <c r="J2136" s="59" t="s">
        <v>1561</v>
      </c>
      <c r="K2136" s="61"/>
      <c r="L2136" s="62" t="s">
        <v>6737</v>
      </c>
      <c r="M2136" s="62" t="s">
        <v>2772</v>
      </c>
      <c r="N2136" s="72" t="str">
        <f>VLOOKUP(M2136,'Hulpblad KAR-parser'!A:C,2,FALSE)</f>
        <v>Inzet Brw NBB</v>
      </c>
      <c r="O2136" s="72" t="str">
        <f>IF(VLOOKUP(M2136,'Hulpblad KAR-parser'!A:C,3,FALSE)="","",VLOOKUP(M2136,'Hulpblad KAR-parser'!A:C,3,FALSE))</f>
        <v>Luchtsurv. start</v>
      </c>
      <c r="P2136" s="136" t="str">
        <f>IF(CONCATENATE(C2136,D2136)="","",VLOOKUP(CONCATENATE(C2136,D2136),Karakteristieken!AQ:AQ,1,FALSE))</f>
        <v/>
      </c>
    </row>
    <row r="2137" spans="1:16" x14ac:dyDescent="0.25">
      <c r="A2137" s="59">
        <v>200109885</v>
      </c>
      <c r="B2137" s="59">
        <v>200098351</v>
      </c>
      <c r="C2137" s="59" t="s">
        <v>2762</v>
      </c>
      <c r="D2137" s="59" t="s">
        <v>2773</v>
      </c>
      <c r="E2137" s="60" t="s">
        <v>2774</v>
      </c>
      <c r="F2137" s="60"/>
      <c r="G2137" s="60"/>
      <c r="H2137" s="60"/>
      <c r="I2137" s="59">
        <f t="shared" si="35"/>
        <v>25</v>
      </c>
      <c r="J2137" s="59" t="s">
        <v>1613</v>
      </c>
      <c r="K2137" s="61"/>
      <c r="L2137" s="62" t="s">
        <v>6737</v>
      </c>
      <c r="M2137" s="62" t="s">
        <v>2774</v>
      </c>
      <c r="N2137" s="72" t="str">
        <f>VLOOKUP(M2137,'Hulpblad KAR-parser'!A:C,2,FALSE)</f>
        <v>Inzet Brw NBB</v>
      </c>
      <c r="O2137" s="72" t="str">
        <f>IF(VLOOKUP(M2137,'Hulpblad KAR-parser'!A:C,3,FALSE)="","",VLOOKUP(M2137,'Hulpblad KAR-parser'!A:C,3,FALSE))</f>
        <v>Luchtsurv. stop</v>
      </c>
      <c r="P2137" s="136" t="str">
        <f>IF(CONCATENATE(C2137,D2137)="","",VLOOKUP(CONCATENATE(C2137,D2137),Karakteristieken!AQ:AQ,1,FALSE))</f>
        <v>Inzet Brw NBBLuchtsurv. stop</v>
      </c>
    </row>
    <row r="2138" spans="1:16" x14ac:dyDescent="0.25">
      <c r="A2138" s="59"/>
      <c r="B2138" s="59"/>
      <c r="C2138" s="59"/>
      <c r="D2138" s="59"/>
      <c r="E2138" s="60" t="s">
        <v>9660</v>
      </c>
      <c r="F2138" s="60"/>
      <c r="G2138" s="60" t="s">
        <v>2774</v>
      </c>
      <c r="H2138" s="60"/>
      <c r="I2138" s="59">
        <f t="shared" si="35"/>
        <v>7</v>
      </c>
      <c r="J2138" s="59" t="s">
        <v>1561</v>
      </c>
      <c r="K2138" s="61"/>
      <c r="L2138" s="62" t="s">
        <v>6737</v>
      </c>
      <c r="M2138" s="62" t="s">
        <v>2774</v>
      </c>
      <c r="N2138" s="72" t="str">
        <f>VLOOKUP(M2138,'Hulpblad KAR-parser'!A:C,2,FALSE)</f>
        <v>Inzet Brw NBB</v>
      </c>
      <c r="O2138" s="72" t="str">
        <f>IF(VLOOKUP(M2138,'Hulpblad KAR-parser'!A:C,3,FALSE)="","",VLOOKUP(M2138,'Hulpblad KAR-parser'!A:C,3,FALSE))</f>
        <v>Luchtsurv. stop</v>
      </c>
      <c r="P2138" s="136" t="str">
        <f>IF(CONCATENATE(C2138,D2138)="","",VLOOKUP(CONCATENATE(C2138,D2138),Karakteristieken!AQ:AQ,1,FALSE))</f>
        <v/>
      </c>
    </row>
    <row r="2139" spans="1:16" x14ac:dyDescent="0.25">
      <c r="A2139" s="59">
        <v>200109886</v>
      </c>
      <c r="B2139" s="59">
        <v>200098352</v>
      </c>
      <c r="C2139" s="59" t="s">
        <v>2466</v>
      </c>
      <c r="D2139" s="59" t="s">
        <v>2522</v>
      </c>
      <c r="E2139" s="60" t="s">
        <v>2524</v>
      </c>
      <c r="F2139" s="60"/>
      <c r="G2139" s="60"/>
      <c r="H2139" s="60"/>
      <c r="I2139" s="59">
        <f t="shared" si="35"/>
        <v>26</v>
      </c>
      <c r="J2139" s="59" t="s">
        <v>1613</v>
      </c>
      <c r="K2139" s="61"/>
      <c r="L2139" s="62" t="s">
        <v>6737</v>
      </c>
      <c r="M2139" s="62" t="s">
        <v>2524</v>
      </c>
      <c r="N2139" s="72" t="str">
        <f>VLOOKUP(M2139,'Hulpblad KAR-parser'!A:C,2,FALSE)</f>
        <v>Inzet Brw Alg</v>
      </c>
      <c r="O2139" s="72" t="str">
        <f>IF(VLOOKUP(M2139,'Hulpblad KAR-parser'!A:C,3,FALSE)="","",VLOOKUP(M2139,'Hulpblad KAR-parser'!A:C,3,FALSE))</f>
        <v>Medische Assistentie</v>
      </c>
      <c r="P2139" s="136" t="str">
        <f>IF(CONCATENATE(C2139,D2139)="","",VLOOKUP(CONCATENATE(C2139,D2139),Karakteristieken!AQ:AQ,1,FALSE))</f>
        <v>Inzet Brw AlgMedische Assistentie</v>
      </c>
    </row>
    <row r="2140" spans="1:16" x14ac:dyDescent="0.25">
      <c r="A2140" s="59"/>
      <c r="B2140" s="59"/>
      <c r="C2140" s="59"/>
      <c r="D2140" s="59"/>
      <c r="E2140" s="60" t="s">
        <v>9449</v>
      </c>
      <c r="F2140" s="60"/>
      <c r="G2140" s="60" t="s">
        <v>2524</v>
      </c>
      <c r="H2140" s="60"/>
      <c r="I2140" s="59">
        <f t="shared" si="35"/>
        <v>6</v>
      </c>
      <c r="J2140" s="59" t="s">
        <v>1561</v>
      </c>
      <c r="K2140" s="61"/>
      <c r="L2140" s="62" t="s">
        <v>6737</v>
      </c>
      <c r="M2140" s="62" t="s">
        <v>2524</v>
      </c>
      <c r="N2140" s="72" t="str">
        <f>VLOOKUP(M2140,'Hulpblad KAR-parser'!A:C,2,FALSE)</f>
        <v>Inzet Brw Alg</v>
      </c>
      <c r="O2140" s="72" t="str">
        <f>IF(VLOOKUP(M2140,'Hulpblad KAR-parser'!A:C,3,FALSE)="","",VLOOKUP(M2140,'Hulpblad KAR-parser'!A:C,3,FALSE))</f>
        <v>Medische Assistentie</v>
      </c>
      <c r="P2140" s="136" t="str">
        <f>IF(CONCATENATE(C2140,D2140)="","",VLOOKUP(CONCATENATE(C2140,D2140),Karakteristieken!AQ:AQ,1,FALSE))</f>
        <v/>
      </c>
    </row>
    <row r="2141" spans="1:16" x14ac:dyDescent="0.25">
      <c r="A2141" s="59"/>
      <c r="B2141" s="59"/>
      <c r="C2141" s="59"/>
      <c r="D2141" s="59"/>
      <c r="E2141" s="60" t="s">
        <v>9450</v>
      </c>
      <c r="F2141" s="60"/>
      <c r="G2141" s="60" t="s">
        <v>2524</v>
      </c>
      <c r="H2141" s="60"/>
      <c r="I2141" s="59">
        <f t="shared" si="35"/>
        <v>5</v>
      </c>
      <c r="J2141" s="59" t="s">
        <v>1561</v>
      </c>
      <c r="K2141" s="61"/>
      <c r="L2141" s="62" t="s">
        <v>6737</v>
      </c>
      <c r="M2141" s="62" t="s">
        <v>2524</v>
      </c>
      <c r="N2141" s="72" t="str">
        <f>VLOOKUP(M2141,'Hulpblad KAR-parser'!A:C,2,FALSE)</f>
        <v>Inzet Brw Alg</v>
      </c>
      <c r="O2141" s="72" t="str">
        <f>IF(VLOOKUP(M2141,'Hulpblad KAR-parser'!A:C,3,FALSE)="","",VLOOKUP(M2141,'Hulpblad KAR-parser'!A:C,3,FALSE))</f>
        <v>Medische Assistentie</v>
      </c>
      <c r="P2141" s="136" t="str">
        <f>IF(CONCATENATE(C2141,D2141)="","",VLOOKUP(CONCATENATE(C2141,D2141),Karakteristieken!AQ:AQ,1,FALSE))</f>
        <v/>
      </c>
    </row>
    <row r="2142" spans="1:16" x14ac:dyDescent="0.25">
      <c r="A2142" s="59">
        <v>200109887</v>
      </c>
      <c r="B2142" s="59">
        <v>200098353</v>
      </c>
      <c r="C2142" s="59" t="s">
        <v>2692</v>
      </c>
      <c r="D2142" s="59" t="s">
        <v>2710</v>
      </c>
      <c r="E2142" s="60" t="s">
        <v>2712</v>
      </c>
      <c r="F2142" s="60"/>
      <c r="G2142" s="60"/>
      <c r="H2142" s="60"/>
      <c r="I2142" s="59">
        <f t="shared" si="35"/>
        <v>17</v>
      </c>
      <c r="J2142" s="59" t="s">
        <v>1613</v>
      </c>
      <c r="K2142" s="61"/>
      <c r="L2142" s="62" t="s">
        <v>6737</v>
      </c>
      <c r="M2142" s="62" t="s">
        <v>2712</v>
      </c>
      <c r="N2142" s="72" t="str">
        <f>VLOOKUP(M2142,'Hulpblad KAR-parser'!A:C,2,FALSE)</f>
        <v>Inzet Brw IBGS</v>
      </c>
      <c r="O2142" s="72" t="str">
        <f>IF(VLOOKUP(M2142,'Hulpblad KAR-parser'!A:C,3,FALSE)="","",VLOOKUP(M2142,'Hulpblad KAR-parser'!A:C,3,FALSE))</f>
        <v>Meting</v>
      </c>
      <c r="P2142" s="136" t="str">
        <f>IF(CONCATENATE(C2142,D2142)="","",VLOOKUP(CONCATENATE(C2142,D2142),Karakteristieken!AQ:AQ,1,FALSE))</f>
        <v>Inzet Brw IBGSMeting</v>
      </c>
    </row>
    <row r="2143" spans="1:16" x14ac:dyDescent="0.25">
      <c r="A2143" s="59"/>
      <c r="B2143" s="59"/>
      <c r="C2143" s="59"/>
      <c r="D2143" s="59"/>
      <c r="E2143" s="60" t="s">
        <v>9599</v>
      </c>
      <c r="F2143" s="60"/>
      <c r="G2143" s="60" t="s">
        <v>2712</v>
      </c>
      <c r="H2143" s="60"/>
      <c r="I2143" s="59">
        <f t="shared" si="35"/>
        <v>6</v>
      </c>
      <c r="J2143" s="59" t="s">
        <v>1561</v>
      </c>
      <c r="K2143" s="61"/>
      <c r="L2143" s="62" t="s">
        <v>6737</v>
      </c>
      <c r="M2143" s="62" t="s">
        <v>2712</v>
      </c>
      <c r="N2143" s="72" t="str">
        <f>VLOOKUP(M2143,'Hulpblad KAR-parser'!A:C,2,FALSE)</f>
        <v>Inzet Brw IBGS</v>
      </c>
      <c r="O2143" s="72" t="str">
        <f>IF(VLOOKUP(M2143,'Hulpblad KAR-parser'!A:C,3,FALSE)="","",VLOOKUP(M2143,'Hulpblad KAR-parser'!A:C,3,FALSE))</f>
        <v>Meting</v>
      </c>
      <c r="P2143" s="136" t="str">
        <f>IF(CONCATENATE(C2143,D2143)="","",VLOOKUP(CONCATENATE(C2143,D2143),Karakteristieken!AQ:AQ,1,FALSE))</f>
        <v/>
      </c>
    </row>
    <row r="2144" spans="1:16" x14ac:dyDescent="0.25">
      <c r="A2144" s="59"/>
      <c r="B2144" s="59"/>
      <c r="C2144" s="59"/>
      <c r="D2144" s="59"/>
      <c r="E2144" s="60" t="s">
        <v>9600</v>
      </c>
      <c r="F2144" s="60"/>
      <c r="G2144" s="60" t="s">
        <v>2712</v>
      </c>
      <c r="H2144" s="60"/>
      <c r="I2144" s="59">
        <f t="shared" si="35"/>
        <v>6</v>
      </c>
      <c r="J2144" s="59" t="s">
        <v>1561</v>
      </c>
      <c r="K2144" s="61"/>
      <c r="L2144" s="62" t="s">
        <v>6737</v>
      </c>
      <c r="M2144" s="62" t="s">
        <v>2712</v>
      </c>
      <c r="N2144" s="72" t="str">
        <f>VLOOKUP(M2144,'Hulpblad KAR-parser'!A:C,2,FALSE)</f>
        <v>Inzet Brw IBGS</v>
      </c>
      <c r="O2144" s="72" t="str">
        <f>IF(VLOOKUP(M2144,'Hulpblad KAR-parser'!A:C,3,FALSE)="","",VLOOKUP(M2144,'Hulpblad KAR-parser'!A:C,3,FALSE))</f>
        <v>Meting</v>
      </c>
      <c r="P2144" s="136" t="str">
        <f>IF(CONCATENATE(C2144,D2144)="","",VLOOKUP(CONCATENATE(C2144,D2144),Karakteristieken!AQ:AQ,1,FALSE))</f>
        <v/>
      </c>
    </row>
    <row r="2145" spans="1:16" x14ac:dyDescent="0.25">
      <c r="A2145" s="59">
        <v>200114768</v>
      </c>
      <c r="B2145" s="59">
        <v>200107151</v>
      </c>
      <c r="C2145" s="59" t="s">
        <v>2692</v>
      </c>
      <c r="D2145" s="59" t="s">
        <v>2713</v>
      </c>
      <c r="E2145" s="60" t="s">
        <v>2714</v>
      </c>
      <c r="F2145" s="60"/>
      <c r="G2145" s="60"/>
      <c r="H2145" s="60"/>
      <c r="I2145" s="59">
        <f t="shared" si="35"/>
        <v>25</v>
      </c>
      <c r="J2145" s="59" t="s">
        <v>1613</v>
      </c>
      <c r="K2145" s="61"/>
      <c r="L2145" s="62" t="s">
        <v>6737</v>
      </c>
      <c r="M2145" s="62" t="s">
        <v>2714</v>
      </c>
      <c r="N2145" s="72" t="str">
        <f>VLOOKUP(M2145,'Hulpblad KAR-parser'!A:C,2,FALSE)</f>
        <v>Inzet Brw IBGS</v>
      </c>
      <c r="O2145" s="72" t="str">
        <f>IF(VLOOKUP(M2145,'Hulpblad KAR-parser'!A:C,3,FALSE)="","",VLOOKUP(M2145,'Hulpblad KAR-parser'!A:C,3,FALSE))</f>
        <v>Milieuvoertuig</v>
      </c>
      <c r="P2145" s="136" t="str">
        <f>IF(CONCATENATE(C2145,D2145)="","",VLOOKUP(CONCATENATE(C2145,D2145),Karakteristieken!AQ:AQ,1,FALSE))</f>
        <v>Inzet Brw IBGSMilieuvoertuig</v>
      </c>
    </row>
    <row r="2146" spans="1:16" x14ac:dyDescent="0.25">
      <c r="A2146" s="59"/>
      <c r="B2146" s="59"/>
      <c r="C2146" s="59"/>
      <c r="D2146" s="59"/>
      <c r="E2146" s="60" t="s">
        <v>9601</v>
      </c>
      <c r="F2146" s="60"/>
      <c r="G2146" s="60" t="s">
        <v>2714</v>
      </c>
      <c r="H2146" s="60"/>
      <c r="I2146" s="59">
        <f t="shared" si="35"/>
        <v>6</v>
      </c>
      <c r="J2146" s="59" t="s">
        <v>1561</v>
      </c>
      <c r="K2146" s="61"/>
      <c r="L2146" s="62" t="s">
        <v>6737</v>
      </c>
      <c r="M2146" s="62" t="s">
        <v>2714</v>
      </c>
      <c r="N2146" s="72" t="str">
        <f>VLOOKUP(M2146,'Hulpblad KAR-parser'!A:C,2,FALSE)</f>
        <v>Inzet Brw IBGS</v>
      </c>
      <c r="O2146" s="72" t="str">
        <f>IF(VLOOKUP(M2146,'Hulpblad KAR-parser'!A:C,3,FALSE)="","",VLOOKUP(M2146,'Hulpblad KAR-parser'!A:C,3,FALSE))</f>
        <v>Milieuvoertuig</v>
      </c>
      <c r="P2146" s="136" t="str">
        <f>IF(CONCATENATE(C2146,D2146)="","",VLOOKUP(CONCATENATE(C2146,D2146),Karakteristieken!AQ:AQ,1,FALSE))</f>
        <v/>
      </c>
    </row>
    <row r="2147" spans="1:16" x14ac:dyDescent="0.25">
      <c r="A2147" s="59"/>
      <c r="B2147" s="59"/>
      <c r="C2147" s="59"/>
      <c r="D2147" s="59"/>
      <c r="E2147" s="60" t="s">
        <v>9602</v>
      </c>
      <c r="F2147" s="60"/>
      <c r="G2147" s="60" t="s">
        <v>2714</v>
      </c>
      <c r="H2147" s="60"/>
      <c r="I2147" s="59">
        <f t="shared" si="35"/>
        <v>29</v>
      </c>
      <c r="J2147" s="59" t="s">
        <v>1561</v>
      </c>
      <c r="K2147" s="61"/>
      <c r="L2147" s="62" t="s">
        <v>6737</v>
      </c>
      <c r="M2147" s="62" t="s">
        <v>2714</v>
      </c>
      <c r="N2147" s="72" t="str">
        <f>VLOOKUP(M2147,'Hulpblad KAR-parser'!A:C,2,FALSE)</f>
        <v>Inzet Brw IBGS</v>
      </c>
      <c r="O2147" s="72" t="str">
        <f>IF(VLOOKUP(M2147,'Hulpblad KAR-parser'!A:C,3,FALSE)="","",VLOOKUP(M2147,'Hulpblad KAR-parser'!A:C,3,FALSE))</f>
        <v>Milieuvoertuig</v>
      </c>
      <c r="P2147" s="136" t="str">
        <f>IF(CONCATENATE(C2147,D2147)="","",VLOOKUP(CONCATENATE(C2147,D2147),Karakteristieken!AQ:AQ,1,FALSE))</f>
        <v/>
      </c>
    </row>
    <row r="2148" spans="1:16" x14ac:dyDescent="0.25">
      <c r="A2148" s="59">
        <v>200109889</v>
      </c>
      <c r="B2148" s="59">
        <v>200098355</v>
      </c>
      <c r="C2148" s="59" t="s">
        <v>2785</v>
      </c>
      <c r="D2148" s="59" t="s">
        <v>2806</v>
      </c>
      <c r="E2148" s="60" t="s">
        <v>2808</v>
      </c>
      <c r="F2148" s="60"/>
      <c r="G2148" s="60"/>
      <c r="H2148" s="60"/>
      <c r="I2148" s="59">
        <f t="shared" si="35"/>
        <v>21</v>
      </c>
      <c r="J2148" s="59" t="s">
        <v>1613</v>
      </c>
      <c r="K2148" s="61"/>
      <c r="L2148" s="62" t="s">
        <v>6737</v>
      </c>
      <c r="M2148" s="62" t="s">
        <v>2808</v>
      </c>
      <c r="N2148" s="72" t="str">
        <f>VLOOKUP(M2148,'Hulpblad KAR-parser'!A:C,2,FALSE)</f>
        <v>Inzet Brw op Wat/WO</v>
      </c>
      <c r="O2148" s="72" t="str">
        <f>IF(VLOOKUP(M2148,'Hulpblad KAR-parser'!A:C,3,FALSE)="","",VLOOKUP(M2148,'Hulpblad KAR-parser'!A:C,3,FALSE))</f>
        <v>MIRG Einde</v>
      </c>
      <c r="P2148" s="136" t="str">
        <f>IF(CONCATENATE(C2148,D2148)="","",VLOOKUP(CONCATENATE(C2148,D2148),Karakteristieken!AQ:AQ,1,FALSE))</f>
        <v>Inzet Brw op Wat/WOMIRG Einde</v>
      </c>
    </row>
    <row r="2149" spans="1:16" x14ac:dyDescent="0.25">
      <c r="A2149" s="59"/>
      <c r="B2149" s="59"/>
      <c r="C2149" s="59"/>
      <c r="D2149" s="59"/>
      <c r="E2149" s="60" t="s">
        <v>9682</v>
      </c>
      <c r="F2149" s="60"/>
      <c r="G2149" s="60" t="s">
        <v>2808</v>
      </c>
      <c r="H2149" s="60"/>
      <c r="I2149" s="59">
        <f t="shared" si="35"/>
        <v>6</v>
      </c>
      <c r="J2149" s="59" t="s">
        <v>1561</v>
      </c>
      <c r="K2149" s="61"/>
      <c r="L2149" s="62" t="s">
        <v>6737</v>
      </c>
      <c r="M2149" s="62" t="s">
        <v>2808</v>
      </c>
      <c r="N2149" s="72" t="str">
        <f>VLOOKUP(M2149,'Hulpblad KAR-parser'!A:C,2,FALSE)</f>
        <v>Inzet Brw op Wat/WO</v>
      </c>
      <c r="O2149" s="72" t="str">
        <f>IF(VLOOKUP(M2149,'Hulpblad KAR-parser'!A:C,3,FALSE)="","",VLOOKUP(M2149,'Hulpblad KAR-parser'!A:C,3,FALSE))</f>
        <v>MIRG Einde</v>
      </c>
      <c r="P2149" s="136" t="str">
        <f>IF(CONCATENATE(C2149,D2149)="","",VLOOKUP(CONCATENATE(C2149,D2149),Karakteristieken!AQ:AQ,1,FALSE))</f>
        <v/>
      </c>
    </row>
    <row r="2150" spans="1:16" x14ac:dyDescent="0.25">
      <c r="A2150" s="59"/>
      <c r="B2150" s="59"/>
      <c r="C2150" s="59"/>
      <c r="D2150" s="59"/>
      <c r="E2150" s="60" t="s">
        <v>9683</v>
      </c>
      <c r="F2150" s="60"/>
      <c r="G2150" s="60" t="s">
        <v>2808</v>
      </c>
      <c r="H2150" s="60"/>
      <c r="I2150" s="59">
        <f t="shared" si="35"/>
        <v>6</v>
      </c>
      <c r="J2150" s="59" t="s">
        <v>1561</v>
      </c>
      <c r="K2150" s="61"/>
      <c r="L2150" s="62" t="s">
        <v>6737</v>
      </c>
      <c r="M2150" s="62" t="s">
        <v>2808</v>
      </c>
      <c r="N2150" s="72" t="str">
        <f>VLOOKUP(M2150,'Hulpblad KAR-parser'!A:C,2,FALSE)</f>
        <v>Inzet Brw op Wat/WO</v>
      </c>
      <c r="O2150" s="72" t="str">
        <f>IF(VLOOKUP(M2150,'Hulpblad KAR-parser'!A:C,3,FALSE)="","",VLOOKUP(M2150,'Hulpblad KAR-parser'!A:C,3,FALSE))</f>
        <v>MIRG Einde</v>
      </c>
      <c r="P2150" s="136" t="str">
        <f>IF(CONCATENATE(C2150,D2150)="","",VLOOKUP(CONCATENATE(C2150,D2150),Karakteristieken!AQ:AQ,1,FALSE))</f>
        <v/>
      </c>
    </row>
    <row r="2151" spans="1:16" x14ac:dyDescent="0.25">
      <c r="A2151" s="59">
        <v>200109890</v>
      </c>
      <c r="B2151" s="59">
        <v>200098356</v>
      </c>
      <c r="C2151" s="59" t="s">
        <v>2785</v>
      </c>
      <c r="D2151" s="59" t="s">
        <v>2803</v>
      </c>
      <c r="E2151" s="60" t="s">
        <v>2805</v>
      </c>
      <c r="F2151" s="60"/>
      <c r="G2151" s="60"/>
      <c r="H2151" s="60"/>
      <c r="I2151" s="59">
        <f t="shared" si="35"/>
        <v>25</v>
      </c>
      <c r="J2151" s="59" t="s">
        <v>1613</v>
      </c>
      <c r="K2151" s="61"/>
      <c r="L2151" s="62" t="s">
        <v>6737</v>
      </c>
      <c r="M2151" s="62" t="s">
        <v>2805</v>
      </c>
      <c r="N2151" s="72" t="str">
        <f>VLOOKUP(M2151,'Hulpblad KAR-parser'!A:C,2,FALSE)</f>
        <v>Inzet Brw op Wat/WO</v>
      </c>
      <c r="O2151" s="72" t="str">
        <f>IF(VLOOKUP(M2151,'Hulpblad KAR-parser'!A:C,3,FALSE)="","",VLOOKUP(M2151,'Hulpblad KAR-parser'!A:C,3,FALSE))</f>
        <v>MIRG Transport</v>
      </c>
      <c r="P2151" s="136" t="str">
        <f>IF(CONCATENATE(C2151,D2151)="","",VLOOKUP(CONCATENATE(C2151,D2151),Karakteristieken!AQ:AQ,1,FALSE))</f>
        <v>Inzet Brw op Wat/WOMIRG Transport</v>
      </c>
    </row>
    <row r="2152" spans="1:16" x14ac:dyDescent="0.25">
      <c r="A2152" s="59"/>
      <c r="B2152" s="59"/>
      <c r="C2152" s="59"/>
      <c r="D2152" s="59"/>
      <c r="E2152" s="60" t="s">
        <v>9684</v>
      </c>
      <c r="F2152" s="60"/>
      <c r="G2152" s="60" t="s">
        <v>2805</v>
      </c>
      <c r="H2152" s="60"/>
      <c r="I2152" s="59">
        <f t="shared" si="35"/>
        <v>6</v>
      </c>
      <c r="J2152" s="59" t="s">
        <v>1561</v>
      </c>
      <c r="K2152" s="61"/>
      <c r="L2152" s="62" t="s">
        <v>6737</v>
      </c>
      <c r="M2152" s="62" t="s">
        <v>2805</v>
      </c>
      <c r="N2152" s="72" t="str">
        <f>VLOOKUP(M2152,'Hulpblad KAR-parser'!A:C,2,FALSE)</f>
        <v>Inzet Brw op Wat/WO</v>
      </c>
      <c r="O2152" s="72" t="str">
        <f>IF(VLOOKUP(M2152,'Hulpblad KAR-parser'!A:C,3,FALSE)="","",VLOOKUP(M2152,'Hulpblad KAR-parser'!A:C,3,FALSE))</f>
        <v>MIRG Transport</v>
      </c>
      <c r="P2152" s="136" t="str">
        <f>IF(CONCATENATE(C2152,D2152)="","",VLOOKUP(CONCATENATE(C2152,D2152),Karakteristieken!AQ:AQ,1,FALSE))</f>
        <v/>
      </c>
    </row>
    <row r="2153" spans="1:16" x14ac:dyDescent="0.25">
      <c r="A2153" s="59"/>
      <c r="B2153" s="59"/>
      <c r="C2153" s="59"/>
      <c r="D2153" s="59"/>
      <c r="E2153" s="60" t="s">
        <v>9685</v>
      </c>
      <c r="F2153" s="60"/>
      <c r="G2153" s="60" t="s">
        <v>2805</v>
      </c>
      <c r="H2153" s="60"/>
      <c r="I2153" s="59">
        <f t="shared" si="35"/>
        <v>6</v>
      </c>
      <c r="J2153" s="59" t="s">
        <v>1561</v>
      </c>
      <c r="K2153" s="61"/>
      <c r="L2153" s="62" t="s">
        <v>6737</v>
      </c>
      <c r="M2153" s="62" t="s">
        <v>2805</v>
      </c>
      <c r="N2153" s="72" t="str">
        <f>VLOOKUP(M2153,'Hulpblad KAR-parser'!A:C,2,FALSE)</f>
        <v>Inzet Brw op Wat/WO</v>
      </c>
      <c r="O2153" s="72" t="str">
        <f>IF(VLOOKUP(M2153,'Hulpblad KAR-parser'!A:C,3,FALSE)="","",VLOOKUP(M2153,'Hulpblad KAR-parser'!A:C,3,FALSE))</f>
        <v>MIRG Transport</v>
      </c>
      <c r="P2153" s="136" t="str">
        <f>IF(CONCATENATE(C2153,D2153)="","",VLOOKUP(CONCATENATE(C2153,D2153),Karakteristieken!AQ:AQ,1,FALSE))</f>
        <v/>
      </c>
    </row>
    <row r="2154" spans="1:16" x14ac:dyDescent="0.25">
      <c r="A2154" s="59">
        <v>200109891</v>
      </c>
      <c r="B2154" s="59">
        <v>200098357</v>
      </c>
      <c r="C2154" s="59" t="s">
        <v>2785</v>
      </c>
      <c r="D2154" s="59" t="s">
        <v>2800</v>
      </c>
      <c r="E2154" s="60" t="s">
        <v>2802</v>
      </c>
      <c r="F2154" s="60"/>
      <c r="G2154" s="60"/>
      <c r="H2154" s="60"/>
      <c r="I2154" s="59">
        <f t="shared" si="35"/>
        <v>25</v>
      </c>
      <c r="J2154" s="59" t="s">
        <v>1613</v>
      </c>
      <c r="K2154" s="61"/>
      <c r="L2154" s="62" t="s">
        <v>6737</v>
      </c>
      <c r="M2154" s="62" t="s">
        <v>2802</v>
      </c>
      <c r="N2154" s="72" t="str">
        <f>VLOOKUP(M2154,'Hulpblad KAR-parser'!A:C,2,FALSE)</f>
        <v>Inzet Brw op Wat/WO</v>
      </c>
      <c r="O2154" s="72" t="str">
        <f>IF(VLOOKUP(M2154,'Hulpblad KAR-parser'!A:C,3,FALSE)="","",VLOOKUP(M2154,'Hulpblad KAR-parser'!A:C,3,FALSE))</f>
        <v>MIRG Vooralarm</v>
      </c>
      <c r="P2154" s="136" t="str">
        <f>IF(CONCATENATE(C2154,D2154)="","",VLOOKUP(CONCATENATE(C2154,D2154),Karakteristieken!AQ:AQ,1,FALSE))</f>
        <v>Inzet Brw op Wat/WOMIRG Vooralarm</v>
      </c>
    </row>
    <row r="2155" spans="1:16" x14ac:dyDescent="0.25">
      <c r="A2155" s="59"/>
      <c r="B2155" s="59"/>
      <c r="C2155" s="59"/>
      <c r="D2155" s="59"/>
      <c r="E2155" s="60" t="s">
        <v>9686</v>
      </c>
      <c r="F2155" s="60"/>
      <c r="G2155" s="60" t="s">
        <v>2802</v>
      </c>
      <c r="H2155" s="60"/>
      <c r="I2155" s="59">
        <f t="shared" si="35"/>
        <v>6</v>
      </c>
      <c r="J2155" s="59" t="s">
        <v>1561</v>
      </c>
      <c r="K2155" s="61"/>
      <c r="L2155" s="62" t="s">
        <v>6737</v>
      </c>
      <c r="M2155" s="62" t="s">
        <v>2802</v>
      </c>
      <c r="N2155" s="72" t="str">
        <f>VLOOKUP(M2155,'Hulpblad KAR-parser'!A:C,2,FALSE)</f>
        <v>Inzet Brw op Wat/WO</v>
      </c>
      <c r="O2155" s="72" t="str">
        <f>IF(VLOOKUP(M2155,'Hulpblad KAR-parser'!A:C,3,FALSE)="","",VLOOKUP(M2155,'Hulpblad KAR-parser'!A:C,3,FALSE))</f>
        <v>MIRG Vooralarm</v>
      </c>
      <c r="P2155" s="136" t="str">
        <f>IF(CONCATENATE(C2155,D2155)="","",VLOOKUP(CONCATENATE(C2155,D2155),Karakteristieken!AQ:AQ,1,FALSE))</f>
        <v/>
      </c>
    </row>
    <row r="2156" spans="1:16" x14ac:dyDescent="0.25">
      <c r="A2156" s="59"/>
      <c r="B2156" s="59"/>
      <c r="C2156" s="59"/>
      <c r="D2156" s="59"/>
      <c r="E2156" s="60" t="s">
        <v>9687</v>
      </c>
      <c r="F2156" s="60"/>
      <c r="G2156" s="60" t="s">
        <v>2802</v>
      </c>
      <c r="H2156" s="60"/>
      <c r="I2156" s="59">
        <f t="shared" si="35"/>
        <v>6</v>
      </c>
      <c r="J2156" s="59" t="s">
        <v>1561</v>
      </c>
      <c r="K2156" s="61"/>
      <c r="L2156" s="62" t="s">
        <v>6737</v>
      </c>
      <c r="M2156" s="62" t="s">
        <v>2802</v>
      </c>
      <c r="N2156" s="72" t="str">
        <f>VLOOKUP(M2156,'Hulpblad KAR-parser'!A:C,2,FALSE)</f>
        <v>Inzet Brw op Wat/WO</v>
      </c>
      <c r="O2156" s="72" t="str">
        <f>IF(VLOOKUP(M2156,'Hulpblad KAR-parser'!A:C,3,FALSE)="","",VLOOKUP(M2156,'Hulpblad KAR-parser'!A:C,3,FALSE))</f>
        <v>MIRG Vooralarm</v>
      </c>
      <c r="P2156" s="136" t="str">
        <f>IF(CONCATENATE(C2156,D2156)="","",VLOOKUP(CONCATENATE(C2156,D2156),Karakteristieken!AQ:AQ,1,FALSE))</f>
        <v/>
      </c>
    </row>
    <row r="2157" spans="1:16" x14ac:dyDescent="0.25">
      <c r="A2157" s="59">
        <v>200109893</v>
      </c>
      <c r="B2157" s="59">
        <v>200098359</v>
      </c>
      <c r="C2157" s="59" t="s">
        <v>2849</v>
      </c>
      <c r="D2157" s="59" t="s">
        <v>2881</v>
      </c>
      <c r="E2157" s="60" t="s">
        <v>2882</v>
      </c>
      <c r="F2157" s="60"/>
      <c r="G2157" s="60"/>
      <c r="H2157" s="60"/>
      <c r="I2157" s="59">
        <f t="shared" si="35"/>
        <v>14</v>
      </c>
      <c r="J2157" s="59" t="s">
        <v>1613</v>
      </c>
      <c r="K2157" s="61"/>
      <c r="L2157" s="62" t="s">
        <v>6737</v>
      </c>
      <c r="M2157" s="62" t="s">
        <v>2882</v>
      </c>
      <c r="N2157" s="72" t="str">
        <f>VLOOKUP(M2157,'Hulpblad KAR-parser'!A:C,2,FALSE)</f>
        <v>Inzet Brw water win</v>
      </c>
      <c r="O2157" s="72" t="str">
        <f>IF(VLOOKUP(M2157,'Hulpblad KAR-parser'!A:C,3,FALSE)="","",VLOOKUP(M2157,'Hulpblad KAR-parser'!A:C,3,FALSE))</f>
        <v>MSA</v>
      </c>
      <c r="P2157" s="136" t="str">
        <f>IF(CONCATENATE(C2157,D2157)="","",VLOOKUP(CONCATENATE(C2157,D2157),Karakteristieken!AQ:AQ,1,FALSE))</f>
        <v>Inzet Brw water winMSA</v>
      </c>
    </row>
    <row r="2158" spans="1:16" x14ac:dyDescent="0.25">
      <c r="A2158" s="59"/>
      <c r="B2158" s="59"/>
      <c r="C2158" s="59"/>
      <c r="D2158" s="59"/>
      <c r="E2158" s="60" t="s">
        <v>9746</v>
      </c>
      <c r="F2158" s="60"/>
      <c r="G2158" s="60" t="s">
        <v>2882</v>
      </c>
      <c r="H2158" s="60"/>
      <c r="I2158" s="59">
        <f t="shared" si="35"/>
        <v>7</v>
      </c>
      <c r="J2158" s="59" t="s">
        <v>1561</v>
      </c>
      <c r="K2158" s="61"/>
      <c r="L2158" s="62" t="s">
        <v>6737</v>
      </c>
      <c r="M2158" s="62" t="s">
        <v>2882</v>
      </c>
      <c r="N2158" s="72" t="str">
        <f>VLOOKUP(M2158,'Hulpblad KAR-parser'!A:C,2,FALSE)</f>
        <v>Inzet Brw water win</v>
      </c>
      <c r="O2158" s="72" t="str">
        <f>IF(VLOOKUP(M2158,'Hulpblad KAR-parser'!A:C,3,FALSE)="","",VLOOKUP(M2158,'Hulpblad KAR-parser'!A:C,3,FALSE))</f>
        <v>MSA</v>
      </c>
      <c r="P2158" s="136" t="str">
        <f>IF(CONCATENATE(C2158,D2158)="","",VLOOKUP(CONCATENATE(C2158,D2158),Karakteristieken!AQ:AQ,1,FALSE))</f>
        <v/>
      </c>
    </row>
    <row r="2159" spans="1:16" x14ac:dyDescent="0.25">
      <c r="A2159" s="59">
        <v>200109894</v>
      </c>
      <c r="B2159" s="59">
        <v>200098360</v>
      </c>
      <c r="C2159" s="59" t="s">
        <v>2849</v>
      </c>
      <c r="D2159" s="59" t="s">
        <v>2883</v>
      </c>
      <c r="E2159" s="60" t="s">
        <v>2884</v>
      </c>
      <c r="F2159" s="60"/>
      <c r="G2159" s="60"/>
      <c r="H2159" s="60"/>
      <c r="I2159" s="59">
        <f t="shared" si="35"/>
        <v>16</v>
      </c>
      <c r="J2159" s="59" t="s">
        <v>1613</v>
      </c>
      <c r="K2159" s="61"/>
      <c r="L2159" s="62" t="s">
        <v>6737</v>
      </c>
      <c r="M2159" s="62" t="s">
        <v>2884</v>
      </c>
      <c r="N2159" s="72" t="str">
        <f>VLOOKUP(M2159,'Hulpblad KAR-parser'!A:C,2,FALSE)</f>
        <v>Inzet Brw water win</v>
      </c>
      <c r="O2159" s="72" t="str">
        <f>IF(VLOOKUP(M2159,'Hulpblad KAR-parser'!A:C,3,FALSE)="","",VLOOKUP(M2159,'Hulpblad KAR-parser'!A:C,3,FALSE))</f>
        <v>MSA-G</v>
      </c>
      <c r="P2159" s="136" t="str">
        <f>IF(CONCATENATE(C2159,D2159)="","",VLOOKUP(CONCATENATE(C2159,D2159),Karakteristieken!AQ:AQ,1,FALSE))</f>
        <v>Inzet Brw water winMSA-G</v>
      </c>
    </row>
    <row r="2160" spans="1:16" x14ac:dyDescent="0.25">
      <c r="A2160" s="59"/>
      <c r="B2160" s="59"/>
      <c r="C2160" s="59"/>
      <c r="D2160" s="59"/>
      <c r="E2160" s="60" t="s">
        <v>9747</v>
      </c>
      <c r="F2160" s="60"/>
      <c r="G2160" s="60" t="s">
        <v>2884</v>
      </c>
      <c r="H2160" s="60"/>
      <c r="I2160" s="59">
        <f t="shared" si="35"/>
        <v>7</v>
      </c>
      <c r="J2160" s="59" t="s">
        <v>1561</v>
      </c>
      <c r="K2160" s="61"/>
      <c r="L2160" s="62" t="s">
        <v>6737</v>
      </c>
      <c r="M2160" s="62" t="s">
        <v>2884</v>
      </c>
      <c r="N2160" s="72" t="str">
        <f>VLOOKUP(M2160,'Hulpblad KAR-parser'!A:C,2,FALSE)</f>
        <v>Inzet Brw water win</v>
      </c>
      <c r="O2160" s="72" t="str">
        <f>IF(VLOOKUP(M2160,'Hulpblad KAR-parser'!A:C,3,FALSE)="","",VLOOKUP(M2160,'Hulpblad KAR-parser'!A:C,3,FALSE))</f>
        <v>MSA-G</v>
      </c>
      <c r="P2160" s="136" t="str">
        <f>IF(CONCATENATE(C2160,D2160)="","",VLOOKUP(CONCATENATE(C2160,D2160),Karakteristieken!AQ:AQ,1,FALSE))</f>
        <v/>
      </c>
    </row>
    <row r="2161" spans="1:16" x14ac:dyDescent="0.25">
      <c r="A2161" s="67">
        <v>200109895</v>
      </c>
      <c r="B2161" s="67">
        <v>200098361</v>
      </c>
      <c r="C2161" s="67" t="s">
        <v>2762</v>
      </c>
      <c r="D2161" s="67"/>
      <c r="E2161" s="68" t="s">
        <v>6327</v>
      </c>
      <c r="F2161" s="68"/>
      <c r="G2161" s="68"/>
      <c r="H2161" s="68"/>
      <c r="I2161" s="67">
        <f t="shared" si="35"/>
        <v>14</v>
      </c>
      <c r="J2161" s="67" t="s">
        <v>1613</v>
      </c>
      <c r="K2161" s="91" t="s">
        <v>12550</v>
      </c>
      <c r="L2161" s="62" t="s">
        <v>6737</v>
      </c>
      <c r="M2161" s="62" t="s">
        <v>6327</v>
      </c>
      <c r="N2161" s="72" t="e">
        <f>VLOOKUP(M2161,'Hulpblad KAR-parser'!A:C,2,FALSE)</f>
        <v>#N/A</v>
      </c>
      <c r="O2161" s="72" t="e">
        <f>IF(VLOOKUP(M2161,'Hulpblad KAR-parser'!A:C,3,FALSE)="","",VLOOKUP(M2161,'Hulpblad KAR-parser'!A:C,3,FALSE))</f>
        <v>#N/A</v>
      </c>
      <c r="P2161" s="136" t="e">
        <f>IF(CONCATENATE(C2161,D2161)="","",VLOOKUP(CONCATENATE(C2161,D2161),Karakteristieken!AQ:AQ,1,FALSE))</f>
        <v>#N/A</v>
      </c>
    </row>
    <row r="2162" spans="1:16" x14ac:dyDescent="0.25">
      <c r="A2162" s="67"/>
      <c r="B2162" s="67"/>
      <c r="C2162" s="67"/>
      <c r="D2162" s="67"/>
      <c r="E2162" s="68" t="s">
        <v>9670</v>
      </c>
      <c r="F2162" s="68"/>
      <c r="G2162" s="68" t="s">
        <v>6327</v>
      </c>
      <c r="H2162" s="68"/>
      <c r="I2162" s="67">
        <f t="shared" si="35"/>
        <v>4</v>
      </c>
      <c r="J2162" s="67" t="s">
        <v>1561</v>
      </c>
      <c r="K2162" s="91" t="s">
        <v>12550</v>
      </c>
      <c r="L2162" s="62" t="s">
        <v>6737</v>
      </c>
      <c r="M2162" s="62" t="s">
        <v>6327</v>
      </c>
      <c r="N2162" s="72" t="e">
        <f>VLOOKUP(M2162,'Hulpblad KAR-parser'!A:C,2,FALSE)</f>
        <v>#N/A</v>
      </c>
      <c r="O2162" s="72" t="e">
        <f>IF(VLOOKUP(M2162,'Hulpblad KAR-parser'!A:C,3,FALSE)="","",VLOOKUP(M2162,'Hulpblad KAR-parser'!A:C,3,FALSE))</f>
        <v>#N/A</v>
      </c>
      <c r="P2162" s="136" t="str">
        <f>IF(CONCATENATE(C2162,D2162)="","",VLOOKUP(CONCATENATE(C2162,D2162),Karakteristieken!AQ:AQ,1,FALSE))</f>
        <v/>
      </c>
    </row>
    <row r="2163" spans="1:16" x14ac:dyDescent="0.25">
      <c r="A2163" s="59">
        <v>200114788</v>
      </c>
      <c r="B2163" s="59">
        <v>200107170</v>
      </c>
      <c r="C2163" s="59" t="s">
        <v>2762</v>
      </c>
      <c r="D2163" s="59" t="s">
        <v>2775</v>
      </c>
      <c r="E2163" s="60" t="s">
        <v>2776</v>
      </c>
      <c r="F2163" s="60"/>
      <c r="G2163" s="60"/>
      <c r="H2163" s="60"/>
      <c r="I2163" s="59">
        <f t="shared" si="35"/>
        <v>14</v>
      </c>
      <c r="J2163" s="59" t="s">
        <v>1613</v>
      </c>
      <c r="K2163" s="61"/>
      <c r="L2163" s="62" t="s">
        <v>6737</v>
      </c>
      <c r="M2163" s="62" t="s">
        <v>2776</v>
      </c>
      <c r="N2163" s="72" t="str">
        <f>VLOOKUP(M2163,'Hulpblad KAR-parser'!A:C,2,FALSE)</f>
        <v>Inzet Brw NBB</v>
      </c>
      <c r="O2163" s="72" t="str">
        <f>IF(VLOOKUP(M2163,'Hulpblad KAR-parser'!A:C,3,FALSE)="","",VLOOKUP(M2163,'Hulpblad KAR-parser'!A:C,3,FALSE))</f>
        <v>NBT</v>
      </c>
      <c r="P2163" s="136" t="str">
        <f>IF(CONCATENATE(C2163,D2163)="","",VLOOKUP(CONCATENATE(C2163,D2163),Karakteristieken!AQ:AQ,1,FALSE))</f>
        <v>Inzet Brw NBBNBT</v>
      </c>
    </row>
    <row r="2164" spans="1:16" x14ac:dyDescent="0.25">
      <c r="A2164" s="59"/>
      <c r="B2164" s="59"/>
      <c r="C2164" s="59"/>
      <c r="D2164" s="59"/>
      <c r="E2164" s="60" t="s">
        <v>9661</v>
      </c>
      <c r="F2164" s="60"/>
      <c r="G2164" s="60" t="s">
        <v>2776</v>
      </c>
      <c r="H2164" s="60"/>
      <c r="I2164" s="59">
        <f t="shared" si="35"/>
        <v>7</v>
      </c>
      <c r="J2164" s="59" t="s">
        <v>1561</v>
      </c>
      <c r="K2164" s="61"/>
      <c r="L2164" s="62" t="s">
        <v>6737</v>
      </c>
      <c r="M2164" s="62" t="s">
        <v>2776</v>
      </c>
      <c r="N2164" s="72" t="str">
        <f>VLOOKUP(M2164,'Hulpblad KAR-parser'!A:C,2,FALSE)</f>
        <v>Inzet Brw NBB</v>
      </c>
      <c r="O2164" s="72" t="str">
        <f>IF(VLOOKUP(M2164,'Hulpblad KAR-parser'!A:C,3,FALSE)="","",VLOOKUP(M2164,'Hulpblad KAR-parser'!A:C,3,FALSE))</f>
        <v>NBT</v>
      </c>
      <c r="P2164" s="136" t="str">
        <f>IF(CONCATENATE(C2164,D2164)="","",VLOOKUP(CONCATENATE(C2164,D2164),Karakteristieken!AQ:AQ,1,FALSE))</f>
        <v/>
      </c>
    </row>
    <row r="2165" spans="1:16" x14ac:dyDescent="0.25">
      <c r="A2165" s="59"/>
      <c r="B2165" s="59"/>
      <c r="C2165" s="59"/>
      <c r="D2165" s="59"/>
      <c r="E2165" s="60" t="s">
        <v>9662</v>
      </c>
      <c r="F2165" s="60"/>
      <c r="G2165" s="60" t="s">
        <v>2776</v>
      </c>
      <c r="H2165" s="60"/>
      <c r="I2165" s="59">
        <f t="shared" si="35"/>
        <v>26</v>
      </c>
      <c r="J2165" s="59" t="s">
        <v>1561</v>
      </c>
      <c r="K2165" s="61"/>
      <c r="L2165" s="62" t="s">
        <v>6737</v>
      </c>
      <c r="M2165" s="62" t="s">
        <v>2776</v>
      </c>
      <c r="N2165" s="72" t="str">
        <f>VLOOKUP(M2165,'Hulpblad KAR-parser'!A:C,2,FALSE)</f>
        <v>Inzet Brw NBB</v>
      </c>
      <c r="O2165" s="72" t="str">
        <f>IF(VLOOKUP(M2165,'Hulpblad KAR-parser'!A:C,3,FALSE)="","",VLOOKUP(M2165,'Hulpblad KAR-parser'!A:C,3,FALSE))</f>
        <v>NBT</v>
      </c>
      <c r="P2165" s="136" t="str">
        <f>IF(CONCATENATE(C2165,D2165)="","",VLOOKUP(CONCATENATE(C2165,D2165),Karakteristieken!AQ:AQ,1,FALSE))</f>
        <v/>
      </c>
    </row>
    <row r="2166" spans="1:16" x14ac:dyDescent="0.25">
      <c r="A2166" s="59">
        <v>200109899</v>
      </c>
      <c r="B2166" s="59">
        <v>200098365</v>
      </c>
      <c r="C2166" s="59" t="s">
        <v>2466</v>
      </c>
      <c r="D2166" s="59" t="s">
        <v>1561</v>
      </c>
      <c r="E2166" s="60" t="s">
        <v>2526</v>
      </c>
      <c r="F2166" s="60"/>
      <c r="G2166" s="60"/>
      <c r="H2166" s="60"/>
      <c r="I2166" s="59">
        <f t="shared" si="35"/>
        <v>14</v>
      </c>
      <c r="J2166" s="59" t="s">
        <v>1613</v>
      </c>
      <c r="K2166" s="61"/>
      <c r="L2166" s="62" t="s">
        <v>6737</v>
      </c>
      <c r="M2166" s="62" t="s">
        <v>2526</v>
      </c>
      <c r="N2166" s="72" t="str">
        <f>VLOOKUP(M2166,'Hulpblad KAR-parser'!A:C,2,FALSE)</f>
        <v>Inzet Brw Alg</v>
      </c>
      <c r="O2166" s="72" t="str">
        <f>IF(VLOOKUP(M2166,'Hulpblad KAR-parser'!A:C,3,FALSE)="","",VLOOKUP(M2166,'Hulpblad KAR-parser'!A:C,3,FALSE))</f>
        <v>Nee</v>
      </c>
      <c r="P2166" s="136" t="str">
        <f>IF(CONCATENATE(C2166,D2166)="","",VLOOKUP(CONCATENATE(C2166,D2166),Karakteristieken!AQ:AQ,1,FALSE))</f>
        <v>Inzet Brw AlgNee</v>
      </c>
    </row>
    <row r="2167" spans="1:16" x14ac:dyDescent="0.25">
      <c r="A2167" s="59"/>
      <c r="B2167" s="59"/>
      <c r="C2167" s="59"/>
      <c r="D2167" s="59"/>
      <c r="E2167" s="60" t="s">
        <v>9451</v>
      </c>
      <c r="F2167" s="60"/>
      <c r="G2167" s="60" t="s">
        <v>2526</v>
      </c>
      <c r="H2167" s="60"/>
      <c r="I2167" s="59">
        <f t="shared" si="35"/>
        <v>6</v>
      </c>
      <c r="J2167" s="59" t="s">
        <v>1561</v>
      </c>
      <c r="K2167" s="61"/>
      <c r="L2167" s="62" t="s">
        <v>6737</v>
      </c>
      <c r="M2167" s="62" t="s">
        <v>2526</v>
      </c>
      <c r="N2167" s="72" t="str">
        <f>VLOOKUP(M2167,'Hulpblad KAR-parser'!A:C,2,FALSE)</f>
        <v>Inzet Brw Alg</v>
      </c>
      <c r="O2167" s="72" t="str">
        <f>IF(VLOOKUP(M2167,'Hulpblad KAR-parser'!A:C,3,FALSE)="","",VLOOKUP(M2167,'Hulpblad KAR-parser'!A:C,3,FALSE))</f>
        <v>Nee</v>
      </c>
      <c r="P2167" s="136" t="str">
        <f>IF(CONCATENATE(C2167,D2167)="","",VLOOKUP(CONCATENATE(C2167,D2167),Karakteristieken!AQ:AQ,1,FALSE))</f>
        <v/>
      </c>
    </row>
    <row r="2168" spans="1:16" x14ac:dyDescent="0.25">
      <c r="A2168" s="59">
        <v>200114739</v>
      </c>
      <c r="B2168" s="59">
        <v>200107122</v>
      </c>
      <c r="C2168" s="59" t="s">
        <v>2580</v>
      </c>
      <c r="D2168" s="59" t="s">
        <v>2630</v>
      </c>
      <c r="E2168" s="60" t="s">
        <v>2631</v>
      </c>
      <c r="F2168" s="60"/>
      <c r="G2168" s="60"/>
      <c r="H2168" s="60"/>
      <c r="I2168" s="59">
        <f t="shared" si="35"/>
        <v>25</v>
      </c>
      <c r="J2168" s="59" t="s">
        <v>1613</v>
      </c>
      <c r="K2168" s="61"/>
      <c r="L2168" s="62" t="s">
        <v>6737</v>
      </c>
      <c r="M2168" s="62" t="s">
        <v>2631</v>
      </c>
      <c r="N2168" s="72" t="str">
        <f>VLOOKUP(M2168,'Hulpblad KAR-parser'!A:C,2,FALSE)</f>
        <v>Inzet Brw functie</v>
      </c>
      <c r="O2168" s="72" t="str">
        <f>IF(VLOOKUP(M2168,'Hulpblad KAR-parser'!A:C,3,FALSE)="","",VLOOKUP(M2168,'Hulpblad KAR-parser'!A:C,3,FALSE))</f>
        <v>Off. van Dienst</v>
      </c>
      <c r="P2168" s="136" t="str">
        <f>IF(CONCATENATE(C2168,D2168)="","",VLOOKUP(CONCATENATE(C2168,D2168),Karakteristieken!AQ:AQ,1,FALSE))</f>
        <v>Inzet Brw functieOff. van Dienst</v>
      </c>
    </row>
    <row r="2169" spans="1:16" x14ac:dyDescent="0.25">
      <c r="A2169" s="59"/>
      <c r="B2169" s="59"/>
      <c r="C2169" s="59"/>
      <c r="D2169" s="59"/>
      <c r="E2169" s="60" t="s">
        <v>9529</v>
      </c>
      <c r="F2169" s="60"/>
      <c r="G2169" s="60" t="s">
        <v>2631</v>
      </c>
      <c r="H2169" s="60"/>
      <c r="I2169" s="59">
        <f t="shared" si="35"/>
        <v>7</v>
      </c>
      <c r="J2169" s="59" t="s">
        <v>1561</v>
      </c>
      <c r="K2169" s="61"/>
      <c r="L2169" s="62" t="s">
        <v>6737</v>
      </c>
      <c r="M2169" s="62" t="s">
        <v>2631</v>
      </c>
      <c r="N2169" s="72" t="str">
        <f>VLOOKUP(M2169,'Hulpblad KAR-parser'!A:C,2,FALSE)</f>
        <v>Inzet Brw functie</v>
      </c>
      <c r="O2169" s="72" t="str">
        <f>IF(VLOOKUP(M2169,'Hulpblad KAR-parser'!A:C,3,FALSE)="","",VLOOKUP(M2169,'Hulpblad KAR-parser'!A:C,3,FALSE))</f>
        <v>Off. van Dienst</v>
      </c>
      <c r="P2169" s="136" t="str">
        <f>IF(CONCATENATE(C2169,D2169)="","",VLOOKUP(CONCATENATE(C2169,D2169),Karakteristieken!AQ:AQ,1,FALSE))</f>
        <v/>
      </c>
    </row>
    <row r="2170" spans="1:16" x14ac:dyDescent="0.25">
      <c r="A2170" s="59"/>
      <c r="B2170" s="59"/>
      <c r="C2170" s="59"/>
      <c r="D2170" s="59"/>
      <c r="E2170" s="60" t="s">
        <v>9530</v>
      </c>
      <c r="F2170" s="60"/>
      <c r="G2170" s="60" t="s">
        <v>2631</v>
      </c>
      <c r="H2170" s="60"/>
      <c r="I2170" s="59">
        <f t="shared" si="35"/>
        <v>26</v>
      </c>
      <c r="J2170" s="59" t="s">
        <v>1561</v>
      </c>
      <c r="K2170" s="61"/>
      <c r="L2170" s="62" t="s">
        <v>6737</v>
      </c>
      <c r="M2170" s="62" t="s">
        <v>2631</v>
      </c>
      <c r="N2170" s="72" t="str">
        <f>VLOOKUP(M2170,'Hulpblad KAR-parser'!A:C,2,FALSE)</f>
        <v>Inzet Brw functie</v>
      </c>
      <c r="O2170" s="72" t="str">
        <f>IF(VLOOKUP(M2170,'Hulpblad KAR-parser'!A:C,3,FALSE)="","",VLOOKUP(M2170,'Hulpblad KAR-parser'!A:C,3,FALSE))</f>
        <v>Off. van Dienst</v>
      </c>
      <c r="P2170" s="136" t="str">
        <f>IF(CONCATENATE(C2170,D2170)="","",VLOOKUP(CONCATENATE(C2170,D2170),Karakteristieken!AQ:AQ,1,FALSE))</f>
        <v/>
      </c>
    </row>
    <row r="2171" spans="1:16" x14ac:dyDescent="0.25">
      <c r="A2171" s="59">
        <v>200114740</v>
      </c>
      <c r="B2171" s="59">
        <v>200107123</v>
      </c>
      <c r="C2171" s="59" t="s">
        <v>2580</v>
      </c>
      <c r="D2171" s="59" t="s">
        <v>2633</v>
      </c>
      <c r="E2171" s="60" t="s">
        <v>2634</v>
      </c>
      <c r="F2171" s="60"/>
      <c r="G2171" s="60"/>
      <c r="H2171" s="60"/>
      <c r="I2171" s="59">
        <f t="shared" si="35"/>
        <v>29</v>
      </c>
      <c r="J2171" s="59" t="s">
        <v>1613</v>
      </c>
      <c r="K2171" s="61"/>
      <c r="L2171" s="62" t="s">
        <v>6737</v>
      </c>
      <c r="M2171" s="62" t="s">
        <v>2634</v>
      </c>
      <c r="N2171" s="72" t="str">
        <f>VLOOKUP(M2171,'Hulpblad KAR-parser'!A:C,2,FALSE)</f>
        <v>Inzet Brw functie</v>
      </c>
      <c r="O2171" s="72" t="str">
        <f>IF(VLOOKUP(M2171,'Hulpblad KAR-parser'!A:C,3,FALSE)="","",VLOOKUP(M2171,'Hulpblad KAR-parser'!A:C,3,FALSE))</f>
        <v>Off. van Dienst grp</v>
      </c>
      <c r="P2171" s="136" t="str">
        <f>IF(CONCATENATE(C2171,D2171)="","",VLOOKUP(CONCATENATE(C2171,D2171),Karakteristieken!AQ:AQ,1,FALSE))</f>
        <v>Inzet Brw functieOff. van Dienst grp</v>
      </c>
    </row>
    <row r="2172" spans="1:16" x14ac:dyDescent="0.25">
      <c r="A2172" s="59"/>
      <c r="B2172" s="59"/>
      <c r="C2172" s="59"/>
      <c r="D2172" s="59"/>
      <c r="E2172" s="60" t="s">
        <v>9531</v>
      </c>
      <c r="F2172" s="60"/>
      <c r="G2172" s="60" t="s">
        <v>2634</v>
      </c>
      <c r="H2172" s="60"/>
      <c r="I2172" s="59">
        <f t="shared" si="35"/>
        <v>7</v>
      </c>
      <c r="J2172" s="59" t="s">
        <v>1561</v>
      </c>
      <c r="K2172" s="61"/>
      <c r="L2172" s="62" t="s">
        <v>6737</v>
      </c>
      <c r="M2172" s="62" t="s">
        <v>2634</v>
      </c>
      <c r="N2172" s="72" t="str">
        <f>VLOOKUP(M2172,'Hulpblad KAR-parser'!A:C,2,FALSE)</f>
        <v>Inzet Brw functie</v>
      </c>
      <c r="O2172" s="72" t="str">
        <f>IF(VLOOKUP(M2172,'Hulpblad KAR-parser'!A:C,3,FALSE)="","",VLOOKUP(M2172,'Hulpblad KAR-parser'!A:C,3,FALSE))</f>
        <v>Off. van Dienst grp</v>
      </c>
      <c r="P2172" s="136" t="str">
        <f>IF(CONCATENATE(C2172,D2172)="","",VLOOKUP(CONCATENATE(C2172,D2172),Karakteristieken!AQ:AQ,1,FALSE))</f>
        <v/>
      </c>
    </row>
    <row r="2173" spans="1:16" x14ac:dyDescent="0.25">
      <c r="A2173" s="59"/>
      <c r="B2173" s="59"/>
      <c r="C2173" s="59"/>
      <c r="D2173" s="59"/>
      <c r="E2173" s="60" t="s">
        <v>9532</v>
      </c>
      <c r="F2173" s="60"/>
      <c r="G2173" s="60" t="s">
        <v>2634</v>
      </c>
      <c r="H2173" s="60"/>
      <c r="I2173" s="59">
        <f t="shared" si="35"/>
        <v>27</v>
      </c>
      <c r="J2173" s="59" t="s">
        <v>1561</v>
      </c>
      <c r="K2173" s="61"/>
      <c r="L2173" s="62" t="s">
        <v>6737</v>
      </c>
      <c r="M2173" s="62" t="s">
        <v>2634</v>
      </c>
      <c r="N2173" s="72" t="str">
        <f>VLOOKUP(M2173,'Hulpblad KAR-parser'!A:C,2,FALSE)</f>
        <v>Inzet Brw functie</v>
      </c>
      <c r="O2173" s="72" t="str">
        <f>IF(VLOOKUP(M2173,'Hulpblad KAR-parser'!A:C,3,FALSE)="","",VLOOKUP(M2173,'Hulpblad KAR-parser'!A:C,3,FALSE))</f>
        <v>Off. van Dienst grp</v>
      </c>
      <c r="P2173" s="136" t="str">
        <f>IF(CONCATENATE(C2173,D2173)="","",VLOOKUP(CONCATENATE(C2173,D2173),Karakteristieken!AQ:AQ,1,FALSE))</f>
        <v/>
      </c>
    </row>
    <row r="2174" spans="1:16" x14ac:dyDescent="0.25">
      <c r="A2174" s="59">
        <v>200114769</v>
      </c>
      <c r="B2174" s="59">
        <v>200107152</v>
      </c>
      <c r="C2174" s="59" t="s">
        <v>2692</v>
      </c>
      <c r="D2174" s="59" t="s">
        <v>2715</v>
      </c>
      <c r="E2174" s="60" t="s">
        <v>2716</v>
      </c>
      <c r="F2174" s="60"/>
      <c r="G2174" s="60"/>
      <c r="H2174" s="60"/>
      <c r="I2174" s="59">
        <f t="shared" si="35"/>
        <v>23</v>
      </c>
      <c r="J2174" s="59" t="s">
        <v>1613</v>
      </c>
      <c r="K2174" s="61"/>
      <c r="L2174" s="62" t="s">
        <v>6737</v>
      </c>
      <c r="M2174" s="62" t="s">
        <v>2716</v>
      </c>
      <c r="N2174" s="72" t="str">
        <f>VLOOKUP(M2174,'Hulpblad KAR-parser'!A:C,2,FALSE)</f>
        <v>Inzet Brw IBGS</v>
      </c>
      <c r="O2174" s="72" t="str">
        <f>IF(VLOOKUP(M2174,'Hulpblad KAR-parser'!A:C,3,FALSE)="","",VLOOKUP(M2174,'Hulpblad KAR-parser'!A:C,3,FALSE))</f>
        <v>Olieschermen</v>
      </c>
      <c r="P2174" s="136" t="str">
        <f>IF(CONCATENATE(C2174,D2174)="","",VLOOKUP(CONCATENATE(C2174,D2174),Karakteristieken!AQ:AQ,1,FALSE))</f>
        <v>Inzet Brw IBGSOlieschermen</v>
      </c>
    </row>
    <row r="2175" spans="1:16" x14ac:dyDescent="0.25">
      <c r="A2175" s="59"/>
      <c r="B2175" s="59"/>
      <c r="C2175" s="59"/>
      <c r="D2175" s="59"/>
      <c r="E2175" s="60" t="s">
        <v>9603</v>
      </c>
      <c r="F2175" s="60"/>
      <c r="G2175" s="60" t="s">
        <v>2716</v>
      </c>
      <c r="H2175" s="60"/>
      <c r="I2175" s="59">
        <f t="shared" si="35"/>
        <v>6</v>
      </c>
      <c r="J2175" s="59" t="s">
        <v>1561</v>
      </c>
      <c r="K2175" s="61"/>
      <c r="L2175" s="62" t="s">
        <v>6737</v>
      </c>
      <c r="M2175" s="62" t="s">
        <v>2716</v>
      </c>
      <c r="N2175" s="72" t="str">
        <f>VLOOKUP(M2175,'Hulpblad KAR-parser'!A:C,2,FALSE)</f>
        <v>Inzet Brw IBGS</v>
      </c>
      <c r="O2175" s="72" t="str">
        <f>IF(VLOOKUP(M2175,'Hulpblad KAR-parser'!A:C,3,FALSE)="","",VLOOKUP(M2175,'Hulpblad KAR-parser'!A:C,3,FALSE))</f>
        <v>Olieschermen</v>
      </c>
      <c r="P2175" s="136" t="str">
        <f>IF(CONCATENATE(C2175,D2175)="","",VLOOKUP(CONCATENATE(C2175,D2175),Karakteristieken!AQ:AQ,1,FALSE))</f>
        <v/>
      </c>
    </row>
    <row r="2176" spans="1:16" x14ac:dyDescent="0.25">
      <c r="A2176" s="59"/>
      <c r="B2176" s="59"/>
      <c r="C2176" s="59"/>
      <c r="D2176" s="59"/>
      <c r="E2176" s="60" t="s">
        <v>9604</v>
      </c>
      <c r="F2176" s="60"/>
      <c r="G2176" s="60" t="s">
        <v>2716</v>
      </c>
      <c r="H2176" s="60"/>
      <c r="I2176" s="59">
        <f t="shared" si="35"/>
        <v>26</v>
      </c>
      <c r="J2176" s="59" t="s">
        <v>1561</v>
      </c>
      <c r="K2176" s="61"/>
      <c r="L2176" s="62" t="s">
        <v>6737</v>
      </c>
      <c r="M2176" s="62" t="s">
        <v>2716</v>
      </c>
      <c r="N2176" s="72" t="str">
        <f>VLOOKUP(M2176,'Hulpblad KAR-parser'!A:C,2,FALSE)</f>
        <v>Inzet Brw IBGS</v>
      </c>
      <c r="O2176" s="72" t="str">
        <f>IF(VLOOKUP(M2176,'Hulpblad KAR-parser'!A:C,3,FALSE)="","",VLOOKUP(M2176,'Hulpblad KAR-parser'!A:C,3,FALSE))</f>
        <v>Olieschermen</v>
      </c>
      <c r="P2176" s="136" t="str">
        <f>IF(CONCATENATE(C2176,D2176)="","",VLOOKUP(CONCATENATE(C2176,D2176),Karakteristieken!AQ:AQ,1,FALSE))</f>
        <v/>
      </c>
    </row>
    <row r="2177" spans="1:16" x14ac:dyDescent="0.25">
      <c r="A2177" s="59">
        <v>200114775</v>
      </c>
      <c r="B2177" s="59">
        <v>200107158</v>
      </c>
      <c r="C2177" s="59" t="s">
        <v>2720</v>
      </c>
      <c r="D2177" s="59" t="s">
        <v>2736</v>
      </c>
      <c r="E2177" s="60" t="s">
        <v>2737</v>
      </c>
      <c r="F2177" s="60"/>
      <c r="G2177" s="60"/>
      <c r="H2177" s="60"/>
      <c r="I2177" s="59">
        <f t="shared" si="35"/>
        <v>26</v>
      </c>
      <c r="J2177" s="59" t="s">
        <v>1613</v>
      </c>
      <c r="K2177" s="61"/>
      <c r="L2177" s="62" t="s">
        <v>6737</v>
      </c>
      <c r="M2177" s="62" t="s">
        <v>2737</v>
      </c>
      <c r="N2177" s="72" t="str">
        <f>VLOOKUP(M2177,'Hulpblad KAR-parser'!A:C,2,FALSE)</f>
        <v>Inzet Brw Log &amp; OnS</v>
      </c>
      <c r="O2177" s="72" t="str">
        <f>IF(VLOOKUP(M2177,'Hulpblad KAR-parser'!A:C,3,FALSE)="","",VLOOKUP(M2177,'Hulpblad KAR-parser'!A:C,3,FALSE))</f>
        <v>Onderst.Team Brw</v>
      </c>
      <c r="P2177" s="136" t="str">
        <f>IF(CONCATENATE(C2177,D2177)="","",VLOOKUP(CONCATENATE(C2177,D2177),Karakteristieken!AQ:AQ,1,FALSE))</f>
        <v>Inzet Brw Log &amp; OnSOnderst.Team Brw</v>
      </c>
    </row>
    <row r="2178" spans="1:16" x14ac:dyDescent="0.25">
      <c r="A2178" s="59"/>
      <c r="B2178" s="59"/>
      <c r="C2178" s="59"/>
      <c r="D2178" s="59"/>
      <c r="E2178" s="60" t="s">
        <v>9622</v>
      </c>
      <c r="F2178" s="60"/>
      <c r="G2178" s="60" t="s">
        <v>2737</v>
      </c>
      <c r="H2178" s="60"/>
      <c r="I2178" s="59">
        <f t="shared" si="35"/>
        <v>6</v>
      </c>
      <c r="J2178" s="59" t="s">
        <v>1561</v>
      </c>
      <c r="K2178" s="61"/>
      <c r="L2178" s="62" t="s">
        <v>6737</v>
      </c>
      <c r="M2178" s="62" t="s">
        <v>2737</v>
      </c>
      <c r="N2178" s="72" t="str">
        <f>VLOOKUP(M2178,'Hulpblad KAR-parser'!A:C,2,FALSE)</f>
        <v>Inzet Brw Log &amp; OnS</v>
      </c>
      <c r="O2178" s="72" t="str">
        <f>IF(VLOOKUP(M2178,'Hulpblad KAR-parser'!A:C,3,FALSE)="","",VLOOKUP(M2178,'Hulpblad KAR-parser'!A:C,3,FALSE))</f>
        <v>Onderst.Team Brw</v>
      </c>
      <c r="P2178" s="136" t="str">
        <f>IF(CONCATENATE(C2178,D2178)="","",VLOOKUP(CONCATENATE(C2178,D2178),Karakteristieken!AQ:AQ,1,FALSE))</f>
        <v/>
      </c>
    </row>
    <row r="2179" spans="1:16" x14ac:dyDescent="0.25">
      <c r="A2179" s="59"/>
      <c r="B2179" s="59"/>
      <c r="C2179" s="59"/>
      <c r="D2179" s="59"/>
      <c r="E2179" s="60" t="s">
        <v>9623</v>
      </c>
      <c r="F2179" s="60"/>
      <c r="G2179" s="60" t="s">
        <v>2737</v>
      </c>
      <c r="H2179" s="60"/>
      <c r="I2179" s="59">
        <f t="shared" si="35"/>
        <v>28</v>
      </c>
      <c r="J2179" s="59" t="s">
        <v>1561</v>
      </c>
      <c r="K2179" s="61"/>
      <c r="L2179" s="62" t="s">
        <v>6737</v>
      </c>
      <c r="M2179" s="62" t="s">
        <v>2737</v>
      </c>
      <c r="N2179" s="72" t="str">
        <f>VLOOKUP(M2179,'Hulpblad KAR-parser'!A:C,2,FALSE)</f>
        <v>Inzet Brw Log &amp; OnS</v>
      </c>
      <c r="O2179" s="72" t="str">
        <f>IF(VLOOKUP(M2179,'Hulpblad KAR-parser'!A:C,3,FALSE)="","",VLOOKUP(M2179,'Hulpblad KAR-parser'!A:C,3,FALSE))</f>
        <v>Onderst.Team Brw</v>
      </c>
      <c r="P2179" s="136" t="str">
        <f>IF(CONCATENATE(C2179,D2179)="","",VLOOKUP(CONCATENATE(C2179,D2179),Karakteristieken!AQ:AQ,1,FALSE))</f>
        <v/>
      </c>
    </row>
    <row r="2180" spans="1:16" x14ac:dyDescent="0.25">
      <c r="A2180" s="67">
        <v>200109900</v>
      </c>
      <c r="B2180" s="67">
        <v>200098366</v>
      </c>
      <c r="C2180" s="67" t="s">
        <v>2785</v>
      </c>
      <c r="D2180" s="67"/>
      <c r="E2180" s="68" t="s">
        <v>6328</v>
      </c>
      <c r="F2180" s="68"/>
      <c r="G2180" s="68"/>
      <c r="H2180" s="68"/>
      <c r="I2180" s="67">
        <f t="shared" ref="I2180:I2243" si="36">LEN(E2180)</f>
        <v>20</v>
      </c>
      <c r="J2180" s="67" t="s">
        <v>1613</v>
      </c>
      <c r="K2180" s="91" t="s">
        <v>12550</v>
      </c>
      <c r="L2180" s="62" t="s">
        <v>6737</v>
      </c>
      <c r="M2180" s="62" t="s">
        <v>6328</v>
      </c>
      <c r="N2180" s="72" t="e">
        <f>VLOOKUP(M2180,'Hulpblad KAR-parser'!A:C,2,FALSE)</f>
        <v>#N/A</v>
      </c>
      <c r="O2180" s="72" t="e">
        <f>IF(VLOOKUP(M2180,'Hulpblad KAR-parser'!A:C,3,FALSE)="","",VLOOKUP(M2180,'Hulpblad KAR-parser'!A:C,3,FALSE))</f>
        <v>#N/A</v>
      </c>
      <c r="P2180" s="136" t="e">
        <f>IF(CONCATENATE(C2180,D2180)="","",VLOOKUP(CONCATENATE(C2180,D2180),Karakteristieken!AQ:AQ,1,FALSE))</f>
        <v>#N/A</v>
      </c>
    </row>
    <row r="2181" spans="1:16" x14ac:dyDescent="0.25">
      <c r="A2181" s="67"/>
      <c r="B2181" s="67"/>
      <c r="C2181" s="67"/>
      <c r="D2181" s="67"/>
      <c r="E2181" s="68" t="s">
        <v>9700</v>
      </c>
      <c r="F2181" s="68"/>
      <c r="G2181" s="68" t="s">
        <v>6328</v>
      </c>
      <c r="H2181" s="68"/>
      <c r="I2181" s="67">
        <f t="shared" si="36"/>
        <v>4</v>
      </c>
      <c r="J2181" s="67" t="s">
        <v>1561</v>
      </c>
      <c r="K2181" s="91" t="s">
        <v>12550</v>
      </c>
      <c r="L2181" s="62" t="s">
        <v>6737</v>
      </c>
      <c r="M2181" s="62" t="s">
        <v>6328</v>
      </c>
      <c r="N2181" s="72" t="e">
        <f>VLOOKUP(M2181,'Hulpblad KAR-parser'!A:C,2,FALSE)</f>
        <v>#N/A</v>
      </c>
      <c r="O2181" s="72" t="e">
        <f>IF(VLOOKUP(M2181,'Hulpblad KAR-parser'!A:C,3,FALSE)="","",VLOOKUP(M2181,'Hulpblad KAR-parser'!A:C,3,FALSE))</f>
        <v>#N/A</v>
      </c>
      <c r="P2181" s="136" t="str">
        <f>IF(CONCATENATE(C2181,D2181)="","",VLOOKUP(CONCATENATE(C2181,D2181),Karakteristieken!AQ:AQ,1,FALSE))</f>
        <v/>
      </c>
    </row>
    <row r="2182" spans="1:16" x14ac:dyDescent="0.25">
      <c r="A2182" s="59">
        <v>200114797</v>
      </c>
      <c r="B2182" s="59">
        <v>200107179</v>
      </c>
      <c r="C2182" s="59" t="s">
        <v>2785</v>
      </c>
      <c r="D2182" s="59" t="s">
        <v>2809</v>
      </c>
      <c r="E2182" s="60" t="s">
        <v>2810</v>
      </c>
      <c r="F2182" s="60"/>
      <c r="G2182" s="60"/>
      <c r="H2182" s="60"/>
      <c r="I2182" s="59">
        <f t="shared" si="36"/>
        <v>30</v>
      </c>
      <c r="J2182" s="59" t="s">
        <v>1613</v>
      </c>
      <c r="K2182" s="61"/>
      <c r="L2182" s="62" t="s">
        <v>6737</v>
      </c>
      <c r="M2182" s="62" t="s">
        <v>2810</v>
      </c>
      <c r="N2182" s="72" t="str">
        <f>VLOOKUP(M2182,'Hulpblad KAR-parser'!A:C,2,FALSE)</f>
        <v>Inzet Brw op Wat/WO</v>
      </c>
      <c r="O2182" s="72" t="str">
        <f>IF(VLOOKUP(M2182,'Hulpblad KAR-parser'!A:C,3,FALSE)="","",VLOOKUP(M2182,'Hulpblad KAR-parser'!A:C,3,FALSE))</f>
        <v>Oppervlakte redteam</v>
      </c>
      <c r="P2182" s="136" t="str">
        <f>IF(CONCATENATE(C2182,D2182)="","",VLOOKUP(CONCATENATE(C2182,D2182),Karakteristieken!AQ:AQ,1,FALSE))</f>
        <v>Inzet Brw op Wat/WOOppervlakte redteam</v>
      </c>
    </row>
    <row r="2183" spans="1:16" x14ac:dyDescent="0.25">
      <c r="A2183" s="59"/>
      <c r="B2183" s="59"/>
      <c r="C2183" s="59"/>
      <c r="D2183" s="59"/>
      <c r="E2183" s="60" t="s">
        <v>9688</v>
      </c>
      <c r="F2183" s="60"/>
      <c r="G2183" s="60" t="s">
        <v>2810</v>
      </c>
      <c r="H2183" s="60"/>
      <c r="I2183" s="59">
        <f t="shared" si="36"/>
        <v>6</v>
      </c>
      <c r="J2183" s="59" t="s">
        <v>1561</v>
      </c>
      <c r="K2183" s="61"/>
      <c r="L2183" s="62" t="s">
        <v>6737</v>
      </c>
      <c r="M2183" s="62" t="s">
        <v>2810</v>
      </c>
      <c r="N2183" s="72" t="str">
        <f>VLOOKUP(M2183,'Hulpblad KAR-parser'!A:C,2,FALSE)</f>
        <v>Inzet Brw op Wat/WO</v>
      </c>
      <c r="O2183" s="72" t="str">
        <f>IF(VLOOKUP(M2183,'Hulpblad KAR-parser'!A:C,3,FALSE)="","",VLOOKUP(M2183,'Hulpblad KAR-parser'!A:C,3,FALSE))</f>
        <v>Oppervlakte redteam</v>
      </c>
      <c r="P2183" s="136" t="str">
        <f>IF(CONCATENATE(C2183,D2183)="","",VLOOKUP(CONCATENATE(C2183,D2183),Karakteristieken!AQ:AQ,1,FALSE))</f>
        <v/>
      </c>
    </row>
    <row r="2184" spans="1:16" x14ac:dyDescent="0.25">
      <c r="A2184" s="59"/>
      <c r="B2184" s="59"/>
      <c r="C2184" s="59"/>
      <c r="D2184" s="59"/>
      <c r="E2184" s="60" t="s">
        <v>9689</v>
      </c>
      <c r="F2184" s="60"/>
      <c r="G2184" s="60" t="s">
        <v>2810</v>
      </c>
      <c r="H2184" s="60"/>
      <c r="I2184" s="59">
        <f t="shared" si="36"/>
        <v>28</v>
      </c>
      <c r="J2184" s="59" t="s">
        <v>1561</v>
      </c>
      <c r="K2184" s="61"/>
      <c r="L2184" s="62" t="s">
        <v>6737</v>
      </c>
      <c r="M2184" s="62" t="s">
        <v>2810</v>
      </c>
      <c r="N2184" s="72" t="str">
        <f>VLOOKUP(M2184,'Hulpblad KAR-parser'!A:C,2,FALSE)</f>
        <v>Inzet Brw op Wat/WO</v>
      </c>
      <c r="O2184" s="72" t="str">
        <f>IF(VLOOKUP(M2184,'Hulpblad KAR-parser'!A:C,3,FALSE)="","",VLOOKUP(M2184,'Hulpblad KAR-parser'!A:C,3,FALSE))</f>
        <v>Oppervlakte redteam</v>
      </c>
      <c r="P2184" s="136" t="str">
        <f>IF(CONCATENATE(C2184,D2184)="","",VLOOKUP(CONCATENATE(C2184,D2184),Karakteristieken!AQ:AQ,1,FALSE))</f>
        <v/>
      </c>
    </row>
    <row r="2185" spans="1:16" x14ac:dyDescent="0.25">
      <c r="A2185" s="59">
        <v>200109901</v>
      </c>
      <c r="B2185" s="59">
        <v>200098367</v>
      </c>
      <c r="C2185" s="59" t="s">
        <v>2466</v>
      </c>
      <c r="D2185" s="59" t="s">
        <v>2527</v>
      </c>
      <c r="E2185" s="60" t="s">
        <v>2529</v>
      </c>
      <c r="F2185" s="60"/>
      <c r="G2185" s="60"/>
      <c r="H2185" s="60"/>
      <c r="I2185" s="59">
        <f t="shared" si="36"/>
        <v>29</v>
      </c>
      <c r="J2185" s="59" t="s">
        <v>1613</v>
      </c>
      <c r="K2185" s="61"/>
      <c r="L2185" s="62" t="s">
        <v>6737</v>
      </c>
      <c r="M2185" s="62" t="s">
        <v>2529</v>
      </c>
      <c r="N2185" s="72" t="str">
        <f>VLOOKUP(M2185,'Hulpblad KAR-parser'!A:C,2,FALSE)</f>
        <v>Inzet Brw Alg</v>
      </c>
      <c r="O2185" s="72" t="str">
        <f>IF(VLOOKUP(M2185,'Hulpblad KAR-parser'!A:C,3,FALSE)="","",VLOOKUP(M2185,'Hulpblad KAR-parser'!A:C,3,FALSE))</f>
        <v>Opst. Lokaal Afhand</v>
      </c>
      <c r="P2185" s="136" t="str">
        <f>IF(CONCATENATE(C2185,D2185)="","",VLOOKUP(CONCATENATE(C2185,D2185),Karakteristieken!AQ:AQ,1,FALSE))</f>
        <v>Inzet Brw AlgOpst. Lokaal Afhand</v>
      </c>
    </row>
    <row r="2186" spans="1:16" x14ac:dyDescent="0.25">
      <c r="A2186" s="59"/>
      <c r="B2186" s="59"/>
      <c r="C2186" s="59"/>
      <c r="D2186" s="59"/>
      <c r="E2186" s="60" t="s">
        <v>9452</v>
      </c>
      <c r="F2186" s="60"/>
      <c r="G2186" s="60" t="s">
        <v>2529</v>
      </c>
      <c r="H2186" s="60"/>
      <c r="I2186" s="59">
        <f t="shared" si="36"/>
        <v>7</v>
      </c>
      <c r="J2186" s="59" t="s">
        <v>1561</v>
      </c>
      <c r="K2186" s="61"/>
      <c r="L2186" s="62" t="s">
        <v>6737</v>
      </c>
      <c r="M2186" s="62" t="s">
        <v>2529</v>
      </c>
      <c r="N2186" s="72" t="str">
        <f>VLOOKUP(M2186,'Hulpblad KAR-parser'!A:C,2,FALSE)</f>
        <v>Inzet Brw Alg</v>
      </c>
      <c r="O2186" s="72" t="str">
        <f>IF(VLOOKUP(M2186,'Hulpblad KAR-parser'!A:C,3,FALSE)="","",VLOOKUP(M2186,'Hulpblad KAR-parser'!A:C,3,FALSE))</f>
        <v>Opst. Lokaal Afhand</v>
      </c>
      <c r="P2186" s="136" t="str">
        <f>IF(CONCATENATE(C2186,D2186)="","",VLOOKUP(CONCATENATE(C2186,D2186),Karakteristieken!AQ:AQ,1,FALSE))</f>
        <v/>
      </c>
    </row>
    <row r="2187" spans="1:16" x14ac:dyDescent="0.25">
      <c r="A2187" s="59"/>
      <c r="B2187" s="59"/>
      <c r="C2187" s="59"/>
      <c r="D2187" s="59"/>
      <c r="E2187" s="60" t="s">
        <v>9453</v>
      </c>
      <c r="F2187" s="60"/>
      <c r="G2187" s="60" t="s">
        <v>2529</v>
      </c>
      <c r="H2187" s="60"/>
      <c r="I2187" s="59">
        <f t="shared" si="36"/>
        <v>5</v>
      </c>
      <c r="J2187" s="59" t="s">
        <v>1561</v>
      </c>
      <c r="K2187" s="61"/>
      <c r="L2187" s="62" t="s">
        <v>6737</v>
      </c>
      <c r="M2187" s="62" t="s">
        <v>2529</v>
      </c>
      <c r="N2187" s="72" t="str">
        <f>VLOOKUP(M2187,'Hulpblad KAR-parser'!A:C,2,FALSE)</f>
        <v>Inzet Brw Alg</v>
      </c>
      <c r="O2187" s="72" t="str">
        <f>IF(VLOOKUP(M2187,'Hulpblad KAR-parser'!A:C,3,FALSE)="","",VLOOKUP(M2187,'Hulpblad KAR-parser'!A:C,3,FALSE))</f>
        <v>Opst. Lokaal Afhand</v>
      </c>
      <c r="P2187" s="136" t="str">
        <f>IF(CONCATENATE(C2187,D2187)="","",VLOOKUP(CONCATENATE(C2187,D2187),Karakteristieken!AQ:AQ,1,FALSE))</f>
        <v/>
      </c>
    </row>
    <row r="2188" spans="1:16" x14ac:dyDescent="0.25">
      <c r="A2188" s="59">
        <v>200109902</v>
      </c>
      <c r="B2188" s="59">
        <v>200098368</v>
      </c>
      <c r="C2188" s="59" t="s">
        <v>2692</v>
      </c>
      <c r="D2188" s="59" t="s">
        <v>2717</v>
      </c>
      <c r="E2188" s="60" t="s">
        <v>2718</v>
      </c>
      <c r="F2188" s="60"/>
      <c r="G2188" s="60"/>
      <c r="H2188" s="60"/>
      <c r="I2188" s="59">
        <f t="shared" si="36"/>
        <v>27</v>
      </c>
      <c r="J2188" s="59" t="s">
        <v>1613</v>
      </c>
      <c r="K2188" s="61"/>
      <c r="L2188" s="62" t="s">
        <v>6737</v>
      </c>
      <c r="M2188" s="62" t="s">
        <v>2718</v>
      </c>
      <c r="N2188" s="72" t="str">
        <f>VLOOKUP(M2188,'Hulpblad KAR-parser'!A:C,2,FALSE)</f>
        <v>Inzet Brw IBGS</v>
      </c>
      <c r="O2188" s="72" t="str">
        <f>IF(VLOOKUP(M2188,'Hulpblad KAR-parser'!A:C,3,FALSE)="","",VLOOKUP(M2188,'Hulpblad KAR-parser'!A:C,3,FALSE))</f>
        <v>Opstart verk. org.</v>
      </c>
      <c r="P2188" s="136" t="str">
        <f>IF(CONCATENATE(C2188,D2188)="","",VLOOKUP(CONCATENATE(C2188,D2188),Karakteristieken!AQ:AQ,1,FALSE))</f>
        <v>Inzet Brw IBGSOpstart verk. org.</v>
      </c>
    </row>
    <row r="2189" spans="1:16" x14ac:dyDescent="0.25">
      <c r="A2189" s="59"/>
      <c r="B2189" s="59"/>
      <c r="C2189" s="59"/>
      <c r="D2189" s="59"/>
      <c r="E2189" s="60" t="s">
        <v>9606</v>
      </c>
      <c r="F2189" s="60"/>
      <c r="G2189" s="60" t="s">
        <v>2718</v>
      </c>
      <c r="H2189" s="60"/>
      <c r="I2189" s="59">
        <f t="shared" si="36"/>
        <v>7</v>
      </c>
      <c r="J2189" s="59" t="s">
        <v>1561</v>
      </c>
      <c r="K2189" s="61"/>
      <c r="L2189" s="62" t="s">
        <v>6737</v>
      </c>
      <c r="M2189" s="62" t="s">
        <v>2718</v>
      </c>
      <c r="N2189" s="72" t="str">
        <f>VLOOKUP(M2189,'Hulpblad KAR-parser'!A:C,2,FALSE)</f>
        <v>Inzet Brw IBGS</v>
      </c>
      <c r="O2189" s="72" t="str">
        <f>IF(VLOOKUP(M2189,'Hulpblad KAR-parser'!A:C,3,FALSE)="","",VLOOKUP(M2189,'Hulpblad KAR-parser'!A:C,3,FALSE))</f>
        <v>Opstart verk. org.</v>
      </c>
      <c r="P2189" s="136" t="str">
        <f>IF(CONCATENATE(C2189,D2189)="","",VLOOKUP(CONCATENATE(C2189,D2189),Karakteristieken!AQ:AQ,1,FALSE))</f>
        <v/>
      </c>
    </row>
    <row r="2190" spans="1:16" x14ac:dyDescent="0.25">
      <c r="A2190" s="59"/>
      <c r="B2190" s="59"/>
      <c r="C2190" s="59"/>
      <c r="D2190" s="59"/>
      <c r="E2190" s="60" t="s">
        <v>9607</v>
      </c>
      <c r="F2190" s="60"/>
      <c r="G2190" s="60" t="s">
        <v>2718</v>
      </c>
      <c r="H2190" s="60"/>
      <c r="I2190" s="59">
        <f t="shared" si="36"/>
        <v>28</v>
      </c>
      <c r="J2190" s="59" t="s">
        <v>1561</v>
      </c>
      <c r="K2190" s="61"/>
      <c r="L2190" s="62" t="s">
        <v>6737</v>
      </c>
      <c r="M2190" s="62" t="s">
        <v>2718</v>
      </c>
      <c r="N2190" s="72" t="str">
        <f>VLOOKUP(M2190,'Hulpblad KAR-parser'!A:C,2,FALSE)</f>
        <v>Inzet Brw IBGS</v>
      </c>
      <c r="O2190" s="72" t="str">
        <f>IF(VLOOKUP(M2190,'Hulpblad KAR-parser'!A:C,3,FALSE)="","",VLOOKUP(M2190,'Hulpblad KAR-parser'!A:C,3,FALSE))</f>
        <v>Opstart verk. org.</v>
      </c>
      <c r="P2190" s="136" t="str">
        <f>IF(CONCATENATE(C2190,D2190)="","",VLOOKUP(CONCATENATE(C2190,D2190),Karakteristieken!AQ:AQ,1,FALSE))</f>
        <v/>
      </c>
    </row>
    <row r="2191" spans="1:16" x14ac:dyDescent="0.25">
      <c r="A2191" s="59"/>
      <c r="B2191" s="59"/>
      <c r="C2191" s="59"/>
      <c r="D2191" s="59"/>
      <c r="E2191" s="60" t="s">
        <v>9605</v>
      </c>
      <c r="F2191" s="60"/>
      <c r="G2191" s="60" t="s">
        <v>2718</v>
      </c>
      <c r="H2191" s="60"/>
      <c r="I2191" s="59">
        <f t="shared" si="36"/>
        <v>4</v>
      </c>
      <c r="J2191" s="59" t="s">
        <v>1561</v>
      </c>
      <c r="K2191" s="61"/>
      <c r="L2191" s="62" t="s">
        <v>6737</v>
      </c>
      <c r="M2191" s="62" t="s">
        <v>2718</v>
      </c>
      <c r="N2191" s="72" t="str">
        <f>VLOOKUP(M2191,'Hulpblad KAR-parser'!A:C,2,FALSE)</f>
        <v>Inzet Brw IBGS</v>
      </c>
      <c r="O2191" s="72" t="str">
        <f>IF(VLOOKUP(M2191,'Hulpblad KAR-parser'!A:C,3,FALSE)="","",VLOOKUP(M2191,'Hulpblad KAR-parser'!A:C,3,FALSE))</f>
        <v>Opstart verk. org.</v>
      </c>
      <c r="P2191" s="136" t="str">
        <f>IF(CONCATENATE(C2191,D2191)="","",VLOOKUP(CONCATENATE(C2191,D2191),Karakteristieken!AQ:AQ,1,FALSE))</f>
        <v/>
      </c>
    </row>
    <row r="2192" spans="1:16" x14ac:dyDescent="0.25">
      <c r="A2192" s="59">
        <v>200137312</v>
      </c>
      <c r="B2192" s="59">
        <v>200098374</v>
      </c>
      <c r="C2192" s="59" t="s">
        <v>2466</v>
      </c>
      <c r="D2192" s="59" t="s">
        <v>12049</v>
      </c>
      <c r="E2192" s="60" t="s">
        <v>2532</v>
      </c>
      <c r="F2192" s="60"/>
      <c r="G2192" s="60"/>
      <c r="H2192" s="60"/>
      <c r="I2192" s="59">
        <f t="shared" si="36"/>
        <v>30</v>
      </c>
      <c r="J2192" s="59" t="s">
        <v>1613</v>
      </c>
      <c r="K2192" s="61"/>
      <c r="L2192" s="62" t="s">
        <v>6737</v>
      </c>
      <c r="M2192" s="62" t="s">
        <v>2532</v>
      </c>
      <c r="N2192" s="72" t="str">
        <f>VLOOKUP(M2192,'Hulpblad KAR-parser'!A:C,2,FALSE)</f>
        <v>Inzet Brw Alg</v>
      </c>
      <c r="O2192" s="72" t="str">
        <f>IF(VLOOKUP(M2192,'Hulpblad KAR-parser'!A:C,3,FALSE)="","",VLOOKUP(M2192,'Hulpblad KAR-parser'!A:C,3,FALSE))</f>
        <v>Patientverv. Ruw Ter</v>
      </c>
      <c r="P2192" s="136" t="str">
        <f>IF(CONCATENATE(C2192,D2192)="","",VLOOKUP(CONCATENATE(C2192,D2192),Karakteristieken!AQ:AQ,1,FALSE))</f>
        <v>Inzet Brw AlgPatientverv. Ruw Ter</v>
      </c>
    </row>
    <row r="2193" spans="1:16" x14ac:dyDescent="0.25">
      <c r="A2193" s="59"/>
      <c r="B2193" s="59"/>
      <c r="C2193" s="59"/>
      <c r="D2193" s="59"/>
      <c r="E2193" s="60" t="s">
        <v>9454</v>
      </c>
      <c r="F2193" s="60"/>
      <c r="G2193" s="60" t="s">
        <v>2532</v>
      </c>
      <c r="H2193" s="60"/>
      <c r="I2193" s="59">
        <f t="shared" si="36"/>
        <v>7</v>
      </c>
      <c r="J2193" s="59" t="s">
        <v>1561</v>
      </c>
      <c r="K2193" s="61"/>
      <c r="L2193" s="62" t="s">
        <v>6737</v>
      </c>
      <c r="M2193" s="62" t="s">
        <v>2532</v>
      </c>
      <c r="N2193" s="72" t="str">
        <f>VLOOKUP(M2193,'Hulpblad KAR-parser'!A:C,2,FALSE)</f>
        <v>Inzet Brw Alg</v>
      </c>
      <c r="O2193" s="72" t="str">
        <f>IF(VLOOKUP(M2193,'Hulpblad KAR-parser'!A:C,3,FALSE)="","",VLOOKUP(M2193,'Hulpblad KAR-parser'!A:C,3,FALSE))</f>
        <v>Patientverv. Ruw Ter</v>
      </c>
      <c r="P2193" s="136" t="str">
        <f>IF(CONCATENATE(C2193,D2193)="","",VLOOKUP(CONCATENATE(C2193,D2193),Karakteristieken!AQ:AQ,1,FALSE))</f>
        <v/>
      </c>
    </row>
    <row r="2194" spans="1:16" x14ac:dyDescent="0.25">
      <c r="A2194" s="59"/>
      <c r="B2194" s="59"/>
      <c r="C2194" s="59"/>
      <c r="D2194" s="59"/>
      <c r="E2194" s="60" t="s">
        <v>9455</v>
      </c>
      <c r="F2194" s="60"/>
      <c r="G2194" s="60" t="s">
        <v>2532</v>
      </c>
      <c r="H2194" s="60"/>
      <c r="I2194" s="59">
        <f t="shared" si="36"/>
        <v>5</v>
      </c>
      <c r="J2194" s="59" t="s">
        <v>1561</v>
      </c>
      <c r="K2194" s="61"/>
      <c r="L2194" s="62" t="s">
        <v>6737</v>
      </c>
      <c r="M2194" s="62" t="s">
        <v>2532</v>
      </c>
      <c r="N2194" s="72" t="str">
        <f>VLOOKUP(M2194,'Hulpblad KAR-parser'!A:C,2,FALSE)</f>
        <v>Inzet Brw Alg</v>
      </c>
      <c r="O2194" s="72" t="str">
        <f>IF(VLOOKUP(M2194,'Hulpblad KAR-parser'!A:C,3,FALSE)="","",VLOOKUP(M2194,'Hulpblad KAR-parser'!A:C,3,FALSE))</f>
        <v>Patientverv. Ruw Ter</v>
      </c>
      <c r="P2194" s="136" t="str">
        <f>IF(CONCATENATE(C2194,D2194)="","",VLOOKUP(CONCATENATE(C2194,D2194),Karakteristieken!AQ:AQ,1,FALSE))</f>
        <v/>
      </c>
    </row>
    <row r="2195" spans="1:16" x14ac:dyDescent="0.25">
      <c r="A2195" s="59">
        <v>200109909</v>
      </c>
      <c r="B2195" s="59">
        <v>200098375</v>
      </c>
      <c r="C2195" s="59" t="s">
        <v>2816</v>
      </c>
      <c r="D2195" s="59" t="s">
        <v>2830</v>
      </c>
      <c r="E2195" s="60" t="s">
        <v>2831</v>
      </c>
      <c r="F2195" s="60"/>
      <c r="G2195" s="60"/>
      <c r="H2195" s="60"/>
      <c r="I2195" s="59">
        <f t="shared" si="36"/>
        <v>14</v>
      </c>
      <c r="J2195" s="59" t="s">
        <v>1613</v>
      </c>
      <c r="K2195" s="61"/>
      <c r="L2195" s="62" t="s">
        <v>6737</v>
      </c>
      <c r="M2195" s="62" t="s">
        <v>2831</v>
      </c>
      <c r="N2195" s="72" t="str">
        <f>VLOOKUP(M2195,'Hulpblad KAR-parser'!A:C,2,FALSE)</f>
        <v>Inzet Brw Spec Blus</v>
      </c>
      <c r="O2195" s="72" t="str">
        <f>IF(VLOOKUP(M2195,'Hulpblad KAR-parser'!A:C,3,FALSE)="","",VLOOKUP(M2195,'Hulpblad KAR-parser'!A:C,3,FALSE))</f>
        <v>PBA</v>
      </c>
      <c r="P2195" s="136" t="str">
        <f>IF(CONCATENATE(C2195,D2195)="","",VLOOKUP(CONCATENATE(C2195,D2195),Karakteristieken!AQ:AQ,1,FALSE))</f>
        <v>Inzet Brw Spec BlusPBA</v>
      </c>
    </row>
    <row r="2196" spans="1:16" x14ac:dyDescent="0.25">
      <c r="A2196" s="59"/>
      <c r="B2196" s="59"/>
      <c r="C2196" s="59"/>
      <c r="D2196" s="59"/>
      <c r="E2196" s="60" t="s">
        <v>9714</v>
      </c>
      <c r="F2196" s="60"/>
      <c r="G2196" s="60" t="s">
        <v>2831</v>
      </c>
      <c r="H2196" s="60"/>
      <c r="I2196" s="59">
        <f t="shared" si="36"/>
        <v>7</v>
      </c>
      <c r="J2196" s="59" t="s">
        <v>1561</v>
      </c>
      <c r="K2196" s="61"/>
      <c r="L2196" s="62" t="s">
        <v>6737</v>
      </c>
      <c r="M2196" s="62" t="s">
        <v>2831</v>
      </c>
      <c r="N2196" s="72" t="str">
        <f>VLOOKUP(M2196,'Hulpblad KAR-parser'!A:C,2,FALSE)</f>
        <v>Inzet Brw Spec Blus</v>
      </c>
      <c r="O2196" s="72" t="str">
        <f>IF(VLOOKUP(M2196,'Hulpblad KAR-parser'!A:C,3,FALSE)="","",VLOOKUP(M2196,'Hulpblad KAR-parser'!A:C,3,FALSE))</f>
        <v>PBA</v>
      </c>
      <c r="P2196" s="136" t="str">
        <f>IF(CONCATENATE(C2196,D2196)="","",VLOOKUP(CONCATENATE(C2196,D2196),Karakteristieken!AQ:AQ,1,FALSE))</f>
        <v/>
      </c>
    </row>
    <row r="2197" spans="1:16" x14ac:dyDescent="0.25">
      <c r="A2197" s="59">
        <v>200109910</v>
      </c>
      <c r="B2197" s="59">
        <v>200098376</v>
      </c>
      <c r="C2197" s="59" t="s">
        <v>2816</v>
      </c>
      <c r="D2197" s="59" t="s">
        <v>2828</v>
      </c>
      <c r="E2197" s="60" t="s">
        <v>2829</v>
      </c>
      <c r="F2197" s="60"/>
      <c r="G2197" s="60"/>
      <c r="H2197" s="60"/>
      <c r="I2197" s="59">
        <f t="shared" si="36"/>
        <v>17</v>
      </c>
      <c r="J2197" s="59" t="s">
        <v>1613</v>
      </c>
      <c r="K2197" s="61"/>
      <c r="L2197" s="62" t="s">
        <v>6737</v>
      </c>
      <c r="M2197" s="62" t="s">
        <v>2829</v>
      </c>
      <c r="N2197" s="72" t="str">
        <f>VLOOKUP(M2197,'Hulpblad KAR-parser'!A:C,2,FALSE)</f>
        <v>Inzet Brw Spec Blus</v>
      </c>
      <c r="O2197" s="72" t="str">
        <f>IF(VLOOKUP(M2197,'Hulpblad KAR-parser'!A:C,3,FALSE)="","",VLOOKUP(M2197,'Hulpblad KAR-parser'!A:C,3,FALSE))</f>
        <v>PB / PBH</v>
      </c>
      <c r="P2197" s="136" t="str">
        <f>IF(CONCATENATE(C2197,D2197)="","",VLOOKUP(CONCATENATE(C2197,D2197),Karakteristieken!AQ:AQ,1,FALSE))</f>
        <v>Inzet Brw Spec BlusPB / PBH</v>
      </c>
    </row>
    <row r="2198" spans="1:16" x14ac:dyDescent="0.25">
      <c r="A2198" s="59"/>
      <c r="B2198" s="59"/>
      <c r="C2198" s="59"/>
      <c r="D2198" s="59"/>
      <c r="E2198" s="60" t="s">
        <v>9713</v>
      </c>
      <c r="F2198" s="60"/>
      <c r="G2198" s="60" t="s">
        <v>2829</v>
      </c>
      <c r="H2198" s="60"/>
      <c r="I2198" s="59">
        <f t="shared" si="36"/>
        <v>7</v>
      </c>
      <c r="J2198" s="59" t="s">
        <v>1561</v>
      </c>
      <c r="K2198" s="61"/>
      <c r="L2198" s="62" t="s">
        <v>6737</v>
      </c>
      <c r="M2198" s="62" t="s">
        <v>2829</v>
      </c>
      <c r="N2198" s="72" t="str">
        <f>VLOOKUP(M2198,'Hulpblad KAR-parser'!A:C,2,FALSE)</f>
        <v>Inzet Brw Spec Blus</v>
      </c>
      <c r="O2198" s="72" t="str">
        <f>IF(VLOOKUP(M2198,'Hulpblad KAR-parser'!A:C,3,FALSE)="","",VLOOKUP(M2198,'Hulpblad KAR-parser'!A:C,3,FALSE))</f>
        <v>PB / PBH</v>
      </c>
      <c r="P2198" s="136" t="str">
        <f>IF(CONCATENATE(C2198,D2198)="","",VLOOKUP(CONCATENATE(C2198,D2198),Karakteristieken!AQ:AQ,1,FALSE))</f>
        <v/>
      </c>
    </row>
    <row r="2199" spans="1:16" x14ac:dyDescent="0.25">
      <c r="A2199" s="59">
        <v>200114741</v>
      </c>
      <c r="B2199" s="59">
        <v>200107124</v>
      </c>
      <c r="C2199" s="59" t="s">
        <v>2580</v>
      </c>
      <c r="D2199" s="59" t="s">
        <v>2636</v>
      </c>
      <c r="E2199" s="60" t="s">
        <v>2637</v>
      </c>
      <c r="F2199" s="60"/>
      <c r="G2199" s="60"/>
      <c r="H2199" s="60"/>
      <c r="I2199" s="59">
        <f t="shared" si="36"/>
        <v>28</v>
      </c>
      <c r="J2199" s="59" t="s">
        <v>1613</v>
      </c>
      <c r="K2199" s="61"/>
      <c r="L2199" s="62" t="s">
        <v>6737</v>
      </c>
      <c r="M2199" s="62" t="s">
        <v>2637</v>
      </c>
      <c r="N2199" s="72" t="str">
        <f>VLOOKUP(M2199,'Hulpblad KAR-parser'!A:C,2,FALSE)</f>
        <v>Inzet Brw functie</v>
      </c>
      <c r="O2199" s="72" t="str">
        <f>IF(VLOOKUP(M2199,'Hulpblad KAR-parser'!A:C,3,FALSE)="","",VLOOKUP(M2199,'Hulpblad KAR-parser'!A:C,3,FALSE))</f>
        <v>PC Grootsch. Ontsm.</v>
      </c>
      <c r="P2199" s="136" t="str">
        <f>IF(CONCATENATE(C2199,D2199)="","",VLOOKUP(CONCATENATE(C2199,D2199),Karakteristieken!AQ:AQ,1,FALSE))</f>
        <v>Inzet Brw functiePC Grootsch. Ontsm.</v>
      </c>
    </row>
    <row r="2200" spans="1:16" x14ac:dyDescent="0.25">
      <c r="A2200" s="59"/>
      <c r="B2200" s="59"/>
      <c r="C2200" s="59"/>
      <c r="D2200" s="59"/>
      <c r="E2200" s="60" t="s">
        <v>9534</v>
      </c>
      <c r="F2200" s="60"/>
      <c r="G2200" s="60" t="s">
        <v>2637</v>
      </c>
      <c r="H2200" s="60"/>
      <c r="I2200" s="59">
        <f t="shared" si="36"/>
        <v>8</v>
      </c>
      <c r="J2200" s="59" t="s">
        <v>1561</v>
      </c>
      <c r="K2200" s="61"/>
      <c r="L2200" s="62" t="s">
        <v>6737</v>
      </c>
      <c r="M2200" s="62" t="s">
        <v>2637</v>
      </c>
      <c r="N2200" s="72" t="str">
        <f>VLOOKUP(M2200,'Hulpblad KAR-parser'!A:C,2,FALSE)</f>
        <v>Inzet Brw functie</v>
      </c>
      <c r="O2200" s="72" t="str">
        <f>IF(VLOOKUP(M2200,'Hulpblad KAR-parser'!A:C,3,FALSE)="","",VLOOKUP(M2200,'Hulpblad KAR-parser'!A:C,3,FALSE))</f>
        <v>PC Grootsch. Ontsm.</v>
      </c>
      <c r="P2200" s="136" t="str">
        <f>IF(CONCATENATE(C2200,D2200)="","",VLOOKUP(CONCATENATE(C2200,D2200),Karakteristieken!AQ:AQ,1,FALSE))</f>
        <v/>
      </c>
    </row>
    <row r="2201" spans="1:16" x14ac:dyDescent="0.25">
      <c r="A2201" s="59"/>
      <c r="B2201" s="59"/>
      <c r="C2201" s="59"/>
      <c r="D2201" s="59"/>
      <c r="E2201" s="60" t="s">
        <v>9533</v>
      </c>
      <c r="F2201" s="60"/>
      <c r="G2201" s="60" t="s">
        <v>2637</v>
      </c>
      <c r="H2201" s="60"/>
      <c r="I2201" s="59">
        <f t="shared" si="36"/>
        <v>5</v>
      </c>
      <c r="J2201" s="59" t="s">
        <v>1561</v>
      </c>
      <c r="K2201" s="61"/>
      <c r="L2201" s="62" t="s">
        <v>6737</v>
      </c>
      <c r="M2201" s="62" t="s">
        <v>2637</v>
      </c>
      <c r="N2201" s="72" t="str">
        <f>VLOOKUP(M2201,'Hulpblad KAR-parser'!A:C,2,FALSE)</f>
        <v>Inzet Brw functie</v>
      </c>
      <c r="O2201" s="72" t="str">
        <f>IF(VLOOKUP(M2201,'Hulpblad KAR-parser'!A:C,3,FALSE)="","",VLOOKUP(M2201,'Hulpblad KAR-parser'!A:C,3,FALSE))</f>
        <v>PC Grootsch. Ontsm.</v>
      </c>
      <c r="P2201" s="136" t="str">
        <f>IF(CONCATENATE(C2201,D2201)="","",VLOOKUP(CONCATENATE(C2201,D2201),Karakteristieken!AQ:AQ,1,FALSE))</f>
        <v/>
      </c>
    </row>
    <row r="2202" spans="1:16" x14ac:dyDescent="0.25">
      <c r="A2202" s="59">
        <v>200114742</v>
      </c>
      <c r="B2202" s="59">
        <v>200107125</v>
      </c>
      <c r="C2202" s="59" t="s">
        <v>2580</v>
      </c>
      <c r="D2202" s="59" t="s">
        <v>2639</v>
      </c>
      <c r="E2202" s="60" t="s">
        <v>2640</v>
      </c>
      <c r="F2202" s="60"/>
      <c r="G2202" s="60"/>
      <c r="H2202" s="60"/>
      <c r="I2202" s="59">
        <f t="shared" si="36"/>
        <v>27</v>
      </c>
      <c r="J2202" s="59" t="s">
        <v>1613</v>
      </c>
      <c r="K2202" s="61"/>
      <c r="L2202" s="62" t="s">
        <v>6737</v>
      </c>
      <c r="M2202" s="62" t="s">
        <v>2640</v>
      </c>
      <c r="N2202" s="72" t="str">
        <f>VLOOKUP(M2202,'Hulpblad KAR-parser'!A:C,2,FALSE)</f>
        <v>Inzet Brw functie</v>
      </c>
      <c r="O2202" s="72" t="str">
        <f>IF(VLOOKUP(M2202,'Hulpblad KAR-parser'!A:C,3,FALSE)="","",VLOOKUP(M2202,'Hulpblad KAR-parser'!A:C,3,FALSE))</f>
        <v>PC Grootsch.water</v>
      </c>
      <c r="P2202" s="136" t="str">
        <f>IF(CONCATENATE(C2202,D2202)="","",VLOOKUP(CONCATENATE(C2202,D2202),Karakteristieken!AQ:AQ,1,FALSE))</f>
        <v>Inzet Brw functiePC Grootsch.water</v>
      </c>
    </row>
    <row r="2203" spans="1:16" x14ac:dyDescent="0.25">
      <c r="A2203" s="59"/>
      <c r="B2203" s="59"/>
      <c r="C2203" s="59"/>
      <c r="D2203" s="59"/>
      <c r="E2203" s="60" t="s">
        <v>9535</v>
      </c>
      <c r="F2203" s="60"/>
      <c r="G2203" s="60" t="s">
        <v>2640</v>
      </c>
      <c r="H2203" s="60"/>
      <c r="I2203" s="59">
        <f t="shared" si="36"/>
        <v>8</v>
      </c>
      <c r="J2203" s="59" t="s">
        <v>1561</v>
      </c>
      <c r="K2203" s="61"/>
      <c r="L2203" s="62" t="s">
        <v>6737</v>
      </c>
      <c r="M2203" s="62" t="s">
        <v>2640</v>
      </c>
      <c r="N2203" s="72" t="str">
        <f>VLOOKUP(M2203,'Hulpblad KAR-parser'!A:C,2,FALSE)</f>
        <v>Inzet Brw functie</v>
      </c>
      <c r="O2203" s="72" t="str">
        <f>IF(VLOOKUP(M2203,'Hulpblad KAR-parser'!A:C,3,FALSE)="","",VLOOKUP(M2203,'Hulpblad KAR-parser'!A:C,3,FALSE))</f>
        <v>PC Grootsch.water</v>
      </c>
      <c r="P2203" s="136" t="str">
        <f>IF(CONCATENATE(C2203,D2203)="","",VLOOKUP(CONCATENATE(C2203,D2203),Karakteristieken!AQ:AQ,1,FALSE))</f>
        <v/>
      </c>
    </row>
    <row r="2204" spans="1:16" x14ac:dyDescent="0.25">
      <c r="A2204" s="59"/>
      <c r="B2204" s="59"/>
      <c r="C2204" s="59"/>
      <c r="D2204" s="59"/>
      <c r="E2204" s="60" t="s">
        <v>9536</v>
      </c>
      <c r="F2204" s="60"/>
      <c r="G2204" s="60" t="s">
        <v>2640</v>
      </c>
      <c r="H2204" s="60"/>
      <c r="I2204" s="59">
        <f t="shared" si="36"/>
        <v>5</v>
      </c>
      <c r="J2204" s="59" t="s">
        <v>1561</v>
      </c>
      <c r="K2204" s="61"/>
      <c r="L2204" s="62" t="s">
        <v>6737</v>
      </c>
      <c r="M2204" s="62" t="s">
        <v>2640</v>
      </c>
      <c r="N2204" s="72" t="str">
        <f>VLOOKUP(M2204,'Hulpblad KAR-parser'!A:C,2,FALSE)</f>
        <v>Inzet Brw functie</v>
      </c>
      <c r="O2204" s="72" t="str">
        <f>IF(VLOOKUP(M2204,'Hulpblad KAR-parser'!A:C,3,FALSE)="","",VLOOKUP(M2204,'Hulpblad KAR-parser'!A:C,3,FALSE))</f>
        <v>PC Grootsch.water</v>
      </c>
      <c r="P2204" s="136" t="str">
        <f>IF(CONCATENATE(C2204,D2204)="","",VLOOKUP(CONCATENATE(C2204,D2204),Karakteristieken!AQ:AQ,1,FALSE))</f>
        <v/>
      </c>
    </row>
    <row r="2205" spans="1:16" x14ac:dyDescent="0.25">
      <c r="A2205" s="59">
        <v>200114743</v>
      </c>
      <c r="B2205" s="59">
        <v>200107126</v>
      </c>
      <c r="C2205" s="59" t="s">
        <v>2580</v>
      </c>
      <c r="D2205" s="59" t="s">
        <v>2642</v>
      </c>
      <c r="E2205" s="60" t="s">
        <v>2643</v>
      </c>
      <c r="F2205" s="60"/>
      <c r="G2205" s="60"/>
      <c r="H2205" s="60"/>
      <c r="I2205" s="59">
        <f t="shared" si="36"/>
        <v>30</v>
      </c>
      <c r="J2205" s="59" t="s">
        <v>1613</v>
      </c>
      <c r="K2205" s="61"/>
      <c r="L2205" s="62" t="s">
        <v>6737</v>
      </c>
      <c r="M2205" s="62" t="s">
        <v>2643</v>
      </c>
      <c r="N2205" s="72" t="str">
        <f>VLOOKUP(M2205,'Hulpblad KAR-parser'!A:C,2,FALSE)</f>
        <v>Inzet Brw functie</v>
      </c>
      <c r="O2205" s="72" t="str">
        <f>IF(VLOOKUP(M2205,'Hulpblad KAR-parser'!A:C,3,FALSE)="","",VLOOKUP(M2205,'Hulpblad KAR-parser'!A:C,3,FALSE))</f>
        <v>PC Grootsch.water NB</v>
      </c>
      <c r="P2205" s="136" t="str">
        <f>IF(CONCATENATE(C2205,D2205)="","",VLOOKUP(CONCATENATE(C2205,D2205),Karakteristieken!AQ:AQ,1,FALSE))</f>
        <v>Inzet Brw functiePC Grootsch.water NB</v>
      </c>
    </row>
    <row r="2206" spans="1:16" x14ac:dyDescent="0.25">
      <c r="A2206" s="59"/>
      <c r="B2206" s="59"/>
      <c r="C2206" s="59"/>
      <c r="D2206" s="59"/>
      <c r="E2206" s="60" t="s">
        <v>9537</v>
      </c>
      <c r="F2206" s="60"/>
      <c r="G2206" s="60" t="s">
        <v>2643</v>
      </c>
      <c r="H2206" s="60"/>
      <c r="I2206" s="59">
        <f t="shared" si="36"/>
        <v>8</v>
      </c>
      <c r="J2206" s="59" t="s">
        <v>1561</v>
      </c>
      <c r="K2206" s="61"/>
      <c r="L2206" s="62" t="s">
        <v>6737</v>
      </c>
      <c r="M2206" s="62" t="s">
        <v>2643</v>
      </c>
      <c r="N2206" s="72" t="str">
        <f>VLOOKUP(M2206,'Hulpblad KAR-parser'!A:C,2,FALSE)</f>
        <v>Inzet Brw functie</v>
      </c>
      <c r="O2206" s="72" t="str">
        <f>IF(VLOOKUP(M2206,'Hulpblad KAR-parser'!A:C,3,FALSE)="","",VLOOKUP(M2206,'Hulpblad KAR-parser'!A:C,3,FALSE))</f>
        <v>PC Grootsch.water NB</v>
      </c>
      <c r="P2206" s="136" t="str">
        <f>IF(CONCATENATE(C2206,D2206)="","",VLOOKUP(CONCATENATE(C2206,D2206),Karakteristieken!AQ:AQ,1,FALSE))</f>
        <v/>
      </c>
    </row>
    <row r="2207" spans="1:16" x14ac:dyDescent="0.25">
      <c r="A2207" s="59"/>
      <c r="B2207" s="59"/>
      <c r="C2207" s="59"/>
      <c r="D2207" s="59"/>
      <c r="E2207" s="60" t="s">
        <v>9538</v>
      </c>
      <c r="F2207" s="60"/>
      <c r="G2207" s="60" t="s">
        <v>2643</v>
      </c>
      <c r="H2207" s="60"/>
      <c r="I2207" s="59">
        <f t="shared" si="36"/>
        <v>5</v>
      </c>
      <c r="J2207" s="59" t="s">
        <v>1561</v>
      </c>
      <c r="K2207" s="61"/>
      <c r="L2207" s="62" t="s">
        <v>6737</v>
      </c>
      <c r="M2207" s="62" t="s">
        <v>2643</v>
      </c>
      <c r="N2207" s="72" t="str">
        <f>VLOOKUP(M2207,'Hulpblad KAR-parser'!A:C,2,FALSE)</f>
        <v>Inzet Brw functie</v>
      </c>
      <c r="O2207" s="72" t="str">
        <f>IF(VLOOKUP(M2207,'Hulpblad KAR-parser'!A:C,3,FALSE)="","",VLOOKUP(M2207,'Hulpblad KAR-parser'!A:C,3,FALSE))</f>
        <v>PC Grootsch.water NB</v>
      </c>
      <c r="P2207" s="136" t="str">
        <f>IF(CONCATENATE(C2207,D2207)="","",VLOOKUP(CONCATENATE(C2207,D2207),Karakteristieken!AQ:AQ,1,FALSE))</f>
        <v/>
      </c>
    </row>
    <row r="2208" spans="1:16" x14ac:dyDescent="0.25">
      <c r="A2208" s="59">
        <v>200114744</v>
      </c>
      <c r="B2208" s="59">
        <v>200107127</v>
      </c>
      <c r="C2208" s="59" t="s">
        <v>2580</v>
      </c>
      <c r="D2208" s="59" t="s">
        <v>2645</v>
      </c>
      <c r="E2208" s="60" t="s">
        <v>2646</v>
      </c>
      <c r="F2208" s="60"/>
      <c r="G2208" s="60"/>
      <c r="H2208" s="60"/>
      <c r="I2208" s="59">
        <f t="shared" si="36"/>
        <v>18</v>
      </c>
      <c r="J2208" s="59" t="s">
        <v>1613</v>
      </c>
      <c r="K2208" s="61"/>
      <c r="L2208" s="62" t="s">
        <v>6737</v>
      </c>
      <c r="M2208" s="62" t="s">
        <v>2646</v>
      </c>
      <c r="N2208" s="72" t="str">
        <f>VLOOKUP(M2208,'Hulpblad KAR-parser'!A:C,2,FALSE)</f>
        <v>Inzet Brw functie</v>
      </c>
      <c r="O2208" s="72" t="str">
        <f>IF(VLOOKUP(M2208,'Hulpblad KAR-parser'!A:C,3,FALSE)="","",VLOOKUP(M2208,'Hulpblad KAR-parser'!A:C,3,FALSE))</f>
        <v>PC IBGS</v>
      </c>
      <c r="P2208" s="136" t="str">
        <f>IF(CONCATENATE(C2208,D2208)="","",VLOOKUP(CONCATENATE(C2208,D2208),Karakteristieken!AQ:AQ,1,FALSE))</f>
        <v>Inzet Brw functiePC IBGS</v>
      </c>
    </row>
    <row r="2209" spans="1:16" x14ac:dyDescent="0.25">
      <c r="A2209" s="59"/>
      <c r="B2209" s="59"/>
      <c r="C2209" s="59"/>
      <c r="D2209" s="59"/>
      <c r="E2209" s="60" t="s">
        <v>9539</v>
      </c>
      <c r="F2209" s="60"/>
      <c r="G2209" s="60" t="s">
        <v>2646</v>
      </c>
      <c r="H2209" s="60"/>
      <c r="I2209" s="59">
        <f t="shared" si="36"/>
        <v>8</v>
      </c>
      <c r="J2209" s="59" t="s">
        <v>1561</v>
      </c>
      <c r="K2209" s="61"/>
      <c r="L2209" s="62" t="s">
        <v>6737</v>
      </c>
      <c r="M2209" s="62" t="s">
        <v>2646</v>
      </c>
      <c r="N2209" s="72" t="str">
        <f>VLOOKUP(M2209,'Hulpblad KAR-parser'!A:C,2,FALSE)</f>
        <v>Inzet Brw functie</v>
      </c>
      <c r="O2209" s="72" t="str">
        <f>IF(VLOOKUP(M2209,'Hulpblad KAR-parser'!A:C,3,FALSE)="","",VLOOKUP(M2209,'Hulpblad KAR-parser'!A:C,3,FALSE))</f>
        <v>PC IBGS</v>
      </c>
      <c r="P2209" s="136" t="str">
        <f>IF(CONCATENATE(C2209,D2209)="","",VLOOKUP(CONCATENATE(C2209,D2209),Karakteristieken!AQ:AQ,1,FALSE))</f>
        <v/>
      </c>
    </row>
    <row r="2210" spans="1:16" x14ac:dyDescent="0.25">
      <c r="A2210" s="59"/>
      <c r="B2210" s="59"/>
      <c r="C2210" s="59"/>
      <c r="D2210" s="59"/>
      <c r="E2210" s="60" t="s">
        <v>9540</v>
      </c>
      <c r="F2210" s="60"/>
      <c r="G2210" s="60" t="s">
        <v>2646</v>
      </c>
      <c r="H2210" s="60"/>
      <c r="I2210" s="59">
        <f t="shared" si="36"/>
        <v>5</v>
      </c>
      <c r="J2210" s="59" t="s">
        <v>1561</v>
      </c>
      <c r="K2210" s="61"/>
      <c r="L2210" s="62" t="s">
        <v>6737</v>
      </c>
      <c r="M2210" s="62" t="s">
        <v>2646</v>
      </c>
      <c r="N2210" s="72" t="str">
        <f>VLOOKUP(M2210,'Hulpblad KAR-parser'!A:C,2,FALSE)</f>
        <v>Inzet Brw functie</v>
      </c>
      <c r="O2210" s="72" t="str">
        <f>IF(VLOOKUP(M2210,'Hulpblad KAR-parser'!A:C,3,FALSE)="","",VLOOKUP(M2210,'Hulpblad KAR-parser'!A:C,3,FALSE))</f>
        <v>PC IBGS</v>
      </c>
      <c r="P2210" s="136" t="str">
        <f>IF(CONCATENATE(C2210,D2210)="","",VLOOKUP(CONCATENATE(C2210,D2210),Karakteristieken!AQ:AQ,1,FALSE))</f>
        <v/>
      </c>
    </row>
    <row r="2211" spans="1:16" x14ac:dyDescent="0.25">
      <c r="A2211" s="59">
        <v>200114745</v>
      </c>
      <c r="B2211" s="59">
        <v>200107128</v>
      </c>
      <c r="C2211" s="59" t="s">
        <v>2580</v>
      </c>
      <c r="D2211" s="59" t="s">
        <v>2648</v>
      </c>
      <c r="E2211" s="60" t="s">
        <v>2649</v>
      </c>
      <c r="F2211" s="60"/>
      <c r="G2211" s="60"/>
      <c r="H2211" s="60"/>
      <c r="I2211" s="59">
        <f t="shared" si="36"/>
        <v>23</v>
      </c>
      <c r="J2211" s="59" t="s">
        <v>1613</v>
      </c>
      <c r="K2211" s="61"/>
      <c r="L2211" s="62" t="s">
        <v>6737</v>
      </c>
      <c r="M2211" s="62" t="s">
        <v>2649</v>
      </c>
      <c r="N2211" s="72" t="str">
        <f>VLOOKUP(M2211,'Hulpblad KAR-parser'!A:C,2,FALSE)</f>
        <v>Inzet Brw functie</v>
      </c>
      <c r="O2211" s="72" t="str">
        <f>IF(VLOOKUP(M2211,'Hulpblad KAR-parser'!A:C,3,FALSE)="","",VLOOKUP(M2211,'Hulpblad KAR-parser'!A:C,3,FALSE))</f>
        <v>PC Logistiek</v>
      </c>
      <c r="P2211" s="136" t="str">
        <f>IF(CONCATENATE(C2211,D2211)="","",VLOOKUP(CONCATENATE(C2211,D2211),Karakteristieken!AQ:AQ,1,FALSE))</f>
        <v>Inzet Brw functiePC Logistiek</v>
      </c>
    </row>
    <row r="2212" spans="1:16" x14ac:dyDescent="0.25">
      <c r="A2212" s="59"/>
      <c r="B2212" s="59"/>
      <c r="C2212" s="59"/>
      <c r="D2212" s="59"/>
      <c r="E2212" s="60" t="s">
        <v>9541</v>
      </c>
      <c r="F2212" s="60"/>
      <c r="G2212" s="60" t="s">
        <v>2649</v>
      </c>
      <c r="H2212" s="60"/>
      <c r="I2212" s="59">
        <f t="shared" si="36"/>
        <v>7</v>
      </c>
      <c r="J2212" s="59" t="s">
        <v>1561</v>
      </c>
      <c r="K2212" s="61"/>
      <c r="L2212" s="62" t="s">
        <v>6737</v>
      </c>
      <c r="M2212" s="62" t="s">
        <v>2649</v>
      </c>
      <c r="N2212" s="72" t="str">
        <f>VLOOKUP(M2212,'Hulpblad KAR-parser'!A:C,2,FALSE)</f>
        <v>Inzet Brw functie</v>
      </c>
      <c r="O2212" s="72" t="str">
        <f>IF(VLOOKUP(M2212,'Hulpblad KAR-parser'!A:C,3,FALSE)="","",VLOOKUP(M2212,'Hulpblad KAR-parser'!A:C,3,FALSE))</f>
        <v>PC Logistiek</v>
      </c>
      <c r="P2212" s="136" t="str">
        <f>IF(CONCATENATE(C2212,D2212)="","",VLOOKUP(CONCATENATE(C2212,D2212),Karakteristieken!AQ:AQ,1,FALSE))</f>
        <v/>
      </c>
    </row>
    <row r="2213" spans="1:16" x14ac:dyDescent="0.25">
      <c r="A2213" s="59"/>
      <c r="B2213" s="59"/>
      <c r="C2213" s="59"/>
      <c r="D2213" s="59"/>
      <c r="E2213" s="60" t="s">
        <v>9542</v>
      </c>
      <c r="F2213" s="60"/>
      <c r="G2213" s="60" t="s">
        <v>2649</v>
      </c>
      <c r="H2213" s="60"/>
      <c r="I2213" s="59">
        <f t="shared" si="36"/>
        <v>27</v>
      </c>
      <c r="J2213" s="59" t="s">
        <v>1561</v>
      </c>
      <c r="K2213" s="61"/>
      <c r="L2213" s="62" t="s">
        <v>6737</v>
      </c>
      <c r="M2213" s="62" t="s">
        <v>2649</v>
      </c>
      <c r="N2213" s="72" t="str">
        <f>VLOOKUP(M2213,'Hulpblad KAR-parser'!A:C,2,FALSE)</f>
        <v>Inzet Brw functie</v>
      </c>
      <c r="O2213" s="72" t="str">
        <f>IF(VLOOKUP(M2213,'Hulpblad KAR-parser'!A:C,3,FALSE)="","",VLOOKUP(M2213,'Hulpblad KAR-parser'!A:C,3,FALSE))</f>
        <v>PC Logistiek</v>
      </c>
      <c r="P2213" s="136" t="str">
        <f>IF(CONCATENATE(C2213,D2213)="","",VLOOKUP(CONCATENATE(C2213,D2213),Karakteristieken!AQ:AQ,1,FALSE))</f>
        <v/>
      </c>
    </row>
    <row r="2214" spans="1:16" x14ac:dyDescent="0.25">
      <c r="A2214" s="59">
        <v>200114746</v>
      </c>
      <c r="B2214" s="59">
        <v>200107129</v>
      </c>
      <c r="C2214" s="59" t="s">
        <v>2580</v>
      </c>
      <c r="D2214" s="59" t="s">
        <v>2651</v>
      </c>
      <c r="E2214" s="60" t="s">
        <v>2652</v>
      </c>
      <c r="F2214" s="60"/>
      <c r="G2214" s="60"/>
      <c r="H2214" s="60"/>
      <c r="I2214" s="59">
        <f t="shared" si="36"/>
        <v>25</v>
      </c>
      <c r="J2214" s="59" t="s">
        <v>1613</v>
      </c>
      <c r="K2214" s="61"/>
      <c r="L2214" s="62" t="s">
        <v>6737</v>
      </c>
      <c r="M2214" s="62" t="s">
        <v>2652</v>
      </c>
      <c r="N2214" s="72" t="str">
        <f>VLOOKUP(M2214,'Hulpblad KAR-parser'!A:C,2,FALSE)</f>
        <v>Inzet Brw functie</v>
      </c>
      <c r="O2214" s="72" t="str">
        <f>IF(VLOOKUP(M2214,'Hulpblad KAR-parser'!A:C,3,FALSE)="","",VLOOKUP(M2214,'Hulpblad KAR-parser'!A:C,3,FALSE))</f>
        <v>PC Natuurbrand</v>
      </c>
      <c r="P2214" s="136" t="str">
        <f>IF(CONCATENATE(C2214,D2214)="","",VLOOKUP(CONCATENATE(C2214,D2214),Karakteristieken!AQ:AQ,1,FALSE))</f>
        <v>Inzet Brw functiePC Natuurbrand</v>
      </c>
    </row>
    <row r="2215" spans="1:16" x14ac:dyDescent="0.25">
      <c r="A2215" s="59"/>
      <c r="B2215" s="59"/>
      <c r="C2215" s="59"/>
      <c r="D2215" s="59"/>
      <c r="E2215" s="60" t="s">
        <v>9544</v>
      </c>
      <c r="F2215" s="60"/>
      <c r="G2215" s="60" t="s">
        <v>2652</v>
      </c>
      <c r="H2215" s="60"/>
      <c r="I2215" s="59">
        <f t="shared" si="36"/>
        <v>8</v>
      </c>
      <c r="J2215" s="59" t="s">
        <v>1561</v>
      </c>
      <c r="K2215" s="61"/>
      <c r="L2215" s="62" t="s">
        <v>6737</v>
      </c>
      <c r="M2215" s="62" t="s">
        <v>2652</v>
      </c>
      <c r="N2215" s="72" t="str">
        <f>VLOOKUP(M2215,'Hulpblad KAR-parser'!A:C,2,FALSE)</f>
        <v>Inzet Brw functie</v>
      </c>
      <c r="O2215" s="72" t="str">
        <f>IF(VLOOKUP(M2215,'Hulpblad KAR-parser'!A:C,3,FALSE)="","",VLOOKUP(M2215,'Hulpblad KAR-parser'!A:C,3,FALSE))</f>
        <v>PC Natuurbrand</v>
      </c>
      <c r="P2215" s="136" t="str">
        <f>IF(CONCATENATE(C2215,D2215)="","",VLOOKUP(CONCATENATE(C2215,D2215),Karakteristieken!AQ:AQ,1,FALSE))</f>
        <v/>
      </c>
    </row>
    <row r="2216" spans="1:16" x14ac:dyDescent="0.25">
      <c r="A2216" s="59"/>
      <c r="B2216" s="59"/>
      <c r="C2216" s="59"/>
      <c r="D2216" s="59"/>
      <c r="E2216" s="60" t="s">
        <v>9543</v>
      </c>
      <c r="F2216" s="60"/>
      <c r="G2216" s="60" t="s">
        <v>2652</v>
      </c>
      <c r="H2216" s="60"/>
      <c r="I2216" s="59">
        <f t="shared" si="36"/>
        <v>5</v>
      </c>
      <c r="J2216" s="59" t="s">
        <v>1561</v>
      </c>
      <c r="K2216" s="61"/>
      <c r="L2216" s="62" t="s">
        <v>6737</v>
      </c>
      <c r="M2216" s="62" t="s">
        <v>2652</v>
      </c>
      <c r="N2216" s="72" t="str">
        <f>VLOOKUP(M2216,'Hulpblad KAR-parser'!A:C,2,FALSE)</f>
        <v>Inzet Brw functie</v>
      </c>
      <c r="O2216" s="72" t="str">
        <f>IF(VLOOKUP(M2216,'Hulpblad KAR-parser'!A:C,3,FALSE)="","",VLOOKUP(M2216,'Hulpblad KAR-parser'!A:C,3,FALSE))</f>
        <v>PC Natuurbrand</v>
      </c>
      <c r="P2216" s="136" t="str">
        <f>IF(CONCATENATE(C2216,D2216)="","",VLOOKUP(CONCATENATE(C2216,D2216),Karakteristieken!AQ:AQ,1,FALSE))</f>
        <v/>
      </c>
    </row>
    <row r="2217" spans="1:16" x14ac:dyDescent="0.25">
      <c r="A2217" s="59">
        <v>200114747</v>
      </c>
      <c r="B2217" s="59">
        <v>200107130</v>
      </c>
      <c r="C2217" s="59" t="s">
        <v>2580</v>
      </c>
      <c r="D2217" s="59" t="s">
        <v>2654</v>
      </c>
      <c r="E2217" s="60" t="s">
        <v>2655</v>
      </c>
      <c r="F2217" s="60"/>
      <c r="G2217" s="60"/>
      <c r="H2217" s="60"/>
      <c r="I2217" s="59">
        <f t="shared" si="36"/>
        <v>28</v>
      </c>
      <c r="J2217" s="59" t="s">
        <v>1613</v>
      </c>
      <c r="K2217" s="61"/>
      <c r="L2217" s="62" t="s">
        <v>6737</v>
      </c>
      <c r="M2217" s="62" t="s">
        <v>2655</v>
      </c>
      <c r="N2217" s="72" t="str">
        <f>VLOOKUP(M2217,'Hulpblad KAR-parser'!A:C,2,FALSE)</f>
        <v>Inzet Brw functie</v>
      </c>
      <c r="O2217" s="72" t="str">
        <f>IF(VLOOKUP(M2217,'Hulpblad KAR-parser'!A:C,3,FALSE)="","",VLOOKUP(M2217,'Hulpblad KAR-parser'!A:C,3,FALSE))</f>
        <v>PC Redding en THV</v>
      </c>
      <c r="P2217" s="136" t="str">
        <f>IF(CONCATENATE(C2217,D2217)="","",VLOOKUP(CONCATENATE(C2217,D2217),Karakteristieken!AQ:AQ,1,FALSE))</f>
        <v>Inzet Brw functiePC Redding en THV</v>
      </c>
    </row>
    <row r="2218" spans="1:16" x14ac:dyDescent="0.25">
      <c r="A2218" s="59"/>
      <c r="B2218" s="59"/>
      <c r="C2218" s="59"/>
      <c r="D2218" s="59"/>
      <c r="E2218" s="60" t="s">
        <v>9545</v>
      </c>
      <c r="F2218" s="60"/>
      <c r="G2218" s="60" t="s">
        <v>2655</v>
      </c>
      <c r="H2218" s="60"/>
      <c r="I2218" s="59">
        <f t="shared" si="36"/>
        <v>7</v>
      </c>
      <c r="J2218" s="59" t="s">
        <v>1561</v>
      </c>
      <c r="K2218" s="61"/>
      <c r="L2218" s="62" t="s">
        <v>6737</v>
      </c>
      <c r="M2218" s="62" t="s">
        <v>2655</v>
      </c>
      <c r="N2218" s="72" t="str">
        <f>VLOOKUP(M2218,'Hulpblad KAR-parser'!A:C,2,FALSE)</f>
        <v>Inzet Brw functie</v>
      </c>
      <c r="O2218" s="72" t="str">
        <f>IF(VLOOKUP(M2218,'Hulpblad KAR-parser'!A:C,3,FALSE)="","",VLOOKUP(M2218,'Hulpblad KAR-parser'!A:C,3,FALSE))</f>
        <v>PC Redding en THV</v>
      </c>
      <c r="P2218" s="136" t="str">
        <f>IF(CONCATENATE(C2218,D2218)="","",VLOOKUP(CONCATENATE(C2218,D2218),Karakteristieken!AQ:AQ,1,FALSE))</f>
        <v/>
      </c>
    </row>
    <row r="2219" spans="1:16" x14ac:dyDescent="0.25">
      <c r="A2219" s="59"/>
      <c r="B2219" s="59"/>
      <c r="C2219" s="59"/>
      <c r="D2219" s="59"/>
      <c r="E2219" s="60" t="s">
        <v>9546</v>
      </c>
      <c r="F2219" s="60"/>
      <c r="G2219" s="60" t="s">
        <v>2655</v>
      </c>
      <c r="H2219" s="60"/>
      <c r="I2219" s="59">
        <f t="shared" si="36"/>
        <v>4</v>
      </c>
      <c r="J2219" s="59" t="s">
        <v>1561</v>
      </c>
      <c r="K2219" s="61"/>
      <c r="L2219" s="62" t="s">
        <v>6737</v>
      </c>
      <c r="M2219" s="62" t="s">
        <v>2655</v>
      </c>
      <c r="N2219" s="72" t="str">
        <f>VLOOKUP(M2219,'Hulpblad KAR-parser'!A:C,2,FALSE)</f>
        <v>Inzet Brw functie</v>
      </c>
      <c r="O2219" s="72" t="str">
        <f>IF(VLOOKUP(M2219,'Hulpblad KAR-parser'!A:C,3,FALSE)="","",VLOOKUP(M2219,'Hulpblad KAR-parser'!A:C,3,FALSE))</f>
        <v>PC Redding en THV</v>
      </c>
      <c r="P2219" s="136" t="str">
        <f>IF(CONCATENATE(C2219,D2219)="","",VLOOKUP(CONCATENATE(C2219,D2219),Karakteristieken!AQ:AQ,1,FALSE))</f>
        <v/>
      </c>
    </row>
    <row r="2220" spans="1:16" x14ac:dyDescent="0.25">
      <c r="A2220" s="59">
        <v>200114748</v>
      </c>
      <c r="B2220" s="59">
        <v>200107131</v>
      </c>
      <c r="C2220" s="59" t="s">
        <v>2580</v>
      </c>
      <c r="D2220" s="59" t="s">
        <v>2657</v>
      </c>
      <c r="E2220" s="60" t="s">
        <v>2658</v>
      </c>
      <c r="F2220" s="60"/>
      <c r="G2220" s="60"/>
      <c r="H2220" s="60"/>
      <c r="I2220" s="59">
        <f t="shared" si="36"/>
        <v>26</v>
      </c>
      <c r="J2220" s="59" t="s">
        <v>1613</v>
      </c>
      <c r="K2220" s="61"/>
      <c r="L2220" s="62" t="s">
        <v>6737</v>
      </c>
      <c r="M2220" s="62" t="s">
        <v>2658</v>
      </c>
      <c r="N2220" s="72" t="str">
        <f>VLOOKUP(M2220,'Hulpblad KAR-parser'!A:C,2,FALSE)</f>
        <v>Inzet Brw functie</v>
      </c>
      <c r="O2220" s="72" t="str">
        <f>IF(VLOOKUP(M2220,'Hulpblad KAR-parser'!A:C,3,FALSE)="","",VLOOKUP(M2220,'Hulpblad KAR-parser'!A:C,3,FALSE))</f>
        <v>PC Scheepsbrand</v>
      </c>
      <c r="P2220" s="136" t="str">
        <f>IF(CONCATENATE(C2220,D2220)="","",VLOOKUP(CONCATENATE(C2220,D2220),Karakteristieken!AQ:AQ,1,FALSE))</f>
        <v>Inzet Brw functiePC Scheepsbrand</v>
      </c>
    </row>
    <row r="2221" spans="1:16" x14ac:dyDescent="0.25">
      <c r="A2221" s="59"/>
      <c r="B2221" s="59"/>
      <c r="C2221" s="59"/>
      <c r="D2221" s="59"/>
      <c r="E2221" s="60" t="s">
        <v>9547</v>
      </c>
      <c r="F2221" s="60"/>
      <c r="G2221" s="60" t="s">
        <v>2658</v>
      </c>
      <c r="H2221" s="60"/>
      <c r="I2221" s="59">
        <f t="shared" si="36"/>
        <v>8</v>
      </c>
      <c r="J2221" s="59" t="s">
        <v>1561</v>
      </c>
      <c r="K2221" s="61"/>
      <c r="L2221" s="62" t="s">
        <v>6737</v>
      </c>
      <c r="M2221" s="62" t="s">
        <v>2658</v>
      </c>
      <c r="N2221" s="72" t="str">
        <f>VLOOKUP(M2221,'Hulpblad KAR-parser'!A:C,2,FALSE)</f>
        <v>Inzet Brw functie</v>
      </c>
      <c r="O2221" s="72" t="str">
        <f>IF(VLOOKUP(M2221,'Hulpblad KAR-parser'!A:C,3,FALSE)="","",VLOOKUP(M2221,'Hulpblad KAR-parser'!A:C,3,FALSE))</f>
        <v>PC Scheepsbrand</v>
      </c>
      <c r="P2221" s="136" t="str">
        <f>IF(CONCATENATE(C2221,D2221)="","",VLOOKUP(CONCATENATE(C2221,D2221),Karakteristieken!AQ:AQ,1,FALSE))</f>
        <v/>
      </c>
    </row>
    <row r="2222" spans="1:16" x14ac:dyDescent="0.25">
      <c r="A2222" s="59"/>
      <c r="B2222" s="59"/>
      <c r="C2222" s="59"/>
      <c r="D2222" s="59"/>
      <c r="E2222" s="60" t="s">
        <v>9548</v>
      </c>
      <c r="F2222" s="60"/>
      <c r="G2222" s="60" t="s">
        <v>2658</v>
      </c>
      <c r="H2222" s="60"/>
      <c r="I2222" s="59">
        <f t="shared" si="36"/>
        <v>5</v>
      </c>
      <c r="J2222" s="59" t="s">
        <v>1561</v>
      </c>
      <c r="K2222" s="61"/>
      <c r="L2222" s="62" t="s">
        <v>6737</v>
      </c>
      <c r="M2222" s="62" t="s">
        <v>2658</v>
      </c>
      <c r="N2222" s="72" t="str">
        <f>VLOOKUP(M2222,'Hulpblad KAR-parser'!A:C,2,FALSE)</f>
        <v>Inzet Brw functie</v>
      </c>
      <c r="O2222" s="72" t="str">
        <f>IF(VLOOKUP(M2222,'Hulpblad KAR-parser'!A:C,3,FALSE)="","",VLOOKUP(M2222,'Hulpblad KAR-parser'!A:C,3,FALSE))</f>
        <v>PC Scheepsbrand</v>
      </c>
      <c r="P2222" s="136" t="str">
        <f>IF(CONCATENATE(C2222,D2222)="","",VLOOKUP(CONCATENATE(C2222,D2222),Karakteristieken!AQ:AQ,1,FALSE))</f>
        <v/>
      </c>
    </row>
    <row r="2223" spans="1:16" x14ac:dyDescent="0.25">
      <c r="A2223" s="59">
        <v>200114749</v>
      </c>
      <c r="B2223" s="59">
        <v>200107132</v>
      </c>
      <c r="C2223" s="59" t="s">
        <v>2580</v>
      </c>
      <c r="D2223" s="59" t="s">
        <v>2660</v>
      </c>
      <c r="E2223" s="60" t="s">
        <v>2661</v>
      </c>
      <c r="F2223" s="60"/>
      <c r="G2223" s="60"/>
      <c r="H2223" s="60"/>
      <c r="I2223" s="59">
        <f t="shared" si="36"/>
        <v>27</v>
      </c>
      <c r="J2223" s="59" t="s">
        <v>1613</v>
      </c>
      <c r="K2223" s="61"/>
      <c r="L2223" s="62" t="s">
        <v>6737</v>
      </c>
      <c r="M2223" s="62" t="s">
        <v>2661</v>
      </c>
      <c r="N2223" s="72" t="str">
        <f>VLOOKUP(M2223,'Hulpblad KAR-parser'!A:C,2,FALSE)</f>
        <v>Inzet Brw functie</v>
      </c>
      <c r="O2223" s="72" t="str">
        <f>IF(VLOOKUP(M2223,'Hulpblad KAR-parser'!A:C,3,FALSE)="","",VLOOKUP(M2223,'Hulpblad KAR-parser'!A:C,3,FALSE))</f>
        <v>PC Spec. Blussing</v>
      </c>
      <c r="P2223" s="136" t="str">
        <f>IF(CONCATENATE(C2223,D2223)="","",VLOOKUP(CONCATENATE(C2223,D2223),Karakteristieken!AQ:AQ,1,FALSE))</f>
        <v>Inzet Brw functiePC Spec. Blussing</v>
      </c>
    </row>
    <row r="2224" spans="1:16" x14ac:dyDescent="0.25">
      <c r="A2224" s="59"/>
      <c r="B2224" s="59"/>
      <c r="C2224" s="59"/>
      <c r="D2224" s="59"/>
      <c r="E2224" s="60" t="s">
        <v>9550</v>
      </c>
      <c r="F2224" s="60"/>
      <c r="G2224" s="60" t="s">
        <v>2661</v>
      </c>
      <c r="H2224" s="60"/>
      <c r="I2224" s="59">
        <f t="shared" si="36"/>
        <v>8</v>
      </c>
      <c r="J2224" s="59" t="s">
        <v>1561</v>
      </c>
      <c r="K2224" s="61"/>
      <c r="L2224" s="62" t="s">
        <v>6737</v>
      </c>
      <c r="M2224" s="62" t="s">
        <v>2661</v>
      </c>
      <c r="N2224" s="72" t="str">
        <f>VLOOKUP(M2224,'Hulpblad KAR-parser'!A:C,2,FALSE)</f>
        <v>Inzet Brw functie</v>
      </c>
      <c r="O2224" s="72" t="str">
        <f>IF(VLOOKUP(M2224,'Hulpblad KAR-parser'!A:C,3,FALSE)="","",VLOOKUP(M2224,'Hulpblad KAR-parser'!A:C,3,FALSE))</f>
        <v>PC Spec. Blussing</v>
      </c>
      <c r="P2224" s="136" t="str">
        <f>IF(CONCATENATE(C2224,D2224)="","",VLOOKUP(CONCATENATE(C2224,D2224),Karakteristieken!AQ:AQ,1,FALSE))</f>
        <v/>
      </c>
    </row>
    <row r="2225" spans="1:16" x14ac:dyDescent="0.25">
      <c r="A2225" s="59"/>
      <c r="B2225" s="59"/>
      <c r="C2225" s="59"/>
      <c r="D2225" s="59"/>
      <c r="E2225" s="60" t="s">
        <v>9549</v>
      </c>
      <c r="F2225" s="60"/>
      <c r="G2225" s="60" t="s">
        <v>2661</v>
      </c>
      <c r="H2225" s="60"/>
      <c r="I2225" s="59">
        <f t="shared" si="36"/>
        <v>5</v>
      </c>
      <c r="J2225" s="59" t="s">
        <v>1561</v>
      </c>
      <c r="K2225" s="61"/>
      <c r="L2225" s="62" t="s">
        <v>6737</v>
      </c>
      <c r="M2225" s="62" t="s">
        <v>2661</v>
      </c>
      <c r="N2225" s="72" t="str">
        <f>VLOOKUP(M2225,'Hulpblad KAR-parser'!A:C,2,FALSE)</f>
        <v>Inzet Brw functie</v>
      </c>
      <c r="O2225" s="72" t="str">
        <f>IF(VLOOKUP(M2225,'Hulpblad KAR-parser'!A:C,3,FALSE)="","",VLOOKUP(M2225,'Hulpblad KAR-parser'!A:C,3,FALSE))</f>
        <v>PC Spec. Blussing</v>
      </c>
      <c r="P2225" s="136" t="str">
        <f>IF(CONCATENATE(C2225,D2225)="","",VLOOKUP(CONCATENATE(C2225,D2225),Karakteristieken!AQ:AQ,1,FALSE))</f>
        <v/>
      </c>
    </row>
    <row r="2226" spans="1:16" x14ac:dyDescent="0.25">
      <c r="A2226" s="59">
        <v>200137917</v>
      </c>
      <c r="B2226" s="59">
        <v>200116757</v>
      </c>
      <c r="C2226" s="59" t="s">
        <v>2849</v>
      </c>
      <c r="D2226" s="59" t="s">
        <v>12256</v>
      </c>
      <c r="E2226" s="60" t="s">
        <v>12259</v>
      </c>
      <c r="F2226" s="60"/>
      <c r="G2226" s="60"/>
      <c r="H2226" s="60"/>
      <c r="I2226" s="59">
        <f t="shared" si="36"/>
        <v>28</v>
      </c>
      <c r="J2226" s="59" t="s">
        <v>1613</v>
      </c>
      <c r="K2226" s="61"/>
      <c r="L2226" s="62" t="s">
        <v>6737</v>
      </c>
      <c r="M2226" s="62" t="s">
        <v>12259</v>
      </c>
      <c r="N2226" s="72" t="str">
        <f>VLOOKUP(M2226,'Hulpblad KAR-parser'!A:C,2,FALSE)</f>
        <v>Inzet Brw water win</v>
      </c>
      <c r="O2226" s="72" t="str">
        <f>IF(VLOOKUP(M2226,'Hulpblad KAR-parser'!A:C,3,FALSE)="","",VLOOKUP(M2226,'Hulpblad KAR-parser'!A:C,3,FALSE))</f>
        <v>Peloton watertank</v>
      </c>
      <c r="P2226" s="136" t="str">
        <f>IF(CONCATENATE(C2226,D2226)="","",VLOOKUP(CONCATENATE(C2226,D2226),Karakteristieken!AQ:AQ,1,FALSE))</f>
        <v>Inzet Brw water winPeloton watertank</v>
      </c>
    </row>
    <row r="2227" spans="1:16" x14ac:dyDescent="0.25">
      <c r="A2227" s="59"/>
      <c r="B2227" s="59"/>
      <c r="C2227" s="59"/>
      <c r="D2227" s="59"/>
      <c r="E2227" s="60" t="s">
        <v>12260</v>
      </c>
      <c r="F2227" s="60"/>
      <c r="G2227" s="60" t="s">
        <v>12259</v>
      </c>
      <c r="H2227" s="60"/>
      <c r="I2227" s="59">
        <f t="shared" si="36"/>
        <v>6</v>
      </c>
      <c r="J2227" s="59" t="s">
        <v>1561</v>
      </c>
      <c r="K2227" s="61"/>
      <c r="L2227" s="62" t="s">
        <v>6737</v>
      </c>
      <c r="M2227" s="62" t="s">
        <v>12259</v>
      </c>
      <c r="N2227" s="72" t="str">
        <f>VLOOKUP(M2227,'Hulpblad KAR-parser'!A:C,2,FALSE)</f>
        <v>Inzet Brw water win</v>
      </c>
      <c r="O2227" s="72" t="str">
        <f>IF(VLOOKUP(M2227,'Hulpblad KAR-parser'!A:C,3,FALSE)="","",VLOOKUP(M2227,'Hulpblad KAR-parser'!A:C,3,FALSE))</f>
        <v>Peloton watertank</v>
      </c>
      <c r="P2227" s="136" t="str">
        <f>IF(CONCATENATE(C2227,D2227)="","",VLOOKUP(CONCATENATE(C2227,D2227),Karakteristieken!AQ:AQ,1,FALSE))</f>
        <v/>
      </c>
    </row>
    <row r="2228" spans="1:16" x14ac:dyDescent="0.25">
      <c r="A2228" s="59"/>
      <c r="B2228" s="59"/>
      <c r="C2228" s="59"/>
      <c r="D2228" s="59"/>
      <c r="E2228" s="60" t="s">
        <v>12261</v>
      </c>
      <c r="F2228" s="60"/>
      <c r="G2228" s="60" t="s">
        <v>12259</v>
      </c>
      <c r="H2228" s="60"/>
      <c r="I2228" s="59">
        <f t="shared" si="36"/>
        <v>17</v>
      </c>
      <c r="J2228" s="59" t="s">
        <v>1561</v>
      </c>
      <c r="K2228" s="61"/>
      <c r="L2228" s="62" t="s">
        <v>6737</v>
      </c>
      <c r="M2228" s="62" t="s">
        <v>12259</v>
      </c>
      <c r="N2228" s="72" t="str">
        <f>VLOOKUP(M2228,'Hulpblad KAR-parser'!A:C,2,FALSE)</f>
        <v>Inzet Brw water win</v>
      </c>
      <c r="O2228" s="72" t="str">
        <f>IF(VLOOKUP(M2228,'Hulpblad KAR-parser'!A:C,3,FALSE)="","",VLOOKUP(M2228,'Hulpblad KAR-parser'!A:C,3,FALSE))</f>
        <v>Peloton watertank</v>
      </c>
      <c r="P2228" s="136" t="str">
        <f>IF(CONCATENATE(C2228,D2228)="","",VLOOKUP(CONCATENATE(C2228,D2228),Karakteristieken!AQ:AQ,1,FALSE))</f>
        <v/>
      </c>
    </row>
    <row r="2229" spans="1:16" x14ac:dyDescent="0.25">
      <c r="A2229" s="59"/>
      <c r="B2229" s="59"/>
      <c r="C2229" s="59"/>
      <c r="D2229" s="59"/>
      <c r="E2229" s="60" t="s">
        <v>12266</v>
      </c>
      <c r="F2229" s="60"/>
      <c r="G2229" s="60" t="s">
        <v>12259</v>
      </c>
      <c r="H2229" s="60"/>
      <c r="I2229" s="59">
        <f t="shared" si="36"/>
        <v>7</v>
      </c>
      <c r="J2229" s="59" t="s">
        <v>1561</v>
      </c>
      <c r="K2229" s="61"/>
      <c r="L2229" s="62" t="s">
        <v>6737</v>
      </c>
      <c r="M2229" s="62" t="s">
        <v>12259</v>
      </c>
      <c r="N2229" s="72" t="str">
        <f>VLOOKUP(M2229,'Hulpblad KAR-parser'!A:C,2,FALSE)</f>
        <v>Inzet Brw water win</v>
      </c>
      <c r="O2229" s="72" t="str">
        <f>IF(VLOOKUP(M2229,'Hulpblad KAR-parser'!A:C,3,FALSE)="","",VLOOKUP(M2229,'Hulpblad KAR-parser'!A:C,3,FALSE))</f>
        <v>Peloton watertank</v>
      </c>
      <c r="P2229" s="136" t="str">
        <f>IF(CONCATENATE(C2229,D2229)="","",VLOOKUP(CONCATENATE(C2229,D2229),Karakteristieken!AQ:AQ,1,FALSE))</f>
        <v/>
      </c>
    </row>
    <row r="2230" spans="1:16" x14ac:dyDescent="0.25">
      <c r="A2230" s="59"/>
      <c r="B2230" s="59"/>
      <c r="C2230" s="59"/>
      <c r="D2230" s="59"/>
      <c r="E2230" s="60" t="s">
        <v>12265</v>
      </c>
      <c r="F2230" s="60"/>
      <c r="G2230" s="60" t="s">
        <v>12259</v>
      </c>
      <c r="H2230" s="60"/>
      <c r="I2230" s="59">
        <f t="shared" si="36"/>
        <v>18</v>
      </c>
      <c r="J2230" s="59" t="s">
        <v>1561</v>
      </c>
      <c r="K2230" s="61"/>
      <c r="L2230" s="62" t="s">
        <v>6737</v>
      </c>
      <c r="M2230" s="62" t="s">
        <v>12259</v>
      </c>
      <c r="N2230" s="72" t="str">
        <f>VLOOKUP(M2230,'Hulpblad KAR-parser'!A:C,2,FALSE)</f>
        <v>Inzet Brw water win</v>
      </c>
      <c r="O2230" s="72" t="str">
        <f>IF(VLOOKUP(M2230,'Hulpblad KAR-parser'!A:C,3,FALSE)="","",VLOOKUP(M2230,'Hulpblad KAR-parser'!A:C,3,FALSE))</f>
        <v>Peloton watertank</v>
      </c>
      <c r="P2230" s="136" t="str">
        <f>IF(CONCATENATE(C2230,D2230)="","",VLOOKUP(CONCATENATE(C2230,D2230),Karakteristieken!AQ:AQ,1,FALSE))</f>
        <v/>
      </c>
    </row>
    <row r="2231" spans="1:16" x14ac:dyDescent="0.25">
      <c r="A2231" s="59"/>
      <c r="B2231" s="59"/>
      <c r="C2231" s="59"/>
      <c r="D2231" s="59"/>
      <c r="E2231" s="60" t="s">
        <v>12263</v>
      </c>
      <c r="F2231" s="60"/>
      <c r="G2231" s="60" t="s">
        <v>12259</v>
      </c>
      <c r="H2231" s="60"/>
      <c r="I2231" s="59">
        <f t="shared" si="36"/>
        <v>11</v>
      </c>
      <c r="J2231" s="59" t="s">
        <v>1561</v>
      </c>
      <c r="K2231" s="61"/>
      <c r="L2231" s="62" t="s">
        <v>6737</v>
      </c>
      <c r="M2231" s="62" t="s">
        <v>12259</v>
      </c>
      <c r="N2231" s="72" t="str">
        <f>VLOOKUP(M2231,'Hulpblad KAR-parser'!A:C,2,FALSE)</f>
        <v>Inzet Brw water win</v>
      </c>
      <c r="O2231" s="72" t="str">
        <f>IF(VLOOKUP(M2231,'Hulpblad KAR-parser'!A:C,3,FALSE)="","",VLOOKUP(M2231,'Hulpblad KAR-parser'!A:C,3,FALSE))</f>
        <v>Peloton watertank</v>
      </c>
      <c r="P2231" s="136" t="str">
        <f>IF(CONCATENATE(C2231,D2231)="","",VLOOKUP(CONCATENATE(C2231,D2231),Karakteristieken!AQ:AQ,1,FALSE))</f>
        <v/>
      </c>
    </row>
    <row r="2232" spans="1:16" x14ac:dyDescent="0.25">
      <c r="A2232" s="59"/>
      <c r="B2232" s="59"/>
      <c r="C2232" s="59"/>
      <c r="D2232" s="59"/>
      <c r="E2232" s="60" t="s">
        <v>12264</v>
      </c>
      <c r="F2232" s="60"/>
      <c r="G2232" s="60" t="s">
        <v>12259</v>
      </c>
      <c r="H2232" s="60"/>
      <c r="I2232" s="59">
        <f t="shared" si="36"/>
        <v>24</v>
      </c>
      <c r="J2232" s="59" t="s">
        <v>1561</v>
      </c>
      <c r="K2232" s="61"/>
      <c r="L2232" s="62" t="s">
        <v>6737</v>
      </c>
      <c r="M2232" s="62" t="s">
        <v>12259</v>
      </c>
      <c r="N2232" s="72" t="str">
        <f>VLOOKUP(M2232,'Hulpblad KAR-parser'!A:C,2,FALSE)</f>
        <v>Inzet Brw water win</v>
      </c>
      <c r="O2232" s="72" t="str">
        <f>IF(VLOOKUP(M2232,'Hulpblad KAR-parser'!A:C,3,FALSE)="","",VLOOKUP(M2232,'Hulpblad KAR-parser'!A:C,3,FALSE))</f>
        <v>Peloton watertank</v>
      </c>
      <c r="P2232" s="136" t="str">
        <f>IF(CONCATENATE(C2232,D2232)="","",VLOOKUP(CONCATENATE(C2232,D2232),Karakteristieken!AQ:AQ,1,FALSE))</f>
        <v/>
      </c>
    </row>
    <row r="2233" spans="1:16" x14ac:dyDescent="0.25">
      <c r="A2233" s="59"/>
      <c r="B2233" s="59"/>
      <c r="C2233" s="59"/>
      <c r="D2233" s="59"/>
      <c r="E2233" s="60" t="s">
        <v>12262</v>
      </c>
      <c r="F2233" s="60"/>
      <c r="G2233" s="60" t="s">
        <v>12259</v>
      </c>
      <c r="H2233" s="60"/>
      <c r="I2233" s="59">
        <f t="shared" si="36"/>
        <v>17</v>
      </c>
      <c r="J2233" s="59" t="s">
        <v>1561</v>
      </c>
      <c r="K2233" s="61"/>
      <c r="L2233" s="62" t="s">
        <v>6737</v>
      </c>
      <c r="M2233" s="62" t="s">
        <v>12259</v>
      </c>
      <c r="N2233" s="72" t="str">
        <f>VLOOKUP(M2233,'Hulpblad KAR-parser'!A:C,2,FALSE)</f>
        <v>Inzet Brw water win</v>
      </c>
      <c r="O2233" s="72" t="str">
        <f>IF(VLOOKUP(M2233,'Hulpblad KAR-parser'!A:C,3,FALSE)="","",VLOOKUP(M2233,'Hulpblad KAR-parser'!A:C,3,FALSE))</f>
        <v>Peloton watertank</v>
      </c>
      <c r="P2233" s="136" t="str">
        <f>IF(CONCATENATE(C2233,D2233)="","",VLOOKUP(CONCATENATE(C2233,D2233),Karakteristieken!AQ:AQ,1,FALSE))</f>
        <v/>
      </c>
    </row>
    <row r="2234" spans="1:16" x14ac:dyDescent="0.25">
      <c r="A2234" s="59">
        <v>200114750</v>
      </c>
      <c r="B2234" s="59">
        <v>200107133</v>
      </c>
      <c r="C2234" s="59" t="s">
        <v>2580</v>
      </c>
      <c r="D2234" s="59" t="s">
        <v>2663</v>
      </c>
      <c r="E2234" s="60" t="s">
        <v>2664</v>
      </c>
      <c r="F2234" s="60"/>
      <c r="G2234" s="60"/>
      <c r="H2234" s="60"/>
      <c r="I2234" s="59">
        <f t="shared" si="36"/>
        <v>23</v>
      </c>
      <c r="J2234" s="59" t="s">
        <v>1613</v>
      </c>
      <c r="K2234" s="61"/>
      <c r="L2234" s="62" t="s">
        <v>6737</v>
      </c>
      <c r="M2234" s="62" t="s">
        <v>2664</v>
      </c>
      <c r="N2234" s="72" t="str">
        <f>VLOOKUP(M2234,'Hulpblad KAR-parser'!A:C,2,FALSE)</f>
        <v>Inzet Brw functie</v>
      </c>
      <c r="O2234" s="72" t="str">
        <f>IF(VLOOKUP(M2234,'Hulpblad KAR-parser'!A:C,3,FALSE)="","",VLOOKUP(M2234,'Hulpblad KAR-parser'!A:C,3,FALSE))</f>
        <v>Pelotons Cdt</v>
      </c>
      <c r="P2234" s="136" t="str">
        <f>IF(CONCATENATE(C2234,D2234)="","",VLOOKUP(CONCATENATE(C2234,D2234),Karakteristieken!AQ:AQ,1,FALSE))</f>
        <v>Inzet Brw functiePelotons Cdt</v>
      </c>
    </row>
    <row r="2235" spans="1:16" x14ac:dyDescent="0.25">
      <c r="A2235" s="59"/>
      <c r="B2235" s="59"/>
      <c r="C2235" s="59"/>
      <c r="D2235" s="59"/>
      <c r="E2235" s="60" t="s">
        <v>9552</v>
      </c>
      <c r="F2235" s="60"/>
      <c r="G2235" s="60" t="s">
        <v>2664</v>
      </c>
      <c r="H2235" s="60"/>
      <c r="I2235" s="59">
        <f t="shared" si="36"/>
        <v>7</v>
      </c>
      <c r="J2235" s="59" t="s">
        <v>1561</v>
      </c>
      <c r="K2235" s="61"/>
      <c r="L2235" s="62" t="s">
        <v>6737</v>
      </c>
      <c r="M2235" s="62" t="s">
        <v>2664</v>
      </c>
      <c r="N2235" s="72" t="str">
        <f>VLOOKUP(M2235,'Hulpblad KAR-parser'!A:C,2,FALSE)</f>
        <v>Inzet Brw functie</v>
      </c>
      <c r="O2235" s="72" t="str">
        <f>IF(VLOOKUP(M2235,'Hulpblad KAR-parser'!A:C,3,FALSE)="","",VLOOKUP(M2235,'Hulpblad KAR-parser'!A:C,3,FALSE))</f>
        <v>Pelotons Cdt</v>
      </c>
      <c r="P2235" s="136" t="str">
        <f>IF(CONCATENATE(C2235,D2235)="","",VLOOKUP(CONCATENATE(C2235,D2235),Karakteristieken!AQ:AQ,1,FALSE))</f>
        <v/>
      </c>
    </row>
    <row r="2236" spans="1:16" x14ac:dyDescent="0.25">
      <c r="A2236" s="59"/>
      <c r="B2236" s="59"/>
      <c r="C2236" s="59"/>
      <c r="D2236" s="59"/>
      <c r="E2236" s="60" t="s">
        <v>9551</v>
      </c>
      <c r="F2236" s="60"/>
      <c r="G2236" s="60" t="s">
        <v>2664</v>
      </c>
      <c r="H2236" s="60"/>
      <c r="I2236" s="59">
        <f t="shared" si="36"/>
        <v>4</v>
      </c>
      <c r="J2236" s="59" t="s">
        <v>1561</v>
      </c>
      <c r="K2236" s="61"/>
      <c r="L2236" s="62" t="s">
        <v>6737</v>
      </c>
      <c r="M2236" s="62" t="s">
        <v>2664</v>
      </c>
      <c r="N2236" s="72" t="str">
        <f>VLOOKUP(M2236,'Hulpblad KAR-parser'!A:C,2,FALSE)</f>
        <v>Inzet Brw functie</v>
      </c>
      <c r="O2236" s="72" t="str">
        <f>IF(VLOOKUP(M2236,'Hulpblad KAR-parser'!A:C,3,FALSE)="","",VLOOKUP(M2236,'Hulpblad KAR-parser'!A:C,3,FALSE))</f>
        <v>Pelotons Cdt</v>
      </c>
      <c r="P2236" s="136" t="str">
        <f>IF(CONCATENATE(C2236,D2236)="","",VLOOKUP(CONCATENATE(C2236,D2236),Karakteristieken!AQ:AQ,1,FALSE))</f>
        <v/>
      </c>
    </row>
    <row r="2237" spans="1:16" x14ac:dyDescent="0.25">
      <c r="A2237" s="59">
        <v>200109914</v>
      </c>
      <c r="B2237" s="59">
        <v>200098380</v>
      </c>
      <c r="C2237" s="59" t="s">
        <v>2466</v>
      </c>
      <c r="D2237" s="59" t="s">
        <v>2533</v>
      </c>
      <c r="E2237" s="60" t="s">
        <v>2535</v>
      </c>
      <c r="F2237" s="60"/>
      <c r="G2237" s="60"/>
      <c r="H2237" s="60"/>
      <c r="I2237" s="59">
        <f t="shared" si="36"/>
        <v>20</v>
      </c>
      <c r="J2237" s="59" t="s">
        <v>1613</v>
      </c>
      <c r="K2237" s="61"/>
      <c r="L2237" s="62" t="s">
        <v>6737</v>
      </c>
      <c r="M2237" s="62" t="s">
        <v>2535</v>
      </c>
      <c r="N2237" s="72" t="str">
        <f>VLOOKUP(M2237,'Hulpblad KAR-parser'!A:C,2,FALSE)</f>
        <v>Inzet Brw Alg</v>
      </c>
      <c r="O2237" s="72" t="str">
        <f>IF(VLOOKUP(M2237,'Hulpblad KAR-parser'!A:C,3,FALSE)="","",VLOOKUP(M2237,'Hulpblad KAR-parser'!A:C,3,FALSE))</f>
        <v>Postalarm</v>
      </c>
      <c r="P2237" s="136" t="str">
        <f>IF(CONCATENATE(C2237,D2237)="","",VLOOKUP(CONCATENATE(C2237,D2237),Karakteristieken!AQ:AQ,1,FALSE))</f>
        <v>Inzet Brw AlgPostalarm</v>
      </c>
    </row>
    <row r="2238" spans="1:16" x14ac:dyDescent="0.25">
      <c r="A2238" s="59"/>
      <c r="B2238" s="59"/>
      <c r="C2238" s="59"/>
      <c r="D2238" s="59"/>
      <c r="E2238" s="60" t="s">
        <v>9456</v>
      </c>
      <c r="F2238" s="60"/>
      <c r="G2238" s="60" t="s">
        <v>2535</v>
      </c>
      <c r="H2238" s="60"/>
      <c r="I2238" s="59">
        <f t="shared" si="36"/>
        <v>5</v>
      </c>
      <c r="J2238" s="59" t="s">
        <v>1561</v>
      </c>
      <c r="K2238" s="61"/>
      <c r="L2238" s="62" t="s">
        <v>6737</v>
      </c>
      <c r="M2238" s="62" t="s">
        <v>2535</v>
      </c>
      <c r="N2238" s="72" t="str">
        <f>VLOOKUP(M2238,'Hulpblad KAR-parser'!A:C,2,FALSE)</f>
        <v>Inzet Brw Alg</v>
      </c>
      <c r="O2238" s="72" t="str">
        <f>IF(VLOOKUP(M2238,'Hulpblad KAR-parser'!A:C,3,FALSE)="","",VLOOKUP(M2238,'Hulpblad KAR-parser'!A:C,3,FALSE))</f>
        <v>Postalarm</v>
      </c>
      <c r="P2238" s="136" t="str">
        <f>IF(CONCATENATE(C2238,D2238)="","",VLOOKUP(CONCATENATE(C2238,D2238),Karakteristieken!AQ:AQ,1,FALSE))</f>
        <v/>
      </c>
    </row>
    <row r="2239" spans="1:16" x14ac:dyDescent="0.25">
      <c r="A2239" s="59">
        <v>200137313</v>
      </c>
      <c r="B2239" s="59">
        <v>200107497</v>
      </c>
      <c r="C2239" s="59" t="s">
        <v>2466</v>
      </c>
      <c r="D2239" s="59" t="s">
        <v>2536</v>
      </c>
      <c r="E2239" s="60" t="s">
        <v>2539</v>
      </c>
      <c r="F2239" s="60"/>
      <c r="G2239" s="60"/>
      <c r="H2239" s="60"/>
      <c r="I2239" s="59">
        <f t="shared" si="36"/>
        <v>30</v>
      </c>
      <c r="J2239" s="59" t="s">
        <v>1613</v>
      </c>
      <c r="K2239" s="61"/>
      <c r="L2239" s="62" t="s">
        <v>6737</v>
      </c>
      <c r="M2239" s="62" t="s">
        <v>2539</v>
      </c>
      <c r="N2239" s="72" t="str">
        <f>VLOOKUP(M2239,'Hulpblad KAR-parser'!A:C,2,FALSE)</f>
        <v>Inzet Brw Alg</v>
      </c>
      <c r="O2239" s="72" t="str">
        <f>IF(VLOOKUP(M2239,'Hulpblad KAR-parser'!A:C,3,FALSE)="","",VLOOKUP(M2239,'Hulpblad KAR-parser'!A:C,3,FALSE))</f>
        <v>Quick Response Team</v>
      </c>
      <c r="P2239" s="136" t="str">
        <f>IF(CONCATENATE(C2239,D2239)="","",VLOOKUP(CONCATENATE(C2239,D2239),Karakteristieken!AQ:AQ,1,FALSE))</f>
        <v>Inzet Brw AlgQuick Response Team</v>
      </c>
    </row>
    <row r="2240" spans="1:16" x14ac:dyDescent="0.25">
      <c r="A2240" s="59"/>
      <c r="B2240" s="59"/>
      <c r="C2240" s="59"/>
      <c r="D2240" s="59"/>
      <c r="E2240" s="60" t="s">
        <v>9457</v>
      </c>
      <c r="F2240" s="60"/>
      <c r="G2240" s="60" t="s">
        <v>2539</v>
      </c>
      <c r="H2240" s="60"/>
      <c r="I2240" s="59">
        <f t="shared" si="36"/>
        <v>6</v>
      </c>
      <c r="J2240" s="59" t="s">
        <v>1561</v>
      </c>
      <c r="K2240" s="61"/>
      <c r="L2240" s="62" t="s">
        <v>6737</v>
      </c>
      <c r="M2240" s="62" t="s">
        <v>2539</v>
      </c>
      <c r="N2240" s="72" t="str">
        <f>VLOOKUP(M2240,'Hulpblad KAR-parser'!A:C,2,FALSE)</f>
        <v>Inzet Brw Alg</v>
      </c>
      <c r="O2240" s="72" t="str">
        <f>IF(VLOOKUP(M2240,'Hulpblad KAR-parser'!A:C,3,FALSE)="","",VLOOKUP(M2240,'Hulpblad KAR-parser'!A:C,3,FALSE))</f>
        <v>Quick Response Team</v>
      </c>
      <c r="P2240" s="136" t="str">
        <f>IF(CONCATENATE(C2240,D2240)="","",VLOOKUP(CONCATENATE(C2240,D2240),Karakteristieken!AQ:AQ,1,FALSE))</f>
        <v/>
      </c>
    </row>
    <row r="2241" spans="1:16" x14ac:dyDescent="0.25">
      <c r="A2241" s="59"/>
      <c r="B2241" s="59"/>
      <c r="C2241" s="59"/>
      <c r="D2241" s="59"/>
      <c r="E2241" s="60" t="s">
        <v>9458</v>
      </c>
      <c r="F2241" s="60"/>
      <c r="G2241" s="60" t="s">
        <v>2539</v>
      </c>
      <c r="H2241" s="60"/>
      <c r="I2241" s="59">
        <f t="shared" si="36"/>
        <v>14</v>
      </c>
      <c r="J2241" s="59" t="s">
        <v>1561</v>
      </c>
      <c r="K2241" s="61"/>
      <c r="L2241" s="62" t="s">
        <v>6737</v>
      </c>
      <c r="M2241" s="62" t="s">
        <v>2539</v>
      </c>
      <c r="N2241" s="72" t="str">
        <f>VLOOKUP(M2241,'Hulpblad KAR-parser'!A:C,2,FALSE)</f>
        <v>Inzet Brw Alg</v>
      </c>
      <c r="O2241" s="72" t="str">
        <f>IF(VLOOKUP(M2241,'Hulpblad KAR-parser'!A:C,3,FALSE)="","",VLOOKUP(M2241,'Hulpblad KAR-parser'!A:C,3,FALSE))</f>
        <v>Quick Response Team</v>
      </c>
      <c r="P2241" s="136" t="str">
        <f>IF(CONCATENATE(C2241,D2241)="","",VLOOKUP(CONCATENATE(C2241,D2241),Karakteristieken!AQ:AQ,1,FALSE))</f>
        <v/>
      </c>
    </row>
    <row r="2242" spans="1:16" x14ac:dyDescent="0.25">
      <c r="A2242" s="59"/>
      <c r="B2242" s="59"/>
      <c r="C2242" s="59"/>
      <c r="D2242" s="59"/>
      <c r="E2242" s="60" t="s">
        <v>9459</v>
      </c>
      <c r="F2242" s="60"/>
      <c r="G2242" s="60" t="s">
        <v>2539</v>
      </c>
      <c r="H2242" s="60"/>
      <c r="I2242" s="59">
        <f t="shared" si="36"/>
        <v>20</v>
      </c>
      <c r="J2242" s="59" t="s">
        <v>1561</v>
      </c>
      <c r="K2242" s="61"/>
      <c r="L2242" s="62" t="s">
        <v>6737</v>
      </c>
      <c r="M2242" s="62" t="s">
        <v>2539</v>
      </c>
      <c r="N2242" s="72" t="str">
        <f>VLOOKUP(M2242,'Hulpblad KAR-parser'!A:C,2,FALSE)</f>
        <v>Inzet Brw Alg</v>
      </c>
      <c r="O2242" s="72" t="str">
        <f>IF(VLOOKUP(M2242,'Hulpblad KAR-parser'!A:C,3,FALSE)="","",VLOOKUP(M2242,'Hulpblad KAR-parser'!A:C,3,FALSE))</f>
        <v>Quick Response Team</v>
      </c>
      <c r="P2242" s="136" t="str">
        <f>IF(CONCATENATE(C2242,D2242)="","",VLOOKUP(CONCATENATE(C2242,D2242),Karakteristieken!AQ:AQ,1,FALSE))</f>
        <v/>
      </c>
    </row>
    <row r="2243" spans="1:16" x14ac:dyDescent="0.25">
      <c r="A2243" s="59">
        <v>200137314</v>
      </c>
      <c r="B2243" s="59">
        <v>200107567</v>
      </c>
      <c r="C2243" s="59" t="s">
        <v>2672</v>
      </c>
      <c r="D2243" s="59" t="s">
        <v>12052</v>
      </c>
      <c r="E2243" s="60" t="s">
        <v>12053</v>
      </c>
      <c r="F2243" s="60"/>
      <c r="G2243" s="60"/>
      <c r="H2243" s="60"/>
      <c r="I2243" s="59">
        <f t="shared" si="36"/>
        <v>27</v>
      </c>
      <c r="J2243" s="59" t="s">
        <v>1613</v>
      </c>
      <c r="K2243" s="61"/>
      <c r="L2243" s="62" t="s">
        <v>6737</v>
      </c>
      <c r="M2243" s="62" t="s">
        <v>12053</v>
      </c>
      <c r="N2243" s="72" t="str">
        <f>VLOOKUP(M2243,'Hulpblad KAR-parser'!A:C,2,FALSE)</f>
        <v>Inzet Brw HV EH</v>
      </c>
      <c r="O2243" s="72" t="str">
        <f>IF(VLOOKUP(M2243,'Hulpblad KAR-parser'!A:C,3,FALSE)="","",VLOOKUP(M2243,'Hulpblad KAR-parser'!A:C,3,FALSE))</f>
        <v>Rampterrein Verl.</v>
      </c>
      <c r="P2243" s="136" t="str">
        <f>IF(CONCATENATE(C2243,D2243)="","",VLOOKUP(CONCATENATE(C2243,D2243),Karakteristieken!AQ:AQ,1,FALSE))</f>
        <v>Inzet Brw HV EHRampterrein Verl.</v>
      </c>
    </row>
    <row r="2244" spans="1:16" x14ac:dyDescent="0.25">
      <c r="A2244" s="59"/>
      <c r="B2244" s="59"/>
      <c r="C2244" s="59"/>
      <c r="D2244" s="59"/>
      <c r="E2244" s="60" t="s">
        <v>9565</v>
      </c>
      <c r="F2244" s="60"/>
      <c r="G2244" s="60" t="s">
        <v>12053</v>
      </c>
      <c r="H2244" s="60"/>
      <c r="I2244" s="59">
        <f t="shared" ref="I2244:I2307" si="37">LEN(E2244)</f>
        <v>7</v>
      </c>
      <c r="J2244" s="59" t="s">
        <v>1561</v>
      </c>
      <c r="K2244" s="61"/>
      <c r="L2244" s="62" t="s">
        <v>6737</v>
      </c>
      <c r="M2244" s="62" t="s">
        <v>12053</v>
      </c>
      <c r="N2244" s="72" t="str">
        <f>VLOOKUP(M2244,'Hulpblad KAR-parser'!A:C,2,FALSE)</f>
        <v>Inzet Brw HV EH</v>
      </c>
      <c r="O2244" s="72" t="str">
        <f>IF(VLOOKUP(M2244,'Hulpblad KAR-parser'!A:C,3,FALSE)="","",VLOOKUP(M2244,'Hulpblad KAR-parser'!A:C,3,FALSE))</f>
        <v>Rampterrein Verl.</v>
      </c>
      <c r="P2244" s="136" t="str">
        <f>IF(CONCATENATE(C2244,D2244)="","",VLOOKUP(CONCATENATE(C2244,D2244),Karakteristieken!AQ:AQ,1,FALSE))</f>
        <v/>
      </c>
    </row>
    <row r="2245" spans="1:16" x14ac:dyDescent="0.25">
      <c r="A2245" s="59"/>
      <c r="B2245" s="59"/>
      <c r="C2245" s="59"/>
      <c r="D2245" s="59"/>
      <c r="E2245" s="60" t="s">
        <v>2678</v>
      </c>
      <c r="F2245" s="60"/>
      <c r="G2245" s="60" t="s">
        <v>12053</v>
      </c>
      <c r="H2245" s="60"/>
      <c r="I2245" s="59">
        <f t="shared" si="37"/>
        <v>28</v>
      </c>
      <c r="J2245" s="59" t="s">
        <v>1561</v>
      </c>
      <c r="K2245" s="61"/>
      <c r="L2245" s="62" t="s">
        <v>6737</v>
      </c>
      <c r="M2245" s="62" t="s">
        <v>12053</v>
      </c>
      <c r="N2245" s="72" t="str">
        <f>VLOOKUP(M2245,'Hulpblad KAR-parser'!A:C,2,FALSE)</f>
        <v>Inzet Brw HV EH</v>
      </c>
      <c r="O2245" s="72" t="str">
        <f>IF(VLOOKUP(M2245,'Hulpblad KAR-parser'!A:C,3,FALSE)="","",VLOOKUP(M2245,'Hulpblad KAR-parser'!A:C,3,FALSE))</f>
        <v>Rampterrein Verl.</v>
      </c>
      <c r="P2245" s="136" t="str">
        <f>IF(CONCATENATE(C2245,D2245)="","",VLOOKUP(CONCATENATE(C2245,D2245),Karakteristieken!AQ:AQ,1,FALSE))</f>
        <v/>
      </c>
    </row>
    <row r="2246" spans="1:16" x14ac:dyDescent="0.25">
      <c r="A2246" s="59"/>
      <c r="B2246" s="59"/>
      <c r="C2246" s="59"/>
      <c r="D2246" s="59"/>
      <c r="E2246" s="60" t="s">
        <v>9566</v>
      </c>
      <c r="F2246" s="60"/>
      <c r="G2246" s="60" t="s">
        <v>12053</v>
      </c>
      <c r="H2246" s="60"/>
      <c r="I2246" s="59">
        <f t="shared" si="37"/>
        <v>27</v>
      </c>
      <c r="J2246" s="59" t="s">
        <v>1561</v>
      </c>
      <c r="K2246" s="61"/>
      <c r="L2246" s="62" t="s">
        <v>6737</v>
      </c>
      <c r="M2246" s="62" t="s">
        <v>12053</v>
      </c>
      <c r="N2246" s="72" t="str">
        <f>VLOOKUP(M2246,'Hulpblad KAR-parser'!A:C,2,FALSE)</f>
        <v>Inzet Brw HV EH</v>
      </c>
      <c r="O2246" s="72" t="str">
        <f>IF(VLOOKUP(M2246,'Hulpblad KAR-parser'!A:C,3,FALSE)="","",VLOOKUP(M2246,'Hulpblad KAR-parser'!A:C,3,FALSE))</f>
        <v>Rampterrein Verl.</v>
      </c>
      <c r="P2246" s="136" t="str">
        <f>IF(CONCATENATE(C2246,D2246)="","",VLOOKUP(CONCATENATE(C2246,D2246),Karakteristieken!AQ:AQ,1,FALSE))</f>
        <v/>
      </c>
    </row>
    <row r="2247" spans="1:16" x14ac:dyDescent="0.25">
      <c r="A2247" s="59">
        <v>200114756</v>
      </c>
      <c r="B2247" s="59">
        <v>200107139</v>
      </c>
      <c r="C2247" s="59" t="s">
        <v>2672</v>
      </c>
      <c r="D2247" s="59" t="s">
        <v>2679</v>
      </c>
      <c r="E2247" s="60" t="s">
        <v>2680</v>
      </c>
      <c r="F2247" s="60"/>
      <c r="G2247" s="60"/>
      <c r="H2247" s="60"/>
      <c r="I2247" s="59">
        <f t="shared" si="37"/>
        <v>25</v>
      </c>
      <c r="J2247" s="59" t="s">
        <v>1613</v>
      </c>
      <c r="K2247" s="61"/>
      <c r="L2247" s="62" t="s">
        <v>6737</v>
      </c>
      <c r="M2247" s="62" t="s">
        <v>2680</v>
      </c>
      <c r="N2247" s="72" t="str">
        <f>VLOOKUP(M2247,'Hulpblad KAR-parser'!A:C,2,FALSE)</f>
        <v>Inzet Brw HV EH</v>
      </c>
      <c r="O2247" s="72" t="str">
        <f>IF(VLOOKUP(M2247,'Hulpblad KAR-parser'!A:C,3,FALSE)="","",VLOOKUP(M2247,'Hulpblad KAR-parser'!A:C,3,FALSE))</f>
        <v>Reddingskussen</v>
      </c>
      <c r="P2247" s="136" t="str">
        <f>IF(CONCATENATE(C2247,D2247)="","",VLOOKUP(CONCATENATE(C2247,D2247),Karakteristieken!AQ:AQ,1,FALSE))</f>
        <v>Inzet Brw HV EHReddingskussen</v>
      </c>
    </row>
    <row r="2248" spans="1:16" x14ac:dyDescent="0.25">
      <c r="A2248" s="59"/>
      <c r="B2248" s="59"/>
      <c r="C2248" s="59"/>
      <c r="D2248" s="59"/>
      <c r="E2248" s="60" t="s">
        <v>9567</v>
      </c>
      <c r="F2248" s="60"/>
      <c r="G2248" s="60" t="s">
        <v>2680</v>
      </c>
      <c r="H2248" s="60"/>
      <c r="I2248" s="59">
        <f t="shared" si="37"/>
        <v>6</v>
      </c>
      <c r="J2248" s="59" t="s">
        <v>1561</v>
      </c>
      <c r="K2248" s="61"/>
      <c r="L2248" s="62" t="s">
        <v>6737</v>
      </c>
      <c r="M2248" s="62" t="s">
        <v>2680</v>
      </c>
      <c r="N2248" s="72" t="str">
        <f>VLOOKUP(M2248,'Hulpblad KAR-parser'!A:C,2,FALSE)</f>
        <v>Inzet Brw HV EH</v>
      </c>
      <c r="O2248" s="72" t="str">
        <f>IF(VLOOKUP(M2248,'Hulpblad KAR-parser'!A:C,3,FALSE)="","",VLOOKUP(M2248,'Hulpblad KAR-parser'!A:C,3,FALSE))</f>
        <v>Reddingskussen</v>
      </c>
      <c r="P2248" s="136" t="str">
        <f>IF(CONCATENATE(C2248,D2248)="","",VLOOKUP(CONCATENATE(C2248,D2248),Karakteristieken!AQ:AQ,1,FALSE))</f>
        <v/>
      </c>
    </row>
    <row r="2249" spans="1:16" x14ac:dyDescent="0.25">
      <c r="A2249" s="59"/>
      <c r="B2249" s="59"/>
      <c r="C2249" s="59"/>
      <c r="D2249" s="59"/>
      <c r="E2249" s="60" t="s">
        <v>9568</v>
      </c>
      <c r="F2249" s="60"/>
      <c r="G2249" s="60" t="s">
        <v>2680</v>
      </c>
      <c r="H2249" s="60"/>
      <c r="I2249" s="59">
        <f t="shared" si="37"/>
        <v>6</v>
      </c>
      <c r="J2249" s="59" t="s">
        <v>1561</v>
      </c>
      <c r="K2249" s="61"/>
      <c r="L2249" s="62" t="s">
        <v>6737</v>
      </c>
      <c r="M2249" s="62" t="s">
        <v>2680</v>
      </c>
      <c r="N2249" s="72" t="str">
        <f>VLOOKUP(M2249,'Hulpblad KAR-parser'!A:C,2,FALSE)</f>
        <v>Inzet Brw HV EH</v>
      </c>
      <c r="O2249" s="72" t="str">
        <f>IF(VLOOKUP(M2249,'Hulpblad KAR-parser'!A:C,3,FALSE)="","",VLOOKUP(M2249,'Hulpblad KAR-parser'!A:C,3,FALSE))</f>
        <v>Reddingskussen</v>
      </c>
      <c r="P2249" s="136" t="str">
        <f>IF(CONCATENATE(C2249,D2249)="","",VLOOKUP(CONCATENATE(C2249,D2249),Karakteristieken!AQ:AQ,1,FALSE))</f>
        <v/>
      </c>
    </row>
    <row r="2250" spans="1:16" x14ac:dyDescent="0.25">
      <c r="A2250" s="59"/>
      <c r="B2250" s="59"/>
      <c r="C2250" s="59"/>
      <c r="D2250" s="59"/>
      <c r="E2250" s="60" t="s">
        <v>9569</v>
      </c>
      <c r="F2250" s="60"/>
      <c r="G2250" s="60" t="s">
        <v>2680</v>
      </c>
      <c r="H2250" s="60"/>
      <c r="I2250" s="59">
        <f t="shared" si="37"/>
        <v>28</v>
      </c>
      <c r="J2250" s="59" t="s">
        <v>1561</v>
      </c>
      <c r="K2250" s="61"/>
      <c r="L2250" s="62" t="s">
        <v>6737</v>
      </c>
      <c r="M2250" s="62" t="s">
        <v>2680</v>
      </c>
      <c r="N2250" s="72" t="str">
        <f>VLOOKUP(M2250,'Hulpblad KAR-parser'!A:C,2,FALSE)</f>
        <v>Inzet Brw HV EH</v>
      </c>
      <c r="O2250" s="72" t="str">
        <f>IF(VLOOKUP(M2250,'Hulpblad KAR-parser'!A:C,3,FALSE)="","",VLOOKUP(M2250,'Hulpblad KAR-parser'!A:C,3,FALSE))</f>
        <v>Reddingskussen</v>
      </c>
      <c r="P2250" s="136" t="str">
        <f>IF(CONCATENATE(C2250,D2250)="","",VLOOKUP(CONCATENATE(C2250,D2250),Karakteristieken!AQ:AQ,1,FALSE))</f>
        <v/>
      </c>
    </row>
    <row r="2251" spans="1:16" x14ac:dyDescent="0.25">
      <c r="A2251" s="59">
        <v>200114757</v>
      </c>
      <c r="B2251" s="59">
        <v>200107140</v>
      </c>
      <c r="C2251" s="59" t="s">
        <v>2672</v>
      </c>
      <c r="D2251" s="59" t="s">
        <v>2681</v>
      </c>
      <c r="E2251" s="60" t="s">
        <v>2682</v>
      </c>
      <c r="F2251" s="60"/>
      <c r="G2251" s="60"/>
      <c r="H2251" s="60"/>
      <c r="I2251" s="59">
        <f t="shared" si="37"/>
        <v>25</v>
      </c>
      <c r="J2251" s="59" t="s">
        <v>1613</v>
      </c>
      <c r="K2251" s="61"/>
      <c r="L2251" s="62" t="s">
        <v>6737</v>
      </c>
      <c r="M2251" s="62" t="s">
        <v>2682</v>
      </c>
      <c r="N2251" s="72" t="str">
        <f>VLOOKUP(M2251,'Hulpblad KAR-parser'!A:C,2,FALSE)</f>
        <v>Inzet Brw HV EH</v>
      </c>
      <c r="O2251" s="72" t="str">
        <f>IF(VLOOKUP(M2251,'Hulpblad KAR-parser'!A:C,3,FALSE)="","",VLOOKUP(M2251,'Hulpblad KAR-parser'!A:C,3,FALSE))</f>
        <v>Redteam Hoogte</v>
      </c>
      <c r="P2251" s="136" t="str">
        <f>IF(CONCATENATE(C2251,D2251)="","",VLOOKUP(CONCATENATE(C2251,D2251),Karakteristieken!AQ:AQ,1,FALSE))</f>
        <v>Inzet Brw HV EHRedteam Hoogte</v>
      </c>
    </row>
    <row r="2252" spans="1:16" x14ac:dyDescent="0.25">
      <c r="A2252" s="59"/>
      <c r="B2252" s="59"/>
      <c r="C2252" s="59"/>
      <c r="D2252" s="59"/>
      <c r="E2252" s="60" t="s">
        <v>9570</v>
      </c>
      <c r="F2252" s="60"/>
      <c r="G2252" s="60" t="s">
        <v>2682</v>
      </c>
      <c r="H2252" s="60"/>
      <c r="I2252" s="59">
        <f t="shared" si="37"/>
        <v>7</v>
      </c>
      <c r="J2252" s="59" t="s">
        <v>1561</v>
      </c>
      <c r="K2252" s="61"/>
      <c r="L2252" s="62" t="s">
        <v>6737</v>
      </c>
      <c r="M2252" s="62" t="s">
        <v>2682</v>
      </c>
      <c r="N2252" s="72" t="str">
        <f>VLOOKUP(M2252,'Hulpblad KAR-parser'!A:C,2,FALSE)</f>
        <v>Inzet Brw HV EH</v>
      </c>
      <c r="O2252" s="72" t="str">
        <f>IF(VLOOKUP(M2252,'Hulpblad KAR-parser'!A:C,3,FALSE)="","",VLOOKUP(M2252,'Hulpblad KAR-parser'!A:C,3,FALSE))</f>
        <v>Redteam Hoogte</v>
      </c>
      <c r="P2252" s="136" t="str">
        <f>IF(CONCATENATE(C2252,D2252)="","",VLOOKUP(CONCATENATE(C2252,D2252),Karakteristieken!AQ:AQ,1,FALSE))</f>
        <v/>
      </c>
    </row>
    <row r="2253" spans="1:16" x14ac:dyDescent="0.25">
      <c r="A2253" s="59"/>
      <c r="B2253" s="59"/>
      <c r="C2253" s="59"/>
      <c r="D2253" s="59"/>
      <c r="E2253" s="60" t="s">
        <v>9571</v>
      </c>
      <c r="F2253" s="60"/>
      <c r="G2253" s="60" t="s">
        <v>2682</v>
      </c>
      <c r="H2253" s="60"/>
      <c r="I2253" s="59">
        <f t="shared" si="37"/>
        <v>28</v>
      </c>
      <c r="J2253" s="59" t="s">
        <v>1561</v>
      </c>
      <c r="K2253" s="61"/>
      <c r="L2253" s="62" t="s">
        <v>6737</v>
      </c>
      <c r="M2253" s="62" t="s">
        <v>2682</v>
      </c>
      <c r="N2253" s="72" t="str">
        <f>VLOOKUP(M2253,'Hulpblad KAR-parser'!A:C,2,FALSE)</f>
        <v>Inzet Brw HV EH</v>
      </c>
      <c r="O2253" s="72" t="str">
        <f>IF(VLOOKUP(M2253,'Hulpblad KAR-parser'!A:C,3,FALSE)="","",VLOOKUP(M2253,'Hulpblad KAR-parser'!A:C,3,FALSE))</f>
        <v>Redteam Hoogte</v>
      </c>
      <c r="P2253" s="136" t="str">
        <f>IF(CONCATENATE(C2253,D2253)="","",VLOOKUP(CONCATENATE(C2253,D2253),Karakteristieken!AQ:AQ,1,FALSE))</f>
        <v/>
      </c>
    </row>
    <row r="2254" spans="1:16" x14ac:dyDescent="0.25">
      <c r="A2254" s="59">
        <v>200114751</v>
      </c>
      <c r="B2254" s="59">
        <v>200107134</v>
      </c>
      <c r="C2254" s="59" t="s">
        <v>2580</v>
      </c>
      <c r="D2254" s="59" t="s">
        <v>2668</v>
      </c>
      <c r="E2254" s="60" t="s">
        <v>2669</v>
      </c>
      <c r="F2254" s="60"/>
      <c r="G2254" s="60"/>
      <c r="H2254" s="60"/>
      <c r="I2254" s="59">
        <f t="shared" si="37"/>
        <v>27</v>
      </c>
      <c r="J2254" s="59" t="s">
        <v>1613</v>
      </c>
      <c r="K2254" s="61"/>
      <c r="L2254" s="62" t="s">
        <v>6737</v>
      </c>
      <c r="M2254" s="62" t="s">
        <v>2669</v>
      </c>
      <c r="N2254" s="72" t="str">
        <f>VLOOKUP(M2254,'Hulpblad KAR-parser'!A:C,2,FALSE)</f>
        <v>Inzet Brw functie</v>
      </c>
      <c r="O2254" s="72" t="str">
        <f>IF(VLOOKUP(M2254,'Hulpblad KAR-parser'!A:C,3,FALSE)="","",VLOOKUP(M2254,'Hulpblad KAR-parser'!A:C,3,FALSE))</f>
        <v>Regionaal adv. NB</v>
      </c>
      <c r="P2254" s="136" t="str">
        <f>IF(CONCATENATE(C2254,D2254)="","",VLOOKUP(CONCATENATE(C2254,D2254),Karakteristieken!AQ:AQ,1,FALSE))</f>
        <v>Inzet Brw functieRegionaal adv. NB</v>
      </c>
    </row>
    <row r="2255" spans="1:16" x14ac:dyDescent="0.25">
      <c r="A2255" s="59"/>
      <c r="B2255" s="59"/>
      <c r="C2255" s="59"/>
      <c r="D2255" s="59"/>
      <c r="E2255" s="60" t="s">
        <v>9554</v>
      </c>
      <c r="F2255" s="60"/>
      <c r="G2255" s="60" t="s">
        <v>2669</v>
      </c>
      <c r="H2255" s="60"/>
      <c r="I2255" s="59">
        <f t="shared" si="37"/>
        <v>8</v>
      </c>
      <c r="J2255" s="59" t="s">
        <v>1561</v>
      </c>
      <c r="K2255" s="61"/>
      <c r="L2255" s="62" t="s">
        <v>6737</v>
      </c>
      <c r="M2255" s="62" t="s">
        <v>2669</v>
      </c>
      <c r="N2255" s="72" t="str">
        <f>VLOOKUP(M2255,'Hulpblad KAR-parser'!A:C,2,FALSE)</f>
        <v>Inzet Brw functie</v>
      </c>
      <c r="O2255" s="72" t="str">
        <f>IF(VLOOKUP(M2255,'Hulpblad KAR-parser'!A:C,3,FALSE)="","",VLOOKUP(M2255,'Hulpblad KAR-parser'!A:C,3,FALSE))</f>
        <v>Regionaal adv. NB</v>
      </c>
      <c r="P2255" s="136" t="str">
        <f>IF(CONCATENATE(C2255,D2255)="","",VLOOKUP(CONCATENATE(C2255,D2255),Karakteristieken!AQ:AQ,1,FALSE))</f>
        <v/>
      </c>
    </row>
    <row r="2256" spans="1:16" x14ac:dyDescent="0.25">
      <c r="A2256" s="59"/>
      <c r="B2256" s="59"/>
      <c r="C2256" s="59"/>
      <c r="D2256" s="59"/>
      <c r="E2256" s="60" t="s">
        <v>9553</v>
      </c>
      <c r="F2256" s="60"/>
      <c r="G2256" s="60" t="s">
        <v>2669</v>
      </c>
      <c r="H2256" s="60"/>
      <c r="I2256" s="59">
        <f t="shared" si="37"/>
        <v>5</v>
      </c>
      <c r="J2256" s="59" t="s">
        <v>1561</v>
      </c>
      <c r="K2256" s="61"/>
      <c r="L2256" s="62" t="s">
        <v>6737</v>
      </c>
      <c r="M2256" s="62" t="s">
        <v>2669</v>
      </c>
      <c r="N2256" s="72" t="str">
        <f>VLOOKUP(M2256,'Hulpblad KAR-parser'!A:C,2,FALSE)</f>
        <v>Inzet Brw functie</v>
      </c>
      <c r="O2256" s="72" t="str">
        <f>IF(VLOOKUP(M2256,'Hulpblad KAR-parser'!A:C,3,FALSE)="","",VLOOKUP(M2256,'Hulpblad KAR-parser'!A:C,3,FALSE))</f>
        <v>Regionaal adv. NB</v>
      </c>
      <c r="P2256" s="136" t="str">
        <f>IF(CONCATENATE(C2256,D2256)="","",VLOOKUP(CONCATENATE(C2256,D2256),Karakteristieken!AQ:AQ,1,FALSE))</f>
        <v/>
      </c>
    </row>
    <row r="2257" spans="1:16" x14ac:dyDescent="0.25">
      <c r="A2257" s="59">
        <v>200109915</v>
      </c>
      <c r="B2257" s="59">
        <v>200098381</v>
      </c>
      <c r="C2257" s="59" t="s">
        <v>2466</v>
      </c>
      <c r="D2257" s="59" t="s">
        <v>2541</v>
      </c>
      <c r="E2257" s="60" t="s">
        <v>2544</v>
      </c>
      <c r="F2257" s="60"/>
      <c r="G2257" s="60"/>
      <c r="H2257" s="60"/>
      <c r="I2257" s="59">
        <f t="shared" si="37"/>
        <v>26</v>
      </c>
      <c r="J2257" s="59" t="s">
        <v>1613</v>
      </c>
      <c r="K2257" s="61"/>
      <c r="L2257" s="62" t="s">
        <v>6737</v>
      </c>
      <c r="M2257" s="62" t="s">
        <v>2544</v>
      </c>
      <c r="N2257" s="72" t="str">
        <f>VLOOKUP(M2257,'Hulpblad KAR-parser'!A:C,2,FALSE)</f>
        <v>Inzet Brw Alg</v>
      </c>
      <c r="O2257" s="72" t="str">
        <f>IF(VLOOKUP(M2257,'Hulpblad KAR-parser'!A:C,3,FALSE)="","",VLOOKUP(M2257,'Hulpblad KAR-parser'!A:C,3,FALSE))</f>
        <v>Reinigen wegdek</v>
      </c>
      <c r="P2257" s="136" t="str">
        <f>IF(CONCATENATE(C2257,D2257)="","",VLOOKUP(CONCATENATE(C2257,D2257),Karakteristieken!AQ:AQ,1,FALSE))</f>
        <v>Inzet Brw AlgReinigen wegdek</v>
      </c>
    </row>
    <row r="2258" spans="1:16" x14ac:dyDescent="0.25">
      <c r="A2258" s="59"/>
      <c r="B2258" s="59"/>
      <c r="C2258" s="59"/>
      <c r="D2258" s="59"/>
      <c r="E2258" s="60" t="s">
        <v>9460</v>
      </c>
      <c r="F2258" s="60"/>
      <c r="G2258" s="60" t="s">
        <v>2544</v>
      </c>
      <c r="H2258" s="60"/>
      <c r="I2258" s="59">
        <f t="shared" si="37"/>
        <v>11</v>
      </c>
      <c r="J2258" s="59" t="s">
        <v>1561</v>
      </c>
      <c r="K2258" s="61"/>
      <c r="L2258" s="62" t="s">
        <v>6737</v>
      </c>
      <c r="M2258" s="62" t="s">
        <v>2544</v>
      </c>
      <c r="N2258" s="72" t="str">
        <f>VLOOKUP(M2258,'Hulpblad KAR-parser'!A:C,2,FALSE)</f>
        <v>Inzet Brw Alg</v>
      </c>
      <c r="O2258" s="72" t="str">
        <f>IF(VLOOKUP(M2258,'Hulpblad KAR-parser'!A:C,3,FALSE)="","",VLOOKUP(M2258,'Hulpblad KAR-parser'!A:C,3,FALSE))</f>
        <v>Reinigen wegdek</v>
      </c>
      <c r="P2258" s="136" t="str">
        <f>IF(CONCATENATE(C2258,D2258)="","",VLOOKUP(CONCATENATE(C2258,D2258),Karakteristieken!AQ:AQ,1,FALSE))</f>
        <v/>
      </c>
    </row>
    <row r="2259" spans="1:16" x14ac:dyDescent="0.25">
      <c r="A2259" s="59"/>
      <c r="B2259" s="59"/>
      <c r="C2259" s="59"/>
      <c r="D2259" s="59"/>
      <c r="E2259" s="60" t="s">
        <v>9461</v>
      </c>
      <c r="F2259" s="60"/>
      <c r="G2259" s="60" t="s">
        <v>2544</v>
      </c>
      <c r="H2259" s="60"/>
      <c r="I2259" s="59">
        <f t="shared" si="37"/>
        <v>5</v>
      </c>
      <c r="J2259" s="59" t="s">
        <v>1561</v>
      </c>
      <c r="K2259" s="61"/>
      <c r="L2259" s="62" t="s">
        <v>6737</v>
      </c>
      <c r="M2259" s="62" t="s">
        <v>2544</v>
      </c>
      <c r="N2259" s="72" t="str">
        <f>VLOOKUP(M2259,'Hulpblad KAR-parser'!A:C,2,FALSE)</f>
        <v>Inzet Brw Alg</v>
      </c>
      <c r="O2259" s="72" t="str">
        <f>IF(VLOOKUP(M2259,'Hulpblad KAR-parser'!A:C,3,FALSE)="","",VLOOKUP(M2259,'Hulpblad KAR-parser'!A:C,3,FALSE))</f>
        <v>Reinigen wegdek</v>
      </c>
      <c r="P2259" s="136" t="str">
        <f>IF(CONCATENATE(C2259,D2259)="","",VLOOKUP(CONCATENATE(C2259,D2259),Karakteristieken!AQ:AQ,1,FALSE))</f>
        <v/>
      </c>
    </row>
    <row r="2260" spans="1:16" x14ac:dyDescent="0.25">
      <c r="A2260" s="59"/>
      <c r="B2260" s="59"/>
      <c r="C2260" s="59"/>
      <c r="D2260" s="59"/>
      <c r="E2260" s="60" t="s">
        <v>9462</v>
      </c>
      <c r="F2260" s="60"/>
      <c r="G2260" s="60" t="s">
        <v>2544</v>
      </c>
      <c r="H2260" s="60"/>
      <c r="I2260" s="59">
        <f t="shared" si="37"/>
        <v>6</v>
      </c>
      <c r="J2260" s="59" t="s">
        <v>1561</v>
      </c>
      <c r="K2260" s="61"/>
      <c r="L2260" s="62" t="s">
        <v>6737</v>
      </c>
      <c r="M2260" s="62" t="s">
        <v>2544</v>
      </c>
      <c r="N2260" s="72" t="str">
        <f>VLOOKUP(M2260,'Hulpblad KAR-parser'!A:C,2,FALSE)</f>
        <v>Inzet Brw Alg</v>
      </c>
      <c r="O2260" s="72" t="str">
        <f>IF(VLOOKUP(M2260,'Hulpblad KAR-parser'!A:C,3,FALSE)="","",VLOOKUP(M2260,'Hulpblad KAR-parser'!A:C,3,FALSE))</f>
        <v>Reinigen wegdek</v>
      </c>
      <c r="P2260" s="136" t="str">
        <f>IF(CONCATENATE(C2260,D2260)="","",VLOOKUP(CONCATENATE(C2260,D2260),Karakteristieken!AQ:AQ,1,FALSE))</f>
        <v/>
      </c>
    </row>
    <row r="2261" spans="1:16" x14ac:dyDescent="0.25">
      <c r="A2261" s="59"/>
      <c r="B2261" s="59"/>
      <c r="C2261" s="59"/>
      <c r="D2261" s="59"/>
      <c r="E2261" s="60" t="s">
        <v>9463</v>
      </c>
      <c r="F2261" s="60"/>
      <c r="G2261" s="60" t="s">
        <v>2544</v>
      </c>
      <c r="H2261" s="60"/>
      <c r="I2261" s="59">
        <f t="shared" si="37"/>
        <v>6</v>
      </c>
      <c r="J2261" s="59" t="s">
        <v>1561</v>
      </c>
      <c r="K2261" s="61"/>
      <c r="L2261" s="62" t="s">
        <v>6737</v>
      </c>
      <c r="M2261" s="62" t="s">
        <v>2544</v>
      </c>
      <c r="N2261" s="72" t="str">
        <f>VLOOKUP(M2261,'Hulpblad KAR-parser'!A:C,2,FALSE)</f>
        <v>Inzet Brw Alg</v>
      </c>
      <c r="O2261" s="72" t="str">
        <f>IF(VLOOKUP(M2261,'Hulpblad KAR-parser'!A:C,3,FALSE)="","",VLOOKUP(M2261,'Hulpblad KAR-parser'!A:C,3,FALSE))</f>
        <v>Reinigen wegdek</v>
      </c>
      <c r="P2261" s="136" t="str">
        <f>IF(CONCATENATE(C2261,D2261)="","",VLOOKUP(CONCATENATE(C2261,D2261),Karakteristieken!AQ:AQ,1,FALSE))</f>
        <v/>
      </c>
    </row>
    <row r="2262" spans="1:16" x14ac:dyDescent="0.25">
      <c r="A2262" s="59">
        <v>200114807</v>
      </c>
      <c r="B2262" s="59">
        <v>200107189</v>
      </c>
      <c r="C2262" s="59" t="s">
        <v>2816</v>
      </c>
      <c r="D2262" s="59" t="s">
        <v>2832</v>
      </c>
      <c r="E2262" s="60" t="s">
        <v>2833</v>
      </c>
      <c r="F2262" s="60"/>
      <c r="G2262" s="60"/>
      <c r="H2262" s="60"/>
      <c r="I2262" s="59">
        <f t="shared" si="37"/>
        <v>22</v>
      </c>
      <c r="J2262" s="59" t="s">
        <v>1613</v>
      </c>
      <c r="K2262" s="61"/>
      <c r="L2262" s="62" t="s">
        <v>6737</v>
      </c>
      <c r="M2262" s="62" t="s">
        <v>2833</v>
      </c>
      <c r="N2262" s="72" t="str">
        <f>VLOOKUP(M2262,'Hulpblad KAR-parser'!A:C,2,FALSE)</f>
        <v>Inzet Brw Spec Blus</v>
      </c>
      <c r="O2262" s="72" t="str">
        <f>IF(VLOOKUP(M2262,'Hulpblad KAR-parser'!A:C,3,FALSE)="","",VLOOKUP(M2262,'Hulpblad KAR-parser'!A:C,3,FALSE))</f>
        <v>Rietdakteam</v>
      </c>
      <c r="P2262" s="136" t="str">
        <f>IF(CONCATENATE(C2262,D2262)="","",VLOOKUP(CONCATENATE(C2262,D2262),Karakteristieken!AQ:AQ,1,FALSE))</f>
        <v>Inzet Brw Spec BlusRietdakteam</v>
      </c>
    </row>
    <row r="2263" spans="1:16" x14ac:dyDescent="0.25">
      <c r="A2263" s="59"/>
      <c r="B2263" s="59"/>
      <c r="C2263" s="59"/>
      <c r="D2263" s="59"/>
      <c r="E2263" s="60" t="s">
        <v>9715</v>
      </c>
      <c r="F2263" s="60"/>
      <c r="G2263" s="60" t="s">
        <v>2833</v>
      </c>
      <c r="H2263" s="60"/>
      <c r="I2263" s="59">
        <f t="shared" si="37"/>
        <v>6</v>
      </c>
      <c r="J2263" s="59" t="s">
        <v>1561</v>
      </c>
      <c r="K2263" s="61"/>
      <c r="L2263" s="62" t="s">
        <v>6737</v>
      </c>
      <c r="M2263" s="62" t="s">
        <v>2833</v>
      </c>
      <c r="N2263" s="72" t="str">
        <f>VLOOKUP(M2263,'Hulpblad KAR-parser'!A:C,2,FALSE)</f>
        <v>Inzet Brw Spec Blus</v>
      </c>
      <c r="O2263" s="72" t="str">
        <f>IF(VLOOKUP(M2263,'Hulpblad KAR-parser'!A:C,3,FALSE)="","",VLOOKUP(M2263,'Hulpblad KAR-parser'!A:C,3,FALSE))</f>
        <v>Rietdakteam</v>
      </c>
      <c r="P2263" s="136" t="str">
        <f>IF(CONCATENATE(C2263,D2263)="","",VLOOKUP(CONCATENATE(C2263,D2263),Karakteristieken!AQ:AQ,1,FALSE))</f>
        <v/>
      </c>
    </row>
    <row r="2264" spans="1:16" x14ac:dyDescent="0.25">
      <c r="A2264" s="59"/>
      <c r="B2264" s="59"/>
      <c r="C2264" s="59"/>
      <c r="D2264" s="59"/>
      <c r="E2264" s="60" t="s">
        <v>9716</v>
      </c>
      <c r="F2264" s="60"/>
      <c r="G2264" s="60" t="s">
        <v>2833</v>
      </c>
      <c r="H2264" s="60"/>
      <c r="I2264" s="59">
        <f t="shared" si="37"/>
        <v>25</v>
      </c>
      <c r="J2264" s="59" t="s">
        <v>1561</v>
      </c>
      <c r="K2264" s="61"/>
      <c r="L2264" s="62" t="s">
        <v>6737</v>
      </c>
      <c r="M2264" s="62" t="s">
        <v>2833</v>
      </c>
      <c r="N2264" s="72" t="str">
        <f>VLOOKUP(M2264,'Hulpblad KAR-parser'!A:C,2,FALSE)</f>
        <v>Inzet Brw Spec Blus</v>
      </c>
      <c r="O2264" s="72" t="str">
        <f>IF(VLOOKUP(M2264,'Hulpblad KAR-parser'!A:C,3,FALSE)="","",VLOOKUP(M2264,'Hulpblad KAR-parser'!A:C,3,FALSE))</f>
        <v>Rietdakteam</v>
      </c>
      <c r="P2264" s="136" t="str">
        <f>IF(CONCATENATE(C2264,D2264)="","",VLOOKUP(CONCATENATE(C2264,D2264),Karakteristieken!AQ:AQ,1,FALSE))</f>
        <v/>
      </c>
    </row>
    <row r="2265" spans="1:16" x14ac:dyDescent="0.25">
      <c r="A2265" s="59">
        <v>200109920</v>
      </c>
      <c r="B2265" s="59">
        <v>200098386</v>
      </c>
      <c r="C2265" s="59" t="s">
        <v>2547</v>
      </c>
      <c r="D2265" s="59" t="s">
        <v>2552</v>
      </c>
      <c r="E2265" s="60" t="s">
        <v>2554</v>
      </c>
      <c r="F2265" s="60"/>
      <c r="G2265" s="60"/>
      <c r="H2265" s="60"/>
      <c r="I2265" s="59">
        <f t="shared" si="37"/>
        <v>13</v>
      </c>
      <c r="J2265" s="59" t="s">
        <v>1613</v>
      </c>
      <c r="K2265" s="61"/>
      <c r="L2265" s="62" t="s">
        <v>6737</v>
      </c>
      <c r="M2265" s="62" t="s">
        <v>2554</v>
      </c>
      <c r="N2265" s="72" t="str">
        <f>VLOOKUP(M2265,'Hulpblad KAR-parser'!A:C,2,FALSE)</f>
        <v>Inzet Brw Alg EH</v>
      </c>
      <c r="O2265" s="72" t="str">
        <f>IF(VLOOKUP(M2265,'Hulpblad KAR-parser'!A:C,3,FALSE)="","",VLOOKUP(M2265,'Hulpblad KAR-parser'!A:C,3,FALSE))</f>
        <v>RV</v>
      </c>
      <c r="P2265" s="136" t="str">
        <f>IF(CONCATENATE(C2265,D2265)="","",VLOOKUP(CONCATENATE(C2265,D2265),Karakteristieken!AQ:AQ,1,FALSE))</f>
        <v>Inzet Brw Alg EHRV</v>
      </c>
    </row>
    <row r="2266" spans="1:16" x14ac:dyDescent="0.25">
      <c r="A2266" s="59"/>
      <c r="B2266" s="59"/>
      <c r="C2266" s="59"/>
      <c r="D2266" s="59"/>
      <c r="E2266" s="60" t="s">
        <v>9471</v>
      </c>
      <c r="F2266" s="60"/>
      <c r="G2266" s="60" t="s">
        <v>2554</v>
      </c>
      <c r="H2266" s="60"/>
      <c r="I2266" s="59">
        <f t="shared" si="37"/>
        <v>7</v>
      </c>
      <c r="J2266" s="59" t="s">
        <v>1561</v>
      </c>
      <c r="K2266" s="61"/>
      <c r="L2266" s="62" t="s">
        <v>6737</v>
      </c>
      <c r="M2266" s="62" t="s">
        <v>2554</v>
      </c>
      <c r="N2266" s="72" t="str">
        <f>VLOOKUP(M2266,'Hulpblad KAR-parser'!A:C,2,FALSE)</f>
        <v>Inzet Brw Alg EH</v>
      </c>
      <c r="O2266" s="72" t="str">
        <f>IF(VLOOKUP(M2266,'Hulpblad KAR-parser'!A:C,3,FALSE)="","",VLOOKUP(M2266,'Hulpblad KAR-parser'!A:C,3,FALSE))</f>
        <v>RV</v>
      </c>
      <c r="P2266" s="136" t="str">
        <f>IF(CONCATENATE(C2266,D2266)="","",VLOOKUP(CONCATENATE(C2266,D2266),Karakteristieken!AQ:AQ,1,FALSE))</f>
        <v/>
      </c>
    </row>
    <row r="2267" spans="1:16" x14ac:dyDescent="0.25">
      <c r="A2267" s="59"/>
      <c r="B2267" s="59"/>
      <c r="C2267" s="59"/>
      <c r="D2267" s="59"/>
      <c r="E2267" s="60" t="s">
        <v>9472</v>
      </c>
      <c r="F2267" s="60"/>
      <c r="G2267" s="60" t="s">
        <v>2554</v>
      </c>
      <c r="H2267" s="60"/>
      <c r="I2267" s="59">
        <f t="shared" si="37"/>
        <v>5</v>
      </c>
      <c r="J2267" s="59" t="s">
        <v>1561</v>
      </c>
      <c r="K2267" s="61"/>
      <c r="L2267" s="62" t="s">
        <v>6737</v>
      </c>
      <c r="M2267" s="62" t="s">
        <v>2554</v>
      </c>
      <c r="N2267" s="72" t="str">
        <f>VLOOKUP(M2267,'Hulpblad KAR-parser'!A:C,2,FALSE)</f>
        <v>Inzet Brw Alg EH</v>
      </c>
      <c r="O2267" s="72" t="str">
        <f>IF(VLOOKUP(M2267,'Hulpblad KAR-parser'!A:C,3,FALSE)="","",VLOOKUP(M2267,'Hulpblad KAR-parser'!A:C,3,FALSE))</f>
        <v>RV</v>
      </c>
      <c r="P2267" s="136" t="str">
        <f>IF(CONCATENATE(C2267,D2267)="","",VLOOKUP(CONCATENATE(C2267,D2267),Karakteristieken!AQ:AQ,1,FALSE))</f>
        <v/>
      </c>
    </row>
    <row r="2268" spans="1:16" x14ac:dyDescent="0.25">
      <c r="A2268" s="59"/>
      <c r="B2268" s="59"/>
      <c r="C2268" s="59"/>
      <c r="D2268" s="59"/>
      <c r="E2268" s="60" t="s">
        <v>9473</v>
      </c>
      <c r="F2268" s="60"/>
      <c r="G2268" s="60" t="s">
        <v>2554</v>
      </c>
      <c r="H2268" s="60"/>
      <c r="I2268" s="59">
        <f t="shared" si="37"/>
        <v>6</v>
      </c>
      <c r="J2268" s="59" t="s">
        <v>1561</v>
      </c>
      <c r="K2268" s="61"/>
      <c r="L2268" s="62" t="s">
        <v>6737</v>
      </c>
      <c r="M2268" s="62" t="s">
        <v>2554</v>
      </c>
      <c r="N2268" s="72" t="str">
        <f>VLOOKUP(M2268,'Hulpblad KAR-parser'!A:C,2,FALSE)</f>
        <v>Inzet Brw Alg EH</v>
      </c>
      <c r="O2268" s="72" t="str">
        <f>IF(VLOOKUP(M2268,'Hulpblad KAR-parser'!A:C,3,FALSE)="","",VLOOKUP(M2268,'Hulpblad KAR-parser'!A:C,3,FALSE))</f>
        <v>RV</v>
      </c>
      <c r="P2268" s="136" t="str">
        <f>IF(CONCATENATE(C2268,D2268)="","",VLOOKUP(CONCATENATE(C2268,D2268),Karakteristieken!AQ:AQ,1,FALSE))</f>
        <v/>
      </c>
    </row>
    <row r="2269" spans="1:16" x14ac:dyDescent="0.25">
      <c r="A2269" s="59">
        <v>200109922</v>
      </c>
      <c r="B2269" s="59">
        <v>200098388</v>
      </c>
      <c r="C2269" s="59" t="s">
        <v>2816</v>
      </c>
      <c r="D2269" s="59" t="s">
        <v>2836</v>
      </c>
      <c r="E2269" s="60" t="s">
        <v>2837</v>
      </c>
      <c r="F2269" s="60"/>
      <c r="G2269" s="60"/>
      <c r="H2269" s="60"/>
      <c r="I2269" s="59">
        <f t="shared" si="37"/>
        <v>14</v>
      </c>
      <c r="J2269" s="59" t="s">
        <v>1613</v>
      </c>
      <c r="K2269" s="61"/>
      <c r="L2269" s="62" t="s">
        <v>6737</v>
      </c>
      <c r="M2269" s="62" t="s">
        <v>2837</v>
      </c>
      <c r="N2269" s="72" t="str">
        <f>VLOOKUP(M2269,'Hulpblad KAR-parser'!A:C,2,FALSE)</f>
        <v>Inzet Brw Spec Blus</v>
      </c>
      <c r="O2269" s="72" t="str">
        <f>IF(VLOOKUP(M2269,'Hulpblad KAR-parser'!A:C,3,FALSE)="","",VLOOKUP(M2269,'Hulpblad KAR-parser'!A:C,3,FALSE))</f>
        <v>SBA</v>
      </c>
      <c r="P2269" s="136" t="str">
        <f>IF(CONCATENATE(C2269,D2269)="","",VLOOKUP(CONCATENATE(C2269,D2269),Karakteristieken!AQ:AQ,1,FALSE))</f>
        <v>Inzet Brw Spec BlusSBA</v>
      </c>
    </row>
    <row r="2270" spans="1:16" x14ac:dyDescent="0.25">
      <c r="A2270" s="59"/>
      <c r="B2270" s="59"/>
      <c r="C2270" s="59"/>
      <c r="D2270" s="59"/>
      <c r="E2270" s="60" t="s">
        <v>9718</v>
      </c>
      <c r="F2270" s="60"/>
      <c r="G2270" s="60" t="s">
        <v>2837</v>
      </c>
      <c r="H2270" s="60"/>
      <c r="I2270" s="59">
        <f t="shared" si="37"/>
        <v>7</v>
      </c>
      <c r="J2270" s="59" t="s">
        <v>1561</v>
      </c>
      <c r="K2270" s="61"/>
      <c r="L2270" s="62" t="s">
        <v>6737</v>
      </c>
      <c r="M2270" s="62" t="s">
        <v>2837</v>
      </c>
      <c r="N2270" s="72" t="str">
        <f>VLOOKUP(M2270,'Hulpblad KAR-parser'!A:C,2,FALSE)</f>
        <v>Inzet Brw Spec Blus</v>
      </c>
      <c r="O2270" s="72" t="str">
        <f>IF(VLOOKUP(M2270,'Hulpblad KAR-parser'!A:C,3,FALSE)="","",VLOOKUP(M2270,'Hulpblad KAR-parser'!A:C,3,FALSE))</f>
        <v>SBA</v>
      </c>
      <c r="P2270" s="136" t="str">
        <f>IF(CONCATENATE(C2270,D2270)="","",VLOOKUP(CONCATENATE(C2270,D2270),Karakteristieken!AQ:AQ,1,FALSE))</f>
        <v/>
      </c>
    </row>
    <row r="2271" spans="1:16" x14ac:dyDescent="0.25">
      <c r="A2271" s="59">
        <v>200109923</v>
      </c>
      <c r="B2271" s="59">
        <v>200098389</v>
      </c>
      <c r="C2271" s="59" t="s">
        <v>2816</v>
      </c>
      <c r="D2271" s="59" t="s">
        <v>2834</v>
      </c>
      <c r="E2271" s="60" t="s">
        <v>2835</v>
      </c>
      <c r="F2271" s="60"/>
      <c r="G2271" s="60"/>
      <c r="H2271" s="60"/>
      <c r="I2271" s="59">
        <f t="shared" si="37"/>
        <v>17</v>
      </c>
      <c r="J2271" s="59" t="s">
        <v>1613</v>
      </c>
      <c r="K2271" s="61"/>
      <c r="L2271" s="62" t="s">
        <v>6737</v>
      </c>
      <c r="M2271" s="62" t="s">
        <v>2835</v>
      </c>
      <c r="N2271" s="72" t="str">
        <f>VLOOKUP(M2271,'Hulpblad KAR-parser'!A:C,2,FALSE)</f>
        <v>Inzet Brw Spec Blus</v>
      </c>
      <c r="O2271" s="72" t="str">
        <f>IF(VLOOKUP(M2271,'Hulpblad KAR-parser'!A:C,3,FALSE)="","",VLOOKUP(M2271,'Hulpblad KAR-parser'!A:C,3,FALSE))</f>
        <v>SB / SBH</v>
      </c>
      <c r="P2271" s="136" t="str">
        <f>IF(CONCATENATE(C2271,D2271)="","",VLOOKUP(CONCATENATE(C2271,D2271),Karakteristieken!AQ:AQ,1,FALSE))</f>
        <v>Inzet Brw Spec BlusSB / SBH</v>
      </c>
    </row>
    <row r="2272" spans="1:16" x14ac:dyDescent="0.25">
      <c r="A2272" s="59"/>
      <c r="B2272" s="59"/>
      <c r="C2272" s="59"/>
      <c r="D2272" s="59"/>
      <c r="E2272" s="60" t="s">
        <v>9717</v>
      </c>
      <c r="F2272" s="60"/>
      <c r="G2272" s="60" t="s">
        <v>2835</v>
      </c>
      <c r="H2272" s="60"/>
      <c r="I2272" s="59">
        <f t="shared" si="37"/>
        <v>7</v>
      </c>
      <c r="J2272" s="59" t="s">
        <v>1561</v>
      </c>
      <c r="K2272" s="61"/>
      <c r="L2272" s="62" t="s">
        <v>6737</v>
      </c>
      <c r="M2272" s="62" t="s">
        <v>2835</v>
      </c>
      <c r="N2272" s="72" t="str">
        <f>VLOOKUP(M2272,'Hulpblad KAR-parser'!A:C,2,FALSE)</f>
        <v>Inzet Brw Spec Blus</v>
      </c>
      <c r="O2272" s="72" t="str">
        <f>IF(VLOOKUP(M2272,'Hulpblad KAR-parser'!A:C,3,FALSE)="","",VLOOKUP(M2272,'Hulpblad KAR-parser'!A:C,3,FALSE))</f>
        <v>SB / SBH</v>
      </c>
      <c r="P2272" s="136" t="str">
        <f>IF(CONCATENATE(C2272,D2272)="","",VLOOKUP(CONCATENATE(C2272,D2272),Karakteristieken!AQ:AQ,1,FALSE))</f>
        <v/>
      </c>
    </row>
    <row r="2273" spans="1:16" x14ac:dyDescent="0.25">
      <c r="A2273" s="59">
        <v>200114798</v>
      </c>
      <c r="B2273" s="59">
        <v>200107180</v>
      </c>
      <c r="C2273" s="59" t="s">
        <v>2785</v>
      </c>
      <c r="D2273" s="59" t="s">
        <v>2811</v>
      </c>
      <c r="E2273" s="60" t="s">
        <v>2812</v>
      </c>
      <c r="F2273" s="60"/>
      <c r="G2273" s="60"/>
      <c r="H2273" s="60"/>
      <c r="I2273" s="59">
        <f t="shared" si="37"/>
        <v>28</v>
      </c>
      <c r="J2273" s="59" t="s">
        <v>1613</v>
      </c>
      <c r="K2273" s="61"/>
      <c r="L2273" s="62" t="s">
        <v>6737</v>
      </c>
      <c r="M2273" s="62" t="s">
        <v>2812</v>
      </c>
      <c r="N2273" s="72" t="str">
        <f>VLOOKUP(M2273,'Hulpblad KAR-parser'!A:C,2,FALSE)</f>
        <v>Inzet Brw op Wat/WO</v>
      </c>
      <c r="O2273" s="72" t="str">
        <f>IF(VLOOKUP(M2273,'Hulpblad KAR-parser'!A:C,3,FALSE)="","",VLOOKUP(M2273,'Hulpblad KAR-parser'!A:C,3,FALSE))</f>
        <v>ScheepsBr.Best. eh.</v>
      </c>
      <c r="P2273" s="136" t="str">
        <f>IF(CONCATENATE(C2273,D2273)="","",VLOOKUP(CONCATENATE(C2273,D2273),Karakteristieken!AQ:AQ,1,FALSE))</f>
        <v>Inzet Brw op Wat/WOScheepsBr.Best. eh.</v>
      </c>
    </row>
    <row r="2274" spans="1:16" x14ac:dyDescent="0.25">
      <c r="A2274" s="59"/>
      <c r="B2274" s="59"/>
      <c r="C2274" s="59"/>
      <c r="D2274" s="59"/>
      <c r="E2274" s="60" t="s">
        <v>9690</v>
      </c>
      <c r="F2274" s="60"/>
      <c r="G2274" s="60" t="s">
        <v>2812</v>
      </c>
      <c r="H2274" s="60"/>
      <c r="I2274" s="59">
        <f t="shared" si="37"/>
        <v>7</v>
      </c>
      <c r="J2274" s="59" t="s">
        <v>1561</v>
      </c>
      <c r="K2274" s="61"/>
      <c r="L2274" s="62" t="s">
        <v>6737</v>
      </c>
      <c r="M2274" s="62" t="s">
        <v>2812</v>
      </c>
      <c r="N2274" s="72" t="str">
        <f>VLOOKUP(M2274,'Hulpblad KAR-parser'!A:C,2,FALSE)</f>
        <v>Inzet Brw op Wat/WO</v>
      </c>
      <c r="O2274" s="72" t="str">
        <f>IF(VLOOKUP(M2274,'Hulpblad KAR-parser'!A:C,3,FALSE)="","",VLOOKUP(M2274,'Hulpblad KAR-parser'!A:C,3,FALSE))</f>
        <v>ScheepsBr.Best. eh.</v>
      </c>
      <c r="P2274" s="136" t="str">
        <f>IF(CONCATENATE(C2274,D2274)="","",VLOOKUP(CONCATENATE(C2274,D2274),Karakteristieken!AQ:AQ,1,FALSE))</f>
        <v/>
      </c>
    </row>
    <row r="2275" spans="1:16" x14ac:dyDescent="0.25">
      <c r="A2275" s="59"/>
      <c r="B2275" s="59"/>
      <c r="C2275" s="59"/>
      <c r="D2275" s="59"/>
      <c r="E2275" s="60" t="s">
        <v>9691</v>
      </c>
      <c r="F2275" s="60"/>
      <c r="G2275" s="60" t="s">
        <v>2812</v>
      </c>
      <c r="H2275" s="60"/>
      <c r="I2275" s="59">
        <f t="shared" si="37"/>
        <v>27</v>
      </c>
      <c r="J2275" s="59" t="s">
        <v>1561</v>
      </c>
      <c r="K2275" s="61"/>
      <c r="L2275" s="62" t="s">
        <v>6737</v>
      </c>
      <c r="M2275" s="62" t="s">
        <v>2812</v>
      </c>
      <c r="N2275" s="72" t="str">
        <f>VLOOKUP(M2275,'Hulpblad KAR-parser'!A:C,2,FALSE)</f>
        <v>Inzet Brw op Wat/WO</v>
      </c>
      <c r="O2275" s="72" t="str">
        <f>IF(VLOOKUP(M2275,'Hulpblad KAR-parser'!A:C,3,FALSE)="","",VLOOKUP(M2275,'Hulpblad KAR-parser'!A:C,3,FALSE))</f>
        <v>ScheepsBr.Best. eh.</v>
      </c>
      <c r="P2275" s="136" t="str">
        <f>IF(CONCATENATE(C2275,D2275)="","",VLOOKUP(CONCATENATE(C2275,D2275),Karakteristieken!AQ:AQ,1,FALSE))</f>
        <v/>
      </c>
    </row>
    <row r="2276" spans="1:16" x14ac:dyDescent="0.25">
      <c r="A2276" s="59">
        <v>200114808</v>
      </c>
      <c r="B2276" s="59">
        <v>200107190</v>
      </c>
      <c r="C2276" s="59" t="s">
        <v>2816</v>
      </c>
      <c r="D2276" s="9" t="s">
        <v>2838</v>
      </c>
      <c r="E2276" s="60" t="s">
        <v>2839</v>
      </c>
      <c r="F2276" s="60"/>
      <c r="G2276" s="60"/>
      <c r="H2276" s="60"/>
      <c r="I2276" s="59">
        <f t="shared" si="37"/>
        <v>28</v>
      </c>
      <c r="J2276" s="59" t="s">
        <v>1613</v>
      </c>
      <c r="K2276" s="61" t="s">
        <v>12187</v>
      </c>
      <c r="L2276" s="62" t="s">
        <v>6737</v>
      </c>
      <c r="M2276" s="62" t="s">
        <v>2839</v>
      </c>
      <c r="N2276" s="72" t="str">
        <f>VLOOKUP(M2276,'Hulpblad KAR-parser'!A:C,2,FALSE)</f>
        <v>Inzet Brw Spec Blus</v>
      </c>
      <c r="O2276" s="72" t="str">
        <f>IF(VLOOKUP(M2276,'Hulpblad KAR-parser'!A:C,3,FALSE)="","",VLOOKUP(M2276,'Hulpblad KAR-parser'!A:C,3,FALSE))</f>
        <v>Schuimvormend mid.</v>
      </c>
      <c r="P2276" s="136" t="str">
        <f>IF(CONCATENATE(C2276,D2276)="","",VLOOKUP(CONCATENATE(C2276,D2276),Karakteristieken!AQ:AQ,1,FALSE))</f>
        <v>Inzet Brw Spec BlusSchuimvormend mid.</v>
      </c>
    </row>
    <row r="2277" spans="1:16" x14ac:dyDescent="0.25">
      <c r="A2277" s="59"/>
      <c r="B2277" s="59"/>
      <c r="C2277" s="59"/>
      <c r="D2277" s="59"/>
      <c r="E2277" s="60" t="s">
        <v>9719</v>
      </c>
      <c r="F2277" s="60"/>
      <c r="G2277" s="60" t="s">
        <v>2839</v>
      </c>
      <c r="H2277" s="60"/>
      <c r="I2277" s="59">
        <f t="shared" si="37"/>
        <v>6</v>
      </c>
      <c r="J2277" s="59" t="s">
        <v>1561</v>
      </c>
      <c r="K2277" s="61"/>
      <c r="L2277" s="62" t="s">
        <v>6737</v>
      </c>
      <c r="M2277" s="62" t="s">
        <v>2839</v>
      </c>
      <c r="N2277" s="72" t="str">
        <f>VLOOKUP(M2277,'Hulpblad KAR-parser'!A:C,2,FALSE)</f>
        <v>Inzet Brw Spec Blus</v>
      </c>
      <c r="O2277" s="72" t="str">
        <f>IF(VLOOKUP(M2277,'Hulpblad KAR-parser'!A:C,3,FALSE)="","",VLOOKUP(M2277,'Hulpblad KAR-parser'!A:C,3,FALSE))</f>
        <v>Schuimvormend mid.</v>
      </c>
      <c r="P2277" s="136" t="str">
        <f>IF(CONCATENATE(C2277,D2277)="","",VLOOKUP(CONCATENATE(C2277,D2277),Karakteristieken!AQ:AQ,1,FALSE))</f>
        <v/>
      </c>
    </row>
    <row r="2278" spans="1:16" x14ac:dyDescent="0.25">
      <c r="A2278" s="59"/>
      <c r="B2278" s="59"/>
      <c r="C2278" s="59"/>
      <c r="D2278" s="59"/>
      <c r="E2278" s="60" t="s">
        <v>9720</v>
      </c>
      <c r="F2278" s="60"/>
      <c r="G2278" s="60" t="s">
        <v>2839</v>
      </c>
      <c r="H2278" s="60"/>
      <c r="I2278" s="59">
        <f t="shared" si="37"/>
        <v>28</v>
      </c>
      <c r="J2278" s="59" t="s">
        <v>1561</v>
      </c>
      <c r="K2278" s="61"/>
      <c r="L2278" s="62" t="s">
        <v>6737</v>
      </c>
      <c r="M2278" s="62" t="s">
        <v>2839</v>
      </c>
      <c r="N2278" s="72" t="str">
        <f>VLOOKUP(M2278,'Hulpblad KAR-parser'!A:C,2,FALSE)</f>
        <v>Inzet Brw Spec Blus</v>
      </c>
      <c r="O2278" s="72" t="str">
        <f>IF(VLOOKUP(M2278,'Hulpblad KAR-parser'!A:C,3,FALSE)="","",VLOOKUP(M2278,'Hulpblad KAR-parser'!A:C,3,FALSE))</f>
        <v>Schuimvormend mid.</v>
      </c>
      <c r="P2278" s="136" t="str">
        <f>IF(CONCATENATE(C2278,D2278)="","",VLOOKUP(CONCATENATE(C2278,D2278),Karakteristieken!AQ:AQ,1,FALSE))</f>
        <v/>
      </c>
    </row>
    <row r="2279" spans="1:16" x14ac:dyDescent="0.25">
      <c r="A2279" s="59">
        <v>200109925</v>
      </c>
      <c r="B2279" s="59">
        <v>200098391</v>
      </c>
      <c r="C2279" s="59" t="s">
        <v>2547</v>
      </c>
      <c r="D2279" s="59" t="s">
        <v>2555</v>
      </c>
      <c r="E2279" s="60" t="s">
        <v>2556</v>
      </c>
      <c r="F2279" s="60"/>
      <c r="G2279" s="60"/>
      <c r="H2279" s="60"/>
      <c r="I2279" s="59">
        <f t="shared" si="37"/>
        <v>13</v>
      </c>
      <c r="J2279" s="59" t="s">
        <v>1613</v>
      </c>
      <c r="K2279" s="61"/>
      <c r="L2279" s="62" t="s">
        <v>6737</v>
      </c>
      <c r="M2279" s="62" t="s">
        <v>2556</v>
      </c>
      <c r="N2279" s="72" t="str">
        <f>VLOOKUP(M2279,'Hulpblad KAR-parser'!A:C,2,FALSE)</f>
        <v>Inzet Brw Alg EH</v>
      </c>
      <c r="O2279" s="72" t="str">
        <f>IF(VLOOKUP(M2279,'Hulpblad KAR-parser'!A:C,3,FALSE)="","",VLOOKUP(M2279,'Hulpblad KAR-parser'!A:C,3,FALSE))</f>
        <v>SI</v>
      </c>
      <c r="P2279" s="136" t="str">
        <f>IF(CONCATENATE(C2279,D2279)="","",VLOOKUP(CONCATENATE(C2279,D2279),Karakteristieken!AQ:AQ,1,FALSE))</f>
        <v>Inzet Brw Alg EHSI</v>
      </c>
    </row>
    <row r="2280" spans="1:16" x14ac:dyDescent="0.25">
      <c r="A2280" s="59"/>
      <c r="B2280" s="59"/>
      <c r="C2280" s="59"/>
      <c r="D2280" s="59"/>
      <c r="E2280" s="60" t="s">
        <v>9474</v>
      </c>
      <c r="F2280" s="60"/>
      <c r="G2280" s="60" t="s">
        <v>2556</v>
      </c>
      <c r="H2280" s="60"/>
      <c r="I2280" s="59">
        <f t="shared" si="37"/>
        <v>6</v>
      </c>
      <c r="J2280" s="59" t="s">
        <v>1561</v>
      </c>
      <c r="K2280" s="61"/>
      <c r="L2280" s="62" t="s">
        <v>6737</v>
      </c>
      <c r="M2280" s="62" t="s">
        <v>2556</v>
      </c>
      <c r="N2280" s="72" t="str">
        <f>VLOOKUP(M2280,'Hulpblad KAR-parser'!A:C,2,FALSE)</f>
        <v>Inzet Brw Alg EH</v>
      </c>
      <c r="O2280" s="72" t="str">
        <f>IF(VLOOKUP(M2280,'Hulpblad KAR-parser'!A:C,3,FALSE)="","",VLOOKUP(M2280,'Hulpblad KAR-parser'!A:C,3,FALSE))</f>
        <v>SI</v>
      </c>
      <c r="P2280" s="136" t="str">
        <f>IF(CONCATENATE(C2280,D2280)="","",VLOOKUP(CONCATENATE(C2280,D2280),Karakteristieken!AQ:AQ,1,FALSE))</f>
        <v/>
      </c>
    </row>
    <row r="2281" spans="1:16" x14ac:dyDescent="0.25">
      <c r="A2281" s="59">
        <v>200114814</v>
      </c>
      <c r="B2281" s="59">
        <v>200107196</v>
      </c>
      <c r="C2281" s="59" t="s">
        <v>2849</v>
      </c>
      <c r="D2281" s="59" t="s">
        <v>2885</v>
      </c>
      <c r="E2281" s="60" t="s">
        <v>2888</v>
      </c>
      <c r="F2281" s="60"/>
      <c r="G2281" s="60"/>
      <c r="H2281" s="60"/>
      <c r="I2281" s="59">
        <f t="shared" si="37"/>
        <v>13</v>
      </c>
      <c r="J2281" s="59" t="s">
        <v>1613</v>
      </c>
      <c r="K2281" s="61"/>
      <c r="L2281" s="62" t="s">
        <v>6737</v>
      </c>
      <c r="M2281" s="62" t="s">
        <v>2888</v>
      </c>
      <c r="N2281" s="72" t="str">
        <f>VLOOKUP(M2281,'Hulpblad KAR-parser'!A:C,2,FALSE)</f>
        <v>Inzet Brw water win</v>
      </c>
      <c r="O2281" s="72" t="str">
        <f>IF(VLOOKUP(M2281,'Hulpblad KAR-parser'!A:C,3,FALSE)="","",VLOOKUP(M2281,'Hulpblad KAR-parser'!A:C,3,FALSE))</f>
        <v>SL</v>
      </c>
      <c r="P2281" s="136" t="str">
        <f>IF(CONCATENATE(C2281,D2281)="","",VLOOKUP(CONCATENATE(C2281,D2281),Karakteristieken!AQ:AQ,1,FALSE))</f>
        <v>Inzet Brw water winSL</v>
      </c>
    </row>
    <row r="2282" spans="1:16" x14ac:dyDescent="0.25">
      <c r="A2282" s="59"/>
      <c r="B2282" s="59"/>
      <c r="C2282" s="59"/>
      <c r="D2282" s="59"/>
      <c r="E2282" s="60" t="s">
        <v>9748</v>
      </c>
      <c r="F2282" s="60"/>
      <c r="G2282" s="60" t="s">
        <v>2888</v>
      </c>
      <c r="H2282" s="60"/>
      <c r="I2282" s="59">
        <f t="shared" si="37"/>
        <v>5</v>
      </c>
      <c r="J2282" s="59" t="s">
        <v>1561</v>
      </c>
      <c r="K2282" s="61"/>
      <c r="L2282" s="62" t="s">
        <v>6737</v>
      </c>
      <c r="M2282" s="62" t="s">
        <v>2888</v>
      </c>
      <c r="N2282" s="72" t="str">
        <f>VLOOKUP(M2282,'Hulpblad KAR-parser'!A:C,2,FALSE)</f>
        <v>Inzet Brw water win</v>
      </c>
      <c r="O2282" s="72" t="str">
        <f>IF(VLOOKUP(M2282,'Hulpblad KAR-parser'!A:C,3,FALSE)="","",VLOOKUP(M2282,'Hulpblad KAR-parser'!A:C,3,FALSE))</f>
        <v>SL</v>
      </c>
      <c r="P2282" s="136" t="str">
        <f>IF(CONCATENATE(C2282,D2282)="","",VLOOKUP(CONCATENATE(C2282,D2282),Karakteristieken!AQ:AQ,1,FALSE))</f>
        <v/>
      </c>
    </row>
    <row r="2283" spans="1:16" x14ac:dyDescent="0.25">
      <c r="A2283" s="59">
        <v>200137918</v>
      </c>
      <c r="B2283" s="59">
        <v>200116758</v>
      </c>
      <c r="C2283" s="59" t="s">
        <v>2466</v>
      </c>
      <c r="D2283" s="59" t="s">
        <v>12202</v>
      </c>
      <c r="E2283" s="60" t="s">
        <v>12205</v>
      </c>
      <c r="F2283" s="60"/>
      <c r="G2283" s="60"/>
      <c r="H2283" s="60"/>
      <c r="I2283" s="59">
        <f t="shared" si="37"/>
        <v>21</v>
      </c>
      <c r="J2283" s="59" t="s">
        <v>1613</v>
      </c>
      <c r="K2283" s="61"/>
      <c r="L2283" s="62" t="s">
        <v>6737</v>
      </c>
      <c r="M2283" s="62" t="s">
        <v>12205</v>
      </c>
      <c r="N2283" s="72" t="str">
        <f>VLOOKUP(M2283,'Hulpblad KAR-parser'!A:C,2,FALSE)</f>
        <v>Inzet Brw Alg</v>
      </c>
      <c r="O2283" s="72" t="str">
        <f>IF(VLOOKUP(M2283,'Hulpblad KAR-parser'!A:C,3,FALSE)="","",VLOOKUP(M2283,'Hulpblad KAR-parser'!A:C,3,FALSE))</f>
        <v>Slagkracht</v>
      </c>
      <c r="P2283" s="136" t="str">
        <f>IF(CONCATENATE(C2283,D2283)="","",VLOOKUP(CONCATENATE(C2283,D2283),Karakteristieken!AQ:AQ,1,FALSE))</f>
        <v>Inzet Brw AlgSlagkracht</v>
      </c>
    </row>
    <row r="2284" spans="1:16" x14ac:dyDescent="0.25">
      <c r="A2284" s="59"/>
      <c r="B2284" s="59"/>
      <c r="C2284" s="59"/>
      <c r="D2284" s="59"/>
      <c r="E2284" s="60" t="s">
        <v>12206</v>
      </c>
      <c r="F2284" s="60"/>
      <c r="G2284" s="60" t="s">
        <v>12205</v>
      </c>
      <c r="H2284" s="60"/>
      <c r="I2284" s="59">
        <f t="shared" si="37"/>
        <v>5</v>
      </c>
      <c r="J2284" s="59" t="s">
        <v>1561</v>
      </c>
      <c r="K2284" s="61"/>
      <c r="L2284" s="62" t="s">
        <v>6737</v>
      </c>
      <c r="M2284" s="62" t="s">
        <v>12205</v>
      </c>
      <c r="N2284" s="72" t="str">
        <f>VLOOKUP(M2284,'Hulpblad KAR-parser'!A:C,2,FALSE)</f>
        <v>Inzet Brw Alg</v>
      </c>
      <c r="O2284" s="72" t="str">
        <f>IF(VLOOKUP(M2284,'Hulpblad KAR-parser'!A:C,3,FALSE)="","",VLOOKUP(M2284,'Hulpblad KAR-parser'!A:C,3,FALSE))</f>
        <v>Slagkracht</v>
      </c>
      <c r="P2284" s="136" t="str">
        <f>IF(CONCATENATE(C2284,D2284)="","",VLOOKUP(CONCATENATE(C2284,D2284),Karakteristieken!AQ:AQ,1,FALSE))</f>
        <v/>
      </c>
    </row>
    <row r="2285" spans="1:16" x14ac:dyDescent="0.25">
      <c r="A2285" s="59">
        <v>200114776</v>
      </c>
      <c r="B2285" s="59">
        <v>200107159</v>
      </c>
      <c r="C2285" s="59" t="s">
        <v>2720</v>
      </c>
      <c r="D2285" s="59" t="s">
        <v>2738</v>
      </c>
      <c r="E2285" s="60" t="s">
        <v>2739</v>
      </c>
      <c r="F2285" s="60"/>
      <c r="G2285" s="60"/>
      <c r="H2285" s="60"/>
      <c r="I2285" s="59">
        <f t="shared" si="37"/>
        <v>26</v>
      </c>
      <c r="J2285" s="59" t="s">
        <v>1613</v>
      </c>
      <c r="K2285" s="61"/>
      <c r="L2285" s="62" t="s">
        <v>6737</v>
      </c>
      <c r="M2285" s="62" t="s">
        <v>2739</v>
      </c>
      <c r="N2285" s="72" t="str">
        <f>VLOOKUP(M2285,'Hulpblad KAR-parser'!A:C,2,FALSE)</f>
        <v>Inzet Brw Log &amp; OnS</v>
      </c>
      <c r="O2285" s="72" t="str">
        <f>IF(VLOOKUP(M2285,'Hulpblad KAR-parser'!A:C,3,FALSE)="","",VLOOKUP(M2285,'Hulpblad KAR-parser'!A:C,3,FALSE))</f>
        <v>Slang Opneemapparaat</v>
      </c>
      <c r="P2285" s="136" t="str">
        <f>IF(CONCATENATE(C2285,D2285)="","",VLOOKUP(CONCATENATE(C2285,D2285),Karakteristieken!AQ:AQ,1,FALSE))</f>
        <v>Inzet Brw Log &amp; OnSSlang Opneemapparaat</v>
      </c>
    </row>
    <row r="2286" spans="1:16" x14ac:dyDescent="0.25">
      <c r="A2286" s="59"/>
      <c r="B2286" s="59"/>
      <c r="C2286" s="59"/>
      <c r="D2286" s="59"/>
      <c r="E2286" s="60" t="s">
        <v>9624</v>
      </c>
      <c r="F2286" s="60"/>
      <c r="G2286" s="60" t="s">
        <v>2739</v>
      </c>
      <c r="H2286" s="60"/>
      <c r="I2286" s="59">
        <f t="shared" si="37"/>
        <v>6</v>
      </c>
      <c r="J2286" s="59" t="s">
        <v>1561</v>
      </c>
      <c r="K2286" s="61"/>
      <c r="L2286" s="62" t="s">
        <v>6737</v>
      </c>
      <c r="M2286" s="62" t="s">
        <v>2739</v>
      </c>
      <c r="N2286" s="72" t="str">
        <f>VLOOKUP(M2286,'Hulpblad KAR-parser'!A:C,2,FALSE)</f>
        <v>Inzet Brw Log &amp; OnS</v>
      </c>
      <c r="O2286" s="72" t="str">
        <f>IF(VLOOKUP(M2286,'Hulpblad KAR-parser'!A:C,3,FALSE)="","",VLOOKUP(M2286,'Hulpblad KAR-parser'!A:C,3,FALSE))</f>
        <v>Slang Opneemapparaat</v>
      </c>
      <c r="P2286" s="136" t="str">
        <f>IF(CONCATENATE(C2286,D2286)="","",VLOOKUP(CONCATENATE(C2286,D2286),Karakteristieken!AQ:AQ,1,FALSE))</f>
        <v/>
      </c>
    </row>
    <row r="2287" spans="1:16" x14ac:dyDescent="0.25">
      <c r="A2287" s="59"/>
      <c r="B2287" s="59"/>
      <c r="C2287" s="59"/>
      <c r="D2287" s="59"/>
      <c r="E2287" s="60" t="s">
        <v>9625</v>
      </c>
      <c r="F2287" s="60"/>
      <c r="G2287" s="60" t="s">
        <v>2739</v>
      </c>
      <c r="H2287" s="60"/>
      <c r="I2287" s="59">
        <f t="shared" si="37"/>
        <v>28</v>
      </c>
      <c r="J2287" s="59" t="s">
        <v>1561</v>
      </c>
      <c r="K2287" s="61"/>
      <c r="L2287" s="62" t="s">
        <v>6737</v>
      </c>
      <c r="M2287" s="62" t="s">
        <v>2739</v>
      </c>
      <c r="N2287" s="72" t="str">
        <f>VLOOKUP(M2287,'Hulpblad KAR-parser'!A:C,2,FALSE)</f>
        <v>Inzet Brw Log &amp; OnS</v>
      </c>
      <c r="O2287" s="72" t="str">
        <f>IF(VLOOKUP(M2287,'Hulpblad KAR-parser'!A:C,3,FALSE)="","",VLOOKUP(M2287,'Hulpblad KAR-parser'!A:C,3,FALSE))</f>
        <v>Slang Opneemapparaat</v>
      </c>
      <c r="P2287" s="136" t="str">
        <f>IF(CONCATENATE(C2287,D2287)="","",VLOOKUP(CONCATENATE(C2287,D2287),Karakteristieken!AQ:AQ,1,FALSE))</f>
        <v/>
      </c>
    </row>
    <row r="2288" spans="1:16" x14ac:dyDescent="0.25">
      <c r="A2288" s="59">
        <v>200109926</v>
      </c>
      <c r="B2288" s="59">
        <v>200098392</v>
      </c>
      <c r="C2288" s="59" t="s">
        <v>2849</v>
      </c>
      <c r="D2288" s="59" t="s">
        <v>2891</v>
      </c>
      <c r="E2288" s="60" t="s">
        <v>2892</v>
      </c>
      <c r="F2288" s="60"/>
      <c r="G2288" s="60"/>
      <c r="H2288" s="60"/>
      <c r="I2288" s="59">
        <f t="shared" si="37"/>
        <v>18</v>
      </c>
      <c r="J2288" s="59" t="s">
        <v>1613</v>
      </c>
      <c r="K2288" s="61"/>
      <c r="L2288" s="62" t="s">
        <v>6737</v>
      </c>
      <c r="M2288" s="62" t="s">
        <v>2892</v>
      </c>
      <c r="N2288" s="72" t="str">
        <f>VLOOKUP(M2288,'Hulpblad KAR-parser'!A:C,2,FALSE)</f>
        <v>Inzet Brw water win</v>
      </c>
      <c r="O2288" s="72" t="str">
        <f>IF(VLOOKUP(M2288,'Hulpblad KAR-parser'!A:C,3,FALSE)="","",VLOOKUP(M2288,'Hulpblad KAR-parser'!A:C,3,FALSE))</f>
        <v>SLH-3KM</v>
      </c>
      <c r="P2288" s="136" t="str">
        <f>IF(CONCATENATE(C2288,D2288)="","",VLOOKUP(CONCATENATE(C2288,D2288),Karakteristieken!AQ:AQ,1,FALSE))</f>
        <v>Inzet Brw water winSLH-3KM</v>
      </c>
    </row>
    <row r="2289" spans="1:16" x14ac:dyDescent="0.25">
      <c r="A2289" s="59"/>
      <c r="B2289" s="59"/>
      <c r="C2289" s="59"/>
      <c r="D2289" s="59"/>
      <c r="E2289" s="60" t="s">
        <v>9749</v>
      </c>
      <c r="F2289" s="60"/>
      <c r="G2289" s="60" t="s">
        <v>2892</v>
      </c>
      <c r="H2289" s="60"/>
      <c r="I2289" s="59">
        <f t="shared" si="37"/>
        <v>7</v>
      </c>
      <c r="J2289" s="59" t="s">
        <v>1561</v>
      </c>
      <c r="K2289" s="61"/>
      <c r="L2289" s="62" t="s">
        <v>6737</v>
      </c>
      <c r="M2289" s="62" t="s">
        <v>2892</v>
      </c>
      <c r="N2289" s="72" t="str">
        <f>VLOOKUP(M2289,'Hulpblad KAR-parser'!A:C,2,FALSE)</f>
        <v>Inzet Brw water win</v>
      </c>
      <c r="O2289" s="72" t="str">
        <f>IF(VLOOKUP(M2289,'Hulpblad KAR-parser'!A:C,3,FALSE)="","",VLOOKUP(M2289,'Hulpblad KAR-parser'!A:C,3,FALSE))</f>
        <v>SLH-3KM</v>
      </c>
      <c r="P2289" s="136" t="str">
        <f>IF(CONCATENATE(C2289,D2289)="","",VLOOKUP(CONCATENATE(C2289,D2289),Karakteristieken!AQ:AQ,1,FALSE))</f>
        <v/>
      </c>
    </row>
    <row r="2290" spans="1:16" x14ac:dyDescent="0.25">
      <c r="A2290" s="124"/>
      <c r="B2290" s="124"/>
      <c r="C2290" s="1" t="s">
        <v>12846</v>
      </c>
      <c r="D2290" s="1" t="s">
        <v>12851</v>
      </c>
      <c r="E2290" s="112" t="s">
        <v>12864</v>
      </c>
      <c r="F2290" s="124"/>
      <c r="G2290" s="124"/>
      <c r="H2290" s="124"/>
      <c r="I2290" s="63">
        <f t="shared" si="37"/>
        <v>16</v>
      </c>
      <c r="J2290" s="63" t="s">
        <v>1613</v>
      </c>
      <c r="K2290" s="93" t="s">
        <v>12198</v>
      </c>
      <c r="L2290" s="62" t="s">
        <v>6737</v>
      </c>
      <c r="M2290" s="62" t="s">
        <v>12864</v>
      </c>
      <c r="N2290" s="72" t="str">
        <f>VLOOKUP(M2290,'Hulpblad KAR-parser'!A:C,2,FALSE)</f>
        <v>Inzet Brw Spec Verk.</v>
      </c>
      <c r="O2290" s="72" t="str">
        <f>IF(VLOOKUP(M2290,'Hulpblad KAR-parser'!A:C,3,FALSE)="","",VLOOKUP(M2290,'Hulpblad KAR-parser'!A:C,3,FALSE))</f>
        <v>Sonar</v>
      </c>
      <c r="P2290" s="136" t="str">
        <f>IF(CONCATENATE(C2290,D2290)="","",VLOOKUP(CONCATENATE(C2290,D2290),Karakteristieken!AQ:AQ,1,FALSE))</f>
        <v>Inzet Brw Spec Verk.Sonar</v>
      </c>
    </row>
    <row r="2291" spans="1:16" x14ac:dyDescent="0.25">
      <c r="A2291" s="124"/>
      <c r="B2291" s="124"/>
      <c r="C2291" s="124"/>
      <c r="D2291" s="124"/>
      <c r="E2291" s="112" t="s">
        <v>12872</v>
      </c>
      <c r="F2291" s="124"/>
      <c r="G2291" s="112" t="s">
        <v>12864</v>
      </c>
      <c r="H2291" s="124"/>
      <c r="I2291" s="63">
        <f t="shared" si="37"/>
        <v>6</v>
      </c>
      <c r="J2291" s="63" t="s">
        <v>1561</v>
      </c>
      <c r="K2291" s="93" t="s">
        <v>12198</v>
      </c>
      <c r="L2291" s="62" t="s">
        <v>6737</v>
      </c>
      <c r="M2291" s="62" t="s">
        <v>12864</v>
      </c>
      <c r="N2291" s="72" t="str">
        <f>VLOOKUP(M2291,'Hulpblad KAR-parser'!A:C,2,FALSE)</f>
        <v>Inzet Brw Spec Verk.</v>
      </c>
      <c r="O2291" s="72" t="str">
        <f>IF(VLOOKUP(M2291,'Hulpblad KAR-parser'!A:C,3,FALSE)="","",VLOOKUP(M2291,'Hulpblad KAR-parser'!A:C,3,FALSE))</f>
        <v>Sonar</v>
      </c>
      <c r="P2291" s="136" t="str">
        <f>IF(CONCATENATE(C2291,D2291)="","",VLOOKUP(CONCATENATE(C2291,D2291),Karakteristieken!AQ:AQ,1,FALSE))</f>
        <v/>
      </c>
    </row>
    <row r="2292" spans="1:16" x14ac:dyDescent="0.25">
      <c r="A2292" s="67">
        <v>200109928</v>
      </c>
      <c r="B2292" s="67">
        <v>200098394</v>
      </c>
      <c r="C2292" s="67" t="s">
        <v>2816</v>
      </c>
      <c r="D2292" s="67"/>
      <c r="E2292" s="68" t="s">
        <v>6329</v>
      </c>
      <c r="F2292" s="68"/>
      <c r="G2292" s="68"/>
      <c r="H2292" s="68"/>
      <c r="I2292" s="67">
        <f t="shared" si="37"/>
        <v>20</v>
      </c>
      <c r="J2292" s="67" t="s">
        <v>1613</v>
      </c>
      <c r="K2292" s="91" t="s">
        <v>12550</v>
      </c>
      <c r="L2292" s="62" t="s">
        <v>6737</v>
      </c>
      <c r="M2292" s="62" t="s">
        <v>6329</v>
      </c>
      <c r="N2292" s="72" t="e">
        <f>VLOOKUP(M2292,'Hulpblad KAR-parser'!A:C,2,FALSE)</f>
        <v>#N/A</v>
      </c>
      <c r="O2292" s="72" t="e">
        <f>IF(VLOOKUP(M2292,'Hulpblad KAR-parser'!A:C,3,FALSE)="","",VLOOKUP(M2292,'Hulpblad KAR-parser'!A:C,3,FALSE))</f>
        <v>#N/A</v>
      </c>
      <c r="P2292" s="136" t="e">
        <f>IF(CONCATENATE(C2292,D2292)="","",VLOOKUP(CONCATENATE(C2292,D2292),Karakteristieken!AQ:AQ,1,FALSE))</f>
        <v>#N/A</v>
      </c>
    </row>
    <row r="2293" spans="1:16" x14ac:dyDescent="0.25">
      <c r="A2293" s="67"/>
      <c r="B2293" s="67"/>
      <c r="C2293" s="67"/>
      <c r="D2293" s="67"/>
      <c r="E2293" s="68" t="s">
        <v>9729</v>
      </c>
      <c r="F2293" s="68"/>
      <c r="G2293" s="68" t="s">
        <v>6329</v>
      </c>
      <c r="H2293" s="68"/>
      <c r="I2293" s="67">
        <f t="shared" si="37"/>
        <v>5</v>
      </c>
      <c r="J2293" s="67" t="s">
        <v>1561</v>
      </c>
      <c r="K2293" s="91" t="s">
        <v>12550</v>
      </c>
      <c r="L2293" s="62" t="s">
        <v>6737</v>
      </c>
      <c r="M2293" s="62" t="s">
        <v>6329</v>
      </c>
      <c r="N2293" s="72" t="e">
        <f>VLOOKUP(M2293,'Hulpblad KAR-parser'!A:C,2,FALSE)</f>
        <v>#N/A</v>
      </c>
      <c r="O2293" s="72" t="e">
        <f>IF(VLOOKUP(M2293,'Hulpblad KAR-parser'!A:C,3,FALSE)="","",VLOOKUP(M2293,'Hulpblad KAR-parser'!A:C,3,FALSE))</f>
        <v>#N/A</v>
      </c>
      <c r="P2293" s="136" t="str">
        <f>IF(CONCATENATE(C2293,D2293)="","",VLOOKUP(CONCATENATE(C2293,D2293),Karakteristieken!AQ:AQ,1,FALSE))</f>
        <v/>
      </c>
    </row>
    <row r="2294" spans="1:16" x14ac:dyDescent="0.25">
      <c r="A2294" s="59">
        <v>200114777</v>
      </c>
      <c r="B2294" s="59">
        <v>200107160</v>
      </c>
      <c r="C2294" s="59" t="s">
        <v>2720</v>
      </c>
      <c r="D2294" s="59" t="s">
        <v>2741</v>
      </c>
      <c r="E2294" s="60" t="s">
        <v>2742</v>
      </c>
      <c r="F2294" s="60"/>
      <c r="G2294" s="60"/>
      <c r="H2294" s="60"/>
      <c r="I2294" s="59">
        <f t="shared" si="37"/>
        <v>27</v>
      </c>
      <c r="J2294" s="59" t="s">
        <v>1613</v>
      </c>
      <c r="K2294" s="61"/>
      <c r="L2294" s="62" t="s">
        <v>6737</v>
      </c>
      <c r="M2294" s="62" t="s">
        <v>2742</v>
      </c>
      <c r="N2294" s="72" t="str">
        <f>VLOOKUP(M2294,'Hulpblad KAR-parser'!A:C,2,FALSE)</f>
        <v>Inzet Brw Log &amp; OnS</v>
      </c>
      <c r="O2294" s="72" t="str">
        <f>IF(VLOOKUP(M2294,'Hulpblad KAR-parser'!A:C,3,FALSE)="","",VLOOKUP(M2294,'Hulpblad KAR-parser'!A:C,3,FALSE))</f>
        <v>Stroom Aggregaat</v>
      </c>
      <c r="P2294" s="136" t="str">
        <f>IF(CONCATENATE(C2294,D2294)="","",VLOOKUP(CONCATENATE(C2294,D2294),Karakteristieken!AQ:AQ,1,FALSE))</f>
        <v>Inzet Brw Log &amp; OnSStroom Aggregaat</v>
      </c>
    </row>
    <row r="2295" spans="1:16" x14ac:dyDescent="0.25">
      <c r="A2295" s="59"/>
      <c r="B2295" s="59"/>
      <c r="C2295" s="59"/>
      <c r="D2295" s="59"/>
      <c r="E2295" s="60" t="s">
        <v>9626</v>
      </c>
      <c r="F2295" s="60"/>
      <c r="G2295" s="60" t="s">
        <v>2742</v>
      </c>
      <c r="H2295" s="60"/>
      <c r="I2295" s="59">
        <f t="shared" si="37"/>
        <v>6</v>
      </c>
      <c r="J2295" s="59" t="s">
        <v>1561</v>
      </c>
      <c r="K2295" s="61"/>
      <c r="L2295" s="62" t="s">
        <v>6737</v>
      </c>
      <c r="M2295" s="62" t="s">
        <v>2742</v>
      </c>
      <c r="N2295" s="72" t="str">
        <f>VLOOKUP(M2295,'Hulpblad KAR-parser'!A:C,2,FALSE)</f>
        <v>Inzet Brw Log &amp; OnS</v>
      </c>
      <c r="O2295" s="72" t="str">
        <f>IF(VLOOKUP(M2295,'Hulpblad KAR-parser'!A:C,3,FALSE)="","",VLOOKUP(M2295,'Hulpblad KAR-parser'!A:C,3,FALSE))</f>
        <v>Stroom Aggregaat</v>
      </c>
      <c r="P2295" s="136" t="str">
        <f>IF(CONCATENATE(C2295,D2295)="","",VLOOKUP(CONCATENATE(C2295,D2295),Karakteristieken!AQ:AQ,1,FALSE))</f>
        <v/>
      </c>
    </row>
    <row r="2296" spans="1:16" x14ac:dyDescent="0.25">
      <c r="A2296" s="59"/>
      <c r="B2296" s="59"/>
      <c r="C2296" s="59"/>
      <c r="D2296" s="59"/>
      <c r="E2296" s="60" t="s">
        <v>9627</v>
      </c>
      <c r="F2296" s="60"/>
      <c r="G2296" s="60" t="s">
        <v>2742</v>
      </c>
      <c r="H2296" s="60"/>
      <c r="I2296" s="59">
        <f t="shared" si="37"/>
        <v>27</v>
      </c>
      <c r="J2296" s="59" t="s">
        <v>1561</v>
      </c>
      <c r="K2296" s="61"/>
      <c r="L2296" s="62" t="s">
        <v>6737</v>
      </c>
      <c r="M2296" s="62" t="s">
        <v>2742</v>
      </c>
      <c r="N2296" s="72" t="str">
        <f>VLOOKUP(M2296,'Hulpblad KAR-parser'!A:C,2,FALSE)</f>
        <v>Inzet Brw Log &amp; OnS</v>
      </c>
      <c r="O2296" s="72" t="str">
        <f>IF(VLOOKUP(M2296,'Hulpblad KAR-parser'!A:C,3,FALSE)="","",VLOOKUP(M2296,'Hulpblad KAR-parser'!A:C,3,FALSE))</f>
        <v>Stroom Aggregaat</v>
      </c>
      <c r="P2296" s="136" t="str">
        <f>IF(CONCATENATE(C2296,D2296)="","",VLOOKUP(CONCATENATE(C2296,D2296),Karakteristieken!AQ:AQ,1,FALSE))</f>
        <v/>
      </c>
    </row>
    <row r="2297" spans="1:16" x14ac:dyDescent="0.25">
      <c r="A2297" s="63"/>
      <c r="B2297" s="63"/>
      <c r="C2297" s="63" t="s">
        <v>2580</v>
      </c>
      <c r="D2297" s="63" t="s">
        <v>12699</v>
      </c>
      <c r="E2297" s="64" t="s">
        <v>12700</v>
      </c>
      <c r="F2297" s="64"/>
      <c r="G2297" s="64"/>
      <c r="H2297" s="64"/>
      <c r="I2297" s="63">
        <f t="shared" si="37"/>
        <v>25</v>
      </c>
      <c r="J2297" s="63" t="s">
        <v>1613</v>
      </c>
      <c r="K2297" s="93" t="s">
        <v>12198</v>
      </c>
      <c r="L2297" s="62" t="s">
        <v>6737</v>
      </c>
      <c r="M2297" s="62" t="s">
        <v>12700</v>
      </c>
      <c r="N2297" s="72" t="str">
        <f>VLOOKUP(M2297,'Hulpblad KAR-parser'!A:C,2,FALSE)</f>
        <v>Inzet Brw functie</v>
      </c>
      <c r="O2297" s="72" t="str">
        <f>IF(VLOOKUP(M2297,'Hulpblad KAR-parser'!A:C,3,FALSE)="","",VLOOKUP(M2297,'Hulpblad KAR-parser'!A:C,3,FALSE))</f>
        <v>Taakcommandant</v>
      </c>
      <c r="P2297" s="136" t="str">
        <f>IF(CONCATENATE(C2297,D2297)="","",VLOOKUP(CONCATENATE(C2297,D2297),Karakteristieken!AQ:AQ,1,FALSE))</f>
        <v>Inzet Brw functieTaakcommandant</v>
      </c>
    </row>
    <row r="2298" spans="1:16" x14ac:dyDescent="0.25">
      <c r="A2298" s="63"/>
      <c r="B2298" s="63"/>
      <c r="C2298" s="63"/>
      <c r="D2298" s="63"/>
      <c r="E2298" s="64" t="s">
        <v>12702</v>
      </c>
      <c r="F2298" s="64"/>
      <c r="G2298" s="64" t="s">
        <v>12700</v>
      </c>
      <c r="H2298" s="64"/>
      <c r="I2298" s="63">
        <f t="shared" si="37"/>
        <v>6</v>
      </c>
      <c r="J2298" s="63" t="s">
        <v>1561</v>
      </c>
      <c r="K2298" s="93" t="s">
        <v>12198</v>
      </c>
      <c r="L2298" s="62" t="s">
        <v>6737</v>
      </c>
      <c r="M2298" s="62" t="s">
        <v>12700</v>
      </c>
      <c r="N2298" s="72" t="str">
        <f>VLOOKUP(M2298,'Hulpblad KAR-parser'!A:C,2,FALSE)</f>
        <v>Inzet Brw functie</v>
      </c>
      <c r="O2298" s="72" t="str">
        <f>IF(VLOOKUP(M2298,'Hulpblad KAR-parser'!A:C,3,FALSE)="","",VLOOKUP(M2298,'Hulpblad KAR-parser'!A:C,3,FALSE))</f>
        <v>Taakcommandant</v>
      </c>
      <c r="P2298" s="136" t="str">
        <f>IF(CONCATENATE(C2298,D2298)="","",VLOOKUP(CONCATENATE(C2298,D2298),Karakteristieken!AQ:AQ,1,FALSE))</f>
        <v/>
      </c>
    </row>
    <row r="2299" spans="1:16" x14ac:dyDescent="0.25">
      <c r="A2299" s="63"/>
      <c r="B2299" s="63"/>
      <c r="C2299" s="63"/>
      <c r="D2299" s="63"/>
      <c r="E2299" s="64" t="s">
        <v>12703</v>
      </c>
      <c r="F2299" s="64"/>
      <c r="G2299" s="64" t="s">
        <v>12700</v>
      </c>
      <c r="H2299" s="64"/>
      <c r="I2299" s="63">
        <f t="shared" si="37"/>
        <v>13</v>
      </c>
      <c r="J2299" s="63" t="s">
        <v>1561</v>
      </c>
      <c r="K2299" s="93" t="s">
        <v>12198</v>
      </c>
      <c r="L2299" s="62" t="s">
        <v>6737</v>
      </c>
      <c r="M2299" s="62" t="s">
        <v>12700</v>
      </c>
      <c r="N2299" s="72" t="str">
        <f>VLOOKUP(M2299,'Hulpblad KAR-parser'!A:C,2,FALSE)</f>
        <v>Inzet Brw functie</v>
      </c>
      <c r="O2299" s="72" t="str">
        <f>IF(VLOOKUP(M2299,'Hulpblad KAR-parser'!A:C,3,FALSE)="","",VLOOKUP(M2299,'Hulpblad KAR-parser'!A:C,3,FALSE))</f>
        <v>Taakcommandant</v>
      </c>
      <c r="P2299" s="136" t="str">
        <f>IF(CONCATENATE(C2299,D2299)="","",VLOOKUP(CONCATENATE(C2299,D2299),Karakteristieken!AQ:AQ,1,FALSE))</f>
        <v/>
      </c>
    </row>
    <row r="2300" spans="1:16" x14ac:dyDescent="0.25">
      <c r="A2300" s="59">
        <v>200114778</v>
      </c>
      <c r="B2300" s="59">
        <v>200107161</v>
      </c>
      <c r="C2300" s="59" t="s">
        <v>2720</v>
      </c>
      <c r="D2300" s="59" t="s">
        <v>2743</v>
      </c>
      <c r="E2300" s="60" t="s">
        <v>2744</v>
      </c>
      <c r="F2300" s="60"/>
      <c r="G2300" s="60"/>
      <c r="H2300" s="60"/>
      <c r="I2300" s="59">
        <f t="shared" si="37"/>
        <v>30</v>
      </c>
      <c r="J2300" s="59" t="s">
        <v>1613</v>
      </c>
      <c r="K2300" s="61"/>
      <c r="L2300" s="62" t="s">
        <v>6737</v>
      </c>
      <c r="M2300" s="62" t="s">
        <v>2744</v>
      </c>
      <c r="N2300" s="72" t="str">
        <f>VLOOKUP(M2300,'Hulpblad KAR-parser'!A:C,2,FALSE)</f>
        <v>Inzet Brw Log &amp; OnS</v>
      </c>
      <c r="O2300" s="72" t="str">
        <f>IF(VLOOKUP(M2300,'Hulpblad KAR-parser'!A:C,3,FALSE)="","",VLOOKUP(M2300,'Hulpblad KAR-parser'!A:C,3,FALSE))</f>
        <v>Team Brandonderzoek</v>
      </c>
      <c r="P2300" s="136" t="str">
        <f>IF(CONCATENATE(C2300,D2300)="","",VLOOKUP(CONCATENATE(C2300,D2300),Karakteristieken!AQ:AQ,1,FALSE))</f>
        <v>Inzet Brw Log &amp; OnSTeam Brandonderzoek</v>
      </c>
    </row>
    <row r="2301" spans="1:16" x14ac:dyDescent="0.25">
      <c r="A2301" s="59"/>
      <c r="B2301" s="59"/>
      <c r="C2301" s="59"/>
      <c r="D2301" s="59"/>
      <c r="E2301" s="60" t="s">
        <v>9634</v>
      </c>
      <c r="F2301" s="60"/>
      <c r="G2301" s="60" t="s">
        <v>2744</v>
      </c>
      <c r="H2301" s="60"/>
      <c r="I2301" s="59">
        <f t="shared" si="37"/>
        <v>15</v>
      </c>
      <c r="J2301" s="59" t="s">
        <v>1561</v>
      </c>
      <c r="K2301" s="61"/>
      <c r="L2301" s="62" t="s">
        <v>6737</v>
      </c>
      <c r="M2301" s="62" t="s">
        <v>2744</v>
      </c>
      <c r="N2301" s="72" t="str">
        <f>VLOOKUP(M2301,'Hulpblad KAR-parser'!A:C,2,FALSE)</f>
        <v>Inzet Brw Log &amp; OnS</v>
      </c>
      <c r="O2301" s="72" t="str">
        <f>IF(VLOOKUP(M2301,'Hulpblad KAR-parser'!A:C,3,FALSE)="","",VLOOKUP(M2301,'Hulpblad KAR-parser'!A:C,3,FALSE))</f>
        <v>Team Brandonderzoek</v>
      </c>
      <c r="P2301" s="136" t="str">
        <f>IF(CONCATENATE(C2301,D2301)="","",VLOOKUP(CONCATENATE(C2301,D2301),Karakteristieken!AQ:AQ,1,FALSE))</f>
        <v/>
      </c>
    </row>
    <row r="2302" spans="1:16" x14ac:dyDescent="0.25">
      <c r="A2302" s="59"/>
      <c r="B2302" s="59"/>
      <c r="C2302" s="59"/>
      <c r="D2302" s="59"/>
      <c r="E2302" s="60" t="s">
        <v>9628</v>
      </c>
      <c r="F2302" s="60"/>
      <c r="G2302" s="60" t="s">
        <v>2744</v>
      </c>
      <c r="H2302" s="60"/>
      <c r="I2302" s="59">
        <f t="shared" si="37"/>
        <v>7</v>
      </c>
      <c r="J2302" s="59" t="s">
        <v>1561</v>
      </c>
      <c r="K2302" s="61"/>
      <c r="L2302" s="62" t="s">
        <v>6737</v>
      </c>
      <c r="M2302" s="62" t="s">
        <v>2744</v>
      </c>
      <c r="N2302" s="72" t="str">
        <f>VLOOKUP(M2302,'Hulpblad KAR-parser'!A:C,2,FALSE)</f>
        <v>Inzet Brw Log &amp; OnS</v>
      </c>
      <c r="O2302" s="72" t="str">
        <f>IF(VLOOKUP(M2302,'Hulpblad KAR-parser'!A:C,3,FALSE)="","",VLOOKUP(M2302,'Hulpblad KAR-parser'!A:C,3,FALSE))</f>
        <v>Team Brandonderzoek</v>
      </c>
      <c r="P2302" s="136" t="str">
        <f>IF(CONCATENATE(C2302,D2302)="","",VLOOKUP(CONCATENATE(C2302,D2302),Karakteristieken!AQ:AQ,1,FALSE))</f>
        <v/>
      </c>
    </row>
    <row r="2303" spans="1:16" x14ac:dyDescent="0.25">
      <c r="A2303" s="59"/>
      <c r="B2303" s="59"/>
      <c r="C2303" s="59"/>
      <c r="D2303" s="59"/>
      <c r="E2303" s="60" t="s">
        <v>9629</v>
      </c>
      <c r="F2303" s="60"/>
      <c r="G2303" s="60" t="s">
        <v>2744</v>
      </c>
      <c r="H2303" s="60"/>
      <c r="I2303" s="59">
        <f t="shared" si="37"/>
        <v>7</v>
      </c>
      <c r="J2303" s="59" t="s">
        <v>1561</v>
      </c>
      <c r="K2303" s="61"/>
      <c r="L2303" s="62" t="s">
        <v>6737</v>
      </c>
      <c r="M2303" s="62" t="s">
        <v>2744</v>
      </c>
      <c r="N2303" s="72" t="str">
        <f>VLOOKUP(M2303,'Hulpblad KAR-parser'!A:C,2,FALSE)</f>
        <v>Inzet Brw Log &amp; OnS</v>
      </c>
      <c r="O2303" s="72" t="str">
        <f>IF(VLOOKUP(M2303,'Hulpblad KAR-parser'!A:C,3,FALSE)="","",VLOOKUP(M2303,'Hulpblad KAR-parser'!A:C,3,FALSE))</f>
        <v>Team Brandonderzoek</v>
      </c>
      <c r="P2303" s="136" t="str">
        <f>IF(CONCATENATE(C2303,D2303)="","",VLOOKUP(CONCATENATE(C2303,D2303),Karakteristieken!AQ:AQ,1,FALSE))</f>
        <v/>
      </c>
    </row>
    <row r="2304" spans="1:16" x14ac:dyDescent="0.25">
      <c r="A2304" s="59"/>
      <c r="B2304" s="59"/>
      <c r="C2304" s="59"/>
      <c r="D2304" s="59"/>
      <c r="E2304" s="60" t="s">
        <v>9630</v>
      </c>
      <c r="F2304" s="60"/>
      <c r="G2304" s="60" t="s">
        <v>2744</v>
      </c>
      <c r="H2304" s="60"/>
      <c r="I2304" s="59">
        <f t="shared" si="37"/>
        <v>7</v>
      </c>
      <c r="J2304" s="59" t="s">
        <v>1561</v>
      </c>
      <c r="K2304" s="61"/>
      <c r="L2304" s="62" t="s">
        <v>6737</v>
      </c>
      <c r="M2304" s="62" t="s">
        <v>2744</v>
      </c>
      <c r="N2304" s="72" t="str">
        <f>VLOOKUP(M2304,'Hulpblad KAR-parser'!A:C,2,FALSE)</f>
        <v>Inzet Brw Log &amp; OnS</v>
      </c>
      <c r="O2304" s="72" t="str">
        <f>IF(VLOOKUP(M2304,'Hulpblad KAR-parser'!A:C,3,FALSE)="","",VLOOKUP(M2304,'Hulpblad KAR-parser'!A:C,3,FALSE))</f>
        <v>Team Brandonderzoek</v>
      </c>
      <c r="P2304" s="136" t="str">
        <f>IF(CONCATENATE(C2304,D2304)="","",VLOOKUP(CONCATENATE(C2304,D2304),Karakteristieken!AQ:AQ,1,FALSE))</f>
        <v/>
      </c>
    </row>
    <row r="2305" spans="1:16" x14ac:dyDescent="0.25">
      <c r="A2305" s="59"/>
      <c r="B2305" s="59"/>
      <c r="C2305" s="59"/>
      <c r="D2305" s="59"/>
      <c r="E2305" s="60" t="s">
        <v>9631</v>
      </c>
      <c r="F2305" s="60"/>
      <c r="G2305" s="60" t="s">
        <v>2744</v>
      </c>
      <c r="H2305" s="60"/>
      <c r="I2305" s="59">
        <f t="shared" si="37"/>
        <v>30</v>
      </c>
      <c r="J2305" s="59" t="s">
        <v>1561</v>
      </c>
      <c r="K2305" s="61"/>
      <c r="L2305" s="62" t="s">
        <v>6737</v>
      </c>
      <c r="M2305" s="62" t="s">
        <v>2744</v>
      </c>
      <c r="N2305" s="72" t="str">
        <f>VLOOKUP(M2305,'Hulpblad KAR-parser'!A:C,2,FALSE)</f>
        <v>Inzet Brw Log &amp; OnS</v>
      </c>
      <c r="O2305" s="72" t="str">
        <f>IF(VLOOKUP(M2305,'Hulpblad KAR-parser'!A:C,3,FALSE)="","",VLOOKUP(M2305,'Hulpblad KAR-parser'!A:C,3,FALSE))</f>
        <v>Team Brandonderzoek</v>
      </c>
      <c r="P2305" s="136" t="str">
        <f>IF(CONCATENATE(C2305,D2305)="","",VLOOKUP(CONCATENATE(C2305,D2305),Karakteristieken!AQ:AQ,1,FALSE))</f>
        <v/>
      </c>
    </row>
    <row r="2306" spans="1:16" x14ac:dyDescent="0.25">
      <c r="A2306" s="59"/>
      <c r="B2306" s="59"/>
      <c r="C2306" s="59"/>
      <c r="D2306" s="59"/>
      <c r="E2306" s="60" t="s">
        <v>9632</v>
      </c>
      <c r="F2306" s="60"/>
      <c r="G2306" s="60" t="s">
        <v>2744</v>
      </c>
      <c r="H2306" s="60"/>
      <c r="I2306" s="59">
        <f t="shared" si="37"/>
        <v>30</v>
      </c>
      <c r="J2306" s="59" t="s">
        <v>1561</v>
      </c>
      <c r="K2306" s="61"/>
      <c r="L2306" s="62" t="s">
        <v>6737</v>
      </c>
      <c r="M2306" s="62" t="s">
        <v>2744</v>
      </c>
      <c r="N2306" s="72" t="str">
        <f>VLOOKUP(M2306,'Hulpblad KAR-parser'!A:C,2,FALSE)</f>
        <v>Inzet Brw Log &amp; OnS</v>
      </c>
      <c r="O2306" s="72" t="str">
        <f>IF(VLOOKUP(M2306,'Hulpblad KAR-parser'!A:C,3,FALSE)="","",VLOOKUP(M2306,'Hulpblad KAR-parser'!A:C,3,FALSE))</f>
        <v>Team Brandonderzoek</v>
      </c>
      <c r="P2306" s="136" t="str">
        <f>IF(CONCATENATE(C2306,D2306)="","",VLOOKUP(CONCATENATE(C2306,D2306),Karakteristieken!AQ:AQ,1,FALSE))</f>
        <v/>
      </c>
    </row>
    <row r="2307" spans="1:16" x14ac:dyDescent="0.25">
      <c r="A2307" s="59"/>
      <c r="B2307" s="59"/>
      <c r="C2307" s="59"/>
      <c r="D2307" s="59"/>
      <c r="E2307" s="60" t="s">
        <v>9633</v>
      </c>
      <c r="F2307" s="60"/>
      <c r="G2307" s="60" t="s">
        <v>2744</v>
      </c>
      <c r="H2307" s="60"/>
      <c r="I2307" s="59">
        <f t="shared" si="37"/>
        <v>29</v>
      </c>
      <c r="J2307" s="59" t="s">
        <v>1561</v>
      </c>
      <c r="K2307" s="61"/>
      <c r="L2307" s="62" t="s">
        <v>6737</v>
      </c>
      <c r="M2307" s="62" t="s">
        <v>2744</v>
      </c>
      <c r="N2307" s="72" t="str">
        <f>VLOOKUP(M2307,'Hulpblad KAR-parser'!A:C,2,FALSE)</f>
        <v>Inzet Brw Log &amp; OnS</v>
      </c>
      <c r="O2307" s="72" t="str">
        <f>IF(VLOOKUP(M2307,'Hulpblad KAR-parser'!A:C,3,FALSE)="","",VLOOKUP(M2307,'Hulpblad KAR-parser'!A:C,3,FALSE))</f>
        <v>Team Brandonderzoek</v>
      </c>
      <c r="P2307" s="136" t="str">
        <f>IF(CONCATENATE(C2307,D2307)="","",VLOOKUP(CONCATENATE(C2307,D2307),Karakteristieken!AQ:AQ,1,FALSE))</f>
        <v/>
      </c>
    </row>
    <row r="2308" spans="1:16" x14ac:dyDescent="0.25">
      <c r="A2308" s="59"/>
      <c r="B2308" s="59"/>
      <c r="C2308" s="59"/>
      <c r="D2308" s="59"/>
      <c r="E2308" s="60" t="s">
        <v>9635</v>
      </c>
      <c r="F2308" s="60"/>
      <c r="G2308" s="60" t="s">
        <v>2744</v>
      </c>
      <c r="H2308" s="60"/>
      <c r="I2308" s="59">
        <f t="shared" ref="I2308:I2371" si="38">LEN(E2308)</f>
        <v>4</v>
      </c>
      <c r="J2308" s="59" t="s">
        <v>1561</v>
      </c>
      <c r="K2308" s="61"/>
      <c r="L2308" s="62" t="s">
        <v>6737</v>
      </c>
      <c r="M2308" s="62" t="s">
        <v>2744</v>
      </c>
      <c r="N2308" s="72" t="str">
        <f>VLOOKUP(M2308,'Hulpblad KAR-parser'!A:C,2,FALSE)</f>
        <v>Inzet Brw Log &amp; OnS</v>
      </c>
      <c r="O2308" s="72" t="str">
        <f>IF(VLOOKUP(M2308,'Hulpblad KAR-parser'!A:C,3,FALSE)="","",VLOOKUP(M2308,'Hulpblad KAR-parser'!A:C,3,FALSE))</f>
        <v>Team Brandonderzoek</v>
      </c>
      <c r="P2308" s="136" t="str">
        <f>IF(CONCATENATE(C2308,D2308)="","",VLOOKUP(CONCATENATE(C2308,D2308),Karakteristieken!AQ:AQ,1,FALSE))</f>
        <v/>
      </c>
    </row>
    <row r="2309" spans="1:16" x14ac:dyDescent="0.25">
      <c r="A2309" s="59">
        <v>200114779</v>
      </c>
      <c r="B2309" s="59">
        <v>200107162</v>
      </c>
      <c r="C2309" s="59" t="s">
        <v>2720</v>
      </c>
      <c r="D2309" s="59" t="s">
        <v>2746</v>
      </c>
      <c r="E2309" s="60" t="s">
        <v>2748</v>
      </c>
      <c r="F2309" s="60"/>
      <c r="G2309" s="60"/>
      <c r="H2309" s="60"/>
      <c r="I2309" s="59">
        <f t="shared" si="38"/>
        <v>27</v>
      </c>
      <c r="J2309" s="59" t="s">
        <v>1613</v>
      </c>
      <c r="K2309" s="61"/>
      <c r="L2309" s="62" t="s">
        <v>6737</v>
      </c>
      <c r="M2309" s="62" t="s">
        <v>2748</v>
      </c>
      <c r="N2309" s="72" t="str">
        <f>VLOOKUP(M2309,'Hulpblad KAR-parser'!A:C,2,FALSE)</f>
        <v>Inzet Brw Log &amp; OnS</v>
      </c>
      <c r="O2309" s="72" t="str">
        <f>IF(VLOOKUP(M2309,'Hulpblad KAR-parser'!A:C,3,FALSE)="","",VLOOKUP(M2309,'Hulpblad KAR-parser'!A:C,3,FALSE))</f>
        <v>Team Coll.Opvang Brw</v>
      </c>
      <c r="P2309" s="136" t="str">
        <f>IF(CONCATENATE(C2309,D2309)="","",VLOOKUP(CONCATENATE(C2309,D2309),Karakteristieken!AQ:AQ,1,FALSE))</f>
        <v>Inzet Brw Log &amp; OnSTeam Coll.Opvang Brw</v>
      </c>
    </row>
    <row r="2310" spans="1:16" x14ac:dyDescent="0.25">
      <c r="A2310" s="59"/>
      <c r="B2310" s="59"/>
      <c r="C2310" s="59"/>
      <c r="D2310" s="59"/>
      <c r="E2310" s="60" t="s">
        <v>9636</v>
      </c>
      <c r="F2310" s="60"/>
      <c r="G2310" s="60" t="s">
        <v>2748</v>
      </c>
      <c r="H2310" s="60"/>
      <c r="I2310" s="59">
        <f t="shared" si="38"/>
        <v>7</v>
      </c>
      <c r="J2310" s="59" t="s">
        <v>1561</v>
      </c>
      <c r="K2310" s="61"/>
      <c r="L2310" s="62" t="s">
        <v>6737</v>
      </c>
      <c r="M2310" s="62" t="s">
        <v>2748</v>
      </c>
      <c r="N2310" s="72" t="str">
        <f>VLOOKUP(M2310,'Hulpblad KAR-parser'!A:C,2,FALSE)</f>
        <v>Inzet Brw Log &amp; OnS</v>
      </c>
      <c r="O2310" s="72" t="str">
        <f>IF(VLOOKUP(M2310,'Hulpblad KAR-parser'!A:C,3,FALSE)="","",VLOOKUP(M2310,'Hulpblad KAR-parser'!A:C,3,FALSE))</f>
        <v>Team Coll.Opvang Brw</v>
      </c>
      <c r="P2310" s="136" t="str">
        <f>IF(CONCATENATE(C2310,D2310)="","",VLOOKUP(CONCATENATE(C2310,D2310),Karakteristieken!AQ:AQ,1,FALSE))</f>
        <v/>
      </c>
    </row>
    <row r="2311" spans="1:16" x14ac:dyDescent="0.25">
      <c r="A2311" s="59"/>
      <c r="B2311" s="59"/>
      <c r="C2311" s="59"/>
      <c r="D2311" s="59"/>
      <c r="E2311" s="60" t="s">
        <v>9637</v>
      </c>
      <c r="F2311" s="60"/>
      <c r="G2311" s="60" t="s">
        <v>2748</v>
      </c>
      <c r="H2311" s="60"/>
      <c r="I2311" s="59">
        <f t="shared" si="38"/>
        <v>15</v>
      </c>
      <c r="J2311" s="59" t="s">
        <v>1561</v>
      </c>
      <c r="K2311" s="61"/>
      <c r="L2311" s="62" t="s">
        <v>6737</v>
      </c>
      <c r="M2311" s="62" t="s">
        <v>2748</v>
      </c>
      <c r="N2311" s="72" t="str">
        <f>VLOOKUP(M2311,'Hulpblad KAR-parser'!A:C,2,FALSE)</f>
        <v>Inzet Brw Log &amp; OnS</v>
      </c>
      <c r="O2311" s="72" t="str">
        <f>IF(VLOOKUP(M2311,'Hulpblad KAR-parser'!A:C,3,FALSE)="","",VLOOKUP(M2311,'Hulpblad KAR-parser'!A:C,3,FALSE))</f>
        <v>Team Coll.Opvang Brw</v>
      </c>
      <c r="P2311" s="136" t="str">
        <f>IF(CONCATENATE(C2311,D2311)="","",VLOOKUP(CONCATENATE(C2311,D2311),Karakteristieken!AQ:AQ,1,FALSE))</f>
        <v/>
      </c>
    </row>
    <row r="2312" spans="1:16" x14ac:dyDescent="0.25">
      <c r="A2312" s="59">
        <v>200137919</v>
      </c>
      <c r="B2312" s="59">
        <v>200116759</v>
      </c>
      <c r="C2312" s="9" t="s">
        <v>12846</v>
      </c>
      <c r="D2312" s="59" t="s">
        <v>12274</v>
      </c>
      <c r="E2312" s="60" t="s">
        <v>12277</v>
      </c>
      <c r="F2312" s="60"/>
      <c r="G2312" s="60"/>
      <c r="H2312" s="60"/>
      <c r="I2312" s="59">
        <f t="shared" si="38"/>
        <v>29</v>
      </c>
      <c r="J2312" s="59" t="s">
        <v>1613</v>
      </c>
      <c r="K2312" s="61"/>
      <c r="L2312" s="62" t="s">
        <v>6737</v>
      </c>
      <c r="M2312" s="62" t="s">
        <v>12277</v>
      </c>
      <c r="N2312" s="72" t="str">
        <f>VLOOKUP(M2312,'Hulpblad KAR-parser'!A:C,2,FALSE)</f>
        <v>Inzet Brw Spec Verk.</v>
      </c>
      <c r="O2312" s="72" t="str">
        <f>IF(VLOOKUP(M2312,'Hulpblad KAR-parser'!A:C,3,FALSE)="","",VLOOKUP(M2312,'Hulpblad KAR-parser'!A:C,3,FALSE))</f>
        <v>Team Digitale Verk.</v>
      </c>
      <c r="P2312" s="136" t="str">
        <f>IF(CONCATENATE(C2312,D2312)="","",VLOOKUP(CONCATENATE(C2312,D2312),Karakteristieken!AQ:AQ,1,FALSE))</f>
        <v>Inzet Brw Spec Verk.Team Digitale Verk.</v>
      </c>
    </row>
    <row r="2313" spans="1:16" x14ac:dyDescent="0.25">
      <c r="A2313" s="59"/>
      <c r="B2313" s="59"/>
      <c r="C2313" s="59"/>
      <c r="D2313" s="59"/>
      <c r="E2313" s="60" t="s">
        <v>9490</v>
      </c>
      <c r="F2313" s="60"/>
      <c r="G2313" s="125" t="s">
        <v>12277</v>
      </c>
      <c r="H2313" s="60"/>
      <c r="I2313" s="59">
        <f t="shared" si="38"/>
        <v>10</v>
      </c>
      <c r="J2313" s="59" t="s">
        <v>1561</v>
      </c>
      <c r="K2313" s="61" t="s">
        <v>12187</v>
      </c>
      <c r="L2313" s="62" t="s">
        <v>6737</v>
      </c>
      <c r="M2313" s="62" t="s">
        <v>12277</v>
      </c>
      <c r="N2313" s="72" t="str">
        <f>VLOOKUP(M2313,'Hulpblad KAR-parser'!A:C,2,FALSE)</f>
        <v>Inzet Brw Spec Verk.</v>
      </c>
      <c r="O2313" s="72" t="str">
        <f>IF(VLOOKUP(M2313,'Hulpblad KAR-parser'!A:C,3,FALSE)="","",VLOOKUP(M2313,'Hulpblad KAR-parser'!A:C,3,FALSE))</f>
        <v>Team Digitale Verk.</v>
      </c>
      <c r="P2313" s="136" t="str">
        <f>IF(CONCATENATE(C2313,D2313)="","",VLOOKUP(CONCATENATE(C2313,D2313),Karakteristieken!AQ:AQ,1,FALSE))</f>
        <v/>
      </c>
    </row>
    <row r="2314" spans="1:16" x14ac:dyDescent="0.25">
      <c r="A2314" s="59"/>
      <c r="B2314" s="59"/>
      <c r="C2314" s="59"/>
      <c r="D2314" s="59"/>
      <c r="E2314" s="60" t="s">
        <v>12278</v>
      </c>
      <c r="F2314" s="60"/>
      <c r="G2314" s="60" t="s">
        <v>12277</v>
      </c>
      <c r="H2314" s="60"/>
      <c r="I2314" s="59">
        <f t="shared" si="38"/>
        <v>7</v>
      </c>
      <c r="J2314" s="59" t="s">
        <v>1561</v>
      </c>
      <c r="K2314" s="61"/>
      <c r="L2314" s="62" t="s">
        <v>6737</v>
      </c>
      <c r="M2314" s="62" t="s">
        <v>12277</v>
      </c>
      <c r="N2314" s="72" t="str">
        <f>VLOOKUP(M2314,'Hulpblad KAR-parser'!A:C,2,FALSE)</f>
        <v>Inzet Brw Spec Verk.</v>
      </c>
      <c r="O2314" s="72" t="str">
        <f>IF(VLOOKUP(M2314,'Hulpblad KAR-parser'!A:C,3,FALSE)="","",VLOOKUP(M2314,'Hulpblad KAR-parser'!A:C,3,FALSE))</f>
        <v>Team Digitale Verk.</v>
      </c>
      <c r="P2314" s="136" t="str">
        <f>IF(CONCATENATE(C2314,D2314)="","",VLOOKUP(CONCATENATE(C2314,D2314),Karakteristieken!AQ:AQ,1,FALSE))</f>
        <v/>
      </c>
    </row>
    <row r="2315" spans="1:16" x14ac:dyDescent="0.25">
      <c r="A2315" s="59"/>
      <c r="B2315" s="59"/>
      <c r="C2315" s="59"/>
      <c r="D2315" s="59"/>
      <c r="E2315" s="60" t="s">
        <v>12279</v>
      </c>
      <c r="F2315" s="60"/>
      <c r="G2315" s="60" t="s">
        <v>12277</v>
      </c>
      <c r="H2315" s="60"/>
      <c r="I2315" s="59">
        <f t="shared" si="38"/>
        <v>8</v>
      </c>
      <c r="J2315" s="59" t="s">
        <v>1561</v>
      </c>
      <c r="K2315" s="61"/>
      <c r="L2315" s="62" t="s">
        <v>6737</v>
      </c>
      <c r="M2315" s="62" t="s">
        <v>12277</v>
      </c>
      <c r="N2315" s="72" t="str">
        <f>VLOOKUP(M2315,'Hulpblad KAR-parser'!A:C,2,FALSE)</f>
        <v>Inzet Brw Spec Verk.</v>
      </c>
      <c r="O2315" s="72" t="str">
        <f>IF(VLOOKUP(M2315,'Hulpblad KAR-parser'!A:C,3,FALSE)="","",VLOOKUP(M2315,'Hulpblad KAR-parser'!A:C,3,FALSE))</f>
        <v>Team Digitale Verk.</v>
      </c>
      <c r="P2315" s="136" t="str">
        <f>IF(CONCATENATE(C2315,D2315)="","",VLOOKUP(CONCATENATE(C2315,D2315),Karakteristieken!AQ:AQ,1,FALSE))</f>
        <v/>
      </c>
    </row>
    <row r="2316" spans="1:16" x14ac:dyDescent="0.25">
      <c r="A2316" s="59"/>
      <c r="B2316" s="59"/>
      <c r="C2316" s="59"/>
      <c r="D2316" s="59"/>
      <c r="E2316" s="60" t="s">
        <v>12281</v>
      </c>
      <c r="F2316" s="60"/>
      <c r="G2316" s="60" t="s">
        <v>12277</v>
      </c>
      <c r="H2316" s="60"/>
      <c r="I2316" s="59">
        <f t="shared" si="38"/>
        <v>17</v>
      </c>
      <c r="J2316" s="59" t="s">
        <v>1561</v>
      </c>
      <c r="K2316" s="61"/>
      <c r="L2316" s="62" t="s">
        <v>6737</v>
      </c>
      <c r="M2316" s="62" t="s">
        <v>12277</v>
      </c>
      <c r="N2316" s="72" t="str">
        <f>VLOOKUP(M2316,'Hulpblad KAR-parser'!A:C,2,FALSE)</f>
        <v>Inzet Brw Spec Verk.</v>
      </c>
      <c r="O2316" s="72" t="str">
        <f>IF(VLOOKUP(M2316,'Hulpblad KAR-parser'!A:C,3,FALSE)="","",VLOOKUP(M2316,'Hulpblad KAR-parser'!A:C,3,FALSE))</f>
        <v>Team Digitale Verk.</v>
      </c>
      <c r="P2316" s="136" t="str">
        <f>IF(CONCATENATE(C2316,D2316)="","",VLOOKUP(CONCATENATE(C2316,D2316),Karakteristieken!AQ:AQ,1,FALSE))</f>
        <v/>
      </c>
    </row>
    <row r="2317" spans="1:16" x14ac:dyDescent="0.25">
      <c r="A2317" s="59"/>
      <c r="B2317" s="59"/>
      <c r="C2317" s="59"/>
      <c r="D2317" s="59"/>
      <c r="E2317" s="60" t="s">
        <v>12280</v>
      </c>
      <c r="F2317" s="60"/>
      <c r="G2317" s="60" t="s">
        <v>12277</v>
      </c>
      <c r="H2317" s="60"/>
      <c r="I2317" s="59">
        <f t="shared" si="38"/>
        <v>31</v>
      </c>
      <c r="J2317" s="59" t="s">
        <v>1561</v>
      </c>
      <c r="K2317" s="61"/>
      <c r="L2317" s="62" t="s">
        <v>6737</v>
      </c>
      <c r="M2317" s="62" t="s">
        <v>12277</v>
      </c>
      <c r="N2317" s="72" t="str">
        <f>VLOOKUP(M2317,'Hulpblad KAR-parser'!A:C,2,FALSE)</f>
        <v>Inzet Brw Spec Verk.</v>
      </c>
      <c r="O2317" s="72" t="str">
        <f>IF(VLOOKUP(M2317,'Hulpblad KAR-parser'!A:C,3,FALSE)="","",VLOOKUP(M2317,'Hulpblad KAR-parser'!A:C,3,FALSE))</f>
        <v>Team Digitale Verk.</v>
      </c>
      <c r="P2317" s="136" t="str">
        <f>IF(CONCATENATE(C2317,D2317)="","",VLOOKUP(CONCATENATE(C2317,D2317),Karakteristieken!AQ:AQ,1,FALSE))</f>
        <v/>
      </c>
    </row>
    <row r="2318" spans="1:16" x14ac:dyDescent="0.25">
      <c r="A2318" s="59">
        <v>200137920</v>
      </c>
      <c r="B2318" s="59">
        <v>200116760</v>
      </c>
      <c r="C2318" s="59" t="s">
        <v>2580</v>
      </c>
      <c r="D2318" s="59" t="s">
        <v>12251</v>
      </c>
      <c r="E2318" s="60" t="s">
        <v>12252</v>
      </c>
      <c r="F2318" s="60"/>
      <c r="G2318" s="60"/>
      <c r="H2318" s="60"/>
      <c r="I2318" s="59">
        <f t="shared" si="38"/>
        <v>30</v>
      </c>
      <c r="J2318" s="59" t="s">
        <v>1613</v>
      </c>
      <c r="K2318" s="61"/>
      <c r="L2318" s="62" t="s">
        <v>6737</v>
      </c>
      <c r="M2318" s="62" t="s">
        <v>12252</v>
      </c>
      <c r="N2318" s="72" t="str">
        <f>VLOOKUP(M2318,'Hulpblad KAR-parser'!A:C,2,FALSE)</f>
        <v>Inzet Brw functie</v>
      </c>
      <c r="O2318" s="72" t="str">
        <f>IF(VLOOKUP(M2318,'Hulpblad KAR-parser'!A:C,3,FALSE)="","",VLOOKUP(M2318,'Hulpblad KAR-parser'!A:C,3,FALSE))</f>
        <v>Teamleider handcrew</v>
      </c>
      <c r="P2318" s="136" t="str">
        <f>IF(CONCATENATE(C2318,D2318)="","",VLOOKUP(CONCATENATE(C2318,D2318),Karakteristieken!AQ:AQ,1,FALSE))</f>
        <v>Inzet Brw functieTeamleider handcrew</v>
      </c>
    </row>
    <row r="2319" spans="1:16" x14ac:dyDescent="0.25">
      <c r="A2319" s="59"/>
      <c r="B2319" s="59"/>
      <c r="C2319" s="59"/>
      <c r="D2319" s="59"/>
      <c r="E2319" s="60" t="s">
        <v>12254</v>
      </c>
      <c r="F2319" s="60"/>
      <c r="G2319" s="60" t="s">
        <v>12252</v>
      </c>
      <c r="H2319" s="60"/>
      <c r="I2319" s="59">
        <f t="shared" si="38"/>
        <v>8</v>
      </c>
      <c r="J2319" s="59" t="s">
        <v>1561</v>
      </c>
      <c r="K2319" s="61"/>
      <c r="L2319" s="62" t="s">
        <v>6737</v>
      </c>
      <c r="M2319" s="62" t="s">
        <v>12252</v>
      </c>
      <c r="N2319" s="72" t="str">
        <f>VLOOKUP(M2319,'Hulpblad KAR-parser'!A:C,2,FALSE)</f>
        <v>Inzet Brw functie</v>
      </c>
      <c r="O2319" s="72" t="str">
        <f>IF(VLOOKUP(M2319,'Hulpblad KAR-parser'!A:C,3,FALSE)="","",VLOOKUP(M2319,'Hulpblad KAR-parser'!A:C,3,FALSE))</f>
        <v>Teamleider handcrew</v>
      </c>
      <c r="P2319" s="136" t="str">
        <f>IF(CONCATENATE(C2319,D2319)="","",VLOOKUP(CONCATENATE(C2319,D2319),Karakteristieken!AQ:AQ,1,FALSE))</f>
        <v/>
      </c>
    </row>
    <row r="2320" spans="1:16" x14ac:dyDescent="0.25">
      <c r="A2320" s="59"/>
      <c r="B2320" s="59"/>
      <c r="C2320" s="59"/>
      <c r="D2320" s="59"/>
      <c r="E2320" s="60" t="s">
        <v>12255</v>
      </c>
      <c r="F2320" s="60"/>
      <c r="G2320" s="60" t="s">
        <v>12252</v>
      </c>
      <c r="H2320" s="60"/>
      <c r="I2320" s="59">
        <f t="shared" si="38"/>
        <v>5</v>
      </c>
      <c r="J2320" s="59" t="s">
        <v>1561</v>
      </c>
      <c r="K2320" s="61"/>
      <c r="L2320" s="62" t="s">
        <v>6737</v>
      </c>
      <c r="M2320" s="62" t="s">
        <v>12252</v>
      </c>
      <c r="N2320" s="72" t="str">
        <f>VLOOKUP(M2320,'Hulpblad KAR-parser'!A:C,2,FALSE)</f>
        <v>Inzet Brw functie</v>
      </c>
      <c r="O2320" s="72" t="str">
        <f>IF(VLOOKUP(M2320,'Hulpblad KAR-parser'!A:C,3,FALSE)="","",VLOOKUP(M2320,'Hulpblad KAR-parser'!A:C,3,FALSE))</f>
        <v>Teamleider handcrew</v>
      </c>
      <c r="P2320" s="136" t="str">
        <f>IF(CONCATENATE(C2320,D2320)="","",VLOOKUP(CONCATENATE(C2320,D2320),Karakteristieken!AQ:AQ,1,FALSE))</f>
        <v/>
      </c>
    </row>
    <row r="2321" spans="1:16" x14ac:dyDescent="0.25">
      <c r="A2321" s="59">
        <v>200114752</v>
      </c>
      <c r="B2321" s="59">
        <v>200107135</v>
      </c>
      <c r="C2321" s="59" t="s">
        <v>2580</v>
      </c>
      <c r="D2321" s="59" t="s">
        <v>2670</v>
      </c>
      <c r="E2321" s="60" t="s">
        <v>2671</v>
      </c>
      <c r="F2321" s="60"/>
      <c r="G2321" s="60"/>
      <c r="H2321" s="60"/>
      <c r="I2321" s="59">
        <f t="shared" si="38"/>
        <v>24</v>
      </c>
      <c r="J2321" s="59" t="s">
        <v>1613</v>
      </c>
      <c r="K2321" s="61"/>
      <c r="L2321" s="62" t="s">
        <v>6737</v>
      </c>
      <c r="M2321" s="62" t="s">
        <v>2671</v>
      </c>
      <c r="N2321" s="72" t="str">
        <f>VLOOKUP(M2321,'Hulpblad KAR-parser'!A:C,2,FALSE)</f>
        <v>Inzet Brw functie</v>
      </c>
      <c r="O2321" s="72" t="str">
        <f>IF(VLOOKUP(M2321,'Hulpblad KAR-parser'!A:C,3,FALSE)="","",VLOOKUP(M2321,'Hulpblad KAR-parser'!A:C,3,FALSE))</f>
        <v>Teamleider QR</v>
      </c>
      <c r="P2321" s="136" t="str">
        <f>IF(CONCATENATE(C2321,D2321)="","",VLOOKUP(CONCATENATE(C2321,D2321),Karakteristieken!AQ:AQ,1,FALSE))</f>
        <v>Inzet Brw functieTeamleider QR</v>
      </c>
    </row>
    <row r="2322" spans="1:16" x14ac:dyDescent="0.25">
      <c r="A2322" s="59"/>
      <c r="B2322" s="59"/>
      <c r="C2322" s="59"/>
      <c r="D2322" s="59"/>
      <c r="E2322" s="60" t="s">
        <v>9555</v>
      </c>
      <c r="F2322" s="60"/>
      <c r="G2322" s="60" t="s">
        <v>2671</v>
      </c>
      <c r="H2322" s="60"/>
      <c r="I2322" s="59">
        <f t="shared" si="38"/>
        <v>8</v>
      </c>
      <c r="J2322" s="59" t="s">
        <v>1561</v>
      </c>
      <c r="K2322" s="61"/>
      <c r="L2322" s="62" t="s">
        <v>6737</v>
      </c>
      <c r="M2322" s="62" t="s">
        <v>2671</v>
      </c>
      <c r="N2322" s="72" t="str">
        <f>VLOOKUP(M2322,'Hulpblad KAR-parser'!A:C,2,FALSE)</f>
        <v>Inzet Brw functie</v>
      </c>
      <c r="O2322" s="72" t="str">
        <f>IF(VLOOKUP(M2322,'Hulpblad KAR-parser'!A:C,3,FALSE)="","",VLOOKUP(M2322,'Hulpblad KAR-parser'!A:C,3,FALSE))</f>
        <v>Teamleider QR</v>
      </c>
      <c r="P2322" s="136" t="str">
        <f>IF(CONCATENATE(C2322,D2322)="","",VLOOKUP(CONCATENATE(C2322,D2322),Karakteristieken!AQ:AQ,1,FALSE))</f>
        <v/>
      </c>
    </row>
    <row r="2323" spans="1:16" x14ac:dyDescent="0.25">
      <c r="A2323" s="59"/>
      <c r="B2323" s="59"/>
      <c r="C2323" s="59"/>
      <c r="D2323" s="59"/>
      <c r="E2323" s="60" t="s">
        <v>9556</v>
      </c>
      <c r="F2323" s="60"/>
      <c r="G2323" s="60" t="s">
        <v>2671</v>
      </c>
      <c r="H2323" s="60"/>
      <c r="I2323" s="59">
        <f t="shared" si="38"/>
        <v>5</v>
      </c>
      <c r="J2323" s="59" t="s">
        <v>1561</v>
      </c>
      <c r="K2323" s="61"/>
      <c r="L2323" s="62" t="s">
        <v>6737</v>
      </c>
      <c r="M2323" s="62" t="s">
        <v>2671</v>
      </c>
      <c r="N2323" s="72" t="str">
        <f>VLOOKUP(M2323,'Hulpblad KAR-parser'!A:C,2,FALSE)</f>
        <v>Inzet Brw functie</v>
      </c>
      <c r="O2323" s="72" t="str">
        <f>IF(VLOOKUP(M2323,'Hulpblad KAR-parser'!A:C,3,FALSE)="","",VLOOKUP(M2323,'Hulpblad KAR-parser'!A:C,3,FALSE))</f>
        <v>Teamleider QR</v>
      </c>
      <c r="P2323" s="136" t="str">
        <f>IF(CONCATENATE(C2323,D2323)="","",VLOOKUP(CONCATENATE(C2323,D2323),Karakteristieken!AQ:AQ,1,FALSE))</f>
        <v/>
      </c>
    </row>
    <row r="2324" spans="1:16" x14ac:dyDescent="0.25">
      <c r="A2324" s="59">
        <v>200114753</v>
      </c>
      <c r="B2324" s="59">
        <v>200107136</v>
      </c>
      <c r="C2324" s="59" t="s">
        <v>2580</v>
      </c>
      <c r="D2324" s="59" t="s">
        <v>2666</v>
      </c>
      <c r="E2324" s="60" t="s">
        <v>2667</v>
      </c>
      <c r="F2324" s="60"/>
      <c r="G2324" s="60"/>
      <c r="H2324" s="60"/>
      <c r="I2324" s="59">
        <f t="shared" si="38"/>
        <v>25</v>
      </c>
      <c r="J2324" s="59" t="s">
        <v>1613</v>
      </c>
      <c r="K2324" s="61"/>
      <c r="L2324" s="62" t="s">
        <v>6737</v>
      </c>
      <c r="M2324" s="62" t="s">
        <v>2667</v>
      </c>
      <c r="N2324" s="72" t="str">
        <f>VLOOKUP(M2324,'Hulpblad KAR-parser'!A:C,2,FALSE)</f>
        <v>Inzet Brw functie</v>
      </c>
      <c r="O2324" s="72" t="str">
        <f>IF(VLOOKUP(M2324,'Hulpblad KAR-parser'!A:C,3,FALSE)="","",VLOOKUP(M2324,'Hulpblad KAR-parser'!A:C,3,FALSE))</f>
        <v>Teamleider STH</v>
      </c>
      <c r="P2324" s="136" t="str">
        <f>IF(CONCATENATE(C2324,D2324)="","",VLOOKUP(CONCATENATE(C2324,D2324),Karakteristieken!AQ:AQ,1,FALSE))</f>
        <v>Inzet Brw functieTeamleider STH</v>
      </c>
    </row>
    <row r="2325" spans="1:16" x14ac:dyDescent="0.25">
      <c r="A2325" s="59"/>
      <c r="B2325" s="59"/>
      <c r="C2325" s="59"/>
      <c r="D2325" s="59"/>
      <c r="E2325" s="60" t="s">
        <v>9557</v>
      </c>
      <c r="F2325" s="60"/>
      <c r="G2325" s="60" t="s">
        <v>2667</v>
      </c>
      <c r="H2325" s="60"/>
      <c r="I2325" s="59">
        <f t="shared" si="38"/>
        <v>7</v>
      </c>
      <c r="J2325" s="59" t="s">
        <v>1561</v>
      </c>
      <c r="K2325" s="61"/>
      <c r="L2325" s="62" t="s">
        <v>6737</v>
      </c>
      <c r="M2325" s="62" t="s">
        <v>2667</v>
      </c>
      <c r="N2325" s="72" t="str">
        <f>VLOOKUP(M2325,'Hulpblad KAR-parser'!A:C,2,FALSE)</f>
        <v>Inzet Brw functie</v>
      </c>
      <c r="O2325" s="72" t="str">
        <f>IF(VLOOKUP(M2325,'Hulpblad KAR-parser'!A:C,3,FALSE)="","",VLOOKUP(M2325,'Hulpblad KAR-parser'!A:C,3,FALSE))</f>
        <v>Teamleider STH</v>
      </c>
      <c r="P2325" s="136" t="str">
        <f>IF(CONCATENATE(C2325,D2325)="","",VLOOKUP(CONCATENATE(C2325,D2325),Karakteristieken!AQ:AQ,1,FALSE))</f>
        <v/>
      </c>
    </row>
    <row r="2326" spans="1:16" x14ac:dyDescent="0.25">
      <c r="A2326" s="59"/>
      <c r="B2326" s="59"/>
      <c r="C2326" s="59"/>
      <c r="D2326" s="59"/>
      <c r="E2326" s="60" t="s">
        <v>9558</v>
      </c>
      <c r="F2326" s="60"/>
      <c r="G2326" s="60" t="s">
        <v>2667</v>
      </c>
      <c r="H2326" s="60"/>
      <c r="I2326" s="59">
        <f t="shared" si="38"/>
        <v>27</v>
      </c>
      <c r="J2326" s="59" t="s">
        <v>1561</v>
      </c>
      <c r="K2326" s="61"/>
      <c r="L2326" s="62" t="s">
        <v>6737</v>
      </c>
      <c r="M2326" s="62" t="s">
        <v>2667</v>
      </c>
      <c r="N2326" s="72" t="str">
        <f>VLOOKUP(M2326,'Hulpblad KAR-parser'!A:C,2,FALSE)</f>
        <v>Inzet Brw functie</v>
      </c>
      <c r="O2326" s="72" t="str">
        <f>IF(VLOOKUP(M2326,'Hulpblad KAR-parser'!A:C,3,FALSE)="","",VLOOKUP(M2326,'Hulpblad KAR-parser'!A:C,3,FALSE))</f>
        <v>Teamleider STH</v>
      </c>
      <c r="P2326" s="136" t="str">
        <f>IF(CONCATENATE(C2326,D2326)="","",VLOOKUP(CONCATENATE(C2326,D2326),Karakteristieken!AQ:AQ,1,FALSE))</f>
        <v/>
      </c>
    </row>
    <row r="2327" spans="1:16" x14ac:dyDescent="0.25">
      <c r="A2327" s="59">
        <v>200137921</v>
      </c>
      <c r="B2327" s="59">
        <v>200116761</v>
      </c>
      <c r="C2327" s="59" t="s">
        <v>2580</v>
      </c>
      <c r="D2327" s="59" t="s">
        <v>12282</v>
      </c>
      <c r="E2327" s="60" t="s">
        <v>12283</v>
      </c>
      <c r="F2327" s="60"/>
      <c r="G2327" s="60"/>
      <c r="H2327" s="60"/>
      <c r="I2327" s="59">
        <f t="shared" si="38"/>
        <v>25</v>
      </c>
      <c r="J2327" s="59" t="s">
        <v>1613</v>
      </c>
      <c r="K2327" s="61"/>
      <c r="L2327" s="62" t="s">
        <v>6737</v>
      </c>
      <c r="M2327" s="62" t="s">
        <v>12283</v>
      </c>
      <c r="N2327" s="72" t="str">
        <f>VLOOKUP(M2327,'Hulpblad KAR-parser'!A:C,2,FALSE)</f>
        <v>Inzet Brw functie</v>
      </c>
      <c r="O2327" s="72" t="str">
        <f>IF(VLOOKUP(M2327,'Hulpblad KAR-parser'!A:C,3,FALSE)="","",VLOOKUP(M2327,'Hulpblad KAR-parser'!A:C,3,FALSE))</f>
        <v>Teamleider TDV</v>
      </c>
      <c r="P2327" s="136" t="str">
        <f>IF(CONCATENATE(C2327,D2327)="","",VLOOKUP(CONCATENATE(C2327,D2327),Karakteristieken!AQ:AQ,1,FALSE))</f>
        <v>Inzet Brw functieTeamleider TDV</v>
      </c>
    </row>
    <row r="2328" spans="1:16" x14ac:dyDescent="0.25">
      <c r="A2328" s="59"/>
      <c r="B2328" s="59"/>
      <c r="C2328" s="59"/>
      <c r="D2328" s="59"/>
      <c r="E2328" s="60" t="s">
        <v>12285</v>
      </c>
      <c r="F2328" s="60"/>
      <c r="G2328" s="60" t="s">
        <v>12283</v>
      </c>
      <c r="H2328" s="60"/>
      <c r="I2328" s="59">
        <f t="shared" si="38"/>
        <v>9</v>
      </c>
      <c r="J2328" s="59" t="s">
        <v>1561</v>
      </c>
      <c r="K2328" s="61"/>
      <c r="L2328" s="62" t="s">
        <v>6737</v>
      </c>
      <c r="M2328" s="62" t="s">
        <v>12283</v>
      </c>
      <c r="N2328" s="72" t="str">
        <f>VLOOKUP(M2328,'Hulpblad KAR-parser'!A:C,2,FALSE)</f>
        <v>Inzet Brw functie</v>
      </c>
      <c r="O2328" s="72" t="str">
        <f>IF(VLOOKUP(M2328,'Hulpblad KAR-parser'!A:C,3,FALSE)="","",VLOOKUP(M2328,'Hulpblad KAR-parser'!A:C,3,FALSE))</f>
        <v>Teamleider TDV</v>
      </c>
      <c r="P2328" s="136" t="str">
        <f>IF(CONCATENATE(C2328,D2328)="","",VLOOKUP(CONCATENATE(C2328,D2328),Karakteristieken!AQ:AQ,1,FALSE))</f>
        <v/>
      </c>
    </row>
    <row r="2329" spans="1:16" x14ac:dyDescent="0.25">
      <c r="A2329" s="59"/>
      <c r="B2329" s="59"/>
      <c r="C2329" s="59"/>
      <c r="D2329" s="59"/>
      <c r="E2329" s="60" t="s">
        <v>12288</v>
      </c>
      <c r="F2329" s="60"/>
      <c r="G2329" s="60" t="s">
        <v>12283</v>
      </c>
      <c r="H2329" s="60"/>
      <c r="I2329" s="59">
        <f t="shared" si="38"/>
        <v>31</v>
      </c>
      <c r="J2329" s="59" t="s">
        <v>1561</v>
      </c>
      <c r="K2329" s="61"/>
      <c r="L2329" s="62" t="s">
        <v>6737</v>
      </c>
      <c r="M2329" s="62" t="s">
        <v>12283</v>
      </c>
      <c r="N2329" s="72" t="str">
        <f>VLOOKUP(M2329,'Hulpblad KAR-parser'!A:C,2,FALSE)</f>
        <v>Inzet Brw functie</v>
      </c>
      <c r="O2329" s="72" t="str">
        <f>IF(VLOOKUP(M2329,'Hulpblad KAR-parser'!A:C,3,FALSE)="","",VLOOKUP(M2329,'Hulpblad KAR-parser'!A:C,3,FALSE))</f>
        <v>Teamleider TDV</v>
      </c>
      <c r="P2329" s="136" t="str">
        <f>IF(CONCATENATE(C2329,D2329)="","",VLOOKUP(CONCATENATE(C2329,D2329),Karakteristieken!AQ:AQ,1,FALSE))</f>
        <v/>
      </c>
    </row>
    <row r="2330" spans="1:16" x14ac:dyDescent="0.25">
      <c r="A2330" s="59"/>
      <c r="B2330" s="59"/>
      <c r="C2330" s="59"/>
      <c r="D2330" s="59"/>
      <c r="E2330" s="60" t="s">
        <v>12287</v>
      </c>
      <c r="F2330" s="60"/>
      <c r="G2330" s="60" t="s">
        <v>12283</v>
      </c>
      <c r="H2330" s="60"/>
      <c r="I2330" s="59">
        <f t="shared" si="38"/>
        <v>22</v>
      </c>
      <c r="J2330" s="59" t="s">
        <v>1561</v>
      </c>
      <c r="K2330" s="61"/>
      <c r="L2330" s="62" t="s">
        <v>6737</v>
      </c>
      <c r="M2330" s="62" t="s">
        <v>12283</v>
      </c>
      <c r="N2330" s="72" t="str">
        <f>VLOOKUP(M2330,'Hulpblad KAR-parser'!A:C,2,FALSE)</f>
        <v>Inzet Brw functie</v>
      </c>
      <c r="O2330" s="72" t="str">
        <f>IF(VLOOKUP(M2330,'Hulpblad KAR-parser'!A:C,3,FALSE)="","",VLOOKUP(M2330,'Hulpblad KAR-parser'!A:C,3,FALSE))</f>
        <v>Teamleider TDV</v>
      </c>
      <c r="P2330" s="136" t="str">
        <f>IF(CONCATENATE(C2330,D2330)="","",VLOOKUP(CONCATENATE(C2330,D2330),Karakteristieken!AQ:AQ,1,FALSE))</f>
        <v/>
      </c>
    </row>
    <row r="2331" spans="1:16" x14ac:dyDescent="0.25">
      <c r="A2331" s="59"/>
      <c r="B2331" s="59"/>
      <c r="C2331" s="59"/>
      <c r="D2331" s="59"/>
      <c r="E2331" s="60" t="s">
        <v>12286</v>
      </c>
      <c r="F2331" s="60"/>
      <c r="G2331" s="60" t="s">
        <v>12283</v>
      </c>
      <c r="H2331" s="60"/>
      <c r="I2331" s="59">
        <f t="shared" si="38"/>
        <v>6</v>
      </c>
      <c r="J2331" s="59" t="s">
        <v>1561</v>
      </c>
      <c r="K2331" s="61"/>
      <c r="L2331" s="62" t="s">
        <v>6737</v>
      </c>
      <c r="M2331" s="62" t="s">
        <v>12283</v>
      </c>
      <c r="N2331" s="72" t="str">
        <f>VLOOKUP(M2331,'Hulpblad KAR-parser'!A:C,2,FALSE)</f>
        <v>Inzet Brw functie</v>
      </c>
      <c r="O2331" s="72" t="str">
        <f>IF(VLOOKUP(M2331,'Hulpblad KAR-parser'!A:C,3,FALSE)="","",VLOOKUP(M2331,'Hulpblad KAR-parser'!A:C,3,FALSE))</f>
        <v>Teamleider TDV</v>
      </c>
      <c r="P2331" s="136" t="str">
        <f>IF(CONCATENATE(C2331,D2331)="","",VLOOKUP(CONCATENATE(C2331,D2331),Karakteristieken!AQ:AQ,1,FALSE))</f>
        <v/>
      </c>
    </row>
    <row r="2332" spans="1:16" x14ac:dyDescent="0.25">
      <c r="A2332" s="59">
        <v>200114780</v>
      </c>
      <c r="B2332" s="59">
        <v>200107163</v>
      </c>
      <c r="C2332" s="59" t="s">
        <v>2720</v>
      </c>
      <c r="D2332" s="59" t="s">
        <v>12175</v>
      </c>
      <c r="E2332" s="60" t="s">
        <v>12176</v>
      </c>
      <c r="F2332" s="60"/>
      <c r="G2332" s="60"/>
      <c r="H2332" s="60"/>
      <c r="I2332" s="59">
        <f t="shared" si="38"/>
        <v>28</v>
      </c>
      <c r="J2332" s="59" t="s">
        <v>1613</v>
      </c>
      <c r="K2332" s="61"/>
      <c r="L2332" s="62" t="s">
        <v>6737</v>
      </c>
      <c r="M2332" s="62" t="s">
        <v>12176</v>
      </c>
      <c r="N2332" s="72" t="str">
        <f>VLOOKUP(M2332,'Hulpblad KAR-parser'!A:C,2,FALSE)</f>
        <v>Inzet Brw Log &amp; OnS</v>
      </c>
      <c r="O2332" s="72" t="str">
        <f>IF(VLOOKUP(M2332,'Hulpblad KAR-parser'!A:C,3,FALSE)="","",VLOOKUP(M2332,'Hulpblad KAR-parser'!A:C,3,FALSE))</f>
        <v>Technische dienst</v>
      </c>
      <c r="P2332" s="136" t="str">
        <f>IF(CONCATENATE(C2332,D2332)="","",VLOOKUP(CONCATENATE(C2332,D2332),Karakteristieken!AQ:AQ,1,FALSE))</f>
        <v>Inzet Brw Log &amp; OnSTechnische dienst</v>
      </c>
    </row>
    <row r="2333" spans="1:16" x14ac:dyDescent="0.25">
      <c r="A2333" s="59"/>
      <c r="B2333" s="59"/>
      <c r="C2333" s="59"/>
      <c r="D2333" s="59"/>
      <c r="E2333" s="60" t="s">
        <v>9638</v>
      </c>
      <c r="F2333" s="60"/>
      <c r="G2333" s="60" t="s">
        <v>12176</v>
      </c>
      <c r="H2333" s="60"/>
      <c r="I2333" s="59">
        <f t="shared" si="38"/>
        <v>6</v>
      </c>
      <c r="J2333" s="59" t="s">
        <v>1561</v>
      </c>
      <c r="K2333" s="61"/>
      <c r="L2333" s="62" t="s">
        <v>6737</v>
      </c>
      <c r="M2333" s="62" t="s">
        <v>12176</v>
      </c>
      <c r="N2333" s="72" t="str">
        <f>VLOOKUP(M2333,'Hulpblad KAR-parser'!A:C,2,FALSE)</f>
        <v>Inzet Brw Log &amp; OnS</v>
      </c>
      <c r="O2333" s="72" t="str">
        <f>IF(VLOOKUP(M2333,'Hulpblad KAR-parser'!A:C,3,FALSE)="","",VLOOKUP(M2333,'Hulpblad KAR-parser'!A:C,3,FALSE))</f>
        <v>Technische dienst</v>
      </c>
      <c r="P2333" s="136" t="str">
        <f>IF(CONCATENATE(C2333,D2333)="","",VLOOKUP(CONCATENATE(C2333,D2333),Karakteristieken!AQ:AQ,1,FALSE))</f>
        <v/>
      </c>
    </row>
    <row r="2334" spans="1:16" x14ac:dyDescent="0.25">
      <c r="A2334" s="59"/>
      <c r="B2334" s="59"/>
      <c r="C2334" s="59"/>
      <c r="D2334" s="59"/>
      <c r="E2334" s="60" t="s">
        <v>9639</v>
      </c>
      <c r="F2334" s="60"/>
      <c r="G2334" s="60" t="s">
        <v>12176</v>
      </c>
      <c r="H2334" s="60"/>
      <c r="I2334" s="59">
        <f t="shared" si="38"/>
        <v>26</v>
      </c>
      <c r="J2334" s="59" t="s">
        <v>1561</v>
      </c>
      <c r="K2334" s="61"/>
      <c r="L2334" s="62" t="s">
        <v>6737</v>
      </c>
      <c r="M2334" s="62" t="s">
        <v>12176</v>
      </c>
      <c r="N2334" s="72" t="str">
        <f>VLOOKUP(M2334,'Hulpblad KAR-parser'!A:C,2,FALSE)</f>
        <v>Inzet Brw Log &amp; OnS</v>
      </c>
      <c r="O2334" s="72" t="str">
        <f>IF(VLOOKUP(M2334,'Hulpblad KAR-parser'!A:C,3,FALSE)="","",VLOOKUP(M2334,'Hulpblad KAR-parser'!A:C,3,FALSE))</f>
        <v>Technische dienst</v>
      </c>
      <c r="P2334" s="136" t="str">
        <f>IF(CONCATENATE(C2334,D2334)="","",VLOOKUP(CONCATENATE(C2334,D2334),Karakteristieken!AQ:AQ,1,FALSE))</f>
        <v/>
      </c>
    </row>
    <row r="2335" spans="1:16" x14ac:dyDescent="0.25">
      <c r="A2335" s="67">
        <v>200137922</v>
      </c>
      <c r="B2335" s="67">
        <v>200116762</v>
      </c>
      <c r="C2335" s="67" t="s">
        <v>2547</v>
      </c>
      <c r="D2335" s="67" t="s">
        <v>12267</v>
      </c>
      <c r="E2335" s="68" t="s">
        <v>12273</v>
      </c>
      <c r="F2335" s="68"/>
      <c r="G2335" s="68"/>
      <c r="H2335" s="68"/>
      <c r="I2335" s="67">
        <f t="shared" si="38"/>
        <v>25</v>
      </c>
      <c r="J2335" s="67" t="s">
        <v>1613</v>
      </c>
      <c r="K2335" s="91" t="s">
        <v>12550</v>
      </c>
      <c r="L2335" s="62" t="s">
        <v>6737</v>
      </c>
      <c r="M2335" s="62" t="s">
        <v>12273</v>
      </c>
      <c r="N2335" s="72" t="e">
        <f>VLOOKUP(M2335,'Hulpblad KAR-parser'!A:C,2,FALSE)</f>
        <v>#N/A</v>
      </c>
      <c r="O2335" s="72" t="e">
        <f>IF(VLOOKUP(M2335,'Hulpblad KAR-parser'!A:C,3,FALSE)="","",VLOOKUP(M2335,'Hulpblad KAR-parser'!A:C,3,FALSE))</f>
        <v>#N/A</v>
      </c>
      <c r="P2335" s="136" t="str">
        <f>IF(CONCATENATE(C2335,D2335)="","",VLOOKUP(CONCATENATE(C2335,D2335),Karakteristieken!AQ:AQ,1,FALSE))</f>
        <v>Inzet Brw Alg EHTelescoopkraan</v>
      </c>
    </row>
    <row r="2336" spans="1:16" x14ac:dyDescent="0.25">
      <c r="A2336" s="67"/>
      <c r="B2336" s="67"/>
      <c r="C2336" s="67"/>
      <c r="D2336" s="67"/>
      <c r="E2336" s="68" t="s">
        <v>12271</v>
      </c>
      <c r="F2336" s="68"/>
      <c r="G2336" s="68" t="s">
        <v>12273</v>
      </c>
      <c r="H2336" s="68"/>
      <c r="I2336" s="67">
        <f t="shared" si="38"/>
        <v>10</v>
      </c>
      <c r="J2336" s="67" t="s">
        <v>1561</v>
      </c>
      <c r="K2336" s="91" t="s">
        <v>12550</v>
      </c>
      <c r="L2336" s="62" t="s">
        <v>6737</v>
      </c>
      <c r="M2336" s="62" t="s">
        <v>12273</v>
      </c>
      <c r="N2336" s="72" t="e">
        <f>VLOOKUP(M2336,'Hulpblad KAR-parser'!A:C,2,FALSE)</f>
        <v>#N/A</v>
      </c>
      <c r="O2336" s="72" t="e">
        <f>IF(VLOOKUP(M2336,'Hulpblad KAR-parser'!A:C,3,FALSE)="","",VLOOKUP(M2336,'Hulpblad KAR-parser'!A:C,3,FALSE))</f>
        <v>#N/A</v>
      </c>
      <c r="P2336" s="136" t="str">
        <f>IF(CONCATENATE(C2336,D2336)="","",VLOOKUP(CONCATENATE(C2336,D2336),Karakteristieken!AQ:AQ,1,FALSE))</f>
        <v/>
      </c>
    </row>
    <row r="2337" spans="1:16" x14ac:dyDescent="0.25">
      <c r="A2337" s="67"/>
      <c r="B2337" s="67"/>
      <c r="C2337" s="67"/>
      <c r="D2337" s="67"/>
      <c r="E2337" s="68" t="s">
        <v>12269</v>
      </c>
      <c r="F2337" s="68"/>
      <c r="G2337" s="68" t="s">
        <v>12273</v>
      </c>
      <c r="H2337" s="68"/>
      <c r="I2337" s="67">
        <f t="shared" si="38"/>
        <v>5</v>
      </c>
      <c r="J2337" s="67" t="s">
        <v>1561</v>
      </c>
      <c r="K2337" s="91" t="s">
        <v>12550</v>
      </c>
      <c r="L2337" s="62" t="s">
        <v>6737</v>
      </c>
      <c r="M2337" s="62" t="s">
        <v>12273</v>
      </c>
      <c r="N2337" s="72" t="e">
        <f>VLOOKUP(M2337,'Hulpblad KAR-parser'!A:C,2,FALSE)</f>
        <v>#N/A</v>
      </c>
      <c r="O2337" s="72" t="e">
        <f>IF(VLOOKUP(M2337,'Hulpblad KAR-parser'!A:C,3,FALSE)="","",VLOOKUP(M2337,'Hulpblad KAR-parser'!A:C,3,FALSE))</f>
        <v>#N/A</v>
      </c>
      <c r="P2337" s="136" t="str">
        <f>IF(CONCATENATE(C2337,D2337)="","",VLOOKUP(CONCATENATE(C2337,D2337),Karakteristieken!AQ:AQ,1,FALSE))</f>
        <v/>
      </c>
    </row>
    <row r="2338" spans="1:16" x14ac:dyDescent="0.25">
      <c r="A2338" s="67"/>
      <c r="B2338" s="67"/>
      <c r="C2338" s="67"/>
      <c r="D2338" s="67"/>
      <c r="E2338" s="68" t="s">
        <v>12272</v>
      </c>
      <c r="F2338" s="68"/>
      <c r="G2338" s="68" t="s">
        <v>12273</v>
      </c>
      <c r="H2338" s="68"/>
      <c r="I2338" s="67">
        <f t="shared" si="38"/>
        <v>6</v>
      </c>
      <c r="J2338" s="67" t="s">
        <v>1561</v>
      </c>
      <c r="K2338" s="91" t="s">
        <v>12550</v>
      </c>
      <c r="L2338" s="62" t="s">
        <v>6737</v>
      </c>
      <c r="M2338" s="62" t="s">
        <v>12273</v>
      </c>
      <c r="N2338" s="72" t="e">
        <f>VLOOKUP(M2338,'Hulpblad KAR-parser'!A:C,2,FALSE)</f>
        <v>#N/A</v>
      </c>
      <c r="O2338" s="72" t="e">
        <f>IF(VLOOKUP(M2338,'Hulpblad KAR-parser'!A:C,3,FALSE)="","",VLOOKUP(M2338,'Hulpblad KAR-parser'!A:C,3,FALSE))</f>
        <v>#N/A</v>
      </c>
      <c r="P2338" s="136" t="str">
        <f>IF(CONCATENATE(C2338,D2338)="","",VLOOKUP(CONCATENATE(C2338,D2338),Karakteristieken!AQ:AQ,1,FALSE))</f>
        <v/>
      </c>
    </row>
    <row r="2339" spans="1:16" x14ac:dyDescent="0.25">
      <c r="A2339" s="67"/>
      <c r="B2339" s="67"/>
      <c r="C2339" s="67"/>
      <c r="D2339" s="67"/>
      <c r="E2339" s="68" t="s">
        <v>12268</v>
      </c>
      <c r="F2339" s="68"/>
      <c r="G2339" s="68" t="s">
        <v>12273</v>
      </c>
      <c r="H2339" s="68"/>
      <c r="I2339" s="67">
        <f t="shared" si="38"/>
        <v>13</v>
      </c>
      <c r="J2339" s="67" t="s">
        <v>1561</v>
      </c>
      <c r="K2339" s="91" t="s">
        <v>12550</v>
      </c>
      <c r="L2339" s="62" t="s">
        <v>6737</v>
      </c>
      <c r="M2339" s="62" t="s">
        <v>12273</v>
      </c>
      <c r="N2339" s="72" t="e">
        <f>VLOOKUP(M2339,'Hulpblad KAR-parser'!A:C,2,FALSE)</f>
        <v>#N/A</v>
      </c>
      <c r="O2339" s="72" t="e">
        <f>IF(VLOOKUP(M2339,'Hulpblad KAR-parser'!A:C,3,FALSE)="","",VLOOKUP(M2339,'Hulpblad KAR-parser'!A:C,3,FALSE))</f>
        <v>#N/A</v>
      </c>
      <c r="P2339" s="136" t="str">
        <f>IF(CONCATENATE(C2339,D2339)="","",VLOOKUP(CONCATENATE(C2339,D2339),Karakteristieken!AQ:AQ,1,FALSE))</f>
        <v/>
      </c>
    </row>
    <row r="2340" spans="1:16" x14ac:dyDescent="0.25">
      <c r="A2340" s="67"/>
      <c r="B2340" s="67"/>
      <c r="C2340" s="67"/>
      <c r="D2340" s="67"/>
      <c r="E2340" s="68" t="s">
        <v>12270</v>
      </c>
      <c r="F2340" s="68"/>
      <c r="G2340" s="68" t="s">
        <v>12273</v>
      </c>
      <c r="H2340" s="68"/>
      <c r="I2340" s="67">
        <f t="shared" si="38"/>
        <v>15</v>
      </c>
      <c r="J2340" s="67" t="s">
        <v>1561</v>
      </c>
      <c r="K2340" s="91" t="s">
        <v>12550</v>
      </c>
      <c r="L2340" s="62" t="s">
        <v>6737</v>
      </c>
      <c r="M2340" s="62" t="s">
        <v>12273</v>
      </c>
      <c r="N2340" s="72" t="e">
        <f>VLOOKUP(M2340,'Hulpblad KAR-parser'!A:C,2,FALSE)</f>
        <v>#N/A</v>
      </c>
      <c r="O2340" s="72" t="e">
        <f>IF(VLOOKUP(M2340,'Hulpblad KAR-parser'!A:C,3,FALSE)="","",VLOOKUP(M2340,'Hulpblad KAR-parser'!A:C,3,FALSE))</f>
        <v>#N/A</v>
      </c>
      <c r="P2340" s="136" t="str">
        <f>IF(CONCATENATE(C2340,D2340)="","",VLOOKUP(CONCATENATE(C2340,D2340),Karakteristieken!AQ:AQ,1,FALSE))</f>
        <v/>
      </c>
    </row>
    <row r="2341" spans="1:16" x14ac:dyDescent="0.25">
      <c r="A2341" s="59">
        <v>200114781</v>
      </c>
      <c r="B2341" s="59">
        <v>200107164</v>
      </c>
      <c r="C2341" s="59" t="s">
        <v>2720</v>
      </c>
      <c r="D2341" s="59" t="s">
        <v>2751</v>
      </c>
      <c r="E2341" s="60" t="s">
        <v>2753</v>
      </c>
      <c r="F2341" s="60"/>
      <c r="G2341" s="60"/>
      <c r="H2341" s="60"/>
      <c r="I2341" s="59">
        <f t="shared" si="38"/>
        <v>15</v>
      </c>
      <c r="J2341" s="59" t="s">
        <v>1613</v>
      </c>
      <c r="K2341" s="61"/>
      <c r="L2341" s="62" t="s">
        <v>6737</v>
      </c>
      <c r="M2341" s="62" t="s">
        <v>2753</v>
      </c>
      <c r="N2341" s="72" t="str">
        <f>VLOOKUP(M2341,'Hulpblad KAR-parser'!A:C,2,FALSE)</f>
        <v>Inzet Brw Log &amp; OnS</v>
      </c>
      <c r="O2341" s="72" t="str">
        <f>IF(VLOOKUP(M2341,'Hulpblad KAR-parser'!A:C,3,FALSE)="","",VLOOKUP(M2341,'Hulpblad KAR-parser'!A:C,3,FALSE))</f>
        <v>Tent</v>
      </c>
      <c r="P2341" s="136" t="str">
        <f>IF(CONCATENATE(C2341,D2341)="","",VLOOKUP(CONCATENATE(C2341,D2341),Karakteristieken!AQ:AQ,1,FALSE))</f>
        <v>Inzet Brw Log &amp; OnSTent</v>
      </c>
    </row>
    <row r="2342" spans="1:16" x14ac:dyDescent="0.25">
      <c r="A2342" s="59"/>
      <c r="B2342" s="59"/>
      <c r="C2342" s="59"/>
      <c r="D2342" s="59"/>
      <c r="E2342" s="60" t="s">
        <v>9640</v>
      </c>
      <c r="F2342" s="60"/>
      <c r="G2342" s="60" t="s">
        <v>2753</v>
      </c>
      <c r="H2342" s="60"/>
      <c r="I2342" s="59">
        <f t="shared" si="38"/>
        <v>6</v>
      </c>
      <c r="J2342" s="59" t="s">
        <v>1561</v>
      </c>
      <c r="K2342" s="61"/>
      <c r="L2342" s="62" t="s">
        <v>6737</v>
      </c>
      <c r="M2342" s="62" t="s">
        <v>2753</v>
      </c>
      <c r="N2342" s="72" t="str">
        <f>VLOOKUP(M2342,'Hulpblad KAR-parser'!A:C,2,FALSE)</f>
        <v>Inzet Brw Log &amp; OnS</v>
      </c>
      <c r="O2342" s="72" t="str">
        <f>IF(VLOOKUP(M2342,'Hulpblad KAR-parser'!A:C,3,FALSE)="","",VLOOKUP(M2342,'Hulpblad KAR-parser'!A:C,3,FALSE))</f>
        <v>Tent</v>
      </c>
      <c r="P2342" s="136" t="str">
        <f>IF(CONCATENATE(C2342,D2342)="","",VLOOKUP(CONCATENATE(C2342,D2342),Karakteristieken!AQ:AQ,1,FALSE))</f>
        <v/>
      </c>
    </row>
    <row r="2343" spans="1:16" x14ac:dyDescent="0.25">
      <c r="A2343" s="59"/>
      <c r="B2343" s="59"/>
      <c r="C2343" s="59"/>
      <c r="D2343" s="59"/>
      <c r="E2343" s="60" t="s">
        <v>9641</v>
      </c>
      <c r="F2343" s="60"/>
      <c r="G2343" s="60" t="s">
        <v>2753</v>
      </c>
      <c r="H2343" s="60"/>
      <c r="I2343" s="59">
        <f t="shared" si="38"/>
        <v>18</v>
      </c>
      <c r="J2343" s="59" t="s">
        <v>1561</v>
      </c>
      <c r="K2343" s="61"/>
      <c r="L2343" s="62" t="s">
        <v>6737</v>
      </c>
      <c r="M2343" s="62" t="s">
        <v>2753</v>
      </c>
      <c r="N2343" s="72" t="str">
        <f>VLOOKUP(M2343,'Hulpblad KAR-parser'!A:C,2,FALSE)</f>
        <v>Inzet Brw Log &amp; OnS</v>
      </c>
      <c r="O2343" s="72" t="str">
        <f>IF(VLOOKUP(M2343,'Hulpblad KAR-parser'!A:C,3,FALSE)="","",VLOOKUP(M2343,'Hulpblad KAR-parser'!A:C,3,FALSE))</f>
        <v>Tent</v>
      </c>
      <c r="P2343" s="136" t="str">
        <f>IF(CONCATENATE(C2343,D2343)="","",VLOOKUP(CONCATENATE(C2343,D2343),Karakteristieken!AQ:AQ,1,FALSE))</f>
        <v/>
      </c>
    </row>
    <row r="2344" spans="1:16" x14ac:dyDescent="0.25">
      <c r="A2344" s="121">
        <v>200137315</v>
      </c>
      <c r="B2344" s="121">
        <v>200107501</v>
      </c>
      <c r="C2344" s="59" t="s">
        <v>2466</v>
      </c>
      <c r="D2344" s="59" t="s">
        <v>12050</v>
      </c>
      <c r="E2344" s="60" t="s">
        <v>12051</v>
      </c>
      <c r="F2344" s="60"/>
      <c r="G2344" s="60"/>
      <c r="H2344" s="60"/>
      <c r="I2344" s="59">
        <f t="shared" si="38"/>
        <v>25</v>
      </c>
      <c r="J2344" s="59" t="s">
        <v>1613</v>
      </c>
      <c r="K2344" s="61"/>
      <c r="L2344" s="62" t="s">
        <v>6737</v>
      </c>
      <c r="M2344" s="62" t="s">
        <v>12051</v>
      </c>
      <c r="N2344" s="72" t="str">
        <f>VLOOKUP(M2344,'Hulpblad KAR-parser'!A:C,2,FALSE)</f>
        <v>Inzet Brw Alg</v>
      </c>
      <c r="O2344" s="72" t="str">
        <f>IF(VLOOKUP(M2344,'Hulpblad KAR-parser'!A:C,3,FALSE)="","",VLOOKUP(M2344,'Hulpblad KAR-parser'!A:C,3,FALSE))</f>
        <v>Tilassistentie</v>
      </c>
      <c r="P2344" s="136" t="str">
        <f>IF(CONCATENATE(C2344,D2344)="","",VLOOKUP(CONCATENATE(C2344,D2344),Karakteristieken!AQ:AQ,1,FALSE))</f>
        <v>Inzet Brw AlgTilassistentie</v>
      </c>
    </row>
    <row r="2345" spans="1:16" x14ac:dyDescent="0.25">
      <c r="A2345" s="59"/>
      <c r="B2345" s="59"/>
      <c r="C2345" s="59"/>
      <c r="D2345" s="59"/>
      <c r="E2345" s="60" t="s">
        <v>9465</v>
      </c>
      <c r="F2345" s="60"/>
      <c r="G2345" s="60" t="s">
        <v>12051</v>
      </c>
      <c r="H2345" s="60"/>
      <c r="I2345" s="59">
        <f t="shared" si="38"/>
        <v>19</v>
      </c>
      <c r="J2345" s="59" t="s">
        <v>1561</v>
      </c>
      <c r="K2345" s="61"/>
      <c r="L2345" s="62" t="s">
        <v>6737</v>
      </c>
      <c r="M2345" s="62" t="s">
        <v>12051</v>
      </c>
      <c r="N2345" s="72" t="str">
        <f>VLOOKUP(M2345,'Hulpblad KAR-parser'!A:C,2,FALSE)</f>
        <v>Inzet Brw Alg</v>
      </c>
      <c r="O2345" s="72" t="str">
        <f>IF(VLOOKUP(M2345,'Hulpblad KAR-parser'!A:C,3,FALSE)="","",VLOOKUP(M2345,'Hulpblad KAR-parser'!A:C,3,FALSE))</f>
        <v>Tilassistentie</v>
      </c>
      <c r="P2345" s="136" t="str">
        <f>IF(CONCATENATE(C2345,D2345)="","",VLOOKUP(CONCATENATE(C2345,D2345),Karakteristieken!AQ:AQ,1,FALSE))</f>
        <v/>
      </c>
    </row>
    <row r="2346" spans="1:16" x14ac:dyDescent="0.25">
      <c r="A2346" s="59"/>
      <c r="B2346" s="59"/>
      <c r="C2346" s="59"/>
      <c r="D2346" s="59"/>
      <c r="E2346" s="60" t="s">
        <v>9466</v>
      </c>
      <c r="F2346" s="60"/>
      <c r="G2346" s="60" t="s">
        <v>12051</v>
      </c>
      <c r="H2346" s="60"/>
      <c r="I2346" s="59">
        <f t="shared" si="38"/>
        <v>5</v>
      </c>
      <c r="J2346" s="59" t="s">
        <v>1561</v>
      </c>
      <c r="K2346" s="61"/>
      <c r="L2346" s="62" t="s">
        <v>6737</v>
      </c>
      <c r="M2346" s="62" t="s">
        <v>12051</v>
      </c>
      <c r="N2346" s="72" t="str">
        <f>VLOOKUP(M2346,'Hulpblad KAR-parser'!A:C,2,FALSE)</f>
        <v>Inzet Brw Alg</v>
      </c>
      <c r="O2346" s="72" t="str">
        <f>IF(VLOOKUP(M2346,'Hulpblad KAR-parser'!A:C,3,FALSE)="","",VLOOKUP(M2346,'Hulpblad KAR-parser'!A:C,3,FALSE))</f>
        <v>Tilassistentie</v>
      </c>
      <c r="P2346" s="136" t="str">
        <f>IF(CONCATENATE(C2346,D2346)="","",VLOOKUP(CONCATENATE(C2346,D2346),Karakteristieken!AQ:AQ,1,FALSE))</f>
        <v/>
      </c>
    </row>
    <row r="2347" spans="1:16" x14ac:dyDescent="0.25">
      <c r="A2347" s="59"/>
      <c r="B2347" s="59"/>
      <c r="C2347" s="59"/>
      <c r="D2347" s="59"/>
      <c r="E2347" s="60" t="s">
        <v>9467</v>
      </c>
      <c r="F2347" s="60"/>
      <c r="G2347" s="60" t="s">
        <v>12051</v>
      </c>
      <c r="H2347" s="60"/>
      <c r="I2347" s="59">
        <f t="shared" si="38"/>
        <v>6</v>
      </c>
      <c r="J2347" s="59" t="s">
        <v>1561</v>
      </c>
      <c r="K2347" s="61"/>
      <c r="L2347" s="62" t="s">
        <v>6737</v>
      </c>
      <c r="M2347" s="62" t="s">
        <v>12051</v>
      </c>
      <c r="N2347" s="72" t="str">
        <f>VLOOKUP(M2347,'Hulpblad KAR-parser'!A:C,2,FALSE)</f>
        <v>Inzet Brw Alg</v>
      </c>
      <c r="O2347" s="72" t="str">
        <f>IF(VLOOKUP(M2347,'Hulpblad KAR-parser'!A:C,3,FALSE)="","",VLOOKUP(M2347,'Hulpblad KAR-parser'!A:C,3,FALSE))</f>
        <v>Tilassistentie</v>
      </c>
      <c r="P2347" s="136" t="str">
        <f>IF(CONCATENATE(C2347,D2347)="","",VLOOKUP(CONCATENATE(C2347,D2347),Karakteristieken!AQ:AQ,1,FALSE))</f>
        <v/>
      </c>
    </row>
    <row r="2348" spans="1:16" x14ac:dyDescent="0.25">
      <c r="A2348" s="59"/>
      <c r="B2348" s="59"/>
      <c r="C2348" s="59"/>
      <c r="D2348" s="59"/>
      <c r="E2348" s="60" t="s">
        <v>2546</v>
      </c>
      <c r="F2348" s="60"/>
      <c r="G2348" s="60" t="s">
        <v>12051</v>
      </c>
      <c r="H2348" s="60"/>
      <c r="I2348" s="59">
        <f t="shared" si="38"/>
        <v>26</v>
      </c>
      <c r="J2348" s="59" t="s">
        <v>1561</v>
      </c>
      <c r="K2348" s="61"/>
      <c r="L2348" s="62" t="s">
        <v>6737</v>
      </c>
      <c r="M2348" s="62" t="s">
        <v>12051</v>
      </c>
      <c r="N2348" s="72" t="str">
        <f>VLOOKUP(M2348,'Hulpblad KAR-parser'!A:C,2,FALSE)</f>
        <v>Inzet Brw Alg</v>
      </c>
      <c r="O2348" s="72" t="str">
        <f>IF(VLOOKUP(M2348,'Hulpblad KAR-parser'!A:C,3,FALSE)="","",VLOOKUP(M2348,'Hulpblad KAR-parser'!A:C,3,FALSE))</f>
        <v>Tilassistentie</v>
      </c>
      <c r="P2348" s="136" t="str">
        <f>IF(CONCATENATE(C2348,D2348)="","",VLOOKUP(CONCATENATE(C2348,D2348),Karakteristieken!AQ:AQ,1,FALSE))</f>
        <v/>
      </c>
    </row>
    <row r="2349" spans="1:16" x14ac:dyDescent="0.25">
      <c r="A2349" s="59"/>
      <c r="B2349" s="59"/>
      <c r="C2349" s="59"/>
      <c r="D2349" s="59"/>
      <c r="E2349" s="60" t="s">
        <v>9464</v>
      </c>
      <c r="F2349" s="60"/>
      <c r="G2349" s="60" t="s">
        <v>12051</v>
      </c>
      <c r="H2349" s="60"/>
      <c r="I2349" s="59">
        <f t="shared" si="38"/>
        <v>15</v>
      </c>
      <c r="J2349" s="59" t="s">
        <v>1561</v>
      </c>
      <c r="K2349" s="61"/>
      <c r="L2349" s="62" t="s">
        <v>6737</v>
      </c>
      <c r="M2349" s="62" t="s">
        <v>12051</v>
      </c>
      <c r="N2349" s="72" t="str">
        <f>VLOOKUP(M2349,'Hulpblad KAR-parser'!A:C,2,FALSE)</f>
        <v>Inzet Brw Alg</v>
      </c>
      <c r="O2349" s="72" t="str">
        <f>IF(VLOOKUP(M2349,'Hulpblad KAR-parser'!A:C,3,FALSE)="","",VLOOKUP(M2349,'Hulpblad KAR-parser'!A:C,3,FALSE))</f>
        <v>Tilassistentie</v>
      </c>
      <c r="P2349" s="136" t="str">
        <f>IF(CONCATENATE(C2349,D2349)="","",VLOOKUP(CONCATENATE(C2349,D2349),Karakteristieken!AQ:AQ,1,FALSE))</f>
        <v/>
      </c>
    </row>
    <row r="2350" spans="1:16" x14ac:dyDescent="0.25">
      <c r="A2350" s="59">
        <v>200109934</v>
      </c>
      <c r="B2350" s="59">
        <v>200098400</v>
      </c>
      <c r="C2350" s="59" t="s">
        <v>2547</v>
      </c>
      <c r="D2350" s="59" t="s">
        <v>2557</v>
      </c>
      <c r="E2350" s="60" t="s">
        <v>2558</v>
      </c>
      <c r="F2350" s="60"/>
      <c r="G2350" s="60"/>
      <c r="H2350" s="60"/>
      <c r="I2350" s="59">
        <f t="shared" si="38"/>
        <v>13</v>
      </c>
      <c r="J2350" s="59" t="s">
        <v>1613</v>
      </c>
      <c r="K2350" s="61"/>
      <c r="L2350" s="62" t="s">
        <v>6737</v>
      </c>
      <c r="M2350" s="62" t="s">
        <v>2558</v>
      </c>
      <c r="N2350" s="72" t="str">
        <f>VLOOKUP(M2350,'Hulpblad KAR-parser'!A:C,2,FALSE)</f>
        <v>Inzet Brw Alg EH</v>
      </c>
      <c r="O2350" s="72" t="str">
        <f>IF(VLOOKUP(M2350,'Hulpblad KAR-parser'!A:C,3,FALSE)="","",VLOOKUP(M2350,'Hulpblad KAR-parser'!A:C,3,FALSE))</f>
        <v>TS</v>
      </c>
      <c r="P2350" s="136" t="str">
        <f>IF(CONCATENATE(C2350,D2350)="","",VLOOKUP(CONCATENATE(C2350,D2350),Karakteristieken!AQ:AQ,1,FALSE))</f>
        <v>Inzet Brw Alg EHTS</v>
      </c>
    </row>
    <row r="2351" spans="1:16" x14ac:dyDescent="0.25">
      <c r="A2351" s="59"/>
      <c r="B2351" s="59"/>
      <c r="C2351" s="59"/>
      <c r="D2351" s="59"/>
      <c r="E2351" s="60" t="s">
        <v>9475</v>
      </c>
      <c r="F2351" s="60"/>
      <c r="G2351" s="60" t="s">
        <v>2558</v>
      </c>
      <c r="H2351" s="60"/>
      <c r="I2351" s="59">
        <f t="shared" si="38"/>
        <v>7</v>
      </c>
      <c r="J2351" s="59" t="s">
        <v>1561</v>
      </c>
      <c r="K2351" s="61"/>
      <c r="L2351" s="62" t="s">
        <v>6737</v>
      </c>
      <c r="M2351" s="62" t="s">
        <v>2558</v>
      </c>
      <c r="N2351" s="72" t="str">
        <f>VLOOKUP(M2351,'Hulpblad KAR-parser'!A:C,2,FALSE)</f>
        <v>Inzet Brw Alg EH</v>
      </c>
      <c r="O2351" s="72" t="str">
        <f>IF(VLOOKUP(M2351,'Hulpblad KAR-parser'!A:C,3,FALSE)="","",VLOOKUP(M2351,'Hulpblad KAR-parser'!A:C,3,FALSE))</f>
        <v>TS</v>
      </c>
      <c r="P2351" s="136" t="str">
        <f>IF(CONCATENATE(C2351,D2351)="","",VLOOKUP(CONCATENATE(C2351,D2351),Karakteristieken!AQ:AQ,1,FALSE))</f>
        <v/>
      </c>
    </row>
    <row r="2352" spans="1:16" x14ac:dyDescent="0.25">
      <c r="A2352" s="59"/>
      <c r="B2352" s="59"/>
      <c r="C2352" s="59"/>
      <c r="D2352" s="59"/>
      <c r="E2352" s="60" t="s">
        <v>9476</v>
      </c>
      <c r="F2352" s="60"/>
      <c r="G2352" s="60" t="s">
        <v>2558</v>
      </c>
      <c r="H2352" s="60"/>
      <c r="I2352" s="59">
        <f t="shared" si="38"/>
        <v>5</v>
      </c>
      <c r="J2352" s="59" t="s">
        <v>1561</v>
      </c>
      <c r="K2352" s="61"/>
      <c r="L2352" s="62" t="s">
        <v>6737</v>
      </c>
      <c r="M2352" s="62" t="s">
        <v>2558</v>
      </c>
      <c r="N2352" s="72" t="str">
        <f>VLOOKUP(M2352,'Hulpblad KAR-parser'!A:C,2,FALSE)</f>
        <v>Inzet Brw Alg EH</v>
      </c>
      <c r="O2352" s="72" t="str">
        <f>IF(VLOOKUP(M2352,'Hulpblad KAR-parser'!A:C,3,FALSE)="","",VLOOKUP(M2352,'Hulpblad KAR-parser'!A:C,3,FALSE))</f>
        <v>TS</v>
      </c>
      <c r="P2352" s="136" t="str">
        <f>IF(CONCATENATE(C2352,D2352)="","",VLOOKUP(CONCATENATE(C2352,D2352),Karakteristieken!AQ:AQ,1,FALSE))</f>
        <v/>
      </c>
    </row>
    <row r="2353" spans="1:16" x14ac:dyDescent="0.25">
      <c r="A2353" s="59"/>
      <c r="B2353" s="59"/>
      <c r="C2353" s="59"/>
      <c r="D2353" s="59"/>
      <c r="E2353" s="60" t="s">
        <v>9477</v>
      </c>
      <c r="F2353" s="60"/>
      <c r="G2353" s="60" t="s">
        <v>2558</v>
      </c>
      <c r="H2353" s="60"/>
      <c r="I2353" s="59">
        <f t="shared" si="38"/>
        <v>6</v>
      </c>
      <c r="J2353" s="59" t="s">
        <v>1561</v>
      </c>
      <c r="K2353" s="61"/>
      <c r="L2353" s="62" t="s">
        <v>6737</v>
      </c>
      <c r="M2353" s="62" t="s">
        <v>2558</v>
      </c>
      <c r="N2353" s="72" t="str">
        <f>VLOOKUP(M2353,'Hulpblad KAR-parser'!A:C,2,FALSE)</f>
        <v>Inzet Brw Alg EH</v>
      </c>
      <c r="O2353" s="72" t="str">
        <f>IF(VLOOKUP(M2353,'Hulpblad KAR-parser'!A:C,3,FALSE)="","",VLOOKUP(M2353,'Hulpblad KAR-parser'!A:C,3,FALSE))</f>
        <v>TS</v>
      </c>
      <c r="P2353" s="136" t="str">
        <f>IF(CONCATENATE(C2353,D2353)="","",VLOOKUP(CONCATENATE(C2353,D2353),Karakteristieken!AQ:AQ,1,FALSE))</f>
        <v/>
      </c>
    </row>
    <row r="2354" spans="1:16" x14ac:dyDescent="0.25">
      <c r="A2354" s="59">
        <v>200114809</v>
      </c>
      <c r="B2354" s="59">
        <v>200107191</v>
      </c>
      <c r="C2354" s="59" t="s">
        <v>2816</v>
      </c>
      <c r="D2354" s="59" t="s">
        <v>2841</v>
      </c>
      <c r="E2354" s="60" t="s">
        <v>2842</v>
      </c>
      <c r="F2354" s="60"/>
      <c r="G2354" s="60"/>
      <c r="H2354" s="60"/>
      <c r="I2354" s="59">
        <f t="shared" si="38"/>
        <v>27</v>
      </c>
      <c r="J2354" s="59" t="s">
        <v>1613</v>
      </c>
      <c r="K2354" s="61"/>
      <c r="L2354" s="62" t="s">
        <v>6737</v>
      </c>
      <c r="M2354" s="62" t="s">
        <v>2842</v>
      </c>
      <c r="N2354" s="72" t="str">
        <f>VLOOKUP(M2354,'Hulpblad KAR-parser'!A:C,2,FALSE)</f>
        <v>Inzet Brw Spec Blus</v>
      </c>
      <c r="O2354" s="72" t="str">
        <f>IF(VLOOKUP(M2354,'Hulpblad KAR-parser'!A:C,3,FALSE)="","",VLOOKUP(M2354,'Hulpblad KAR-parser'!A:C,3,FALSE))</f>
        <v>TS Industr.brand</v>
      </c>
      <c r="P2354" s="136" t="str">
        <f>IF(CONCATENATE(C2354,D2354)="","",VLOOKUP(CONCATENATE(C2354,D2354),Karakteristieken!AQ:AQ,1,FALSE))</f>
        <v>Inzet Brw Spec BlusTS Industr.brand</v>
      </c>
    </row>
    <row r="2355" spans="1:16" x14ac:dyDescent="0.25">
      <c r="A2355" s="59"/>
      <c r="B2355" s="59"/>
      <c r="C2355" s="59"/>
      <c r="D2355" s="59"/>
      <c r="E2355" s="60" t="s">
        <v>9721</v>
      </c>
      <c r="F2355" s="60"/>
      <c r="G2355" s="60" t="s">
        <v>2842</v>
      </c>
      <c r="H2355" s="60"/>
      <c r="I2355" s="59">
        <f t="shared" si="38"/>
        <v>6</v>
      </c>
      <c r="J2355" s="59" t="s">
        <v>1561</v>
      </c>
      <c r="K2355" s="61"/>
      <c r="L2355" s="62" t="s">
        <v>6737</v>
      </c>
      <c r="M2355" s="62" t="s">
        <v>2842</v>
      </c>
      <c r="N2355" s="72" t="str">
        <f>VLOOKUP(M2355,'Hulpblad KAR-parser'!A:C,2,FALSE)</f>
        <v>Inzet Brw Spec Blus</v>
      </c>
      <c r="O2355" s="72" t="str">
        <f>IF(VLOOKUP(M2355,'Hulpblad KAR-parser'!A:C,3,FALSE)="","",VLOOKUP(M2355,'Hulpblad KAR-parser'!A:C,3,FALSE))</f>
        <v>TS Industr.brand</v>
      </c>
      <c r="P2355" s="136" t="str">
        <f>IF(CONCATENATE(C2355,D2355)="","",VLOOKUP(CONCATENATE(C2355,D2355),Karakteristieken!AQ:AQ,1,FALSE))</f>
        <v/>
      </c>
    </row>
    <row r="2356" spans="1:16" x14ac:dyDescent="0.25">
      <c r="A2356" s="59"/>
      <c r="B2356" s="59"/>
      <c r="C2356" s="59"/>
      <c r="D2356" s="59"/>
      <c r="E2356" s="60" t="s">
        <v>9722</v>
      </c>
      <c r="F2356" s="60"/>
      <c r="G2356" s="60" t="s">
        <v>2842</v>
      </c>
      <c r="H2356" s="60"/>
      <c r="I2356" s="59">
        <f t="shared" si="38"/>
        <v>28</v>
      </c>
      <c r="J2356" s="59" t="s">
        <v>1561</v>
      </c>
      <c r="K2356" s="61"/>
      <c r="L2356" s="62" t="s">
        <v>6737</v>
      </c>
      <c r="M2356" s="62" t="s">
        <v>2842</v>
      </c>
      <c r="N2356" s="72" t="str">
        <f>VLOOKUP(M2356,'Hulpblad KAR-parser'!A:C,2,FALSE)</f>
        <v>Inzet Brw Spec Blus</v>
      </c>
      <c r="O2356" s="72" t="str">
        <f>IF(VLOOKUP(M2356,'Hulpblad KAR-parser'!A:C,3,FALSE)="","",VLOOKUP(M2356,'Hulpblad KAR-parser'!A:C,3,FALSE))</f>
        <v>TS Industr.brand</v>
      </c>
      <c r="P2356" s="136" t="str">
        <f>IF(CONCATENATE(C2356,D2356)="","",VLOOKUP(CONCATENATE(C2356,D2356),Karakteristieken!AQ:AQ,1,FALSE))</f>
        <v/>
      </c>
    </row>
    <row r="2357" spans="1:16" x14ac:dyDescent="0.25">
      <c r="A2357" s="59">
        <v>200109935</v>
      </c>
      <c r="B2357" s="59">
        <v>200098401</v>
      </c>
      <c r="C2357" s="59" t="s">
        <v>2547</v>
      </c>
      <c r="D2357" s="59" t="s">
        <v>2559</v>
      </c>
      <c r="E2357" s="60" t="s">
        <v>2560</v>
      </c>
      <c r="F2357" s="60"/>
      <c r="G2357" s="60"/>
      <c r="H2357" s="60"/>
      <c r="I2357" s="59">
        <f t="shared" si="38"/>
        <v>15</v>
      </c>
      <c r="J2357" s="59" t="s">
        <v>1613</v>
      </c>
      <c r="K2357" s="61"/>
      <c r="L2357" s="62" t="s">
        <v>6737</v>
      </c>
      <c r="M2357" s="62" t="s">
        <v>2560</v>
      </c>
      <c r="N2357" s="72" t="str">
        <f>VLOOKUP(M2357,'Hulpblad KAR-parser'!A:C,2,FALSE)</f>
        <v>Inzet Brw Alg EH</v>
      </c>
      <c r="O2357" s="72" t="str">
        <f>IF(VLOOKUP(M2357,'Hulpblad KAR-parser'!A:C,3,FALSE)="","",VLOOKUP(M2357,'Hulpblad KAR-parser'!A:C,3,FALSE))</f>
        <v>TS-4</v>
      </c>
      <c r="P2357" s="136" t="str">
        <f>IF(CONCATENATE(C2357,D2357)="","",VLOOKUP(CONCATENATE(C2357,D2357),Karakteristieken!AQ:AQ,1,FALSE))</f>
        <v>Inzet Brw Alg EHTS-4</v>
      </c>
    </row>
    <row r="2358" spans="1:16" x14ac:dyDescent="0.25">
      <c r="A2358" s="59"/>
      <c r="B2358" s="59"/>
      <c r="C2358" s="59"/>
      <c r="D2358" s="59"/>
      <c r="E2358" s="60" t="s">
        <v>9478</v>
      </c>
      <c r="F2358" s="60"/>
      <c r="G2358" s="60" t="s">
        <v>2560</v>
      </c>
      <c r="H2358" s="60"/>
      <c r="I2358" s="59">
        <f t="shared" si="38"/>
        <v>7</v>
      </c>
      <c r="J2358" s="59" t="s">
        <v>1561</v>
      </c>
      <c r="K2358" s="61"/>
      <c r="L2358" s="62" t="s">
        <v>6737</v>
      </c>
      <c r="M2358" s="62" t="s">
        <v>2560</v>
      </c>
      <c r="N2358" s="72" t="str">
        <f>VLOOKUP(M2358,'Hulpblad KAR-parser'!A:C,2,FALSE)</f>
        <v>Inzet Brw Alg EH</v>
      </c>
      <c r="O2358" s="72" t="str">
        <f>IF(VLOOKUP(M2358,'Hulpblad KAR-parser'!A:C,3,FALSE)="","",VLOOKUP(M2358,'Hulpblad KAR-parser'!A:C,3,FALSE))</f>
        <v>TS-4</v>
      </c>
      <c r="P2358" s="136" t="str">
        <f>IF(CONCATENATE(C2358,D2358)="","",VLOOKUP(CONCATENATE(C2358,D2358),Karakteristieken!AQ:AQ,1,FALSE))</f>
        <v/>
      </c>
    </row>
    <row r="2359" spans="1:16" x14ac:dyDescent="0.25">
      <c r="A2359" s="120">
        <v>200137923</v>
      </c>
      <c r="B2359" s="120">
        <v>200107105</v>
      </c>
      <c r="C2359" s="59" t="s">
        <v>2547</v>
      </c>
      <c r="D2359" s="59" t="s">
        <v>2565</v>
      </c>
      <c r="E2359" s="60" t="s">
        <v>2566</v>
      </c>
      <c r="F2359" s="60"/>
      <c r="G2359" s="60"/>
      <c r="H2359" s="60"/>
      <c r="I2359" s="59">
        <f t="shared" si="38"/>
        <v>18</v>
      </c>
      <c r="J2359" s="59" t="s">
        <v>1613</v>
      </c>
      <c r="K2359" s="61"/>
      <c r="L2359" s="62" t="s">
        <v>6737</v>
      </c>
      <c r="M2359" s="62" t="s">
        <v>2566</v>
      </c>
      <c r="N2359" s="72" t="str">
        <f>VLOOKUP(M2359,'Hulpblad KAR-parser'!A:C,2,FALSE)</f>
        <v>Inzet Brw Alg EH</v>
      </c>
      <c r="O2359" s="72" t="str">
        <f>IF(VLOOKUP(M2359,'Hulpblad KAR-parser'!A:C,3,FALSE)="","",VLOOKUP(M2359,'Hulpblad KAR-parser'!A:C,3,FALSE))</f>
        <v>TS4=TS6</v>
      </c>
      <c r="P2359" s="136" t="str">
        <f>IF(CONCATENATE(C2359,D2359)="","",VLOOKUP(CONCATENATE(C2359,D2359),Karakteristieken!AQ:AQ,1,FALSE))</f>
        <v>Inzet Brw Alg EHTS4=TS6</v>
      </c>
    </row>
    <row r="2360" spans="1:16" x14ac:dyDescent="0.25">
      <c r="A2360" s="59"/>
      <c r="B2360" s="59"/>
      <c r="C2360" s="59"/>
      <c r="D2360" s="59"/>
      <c r="E2360" s="60" t="s">
        <v>11619</v>
      </c>
      <c r="F2360" s="60"/>
      <c r="G2360" s="60" t="s">
        <v>2566</v>
      </c>
      <c r="H2360" s="60"/>
      <c r="I2360" s="59">
        <f t="shared" si="38"/>
        <v>6</v>
      </c>
      <c r="J2360" s="59" t="s">
        <v>1561</v>
      </c>
      <c r="K2360" s="61"/>
      <c r="L2360" s="62" t="s">
        <v>6737</v>
      </c>
      <c r="M2360" s="62" t="s">
        <v>2566</v>
      </c>
      <c r="N2360" s="72" t="str">
        <f>VLOOKUP(M2360,'Hulpblad KAR-parser'!A:C,2,FALSE)</f>
        <v>Inzet Brw Alg EH</v>
      </c>
      <c r="O2360" s="72" t="str">
        <f>IF(VLOOKUP(M2360,'Hulpblad KAR-parser'!A:C,3,FALSE)="","",VLOOKUP(M2360,'Hulpblad KAR-parser'!A:C,3,FALSE))</f>
        <v>TS4=TS6</v>
      </c>
      <c r="P2360" s="136" t="str">
        <f>IF(CONCATENATE(C2360,D2360)="","",VLOOKUP(CONCATENATE(C2360,D2360),Karakteristieken!AQ:AQ,1,FALSE))</f>
        <v/>
      </c>
    </row>
    <row r="2361" spans="1:16" x14ac:dyDescent="0.25">
      <c r="A2361" s="59"/>
      <c r="B2361" s="59"/>
      <c r="C2361" s="59"/>
      <c r="D2361" s="59"/>
      <c r="E2361" s="60" t="s">
        <v>11885</v>
      </c>
      <c r="F2361" s="60"/>
      <c r="G2361" s="60" t="s">
        <v>2566</v>
      </c>
      <c r="H2361" s="60"/>
      <c r="I2361" s="59">
        <f t="shared" si="38"/>
        <v>18</v>
      </c>
      <c r="J2361" s="59" t="s">
        <v>1561</v>
      </c>
      <c r="K2361" s="61"/>
      <c r="L2361" s="62" t="s">
        <v>6737</v>
      </c>
      <c r="M2361" s="62" t="s">
        <v>2566</v>
      </c>
      <c r="N2361" s="72" t="str">
        <f>VLOOKUP(M2361,'Hulpblad KAR-parser'!A:C,2,FALSE)</f>
        <v>Inzet Brw Alg EH</v>
      </c>
      <c r="O2361" s="72" t="str">
        <f>IF(VLOOKUP(M2361,'Hulpblad KAR-parser'!A:C,3,FALSE)="","",VLOOKUP(M2361,'Hulpblad KAR-parser'!A:C,3,FALSE))</f>
        <v>TS4=TS6</v>
      </c>
      <c r="P2361" s="136" t="str">
        <f>IF(CONCATENATE(C2361,D2361)="","",VLOOKUP(CONCATENATE(C2361,D2361),Karakteristieken!AQ:AQ,1,FALSE))</f>
        <v/>
      </c>
    </row>
    <row r="2362" spans="1:16" x14ac:dyDescent="0.25">
      <c r="A2362" s="59">
        <v>200109936</v>
      </c>
      <c r="B2362" s="59">
        <v>200098402</v>
      </c>
      <c r="C2362" s="59" t="s">
        <v>2547</v>
      </c>
      <c r="D2362" s="59" t="s">
        <v>2561</v>
      </c>
      <c r="E2362" s="60" t="s">
        <v>2562</v>
      </c>
      <c r="F2362" s="60"/>
      <c r="G2362" s="60"/>
      <c r="H2362" s="60"/>
      <c r="I2362" s="59">
        <f t="shared" si="38"/>
        <v>15</v>
      </c>
      <c r="J2362" s="59" t="s">
        <v>1613</v>
      </c>
      <c r="K2362" s="61"/>
      <c r="L2362" s="62" t="s">
        <v>6737</v>
      </c>
      <c r="M2362" s="62" t="s">
        <v>2562</v>
      </c>
      <c r="N2362" s="72" t="str">
        <f>VLOOKUP(M2362,'Hulpblad KAR-parser'!A:C,2,FALSE)</f>
        <v>Inzet Brw Alg EH</v>
      </c>
      <c r="O2362" s="72" t="str">
        <f>IF(VLOOKUP(M2362,'Hulpblad KAR-parser'!A:C,3,FALSE)="","",VLOOKUP(M2362,'Hulpblad KAR-parser'!A:C,3,FALSE))</f>
        <v>TS-6</v>
      </c>
      <c r="P2362" s="136" t="str">
        <f>IF(CONCATENATE(C2362,D2362)="","",VLOOKUP(CONCATENATE(C2362,D2362),Karakteristieken!AQ:AQ,1,FALSE))</f>
        <v>Inzet Brw Alg EHTS-6</v>
      </c>
    </row>
    <row r="2363" spans="1:16" x14ac:dyDescent="0.25">
      <c r="A2363" s="59"/>
      <c r="B2363" s="59"/>
      <c r="C2363" s="59"/>
      <c r="D2363" s="59"/>
      <c r="E2363" s="60" t="s">
        <v>9479</v>
      </c>
      <c r="F2363" s="60"/>
      <c r="G2363" s="60" t="s">
        <v>2562</v>
      </c>
      <c r="H2363" s="60"/>
      <c r="I2363" s="59">
        <f t="shared" si="38"/>
        <v>7</v>
      </c>
      <c r="J2363" s="59" t="s">
        <v>1561</v>
      </c>
      <c r="K2363" s="61"/>
      <c r="L2363" s="62" t="s">
        <v>6737</v>
      </c>
      <c r="M2363" s="62" t="s">
        <v>2562</v>
      </c>
      <c r="N2363" s="72" t="str">
        <f>VLOOKUP(M2363,'Hulpblad KAR-parser'!A:C,2,FALSE)</f>
        <v>Inzet Brw Alg EH</v>
      </c>
      <c r="O2363" s="72" t="str">
        <f>IF(VLOOKUP(M2363,'Hulpblad KAR-parser'!A:C,3,FALSE)="","",VLOOKUP(M2363,'Hulpblad KAR-parser'!A:C,3,FALSE))</f>
        <v>TS-6</v>
      </c>
      <c r="P2363" s="136" t="str">
        <f>IF(CONCATENATE(C2363,D2363)="","",VLOOKUP(CONCATENATE(C2363,D2363),Karakteristieken!AQ:AQ,1,FALSE))</f>
        <v/>
      </c>
    </row>
    <row r="2364" spans="1:16" x14ac:dyDescent="0.25">
      <c r="A2364" s="59">
        <v>200109938</v>
      </c>
      <c r="B2364" s="59">
        <v>200098404</v>
      </c>
      <c r="C2364" s="59" t="s">
        <v>2547</v>
      </c>
      <c r="D2364" s="59" t="s">
        <v>2563</v>
      </c>
      <c r="E2364" s="60" t="s">
        <v>2564</v>
      </c>
      <c r="F2364" s="60"/>
      <c r="G2364" s="60"/>
      <c r="H2364" s="60"/>
      <c r="I2364" s="59">
        <f t="shared" si="38"/>
        <v>14</v>
      </c>
      <c r="J2364" s="59" t="s">
        <v>1613</v>
      </c>
      <c r="K2364" s="61"/>
      <c r="L2364" s="62" t="s">
        <v>6737</v>
      </c>
      <c r="M2364" s="62" t="s">
        <v>2564</v>
      </c>
      <c r="N2364" s="72" t="str">
        <f>VLOOKUP(M2364,'Hulpblad KAR-parser'!A:C,2,FALSE)</f>
        <v>Inzet Brw Alg EH</v>
      </c>
      <c r="O2364" s="72" t="str">
        <f>IF(VLOOKUP(M2364,'Hulpblad KAR-parser'!A:C,3,FALSE)="","",VLOOKUP(M2364,'Hulpblad KAR-parser'!A:C,3,FALSE))</f>
        <v>TST</v>
      </c>
      <c r="P2364" s="136" t="str">
        <f>IF(CONCATENATE(C2364,D2364)="","",VLOOKUP(CONCATENATE(C2364,D2364),Karakteristieken!AQ:AQ,1,FALSE))</f>
        <v>Inzet Brw Alg EHTST</v>
      </c>
    </row>
    <row r="2365" spans="1:16" x14ac:dyDescent="0.25">
      <c r="A2365" s="59"/>
      <c r="B2365" s="59"/>
      <c r="C2365" s="59"/>
      <c r="D2365" s="59"/>
      <c r="E2365" s="60" t="s">
        <v>9480</v>
      </c>
      <c r="F2365" s="60"/>
      <c r="G2365" s="60" t="s">
        <v>2564</v>
      </c>
      <c r="H2365" s="60"/>
      <c r="I2365" s="59">
        <f t="shared" si="38"/>
        <v>7</v>
      </c>
      <c r="J2365" s="59" t="s">
        <v>1561</v>
      </c>
      <c r="K2365" s="61"/>
      <c r="L2365" s="62" t="s">
        <v>6737</v>
      </c>
      <c r="M2365" s="62" t="s">
        <v>2564</v>
      </c>
      <c r="N2365" s="72" t="str">
        <f>VLOOKUP(M2365,'Hulpblad KAR-parser'!A:C,2,FALSE)</f>
        <v>Inzet Brw Alg EH</v>
      </c>
      <c r="O2365" s="72" t="str">
        <f>IF(VLOOKUP(M2365,'Hulpblad KAR-parser'!A:C,3,FALSE)="","",VLOOKUP(M2365,'Hulpblad KAR-parser'!A:C,3,FALSE))</f>
        <v>TST</v>
      </c>
      <c r="P2365" s="136" t="str">
        <f>IF(CONCATENATE(C2365,D2365)="","",VLOOKUP(CONCATENATE(C2365,D2365),Karakteristieken!AQ:AQ,1,FALSE))</f>
        <v/>
      </c>
    </row>
    <row r="2366" spans="1:16" x14ac:dyDescent="0.25">
      <c r="A2366" s="59">
        <v>200109940</v>
      </c>
      <c r="B2366" s="59">
        <v>200098406</v>
      </c>
      <c r="C2366" s="59" t="s">
        <v>2762</v>
      </c>
      <c r="D2366" s="59" t="s">
        <v>2777</v>
      </c>
      <c r="E2366" s="60" t="s">
        <v>2778</v>
      </c>
      <c r="F2366" s="60"/>
      <c r="G2366" s="60"/>
      <c r="H2366" s="60"/>
      <c r="I2366" s="59">
        <f t="shared" si="38"/>
        <v>17</v>
      </c>
      <c r="J2366" s="59" t="s">
        <v>1613</v>
      </c>
      <c r="K2366" s="61"/>
      <c r="L2366" s="62" t="s">
        <v>6737</v>
      </c>
      <c r="M2366" s="62" t="s">
        <v>2778</v>
      </c>
      <c r="N2366" s="72" t="str">
        <f>VLOOKUP(M2366,'Hulpblad KAR-parser'!A:C,2,FALSE)</f>
        <v>Inzet Brw NBB</v>
      </c>
      <c r="O2366" s="72" t="str">
        <f>IF(VLOOKUP(M2366,'Hulpblad KAR-parser'!A:C,3,FALSE)="","",VLOOKUP(M2366,'Hulpblad KAR-parser'!A:C,3,FALSE))</f>
        <v>TST-NB</v>
      </c>
      <c r="P2366" s="136" t="str">
        <f>IF(CONCATENATE(C2366,D2366)="","",VLOOKUP(CONCATENATE(C2366,D2366),Karakteristieken!AQ:AQ,1,FALSE))</f>
        <v>Inzet Brw NBBTST-NB</v>
      </c>
    </row>
    <row r="2367" spans="1:16" x14ac:dyDescent="0.25">
      <c r="A2367" s="59"/>
      <c r="B2367" s="59"/>
      <c r="C2367" s="59"/>
      <c r="D2367" s="59"/>
      <c r="E2367" s="60" t="s">
        <v>9663</v>
      </c>
      <c r="F2367" s="60"/>
      <c r="G2367" s="60" t="s">
        <v>2778</v>
      </c>
      <c r="H2367" s="60"/>
      <c r="I2367" s="59">
        <f t="shared" si="38"/>
        <v>6</v>
      </c>
      <c r="J2367" s="59" t="s">
        <v>1561</v>
      </c>
      <c r="K2367" s="61"/>
      <c r="L2367" s="62" t="s">
        <v>6737</v>
      </c>
      <c r="M2367" s="62" t="s">
        <v>2778</v>
      </c>
      <c r="N2367" s="72" t="str">
        <f>VLOOKUP(M2367,'Hulpblad KAR-parser'!A:C,2,FALSE)</f>
        <v>Inzet Brw NBB</v>
      </c>
      <c r="O2367" s="72" t="str">
        <f>IF(VLOOKUP(M2367,'Hulpblad KAR-parser'!A:C,3,FALSE)="","",VLOOKUP(M2367,'Hulpblad KAR-parser'!A:C,3,FALSE))</f>
        <v>TST-NB</v>
      </c>
      <c r="P2367" s="136" t="str">
        <f>IF(CONCATENATE(C2367,D2367)="","",VLOOKUP(CONCATENATE(C2367,D2367),Karakteristieken!AQ:AQ,1,FALSE))</f>
        <v/>
      </c>
    </row>
    <row r="2368" spans="1:16" x14ac:dyDescent="0.25">
      <c r="A2368" s="59">
        <v>200114806</v>
      </c>
      <c r="B2368" s="59">
        <v>200107188</v>
      </c>
      <c r="C2368" s="59" t="s">
        <v>2816</v>
      </c>
      <c r="D2368" s="9" t="s">
        <v>12601</v>
      </c>
      <c r="E2368" s="114" t="s">
        <v>12602</v>
      </c>
      <c r="F2368" s="60"/>
      <c r="G2368" s="60"/>
      <c r="H2368" s="60"/>
      <c r="I2368" s="59">
        <f t="shared" si="38"/>
        <v>31</v>
      </c>
      <c r="J2368" s="59" t="s">
        <v>1613</v>
      </c>
      <c r="K2368" s="61"/>
      <c r="L2368" s="62" t="s">
        <v>6737</v>
      </c>
      <c r="M2368" s="62" t="s">
        <v>12602</v>
      </c>
      <c r="N2368" s="72" t="str">
        <f>VLOOKUP(M2368,'Hulpblad KAR-parser'!A:C,2,FALSE)</f>
        <v>Inzet Brw Spec Blus</v>
      </c>
      <c r="O2368" s="72" t="str">
        <f>IF(VLOOKUP(M2368,'Hulpblad KAR-parser'!A:C,3,FALSE)="","",VLOOKUP(M2368,'Hulpblad KAR-parser'!A:C,3,FALSE))</f>
        <v>Ultra hoge druk syst</v>
      </c>
      <c r="P2368" s="136" t="str">
        <f>IF(CONCATENATE(C2368,D2368)="","",VLOOKUP(CONCATENATE(C2368,D2368),Karakteristieken!AQ:AQ,1,FALSE))</f>
        <v>Inzet Brw Spec BlusUltra hoge druk syst</v>
      </c>
    </row>
    <row r="2369" spans="1:16" x14ac:dyDescent="0.25">
      <c r="A2369" s="63"/>
      <c r="B2369" s="63"/>
      <c r="C2369" s="63"/>
      <c r="D2369" s="63"/>
      <c r="E2369" s="64" t="s">
        <v>12615</v>
      </c>
      <c r="F2369" s="64"/>
      <c r="G2369" s="112" t="s">
        <v>12602</v>
      </c>
      <c r="H2369" s="64"/>
      <c r="I2369" s="63">
        <f t="shared" si="38"/>
        <v>9</v>
      </c>
      <c r="J2369" s="63" t="s">
        <v>1561</v>
      </c>
      <c r="K2369" s="93" t="s">
        <v>12198</v>
      </c>
      <c r="L2369" s="62" t="s">
        <v>6737</v>
      </c>
      <c r="M2369" s="62" t="s">
        <v>12602</v>
      </c>
      <c r="N2369" s="72" t="str">
        <f>VLOOKUP(M2369,'Hulpblad KAR-parser'!A:C,2,FALSE)</f>
        <v>Inzet Brw Spec Blus</v>
      </c>
      <c r="O2369" s="72" t="str">
        <f>IF(VLOOKUP(M2369,'Hulpblad KAR-parser'!A:C,3,FALSE)="","",VLOOKUP(M2369,'Hulpblad KAR-parser'!A:C,3,FALSE))</f>
        <v>Ultra hoge druk syst</v>
      </c>
      <c r="P2369" s="136" t="str">
        <f>IF(CONCATENATE(C2369,D2369)="","",VLOOKUP(CONCATENATE(C2369,D2369),Karakteristieken!AQ:AQ,1,FALSE))</f>
        <v/>
      </c>
    </row>
    <row r="2370" spans="1:16" x14ac:dyDescent="0.25">
      <c r="A2370" s="59"/>
      <c r="B2370" s="59"/>
      <c r="C2370" s="59"/>
      <c r="D2370" s="59"/>
      <c r="E2370" s="60" t="s">
        <v>9711</v>
      </c>
      <c r="F2370" s="60"/>
      <c r="G2370" s="114" t="s">
        <v>12602</v>
      </c>
      <c r="H2370" s="60"/>
      <c r="I2370" s="59">
        <f t="shared" si="38"/>
        <v>6</v>
      </c>
      <c r="J2370" s="59" t="s">
        <v>1561</v>
      </c>
      <c r="K2370" s="61"/>
      <c r="L2370" s="62" t="s">
        <v>6737</v>
      </c>
      <c r="M2370" s="62" t="s">
        <v>12602</v>
      </c>
      <c r="N2370" s="72" t="str">
        <f>VLOOKUP(M2370,'Hulpblad KAR-parser'!A:C,2,FALSE)</f>
        <v>Inzet Brw Spec Blus</v>
      </c>
      <c r="O2370" s="72" t="str">
        <f>IF(VLOOKUP(M2370,'Hulpblad KAR-parser'!A:C,3,FALSE)="","",VLOOKUP(M2370,'Hulpblad KAR-parser'!A:C,3,FALSE))</f>
        <v>Ultra hoge druk syst</v>
      </c>
      <c r="P2370" s="136" t="str">
        <f>IF(CONCATENATE(C2370,D2370)="","",VLOOKUP(CONCATENATE(C2370,D2370),Karakteristieken!AQ:AQ,1,FALSE))</f>
        <v/>
      </c>
    </row>
    <row r="2371" spans="1:16" x14ac:dyDescent="0.25">
      <c r="A2371" s="59"/>
      <c r="B2371" s="59"/>
      <c r="C2371" s="59"/>
      <c r="D2371" s="59"/>
      <c r="E2371" s="60" t="s">
        <v>9712</v>
      </c>
      <c r="F2371" s="60"/>
      <c r="G2371" s="114" t="s">
        <v>12602</v>
      </c>
      <c r="H2371" s="60"/>
      <c r="I2371" s="59">
        <f t="shared" si="38"/>
        <v>26</v>
      </c>
      <c r="J2371" s="59" t="s">
        <v>1561</v>
      </c>
      <c r="K2371" s="61"/>
      <c r="L2371" s="62" t="s">
        <v>6737</v>
      </c>
      <c r="M2371" s="62" t="s">
        <v>12602</v>
      </c>
      <c r="N2371" s="72" t="str">
        <f>VLOOKUP(M2371,'Hulpblad KAR-parser'!A:C,2,FALSE)</f>
        <v>Inzet Brw Spec Blus</v>
      </c>
      <c r="O2371" s="72" t="str">
        <f>IF(VLOOKUP(M2371,'Hulpblad KAR-parser'!A:C,3,FALSE)="","",VLOOKUP(M2371,'Hulpblad KAR-parser'!A:C,3,FALSE))</f>
        <v>Ultra hoge druk syst</v>
      </c>
      <c r="P2371" s="136" t="str">
        <f>IF(CONCATENATE(C2371,D2371)="","",VLOOKUP(CONCATENATE(C2371,D2371),Karakteristieken!AQ:AQ,1,FALSE))</f>
        <v/>
      </c>
    </row>
    <row r="2372" spans="1:16" x14ac:dyDescent="0.25">
      <c r="A2372" s="59"/>
      <c r="B2372" s="59"/>
      <c r="C2372" s="59"/>
      <c r="D2372" s="59"/>
      <c r="E2372" s="60" t="s">
        <v>2827</v>
      </c>
      <c r="F2372" s="60"/>
      <c r="G2372" s="114" t="s">
        <v>12602</v>
      </c>
      <c r="H2372" s="60"/>
      <c r="I2372" s="59">
        <f t="shared" ref="I2372:I2435" si="39">LEN(E2372)</f>
        <v>28</v>
      </c>
      <c r="J2372" s="59" t="s">
        <v>1561</v>
      </c>
      <c r="K2372" s="61" t="s">
        <v>12187</v>
      </c>
      <c r="L2372" s="62" t="s">
        <v>6737</v>
      </c>
      <c r="M2372" s="62" t="s">
        <v>12602</v>
      </c>
      <c r="N2372" s="72" t="str">
        <f>VLOOKUP(M2372,'Hulpblad KAR-parser'!A:C,2,FALSE)</f>
        <v>Inzet Brw Spec Blus</v>
      </c>
      <c r="O2372" s="72" t="str">
        <f>IF(VLOOKUP(M2372,'Hulpblad KAR-parser'!A:C,3,FALSE)="","",VLOOKUP(M2372,'Hulpblad KAR-parser'!A:C,3,FALSE))</f>
        <v>Ultra hoge druk syst</v>
      </c>
      <c r="P2372" s="136" t="str">
        <f>IF(CONCATENATE(C2372,D2372)="","",VLOOKUP(CONCATENATE(C2372,D2372),Karakteristieken!AQ:AQ,1,FALSE))</f>
        <v/>
      </c>
    </row>
    <row r="2373" spans="1:16" x14ac:dyDescent="0.25">
      <c r="A2373" s="63"/>
      <c r="B2373" s="63"/>
      <c r="C2373" s="63"/>
      <c r="D2373" s="63"/>
      <c r="E2373" s="64" t="s">
        <v>12604</v>
      </c>
      <c r="F2373" s="64"/>
      <c r="G2373" s="112" t="s">
        <v>12602</v>
      </c>
      <c r="H2373" s="64"/>
      <c r="I2373" s="63">
        <f t="shared" si="39"/>
        <v>10</v>
      </c>
      <c r="J2373" s="63" t="s">
        <v>1561</v>
      </c>
      <c r="K2373" s="93" t="s">
        <v>12198</v>
      </c>
      <c r="L2373" s="62" t="s">
        <v>6737</v>
      </c>
      <c r="M2373" s="62" t="s">
        <v>12602</v>
      </c>
      <c r="N2373" s="72" t="str">
        <f>VLOOKUP(M2373,'Hulpblad KAR-parser'!A:C,2,FALSE)</f>
        <v>Inzet Brw Spec Blus</v>
      </c>
      <c r="O2373" s="72" t="str">
        <f>IF(VLOOKUP(M2373,'Hulpblad KAR-parser'!A:C,3,FALSE)="","",VLOOKUP(M2373,'Hulpblad KAR-parser'!A:C,3,FALSE))</f>
        <v>Ultra hoge druk syst</v>
      </c>
      <c r="P2373" s="136" t="str">
        <f>IF(CONCATENATE(C2373,D2373)="","",VLOOKUP(CONCATENATE(C2373,D2373),Karakteristieken!AQ:AQ,1,FALSE))</f>
        <v/>
      </c>
    </row>
    <row r="2374" spans="1:16" x14ac:dyDescent="0.25">
      <c r="A2374" s="63"/>
      <c r="B2374" s="63"/>
      <c r="C2374" s="63"/>
      <c r="D2374" s="63"/>
      <c r="E2374" s="64" t="s">
        <v>12605</v>
      </c>
      <c r="F2374" s="64"/>
      <c r="G2374" s="112" t="s">
        <v>12602</v>
      </c>
      <c r="H2374" s="64"/>
      <c r="I2374" s="63">
        <f t="shared" si="39"/>
        <v>4</v>
      </c>
      <c r="J2374" s="63" t="s">
        <v>1561</v>
      </c>
      <c r="K2374" s="93" t="s">
        <v>12198</v>
      </c>
      <c r="L2374" s="62" t="s">
        <v>6737</v>
      </c>
      <c r="M2374" s="62" t="s">
        <v>12602</v>
      </c>
      <c r="N2374" s="72" t="str">
        <f>VLOOKUP(M2374,'Hulpblad KAR-parser'!A:C,2,FALSE)</f>
        <v>Inzet Brw Spec Blus</v>
      </c>
      <c r="O2374" s="72" t="str">
        <f>IF(VLOOKUP(M2374,'Hulpblad KAR-parser'!A:C,3,FALSE)="","",VLOOKUP(M2374,'Hulpblad KAR-parser'!A:C,3,FALSE))</f>
        <v>Ultra hoge druk syst</v>
      </c>
      <c r="P2374" s="136" t="str">
        <f>IF(CONCATENATE(C2374,D2374)="","",VLOOKUP(CONCATENATE(C2374,D2374),Karakteristieken!AQ:AQ,1,FALSE))</f>
        <v/>
      </c>
    </row>
    <row r="2375" spans="1:16" x14ac:dyDescent="0.25">
      <c r="A2375" s="63"/>
      <c r="B2375" s="63"/>
      <c r="C2375" s="63"/>
      <c r="D2375" s="63"/>
      <c r="E2375" s="64" t="s">
        <v>12616</v>
      </c>
      <c r="F2375" s="64"/>
      <c r="G2375" s="112" t="s">
        <v>12602</v>
      </c>
      <c r="H2375" s="64"/>
      <c r="I2375" s="63">
        <f t="shared" si="39"/>
        <v>16</v>
      </c>
      <c r="J2375" s="63" t="s">
        <v>1561</v>
      </c>
      <c r="K2375" s="93" t="s">
        <v>12198</v>
      </c>
      <c r="L2375" s="62" t="s">
        <v>6737</v>
      </c>
      <c r="M2375" s="62" t="s">
        <v>12602</v>
      </c>
      <c r="N2375" s="72" t="str">
        <f>VLOOKUP(M2375,'Hulpblad KAR-parser'!A:C,2,FALSE)</f>
        <v>Inzet Brw Spec Blus</v>
      </c>
      <c r="O2375" s="72" t="str">
        <f>IF(VLOOKUP(M2375,'Hulpblad KAR-parser'!A:C,3,FALSE)="","",VLOOKUP(M2375,'Hulpblad KAR-parser'!A:C,3,FALSE))</f>
        <v>Ultra hoge druk syst</v>
      </c>
      <c r="P2375" s="136" t="str">
        <f>IF(CONCATENATE(C2375,D2375)="","",VLOOKUP(CONCATENATE(C2375,D2375),Karakteristieken!AQ:AQ,1,FALSE))</f>
        <v/>
      </c>
    </row>
    <row r="2376" spans="1:16" x14ac:dyDescent="0.25">
      <c r="A2376" s="59">
        <v>200109941</v>
      </c>
      <c r="B2376" s="59">
        <v>200098407</v>
      </c>
      <c r="C2376" s="59" t="s">
        <v>2567</v>
      </c>
      <c r="D2376" s="59" t="s">
        <v>2573</v>
      </c>
      <c r="E2376" s="60" t="s">
        <v>2574</v>
      </c>
      <c r="F2376" s="60"/>
      <c r="G2376" s="60"/>
      <c r="H2376" s="60"/>
      <c r="I2376" s="59">
        <f t="shared" si="39"/>
        <v>13</v>
      </c>
      <c r="J2376" s="59" t="s">
        <v>1613</v>
      </c>
      <c r="K2376" s="61"/>
      <c r="L2376" s="62" t="s">
        <v>6737</v>
      </c>
      <c r="M2376" s="62" t="s">
        <v>2574</v>
      </c>
      <c r="N2376" s="72" t="str">
        <f>VLOOKUP(M2376,'Hulpblad KAR-parser'!A:C,2,FALSE)</f>
        <v>Inzet Brw CO&amp;VB</v>
      </c>
      <c r="O2376" s="72" t="str">
        <f>IF(VLOOKUP(M2376,'Hulpblad KAR-parser'!A:C,3,FALSE)="","",VLOOKUP(M2376,'Hulpblad KAR-parser'!A:C,3,FALSE))</f>
        <v>VC</v>
      </c>
      <c r="P2376" s="136" t="str">
        <f>IF(CONCATENATE(C2376,D2376)="","",VLOOKUP(CONCATENATE(C2376,D2376),Karakteristieken!AQ:AQ,1,FALSE))</f>
        <v>Inzet Brw CO&amp;VBVC</v>
      </c>
    </row>
    <row r="2377" spans="1:16" x14ac:dyDescent="0.25">
      <c r="A2377" s="59"/>
      <c r="B2377" s="59"/>
      <c r="C2377" s="59"/>
      <c r="D2377" s="59"/>
      <c r="E2377" s="60" t="s">
        <v>9487</v>
      </c>
      <c r="F2377" s="60"/>
      <c r="G2377" s="60" t="s">
        <v>2574</v>
      </c>
      <c r="H2377" s="60"/>
      <c r="I2377" s="59">
        <f t="shared" si="39"/>
        <v>6</v>
      </c>
      <c r="J2377" s="59" t="s">
        <v>1561</v>
      </c>
      <c r="K2377" s="61"/>
      <c r="L2377" s="62" t="s">
        <v>6737</v>
      </c>
      <c r="M2377" s="62" t="s">
        <v>2574</v>
      </c>
      <c r="N2377" s="72" t="str">
        <f>VLOOKUP(M2377,'Hulpblad KAR-parser'!A:C,2,FALSE)</f>
        <v>Inzet Brw CO&amp;VB</v>
      </c>
      <c r="O2377" s="72" t="str">
        <f>IF(VLOOKUP(M2377,'Hulpblad KAR-parser'!A:C,3,FALSE)="","",VLOOKUP(M2377,'Hulpblad KAR-parser'!A:C,3,FALSE))</f>
        <v>VC</v>
      </c>
      <c r="P2377" s="136" t="str">
        <f>IF(CONCATENATE(C2377,D2377)="","",VLOOKUP(CONCATENATE(C2377,D2377),Karakteristieken!AQ:AQ,1,FALSE))</f>
        <v/>
      </c>
    </row>
    <row r="2378" spans="1:16" x14ac:dyDescent="0.25">
      <c r="A2378" s="59">
        <v>200109942</v>
      </c>
      <c r="B2378" s="59">
        <v>200098408</v>
      </c>
      <c r="C2378" s="59" t="s">
        <v>2567</v>
      </c>
      <c r="D2378" s="59" t="s">
        <v>2575</v>
      </c>
      <c r="E2378" s="60" t="s">
        <v>2576</v>
      </c>
      <c r="F2378" s="60"/>
      <c r="G2378" s="60"/>
      <c r="H2378" s="60"/>
      <c r="I2378" s="59">
        <f t="shared" si="39"/>
        <v>30</v>
      </c>
      <c r="J2378" s="59" t="s">
        <v>1613</v>
      </c>
      <c r="K2378" s="61"/>
      <c r="L2378" s="62" t="s">
        <v>6737</v>
      </c>
      <c r="M2378" s="62" t="s">
        <v>2576</v>
      </c>
      <c r="N2378" s="72" t="str">
        <f>VLOOKUP(M2378,'Hulpblad KAR-parser'!A:C,2,FALSE)</f>
        <v>Inzet Brw CO&amp;VB</v>
      </c>
      <c r="O2378" s="72" t="str">
        <f>IF(VLOOKUP(M2378,'Hulpblad KAR-parser'!A:C,3,FALSE)="","",VLOOKUP(M2378,'Hulpblad KAR-parser'!A:C,3,FALSE))</f>
        <v>VD-MOB Opstel C2000</v>
      </c>
      <c r="P2378" s="136" t="str">
        <f>IF(CONCATENATE(C2378,D2378)="","",VLOOKUP(CONCATENATE(C2378,D2378),Karakteristieken!AQ:AQ,1,FALSE))</f>
        <v>Inzet Brw CO&amp;VBVD-MOB Opstel C2000</v>
      </c>
    </row>
    <row r="2379" spans="1:16" x14ac:dyDescent="0.25">
      <c r="A2379" s="59"/>
      <c r="B2379" s="59"/>
      <c r="C2379" s="59"/>
      <c r="D2379" s="59"/>
      <c r="E2379" s="60" t="s">
        <v>9488</v>
      </c>
      <c r="F2379" s="60"/>
      <c r="G2379" s="60" t="s">
        <v>2576</v>
      </c>
      <c r="H2379" s="60"/>
      <c r="I2379" s="59">
        <f t="shared" si="39"/>
        <v>7</v>
      </c>
      <c r="J2379" s="59" t="s">
        <v>1561</v>
      </c>
      <c r="K2379" s="61"/>
      <c r="L2379" s="62" t="s">
        <v>6737</v>
      </c>
      <c r="M2379" s="62" t="s">
        <v>2576</v>
      </c>
      <c r="N2379" s="72" t="str">
        <f>VLOOKUP(M2379,'Hulpblad KAR-parser'!A:C,2,FALSE)</f>
        <v>Inzet Brw CO&amp;VB</v>
      </c>
      <c r="O2379" s="72" t="str">
        <f>IF(VLOOKUP(M2379,'Hulpblad KAR-parser'!A:C,3,FALSE)="","",VLOOKUP(M2379,'Hulpblad KAR-parser'!A:C,3,FALSE))</f>
        <v>VD-MOB Opstel C2000</v>
      </c>
      <c r="P2379" s="136" t="str">
        <f>IF(CONCATENATE(C2379,D2379)="","",VLOOKUP(CONCATENATE(C2379,D2379),Karakteristieken!AQ:AQ,1,FALSE))</f>
        <v/>
      </c>
    </row>
    <row r="2380" spans="1:16" x14ac:dyDescent="0.25">
      <c r="A2380" s="59">
        <v>200114758</v>
      </c>
      <c r="B2380" s="59">
        <v>200107141</v>
      </c>
      <c r="C2380" s="59" t="s">
        <v>2672</v>
      </c>
      <c r="D2380" s="59" t="s">
        <v>2683</v>
      </c>
      <c r="E2380" s="60" t="s">
        <v>2684</v>
      </c>
      <c r="F2380" s="60"/>
      <c r="G2380" s="60"/>
      <c r="H2380" s="60"/>
      <c r="I2380" s="59">
        <f t="shared" si="39"/>
        <v>24</v>
      </c>
      <c r="J2380" s="59" t="s">
        <v>1613</v>
      </c>
      <c r="K2380" s="61"/>
      <c r="L2380" s="62" t="s">
        <v>6737</v>
      </c>
      <c r="M2380" s="62" t="s">
        <v>2684</v>
      </c>
      <c r="N2380" s="72" t="str">
        <f>VLOOKUP(M2380,'Hulpblad KAR-parser'!A:C,2,FALSE)</f>
        <v>Inzet Brw HV EH</v>
      </c>
      <c r="O2380" s="72" t="str">
        <f>IF(VLOOKUP(M2380,'Hulpblad KAR-parser'!A:C,3,FALSE)="","",VLOOKUP(M2380,'Hulpblad KAR-parser'!A:C,3,FALSE))</f>
        <v>Veetakel Inst.</v>
      </c>
      <c r="P2380" s="136" t="str">
        <f>IF(CONCATENATE(C2380,D2380)="","",VLOOKUP(CONCATENATE(C2380,D2380),Karakteristieken!AQ:AQ,1,FALSE))</f>
        <v>Inzet Brw HV EHVeetakel Inst.</v>
      </c>
    </row>
    <row r="2381" spans="1:16" x14ac:dyDescent="0.25">
      <c r="A2381" s="59"/>
      <c r="B2381" s="59"/>
      <c r="C2381" s="59"/>
      <c r="D2381" s="59"/>
      <c r="E2381" s="60" t="s">
        <v>9572</v>
      </c>
      <c r="F2381" s="60"/>
      <c r="G2381" s="60" t="s">
        <v>2684</v>
      </c>
      <c r="H2381" s="60"/>
      <c r="I2381" s="59">
        <f t="shared" si="39"/>
        <v>13</v>
      </c>
      <c r="J2381" s="59" t="s">
        <v>1561</v>
      </c>
      <c r="K2381" s="61"/>
      <c r="L2381" s="62" t="s">
        <v>6737</v>
      </c>
      <c r="M2381" s="62" t="s">
        <v>2684</v>
      </c>
      <c r="N2381" s="72" t="str">
        <f>VLOOKUP(M2381,'Hulpblad KAR-parser'!A:C,2,FALSE)</f>
        <v>Inzet Brw HV EH</v>
      </c>
      <c r="O2381" s="72" t="str">
        <f>IF(VLOOKUP(M2381,'Hulpblad KAR-parser'!A:C,3,FALSE)="","",VLOOKUP(M2381,'Hulpblad KAR-parser'!A:C,3,FALSE))</f>
        <v>Veetakel Inst.</v>
      </c>
      <c r="P2381" s="136" t="str">
        <f>IF(CONCATENATE(C2381,D2381)="","",VLOOKUP(CONCATENATE(C2381,D2381),Karakteristieken!AQ:AQ,1,FALSE))</f>
        <v/>
      </c>
    </row>
    <row r="2382" spans="1:16" x14ac:dyDescent="0.25">
      <c r="A2382" s="59"/>
      <c r="B2382" s="59"/>
      <c r="C2382" s="59"/>
      <c r="D2382" s="59"/>
      <c r="E2382" s="60" t="s">
        <v>9573</v>
      </c>
      <c r="F2382" s="60"/>
      <c r="G2382" s="60" t="s">
        <v>2684</v>
      </c>
      <c r="H2382" s="60"/>
      <c r="I2382" s="59">
        <f t="shared" si="39"/>
        <v>5</v>
      </c>
      <c r="J2382" s="59" t="s">
        <v>1561</v>
      </c>
      <c r="K2382" s="61"/>
      <c r="L2382" s="62" t="s">
        <v>6737</v>
      </c>
      <c r="M2382" s="62" t="s">
        <v>2684</v>
      </c>
      <c r="N2382" s="72" t="str">
        <f>VLOOKUP(M2382,'Hulpblad KAR-parser'!A:C,2,FALSE)</f>
        <v>Inzet Brw HV EH</v>
      </c>
      <c r="O2382" s="72" t="str">
        <f>IF(VLOOKUP(M2382,'Hulpblad KAR-parser'!A:C,3,FALSE)="","",VLOOKUP(M2382,'Hulpblad KAR-parser'!A:C,3,FALSE))</f>
        <v>Veetakel Inst.</v>
      </c>
      <c r="P2382" s="136" t="str">
        <f>IF(CONCATENATE(C2382,D2382)="","",VLOOKUP(CONCATENATE(C2382,D2382),Karakteristieken!AQ:AQ,1,FALSE))</f>
        <v/>
      </c>
    </row>
    <row r="2383" spans="1:16" x14ac:dyDescent="0.25">
      <c r="A2383" s="59"/>
      <c r="B2383" s="59"/>
      <c r="C2383" s="59"/>
      <c r="D2383" s="59"/>
      <c r="E2383" s="60" t="s">
        <v>9574</v>
      </c>
      <c r="F2383" s="60"/>
      <c r="G2383" s="60" t="s">
        <v>2684</v>
      </c>
      <c r="H2383" s="60"/>
      <c r="I2383" s="59">
        <f t="shared" si="39"/>
        <v>6</v>
      </c>
      <c r="J2383" s="59" t="s">
        <v>1561</v>
      </c>
      <c r="K2383" s="61"/>
      <c r="L2383" s="62" t="s">
        <v>6737</v>
      </c>
      <c r="M2383" s="62" t="s">
        <v>2684</v>
      </c>
      <c r="N2383" s="72" t="str">
        <f>VLOOKUP(M2383,'Hulpblad KAR-parser'!A:C,2,FALSE)</f>
        <v>Inzet Brw HV EH</v>
      </c>
      <c r="O2383" s="72" t="str">
        <f>IF(VLOOKUP(M2383,'Hulpblad KAR-parser'!A:C,3,FALSE)="","",VLOOKUP(M2383,'Hulpblad KAR-parser'!A:C,3,FALSE))</f>
        <v>Veetakel Inst.</v>
      </c>
      <c r="P2383" s="136" t="str">
        <f>IF(CONCATENATE(C2383,D2383)="","",VLOOKUP(CONCATENATE(C2383,D2383),Karakteristieken!AQ:AQ,1,FALSE))</f>
        <v/>
      </c>
    </row>
    <row r="2384" spans="1:16" x14ac:dyDescent="0.25">
      <c r="A2384" s="59"/>
      <c r="B2384" s="59"/>
      <c r="C2384" s="59"/>
      <c r="D2384" s="59"/>
      <c r="E2384" s="60" t="s">
        <v>9575</v>
      </c>
      <c r="F2384" s="60"/>
      <c r="G2384" s="60" t="s">
        <v>2684</v>
      </c>
      <c r="H2384" s="60"/>
      <c r="I2384" s="59">
        <f t="shared" si="39"/>
        <v>27</v>
      </c>
      <c r="J2384" s="59" t="s">
        <v>1561</v>
      </c>
      <c r="K2384" s="61"/>
      <c r="L2384" s="62" t="s">
        <v>6737</v>
      </c>
      <c r="M2384" s="62" t="s">
        <v>2684</v>
      </c>
      <c r="N2384" s="72" t="str">
        <f>VLOOKUP(M2384,'Hulpblad KAR-parser'!A:C,2,FALSE)</f>
        <v>Inzet Brw HV EH</v>
      </c>
      <c r="O2384" s="72" t="str">
        <f>IF(VLOOKUP(M2384,'Hulpblad KAR-parser'!A:C,3,FALSE)="","",VLOOKUP(M2384,'Hulpblad KAR-parser'!A:C,3,FALSE))</f>
        <v>Veetakel Inst.</v>
      </c>
      <c r="P2384" s="136" t="str">
        <f>IF(CONCATENATE(C2384,D2384)="","",VLOOKUP(CONCATENATE(C2384,D2384),Karakteristieken!AQ:AQ,1,FALSE))</f>
        <v/>
      </c>
    </row>
    <row r="2385" spans="1:16" x14ac:dyDescent="0.25">
      <c r="A2385" s="59">
        <v>200114810</v>
      </c>
      <c r="B2385" s="59">
        <v>200107192</v>
      </c>
      <c r="C2385" s="59" t="s">
        <v>2816</v>
      </c>
      <c r="D2385" s="59" t="s">
        <v>2843</v>
      </c>
      <c r="E2385" s="60" t="s">
        <v>2844</v>
      </c>
      <c r="F2385" s="60"/>
      <c r="G2385" s="60"/>
      <c r="H2385" s="60"/>
      <c r="I2385" s="59">
        <f t="shared" si="39"/>
        <v>21</v>
      </c>
      <c r="J2385" s="59" t="s">
        <v>1613</v>
      </c>
      <c r="K2385" s="61"/>
      <c r="L2385" s="62" t="s">
        <v>6737</v>
      </c>
      <c r="M2385" s="62" t="s">
        <v>2844</v>
      </c>
      <c r="N2385" s="72" t="str">
        <f>VLOOKUP(M2385,'Hulpblad KAR-parser'!A:C,2,FALSE)</f>
        <v>Inzet Brw Spec Blus</v>
      </c>
      <c r="O2385" s="72" t="str">
        <f>IF(VLOOKUP(M2385,'Hulpblad KAR-parser'!A:C,3,FALSE)="","",VLOOKUP(M2385,'Hulpblad KAR-parser'!A:C,3,FALSE))</f>
        <v>Ventilator</v>
      </c>
      <c r="P2385" s="136" t="str">
        <f>IF(CONCATENATE(C2385,D2385)="","",VLOOKUP(CONCATENATE(C2385,D2385),Karakteristieken!AQ:AQ,1,FALSE))</f>
        <v>Inzet Brw Spec BlusVentilator</v>
      </c>
    </row>
    <row r="2386" spans="1:16" x14ac:dyDescent="0.25">
      <c r="A2386" s="59"/>
      <c r="B2386" s="59"/>
      <c r="C2386" s="59"/>
      <c r="D2386" s="59"/>
      <c r="E2386" s="60" t="s">
        <v>9723</v>
      </c>
      <c r="F2386" s="60"/>
      <c r="G2386" s="60" t="s">
        <v>2844</v>
      </c>
      <c r="H2386" s="60"/>
      <c r="I2386" s="59">
        <f t="shared" si="39"/>
        <v>6</v>
      </c>
      <c r="J2386" s="59" t="s">
        <v>1561</v>
      </c>
      <c r="K2386" s="61"/>
      <c r="L2386" s="62" t="s">
        <v>6737</v>
      </c>
      <c r="M2386" s="62" t="s">
        <v>2844</v>
      </c>
      <c r="N2386" s="72" t="str">
        <f>VLOOKUP(M2386,'Hulpblad KAR-parser'!A:C,2,FALSE)</f>
        <v>Inzet Brw Spec Blus</v>
      </c>
      <c r="O2386" s="72" t="str">
        <f>IF(VLOOKUP(M2386,'Hulpblad KAR-parser'!A:C,3,FALSE)="","",VLOOKUP(M2386,'Hulpblad KAR-parser'!A:C,3,FALSE))</f>
        <v>Ventilator</v>
      </c>
      <c r="P2386" s="136" t="str">
        <f>IF(CONCATENATE(C2386,D2386)="","",VLOOKUP(CONCATENATE(C2386,D2386),Karakteristieken!AQ:AQ,1,FALSE))</f>
        <v/>
      </c>
    </row>
    <row r="2387" spans="1:16" x14ac:dyDescent="0.25">
      <c r="A2387" s="59"/>
      <c r="B2387" s="59"/>
      <c r="C2387" s="59"/>
      <c r="D2387" s="59"/>
      <c r="E2387" s="60" t="s">
        <v>9724</v>
      </c>
      <c r="F2387" s="60"/>
      <c r="G2387" s="60" t="s">
        <v>2844</v>
      </c>
      <c r="H2387" s="60"/>
      <c r="I2387" s="59">
        <f t="shared" si="39"/>
        <v>24</v>
      </c>
      <c r="J2387" s="59" t="s">
        <v>1561</v>
      </c>
      <c r="K2387" s="61"/>
      <c r="L2387" s="62" t="s">
        <v>6737</v>
      </c>
      <c r="M2387" s="62" t="s">
        <v>2844</v>
      </c>
      <c r="N2387" s="72" t="str">
        <f>VLOOKUP(M2387,'Hulpblad KAR-parser'!A:C,2,FALSE)</f>
        <v>Inzet Brw Spec Blus</v>
      </c>
      <c r="O2387" s="72" t="str">
        <f>IF(VLOOKUP(M2387,'Hulpblad KAR-parser'!A:C,3,FALSE)="","",VLOOKUP(M2387,'Hulpblad KAR-parser'!A:C,3,FALSE))</f>
        <v>Ventilator</v>
      </c>
      <c r="P2387" s="136" t="str">
        <f>IF(CONCATENATE(C2387,D2387)="","",VLOOKUP(CONCATENATE(C2387,D2387),Karakteristieken!AQ:AQ,1,FALSE))</f>
        <v/>
      </c>
    </row>
    <row r="2388" spans="1:16" x14ac:dyDescent="0.25">
      <c r="A2388" s="124"/>
      <c r="B2388" s="124"/>
      <c r="C2388" s="1" t="s">
        <v>12846</v>
      </c>
      <c r="D2388" s="1" t="s">
        <v>12850</v>
      </c>
      <c r="E2388" s="112" t="s">
        <v>12863</v>
      </c>
      <c r="F2388" s="124"/>
      <c r="G2388" s="124"/>
      <c r="H2388" s="124"/>
      <c r="I2388" s="63">
        <f t="shared" si="39"/>
        <v>27</v>
      </c>
      <c r="J2388" s="63" t="s">
        <v>1613</v>
      </c>
      <c r="K2388" s="93" t="s">
        <v>12198</v>
      </c>
      <c r="L2388" s="62" t="s">
        <v>6737</v>
      </c>
      <c r="M2388" s="62" t="s">
        <v>12863</v>
      </c>
      <c r="N2388" s="72" t="str">
        <f>VLOOKUP(M2388,'Hulpblad KAR-parser'!A:C,2,FALSE)</f>
        <v>Inzet Brw Spec Verk.</v>
      </c>
      <c r="O2388" s="72" t="str">
        <f>IF(VLOOKUP(M2388,'Hulpblad KAR-parser'!A:C,3,FALSE)="","",VLOOKUP(M2388,'Hulpblad KAR-parser'!A:C,3,FALSE))</f>
        <v>Verkenningsrobot</v>
      </c>
      <c r="P2388" s="136" t="str">
        <f>IF(CONCATENATE(C2388,D2388)="","",VLOOKUP(CONCATENATE(C2388,D2388),Karakteristieken!AQ:AQ,1,FALSE))</f>
        <v>Inzet Brw Spec Verk.Verkenningsrobot</v>
      </c>
    </row>
    <row r="2389" spans="1:16" x14ac:dyDescent="0.25">
      <c r="A2389" s="124"/>
      <c r="B2389" s="124"/>
      <c r="C2389" s="124"/>
      <c r="D2389" s="124"/>
      <c r="E2389" s="112" t="s">
        <v>12873</v>
      </c>
      <c r="F2389" s="124"/>
      <c r="G2389" s="112" t="s">
        <v>12863</v>
      </c>
      <c r="H2389" s="124"/>
      <c r="I2389" s="63">
        <f t="shared" si="39"/>
        <v>17</v>
      </c>
      <c r="J2389" s="63" t="s">
        <v>1561</v>
      </c>
      <c r="K2389" s="93" t="s">
        <v>12198</v>
      </c>
      <c r="L2389" s="62" t="s">
        <v>6737</v>
      </c>
      <c r="M2389" s="62" t="s">
        <v>12863</v>
      </c>
      <c r="N2389" s="72" t="str">
        <f>VLOOKUP(M2389,'Hulpblad KAR-parser'!A:C,2,FALSE)</f>
        <v>Inzet Brw Spec Verk.</v>
      </c>
      <c r="O2389" s="72" t="str">
        <f>IF(VLOOKUP(M2389,'Hulpblad KAR-parser'!A:C,3,FALSE)="","",VLOOKUP(M2389,'Hulpblad KAR-parser'!A:C,3,FALSE))</f>
        <v>Verkenningsrobot</v>
      </c>
      <c r="P2389" s="136" t="str">
        <f>IF(CONCATENATE(C2389,D2389)="","",VLOOKUP(CONCATENATE(C2389,D2389),Karakteristieken!AQ:AQ,1,FALSE))</f>
        <v/>
      </c>
    </row>
    <row r="2390" spans="1:16" x14ac:dyDescent="0.25">
      <c r="A2390" s="59">
        <v>200114759</v>
      </c>
      <c r="B2390" s="59">
        <v>200107142</v>
      </c>
      <c r="C2390" s="59" t="s">
        <v>2672</v>
      </c>
      <c r="D2390" s="59" t="s">
        <v>2686</v>
      </c>
      <c r="E2390" s="60" t="s">
        <v>2687</v>
      </c>
      <c r="F2390" s="60"/>
      <c r="G2390" s="60"/>
      <c r="H2390" s="60"/>
      <c r="I2390" s="59">
        <f t="shared" si="39"/>
        <v>22</v>
      </c>
      <c r="J2390" s="59" t="s">
        <v>1613</v>
      </c>
      <c r="K2390" s="61"/>
      <c r="L2390" s="62" t="s">
        <v>6737</v>
      </c>
      <c r="M2390" s="62" t="s">
        <v>2687</v>
      </c>
      <c r="N2390" s="72" t="str">
        <f>VLOOKUP(M2390,'Hulpblad KAR-parser'!A:C,2,FALSE)</f>
        <v>Inzet Brw HV EH</v>
      </c>
      <c r="O2390" s="72" t="str">
        <f>IF(VLOOKUP(M2390,'Hulpblad KAR-parser'!A:C,3,FALSE)="","",VLOOKUP(M2390,'Hulpblad KAR-parser'!A:C,3,FALSE))</f>
        <v>Verlichting</v>
      </c>
      <c r="P2390" s="136" t="str">
        <f>IF(CONCATENATE(C2390,D2390)="","",VLOOKUP(CONCATENATE(C2390,D2390),Karakteristieken!AQ:AQ,1,FALSE))</f>
        <v>Inzet Brw HV EHVerlichting</v>
      </c>
    </row>
    <row r="2391" spans="1:16" x14ac:dyDescent="0.25">
      <c r="A2391" s="59"/>
      <c r="B2391" s="59"/>
      <c r="C2391" s="59"/>
      <c r="D2391" s="59"/>
      <c r="E2391" s="60" t="s">
        <v>9576</v>
      </c>
      <c r="F2391" s="60"/>
      <c r="G2391" s="60" t="s">
        <v>2687</v>
      </c>
      <c r="H2391" s="60"/>
      <c r="I2391" s="59">
        <f t="shared" si="39"/>
        <v>6</v>
      </c>
      <c r="J2391" s="59" t="s">
        <v>1561</v>
      </c>
      <c r="K2391" s="61"/>
      <c r="L2391" s="62" t="s">
        <v>6737</v>
      </c>
      <c r="M2391" s="62" t="s">
        <v>2687</v>
      </c>
      <c r="N2391" s="72" t="str">
        <f>VLOOKUP(M2391,'Hulpblad KAR-parser'!A:C,2,FALSE)</f>
        <v>Inzet Brw HV EH</v>
      </c>
      <c r="O2391" s="72" t="str">
        <f>IF(VLOOKUP(M2391,'Hulpblad KAR-parser'!A:C,3,FALSE)="","",VLOOKUP(M2391,'Hulpblad KAR-parser'!A:C,3,FALSE))</f>
        <v>Verlichting</v>
      </c>
      <c r="P2391" s="136" t="str">
        <f>IF(CONCATENATE(C2391,D2391)="","",VLOOKUP(CONCATENATE(C2391,D2391),Karakteristieken!AQ:AQ,1,FALSE))</f>
        <v/>
      </c>
    </row>
    <row r="2392" spans="1:16" x14ac:dyDescent="0.25">
      <c r="A2392" s="59"/>
      <c r="B2392" s="59"/>
      <c r="C2392" s="59"/>
      <c r="D2392" s="59"/>
      <c r="E2392" s="60" t="s">
        <v>9577</v>
      </c>
      <c r="F2392" s="60"/>
      <c r="G2392" s="60" t="s">
        <v>2687</v>
      </c>
      <c r="H2392" s="60"/>
      <c r="I2392" s="59">
        <f t="shared" si="39"/>
        <v>25</v>
      </c>
      <c r="J2392" s="59" t="s">
        <v>1561</v>
      </c>
      <c r="K2392" s="61"/>
      <c r="L2392" s="62" t="s">
        <v>6737</v>
      </c>
      <c r="M2392" s="62" t="s">
        <v>2687</v>
      </c>
      <c r="N2392" s="72" t="str">
        <f>VLOOKUP(M2392,'Hulpblad KAR-parser'!A:C,2,FALSE)</f>
        <v>Inzet Brw HV EH</v>
      </c>
      <c r="O2392" s="72" t="str">
        <f>IF(VLOOKUP(M2392,'Hulpblad KAR-parser'!A:C,3,FALSE)="","",VLOOKUP(M2392,'Hulpblad KAR-parser'!A:C,3,FALSE))</f>
        <v>Verlichting</v>
      </c>
      <c r="P2392" s="136" t="str">
        <f>IF(CONCATENATE(C2392,D2392)="","",VLOOKUP(CONCATENATE(C2392,D2392),Karakteristieken!AQ:AQ,1,FALSE))</f>
        <v/>
      </c>
    </row>
    <row r="2393" spans="1:16" x14ac:dyDescent="0.25">
      <c r="A2393" s="59">
        <v>200114782</v>
      </c>
      <c r="B2393" s="59">
        <v>200107165</v>
      </c>
      <c r="C2393" s="59" t="s">
        <v>2720</v>
      </c>
      <c r="D2393" s="59" t="s">
        <v>2754</v>
      </c>
      <c r="E2393" s="60" t="s">
        <v>2755</v>
      </c>
      <c r="F2393" s="60"/>
      <c r="G2393" s="60"/>
      <c r="H2393" s="60"/>
      <c r="I2393" s="59">
        <f t="shared" si="39"/>
        <v>21</v>
      </c>
      <c r="J2393" s="59" t="s">
        <v>1613</v>
      </c>
      <c r="K2393" s="61"/>
      <c r="L2393" s="62" t="s">
        <v>6737</v>
      </c>
      <c r="M2393" s="62" t="s">
        <v>2755</v>
      </c>
      <c r="N2393" s="72" t="str">
        <f>VLOOKUP(M2393,'Hulpblad KAR-parser'!A:C,2,FALSE)</f>
        <v>Inzet Brw Log &amp; OnS</v>
      </c>
      <c r="O2393" s="72" t="str">
        <f>IF(VLOOKUP(M2393,'Hulpblad KAR-parser'!A:C,3,FALSE)="","",VLOOKUP(M2393,'Hulpblad KAR-parser'!A:C,3,FALSE))</f>
        <v>Verzorging</v>
      </c>
      <c r="P2393" s="136" t="str">
        <f>IF(CONCATENATE(C2393,D2393)="","",VLOOKUP(CONCATENATE(C2393,D2393),Karakteristieken!AQ:AQ,1,FALSE))</f>
        <v>Inzet Brw Log &amp; OnSVerzorging</v>
      </c>
    </row>
    <row r="2394" spans="1:16" x14ac:dyDescent="0.25">
      <c r="A2394" s="59"/>
      <c r="B2394" s="59"/>
      <c r="C2394" s="59"/>
      <c r="D2394" s="59"/>
      <c r="E2394" s="60" t="s">
        <v>9642</v>
      </c>
      <c r="F2394" s="60"/>
      <c r="G2394" s="60" t="s">
        <v>2755</v>
      </c>
      <c r="H2394" s="60"/>
      <c r="I2394" s="59">
        <f t="shared" si="39"/>
        <v>6</v>
      </c>
      <c r="J2394" s="59" t="s">
        <v>1561</v>
      </c>
      <c r="K2394" s="61"/>
      <c r="L2394" s="62" t="s">
        <v>6737</v>
      </c>
      <c r="M2394" s="62" t="s">
        <v>2755</v>
      </c>
      <c r="N2394" s="72" t="str">
        <f>VLOOKUP(M2394,'Hulpblad KAR-parser'!A:C,2,FALSE)</f>
        <v>Inzet Brw Log &amp; OnS</v>
      </c>
      <c r="O2394" s="72" t="str">
        <f>IF(VLOOKUP(M2394,'Hulpblad KAR-parser'!A:C,3,FALSE)="","",VLOOKUP(M2394,'Hulpblad KAR-parser'!A:C,3,FALSE))</f>
        <v>Verzorging</v>
      </c>
      <c r="P2394" s="136" t="str">
        <f>IF(CONCATENATE(C2394,D2394)="","",VLOOKUP(CONCATENATE(C2394,D2394),Karakteristieken!AQ:AQ,1,FALSE))</f>
        <v/>
      </c>
    </row>
    <row r="2395" spans="1:16" x14ac:dyDescent="0.25">
      <c r="A2395" s="59"/>
      <c r="B2395" s="59"/>
      <c r="C2395" s="59"/>
      <c r="D2395" s="59"/>
      <c r="E2395" s="60" t="s">
        <v>9643</v>
      </c>
      <c r="F2395" s="60"/>
      <c r="G2395" s="60" t="s">
        <v>2755</v>
      </c>
      <c r="H2395" s="60"/>
      <c r="I2395" s="59">
        <f t="shared" si="39"/>
        <v>24</v>
      </c>
      <c r="J2395" s="59" t="s">
        <v>1561</v>
      </c>
      <c r="K2395" s="61"/>
      <c r="L2395" s="62" t="s">
        <v>6737</v>
      </c>
      <c r="M2395" s="62" t="s">
        <v>2755</v>
      </c>
      <c r="N2395" s="72" t="str">
        <f>VLOOKUP(M2395,'Hulpblad KAR-parser'!A:C,2,FALSE)</f>
        <v>Inzet Brw Log &amp; OnS</v>
      </c>
      <c r="O2395" s="72" t="str">
        <f>IF(VLOOKUP(M2395,'Hulpblad KAR-parser'!A:C,3,FALSE)="","",VLOOKUP(M2395,'Hulpblad KAR-parser'!A:C,3,FALSE))</f>
        <v>Verzorging</v>
      </c>
      <c r="P2395" s="136" t="str">
        <f>IF(CONCATENATE(C2395,D2395)="","",VLOOKUP(CONCATENATE(C2395,D2395),Karakteristieken!AQ:AQ,1,FALSE))</f>
        <v/>
      </c>
    </row>
    <row r="2396" spans="1:16" x14ac:dyDescent="0.25">
      <c r="A2396" s="59"/>
      <c r="B2396" s="59"/>
      <c r="C2396" s="59"/>
      <c r="D2396" s="59"/>
      <c r="E2396" s="60" t="s">
        <v>9644</v>
      </c>
      <c r="F2396" s="60"/>
      <c r="G2396" s="60" t="s">
        <v>2755</v>
      </c>
      <c r="H2396" s="60"/>
      <c r="I2396" s="59">
        <f t="shared" si="39"/>
        <v>17</v>
      </c>
      <c r="J2396" s="59" t="s">
        <v>1561</v>
      </c>
      <c r="K2396" s="61"/>
      <c r="L2396" s="62" t="s">
        <v>6737</v>
      </c>
      <c r="M2396" s="62" t="s">
        <v>2755</v>
      </c>
      <c r="N2396" s="72" t="str">
        <f>VLOOKUP(M2396,'Hulpblad KAR-parser'!A:C,2,FALSE)</f>
        <v>Inzet Brw Log &amp; OnS</v>
      </c>
      <c r="O2396" s="72" t="str">
        <f>IF(VLOOKUP(M2396,'Hulpblad KAR-parser'!A:C,3,FALSE)="","",VLOOKUP(M2396,'Hulpblad KAR-parser'!A:C,3,FALSE))</f>
        <v>Verzorging</v>
      </c>
      <c r="P2396" s="136" t="str">
        <f>IF(CONCATENATE(C2396,D2396)="","",VLOOKUP(CONCATENATE(C2396,D2396),Karakteristieken!AQ:AQ,1,FALSE))</f>
        <v/>
      </c>
    </row>
    <row r="2397" spans="1:16" x14ac:dyDescent="0.25">
      <c r="A2397" s="59">
        <v>200114783</v>
      </c>
      <c r="B2397" s="59">
        <v>200107166</v>
      </c>
      <c r="C2397" s="59" t="s">
        <v>2720</v>
      </c>
      <c r="D2397" s="59" t="s">
        <v>2756</v>
      </c>
      <c r="E2397" s="60" t="s">
        <v>2757</v>
      </c>
      <c r="F2397" s="60"/>
      <c r="G2397" s="60"/>
      <c r="H2397" s="60"/>
      <c r="I2397" s="59">
        <f t="shared" si="39"/>
        <v>29</v>
      </c>
      <c r="J2397" s="59" t="s">
        <v>1613</v>
      </c>
      <c r="K2397" s="61"/>
      <c r="L2397" s="62" t="s">
        <v>6737</v>
      </c>
      <c r="M2397" s="62" t="s">
        <v>2757</v>
      </c>
      <c r="N2397" s="72" t="str">
        <f>VLOOKUP(M2397,'Hulpblad KAR-parser'!A:C,2,FALSE)</f>
        <v>Inzet Brw Log &amp; OnS</v>
      </c>
      <c r="O2397" s="72" t="str">
        <f>IF(VLOOKUP(M2397,'Hulpblad KAR-parser'!A:C,3,FALSE)="","",VLOOKUP(M2397,'Hulpblad KAR-parser'!A:C,3,FALSE))</f>
        <v>Verzorging kantine</v>
      </c>
      <c r="P2397" s="136" t="str">
        <f>IF(CONCATENATE(C2397,D2397)="","",VLOOKUP(CONCATENATE(C2397,D2397),Karakteristieken!AQ:AQ,1,FALSE))</f>
        <v>Inzet Brw Log &amp; OnSVerzorging kantine</v>
      </c>
    </row>
    <row r="2398" spans="1:16" x14ac:dyDescent="0.25">
      <c r="A2398" s="59"/>
      <c r="B2398" s="59"/>
      <c r="C2398" s="59"/>
      <c r="D2398" s="59"/>
      <c r="E2398" s="60" t="s">
        <v>9645</v>
      </c>
      <c r="F2398" s="60"/>
      <c r="G2398" s="60" t="s">
        <v>2757</v>
      </c>
      <c r="H2398" s="60"/>
      <c r="I2398" s="59">
        <f t="shared" si="39"/>
        <v>6</v>
      </c>
      <c r="J2398" s="59" t="s">
        <v>1561</v>
      </c>
      <c r="K2398" s="61"/>
      <c r="L2398" s="62" t="s">
        <v>6737</v>
      </c>
      <c r="M2398" s="62" t="s">
        <v>2757</v>
      </c>
      <c r="N2398" s="72" t="str">
        <f>VLOOKUP(M2398,'Hulpblad KAR-parser'!A:C,2,FALSE)</f>
        <v>Inzet Brw Log &amp; OnS</v>
      </c>
      <c r="O2398" s="72" t="str">
        <f>IF(VLOOKUP(M2398,'Hulpblad KAR-parser'!A:C,3,FALSE)="","",VLOOKUP(M2398,'Hulpblad KAR-parser'!A:C,3,FALSE))</f>
        <v>Verzorging kantine</v>
      </c>
      <c r="P2398" s="136" t="str">
        <f>IF(CONCATENATE(C2398,D2398)="","",VLOOKUP(CONCATENATE(C2398,D2398),Karakteristieken!AQ:AQ,1,FALSE))</f>
        <v/>
      </c>
    </row>
    <row r="2399" spans="1:16" x14ac:dyDescent="0.25">
      <c r="A2399" s="59"/>
      <c r="B2399" s="59"/>
      <c r="C2399" s="59"/>
      <c r="D2399" s="59"/>
      <c r="E2399" s="60" t="s">
        <v>9646</v>
      </c>
      <c r="F2399" s="60"/>
      <c r="G2399" s="60" t="s">
        <v>2757</v>
      </c>
      <c r="H2399" s="60"/>
      <c r="I2399" s="59">
        <f t="shared" si="39"/>
        <v>27</v>
      </c>
      <c r="J2399" s="59" t="s">
        <v>1561</v>
      </c>
      <c r="K2399" s="61"/>
      <c r="L2399" s="62" t="s">
        <v>6737</v>
      </c>
      <c r="M2399" s="62" t="s">
        <v>2757</v>
      </c>
      <c r="N2399" s="72" t="str">
        <f>VLOOKUP(M2399,'Hulpblad KAR-parser'!A:C,2,FALSE)</f>
        <v>Inzet Brw Log &amp; OnS</v>
      </c>
      <c r="O2399" s="72" t="str">
        <f>IF(VLOOKUP(M2399,'Hulpblad KAR-parser'!A:C,3,FALSE)="","",VLOOKUP(M2399,'Hulpblad KAR-parser'!A:C,3,FALSE))</f>
        <v>Verzorging kantine</v>
      </c>
      <c r="P2399" s="136" t="str">
        <f>IF(CONCATENATE(C2399,D2399)="","",VLOOKUP(CONCATENATE(C2399,D2399),Karakteristieken!AQ:AQ,1,FALSE))</f>
        <v/>
      </c>
    </row>
    <row r="2400" spans="1:16" x14ac:dyDescent="0.25">
      <c r="A2400" s="59">
        <v>200114784</v>
      </c>
      <c r="B2400" s="59">
        <v>200107167</v>
      </c>
      <c r="C2400" s="59" t="s">
        <v>2720</v>
      </c>
      <c r="D2400" s="59" t="s">
        <v>2758</v>
      </c>
      <c r="E2400" s="60" t="s">
        <v>2759</v>
      </c>
      <c r="F2400" s="60"/>
      <c r="G2400" s="60"/>
      <c r="H2400" s="60"/>
      <c r="I2400" s="59">
        <f t="shared" si="39"/>
        <v>24</v>
      </c>
      <c r="J2400" s="59" t="s">
        <v>1613</v>
      </c>
      <c r="K2400" s="61"/>
      <c r="L2400" s="62" t="s">
        <v>6737</v>
      </c>
      <c r="M2400" s="62" t="s">
        <v>2759</v>
      </c>
      <c r="N2400" s="72" t="str">
        <f>VLOOKUP(M2400,'Hulpblad KAR-parser'!A:C,2,FALSE)</f>
        <v>Inzet Brw Log &amp; OnS</v>
      </c>
      <c r="O2400" s="72" t="str">
        <f>IF(VLOOKUP(M2400,'Hulpblad KAR-parser'!A:C,3,FALSE)="","",VLOOKUP(M2400,'Hulpblad KAR-parser'!A:C,3,FALSE))</f>
        <v>Verzorging WC</v>
      </c>
      <c r="P2400" s="136" t="str">
        <f>IF(CONCATENATE(C2400,D2400)="","",VLOOKUP(CONCATENATE(C2400,D2400),Karakteristieken!AQ:AQ,1,FALSE))</f>
        <v>Inzet Brw Log &amp; OnSVerzorging WC</v>
      </c>
    </row>
    <row r="2401" spans="1:16" x14ac:dyDescent="0.25">
      <c r="A2401" s="59"/>
      <c r="B2401" s="59"/>
      <c r="C2401" s="59"/>
      <c r="D2401" s="59"/>
      <c r="E2401" s="60" t="s">
        <v>9647</v>
      </c>
      <c r="F2401" s="60"/>
      <c r="G2401" s="60" t="s">
        <v>2759</v>
      </c>
      <c r="H2401" s="60"/>
      <c r="I2401" s="59">
        <f t="shared" si="39"/>
        <v>6</v>
      </c>
      <c r="J2401" s="59" t="s">
        <v>1561</v>
      </c>
      <c r="K2401" s="61"/>
      <c r="L2401" s="62" t="s">
        <v>6737</v>
      </c>
      <c r="M2401" s="62" t="s">
        <v>2759</v>
      </c>
      <c r="N2401" s="72" t="str">
        <f>VLOOKUP(M2401,'Hulpblad KAR-parser'!A:C,2,FALSE)</f>
        <v>Inzet Brw Log &amp; OnS</v>
      </c>
      <c r="O2401" s="72" t="str">
        <f>IF(VLOOKUP(M2401,'Hulpblad KAR-parser'!A:C,3,FALSE)="","",VLOOKUP(M2401,'Hulpblad KAR-parser'!A:C,3,FALSE))</f>
        <v>Verzorging WC</v>
      </c>
      <c r="P2401" s="136" t="str">
        <f>IF(CONCATENATE(C2401,D2401)="","",VLOOKUP(CONCATENATE(C2401,D2401),Karakteristieken!AQ:AQ,1,FALSE))</f>
        <v/>
      </c>
    </row>
    <row r="2402" spans="1:16" x14ac:dyDescent="0.25">
      <c r="A2402" s="59"/>
      <c r="B2402" s="59"/>
      <c r="C2402" s="59"/>
      <c r="D2402" s="59"/>
      <c r="E2402" s="60" t="s">
        <v>9648</v>
      </c>
      <c r="F2402" s="60"/>
      <c r="G2402" s="60" t="s">
        <v>2759</v>
      </c>
      <c r="H2402" s="60"/>
      <c r="I2402" s="59">
        <f t="shared" si="39"/>
        <v>16</v>
      </c>
      <c r="J2402" s="59" t="s">
        <v>1561</v>
      </c>
      <c r="K2402" s="61"/>
      <c r="L2402" s="62" t="s">
        <v>6737</v>
      </c>
      <c r="M2402" s="62" t="s">
        <v>2759</v>
      </c>
      <c r="N2402" s="72" t="str">
        <f>VLOOKUP(M2402,'Hulpblad KAR-parser'!A:C,2,FALSE)</f>
        <v>Inzet Brw Log &amp; OnS</v>
      </c>
      <c r="O2402" s="72" t="str">
        <f>IF(VLOOKUP(M2402,'Hulpblad KAR-parser'!A:C,3,FALSE)="","",VLOOKUP(M2402,'Hulpblad KAR-parser'!A:C,3,FALSE))</f>
        <v>Verzorging WC</v>
      </c>
      <c r="P2402" s="136" t="str">
        <f>IF(CONCATENATE(C2402,D2402)="","",VLOOKUP(CONCATENATE(C2402,D2402),Karakteristieken!AQ:AQ,1,FALSE))</f>
        <v/>
      </c>
    </row>
    <row r="2403" spans="1:16" x14ac:dyDescent="0.25">
      <c r="A2403" s="59">
        <v>200114760</v>
      </c>
      <c r="B2403" s="59">
        <v>200107143</v>
      </c>
      <c r="C2403" s="59" t="s">
        <v>2672</v>
      </c>
      <c r="D2403" s="59" t="s">
        <v>12054</v>
      </c>
      <c r="E2403" s="60" t="s">
        <v>2688</v>
      </c>
      <c r="F2403" s="60"/>
      <c r="G2403" s="60"/>
      <c r="H2403" s="60"/>
      <c r="I2403" s="59">
        <f t="shared" si="39"/>
        <v>19</v>
      </c>
      <c r="J2403" s="59" t="s">
        <v>1613</v>
      </c>
      <c r="K2403" s="61"/>
      <c r="L2403" s="62" t="s">
        <v>6737</v>
      </c>
      <c r="M2403" s="62" t="s">
        <v>2688</v>
      </c>
      <c r="N2403" s="72" t="str">
        <f>VLOOKUP(M2403,'Hulpblad KAR-parser'!A:C,2,FALSE)</f>
        <v>Inzet Brw HV EH</v>
      </c>
      <c r="O2403" s="72" t="str">
        <f>IF(VLOOKUP(M2403,'Hulpblad KAR-parser'!A:C,3,FALSE)="","",VLOOKUP(M2403,'Hulpblad KAR-parser'!A:C,3,FALSE))</f>
        <v>VHT 25kV</v>
      </c>
      <c r="P2403" s="136" t="str">
        <f>IF(CONCATENATE(C2403,D2403)="","",VLOOKUP(CONCATENATE(C2403,D2403),Karakteristieken!AQ:AQ,1,FALSE))</f>
        <v>Inzet Brw HV EHVHT 25kV</v>
      </c>
    </row>
    <row r="2404" spans="1:16" x14ac:dyDescent="0.25">
      <c r="A2404" s="59"/>
      <c r="B2404" s="59"/>
      <c r="C2404" s="59"/>
      <c r="D2404" s="59"/>
      <c r="E2404" s="60" t="s">
        <v>9578</v>
      </c>
      <c r="F2404" s="60"/>
      <c r="G2404" s="60" t="s">
        <v>2688</v>
      </c>
      <c r="H2404" s="60"/>
      <c r="I2404" s="59">
        <f t="shared" si="39"/>
        <v>7</v>
      </c>
      <c r="J2404" s="59" t="s">
        <v>1561</v>
      </c>
      <c r="K2404" s="61"/>
      <c r="L2404" s="62" t="s">
        <v>6737</v>
      </c>
      <c r="M2404" s="62" t="s">
        <v>2688</v>
      </c>
      <c r="N2404" s="72" t="str">
        <f>VLOOKUP(M2404,'Hulpblad KAR-parser'!A:C,2,FALSE)</f>
        <v>Inzet Brw HV EH</v>
      </c>
      <c r="O2404" s="72" t="str">
        <f>IF(VLOOKUP(M2404,'Hulpblad KAR-parser'!A:C,3,FALSE)="","",VLOOKUP(M2404,'Hulpblad KAR-parser'!A:C,3,FALSE))</f>
        <v>VHT 25kV</v>
      </c>
      <c r="P2404" s="136" t="str">
        <f>IF(CONCATENATE(C2404,D2404)="","",VLOOKUP(CONCATENATE(C2404,D2404),Karakteristieken!AQ:AQ,1,FALSE))</f>
        <v/>
      </c>
    </row>
    <row r="2405" spans="1:16" x14ac:dyDescent="0.25">
      <c r="A2405" s="59"/>
      <c r="B2405" s="59"/>
      <c r="C2405" s="59"/>
      <c r="D2405" s="59"/>
      <c r="E2405" s="60" t="s">
        <v>9579</v>
      </c>
      <c r="F2405" s="60"/>
      <c r="G2405" s="60" t="s">
        <v>2688</v>
      </c>
      <c r="H2405" s="60"/>
      <c r="I2405" s="59">
        <f t="shared" si="39"/>
        <v>28</v>
      </c>
      <c r="J2405" s="59" t="s">
        <v>1561</v>
      </c>
      <c r="K2405" s="61"/>
      <c r="L2405" s="62" t="s">
        <v>6737</v>
      </c>
      <c r="M2405" s="62" t="s">
        <v>2688</v>
      </c>
      <c r="N2405" s="72" t="str">
        <f>VLOOKUP(M2405,'Hulpblad KAR-parser'!A:C,2,FALSE)</f>
        <v>Inzet Brw HV EH</v>
      </c>
      <c r="O2405" s="72" t="str">
        <f>IF(VLOOKUP(M2405,'Hulpblad KAR-parser'!A:C,3,FALSE)="","",VLOOKUP(M2405,'Hulpblad KAR-parser'!A:C,3,FALSE))</f>
        <v>VHT 25kV</v>
      </c>
      <c r="P2405" s="136" t="str">
        <f>IF(CONCATENATE(C2405,D2405)="","",VLOOKUP(CONCATENATE(C2405,D2405),Karakteristieken!AQ:AQ,1,FALSE))</f>
        <v/>
      </c>
    </row>
    <row r="2406" spans="1:16" x14ac:dyDescent="0.25">
      <c r="A2406" s="59">
        <v>200114761</v>
      </c>
      <c r="B2406" s="59">
        <v>200107144</v>
      </c>
      <c r="C2406" s="59" t="s">
        <v>2672</v>
      </c>
      <c r="D2406" s="59" t="s">
        <v>2689</v>
      </c>
      <c r="E2406" s="60" t="s">
        <v>2690</v>
      </c>
      <c r="F2406" s="60"/>
      <c r="G2406" s="60"/>
      <c r="H2406" s="60"/>
      <c r="I2406" s="59">
        <f t="shared" si="39"/>
        <v>27</v>
      </c>
      <c r="J2406" s="59" t="s">
        <v>1613</v>
      </c>
      <c r="K2406" s="61"/>
      <c r="L2406" s="62" t="s">
        <v>6737</v>
      </c>
      <c r="M2406" s="62" t="s">
        <v>2690</v>
      </c>
      <c r="N2406" s="72" t="str">
        <f>VLOOKUP(M2406,'Hulpblad KAR-parser'!A:C,2,FALSE)</f>
        <v>Inzet Brw HV EH</v>
      </c>
      <c r="O2406" s="72" t="str">
        <f>IF(VLOOKUP(M2406,'Hulpblad KAR-parser'!A:C,3,FALSE)="","",VLOOKUP(M2406,'Hulpblad KAR-parser'!A:C,3,FALSE))</f>
        <v>VHT Laagspanning</v>
      </c>
      <c r="P2406" s="136" t="str">
        <f>IF(CONCATENATE(C2406,D2406)="","",VLOOKUP(CONCATENATE(C2406,D2406),Karakteristieken!AQ:AQ,1,FALSE))</f>
        <v>Inzet Brw HV EHVHT Laagspanning</v>
      </c>
    </row>
    <row r="2407" spans="1:16" x14ac:dyDescent="0.25">
      <c r="A2407" s="59"/>
      <c r="B2407" s="59"/>
      <c r="C2407" s="59"/>
      <c r="D2407" s="59"/>
      <c r="E2407" s="60" t="s">
        <v>9580</v>
      </c>
      <c r="F2407" s="60"/>
      <c r="G2407" s="60" t="s">
        <v>2690</v>
      </c>
      <c r="H2407" s="60"/>
      <c r="I2407" s="59">
        <f t="shared" si="39"/>
        <v>6</v>
      </c>
      <c r="J2407" s="59" t="s">
        <v>1561</v>
      </c>
      <c r="K2407" s="61"/>
      <c r="L2407" s="62" t="s">
        <v>6737</v>
      </c>
      <c r="M2407" s="62" t="s">
        <v>2690</v>
      </c>
      <c r="N2407" s="72" t="str">
        <f>VLOOKUP(M2407,'Hulpblad KAR-parser'!A:C,2,FALSE)</f>
        <v>Inzet Brw HV EH</v>
      </c>
      <c r="O2407" s="72" t="str">
        <f>IF(VLOOKUP(M2407,'Hulpblad KAR-parser'!A:C,3,FALSE)="","",VLOOKUP(M2407,'Hulpblad KAR-parser'!A:C,3,FALSE))</f>
        <v>VHT Laagspanning</v>
      </c>
      <c r="P2407" s="136" t="str">
        <f>IF(CONCATENATE(C2407,D2407)="","",VLOOKUP(CONCATENATE(C2407,D2407),Karakteristieken!AQ:AQ,1,FALSE))</f>
        <v/>
      </c>
    </row>
    <row r="2408" spans="1:16" x14ac:dyDescent="0.25">
      <c r="A2408" s="59"/>
      <c r="B2408" s="59"/>
      <c r="C2408" s="59"/>
      <c r="D2408" s="59"/>
      <c r="E2408" s="60" t="s">
        <v>9581</v>
      </c>
      <c r="F2408" s="60"/>
      <c r="G2408" s="60" t="s">
        <v>2690</v>
      </c>
      <c r="H2408" s="60"/>
      <c r="I2408" s="59">
        <f t="shared" si="39"/>
        <v>29</v>
      </c>
      <c r="J2408" s="59" t="s">
        <v>1561</v>
      </c>
      <c r="K2408" s="61"/>
      <c r="L2408" s="62" t="s">
        <v>6737</v>
      </c>
      <c r="M2408" s="62" t="s">
        <v>2690</v>
      </c>
      <c r="N2408" s="72" t="str">
        <f>VLOOKUP(M2408,'Hulpblad KAR-parser'!A:C,2,FALSE)</f>
        <v>Inzet Brw HV EH</v>
      </c>
      <c r="O2408" s="72" t="str">
        <f>IF(VLOOKUP(M2408,'Hulpblad KAR-parser'!A:C,3,FALSE)="","",VLOOKUP(M2408,'Hulpblad KAR-parser'!A:C,3,FALSE))</f>
        <v>VHT Laagspanning</v>
      </c>
      <c r="P2408" s="136" t="str">
        <f>IF(CONCATENATE(C2408,D2408)="","",VLOOKUP(CONCATENATE(C2408,D2408),Karakteristieken!AQ:AQ,1,FALSE))</f>
        <v/>
      </c>
    </row>
    <row r="2409" spans="1:16" x14ac:dyDescent="0.25">
      <c r="A2409" s="59">
        <v>200109945</v>
      </c>
      <c r="B2409" s="67">
        <v>200098411</v>
      </c>
      <c r="C2409" s="67" t="s">
        <v>2567</v>
      </c>
      <c r="D2409" s="67" t="s">
        <v>2578</v>
      </c>
      <c r="E2409" s="68" t="s">
        <v>2579</v>
      </c>
      <c r="F2409" s="68"/>
      <c r="G2409" s="68"/>
      <c r="H2409" s="68"/>
      <c r="I2409" s="67">
        <f t="shared" si="39"/>
        <v>26</v>
      </c>
      <c r="J2409" s="67" t="s">
        <v>1613</v>
      </c>
      <c r="K2409" s="91" t="s">
        <v>12550</v>
      </c>
      <c r="L2409" s="62" t="s">
        <v>6737</v>
      </c>
      <c r="M2409" s="62" t="s">
        <v>2579</v>
      </c>
      <c r="N2409" s="72" t="e">
        <f>VLOOKUP(M2409,'Hulpblad KAR-parser'!A:C,2,FALSE)</f>
        <v>#N/A</v>
      </c>
      <c r="O2409" s="72" t="e">
        <f>IF(VLOOKUP(M2409,'Hulpblad KAR-parser'!A:C,3,FALSE)="","",VLOOKUP(M2409,'Hulpblad KAR-parser'!A:C,3,FALSE))</f>
        <v>#N/A</v>
      </c>
      <c r="P2409" s="136" t="str">
        <f>IF(CONCATENATE(C2409,D2409)="","",VLOOKUP(CONCATENATE(C2409,D2409),Karakteristieken!AQ:AQ,1,FALSE))</f>
        <v>Inzet Brw CO&amp;VBVKL-DR / VK Drone</v>
      </c>
    </row>
    <row r="2410" spans="1:16" x14ac:dyDescent="0.25">
      <c r="A2410" s="59"/>
      <c r="B2410" s="67"/>
      <c r="C2410" s="67"/>
      <c r="D2410" s="67"/>
      <c r="E2410" s="68" t="s">
        <v>9489</v>
      </c>
      <c r="F2410" s="68"/>
      <c r="G2410" s="68" t="s">
        <v>2579</v>
      </c>
      <c r="H2410" s="68"/>
      <c r="I2410" s="67">
        <f t="shared" si="39"/>
        <v>10</v>
      </c>
      <c r="J2410" s="67" t="s">
        <v>1561</v>
      </c>
      <c r="K2410" s="91" t="s">
        <v>12550</v>
      </c>
      <c r="L2410" s="62" t="s">
        <v>6737</v>
      </c>
      <c r="M2410" s="62" t="s">
        <v>2579</v>
      </c>
      <c r="N2410" s="72" t="e">
        <f>VLOOKUP(M2410,'Hulpblad KAR-parser'!A:C,2,FALSE)</f>
        <v>#N/A</v>
      </c>
      <c r="O2410" s="72" t="e">
        <f>IF(VLOOKUP(M2410,'Hulpblad KAR-parser'!A:C,3,FALSE)="","",VLOOKUP(M2410,'Hulpblad KAR-parser'!A:C,3,FALSE))</f>
        <v>#N/A</v>
      </c>
      <c r="P2410" s="136" t="str">
        <f>IF(CONCATENATE(C2410,D2410)="","",VLOOKUP(CONCATENATE(C2410,D2410),Karakteristieken!AQ:AQ,1,FALSE))</f>
        <v/>
      </c>
    </row>
    <row r="2411" spans="1:16" x14ac:dyDescent="0.25">
      <c r="A2411" s="59"/>
      <c r="B2411" s="67"/>
      <c r="C2411" s="67"/>
      <c r="D2411" s="67"/>
      <c r="E2411" s="68" t="s">
        <v>9492</v>
      </c>
      <c r="F2411" s="68"/>
      <c r="G2411" s="68" t="s">
        <v>2579</v>
      </c>
      <c r="H2411" s="68"/>
      <c r="I2411" s="67">
        <f t="shared" si="39"/>
        <v>6</v>
      </c>
      <c r="J2411" s="67" t="s">
        <v>1561</v>
      </c>
      <c r="K2411" s="91" t="s">
        <v>12550</v>
      </c>
      <c r="L2411" s="62" t="s">
        <v>6737</v>
      </c>
      <c r="M2411" s="62" t="s">
        <v>2579</v>
      </c>
      <c r="N2411" s="72" t="e">
        <f>VLOOKUP(M2411,'Hulpblad KAR-parser'!A:C,2,FALSE)</f>
        <v>#N/A</v>
      </c>
      <c r="O2411" s="72" t="e">
        <f>IF(VLOOKUP(M2411,'Hulpblad KAR-parser'!A:C,3,FALSE)="","",VLOOKUP(M2411,'Hulpblad KAR-parser'!A:C,3,FALSE))</f>
        <v>#N/A</v>
      </c>
      <c r="P2411" s="136" t="str">
        <f>IF(CONCATENATE(C2411,D2411)="","",VLOOKUP(CONCATENATE(C2411,D2411),Karakteristieken!AQ:AQ,1,FALSE))</f>
        <v/>
      </c>
    </row>
    <row r="2412" spans="1:16" x14ac:dyDescent="0.25">
      <c r="A2412" s="59"/>
      <c r="B2412" s="67"/>
      <c r="C2412" s="67"/>
      <c r="D2412" s="67"/>
      <c r="E2412" s="68" t="s">
        <v>9491</v>
      </c>
      <c r="F2412" s="68"/>
      <c r="G2412" s="68" t="s">
        <v>2579</v>
      </c>
      <c r="H2412" s="68"/>
      <c r="I2412" s="67">
        <f t="shared" si="39"/>
        <v>9</v>
      </c>
      <c r="J2412" s="67" t="s">
        <v>1561</v>
      </c>
      <c r="K2412" s="91" t="s">
        <v>12550</v>
      </c>
      <c r="L2412" s="62" t="s">
        <v>6737</v>
      </c>
      <c r="M2412" s="62" t="s">
        <v>2579</v>
      </c>
      <c r="N2412" s="72" t="e">
        <f>VLOOKUP(M2412,'Hulpblad KAR-parser'!A:C,2,FALSE)</f>
        <v>#N/A</v>
      </c>
      <c r="O2412" s="72" t="e">
        <f>IF(VLOOKUP(M2412,'Hulpblad KAR-parser'!A:C,3,FALSE)="","",VLOOKUP(M2412,'Hulpblad KAR-parser'!A:C,3,FALSE))</f>
        <v>#N/A</v>
      </c>
      <c r="P2412" s="136" t="str">
        <f>IF(CONCATENATE(C2412,D2412)="","",VLOOKUP(CONCATENATE(C2412,D2412),Karakteristieken!AQ:AQ,1,FALSE))</f>
        <v/>
      </c>
    </row>
    <row r="2413" spans="1:16" x14ac:dyDescent="0.25">
      <c r="A2413" s="59">
        <v>200114789</v>
      </c>
      <c r="B2413" s="59">
        <v>200107171</v>
      </c>
      <c r="C2413" s="59" t="s">
        <v>2762</v>
      </c>
      <c r="D2413" s="59" t="s">
        <v>2779</v>
      </c>
      <c r="E2413" s="60" t="s">
        <v>2780</v>
      </c>
      <c r="F2413" s="60"/>
      <c r="G2413" s="60"/>
      <c r="H2413" s="60"/>
      <c r="I2413" s="59">
        <f t="shared" si="39"/>
        <v>16</v>
      </c>
      <c r="J2413" s="59" t="s">
        <v>1613</v>
      </c>
      <c r="K2413" s="61"/>
      <c r="L2413" s="62" t="s">
        <v>6737</v>
      </c>
      <c r="M2413" s="62" t="s">
        <v>2780</v>
      </c>
      <c r="N2413" s="72" t="str">
        <f>VLOOKUP(M2413,'Hulpblad KAR-parser'!A:C,2,FALSE)</f>
        <v>Inzet Brw NBB</v>
      </c>
      <c r="O2413" s="72" t="str">
        <f>IF(VLOOKUP(M2413,'Hulpblad KAR-parser'!A:C,3,FALSE)="","",VLOOKUP(M2413,'Hulpblad KAR-parser'!A:C,3,FALSE))</f>
        <v>VK-NB</v>
      </c>
      <c r="P2413" s="136" t="str">
        <f>IF(CONCATENATE(C2413,D2413)="","",VLOOKUP(CONCATENATE(C2413,D2413),Karakteristieken!AQ:AQ,1,FALSE))</f>
        <v>Inzet Brw NBBVK-NB</v>
      </c>
    </row>
    <row r="2414" spans="1:16" x14ac:dyDescent="0.25">
      <c r="A2414" s="59"/>
      <c r="B2414" s="59"/>
      <c r="C2414" s="59"/>
      <c r="D2414" s="59"/>
      <c r="E2414" s="60" t="s">
        <v>9664</v>
      </c>
      <c r="F2414" s="60"/>
      <c r="G2414" s="60" t="s">
        <v>2780</v>
      </c>
      <c r="H2414" s="60"/>
      <c r="I2414" s="59">
        <f t="shared" si="39"/>
        <v>7</v>
      </c>
      <c r="J2414" s="59" t="s">
        <v>1561</v>
      </c>
      <c r="K2414" s="61"/>
      <c r="L2414" s="62" t="s">
        <v>6737</v>
      </c>
      <c r="M2414" s="62" t="s">
        <v>2780</v>
      </c>
      <c r="N2414" s="72" t="str">
        <f>VLOOKUP(M2414,'Hulpblad KAR-parser'!A:C,2,FALSE)</f>
        <v>Inzet Brw NBB</v>
      </c>
      <c r="O2414" s="72" t="str">
        <f>IF(VLOOKUP(M2414,'Hulpblad KAR-parser'!A:C,3,FALSE)="","",VLOOKUP(M2414,'Hulpblad KAR-parser'!A:C,3,FALSE))</f>
        <v>VK-NB</v>
      </c>
      <c r="P2414" s="136" t="str">
        <f>IF(CONCATENATE(C2414,D2414)="","",VLOOKUP(CONCATENATE(C2414,D2414),Karakteristieken!AQ:AQ,1,FALSE))</f>
        <v/>
      </c>
    </row>
    <row r="2415" spans="1:16" x14ac:dyDescent="0.25">
      <c r="A2415" s="59"/>
      <c r="B2415" s="59"/>
      <c r="C2415" s="59"/>
      <c r="D2415" s="59"/>
      <c r="E2415" s="60" t="s">
        <v>9665</v>
      </c>
      <c r="F2415" s="60"/>
      <c r="G2415" s="60" t="s">
        <v>2780</v>
      </c>
      <c r="H2415" s="60"/>
      <c r="I2415" s="59">
        <f t="shared" si="39"/>
        <v>27</v>
      </c>
      <c r="J2415" s="59" t="s">
        <v>1561</v>
      </c>
      <c r="K2415" s="61"/>
      <c r="L2415" s="62" t="s">
        <v>6737</v>
      </c>
      <c r="M2415" s="62" t="s">
        <v>2780</v>
      </c>
      <c r="N2415" s="72" t="str">
        <f>VLOOKUP(M2415,'Hulpblad KAR-parser'!A:C,2,FALSE)</f>
        <v>Inzet Brw NBB</v>
      </c>
      <c r="O2415" s="72" t="str">
        <f>IF(VLOOKUP(M2415,'Hulpblad KAR-parser'!A:C,3,FALSE)="","",VLOOKUP(M2415,'Hulpblad KAR-parser'!A:C,3,FALSE))</f>
        <v>VK-NB</v>
      </c>
      <c r="P2415" s="136" t="str">
        <f>IF(CONCATENATE(C2415,D2415)="","",VLOOKUP(CONCATENATE(C2415,D2415),Karakteristieken!AQ:AQ,1,FALSE))</f>
        <v/>
      </c>
    </row>
    <row r="2416" spans="1:16" x14ac:dyDescent="0.25">
      <c r="A2416" s="59">
        <v>200114754</v>
      </c>
      <c r="B2416" s="59">
        <v>200107137</v>
      </c>
      <c r="C2416" s="59" t="s">
        <v>2580</v>
      </c>
      <c r="D2416" s="59" t="s">
        <v>2623</v>
      </c>
      <c r="E2416" s="60" t="s">
        <v>2624</v>
      </c>
      <c r="F2416" s="60"/>
      <c r="G2416" s="60"/>
      <c r="H2416" s="60"/>
      <c r="I2416" s="59">
        <f t="shared" si="39"/>
        <v>26</v>
      </c>
      <c r="J2416" s="59" t="s">
        <v>1613</v>
      </c>
      <c r="K2416" s="61"/>
      <c r="L2416" s="62" t="s">
        <v>6737</v>
      </c>
      <c r="M2416" s="62" t="s">
        <v>2624</v>
      </c>
      <c r="N2416" s="72" t="str">
        <f>VLOOKUP(M2416,'Hulpblad KAR-parser'!A:C,2,FALSE)</f>
        <v>Inzet Brw functie</v>
      </c>
      <c r="O2416" s="72" t="str">
        <f>IF(VLOOKUP(M2416,'Hulpblad KAR-parser'!A:C,3,FALSE)="","",VLOOKUP(M2416,'Hulpblad KAR-parser'!A:C,3,FALSE))</f>
        <v>Voorlichter Brw</v>
      </c>
      <c r="P2416" s="136" t="str">
        <f>IF(CONCATENATE(C2416,D2416)="","",VLOOKUP(CONCATENATE(C2416,D2416),Karakteristieken!AQ:AQ,1,FALSE))</f>
        <v>Inzet Brw functieVoorlichter Brw</v>
      </c>
    </row>
    <row r="2417" spans="1:16" x14ac:dyDescent="0.25">
      <c r="A2417" s="59"/>
      <c r="B2417" s="59"/>
      <c r="C2417" s="59"/>
      <c r="D2417" s="59"/>
      <c r="E2417" s="60" t="s">
        <v>9559</v>
      </c>
      <c r="F2417" s="60"/>
      <c r="G2417" s="60" t="s">
        <v>2624</v>
      </c>
      <c r="H2417" s="60"/>
      <c r="I2417" s="59">
        <f t="shared" si="39"/>
        <v>7</v>
      </c>
      <c r="J2417" s="59" t="s">
        <v>1561</v>
      </c>
      <c r="K2417" s="61"/>
      <c r="L2417" s="62" t="s">
        <v>6737</v>
      </c>
      <c r="M2417" s="62" t="s">
        <v>2624</v>
      </c>
      <c r="N2417" s="72" t="str">
        <f>VLOOKUP(M2417,'Hulpblad KAR-parser'!A:C,2,FALSE)</f>
        <v>Inzet Brw functie</v>
      </c>
      <c r="O2417" s="72" t="str">
        <f>IF(VLOOKUP(M2417,'Hulpblad KAR-parser'!A:C,3,FALSE)="","",VLOOKUP(M2417,'Hulpblad KAR-parser'!A:C,3,FALSE))</f>
        <v>Voorlichter Brw</v>
      </c>
      <c r="P2417" s="136" t="str">
        <f>IF(CONCATENATE(C2417,D2417)="","",VLOOKUP(CONCATENATE(C2417,D2417),Karakteristieken!AQ:AQ,1,FALSE))</f>
        <v/>
      </c>
    </row>
    <row r="2418" spans="1:16" x14ac:dyDescent="0.25">
      <c r="A2418" s="59"/>
      <c r="B2418" s="59"/>
      <c r="C2418" s="59"/>
      <c r="D2418" s="59"/>
      <c r="E2418" s="60" t="s">
        <v>9560</v>
      </c>
      <c r="F2418" s="60"/>
      <c r="G2418" s="60" t="s">
        <v>2624</v>
      </c>
      <c r="H2418" s="60"/>
      <c r="I2418" s="59">
        <f t="shared" si="39"/>
        <v>30</v>
      </c>
      <c r="J2418" s="59" t="s">
        <v>1561</v>
      </c>
      <c r="K2418" s="61"/>
      <c r="L2418" s="62" t="s">
        <v>6737</v>
      </c>
      <c r="M2418" s="62" t="s">
        <v>2624</v>
      </c>
      <c r="N2418" s="72" t="str">
        <f>VLOOKUP(M2418,'Hulpblad KAR-parser'!A:C,2,FALSE)</f>
        <v>Inzet Brw functie</v>
      </c>
      <c r="O2418" s="72" t="str">
        <f>IF(VLOOKUP(M2418,'Hulpblad KAR-parser'!A:C,3,FALSE)="","",VLOOKUP(M2418,'Hulpblad KAR-parser'!A:C,3,FALSE))</f>
        <v>Voorlichter Brw</v>
      </c>
      <c r="P2418" s="136" t="str">
        <f>IF(CONCATENATE(C2418,D2418)="","",VLOOKUP(CONCATENATE(C2418,D2418),Karakteristieken!AQ:AQ,1,FALSE))</f>
        <v/>
      </c>
    </row>
    <row r="2419" spans="1:16" x14ac:dyDescent="0.25">
      <c r="A2419" s="67">
        <v>200109954</v>
      </c>
      <c r="B2419" s="67">
        <v>200098420</v>
      </c>
      <c r="C2419" s="67" t="s">
        <v>2849</v>
      </c>
      <c r="D2419" s="67"/>
      <c r="E2419" s="68" t="s">
        <v>6330</v>
      </c>
      <c r="F2419" s="68"/>
      <c r="G2419" s="68"/>
      <c r="H2419" s="68"/>
      <c r="I2419" s="67">
        <f t="shared" si="39"/>
        <v>20</v>
      </c>
      <c r="J2419" s="67" t="s">
        <v>1613</v>
      </c>
      <c r="K2419" s="91" t="s">
        <v>12550</v>
      </c>
      <c r="L2419" s="62" t="s">
        <v>6737</v>
      </c>
      <c r="M2419" s="62" t="s">
        <v>6330</v>
      </c>
      <c r="N2419" s="72" t="e">
        <f>VLOOKUP(M2419,'Hulpblad KAR-parser'!A:C,2,FALSE)</f>
        <v>#N/A</v>
      </c>
      <c r="O2419" s="72" t="e">
        <f>IF(VLOOKUP(M2419,'Hulpblad KAR-parser'!A:C,3,FALSE)="","",VLOOKUP(M2419,'Hulpblad KAR-parser'!A:C,3,FALSE))</f>
        <v>#N/A</v>
      </c>
      <c r="P2419" s="136" t="e">
        <f>IF(CONCATENATE(C2419,D2419)="","",VLOOKUP(CONCATENATE(C2419,D2419),Karakteristieken!AQ:AQ,1,FALSE))</f>
        <v>#N/A</v>
      </c>
    </row>
    <row r="2420" spans="1:16" x14ac:dyDescent="0.25">
      <c r="A2420" s="67"/>
      <c r="B2420" s="67"/>
      <c r="C2420" s="67"/>
      <c r="D2420" s="67"/>
      <c r="E2420" s="68" t="s">
        <v>9758</v>
      </c>
      <c r="F2420" s="68"/>
      <c r="G2420" s="68" t="s">
        <v>6330</v>
      </c>
      <c r="H2420" s="68"/>
      <c r="I2420" s="67">
        <f t="shared" si="39"/>
        <v>5</v>
      </c>
      <c r="J2420" s="67" t="s">
        <v>1561</v>
      </c>
      <c r="K2420" s="91" t="s">
        <v>12550</v>
      </c>
      <c r="L2420" s="62" t="s">
        <v>6737</v>
      </c>
      <c r="M2420" s="62" t="s">
        <v>6330</v>
      </c>
      <c r="N2420" s="72" t="e">
        <f>VLOOKUP(M2420,'Hulpblad KAR-parser'!A:C,2,FALSE)</f>
        <v>#N/A</v>
      </c>
      <c r="O2420" s="72" t="e">
        <f>IF(VLOOKUP(M2420,'Hulpblad KAR-parser'!A:C,3,FALSE)="","",VLOOKUP(M2420,'Hulpblad KAR-parser'!A:C,3,FALSE))</f>
        <v>#N/A</v>
      </c>
      <c r="P2420" s="136" t="str">
        <f>IF(CONCATENATE(C2420,D2420)="","",VLOOKUP(CONCATENATE(C2420,D2420),Karakteristieken!AQ:AQ,1,FALSE))</f>
        <v/>
      </c>
    </row>
    <row r="2421" spans="1:16" x14ac:dyDescent="0.25">
      <c r="A2421" s="59">
        <v>200114790</v>
      </c>
      <c r="B2421" s="59">
        <v>200107172</v>
      </c>
      <c r="C2421" s="59" t="s">
        <v>2762</v>
      </c>
      <c r="D2421" s="59" t="s">
        <v>2781</v>
      </c>
      <c r="E2421" s="60" t="s">
        <v>2782</v>
      </c>
      <c r="F2421" s="60"/>
      <c r="G2421" s="60"/>
      <c r="H2421" s="60"/>
      <c r="I2421" s="59">
        <f t="shared" si="39"/>
        <v>22</v>
      </c>
      <c r="J2421" s="59" t="s">
        <v>1613</v>
      </c>
      <c r="K2421" s="61"/>
      <c r="L2421" s="62" t="s">
        <v>6737</v>
      </c>
      <c r="M2421" s="62" t="s">
        <v>2782</v>
      </c>
      <c r="N2421" s="72" t="str">
        <f>VLOOKUP(M2421,'Hulpblad KAR-parser'!A:C,2,FALSE)</f>
        <v>Inzet Brw NBB</v>
      </c>
      <c r="O2421" s="72" t="str">
        <f>IF(VLOOKUP(M2421,'Hulpblad KAR-parser'!A:C,3,FALSE)="","",VLOOKUP(M2421,'Hulpblad KAR-parser'!A:C,3,FALSE))</f>
        <v>Waterbassin</v>
      </c>
      <c r="P2421" s="136" t="str">
        <f>IF(CONCATENATE(C2421,D2421)="","",VLOOKUP(CONCATENATE(C2421,D2421),Karakteristieken!AQ:AQ,1,FALSE))</f>
        <v>Inzet Brw NBBWaterbassin</v>
      </c>
    </row>
    <row r="2422" spans="1:16" x14ac:dyDescent="0.25">
      <c r="A2422" s="59"/>
      <c r="B2422" s="59"/>
      <c r="C2422" s="59"/>
      <c r="D2422" s="59"/>
      <c r="E2422" s="60" t="s">
        <v>9666</v>
      </c>
      <c r="F2422" s="60"/>
      <c r="G2422" s="60" t="s">
        <v>2782</v>
      </c>
      <c r="H2422" s="60"/>
      <c r="I2422" s="59">
        <f t="shared" si="39"/>
        <v>6</v>
      </c>
      <c r="J2422" s="59" t="s">
        <v>1561</v>
      </c>
      <c r="K2422" s="61"/>
      <c r="L2422" s="62" t="s">
        <v>6737</v>
      </c>
      <c r="M2422" s="62" t="s">
        <v>2782</v>
      </c>
      <c r="N2422" s="72" t="str">
        <f>VLOOKUP(M2422,'Hulpblad KAR-parser'!A:C,2,FALSE)</f>
        <v>Inzet Brw NBB</v>
      </c>
      <c r="O2422" s="72" t="str">
        <f>IF(VLOOKUP(M2422,'Hulpblad KAR-parser'!A:C,3,FALSE)="","",VLOOKUP(M2422,'Hulpblad KAR-parser'!A:C,3,FALSE))</f>
        <v>Waterbassin</v>
      </c>
      <c r="P2422" s="136" t="str">
        <f>IF(CONCATENATE(C2422,D2422)="","",VLOOKUP(CONCATENATE(C2422,D2422),Karakteristieken!AQ:AQ,1,FALSE))</f>
        <v/>
      </c>
    </row>
    <row r="2423" spans="1:16" x14ac:dyDescent="0.25">
      <c r="A2423" s="59"/>
      <c r="B2423" s="59"/>
      <c r="C2423" s="59"/>
      <c r="D2423" s="59"/>
      <c r="E2423" s="60" t="s">
        <v>9667</v>
      </c>
      <c r="F2423" s="60"/>
      <c r="G2423" s="60" t="s">
        <v>2782</v>
      </c>
      <c r="H2423" s="60"/>
      <c r="I2423" s="59">
        <f t="shared" si="39"/>
        <v>25</v>
      </c>
      <c r="J2423" s="59" t="s">
        <v>1561</v>
      </c>
      <c r="K2423" s="61"/>
      <c r="L2423" s="62" t="s">
        <v>6737</v>
      </c>
      <c r="M2423" s="62" t="s">
        <v>2782</v>
      </c>
      <c r="N2423" s="72" t="str">
        <f>VLOOKUP(M2423,'Hulpblad KAR-parser'!A:C,2,FALSE)</f>
        <v>Inzet Brw NBB</v>
      </c>
      <c r="O2423" s="72" t="str">
        <f>IF(VLOOKUP(M2423,'Hulpblad KAR-parser'!A:C,3,FALSE)="","",VLOOKUP(M2423,'Hulpblad KAR-parser'!A:C,3,FALSE))</f>
        <v>Waterbassin</v>
      </c>
      <c r="P2423" s="136" t="str">
        <f>IF(CONCATENATE(C2423,D2423)="","",VLOOKUP(CONCATENATE(C2423,D2423),Karakteristieken!AQ:AQ,1,FALSE))</f>
        <v/>
      </c>
    </row>
    <row r="2424" spans="1:16" x14ac:dyDescent="0.25">
      <c r="A2424" s="59">
        <v>200114811</v>
      </c>
      <c r="B2424" s="59">
        <v>200107193</v>
      </c>
      <c r="C2424" s="59" t="s">
        <v>2816</v>
      </c>
      <c r="D2424" s="59" t="s">
        <v>2845</v>
      </c>
      <c r="E2424" s="60" t="s">
        <v>2846</v>
      </c>
      <c r="F2424" s="60"/>
      <c r="G2424" s="60"/>
      <c r="H2424" s="60"/>
      <c r="I2424" s="59">
        <f t="shared" si="39"/>
        <v>21</v>
      </c>
      <c r="J2424" s="59" t="s">
        <v>1613</v>
      </c>
      <c r="K2424" s="61"/>
      <c r="L2424" s="62" t="s">
        <v>6737</v>
      </c>
      <c r="M2424" s="62" t="s">
        <v>2846</v>
      </c>
      <c r="N2424" s="72" t="str">
        <f>VLOOKUP(M2424,'Hulpblad KAR-parser'!A:C,2,FALSE)</f>
        <v>Inzet Brw Spec Blus</v>
      </c>
      <c r="O2424" s="72" t="str">
        <f>IF(VLOOKUP(M2424,'Hulpblad KAR-parser'!A:C,3,FALSE)="","",VLOOKUP(M2424,'Hulpblad KAR-parser'!A:C,3,FALSE))</f>
        <v>Waterkanon</v>
      </c>
      <c r="P2424" s="136" t="str">
        <f>IF(CONCATENATE(C2424,D2424)="","",VLOOKUP(CONCATENATE(C2424,D2424),Karakteristieken!AQ:AQ,1,FALSE))</f>
        <v>Inzet Brw Spec BlusWaterkanon</v>
      </c>
    </row>
    <row r="2425" spans="1:16" x14ac:dyDescent="0.25">
      <c r="A2425" s="59"/>
      <c r="B2425" s="59"/>
      <c r="C2425" s="59"/>
      <c r="D2425" s="59"/>
      <c r="E2425" s="60" t="s">
        <v>9725</v>
      </c>
      <c r="F2425" s="60"/>
      <c r="G2425" s="60" t="s">
        <v>2846</v>
      </c>
      <c r="H2425" s="60"/>
      <c r="I2425" s="59">
        <f t="shared" si="39"/>
        <v>6</v>
      </c>
      <c r="J2425" s="59" t="s">
        <v>1561</v>
      </c>
      <c r="K2425" s="61"/>
      <c r="L2425" s="62" t="s">
        <v>6737</v>
      </c>
      <c r="M2425" s="62" t="s">
        <v>2846</v>
      </c>
      <c r="N2425" s="72" t="str">
        <f>VLOOKUP(M2425,'Hulpblad KAR-parser'!A:C,2,FALSE)</f>
        <v>Inzet Brw Spec Blus</v>
      </c>
      <c r="O2425" s="72" t="str">
        <f>IF(VLOOKUP(M2425,'Hulpblad KAR-parser'!A:C,3,FALSE)="","",VLOOKUP(M2425,'Hulpblad KAR-parser'!A:C,3,FALSE))</f>
        <v>Waterkanon</v>
      </c>
      <c r="P2425" s="136" t="str">
        <f>IF(CONCATENATE(C2425,D2425)="","",VLOOKUP(CONCATENATE(C2425,D2425),Karakteristieken!AQ:AQ,1,FALSE))</f>
        <v/>
      </c>
    </row>
    <row r="2426" spans="1:16" x14ac:dyDescent="0.25">
      <c r="A2426" s="59"/>
      <c r="B2426" s="59"/>
      <c r="C2426" s="59"/>
      <c r="D2426" s="59"/>
      <c r="E2426" s="60" t="s">
        <v>9726</v>
      </c>
      <c r="F2426" s="60"/>
      <c r="G2426" s="60" t="s">
        <v>2846</v>
      </c>
      <c r="H2426" s="60"/>
      <c r="I2426" s="59">
        <f t="shared" si="39"/>
        <v>24</v>
      </c>
      <c r="J2426" s="59" t="s">
        <v>1561</v>
      </c>
      <c r="K2426" s="61"/>
      <c r="L2426" s="62" t="s">
        <v>6737</v>
      </c>
      <c r="M2426" s="62" t="s">
        <v>2846</v>
      </c>
      <c r="N2426" s="72" t="str">
        <f>VLOOKUP(M2426,'Hulpblad KAR-parser'!A:C,2,FALSE)</f>
        <v>Inzet Brw Spec Blus</v>
      </c>
      <c r="O2426" s="72" t="str">
        <f>IF(VLOOKUP(M2426,'Hulpblad KAR-parser'!A:C,3,FALSE)="","",VLOOKUP(M2426,'Hulpblad KAR-parser'!A:C,3,FALSE))</f>
        <v>Waterkanon</v>
      </c>
      <c r="P2426" s="136" t="str">
        <f>IF(CONCATENATE(C2426,D2426)="","",VLOOKUP(CONCATENATE(C2426,D2426),Karakteristieken!AQ:AQ,1,FALSE))</f>
        <v/>
      </c>
    </row>
    <row r="2427" spans="1:16" x14ac:dyDescent="0.25">
      <c r="A2427" s="59">
        <v>200114812</v>
      </c>
      <c r="B2427" s="59">
        <v>200107194</v>
      </c>
      <c r="C2427" s="59" t="s">
        <v>2816</v>
      </c>
      <c r="D2427" s="59" t="s">
        <v>2847</v>
      </c>
      <c r="E2427" s="60" t="s">
        <v>2848</v>
      </c>
      <c r="F2427" s="60"/>
      <c r="G2427" s="60"/>
      <c r="H2427" s="60"/>
      <c r="I2427" s="59">
        <f t="shared" si="39"/>
        <v>22</v>
      </c>
      <c r="J2427" s="59" t="s">
        <v>1613</v>
      </c>
      <c r="K2427" s="61"/>
      <c r="L2427" s="62" t="s">
        <v>6737</v>
      </c>
      <c r="M2427" s="62" t="s">
        <v>2848</v>
      </c>
      <c r="N2427" s="72" t="str">
        <f>VLOOKUP(M2427,'Hulpblad KAR-parser'!A:C,2,FALSE)</f>
        <v>Inzet Brw Spec Blus</v>
      </c>
      <c r="O2427" s="72" t="str">
        <f>IF(VLOOKUP(M2427,'Hulpblad KAR-parser'!A:C,3,FALSE)="","",VLOOKUP(M2427,'Hulpblad KAR-parser'!A:C,3,FALSE))</f>
        <v>Waterscherm</v>
      </c>
      <c r="P2427" s="136" t="str">
        <f>IF(CONCATENATE(C2427,D2427)="","",VLOOKUP(CONCATENATE(C2427,D2427),Karakteristieken!AQ:AQ,1,FALSE))</f>
        <v>Inzet Brw Spec BlusWaterscherm</v>
      </c>
    </row>
    <row r="2428" spans="1:16" x14ac:dyDescent="0.25">
      <c r="A2428" s="59"/>
      <c r="B2428" s="59"/>
      <c r="C2428" s="59"/>
      <c r="D2428" s="59"/>
      <c r="E2428" s="60" t="s">
        <v>9727</v>
      </c>
      <c r="F2428" s="60"/>
      <c r="G2428" s="60" t="s">
        <v>2848</v>
      </c>
      <c r="H2428" s="60"/>
      <c r="I2428" s="59">
        <f t="shared" si="39"/>
        <v>6</v>
      </c>
      <c r="J2428" s="59" t="s">
        <v>1561</v>
      </c>
      <c r="K2428" s="61"/>
      <c r="L2428" s="62" t="s">
        <v>6737</v>
      </c>
      <c r="M2428" s="62" t="s">
        <v>2848</v>
      </c>
      <c r="N2428" s="72" t="str">
        <f>VLOOKUP(M2428,'Hulpblad KAR-parser'!A:C,2,FALSE)</f>
        <v>Inzet Brw Spec Blus</v>
      </c>
      <c r="O2428" s="72" t="str">
        <f>IF(VLOOKUP(M2428,'Hulpblad KAR-parser'!A:C,3,FALSE)="","",VLOOKUP(M2428,'Hulpblad KAR-parser'!A:C,3,FALSE))</f>
        <v>Waterscherm</v>
      </c>
      <c r="P2428" s="136" t="str">
        <f>IF(CONCATENATE(C2428,D2428)="","",VLOOKUP(CONCATENATE(C2428,D2428),Karakteristieken!AQ:AQ,1,FALSE))</f>
        <v/>
      </c>
    </row>
    <row r="2429" spans="1:16" x14ac:dyDescent="0.25">
      <c r="A2429" s="59"/>
      <c r="B2429" s="59"/>
      <c r="C2429" s="59"/>
      <c r="D2429" s="59"/>
      <c r="E2429" s="60" t="s">
        <v>9728</v>
      </c>
      <c r="F2429" s="60"/>
      <c r="G2429" s="60" t="s">
        <v>2848</v>
      </c>
      <c r="H2429" s="60"/>
      <c r="I2429" s="59">
        <f t="shared" si="39"/>
        <v>25</v>
      </c>
      <c r="J2429" s="59" t="s">
        <v>1561</v>
      </c>
      <c r="K2429" s="61"/>
      <c r="L2429" s="62" t="s">
        <v>6737</v>
      </c>
      <c r="M2429" s="62" t="s">
        <v>2848</v>
      </c>
      <c r="N2429" s="72" t="str">
        <f>VLOOKUP(M2429,'Hulpblad KAR-parser'!A:C,2,FALSE)</f>
        <v>Inzet Brw Spec Blus</v>
      </c>
      <c r="O2429" s="72" t="str">
        <f>IF(VLOOKUP(M2429,'Hulpblad KAR-parser'!A:C,3,FALSE)="","",VLOOKUP(M2429,'Hulpblad KAR-parser'!A:C,3,FALSE))</f>
        <v>Waterscherm</v>
      </c>
      <c r="P2429" s="136" t="str">
        <f>IF(CONCATENATE(C2429,D2429)="","",VLOOKUP(CONCATENATE(C2429,D2429),Karakteristieken!AQ:AQ,1,FALSE))</f>
        <v/>
      </c>
    </row>
    <row r="2430" spans="1:16" x14ac:dyDescent="0.25">
      <c r="A2430" s="59">
        <v>200114815</v>
      </c>
      <c r="B2430" s="59">
        <v>200107197</v>
      </c>
      <c r="C2430" s="59" t="s">
        <v>2849</v>
      </c>
      <c r="D2430" s="59" t="s">
        <v>2889</v>
      </c>
      <c r="E2430" s="60" t="s">
        <v>2890</v>
      </c>
      <c r="F2430" s="60"/>
      <c r="G2430" s="60"/>
      <c r="H2430" s="60"/>
      <c r="I2430" s="59">
        <f t="shared" si="39"/>
        <v>20</v>
      </c>
      <c r="J2430" s="59" t="s">
        <v>1613</v>
      </c>
      <c r="K2430" s="61"/>
      <c r="L2430" s="62" t="s">
        <v>6737</v>
      </c>
      <c r="M2430" s="62" t="s">
        <v>2890</v>
      </c>
      <c r="N2430" s="72" t="str">
        <f>VLOOKUP(M2430,'Hulpblad KAR-parser'!A:C,2,FALSE)</f>
        <v>Inzet Brw water win</v>
      </c>
      <c r="O2430" s="72" t="str">
        <f>IF(VLOOKUP(M2430,'Hulpblad KAR-parser'!A:C,3,FALSE)="","",VLOOKUP(M2430,'Hulpblad KAR-parser'!A:C,3,FALSE))</f>
        <v>Watertank</v>
      </c>
      <c r="P2430" s="136" t="str">
        <f>IF(CONCATENATE(C2430,D2430)="","",VLOOKUP(CONCATENATE(C2430,D2430),Karakteristieken!AQ:AQ,1,FALSE))</f>
        <v>Inzet Brw water winWatertank</v>
      </c>
    </row>
    <row r="2431" spans="1:16" x14ac:dyDescent="0.25">
      <c r="A2431" s="59"/>
      <c r="B2431" s="59"/>
      <c r="C2431" s="59"/>
      <c r="D2431" s="59"/>
      <c r="E2431" s="60" t="s">
        <v>9750</v>
      </c>
      <c r="F2431" s="60"/>
      <c r="G2431" s="60" t="s">
        <v>2890</v>
      </c>
      <c r="H2431" s="60"/>
      <c r="I2431" s="59">
        <f t="shared" si="39"/>
        <v>6</v>
      </c>
      <c r="J2431" s="59" t="s">
        <v>1561</v>
      </c>
      <c r="K2431" s="61"/>
      <c r="L2431" s="62" t="s">
        <v>6737</v>
      </c>
      <c r="M2431" s="62" t="s">
        <v>2890</v>
      </c>
      <c r="N2431" s="72" t="str">
        <f>VLOOKUP(M2431,'Hulpblad KAR-parser'!A:C,2,FALSE)</f>
        <v>Inzet Brw water win</v>
      </c>
      <c r="O2431" s="72" t="str">
        <f>IF(VLOOKUP(M2431,'Hulpblad KAR-parser'!A:C,3,FALSE)="","",VLOOKUP(M2431,'Hulpblad KAR-parser'!A:C,3,FALSE))</f>
        <v>Watertank</v>
      </c>
      <c r="P2431" s="136" t="str">
        <f>IF(CONCATENATE(C2431,D2431)="","",VLOOKUP(CONCATENATE(C2431,D2431),Karakteristieken!AQ:AQ,1,FALSE))</f>
        <v/>
      </c>
    </row>
    <row r="2432" spans="1:16" x14ac:dyDescent="0.25">
      <c r="A2432" s="59"/>
      <c r="B2432" s="59"/>
      <c r="C2432" s="59"/>
      <c r="D2432" s="59"/>
      <c r="E2432" s="60" t="s">
        <v>9751</v>
      </c>
      <c r="F2432" s="60"/>
      <c r="G2432" s="60" t="s">
        <v>2890</v>
      </c>
      <c r="H2432" s="60"/>
      <c r="I2432" s="59">
        <f t="shared" si="39"/>
        <v>23</v>
      </c>
      <c r="J2432" s="59" t="s">
        <v>1561</v>
      </c>
      <c r="K2432" s="61"/>
      <c r="L2432" s="62" t="s">
        <v>6737</v>
      </c>
      <c r="M2432" s="62" t="s">
        <v>2890</v>
      </c>
      <c r="N2432" s="72" t="str">
        <f>VLOOKUP(M2432,'Hulpblad KAR-parser'!A:C,2,FALSE)</f>
        <v>Inzet Brw water win</v>
      </c>
      <c r="O2432" s="72" t="str">
        <f>IF(VLOOKUP(M2432,'Hulpblad KAR-parser'!A:C,3,FALSE)="","",VLOOKUP(M2432,'Hulpblad KAR-parser'!A:C,3,FALSE))</f>
        <v>Watertank</v>
      </c>
      <c r="P2432" s="136" t="str">
        <f>IF(CONCATENATE(C2432,D2432)="","",VLOOKUP(CONCATENATE(C2432,D2432),Karakteristieken!AQ:AQ,1,FALSE))</f>
        <v/>
      </c>
    </row>
    <row r="2433" spans="1:16" x14ac:dyDescent="0.25">
      <c r="A2433" s="59">
        <v>200114791</v>
      </c>
      <c r="B2433" s="59">
        <v>200107173</v>
      </c>
      <c r="C2433" s="59" t="s">
        <v>2762</v>
      </c>
      <c r="D2433" s="59" t="s">
        <v>2783</v>
      </c>
      <c r="E2433" s="60" t="s">
        <v>2784</v>
      </c>
      <c r="F2433" s="60"/>
      <c r="G2433" s="60"/>
      <c r="H2433" s="60"/>
      <c r="I2433" s="59">
        <f t="shared" si="39"/>
        <v>23</v>
      </c>
      <c r="J2433" s="59" t="s">
        <v>1613</v>
      </c>
      <c r="K2433" s="61"/>
      <c r="L2433" s="62" t="s">
        <v>6737</v>
      </c>
      <c r="M2433" s="62" t="s">
        <v>2784</v>
      </c>
      <c r="N2433" s="72" t="str">
        <f>VLOOKUP(M2433,'Hulpblad KAR-parser'!A:C,2,FALSE)</f>
        <v>Inzet Brw NBB</v>
      </c>
      <c r="O2433" s="72" t="str">
        <f>IF(VLOOKUP(M2433,'Hulpblad KAR-parser'!A:C,3,FALSE)="","",VLOOKUP(M2433,'Hulpblad KAR-parser'!A:C,3,FALSE))</f>
        <v>Watertank NB</v>
      </c>
      <c r="P2433" s="136" t="str">
        <f>IF(CONCATENATE(C2433,D2433)="","",VLOOKUP(CONCATENATE(C2433,D2433),Karakteristieken!AQ:AQ,1,FALSE))</f>
        <v>Inzet Brw NBBWatertank NB</v>
      </c>
    </row>
    <row r="2434" spans="1:16" x14ac:dyDescent="0.25">
      <c r="A2434" s="59"/>
      <c r="B2434" s="59"/>
      <c r="C2434" s="59"/>
      <c r="D2434" s="59"/>
      <c r="E2434" s="60" t="s">
        <v>9668</v>
      </c>
      <c r="F2434" s="60"/>
      <c r="G2434" s="60" t="s">
        <v>2784</v>
      </c>
      <c r="H2434" s="60"/>
      <c r="I2434" s="59">
        <f t="shared" si="39"/>
        <v>6</v>
      </c>
      <c r="J2434" s="59" t="s">
        <v>1561</v>
      </c>
      <c r="K2434" s="61"/>
      <c r="L2434" s="62" t="s">
        <v>6737</v>
      </c>
      <c r="M2434" s="62" t="s">
        <v>2784</v>
      </c>
      <c r="N2434" s="72" t="str">
        <f>VLOOKUP(M2434,'Hulpblad KAR-parser'!A:C,2,FALSE)</f>
        <v>Inzet Brw NBB</v>
      </c>
      <c r="O2434" s="72" t="str">
        <f>IF(VLOOKUP(M2434,'Hulpblad KAR-parser'!A:C,3,FALSE)="","",VLOOKUP(M2434,'Hulpblad KAR-parser'!A:C,3,FALSE))</f>
        <v>Watertank NB</v>
      </c>
      <c r="P2434" s="136" t="str">
        <f>IF(CONCATENATE(C2434,D2434)="","",VLOOKUP(CONCATENATE(C2434,D2434),Karakteristieken!AQ:AQ,1,FALSE))</f>
        <v/>
      </c>
    </row>
    <row r="2435" spans="1:16" x14ac:dyDescent="0.25">
      <c r="A2435" s="59"/>
      <c r="B2435" s="59"/>
      <c r="C2435" s="59"/>
      <c r="D2435" s="59"/>
      <c r="E2435" s="60" t="s">
        <v>9669</v>
      </c>
      <c r="F2435" s="60"/>
      <c r="G2435" s="60" t="s">
        <v>2784</v>
      </c>
      <c r="H2435" s="60"/>
      <c r="I2435" s="59">
        <f t="shared" si="39"/>
        <v>24</v>
      </c>
      <c r="J2435" s="59" t="s">
        <v>1561</v>
      </c>
      <c r="K2435" s="61"/>
      <c r="L2435" s="62" t="s">
        <v>6737</v>
      </c>
      <c r="M2435" s="62" t="s">
        <v>2784</v>
      </c>
      <c r="N2435" s="72" t="str">
        <f>VLOOKUP(M2435,'Hulpblad KAR-parser'!A:C,2,FALSE)</f>
        <v>Inzet Brw NBB</v>
      </c>
      <c r="O2435" s="72" t="str">
        <f>IF(VLOOKUP(M2435,'Hulpblad KAR-parser'!A:C,3,FALSE)="","",VLOOKUP(M2435,'Hulpblad KAR-parser'!A:C,3,FALSE))</f>
        <v>Watertank NB</v>
      </c>
      <c r="P2435" s="136" t="str">
        <f>IF(CONCATENATE(C2435,D2435)="","",VLOOKUP(CONCATENATE(C2435,D2435),Karakteristieken!AQ:AQ,1,FALSE))</f>
        <v/>
      </c>
    </row>
    <row r="2436" spans="1:16" x14ac:dyDescent="0.25">
      <c r="A2436" s="59">
        <v>200114799</v>
      </c>
      <c r="B2436" s="59">
        <v>200107181</v>
      </c>
      <c r="C2436" s="59" t="s">
        <v>2785</v>
      </c>
      <c r="D2436" s="59" t="s">
        <v>1822</v>
      </c>
      <c r="E2436" s="60" t="s">
        <v>2813</v>
      </c>
      <c r="F2436" s="60"/>
      <c r="G2436" s="60"/>
      <c r="H2436" s="60"/>
      <c r="I2436" s="59">
        <f t="shared" ref="I2436:I2499" si="40">LEN(E2436)</f>
        <v>13</v>
      </c>
      <c r="J2436" s="59" t="s">
        <v>1613</v>
      </c>
      <c r="K2436" s="61"/>
      <c r="L2436" s="62" t="s">
        <v>6737</v>
      </c>
      <c r="M2436" s="62" t="s">
        <v>2813</v>
      </c>
      <c r="N2436" s="72" t="str">
        <f>VLOOKUP(M2436,'Hulpblad KAR-parser'!A:C,2,FALSE)</f>
        <v>Inzet Brw op Wat/WO</v>
      </c>
      <c r="O2436" s="72" t="str">
        <f>IF(VLOOKUP(M2436,'Hulpblad KAR-parser'!A:C,3,FALSE)="","",VLOOKUP(M2436,'Hulpblad KAR-parser'!A:C,3,FALSE))</f>
        <v>WO</v>
      </c>
      <c r="P2436" s="136" t="str">
        <f>IF(CONCATENATE(C2436,D2436)="","",VLOOKUP(CONCATENATE(C2436,D2436),Karakteristieken!AQ:AQ,1,FALSE))</f>
        <v>Inzet Brw op Wat/WOWO</v>
      </c>
    </row>
    <row r="2437" spans="1:16" x14ac:dyDescent="0.25">
      <c r="A2437" s="59"/>
      <c r="B2437" s="59"/>
      <c r="C2437" s="59"/>
      <c r="D2437" s="59"/>
      <c r="E2437" s="60" t="s">
        <v>9692</v>
      </c>
      <c r="F2437" s="60"/>
      <c r="G2437" s="60" t="s">
        <v>2813</v>
      </c>
      <c r="H2437" s="60"/>
      <c r="I2437" s="59">
        <f t="shared" si="40"/>
        <v>12</v>
      </c>
      <c r="J2437" s="59" t="s">
        <v>1561</v>
      </c>
      <c r="K2437" s="61"/>
      <c r="L2437" s="62" t="s">
        <v>6737</v>
      </c>
      <c r="M2437" s="62" t="s">
        <v>2813</v>
      </c>
      <c r="N2437" s="72" t="str">
        <f>VLOOKUP(M2437,'Hulpblad KAR-parser'!A:C,2,FALSE)</f>
        <v>Inzet Brw op Wat/WO</v>
      </c>
      <c r="O2437" s="72" t="str">
        <f>IF(VLOOKUP(M2437,'Hulpblad KAR-parser'!A:C,3,FALSE)="","",VLOOKUP(M2437,'Hulpblad KAR-parser'!A:C,3,FALSE))</f>
        <v>WO</v>
      </c>
      <c r="P2437" s="136" t="str">
        <f>IF(CONCATENATE(C2437,D2437)="","",VLOOKUP(CONCATENATE(C2437,D2437),Karakteristieken!AQ:AQ,1,FALSE))</f>
        <v/>
      </c>
    </row>
    <row r="2438" spans="1:16" x14ac:dyDescent="0.25">
      <c r="A2438" s="59"/>
      <c r="B2438" s="59"/>
      <c r="C2438" s="59"/>
      <c r="D2438" s="59"/>
      <c r="E2438" s="60" t="s">
        <v>9693</v>
      </c>
      <c r="F2438" s="60"/>
      <c r="G2438" s="60" t="s">
        <v>2813</v>
      </c>
      <c r="H2438" s="60"/>
      <c r="I2438" s="59">
        <f t="shared" si="40"/>
        <v>5</v>
      </c>
      <c r="J2438" s="59" t="s">
        <v>1561</v>
      </c>
      <c r="K2438" s="61"/>
      <c r="L2438" s="62" t="s">
        <v>6737</v>
      </c>
      <c r="M2438" s="62" t="s">
        <v>2813</v>
      </c>
      <c r="N2438" s="72" t="str">
        <f>VLOOKUP(M2438,'Hulpblad KAR-parser'!A:C,2,FALSE)</f>
        <v>Inzet Brw op Wat/WO</v>
      </c>
      <c r="O2438" s="72" t="str">
        <f>IF(VLOOKUP(M2438,'Hulpblad KAR-parser'!A:C,3,FALSE)="","",VLOOKUP(M2438,'Hulpblad KAR-parser'!A:C,3,FALSE))</f>
        <v>WO</v>
      </c>
      <c r="P2438" s="136" t="str">
        <f>IF(CONCATENATE(C2438,D2438)="","",VLOOKUP(CONCATENATE(C2438,D2438),Karakteristieken!AQ:AQ,1,FALSE))</f>
        <v/>
      </c>
    </row>
    <row r="2439" spans="1:16" x14ac:dyDescent="0.25">
      <c r="A2439" s="59"/>
      <c r="B2439" s="59"/>
      <c r="C2439" s="59"/>
      <c r="D2439" s="59"/>
      <c r="E2439" s="60" t="s">
        <v>9694</v>
      </c>
      <c r="F2439" s="60"/>
      <c r="G2439" s="60" t="s">
        <v>2813</v>
      </c>
      <c r="H2439" s="60"/>
      <c r="I2439" s="59">
        <f t="shared" si="40"/>
        <v>6</v>
      </c>
      <c r="J2439" s="59" t="s">
        <v>1561</v>
      </c>
      <c r="K2439" s="61"/>
      <c r="L2439" s="62" t="s">
        <v>6737</v>
      </c>
      <c r="M2439" s="62" t="s">
        <v>2813</v>
      </c>
      <c r="N2439" s="72" t="str">
        <f>VLOOKUP(M2439,'Hulpblad KAR-parser'!A:C,2,FALSE)</f>
        <v>Inzet Brw op Wat/WO</v>
      </c>
      <c r="O2439" s="72" t="str">
        <f>IF(VLOOKUP(M2439,'Hulpblad KAR-parser'!A:C,3,FALSE)="","",VLOOKUP(M2439,'Hulpblad KAR-parser'!A:C,3,FALSE))</f>
        <v>WO</v>
      </c>
      <c r="P2439" s="136" t="str">
        <f>IF(CONCATENATE(C2439,D2439)="","",VLOOKUP(CONCATENATE(C2439,D2439),Karakteristieken!AQ:AQ,1,FALSE))</f>
        <v/>
      </c>
    </row>
    <row r="2440" spans="1:16" x14ac:dyDescent="0.25">
      <c r="A2440" s="59"/>
      <c r="B2440" s="59"/>
      <c r="C2440" s="59"/>
      <c r="D2440" s="59"/>
      <c r="E2440" s="60" t="s">
        <v>9695</v>
      </c>
      <c r="F2440" s="60"/>
      <c r="G2440" s="60" t="s">
        <v>2813</v>
      </c>
      <c r="H2440" s="60"/>
      <c r="I2440" s="59">
        <f t="shared" si="40"/>
        <v>25</v>
      </c>
      <c r="J2440" s="59" t="s">
        <v>1561</v>
      </c>
      <c r="K2440" s="61"/>
      <c r="L2440" s="62" t="s">
        <v>6737</v>
      </c>
      <c r="M2440" s="62" t="s">
        <v>2813</v>
      </c>
      <c r="N2440" s="72" t="str">
        <f>VLOOKUP(M2440,'Hulpblad KAR-parser'!A:C,2,FALSE)</f>
        <v>Inzet Brw op Wat/WO</v>
      </c>
      <c r="O2440" s="72" t="str">
        <f>IF(VLOOKUP(M2440,'Hulpblad KAR-parser'!A:C,3,FALSE)="","",VLOOKUP(M2440,'Hulpblad KAR-parser'!A:C,3,FALSE))</f>
        <v>WO</v>
      </c>
      <c r="P2440" s="136" t="str">
        <f>IF(CONCATENATE(C2440,D2440)="","",VLOOKUP(CONCATENATE(C2440,D2440),Karakteristieken!AQ:AQ,1,FALSE))</f>
        <v/>
      </c>
    </row>
    <row r="2441" spans="1:16" x14ac:dyDescent="0.25">
      <c r="A2441" s="59">
        <v>200114800</v>
      </c>
      <c r="B2441" s="59">
        <v>200107182</v>
      </c>
      <c r="C2441" s="59" t="s">
        <v>2785</v>
      </c>
      <c r="D2441" s="59" t="s">
        <v>2814</v>
      </c>
      <c r="E2441" s="60" t="s">
        <v>2815</v>
      </c>
      <c r="F2441" s="60"/>
      <c r="G2441" s="60"/>
      <c r="H2441" s="60"/>
      <c r="I2441" s="59">
        <f t="shared" si="40"/>
        <v>14</v>
      </c>
      <c r="J2441" s="59" t="s">
        <v>1613</v>
      </c>
      <c r="K2441" s="61"/>
      <c r="L2441" s="62" t="s">
        <v>6737</v>
      </c>
      <c r="M2441" s="62" t="s">
        <v>2815</v>
      </c>
      <c r="N2441" s="72" t="str">
        <f>VLOOKUP(M2441,'Hulpblad KAR-parser'!A:C,2,FALSE)</f>
        <v>Inzet Brw op Wat/WO</v>
      </c>
      <c r="O2441" s="72" t="str">
        <f>IF(VLOOKUP(M2441,'Hulpblad KAR-parser'!A:C,3,FALSE)="","",VLOOKUP(M2441,'Hulpblad KAR-parser'!A:C,3,FALSE))</f>
        <v>WOV</v>
      </c>
      <c r="P2441" s="136" t="str">
        <f>IF(CONCATENATE(C2441,D2441)="","",VLOOKUP(CONCATENATE(C2441,D2441),Karakteristieken!AQ:AQ,1,FALSE))</f>
        <v>Inzet Brw op Wat/WOWOV</v>
      </c>
    </row>
    <row r="2442" spans="1:16" x14ac:dyDescent="0.25">
      <c r="A2442" s="59"/>
      <c r="B2442" s="59"/>
      <c r="C2442" s="59"/>
      <c r="D2442" s="59"/>
      <c r="E2442" s="60" t="s">
        <v>9696</v>
      </c>
      <c r="F2442" s="60"/>
      <c r="G2442" s="60" t="s">
        <v>2815</v>
      </c>
      <c r="H2442" s="60"/>
      <c r="I2442" s="59">
        <f t="shared" si="40"/>
        <v>9</v>
      </c>
      <c r="J2442" s="59" t="s">
        <v>1561</v>
      </c>
      <c r="K2442" s="61"/>
      <c r="L2442" s="62" t="s">
        <v>6737</v>
      </c>
      <c r="M2442" s="62" t="s">
        <v>2815</v>
      </c>
      <c r="N2442" s="72" t="str">
        <f>VLOOKUP(M2442,'Hulpblad KAR-parser'!A:C,2,FALSE)</f>
        <v>Inzet Brw op Wat/WO</v>
      </c>
      <c r="O2442" s="72" t="str">
        <f>IF(VLOOKUP(M2442,'Hulpblad KAR-parser'!A:C,3,FALSE)="","",VLOOKUP(M2442,'Hulpblad KAR-parser'!A:C,3,FALSE))</f>
        <v>WOV</v>
      </c>
      <c r="P2442" s="136" t="str">
        <f>IF(CONCATENATE(C2442,D2442)="","",VLOOKUP(CONCATENATE(C2442,D2442),Karakteristieken!AQ:AQ,1,FALSE))</f>
        <v/>
      </c>
    </row>
    <row r="2443" spans="1:16" x14ac:dyDescent="0.25">
      <c r="A2443" s="59"/>
      <c r="B2443" s="59"/>
      <c r="C2443" s="59"/>
      <c r="D2443" s="59"/>
      <c r="E2443" s="60" t="s">
        <v>9697</v>
      </c>
      <c r="F2443" s="60"/>
      <c r="G2443" s="60" t="s">
        <v>2815</v>
      </c>
      <c r="H2443" s="60"/>
      <c r="I2443" s="59">
        <f t="shared" si="40"/>
        <v>13</v>
      </c>
      <c r="J2443" s="59" t="s">
        <v>1561</v>
      </c>
      <c r="K2443" s="61"/>
      <c r="L2443" s="62" t="s">
        <v>6737</v>
      </c>
      <c r="M2443" s="62" t="s">
        <v>2815</v>
      </c>
      <c r="N2443" s="72" t="str">
        <f>VLOOKUP(M2443,'Hulpblad KAR-parser'!A:C,2,FALSE)</f>
        <v>Inzet Brw op Wat/WO</v>
      </c>
      <c r="O2443" s="72" t="str">
        <f>IF(VLOOKUP(M2443,'Hulpblad KAR-parser'!A:C,3,FALSE)="","",VLOOKUP(M2443,'Hulpblad KAR-parser'!A:C,3,FALSE))</f>
        <v>WOV</v>
      </c>
      <c r="P2443" s="136" t="str">
        <f>IF(CONCATENATE(C2443,D2443)="","",VLOOKUP(CONCATENATE(C2443,D2443),Karakteristieken!AQ:AQ,1,FALSE))</f>
        <v/>
      </c>
    </row>
    <row r="2444" spans="1:16" x14ac:dyDescent="0.25">
      <c r="A2444" s="59"/>
      <c r="B2444" s="59"/>
      <c r="C2444" s="59"/>
      <c r="D2444" s="59"/>
      <c r="E2444" s="60" t="s">
        <v>9698</v>
      </c>
      <c r="F2444" s="60"/>
      <c r="G2444" s="60" t="s">
        <v>2815</v>
      </c>
      <c r="H2444" s="60"/>
      <c r="I2444" s="59">
        <f t="shared" si="40"/>
        <v>7</v>
      </c>
      <c r="J2444" s="59" t="s">
        <v>1561</v>
      </c>
      <c r="K2444" s="61"/>
      <c r="L2444" s="62" t="s">
        <v>6737</v>
      </c>
      <c r="M2444" s="62" t="s">
        <v>2815</v>
      </c>
      <c r="N2444" s="72" t="str">
        <f>VLOOKUP(M2444,'Hulpblad KAR-parser'!A:C,2,FALSE)</f>
        <v>Inzet Brw op Wat/WO</v>
      </c>
      <c r="O2444" s="72" t="str">
        <f>IF(VLOOKUP(M2444,'Hulpblad KAR-parser'!A:C,3,FALSE)="","",VLOOKUP(M2444,'Hulpblad KAR-parser'!A:C,3,FALSE))</f>
        <v>WOV</v>
      </c>
      <c r="P2444" s="136" t="str">
        <f>IF(CONCATENATE(C2444,D2444)="","",VLOOKUP(CONCATENATE(C2444,D2444),Karakteristieken!AQ:AQ,1,FALSE))</f>
        <v/>
      </c>
    </row>
    <row r="2445" spans="1:16" x14ac:dyDescent="0.25">
      <c r="A2445" s="59"/>
      <c r="B2445" s="59"/>
      <c r="C2445" s="59"/>
      <c r="D2445" s="59"/>
      <c r="E2445" s="60" t="s">
        <v>9699</v>
      </c>
      <c r="F2445" s="60"/>
      <c r="G2445" s="60" t="s">
        <v>2815</v>
      </c>
      <c r="H2445" s="60"/>
      <c r="I2445" s="59">
        <f t="shared" si="40"/>
        <v>26</v>
      </c>
      <c r="J2445" s="59" t="s">
        <v>1561</v>
      </c>
      <c r="K2445" s="61"/>
      <c r="L2445" s="62" t="s">
        <v>6737</v>
      </c>
      <c r="M2445" s="62" t="s">
        <v>2815</v>
      </c>
      <c r="N2445" s="72" t="str">
        <f>VLOOKUP(M2445,'Hulpblad KAR-parser'!A:C,2,FALSE)</f>
        <v>Inzet Brw op Wat/WO</v>
      </c>
      <c r="O2445" s="72" t="str">
        <f>IF(VLOOKUP(M2445,'Hulpblad KAR-parser'!A:C,3,FALSE)="","",VLOOKUP(M2445,'Hulpblad KAR-parser'!A:C,3,FALSE))</f>
        <v>WOV</v>
      </c>
      <c r="P2445" s="136" t="str">
        <f>IF(CONCATENATE(C2445,D2445)="","",VLOOKUP(CONCATENATE(C2445,D2445),Karakteristieken!AQ:AQ,1,FALSE))</f>
        <v/>
      </c>
    </row>
    <row r="2446" spans="1:16" x14ac:dyDescent="0.25">
      <c r="A2446" s="59">
        <v>200109960</v>
      </c>
      <c r="B2446" s="59">
        <v>200098426</v>
      </c>
      <c r="C2446" s="59" t="s">
        <v>2849</v>
      </c>
      <c r="D2446" s="59" t="s">
        <v>2893</v>
      </c>
      <c r="E2446" s="60" t="s">
        <v>2895</v>
      </c>
      <c r="F2446" s="60"/>
      <c r="G2446" s="60"/>
      <c r="H2446" s="60"/>
      <c r="I2446" s="59">
        <f t="shared" si="40"/>
        <v>18</v>
      </c>
      <c r="J2446" s="59" t="s">
        <v>1613</v>
      </c>
      <c r="K2446" s="61"/>
      <c r="L2446" s="62" t="s">
        <v>6737</v>
      </c>
      <c r="M2446" s="62" t="s">
        <v>2895</v>
      </c>
      <c r="N2446" s="72" t="str">
        <f>VLOOKUP(M2446,'Hulpblad KAR-parser'!A:C,2,FALSE)</f>
        <v>Inzet Brw water win</v>
      </c>
      <c r="O2446" s="72" t="str">
        <f>IF(VLOOKUP(M2446,'Hulpblad KAR-parser'!A:C,3,FALSE)="","",VLOOKUP(M2446,'Hulpblad KAR-parser'!A:C,3,FALSE))</f>
        <v>WTS1000</v>
      </c>
      <c r="P2446" s="136" t="str">
        <f>IF(CONCATENATE(C2446,D2446)="","",VLOOKUP(CONCATENATE(C2446,D2446),Karakteristieken!AQ:AQ,1,FALSE))</f>
        <v>Inzet Brw water winWTS1000</v>
      </c>
    </row>
    <row r="2447" spans="1:16" x14ac:dyDescent="0.25">
      <c r="A2447" s="59"/>
      <c r="B2447" s="59"/>
      <c r="C2447" s="59"/>
      <c r="D2447" s="59"/>
      <c r="E2447" s="60" t="s">
        <v>9752</v>
      </c>
      <c r="F2447" s="60"/>
      <c r="G2447" s="60" t="s">
        <v>2895</v>
      </c>
      <c r="H2447" s="60"/>
      <c r="I2447" s="59">
        <f t="shared" si="40"/>
        <v>7</v>
      </c>
      <c r="J2447" s="59" t="s">
        <v>1561</v>
      </c>
      <c r="K2447" s="61"/>
      <c r="L2447" s="62" t="s">
        <v>6737</v>
      </c>
      <c r="M2447" s="62" t="s">
        <v>2895</v>
      </c>
      <c r="N2447" s="72" t="str">
        <f>VLOOKUP(M2447,'Hulpblad KAR-parser'!A:C,2,FALSE)</f>
        <v>Inzet Brw water win</v>
      </c>
      <c r="O2447" s="72" t="str">
        <f>IF(VLOOKUP(M2447,'Hulpblad KAR-parser'!A:C,3,FALSE)="","",VLOOKUP(M2447,'Hulpblad KAR-parser'!A:C,3,FALSE))</f>
        <v>WTS1000</v>
      </c>
      <c r="P2447" s="136" t="str">
        <f>IF(CONCATENATE(C2447,D2447)="","",VLOOKUP(CONCATENATE(C2447,D2447),Karakteristieken!AQ:AQ,1,FALSE))</f>
        <v/>
      </c>
    </row>
    <row r="2448" spans="1:16" x14ac:dyDescent="0.25">
      <c r="A2448" s="59"/>
      <c r="B2448" s="59"/>
      <c r="C2448" s="59"/>
      <c r="D2448" s="59"/>
      <c r="E2448" s="60" t="s">
        <v>9753</v>
      </c>
      <c r="F2448" s="60"/>
      <c r="G2448" s="60" t="s">
        <v>2895</v>
      </c>
      <c r="H2448" s="60"/>
      <c r="I2448" s="59">
        <f t="shared" si="40"/>
        <v>7</v>
      </c>
      <c r="J2448" s="59" t="s">
        <v>1561</v>
      </c>
      <c r="K2448" s="61"/>
      <c r="L2448" s="62" t="s">
        <v>6737</v>
      </c>
      <c r="M2448" s="62" t="s">
        <v>2895</v>
      </c>
      <c r="N2448" s="72" t="str">
        <f>VLOOKUP(M2448,'Hulpblad KAR-parser'!A:C,2,FALSE)</f>
        <v>Inzet Brw water win</v>
      </c>
      <c r="O2448" s="72" t="str">
        <f>IF(VLOOKUP(M2448,'Hulpblad KAR-parser'!A:C,3,FALSE)="","",VLOOKUP(M2448,'Hulpblad KAR-parser'!A:C,3,FALSE))</f>
        <v>WTS1000</v>
      </c>
      <c r="P2448" s="136" t="str">
        <f>IF(CONCATENATE(C2448,D2448)="","",VLOOKUP(CONCATENATE(C2448,D2448),Karakteristieken!AQ:AQ,1,FALSE))</f>
        <v/>
      </c>
    </row>
    <row r="2449" spans="1:16" x14ac:dyDescent="0.25">
      <c r="A2449" s="59">
        <v>200109961</v>
      </c>
      <c r="B2449" s="59">
        <v>200098427</v>
      </c>
      <c r="C2449" s="59" t="s">
        <v>2849</v>
      </c>
      <c r="D2449" s="59" t="s">
        <v>2896</v>
      </c>
      <c r="E2449" s="60" t="s">
        <v>2898</v>
      </c>
      <c r="F2449" s="60"/>
      <c r="G2449" s="60"/>
      <c r="H2449" s="60"/>
      <c r="I2449" s="59">
        <f t="shared" si="40"/>
        <v>18</v>
      </c>
      <c r="J2449" s="59" t="s">
        <v>1613</v>
      </c>
      <c r="K2449" s="61"/>
      <c r="L2449" s="62" t="s">
        <v>6737</v>
      </c>
      <c r="M2449" s="62" t="s">
        <v>2898</v>
      </c>
      <c r="N2449" s="72" t="str">
        <f>VLOOKUP(M2449,'Hulpblad KAR-parser'!A:C,2,FALSE)</f>
        <v>Inzet Brw water win</v>
      </c>
      <c r="O2449" s="72" t="str">
        <f>IF(VLOOKUP(M2449,'Hulpblad KAR-parser'!A:C,3,FALSE)="","",VLOOKUP(M2449,'Hulpblad KAR-parser'!A:C,3,FALSE))</f>
        <v>WTS2500</v>
      </c>
      <c r="P2449" s="136" t="str">
        <f>IF(CONCATENATE(C2449,D2449)="","",VLOOKUP(CONCATENATE(C2449,D2449),Karakteristieken!AQ:AQ,1,FALSE))</f>
        <v>Inzet Brw water winWTS2500</v>
      </c>
    </row>
    <row r="2450" spans="1:16" x14ac:dyDescent="0.25">
      <c r="A2450" s="59"/>
      <c r="B2450" s="59"/>
      <c r="C2450" s="59"/>
      <c r="D2450" s="59"/>
      <c r="E2450" s="60" t="s">
        <v>9754</v>
      </c>
      <c r="F2450" s="60"/>
      <c r="G2450" s="60" t="s">
        <v>2898</v>
      </c>
      <c r="H2450" s="60"/>
      <c r="I2450" s="59">
        <f t="shared" si="40"/>
        <v>7</v>
      </c>
      <c r="J2450" s="59" t="s">
        <v>1561</v>
      </c>
      <c r="K2450" s="61"/>
      <c r="L2450" s="62" t="s">
        <v>6737</v>
      </c>
      <c r="M2450" s="62" t="s">
        <v>2898</v>
      </c>
      <c r="N2450" s="72" t="str">
        <f>VLOOKUP(M2450,'Hulpblad KAR-parser'!A:C,2,FALSE)</f>
        <v>Inzet Brw water win</v>
      </c>
      <c r="O2450" s="72" t="str">
        <f>IF(VLOOKUP(M2450,'Hulpblad KAR-parser'!A:C,3,FALSE)="","",VLOOKUP(M2450,'Hulpblad KAR-parser'!A:C,3,FALSE))</f>
        <v>WTS2500</v>
      </c>
      <c r="P2450" s="136" t="str">
        <f>IF(CONCATENATE(C2450,D2450)="","",VLOOKUP(CONCATENATE(C2450,D2450),Karakteristieken!AQ:AQ,1,FALSE))</f>
        <v/>
      </c>
    </row>
    <row r="2451" spans="1:16" x14ac:dyDescent="0.25">
      <c r="A2451" s="59"/>
      <c r="B2451" s="59"/>
      <c r="C2451" s="59"/>
      <c r="D2451" s="59"/>
      <c r="E2451" s="60" t="s">
        <v>9755</v>
      </c>
      <c r="F2451" s="60"/>
      <c r="G2451" s="60" t="s">
        <v>2898</v>
      </c>
      <c r="H2451" s="60"/>
      <c r="I2451" s="59">
        <f t="shared" si="40"/>
        <v>7</v>
      </c>
      <c r="J2451" s="59" t="s">
        <v>1561</v>
      </c>
      <c r="K2451" s="61"/>
      <c r="L2451" s="62" t="s">
        <v>6737</v>
      </c>
      <c r="M2451" s="62" t="s">
        <v>2898</v>
      </c>
      <c r="N2451" s="72" t="str">
        <f>VLOOKUP(M2451,'Hulpblad KAR-parser'!A:C,2,FALSE)</f>
        <v>Inzet Brw water win</v>
      </c>
      <c r="O2451" s="72" t="str">
        <f>IF(VLOOKUP(M2451,'Hulpblad KAR-parser'!A:C,3,FALSE)="","",VLOOKUP(M2451,'Hulpblad KAR-parser'!A:C,3,FALSE))</f>
        <v>WTS2500</v>
      </c>
      <c r="P2451" s="136" t="str">
        <f>IF(CONCATENATE(C2451,D2451)="","",VLOOKUP(CONCATENATE(C2451,D2451),Karakteristieken!AQ:AQ,1,FALSE))</f>
        <v/>
      </c>
    </row>
    <row r="2452" spans="1:16" x14ac:dyDescent="0.25">
      <c r="A2452" s="59">
        <v>200109962</v>
      </c>
      <c r="B2452" s="59">
        <v>200098428</v>
      </c>
      <c r="C2452" s="59" t="s">
        <v>2849</v>
      </c>
      <c r="D2452" s="59" t="s">
        <v>2899</v>
      </c>
      <c r="E2452" s="60" t="s">
        <v>2901</v>
      </c>
      <c r="F2452" s="60"/>
      <c r="G2452" s="60"/>
      <c r="H2452" s="60"/>
      <c r="I2452" s="59">
        <f t="shared" si="40"/>
        <v>18</v>
      </c>
      <c r="J2452" s="59" t="s">
        <v>1613</v>
      </c>
      <c r="K2452" s="61"/>
      <c r="L2452" s="62" t="s">
        <v>6737</v>
      </c>
      <c r="M2452" s="62" t="s">
        <v>2901</v>
      </c>
      <c r="N2452" s="72" t="str">
        <f>VLOOKUP(M2452,'Hulpblad KAR-parser'!A:C,2,FALSE)</f>
        <v>Inzet Brw water win</v>
      </c>
      <c r="O2452" s="72" t="str">
        <f>IF(VLOOKUP(M2452,'Hulpblad KAR-parser'!A:C,3,FALSE)="","",VLOOKUP(M2452,'Hulpblad KAR-parser'!A:C,3,FALSE))</f>
        <v>WTS4000</v>
      </c>
      <c r="P2452" s="136" t="str">
        <f>IF(CONCATENATE(C2452,D2452)="","",VLOOKUP(CONCATENATE(C2452,D2452),Karakteristieken!AQ:AQ,1,FALSE))</f>
        <v>Inzet Brw water winWTS4000</v>
      </c>
    </row>
    <row r="2453" spans="1:16" x14ac:dyDescent="0.25">
      <c r="A2453" s="59"/>
      <c r="B2453" s="59"/>
      <c r="C2453" s="59"/>
      <c r="D2453" s="59"/>
      <c r="E2453" s="60" t="s">
        <v>9756</v>
      </c>
      <c r="F2453" s="60"/>
      <c r="G2453" s="60" t="s">
        <v>2901</v>
      </c>
      <c r="H2453" s="60"/>
      <c r="I2453" s="59">
        <f t="shared" si="40"/>
        <v>7</v>
      </c>
      <c r="J2453" s="59" t="s">
        <v>1561</v>
      </c>
      <c r="K2453" s="61"/>
      <c r="L2453" s="62" t="s">
        <v>6737</v>
      </c>
      <c r="M2453" s="62" t="s">
        <v>2901</v>
      </c>
      <c r="N2453" s="72" t="str">
        <f>VLOOKUP(M2453,'Hulpblad KAR-parser'!A:C,2,FALSE)</f>
        <v>Inzet Brw water win</v>
      </c>
      <c r="O2453" s="72" t="str">
        <f>IF(VLOOKUP(M2453,'Hulpblad KAR-parser'!A:C,3,FALSE)="","",VLOOKUP(M2453,'Hulpblad KAR-parser'!A:C,3,FALSE))</f>
        <v>WTS4000</v>
      </c>
      <c r="P2453" s="136" t="str">
        <f>IF(CONCATENATE(C2453,D2453)="","",VLOOKUP(CONCATENATE(C2453,D2453),Karakteristieken!AQ:AQ,1,FALSE))</f>
        <v/>
      </c>
    </row>
    <row r="2454" spans="1:16" x14ac:dyDescent="0.25">
      <c r="A2454" s="59"/>
      <c r="B2454" s="59"/>
      <c r="C2454" s="59"/>
      <c r="D2454" s="59"/>
      <c r="E2454" s="60" t="s">
        <v>9757</v>
      </c>
      <c r="F2454" s="60"/>
      <c r="G2454" s="60" t="s">
        <v>2901</v>
      </c>
      <c r="H2454" s="60"/>
      <c r="I2454" s="59">
        <f t="shared" si="40"/>
        <v>7</v>
      </c>
      <c r="J2454" s="59" t="s">
        <v>1561</v>
      </c>
      <c r="K2454" s="61"/>
      <c r="L2454" s="62" t="s">
        <v>6737</v>
      </c>
      <c r="M2454" s="62" t="s">
        <v>2901</v>
      </c>
      <c r="N2454" s="72" t="str">
        <f>VLOOKUP(M2454,'Hulpblad KAR-parser'!A:C,2,FALSE)</f>
        <v>Inzet Brw water win</v>
      </c>
      <c r="O2454" s="72" t="str">
        <f>IF(VLOOKUP(M2454,'Hulpblad KAR-parser'!A:C,3,FALSE)="","",VLOOKUP(M2454,'Hulpblad KAR-parser'!A:C,3,FALSE))</f>
        <v>WTS4000</v>
      </c>
      <c r="P2454" s="136" t="str">
        <f>IF(CONCATENATE(C2454,D2454)="","",VLOOKUP(CONCATENATE(C2454,D2454),Karakteristieken!AQ:AQ,1,FALSE))</f>
        <v/>
      </c>
    </row>
    <row r="2455" spans="1:16" x14ac:dyDescent="0.25">
      <c r="A2455" s="59">
        <v>200114785</v>
      </c>
      <c r="B2455" s="59">
        <v>200098432</v>
      </c>
      <c r="C2455" s="59" t="s">
        <v>2720</v>
      </c>
      <c r="D2455" s="59" t="s">
        <v>2760</v>
      </c>
      <c r="E2455" s="60" t="s">
        <v>2761</v>
      </c>
      <c r="F2455" s="60"/>
      <c r="G2455" s="60"/>
      <c r="H2455" s="60"/>
      <c r="I2455" s="59">
        <f t="shared" si="40"/>
        <v>22</v>
      </c>
      <c r="J2455" s="59" t="s">
        <v>1613</v>
      </c>
      <c r="K2455" s="61"/>
      <c r="L2455" s="62" t="s">
        <v>6737</v>
      </c>
      <c r="M2455" s="62" t="s">
        <v>2761</v>
      </c>
      <c r="N2455" s="72" t="str">
        <f>VLOOKUP(M2455,'Hulpblad KAR-parser'!A:C,2,FALSE)</f>
        <v>Inzet Brw Log &amp; OnS</v>
      </c>
      <c r="O2455" s="72" t="str">
        <f>IF(VLOOKUP(M2455,'Hulpblad KAR-parser'!A:C,3,FALSE)="","",VLOOKUP(M2455,'Hulpblad KAR-parser'!A:C,3,FALSE))</f>
        <v>Zichtscherm</v>
      </c>
      <c r="P2455" s="136" t="str">
        <f>IF(CONCATENATE(C2455,D2455)="","",VLOOKUP(CONCATENATE(C2455,D2455),Karakteristieken!AQ:AQ,1,FALSE))</f>
        <v>Inzet Brw Log &amp; OnSZichtscherm</v>
      </c>
    </row>
    <row r="2456" spans="1:16" x14ac:dyDescent="0.25">
      <c r="A2456" s="59"/>
      <c r="B2456" s="59"/>
      <c r="C2456" s="59"/>
      <c r="D2456" s="59"/>
      <c r="E2456" s="60" t="s">
        <v>9649</v>
      </c>
      <c r="F2456" s="60"/>
      <c r="G2456" s="60" t="s">
        <v>2761</v>
      </c>
      <c r="H2456" s="60"/>
      <c r="I2456" s="59">
        <f t="shared" si="40"/>
        <v>6</v>
      </c>
      <c r="J2456" s="59" t="s">
        <v>1561</v>
      </c>
      <c r="K2456" s="61"/>
      <c r="L2456" s="62" t="s">
        <v>6737</v>
      </c>
      <c r="M2456" s="62" t="s">
        <v>2761</v>
      </c>
      <c r="N2456" s="72" t="str">
        <f>VLOOKUP(M2456,'Hulpblad KAR-parser'!A:C,2,FALSE)</f>
        <v>Inzet Brw Log &amp; OnS</v>
      </c>
      <c r="O2456" s="72" t="str">
        <f>IF(VLOOKUP(M2456,'Hulpblad KAR-parser'!A:C,3,FALSE)="","",VLOOKUP(M2456,'Hulpblad KAR-parser'!A:C,3,FALSE))</f>
        <v>Zichtscherm</v>
      </c>
      <c r="P2456" s="136" t="str">
        <f>IF(CONCATENATE(C2456,D2456)="","",VLOOKUP(CONCATENATE(C2456,D2456),Karakteristieken!AQ:AQ,1,FALSE))</f>
        <v/>
      </c>
    </row>
    <row r="2457" spans="1:16" x14ac:dyDescent="0.25">
      <c r="A2457" s="59"/>
      <c r="B2457" s="59"/>
      <c r="C2457" s="59"/>
      <c r="D2457" s="59"/>
      <c r="E2457" s="60" t="s">
        <v>9650</v>
      </c>
      <c r="F2457" s="60"/>
      <c r="G2457" s="60" t="s">
        <v>2761</v>
      </c>
      <c r="H2457" s="60"/>
      <c r="I2457" s="59">
        <f t="shared" si="40"/>
        <v>5</v>
      </c>
      <c r="J2457" s="59" t="s">
        <v>1561</v>
      </c>
      <c r="K2457" s="61"/>
      <c r="L2457" s="62" t="s">
        <v>6737</v>
      </c>
      <c r="M2457" s="62" t="s">
        <v>2761</v>
      </c>
      <c r="N2457" s="72" t="str">
        <f>VLOOKUP(M2457,'Hulpblad KAR-parser'!A:C,2,FALSE)</f>
        <v>Inzet Brw Log &amp; OnS</v>
      </c>
      <c r="O2457" s="72" t="str">
        <f>IF(VLOOKUP(M2457,'Hulpblad KAR-parser'!A:C,3,FALSE)="","",VLOOKUP(M2457,'Hulpblad KAR-parser'!A:C,3,FALSE))</f>
        <v>Zichtscherm</v>
      </c>
      <c r="P2457" s="136" t="str">
        <f>IF(CONCATENATE(C2457,D2457)="","",VLOOKUP(CONCATENATE(C2457,D2457),Karakteristieken!AQ:AQ,1,FALSE))</f>
        <v/>
      </c>
    </row>
    <row r="2458" spans="1:16" x14ac:dyDescent="0.25">
      <c r="A2458" s="67">
        <v>200109967</v>
      </c>
      <c r="B2458" s="67">
        <v>200098433</v>
      </c>
      <c r="C2458" s="67" t="s">
        <v>2902</v>
      </c>
      <c r="D2458" s="67"/>
      <c r="E2458" s="68" t="s">
        <v>6331</v>
      </c>
      <c r="F2458" s="68"/>
      <c r="G2458" s="68"/>
      <c r="H2458" s="68"/>
      <c r="I2458" s="67">
        <f t="shared" si="40"/>
        <v>10</v>
      </c>
      <c r="J2458" s="67" t="s">
        <v>1613</v>
      </c>
      <c r="K2458" s="91" t="s">
        <v>12550</v>
      </c>
      <c r="L2458" s="62" t="s">
        <v>6737</v>
      </c>
      <c r="M2458" s="62" t="s">
        <v>6331</v>
      </c>
      <c r="N2458" s="72" t="e">
        <f>VLOOKUP(M2458,'Hulpblad KAR-parser'!A:C,2,FALSE)</f>
        <v>#N/A</v>
      </c>
      <c r="O2458" s="72" t="e">
        <f>IF(VLOOKUP(M2458,'Hulpblad KAR-parser'!A:C,3,FALSE)="","",VLOOKUP(M2458,'Hulpblad KAR-parser'!A:C,3,FALSE))</f>
        <v>#N/A</v>
      </c>
      <c r="P2458" s="136" t="e">
        <f>IF(CONCATENATE(C2458,D2458)="","",VLOOKUP(CONCATENATE(C2458,D2458),Karakteristieken!AQ:AQ,1,FALSE))</f>
        <v>#N/A</v>
      </c>
    </row>
    <row r="2459" spans="1:16" x14ac:dyDescent="0.25">
      <c r="A2459" s="59">
        <v>200109968</v>
      </c>
      <c r="B2459" s="59">
        <v>200098434</v>
      </c>
      <c r="C2459" s="59" t="s">
        <v>2902</v>
      </c>
      <c r="D2459" s="59" t="s">
        <v>2903</v>
      </c>
      <c r="E2459" s="60" t="s">
        <v>2904</v>
      </c>
      <c r="F2459" s="60"/>
      <c r="G2459" s="60"/>
      <c r="H2459" s="60"/>
      <c r="I2459" s="59">
        <f t="shared" si="40"/>
        <v>14</v>
      </c>
      <c r="J2459" s="59" t="s">
        <v>1613</v>
      </c>
      <c r="K2459" s="61"/>
      <c r="L2459" s="62" t="s">
        <v>6737</v>
      </c>
      <c r="M2459" s="62" t="s">
        <v>2904</v>
      </c>
      <c r="N2459" s="72" t="str">
        <f>VLOOKUP(M2459,'Hulpblad KAR-parser'!A:C,2,FALSE)</f>
        <v>Inzet GGB</v>
      </c>
      <c r="O2459" s="72" t="str">
        <f>IF(VLOOKUP(M2459,'Hulpblad KAR-parser'!A:C,3,FALSE)="","",VLOOKUP(M2459,'Hulpblad KAR-parser'!A:C,3,FALSE))</f>
        <v>GGB</v>
      </c>
      <c r="P2459" s="136" t="str">
        <f>IF(CONCATENATE(C2459,D2459)="","",VLOOKUP(CONCATENATE(C2459,D2459),Karakteristieken!AQ:AQ,1,FALSE))</f>
        <v>Inzet GGBGGB</v>
      </c>
    </row>
    <row r="2460" spans="1:16" x14ac:dyDescent="0.25">
      <c r="A2460" s="59"/>
      <c r="B2460" s="59"/>
      <c r="C2460" s="59"/>
      <c r="D2460" s="59"/>
      <c r="E2460" s="60" t="s">
        <v>9759</v>
      </c>
      <c r="F2460" s="60"/>
      <c r="G2460" s="60" t="s">
        <v>2904</v>
      </c>
      <c r="H2460" s="60"/>
      <c r="I2460" s="59">
        <f t="shared" si="40"/>
        <v>4</v>
      </c>
      <c r="J2460" s="59" t="s">
        <v>1561</v>
      </c>
      <c r="K2460" s="61"/>
      <c r="L2460" s="62" t="s">
        <v>6737</v>
      </c>
      <c r="M2460" s="62" t="s">
        <v>2904</v>
      </c>
      <c r="N2460" s="72" t="str">
        <f>VLOOKUP(M2460,'Hulpblad KAR-parser'!A:C,2,FALSE)</f>
        <v>Inzet GGB</v>
      </c>
      <c r="O2460" s="72" t="str">
        <f>IF(VLOOKUP(M2460,'Hulpblad KAR-parser'!A:C,3,FALSE)="","",VLOOKUP(M2460,'Hulpblad KAR-parser'!A:C,3,FALSE))</f>
        <v>GGB</v>
      </c>
      <c r="P2460" s="136" t="str">
        <f>IF(CONCATENATE(C2460,D2460)="","",VLOOKUP(CONCATENATE(C2460,D2460),Karakteristieken!AQ:AQ,1,FALSE))</f>
        <v/>
      </c>
    </row>
    <row r="2461" spans="1:16" x14ac:dyDescent="0.25">
      <c r="A2461" s="59">
        <v>200109969</v>
      </c>
      <c r="B2461" s="59">
        <v>200098435</v>
      </c>
      <c r="C2461" s="59" t="s">
        <v>2902</v>
      </c>
      <c r="D2461" s="59" t="s">
        <v>2905</v>
      </c>
      <c r="E2461" s="60" t="s">
        <v>2906</v>
      </c>
      <c r="F2461" s="60"/>
      <c r="G2461" s="60"/>
      <c r="H2461" s="60"/>
      <c r="I2461" s="59">
        <f t="shared" si="40"/>
        <v>24</v>
      </c>
      <c r="J2461" s="59" t="s">
        <v>1613</v>
      </c>
      <c r="K2461" s="61"/>
      <c r="L2461" s="62" t="s">
        <v>6737</v>
      </c>
      <c r="M2461" s="62" t="s">
        <v>2906</v>
      </c>
      <c r="N2461" s="72" t="str">
        <f>VLOOKUP(M2461,'Hulpblad KAR-parser'!A:C,2,FALSE)</f>
        <v>Inzet GGB</v>
      </c>
      <c r="O2461" s="72" t="str">
        <f>IF(VLOOKUP(M2461,'Hulpblad KAR-parser'!A:C,3,FALSE)="","",VLOOKUP(M2461,'Hulpblad KAR-parser'!A:C,3,FALSE))</f>
        <v>GGB Container</v>
      </c>
      <c r="P2461" s="136" t="str">
        <f>IF(CONCATENATE(C2461,D2461)="","",VLOOKUP(CONCATENATE(C2461,D2461),Karakteristieken!AQ:AQ,1,FALSE))</f>
        <v>Inzet GGBGGB Container</v>
      </c>
    </row>
    <row r="2462" spans="1:16" x14ac:dyDescent="0.25">
      <c r="A2462" s="59">
        <v>200109970</v>
      </c>
      <c r="B2462" s="59">
        <v>200098436</v>
      </c>
      <c r="C2462" s="59" t="s">
        <v>2902</v>
      </c>
      <c r="D2462" s="59" t="s">
        <v>2907</v>
      </c>
      <c r="E2462" s="60" t="s">
        <v>2908</v>
      </c>
      <c r="F2462" s="60"/>
      <c r="G2462" s="60"/>
      <c r="H2462" s="60"/>
      <c r="I2462" s="59">
        <f t="shared" si="40"/>
        <v>30</v>
      </c>
      <c r="J2462" s="59" t="s">
        <v>1613</v>
      </c>
      <c r="K2462" s="61"/>
      <c r="L2462" s="62" t="s">
        <v>6737</v>
      </c>
      <c r="M2462" s="62" t="s">
        <v>2908</v>
      </c>
      <c r="N2462" s="72" t="str">
        <f>VLOOKUP(M2462,'Hulpblad KAR-parser'!A:C,2,FALSE)</f>
        <v>Inzet GGB</v>
      </c>
      <c r="O2462" s="72" t="str">
        <f>IF(VLOOKUP(M2462,'Hulpblad KAR-parser'!A:C,3,FALSE)="","",VLOOKUP(M2462,'Hulpblad KAR-parser'!A:C,3,FALSE))</f>
        <v>Noodhulp Rode Kruis</v>
      </c>
      <c r="P2462" s="136" t="str">
        <f>IF(CONCATENATE(C2462,D2462)="","",VLOOKUP(CONCATENATE(C2462,D2462),Karakteristieken!AQ:AQ,1,FALSE))</f>
        <v>Inzet GGBNoodhulp Rode Kruis</v>
      </c>
    </row>
    <row r="2463" spans="1:16" x14ac:dyDescent="0.25">
      <c r="A2463" s="59"/>
      <c r="B2463" s="59"/>
      <c r="C2463" s="59"/>
      <c r="D2463" s="59"/>
      <c r="E2463" s="60" t="s">
        <v>9760</v>
      </c>
      <c r="F2463" s="60"/>
      <c r="G2463" s="60" t="s">
        <v>2908</v>
      </c>
      <c r="H2463" s="60"/>
      <c r="I2463" s="59">
        <f t="shared" si="40"/>
        <v>7</v>
      </c>
      <c r="J2463" s="59" t="s">
        <v>1561</v>
      </c>
      <c r="K2463" s="61"/>
      <c r="L2463" s="62" t="s">
        <v>6737</v>
      </c>
      <c r="M2463" s="62" t="s">
        <v>2908</v>
      </c>
      <c r="N2463" s="72" t="str">
        <f>VLOOKUP(M2463,'Hulpblad KAR-parser'!A:C,2,FALSE)</f>
        <v>Inzet GGB</v>
      </c>
      <c r="O2463" s="72" t="str">
        <f>IF(VLOOKUP(M2463,'Hulpblad KAR-parser'!A:C,3,FALSE)="","",VLOOKUP(M2463,'Hulpblad KAR-parser'!A:C,3,FALSE))</f>
        <v>Noodhulp Rode Kruis</v>
      </c>
      <c r="P2463" s="136" t="str">
        <f>IF(CONCATENATE(C2463,D2463)="","",VLOOKUP(CONCATENATE(C2463,D2463),Karakteristieken!AQ:AQ,1,FALSE))</f>
        <v/>
      </c>
    </row>
    <row r="2464" spans="1:16" x14ac:dyDescent="0.25">
      <c r="A2464" s="67">
        <v>200109971</v>
      </c>
      <c r="B2464" s="67">
        <v>200098437</v>
      </c>
      <c r="C2464" s="67" t="s">
        <v>2909</v>
      </c>
      <c r="D2464" s="67"/>
      <c r="E2464" s="68" t="s">
        <v>6332</v>
      </c>
      <c r="F2464" s="68"/>
      <c r="G2464" s="68"/>
      <c r="H2464" s="68"/>
      <c r="I2464" s="67">
        <f t="shared" si="40"/>
        <v>10</v>
      </c>
      <c r="J2464" s="67" t="s">
        <v>1613</v>
      </c>
      <c r="K2464" s="91" t="s">
        <v>12550</v>
      </c>
      <c r="L2464" s="62" t="s">
        <v>6737</v>
      </c>
      <c r="M2464" s="62" t="s">
        <v>6332</v>
      </c>
      <c r="N2464" s="72" t="e">
        <f>VLOOKUP(M2464,'Hulpblad KAR-parser'!A:C,2,FALSE)</f>
        <v>#N/A</v>
      </c>
      <c r="O2464" s="72" t="e">
        <f>IF(VLOOKUP(M2464,'Hulpblad KAR-parser'!A:C,3,FALSE)="","",VLOOKUP(M2464,'Hulpblad KAR-parser'!A:C,3,FALSE))</f>
        <v>#N/A</v>
      </c>
      <c r="P2464" s="136" t="e">
        <f>IF(CONCATENATE(C2464,D2464)="","",VLOOKUP(CONCATENATE(C2464,D2464),Karakteristieken!AQ:AQ,1,FALSE))</f>
        <v>#N/A</v>
      </c>
    </row>
    <row r="2465" spans="1:16" x14ac:dyDescent="0.25">
      <c r="A2465" s="67"/>
      <c r="B2465" s="67"/>
      <c r="C2465" s="67"/>
      <c r="D2465" s="67"/>
      <c r="E2465" s="68" t="s">
        <v>9785</v>
      </c>
      <c r="F2465" s="68"/>
      <c r="G2465" s="68" t="s">
        <v>6332</v>
      </c>
      <c r="H2465" s="68"/>
      <c r="I2465" s="67">
        <f t="shared" si="40"/>
        <v>4</v>
      </c>
      <c r="J2465" s="67" t="s">
        <v>1561</v>
      </c>
      <c r="K2465" s="91" t="s">
        <v>12550</v>
      </c>
      <c r="L2465" s="62" t="s">
        <v>6737</v>
      </c>
      <c r="M2465" s="62" t="s">
        <v>6332</v>
      </c>
      <c r="N2465" s="72" t="e">
        <f>VLOOKUP(M2465,'Hulpblad KAR-parser'!A:C,2,FALSE)</f>
        <v>#N/A</v>
      </c>
      <c r="O2465" s="72" t="e">
        <f>IF(VLOOKUP(M2465,'Hulpblad KAR-parser'!A:C,3,FALSE)="","",VLOOKUP(M2465,'Hulpblad KAR-parser'!A:C,3,FALSE))</f>
        <v>#N/A</v>
      </c>
      <c r="P2465" s="136" t="str">
        <f>IF(CONCATENATE(C2465,D2465)="","",VLOOKUP(CONCATENATE(C2465,D2465),Karakteristieken!AQ:AQ,1,FALSE))</f>
        <v/>
      </c>
    </row>
    <row r="2466" spans="1:16" x14ac:dyDescent="0.25">
      <c r="A2466" s="67"/>
      <c r="B2466" s="67"/>
      <c r="C2466" s="67"/>
      <c r="D2466" s="67"/>
      <c r="E2466" s="68" t="s">
        <v>9786</v>
      </c>
      <c r="F2466" s="68"/>
      <c r="G2466" s="68" t="s">
        <v>6332</v>
      </c>
      <c r="H2466" s="68"/>
      <c r="I2466" s="67">
        <f t="shared" si="40"/>
        <v>5</v>
      </c>
      <c r="J2466" s="67" t="s">
        <v>1561</v>
      </c>
      <c r="K2466" s="91" t="s">
        <v>12550</v>
      </c>
      <c r="L2466" s="62" t="s">
        <v>6737</v>
      </c>
      <c r="M2466" s="62" t="s">
        <v>6332</v>
      </c>
      <c r="N2466" s="72" t="e">
        <f>VLOOKUP(M2466,'Hulpblad KAR-parser'!A:C,2,FALSE)</f>
        <v>#N/A</v>
      </c>
      <c r="O2466" s="72" t="e">
        <f>IF(VLOOKUP(M2466,'Hulpblad KAR-parser'!A:C,3,FALSE)="","",VLOOKUP(M2466,'Hulpblad KAR-parser'!A:C,3,FALSE))</f>
        <v>#N/A</v>
      </c>
      <c r="P2466" s="136" t="str">
        <f>IF(CONCATENATE(C2466,D2466)="","",VLOOKUP(CONCATENATE(C2466,D2466),Karakteristieken!AQ:AQ,1,FALSE))</f>
        <v/>
      </c>
    </row>
    <row r="2467" spans="1:16" x14ac:dyDescent="0.25">
      <c r="A2467" s="59">
        <v>200109972</v>
      </c>
      <c r="B2467" s="59">
        <v>200098438</v>
      </c>
      <c r="C2467" s="59" t="s">
        <v>2909</v>
      </c>
      <c r="D2467" s="59" t="s">
        <v>2914</v>
      </c>
      <c r="E2467" s="60" t="s">
        <v>2916</v>
      </c>
      <c r="F2467" s="60"/>
      <c r="G2467" s="60"/>
      <c r="H2467" s="60"/>
      <c r="I2467" s="59">
        <f t="shared" si="40"/>
        <v>30</v>
      </c>
      <c r="J2467" s="59" t="s">
        <v>1613</v>
      </c>
      <c r="K2467" s="61"/>
      <c r="L2467" s="62" t="s">
        <v>6737</v>
      </c>
      <c r="M2467" s="62" t="s">
        <v>2916</v>
      </c>
      <c r="N2467" s="72" t="str">
        <f>VLOOKUP(M2467,'Hulpblad KAR-parser'!A:C,2,FALSE)</f>
        <v>Inzet GGD</v>
      </c>
      <c r="O2467" s="72" t="str">
        <f>IF(VLOOKUP(M2467,'Hulpblad KAR-parser'!A:C,3,FALSE)="","",VLOOKUP(M2467,'Hulpblad KAR-parser'!A:C,3,FALSE))</f>
        <v>Arts infectieziekten</v>
      </c>
      <c r="P2467" s="136" t="str">
        <f>IF(CONCATENATE(C2467,D2467)="","",VLOOKUP(CONCATENATE(C2467,D2467),Karakteristieken!AQ:AQ,1,FALSE))</f>
        <v>Inzet GGDArts infectieziekten</v>
      </c>
    </row>
    <row r="2468" spans="1:16" x14ac:dyDescent="0.25">
      <c r="A2468" s="59"/>
      <c r="B2468" s="59"/>
      <c r="C2468" s="59"/>
      <c r="D2468" s="59"/>
      <c r="E2468" s="60" t="s">
        <v>9761</v>
      </c>
      <c r="F2468" s="60"/>
      <c r="G2468" s="60" t="s">
        <v>2916</v>
      </c>
      <c r="H2468" s="60"/>
      <c r="I2468" s="59">
        <f t="shared" si="40"/>
        <v>6</v>
      </c>
      <c r="J2468" s="59" t="s">
        <v>1561</v>
      </c>
      <c r="K2468" s="61"/>
      <c r="L2468" s="62" t="s">
        <v>6737</v>
      </c>
      <c r="M2468" s="62" t="s">
        <v>2916</v>
      </c>
      <c r="N2468" s="72" t="str">
        <f>VLOOKUP(M2468,'Hulpblad KAR-parser'!A:C,2,FALSE)</f>
        <v>Inzet GGD</v>
      </c>
      <c r="O2468" s="72" t="str">
        <f>IF(VLOOKUP(M2468,'Hulpblad KAR-parser'!A:C,3,FALSE)="","",VLOOKUP(M2468,'Hulpblad KAR-parser'!A:C,3,FALSE))</f>
        <v>Arts infectieziekten</v>
      </c>
      <c r="P2468" s="136" t="str">
        <f>IF(CONCATENATE(C2468,D2468)="","",VLOOKUP(CONCATENATE(C2468,D2468),Karakteristieken!AQ:AQ,1,FALSE))</f>
        <v/>
      </c>
    </row>
    <row r="2469" spans="1:16" x14ac:dyDescent="0.25">
      <c r="A2469" s="59"/>
      <c r="B2469" s="59"/>
      <c r="C2469" s="59"/>
      <c r="D2469" s="59"/>
      <c r="E2469" s="60" t="s">
        <v>9762</v>
      </c>
      <c r="F2469" s="60"/>
      <c r="G2469" s="60" t="s">
        <v>2916</v>
      </c>
      <c r="H2469" s="60"/>
      <c r="I2469" s="59">
        <f t="shared" si="40"/>
        <v>5</v>
      </c>
      <c r="J2469" s="59" t="s">
        <v>1561</v>
      </c>
      <c r="K2469" s="61"/>
      <c r="L2469" s="62" t="s">
        <v>6737</v>
      </c>
      <c r="M2469" s="62" t="s">
        <v>2916</v>
      </c>
      <c r="N2469" s="72" t="str">
        <f>VLOOKUP(M2469,'Hulpblad KAR-parser'!A:C,2,FALSE)</f>
        <v>Inzet GGD</v>
      </c>
      <c r="O2469" s="72" t="str">
        <f>IF(VLOOKUP(M2469,'Hulpblad KAR-parser'!A:C,3,FALSE)="","",VLOOKUP(M2469,'Hulpblad KAR-parser'!A:C,3,FALSE))</f>
        <v>Arts infectieziekten</v>
      </c>
      <c r="P2469" s="136" t="str">
        <f>IF(CONCATENATE(C2469,D2469)="","",VLOOKUP(CONCATENATE(C2469,D2469),Karakteristieken!AQ:AQ,1,FALSE))</f>
        <v/>
      </c>
    </row>
    <row r="2470" spans="1:16" x14ac:dyDescent="0.25">
      <c r="A2470" s="59">
        <v>200109973</v>
      </c>
      <c r="B2470" s="59">
        <v>200098439</v>
      </c>
      <c r="C2470" s="59" t="s">
        <v>2909</v>
      </c>
      <c r="D2470" s="59" t="s">
        <v>2917</v>
      </c>
      <c r="E2470" s="60" t="s">
        <v>2919</v>
      </c>
      <c r="F2470" s="60"/>
      <c r="G2470" s="60"/>
      <c r="H2470" s="60"/>
      <c r="I2470" s="59">
        <f t="shared" si="40"/>
        <v>27</v>
      </c>
      <c r="J2470" s="59" t="s">
        <v>1613</v>
      </c>
      <c r="K2470" s="61"/>
      <c r="L2470" s="62" t="s">
        <v>6737</v>
      </c>
      <c r="M2470" s="62" t="s">
        <v>2919</v>
      </c>
      <c r="N2470" s="72" t="str">
        <f>VLOOKUP(M2470,'Hulpblad KAR-parser'!A:C,2,FALSE)</f>
        <v>Inzet GGD</v>
      </c>
      <c r="O2470" s="72" t="str">
        <f>IF(VLOOKUP(M2470,'Hulpblad KAR-parser'!A:C,3,FALSE)="","",VLOOKUP(M2470,'Hulpblad KAR-parser'!A:C,3,FALSE))</f>
        <v>Calamiteitenteam</v>
      </c>
      <c r="P2470" s="136" t="str">
        <f>IF(CONCATENATE(C2470,D2470)="","",VLOOKUP(CONCATENATE(C2470,D2470),Karakteristieken!AQ:AQ,1,FALSE))</f>
        <v>Inzet GGDCalamiteitenteam</v>
      </c>
    </row>
    <row r="2471" spans="1:16" x14ac:dyDescent="0.25">
      <c r="A2471" s="59"/>
      <c r="B2471" s="59"/>
      <c r="C2471" s="59"/>
      <c r="D2471" s="59"/>
      <c r="E2471" s="60" t="s">
        <v>9763</v>
      </c>
      <c r="F2471" s="60"/>
      <c r="G2471" s="60" t="s">
        <v>2919</v>
      </c>
      <c r="H2471" s="60"/>
      <c r="I2471" s="59">
        <f t="shared" si="40"/>
        <v>6</v>
      </c>
      <c r="J2471" s="59" t="s">
        <v>1561</v>
      </c>
      <c r="K2471" s="61"/>
      <c r="L2471" s="62" t="s">
        <v>6737</v>
      </c>
      <c r="M2471" s="62" t="s">
        <v>2919</v>
      </c>
      <c r="N2471" s="72" t="str">
        <f>VLOOKUP(M2471,'Hulpblad KAR-parser'!A:C,2,FALSE)</f>
        <v>Inzet GGD</v>
      </c>
      <c r="O2471" s="72" t="str">
        <f>IF(VLOOKUP(M2471,'Hulpblad KAR-parser'!A:C,3,FALSE)="","",VLOOKUP(M2471,'Hulpblad KAR-parser'!A:C,3,FALSE))</f>
        <v>Calamiteitenteam</v>
      </c>
      <c r="P2471" s="136" t="str">
        <f>IF(CONCATENATE(C2471,D2471)="","",VLOOKUP(CONCATENATE(C2471,D2471),Karakteristieken!AQ:AQ,1,FALSE))</f>
        <v/>
      </c>
    </row>
    <row r="2472" spans="1:16" x14ac:dyDescent="0.25">
      <c r="A2472" s="59"/>
      <c r="B2472" s="59"/>
      <c r="C2472" s="59"/>
      <c r="D2472" s="59"/>
      <c r="E2472" s="60" t="s">
        <v>9764</v>
      </c>
      <c r="F2472" s="60"/>
      <c r="G2472" s="60" t="s">
        <v>2919</v>
      </c>
      <c r="H2472" s="60"/>
      <c r="I2472" s="59">
        <f t="shared" si="40"/>
        <v>5</v>
      </c>
      <c r="J2472" s="59" t="s">
        <v>1561</v>
      </c>
      <c r="K2472" s="61"/>
      <c r="L2472" s="62" t="s">
        <v>6737</v>
      </c>
      <c r="M2472" s="62" t="s">
        <v>2919</v>
      </c>
      <c r="N2472" s="72" t="str">
        <f>VLOOKUP(M2472,'Hulpblad KAR-parser'!A:C,2,FALSE)</f>
        <v>Inzet GGD</v>
      </c>
      <c r="O2472" s="72" t="str">
        <f>IF(VLOOKUP(M2472,'Hulpblad KAR-parser'!A:C,3,FALSE)="","",VLOOKUP(M2472,'Hulpblad KAR-parser'!A:C,3,FALSE))</f>
        <v>Calamiteitenteam</v>
      </c>
      <c r="P2472" s="136" t="str">
        <f>IF(CONCATENATE(C2472,D2472)="","",VLOOKUP(CONCATENATE(C2472,D2472),Karakteristieken!AQ:AQ,1,FALSE))</f>
        <v/>
      </c>
    </row>
    <row r="2473" spans="1:16" x14ac:dyDescent="0.25">
      <c r="A2473" s="59">
        <v>200109974</v>
      </c>
      <c r="B2473" s="59">
        <v>200098440</v>
      </c>
      <c r="C2473" s="59" t="s">
        <v>2909</v>
      </c>
      <c r="D2473" s="59" t="s">
        <v>2947</v>
      </c>
      <c r="E2473" s="60" t="s">
        <v>2948</v>
      </c>
      <c r="F2473" s="60"/>
      <c r="G2473" s="60"/>
      <c r="H2473" s="60"/>
      <c r="I2473" s="59">
        <f t="shared" si="40"/>
        <v>27</v>
      </c>
      <c r="J2473" s="59" t="s">
        <v>1613</v>
      </c>
      <c r="K2473" s="61"/>
      <c r="L2473" s="62" t="s">
        <v>6737</v>
      </c>
      <c r="M2473" s="62" t="s">
        <v>2948</v>
      </c>
      <c r="N2473" s="72" t="str">
        <f>VLOOKUP(M2473,'Hulpblad KAR-parser'!A:C,2,FALSE)</f>
        <v>Inzet GGD</v>
      </c>
      <c r="O2473" s="72" t="str">
        <f>IF(VLOOKUP(M2473,'Hulpblad KAR-parser'!A:C,3,FALSE)="","",VLOOKUP(M2473,'Hulpblad KAR-parser'!A:C,3,FALSE))</f>
        <v>Com. Adviseur GGD</v>
      </c>
      <c r="P2473" s="136" t="str">
        <f>IF(CONCATENATE(C2473,D2473)="","",VLOOKUP(CONCATENATE(C2473,D2473),Karakteristieken!AQ:AQ,1,FALSE))</f>
        <v>Inzet GGDCom. Adviseur GGD</v>
      </c>
    </row>
    <row r="2474" spans="1:16" x14ac:dyDescent="0.25">
      <c r="A2474" s="59"/>
      <c r="B2474" s="59"/>
      <c r="C2474" s="59"/>
      <c r="D2474" s="59"/>
      <c r="E2474" s="60" t="s">
        <v>9765</v>
      </c>
      <c r="F2474" s="60"/>
      <c r="G2474" s="60" t="s">
        <v>2948</v>
      </c>
      <c r="H2474" s="60"/>
      <c r="I2474" s="59">
        <f t="shared" si="40"/>
        <v>6</v>
      </c>
      <c r="J2474" s="59" t="s">
        <v>1561</v>
      </c>
      <c r="K2474" s="61"/>
      <c r="L2474" s="62" t="s">
        <v>6737</v>
      </c>
      <c r="M2474" s="62" t="s">
        <v>2948</v>
      </c>
      <c r="N2474" s="72" t="str">
        <f>VLOOKUP(M2474,'Hulpblad KAR-parser'!A:C,2,FALSE)</f>
        <v>Inzet GGD</v>
      </c>
      <c r="O2474" s="72" t="str">
        <f>IF(VLOOKUP(M2474,'Hulpblad KAR-parser'!A:C,3,FALSE)="","",VLOOKUP(M2474,'Hulpblad KAR-parser'!A:C,3,FALSE))</f>
        <v>Com. Adviseur GGD</v>
      </c>
      <c r="P2474" s="136" t="str">
        <f>IF(CONCATENATE(C2474,D2474)="","",VLOOKUP(CONCATENATE(C2474,D2474),Karakteristieken!AQ:AQ,1,FALSE))</f>
        <v/>
      </c>
    </row>
    <row r="2475" spans="1:16" x14ac:dyDescent="0.25">
      <c r="A2475" s="59">
        <v>200109975</v>
      </c>
      <c r="B2475" s="59">
        <v>200098441</v>
      </c>
      <c r="C2475" s="59" t="s">
        <v>2909</v>
      </c>
      <c r="D2475" s="59" t="s">
        <v>2920</v>
      </c>
      <c r="E2475" s="60" t="s">
        <v>2922</v>
      </c>
      <c r="F2475" s="60"/>
      <c r="G2475" s="60"/>
      <c r="H2475" s="60"/>
      <c r="I2475" s="59">
        <f t="shared" si="40"/>
        <v>28</v>
      </c>
      <c r="J2475" s="59" t="s">
        <v>1613</v>
      </c>
      <c r="K2475" s="61"/>
      <c r="L2475" s="62" t="s">
        <v>6737</v>
      </c>
      <c r="M2475" s="62" t="s">
        <v>2922</v>
      </c>
      <c r="N2475" s="72" t="str">
        <f>VLOOKUP(M2475,'Hulpblad KAR-parser'!A:C,2,FALSE)</f>
        <v>Inzet GGD</v>
      </c>
      <c r="O2475" s="72" t="str">
        <f>IF(VLOOKUP(M2475,'Hulpblad KAR-parser'!A:C,3,FALSE)="","",VLOOKUP(M2475,'Hulpblad KAR-parser'!A:C,3,FALSE))</f>
        <v>Crisiscoordinator</v>
      </c>
      <c r="P2475" s="136" t="str">
        <f>IF(CONCATENATE(C2475,D2475)="","",VLOOKUP(CONCATENATE(C2475,D2475),Karakteristieken!AQ:AQ,1,FALSE))</f>
        <v>Inzet GGDCrisiscoordinator</v>
      </c>
    </row>
    <row r="2476" spans="1:16" x14ac:dyDescent="0.25">
      <c r="A2476" s="59"/>
      <c r="B2476" s="59"/>
      <c r="C2476" s="59"/>
      <c r="D2476" s="59"/>
      <c r="E2476" s="60" t="s">
        <v>9766</v>
      </c>
      <c r="F2476" s="60"/>
      <c r="G2476" s="60" t="s">
        <v>2922</v>
      </c>
      <c r="H2476" s="60"/>
      <c r="I2476" s="59">
        <f t="shared" si="40"/>
        <v>6</v>
      </c>
      <c r="J2476" s="59" t="s">
        <v>1561</v>
      </c>
      <c r="K2476" s="61"/>
      <c r="L2476" s="62" t="s">
        <v>6737</v>
      </c>
      <c r="M2476" s="62" t="s">
        <v>2922</v>
      </c>
      <c r="N2476" s="72" t="str">
        <f>VLOOKUP(M2476,'Hulpblad KAR-parser'!A:C,2,FALSE)</f>
        <v>Inzet GGD</v>
      </c>
      <c r="O2476" s="72" t="str">
        <f>IF(VLOOKUP(M2476,'Hulpblad KAR-parser'!A:C,3,FALSE)="","",VLOOKUP(M2476,'Hulpblad KAR-parser'!A:C,3,FALSE))</f>
        <v>Crisiscoordinator</v>
      </c>
      <c r="P2476" s="136" t="str">
        <f>IF(CONCATENATE(C2476,D2476)="","",VLOOKUP(CONCATENATE(C2476,D2476),Karakteristieken!AQ:AQ,1,FALSE))</f>
        <v/>
      </c>
    </row>
    <row r="2477" spans="1:16" x14ac:dyDescent="0.25">
      <c r="A2477" s="59"/>
      <c r="B2477" s="59"/>
      <c r="C2477" s="59"/>
      <c r="D2477" s="59"/>
      <c r="E2477" s="60" t="s">
        <v>9767</v>
      </c>
      <c r="F2477" s="60"/>
      <c r="G2477" s="60" t="s">
        <v>2922</v>
      </c>
      <c r="H2477" s="60"/>
      <c r="I2477" s="59">
        <f t="shared" si="40"/>
        <v>5</v>
      </c>
      <c r="J2477" s="59" t="s">
        <v>1561</v>
      </c>
      <c r="K2477" s="61"/>
      <c r="L2477" s="62" t="s">
        <v>6737</v>
      </c>
      <c r="M2477" s="62" t="s">
        <v>2922</v>
      </c>
      <c r="N2477" s="72" t="str">
        <f>VLOOKUP(M2477,'Hulpblad KAR-parser'!A:C,2,FALSE)</f>
        <v>Inzet GGD</v>
      </c>
      <c r="O2477" s="72" t="str">
        <f>IF(VLOOKUP(M2477,'Hulpblad KAR-parser'!A:C,3,FALSE)="","",VLOOKUP(M2477,'Hulpblad KAR-parser'!A:C,3,FALSE))</f>
        <v>Crisiscoordinator</v>
      </c>
      <c r="P2477" s="136" t="str">
        <f>IF(CONCATENATE(C2477,D2477)="","",VLOOKUP(CONCATENATE(C2477,D2477),Karakteristieken!AQ:AQ,1,FALSE))</f>
        <v/>
      </c>
    </row>
    <row r="2478" spans="1:16" x14ac:dyDescent="0.25">
      <c r="A2478" s="59">
        <v>200109976</v>
      </c>
      <c r="B2478" s="59">
        <v>200098442</v>
      </c>
      <c r="C2478" s="59" t="s">
        <v>2909</v>
      </c>
      <c r="D2478" s="59" t="s">
        <v>2923</v>
      </c>
      <c r="E2478" s="60" t="s">
        <v>2925</v>
      </c>
      <c r="F2478" s="60"/>
      <c r="G2478" s="60"/>
      <c r="H2478" s="60"/>
      <c r="I2478" s="59">
        <f t="shared" si="40"/>
        <v>27</v>
      </c>
      <c r="J2478" s="59" t="s">
        <v>1613</v>
      </c>
      <c r="K2478" s="61"/>
      <c r="L2478" s="62" t="s">
        <v>6737</v>
      </c>
      <c r="M2478" s="62" t="s">
        <v>2925</v>
      </c>
      <c r="N2478" s="72" t="str">
        <f>VLOOKUP(M2478,'Hulpblad KAR-parser'!A:C,2,FALSE)</f>
        <v>Inzet GGD</v>
      </c>
      <c r="O2478" s="72" t="str">
        <f>IF(VLOOKUP(M2478,'Hulpblad KAR-parser'!A:C,3,FALSE)="","",VLOOKUP(M2478,'Hulpblad KAR-parser'!A:C,3,FALSE))</f>
        <v>Crisisdienst GGD</v>
      </c>
      <c r="P2478" s="136" t="str">
        <f>IF(CONCATENATE(C2478,D2478)="","",VLOOKUP(CONCATENATE(C2478,D2478),Karakteristieken!AQ:AQ,1,FALSE))</f>
        <v>Inzet GGDCrisisdienst GGD</v>
      </c>
    </row>
    <row r="2479" spans="1:16" x14ac:dyDescent="0.25">
      <c r="A2479" s="59"/>
      <c r="B2479" s="59"/>
      <c r="C2479" s="59"/>
      <c r="D2479" s="59"/>
      <c r="E2479" s="60" t="s">
        <v>9768</v>
      </c>
      <c r="F2479" s="60"/>
      <c r="G2479" s="60" t="s">
        <v>2925</v>
      </c>
      <c r="H2479" s="60"/>
      <c r="I2479" s="59">
        <f t="shared" si="40"/>
        <v>6</v>
      </c>
      <c r="J2479" s="59" t="s">
        <v>1561</v>
      </c>
      <c r="K2479" s="61"/>
      <c r="L2479" s="62" t="s">
        <v>6737</v>
      </c>
      <c r="M2479" s="62" t="s">
        <v>2925</v>
      </c>
      <c r="N2479" s="72" t="str">
        <f>VLOOKUP(M2479,'Hulpblad KAR-parser'!A:C,2,FALSE)</f>
        <v>Inzet GGD</v>
      </c>
      <c r="O2479" s="72" t="str">
        <f>IF(VLOOKUP(M2479,'Hulpblad KAR-parser'!A:C,3,FALSE)="","",VLOOKUP(M2479,'Hulpblad KAR-parser'!A:C,3,FALSE))</f>
        <v>Crisisdienst GGD</v>
      </c>
      <c r="P2479" s="136" t="str">
        <f>IF(CONCATENATE(C2479,D2479)="","",VLOOKUP(CONCATENATE(C2479,D2479),Karakteristieken!AQ:AQ,1,FALSE))</f>
        <v/>
      </c>
    </row>
    <row r="2480" spans="1:16" x14ac:dyDescent="0.25">
      <c r="A2480" s="59"/>
      <c r="B2480" s="59"/>
      <c r="C2480" s="59"/>
      <c r="D2480" s="59"/>
      <c r="E2480" s="60" t="s">
        <v>9769</v>
      </c>
      <c r="F2480" s="60"/>
      <c r="G2480" s="60" t="s">
        <v>2925</v>
      </c>
      <c r="H2480" s="60"/>
      <c r="I2480" s="59">
        <f t="shared" si="40"/>
        <v>5</v>
      </c>
      <c r="J2480" s="59" t="s">
        <v>1561</v>
      </c>
      <c r="K2480" s="61"/>
      <c r="L2480" s="62" t="s">
        <v>6737</v>
      </c>
      <c r="M2480" s="62" t="s">
        <v>2925</v>
      </c>
      <c r="N2480" s="72" t="str">
        <f>VLOOKUP(M2480,'Hulpblad KAR-parser'!A:C,2,FALSE)</f>
        <v>Inzet GGD</v>
      </c>
      <c r="O2480" s="72" t="str">
        <f>IF(VLOOKUP(M2480,'Hulpblad KAR-parser'!A:C,3,FALSE)="","",VLOOKUP(M2480,'Hulpblad KAR-parser'!A:C,3,FALSE))</f>
        <v>Crisisdienst GGD</v>
      </c>
      <c r="P2480" s="136" t="str">
        <f>IF(CONCATENATE(C2480,D2480)="","",VLOOKUP(CONCATENATE(C2480,D2480),Karakteristieken!AQ:AQ,1,FALSE))</f>
        <v/>
      </c>
    </row>
    <row r="2481" spans="1:16" x14ac:dyDescent="0.25">
      <c r="A2481" s="59">
        <v>200109977</v>
      </c>
      <c r="B2481" s="59">
        <v>200098443</v>
      </c>
      <c r="C2481" s="59" t="s">
        <v>2909</v>
      </c>
      <c r="D2481" s="59" t="s">
        <v>2910</v>
      </c>
      <c r="E2481" s="60" t="s">
        <v>2913</v>
      </c>
      <c r="F2481" s="60"/>
      <c r="G2481" s="60"/>
      <c r="H2481" s="60"/>
      <c r="I2481" s="59">
        <f t="shared" si="40"/>
        <v>27</v>
      </c>
      <c r="J2481" s="59" t="s">
        <v>1613</v>
      </c>
      <c r="K2481" s="61"/>
      <c r="L2481" s="62" t="s">
        <v>6737</v>
      </c>
      <c r="M2481" s="62" t="s">
        <v>2913</v>
      </c>
      <c r="N2481" s="72" t="str">
        <f>VLOOKUP(M2481,'Hulpblad KAR-parser'!A:C,2,FALSE)</f>
        <v>Inzet GGD</v>
      </c>
      <c r="O2481" s="72" t="str">
        <f>IF(VLOOKUP(M2481,'Hulpblad KAR-parser'!A:C,3,FALSE)="","",VLOOKUP(M2481,'Hulpblad KAR-parser'!A:C,3,FALSE))</f>
        <v>Forensische arts</v>
      </c>
      <c r="P2481" s="136" t="str">
        <f>IF(CONCATENATE(C2481,D2481)="","",VLOOKUP(CONCATENATE(C2481,D2481),Karakteristieken!AQ:AQ,1,FALSE))</f>
        <v>Inzet GGDForensische arts</v>
      </c>
    </row>
    <row r="2482" spans="1:16" x14ac:dyDescent="0.25">
      <c r="A2482" s="59"/>
      <c r="B2482" s="59"/>
      <c r="C2482" s="59"/>
      <c r="D2482" s="59"/>
      <c r="E2482" s="60" t="s">
        <v>9770</v>
      </c>
      <c r="F2482" s="60"/>
      <c r="G2482" s="60" t="s">
        <v>2913</v>
      </c>
      <c r="H2482" s="60"/>
      <c r="I2482" s="59">
        <f t="shared" si="40"/>
        <v>6</v>
      </c>
      <c r="J2482" s="59" t="s">
        <v>1561</v>
      </c>
      <c r="K2482" s="61"/>
      <c r="L2482" s="62" t="s">
        <v>6737</v>
      </c>
      <c r="M2482" s="62" t="s">
        <v>2913</v>
      </c>
      <c r="N2482" s="72" t="str">
        <f>VLOOKUP(M2482,'Hulpblad KAR-parser'!A:C,2,FALSE)</f>
        <v>Inzet GGD</v>
      </c>
      <c r="O2482" s="72" t="str">
        <f>IF(VLOOKUP(M2482,'Hulpblad KAR-parser'!A:C,3,FALSE)="","",VLOOKUP(M2482,'Hulpblad KAR-parser'!A:C,3,FALSE))</f>
        <v>Forensische arts</v>
      </c>
      <c r="P2482" s="136" t="str">
        <f>IF(CONCATENATE(C2482,D2482)="","",VLOOKUP(CONCATENATE(C2482,D2482),Karakteristieken!AQ:AQ,1,FALSE))</f>
        <v/>
      </c>
    </row>
    <row r="2483" spans="1:16" x14ac:dyDescent="0.25">
      <c r="A2483" s="59"/>
      <c r="B2483" s="59"/>
      <c r="C2483" s="59"/>
      <c r="D2483" s="59"/>
      <c r="E2483" s="60" t="s">
        <v>9771</v>
      </c>
      <c r="F2483" s="60"/>
      <c r="G2483" s="60" t="s">
        <v>2913</v>
      </c>
      <c r="H2483" s="60"/>
      <c r="I2483" s="59">
        <f t="shared" si="40"/>
        <v>5</v>
      </c>
      <c r="J2483" s="59" t="s">
        <v>1561</v>
      </c>
      <c r="K2483" s="61"/>
      <c r="L2483" s="62" t="s">
        <v>6737</v>
      </c>
      <c r="M2483" s="62" t="s">
        <v>2913</v>
      </c>
      <c r="N2483" s="72" t="str">
        <f>VLOOKUP(M2483,'Hulpblad KAR-parser'!A:C,2,FALSE)</f>
        <v>Inzet GGD</v>
      </c>
      <c r="O2483" s="72" t="str">
        <f>IF(VLOOKUP(M2483,'Hulpblad KAR-parser'!A:C,3,FALSE)="","",VLOOKUP(M2483,'Hulpblad KAR-parser'!A:C,3,FALSE))</f>
        <v>Forensische arts</v>
      </c>
      <c r="P2483" s="136" t="str">
        <f>IF(CONCATENATE(C2483,D2483)="","",VLOOKUP(CONCATENATE(C2483,D2483),Karakteristieken!AQ:AQ,1,FALSE))</f>
        <v/>
      </c>
    </row>
    <row r="2484" spans="1:16" x14ac:dyDescent="0.25">
      <c r="A2484" s="59">
        <v>200109978</v>
      </c>
      <c r="B2484" s="59">
        <v>200098444</v>
      </c>
      <c r="C2484" s="59" t="s">
        <v>2909</v>
      </c>
      <c r="D2484" s="59" t="s">
        <v>2949</v>
      </c>
      <c r="E2484" s="60" t="s">
        <v>2950</v>
      </c>
      <c r="F2484" s="60"/>
      <c r="G2484" s="60"/>
      <c r="H2484" s="60"/>
      <c r="I2484" s="59">
        <f t="shared" si="40"/>
        <v>27</v>
      </c>
      <c r="J2484" s="59" t="s">
        <v>1613</v>
      </c>
      <c r="K2484" s="61"/>
      <c r="L2484" s="62" t="s">
        <v>6737</v>
      </c>
      <c r="M2484" s="62" t="s">
        <v>2950</v>
      </c>
      <c r="N2484" s="72" t="str">
        <f>VLOOKUP(M2484,'Hulpblad KAR-parser'!A:C,2,FALSE)</f>
        <v>Inzet GGD</v>
      </c>
      <c r="O2484" s="72" t="str">
        <f>IF(VLOOKUP(M2484,'Hulpblad KAR-parser'!A:C,3,FALSE)="","",VLOOKUP(M2484,'Hulpblad KAR-parser'!A:C,3,FALSE))</f>
        <v>Informatie Coord.</v>
      </c>
      <c r="P2484" s="136" t="str">
        <f>IF(CONCATENATE(C2484,D2484)="","",VLOOKUP(CONCATENATE(C2484,D2484),Karakteristieken!AQ:AQ,1,FALSE))</f>
        <v>Inzet GGDInformatie Coord.</v>
      </c>
    </row>
    <row r="2485" spans="1:16" x14ac:dyDescent="0.25">
      <c r="A2485" s="59"/>
      <c r="B2485" s="59"/>
      <c r="C2485" s="59"/>
      <c r="D2485" s="59"/>
      <c r="E2485" s="60" t="s">
        <v>9772</v>
      </c>
      <c r="F2485" s="60"/>
      <c r="G2485" s="60" t="s">
        <v>2950</v>
      </c>
      <c r="H2485" s="60"/>
      <c r="I2485" s="59">
        <f t="shared" si="40"/>
        <v>6</v>
      </c>
      <c r="J2485" s="59" t="s">
        <v>1561</v>
      </c>
      <c r="K2485" s="61"/>
      <c r="L2485" s="62" t="s">
        <v>6737</v>
      </c>
      <c r="M2485" s="62" t="s">
        <v>2950</v>
      </c>
      <c r="N2485" s="72" t="str">
        <f>VLOOKUP(M2485,'Hulpblad KAR-parser'!A:C,2,FALSE)</f>
        <v>Inzet GGD</v>
      </c>
      <c r="O2485" s="72" t="str">
        <f>IF(VLOOKUP(M2485,'Hulpblad KAR-parser'!A:C,3,FALSE)="","",VLOOKUP(M2485,'Hulpblad KAR-parser'!A:C,3,FALSE))</f>
        <v>Informatie Coord.</v>
      </c>
      <c r="P2485" s="136" t="str">
        <f>IF(CONCATENATE(C2485,D2485)="","",VLOOKUP(CONCATENATE(C2485,D2485),Karakteristieken!AQ:AQ,1,FALSE))</f>
        <v/>
      </c>
    </row>
    <row r="2486" spans="1:16" x14ac:dyDescent="0.25">
      <c r="A2486" s="59">
        <v>200109979</v>
      </c>
      <c r="B2486" s="59">
        <v>200098445</v>
      </c>
      <c r="C2486" s="59" t="s">
        <v>2909</v>
      </c>
      <c r="D2486" s="59" t="s">
        <v>2941</v>
      </c>
      <c r="E2486" s="60" t="s">
        <v>2943</v>
      </c>
      <c r="F2486" s="60"/>
      <c r="G2486" s="60"/>
      <c r="H2486" s="60"/>
      <c r="I2486" s="59">
        <f t="shared" si="40"/>
        <v>23</v>
      </c>
      <c r="J2486" s="59" t="s">
        <v>1613</v>
      </c>
      <c r="K2486" s="61"/>
      <c r="L2486" s="62" t="s">
        <v>6737</v>
      </c>
      <c r="M2486" s="62" t="s">
        <v>2943</v>
      </c>
      <c r="N2486" s="72" t="str">
        <f>VLOOKUP(M2486,'Hulpblad KAR-parser'!A:C,2,FALSE)</f>
        <v>Inzet GGD</v>
      </c>
      <c r="O2486" s="72" t="str">
        <f>IF(VLOOKUP(M2486,'Hulpblad KAR-parser'!A:C,3,FALSE)="","",VLOOKUP(M2486,'Hulpblad KAR-parser'!A:C,3,FALSE))</f>
        <v>Microbioloog</v>
      </c>
      <c r="P2486" s="136" t="str">
        <f>IF(CONCATENATE(C2486,D2486)="","",VLOOKUP(CONCATENATE(C2486,D2486),Karakteristieken!AQ:AQ,1,FALSE))</f>
        <v>Inzet GGDMicrobioloog</v>
      </c>
    </row>
    <row r="2487" spans="1:16" x14ac:dyDescent="0.25">
      <c r="A2487" s="59"/>
      <c r="B2487" s="59"/>
      <c r="C2487" s="59"/>
      <c r="D2487" s="59"/>
      <c r="E2487" s="60" t="s">
        <v>9773</v>
      </c>
      <c r="F2487" s="60"/>
      <c r="G2487" s="60" t="s">
        <v>2943</v>
      </c>
      <c r="H2487" s="60"/>
      <c r="I2487" s="59">
        <f t="shared" si="40"/>
        <v>7</v>
      </c>
      <c r="J2487" s="59" t="s">
        <v>1561</v>
      </c>
      <c r="K2487" s="61"/>
      <c r="L2487" s="62" t="s">
        <v>6737</v>
      </c>
      <c r="M2487" s="62" t="s">
        <v>2943</v>
      </c>
      <c r="N2487" s="72" t="str">
        <f>VLOOKUP(M2487,'Hulpblad KAR-parser'!A:C,2,FALSE)</f>
        <v>Inzet GGD</v>
      </c>
      <c r="O2487" s="72" t="str">
        <f>IF(VLOOKUP(M2487,'Hulpblad KAR-parser'!A:C,3,FALSE)="","",VLOOKUP(M2487,'Hulpblad KAR-parser'!A:C,3,FALSE))</f>
        <v>Microbioloog</v>
      </c>
      <c r="P2487" s="136" t="str">
        <f>IF(CONCATENATE(C2487,D2487)="","",VLOOKUP(CONCATENATE(C2487,D2487),Karakteristieken!AQ:AQ,1,FALSE))</f>
        <v/>
      </c>
    </row>
    <row r="2488" spans="1:16" x14ac:dyDescent="0.25">
      <c r="A2488" s="59">
        <v>200109980</v>
      </c>
      <c r="B2488" s="59">
        <v>200098446</v>
      </c>
      <c r="C2488" s="59" t="s">
        <v>2909</v>
      </c>
      <c r="D2488" s="59" t="s">
        <v>2926</v>
      </c>
      <c r="E2488" s="60" t="s">
        <v>2928</v>
      </c>
      <c r="F2488" s="60"/>
      <c r="G2488" s="60"/>
      <c r="H2488" s="60"/>
      <c r="I2488" s="59">
        <f t="shared" si="40"/>
        <v>27</v>
      </c>
      <c r="J2488" s="59" t="s">
        <v>1613</v>
      </c>
      <c r="K2488" s="61"/>
      <c r="L2488" s="62" t="s">
        <v>6737</v>
      </c>
      <c r="M2488" s="62" t="s">
        <v>2928</v>
      </c>
      <c r="N2488" s="72" t="str">
        <f>VLOOKUP(M2488,'Hulpblad KAR-parser'!A:C,2,FALSE)</f>
        <v>Inzet GGD</v>
      </c>
      <c r="O2488" s="72" t="str">
        <f>IF(VLOOKUP(M2488,'Hulpblad KAR-parser'!A:C,3,FALSE)="","",VLOOKUP(M2488,'Hulpblad KAR-parser'!A:C,3,FALSE))</f>
        <v>Procesleider GOR</v>
      </c>
      <c r="P2488" s="136" t="str">
        <f>IF(CONCATENATE(C2488,D2488)="","",VLOOKUP(CONCATENATE(C2488,D2488),Karakteristieken!AQ:AQ,1,FALSE))</f>
        <v>Inzet GGDProcesleider GOR</v>
      </c>
    </row>
    <row r="2489" spans="1:16" x14ac:dyDescent="0.25">
      <c r="A2489" s="59"/>
      <c r="B2489" s="59"/>
      <c r="C2489" s="59"/>
      <c r="D2489" s="59"/>
      <c r="E2489" s="60" t="s">
        <v>9774</v>
      </c>
      <c r="F2489" s="60"/>
      <c r="G2489" s="60" t="s">
        <v>2928</v>
      </c>
      <c r="H2489" s="60"/>
      <c r="I2489" s="59">
        <f t="shared" si="40"/>
        <v>7</v>
      </c>
      <c r="J2489" s="59" t="s">
        <v>1561</v>
      </c>
      <c r="K2489" s="61"/>
      <c r="L2489" s="62" t="s">
        <v>6737</v>
      </c>
      <c r="M2489" s="62" t="s">
        <v>2928</v>
      </c>
      <c r="N2489" s="72" t="str">
        <f>VLOOKUP(M2489,'Hulpblad KAR-parser'!A:C,2,FALSE)</f>
        <v>Inzet GGD</v>
      </c>
      <c r="O2489" s="72" t="str">
        <f>IF(VLOOKUP(M2489,'Hulpblad KAR-parser'!A:C,3,FALSE)="","",VLOOKUP(M2489,'Hulpblad KAR-parser'!A:C,3,FALSE))</f>
        <v>Procesleider GOR</v>
      </c>
      <c r="P2489" s="136" t="str">
        <f>IF(CONCATENATE(C2489,D2489)="","",VLOOKUP(CONCATENATE(C2489,D2489),Karakteristieken!AQ:AQ,1,FALSE))</f>
        <v/>
      </c>
    </row>
    <row r="2490" spans="1:16" x14ac:dyDescent="0.25">
      <c r="A2490" s="59"/>
      <c r="B2490" s="59"/>
      <c r="C2490" s="59"/>
      <c r="D2490" s="59"/>
      <c r="E2490" s="60" t="s">
        <v>9775</v>
      </c>
      <c r="F2490" s="60"/>
      <c r="G2490" s="60" t="s">
        <v>2928</v>
      </c>
      <c r="H2490" s="60"/>
      <c r="I2490" s="59">
        <f t="shared" si="40"/>
        <v>6</v>
      </c>
      <c r="J2490" s="59" t="s">
        <v>1561</v>
      </c>
      <c r="K2490" s="61"/>
      <c r="L2490" s="62" t="s">
        <v>6737</v>
      </c>
      <c r="M2490" s="62" t="s">
        <v>2928</v>
      </c>
      <c r="N2490" s="72" t="str">
        <f>VLOOKUP(M2490,'Hulpblad KAR-parser'!A:C,2,FALSE)</f>
        <v>Inzet GGD</v>
      </c>
      <c r="O2490" s="72" t="str">
        <f>IF(VLOOKUP(M2490,'Hulpblad KAR-parser'!A:C,3,FALSE)="","",VLOOKUP(M2490,'Hulpblad KAR-parser'!A:C,3,FALSE))</f>
        <v>Procesleider GOR</v>
      </c>
      <c r="P2490" s="136" t="str">
        <f>IF(CONCATENATE(C2490,D2490)="","",VLOOKUP(CONCATENATE(C2490,D2490),Karakteristieken!AQ:AQ,1,FALSE))</f>
        <v/>
      </c>
    </row>
    <row r="2491" spans="1:16" x14ac:dyDescent="0.25">
      <c r="A2491" s="59">
        <v>200109981</v>
      </c>
      <c r="B2491" s="59">
        <v>200098447</v>
      </c>
      <c r="C2491" s="59" t="s">
        <v>2909</v>
      </c>
      <c r="D2491" s="59" t="s">
        <v>2929</v>
      </c>
      <c r="E2491" s="60" t="s">
        <v>2931</v>
      </c>
      <c r="F2491" s="60"/>
      <c r="G2491" s="60"/>
      <c r="H2491" s="60"/>
      <c r="I2491" s="59">
        <f t="shared" si="40"/>
        <v>27</v>
      </c>
      <c r="J2491" s="59" t="s">
        <v>1613</v>
      </c>
      <c r="K2491" s="61"/>
      <c r="L2491" s="62" t="s">
        <v>6737</v>
      </c>
      <c r="M2491" s="62" t="s">
        <v>2931</v>
      </c>
      <c r="N2491" s="72" t="str">
        <f>VLOOKUP(M2491,'Hulpblad KAR-parser'!A:C,2,FALSE)</f>
        <v>Inzet GGD</v>
      </c>
      <c r="O2491" s="72" t="str">
        <f>IF(VLOOKUP(M2491,'Hulpblad KAR-parser'!A:C,3,FALSE)="","",VLOOKUP(M2491,'Hulpblad KAR-parser'!A:C,3,FALSE))</f>
        <v>Procesleider IZB</v>
      </c>
      <c r="P2491" s="136" t="str">
        <f>IF(CONCATENATE(C2491,D2491)="","",VLOOKUP(CONCATENATE(C2491,D2491),Karakteristieken!AQ:AQ,1,FALSE))</f>
        <v>Inzet GGDProcesleider IZB</v>
      </c>
    </row>
    <row r="2492" spans="1:16" x14ac:dyDescent="0.25">
      <c r="A2492" s="59"/>
      <c r="B2492" s="59"/>
      <c r="C2492" s="59"/>
      <c r="D2492" s="59"/>
      <c r="E2492" s="60" t="s">
        <v>9776</v>
      </c>
      <c r="F2492" s="60"/>
      <c r="G2492" s="60" t="s">
        <v>2931</v>
      </c>
      <c r="H2492" s="60"/>
      <c r="I2492" s="59">
        <f t="shared" si="40"/>
        <v>7</v>
      </c>
      <c r="J2492" s="59" t="s">
        <v>1561</v>
      </c>
      <c r="K2492" s="61"/>
      <c r="L2492" s="62" t="s">
        <v>6737</v>
      </c>
      <c r="M2492" s="62" t="s">
        <v>2931</v>
      </c>
      <c r="N2492" s="72" t="str">
        <f>VLOOKUP(M2492,'Hulpblad KAR-parser'!A:C,2,FALSE)</f>
        <v>Inzet GGD</v>
      </c>
      <c r="O2492" s="72" t="str">
        <f>IF(VLOOKUP(M2492,'Hulpblad KAR-parser'!A:C,3,FALSE)="","",VLOOKUP(M2492,'Hulpblad KAR-parser'!A:C,3,FALSE))</f>
        <v>Procesleider IZB</v>
      </c>
      <c r="P2492" s="136" t="str">
        <f>IF(CONCATENATE(C2492,D2492)="","",VLOOKUP(CONCATENATE(C2492,D2492),Karakteristieken!AQ:AQ,1,FALSE))</f>
        <v/>
      </c>
    </row>
    <row r="2493" spans="1:16" x14ac:dyDescent="0.25">
      <c r="A2493" s="59"/>
      <c r="B2493" s="59"/>
      <c r="C2493" s="59"/>
      <c r="D2493" s="59"/>
      <c r="E2493" s="60" t="s">
        <v>9777</v>
      </c>
      <c r="F2493" s="60"/>
      <c r="G2493" s="60" t="s">
        <v>2931</v>
      </c>
      <c r="H2493" s="60"/>
      <c r="I2493" s="59">
        <f t="shared" si="40"/>
        <v>6</v>
      </c>
      <c r="J2493" s="59" t="s">
        <v>1561</v>
      </c>
      <c r="K2493" s="61"/>
      <c r="L2493" s="62" t="s">
        <v>6737</v>
      </c>
      <c r="M2493" s="62" t="s">
        <v>2931</v>
      </c>
      <c r="N2493" s="72" t="str">
        <f>VLOOKUP(M2493,'Hulpblad KAR-parser'!A:C,2,FALSE)</f>
        <v>Inzet GGD</v>
      </c>
      <c r="O2493" s="72" t="str">
        <f>IF(VLOOKUP(M2493,'Hulpblad KAR-parser'!A:C,3,FALSE)="","",VLOOKUP(M2493,'Hulpblad KAR-parser'!A:C,3,FALSE))</f>
        <v>Procesleider IZB</v>
      </c>
      <c r="P2493" s="136" t="str">
        <f>IF(CONCATENATE(C2493,D2493)="","",VLOOKUP(CONCATENATE(C2493,D2493),Karakteristieken!AQ:AQ,1,FALSE))</f>
        <v/>
      </c>
    </row>
    <row r="2494" spans="1:16" x14ac:dyDescent="0.25">
      <c r="A2494" s="59">
        <v>200109982</v>
      </c>
      <c r="B2494" s="59">
        <v>200098448</v>
      </c>
      <c r="C2494" s="59" t="s">
        <v>2909</v>
      </c>
      <c r="D2494" s="59" t="s">
        <v>2932</v>
      </c>
      <c r="E2494" s="60" t="s">
        <v>2934</v>
      </c>
      <c r="F2494" s="60"/>
      <c r="G2494" s="60"/>
      <c r="H2494" s="60"/>
      <c r="I2494" s="59">
        <f t="shared" si="40"/>
        <v>29</v>
      </c>
      <c r="J2494" s="59" t="s">
        <v>1613</v>
      </c>
      <c r="K2494" s="61"/>
      <c r="L2494" s="62" t="s">
        <v>6737</v>
      </c>
      <c r="M2494" s="62" t="s">
        <v>2934</v>
      </c>
      <c r="N2494" s="72" t="str">
        <f>VLOOKUP(M2494,'Hulpblad KAR-parser'!A:C,2,FALSE)</f>
        <v>Inzet GGD</v>
      </c>
      <c r="O2494" s="72" t="str">
        <f>IF(VLOOKUP(M2494,'Hulpblad KAR-parser'!A:C,3,FALSE)="","",VLOOKUP(M2494,'Hulpblad KAR-parser'!A:C,3,FALSE))</f>
        <v>Procesleider jeugd</v>
      </c>
      <c r="P2494" s="136" t="str">
        <f>IF(CONCATENATE(C2494,D2494)="","",VLOOKUP(CONCATENATE(C2494,D2494),Karakteristieken!AQ:AQ,1,FALSE))</f>
        <v>Inzet GGDProcesleider jeugd</v>
      </c>
    </row>
    <row r="2495" spans="1:16" x14ac:dyDescent="0.25">
      <c r="A2495" s="59"/>
      <c r="B2495" s="59"/>
      <c r="C2495" s="59"/>
      <c r="D2495" s="59"/>
      <c r="E2495" s="60" t="s">
        <v>9778</v>
      </c>
      <c r="F2495" s="60"/>
      <c r="G2495" s="60" t="s">
        <v>2934</v>
      </c>
      <c r="H2495" s="60"/>
      <c r="I2495" s="59">
        <f t="shared" si="40"/>
        <v>7</v>
      </c>
      <c r="J2495" s="59" t="s">
        <v>1561</v>
      </c>
      <c r="K2495" s="61"/>
      <c r="L2495" s="62" t="s">
        <v>6737</v>
      </c>
      <c r="M2495" s="62" t="s">
        <v>2934</v>
      </c>
      <c r="N2495" s="72" t="str">
        <f>VLOOKUP(M2495,'Hulpblad KAR-parser'!A:C,2,FALSE)</f>
        <v>Inzet GGD</v>
      </c>
      <c r="O2495" s="72" t="str">
        <f>IF(VLOOKUP(M2495,'Hulpblad KAR-parser'!A:C,3,FALSE)="","",VLOOKUP(M2495,'Hulpblad KAR-parser'!A:C,3,FALSE))</f>
        <v>Procesleider jeugd</v>
      </c>
      <c r="P2495" s="136" t="str">
        <f>IF(CONCATENATE(C2495,D2495)="","",VLOOKUP(CONCATENATE(C2495,D2495),Karakteristieken!AQ:AQ,1,FALSE))</f>
        <v/>
      </c>
    </row>
    <row r="2496" spans="1:16" x14ac:dyDescent="0.25">
      <c r="A2496" s="59"/>
      <c r="B2496" s="59"/>
      <c r="C2496" s="59"/>
      <c r="D2496" s="59"/>
      <c r="E2496" s="60" t="s">
        <v>9779</v>
      </c>
      <c r="F2496" s="60"/>
      <c r="G2496" s="60" t="s">
        <v>2934</v>
      </c>
      <c r="H2496" s="60"/>
      <c r="I2496" s="59">
        <f t="shared" si="40"/>
        <v>6</v>
      </c>
      <c r="J2496" s="59" t="s">
        <v>1561</v>
      </c>
      <c r="K2496" s="61"/>
      <c r="L2496" s="62" t="s">
        <v>6737</v>
      </c>
      <c r="M2496" s="62" t="s">
        <v>2934</v>
      </c>
      <c r="N2496" s="72" t="str">
        <f>VLOOKUP(M2496,'Hulpblad KAR-parser'!A:C,2,FALSE)</f>
        <v>Inzet GGD</v>
      </c>
      <c r="O2496" s="72" t="str">
        <f>IF(VLOOKUP(M2496,'Hulpblad KAR-parser'!A:C,3,FALSE)="","",VLOOKUP(M2496,'Hulpblad KAR-parser'!A:C,3,FALSE))</f>
        <v>Procesleider jeugd</v>
      </c>
      <c r="P2496" s="136" t="str">
        <f>IF(CONCATENATE(C2496,D2496)="","",VLOOKUP(CONCATENATE(C2496,D2496),Karakteristieken!AQ:AQ,1,FALSE))</f>
        <v/>
      </c>
    </row>
    <row r="2497" spans="1:16" x14ac:dyDescent="0.25">
      <c r="A2497" s="59">
        <v>200109983</v>
      </c>
      <c r="B2497" s="59">
        <v>200098449</v>
      </c>
      <c r="C2497" s="59" t="s">
        <v>2909</v>
      </c>
      <c r="D2497" s="59" t="s">
        <v>2935</v>
      </c>
      <c r="E2497" s="60" t="s">
        <v>2937</v>
      </c>
      <c r="F2497" s="60"/>
      <c r="G2497" s="60"/>
      <c r="H2497" s="60"/>
      <c r="I2497" s="59">
        <f t="shared" si="40"/>
        <v>27</v>
      </c>
      <c r="J2497" s="59" t="s">
        <v>1613</v>
      </c>
      <c r="K2497" s="61"/>
      <c r="L2497" s="62" t="s">
        <v>6737</v>
      </c>
      <c r="M2497" s="62" t="s">
        <v>2937</v>
      </c>
      <c r="N2497" s="72" t="str">
        <f>VLOOKUP(M2497,'Hulpblad KAR-parser'!A:C,2,FALSE)</f>
        <v>Inzet GGD</v>
      </c>
      <c r="O2497" s="72" t="str">
        <f>IF(VLOOKUP(M2497,'Hulpblad KAR-parser'!A:C,3,FALSE)="","",VLOOKUP(M2497,'Hulpblad KAR-parser'!A:C,3,FALSE))</f>
        <v>Procesleider MMK</v>
      </c>
      <c r="P2497" s="136" t="str">
        <f>IF(CONCATENATE(C2497,D2497)="","",VLOOKUP(CONCATENATE(C2497,D2497),Karakteristieken!AQ:AQ,1,FALSE))</f>
        <v>Inzet GGDProcesleider MMK</v>
      </c>
    </row>
    <row r="2498" spans="1:16" x14ac:dyDescent="0.25">
      <c r="A2498" s="59"/>
      <c r="B2498" s="59"/>
      <c r="C2498" s="59"/>
      <c r="D2498" s="59"/>
      <c r="E2498" s="60" t="s">
        <v>9780</v>
      </c>
      <c r="F2498" s="60"/>
      <c r="G2498" s="60" t="s">
        <v>2937</v>
      </c>
      <c r="H2498" s="60"/>
      <c r="I2498" s="59">
        <f t="shared" si="40"/>
        <v>7</v>
      </c>
      <c r="J2498" s="59" t="s">
        <v>1561</v>
      </c>
      <c r="K2498" s="61"/>
      <c r="L2498" s="62" t="s">
        <v>6737</v>
      </c>
      <c r="M2498" s="62" t="s">
        <v>2937</v>
      </c>
      <c r="N2498" s="72" t="str">
        <f>VLOOKUP(M2498,'Hulpblad KAR-parser'!A:C,2,FALSE)</f>
        <v>Inzet GGD</v>
      </c>
      <c r="O2498" s="72" t="str">
        <f>IF(VLOOKUP(M2498,'Hulpblad KAR-parser'!A:C,3,FALSE)="","",VLOOKUP(M2498,'Hulpblad KAR-parser'!A:C,3,FALSE))</f>
        <v>Procesleider MMK</v>
      </c>
      <c r="P2498" s="136" t="str">
        <f>IF(CONCATENATE(C2498,D2498)="","",VLOOKUP(CONCATENATE(C2498,D2498),Karakteristieken!AQ:AQ,1,FALSE))</f>
        <v/>
      </c>
    </row>
    <row r="2499" spans="1:16" x14ac:dyDescent="0.25">
      <c r="A2499" s="59"/>
      <c r="B2499" s="59"/>
      <c r="C2499" s="59"/>
      <c r="D2499" s="59"/>
      <c r="E2499" s="60" t="s">
        <v>9781</v>
      </c>
      <c r="F2499" s="60"/>
      <c r="G2499" s="60" t="s">
        <v>2937</v>
      </c>
      <c r="H2499" s="60"/>
      <c r="I2499" s="59">
        <f t="shared" si="40"/>
        <v>6</v>
      </c>
      <c r="J2499" s="59" t="s">
        <v>1561</v>
      </c>
      <c r="K2499" s="61"/>
      <c r="L2499" s="62" t="s">
        <v>6737</v>
      </c>
      <c r="M2499" s="62" t="s">
        <v>2937</v>
      </c>
      <c r="N2499" s="72" t="str">
        <f>VLOOKUP(M2499,'Hulpblad KAR-parser'!A:C,2,FALSE)</f>
        <v>Inzet GGD</v>
      </c>
      <c r="O2499" s="72" t="str">
        <f>IF(VLOOKUP(M2499,'Hulpblad KAR-parser'!A:C,3,FALSE)="","",VLOOKUP(M2499,'Hulpblad KAR-parser'!A:C,3,FALSE))</f>
        <v>Procesleider MMK</v>
      </c>
      <c r="P2499" s="136" t="str">
        <f>IF(CONCATENATE(C2499,D2499)="","",VLOOKUP(CONCATENATE(C2499,D2499),Karakteristieken!AQ:AQ,1,FALSE))</f>
        <v/>
      </c>
    </row>
    <row r="2500" spans="1:16" x14ac:dyDescent="0.25">
      <c r="A2500" s="59">
        <v>200109984</v>
      </c>
      <c r="B2500" s="59">
        <v>200098450</v>
      </c>
      <c r="C2500" s="59" t="s">
        <v>2909</v>
      </c>
      <c r="D2500" s="59" t="s">
        <v>2938</v>
      </c>
      <c r="E2500" s="60" t="s">
        <v>2940</v>
      </c>
      <c r="F2500" s="60"/>
      <c r="G2500" s="60"/>
      <c r="H2500" s="60"/>
      <c r="I2500" s="59">
        <f t="shared" ref="I2500:I2563" si="41">LEN(E2500)</f>
        <v>27</v>
      </c>
      <c r="J2500" s="59" t="s">
        <v>1613</v>
      </c>
      <c r="K2500" s="61"/>
      <c r="L2500" s="62" t="s">
        <v>6737</v>
      </c>
      <c r="M2500" s="62" t="s">
        <v>2940</v>
      </c>
      <c r="N2500" s="72" t="str">
        <f>VLOOKUP(M2500,'Hulpblad KAR-parser'!A:C,2,FALSE)</f>
        <v>Inzet GGD</v>
      </c>
      <c r="O2500" s="72" t="str">
        <f>IF(VLOOKUP(M2500,'Hulpblad KAR-parser'!A:C,3,FALSE)="","",VLOOKUP(M2500,'Hulpblad KAR-parser'!A:C,3,FALSE))</f>
        <v>Procesleider PSH</v>
      </c>
      <c r="P2500" s="136" t="str">
        <f>IF(CONCATENATE(C2500,D2500)="","",VLOOKUP(CONCATENATE(C2500,D2500),Karakteristieken!AQ:AQ,1,FALSE))</f>
        <v>Inzet GGDProcesleider PSH</v>
      </c>
    </row>
    <row r="2501" spans="1:16" x14ac:dyDescent="0.25">
      <c r="A2501" s="59"/>
      <c r="B2501" s="59"/>
      <c r="C2501" s="59"/>
      <c r="D2501" s="59"/>
      <c r="E2501" s="60" t="s">
        <v>9782</v>
      </c>
      <c r="F2501" s="60"/>
      <c r="G2501" s="60" t="s">
        <v>2940</v>
      </c>
      <c r="H2501" s="60"/>
      <c r="I2501" s="59">
        <f t="shared" si="41"/>
        <v>7</v>
      </c>
      <c r="J2501" s="59" t="s">
        <v>1561</v>
      </c>
      <c r="K2501" s="61"/>
      <c r="L2501" s="62" t="s">
        <v>6737</v>
      </c>
      <c r="M2501" s="62" t="s">
        <v>2940</v>
      </c>
      <c r="N2501" s="72" t="str">
        <f>VLOOKUP(M2501,'Hulpblad KAR-parser'!A:C,2,FALSE)</f>
        <v>Inzet GGD</v>
      </c>
      <c r="O2501" s="72" t="str">
        <f>IF(VLOOKUP(M2501,'Hulpblad KAR-parser'!A:C,3,FALSE)="","",VLOOKUP(M2501,'Hulpblad KAR-parser'!A:C,3,FALSE))</f>
        <v>Procesleider PSH</v>
      </c>
      <c r="P2501" s="136" t="str">
        <f>IF(CONCATENATE(C2501,D2501)="","",VLOOKUP(CONCATENATE(C2501,D2501),Karakteristieken!AQ:AQ,1,FALSE))</f>
        <v/>
      </c>
    </row>
    <row r="2502" spans="1:16" x14ac:dyDescent="0.25">
      <c r="A2502" s="59"/>
      <c r="B2502" s="59"/>
      <c r="C2502" s="59"/>
      <c r="D2502" s="59"/>
      <c r="E2502" s="60" t="s">
        <v>9783</v>
      </c>
      <c r="F2502" s="60"/>
      <c r="G2502" s="60" t="s">
        <v>2940</v>
      </c>
      <c r="H2502" s="60"/>
      <c r="I2502" s="59">
        <f t="shared" si="41"/>
        <v>6</v>
      </c>
      <c r="J2502" s="59" t="s">
        <v>1561</v>
      </c>
      <c r="K2502" s="61"/>
      <c r="L2502" s="62" t="s">
        <v>6737</v>
      </c>
      <c r="M2502" s="62" t="s">
        <v>2940</v>
      </c>
      <c r="N2502" s="72" t="str">
        <f>VLOOKUP(M2502,'Hulpblad KAR-parser'!A:C,2,FALSE)</f>
        <v>Inzet GGD</v>
      </c>
      <c r="O2502" s="72" t="str">
        <f>IF(VLOOKUP(M2502,'Hulpblad KAR-parser'!A:C,3,FALSE)="","",VLOOKUP(M2502,'Hulpblad KAR-parser'!A:C,3,FALSE))</f>
        <v>Procesleider PSH</v>
      </c>
      <c r="P2502" s="136" t="str">
        <f>IF(CONCATENATE(C2502,D2502)="","",VLOOKUP(CONCATENATE(C2502,D2502),Karakteristieken!AQ:AQ,1,FALSE))</f>
        <v/>
      </c>
    </row>
    <row r="2503" spans="1:16" x14ac:dyDescent="0.25">
      <c r="A2503" s="59">
        <v>200109985</v>
      </c>
      <c r="B2503" s="59">
        <v>200098451</v>
      </c>
      <c r="C2503" s="59" t="s">
        <v>2909</v>
      </c>
      <c r="D2503" s="59" t="s">
        <v>2944</v>
      </c>
      <c r="E2503" s="60" t="s">
        <v>2946</v>
      </c>
      <c r="F2503" s="60"/>
      <c r="G2503" s="60"/>
      <c r="H2503" s="60"/>
      <c r="I2503" s="59">
        <f t="shared" si="41"/>
        <v>30</v>
      </c>
      <c r="J2503" s="59" t="s">
        <v>1613</v>
      </c>
      <c r="K2503" s="61"/>
      <c r="L2503" s="62" t="s">
        <v>6737</v>
      </c>
      <c r="M2503" s="62" t="s">
        <v>2946</v>
      </c>
      <c r="N2503" s="72" t="str">
        <f>VLOOKUP(M2503,'Hulpblad KAR-parser'!A:C,2,FALSE)</f>
        <v>Inzet GGD</v>
      </c>
      <c r="O2503" s="72" t="str">
        <f>IF(VLOOKUP(M2503,'Hulpblad KAR-parser'!A:C,3,FALSE)="","",VLOOKUP(M2503,'Hulpblad KAR-parser'!A:C,3,FALSE))</f>
        <v>Vpl infectie ziekte</v>
      </c>
      <c r="P2503" s="136" t="str">
        <f>IF(CONCATENATE(C2503,D2503)="","",VLOOKUP(CONCATENATE(C2503,D2503),Karakteristieken!AQ:AQ,1,FALSE))</f>
        <v>Inzet GGDVpl infectie ziekte</v>
      </c>
    </row>
    <row r="2504" spans="1:16" x14ac:dyDescent="0.25">
      <c r="A2504" s="59"/>
      <c r="B2504" s="59"/>
      <c r="C2504" s="59"/>
      <c r="D2504" s="59"/>
      <c r="E2504" s="60" t="s">
        <v>9784</v>
      </c>
      <c r="F2504" s="60"/>
      <c r="G2504" s="60" t="s">
        <v>2946</v>
      </c>
      <c r="H2504" s="60"/>
      <c r="I2504" s="59">
        <f t="shared" si="41"/>
        <v>7</v>
      </c>
      <c r="J2504" s="59" t="s">
        <v>1561</v>
      </c>
      <c r="K2504" s="61"/>
      <c r="L2504" s="62" t="s">
        <v>6737</v>
      </c>
      <c r="M2504" s="62" t="s">
        <v>2946</v>
      </c>
      <c r="N2504" s="72" t="str">
        <f>VLOOKUP(M2504,'Hulpblad KAR-parser'!A:C,2,FALSE)</f>
        <v>Inzet GGD</v>
      </c>
      <c r="O2504" s="72" t="str">
        <f>IF(VLOOKUP(M2504,'Hulpblad KAR-parser'!A:C,3,FALSE)="","",VLOOKUP(M2504,'Hulpblad KAR-parser'!A:C,3,FALSE))</f>
        <v>Vpl infectie ziekte</v>
      </c>
      <c r="P2504" s="136" t="str">
        <f>IF(CONCATENATE(C2504,D2504)="","",VLOOKUP(CONCATENATE(C2504,D2504),Karakteristieken!AQ:AQ,1,FALSE))</f>
        <v/>
      </c>
    </row>
    <row r="2505" spans="1:16" x14ac:dyDescent="0.25">
      <c r="A2505" s="67">
        <v>200109986</v>
      </c>
      <c r="B2505" s="67">
        <v>200098452</v>
      </c>
      <c r="C2505" s="67" t="s">
        <v>2951</v>
      </c>
      <c r="D2505" s="67"/>
      <c r="E2505" s="68" t="s">
        <v>6333</v>
      </c>
      <c r="F2505" s="68"/>
      <c r="G2505" s="68"/>
      <c r="H2505" s="68"/>
      <c r="I2505" s="67">
        <f t="shared" si="41"/>
        <v>10</v>
      </c>
      <c r="J2505" s="67" t="s">
        <v>1613</v>
      </c>
      <c r="K2505" s="91" t="s">
        <v>12550</v>
      </c>
      <c r="L2505" s="62" t="s">
        <v>6737</v>
      </c>
      <c r="M2505" s="62" t="s">
        <v>6333</v>
      </c>
      <c r="N2505" s="72" t="e">
        <f>VLOOKUP(M2505,'Hulpblad KAR-parser'!A:C,2,FALSE)</f>
        <v>#N/A</v>
      </c>
      <c r="O2505" s="72" t="e">
        <f>IF(VLOOKUP(M2505,'Hulpblad KAR-parser'!A:C,3,FALSE)="","",VLOOKUP(M2505,'Hulpblad KAR-parser'!A:C,3,FALSE))</f>
        <v>#N/A</v>
      </c>
      <c r="P2505" s="136" t="e">
        <f>IF(CONCATENATE(C2505,D2505)="","",VLOOKUP(CONCATENATE(C2505,D2505),Karakteristieken!AQ:AQ,1,FALSE))</f>
        <v>#N/A</v>
      </c>
    </row>
    <row r="2506" spans="1:16" x14ac:dyDescent="0.25">
      <c r="A2506" s="67"/>
      <c r="B2506" s="67"/>
      <c r="C2506" s="67"/>
      <c r="D2506" s="67"/>
      <c r="E2506" s="68" t="s">
        <v>9788</v>
      </c>
      <c r="F2506" s="68"/>
      <c r="G2506" s="68" t="s">
        <v>6333</v>
      </c>
      <c r="H2506" s="68"/>
      <c r="I2506" s="67">
        <f t="shared" si="41"/>
        <v>4</v>
      </c>
      <c r="J2506" s="67" t="s">
        <v>1561</v>
      </c>
      <c r="K2506" s="91" t="s">
        <v>12550</v>
      </c>
      <c r="L2506" s="62" t="s">
        <v>6737</v>
      </c>
      <c r="M2506" s="62" t="s">
        <v>6333</v>
      </c>
      <c r="N2506" s="72" t="e">
        <f>VLOOKUP(M2506,'Hulpblad KAR-parser'!A:C,2,FALSE)</f>
        <v>#N/A</v>
      </c>
      <c r="O2506" s="72" t="e">
        <f>IF(VLOOKUP(M2506,'Hulpblad KAR-parser'!A:C,3,FALSE)="","",VLOOKUP(M2506,'Hulpblad KAR-parser'!A:C,3,FALSE))</f>
        <v>#N/A</v>
      </c>
      <c r="P2506" s="136" t="str">
        <f>IF(CONCATENATE(C2506,D2506)="","",VLOOKUP(CONCATENATE(C2506,D2506),Karakteristieken!AQ:AQ,1,FALSE))</f>
        <v/>
      </c>
    </row>
    <row r="2507" spans="1:16" x14ac:dyDescent="0.25">
      <c r="A2507" s="59">
        <v>200109987</v>
      </c>
      <c r="B2507" s="59">
        <v>200098453</v>
      </c>
      <c r="C2507" s="59" t="s">
        <v>2951</v>
      </c>
      <c r="D2507" s="59" t="s">
        <v>2952</v>
      </c>
      <c r="E2507" s="60" t="s">
        <v>2955</v>
      </c>
      <c r="F2507" s="60"/>
      <c r="G2507" s="60"/>
      <c r="H2507" s="60"/>
      <c r="I2507" s="59">
        <f t="shared" si="41"/>
        <v>27</v>
      </c>
      <c r="J2507" s="59" t="s">
        <v>1613</v>
      </c>
      <c r="K2507" s="61"/>
      <c r="L2507" s="62" t="s">
        <v>6737</v>
      </c>
      <c r="M2507" s="62" t="s">
        <v>2955</v>
      </c>
      <c r="N2507" s="72" t="str">
        <f>VLOOKUP(M2507,'Hulpblad KAR-parser'!A:C,2,FALSE)</f>
        <v>Inzet GGZ</v>
      </c>
      <c r="O2507" s="72" t="str">
        <f>IF(VLOOKUP(M2507,'Hulpblad KAR-parser'!A:C,3,FALSE)="","",VLOOKUP(M2507,'Hulpblad KAR-parser'!A:C,3,FALSE))</f>
        <v>Crisisdienst GGZ</v>
      </c>
      <c r="P2507" s="136" t="str">
        <f>IF(CONCATENATE(C2507,D2507)="","",VLOOKUP(CONCATENATE(C2507,D2507),Karakteristieken!AQ:AQ,1,FALSE))</f>
        <v>Inzet GGZCrisisdienst GGZ</v>
      </c>
    </row>
    <row r="2508" spans="1:16" x14ac:dyDescent="0.25">
      <c r="A2508" s="59"/>
      <c r="B2508" s="59"/>
      <c r="C2508" s="59"/>
      <c r="D2508" s="59"/>
      <c r="E2508" s="60" t="s">
        <v>9787</v>
      </c>
      <c r="F2508" s="60"/>
      <c r="G2508" s="60" t="s">
        <v>2955</v>
      </c>
      <c r="H2508" s="60"/>
      <c r="I2508" s="59">
        <f t="shared" si="41"/>
        <v>6</v>
      </c>
      <c r="J2508" s="59" t="s">
        <v>1561</v>
      </c>
      <c r="K2508" s="61"/>
      <c r="L2508" s="62" t="s">
        <v>6737</v>
      </c>
      <c r="M2508" s="62" t="s">
        <v>2955</v>
      </c>
      <c r="N2508" s="72" t="str">
        <f>VLOOKUP(M2508,'Hulpblad KAR-parser'!A:C,2,FALSE)</f>
        <v>Inzet GGZ</v>
      </c>
      <c r="O2508" s="72" t="str">
        <f>IF(VLOOKUP(M2508,'Hulpblad KAR-parser'!A:C,3,FALSE)="","",VLOOKUP(M2508,'Hulpblad KAR-parser'!A:C,3,FALSE))</f>
        <v>Crisisdienst GGZ</v>
      </c>
      <c r="P2508" s="136" t="str">
        <f>IF(CONCATENATE(C2508,D2508)="","",VLOOKUP(CONCATENATE(C2508,D2508),Karakteristieken!AQ:AQ,1,FALSE))</f>
        <v/>
      </c>
    </row>
    <row r="2509" spans="1:16" x14ac:dyDescent="0.25">
      <c r="A2509" s="67">
        <v>200109988</v>
      </c>
      <c r="B2509" s="67">
        <v>200098454</v>
      </c>
      <c r="C2509" s="67" t="s">
        <v>2956</v>
      </c>
      <c r="D2509" s="67"/>
      <c r="E2509" s="68" t="s">
        <v>6334</v>
      </c>
      <c r="F2509" s="68"/>
      <c r="G2509" s="68"/>
      <c r="H2509" s="68"/>
      <c r="I2509" s="67">
        <f t="shared" si="41"/>
        <v>11</v>
      </c>
      <c r="J2509" s="67" t="s">
        <v>1613</v>
      </c>
      <c r="K2509" s="91" t="s">
        <v>12550</v>
      </c>
      <c r="L2509" s="62" t="s">
        <v>6737</v>
      </c>
      <c r="M2509" s="62" t="s">
        <v>6334</v>
      </c>
      <c r="N2509" s="72" t="e">
        <f>VLOOKUP(M2509,'Hulpblad KAR-parser'!A:C,2,FALSE)</f>
        <v>#N/A</v>
      </c>
      <c r="O2509" s="72" t="e">
        <f>IF(VLOOKUP(M2509,'Hulpblad KAR-parser'!A:C,3,FALSE)="","",VLOOKUP(M2509,'Hulpblad KAR-parser'!A:C,3,FALSE))</f>
        <v>#N/A</v>
      </c>
      <c r="P2509" s="136" t="e">
        <f>IF(CONCATENATE(C2509,D2509)="","",VLOOKUP(CONCATENATE(C2509,D2509),Karakteristieken!AQ:AQ,1,FALSE))</f>
        <v>#N/A</v>
      </c>
    </row>
    <row r="2510" spans="1:16" x14ac:dyDescent="0.25">
      <c r="A2510" s="67"/>
      <c r="B2510" s="67"/>
      <c r="C2510" s="67"/>
      <c r="D2510" s="67"/>
      <c r="E2510" s="68" t="s">
        <v>9810</v>
      </c>
      <c r="F2510" s="68"/>
      <c r="G2510" s="68" t="s">
        <v>6334</v>
      </c>
      <c r="H2510" s="68"/>
      <c r="I2510" s="67">
        <f t="shared" si="41"/>
        <v>6</v>
      </c>
      <c r="J2510" s="67" t="s">
        <v>1561</v>
      </c>
      <c r="K2510" s="91" t="s">
        <v>12550</v>
      </c>
      <c r="L2510" s="62" t="s">
        <v>6737</v>
      </c>
      <c r="M2510" s="62" t="s">
        <v>6334</v>
      </c>
      <c r="N2510" s="72" t="e">
        <f>VLOOKUP(M2510,'Hulpblad KAR-parser'!A:C,2,FALSE)</f>
        <v>#N/A</v>
      </c>
      <c r="O2510" s="72" t="e">
        <f>IF(VLOOKUP(M2510,'Hulpblad KAR-parser'!A:C,3,FALSE)="","",VLOOKUP(M2510,'Hulpblad KAR-parser'!A:C,3,FALSE))</f>
        <v>#N/A</v>
      </c>
      <c r="P2510" s="136" t="str">
        <f>IF(CONCATENATE(C2510,D2510)="","",VLOOKUP(CONCATENATE(C2510,D2510),Karakteristieken!AQ:AQ,1,FALSE))</f>
        <v/>
      </c>
    </row>
    <row r="2511" spans="1:16" x14ac:dyDescent="0.25">
      <c r="A2511" s="59">
        <v>200109989</v>
      </c>
      <c r="B2511" s="59">
        <v>200098455</v>
      </c>
      <c r="C2511" s="59" t="s">
        <v>2956</v>
      </c>
      <c r="D2511" s="59" t="s">
        <v>2975</v>
      </c>
      <c r="E2511" s="60" t="s">
        <v>2977</v>
      </c>
      <c r="F2511" s="60"/>
      <c r="G2511" s="60"/>
      <c r="H2511" s="60"/>
      <c r="I2511" s="59">
        <f t="shared" si="41"/>
        <v>17</v>
      </c>
      <c r="J2511" s="59" t="s">
        <v>1613</v>
      </c>
      <c r="K2511" s="61"/>
      <c r="L2511" s="62" t="s">
        <v>6737</v>
      </c>
      <c r="M2511" s="62" t="s">
        <v>2977</v>
      </c>
      <c r="N2511" s="72" t="str">
        <f>VLOOKUP(M2511,'Hulpblad KAR-parser'!A:C,2,FALSE)</f>
        <v>Inzet GHOR functie</v>
      </c>
      <c r="O2511" s="72" t="str">
        <f>IF(VLOOKUP(M2511,'Hulpblad KAR-parser'!A:C,3,FALSE)="","",VLOOKUP(M2511,'Hulpblad KAR-parser'!A:C,3,FALSE))</f>
        <v>AC GZ</v>
      </c>
      <c r="P2511" s="136" t="str">
        <f>IF(CONCATENATE(C2511,D2511)="","",VLOOKUP(CONCATENATE(C2511,D2511),Karakteristieken!AQ:AQ,1,FALSE))</f>
        <v>Inzet GHOR functieAC GZ</v>
      </c>
    </row>
    <row r="2512" spans="1:16" x14ac:dyDescent="0.25">
      <c r="A2512" s="59"/>
      <c r="B2512" s="59"/>
      <c r="C2512" s="59"/>
      <c r="D2512" s="59"/>
      <c r="E2512" s="60" t="s">
        <v>9789</v>
      </c>
      <c r="F2512" s="60"/>
      <c r="G2512" s="60" t="s">
        <v>2977</v>
      </c>
      <c r="H2512" s="60"/>
      <c r="I2512" s="59">
        <f t="shared" si="41"/>
        <v>5</v>
      </c>
      <c r="J2512" s="59" t="s">
        <v>1561</v>
      </c>
      <c r="K2512" s="61"/>
      <c r="L2512" s="62" t="s">
        <v>6737</v>
      </c>
      <c r="M2512" s="62" t="s">
        <v>2977</v>
      </c>
      <c r="N2512" s="72" t="str">
        <f>VLOOKUP(M2512,'Hulpblad KAR-parser'!A:C,2,FALSE)</f>
        <v>Inzet GHOR functie</v>
      </c>
      <c r="O2512" s="72" t="str">
        <f>IF(VLOOKUP(M2512,'Hulpblad KAR-parser'!A:C,3,FALSE)="","",VLOOKUP(M2512,'Hulpblad KAR-parser'!A:C,3,FALSE))</f>
        <v>AC GZ</v>
      </c>
      <c r="P2512" s="136" t="str">
        <f>IF(CONCATENATE(C2512,D2512)="","",VLOOKUP(CONCATENATE(C2512,D2512),Karakteristieken!AQ:AQ,1,FALSE))</f>
        <v/>
      </c>
    </row>
    <row r="2513" spans="1:16" x14ac:dyDescent="0.25">
      <c r="A2513" s="59"/>
      <c r="B2513" s="59"/>
      <c r="C2513" s="59"/>
      <c r="D2513" s="59"/>
      <c r="E2513" s="60" t="s">
        <v>9790</v>
      </c>
      <c r="F2513" s="60"/>
      <c r="G2513" s="60" t="s">
        <v>2977</v>
      </c>
      <c r="H2513" s="60"/>
      <c r="I2513" s="59">
        <f t="shared" si="41"/>
        <v>6</v>
      </c>
      <c r="J2513" s="59" t="s">
        <v>1561</v>
      </c>
      <c r="K2513" s="61"/>
      <c r="L2513" s="62" t="s">
        <v>6737</v>
      </c>
      <c r="M2513" s="62" t="s">
        <v>2977</v>
      </c>
      <c r="N2513" s="72" t="str">
        <f>VLOOKUP(M2513,'Hulpblad KAR-parser'!A:C,2,FALSE)</f>
        <v>Inzet GHOR functie</v>
      </c>
      <c r="O2513" s="72" t="str">
        <f>IF(VLOOKUP(M2513,'Hulpblad KAR-parser'!A:C,3,FALSE)="","",VLOOKUP(M2513,'Hulpblad KAR-parser'!A:C,3,FALSE))</f>
        <v>AC GZ</v>
      </c>
      <c r="P2513" s="136" t="str">
        <f>IF(CONCATENATE(C2513,D2513)="","",VLOOKUP(CONCATENATE(C2513,D2513),Karakteristieken!AQ:AQ,1,FALSE))</f>
        <v/>
      </c>
    </row>
    <row r="2514" spans="1:16" x14ac:dyDescent="0.25">
      <c r="A2514" s="59">
        <v>200109990</v>
      </c>
      <c r="B2514" s="59">
        <v>200098456</v>
      </c>
      <c r="C2514" s="59" t="s">
        <v>2956</v>
      </c>
      <c r="D2514" s="59" t="s">
        <v>2963</v>
      </c>
      <c r="E2514" s="60" t="s">
        <v>2965</v>
      </c>
      <c r="F2514" s="60"/>
      <c r="G2514" s="60"/>
      <c r="H2514" s="60"/>
      <c r="I2514" s="59">
        <f t="shared" si="41"/>
        <v>18</v>
      </c>
      <c r="J2514" s="59" t="s">
        <v>1613</v>
      </c>
      <c r="K2514" s="61"/>
      <c r="L2514" s="62" t="s">
        <v>6737</v>
      </c>
      <c r="M2514" s="62" t="s">
        <v>2965</v>
      </c>
      <c r="N2514" s="72" t="str">
        <f>VLOOKUP(M2514,'Hulpblad KAR-parser'!A:C,2,FALSE)</f>
        <v>Inzet GHOR functie</v>
      </c>
      <c r="O2514" s="72" t="str">
        <f>IF(VLOOKUP(M2514,'Hulpblad KAR-parser'!A:C,3,FALSE)="","",VLOOKUP(M2514,'Hulpblad KAR-parser'!A:C,3,FALSE))</f>
        <v>Dir PG</v>
      </c>
      <c r="P2514" s="136" t="str">
        <f>IF(CONCATENATE(C2514,D2514)="","",VLOOKUP(CONCATENATE(C2514,D2514),Karakteristieken!AQ:AQ,1,FALSE))</f>
        <v>Inzet GHOR functieDir PG</v>
      </c>
    </row>
    <row r="2515" spans="1:16" x14ac:dyDescent="0.25">
      <c r="A2515" s="59"/>
      <c r="B2515" s="59"/>
      <c r="C2515" s="59"/>
      <c r="D2515" s="59"/>
      <c r="E2515" s="60" t="s">
        <v>9791</v>
      </c>
      <c r="F2515" s="60"/>
      <c r="G2515" s="60" t="s">
        <v>2965</v>
      </c>
      <c r="H2515" s="60"/>
      <c r="I2515" s="59">
        <f t="shared" si="41"/>
        <v>7</v>
      </c>
      <c r="J2515" s="59" t="s">
        <v>1561</v>
      </c>
      <c r="K2515" s="61"/>
      <c r="L2515" s="62" t="s">
        <v>6737</v>
      </c>
      <c r="M2515" s="62" t="s">
        <v>2965</v>
      </c>
      <c r="N2515" s="72" t="str">
        <f>VLOOKUP(M2515,'Hulpblad KAR-parser'!A:C,2,FALSE)</f>
        <v>Inzet GHOR functie</v>
      </c>
      <c r="O2515" s="72" t="str">
        <f>IF(VLOOKUP(M2515,'Hulpblad KAR-parser'!A:C,3,FALSE)="","",VLOOKUP(M2515,'Hulpblad KAR-parser'!A:C,3,FALSE))</f>
        <v>Dir PG</v>
      </c>
      <c r="P2515" s="136" t="str">
        <f>IF(CONCATENATE(C2515,D2515)="","",VLOOKUP(CONCATENATE(C2515,D2515),Karakteristieken!AQ:AQ,1,FALSE))</f>
        <v/>
      </c>
    </row>
    <row r="2516" spans="1:16" x14ac:dyDescent="0.25">
      <c r="A2516" s="59"/>
      <c r="B2516" s="59"/>
      <c r="C2516" s="59"/>
      <c r="D2516" s="59"/>
      <c r="E2516" s="60" t="s">
        <v>9792</v>
      </c>
      <c r="F2516" s="60"/>
      <c r="G2516" s="60" t="s">
        <v>2965</v>
      </c>
      <c r="H2516" s="60"/>
      <c r="I2516" s="59">
        <f t="shared" si="41"/>
        <v>6</v>
      </c>
      <c r="J2516" s="59" t="s">
        <v>1561</v>
      </c>
      <c r="K2516" s="61"/>
      <c r="L2516" s="62" t="s">
        <v>6737</v>
      </c>
      <c r="M2516" s="62" t="s">
        <v>2965</v>
      </c>
      <c r="N2516" s="72" t="str">
        <f>VLOOKUP(M2516,'Hulpblad KAR-parser'!A:C,2,FALSE)</f>
        <v>Inzet GHOR functie</v>
      </c>
      <c r="O2516" s="72" t="str">
        <f>IF(VLOOKUP(M2516,'Hulpblad KAR-parser'!A:C,3,FALSE)="","",VLOOKUP(M2516,'Hulpblad KAR-parser'!A:C,3,FALSE))</f>
        <v>Dir PG</v>
      </c>
      <c r="P2516" s="136" t="str">
        <f>IF(CONCATENATE(C2516,D2516)="","",VLOOKUP(CONCATENATE(C2516,D2516),Karakteristieken!AQ:AQ,1,FALSE))</f>
        <v/>
      </c>
    </row>
    <row r="2517" spans="1:16" x14ac:dyDescent="0.25">
      <c r="A2517" s="59"/>
      <c r="B2517" s="59"/>
      <c r="C2517" s="59"/>
      <c r="D2517" s="59"/>
      <c r="E2517" s="60" t="s">
        <v>9793</v>
      </c>
      <c r="F2517" s="60"/>
      <c r="G2517" s="60" t="s">
        <v>2965</v>
      </c>
      <c r="H2517" s="60"/>
      <c r="I2517" s="59">
        <f t="shared" si="41"/>
        <v>7</v>
      </c>
      <c r="J2517" s="59" t="s">
        <v>1561</v>
      </c>
      <c r="K2517" s="61"/>
      <c r="L2517" s="62" t="s">
        <v>6737</v>
      </c>
      <c r="M2517" s="62" t="s">
        <v>2965</v>
      </c>
      <c r="N2517" s="72" t="str">
        <f>VLOOKUP(M2517,'Hulpblad KAR-parser'!A:C,2,FALSE)</f>
        <v>Inzet GHOR functie</v>
      </c>
      <c r="O2517" s="72" t="str">
        <f>IF(VLOOKUP(M2517,'Hulpblad KAR-parser'!A:C,3,FALSE)="","",VLOOKUP(M2517,'Hulpblad KAR-parser'!A:C,3,FALSE))</f>
        <v>Dir PG</v>
      </c>
      <c r="P2517" s="136" t="str">
        <f>IF(CONCATENATE(C2517,D2517)="","",VLOOKUP(CONCATENATE(C2517,D2517),Karakteristieken!AQ:AQ,1,FALSE))</f>
        <v/>
      </c>
    </row>
    <row r="2518" spans="1:16" x14ac:dyDescent="0.25">
      <c r="A2518" s="59">
        <v>200109991</v>
      </c>
      <c r="B2518" s="59">
        <v>200098457</v>
      </c>
      <c r="C2518" s="59" t="s">
        <v>2956</v>
      </c>
      <c r="D2518" s="59" t="s">
        <v>2972</v>
      </c>
      <c r="E2518" s="60" t="s">
        <v>2974</v>
      </c>
      <c r="F2518" s="60"/>
      <c r="G2518" s="60"/>
      <c r="H2518" s="60"/>
      <c r="I2518" s="59">
        <f t="shared" si="41"/>
        <v>16</v>
      </c>
      <c r="J2518" s="59" t="s">
        <v>1613</v>
      </c>
      <c r="K2518" s="61"/>
      <c r="L2518" s="62" t="s">
        <v>6737</v>
      </c>
      <c r="M2518" s="62" t="s">
        <v>2974</v>
      </c>
      <c r="N2518" s="72" t="str">
        <f>VLOOKUP(M2518,'Hulpblad KAR-parser'!A:C,2,FALSE)</f>
        <v>Inzet GHOR functie</v>
      </c>
      <c r="O2518" s="72" t="str">
        <f>IF(VLOOKUP(M2518,'Hulpblad KAR-parser'!A:C,3,FALSE)="","",VLOOKUP(M2518,'Hulpblad KAR-parser'!A:C,3,FALSE))</f>
        <v>GAGS</v>
      </c>
      <c r="P2518" s="136" t="str">
        <f>IF(CONCATENATE(C2518,D2518)="","",VLOOKUP(CONCATENATE(C2518,D2518),Karakteristieken!AQ:AQ,1,FALSE))</f>
        <v>Inzet GHOR functieGAGS</v>
      </c>
    </row>
    <row r="2519" spans="1:16" x14ac:dyDescent="0.25">
      <c r="A2519" s="59"/>
      <c r="B2519" s="59"/>
      <c r="C2519" s="59"/>
      <c r="D2519" s="59"/>
      <c r="E2519" s="60" t="s">
        <v>9794</v>
      </c>
      <c r="F2519" s="60"/>
      <c r="G2519" s="60" t="s">
        <v>2974</v>
      </c>
      <c r="H2519" s="60"/>
      <c r="I2519" s="59">
        <f t="shared" si="41"/>
        <v>5</v>
      </c>
      <c r="J2519" s="59" t="s">
        <v>1561</v>
      </c>
      <c r="K2519" s="61"/>
      <c r="L2519" s="62" t="s">
        <v>6737</v>
      </c>
      <c r="M2519" s="62" t="s">
        <v>2974</v>
      </c>
      <c r="N2519" s="72" t="str">
        <f>VLOOKUP(M2519,'Hulpblad KAR-parser'!A:C,2,FALSE)</f>
        <v>Inzet GHOR functie</v>
      </c>
      <c r="O2519" s="72" t="str">
        <f>IF(VLOOKUP(M2519,'Hulpblad KAR-parser'!A:C,3,FALSE)="","",VLOOKUP(M2519,'Hulpblad KAR-parser'!A:C,3,FALSE))</f>
        <v>GAGS</v>
      </c>
      <c r="P2519" s="136" t="str">
        <f>IF(CONCATENATE(C2519,D2519)="","",VLOOKUP(CONCATENATE(C2519,D2519),Karakteristieken!AQ:AQ,1,FALSE))</f>
        <v/>
      </c>
    </row>
    <row r="2520" spans="1:16" x14ac:dyDescent="0.25">
      <c r="A2520" s="59"/>
      <c r="B2520" s="59"/>
      <c r="C2520" s="59"/>
      <c r="D2520" s="59"/>
      <c r="E2520" s="60" t="s">
        <v>9795</v>
      </c>
      <c r="F2520" s="60"/>
      <c r="G2520" s="60" t="s">
        <v>2974</v>
      </c>
      <c r="H2520" s="60"/>
      <c r="I2520" s="59">
        <f t="shared" si="41"/>
        <v>6</v>
      </c>
      <c r="J2520" s="59" t="s">
        <v>1561</v>
      </c>
      <c r="K2520" s="61"/>
      <c r="L2520" s="62" t="s">
        <v>6737</v>
      </c>
      <c r="M2520" s="62" t="s">
        <v>2974</v>
      </c>
      <c r="N2520" s="72" t="str">
        <f>VLOOKUP(M2520,'Hulpblad KAR-parser'!A:C,2,FALSE)</f>
        <v>Inzet GHOR functie</v>
      </c>
      <c r="O2520" s="72" t="str">
        <f>IF(VLOOKUP(M2520,'Hulpblad KAR-parser'!A:C,3,FALSE)="","",VLOOKUP(M2520,'Hulpblad KAR-parser'!A:C,3,FALSE))</f>
        <v>GAGS</v>
      </c>
      <c r="P2520" s="136" t="str">
        <f>IF(CONCATENATE(C2520,D2520)="","",VLOOKUP(CONCATENATE(C2520,D2520),Karakteristieken!AQ:AQ,1,FALSE))</f>
        <v/>
      </c>
    </row>
    <row r="2521" spans="1:16" x14ac:dyDescent="0.25">
      <c r="A2521" s="59">
        <v>200109992</v>
      </c>
      <c r="B2521" s="59">
        <v>200098458</v>
      </c>
      <c r="C2521" s="59" t="s">
        <v>2956</v>
      </c>
      <c r="D2521" s="59" t="s">
        <v>2978</v>
      </c>
      <c r="E2521" s="60" t="s">
        <v>2980</v>
      </c>
      <c r="F2521" s="60"/>
      <c r="G2521" s="60"/>
      <c r="H2521" s="60"/>
      <c r="I2521" s="59">
        <f t="shared" si="41"/>
        <v>18</v>
      </c>
      <c r="J2521" s="59" t="s">
        <v>1613</v>
      </c>
      <c r="K2521" s="61"/>
      <c r="L2521" s="62" t="s">
        <v>6737</v>
      </c>
      <c r="M2521" s="62" t="s">
        <v>2980</v>
      </c>
      <c r="N2521" s="72" t="str">
        <f>VLOOKUP(M2521,'Hulpblad KAR-parser'!A:C,2,FALSE)</f>
        <v>Inzet GHOR functie</v>
      </c>
      <c r="O2521" s="72" t="str">
        <f>IF(VLOOKUP(M2521,'Hulpblad KAR-parser'!A:C,3,FALSE)="","",VLOOKUP(M2521,'Hulpblad KAR-parser'!A:C,3,FALSE))</f>
        <v>HIN GZ</v>
      </c>
      <c r="P2521" s="136" t="str">
        <f>IF(CONCATENATE(C2521,D2521)="","",VLOOKUP(CONCATENATE(C2521,D2521),Karakteristieken!AQ:AQ,1,FALSE))</f>
        <v>Inzet GHOR functieHIN GZ</v>
      </c>
    </row>
    <row r="2522" spans="1:16" x14ac:dyDescent="0.25">
      <c r="A2522" s="59"/>
      <c r="B2522" s="59"/>
      <c r="C2522" s="59"/>
      <c r="D2522" s="59"/>
      <c r="E2522" s="60" t="s">
        <v>9796</v>
      </c>
      <c r="F2522" s="60"/>
      <c r="G2522" s="60" t="s">
        <v>2980</v>
      </c>
      <c r="H2522" s="60"/>
      <c r="I2522" s="59">
        <f t="shared" si="41"/>
        <v>6</v>
      </c>
      <c r="J2522" s="59" t="s">
        <v>1561</v>
      </c>
      <c r="K2522" s="61"/>
      <c r="L2522" s="62" t="s">
        <v>6737</v>
      </c>
      <c r="M2522" s="62" t="s">
        <v>2980</v>
      </c>
      <c r="N2522" s="72" t="str">
        <f>VLOOKUP(M2522,'Hulpblad KAR-parser'!A:C,2,FALSE)</f>
        <v>Inzet GHOR functie</v>
      </c>
      <c r="O2522" s="72" t="str">
        <f>IF(VLOOKUP(M2522,'Hulpblad KAR-parser'!A:C,3,FALSE)="","",VLOOKUP(M2522,'Hulpblad KAR-parser'!A:C,3,FALSE))</f>
        <v>HIN GZ</v>
      </c>
      <c r="P2522" s="136" t="str">
        <f>IF(CONCATENATE(C2522,D2522)="","",VLOOKUP(CONCATENATE(C2522,D2522),Karakteristieken!AQ:AQ,1,FALSE))</f>
        <v/>
      </c>
    </row>
    <row r="2523" spans="1:16" x14ac:dyDescent="0.25">
      <c r="A2523" s="59"/>
      <c r="B2523" s="59"/>
      <c r="C2523" s="59"/>
      <c r="D2523" s="59"/>
      <c r="E2523" s="60" t="s">
        <v>9797</v>
      </c>
      <c r="F2523" s="60"/>
      <c r="G2523" s="60" t="s">
        <v>2980</v>
      </c>
      <c r="H2523" s="60"/>
      <c r="I2523" s="59">
        <f t="shared" si="41"/>
        <v>7</v>
      </c>
      <c r="J2523" s="59" t="s">
        <v>1561</v>
      </c>
      <c r="K2523" s="61"/>
      <c r="L2523" s="62" t="s">
        <v>6737</v>
      </c>
      <c r="M2523" s="62" t="s">
        <v>2980</v>
      </c>
      <c r="N2523" s="72" t="str">
        <f>VLOOKUP(M2523,'Hulpblad KAR-parser'!A:C,2,FALSE)</f>
        <v>Inzet GHOR functie</v>
      </c>
      <c r="O2523" s="72" t="str">
        <f>IF(VLOOKUP(M2523,'Hulpblad KAR-parser'!A:C,3,FALSE)="","",VLOOKUP(M2523,'Hulpblad KAR-parser'!A:C,3,FALSE))</f>
        <v>HIN GZ</v>
      </c>
      <c r="P2523" s="136" t="str">
        <f>IF(CONCATENATE(C2523,D2523)="","",VLOOKUP(CONCATENATE(C2523,D2523),Karakteristieken!AQ:AQ,1,FALSE))</f>
        <v/>
      </c>
    </row>
    <row r="2524" spans="1:16" x14ac:dyDescent="0.25">
      <c r="A2524" s="59">
        <v>200109993</v>
      </c>
      <c r="B2524" s="59">
        <v>200098459</v>
      </c>
      <c r="C2524" s="59" t="s">
        <v>2956</v>
      </c>
      <c r="D2524" s="59" t="s">
        <v>2981</v>
      </c>
      <c r="E2524" s="60" t="s">
        <v>2983</v>
      </c>
      <c r="F2524" s="60"/>
      <c r="G2524" s="60"/>
      <c r="H2524" s="60"/>
      <c r="I2524" s="59">
        <f t="shared" si="41"/>
        <v>18</v>
      </c>
      <c r="J2524" s="59" t="s">
        <v>1613</v>
      </c>
      <c r="K2524" s="61"/>
      <c r="L2524" s="62" t="s">
        <v>6737</v>
      </c>
      <c r="M2524" s="62" t="s">
        <v>2983</v>
      </c>
      <c r="N2524" s="72" t="str">
        <f>VLOOKUP(M2524,'Hulpblad KAR-parser'!A:C,2,FALSE)</f>
        <v>Inzet GHOR functie</v>
      </c>
      <c r="O2524" s="72" t="str">
        <f>IF(VLOOKUP(M2524,'Hulpblad KAR-parser'!A:C,3,FALSE)="","",VLOOKUP(M2524,'Hulpblad KAR-parser'!A:C,3,FALSE))</f>
        <v>HON GZ</v>
      </c>
      <c r="P2524" s="136" t="str">
        <f>IF(CONCATENATE(C2524,D2524)="","",VLOOKUP(CONCATENATE(C2524,D2524),Karakteristieken!AQ:AQ,1,FALSE))</f>
        <v>Inzet GHOR functieHON GZ</v>
      </c>
    </row>
    <row r="2525" spans="1:16" x14ac:dyDescent="0.25">
      <c r="A2525" s="59"/>
      <c r="B2525" s="59"/>
      <c r="C2525" s="59"/>
      <c r="D2525" s="59"/>
      <c r="E2525" s="60" t="s">
        <v>9798</v>
      </c>
      <c r="F2525" s="60"/>
      <c r="G2525" s="60" t="s">
        <v>2983</v>
      </c>
      <c r="H2525" s="60"/>
      <c r="I2525" s="59">
        <f t="shared" si="41"/>
        <v>6</v>
      </c>
      <c r="J2525" s="59" t="s">
        <v>1561</v>
      </c>
      <c r="K2525" s="61"/>
      <c r="L2525" s="62" t="s">
        <v>6737</v>
      </c>
      <c r="M2525" s="62" t="s">
        <v>2983</v>
      </c>
      <c r="N2525" s="72" t="str">
        <f>VLOOKUP(M2525,'Hulpblad KAR-parser'!A:C,2,FALSE)</f>
        <v>Inzet GHOR functie</v>
      </c>
      <c r="O2525" s="72" t="str">
        <f>IF(VLOOKUP(M2525,'Hulpblad KAR-parser'!A:C,3,FALSE)="","",VLOOKUP(M2525,'Hulpblad KAR-parser'!A:C,3,FALSE))</f>
        <v>HON GZ</v>
      </c>
      <c r="P2525" s="136" t="str">
        <f>IF(CONCATENATE(C2525,D2525)="","",VLOOKUP(CONCATENATE(C2525,D2525),Karakteristieken!AQ:AQ,1,FALSE))</f>
        <v/>
      </c>
    </row>
    <row r="2526" spans="1:16" x14ac:dyDescent="0.25">
      <c r="A2526" s="59"/>
      <c r="B2526" s="59"/>
      <c r="C2526" s="59"/>
      <c r="D2526" s="59"/>
      <c r="E2526" s="60" t="s">
        <v>9799</v>
      </c>
      <c r="F2526" s="60"/>
      <c r="G2526" s="60" t="s">
        <v>2983</v>
      </c>
      <c r="H2526" s="60"/>
      <c r="I2526" s="59">
        <f t="shared" si="41"/>
        <v>7</v>
      </c>
      <c r="J2526" s="59" t="s">
        <v>1561</v>
      </c>
      <c r="K2526" s="61"/>
      <c r="L2526" s="62" t="s">
        <v>6737</v>
      </c>
      <c r="M2526" s="62" t="s">
        <v>2983</v>
      </c>
      <c r="N2526" s="72" t="str">
        <f>VLOOKUP(M2526,'Hulpblad KAR-parser'!A:C,2,FALSE)</f>
        <v>Inzet GHOR functie</v>
      </c>
      <c r="O2526" s="72" t="str">
        <f>IF(VLOOKUP(M2526,'Hulpblad KAR-parser'!A:C,3,FALSE)="","",VLOOKUP(M2526,'Hulpblad KAR-parser'!A:C,3,FALSE))</f>
        <v>HON GZ</v>
      </c>
      <c r="P2526" s="136" t="str">
        <f>IF(CONCATENATE(C2526,D2526)="","",VLOOKUP(CONCATENATE(C2526,D2526),Karakteristieken!AQ:AQ,1,FALSE))</f>
        <v/>
      </c>
    </row>
    <row r="2527" spans="1:16" x14ac:dyDescent="0.25">
      <c r="A2527" s="59">
        <v>200114816</v>
      </c>
      <c r="B2527" s="59">
        <v>200107198</v>
      </c>
      <c r="C2527" s="59" t="s">
        <v>2956</v>
      </c>
      <c r="D2527" s="59" t="s">
        <v>2960</v>
      </c>
      <c r="E2527" s="60" t="s">
        <v>2962</v>
      </c>
      <c r="F2527" s="60"/>
      <c r="G2527" s="60"/>
      <c r="H2527" s="60"/>
      <c r="I2527" s="59">
        <f t="shared" si="41"/>
        <v>17</v>
      </c>
      <c r="J2527" s="59" t="s">
        <v>1613</v>
      </c>
      <c r="K2527" s="61"/>
      <c r="L2527" s="62" t="s">
        <v>6737</v>
      </c>
      <c r="M2527" s="62" t="s">
        <v>2962</v>
      </c>
      <c r="N2527" s="72" t="str">
        <f>VLOOKUP(M2527,'Hulpblad KAR-parser'!A:C,2,FALSE)</f>
        <v>Inzet GHOR functie</v>
      </c>
      <c r="O2527" s="72" t="str">
        <f>IF(VLOOKUP(M2527,'Hulpblad KAR-parser'!A:C,3,FALSE)="","",VLOOKUP(M2527,'Hulpblad KAR-parser'!A:C,3,FALSE))</f>
        <v>HOVDG</v>
      </c>
      <c r="P2527" s="136" t="str">
        <f>IF(CONCATENATE(C2527,D2527)="","",VLOOKUP(CONCATENATE(C2527,D2527),Karakteristieken!AQ:AQ,1,FALSE))</f>
        <v>Inzet GHOR functieHOVDG</v>
      </c>
    </row>
    <row r="2528" spans="1:16" x14ac:dyDescent="0.25">
      <c r="A2528" s="59"/>
      <c r="B2528" s="59"/>
      <c r="C2528" s="59"/>
      <c r="D2528" s="59"/>
      <c r="E2528" s="60" t="s">
        <v>9800</v>
      </c>
      <c r="F2528" s="60"/>
      <c r="G2528" s="60" t="s">
        <v>2962</v>
      </c>
      <c r="H2528" s="60"/>
      <c r="I2528" s="59">
        <f t="shared" si="41"/>
        <v>6</v>
      </c>
      <c r="J2528" s="59" t="s">
        <v>1561</v>
      </c>
      <c r="K2528" s="61"/>
      <c r="L2528" s="62" t="s">
        <v>6737</v>
      </c>
      <c r="M2528" s="62" t="s">
        <v>2962</v>
      </c>
      <c r="N2528" s="72" t="str">
        <f>VLOOKUP(M2528,'Hulpblad KAR-parser'!A:C,2,FALSE)</f>
        <v>Inzet GHOR functie</v>
      </c>
      <c r="O2528" s="72" t="str">
        <f>IF(VLOOKUP(M2528,'Hulpblad KAR-parser'!A:C,3,FALSE)="","",VLOOKUP(M2528,'Hulpblad KAR-parser'!A:C,3,FALSE))</f>
        <v>HOVDG</v>
      </c>
      <c r="P2528" s="136" t="str">
        <f>IF(CONCATENATE(C2528,D2528)="","",VLOOKUP(CONCATENATE(C2528,D2528),Karakteristieken!AQ:AQ,1,FALSE))</f>
        <v/>
      </c>
    </row>
    <row r="2529" spans="1:16" x14ac:dyDescent="0.25">
      <c r="A2529" s="59"/>
      <c r="B2529" s="59"/>
      <c r="C2529" s="59"/>
      <c r="D2529" s="59"/>
      <c r="E2529" s="60" t="s">
        <v>9801</v>
      </c>
      <c r="F2529" s="60"/>
      <c r="G2529" s="60" t="s">
        <v>2962</v>
      </c>
      <c r="H2529" s="60"/>
      <c r="I2529" s="59">
        <f t="shared" si="41"/>
        <v>9</v>
      </c>
      <c r="J2529" s="59" t="s">
        <v>1561</v>
      </c>
      <c r="K2529" s="61"/>
      <c r="L2529" s="62" t="s">
        <v>6737</v>
      </c>
      <c r="M2529" s="62" t="s">
        <v>2962</v>
      </c>
      <c r="N2529" s="72" t="str">
        <f>VLOOKUP(M2529,'Hulpblad KAR-parser'!A:C,2,FALSE)</f>
        <v>Inzet GHOR functie</v>
      </c>
      <c r="O2529" s="72" t="str">
        <f>IF(VLOOKUP(M2529,'Hulpblad KAR-parser'!A:C,3,FALSE)="","",VLOOKUP(M2529,'Hulpblad KAR-parser'!A:C,3,FALSE))</f>
        <v>HOVDG</v>
      </c>
      <c r="P2529" s="136" t="str">
        <f>IF(CONCATENATE(C2529,D2529)="","",VLOOKUP(CONCATENATE(C2529,D2529),Karakteristieken!AQ:AQ,1,FALSE))</f>
        <v/>
      </c>
    </row>
    <row r="2530" spans="1:16" x14ac:dyDescent="0.25">
      <c r="A2530" s="59">
        <v>200109994</v>
      </c>
      <c r="B2530" s="59">
        <v>200098460</v>
      </c>
      <c r="C2530" s="59" t="s">
        <v>2956</v>
      </c>
      <c r="D2530" s="59" t="s">
        <v>2957</v>
      </c>
      <c r="E2530" s="60" t="s">
        <v>2959</v>
      </c>
      <c r="F2530" s="60"/>
      <c r="G2530" s="60"/>
      <c r="H2530" s="60"/>
      <c r="I2530" s="59">
        <f t="shared" si="41"/>
        <v>16</v>
      </c>
      <c r="J2530" s="59" t="s">
        <v>1613</v>
      </c>
      <c r="K2530" s="61"/>
      <c r="L2530" s="62" t="s">
        <v>6737</v>
      </c>
      <c r="M2530" s="62" t="s">
        <v>2959</v>
      </c>
      <c r="N2530" s="72" t="str">
        <f>VLOOKUP(M2530,'Hulpblad KAR-parser'!A:C,2,FALSE)</f>
        <v>Inzet GHOR functie</v>
      </c>
      <c r="O2530" s="72" t="str">
        <f>IF(VLOOKUP(M2530,'Hulpblad KAR-parser'!A:C,3,FALSE)="","",VLOOKUP(M2530,'Hulpblad KAR-parser'!A:C,3,FALSE))</f>
        <v>OVDG</v>
      </c>
      <c r="P2530" s="136" t="str">
        <f>IF(CONCATENATE(C2530,D2530)="","",VLOOKUP(CONCATENATE(C2530,D2530),Karakteristieken!AQ:AQ,1,FALSE))</f>
        <v>Inzet GHOR functieOVDG</v>
      </c>
    </row>
    <row r="2531" spans="1:16" x14ac:dyDescent="0.25">
      <c r="A2531" s="59"/>
      <c r="B2531" s="59"/>
      <c r="C2531" s="59"/>
      <c r="D2531" s="59"/>
      <c r="E2531" s="60" t="s">
        <v>9803</v>
      </c>
      <c r="F2531" s="60"/>
      <c r="G2531" s="60" t="s">
        <v>2959</v>
      </c>
      <c r="H2531" s="60"/>
      <c r="I2531" s="59">
        <f t="shared" si="41"/>
        <v>7</v>
      </c>
      <c r="J2531" s="59" t="s">
        <v>1561</v>
      </c>
      <c r="K2531" s="61"/>
      <c r="L2531" s="62" t="s">
        <v>6737</v>
      </c>
      <c r="M2531" s="62" t="s">
        <v>2959</v>
      </c>
      <c r="N2531" s="72" t="str">
        <f>VLOOKUP(M2531,'Hulpblad KAR-parser'!A:C,2,FALSE)</f>
        <v>Inzet GHOR functie</v>
      </c>
      <c r="O2531" s="72" t="str">
        <f>IF(VLOOKUP(M2531,'Hulpblad KAR-parser'!A:C,3,FALSE)="","",VLOOKUP(M2531,'Hulpblad KAR-parser'!A:C,3,FALSE))</f>
        <v>OVDG</v>
      </c>
      <c r="P2531" s="136" t="str">
        <f>IF(CONCATENATE(C2531,D2531)="","",VLOOKUP(CONCATENATE(C2531,D2531),Karakteristieken!AQ:AQ,1,FALSE))</f>
        <v/>
      </c>
    </row>
    <row r="2532" spans="1:16" x14ac:dyDescent="0.25">
      <c r="A2532" s="59"/>
      <c r="B2532" s="59"/>
      <c r="C2532" s="59"/>
      <c r="D2532" s="59"/>
      <c r="E2532" s="60" t="s">
        <v>9802</v>
      </c>
      <c r="F2532" s="60"/>
      <c r="G2532" s="60" t="s">
        <v>2959</v>
      </c>
      <c r="H2532" s="60"/>
      <c r="I2532" s="59">
        <f t="shared" si="41"/>
        <v>5</v>
      </c>
      <c r="J2532" s="59" t="s">
        <v>1561</v>
      </c>
      <c r="K2532" s="61"/>
      <c r="L2532" s="62" t="s">
        <v>6737</v>
      </c>
      <c r="M2532" s="62" t="s">
        <v>2959</v>
      </c>
      <c r="N2532" s="72" t="str">
        <f>VLOOKUP(M2532,'Hulpblad KAR-parser'!A:C,2,FALSE)</f>
        <v>Inzet GHOR functie</v>
      </c>
      <c r="O2532" s="72" t="str">
        <f>IF(VLOOKUP(M2532,'Hulpblad KAR-parser'!A:C,3,FALSE)="","",VLOOKUP(M2532,'Hulpblad KAR-parser'!A:C,3,FALSE))</f>
        <v>OVDG</v>
      </c>
      <c r="P2532" s="136" t="str">
        <f>IF(CONCATENATE(C2532,D2532)="","",VLOOKUP(CONCATENATE(C2532,D2532),Karakteristieken!AQ:AQ,1,FALSE))</f>
        <v/>
      </c>
    </row>
    <row r="2533" spans="1:16" x14ac:dyDescent="0.25">
      <c r="A2533" s="59">
        <v>200109995</v>
      </c>
      <c r="B2533" s="59">
        <v>200098461</v>
      </c>
      <c r="C2533" s="59" t="s">
        <v>2956</v>
      </c>
      <c r="D2533" s="59" t="s">
        <v>2984</v>
      </c>
      <c r="E2533" s="60" t="s">
        <v>2986</v>
      </c>
      <c r="F2533" s="60"/>
      <c r="G2533" s="60"/>
      <c r="H2533" s="60"/>
      <c r="I2533" s="59">
        <f t="shared" si="41"/>
        <v>22</v>
      </c>
      <c r="J2533" s="59" t="s">
        <v>1613</v>
      </c>
      <c r="K2533" s="61"/>
      <c r="L2533" s="62" t="s">
        <v>6737</v>
      </c>
      <c r="M2533" s="62" t="s">
        <v>2986</v>
      </c>
      <c r="N2533" s="72" t="str">
        <f>VLOOKUP(M2533,'Hulpblad KAR-parser'!A:C,2,FALSE)</f>
        <v>Inzet GHOR functie</v>
      </c>
      <c r="O2533" s="72" t="str">
        <f>IF(VLOOKUP(M2533,'Hulpblad KAR-parser'!A:C,3,FALSE)="","",VLOOKUP(M2533,'Hulpblad KAR-parser'!A:C,3,FALSE))</f>
        <v>Piket GHOR</v>
      </c>
      <c r="P2533" s="136" t="str">
        <f>IF(CONCATENATE(C2533,D2533)="","",VLOOKUP(CONCATENATE(C2533,D2533),Karakteristieken!AQ:AQ,1,FALSE))</f>
        <v>Inzet GHOR functiePiket GHOR</v>
      </c>
    </row>
    <row r="2534" spans="1:16" x14ac:dyDescent="0.25">
      <c r="A2534" s="59"/>
      <c r="B2534" s="59"/>
      <c r="C2534" s="59"/>
      <c r="D2534" s="59"/>
      <c r="E2534" s="60" t="s">
        <v>9804</v>
      </c>
      <c r="F2534" s="60"/>
      <c r="G2534" s="60" t="s">
        <v>2986</v>
      </c>
      <c r="H2534" s="60"/>
      <c r="I2534" s="59">
        <f t="shared" si="41"/>
        <v>6</v>
      </c>
      <c r="J2534" s="59" t="s">
        <v>1561</v>
      </c>
      <c r="K2534" s="61"/>
      <c r="L2534" s="62" t="s">
        <v>6737</v>
      </c>
      <c r="M2534" s="62" t="s">
        <v>2986</v>
      </c>
      <c r="N2534" s="72" t="str">
        <f>VLOOKUP(M2534,'Hulpblad KAR-parser'!A:C,2,FALSE)</f>
        <v>Inzet GHOR functie</v>
      </c>
      <c r="O2534" s="72" t="str">
        <f>IF(VLOOKUP(M2534,'Hulpblad KAR-parser'!A:C,3,FALSE)="","",VLOOKUP(M2534,'Hulpblad KAR-parser'!A:C,3,FALSE))</f>
        <v>Piket GHOR</v>
      </c>
      <c r="P2534" s="136" t="str">
        <f>IF(CONCATENATE(C2534,D2534)="","",VLOOKUP(CONCATENATE(C2534,D2534),Karakteristieken!AQ:AQ,1,FALSE))</f>
        <v/>
      </c>
    </row>
    <row r="2535" spans="1:16" x14ac:dyDescent="0.25">
      <c r="A2535" s="59"/>
      <c r="B2535" s="59"/>
      <c r="C2535" s="59"/>
      <c r="D2535" s="59"/>
      <c r="E2535" s="60" t="s">
        <v>9805</v>
      </c>
      <c r="F2535" s="60"/>
      <c r="G2535" s="60" t="s">
        <v>2986</v>
      </c>
      <c r="H2535" s="60"/>
      <c r="I2535" s="59">
        <f t="shared" si="41"/>
        <v>6</v>
      </c>
      <c r="J2535" s="59" t="s">
        <v>1561</v>
      </c>
      <c r="K2535" s="61"/>
      <c r="L2535" s="62" t="s">
        <v>6737</v>
      </c>
      <c r="M2535" s="62" t="s">
        <v>2986</v>
      </c>
      <c r="N2535" s="72" t="str">
        <f>VLOOKUP(M2535,'Hulpblad KAR-parser'!A:C,2,FALSE)</f>
        <v>Inzet GHOR functie</v>
      </c>
      <c r="O2535" s="72" t="str">
        <f>IF(VLOOKUP(M2535,'Hulpblad KAR-parser'!A:C,3,FALSE)="","",VLOOKUP(M2535,'Hulpblad KAR-parser'!A:C,3,FALSE))</f>
        <v>Piket GHOR</v>
      </c>
      <c r="P2535" s="136" t="str">
        <f>IF(CONCATENATE(C2535,D2535)="","",VLOOKUP(CONCATENATE(C2535,D2535),Karakteristieken!AQ:AQ,1,FALSE))</f>
        <v/>
      </c>
    </row>
    <row r="2536" spans="1:16" x14ac:dyDescent="0.25">
      <c r="A2536" s="59">
        <v>200109996</v>
      </c>
      <c r="B2536" s="59">
        <v>200098462</v>
      </c>
      <c r="C2536" s="59" t="s">
        <v>2956</v>
      </c>
      <c r="D2536" s="59" t="s">
        <v>2969</v>
      </c>
      <c r="E2536" s="60" t="s">
        <v>2971</v>
      </c>
      <c r="F2536" s="60"/>
      <c r="G2536" s="60"/>
      <c r="H2536" s="60"/>
      <c r="I2536" s="59">
        <f t="shared" si="41"/>
        <v>17</v>
      </c>
      <c r="J2536" s="59" t="s">
        <v>1613</v>
      </c>
      <c r="K2536" s="61"/>
      <c r="L2536" s="62" t="s">
        <v>6737</v>
      </c>
      <c r="M2536" s="62" t="s">
        <v>2971</v>
      </c>
      <c r="N2536" s="72" t="str">
        <f>VLOOKUP(M2536,'Hulpblad KAR-parser'!A:C,2,FALSE)</f>
        <v>Inzet GHOR functie</v>
      </c>
      <c r="O2536" s="72" t="str">
        <f>IF(VLOOKUP(M2536,'Hulpblad KAR-parser'!A:C,3,FALSE)="","",VLOOKUP(M2536,'Hulpblad KAR-parser'!A:C,3,FALSE))</f>
        <v>PSHOR</v>
      </c>
      <c r="P2536" s="136" t="str">
        <f>IF(CONCATENATE(C2536,D2536)="","",VLOOKUP(CONCATENATE(C2536,D2536),Karakteristieken!AQ:AQ,1,FALSE))</f>
        <v>Inzet GHOR functiePSHOR</v>
      </c>
    </row>
    <row r="2537" spans="1:16" x14ac:dyDescent="0.25">
      <c r="A2537" s="59"/>
      <c r="B2537" s="59"/>
      <c r="C2537" s="59"/>
      <c r="D2537" s="59"/>
      <c r="E2537" s="60" t="s">
        <v>9806</v>
      </c>
      <c r="F2537" s="60"/>
      <c r="G2537" s="60" t="s">
        <v>2971</v>
      </c>
      <c r="H2537" s="60"/>
      <c r="I2537" s="59">
        <f t="shared" si="41"/>
        <v>6</v>
      </c>
      <c r="J2537" s="59" t="s">
        <v>1561</v>
      </c>
      <c r="K2537" s="61"/>
      <c r="L2537" s="62" t="s">
        <v>6737</v>
      </c>
      <c r="M2537" s="62" t="s">
        <v>2971</v>
      </c>
      <c r="N2537" s="72" t="str">
        <f>VLOOKUP(M2537,'Hulpblad KAR-parser'!A:C,2,FALSE)</f>
        <v>Inzet GHOR functie</v>
      </c>
      <c r="O2537" s="72" t="str">
        <f>IF(VLOOKUP(M2537,'Hulpblad KAR-parser'!A:C,3,FALSE)="","",VLOOKUP(M2537,'Hulpblad KAR-parser'!A:C,3,FALSE))</f>
        <v>PSHOR</v>
      </c>
      <c r="P2537" s="136" t="str">
        <f>IF(CONCATENATE(C2537,D2537)="","",VLOOKUP(CONCATENATE(C2537,D2537),Karakteristieken!AQ:AQ,1,FALSE))</f>
        <v/>
      </c>
    </row>
    <row r="2538" spans="1:16" x14ac:dyDescent="0.25">
      <c r="A2538" s="59"/>
      <c r="B2538" s="59"/>
      <c r="C2538" s="59"/>
      <c r="D2538" s="59"/>
      <c r="E2538" s="60" t="s">
        <v>9807</v>
      </c>
      <c r="F2538" s="60"/>
      <c r="G2538" s="60" t="s">
        <v>2971</v>
      </c>
      <c r="H2538" s="60"/>
      <c r="I2538" s="59">
        <f t="shared" si="41"/>
        <v>6</v>
      </c>
      <c r="J2538" s="59" t="s">
        <v>1561</v>
      </c>
      <c r="K2538" s="61"/>
      <c r="L2538" s="62" t="s">
        <v>6737</v>
      </c>
      <c r="M2538" s="62" t="s">
        <v>2971</v>
      </c>
      <c r="N2538" s="72" t="str">
        <f>VLOOKUP(M2538,'Hulpblad KAR-parser'!A:C,2,FALSE)</f>
        <v>Inzet GHOR functie</v>
      </c>
      <c r="O2538" s="72" t="str">
        <f>IF(VLOOKUP(M2538,'Hulpblad KAR-parser'!A:C,3,FALSE)="","",VLOOKUP(M2538,'Hulpblad KAR-parser'!A:C,3,FALSE))</f>
        <v>PSHOR</v>
      </c>
      <c r="P2538" s="136" t="str">
        <f>IF(CONCATENATE(C2538,D2538)="","",VLOOKUP(CONCATENATE(C2538,D2538),Karakteristieken!AQ:AQ,1,FALSE))</f>
        <v/>
      </c>
    </row>
    <row r="2539" spans="1:16" x14ac:dyDescent="0.25">
      <c r="A2539" s="59">
        <v>200109997</v>
      </c>
      <c r="B2539" s="59">
        <v>200098463</v>
      </c>
      <c r="C2539" s="59" t="s">
        <v>2956</v>
      </c>
      <c r="D2539" s="59" t="s">
        <v>2966</v>
      </c>
      <c r="E2539" s="60" t="s">
        <v>2968</v>
      </c>
      <c r="F2539" s="60"/>
      <c r="G2539" s="60"/>
      <c r="H2539" s="60"/>
      <c r="I2539" s="59">
        <f t="shared" si="41"/>
        <v>24</v>
      </c>
      <c r="J2539" s="59" t="s">
        <v>1613</v>
      </c>
      <c r="K2539" s="61"/>
      <c r="L2539" s="62" t="s">
        <v>6737</v>
      </c>
      <c r="M2539" s="62" t="s">
        <v>2968</v>
      </c>
      <c r="N2539" s="72" t="str">
        <f>VLOOKUP(M2539,'Hulpblad KAR-parser'!A:C,2,FALSE)</f>
        <v>Inzet GHOR functie</v>
      </c>
      <c r="O2539" s="72" t="str">
        <f>IF(VLOOKUP(M2539,'Hulpblad KAR-parser'!A:C,3,FALSE)="","",VLOOKUP(M2539,'Hulpblad KAR-parser'!A:C,3,FALSE))</f>
        <v>TV transport</v>
      </c>
      <c r="P2539" s="136" t="str">
        <f>IF(CONCATENATE(C2539,D2539)="","",VLOOKUP(CONCATENATE(C2539,D2539),Karakteristieken!AQ:AQ,1,FALSE))</f>
        <v>Inzet GHOR functieTV transport</v>
      </c>
    </row>
    <row r="2540" spans="1:16" x14ac:dyDescent="0.25">
      <c r="A2540" s="59"/>
      <c r="B2540" s="59"/>
      <c r="C2540" s="59"/>
      <c r="D2540" s="59"/>
      <c r="E2540" s="60" t="s">
        <v>9808</v>
      </c>
      <c r="F2540" s="60"/>
      <c r="G2540" s="60" t="s">
        <v>2968</v>
      </c>
      <c r="H2540" s="60"/>
      <c r="I2540" s="59">
        <f t="shared" si="41"/>
        <v>7</v>
      </c>
      <c r="J2540" s="59" t="s">
        <v>1561</v>
      </c>
      <c r="K2540" s="61"/>
      <c r="L2540" s="62" t="s">
        <v>6737</v>
      </c>
      <c r="M2540" s="62" t="s">
        <v>2968</v>
      </c>
      <c r="N2540" s="72" t="str">
        <f>VLOOKUP(M2540,'Hulpblad KAR-parser'!A:C,2,FALSE)</f>
        <v>Inzet GHOR functie</v>
      </c>
      <c r="O2540" s="72" t="str">
        <f>IF(VLOOKUP(M2540,'Hulpblad KAR-parser'!A:C,3,FALSE)="","",VLOOKUP(M2540,'Hulpblad KAR-parser'!A:C,3,FALSE))</f>
        <v>TV transport</v>
      </c>
      <c r="P2540" s="136" t="str">
        <f>IF(CONCATENATE(C2540,D2540)="","",VLOOKUP(CONCATENATE(C2540,D2540),Karakteristieken!AQ:AQ,1,FALSE))</f>
        <v/>
      </c>
    </row>
    <row r="2541" spans="1:16" x14ac:dyDescent="0.25">
      <c r="A2541" s="59"/>
      <c r="B2541" s="59"/>
      <c r="C2541" s="59"/>
      <c r="D2541" s="59"/>
      <c r="E2541" s="60" t="s">
        <v>9809</v>
      </c>
      <c r="F2541" s="60"/>
      <c r="G2541" s="60" t="s">
        <v>2968</v>
      </c>
      <c r="H2541" s="60"/>
      <c r="I2541" s="59">
        <f t="shared" si="41"/>
        <v>4</v>
      </c>
      <c r="J2541" s="59" t="s">
        <v>1561</v>
      </c>
      <c r="K2541" s="61"/>
      <c r="L2541" s="62" t="s">
        <v>6737</v>
      </c>
      <c r="M2541" s="62" t="s">
        <v>2968</v>
      </c>
      <c r="N2541" s="72" t="str">
        <f>VLOOKUP(M2541,'Hulpblad KAR-parser'!A:C,2,FALSE)</f>
        <v>Inzet GHOR functie</v>
      </c>
      <c r="O2541" s="72" t="str">
        <f>IF(VLOOKUP(M2541,'Hulpblad KAR-parser'!A:C,3,FALSE)="","",VLOOKUP(M2541,'Hulpblad KAR-parser'!A:C,3,FALSE))</f>
        <v>TV transport</v>
      </c>
      <c r="P2541" s="136" t="str">
        <f>IF(CONCATENATE(C2541,D2541)="","",VLOOKUP(CONCATENATE(C2541,D2541),Karakteristieken!AQ:AQ,1,FALSE))</f>
        <v/>
      </c>
    </row>
    <row r="2542" spans="1:16" x14ac:dyDescent="0.25">
      <c r="A2542" s="67">
        <v>200109998</v>
      </c>
      <c r="B2542" s="67">
        <v>200098464</v>
      </c>
      <c r="C2542" s="67" t="s">
        <v>2987</v>
      </c>
      <c r="D2542" s="67"/>
      <c r="E2542" s="68" t="s">
        <v>6336</v>
      </c>
      <c r="F2542" s="68"/>
      <c r="G2542" s="68"/>
      <c r="H2542" s="68"/>
      <c r="I2542" s="67">
        <f t="shared" si="41"/>
        <v>10</v>
      </c>
      <c r="J2542" s="67" t="s">
        <v>1613</v>
      </c>
      <c r="K2542" s="91" t="s">
        <v>12550</v>
      </c>
      <c r="L2542" s="62" t="s">
        <v>6737</v>
      </c>
      <c r="M2542" s="62" t="s">
        <v>6336</v>
      </c>
      <c r="N2542" s="72" t="e">
        <f>VLOOKUP(M2542,'Hulpblad KAR-parser'!A:C,2,FALSE)</f>
        <v>#N/A</v>
      </c>
      <c r="O2542" s="72" t="e">
        <f>IF(VLOOKUP(M2542,'Hulpblad KAR-parser'!A:C,3,FALSE)="","",VLOOKUP(M2542,'Hulpblad KAR-parser'!A:C,3,FALSE))</f>
        <v>#N/A</v>
      </c>
      <c r="P2542" s="136" t="e">
        <f>IF(CONCATENATE(C2542,D2542)="","",VLOOKUP(CONCATENATE(C2542,D2542),Karakteristieken!AQ:AQ,1,FALSE))</f>
        <v>#N/A</v>
      </c>
    </row>
    <row r="2543" spans="1:16" x14ac:dyDescent="0.25">
      <c r="A2543" s="67"/>
      <c r="B2543" s="67"/>
      <c r="C2543" s="67"/>
      <c r="D2543" s="67"/>
      <c r="E2543" s="68" t="s">
        <v>11910</v>
      </c>
      <c r="F2543" s="68"/>
      <c r="G2543" s="68" t="s">
        <v>6336</v>
      </c>
      <c r="H2543" s="68"/>
      <c r="I2543" s="67">
        <f t="shared" si="41"/>
        <v>4</v>
      </c>
      <c r="J2543" s="67" t="s">
        <v>1561</v>
      </c>
      <c r="K2543" s="91" t="s">
        <v>12550</v>
      </c>
      <c r="L2543" s="62" t="s">
        <v>6737</v>
      </c>
      <c r="M2543" s="62" t="s">
        <v>6336</v>
      </c>
      <c r="N2543" s="72" t="e">
        <f>VLOOKUP(M2543,'Hulpblad KAR-parser'!A:C,2,FALSE)</f>
        <v>#N/A</v>
      </c>
      <c r="O2543" s="72" t="e">
        <f>IF(VLOOKUP(M2543,'Hulpblad KAR-parser'!A:C,3,FALSE)="","",VLOOKUP(M2543,'Hulpblad KAR-parser'!A:C,3,FALSE))</f>
        <v>#N/A</v>
      </c>
      <c r="P2543" s="136" t="str">
        <f>IF(CONCATENATE(C2543,D2543)="","",VLOOKUP(CONCATENATE(C2543,D2543),Karakteristieken!AQ:AQ,1,FALSE))</f>
        <v/>
      </c>
    </row>
    <row r="2544" spans="1:16" x14ac:dyDescent="0.25">
      <c r="A2544" s="59">
        <v>200109999</v>
      </c>
      <c r="B2544" s="59">
        <v>200098465</v>
      </c>
      <c r="C2544" s="59" t="s">
        <v>2987</v>
      </c>
      <c r="D2544" s="59" t="s">
        <v>2988</v>
      </c>
      <c r="E2544" s="60" t="s">
        <v>2990</v>
      </c>
      <c r="F2544" s="60"/>
      <c r="G2544" s="60"/>
      <c r="H2544" s="60"/>
      <c r="I2544" s="59">
        <f t="shared" si="41"/>
        <v>19</v>
      </c>
      <c r="J2544" s="59" t="s">
        <v>1613</v>
      </c>
      <c r="K2544" s="61"/>
      <c r="L2544" s="62" t="s">
        <v>6737</v>
      </c>
      <c r="M2544" s="62" t="s">
        <v>2990</v>
      </c>
      <c r="N2544" s="72" t="str">
        <f>VLOOKUP(M2544,'Hulpblad KAR-parser'!A:C,2,FALSE)</f>
        <v>Inzet GMK</v>
      </c>
      <c r="O2544" s="72" t="str">
        <f>IF(VLOOKUP(M2544,'Hulpblad KAR-parser'!A:C,3,FALSE)="","",VLOOKUP(M2544,'Hulpblad KAR-parser'!A:C,3,FALSE))</f>
        <v>GMK CaCo</v>
      </c>
      <c r="P2544" s="136" t="str">
        <f>IF(CONCATENATE(C2544,D2544)="","",VLOOKUP(CONCATENATE(C2544,D2544),Karakteristieken!AQ:AQ,1,FALSE))</f>
        <v>Inzet GMKGMK CaCo</v>
      </c>
    </row>
    <row r="2545" spans="1:16" x14ac:dyDescent="0.25">
      <c r="A2545" s="59"/>
      <c r="B2545" s="59"/>
      <c r="C2545" s="59"/>
      <c r="D2545" s="59"/>
      <c r="E2545" s="60" t="s">
        <v>9813</v>
      </c>
      <c r="F2545" s="60"/>
      <c r="G2545" s="60" t="s">
        <v>2990</v>
      </c>
      <c r="H2545" s="60"/>
      <c r="I2545" s="59">
        <f t="shared" si="41"/>
        <v>5</v>
      </c>
      <c r="J2545" s="59" t="s">
        <v>1561</v>
      </c>
      <c r="K2545" s="61"/>
      <c r="L2545" s="62" t="s">
        <v>6737</v>
      </c>
      <c r="M2545" s="62" t="s">
        <v>2990</v>
      </c>
      <c r="N2545" s="72" t="str">
        <f>VLOOKUP(M2545,'Hulpblad KAR-parser'!A:C,2,FALSE)</f>
        <v>Inzet GMK</v>
      </c>
      <c r="O2545" s="72" t="str">
        <f>IF(VLOOKUP(M2545,'Hulpblad KAR-parser'!A:C,3,FALSE)="","",VLOOKUP(M2545,'Hulpblad KAR-parser'!A:C,3,FALSE))</f>
        <v>GMK CaCo</v>
      </c>
      <c r="P2545" s="136" t="str">
        <f>IF(CONCATENATE(C2545,D2545)="","",VLOOKUP(CONCATENATE(C2545,D2545),Karakteristieken!AQ:AQ,1,FALSE))</f>
        <v/>
      </c>
    </row>
    <row r="2546" spans="1:16" x14ac:dyDescent="0.25">
      <c r="A2546" s="59"/>
      <c r="B2546" s="59"/>
      <c r="C2546" s="59"/>
      <c r="D2546" s="59"/>
      <c r="E2546" s="60" t="s">
        <v>9811</v>
      </c>
      <c r="F2546" s="60"/>
      <c r="G2546" s="60" t="s">
        <v>2990</v>
      </c>
      <c r="H2546" s="60"/>
      <c r="I2546" s="59">
        <f t="shared" si="41"/>
        <v>6</v>
      </c>
      <c r="J2546" s="59" t="s">
        <v>1561</v>
      </c>
      <c r="K2546" s="61"/>
      <c r="L2546" s="62" t="s">
        <v>6737</v>
      </c>
      <c r="M2546" s="62" t="s">
        <v>2990</v>
      </c>
      <c r="N2546" s="72" t="str">
        <f>VLOOKUP(M2546,'Hulpblad KAR-parser'!A:C,2,FALSE)</f>
        <v>Inzet GMK</v>
      </c>
      <c r="O2546" s="72" t="str">
        <f>IF(VLOOKUP(M2546,'Hulpblad KAR-parser'!A:C,3,FALSE)="","",VLOOKUP(M2546,'Hulpblad KAR-parser'!A:C,3,FALSE))</f>
        <v>GMK CaCo</v>
      </c>
      <c r="P2546" s="136" t="str">
        <f>IF(CONCATENATE(C2546,D2546)="","",VLOOKUP(CONCATENATE(C2546,D2546),Karakteristieken!AQ:AQ,1,FALSE))</f>
        <v/>
      </c>
    </row>
    <row r="2547" spans="1:16" x14ac:dyDescent="0.25">
      <c r="A2547" s="59"/>
      <c r="B2547" s="59"/>
      <c r="C2547" s="59"/>
      <c r="D2547" s="59"/>
      <c r="E2547" s="60" t="s">
        <v>9812</v>
      </c>
      <c r="F2547" s="60"/>
      <c r="G2547" s="60" t="s">
        <v>2990</v>
      </c>
      <c r="H2547" s="60"/>
      <c r="I2547" s="59">
        <f t="shared" si="41"/>
        <v>14</v>
      </c>
      <c r="J2547" s="59" t="s">
        <v>1561</v>
      </c>
      <c r="K2547" s="61"/>
      <c r="L2547" s="62" t="s">
        <v>6737</v>
      </c>
      <c r="M2547" s="62" t="s">
        <v>2990</v>
      </c>
      <c r="N2547" s="72" t="str">
        <f>VLOOKUP(M2547,'Hulpblad KAR-parser'!A:C,2,FALSE)</f>
        <v>Inzet GMK</v>
      </c>
      <c r="O2547" s="72" t="str">
        <f>IF(VLOOKUP(M2547,'Hulpblad KAR-parser'!A:C,3,FALSE)="","",VLOOKUP(M2547,'Hulpblad KAR-parser'!A:C,3,FALSE))</f>
        <v>GMK CaCo</v>
      </c>
      <c r="P2547" s="136" t="str">
        <f>IF(CONCATENATE(C2547,D2547)="","",VLOOKUP(CONCATENATE(C2547,D2547),Karakteristieken!AQ:AQ,1,FALSE))</f>
        <v/>
      </c>
    </row>
    <row r="2548" spans="1:16" x14ac:dyDescent="0.25">
      <c r="A2548" s="59">
        <v>200110000</v>
      </c>
      <c r="B2548" s="59">
        <v>200098466</v>
      </c>
      <c r="C2548" s="59" t="s">
        <v>2987</v>
      </c>
      <c r="D2548" s="59" t="s">
        <v>2991</v>
      </c>
      <c r="E2548" s="60" t="s">
        <v>2992</v>
      </c>
      <c r="F2548" s="60"/>
      <c r="G2548" s="60"/>
      <c r="H2548" s="60"/>
      <c r="I2548" s="59">
        <f t="shared" si="41"/>
        <v>30</v>
      </c>
      <c r="J2548" s="59" t="s">
        <v>1613</v>
      </c>
      <c r="K2548" s="61"/>
      <c r="L2548" s="62" t="s">
        <v>6737</v>
      </c>
      <c r="M2548" s="62" t="s">
        <v>2992</v>
      </c>
      <c r="N2548" s="72" t="str">
        <f>VLOOKUP(M2548,'Hulpblad KAR-parser'!A:C,2,FALSE)</f>
        <v>Inzet GMK</v>
      </c>
      <c r="O2548" s="72" t="str">
        <f>IF(VLOOKUP(M2548,'Hulpblad KAR-parser'!A:C,3,FALSE)="","",VLOOKUP(M2548,'Hulpblad KAR-parser'!A:C,3,FALSE))</f>
        <v>GMK Hoofd meldkamer</v>
      </c>
      <c r="P2548" s="136" t="str">
        <f>IF(CONCATENATE(C2548,D2548)="","",VLOOKUP(CONCATENATE(C2548,D2548),Karakteristieken!AQ:AQ,1,FALSE))</f>
        <v>Inzet GMKGMK Hoofd meldkamer</v>
      </c>
    </row>
    <row r="2549" spans="1:16" x14ac:dyDescent="0.25">
      <c r="A2549" s="59"/>
      <c r="B2549" s="59"/>
      <c r="C2549" s="59"/>
      <c r="D2549" s="59"/>
      <c r="E2549" s="60" t="s">
        <v>11893</v>
      </c>
      <c r="F2549" s="60"/>
      <c r="G2549" s="60" t="s">
        <v>2992</v>
      </c>
      <c r="H2549" s="60"/>
      <c r="I2549" s="59">
        <f t="shared" si="41"/>
        <v>6</v>
      </c>
      <c r="J2549" s="59" t="s">
        <v>1561</v>
      </c>
      <c r="K2549" s="61"/>
      <c r="L2549" s="62" t="s">
        <v>6737</v>
      </c>
      <c r="M2549" s="62" t="s">
        <v>2992</v>
      </c>
      <c r="N2549" s="72" t="str">
        <f>VLOOKUP(M2549,'Hulpblad KAR-parser'!A:C,2,FALSE)</f>
        <v>Inzet GMK</v>
      </c>
      <c r="O2549" s="72" t="str">
        <f>IF(VLOOKUP(M2549,'Hulpblad KAR-parser'!A:C,3,FALSE)="","",VLOOKUP(M2549,'Hulpblad KAR-parser'!A:C,3,FALSE))</f>
        <v>GMK Hoofd meldkamer</v>
      </c>
      <c r="P2549" s="136" t="str">
        <f>IF(CONCATENATE(C2549,D2549)="","",VLOOKUP(CONCATENATE(C2549,D2549),Karakteristieken!AQ:AQ,1,FALSE))</f>
        <v/>
      </c>
    </row>
    <row r="2550" spans="1:16" x14ac:dyDescent="0.25">
      <c r="A2550" s="59"/>
      <c r="B2550" s="59"/>
      <c r="C2550" s="59"/>
      <c r="D2550" s="59"/>
      <c r="E2550" s="60" t="s">
        <v>11911</v>
      </c>
      <c r="F2550" s="60"/>
      <c r="G2550" s="60" t="s">
        <v>2992</v>
      </c>
      <c r="H2550" s="60"/>
      <c r="I2550" s="59">
        <f t="shared" si="41"/>
        <v>16</v>
      </c>
      <c r="J2550" s="59" t="s">
        <v>1561</v>
      </c>
      <c r="K2550" s="61"/>
      <c r="L2550" s="62" t="s">
        <v>6737</v>
      </c>
      <c r="M2550" s="62" t="s">
        <v>2992</v>
      </c>
      <c r="N2550" s="72" t="str">
        <f>VLOOKUP(M2550,'Hulpblad KAR-parser'!A:C,2,FALSE)</f>
        <v>Inzet GMK</v>
      </c>
      <c r="O2550" s="72" t="str">
        <f>IF(VLOOKUP(M2550,'Hulpblad KAR-parser'!A:C,3,FALSE)="","",VLOOKUP(M2550,'Hulpblad KAR-parser'!A:C,3,FALSE))</f>
        <v>GMK Hoofd meldkamer</v>
      </c>
      <c r="P2550" s="136" t="str">
        <f>IF(CONCATENATE(C2550,D2550)="","",VLOOKUP(CONCATENATE(C2550,D2550),Karakteristieken!AQ:AQ,1,FALSE))</f>
        <v/>
      </c>
    </row>
    <row r="2551" spans="1:16" x14ac:dyDescent="0.25">
      <c r="A2551" s="59"/>
      <c r="B2551" s="59"/>
      <c r="C2551" s="59"/>
      <c r="D2551" s="59"/>
      <c r="E2551" s="60" t="s">
        <v>11912</v>
      </c>
      <c r="F2551" s="60"/>
      <c r="G2551" s="60" t="s">
        <v>2992</v>
      </c>
      <c r="H2551" s="60"/>
      <c r="I2551" s="59">
        <f t="shared" si="41"/>
        <v>7</v>
      </c>
      <c r="J2551" s="59" t="s">
        <v>1561</v>
      </c>
      <c r="K2551" s="61"/>
      <c r="L2551" s="62" t="s">
        <v>6737</v>
      </c>
      <c r="M2551" s="62" t="s">
        <v>2992</v>
      </c>
      <c r="N2551" s="72" t="str">
        <f>VLOOKUP(M2551,'Hulpblad KAR-parser'!A:C,2,FALSE)</f>
        <v>Inzet GMK</v>
      </c>
      <c r="O2551" s="72" t="str">
        <f>IF(VLOOKUP(M2551,'Hulpblad KAR-parser'!A:C,3,FALSE)="","",VLOOKUP(M2551,'Hulpblad KAR-parser'!A:C,3,FALSE))</f>
        <v>GMK Hoofd meldkamer</v>
      </c>
      <c r="P2551" s="136" t="str">
        <f>IF(CONCATENATE(C2551,D2551)="","",VLOOKUP(CONCATENATE(C2551,D2551),Karakteristieken!AQ:AQ,1,FALSE))</f>
        <v/>
      </c>
    </row>
    <row r="2552" spans="1:16" x14ac:dyDescent="0.25">
      <c r="A2552" s="59">
        <v>200110001</v>
      </c>
      <c r="B2552" s="59">
        <v>200098467</v>
      </c>
      <c r="C2552" s="59" t="s">
        <v>2987</v>
      </c>
      <c r="D2552" s="59" t="s">
        <v>2993</v>
      </c>
      <c r="E2552" s="60" t="s">
        <v>2994</v>
      </c>
      <c r="F2552" s="60"/>
      <c r="G2552" s="60"/>
      <c r="H2552" s="60"/>
      <c r="I2552" s="59">
        <f t="shared" si="41"/>
        <v>27</v>
      </c>
      <c r="J2552" s="59" t="s">
        <v>1613</v>
      </c>
      <c r="K2552" s="61"/>
      <c r="L2552" s="62" t="s">
        <v>6737</v>
      </c>
      <c r="M2552" s="62" t="s">
        <v>2994</v>
      </c>
      <c r="N2552" s="72" t="str">
        <f>VLOOKUP(M2552,'Hulpblad KAR-parser'!A:C,2,FALSE)</f>
        <v>Inzet GMK</v>
      </c>
      <c r="O2552" s="72" t="str">
        <f>IF(VLOOKUP(M2552,'Hulpblad KAR-parser'!A:C,3,FALSE)="","",VLOOKUP(M2552,'Hulpblad KAR-parser'!A:C,3,FALSE))</f>
        <v>GMK Lokaalbeheer</v>
      </c>
      <c r="P2552" s="136" t="str">
        <f>IF(CONCATENATE(C2552,D2552)="","",VLOOKUP(CONCATENATE(C2552,D2552),Karakteristieken!AQ:AQ,1,FALSE))</f>
        <v>Inzet GMKGMK Lokaalbeheer</v>
      </c>
    </row>
    <row r="2553" spans="1:16" x14ac:dyDescent="0.25">
      <c r="A2553" s="59"/>
      <c r="B2553" s="59"/>
      <c r="C2553" s="59"/>
      <c r="D2553" s="59"/>
      <c r="E2553" s="60" t="s">
        <v>11894</v>
      </c>
      <c r="F2553" s="60"/>
      <c r="G2553" s="60" t="s">
        <v>2994</v>
      </c>
      <c r="H2553" s="60"/>
      <c r="I2553" s="59">
        <f t="shared" si="41"/>
        <v>6</v>
      </c>
      <c r="J2553" s="59" t="s">
        <v>1561</v>
      </c>
      <c r="K2553" s="61"/>
      <c r="L2553" s="62" t="s">
        <v>6737</v>
      </c>
      <c r="M2553" s="62" t="s">
        <v>2994</v>
      </c>
      <c r="N2553" s="72" t="str">
        <f>VLOOKUP(M2553,'Hulpblad KAR-parser'!A:C,2,FALSE)</f>
        <v>Inzet GMK</v>
      </c>
      <c r="O2553" s="72" t="str">
        <f>IF(VLOOKUP(M2553,'Hulpblad KAR-parser'!A:C,3,FALSE)="","",VLOOKUP(M2553,'Hulpblad KAR-parser'!A:C,3,FALSE))</f>
        <v>GMK Lokaalbeheer</v>
      </c>
      <c r="P2553" s="136" t="str">
        <f>IF(CONCATENATE(C2553,D2553)="","",VLOOKUP(CONCATENATE(C2553,D2553),Karakteristieken!AQ:AQ,1,FALSE))</f>
        <v/>
      </c>
    </row>
    <row r="2554" spans="1:16" x14ac:dyDescent="0.25">
      <c r="A2554" s="59"/>
      <c r="B2554" s="59"/>
      <c r="C2554" s="59"/>
      <c r="D2554" s="59"/>
      <c r="E2554" s="60" t="s">
        <v>11913</v>
      </c>
      <c r="F2554" s="60"/>
      <c r="G2554" s="60" t="s">
        <v>2994</v>
      </c>
      <c r="H2554" s="60"/>
      <c r="I2554" s="59">
        <f t="shared" si="41"/>
        <v>6</v>
      </c>
      <c r="J2554" s="59" t="s">
        <v>1561</v>
      </c>
      <c r="K2554" s="61"/>
      <c r="L2554" s="62" t="s">
        <v>6737</v>
      </c>
      <c r="M2554" s="62" t="s">
        <v>2994</v>
      </c>
      <c r="N2554" s="72" t="str">
        <f>VLOOKUP(M2554,'Hulpblad KAR-parser'!A:C,2,FALSE)</f>
        <v>Inzet GMK</v>
      </c>
      <c r="O2554" s="72" t="str">
        <f>IF(VLOOKUP(M2554,'Hulpblad KAR-parser'!A:C,3,FALSE)="","",VLOOKUP(M2554,'Hulpblad KAR-parser'!A:C,3,FALSE))</f>
        <v>GMK Lokaalbeheer</v>
      </c>
      <c r="P2554" s="136" t="str">
        <f>IF(CONCATENATE(C2554,D2554)="","",VLOOKUP(CONCATENATE(C2554,D2554),Karakteristieken!AQ:AQ,1,FALSE))</f>
        <v/>
      </c>
    </row>
    <row r="2555" spans="1:16" x14ac:dyDescent="0.25">
      <c r="A2555" s="59">
        <v>200112625</v>
      </c>
      <c r="B2555" s="59">
        <v>200101963</v>
      </c>
      <c r="C2555" s="59" t="s">
        <v>2987</v>
      </c>
      <c r="D2555" s="59" t="s">
        <v>2995</v>
      </c>
      <c r="E2555" s="60" t="s">
        <v>6335</v>
      </c>
      <c r="F2555" s="60"/>
      <c r="G2555" s="60"/>
      <c r="H2555" s="60"/>
      <c r="I2555" s="59">
        <f t="shared" si="41"/>
        <v>19</v>
      </c>
      <c r="J2555" s="59" t="s">
        <v>1613</v>
      </c>
      <c r="K2555" s="61"/>
      <c r="L2555" s="62" t="s">
        <v>6737</v>
      </c>
      <c r="M2555" s="62" t="s">
        <v>6335</v>
      </c>
      <c r="N2555" s="72" t="str">
        <f>VLOOKUP(M2555,'Hulpblad KAR-parser'!A:C,2,FALSE)</f>
        <v>Inzet GMK</v>
      </c>
      <c r="O2555" s="72" t="str">
        <f>IF(VLOOKUP(M2555,'Hulpblad KAR-parser'!A:C,3,FALSE)="","",VLOOKUP(M2555,'Hulpblad KAR-parser'!A:C,3,FALSE))</f>
        <v>MKA CTL-A</v>
      </c>
      <c r="P2555" s="136" t="str">
        <f>IF(CONCATENATE(C2555,D2555)="","",VLOOKUP(CONCATENATE(C2555,D2555),Karakteristieken!AQ:AQ,1,FALSE))</f>
        <v>Inzet GMKMKA CTL-A</v>
      </c>
    </row>
    <row r="2556" spans="1:16" x14ac:dyDescent="0.25">
      <c r="A2556" s="59"/>
      <c r="B2556" s="59"/>
      <c r="C2556" s="59"/>
      <c r="D2556" s="59"/>
      <c r="E2556" s="60" t="s">
        <v>9815</v>
      </c>
      <c r="F2556" s="60"/>
      <c r="G2556" s="60" t="s">
        <v>6335</v>
      </c>
      <c r="H2556" s="60"/>
      <c r="I2556" s="59">
        <f t="shared" si="41"/>
        <v>5</v>
      </c>
      <c r="J2556" s="59" t="s">
        <v>1561</v>
      </c>
      <c r="K2556" s="61"/>
      <c r="L2556" s="62" t="s">
        <v>6737</v>
      </c>
      <c r="M2556" s="62" t="s">
        <v>6335</v>
      </c>
      <c r="N2556" s="72" t="str">
        <f>VLOOKUP(M2556,'Hulpblad KAR-parser'!A:C,2,FALSE)</f>
        <v>Inzet GMK</v>
      </c>
      <c r="O2556" s="72" t="str">
        <f>IF(VLOOKUP(M2556,'Hulpblad KAR-parser'!A:C,3,FALSE)="","",VLOOKUP(M2556,'Hulpblad KAR-parser'!A:C,3,FALSE))</f>
        <v>MKA CTL-A</v>
      </c>
      <c r="P2556" s="136" t="str">
        <f>IF(CONCATENATE(C2556,D2556)="","",VLOOKUP(CONCATENATE(C2556,D2556),Karakteristieken!AQ:AQ,1,FALSE))</f>
        <v/>
      </c>
    </row>
    <row r="2557" spans="1:16" x14ac:dyDescent="0.25">
      <c r="A2557" s="59"/>
      <c r="B2557" s="59"/>
      <c r="C2557" s="59"/>
      <c r="D2557" s="59"/>
      <c r="E2557" s="60" t="s">
        <v>9814</v>
      </c>
      <c r="F2557" s="60"/>
      <c r="G2557" s="60" t="s">
        <v>6335</v>
      </c>
      <c r="H2557" s="60"/>
      <c r="I2557" s="59">
        <f t="shared" si="41"/>
        <v>6</v>
      </c>
      <c r="J2557" s="59" t="s">
        <v>1561</v>
      </c>
      <c r="K2557" s="61"/>
      <c r="L2557" s="62" t="s">
        <v>6737</v>
      </c>
      <c r="M2557" s="62" t="s">
        <v>6335</v>
      </c>
      <c r="N2557" s="72" t="str">
        <f>VLOOKUP(M2557,'Hulpblad KAR-parser'!A:C,2,FALSE)</f>
        <v>Inzet GMK</v>
      </c>
      <c r="O2557" s="72" t="str">
        <f>IF(VLOOKUP(M2557,'Hulpblad KAR-parser'!A:C,3,FALSE)="","",VLOOKUP(M2557,'Hulpblad KAR-parser'!A:C,3,FALSE))</f>
        <v>MKA CTL-A</v>
      </c>
      <c r="P2557" s="136" t="str">
        <f>IF(CONCATENATE(C2557,D2557)="","",VLOOKUP(CONCATENATE(C2557,D2557),Karakteristieken!AQ:AQ,1,FALSE))</f>
        <v/>
      </c>
    </row>
    <row r="2558" spans="1:16" x14ac:dyDescent="0.25">
      <c r="A2558" s="59">
        <v>200114817</v>
      </c>
      <c r="B2558" s="59">
        <v>200107199</v>
      </c>
      <c r="C2558" s="59" t="s">
        <v>2987</v>
      </c>
      <c r="D2558" s="59" t="s">
        <v>2998</v>
      </c>
      <c r="E2558" s="60" t="s">
        <v>2999</v>
      </c>
      <c r="F2558" s="60"/>
      <c r="G2558" s="60"/>
      <c r="H2558" s="60"/>
      <c r="I2558" s="59">
        <f t="shared" si="41"/>
        <v>20</v>
      </c>
      <c r="J2558" s="59" t="s">
        <v>1613</v>
      </c>
      <c r="K2558" s="61"/>
      <c r="L2558" s="62" t="s">
        <v>6737</v>
      </c>
      <c r="M2558" s="62" t="s">
        <v>2999</v>
      </c>
      <c r="N2558" s="72" t="str">
        <f>VLOOKUP(M2558,'Hulpblad KAR-parser'!A:C,2,FALSE)</f>
        <v>Inzet GMK</v>
      </c>
      <c r="O2558" s="72" t="str">
        <f>IF(VLOOKUP(M2558,'Hulpblad KAR-parser'!A:C,3,FALSE)="","",VLOOKUP(M2558,'Hulpblad KAR-parser'!A:C,3,FALSE))</f>
        <v>MKB C-MKB</v>
      </c>
      <c r="P2558" s="136" t="str">
        <f>IF(CONCATENATE(C2558,D2558)="","",VLOOKUP(CONCATENATE(C2558,D2558),Karakteristieken!AQ:AQ,1,FALSE))</f>
        <v>Inzet GMKMKB C-MKB</v>
      </c>
    </row>
    <row r="2559" spans="1:16" x14ac:dyDescent="0.25">
      <c r="A2559" s="59"/>
      <c r="B2559" s="59"/>
      <c r="C2559" s="59"/>
      <c r="D2559" s="59"/>
      <c r="E2559" s="60" t="s">
        <v>11892</v>
      </c>
      <c r="F2559" s="60"/>
      <c r="G2559" s="60" t="s">
        <v>2999</v>
      </c>
      <c r="H2559" s="60"/>
      <c r="I2559" s="59">
        <f t="shared" si="41"/>
        <v>5</v>
      </c>
      <c r="J2559" s="59" t="s">
        <v>1561</v>
      </c>
      <c r="K2559" s="61"/>
      <c r="L2559" s="62" t="s">
        <v>6737</v>
      </c>
      <c r="M2559" s="62" t="s">
        <v>2999</v>
      </c>
      <c r="N2559" s="72" t="str">
        <f>VLOOKUP(M2559,'Hulpblad KAR-parser'!A:C,2,FALSE)</f>
        <v>Inzet GMK</v>
      </c>
      <c r="O2559" s="72" t="str">
        <f>IF(VLOOKUP(M2559,'Hulpblad KAR-parser'!A:C,3,FALSE)="","",VLOOKUP(M2559,'Hulpblad KAR-parser'!A:C,3,FALSE))</f>
        <v>MKB C-MKB</v>
      </c>
      <c r="P2559" s="136" t="str">
        <f>IF(CONCATENATE(C2559,D2559)="","",VLOOKUP(CONCATENATE(C2559,D2559),Karakteristieken!AQ:AQ,1,FALSE))</f>
        <v/>
      </c>
    </row>
    <row r="2560" spans="1:16" x14ac:dyDescent="0.25">
      <c r="A2560" s="59"/>
      <c r="B2560" s="59"/>
      <c r="C2560" s="59"/>
      <c r="D2560" s="59"/>
      <c r="E2560" s="60" t="s">
        <v>11915</v>
      </c>
      <c r="F2560" s="60"/>
      <c r="G2560" s="60" t="s">
        <v>2999</v>
      </c>
      <c r="H2560" s="60"/>
      <c r="I2560" s="59">
        <f t="shared" si="41"/>
        <v>7</v>
      </c>
      <c r="J2560" s="59" t="s">
        <v>1561</v>
      </c>
      <c r="K2560" s="61"/>
      <c r="L2560" s="62" t="s">
        <v>6737</v>
      </c>
      <c r="M2560" s="62" t="s">
        <v>2999</v>
      </c>
      <c r="N2560" s="72" t="str">
        <f>VLOOKUP(M2560,'Hulpblad KAR-parser'!A:C,2,FALSE)</f>
        <v>Inzet GMK</v>
      </c>
      <c r="O2560" s="72" t="str">
        <f>IF(VLOOKUP(M2560,'Hulpblad KAR-parser'!A:C,3,FALSE)="","",VLOOKUP(M2560,'Hulpblad KAR-parser'!A:C,3,FALSE))</f>
        <v>MKB C-MKB</v>
      </c>
      <c r="P2560" s="136" t="str">
        <f>IF(CONCATENATE(C2560,D2560)="","",VLOOKUP(CONCATENATE(C2560,D2560),Karakteristieken!AQ:AQ,1,FALSE))</f>
        <v/>
      </c>
    </row>
    <row r="2561" spans="1:16" x14ac:dyDescent="0.25">
      <c r="A2561" s="59"/>
      <c r="B2561" s="59"/>
      <c r="C2561" s="59"/>
      <c r="D2561" s="59"/>
      <c r="E2561" s="60" t="s">
        <v>9816</v>
      </c>
      <c r="F2561" s="60"/>
      <c r="G2561" s="60" t="s">
        <v>2999</v>
      </c>
      <c r="H2561" s="60"/>
      <c r="I2561" s="59">
        <f t="shared" si="41"/>
        <v>19</v>
      </c>
      <c r="J2561" s="59" t="s">
        <v>1561</v>
      </c>
      <c r="K2561" s="61"/>
      <c r="L2561" s="62" t="s">
        <v>6737</v>
      </c>
      <c r="M2561" s="62" t="s">
        <v>2999</v>
      </c>
      <c r="N2561" s="72" t="str">
        <f>VLOOKUP(M2561,'Hulpblad KAR-parser'!A:C,2,FALSE)</f>
        <v>Inzet GMK</v>
      </c>
      <c r="O2561" s="72" t="str">
        <f>IF(VLOOKUP(M2561,'Hulpblad KAR-parser'!A:C,3,FALSE)="","",VLOOKUP(M2561,'Hulpblad KAR-parser'!A:C,3,FALSE))</f>
        <v>MKB C-MKB</v>
      </c>
      <c r="P2561" s="136" t="str">
        <f>IF(CONCATENATE(C2561,D2561)="","",VLOOKUP(CONCATENATE(C2561,D2561),Karakteristieken!AQ:AQ,1,FALSE))</f>
        <v/>
      </c>
    </row>
    <row r="2562" spans="1:16" x14ac:dyDescent="0.25">
      <c r="A2562" s="59">
        <v>200114818</v>
      </c>
      <c r="B2562" s="59">
        <v>200098358</v>
      </c>
      <c r="C2562" s="59" t="s">
        <v>2987</v>
      </c>
      <c r="D2562" s="59" t="s">
        <v>3001</v>
      </c>
      <c r="E2562" s="60" t="s">
        <v>3002</v>
      </c>
      <c r="F2562" s="60"/>
      <c r="G2562" s="60"/>
      <c r="H2562" s="60"/>
      <c r="I2562" s="59">
        <f t="shared" si="41"/>
        <v>20</v>
      </c>
      <c r="J2562" s="59" t="s">
        <v>1613</v>
      </c>
      <c r="K2562" s="61"/>
      <c r="L2562" s="62" t="s">
        <v>6737</v>
      </c>
      <c r="M2562" s="62" t="s">
        <v>3002</v>
      </c>
      <c r="N2562" s="72" t="str">
        <f>VLOOKUP(M2562,'Hulpblad KAR-parser'!A:C,2,FALSE)</f>
        <v>Inzet GMK</v>
      </c>
      <c r="O2562" s="72" t="str">
        <f>IF(VLOOKUP(M2562,'Hulpblad KAR-parser'!A:C,3,FALSE)="","",VLOOKUP(M2562,'Hulpblad KAR-parser'!A:C,3,FALSE))</f>
        <v>MKB CTL-B</v>
      </c>
      <c r="P2562" s="136" t="str">
        <f>IF(CONCATENATE(C2562,D2562)="","",VLOOKUP(CONCATENATE(C2562,D2562),Karakteristieken!AQ:AQ,1,FALSE))</f>
        <v>Inzet GMKMKB CTL-B</v>
      </c>
    </row>
    <row r="2563" spans="1:16" x14ac:dyDescent="0.25">
      <c r="A2563" s="59"/>
      <c r="B2563" s="59"/>
      <c r="C2563" s="59"/>
      <c r="D2563" s="59"/>
      <c r="E2563" s="60" t="s">
        <v>9818</v>
      </c>
      <c r="F2563" s="60"/>
      <c r="G2563" s="60" t="s">
        <v>3002</v>
      </c>
      <c r="H2563" s="60"/>
      <c r="I2563" s="59">
        <f t="shared" si="41"/>
        <v>5</v>
      </c>
      <c r="J2563" s="59" t="s">
        <v>1561</v>
      </c>
      <c r="K2563" s="61"/>
      <c r="L2563" s="62" t="s">
        <v>6737</v>
      </c>
      <c r="M2563" s="62" t="s">
        <v>3002</v>
      </c>
      <c r="N2563" s="72" t="str">
        <f>VLOOKUP(M2563,'Hulpblad KAR-parser'!A:C,2,FALSE)</f>
        <v>Inzet GMK</v>
      </c>
      <c r="O2563" s="72" t="str">
        <f>IF(VLOOKUP(M2563,'Hulpblad KAR-parser'!A:C,3,FALSE)="","",VLOOKUP(M2563,'Hulpblad KAR-parser'!A:C,3,FALSE))</f>
        <v>MKB CTL-B</v>
      </c>
      <c r="P2563" s="136" t="str">
        <f>IF(CONCATENATE(C2563,D2563)="","",VLOOKUP(CONCATENATE(C2563,D2563),Karakteristieken!AQ:AQ,1,FALSE))</f>
        <v/>
      </c>
    </row>
    <row r="2564" spans="1:16" x14ac:dyDescent="0.25">
      <c r="A2564" s="59"/>
      <c r="B2564" s="59"/>
      <c r="C2564" s="59"/>
      <c r="D2564" s="59"/>
      <c r="E2564" s="60" t="s">
        <v>9819</v>
      </c>
      <c r="F2564" s="60"/>
      <c r="G2564" s="60" t="s">
        <v>3002</v>
      </c>
      <c r="H2564" s="60"/>
      <c r="I2564" s="59">
        <f t="shared" ref="I2564:I2627" si="42">LEN(E2564)</f>
        <v>7</v>
      </c>
      <c r="J2564" s="59" t="s">
        <v>1561</v>
      </c>
      <c r="K2564" s="61"/>
      <c r="L2564" s="62" t="s">
        <v>6737</v>
      </c>
      <c r="M2564" s="62" t="s">
        <v>3002</v>
      </c>
      <c r="N2564" s="72" t="str">
        <f>VLOOKUP(M2564,'Hulpblad KAR-parser'!A:C,2,FALSE)</f>
        <v>Inzet GMK</v>
      </c>
      <c r="O2564" s="72" t="str">
        <f>IF(VLOOKUP(M2564,'Hulpblad KAR-parser'!A:C,3,FALSE)="","",VLOOKUP(M2564,'Hulpblad KAR-parser'!A:C,3,FALSE))</f>
        <v>MKB CTL-B</v>
      </c>
      <c r="P2564" s="136" t="str">
        <f>IF(CONCATENATE(C2564,D2564)="","",VLOOKUP(CONCATENATE(C2564,D2564),Karakteristieken!AQ:AQ,1,FALSE))</f>
        <v/>
      </c>
    </row>
    <row r="2565" spans="1:16" x14ac:dyDescent="0.25">
      <c r="A2565" s="59"/>
      <c r="B2565" s="59"/>
      <c r="C2565" s="59"/>
      <c r="D2565" s="59"/>
      <c r="E2565" s="60" t="s">
        <v>11914</v>
      </c>
      <c r="F2565" s="60"/>
      <c r="G2565" s="60" t="s">
        <v>3002</v>
      </c>
      <c r="H2565" s="60"/>
      <c r="I2565" s="59">
        <f t="shared" si="42"/>
        <v>6</v>
      </c>
      <c r="J2565" s="59" t="s">
        <v>1561</v>
      </c>
      <c r="K2565" s="61"/>
      <c r="L2565" s="62" t="s">
        <v>6737</v>
      </c>
      <c r="M2565" s="62" t="s">
        <v>3002</v>
      </c>
      <c r="N2565" s="72" t="str">
        <f>VLOOKUP(M2565,'Hulpblad KAR-parser'!A:C,2,FALSE)</f>
        <v>Inzet GMK</v>
      </c>
      <c r="O2565" s="72" t="str">
        <f>IF(VLOOKUP(M2565,'Hulpblad KAR-parser'!A:C,3,FALSE)="","",VLOOKUP(M2565,'Hulpblad KAR-parser'!A:C,3,FALSE))</f>
        <v>MKB CTL-B</v>
      </c>
      <c r="P2565" s="136" t="str">
        <f>IF(CONCATENATE(C2565,D2565)="","",VLOOKUP(CONCATENATE(C2565,D2565),Karakteristieken!AQ:AQ,1,FALSE))</f>
        <v/>
      </c>
    </row>
    <row r="2566" spans="1:16" x14ac:dyDescent="0.25">
      <c r="A2566" s="59"/>
      <c r="B2566" s="59"/>
      <c r="C2566" s="59"/>
      <c r="D2566" s="59"/>
      <c r="E2566" s="60" t="s">
        <v>9820</v>
      </c>
      <c r="F2566" s="60"/>
      <c r="G2566" s="60" t="s">
        <v>3002</v>
      </c>
      <c r="H2566" s="60"/>
      <c r="I2566" s="59">
        <f t="shared" si="42"/>
        <v>28</v>
      </c>
      <c r="J2566" s="59" t="s">
        <v>1561</v>
      </c>
      <c r="K2566" s="61"/>
      <c r="L2566" s="62" t="s">
        <v>6737</v>
      </c>
      <c r="M2566" s="62" t="s">
        <v>3002</v>
      </c>
      <c r="N2566" s="72" t="str">
        <f>VLOOKUP(M2566,'Hulpblad KAR-parser'!A:C,2,FALSE)</f>
        <v>Inzet GMK</v>
      </c>
      <c r="O2566" s="72" t="str">
        <f>IF(VLOOKUP(M2566,'Hulpblad KAR-parser'!A:C,3,FALSE)="","",VLOOKUP(M2566,'Hulpblad KAR-parser'!A:C,3,FALSE))</f>
        <v>MKB CTL-B</v>
      </c>
      <c r="P2566" s="136" t="str">
        <f>IF(CONCATENATE(C2566,D2566)="","",VLOOKUP(CONCATENATE(C2566,D2566),Karakteristieken!AQ:AQ,1,FALSE))</f>
        <v/>
      </c>
    </row>
    <row r="2567" spans="1:16" x14ac:dyDescent="0.25">
      <c r="A2567" s="59"/>
      <c r="B2567" s="59"/>
      <c r="C2567" s="59"/>
      <c r="D2567" s="59"/>
      <c r="E2567" s="60" t="s">
        <v>9817</v>
      </c>
      <c r="F2567" s="60"/>
      <c r="G2567" s="60" t="s">
        <v>3002</v>
      </c>
      <c r="H2567" s="60"/>
      <c r="I2567" s="59">
        <f t="shared" si="42"/>
        <v>19</v>
      </c>
      <c r="J2567" s="59" t="s">
        <v>1561</v>
      </c>
      <c r="K2567" s="61"/>
      <c r="L2567" s="62" t="s">
        <v>6737</v>
      </c>
      <c r="M2567" s="62" t="s">
        <v>3002</v>
      </c>
      <c r="N2567" s="72" t="str">
        <f>VLOOKUP(M2567,'Hulpblad KAR-parser'!A:C,2,FALSE)</f>
        <v>Inzet GMK</v>
      </c>
      <c r="O2567" s="72" t="str">
        <f>IF(VLOOKUP(M2567,'Hulpblad KAR-parser'!A:C,3,FALSE)="","",VLOOKUP(M2567,'Hulpblad KAR-parser'!A:C,3,FALSE))</f>
        <v>MKB CTL-B</v>
      </c>
      <c r="P2567" s="136" t="str">
        <f>IF(CONCATENATE(C2567,D2567)="","",VLOOKUP(CONCATENATE(C2567,D2567),Karakteristieken!AQ:AQ,1,FALSE))</f>
        <v/>
      </c>
    </row>
    <row r="2568" spans="1:16" x14ac:dyDescent="0.25">
      <c r="A2568" s="59">
        <v>200114819</v>
      </c>
      <c r="B2568" s="59">
        <v>200107200</v>
      </c>
      <c r="C2568" s="59" t="s">
        <v>2987</v>
      </c>
      <c r="D2568" s="59" t="s">
        <v>3003</v>
      </c>
      <c r="E2568" s="60" t="s">
        <v>3004</v>
      </c>
      <c r="F2568" s="60"/>
      <c r="G2568" s="60"/>
      <c r="H2568" s="60"/>
      <c r="I2568" s="59">
        <f t="shared" si="42"/>
        <v>21</v>
      </c>
      <c r="J2568" s="59" t="s">
        <v>1613</v>
      </c>
      <c r="K2568" s="61"/>
      <c r="L2568" s="62" t="s">
        <v>6737</v>
      </c>
      <c r="M2568" s="62" t="s">
        <v>3004</v>
      </c>
      <c r="N2568" s="72" t="str">
        <f>VLOOKUP(M2568,'Hulpblad KAR-parser'!A:C,2,FALSE)</f>
        <v>Inzet GMK</v>
      </c>
      <c r="O2568" s="72" t="str">
        <f>IF(VLOOKUP(M2568,'Hulpblad KAR-parser'!A:C,3,FALSE)="","",VLOOKUP(M2568,'Hulpblad KAR-parser'!A:C,3,FALSE))</f>
        <v>MKB CTL-BG</v>
      </c>
      <c r="P2568" s="136" t="str">
        <f>IF(CONCATENATE(C2568,D2568)="","",VLOOKUP(CONCATENATE(C2568,D2568),Karakteristieken!AQ:AQ,1,FALSE))</f>
        <v>Inzet GMKMKB CTL-BG</v>
      </c>
    </row>
    <row r="2569" spans="1:16" x14ac:dyDescent="0.25">
      <c r="A2569" s="59"/>
      <c r="B2569" s="59"/>
      <c r="C2569" s="59"/>
      <c r="D2569" s="59"/>
      <c r="E2569" s="60" t="s">
        <v>11895</v>
      </c>
      <c r="F2569" s="60"/>
      <c r="G2569" s="60" t="s">
        <v>3004</v>
      </c>
      <c r="H2569" s="60"/>
      <c r="I2569" s="59">
        <f t="shared" si="42"/>
        <v>6</v>
      </c>
      <c r="J2569" s="59" t="s">
        <v>1561</v>
      </c>
      <c r="K2569" s="61"/>
      <c r="L2569" s="62" t="s">
        <v>6737</v>
      </c>
      <c r="M2569" s="62" t="s">
        <v>3004</v>
      </c>
      <c r="N2569" s="72" t="str">
        <f>VLOOKUP(M2569,'Hulpblad KAR-parser'!A:C,2,FALSE)</f>
        <v>Inzet GMK</v>
      </c>
      <c r="O2569" s="72" t="str">
        <f>IF(VLOOKUP(M2569,'Hulpblad KAR-parser'!A:C,3,FALSE)="","",VLOOKUP(M2569,'Hulpblad KAR-parser'!A:C,3,FALSE))</f>
        <v>MKB CTL-BG</v>
      </c>
      <c r="P2569" s="136" t="str">
        <f>IF(CONCATENATE(C2569,D2569)="","",VLOOKUP(CONCATENATE(C2569,D2569),Karakteristieken!AQ:AQ,1,FALSE))</f>
        <v/>
      </c>
    </row>
    <row r="2570" spans="1:16" x14ac:dyDescent="0.25">
      <c r="A2570" s="59"/>
      <c r="B2570" s="59"/>
      <c r="C2570" s="59"/>
      <c r="D2570" s="59"/>
      <c r="E2570" s="60" t="s">
        <v>11916</v>
      </c>
      <c r="F2570" s="60"/>
      <c r="G2570" s="60" t="s">
        <v>3004</v>
      </c>
      <c r="H2570" s="60"/>
      <c r="I2570" s="59">
        <f t="shared" si="42"/>
        <v>7</v>
      </c>
      <c r="J2570" s="59" t="s">
        <v>1561</v>
      </c>
      <c r="K2570" s="61"/>
      <c r="L2570" s="62" t="s">
        <v>6737</v>
      </c>
      <c r="M2570" s="62" t="s">
        <v>3004</v>
      </c>
      <c r="N2570" s="72" t="str">
        <f>VLOOKUP(M2570,'Hulpblad KAR-parser'!A:C,2,FALSE)</f>
        <v>Inzet GMK</v>
      </c>
      <c r="O2570" s="72" t="str">
        <f>IF(VLOOKUP(M2570,'Hulpblad KAR-parser'!A:C,3,FALSE)="","",VLOOKUP(M2570,'Hulpblad KAR-parser'!A:C,3,FALSE))</f>
        <v>MKB CTL-BG</v>
      </c>
      <c r="P2570" s="136" t="str">
        <f>IF(CONCATENATE(C2570,D2570)="","",VLOOKUP(CONCATENATE(C2570,D2570),Karakteristieken!AQ:AQ,1,FALSE))</f>
        <v/>
      </c>
    </row>
    <row r="2571" spans="1:16" x14ac:dyDescent="0.25">
      <c r="A2571" s="59"/>
      <c r="B2571" s="59"/>
      <c r="C2571" s="59"/>
      <c r="D2571" s="59"/>
      <c r="E2571" s="60" t="s">
        <v>9821</v>
      </c>
      <c r="F2571" s="60"/>
      <c r="G2571" s="60" t="s">
        <v>3004</v>
      </c>
      <c r="H2571" s="60"/>
      <c r="I2571" s="59">
        <f t="shared" si="42"/>
        <v>20</v>
      </c>
      <c r="J2571" s="59" t="s">
        <v>1561</v>
      </c>
      <c r="K2571" s="61"/>
      <c r="L2571" s="62" t="s">
        <v>6737</v>
      </c>
      <c r="M2571" s="62" t="s">
        <v>3004</v>
      </c>
      <c r="N2571" s="72" t="str">
        <f>VLOOKUP(M2571,'Hulpblad KAR-parser'!A:C,2,FALSE)</f>
        <v>Inzet GMK</v>
      </c>
      <c r="O2571" s="72" t="str">
        <f>IF(VLOOKUP(M2571,'Hulpblad KAR-parser'!A:C,3,FALSE)="","",VLOOKUP(M2571,'Hulpblad KAR-parser'!A:C,3,FALSE))</f>
        <v>MKB CTL-BG</v>
      </c>
      <c r="P2571" s="136" t="str">
        <f>IF(CONCATENATE(C2571,D2571)="","",VLOOKUP(CONCATENATE(C2571,D2571),Karakteristieken!AQ:AQ,1,FALSE))</f>
        <v/>
      </c>
    </row>
    <row r="2572" spans="1:16" x14ac:dyDescent="0.25">
      <c r="A2572" s="59">
        <v>200114820</v>
      </c>
      <c r="B2572" s="59">
        <v>200107201</v>
      </c>
      <c r="C2572" s="59" t="s">
        <v>2987</v>
      </c>
      <c r="D2572" s="59" t="s">
        <v>3005</v>
      </c>
      <c r="E2572" s="60" t="s">
        <v>3006</v>
      </c>
      <c r="F2572" s="60"/>
      <c r="G2572" s="60"/>
      <c r="H2572" s="60"/>
      <c r="I2572" s="59">
        <f t="shared" si="42"/>
        <v>21</v>
      </c>
      <c r="J2572" s="59" t="s">
        <v>1613</v>
      </c>
      <c r="K2572" s="61"/>
      <c r="L2572" s="62" t="s">
        <v>6737</v>
      </c>
      <c r="M2572" s="62" t="s">
        <v>3006</v>
      </c>
      <c r="N2572" s="72" t="str">
        <f>VLOOKUP(M2572,'Hulpblad KAR-parser'!A:C,2,FALSE)</f>
        <v>Inzet GMK</v>
      </c>
      <c r="O2572" s="72" t="str">
        <f>IF(VLOOKUP(M2572,'Hulpblad KAR-parser'!A:C,3,FALSE)="","",VLOOKUP(M2572,'Hulpblad KAR-parser'!A:C,3,FALSE))</f>
        <v>MKB CTL-VE</v>
      </c>
      <c r="P2572" s="136" t="str">
        <f>IF(CONCATENATE(C2572,D2572)="","",VLOOKUP(CONCATENATE(C2572,D2572),Karakteristieken!AQ:AQ,1,FALSE))</f>
        <v>Inzet GMKMKB CTL-VE</v>
      </c>
    </row>
    <row r="2573" spans="1:16" x14ac:dyDescent="0.25">
      <c r="A2573" s="59"/>
      <c r="B2573" s="59"/>
      <c r="C2573" s="59"/>
      <c r="D2573" s="59"/>
      <c r="E2573" s="60" t="s">
        <v>9824</v>
      </c>
      <c r="F2573" s="60"/>
      <c r="G2573" s="60" t="s">
        <v>3006</v>
      </c>
      <c r="H2573" s="60"/>
      <c r="I2573" s="59">
        <f t="shared" si="42"/>
        <v>6</v>
      </c>
      <c r="J2573" s="59" t="s">
        <v>1561</v>
      </c>
      <c r="K2573" s="61"/>
      <c r="L2573" s="62" t="s">
        <v>6737</v>
      </c>
      <c r="M2573" s="62" t="s">
        <v>3006</v>
      </c>
      <c r="N2573" s="72" t="str">
        <f>VLOOKUP(M2573,'Hulpblad KAR-parser'!A:C,2,FALSE)</f>
        <v>Inzet GMK</v>
      </c>
      <c r="O2573" s="72" t="str">
        <f>IF(VLOOKUP(M2573,'Hulpblad KAR-parser'!A:C,3,FALSE)="","",VLOOKUP(M2573,'Hulpblad KAR-parser'!A:C,3,FALSE))</f>
        <v>MKB CTL-VE</v>
      </c>
      <c r="P2573" s="136" t="str">
        <f>IF(CONCATENATE(C2573,D2573)="","",VLOOKUP(CONCATENATE(C2573,D2573),Karakteristieken!AQ:AQ,1,FALSE))</f>
        <v/>
      </c>
    </row>
    <row r="2574" spans="1:16" x14ac:dyDescent="0.25">
      <c r="A2574" s="59"/>
      <c r="B2574" s="59"/>
      <c r="C2574" s="59"/>
      <c r="D2574" s="59"/>
      <c r="E2574" s="60" t="s">
        <v>9822</v>
      </c>
      <c r="F2574" s="60"/>
      <c r="G2574" s="60" t="s">
        <v>3006</v>
      </c>
      <c r="H2574" s="60"/>
      <c r="I2574" s="59">
        <f t="shared" si="42"/>
        <v>7</v>
      </c>
      <c r="J2574" s="59" t="s">
        <v>1561</v>
      </c>
      <c r="K2574" s="61"/>
      <c r="L2574" s="62" t="s">
        <v>6737</v>
      </c>
      <c r="M2574" s="62" t="s">
        <v>3006</v>
      </c>
      <c r="N2574" s="72" t="str">
        <f>VLOOKUP(M2574,'Hulpblad KAR-parser'!A:C,2,FALSE)</f>
        <v>Inzet GMK</v>
      </c>
      <c r="O2574" s="72" t="str">
        <f>IF(VLOOKUP(M2574,'Hulpblad KAR-parser'!A:C,3,FALSE)="","",VLOOKUP(M2574,'Hulpblad KAR-parser'!A:C,3,FALSE))</f>
        <v>MKB CTL-VE</v>
      </c>
      <c r="P2574" s="136" t="str">
        <f>IF(CONCATENATE(C2574,D2574)="","",VLOOKUP(CONCATENATE(C2574,D2574),Karakteristieken!AQ:AQ,1,FALSE))</f>
        <v/>
      </c>
    </row>
    <row r="2575" spans="1:16" x14ac:dyDescent="0.25">
      <c r="A2575" s="59"/>
      <c r="B2575" s="59"/>
      <c r="C2575" s="59"/>
      <c r="D2575" s="59"/>
      <c r="E2575" s="60" t="s">
        <v>9823</v>
      </c>
      <c r="F2575" s="60"/>
      <c r="G2575" s="60" t="s">
        <v>3006</v>
      </c>
      <c r="H2575" s="60"/>
      <c r="I2575" s="59">
        <f t="shared" si="42"/>
        <v>28</v>
      </c>
      <c r="J2575" s="59" t="s">
        <v>1561</v>
      </c>
      <c r="K2575" s="61"/>
      <c r="L2575" s="62" t="s">
        <v>6737</v>
      </c>
      <c r="M2575" s="62" t="s">
        <v>3006</v>
      </c>
      <c r="N2575" s="72" t="str">
        <f>VLOOKUP(M2575,'Hulpblad KAR-parser'!A:C,2,FALSE)</f>
        <v>Inzet GMK</v>
      </c>
      <c r="O2575" s="72" t="str">
        <f>IF(VLOOKUP(M2575,'Hulpblad KAR-parser'!A:C,3,FALSE)="","",VLOOKUP(M2575,'Hulpblad KAR-parser'!A:C,3,FALSE))</f>
        <v>MKB CTL-VE</v>
      </c>
      <c r="P2575" s="136" t="str">
        <f>IF(CONCATENATE(C2575,D2575)="","",VLOOKUP(CONCATENATE(C2575,D2575),Karakteristieken!AQ:AQ,1,FALSE))</f>
        <v/>
      </c>
    </row>
    <row r="2576" spans="1:16" x14ac:dyDescent="0.25">
      <c r="A2576" s="59">
        <v>200114821</v>
      </c>
      <c r="B2576" s="59">
        <v>200107202</v>
      </c>
      <c r="C2576" s="59" t="s">
        <v>2987</v>
      </c>
      <c r="D2576" s="59" t="s">
        <v>3008</v>
      </c>
      <c r="E2576" s="60" t="s">
        <v>3009</v>
      </c>
      <c r="F2576" s="60"/>
      <c r="G2576" s="60"/>
      <c r="H2576" s="60"/>
      <c r="I2576" s="59">
        <f t="shared" si="42"/>
        <v>20</v>
      </c>
      <c r="J2576" s="59" t="s">
        <v>1613</v>
      </c>
      <c r="K2576" s="61"/>
      <c r="L2576" s="62" t="s">
        <v>6737</v>
      </c>
      <c r="M2576" s="62" t="s">
        <v>3009</v>
      </c>
      <c r="N2576" s="72" t="str">
        <f>VLOOKUP(M2576,'Hulpblad KAR-parser'!A:C,2,FALSE)</f>
        <v>Inzet GMK</v>
      </c>
      <c r="O2576" s="72" t="str">
        <f>IF(VLOOKUP(M2576,'Hulpblad KAR-parser'!A:C,3,FALSE)="","",VLOOKUP(M2576,'Hulpblad KAR-parser'!A:C,3,FALSE))</f>
        <v>MKB HMK-B</v>
      </c>
      <c r="P2576" s="136" t="str">
        <f>IF(CONCATENATE(C2576,D2576)="","",VLOOKUP(CONCATENATE(C2576,D2576),Karakteristieken!AQ:AQ,1,FALSE))</f>
        <v>Inzet GMKMKB HMK-B</v>
      </c>
    </row>
    <row r="2577" spans="1:16" x14ac:dyDescent="0.25">
      <c r="A2577" s="59"/>
      <c r="B2577" s="59"/>
      <c r="C2577" s="59"/>
      <c r="D2577" s="59"/>
      <c r="E2577" s="60" t="s">
        <v>11896</v>
      </c>
      <c r="F2577" s="60"/>
      <c r="G2577" s="60" t="s">
        <v>3009</v>
      </c>
      <c r="H2577" s="60"/>
      <c r="I2577" s="59">
        <f t="shared" si="42"/>
        <v>5</v>
      </c>
      <c r="J2577" s="59" t="s">
        <v>1561</v>
      </c>
      <c r="K2577" s="61"/>
      <c r="L2577" s="62" t="s">
        <v>6737</v>
      </c>
      <c r="M2577" s="62" t="s">
        <v>3009</v>
      </c>
      <c r="N2577" s="72" t="str">
        <f>VLOOKUP(M2577,'Hulpblad KAR-parser'!A:C,2,FALSE)</f>
        <v>Inzet GMK</v>
      </c>
      <c r="O2577" s="72" t="str">
        <f>IF(VLOOKUP(M2577,'Hulpblad KAR-parser'!A:C,3,FALSE)="","",VLOOKUP(M2577,'Hulpblad KAR-parser'!A:C,3,FALSE))</f>
        <v>MKB HMK-B</v>
      </c>
      <c r="P2577" s="136" t="str">
        <f>IF(CONCATENATE(C2577,D2577)="","",VLOOKUP(CONCATENATE(C2577,D2577),Karakteristieken!AQ:AQ,1,FALSE))</f>
        <v/>
      </c>
    </row>
    <row r="2578" spans="1:16" x14ac:dyDescent="0.25">
      <c r="A2578" s="59"/>
      <c r="B2578" s="59"/>
      <c r="C2578" s="59"/>
      <c r="D2578" s="59"/>
      <c r="E2578" s="60" t="s">
        <v>11917</v>
      </c>
      <c r="F2578" s="60"/>
      <c r="G2578" s="60" t="s">
        <v>3009</v>
      </c>
      <c r="H2578" s="60"/>
      <c r="I2578" s="59">
        <f t="shared" si="42"/>
        <v>6</v>
      </c>
      <c r="J2578" s="59" t="s">
        <v>1561</v>
      </c>
      <c r="K2578" s="61"/>
      <c r="L2578" s="62" t="s">
        <v>6737</v>
      </c>
      <c r="M2578" s="62" t="s">
        <v>3009</v>
      </c>
      <c r="N2578" s="72" t="str">
        <f>VLOOKUP(M2578,'Hulpblad KAR-parser'!A:C,2,FALSE)</f>
        <v>Inzet GMK</v>
      </c>
      <c r="O2578" s="72" t="str">
        <f>IF(VLOOKUP(M2578,'Hulpblad KAR-parser'!A:C,3,FALSE)="","",VLOOKUP(M2578,'Hulpblad KAR-parser'!A:C,3,FALSE))</f>
        <v>MKB HMK-B</v>
      </c>
      <c r="P2578" s="136" t="str">
        <f>IF(CONCATENATE(C2578,D2578)="","",VLOOKUP(CONCATENATE(C2578,D2578),Karakteristieken!AQ:AQ,1,FALSE))</f>
        <v/>
      </c>
    </row>
    <row r="2579" spans="1:16" x14ac:dyDescent="0.25">
      <c r="A2579" s="59"/>
      <c r="B2579" s="59"/>
      <c r="C2579" s="59"/>
      <c r="D2579" s="59"/>
      <c r="E2579" s="60" t="s">
        <v>9825</v>
      </c>
      <c r="F2579" s="60"/>
      <c r="G2579" s="60" t="s">
        <v>3009</v>
      </c>
      <c r="H2579" s="60"/>
      <c r="I2579" s="59">
        <f t="shared" si="42"/>
        <v>19</v>
      </c>
      <c r="J2579" s="59" t="s">
        <v>1561</v>
      </c>
      <c r="K2579" s="61"/>
      <c r="L2579" s="62" t="s">
        <v>6737</v>
      </c>
      <c r="M2579" s="62" t="s">
        <v>3009</v>
      </c>
      <c r="N2579" s="72" t="str">
        <f>VLOOKUP(M2579,'Hulpblad KAR-parser'!A:C,2,FALSE)</f>
        <v>Inzet GMK</v>
      </c>
      <c r="O2579" s="72" t="str">
        <f>IF(VLOOKUP(M2579,'Hulpblad KAR-parser'!A:C,3,FALSE)="","",VLOOKUP(M2579,'Hulpblad KAR-parser'!A:C,3,FALSE))</f>
        <v>MKB HMK-B</v>
      </c>
      <c r="P2579" s="136" t="str">
        <f>IF(CONCATENATE(C2579,D2579)="","",VLOOKUP(CONCATENATE(C2579,D2579),Karakteristieken!AQ:AQ,1,FALSE))</f>
        <v/>
      </c>
    </row>
    <row r="2580" spans="1:16" x14ac:dyDescent="0.25">
      <c r="A2580" s="59">
        <v>200110006</v>
      </c>
      <c r="B2580" s="59">
        <v>200098472</v>
      </c>
      <c r="C2580" s="59" t="s">
        <v>2987</v>
      </c>
      <c r="D2580" s="59" t="s">
        <v>3011</v>
      </c>
      <c r="E2580" s="60" t="s">
        <v>3012</v>
      </c>
      <c r="F2580" s="60"/>
      <c r="G2580" s="60"/>
      <c r="H2580" s="60"/>
      <c r="I2580" s="59">
        <f t="shared" si="42"/>
        <v>18</v>
      </c>
      <c r="J2580" s="59" t="s">
        <v>1613</v>
      </c>
      <c r="K2580" s="61"/>
      <c r="L2580" s="62" t="s">
        <v>6737</v>
      </c>
      <c r="M2580" s="62" t="s">
        <v>3012</v>
      </c>
      <c r="N2580" s="72" t="str">
        <f>VLOOKUP(M2580,'Hulpblad KAR-parser'!A:C,2,FALSE)</f>
        <v>Inzet GMK</v>
      </c>
      <c r="O2580" s="72" t="str">
        <f>IF(VLOOKUP(M2580,'Hulpblad KAR-parser'!A:C,3,FALSE)="","",VLOOKUP(M2580,'Hulpblad KAR-parser'!A:C,3,FALSE))</f>
        <v>MKB TOA</v>
      </c>
      <c r="P2580" s="136" t="str">
        <f>IF(CONCATENATE(C2580,D2580)="","",VLOOKUP(CONCATENATE(C2580,D2580),Karakteristieken!AQ:AQ,1,FALSE))</f>
        <v>Inzet GMKMKB TOA</v>
      </c>
    </row>
    <row r="2581" spans="1:16" x14ac:dyDescent="0.25">
      <c r="A2581" s="59"/>
      <c r="B2581" s="59"/>
      <c r="C2581" s="59"/>
      <c r="D2581" s="59"/>
      <c r="E2581" s="60" t="s">
        <v>11903</v>
      </c>
      <c r="F2581" s="60"/>
      <c r="G2581" s="60" t="s">
        <v>3012</v>
      </c>
      <c r="H2581" s="60"/>
      <c r="I2581" s="59">
        <f t="shared" si="42"/>
        <v>7</v>
      </c>
      <c r="J2581" s="59" t="s">
        <v>1561</v>
      </c>
      <c r="K2581" s="61"/>
      <c r="L2581" s="62" t="s">
        <v>6737</v>
      </c>
      <c r="M2581" s="62" t="s">
        <v>3012</v>
      </c>
      <c r="N2581" s="72" t="str">
        <f>VLOOKUP(M2581,'Hulpblad KAR-parser'!A:C,2,FALSE)</f>
        <v>Inzet GMK</v>
      </c>
      <c r="O2581" s="72" t="str">
        <f>IF(VLOOKUP(M2581,'Hulpblad KAR-parser'!A:C,3,FALSE)="","",VLOOKUP(M2581,'Hulpblad KAR-parser'!A:C,3,FALSE))</f>
        <v>MKB TOA</v>
      </c>
      <c r="P2581" s="136" t="str">
        <f>IF(CONCATENATE(C2581,D2581)="","",VLOOKUP(CONCATENATE(C2581,D2581),Karakteristieken!AQ:AQ,1,FALSE))</f>
        <v/>
      </c>
    </row>
    <row r="2582" spans="1:16" x14ac:dyDescent="0.25">
      <c r="A2582" s="59"/>
      <c r="B2582" s="59"/>
      <c r="C2582" s="59"/>
      <c r="D2582" s="59"/>
      <c r="E2582" s="60" t="s">
        <v>11899</v>
      </c>
      <c r="F2582" s="60"/>
      <c r="G2582" s="60" t="s">
        <v>3012</v>
      </c>
      <c r="H2582" s="60"/>
      <c r="I2582" s="59">
        <f t="shared" si="42"/>
        <v>8</v>
      </c>
      <c r="J2582" s="59" t="s">
        <v>1561</v>
      </c>
      <c r="K2582" s="61"/>
      <c r="L2582" s="62" t="s">
        <v>6737</v>
      </c>
      <c r="M2582" s="62" t="s">
        <v>3012</v>
      </c>
      <c r="N2582" s="72" t="str">
        <f>VLOOKUP(M2582,'Hulpblad KAR-parser'!A:C,2,FALSE)</f>
        <v>Inzet GMK</v>
      </c>
      <c r="O2582" s="72" t="str">
        <f>IF(VLOOKUP(M2582,'Hulpblad KAR-parser'!A:C,3,FALSE)="","",VLOOKUP(M2582,'Hulpblad KAR-parser'!A:C,3,FALSE))</f>
        <v>MKB TOA</v>
      </c>
      <c r="P2582" s="136" t="str">
        <f>IF(CONCATENATE(C2582,D2582)="","",VLOOKUP(CONCATENATE(C2582,D2582),Karakteristieken!AQ:AQ,1,FALSE))</f>
        <v/>
      </c>
    </row>
    <row r="2583" spans="1:16" x14ac:dyDescent="0.25">
      <c r="A2583" s="59">
        <v>200110007</v>
      </c>
      <c r="B2583" s="59">
        <v>200098473</v>
      </c>
      <c r="C2583" s="59" t="s">
        <v>2987</v>
      </c>
      <c r="D2583" s="59" t="s">
        <v>3013</v>
      </c>
      <c r="E2583" s="60" t="s">
        <v>3014</v>
      </c>
      <c r="F2583" s="60"/>
      <c r="G2583" s="60"/>
      <c r="H2583" s="60"/>
      <c r="I2583" s="59">
        <f t="shared" si="42"/>
        <v>25</v>
      </c>
      <c r="J2583" s="59" t="s">
        <v>1613</v>
      </c>
      <c r="K2583" s="61"/>
      <c r="L2583" s="62" t="s">
        <v>6737</v>
      </c>
      <c r="M2583" s="62" t="s">
        <v>3014</v>
      </c>
      <c r="N2583" s="72" t="str">
        <f>VLOOKUP(M2583,'Hulpblad KAR-parser'!A:C,2,FALSE)</f>
        <v>Inzet GMK</v>
      </c>
      <c r="O2583" s="72" t="str">
        <f>IF(VLOOKUP(M2583,'Hulpblad KAR-parser'!A:C,3,FALSE)="","",VLOOKUP(M2583,'Hulpblad KAR-parser'!A:C,3,FALSE))</f>
        <v>MKP generalist</v>
      </c>
      <c r="P2583" s="136" t="str">
        <f>IF(CONCATENATE(C2583,D2583)="","",VLOOKUP(CONCATENATE(C2583,D2583),Karakteristieken!AQ:AQ,1,FALSE))</f>
        <v>Inzet GMKMKP generalist</v>
      </c>
    </row>
    <row r="2584" spans="1:16" x14ac:dyDescent="0.25">
      <c r="A2584" s="59"/>
      <c r="B2584" s="59"/>
      <c r="C2584" s="59"/>
      <c r="D2584" s="59"/>
      <c r="E2584" s="60" t="s">
        <v>11904</v>
      </c>
      <c r="F2584" s="60"/>
      <c r="G2584" s="60" t="s">
        <v>3014</v>
      </c>
      <c r="H2584" s="60"/>
      <c r="I2584" s="59">
        <f t="shared" si="42"/>
        <v>7</v>
      </c>
      <c r="J2584" s="59" t="s">
        <v>1561</v>
      </c>
      <c r="K2584" s="61"/>
      <c r="L2584" s="62" t="s">
        <v>6737</v>
      </c>
      <c r="M2584" s="62" t="s">
        <v>3014</v>
      </c>
      <c r="N2584" s="72" t="str">
        <f>VLOOKUP(M2584,'Hulpblad KAR-parser'!A:C,2,FALSE)</f>
        <v>Inzet GMK</v>
      </c>
      <c r="O2584" s="72" t="str">
        <f>IF(VLOOKUP(M2584,'Hulpblad KAR-parser'!A:C,3,FALSE)="","",VLOOKUP(M2584,'Hulpblad KAR-parser'!A:C,3,FALSE))</f>
        <v>MKP generalist</v>
      </c>
      <c r="P2584" s="136" t="str">
        <f>IF(CONCATENATE(C2584,D2584)="","",VLOOKUP(CONCATENATE(C2584,D2584),Karakteristieken!AQ:AQ,1,FALSE))</f>
        <v/>
      </c>
    </row>
    <row r="2585" spans="1:16" x14ac:dyDescent="0.25">
      <c r="A2585" s="59"/>
      <c r="B2585" s="59"/>
      <c r="C2585" s="59"/>
      <c r="D2585" s="59"/>
      <c r="E2585" s="60" t="s">
        <v>11900</v>
      </c>
      <c r="F2585" s="60"/>
      <c r="G2585" s="60" t="s">
        <v>3014</v>
      </c>
      <c r="H2585" s="60"/>
      <c r="I2585" s="59">
        <f t="shared" si="42"/>
        <v>15</v>
      </c>
      <c r="J2585" s="59" t="s">
        <v>1561</v>
      </c>
      <c r="K2585" s="61"/>
      <c r="L2585" s="62" t="s">
        <v>6737</v>
      </c>
      <c r="M2585" s="62" t="s">
        <v>3014</v>
      </c>
      <c r="N2585" s="72" t="str">
        <f>VLOOKUP(M2585,'Hulpblad KAR-parser'!A:C,2,FALSE)</f>
        <v>Inzet GMK</v>
      </c>
      <c r="O2585" s="72" t="str">
        <f>IF(VLOOKUP(M2585,'Hulpblad KAR-parser'!A:C,3,FALSE)="","",VLOOKUP(M2585,'Hulpblad KAR-parser'!A:C,3,FALSE))</f>
        <v>MKP generalist</v>
      </c>
      <c r="P2585" s="136" t="str">
        <f>IF(CONCATENATE(C2585,D2585)="","",VLOOKUP(CONCATENATE(C2585,D2585),Karakteristieken!AQ:AQ,1,FALSE))</f>
        <v/>
      </c>
    </row>
    <row r="2586" spans="1:16" x14ac:dyDescent="0.25">
      <c r="A2586" s="59">
        <v>200110008</v>
      </c>
      <c r="B2586" s="59">
        <v>200098474</v>
      </c>
      <c r="C2586" s="59" t="s">
        <v>2987</v>
      </c>
      <c r="D2586" s="59" t="s">
        <v>3015</v>
      </c>
      <c r="E2586" s="60" t="s">
        <v>3016</v>
      </c>
      <c r="F2586" s="60"/>
      <c r="G2586" s="60"/>
      <c r="H2586" s="60"/>
      <c r="I2586" s="59">
        <f t="shared" si="42"/>
        <v>19</v>
      </c>
      <c r="J2586" s="59" t="s">
        <v>1613</v>
      </c>
      <c r="K2586" s="61"/>
      <c r="L2586" s="62" t="s">
        <v>6737</v>
      </c>
      <c r="M2586" s="62" t="s">
        <v>3016</v>
      </c>
      <c r="N2586" s="72" t="str">
        <f>VLOOKUP(M2586,'Hulpblad KAR-parser'!A:C,2,FALSE)</f>
        <v>Inzet GMK</v>
      </c>
      <c r="O2586" s="72" t="str">
        <f>IF(VLOOKUP(M2586,'Hulpblad KAR-parser'!A:C,3,FALSE)="","",VLOOKUP(M2586,'Hulpblad KAR-parser'!A:C,3,FALSE))</f>
        <v>MKP OpCo</v>
      </c>
      <c r="P2586" s="136" t="str">
        <f>IF(CONCATENATE(C2586,D2586)="","",VLOOKUP(CONCATENATE(C2586,D2586),Karakteristieken!AQ:AQ,1,FALSE))</f>
        <v>Inzet GMKMKP OpCo</v>
      </c>
    </row>
    <row r="2587" spans="1:16" x14ac:dyDescent="0.25">
      <c r="A2587" s="59"/>
      <c r="B2587" s="59"/>
      <c r="C2587" s="59"/>
      <c r="D2587" s="59"/>
      <c r="E2587" s="60" t="s">
        <v>11906</v>
      </c>
      <c r="F2587" s="60"/>
      <c r="G2587" s="60" t="s">
        <v>3016</v>
      </c>
      <c r="H2587" s="60"/>
      <c r="I2587" s="59">
        <f t="shared" si="42"/>
        <v>7</v>
      </c>
      <c r="J2587" s="59" t="s">
        <v>1561</v>
      </c>
      <c r="K2587" s="61"/>
      <c r="L2587" s="62" t="s">
        <v>6737</v>
      </c>
      <c r="M2587" s="62" t="s">
        <v>3016</v>
      </c>
      <c r="N2587" s="72" t="str">
        <f>VLOOKUP(M2587,'Hulpblad KAR-parser'!A:C,2,FALSE)</f>
        <v>Inzet GMK</v>
      </c>
      <c r="O2587" s="72" t="str">
        <f>IF(VLOOKUP(M2587,'Hulpblad KAR-parser'!A:C,3,FALSE)="","",VLOOKUP(M2587,'Hulpblad KAR-parser'!A:C,3,FALSE))</f>
        <v>MKP OpCo</v>
      </c>
      <c r="P2587" s="136" t="str">
        <f>IF(CONCATENATE(C2587,D2587)="","",VLOOKUP(CONCATENATE(C2587,D2587),Karakteristieken!AQ:AQ,1,FALSE))</f>
        <v/>
      </c>
    </row>
    <row r="2588" spans="1:16" x14ac:dyDescent="0.25">
      <c r="A2588" s="59"/>
      <c r="B2588" s="59"/>
      <c r="C2588" s="59"/>
      <c r="D2588" s="59"/>
      <c r="E2588" s="60" t="s">
        <v>11901</v>
      </c>
      <c r="F2588" s="60"/>
      <c r="G2588" s="60" t="s">
        <v>3016</v>
      </c>
      <c r="H2588" s="60"/>
      <c r="I2588" s="59">
        <f t="shared" si="42"/>
        <v>9</v>
      </c>
      <c r="J2588" s="59" t="s">
        <v>1561</v>
      </c>
      <c r="K2588" s="61"/>
      <c r="L2588" s="62" t="s">
        <v>6737</v>
      </c>
      <c r="M2588" s="62" t="s">
        <v>3016</v>
      </c>
      <c r="N2588" s="72" t="str">
        <f>VLOOKUP(M2588,'Hulpblad KAR-parser'!A:C,2,FALSE)</f>
        <v>Inzet GMK</v>
      </c>
      <c r="O2588" s="72" t="str">
        <f>IF(VLOOKUP(M2588,'Hulpblad KAR-parser'!A:C,3,FALSE)="","",VLOOKUP(M2588,'Hulpblad KAR-parser'!A:C,3,FALSE))</f>
        <v>MKP OpCo</v>
      </c>
      <c r="P2588" s="136" t="str">
        <f>IF(CONCATENATE(C2588,D2588)="","",VLOOKUP(CONCATENATE(C2588,D2588),Karakteristieken!AQ:AQ,1,FALSE))</f>
        <v/>
      </c>
    </row>
    <row r="2589" spans="1:16" x14ac:dyDescent="0.25">
      <c r="A2589" s="59">
        <v>200110009</v>
      </c>
      <c r="B2589" s="59">
        <v>200098475</v>
      </c>
      <c r="C2589" s="59" t="s">
        <v>2987</v>
      </c>
      <c r="D2589" s="59" t="s">
        <v>3017</v>
      </c>
      <c r="E2589" s="60" t="s">
        <v>3018</v>
      </c>
      <c r="F2589" s="60"/>
      <c r="G2589" s="60"/>
      <c r="H2589" s="60"/>
      <c r="I2589" s="59">
        <f t="shared" si="42"/>
        <v>21</v>
      </c>
      <c r="J2589" s="59" t="s">
        <v>1613</v>
      </c>
      <c r="K2589" s="61"/>
      <c r="L2589" s="62" t="s">
        <v>6737</v>
      </c>
      <c r="M2589" s="62" t="s">
        <v>3018</v>
      </c>
      <c r="N2589" s="72" t="str">
        <f>VLOOKUP(M2589,'Hulpblad KAR-parser'!A:C,2,FALSE)</f>
        <v>Inzet GMK</v>
      </c>
      <c r="O2589" s="72" t="str">
        <f>IF(VLOOKUP(M2589,'Hulpblad KAR-parser'!A:C,3,FALSE)="","",VLOOKUP(M2589,'Hulpblad KAR-parser'!A:C,3,FALSE))</f>
        <v>MKP OVD-OC</v>
      </c>
      <c r="P2589" s="136" t="str">
        <f>IF(CONCATENATE(C2589,D2589)="","",VLOOKUP(CONCATENATE(C2589,D2589),Karakteristieken!AQ:AQ,1,FALSE))</f>
        <v>Inzet GMKMKP OVD-OC</v>
      </c>
    </row>
    <row r="2590" spans="1:16" x14ac:dyDescent="0.25">
      <c r="A2590" s="59"/>
      <c r="B2590" s="59"/>
      <c r="C2590" s="59"/>
      <c r="D2590" s="59"/>
      <c r="E2590" s="60" t="s">
        <v>11907</v>
      </c>
      <c r="F2590" s="60"/>
      <c r="G2590" s="60" t="s">
        <v>3018</v>
      </c>
      <c r="H2590" s="60"/>
      <c r="I2590" s="59">
        <f t="shared" si="42"/>
        <v>7</v>
      </c>
      <c r="J2590" s="59" t="s">
        <v>1561</v>
      </c>
      <c r="K2590" s="61"/>
      <c r="L2590" s="62" t="s">
        <v>6737</v>
      </c>
      <c r="M2590" s="62" t="s">
        <v>3018</v>
      </c>
      <c r="N2590" s="72" t="str">
        <f>VLOOKUP(M2590,'Hulpblad KAR-parser'!A:C,2,FALSE)</f>
        <v>Inzet GMK</v>
      </c>
      <c r="O2590" s="72" t="str">
        <f>IF(VLOOKUP(M2590,'Hulpblad KAR-parser'!A:C,3,FALSE)="","",VLOOKUP(M2590,'Hulpblad KAR-parser'!A:C,3,FALSE))</f>
        <v>MKP OVD-OC</v>
      </c>
      <c r="P2590" s="136" t="str">
        <f>IF(CONCATENATE(C2590,D2590)="","",VLOOKUP(CONCATENATE(C2590,D2590),Karakteristieken!AQ:AQ,1,FALSE))</f>
        <v/>
      </c>
    </row>
    <row r="2591" spans="1:16" x14ac:dyDescent="0.25">
      <c r="A2591" s="59"/>
      <c r="B2591" s="59"/>
      <c r="C2591" s="59"/>
      <c r="D2591" s="59"/>
      <c r="E2591" s="60" t="s">
        <v>11902</v>
      </c>
      <c r="F2591" s="60"/>
      <c r="G2591" s="60" t="s">
        <v>3018</v>
      </c>
      <c r="H2591" s="60"/>
      <c r="I2591" s="59">
        <f t="shared" si="42"/>
        <v>10</v>
      </c>
      <c r="J2591" s="59" t="s">
        <v>1561</v>
      </c>
      <c r="K2591" s="61"/>
      <c r="L2591" s="62" t="s">
        <v>6737</v>
      </c>
      <c r="M2591" s="62" t="s">
        <v>3018</v>
      </c>
      <c r="N2591" s="72" t="str">
        <f>VLOOKUP(M2591,'Hulpblad KAR-parser'!A:C,2,FALSE)</f>
        <v>Inzet GMK</v>
      </c>
      <c r="O2591" s="72" t="str">
        <f>IF(VLOOKUP(M2591,'Hulpblad KAR-parser'!A:C,3,FALSE)="","",VLOOKUP(M2591,'Hulpblad KAR-parser'!A:C,3,FALSE))</f>
        <v>MKP OVD-OC</v>
      </c>
      <c r="P2591" s="136" t="str">
        <f>IF(CONCATENATE(C2591,D2591)="","",VLOOKUP(CONCATENATE(C2591,D2591),Karakteristieken!AQ:AQ,1,FALSE))</f>
        <v/>
      </c>
    </row>
    <row r="2592" spans="1:16" x14ac:dyDescent="0.25">
      <c r="A2592" s="59">
        <v>200110010</v>
      </c>
      <c r="B2592" s="59">
        <v>200098476</v>
      </c>
      <c r="C2592" s="59" t="s">
        <v>2987</v>
      </c>
      <c r="D2592" s="59" t="s">
        <v>3019</v>
      </c>
      <c r="E2592" s="60" t="s">
        <v>3020</v>
      </c>
      <c r="F2592" s="60"/>
      <c r="G2592" s="60"/>
      <c r="H2592" s="60"/>
      <c r="I2592" s="59">
        <f t="shared" si="42"/>
        <v>26</v>
      </c>
      <c r="J2592" s="59" t="s">
        <v>1613</v>
      </c>
      <c r="K2592" s="61"/>
      <c r="L2592" s="62" t="s">
        <v>6737</v>
      </c>
      <c r="M2592" s="62" t="s">
        <v>3020</v>
      </c>
      <c r="N2592" s="72" t="str">
        <f>VLOOKUP(M2592,'Hulpblad KAR-parser'!A:C,2,FALSE)</f>
        <v>Inzet GMK</v>
      </c>
      <c r="O2592" s="72" t="str">
        <f>IF(VLOOKUP(M2592,'Hulpblad KAR-parser'!A:C,3,FALSE)="","",VLOOKUP(M2592,'Hulpblad KAR-parser'!A:C,3,FALSE))</f>
        <v>MKP sectorhoofd</v>
      </c>
      <c r="P2592" s="136" t="str">
        <f>IF(CONCATENATE(C2592,D2592)="","",VLOOKUP(CONCATENATE(C2592,D2592),Karakteristieken!AQ:AQ,1,FALSE))</f>
        <v>Inzet GMKMKP sectorhoofd</v>
      </c>
    </row>
    <row r="2593" spans="1:16" x14ac:dyDescent="0.25">
      <c r="A2593" s="59"/>
      <c r="B2593" s="59"/>
      <c r="C2593" s="59"/>
      <c r="D2593" s="59"/>
      <c r="E2593" s="60" t="s">
        <v>11905</v>
      </c>
      <c r="F2593" s="60"/>
      <c r="G2593" s="60" t="s">
        <v>3020</v>
      </c>
      <c r="H2593" s="60"/>
      <c r="I2593" s="59">
        <f t="shared" si="42"/>
        <v>6</v>
      </c>
      <c r="J2593" s="59" t="s">
        <v>1561</v>
      </c>
      <c r="K2593" s="61"/>
      <c r="L2593" s="62" t="s">
        <v>6737</v>
      </c>
      <c r="M2593" s="62" t="s">
        <v>3020</v>
      </c>
      <c r="N2593" s="72" t="str">
        <f>VLOOKUP(M2593,'Hulpblad KAR-parser'!A:C,2,FALSE)</f>
        <v>Inzet GMK</v>
      </c>
      <c r="O2593" s="72" t="str">
        <f>IF(VLOOKUP(M2593,'Hulpblad KAR-parser'!A:C,3,FALSE)="","",VLOOKUP(M2593,'Hulpblad KAR-parser'!A:C,3,FALSE))</f>
        <v>MKP sectorhoofd</v>
      </c>
      <c r="P2593" s="136" t="str">
        <f>IF(CONCATENATE(C2593,D2593)="","",VLOOKUP(CONCATENATE(C2593,D2593),Karakteristieken!AQ:AQ,1,FALSE))</f>
        <v/>
      </c>
    </row>
    <row r="2594" spans="1:16" x14ac:dyDescent="0.25">
      <c r="A2594" s="59"/>
      <c r="B2594" s="59"/>
      <c r="C2594" s="59"/>
      <c r="D2594" s="59"/>
      <c r="E2594" s="60" t="s">
        <v>11897</v>
      </c>
      <c r="F2594" s="60"/>
      <c r="G2594" s="60" t="s">
        <v>3020</v>
      </c>
      <c r="H2594" s="60"/>
      <c r="I2594" s="59">
        <f t="shared" si="42"/>
        <v>16</v>
      </c>
      <c r="J2594" s="59" t="s">
        <v>1561</v>
      </c>
      <c r="K2594" s="61"/>
      <c r="L2594" s="62" t="s">
        <v>6737</v>
      </c>
      <c r="M2594" s="62" t="s">
        <v>3020</v>
      </c>
      <c r="N2594" s="72" t="str">
        <f>VLOOKUP(M2594,'Hulpblad KAR-parser'!A:C,2,FALSE)</f>
        <v>Inzet GMK</v>
      </c>
      <c r="O2594" s="72" t="str">
        <f>IF(VLOOKUP(M2594,'Hulpblad KAR-parser'!A:C,3,FALSE)="","",VLOOKUP(M2594,'Hulpblad KAR-parser'!A:C,3,FALSE))</f>
        <v>MKP sectorhoofd</v>
      </c>
      <c r="P2594" s="136" t="str">
        <f>IF(CONCATENATE(C2594,D2594)="","",VLOOKUP(CONCATENATE(C2594,D2594),Karakteristieken!AQ:AQ,1,FALSE))</f>
        <v/>
      </c>
    </row>
    <row r="2595" spans="1:16" x14ac:dyDescent="0.25">
      <c r="A2595" s="59">
        <v>200110011</v>
      </c>
      <c r="B2595" s="59">
        <v>200098477</v>
      </c>
      <c r="C2595" s="59" t="s">
        <v>2987</v>
      </c>
      <c r="D2595" s="59" t="s">
        <v>3021</v>
      </c>
      <c r="E2595" s="60" t="s">
        <v>3022</v>
      </c>
      <c r="F2595" s="60"/>
      <c r="G2595" s="60"/>
      <c r="H2595" s="60"/>
      <c r="I2595" s="59">
        <f t="shared" si="42"/>
        <v>23</v>
      </c>
      <c r="J2595" s="59" t="s">
        <v>1613</v>
      </c>
      <c r="K2595" s="61"/>
      <c r="L2595" s="62" t="s">
        <v>6737</v>
      </c>
      <c r="M2595" s="62" t="s">
        <v>3022</v>
      </c>
      <c r="N2595" s="72" t="str">
        <f>VLOOKUP(M2595,'Hulpblad KAR-parser'!A:C,2,FALSE)</f>
        <v>Inzet GMK</v>
      </c>
      <c r="O2595" s="72" t="str">
        <f>IF(VLOOKUP(M2595,'Hulpblad KAR-parser'!A:C,3,FALSE)="","",VLOOKUP(M2595,'Hulpblad KAR-parser'!A:C,3,FALSE))</f>
        <v>MKP teamchef</v>
      </c>
      <c r="P2595" s="136" t="str">
        <f>IF(CONCATENATE(C2595,D2595)="","",VLOOKUP(CONCATENATE(C2595,D2595),Karakteristieken!AQ:AQ,1,FALSE))</f>
        <v>Inzet GMKMKP teamchef</v>
      </c>
    </row>
    <row r="2596" spans="1:16" x14ac:dyDescent="0.25">
      <c r="A2596" s="59"/>
      <c r="B2596" s="59"/>
      <c r="C2596" s="59"/>
      <c r="D2596" s="59"/>
      <c r="E2596" s="60" t="s">
        <v>11908</v>
      </c>
      <c r="F2596" s="60"/>
      <c r="G2596" s="60" t="s">
        <v>3022</v>
      </c>
      <c r="H2596" s="60"/>
      <c r="I2596" s="59">
        <f t="shared" si="42"/>
        <v>6</v>
      </c>
      <c r="J2596" s="59" t="s">
        <v>1561</v>
      </c>
      <c r="K2596" s="61"/>
      <c r="L2596" s="62" t="s">
        <v>6737</v>
      </c>
      <c r="M2596" s="62" t="s">
        <v>3022</v>
      </c>
      <c r="N2596" s="72" t="str">
        <f>VLOOKUP(M2596,'Hulpblad KAR-parser'!A:C,2,FALSE)</f>
        <v>Inzet GMK</v>
      </c>
      <c r="O2596" s="72" t="str">
        <f>IF(VLOOKUP(M2596,'Hulpblad KAR-parser'!A:C,3,FALSE)="","",VLOOKUP(M2596,'Hulpblad KAR-parser'!A:C,3,FALSE))</f>
        <v>MKP teamchef</v>
      </c>
      <c r="P2596" s="136" t="str">
        <f>IF(CONCATENATE(C2596,D2596)="","",VLOOKUP(CONCATENATE(C2596,D2596),Karakteristieken!AQ:AQ,1,FALSE))</f>
        <v/>
      </c>
    </row>
    <row r="2597" spans="1:16" x14ac:dyDescent="0.25">
      <c r="A2597" s="59"/>
      <c r="B2597" s="59"/>
      <c r="C2597" s="59"/>
      <c r="D2597" s="59"/>
      <c r="E2597" s="60" t="s">
        <v>11898</v>
      </c>
      <c r="F2597" s="60"/>
      <c r="G2597" s="60" t="s">
        <v>3022</v>
      </c>
      <c r="H2597" s="60"/>
      <c r="I2597" s="59">
        <f t="shared" si="42"/>
        <v>13</v>
      </c>
      <c r="J2597" s="59" t="s">
        <v>1561</v>
      </c>
      <c r="K2597" s="61"/>
      <c r="L2597" s="62" t="s">
        <v>6737</v>
      </c>
      <c r="M2597" s="62" t="s">
        <v>3022</v>
      </c>
      <c r="N2597" s="72" t="str">
        <f>VLOOKUP(M2597,'Hulpblad KAR-parser'!A:C,2,FALSE)</f>
        <v>Inzet GMK</v>
      </c>
      <c r="O2597" s="72" t="str">
        <f>IF(VLOOKUP(M2597,'Hulpblad KAR-parser'!A:C,3,FALSE)="","",VLOOKUP(M2597,'Hulpblad KAR-parser'!A:C,3,FALSE))</f>
        <v>MKP teamchef</v>
      </c>
      <c r="P2597" s="136" t="str">
        <f>IF(CONCATENATE(C2597,D2597)="","",VLOOKUP(CONCATENATE(C2597,D2597),Karakteristieken!AQ:AQ,1,FALSE))</f>
        <v/>
      </c>
    </row>
    <row r="2598" spans="1:16" x14ac:dyDescent="0.25">
      <c r="A2598" s="59">
        <v>200114822</v>
      </c>
      <c r="B2598" s="59">
        <v>200107203</v>
      </c>
      <c r="C2598" s="59" t="s">
        <v>3023</v>
      </c>
      <c r="D2598" s="59" t="s">
        <v>3053</v>
      </c>
      <c r="E2598" s="60" t="s">
        <v>3055</v>
      </c>
      <c r="F2598" s="60"/>
      <c r="G2598" s="60"/>
      <c r="H2598" s="60"/>
      <c r="I2598" s="59">
        <f t="shared" si="42"/>
        <v>27</v>
      </c>
      <c r="J2598" s="59" t="s">
        <v>1613</v>
      </c>
      <c r="K2598" s="61"/>
      <c r="L2598" s="62" t="s">
        <v>6737</v>
      </c>
      <c r="M2598" s="62" t="s">
        <v>3055</v>
      </c>
      <c r="N2598" s="72" t="str">
        <f>VLOOKUP(M2598,'Hulpblad KAR-parser'!A:C,2,FALSE)</f>
        <v>Inzet MO functie</v>
      </c>
      <c r="O2598" s="72" t="str">
        <f>IF(VLOOKUP(M2598,'Hulpblad KAR-parser'!A:C,3,FALSE)="","",VLOOKUP(M2598,'Hulpblad KAR-parser'!A:C,3,FALSE))</f>
        <v>AC-Bevolkingszorg</v>
      </c>
      <c r="P2598" s="136" t="str">
        <f>IF(CONCATENATE(C2598,D2598)="","",VLOOKUP(CONCATENATE(C2598,D2598),Karakteristieken!AQ:AQ,1,FALSE))</f>
        <v>Inzet MO functieAC-Bevolkingszorg</v>
      </c>
    </row>
    <row r="2599" spans="1:16" x14ac:dyDescent="0.25">
      <c r="A2599" s="59"/>
      <c r="B2599" s="59"/>
      <c r="C2599" s="59"/>
      <c r="D2599" s="59"/>
      <c r="E2599" s="60" t="s">
        <v>9826</v>
      </c>
      <c r="F2599" s="60"/>
      <c r="G2599" s="60" t="s">
        <v>3055</v>
      </c>
      <c r="H2599" s="60"/>
      <c r="I2599" s="59">
        <f t="shared" si="42"/>
        <v>5</v>
      </c>
      <c r="J2599" s="59" t="s">
        <v>1561</v>
      </c>
      <c r="K2599" s="61"/>
      <c r="L2599" s="62" t="s">
        <v>6737</v>
      </c>
      <c r="M2599" s="62" t="s">
        <v>3055</v>
      </c>
      <c r="N2599" s="72" t="str">
        <f>VLOOKUP(M2599,'Hulpblad KAR-parser'!A:C,2,FALSE)</f>
        <v>Inzet MO functie</v>
      </c>
      <c r="O2599" s="72" t="str">
        <f>IF(VLOOKUP(M2599,'Hulpblad KAR-parser'!A:C,3,FALSE)="","",VLOOKUP(M2599,'Hulpblad KAR-parser'!A:C,3,FALSE))</f>
        <v>AC-Bevolkingszorg</v>
      </c>
      <c r="P2599" s="136" t="str">
        <f>IF(CONCATENATE(C2599,D2599)="","",VLOOKUP(CONCATENATE(C2599,D2599),Karakteristieken!AQ:AQ,1,FALSE))</f>
        <v/>
      </c>
    </row>
    <row r="2600" spans="1:16" x14ac:dyDescent="0.25">
      <c r="A2600" s="59"/>
      <c r="B2600" s="59"/>
      <c r="C2600" s="59"/>
      <c r="D2600" s="59"/>
      <c r="E2600" s="60" t="s">
        <v>9827</v>
      </c>
      <c r="F2600" s="60"/>
      <c r="G2600" s="60" t="s">
        <v>3055</v>
      </c>
      <c r="H2600" s="60"/>
      <c r="I2600" s="59">
        <f t="shared" si="42"/>
        <v>27</v>
      </c>
      <c r="J2600" s="59" t="s">
        <v>1561</v>
      </c>
      <c r="K2600" s="61"/>
      <c r="L2600" s="62" t="s">
        <v>6737</v>
      </c>
      <c r="M2600" s="62" t="s">
        <v>3055</v>
      </c>
      <c r="N2600" s="72" t="str">
        <f>VLOOKUP(M2600,'Hulpblad KAR-parser'!A:C,2,FALSE)</f>
        <v>Inzet MO functie</v>
      </c>
      <c r="O2600" s="72" t="str">
        <f>IF(VLOOKUP(M2600,'Hulpblad KAR-parser'!A:C,3,FALSE)="","",VLOOKUP(M2600,'Hulpblad KAR-parser'!A:C,3,FALSE))</f>
        <v>AC-Bevolkingszorg</v>
      </c>
      <c r="P2600" s="136" t="str">
        <f>IF(CONCATENATE(C2600,D2600)="","",VLOOKUP(CONCATENATE(C2600,D2600),Karakteristieken!AQ:AQ,1,FALSE))</f>
        <v/>
      </c>
    </row>
    <row r="2601" spans="1:16" x14ac:dyDescent="0.25">
      <c r="A2601" s="59">
        <v>200114823</v>
      </c>
      <c r="B2601" s="59">
        <v>200107204</v>
      </c>
      <c r="C2601" s="59" t="s">
        <v>3023</v>
      </c>
      <c r="D2601" s="59" t="s">
        <v>3057</v>
      </c>
      <c r="E2601" s="60" t="s">
        <v>3059</v>
      </c>
      <c r="F2601" s="60"/>
      <c r="G2601" s="60"/>
      <c r="H2601" s="60"/>
      <c r="I2601" s="59">
        <f t="shared" si="42"/>
        <v>29</v>
      </c>
      <c r="J2601" s="59" t="s">
        <v>1613</v>
      </c>
      <c r="K2601" s="61"/>
      <c r="L2601" s="62" t="s">
        <v>6737</v>
      </c>
      <c r="M2601" s="62" t="s">
        <v>3059</v>
      </c>
      <c r="N2601" s="72" t="str">
        <f>VLOOKUP(M2601,'Hulpblad KAR-parser'!A:C,2,FALSE)</f>
        <v>Inzet MO functie</v>
      </c>
      <c r="O2601" s="72" t="str">
        <f>IF(VLOOKUP(M2601,'Hulpblad KAR-parser'!A:C,3,FALSE)="","",VLOOKUP(M2601,'Hulpblad KAR-parser'!A:C,3,FALSE))</f>
        <v>AC-Crisis Communica</v>
      </c>
      <c r="P2601" s="136" t="str">
        <f>IF(CONCATENATE(C2601,D2601)="","",VLOOKUP(CONCATENATE(C2601,D2601),Karakteristieken!AQ:AQ,1,FALSE))</f>
        <v>Inzet MO functieAC-Crisis Communica</v>
      </c>
    </row>
    <row r="2602" spans="1:16" x14ac:dyDescent="0.25">
      <c r="A2602" s="59"/>
      <c r="B2602" s="59"/>
      <c r="C2602" s="59"/>
      <c r="D2602" s="59"/>
      <c r="E2602" s="60" t="s">
        <v>9828</v>
      </c>
      <c r="F2602" s="60"/>
      <c r="G2602" s="60" t="s">
        <v>3059</v>
      </c>
      <c r="H2602" s="60"/>
      <c r="I2602" s="59">
        <f t="shared" si="42"/>
        <v>4</v>
      </c>
      <c r="J2602" s="59" t="s">
        <v>1561</v>
      </c>
      <c r="K2602" s="61"/>
      <c r="L2602" s="62" t="s">
        <v>6737</v>
      </c>
      <c r="M2602" s="62" t="s">
        <v>3059</v>
      </c>
      <c r="N2602" s="72" t="str">
        <f>VLOOKUP(M2602,'Hulpblad KAR-parser'!A:C,2,FALSE)</f>
        <v>Inzet MO functie</v>
      </c>
      <c r="O2602" s="72" t="str">
        <f>IF(VLOOKUP(M2602,'Hulpblad KAR-parser'!A:C,3,FALSE)="","",VLOOKUP(M2602,'Hulpblad KAR-parser'!A:C,3,FALSE))</f>
        <v>AC-Crisis Communica</v>
      </c>
      <c r="P2602" s="136" t="str">
        <f>IF(CONCATENATE(C2602,D2602)="","",VLOOKUP(CONCATENATE(C2602,D2602),Karakteristieken!AQ:AQ,1,FALSE))</f>
        <v/>
      </c>
    </row>
    <row r="2603" spans="1:16" x14ac:dyDescent="0.25">
      <c r="A2603" s="59"/>
      <c r="B2603" s="59"/>
      <c r="C2603" s="59"/>
      <c r="D2603" s="59"/>
      <c r="E2603" s="60" t="s">
        <v>9829</v>
      </c>
      <c r="F2603" s="60"/>
      <c r="G2603" s="60" t="s">
        <v>3059</v>
      </c>
      <c r="H2603" s="60"/>
      <c r="I2603" s="59">
        <f t="shared" si="42"/>
        <v>29</v>
      </c>
      <c r="J2603" s="59" t="s">
        <v>1561</v>
      </c>
      <c r="K2603" s="61"/>
      <c r="L2603" s="62" t="s">
        <v>6737</v>
      </c>
      <c r="M2603" s="62" t="s">
        <v>3059</v>
      </c>
      <c r="N2603" s="72" t="str">
        <f>VLOOKUP(M2603,'Hulpblad KAR-parser'!A:C,2,FALSE)</f>
        <v>Inzet MO functie</v>
      </c>
      <c r="O2603" s="72" t="str">
        <f>IF(VLOOKUP(M2603,'Hulpblad KAR-parser'!A:C,3,FALSE)="","",VLOOKUP(M2603,'Hulpblad KAR-parser'!A:C,3,FALSE))</f>
        <v>AC-Crisis Communica</v>
      </c>
      <c r="P2603" s="136" t="str">
        <f>IF(CONCATENATE(C2603,D2603)="","",VLOOKUP(CONCATENATE(C2603,D2603),Karakteristieken!AQ:AQ,1,FALSE))</f>
        <v/>
      </c>
    </row>
    <row r="2604" spans="1:16" x14ac:dyDescent="0.25">
      <c r="A2604" s="59">
        <v>200114824</v>
      </c>
      <c r="B2604" s="59">
        <v>200107205</v>
      </c>
      <c r="C2604" s="59" t="s">
        <v>3023</v>
      </c>
      <c r="D2604" s="59" t="s">
        <v>3061</v>
      </c>
      <c r="E2604" s="60" t="s">
        <v>3063</v>
      </c>
      <c r="F2604" s="60"/>
      <c r="G2604" s="60"/>
      <c r="H2604" s="60"/>
      <c r="I2604" s="59">
        <f t="shared" si="42"/>
        <v>26</v>
      </c>
      <c r="J2604" s="59" t="s">
        <v>1613</v>
      </c>
      <c r="K2604" s="61"/>
      <c r="L2604" s="62" t="s">
        <v>6737</v>
      </c>
      <c r="M2604" s="62" t="s">
        <v>3063</v>
      </c>
      <c r="N2604" s="72" t="str">
        <f>VLOOKUP(M2604,'Hulpblad KAR-parser'!A:C,2,FALSE)</f>
        <v>Inzet MO functie</v>
      </c>
      <c r="O2604" s="72" t="str">
        <f>IF(VLOOKUP(M2604,'Hulpblad KAR-parser'!A:C,3,FALSE)="","",VLOOKUP(M2604,'Hulpblad KAR-parser'!A:C,3,FALSE))</f>
        <v>AC-Ondersteuning</v>
      </c>
      <c r="P2604" s="136" t="str">
        <f>IF(CONCATENATE(C2604,D2604)="","",VLOOKUP(CONCATENATE(C2604,D2604),Karakteristieken!AQ:AQ,1,FALSE))</f>
        <v>Inzet MO functieAC-Ondersteuning</v>
      </c>
    </row>
    <row r="2605" spans="1:16" x14ac:dyDescent="0.25">
      <c r="A2605" s="59"/>
      <c r="B2605" s="59"/>
      <c r="C2605" s="59"/>
      <c r="D2605" s="59"/>
      <c r="E2605" s="60" t="s">
        <v>9830</v>
      </c>
      <c r="F2605" s="60"/>
      <c r="G2605" s="60" t="s">
        <v>3063</v>
      </c>
      <c r="H2605" s="60"/>
      <c r="I2605" s="59">
        <f t="shared" si="42"/>
        <v>4</v>
      </c>
      <c r="J2605" s="59" t="s">
        <v>1561</v>
      </c>
      <c r="K2605" s="61"/>
      <c r="L2605" s="62" t="s">
        <v>6737</v>
      </c>
      <c r="M2605" s="62" t="s">
        <v>3063</v>
      </c>
      <c r="N2605" s="72" t="str">
        <f>VLOOKUP(M2605,'Hulpblad KAR-parser'!A:C,2,FALSE)</f>
        <v>Inzet MO functie</v>
      </c>
      <c r="O2605" s="72" t="str">
        <f>IF(VLOOKUP(M2605,'Hulpblad KAR-parser'!A:C,3,FALSE)="","",VLOOKUP(M2605,'Hulpblad KAR-parser'!A:C,3,FALSE))</f>
        <v>AC-Ondersteuning</v>
      </c>
      <c r="P2605" s="136" t="str">
        <f>IF(CONCATENATE(C2605,D2605)="","",VLOOKUP(CONCATENATE(C2605,D2605),Karakteristieken!AQ:AQ,1,FALSE))</f>
        <v/>
      </c>
    </row>
    <row r="2606" spans="1:16" x14ac:dyDescent="0.25">
      <c r="A2606" s="59"/>
      <c r="B2606" s="59"/>
      <c r="C2606" s="59"/>
      <c r="D2606" s="59"/>
      <c r="E2606" s="60" t="s">
        <v>9831</v>
      </c>
      <c r="F2606" s="60"/>
      <c r="G2606" s="60" t="s">
        <v>3063</v>
      </c>
      <c r="H2606" s="60"/>
      <c r="I2606" s="59">
        <f t="shared" si="42"/>
        <v>28</v>
      </c>
      <c r="J2606" s="59" t="s">
        <v>1561</v>
      </c>
      <c r="K2606" s="61"/>
      <c r="L2606" s="62" t="s">
        <v>6737</v>
      </c>
      <c r="M2606" s="62" t="s">
        <v>3063</v>
      </c>
      <c r="N2606" s="72" t="str">
        <f>VLOOKUP(M2606,'Hulpblad KAR-parser'!A:C,2,FALSE)</f>
        <v>Inzet MO functie</v>
      </c>
      <c r="O2606" s="72" t="str">
        <f>IF(VLOOKUP(M2606,'Hulpblad KAR-parser'!A:C,3,FALSE)="","",VLOOKUP(M2606,'Hulpblad KAR-parser'!A:C,3,FALSE))</f>
        <v>AC-Ondersteuning</v>
      </c>
      <c r="P2606" s="136" t="str">
        <f>IF(CONCATENATE(C2606,D2606)="","",VLOOKUP(CONCATENATE(C2606,D2606),Karakteristieken!AQ:AQ,1,FALSE))</f>
        <v/>
      </c>
    </row>
    <row r="2607" spans="1:16" x14ac:dyDescent="0.25">
      <c r="A2607" s="59">
        <v>200110015</v>
      </c>
      <c r="B2607" s="59">
        <v>200098481</v>
      </c>
      <c r="C2607" s="59" t="s">
        <v>3023</v>
      </c>
      <c r="D2607" s="59" t="s">
        <v>3024</v>
      </c>
      <c r="E2607" s="60" t="s">
        <v>3027</v>
      </c>
      <c r="F2607" s="60"/>
      <c r="G2607" s="60"/>
      <c r="H2607" s="60"/>
      <c r="I2607" s="59">
        <f t="shared" si="42"/>
        <v>22</v>
      </c>
      <c r="J2607" s="59" t="s">
        <v>1613</v>
      </c>
      <c r="K2607" s="61"/>
      <c r="L2607" s="62" t="s">
        <v>6737</v>
      </c>
      <c r="M2607" s="62" t="s">
        <v>3027</v>
      </c>
      <c r="N2607" s="72" t="str">
        <f>VLOOKUP(M2607,'Hulpblad KAR-parser'!A:C,2,FALSE)</f>
        <v>Inzet MO functie</v>
      </c>
      <c r="O2607" s="72" t="str">
        <f>IF(VLOOKUP(M2607,'Hulpblad KAR-parser'!A:C,3,FALSE)="","",VLOOKUP(M2607,'Hulpblad KAR-parser'!A:C,3,FALSE))</f>
        <v>Burgemeester</v>
      </c>
      <c r="P2607" s="136" t="str">
        <f>IF(CONCATENATE(C2607,D2607)="","",VLOOKUP(CONCATENATE(C2607,D2607),Karakteristieken!AQ:AQ,1,FALSE))</f>
        <v>Inzet MO functieBurgemeester</v>
      </c>
    </row>
    <row r="2608" spans="1:16" x14ac:dyDescent="0.25">
      <c r="A2608" s="59"/>
      <c r="B2608" s="59"/>
      <c r="C2608" s="59"/>
      <c r="D2608" s="59"/>
      <c r="E2608" s="60" t="s">
        <v>9832</v>
      </c>
      <c r="F2608" s="60"/>
      <c r="G2608" s="60" t="s">
        <v>3027</v>
      </c>
      <c r="H2608" s="60"/>
      <c r="I2608" s="59">
        <f t="shared" si="42"/>
        <v>4</v>
      </c>
      <c r="J2608" s="59" t="s">
        <v>1561</v>
      </c>
      <c r="K2608" s="61"/>
      <c r="L2608" s="62" t="s">
        <v>6737</v>
      </c>
      <c r="M2608" s="62" t="s">
        <v>3027</v>
      </c>
      <c r="N2608" s="72" t="str">
        <f>VLOOKUP(M2608,'Hulpblad KAR-parser'!A:C,2,FALSE)</f>
        <v>Inzet MO functie</v>
      </c>
      <c r="O2608" s="72" t="str">
        <f>IF(VLOOKUP(M2608,'Hulpblad KAR-parser'!A:C,3,FALSE)="","",VLOOKUP(M2608,'Hulpblad KAR-parser'!A:C,3,FALSE))</f>
        <v>Burgemeester</v>
      </c>
      <c r="P2608" s="136" t="str">
        <f>IF(CONCATENATE(C2608,D2608)="","",VLOOKUP(CONCATENATE(C2608,D2608),Karakteristieken!AQ:AQ,1,FALSE))</f>
        <v/>
      </c>
    </row>
    <row r="2609" spans="1:16" x14ac:dyDescent="0.25">
      <c r="A2609" s="59"/>
      <c r="B2609" s="59"/>
      <c r="C2609" s="59"/>
      <c r="D2609" s="59"/>
      <c r="E2609" s="60" t="s">
        <v>9833</v>
      </c>
      <c r="F2609" s="60"/>
      <c r="G2609" s="60" t="s">
        <v>3027</v>
      </c>
      <c r="H2609" s="60"/>
      <c r="I2609" s="59">
        <f t="shared" si="42"/>
        <v>7</v>
      </c>
      <c r="J2609" s="59" t="s">
        <v>1561</v>
      </c>
      <c r="K2609" s="61"/>
      <c r="L2609" s="62" t="s">
        <v>6737</v>
      </c>
      <c r="M2609" s="62" t="s">
        <v>3027</v>
      </c>
      <c r="N2609" s="72" t="str">
        <f>VLOOKUP(M2609,'Hulpblad KAR-parser'!A:C,2,FALSE)</f>
        <v>Inzet MO functie</v>
      </c>
      <c r="O2609" s="72" t="str">
        <f>IF(VLOOKUP(M2609,'Hulpblad KAR-parser'!A:C,3,FALSE)="","",VLOOKUP(M2609,'Hulpblad KAR-parser'!A:C,3,FALSE))</f>
        <v>Burgemeester</v>
      </c>
      <c r="P2609" s="136" t="str">
        <f>IF(CONCATENATE(C2609,D2609)="","",VLOOKUP(CONCATENATE(C2609,D2609),Karakteristieken!AQ:AQ,1,FALSE))</f>
        <v/>
      </c>
    </row>
    <row r="2610" spans="1:16" x14ac:dyDescent="0.25">
      <c r="A2610" s="59">
        <v>200114825</v>
      </c>
      <c r="B2610" s="59">
        <v>200107206</v>
      </c>
      <c r="C2610" s="59" t="s">
        <v>3023</v>
      </c>
      <c r="D2610" s="59" t="s">
        <v>3113</v>
      </c>
      <c r="E2610" s="60" t="s">
        <v>3115</v>
      </c>
      <c r="F2610" s="60"/>
      <c r="G2610" s="60"/>
      <c r="H2610" s="60"/>
      <c r="I2610" s="59">
        <f t="shared" si="42"/>
        <v>29</v>
      </c>
      <c r="J2610" s="59" t="s">
        <v>1613</v>
      </c>
      <c r="K2610" s="61"/>
      <c r="L2610" s="62" t="s">
        <v>6737</v>
      </c>
      <c r="M2610" s="62" t="s">
        <v>3115</v>
      </c>
      <c r="N2610" s="72" t="str">
        <f>VLOOKUP(M2610,'Hulpblad KAR-parser'!A:C,2,FALSE)</f>
        <v>Inzet MO functie</v>
      </c>
      <c r="O2610" s="72" t="str">
        <f>IF(VLOOKUP(M2610,'Hulpblad KAR-parser'!A:C,3,FALSE)="","",VLOOKUP(M2610,'Hulpblad KAR-parser'!A:C,3,FALSE))</f>
        <v>Coord.team op water</v>
      </c>
      <c r="P2610" s="136" t="str">
        <f>IF(CONCATENATE(C2610,D2610)="","",VLOOKUP(CONCATENATE(C2610,D2610),Karakteristieken!AQ:AQ,1,FALSE))</f>
        <v>Inzet MO functieCoord.team op water</v>
      </c>
    </row>
    <row r="2611" spans="1:16" x14ac:dyDescent="0.25">
      <c r="A2611" s="59"/>
      <c r="B2611" s="59"/>
      <c r="C2611" s="59"/>
      <c r="D2611" s="59"/>
      <c r="E2611" s="60" t="s">
        <v>9834</v>
      </c>
      <c r="F2611" s="60"/>
      <c r="G2611" s="60" t="s">
        <v>3115</v>
      </c>
      <c r="H2611" s="60"/>
      <c r="I2611" s="59">
        <f t="shared" si="42"/>
        <v>5</v>
      </c>
      <c r="J2611" s="59" t="s">
        <v>1561</v>
      </c>
      <c r="K2611" s="61"/>
      <c r="L2611" s="62" t="s">
        <v>6737</v>
      </c>
      <c r="M2611" s="62" t="s">
        <v>3115</v>
      </c>
      <c r="N2611" s="72" t="str">
        <f>VLOOKUP(M2611,'Hulpblad KAR-parser'!A:C,2,FALSE)</f>
        <v>Inzet MO functie</v>
      </c>
      <c r="O2611" s="72" t="str">
        <f>IF(VLOOKUP(M2611,'Hulpblad KAR-parser'!A:C,3,FALSE)="","",VLOOKUP(M2611,'Hulpblad KAR-parser'!A:C,3,FALSE))</f>
        <v>Coord.team op water</v>
      </c>
      <c r="P2611" s="136" t="str">
        <f>IF(CONCATENATE(C2611,D2611)="","",VLOOKUP(CONCATENATE(C2611,D2611),Karakteristieken!AQ:AQ,1,FALSE))</f>
        <v/>
      </c>
    </row>
    <row r="2612" spans="1:16" x14ac:dyDescent="0.25">
      <c r="A2612" s="59"/>
      <c r="B2612" s="59"/>
      <c r="C2612" s="59"/>
      <c r="D2612" s="59"/>
      <c r="E2612" s="60" t="s">
        <v>9835</v>
      </c>
      <c r="F2612" s="60"/>
      <c r="G2612" s="60" t="s">
        <v>3115</v>
      </c>
      <c r="H2612" s="60"/>
      <c r="I2612" s="59">
        <f t="shared" si="42"/>
        <v>7</v>
      </c>
      <c r="J2612" s="59" t="s">
        <v>1561</v>
      </c>
      <c r="K2612" s="61"/>
      <c r="L2612" s="62" t="s">
        <v>6737</v>
      </c>
      <c r="M2612" s="62" t="s">
        <v>3115</v>
      </c>
      <c r="N2612" s="72" t="str">
        <f>VLOOKUP(M2612,'Hulpblad KAR-parser'!A:C,2,FALSE)</f>
        <v>Inzet MO functie</v>
      </c>
      <c r="O2612" s="72" t="str">
        <f>IF(VLOOKUP(M2612,'Hulpblad KAR-parser'!A:C,3,FALSE)="","",VLOOKUP(M2612,'Hulpblad KAR-parser'!A:C,3,FALSE))</f>
        <v>Coord.team op water</v>
      </c>
      <c r="P2612" s="136" t="str">
        <f>IF(CONCATENATE(C2612,D2612)="","",VLOOKUP(CONCATENATE(C2612,D2612),Karakteristieken!AQ:AQ,1,FALSE))</f>
        <v/>
      </c>
    </row>
    <row r="2613" spans="1:16" x14ac:dyDescent="0.25">
      <c r="A2613" s="59"/>
      <c r="B2613" s="59"/>
      <c r="C2613" s="59"/>
      <c r="D2613" s="59"/>
      <c r="E2613" s="60" t="s">
        <v>9836</v>
      </c>
      <c r="F2613" s="60"/>
      <c r="G2613" s="60" t="s">
        <v>3115</v>
      </c>
      <c r="H2613" s="60"/>
      <c r="I2613" s="59">
        <f t="shared" si="42"/>
        <v>27</v>
      </c>
      <c r="J2613" s="59" t="s">
        <v>1561</v>
      </c>
      <c r="K2613" s="61"/>
      <c r="L2613" s="62" t="s">
        <v>6737</v>
      </c>
      <c r="M2613" s="62" t="s">
        <v>3115</v>
      </c>
      <c r="N2613" s="72" t="str">
        <f>VLOOKUP(M2613,'Hulpblad KAR-parser'!A:C,2,FALSE)</f>
        <v>Inzet MO functie</v>
      </c>
      <c r="O2613" s="72" t="str">
        <f>IF(VLOOKUP(M2613,'Hulpblad KAR-parser'!A:C,3,FALSE)="","",VLOOKUP(M2613,'Hulpblad KAR-parser'!A:C,3,FALSE))</f>
        <v>Coord.team op water</v>
      </c>
      <c r="P2613" s="136" t="str">
        <f>IF(CONCATENATE(C2613,D2613)="","",VLOOKUP(CONCATENATE(C2613,D2613),Karakteristieken!AQ:AQ,1,FALSE))</f>
        <v/>
      </c>
    </row>
    <row r="2614" spans="1:16" x14ac:dyDescent="0.25">
      <c r="A2614" s="59">
        <v>200114826</v>
      </c>
      <c r="B2614" s="59">
        <v>200107207</v>
      </c>
      <c r="C2614" s="59" t="s">
        <v>3023</v>
      </c>
      <c r="D2614" s="59" t="s">
        <v>3110</v>
      </c>
      <c r="E2614" s="60" t="s">
        <v>3112</v>
      </c>
      <c r="F2614" s="60"/>
      <c r="G2614" s="60"/>
      <c r="H2614" s="60"/>
      <c r="I2614" s="59">
        <f t="shared" si="42"/>
        <v>30</v>
      </c>
      <c r="J2614" s="59" t="s">
        <v>1613</v>
      </c>
      <c r="K2614" s="61"/>
      <c r="L2614" s="62" t="s">
        <v>6737</v>
      </c>
      <c r="M2614" s="62" t="s">
        <v>3112</v>
      </c>
      <c r="N2614" s="72" t="str">
        <f>VLOOKUP(M2614,'Hulpblad KAR-parser'!A:C,2,FALSE)</f>
        <v>Inzet MO functie</v>
      </c>
      <c r="O2614" s="72" t="str">
        <f>IF(VLOOKUP(M2614,'Hulpblad KAR-parser'!A:C,3,FALSE)="","",VLOOKUP(M2614,'Hulpblad KAR-parser'!A:C,3,FALSE))</f>
        <v>Coord.team waddeneil</v>
      </c>
      <c r="P2614" s="136" t="str">
        <f>IF(CONCATENATE(C2614,D2614)="","",VLOOKUP(CONCATENATE(C2614,D2614),Karakteristieken!AQ:AQ,1,FALSE))</f>
        <v>Inzet MO functieCoord.team waddeneil</v>
      </c>
    </row>
    <row r="2615" spans="1:16" x14ac:dyDescent="0.25">
      <c r="A2615" s="59"/>
      <c r="B2615" s="59"/>
      <c r="C2615" s="59"/>
      <c r="D2615" s="59"/>
      <c r="E2615" s="60" t="s">
        <v>9837</v>
      </c>
      <c r="F2615" s="60"/>
      <c r="G2615" s="60" t="s">
        <v>3112</v>
      </c>
      <c r="H2615" s="60"/>
      <c r="I2615" s="59">
        <f t="shared" si="42"/>
        <v>5</v>
      </c>
      <c r="J2615" s="59" t="s">
        <v>1561</v>
      </c>
      <c r="K2615" s="61"/>
      <c r="L2615" s="62" t="s">
        <v>6737</v>
      </c>
      <c r="M2615" s="62" t="s">
        <v>3112</v>
      </c>
      <c r="N2615" s="72" t="str">
        <f>VLOOKUP(M2615,'Hulpblad KAR-parser'!A:C,2,FALSE)</f>
        <v>Inzet MO functie</v>
      </c>
      <c r="O2615" s="72" t="str">
        <f>IF(VLOOKUP(M2615,'Hulpblad KAR-parser'!A:C,3,FALSE)="","",VLOOKUP(M2615,'Hulpblad KAR-parser'!A:C,3,FALSE))</f>
        <v>Coord.team waddeneil</v>
      </c>
      <c r="P2615" s="136" t="str">
        <f>IF(CONCATENATE(C2615,D2615)="","",VLOOKUP(CONCATENATE(C2615,D2615),Karakteristieken!AQ:AQ,1,FALSE))</f>
        <v/>
      </c>
    </row>
    <row r="2616" spans="1:16" x14ac:dyDescent="0.25">
      <c r="A2616" s="59"/>
      <c r="B2616" s="59"/>
      <c r="C2616" s="59"/>
      <c r="D2616" s="59"/>
      <c r="E2616" s="60" t="s">
        <v>9838</v>
      </c>
      <c r="F2616" s="60"/>
      <c r="G2616" s="60" t="s">
        <v>3112</v>
      </c>
      <c r="H2616" s="60"/>
      <c r="I2616" s="59">
        <f t="shared" si="42"/>
        <v>6</v>
      </c>
      <c r="J2616" s="59" t="s">
        <v>1561</v>
      </c>
      <c r="K2616" s="61"/>
      <c r="L2616" s="62" t="s">
        <v>6737</v>
      </c>
      <c r="M2616" s="62" t="s">
        <v>3112</v>
      </c>
      <c r="N2616" s="72" t="str">
        <f>VLOOKUP(M2616,'Hulpblad KAR-parser'!A:C,2,FALSE)</f>
        <v>Inzet MO functie</v>
      </c>
      <c r="O2616" s="72" t="str">
        <f>IF(VLOOKUP(M2616,'Hulpblad KAR-parser'!A:C,3,FALSE)="","",VLOOKUP(M2616,'Hulpblad KAR-parser'!A:C,3,FALSE))</f>
        <v>Coord.team waddeneil</v>
      </c>
      <c r="P2616" s="136" t="str">
        <f>IF(CONCATENATE(C2616,D2616)="","",VLOOKUP(CONCATENATE(C2616,D2616),Karakteristieken!AQ:AQ,1,FALSE))</f>
        <v/>
      </c>
    </row>
    <row r="2617" spans="1:16" x14ac:dyDescent="0.25">
      <c r="A2617" s="59"/>
      <c r="B2617" s="59"/>
      <c r="C2617" s="59"/>
      <c r="D2617" s="59"/>
      <c r="E2617" s="60" t="s">
        <v>9839</v>
      </c>
      <c r="F2617" s="60"/>
      <c r="G2617" s="60" t="s">
        <v>3112</v>
      </c>
      <c r="H2617" s="60"/>
      <c r="I2617" s="59">
        <f t="shared" si="42"/>
        <v>25</v>
      </c>
      <c r="J2617" s="59" t="s">
        <v>1561</v>
      </c>
      <c r="K2617" s="61"/>
      <c r="L2617" s="62" t="s">
        <v>6737</v>
      </c>
      <c r="M2617" s="62" t="s">
        <v>3112</v>
      </c>
      <c r="N2617" s="72" t="str">
        <f>VLOOKUP(M2617,'Hulpblad KAR-parser'!A:C,2,FALSE)</f>
        <v>Inzet MO functie</v>
      </c>
      <c r="O2617" s="72" t="str">
        <f>IF(VLOOKUP(M2617,'Hulpblad KAR-parser'!A:C,3,FALSE)="","",VLOOKUP(M2617,'Hulpblad KAR-parser'!A:C,3,FALSE))</f>
        <v>Coord.team waddeneil</v>
      </c>
      <c r="P2617" s="136" t="str">
        <f>IF(CONCATENATE(C2617,D2617)="","",VLOOKUP(CONCATENATE(C2617,D2617),Karakteristieken!AQ:AQ,1,FALSE))</f>
        <v/>
      </c>
    </row>
    <row r="2618" spans="1:16" x14ac:dyDescent="0.25">
      <c r="A2618" s="67">
        <v>200110019</v>
      </c>
      <c r="B2618" s="67">
        <v>200098485</v>
      </c>
      <c r="C2618" s="67" t="s">
        <v>3023</v>
      </c>
      <c r="D2618" s="67"/>
      <c r="E2618" s="68" t="s">
        <v>6337</v>
      </c>
      <c r="F2618" s="68"/>
      <c r="G2618" s="68"/>
      <c r="H2618" s="68"/>
      <c r="I2618" s="67">
        <f t="shared" si="42"/>
        <v>14</v>
      </c>
      <c r="J2618" s="67" t="s">
        <v>1613</v>
      </c>
      <c r="K2618" s="91" t="s">
        <v>12550</v>
      </c>
      <c r="L2618" s="62" t="s">
        <v>6737</v>
      </c>
      <c r="M2618" s="62" t="s">
        <v>6337</v>
      </c>
      <c r="N2618" s="72" t="e">
        <f>VLOOKUP(M2618,'Hulpblad KAR-parser'!A:C,2,FALSE)</f>
        <v>#N/A</v>
      </c>
      <c r="O2618" s="72" t="e">
        <f>IF(VLOOKUP(M2618,'Hulpblad KAR-parser'!A:C,3,FALSE)="","",VLOOKUP(M2618,'Hulpblad KAR-parser'!A:C,3,FALSE))</f>
        <v>#N/A</v>
      </c>
      <c r="P2618" s="136" t="e">
        <f>IF(CONCATENATE(C2618,D2618)="","",VLOOKUP(CONCATENATE(C2618,D2618),Karakteristieken!AQ:AQ,1,FALSE))</f>
        <v>#N/A</v>
      </c>
    </row>
    <row r="2619" spans="1:16" x14ac:dyDescent="0.25">
      <c r="A2619" s="67"/>
      <c r="B2619" s="67"/>
      <c r="C2619" s="67"/>
      <c r="D2619" s="67"/>
      <c r="E2619" s="68" t="s">
        <v>9895</v>
      </c>
      <c r="F2619" s="68"/>
      <c r="G2619" s="68" t="s">
        <v>6337</v>
      </c>
      <c r="H2619" s="68"/>
      <c r="I2619" s="67">
        <f t="shared" si="42"/>
        <v>5</v>
      </c>
      <c r="J2619" s="67" t="s">
        <v>1561</v>
      </c>
      <c r="K2619" s="91" t="s">
        <v>12550</v>
      </c>
      <c r="L2619" s="62" t="s">
        <v>6737</v>
      </c>
      <c r="M2619" s="62" t="s">
        <v>6337</v>
      </c>
      <c r="N2619" s="72" t="e">
        <f>VLOOKUP(M2619,'Hulpblad KAR-parser'!A:C,2,FALSE)</f>
        <v>#N/A</v>
      </c>
      <c r="O2619" s="72" t="e">
        <f>IF(VLOOKUP(M2619,'Hulpblad KAR-parser'!A:C,3,FALSE)="","",VLOOKUP(M2619,'Hulpblad KAR-parser'!A:C,3,FALSE))</f>
        <v>#N/A</v>
      </c>
      <c r="P2619" s="136" t="str">
        <f>IF(CONCATENATE(C2619,D2619)="","",VLOOKUP(CONCATENATE(C2619,D2619),Karakteristieken!AQ:AQ,1,FALSE))</f>
        <v/>
      </c>
    </row>
    <row r="2620" spans="1:16" x14ac:dyDescent="0.25">
      <c r="A2620" s="59">
        <v>200110020</v>
      </c>
      <c r="B2620" s="59">
        <v>200098486</v>
      </c>
      <c r="C2620" s="59" t="s">
        <v>3023</v>
      </c>
      <c r="D2620" s="59" t="s">
        <v>3098</v>
      </c>
      <c r="E2620" s="60" t="s">
        <v>3100</v>
      </c>
      <c r="F2620" s="60"/>
      <c r="G2620" s="60"/>
      <c r="H2620" s="60"/>
      <c r="I2620" s="59">
        <f t="shared" si="42"/>
        <v>13</v>
      </c>
      <c r="J2620" s="59" t="s">
        <v>1613</v>
      </c>
      <c r="K2620" s="61"/>
      <c r="L2620" s="62" t="s">
        <v>6737</v>
      </c>
      <c r="M2620" s="62" t="s">
        <v>3100</v>
      </c>
      <c r="N2620" s="72" t="str">
        <f>VLOOKUP(M2620,'Hulpblad KAR-parser'!A:C,2,FALSE)</f>
        <v>Inzet MO functie</v>
      </c>
      <c r="O2620" s="72" t="str">
        <f>IF(VLOOKUP(M2620,'Hulpblad KAR-parser'!A:C,3,FALSE)="","",VLOOKUP(M2620,'Hulpblad KAR-parser'!A:C,3,FALSE))</f>
        <v>GBT</v>
      </c>
      <c r="P2620" s="136" t="str">
        <f>IF(CONCATENATE(C2620,D2620)="","",VLOOKUP(CONCATENATE(C2620,D2620),Karakteristieken!AQ:AQ,1,FALSE))</f>
        <v>Inzet MO functieGBT</v>
      </c>
    </row>
    <row r="2621" spans="1:16" x14ac:dyDescent="0.25">
      <c r="A2621" s="59"/>
      <c r="B2621" s="59"/>
      <c r="C2621" s="59"/>
      <c r="D2621" s="59"/>
      <c r="E2621" s="60" t="s">
        <v>9840</v>
      </c>
      <c r="F2621" s="60"/>
      <c r="G2621" s="60" t="s">
        <v>3100</v>
      </c>
      <c r="H2621" s="60"/>
      <c r="I2621" s="59">
        <f t="shared" si="42"/>
        <v>4</v>
      </c>
      <c r="J2621" s="59" t="s">
        <v>1561</v>
      </c>
      <c r="K2621" s="61"/>
      <c r="L2621" s="62" t="s">
        <v>6737</v>
      </c>
      <c r="M2621" s="62" t="s">
        <v>3100</v>
      </c>
      <c r="N2621" s="72" t="str">
        <f>VLOOKUP(M2621,'Hulpblad KAR-parser'!A:C,2,FALSE)</f>
        <v>Inzet MO functie</v>
      </c>
      <c r="O2621" s="72" t="str">
        <f>IF(VLOOKUP(M2621,'Hulpblad KAR-parser'!A:C,3,FALSE)="","",VLOOKUP(M2621,'Hulpblad KAR-parser'!A:C,3,FALSE))</f>
        <v>GBT</v>
      </c>
      <c r="P2621" s="136" t="str">
        <f>IF(CONCATENATE(C2621,D2621)="","",VLOOKUP(CONCATENATE(C2621,D2621),Karakteristieken!AQ:AQ,1,FALSE))</f>
        <v/>
      </c>
    </row>
    <row r="2622" spans="1:16" x14ac:dyDescent="0.25">
      <c r="A2622" s="59">
        <v>200110021</v>
      </c>
      <c r="B2622" s="59">
        <v>200098487</v>
      </c>
      <c r="C2622" s="59" t="s">
        <v>3023</v>
      </c>
      <c r="D2622" s="59" t="s">
        <v>3101</v>
      </c>
      <c r="E2622" s="60" t="s">
        <v>3103</v>
      </c>
      <c r="F2622" s="60"/>
      <c r="G2622" s="60"/>
      <c r="H2622" s="60"/>
      <c r="I2622" s="59">
        <f t="shared" si="42"/>
        <v>24</v>
      </c>
      <c r="J2622" s="59" t="s">
        <v>1613</v>
      </c>
      <c r="K2622" s="61"/>
      <c r="L2622" s="62" t="s">
        <v>6737</v>
      </c>
      <c r="M2622" s="62" t="s">
        <v>3103</v>
      </c>
      <c r="N2622" s="72" t="str">
        <f>VLOOKUP(M2622,'Hulpblad KAR-parser'!A:C,2,FALSE)</f>
        <v>Inzet MO functie</v>
      </c>
      <c r="O2622" s="72" t="str">
        <f>IF(VLOOKUP(M2622,'Hulpblad KAR-parser'!A:C,3,FALSE)="","",VLOOKUP(M2622,'Hulpblad KAR-parser'!A:C,3,FALSE))</f>
        <v>GBT-stil alarm</v>
      </c>
      <c r="P2622" s="136" t="str">
        <f>IF(CONCATENATE(C2622,D2622)="","",VLOOKUP(CONCATENATE(C2622,D2622),Karakteristieken!AQ:AQ,1,FALSE))</f>
        <v>Inzet MO functieGBT-stil alarm</v>
      </c>
    </row>
    <row r="2623" spans="1:16" x14ac:dyDescent="0.25">
      <c r="A2623" s="59"/>
      <c r="B2623" s="59"/>
      <c r="C2623" s="59"/>
      <c r="D2623" s="59"/>
      <c r="E2623" s="60" t="s">
        <v>9841</v>
      </c>
      <c r="F2623" s="60"/>
      <c r="G2623" s="60" t="s">
        <v>3103</v>
      </c>
      <c r="H2623" s="60"/>
      <c r="I2623" s="59">
        <f t="shared" si="42"/>
        <v>5</v>
      </c>
      <c r="J2623" s="59" t="s">
        <v>1561</v>
      </c>
      <c r="K2623" s="61"/>
      <c r="L2623" s="62" t="s">
        <v>6737</v>
      </c>
      <c r="M2623" s="62" t="s">
        <v>3103</v>
      </c>
      <c r="N2623" s="72" t="str">
        <f>VLOOKUP(M2623,'Hulpblad KAR-parser'!A:C,2,FALSE)</f>
        <v>Inzet MO functie</v>
      </c>
      <c r="O2623" s="72" t="str">
        <f>IF(VLOOKUP(M2623,'Hulpblad KAR-parser'!A:C,3,FALSE)="","",VLOOKUP(M2623,'Hulpblad KAR-parser'!A:C,3,FALSE))</f>
        <v>GBT-stil alarm</v>
      </c>
      <c r="P2623" s="136" t="str">
        <f>IF(CONCATENATE(C2623,D2623)="","",VLOOKUP(CONCATENATE(C2623,D2623),Karakteristieken!AQ:AQ,1,FALSE))</f>
        <v/>
      </c>
    </row>
    <row r="2624" spans="1:16" x14ac:dyDescent="0.25">
      <c r="A2624" s="59">
        <v>200114827</v>
      </c>
      <c r="B2624" s="59">
        <v>200107208</v>
      </c>
      <c r="C2624" s="59" t="s">
        <v>3023</v>
      </c>
      <c r="D2624" s="59" t="s">
        <v>3041</v>
      </c>
      <c r="E2624" s="60" t="s">
        <v>3043</v>
      </c>
      <c r="F2624" s="60"/>
      <c r="G2624" s="60"/>
      <c r="H2624" s="60"/>
      <c r="I2624" s="59">
        <f t="shared" si="42"/>
        <v>18</v>
      </c>
      <c r="J2624" s="59" t="s">
        <v>1613</v>
      </c>
      <c r="K2624" s="61"/>
      <c r="L2624" s="62" t="s">
        <v>6737</v>
      </c>
      <c r="M2624" s="62" t="s">
        <v>3043</v>
      </c>
      <c r="N2624" s="72" t="str">
        <f>VLOOKUP(M2624,'Hulpblad KAR-parser'!A:C,2,FALSE)</f>
        <v>Inzet MO functie</v>
      </c>
      <c r="O2624" s="72" t="str">
        <f>IF(VLOOKUP(M2624,'Hulpblad KAR-parser'!A:C,3,FALSE)="","",VLOOKUP(M2624,'Hulpblad KAR-parser'!A:C,3,FALSE))</f>
        <v>GIM-CoPI</v>
      </c>
      <c r="P2624" s="136" t="str">
        <f>IF(CONCATENATE(C2624,D2624)="","",VLOOKUP(CONCATENATE(C2624,D2624),Karakteristieken!AQ:AQ,1,FALSE))</f>
        <v>Inzet MO functieGIM-CoPI</v>
      </c>
    </row>
    <row r="2625" spans="1:16" x14ac:dyDescent="0.25">
      <c r="A2625" s="59"/>
      <c r="B2625" s="59"/>
      <c r="C2625" s="59"/>
      <c r="D2625" s="59"/>
      <c r="E2625" s="60" t="s">
        <v>9842</v>
      </c>
      <c r="F2625" s="60"/>
      <c r="G2625" s="60" t="s">
        <v>3043</v>
      </c>
      <c r="H2625" s="60"/>
      <c r="I2625" s="59">
        <f t="shared" si="42"/>
        <v>7</v>
      </c>
      <c r="J2625" s="59" t="s">
        <v>1561</v>
      </c>
      <c r="K2625" s="61"/>
      <c r="L2625" s="62" t="s">
        <v>6737</v>
      </c>
      <c r="M2625" s="62" t="s">
        <v>3043</v>
      </c>
      <c r="N2625" s="72" t="str">
        <f>VLOOKUP(M2625,'Hulpblad KAR-parser'!A:C,2,FALSE)</f>
        <v>Inzet MO functie</v>
      </c>
      <c r="O2625" s="72" t="str">
        <f>IF(VLOOKUP(M2625,'Hulpblad KAR-parser'!A:C,3,FALSE)="","",VLOOKUP(M2625,'Hulpblad KAR-parser'!A:C,3,FALSE))</f>
        <v>GIM-CoPI</v>
      </c>
      <c r="P2625" s="136" t="str">
        <f>IF(CONCATENATE(C2625,D2625)="","",VLOOKUP(CONCATENATE(C2625,D2625),Karakteristieken!AQ:AQ,1,FALSE))</f>
        <v/>
      </c>
    </row>
    <row r="2626" spans="1:16" x14ac:dyDescent="0.25">
      <c r="A2626" s="59"/>
      <c r="B2626" s="59"/>
      <c r="C2626" s="59"/>
      <c r="D2626" s="59"/>
      <c r="E2626" s="60" t="s">
        <v>9843</v>
      </c>
      <c r="F2626" s="60"/>
      <c r="G2626" s="60" t="s">
        <v>3043</v>
      </c>
      <c r="H2626" s="60"/>
      <c r="I2626" s="59">
        <f t="shared" si="42"/>
        <v>17</v>
      </c>
      <c r="J2626" s="59" t="s">
        <v>1561</v>
      </c>
      <c r="K2626" s="61"/>
      <c r="L2626" s="62" t="s">
        <v>6737</v>
      </c>
      <c r="M2626" s="62" t="s">
        <v>3043</v>
      </c>
      <c r="N2626" s="72" t="str">
        <f>VLOOKUP(M2626,'Hulpblad KAR-parser'!A:C,2,FALSE)</f>
        <v>Inzet MO functie</v>
      </c>
      <c r="O2626" s="72" t="str">
        <f>IF(VLOOKUP(M2626,'Hulpblad KAR-parser'!A:C,3,FALSE)="","",VLOOKUP(M2626,'Hulpblad KAR-parser'!A:C,3,FALSE))</f>
        <v>GIM-CoPI</v>
      </c>
      <c r="P2626" s="136" t="str">
        <f>IF(CONCATENATE(C2626,D2626)="","",VLOOKUP(CONCATENATE(C2626,D2626),Karakteristieken!AQ:AQ,1,FALSE))</f>
        <v/>
      </c>
    </row>
    <row r="2627" spans="1:16" x14ac:dyDescent="0.25">
      <c r="A2627" s="59">
        <v>200114828</v>
      </c>
      <c r="B2627" s="59">
        <v>200107209</v>
      </c>
      <c r="C2627" s="59" t="s">
        <v>3023</v>
      </c>
      <c r="D2627" s="59" t="s">
        <v>3050</v>
      </c>
      <c r="E2627" s="60" t="s">
        <v>3052</v>
      </c>
      <c r="F2627" s="60"/>
      <c r="G2627" s="60"/>
      <c r="H2627" s="60"/>
      <c r="I2627" s="59">
        <f t="shared" si="42"/>
        <v>17</v>
      </c>
      <c r="J2627" s="59" t="s">
        <v>1613</v>
      </c>
      <c r="K2627" s="61"/>
      <c r="L2627" s="62" t="s">
        <v>6737</v>
      </c>
      <c r="M2627" s="62" t="s">
        <v>3052</v>
      </c>
      <c r="N2627" s="72" t="str">
        <f>VLOOKUP(M2627,'Hulpblad KAR-parser'!A:C,2,FALSE)</f>
        <v>Inzet MO functie</v>
      </c>
      <c r="O2627" s="72" t="str">
        <f>IF(VLOOKUP(M2627,'Hulpblad KAR-parser'!A:C,3,FALSE)="","",VLOOKUP(M2627,'Hulpblad KAR-parser'!A:C,3,FALSE))</f>
        <v>GIM-ROT</v>
      </c>
      <c r="P2627" s="136" t="str">
        <f>IF(CONCATENATE(C2627,D2627)="","",VLOOKUP(CONCATENATE(C2627,D2627),Karakteristieken!AQ:AQ,1,FALSE))</f>
        <v>Inzet MO functieGIM-ROT</v>
      </c>
    </row>
    <row r="2628" spans="1:16" x14ac:dyDescent="0.25">
      <c r="A2628" s="59"/>
      <c r="B2628" s="59"/>
      <c r="C2628" s="59"/>
      <c r="D2628" s="59"/>
      <c r="E2628" s="60" t="s">
        <v>9844</v>
      </c>
      <c r="F2628" s="60"/>
      <c r="G2628" s="60" t="s">
        <v>3052</v>
      </c>
      <c r="H2628" s="60"/>
      <c r="I2628" s="59">
        <f t="shared" ref="I2628:I2691" si="43">LEN(E2628)</f>
        <v>6</v>
      </c>
      <c r="J2628" s="59" t="s">
        <v>1561</v>
      </c>
      <c r="K2628" s="61"/>
      <c r="L2628" s="62" t="s">
        <v>6737</v>
      </c>
      <c r="M2628" s="62" t="s">
        <v>3052</v>
      </c>
      <c r="N2628" s="72" t="str">
        <f>VLOOKUP(M2628,'Hulpblad KAR-parser'!A:C,2,FALSE)</f>
        <v>Inzet MO functie</v>
      </c>
      <c r="O2628" s="72" t="str">
        <f>IF(VLOOKUP(M2628,'Hulpblad KAR-parser'!A:C,3,FALSE)="","",VLOOKUP(M2628,'Hulpblad KAR-parser'!A:C,3,FALSE))</f>
        <v>GIM-ROT</v>
      </c>
      <c r="P2628" s="136" t="str">
        <f>IF(CONCATENATE(C2628,D2628)="","",VLOOKUP(CONCATENATE(C2628,D2628),Karakteristieken!AQ:AQ,1,FALSE))</f>
        <v/>
      </c>
    </row>
    <row r="2629" spans="1:16" x14ac:dyDescent="0.25">
      <c r="A2629" s="59"/>
      <c r="B2629" s="59"/>
      <c r="C2629" s="59"/>
      <c r="D2629" s="59"/>
      <c r="E2629" s="60" t="s">
        <v>9845</v>
      </c>
      <c r="F2629" s="60"/>
      <c r="G2629" s="60" t="s">
        <v>3052</v>
      </c>
      <c r="H2629" s="60"/>
      <c r="I2629" s="59">
        <f t="shared" si="43"/>
        <v>15</v>
      </c>
      <c r="J2629" s="59" t="s">
        <v>1561</v>
      </c>
      <c r="K2629" s="61"/>
      <c r="L2629" s="62" t="s">
        <v>6737</v>
      </c>
      <c r="M2629" s="62" t="s">
        <v>3052</v>
      </c>
      <c r="N2629" s="72" t="str">
        <f>VLOOKUP(M2629,'Hulpblad KAR-parser'!A:C,2,FALSE)</f>
        <v>Inzet MO functie</v>
      </c>
      <c r="O2629" s="72" t="str">
        <f>IF(VLOOKUP(M2629,'Hulpblad KAR-parser'!A:C,3,FALSE)="","",VLOOKUP(M2629,'Hulpblad KAR-parser'!A:C,3,FALSE))</f>
        <v>GIM-ROT</v>
      </c>
      <c r="P2629" s="136" t="str">
        <f>IF(CONCATENATE(C2629,D2629)="","",VLOOKUP(CONCATENATE(C2629,D2629),Karakteristieken!AQ:AQ,1,FALSE))</f>
        <v/>
      </c>
    </row>
    <row r="2630" spans="1:16" x14ac:dyDescent="0.25">
      <c r="A2630" s="59">
        <v>200114829</v>
      </c>
      <c r="B2630" s="59">
        <v>200107210</v>
      </c>
      <c r="C2630" s="59" t="s">
        <v>3023</v>
      </c>
      <c r="D2630" s="59" t="s">
        <v>3117</v>
      </c>
      <c r="E2630" s="60" t="s">
        <v>3118</v>
      </c>
      <c r="F2630" s="60"/>
      <c r="G2630" s="60"/>
      <c r="H2630" s="60"/>
      <c r="I2630" s="59">
        <f t="shared" si="43"/>
        <v>16</v>
      </c>
      <c r="J2630" s="59" t="s">
        <v>1613</v>
      </c>
      <c r="K2630" s="61"/>
      <c r="L2630" s="62" t="s">
        <v>6737</v>
      </c>
      <c r="M2630" s="62" t="s">
        <v>3118</v>
      </c>
      <c r="N2630" s="72" t="str">
        <f>VLOOKUP(M2630,'Hulpblad KAR-parser'!A:C,2,FALSE)</f>
        <v>Inzet MO functie</v>
      </c>
      <c r="O2630" s="72" t="str">
        <f>IF(VLOOKUP(M2630,'Hulpblad KAR-parser'!A:C,3,FALSE)="","",VLOOKUP(M2630,'Hulpblad KAR-parser'!A:C,3,FALSE))</f>
        <v>HIN-BZ</v>
      </c>
      <c r="P2630" s="136" t="str">
        <f>IF(CONCATENATE(C2630,D2630)="","",VLOOKUP(CONCATENATE(C2630,D2630),Karakteristieken!AQ:AQ,1,FALSE))</f>
        <v>Inzet MO functieHIN-BZ</v>
      </c>
    </row>
    <row r="2631" spans="1:16" x14ac:dyDescent="0.25">
      <c r="A2631" s="59"/>
      <c r="B2631" s="59"/>
      <c r="C2631" s="59"/>
      <c r="D2631" s="59"/>
      <c r="E2631" s="60" t="s">
        <v>9846</v>
      </c>
      <c r="F2631" s="60"/>
      <c r="G2631" s="60" t="s">
        <v>3118</v>
      </c>
      <c r="H2631" s="60"/>
      <c r="I2631" s="59">
        <f t="shared" si="43"/>
        <v>6</v>
      </c>
      <c r="J2631" s="59" t="s">
        <v>1561</v>
      </c>
      <c r="K2631" s="61"/>
      <c r="L2631" s="62" t="s">
        <v>6737</v>
      </c>
      <c r="M2631" s="62" t="s">
        <v>3118</v>
      </c>
      <c r="N2631" s="72" t="str">
        <f>VLOOKUP(M2631,'Hulpblad KAR-parser'!A:C,2,FALSE)</f>
        <v>Inzet MO functie</v>
      </c>
      <c r="O2631" s="72" t="str">
        <f>IF(VLOOKUP(M2631,'Hulpblad KAR-parser'!A:C,3,FALSE)="","",VLOOKUP(M2631,'Hulpblad KAR-parser'!A:C,3,FALSE))</f>
        <v>HIN-BZ</v>
      </c>
      <c r="P2631" s="136" t="str">
        <f>IF(CONCATENATE(C2631,D2631)="","",VLOOKUP(CONCATENATE(C2631,D2631),Karakteristieken!AQ:AQ,1,FALSE))</f>
        <v/>
      </c>
    </row>
    <row r="2632" spans="1:16" x14ac:dyDescent="0.25">
      <c r="A2632" s="59"/>
      <c r="B2632" s="59"/>
      <c r="C2632" s="59"/>
      <c r="D2632" s="59"/>
      <c r="E2632" s="60" t="s">
        <v>9847</v>
      </c>
      <c r="F2632" s="60"/>
      <c r="G2632" s="60" t="s">
        <v>3118</v>
      </c>
      <c r="H2632" s="60"/>
      <c r="I2632" s="59">
        <f t="shared" si="43"/>
        <v>26</v>
      </c>
      <c r="J2632" s="59" t="s">
        <v>1561</v>
      </c>
      <c r="K2632" s="61"/>
      <c r="L2632" s="62" t="s">
        <v>6737</v>
      </c>
      <c r="M2632" s="62" t="s">
        <v>3118</v>
      </c>
      <c r="N2632" s="72" t="str">
        <f>VLOOKUP(M2632,'Hulpblad KAR-parser'!A:C,2,FALSE)</f>
        <v>Inzet MO functie</v>
      </c>
      <c r="O2632" s="72" t="str">
        <f>IF(VLOOKUP(M2632,'Hulpblad KAR-parser'!A:C,3,FALSE)="","",VLOOKUP(M2632,'Hulpblad KAR-parser'!A:C,3,FALSE))</f>
        <v>HIN-BZ</v>
      </c>
      <c r="P2632" s="136" t="str">
        <f>IF(CONCATENATE(C2632,D2632)="","",VLOOKUP(CONCATENATE(C2632,D2632),Karakteristieken!AQ:AQ,1,FALSE))</f>
        <v/>
      </c>
    </row>
    <row r="2633" spans="1:16" x14ac:dyDescent="0.25">
      <c r="A2633" s="59">
        <v>200114830</v>
      </c>
      <c r="B2633" s="59">
        <v>200107211</v>
      </c>
      <c r="C2633" s="59" t="s">
        <v>3023</v>
      </c>
      <c r="D2633" s="59" t="s">
        <v>3119</v>
      </c>
      <c r="E2633" s="60" t="s">
        <v>3120</v>
      </c>
      <c r="F2633" s="60"/>
      <c r="G2633" s="60"/>
      <c r="H2633" s="60"/>
      <c r="I2633" s="59">
        <f t="shared" si="43"/>
        <v>16</v>
      </c>
      <c r="J2633" s="59" t="s">
        <v>1613</v>
      </c>
      <c r="K2633" s="61"/>
      <c r="L2633" s="62" t="s">
        <v>6737</v>
      </c>
      <c r="M2633" s="62" t="s">
        <v>3120</v>
      </c>
      <c r="N2633" s="72" t="str">
        <f>VLOOKUP(M2633,'Hulpblad KAR-parser'!A:C,2,FALSE)</f>
        <v>Inzet MO functie</v>
      </c>
      <c r="O2633" s="72" t="str">
        <f>IF(VLOOKUP(M2633,'Hulpblad KAR-parser'!A:C,3,FALSE)="","",VLOOKUP(M2633,'Hulpblad KAR-parser'!A:C,3,FALSE))</f>
        <v>HON-BZ</v>
      </c>
      <c r="P2633" s="136" t="str">
        <f>IF(CONCATENATE(C2633,D2633)="","",VLOOKUP(CONCATENATE(C2633,D2633),Karakteristieken!AQ:AQ,1,FALSE))</f>
        <v>Inzet MO functieHON-BZ</v>
      </c>
    </row>
    <row r="2634" spans="1:16" x14ac:dyDescent="0.25">
      <c r="A2634" s="59"/>
      <c r="B2634" s="59"/>
      <c r="C2634" s="59"/>
      <c r="D2634" s="59"/>
      <c r="E2634" s="60" t="s">
        <v>11757</v>
      </c>
      <c r="F2634" s="60"/>
      <c r="G2634" s="60" t="s">
        <v>3120</v>
      </c>
      <c r="H2634" s="60"/>
      <c r="I2634" s="59">
        <f t="shared" si="43"/>
        <v>11</v>
      </c>
      <c r="J2634" s="59" t="s">
        <v>1561</v>
      </c>
      <c r="K2634" s="61"/>
      <c r="L2634" s="62" t="s">
        <v>6737</v>
      </c>
      <c r="M2634" s="62" t="s">
        <v>3120</v>
      </c>
      <c r="N2634" s="72" t="str">
        <f>VLOOKUP(M2634,'Hulpblad KAR-parser'!A:C,2,FALSE)</f>
        <v>Inzet MO functie</v>
      </c>
      <c r="O2634" s="72" t="str">
        <f>IF(VLOOKUP(M2634,'Hulpblad KAR-parser'!A:C,3,FALSE)="","",VLOOKUP(M2634,'Hulpblad KAR-parser'!A:C,3,FALSE))</f>
        <v>HON-BZ</v>
      </c>
      <c r="P2634" s="136" t="str">
        <f>IF(CONCATENATE(C2634,D2634)="","",VLOOKUP(CONCATENATE(C2634,D2634),Karakteristieken!AQ:AQ,1,FALSE))</f>
        <v/>
      </c>
    </row>
    <row r="2635" spans="1:16" x14ac:dyDescent="0.25">
      <c r="A2635" s="59"/>
      <c r="B2635" s="59"/>
      <c r="C2635" s="59"/>
      <c r="D2635" s="59"/>
      <c r="E2635" s="60" t="s">
        <v>9848</v>
      </c>
      <c r="F2635" s="60"/>
      <c r="G2635" s="60" t="s">
        <v>3120</v>
      </c>
      <c r="H2635" s="60"/>
      <c r="I2635" s="59">
        <f t="shared" si="43"/>
        <v>6</v>
      </c>
      <c r="J2635" s="59" t="s">
        <v>1561</v>
      </c>
      <c r="K2635" s="61"/>
      <c r="L2635" s="62" t="s">
        <v>6737</v>
      </c>
      <c r="M2635" s="62" t="s">
        <v>3120</v>
      </c>
      <c r="N2635" s="72" t="str">
        <f>VLOOKUP(M2635,'Hulpblad KAR-parser'!A:C,2,FALSE)</f>
        <v>Inzet MO functie</v>
      </c>
      <c r="O2635" s="72" t="str">
        <f>IF(VLOOKUP(M2635,'Hulpblad KAR-parser'!A:C,3,FALSE)="","",VLOOKUP(M2635,'Hulpblad KAR-parser'!A:C,3,FALSE))</f>
        <v>HON-BZ</v>
      </c>
      <c r="P2635" s="136" t="str">
        <f>IF(CONCATENATE(C2635,D2635)="","",VLOOKUP(CONCATENATE(C2635,D2635),Karakteristieken!AQ:AQ,1,FALSE))</f>
        <v/>
      </c>
    </row>
    <row r="2636" spans="1:16" x14ac:dyDescent="0.25">
      <c r="A2636" s="59">
        <v>200114831</v>
      </c>
      <c r="B2636" s="59">
        <v>200107212</v>
      </c>
      <c r="C2636" s="59" t="s">
        <v>3023</v>
      </c>
      <c r="D2636" s="59" t="s">
        <v>3038</v>
      </c>
      <c r="E2636" s="60" t="s">
        <v>3040</v>
      </c>
      <c r="F2636" s="60"/>
      <c r="G2636" s="60"/>
      <c r="H2636" s="60"/>
      <c r="I2636" s="59">
        <f t="shared" si="43"/>
        <v>17</v>
      </c>
      <c r="J2636" s="59" t="s">
        <v>1613</v>
      </c>
      <c r="K2636" s="61"/>
      <c r="L2636" s="62" t="s">
        <v>6737</v>
      </c>
      <c r="M2636" s="62" t="s">
        <v>3040</v>
      </c>
      <c r="N2636" s="72" t="str">
        <f>VLOOKUP(M2636,'Hulpblad KAR-parser'!A:C,2,FALSE)</f>
        <v>Inzet MO functie</v>
      </c>
      <c r="O2636" s="72" t="str">
        <f>IF(VLOOKUP(M2636,'Hulpblad KAR-parser'!A:C,3,FALSE)="","",VLOOKUP(M2636,'Hulpblad KAR-parser'!A:C,3,FALSE))</f>
        <v>IM-CoPI</v>
      </c>
      <c r="P2636" s="136" t="str">
        <f>IF(CONCATENATE(C2636,D2636)="","",VLOOKUP(CONCATENATE(C2636,D2636),Karakteristieken!AQ:AQ,1,FALSE))</f>
        <v>Inzet MO functieIM-CoPI</v>
      </c>
    </row>
    <row r="2637" spans="1:16" x14ac:dyDescent="0.25">
      <c r="A2637" s="59"/>
      <c r="B2637" s="59"/>
      <c r="C2637" s="59"/>
      <c r="D2637" s="59"/>
      <c r="E2637" s="60" t="s">
        <v>9849</v>
      </c>
      <c r="F2637" s="60"/>
      <c r="G2637" s="60" t="s">
        <v>3040</v>
      </c>
      <c r="H2637" s="60"/>
      <c r="I2637" s="59">
        <f t="shared" si="43"/>
        <v>7</v>
      </c>
      <c r="J2637" s="59" t="s">
        <v>1561</v>
      </c>
      <c r="K2637" s="61"/>
      <c r="L2637" s="62" t="s">
        <v>6737</v>
      </c>
      <c r="M2637" s="62" t="s">
        <v>3040</v>
      </c>
      <c r="N2637" s="72" t="str">
        <f>VLOOKUP(M2637,'Hulpblad KAR-parser'!A:C,2,FALSE)</f>
        <v>Inzet MO functie</v>
      </c>
      <c r="O2637" s="72" t="str">
        <f>IF(VLOOKUP(M2637,'Hulpblad KAR-parser'!A:C,3,FALSE)="","",VLOOKUP(M2637,'Hulpblad KAR-parser'!A:C,3,FALSE))</f>
        <v>IM-CoPI</v>
      </c>
      <c r="P2637" s="136" t="str">
        <f>IF(CONCATENATE(C2637,D2637)="","",VLOOKUP(CONCATENATE(C2637,D2637),Karakteristieken!AQ:AQ,1,FALSE))</f>
        <v/>
      </c>
    </row>
    <row r="2638" spans="1:16" x14ac:dyDescent="0.25">
      <c r="A2638" s="59"/>
      <c r="B2638" s="59"/>
      <c r="C2638" s="59"/>
      <c r="D2638" s="59"/>
      <c r="E2638" s="60" t="s">
        <v>9850</v>
      </c>
      <c r="F2638" s="60"/>
      <c r="G2638" s="60" t="s">
        <v>3040</v>
      </c>
      <c r="H2638" s="60"/>
      <c r="I2638" s="59">
        <f t="shared" si="43"/>
        <v>7</v>
      </c>
      <c r="J2638" s="59" t="s">
        <v>1561</v>
      </c>
      <c r="K2638" s="61"/>
      <c r="L2638" s="62" t="s">
        <v>6737</v>
      </c>
      <c r="M2638" s="62" t="s">
        <v>3040</v>
      </c>
      <c r="N2638" s="72" t="str">
        <f>VLOOKUP(M2638,'Hulpblad KAR-parser'!A:C,2,FALSE)</f>
        <v>Inzet MO functie</v>
      </c>
      <c r="O2638" s="72" t="str">
        <f>IF(VLOOKUP(M2638,'Hulpblad KAR-parser'!A:C,3,FALSE)="","",VLOOKUP(M2638,'Hulpblad KAR-parser'!A:C,3,FALSE))</f>
        <v>IM-CoPI</v>
      </c>
      <c r="P2638" s="136" t="str">
        <f>IF(CONCATENATE(C2638,D2638)="","",VLOOKUP(CONCATENATE(C2638,D2638),Karakteristieken!AQ:AQ,1,FALSE))</f>
        <v/>
      </c>
    </row>
    <row r="2639" spans="1:16" x14ac:dyDescent="0.25">
      <c r="A2639" s="59"/>
      <c r="B2639" s="59"/>
      <c r="C2639" s="59"/>
      <c r="D2639" s="59"/>
      <c r="E2639" s="60" t="s">
        <v>9851</v>
      </c>
      <c r="F2639" s="60"/>
      <c r="G2639" s="60" t="s">
        <v>3040</v>
      </c>
      <c r="H2639" s="60"/>
      <c r="I2639" s="59">
        <f t="shared" si="43"/>
        <v>16</v>
      </c>
      <c r="J2639" s="59" t="s">
        <v>1561</v>
      </c>
      <c r="K2639" s="61"/>
      <c r="L2639" s="62" t="s">
        <v>6737</v>
      </c>
      <c r="M2639" s="62" t="s">
        <v>3040</v>
      </c>
      <c r="N2639" s="72" t="str">
        <f>VLOOKUP(M2639,'Hulpblad KAR-parser'!A:C,2,FALSE)</f>
        <v>Inzet MO functie</v>
      </c>
      <c r="O2639" s="72" t="str">
        <f>IF(VLOOKUP(M2639,'Hulpblad KAR-parser'!A:C,3,FALSE)="","",VLOOKUP(M2639,'Hulpblad KAR-parser'!A:C,3,FALSE))</f>
        <v>IM-CoPI</v>
      </c>
      <c r="P2639" s="136" t="str">
        <f>IF(CONCATENATE(C2639,D2639)="","",VLOOKUP(CONCATENATE(C2639,D2639),Karakteristieken!AQ:AQ,1,FALSE))</f>
        <v/>
      </c>
    </row>
    <row r="2640" spans="1:16" x14ac:dyDescent="0.25">
      <c r="A2640" s="59">
        <v>200114832</v>
      </c>
      <c r="B2640" s="59">
        <v>200107213</v>
      </c>
      <c r="C2640" s="59" t="s">
        <v>3023</v>
      </c>
      <c r="D2640" s="59" t="s">
        <v>3047</v>
      </c>
      <c r="E2640" s="60" t="s">
        <v>3049</v>
      </c>
      <c r="F2640" s="60"/>
      <c r="G2640" s="60"/>
      <c r="H2640" s="60"/>
      <c r="I2640" s="59">
        <f t="shared" si="43"/>
        <v>16</v>
      </c>
      <c r="J2640" s="59" t="s">
        <v>1613</v>
      </c>
      <c r="K2640" s="61"/>
      <c r="L2640" s="62" t="s">
        <v>6737</v>
      </c>
      <c r="M2640" s="62" t="s">
        <v>3049</v>
      </c>
      <c r="N2640" s="72" t="str">
        <f>VLOOKUP(M2640,'Hulpblad KAR-parser'!A:C,2,FALSE)</f>
        <v>Inzet MO functie</v>
      </c>
      <c r="O2640" s="72" t="str">
        <f>IF(VLOOKUP(M2640,'Hulpblad KAR-parser'!A:C,3,FALSE)="","",VLOOKUP(M2640,'Hulpblad KAR-parser'!A:C,3,FALSE))</f>
        <v>IM-ROT</v>
      </c>
      <c r="P2640" s="136" t="str">
        <f>IF(CONCATENATE(C2640,D2640)="","",VLOOKUP(CONCATENATE(C2640,D2640),Karakteristieken!AQ:AQ,1,FALSE))</f>
        <v>Inzet MO functieIM-ROT</v>
      </c>
    </row>
    <row r="2641" spans="1:16" x14ac:dyDescent="0.25">
      <c r="A2641" s="59"/>
      <c r="B2641" s="59"/>
      <c r="C2641" s="59"/>
      <c r="D2641" s="59"/>
      <c r="E2641" s="60" t="s">
        <v>9852</v>
      </c>
      <c r="F2641" s="60"/>
      <c r="G2641" s="60" t="s">
        <v>3049</v>
      </c>
      <c r="H2641" s="60"/>
      <c r="I2641" s="59">
        <f t="shared" si="43"/>
        <v>7</v>
      </c>
      <c r="J2641" s="59" t="s">
        <v>1561</v>
      </c>
      <c r="K2641" s="61"/>
      <c r="L2641" s="62" t="s">
        <v>6737</v>
      </c>
      <c r="M2641" s="62" t="s">
        <v>3049</v>
      </c>
      <c r="N2641" s="72" t="str">
        <f>VLOOKUP(M2641,'Hulpblad KAR-parser'!A:C,2,FALSE)</f>
        <v>Inzet MO functie</v>
      </c>
      <c r="O2641" s="72" t="str">
        <f>IF(VLOOKUP(M2641,'Hulpblad KAR-parser'!A:C,3,FALSE)="","",VLOOKUP(M2641,'Hulpblad KAR-parser'!A:C,3,FALSE))</f>
        <v>IM-ROT</v>
      </c>
      <c r="P2641" s="136" t="str">
        <f>IF(CONCATENATE(C2641,D2641)="","",VLOOKUP(CONCATENATE(C2641,D2641),Karakteristieken!AQ:AQ,1,FALSE))</f>
        <v/>
      </c>
    </row>
    <row r="2642" spans="1:16" x14ac:dyDescent="0.25">
      <c r="A2642" s="59"/>
      <c r="B2642" s="59"/>
      <c r="C2642" s="59"/>
      <c r="D2642" s="59"/>
      <c r="E2642" s="60" t="s">
        <v>9853</v>
      </c>
      <c r="F2642" s="60"/>
      <c r="G2642" s="60" t="s">
        <v>3049</v>
      </c>
      <c r="H2642" s="60"/>
      <c r="I2642" s="59">
        <f t="shared" si="43"/>
        <v>6</v>
      </c>
      <c r="J2642" s="59" t="s">
        <v>1561</v>
      </c>
      <c r="K2642" s="61"/>
      <c r="L2642" s="62" t="s">
        <v>6737</v>
      </c>
      <c r="M2642" s="62" t="s">
        <v>3049</v>
      </c>
      <c r="N2642" s="72" t="str">
        <f>VLOOKUP(M2642,'Hulpblad KAR-parser'!A:C,2,FALSE)</f>
        <v>Inzet MO functie</v>
      </c>
      <c r="O2642" s="72" t="str">
        <f>IF(VLOOKUP(M2642,'Hulpblad KAR-parser'!A:C,3,FALSE)="","",VLOOKUP(M2642,'Hulpblad KAR-parser'!A:C,3,FALSE))</f>
        <v>IM-ROT</v>
      </c>
      <c r="P2642" s="136" t="str">
        <f>IF(CONCATENATE(C2642,D2642)="","",VLOOKUP(CONCATENATE(C2642,D2642),Karakteristieken!AQ:AQ,1,FALSE))</f>
        <v/>
      </c>
    </row>
    <row r="2643" spans="1:16" x14ac:dyDescent="0.25">
      <c r="A2643" s="59"/>
      <c r="B2643" s="59"/>
      <c r="C2643" s="59"/>
      <c r="D2643" s="59"/>
      <c r="E2643" s="60" t="s">
        <v>9854</v>
      </c>
      <c r="F2643" s="60"/>
      <c r="G2643" s="60" t="s">
        <v>3049</v>
      </c>
      <c r="H2643" s="60"/>
      <c r="I2643" s="59">
        <f t="shared" si="43"/>
        <v>15</v>
      </c>
      <c r="J2643" s="59" t="s">
        <v>1561</v>
      </c>
      <c r="K2643" s="61"/>
      <c r="L2643" s="62" t="s">
        <v>6737</v>
      </c>
      <c r="M2643" s="62" t="s">
        <v>3049</v>
      </c>
      <c r="N2643" s="72" t="str">
        <f>VLOOKUP(M2643,'Hulpblad KAR-parser'!A:C,2,FALSE)</f>
        <v>Inzet MO functie</v>
      </c>
      <c r="O2643" s="72" t="str">
        <f>IF(VLOOKUP(M2643,'Hulpblad KAR-parser'!A:C,3,FALSE)="","",VLOOKUP(M2643,'Hulpblad KAR-parser'!A:C,3,FALSE))</f>
        <v>IM-ROT</v>
      </c>
      <c r="P2643" s="136" t="str">
        <f>IF(CONCATENATE(C2643,D2643)="","",VLOOKUP(CONCATENATE(C2643,D2643),Karakteristieken!AQ:AQ,1,FALSE))</f>
        <v/>
      </c>
    </row>
    <row r="2644" spans="1:16" x14ac:dyDescent="0.25">
      <c r="A2644" s="59">
        <v>200110028</v>
      </c>
      <c r="B2644" s="59">
        <v>200098494</v>
      </c>
      <c r="C2644" s="59" t="s">
        <v>3023</v>
      </c>
      <c r="D2644" s="59" t="s">
        <v>3086</v>
      </c>
      <c r="E2644" s="60" t="s">
        <v>3088</v>
      </c>
      <c r="F2644" s="60"/>
      <c r="G2644" s="60"/>
      <c r="H2644" s="60"/>
      <c r="I2644" s="59">
        <f t="shared" si="43"/>
        <v>18</v>
      </c>
      <c r="J2644" s="59" t="s">
        <v>1613</v>
      </c>
      <c r="K2644" s="61"/>
      <c r="L2644" s="62" t="s">
        <v>6737</v>
      </c>
      <c r="M2644" s="62" t="s">
        <v>3088</v>
      </c>
      <c r="N2644" s="72" t="str">
        <f>VLOOKUP(M2644,'Hulpblad KAR-parser'!A:C,2,FALSE)</f>
        <v>Inzet MO functie</v>
      </c>
      <c r="O2644" s="72" t="str">
        <f>IF(VLOOKUP(M2644,'Hulpblad KAR-parser'!A:C,3,FALSE)="","",VLOOKUP(M2644,'Hulpblad KAR-parser'!A:C,3,FALSE))</f>
        <v>Kern-ROT</v>
      </c>
      <c r="P2644" s="136" t="str">
        <f>IF(CONCATENATE(C2644,D2644)="","",VLOOKUP(CONCATENATE(C2644,D2644),Karakteristieken!AQ:AQ,1,FALSE))</f>
        <v>Inzet MO functieKern-ROT</v>
      </c>
    </row>
    <row r="2645" spans="1:16" x14ac:dyDescent="0.25">
      <c r="A2645" s="59"/>
      <c r="B2645" s="59"/>
      <c r="C2645" s="59"/>
      <c r="D2645" s="59"/>
      <c r="E2645" s="60" t="s">
        <v>9855</v>
      </c>
      <c r="F2645" s="60"/>
      <c r="G2645" s="60" t="s">
        <v>3088</v>
      </c>
      <c r="H2645" s="60"/>
      <c r="I2645" s="59">
        <f t="shared" si="43"/>
        <v>7</v>
      </c>
      <c r="J2645" s="59" t="s">
        <v>1561</v>
      </c>
      <c r="K2645" s="61"/>
      <c r="L2645" s="62" t="s">
        <v>6737</v>
      </c>
      <c r="M2645" s="62" t="s">
        <v>3088</v>
      </c>
      <c r="N2645" s="72" t="str">
        <f>VLOOKUP(M2645,'Hulpblad KAR-parser'!A:C,2,FALSE)</f>
        <v>Inzet MO functie</v>
      </c>
      <c r="O2645" s="72" t="str">
        <f>IF(VLOOKUP(M2645,'Hulpblad KAR-parser'!A:C,3,FALSE)="","",VLOOKUP(M2645,'Hulpblad KAR-parser'!A:C,3,FALSE))</f>
        <v>Kern-ROT</v>
      </c>
      <c r="P2645" s="136" t="str">
        <f>IF(CONCATENATE(C2645,D2645)="","",VLOOKUP(CONCATENATE(C2645,D2645),Karakteristieken!AQ:AQ,1,FALSE))</f>
        <v/>
      </c>
    </row>
    <row r="2646" spans="1:16" x14ac:dyDescent="0.25">
      <c r="A2646" s="59"/>
      <c r="B2646" s="59"/>
      <c r="C2646" s="59"/>
      <c r="D2646" s="59"/>
      <c r="E2646" s="60" t="s">
        <v>9856</v>
      </c>
      <c r="F2646" s="60"/>
      <c r="G2646" s="60" t="s">
        <v>3088</v>
      </c>
      <c r="H2646" s="60"/>
      <c r="I2646" s="59">
        <f t="shared" si="43"/>
        <v>5</v>
      </c>
      <c r="J2646" s="59" t="s">
        <v>1561</v>
      </c>
      <c r="K2646" s="61"/>
      <c r="L2646" s="62" t="s">
        <v>6737</v>
      </c>
      <c r="M2646" s="62" t="s">
        <v>3088</v>
      </c>
      <c r="N2646" s="72" t="str">
        <f>VLOOKUP(M2646,'Hulpblad KAR-parser'!A:C,2,FALSE)</f>
        <v>Inzet MO functie</v>
      </c>
      <c r="O2646" s="72" t="str">
        <f>IF(VLOOKUP(M2646,'Hulpblad KAR-parser'!A:C,3,FALSE)="","",VLOOKUP(M2646,'Hulpblad KAR-parser'!A:C,3,FALSE))</f>
        <v>Kern-ROT</v>
      </c>
      <c r="P2646" s="136" t="str">
        <f>IF(CONCATENATE(C2646,D2646)="","",VLOOKUP(CONCATENATE(C2646,D2646),Karakteristieken!AQ:AQ,1,FALSE))</f>
        <v/>
      </c>
    </row>
    <row r="2647" spans="1:16" x14ac:dyDescent="0.25">
      <c r="A2647" s="59">
        <v>200110029</v>
      </c>
      <c r="B2647" s="59">
        <v>200098495</v>
      </c>
      <c r="C2647" s="59" t="s">
        <v>3023</v>
      </c>
      <c r="D2647" s="59" t="s">
        <v>3089</v>
      </c>
      <c r="E2647" s="60" t="s">
        <v>3091</v>
      </c>
      <c r="F2647" s="60"/>
      <c r="G2647" s="60"/>
      <c r="H2647" s="60"/>
      <c r="I2647" s="59">
        <f t="shared" si="43"/>
        <v>29</v>
      </c>
      <c r="J2647" s="59" t="s">
        <v>1613</v>
      </c>
      <c r="K2647" s="61"/>
      <c r="L2647" s="62" t="s">
        <v>6737</v>
      </c>
      <c r="M2647" s="62" t="s">
        <v>3091</v>
      </c>
      <c r="N2647" s="72" t="str">
        <f>VLOOKUP(M2647,'Hulpblad KAR-parser'!A:C,2,FALSE)</f>
        <v>Inzet MO functie</v>
      </c>
      <c r="O2647" s="72" t="str">
        <f>IF(VLOOKUP(M2647,'Hulpblad KAR-parser'!A:C,3,FALSE)="","",VLOOKUP(M2647,'Hulpblad KAR-parser'!A:C,3,FALSE))</f>
        <v>Kern-ROT stil alarm</v>
      </c>
      <c r="P2647" s="136" t="str">
        <f>IF(CONCATENATE(C2647,D2647)="","",VLOOKUP(CONCATENATE(C2647,D2647),Karakteristieken!AQ:AQ,1,FALSE))</f>
        <v>Inzet MO functieKern-ROT stil alarm</v>
      </c>
    </row>
    <row r="2648" spans="1:16" x14ac:dyDescent="0.25">
      <c r="A2648" s="59"/>
      <c r="B2648" s="59"/>
      <c r="C2648" s="59"/>
      <c r="D2648" s="59"/>
      <c r="E2648" s="60" t="s">
        <v>9857</v>
      </c>
      <c r="F2648" s="60"/>
      <c r="G2648" s="60" t="s">
        <v>3091</v>
      </c>
      <c r="H2648" s="60"/>
      <c r="I2648" s="59">
        <f t="shared" si="43"/>
        <v>7</v>
      </c>
      <c r="J2648" s="59" t="s">
        <v>1561</v>
      </c>
      <c r="K2648" s="61"/>
      <c r="L2648" s="62" t="s">
        <v>6737</v>
      </c>
      <c r="M2648" s="62" t="s">
        <v>3091</v>
      </c>
      <c r="N2648" s="72" t="str">
        <f>VLOOKUP(M2648,'Hulpblad KAR-parser'!A:C,2,FALSE)</f>
        <v>Inzet MO functie</v>
      </c>
      <c r="O2648" s="72" t="str">
        <f>IF(VLOOKUP(M2648,'Hulpblad KAR-parser'!A:C,3,FALSE)="","",VLOOKUP(M2648,'Hulpblad KAR-parser'!A:C,3,FALSE))</f>
        <v>Kern-ROT stil alarm</v>
      </c>
      <c r="P2648" s="136" t="str">
        <f>IF(CONCATENATE(C2648,D2648)="","",VLOOKUP(CONCATENATE(C2648,D2648),Karakteristieken!AQ:AQ,1,FALSE))</f>
        <v/>
      </c>
    </row>
    <row r="2649" spans="1:16" x14ac:dyDescent="0.25">
      <c r="A2649" s="59"/>
      <c r="B2649" s="59"/>
      <c r="C2649" s="59"/>
      <c r="D2649" s="59"/>
      <c r="E2649" s="60" t="s">
        <v>9858</v>
      </c>
      <c r="F2649" s="60"/>
      <c r="G2649" s="60" t="s">
        <v>3091</v>
      </c>
      <c r="H2649" s="60"/>
      <c r="I2649" s="59">
        <f t="shared" si="43"/>
        <v>6</v>
      </c>
      <c r="J2649" s="59" t="s">
        <v>1561</v>
      </c>
      <c r="K2649" s="61"/>
      <c r="L2649" s="62" t="s">
        <v>6737</v>
      </c>
      <c r="M2649" s="62" t="s">
        <v>3091</v>
      </c>
      <c r="N2649" s="72" t="str">
        <f>VLOOKUP(M2649,'Hulpblad KAR-parser'!A:C,2,FALSE)</f>
        <v>Inzet MO functie</v>
      </c>
      <c r="O2649" s="72" t="str">
        <f>IF(VLOOKUP(M2649,'Hulpblad KAR-parser'!A:C,3,FALSE)="","",VLOOKUP(M2649,'Hulpblad KAR-parser'!A:C,3,FALSE))</f>
        <v>Kern-ROT stil alarm</v>
      </c>
      <c r="P2649" s="136" t="str">
        <f>IF(CONCATENATE(C2649,D2649)="","",VLOOKUP(CONCATENATE(C2649,D2649),Karakteristieken!AQ:AQ,1,FALSE))</f>
        <v/>
      </c>
    </row>
    <row r="2650" spans="1:16" x14ac:dyDescent="0.25">
      <c r="A2650" s="59">
        <v>200114833</v>
      </c>
      <c r="B2650" s="59">
        <v>200107214</v>
      </c>
      <c r="C2650" s="59" t="s">
        <v>3023</v>
      </c>
      <c r="D2650" s="59" t="s">
        <v>3035</v>
      </c>
      <c r="E2650" s="60" t="s">
        <v>3037</v>
      </c>
      <c r="F2650" s="60"/>
      <c r="G2650" s="60"/>
      <c r="H2650" s="60"/>
      <c r="I2650" s="59">
        <f t="shared" si="43"/>
        <v>16</v>
      </c>
      <c r="J2650" s="59" t="s">
        <v>1613</v>
      </c>
      <c r="K2650" s="61"/>
      <c r="L2650" s="62" t="s">
        <v>6737</v>
      </c>
      <c r="M2650" s="62" t="s">
        <v>3037</v>
      </c>
      <c r="N2650" s="72" t="str">
        <f>VLOOKUP(M2650,'Hulpblad KAR-parser'!A:C,2,FALSE)</f>
        <v>Inzet MO functie</v>
      </c>
      <c r="O2650" s="72" t="str">
        <f>IF(VLOOKUP(M2650,'Hulpblad KAR-parser'!A:C,3,FALSE)="","",VLOOKUP(M2650,'Hulpblad KAR-parser'!A:C,3,FALSE))</f>
        <v>L-CoPI</v>
      </c>
      <c r="P2650" s="136" t="str">
        <f>IF(CONCATENATE(C2650,D2650)="","",VLOOKUP(CONCATENATE(C2650,D2650),Karakteristieken!AQ:AQ,1,FALSE))</f>
        <v>Inzet MO functieL-CoPI</v>
      </c>
    </row>
    <row r="2651" spans="1:16" x14ac:dyDescent="0.25">
      <c r="A2651" s="59"/>
      <c r="B2651" s="59"/>
      <c r="C2651" s="59"/>
      <c r="D2651" s="59"/>
      <c r="E2651" s="60" t="s">
        <v>9859</v>
      </c>
      <c r="F2651" s="60"/>
      <c r="G2651" s="60" t="s">
        <v>3037</v>
      </c>
      <c r="H2651" s="60"/>
      <c r="I2651" s="59">
        <f t="shared" si="43"/>
        <v>6</v>
      </c>
      <c r="J2651" s="59" t="s">
        <v>1561</v>
      </c>
      <c r="K2651" s="61"/>
      <c r="L2651" s="62" t="s">
        <v>6737</v>
      </c>
      <c r="M2651" s="62" t="s">
        <v>3037</v>
      </c>
      <c r="N2651" s="72" t="str">
        <f>VLOOKUP(M2651,'Hulpblad KAR-parser'!A:C,2,FALSE)</f>
        <v>Inzet MO functie</v>
      </c>
      <c r="O2651" s="72" t="str">
        <f>IF(VLOOKUP(M2651,'Hulpblad KAR-parser'!A:C,3,FALSE)="","",VLOOKUP(M2651,'Hulpblad KAR-parser'!A:C,3,FALSE))</f>
        <v>L-CoPI</v>
      </c>
      <c r="P2651" s="136" t="str">
        <f>IF(CONCATENATE(C2651,D2651)="","",VLOOKUP(CONCATENATE(C2651,D2651),Karakteristieken!AQ:AQ,1,FALSE))</f>
        <v/>
      </c>
    </row>
    <row r="2652" spans="1:16" x14ac:dyDescent="0.25">
      <c r="A2652" s="59"/>
      <c r="B2652" s="59"/>
      <c r="C2652" s="59"/>
      <c r="D2652" s="59"/>
      <c r="E2652" s="60" t="s">
        <v>9860</v>
      </c>
      <c r="F2652" s="60"/>
      <c r="G2652" s="60" t="s">
        <v>3037</v>
      </c>
      <c r="H2652" s="60"/>
      <c r="I2652" s="59">
        <f t="shared" si="43"/>
        <v>15</v>
      </c>
      <c r="J2652" s="59" t="s">
        <v>1561</v>
      </c>
      <c r="K2652" s="61"/>
      <c r="L2652" s="62" t="s">
        <v>6737</v>
      </c>
      <c r="M2652" s="62" t="s">
        <v>3037</v>
      </c>
      <c r="N2652" s="72" t="str">
        <f>VLOOKUP(M2652,'Hulpblad KAR-parser'!A:C,2,FALSE)</f>
        <v>Inzet MO functie</v>
      </c>
      <c r="O2652" s="72" t="str">
        <f>IF(VLOOKUP(M2652,'Hulpblad KAR-parser'!A:C,3,FALSE)="","",VLOOKUP(M2652,'Hulpblad KAR-parser'!A:C,3,FALSE))</f>
        <v>L-CoPI</v>
      </c>
      <c r="P2652" s="136" t="str">
        <f>IF(CONCATENATE(C2652,D2652)="","",VLOOKUP(CONCATENATE(C2652,D2652),Karakteristieken!AQ:AQ,1,FALSE))</f>
        <v/>
      </c>
    </row>
    <row r="2653" spans="1:16" x14ac:dyDescent="0.25">
      <c r="A2653" s="59"/>
      <c r="B2653" s="59"/>
      <c r="C2653" s="59"/>
      <c r="D2653" s="59"/>
      <c r="E2653" s="60" t="s">
        <v>9861</v>
      </c>
      <c r="F2653" s="60"/>
      <c r="G2653" s="60" t="s">
        <v>3037</v>
      </c>
      <c r="H2653" s="60"/>
      <c r="I2653" s="59">
        <f t="shared" si="43"/>
        <v>6</v>
      </c>
      <c r="J2653" s="59" t="s">
        <v>1561</v>
      </c>
      <c r="K2653" s="61"/>
      <c r="L2653" s="62" t="s">
        <v>6737</v>
      </c>
      <c r="M2653" s="62" t="s">
        <v>3037</v>
      </c>
      <c r="N2653" s="72" t="str">
        <f>VLOOKUP(M2653,'Hulpblad KAR-parser'!A:C,2,FALSE)</f>
        <v>Inzet MO functie</v>
      </c>
      <c r="O2653" s="72" t="str">
        <f>IF(VLOOKUP(M2653,'Hulpblad KAR-parser'!A:C,3,FALSE)="","",VLOOKUP(M2653,'Hulpblad KAR-parser'!A:C,3,FALSE))</f>
        <v>L-CoPI</v>
      </c>
      <c r="P2653" s="136" t="str">
        <f>IF(CONCATENATE(C2653,D2653)="","",VLOOKUP(CONCATENATE(C2653,D2653),Karakteristieken!AQ:AQ,1,FALSE))</f>
        <v/>
      </c>
    </row>
    <row r="2654" spans="1:16" x14ac:dyDescent="0.25">
      <c r="A2654" s="59">
        <v>200114834</v>
      </c>
      <c r="B2654" s="59">
        <v>200107215</v>
      </c>
      <c r="C2654" s="59" t="s">
        <v>3023</v>
      </c>
      <c r="D2654" s="59" t="s">
        <v>3028</v>
      </c>
      <c r="E2654" s="60" t="s">
        <v>3030</v>
      </c>
      <c r="F2654" s="60"/>
      <c r="G2654" s="60"/>
      <c r="H2654" s="60"/>
      <c r="I2654" s="59">
        <f t="shared" si="43"/>
        <v>28</v>
      </c>
      <c r="J2654" s="59" t="s">
        <v>1613</v>
      </c>
      <c r="K2654" s="61"/>
      <c r="L2654" s="62" t="s">
        <v>6737</v>
      </c>
      <c r="M2654" s="62" t="s">
        <v>3030</v>
      </c>
      <c r="N2654" s="72" t="str">
        <f>VLOOKUP(M2654,'Hulpblad KAR-parser'!A:C,2,FALSE)</f>
        <v>Inzet MO functie</v>
      </c>
      <c r="O2654" s="72" t="str">
        <f>IF(VLOOKUP(M2654,'Hulpblad KAR-parser'!A:C,3,FALSE)="","",VLOOKUP(M2654,'Hulpblad KAR-parser'!A:C,3,FALSE))</f>
        <v>OVD-Bevolkingszorg</v>
      </c>
      <c r="P2654" s="136" t="str">
        <f>IF(CONCATENATE(C2654,D2654)="","",VLOOKUP(CONCATENATE(C2654,D2654),Karakteristieken!AQ:AQ,1,FALSE))</f>
        <v>Inzet MO functieOVD-Bevolkingszorg</v>
      </c>
    </row>
    <row r="2655" spans="1:16" x14ac:dyDescent="0.25">
      <c r="A2655" s="59"/>
      <c r="B2655" s="59"/>
      <c r="C2655" s="59"/>
      <c r="D2655" s="59"/>
      <c r="E2655" s="60" t="s">
        <v>9862</v>
      </c>
      <c r="F2655" s="60"/>
      <c r="G2655" s="60" t="s">
        <v>3030</v>
      </c>
      <c r="H2655" s="60"/>
      <c r="I2655" s="59">
        <f t="shared" si="43"/>
        <v>15</v>
      </c>
      <c r="J2655" s="59" t="s">
        <v>1561</v>
      </c>
      <c r="K2655" s="61"/>
      <c r="L2655" s="62" t="s">
        <v>6737</v>
      </c>
      <c r="M2655" s="62" t="s">
        <v>3030</v>
      </c>
      <c r="N2655" s="72" t="str">
        <f>VLOOKUP(M2655,'Hulpblad KAR-parser'!A:C,2,FALSE)</f>
        <v>Inzet MO functie</v>
      </c>
      <c r="O2655" s="72" t="str">
        <f>IF(VLOOKUP(M2655,'Hulpblad KAR-parser'!A:C,3,FALSE)="","",VLOOKUP(M2655,'Hulpblad KAR-parser'!A:C,3,FALSE))</f>
        <v>OVD-Bevolkingszorg</v>
      </c>
      <c r="P2655" s="136" t="str">
        <f>IF(CONCATENATE(C2655,D2655)="","",VLOOKUP(CONCATENATE(C2655,D2655),Karakteristieken!AQ:AQ,1,FALSE))</f>
        <v/>
      </c>
    </row>
    <row r="2656" spans="1:16" x14ac:dyDescent="0.25">
      <c r="A2656" s="59"/>
      <c r="B2656" s="59"/>
      <c r="C2656" s="59"/>
      <c r="D2656" s="59"/>
      <c r="E2656" s="60" t="s">
        <v>9863</v>
      </c>
      <c r="F2656" s="60"/>
      <c r="G2656" s="60" t="s">
        <v>3030</v>
      </c>
      <c r="H2656" s="60"/>
      <c r="I2656" s="59">
        <f t="shared" si="43"/>
        <v>6</v>
      </c>
      <c r="J2656" s="59" t="s">
        <v>1561</v>
      </c>
      <c r="K2656" s="61"/>
      <c r="L2656" s="62" t="s">
        <v>6737</v>
      </c>
      <c r="M2656" s="62" t="s">
        <v>3030</v>
      </c>
      <c r="N2656" s="72" t="str">
        <f>VLOOKUP(M2656,'Hulpblad KAR-parser'!A:C,2,FALSE)</f>
        <v>Inzet MO functie</v>
      </c>
      <c r="O2656" s="72" t="str">
        <f>IF(VLOOKUP(M2656,'Hulpblad KAR-parser'!A:C,3,FALSE)="","",VLOOKUP(M2656,'Hulpblad KAR-parser'!A:C,3,FALSE))</f>
        <v>OVD-Bevolkingszorg</v>
      </c>
      <c r="P2656" s="136" t="str">
        <f>IF(CONCATENATE(C2656,D2656)="","",VLOOKUP(CONCATENATE(C2656,D2656),Karakteristieken!AQ:AQ,1,FALSE))</f>
        <v/>
      </c>
    </row>
    <row r="2657" spans="1:16" x14ac:dyDescent="0.25">
      <c r="A2657" s="59">
        <v>200114835</v>
      </c>
      <c r="B2657" s="59">
        <v>200107216</v>
      </c>
      <c r="C2657" s="59" t="s">
        <v>3023</v>
      </c>
      <c r="D2657" s="59" t="s">
        <v>3032</v>
      </c>
      <c r="E2657" s="60" t="s">
        <v>3034</v>
      </c>
      <c r="F2657" s="60"/>
      <c r="G2657" s="60"/>
      <c r="H2657" s="60"/>
      <c r="I2657" s="59">
        <f t="shared" si="43"/>
        <v>19</v>
      </c>
      <c r="J2657" s="59" t="s">
        <v>1613</v>
      </c>
      <c r="K2657" s="61"/>
      <c r="L2657" s="62" t="s">
        <v>6737</v>
      </c>
      <c r="M2657" s="62" t="s">
        <v>3034</v>
      </c>
      <c r="N2657" s="72" t="str">
        <f>VLOOKUP(M2657,'Hulpblad KAR-parser'!A:C,2,FALSE)</f>
        <v>Inzet MO functie</v>
      </c>
      <c r="O2657" s="72" t="str">
        <f>IF(VLOOKUP(M2657,'Hulpblad KAR-parser'!A:C,3,FALSE)="","",VLOOKUP(M2657,'Hulpblad KAR-parser'!A:C,3,FALSE))</f>
        <v>OVD-Water</v>
      </c>
      <c r="P2657" s="136" t="str">
        <f>IF(CONCATENATE(C2657,D2657)="","",VLOOKUP(CONCATENATE(C2657,D2657),Karakteristieken!AQ:AQ,1,FALSE))</f>
        <v>Inzet MO functieOVD-Water</v>
      </c>
    </row>
    <row r="2658" spans="1:16" x14ac:dyDescent="0.25">
      <c r="A2658" s="59"/>
      <c r="B2658" s="59"/>
      <c r="C2658" s="59"/>
      <c r="D2658" s="59"/>
      <c r="E2658" s="60" t="s">
        <v>9864</v>
      </c>
      <c r="F2658" s="60"/>
      <c r="G2658" s="60" t="s">
        <v>3034</v>
      </c>
      <c r="H2658" s="60"/>
      <c r="I2658" s="59">
        <f t="shared" si="43"/>
        <v>7</v>
      </c>
      <c r="J2658" s="59" t="s">
        <v>1561</v>
      </c>
      <c r="K2658" s="61"/>
      <c r="L2658" s="62" t="s">
        <v>6737</v>
      </c>
      <c r="M2658" s="62" t="s">
        <v>3034</v>
      </c>
      <c r="N2658" s="72" t="str">
        <f>VLOOKUP(M2658,'Hulpblad KAR-parser'!A:C,2,FALSE)</f>
        <v>Inzet MO functie</v>
      </c>
      <c r="O2658" s="72" t="str">
        <f>IF(VLOOKUP(M2658,'Hulpblad KAR-parser'!A:C,3,FALSE)="","",VLOOKUP(M2658,'Hulpblad KAR-parser'!A:C,3,FALSE))</f>
        <v>OVD-Water</v>
      </c>
      <c r="P2658" s="136" t="str">
        <f>IF(CONCATENATE(C2658,D2658)="","",VLOOKUP(CONCATENATE(C2658,D2658),Karakteristieken!AQ:AQ,1,FALSE))</f>
        <v/>
      </c>
    </row>
    <row r="2659" spans="1:16" x14ac:dyDescent="0.25">
      <c r="A2659" s="59"/>
      <c r="B2659" s="59"/>
      <c r="C2659" s="59"/>
      <c r="D2659" s="59"/>
      <c r="E2659" s="60" t="s">
        <v>9865</v>
      </c>
      <c r="F2659" s="60"/>
      <c r="G2659" s="60" t="s">
        <v>3034</v>
      </c>
      <c r="H2659" s="60"/>
      <c r="I2659" s="59">
        <f t="shared" si="43"/>
        <v>15</v>
      </c>
      <c r="J2659" s="59" t="s">
        <v>1561</v>
      </c>
      <c r="K2659" s="61"/>
      <c r="L2659" s="62" t="s">
        <v>6737</v>
      </c>
      <c r="M2659" s="62" t="s">
        <v>3034</v>
      </c>
      <c r="N2659" s="72" t="str">
        <f>VLOOKUP(M2659,'Hulpblad KAR-parser'!A:C,2,FALSE)</f>
        <v>Inzet MO functie</v>
      </c>
      <c r="O2659" s="72" t="str">
        <f>IF(VLOOKUP(M2659,'Hulpblad KAR-parser'!A:C,3,FALSE)="","",VLOOKUP(M2659,'Hulpblad KAR-parser'!A:C,3,FALSE))</f>
        <v>OVD-Water</v>
      </c>
      <c r="P2659" s="136" t="str">
        <f>IF(CONCATENATE(C2659,D2659)="","",VLOOKUP(CONCATENATE(C2659,D2659),Karakteristieken!AQ:AQ,1,FALSE))</f>
        <v/>
      </c>
    </row>
    <row r="2660" spans="1:16" x14ac:dyDescent="0.25">
      <c r="A2660" s="59"/>
      <c r="B2660" s="59"/>
      <c r="C2660" s="59"/>
      <c r="D2660" s="59"/>
      <c r="E2660" s="60" t="s">
        <v>9866</v>
      </c>
      <c r="F2660" s="60"/>
      <c r="G2660" s="60" t="s">
        <v>3034</v>
      </c>
      <c r="H2660" s="60"/>
      <c r="I2660" s="59">
        <f t="shared" si="43"/>
        <v>6</v>
      </c>
      <c r="J2660" s="59" t="s">
        <v>1561</v>
      </c>
      <c r="K2660" s="61"/>
      <c r="L2660" s="62" t="s">
        <v>6737</v>
      </c>
      <c r="M2660" s="62" t="s">
        <v>3034</v>
      </c>
      <c r="N2660" s="72" t="str">
        <f>VLOOKUP(M2660,'Hulpblad KAR-parser'!A:C,2,FALSE)</f>
        <v>Inzet MO functie</v>
      </c>
      <c r="O2660" s="72" t="str">
        <f>IF(VLOOKUP(M2660,'Hulpblad KAR-parser'!A:C,3,FALSE)="","",VLOOKUP(M2660,'Hulpblad KAR-parser'!A:C,3,FALSE))</f>
        <v>OVD-Water</v>
      </c>
      <c r="P2660" s="136" t="str">
        <f>IF(CONCATENATE(C2660,D2660)="","",VLOOKUP(CONCATENATE(C2660,D2660),Karakteristieken!AQ:AQ,1,FALSE))</f>
        <v/>
      </c>
    </row>
    <row r="2661" spans="1:16" x14ac:dyDescent="0.25">
      <c r="A2661" s="59">
        <v>200110033</v>
      </c>
      <c r="B2661" s="59">
        <v>200098499</v>
      </c>
      <c r="C2661" s="59" t="s">
        <v>3023</v>
      </c>
      <c r="D2661" s="59" t="s">
        <v>3104</v>
      </c>
      <c r="E2661" s="60" t="s">
        <v>3106</v>
      </c>
      <c r="F2661" s="60"/>
      <c r="G2661" s="60"/>
      <c r="H2661" s="60"/>
      <c r="I2661" s="59">
        <f t="shared" si="43"/>
        <v>13</v>
      </c>
      <c r="J2661" s="59" t="s">
        <v>1613</v>
      </c>
      <c r="K2661" s="61"/>
      <c r="L2661" s="62" t="s">
        <v>6737</v>
      </c>
      <c r="M2661" s="62" t="s">
        <v>3106</v>
      </c>
      <c r="N2661" s="72" t="str">
        <f>VLOOKUP(M2661,'Hulpblad KAR-parser'!A:C,2,FALSE)</f>
        <v>Inzet MO functie</v>
      </c>
      <c r="O2661" s="72" t="str">
        <f>IF(VLOOKUP(M2661,'Hulpblad KAR-parser'!A:C,3,FALSE)="","",VLOOKUP(M2661,'Hulpblad KAR-parser'!A:C,3,FALSE))</f>
        <v>RBT</v>
      </c>
      <c r="P2661" s="136" t="str">
        <f>IF(CONCATENATE(C2661,D2661)="","",VLOOKUP(CONCATENATE(C2661,D2661),Karakteristieken!AQ:AQ,1,FALSE))</f>
        <v>Inzet MO functieRBT</v>
      </c>
    </row>
    <row r="2662" spans="1:16" x14ac:dyDescent="0.25">
      <c r="A2662" s="59"/>
      <c r="B2662" s="59"/>
      <c r="C2662" s="59"/>
      <c r="D2662" s="59"/>
      <c r="E2662" s="60" t="s">
        <v>9867</v>
      </c>
      <c r="F2662" s="60"/>
      <c r="G2662" s="60" t="s">
        <v>3106</v>
      </c>
      <c r="H2662" s="60"/>
      <c r="I2662" s="59">
        <f t="shared" si="43"/>
        <v>4</v>
      </c>
      <c r="J2662" s="59" t="s">
        <v>1561</v>
      </c>
      <c r="K2662" s="61"/>
      <c r="L2662" s="62" t="s">
        <v>6737</v>
      </c>
      <c r="M2662" s="62" t="s">
        <v>3106</v>
      </c>
      <c r="N2662" s="72" t="str">
        <f>VLOOKUP(M2662,'Hulpblad KAR-parser'!A:C,2,FALSE)</f>
        <v>Inzet MO functie</v>
      </c>
      <c r="O2662" s="72" t="str">
        <f>IF(VLOOKUP(M2662,'Hulpblad KAR-parser'!A:C,3,FALSE)="","",VLOOKUP(M2662,'Hulpblad KAR-parser'!A:C,3,FALSE))</f>
        <v>RBT</v>
      </c>
      <c r="P2662" s="136" t="str">
        <f>IF(CONCATENATE(C2662,D2662)="","",VLOOKUP(CONCATENATE(C2662,D2662),Karakteristieken!AQ:AQ,1,FALSE))</f>
        <v/>
      </c>
    </row>
    <row r="2663" spans="1:16" x14ac:dyDescent="0.25">
      <c r="A2663" s="59">
        <v>200110034</v>
      </c>
      <c r="B2663" s="59">
        <v>200098500</v>
      </c>
      <c r="C2663" s="59" t="s">
        <v>3023</v>
      </c>
      <c r="D2663" s="59" t="s">
        <v>3107</v>
      </c>
      <c r="E2663" s="60" t="s">
        <v>3109</v>
      </c>
      <c r="F2663" s="60"/>
      <c r="G2663" s="60"/>
      <c r="H2663" s="60"/>
      <c r="I2663" s="59">
        <f t="shared" si="43"/>
        <v>24</v>
      </c>
      <c r="J2663" s="59" t="s">
        <v>1613</v>
      </c>
      <c r="K2663" s="61"/>
      <c r="L2663" s="62" t="s">
        <v>6737</v>
      </c>
      <c r="M2663" s="62" t="s">
        <v>3109</v>
      </c>
      <c r="N2663" s="72" t="str">
        <f>VLOOKUP(M2663,'Hulpblad KAR-parser'!A:C,2,FALSE)</f>
        <v>Inzet MO functie</v>
      </c>
      <c r="O2663" s="72" t="str">
        <f>IF(VLOOKUP(M2663,'Hulpblad KAR-parser'!A:C,3,FALSE)="","",VLOOKUP(M2663,'Hulpblad KAR-parser'!A:C,3,FALSE))</f>
        <v>RBT stil alarm</v>
      </c>
      <c r="P2663" s="136" t="str">
        <f>IF(CONCATENATE(C2663,D2663)="","",VLOOKUP(CONCATENATE(C2663,D2663),Karakteristieken!AQ:AQ,1,FALSE))</f>
        <v>Inzet MO functieRBT stil alarm</v>
      </c>
    </row>
    <row r="2664" spans="1:16" x14ac:dyDescent="0.25">
      <c r="A2664" s="59"/>
      <c r="B2664" s="59"/>
      <c r="C2664" s="59"/>
      <c r="D2664" s="59"/>
      <c r="E2664" s="60" t="s">
        <v>9868</v>
      </c>
      <c r="F2664" s="60"/>
      <c r="G2664" s="60" t="s">
        <v>3109</v>
      </c>
      <c r="H2664" s="60"/>
      <c r="I2664" s="59">
        <f t="shared" si="43"/>
        <v>5</v>
      </c>
      <c r="J2664" s="59" t="s">
        <v>1561</v>
      </c>
      <c r="K2664" s="61"/>
      <c r="L2664" s="62" t="s">
        <v>6737</v>
      </c>
      <c r="M2664" s="62" t="s">
        <v>3109</v>
      </c>
      <c r="N2664" s="72" t="str">
        <f>VLOOKUP(M2664,'Hulpblad KAR-parser'!A:C,2,FALSE)</f>
        <v>Inzet MO functie</v>
      </c>
      <c r="O2664" s="72" t="str">
        <f>IF(VLOOKUP(M2664,'Hulpblad KAR-parser'!A:C,3,FALSE)="","",VLOOKUP(M2664,'Hulpblad KAR-parser'!A:C,3,FALSE))</f>
        <v>RBT stil alarm</v>
      </c>
      <c r="P2664" s="136" t="str">
        <f>IF(CONCATENATE(C2664,D2664)="","",VLOOKUP(CONCATENATE(C2664,D2664),Karakteristieken!AQ:AQ,1,FALSE))</f>
        <v/>
      </c>
    </row>
    <row r="2665" spans="1:16" x14ac:dyDescent="0.25">
      <c r="A2665" s="59">
        <v>200114836</v>
      </c>
      <c r="B2665" s="59">
        <v>200107217</v>
      </c>
      <c r="C2665" s="59" t="s">
        <v>3023</v>
      </c>
      <c r="D2665" s="59" t="s">
        <v>3121</v>
      </c>
      <c r="E2665" s="60" t="s">
        <v>3122</v>
      </c>
      <c r="F2665" s="60"/>
      <c r="G2665" s="60"/>
      <c r="H2665" s="60"/>
      <c r="I2665" s="59">
        <f t="shared" si="43"/>
        <v>25</v>
      </c>
      <c r="J2665" s="59" t="s">
        <v>1613</v>
      </c>
      <c r="K2665" s="61"/>
      <c r="L2665" s="62" t="s">
        <v>6737</v>
      </c>
      <c r="M2665" s="62" t="s">
        <v>3122</v>
      </c>
      <c r="N2665" s="72" t="str">
        <f>VLOOKUP(M2665,'Hulpblad KAR-parser'!A:C,2,FALSE)</f>
        <v>Inzet MO functie</v>
      </c>
      <c r="O2665" s="72" t="str">
        <f>IF(VLOOKUP(M2665,'Hulpblad KAR-parser'!A:C,3,FALSE)="","",VLOOKUP(M2665,'Hulpblad KAR-parser'!A:C,3,FALSE))</f>
        <v>Reg mil opr adv</v>
      </c>
      <c r="P2665" s="136" t="str">
        <f>IF(CONCATENATE(C2665,D2665)="","",VLOOKUP(CONCATENATE(C2665,D2665),Karakteristieken!AQ:AQ,1,FALSE))</f>
        <v>Inzet MO functieReg mil opr adv</v>
      </c>
    </row>
    <row r="2666" spans="1:16" x14ac:dyDescent="0.25">
      <c r="A2666" s="59"/>
      <c r="B2666" s="59"/>
      <c r="C2666" s="59"/>
      <c r="D2666" s="59"/>
      <c r="E2666" s="60" t="s">
        <v>9869</v>
      </c>
      <c r="F2666" s="60"/>
      <c r="G2666" s="60" t="s">
        <v>3122</v>
      </c>
      <c r="H2666" s="60"/>
      <c r="I2666" s="59">
        <f t="shared" si="43"/>
        <v>30</v>
      </c>
      <c r="J2666" s="59" t="s">
        <v>1561</v>
      </c>
      <c r="K2666" s="61"/>
      <c r="L2666" s="62" t="s">
        <v>6737</v>
      </c>
      <c r="M2666" s="62" t="s">
        <v>3122</v>
      </c>
      <c r="N2666" s="72" t="str">
        <f>VLOOKUP(M2666,'Hulpblad KAR-parser'!A:C,2,FALSE)</f>
        <v>Inzet MO functie</v>
      </c>
      <c r="O2666" s="72" t="str">
        <f>IF(VLOOKUP(M2666,'Hulpblad KAR-parser'!A:C,3,FALSE)="","",VLOOKUP(M2666,'Hulpblad KAR-parser'!A:C,3,FALSE))</f>
        <v>Reg mil opr adv</v>
      </c>
      <c r="P2666" s="136" t="str">
        <f>IF(CONCATENATE(C2666,D2666)="","",VLOOKUP(CONCATENATE(C2666,D2666),Karakteristieken!AQ:AQ,1,FALSE))</f>
        <v/>
      </c>
    </row>
    <row r="2667" spans="1:16" x14ac:dyDescent="0.25">
      <c r="A2667" s="59"/>
      <c r="B2667" s="59"/>
      <c r="C2667" s="59"/>
      <c r="D2667" s="59"/>
      <c r="E2667" s="60" t="s">
        <v>9870</v>
      </c>
      <c r="F2667" s="60"/>
      <c r="G2667" s="60" t="s">
        <v>3122</v>
      </c>
      <c r="H2667" s="60"/>
      <c r="I2667" s="59">
        <f t="shared" si="43"/>
        <v>5</v>
      </c>
      <c r="J2667" s="59" t="s">
        <v>1561</v>
      </c>
      <c r="K2667" s="61"/>
      <c r="L2667" s="62" t="s">
        <v>6737</v>
      </c>
      <c r="M2667" s="62" t="s">
        <v>3122</v>
      </c>
      <c r="N2667" s="72" t="str">
        <f>VLOOKUP(M2667,'Hulpblad KAR-parser'!A:C,2,FALSE)</f>
        <v>Inzet MO functie</v>
      </c>
      <c r="O2667" s="72" t="str">
        <f>IF(VLOOKUP(M2667,'Hulpblad KAR-parser'!A:C,3,FALSE)="","",VLOOKUP(M2667,'Hulpblad KAR-parser'!A:C,3,FALSE))</f>
        <v>Reg mil opr adv</v>
      </c>
      <c r="P2667" s="136" t="str">
        <f>IF(CONCATENATE(C2667,D2667)="","",VLOOKUP(CONCATENATE(C2667,D2667),Karakteristieken!AQ:AQ,1,FALSE))</f>
        <v/>
      </c>
    </row>
    <row r="2668" spans="1:16" x14ac:dyDescent="0.25">
      <c r="A2668" s="59">
        <v>200110036</v>
      </c>
      <c r="B2668" s="59">
        <v>200098502</v>
      </c>
      <c r="C2668" s="59" t="s">
        <v>3023</v>
      </c>
      <c r="D2668" s="59" t="s">
        <v>3044</v>
      </c>
      <c r="E2668" s="60" t="s">
        <v>3046</v>
      </c>
      <c r="F2668" s="60"/>
      <c r="G2668" s="60"/>
      <c r="H2668" s="60"/>
      <c r="I2668" s="59">
        <f t="shared" si="43"/>
        <v>13</v>
      </c>
      <c r="J2668" s="59" t="s">
        <v>1613</v>
      </c>
      <c r="K2668" s="61"/>
      <c r="L2668" s="62" t="s">
        <v>6737</v>
      </c>
      <c r="M2668" s="62" t="s">
        <v>3046</v>
      </c>
      <c r="N2668" s="72" t="str">
        <f>VLOOKUP(M2668,'Hulpblad KAR-parser'!A:C,2,FALSE)</f>
        <v>Inzet MO functie</v>
      </c>
      <c r="O2668" s="72" t="str">
        <f>IF(VLOOKUP(M2668,'Hulpblad KAR-parser'!A:C,3,FALSE)="","",VLOOKUP(M2668,'Hulpblad KAR-parser'!A:C,3,FALSE))</f>
        <v>ROL</v>
      </c>
      <c r="P2668" s="136" t="str">
        <f>IF(CONCATENATE(C2668,D2668)="","",VLOOKUP(CONCATENATE(C2668,D2668),Karakteristieken!AQ:AQ,1,FALSE))</f>
        <v>Inzet MO functieROL</v>
      </c>
    </row>
    <row r="2669" spans="1:16" x14ac:dyDescent="0.25">
      <c r="A2669" s="59"/>
      <c r="B2669" s="59"/>
      <c r="C2669" s="59"/>
      <c r="D2669" s="59"/>
      <c r="E2669" s="60" t="s">
        <v>9871</v>
      </c>
      <c r="F2669" s="60"/>
      <c r="G2669" s="60" t="s">
        <v>3046</v>
      </c>
      <c r="H2669" s="60"/>
      <c r="I2669" s="59">
        <f t="shared" si="43"/>
        <v>7</v>
      </c>
      <c r="J2669" s="59" t="s">
        <v>1561</v>
      </c>
      <c r="K2669" s="61"/>
      <c r="L2669" s="62" t="s">
        <v>6737</v>
      </c>
      <c r="M2669" s="62" t="s">
        <v>3046</v>
      </c>
      <c r="N2669" s="72" t="str">
        <f>VLOOKUP(M2669,'Hulpblad KAR-parser'!A:C,2,FALSE)</f>
        <v>Inzet MO functie</v>
      </c>
      <c r="O2669" s="72" t="str">
        <f>IF(VLOOKUP(M2669,'Hulpblad KAR-parser'!A:C,3,FALSE)="","",VLOOKUP(M2669,'Hulpblad KAR-parser'!A:C,3,FALSE))</f>
        <v>ROL</v>
      </c>
      <c r="P2669" s="136" t="str">
        <f>IF(CONCATENATE(C2669,D2669)="","",VLOOKUP(CONCATENATE(C2669,D2669),Karakteristieken!AQ:AQ,1,FALSE))</f>
        <v/>
      </c>
    </row>
    <row r="2670" spans="1:16" x14ac:dyDescent="0.25">
      <c r="A2670" s="59"/>
      <c r="B2670" s="59"/>
      <c r="C2670" s="59"/>
      <c r="D2670" s="59"/>
      <c r="E2670" s="60" t="s">
        <v>9872</v>
      </c>
      <c r="F2670" s="60"/>
      <c r="G2670" s="60" t="s">
        <v>3046</v>
      </c>
      <c r="H2670" s="60"/>
      <c r="I2670" s="59">
        <f t="shared" si="43"/>
        <v>4</v>
      </c>
      <c r="J2670" s="59" t="s">
        <v>1561</v>
      </c>
      <c r="K2670" s="61"/>
      <c r="L2670" s="62" t="s">
        <v>6737</v>
      </c>
      <c r="M2670" s="62" t="s">
        <v>3046</v>
      </c>
      <c r="N2670" s="72" t="str">
        <f>VLOOKUP(M2670,'Hulpblad KAR-parser'!A:C,2,FALSE)</f>
        <v>Inzet MO functie</v>
      </c>
      <c r="O2670" s="72" t="str">
        <f>IF(VLOOKUP(M2670,'Hulpblad KAR-parser'!A:C,3,FALSE)="","",VLOOKUP(M2670,'Hulpblad KAR-parser'!A:C,3,FALSE))</f>
        <v>ROL</v>
      </c>
      <c r="P2670" s="136" t="str">
        <f>IF(CONCATENATE(C2670,D2670)="","",VLOOKUP(CONCATENATE(C2670,D2670),Karakteristieken!AQ:AQ,1,FALSE))</f>
        <v/>
      </c>
    </row>
    <row r="2671" spans="1:16" x14ac:dyDescent="0.25">
      <c r="A2671" s="59">
        <v>200110037</v>
      </c>
      <c r="B2671" s="59">
        <v>200098503</v>
      </c>
      <c r="C2671" s="59" t="s">
        <v>3023</v>
      </c>
      <c r="D2671" s="59" t="s">
        <v>3092</v>
      </c>
      <c r="E2671" s="60" t="s">
        <v>3094</v>
      </c>
      <c r="F2671" s="60"/>
      <c r="G2671" s="60"/>
      <c r="H2671" s="60"/>
      <c r="I2671" s="59">
        <f t="shared" si="43"/>
        <v>13</v>
      </c>
      <c r="J2671" s="59" t="s">
        <v>1613</v>
      </c>
      <c r="K2671" s="61"/>
      <c r="L2671" s="62" t="s">
        <v>6737</v>
      </c>
      <c r="M2671" s="62" t="s">
        <v>3094</v>
      </c>
      <c r="N2671" s="72" t="str">
        <f>VLOOKUP(M2671,'Hulpblad KAR-parser'!A:C,2,FALSE)</f>
        <v>Inzet MO functie</v>
      </c>
      <c r="O2671" s="72" t="str">
        <f>IF(VLOOKUP(M2671,'Hulpblad KAR-parser'!A:C,3,FALSE)="","",VLOOKUP(M2671,'Hulpblad KAR-parser'!A:C,3,FALSE))</f>
        <v>ROT</v>
      </c>
      <c r="P2671" s="136" t="str">
        <f>IF(CONCATENATE(C2671,D2671)="","",VLOOKUP(CONCATENATE(C2671,D2671),Karakteristieken!AQ:AQ,1,FALSE))</f>
        <v>Inzet MO functieROT</v>
      </c>
    </row>
    <row r="2672" spans="1:16" x14ac:dyDescent="0.25">
      <c r="A2672" s="59"/>
      <c r="B2672" s="59"/>
      <c r="C2672" s="59"/>
      <c r="D2672" s="59"/>
      <c r="E2672" s="60" t="s">
        <v>9873</v>
      </c>
      <c r="F2672" s="60"/>
      <c r="G2672" s="60" t="s">
        <v>3094</v>
      </c>
      <c r="H2672" s="60"/>
      <c r="I2672" s="59">
        <f t="shared" si="43"/>
        <v>7</v>
      </c>
      <c r="J2672" s="59" t="s">
        <v>1561</v>
      </c>
      <c r="K2672" s="61"/>
      <c r="L2672" s="62" t="s">
        <v>6737</v>
      </c>
      <c r="M2672" s="62" t="s">
        <v>3094</v>
      </c>
      <c r="N2672" s="72" t="str">
        <f>VLOOKUP(M2672,'Hulpblad KAR-parser'!A:C,2,FALSE)</f>
        <v>Inzet MO functie</v>
      </c>
      <c r="O2672" s="72" t="str">
        <f>IF(VLOOKUP(M2672,'Hulpblad KAR-parser'!A:C,3,FALSE)="","",VLOOKUP(M2672,'Hulpblad KAR-parser'!A:C,3,FALSE))</f>
        <v>ROT</v>
      </c>
      <c r="P2672" s="136" t="str">
        <f>IF(CONCATENATE(C2672,D2672)="","",VLOOKUP(CONCATENATE(C2672,D2672),Karakteristieken!AQ:AQ,1,FALSE))</f>
        <v/>
      </c>
    </row>
    <row r="2673" spans="1:16" x14ac:dyDescent="0.25">
      <c r="A2673" s="59"/>
      <c r="B2673" s="59"/>
      <c r="C2673" s="59"/>
      <c r="D2673" s="59"/>
      <c r="E2673" s="60" t="s">
        <v>9874</v>
      </c>
      <c r="F2673" s="60"/>
      <c r="G2673" s="60" t="s">
        <v>3094</v>
      </c>
      <c r="H2673" s="60"/>
      <c r="I2673" s="59">
        <f t="shared" si="43"/>
        <v>4</v>
      </c>
      <c r="J2673" s="59" t="s">
        <v>1561</v>
      </c>
      <c r="K2673" s="61"/>
      <c r="L2673" s="62" t="s">
        <v>6737</v>
      </c>
      <c r="M2673" s="62" t="s">
        <v>3094</v>
      </c>
      <c r="N2673" s="72" t="str">
        <f>VLOOKUP(M2673,'Hulpblad KAR-parser'!A:C,2,FALSE)</f>
        <v>Inzet MO functie</v>
      </c>
      <c r="O2673" s="72" t="str">
        <f>IF(VLOOKUP(M2673,'Hulpblad KAR-parser'!A:C,3,FALSE)="","",VLOOKUP(M2673,'Hulpblad KAR-parser'!A:C,3,FALSE))</f>
        <v>ROT</v>
      </c>
      <c r="P2673" s="136" t="str">
        <f>IF(CONCATENATE(C2673,D2673)="","",VLOOKUP(CONCATENATE(C2673,D2673),Karakteristieken!AQ:AQ,1,FALSE))</f>
        <v/>
      </c>
    </row>
    <row r="2674" spans="1:16" x14ac:dyDescent="0.25">
      <c r="A2674" s="59">
        <v>200110038</v>
      </c>
      <c r="B2674" s="59">
        <v>200098504</v>
      </c>
      <c r="C2674" s="59" t="s">
        <v>3023</v>
      </c>
      <c r="D2674" s="59" t="s">
        <v>3095</v>
      </c>
      <c r="E2674" s="60" t="s">
        <v>3097</v>
      </c>
      <c r="F2674" s="60"/>
      <c r="G2674" s="60"/>
      <c r="H2674" s="60"/>
      <c r="I2674" s="59">
        <f t="shared" si="43"/>
        <v>24</v>
      </c>
      <c r="J2674" s="59" t="s">
        <v>1613</v>
      </c>
      <c r="K2674" s="61"/>
      <c r="L2674" s="62" t="s">
        <v>6737</v>
      </c>
      <c r="M2674" s="62" t="s">
        <v>3097</v>
      </c>
      <c r="N2674" s="72" t="str">
        <f>VLOOKUP(M2674,'Hulpblad KAR-parser'!A:C,2,FALSE)</f>
        <v>Inzet MO functie</v>
      </c>
      <c r="O2674" s="72" t="str">
        <f>IF(VLOOKUP(M2674,'Hulpblad KAR-parser'!A:C,3,FALSE)="","",VLOOKUP(M2674,'Hulpblad KAR-parser'!A:C,3,FALSE))</f>
        <v>ROT stil alarm</v>
      </c>
      <c r="P2674" s="136" t="str">
        <f>IF(CONCATENATE(C2674,D2674)="","",VLOOKUP(CONCATENATE(C2674,D2674),Karakteristieken!AQ:AQ,1,FALSE))</f>
        <v>Inzet MO functieROT stil alarm</v>
      </c>
    </row>
    <row r="2675" spans="1:16" x14ac:dyDescent="0.25">
      <c r="A2675" s="59"/>
      <c r="B2675" s="59"/>
      <c r="C2675" s="59"/>
      <c r="D2675" s="59"/>
      <c r="E2675" s="60" t="s">
        <v>9875</v>
      </c>
      <c r="F2675" s="60"/>
      <c r="G2675" s="60" t="s">
        <v>3097</v>
      </c>
      <c r="H2675" s="60"/>
      <c r="I2675" s="59">
        <f t="shared" si="43"/>
        <v>7</v>
      </c>
      <c r="J2675" s="59" t="s">
        <v>1561</v>
      </c>
      <c r="K2675" s="61"/>
      <c r="L2675" s="62" t="s">
        <v>6737</v>
      </c>
      <c r="M2675" s="62" t="s">
        <v>3097</v>
      </c>
      <c r="N2675" s="72" t="str">
        <f>VLOOKUP(M2675,'Hulpblad KAR-parser'!A:C,2,FALSE)</f>
        <v>Inzet MO functie</v>
      </c>
      <c r="O2675" s="72" t="str">
        <f>IF(VLOOKUP(M2675,'Hulpblad KAR-parser'!A:C,3,FALSE)="","",VLOOKUP(M2675,'Hulpblad KAR-parser'!A:C,3,FALSE))</f>
        <v>ROT stil alarm</v>
      </c>
      <c r="P2675" s="136" t="str">
        <f>IF(CONCATENATE(C2675,D2675)="","",VLOOKUP(CONCATENATE(C2675,D2675),Karakteristieken!AQ:AQ,1,FALSE))</f>
        <v/>
      </c>
    </row>
    <row r="2676" spans="1:16" x14ac:dyDescent="0.25">
      <c r="A2676" s="59"/>
      <c r="B2676" s="59"/>
      <c r="C2676" s="59"/>
      <c r="D2676" s="59"/>
      <c r="E2676" s="60" t="s">
        <v>9876</v>
      </c>
      <c r="F2676" s="60"/>
      <c r="G2676" s="60" t="s">
        <v>3097</v>
      </c>
      <c r="H2676" s="60"/>
      <c r="I2676" s="59">
        <f t="shared" si="43"/>
        <v>5</v>
      </c>
      <c r="J2676" s="59" t="s">
        <v>1561</v>
      </c>
      <c r="K2676" s="61"/>
      <c r="L2676" s="62" t="s">
        <v>6737</v>
      </c>
      <c r="M2676" s="62" t="s">
        <v>3097</v>
      </c>
      <c r="N2676" s="72" t="str">
        <f>VLOOKUP(M2676,'Hulpblad KAR-parser'!A:C,2,FALSE)</f>
        <v>Inzet MO functie</v>
      </c>
      <c r="O2676" s="72" t="str">
        <f>IF(VLOOKUP(M2676,'Hulpblad KAR-parser'!A:C,3,FALSE)="","",VLOOKUP(M2676,'Hulpblad KAR-parser'!A:C,3,FALSE))</f>
        <v>ROT stil alarm</v>
      </c>
      <c r="P2676" s="136" t="str">
        <f>IF(CONCATENATE(C2676,D2676)="","",VLOOKUP(CONCATENATE(C2676,D2676),Karakteristieken!AQ:AQ,1,FALSE))</f>
        <v/>
      </c>
    </row>
    <row r="2677" spans="1:16" x14ac:dyDescent="0.25">
      <c r="A2677" s="59">
        <v>200114837</v>
      </c>
      <c r="B2677" s="59">
        <v>200107218</v>
      </c>
      <c r="C2677" s="59" t="s">
        <v>3023</v>
      </c>
      <c r="D2677" s="59" t="s">
        <v>3065</v>
      </c>
      <c r="E2677" s="60" t="s">
        <v>3067</v>
      </c>
      <c r="F2677" s="60"/>
      <c r="G2677" s="60"/>
      <c r="H2677" s="60"/>
      <c r="I2677" s="59">
        <f t="shared" si="43"/>
        <v>28</v>
      </c>
      <c r="J2677" s="59" t="s">
        <v>1613</v>
      </c>
      <c r="K2677" s="61"/>
      <c r="L2677" s="62" t="s">
        <v>6737</v>
      </c>
      <c r="M2677" s="62" t="s">
        <v>3067</v>
      </c>
      <c r="N2677" s="72" t="str">
        <f>VLOOKUP(M2677,'Hulpblad KAR-parser'!A:C,2,FALSE)</f>
        <v>Inzet MO functie</v>
      </c>
      <c r="O2677" s="72" t="str">
        <f>IF(VLOOKUP(M2677,'Hulpblad KAR-parser'!A:C,3,FALSE)="","",VLOOKUP(M2677,'Hulpblad KAR-parser'!A:C,3,FALSE))</f>
        <v>Sectie Bevolkingsz</v>
      </c>
      <c r="P2677" s="136" t="str">
        <f>IF(CONCATENATE(C2677,D2677)="","",VLOOKUP(CONCATENATE(C2677,D2677),Karakteristieken!AQ:AQ,1,FALSE))</f>
        <v>Inzet MO functieSectie Bevolkingsz</v>
      </c>
    </row>
    <row r="2678" spans="1:16" x14ac:dyDescent="0.25">
      <c r="A2678" s="59"/>
      <c r="B2678" s="59"/>
      <c r="C2678" s="59"/>
      <c r="D2678" s="59"/>
      <c r="E2678" s="60" t="s">
        <v>9877</v>
      </c>
      <c r="F2678" s="60"/>
      <c r="G2678" s="60" t="s">
        <v>3067</v>
      </c>
      <c r="H2678" s="60"/>
      <c r="I2678" s="59">
        <f t="shared" si="43"/>
        <v>27</v>
      </c>
      <c r="J2678" s="59" t="s">
        <v>1561</v>
      </c>
      <c r="K2678" s="61"/>
      <c r="L2678" s="62" t="s">
        <v>6737</v>
      </c>
      <c r="M2678" s="62" t="s">
        <v>3067</v>
      </c>
      <c r="N2678" s="72" t="str">
        <f>VLOOKUP(M2678,'Hulpblad KAR-parser'!A:C,2,FALSE)</f>
        <v>Inzet MO functie</v>
      </c>
      <c r="O2678" s="72" t="str">
        <f>IF(VLOOKUP(M2678,'Hulpblad KAR-parser'!A:C,3,FALSE)="","",VLOOKUP(M2678,'Hulpblad KAR-parser'!A:C,3,FALSE))</f>
        <v>Sectie Bevolkingsz</v>
      </c>
      <c r="P2678" s="136" t="str">
        <f>IF(CONCATENATE(C2678,D2678)="","",VLOOKUP(CONCATENATE(C2678,D2678),Karakteristieken!AQ:AQ,1,FALSE))</f>
        <v/>
      </c>
    </row>
    <row r="2679" spans="1:16" x14ac:dyDescent="0.25">
      <c r="A2679" s="59"/>
      <c r="B2679" s="59"/>
      <c r="C2679" s="59"/>
      <c r="D2679" s="59"/>
      <c r="E2679" s="60" t="s">
        <v>9878</v>
      </c>
      <c r="F2679" s="60"/>
      <c r="G2679" s="60" t="s">
        <v>3067</v>
      </c>
      <c r="H2679" s="60"/>
      <c r="I2679" s="59">
        <f t="shared" si="43"/>
        <v>4</v>
      </c>
      <c r="J2679" s="59" t="s">
        <v>1561</v>
      </c>
      <c r="K2679" s="61"/>
      <c r="L2679" s="62" t="s">
        <v>6737</v>
      </c>
      <c r="M2679" s="62" t="s">
        <v>3067</v>
      </c>
      <c r="N2679" s="72" t="str">
        <f>VLOOKUP(M2679,'Hulpblad KAR-parser'!A:C,2,FALSE)</f>
        <v>Inzet MO functie</v>
      </c>
      <c r="O2679" s="72" t="str">
        <f>IF(VLOOKUP(M2679,'Hulpblad KAR-parser'!A:C,3,FALSE)="","",VLOOKUP(M2679,'Hulpblad KAR-parser'!A:C,3,FALSE))</f>
        <v>Sectie Bevolkingsz</v>
      </c>
      <c r="P2679" s="136" t="str">
        <f>IF(CONCATENATE(C2679,D2679)="","",VLOOKUP(CONCATENATE(C2679,D2679),Karakteristieken!AQ:AQ,1,FALSE))</f>
        <v/>
      </c>
    </row>
    <row r="2680" spans="1:16" x14ac:dyDescent="0.25">
      <c r="A2680" s="59">
        <v>200114838</v>
      </c>
      <c r="B2680" s="59">
        <v>200107219</v>
      </c>
      <c r="C2680" s="59" t="s">
        <v>3023</v>
      </c>
      <c r="D2680" s="59" t="s">
        <v>3068</v>
      </c>
      <c r="E2680" s="60" t="s">
        <v>3070</v>
      </c>
      <c r="F2680" s="60"/>
      <c r="G2680" s="60"/>
      <c r="H2680" s="60"/>
      <c r="I2680" s="59">
        <f t="shared" si="43"/>
        <v>26</v>
      </c>
      <c r="J2680" s="59" t="s">
        <v>1613</v>
      </c>
      <c r="K2680" s="61"/>
      <c r="L2680" s="62" t="s">
        <v>6737</v>
      </c>
      <c r="M2680" s="62" t="s">
        <v>3070</v>
      </c>
      <c r="N2680" s="72" t="str">
        <f>VLOOKUP(M2680,'Hulpblad KAR-parser'!A:C,2,FALSE)</f>
        <v>Inzet MO functie</v>
      </c>
      <c r="O2680" s="72" t="str">
        <f>IF(VLOOKUP(M2680,'Hulpblad KAR-parser'!A:C,3,FALSE)="","",VLOOKUP(M2680,'Hulpblad KAR-parser'!A:C,3,FALSE))</f>
        <v>Sectie Brandweer</v>
      </c>
      <c r="P2680" s="136" t="str">
        <f>IF(CONCATENATE(C2680,D2680)="","",VLOOKUP(CONCATENATE(C2680,D2680),Karakteristieken!AQ:AQ,1,FALSE))</f>
        <v>Inzet MO functieSectie Brandweer</v>
      </c>
    </row>
    <row r="2681" spans="1:16" x14ac:dyDescent="0.25">
      <c r="A2681" s="59"/>
      <c r="B2681" s="59"/>
      <c r="C2681" s="59"/>
      <c r="D2681" s="59"/>
      <c r="E2681" s="60" t="s">
        <v>9879</v>
      </c>
      <c r="F2681" s="60"/>
      <c r="G2681" s="60" t="s">
        <v>3070</v>
      </c>
      <c r="H2681" s="60"/>
      <c r="I2681" s="59">
        <f t="shared" si="43"/>
        <v>26</v>
      </c>
      <c r="J2681" s="59" t="s">
        <v>1561</v>
      </c>
      <c r="K2681" s="61"/>
      <c r="L2681" s="62" t="s">
        <v>6737</v>
      </c>
      <c r="M2681" s="62" t="s">
        <v>3070</v>
      </c>
      <c r="N2681" s="72" t="str">
        <f>VLOOKUP(M2681,'Hulpblad KAR-parser'!A:C,2,FALSE)</f>
        <v>Inzet MO functie</v>
      </c>
      <c r="O2681" s="72" t="str">
        <f>IF(VLOOKUP(M2681,'Hulpblad KAR-parser'!A:C,3,FALSE)="","",VLOOKUP(M2681,'Hulpblad KAR-parser'!A:C,3,FALSE))</f>
        <v>Sectie Brandweer</v>
      </c>
      <c r="P2681" s="136" t="str">
        <f>IF(CONCATENATE(C2681,D2681)="","",VLOOKUP(CONCATENATE(C2681,D2681),Karakteristieken!AQ:AQ,1,FALSE))</f>
        <v/>
      </c>
    </row>
    <row r="2682" spans="1:16" x14ac:dyDescent="0.25">
      <c r="A2682" s="59"/>
      <c r="B2682" s="59"/>
      <c r="C2682" s="59"/>
      <c r="D2682" s="59"/>
      <c r="E2682" s="60" t="s">
        <v>9880</v>
      </c>
      <c r="F2682" s="60"/>
      <c r="G2682" s="60" t="s">
        <v>3070</v>
      </c>
      <c r="H2682" s="60"/>
      <c r="I2682" s="59">
        <f t="shared" si="43"/>
        <v>3</v>
      </c>
      <c r="J2682" s="59" t="s">
        <v>1561</v>
      </c>
      <c r="K2682" s="61"/>
      <c r="L2682" s="62" t="s">
        <v>6737</v>
      </c>
      <c r="M2682" s="62" t="s">
        <v>3070</v>
      </c>
      <c r="N2682" s="72" t="str">
        <f>VLOOKUP(M2682,'Hulpblad KAR-parser'!A:C,2,FALSE)</f>
        <v>Inzet MO functie</v>
      </c>
      <c r="O2682" s="72" t="str">
        <f>IF(VLOOKUP(M2682,'Hulpblad KAR-parser'!A:C,3,FALSE)="","",VLOOKUP(M2682,'Hulpblad KAR-parser'!A:C,3,FALSE))</f>
        <v>Sectie Brandweer</v>
      </c>
      <c r="P2682" s="136" t="str">
        <f>IF(CONCATENATE(C2682,D2682)="","",VLOOKUP(CONCATENATE(C2682,D2682),Karakteristieken!AQ:AQ,1,FALSE))</f>
        <v/>
      </c>
    </row>
    <row r="2683" spans="1:16" x14ac:dyDescent="0.25">
      <c r="A2683" s="59">
        <v>200114839</v>
      </c>
      <c r="B2683" s="59">
        <v>200107220</v>
      </c>
      <c r="C2683" s="59" t="s">
        <v>3023</v>
      </c>
      <c r="D2683" s="59" t="s">
        <v>3071</v>
      </c>
      <c r="E2683" s="60" t="s">
        <v>3073</v>
      </c>
      <c r="F2683" s="60"/>
      <c r="G2683" s="60"/>
      <c r="H2683" s="60"/>
      <c r="I2683" s="59">
        <f t="shared" si="43"/>
        <v>28</v>
      </c>
      <c r="J2683" s="59" t="s">
        <v>1613</v>
      </c>
      <c r="K2683" s="61"/>
      <c r="L2683" s="62" t="s">
        <v>6737</v>
      </c>
      <c r="M2683" s="62" t="s">
        <v>3073</v>
      </c>
      <c r="N2683" s="72" t="str">
        <f>VLOOKUP(M2683,'Hulpblad KAR-parser'!A:C,2,FALSE)</f>
        <v>Inzet MO functie</v>
      </c>
      <c r="O2683" s="72" t="str">
        <f>IF(VLOOKUP(M2683,'Hulpblad KAR-parser'!A:C,3,FALSE)="","",VLOOKUP(M2683,'Hulpblad KAR-parser'!A:C,3,FALSE))</f>
        <v>Sectie Crisis Comm</v>
      </c>
      <c r="P2683" s="136" t="str">
        <f>IF(CONCATENATE(C2683,D2683)="","",VLOOKUP(CONCATENATE(C2683,D2683),Karakteristieken!AQ:AQ,1,FALSE))</f>
        <v>Inzet MO functieSectie Crisis Comm</v>
      </c>
    </row>
    <row r="2684" spans="1:16" x14ac:dyDescent="0.25">
      <c r="A2684" s="59"/>
      <c r="B2684" s="59"/>
      <c r="C2684" s="59"/>
      <c r="D2684" s="59"/>
      <c r="E2684" s="60" t="s">
        <v>9881</v>
      </c>
      <c r="F2684" s="60"/>
      <c r="G2684" s="60" t="s">
        <v>3073</v>
      </c>
      <c r="H2684" s="60"/>
      <c r="I2684" s="59">
        <f t="shared" si="43"/>
        <v>6</v>
      </c>
      <c r="J2684" s="59" t="s">
        <v>1561</v>
      </c>
      <c r="K2684" s="61"/>
      <c r="L2684" s="62" t="s">
        <v>6737</v>
      </c>
      <c r="M2684" s="62" t="s">
        <v>3073</v>
      </c>
      <c r="N2684" s="72" t="str">
        <f>VLOOKUP(M2684,'Hulpblad KAR-parser'!A:C,2,FALSE)</f>
        <v>Inzet MO functie</v>
      </c>
      <c r="O2684" s="72" t="str">
        <f>IF(VLOOKUP(M2684,'Hulpblad KAR-parser'!A:C,3,FALSE)="","",VLOOKUP(M2684,'Hulpblad KAR-parser'!A:C,3,FALSE))</f>
        <v>Sectie Crisis Comm</v>
      </c>
      <c r="P2684" s="136" t="str">
        <f>IF(CONCATENATE(C2684,D2684)="","",VLOOKUP(CONCATENATE(C2684,D2684),Karakteristieken!AQ:AQ,1,FALSE))</f>
        <v/>
      </c>
    </row>
    <row r="2685" spans="1:16" x14ac:dyDescent="0.25">
      <c r="A2685" s="59"/>
      <c r="B2685" s="59"/>
      <c r="C2685" s="59"/>
      <c r="D2685" s="59"/>
      <c r="E2685" s="60" t="s">
        <v>9882</v>
      </c>
      <c r="F2685" s="60"/>
      <c r="G2685" s="60" t="s">
        <v>3073</v>
      </c>
      <c r="H2685" s="60"/>
      <c r="I2685" s="59">
        <f t="shared" si="43"/>
        <v>7</v>
      </c>
      <c r="J2685" s="59" t="s">
        <v>1561</v>
      </c>
      <c r="K2685" s="61"/>
      <c r="L2685" s="62" t="s">
        <v>6737</v>
      </c>
      <c r="M2685" s="62" t="s">
        <v>3073</v>
      </c>
      <c r="N2685" s="72" t="str">
        <f>VLOOKUP(M2685,'Hulpblad KAR-parser'!A:C,2,FALSE)</f>
        <v>Inzet MO functie</v>
      </c>
      <c r="O2685" s="72" t="str">
        <f>IF(VLOOKUP(M2685,'Hulpblad KAR-parser'!A:C,3,FALSE)="","",VLOOKUP(M2685,'Hulpblad KAR-parser'!A:C,3,FALSE))</f>
        <v>Sectie Crisis Comm</v>
      </c>
      <c r="P2685" s="136" t="str">
        <f>IF(CONCATENATE(C2685,D2685)="","",VLOOKUP(CONCATENATE(C2685,D2685),Karakteristieken!AQ:AQ,1,FALSE))</f>
        <v/>
      </c>
    </row>
    <row r="2686" spans="1:16" x14ac:dyDescent="0.25">
      <c r="A2686" s="59"/>
      <c r="B2686" s="59"/>
      <c r="C2686" s="59"/>
      <c r="D2686" s="59"/>
      <c r="E2686" s="60" t="s">
        <v>9883</v>
      </c>
      <c r="F2686" s="60"/>
      <c r="G2686" s="60" t="s">
        <v>3073</v>
      </c>
      <c r="H2686" s="60"/>
      <c r="I2686" s="59">
        <f t="shared" si="43"/>
        <v>29</v>
      </c>
      <c r="J2686" s="59" t="s">
        <v>1561</v>
      </c>
      <c r="K2686" s="61"/>
      <c r="L2686" s="62" t="s">
        <v>6737</v>
      </c>
      <c r="M2686" s="62" t="s">
        <v>3073</v>
      </c>
      <c r="N2686" s="72" t="str">
        <f>VLOOKUP(M2686,'Hulpblad KAR-parser'!A:C,2,FALSE)</f>
        <v>Inzet MO functie</v>
      </c>
      <c r="O2686" s="72" t="str">
        <f>IF(VLOOKUP(M2686,'Hulpblad KAR-parser'!A:C,3,FALSE)="","",VLOOKUP(M2686,'Hulpblad KAR-parser'!A:C,3,FALSE))</f>
        <v>Sectie Crisis Comm</v>
      </c>
      <c r="P2686" s="136" t="str">
        <f>IF(CONCATENATE(C2686,D2686)="","",VLOOKUP(CONCATENATE(C2686,D2686),Karakteristieken!AQ:AQ,1,FALSE))</f>
        <v/>
      </c>
    </row>
    <row r="2687" spans="1:16" x14ac:dyDescent="0.25">
      <c r="A2687" s="59"/>
      <c r="B2687" s="59"/>
      <c r="C2687" s="59"/>
      <c r="D2687" s="59"/>
      <c r="E2687" s="60" t="s">
        <v>9884</v>
      </c>
      <c r="F2687" s="60"/>
      <c r="G2687" s="60" t="s">
        <v>3073</v>
      </c>
      <c r="H2687" s="60"/>
      <c r="I2687" s="59">
        <f t="shared" si="43"/>
        <v>3</v>
      </c>
      <c r="J2687" s="59" t="s">
        <v>1561</v>
      </c>
      <c r="K2687" s="61"/>
      <c r="L2687" s="62" t="s">
        <v>6737</v>
      </c>
      <c r="M2687" s="62" t="s">
        <v>3073</v>
      </c>
      <c r="N2687" s="72" t="str">
        <f>VLOOKUP(M2687,'Hulpblad KAR-parser'!A:C,2,FALSE)</f>
        <v>Inzet MO functie</v>
      </c>
      <c r="O2687" s="72" t="str">
        <f>IF(VLOOKUP(M2687,'Hulpblad KAR-parser'!A:C,3,FALSE)="","",VLOOKUP(M2687,'Hulpblad KAR-parser'!A:C,3,FALSE))</f>
        <v>Sectie Crisis Comm</v>
      </c>
      <c r="P2687" s="136" t="str">
        <f>IF(CONCATENATE(C2687,D2687)="","",VLOOKUP(CONCATENATE(C2687,D2687),Karakteristieken!AQ:AQ,1,FALSE))</f>
        <v/>
      </c>
    </row>
    <row r="2688" spans="1:16" x14ac:dyDescent="0.25">
      <c r="A2688" s="59">
        <v>200114840</v>
      </c>
      <c r="B2688" s="59">
        <v>200107221</v>
      </c>
      <c r="C2688" s="59" t="s">
        <v>3023</v>
      </c>
      <c r="D2688" s="59" t="s">
        <v>3074</v>
      </c>
      <c r="E2688" s="60" t="s">
        <v>3076</v>
      </c>
      <c r="F2688" s="60"/>
      <c r="G2688" s="60"/>
      <c r="H2688" s="60"/>
      <c r="I2688" s="59">
        <f t="shared" si="43"/>
        <v>29</v>
      </c>
      <c r="J2688" s="59" t="s">
        <v>1613</v>
      </c>
      <c r="K2688" s="61"/>
      <c r="L2688" s="62" t="s">
        <v>6737</v>
      </c>
      <c r="M2688" s="62" t="s">
        <v>3076</v>
      </c>
      <c r="N2688" s="72" t="str">
        <f>VLOOKUP(M2688,'Hulpblad KAR-parser'!A:C,2,FALSE)</f>
        <v>Inzet MO functie</v>
      </c>
      <c r="O2688" s="72" t="str">
        <f>IF(VLOOKUP(M2688,'Hulpblad KAR-parser'!A:C,3,FALSE)="","",VLOOKUP(M2688,'Hulpblad KAR-parser'!A:C,3,FALSE))</f>
        <v>Sectie Geneeskundig</v>
      </c>
      <c r="P2688" s="136" t="str">
        <f>IF(CONCATENATE(C2688,D2688)="","",VLOOKUP(CONCATENATE(C2688,D2688),Karakteristieken!AQ:AQ,1,FALSE))</f>
        <v>Inzet MO functieSectie Geneeskundig</v>
      </c>
    </row>
    <row r="2689" spans="1:16" x14ac:dyDescent="0.25">
      <c r="A2689" s="59"/>
      <c r="B2689" s="59"/>
      <c r="C2689" s="59"/>
      <c r="D2689" s="59"/>
      <c r="E2689" s="60" t="s">
        <v>9885</v>
      </c>
      <c r="F2689" s="60"/>
      <c r="G2689" s="60" t="s">
        <v>3076</v>
      </c>
      <c r="H2689" s="60"/>
      <c r="I2689" s="59">
        <f t="shared" si="43"/>
        <v>29</v>
      </c>
      <c r="J2689" s="59" t="s">
        <v>1561</v>
      </c>
      <c r="K2689" s="61"/>
      <c r="L2689" s="62" t="s">
        <v>6737</v>
      </c>
      <c r="M2689" s="62" t="s">
        <v>3076</v>
      </c>
      <c r="N2689" s="72" t="str">
        <f>VLOOKUP(M2689,'Hulpblad KAR-parser'!A:C,2,FALSE)</f>
        <v>Inzet MO functie</v>
      </c>
      <c r="O2689" s="72" t="str">
        <f>IF(VLOOKUP(M2689,'Hulpblad KAR-parser'!A:C,3,FALSE)="","",VLOOKUP(M2689,'Hulpblad KAR-parser'!A:C,3,FALSE))</f>
        <v>Sectie Geneeskundig</v>
      </c>
      <c r="P2689" s="136" t="str">
        <f>IF(CONCATENATE(C2689,D2689)="","",VLOOKUP(CONCATENATE(C2689,D2689),Karakteristieken!AQ:AQ,1,FALSE))</f>
        <v/>
      </c>
    </row>
    <row r="2690" spans="1:16" x14ac:dyDescent="0.25">
      <c r="A2690" s="59"/>
      <c r="B2690" s="59"/>
      <c r="C2690" s="59"/>
      <c r="D2690" s="59"/>
      <c r="E2690" s="60" t="s">
        <v>9886</v>
      </c>
      <c r="F2690" s="60"/>
      <c r="G2690" s="60" t="s">
        <v>3076</v>
      </c>
      <c r="H2690" s="60"/>
      <c r="I2690" s="59">
        <f t="shared" si="43"/>
        <v>3</v>
      </c>
      <c r="J2690" s="59" t="s">
        <v>1561</v>
      </c>
      <c r="K2690" s="61"/>
      <c r="L2690" s="62" t="s">
        <v>6737</v>
      </c>
      <c r="M2690" s="62" t="s">
        <v>3076</v>
      </c>
      <c r="N2690" s="72" t="str">
        <f>VLOOKUP(M2690,'Hulpblad KAR-parser'!A:C,2,FALSE)</f>
        <v>Inzet MO functie</v>
      </c>
      <c r="O2690" s="72" t="str">
        <f>IF(VLOOKUP(M2690,'Hulpblad KAR-parser'!A:C,3,FALSE)="","",VLOOKUP(M2690,'Hulpblad KAR-parser'!A:C,3,FALSE))</f>
        <v>Sectie Geneeskundig</v>
      </c>
      <c r="P2690" s="136" t="str">
        <f>IF(CONCATENATE(C2690,D2690)="","",VLOOKUP(CONCATENATE(C2690,D2690),Karakteristieken!AQ:AQ,1,FALSE))</f>
        <v/>
      </c>
    </row>
    <row r="2691" spans="1:16" x14ac:dyDescent="0.25">
      <c r="A2691" s="59">
        <v>200114841</v>
      </c>
      <c r="B2691" s="59">
        <v>200107222</v>
      </c>
      <c r="C2691" s="59" t="s">
        <v>3023</v>
      </c>
      <c r="D2691" s="59" t="s">
        <v>3077</v>
      </c>
      <c r="E2691" s="60" t="s">
        <v>3079</v>
      </c>
      <c r="F2691" s="60"/>
      <c r="G2691" s="60"/>
      <c r="H2691" s="60"/>
      <c r="I2691" s="59">
        <f t="shared" si="43"/>
        <v>19</v>
      </c>
      <c r="J2691" s="59" t="s">
        <v>1613</v>
      </c>
      <c r="K2691" s="61"/>
      <c r="L2691" s="62" t="s">
        <v>6737</v>
      </c>
      <c r="M2691" s="62" t="s">
        <v>3079</v>
      </c>
      <c r="N2691" s="72" t="str">
        <f>VLOOKUP(M2691,'Hulpblad KAR-parser'!A:C,2,FALSE)</f>
        <v>Inzet MO functie</v>
      </c>
      <c r="O2691" s="72" t="str">
        <f>IF(VLOOKUP(M2691,'Hulpblad KAR-parser'!A:C,3,FALSE)="","",VLOOKUP(M2691,'Hulpblad KAR-parser'!A:C,3,FALSE))</f>
        <v>Sectie IM</v>
      </c>
      <c r="P2691" s="136" t="str">
        <f>IF(CONCATENATE(C2691,D2691)="","",VLOOKUP(CONCATENATE(C2691,D2691),Karakteristieken!AQ:AQ,1,FALSE))</f>
        <v>Inzet MO functieSectie IM</v>
      </c>
    </row>
    <row r="2692" spans="1:16" x14ac:dyDescent="0.25">
      <c r="A2692" s="59"/>
      <c r="B2692" s="59"/>
      <c r="C2692" s="59"/>
      <c r="D2692" s="59"/>
      <c r="E2692" s="60" t="s">
        <v>9887</v>
      </c>
      <c r="F2692" s="60"/>
      <c r="G2692" s="60" t="s">
        <v>3079</v>
      </c>
      <c r="H2692" s="60"/>
      <c r="I2692" s="59">
        <f t="shared" ref="I2692:I2755" si="44">LEN(E2692)</f>
        <v>20</v>
      </c>
      <c r="J2692" s="59" t="s">
        <v>1561</v>
      </c>
      <c r="K2692" s="61"/>
      <c r="L2692" s="62" t="s">
        <v>6737</v>
      </c>
      <c r="M2692" s="62" t="s">
        <v>3079</v>
      </c>
      <c r="N2692" s="72" t="str">
        <f>VLOOKUP(M2692,'Hulpblad KAR-parser'!A:C,2,FALSE)</f>
        <v>Inzet MO functie</v>
      </c>
      <c r="O2692" s="72" t="str">
        <f>IF(VLOOKUP(M2692,'Hulpblad KAR-parser'!A:C,3,FALSE)="","",VLOOKUP(M2692,'Hulpblad KAR-parser'!A:C,3,FALSE))</f>
        <v>Sectie IM</v>
      </c>
      <c r="P2692" s="136" t="str">
        <f>IF(CONCATENATE(C2692,D2692)="","",VLOOKUP(CONCATENATE(C2692,D2692),Karakteristieken!AQ:AQ,1,FALSE))</f>
        <v/>
      </c>
    </row>
    <row r="2693" spans="1:16" x14ac:dyDescent="0.25">
      <c r="A2693" s="59"/>
      <c r="B2693" s="59"/>
      <c r="C2693" s="59"/>
      <c r="D2693" s="59"/>
      <c r="E2693" s="60" t="s">
        <v>9888</v>
      </c>
      <c r="F2693" s="60"/>
      <c r="G2693" s="60" t="s">
        <v>3079</v>
      </c>
      <c r="H2693" s="60"/>
      <c r="I2693" s="59">
        <f t="shared" si="44"/>
        <v>4</v>
      </c>
      <c r="J2693" s="59" t="s">
        <v>1561</v>
      </c>
      <c r="K2693" s="61"/>
      <c r="L2693" s="62" t="s">
        <v>6737</v>
      </c>
      <c r="M2693" s="62" t="s">
        <v>3079</v>
      </c>
      <c r="N2693" s="72" t="str">
        <f>VLOOKUP(M2693,'Hulpblad KAR-parser'!A:C,2,FALSE)</f>
        <v>Inzet MO functie</v>
      </c>
      <c r="O2693" s="72" t="str">
        <f>IF(VLOOKUP(M2693,'Hulpblad KAR-parser'!A:C,3,FALSE)="","",VLOOKUP(M2693,'Hulpblad KAR-parser'!A:C,3,FALSE))</f>
        <v>Sectie IM</v>
      </c>
      <c r="P2693" s="136" t="str">
        <f>IF(CONCATENATE(C2693,D2693)="","",VLOOKUP(CONCATENATE(C2693,D2693),Karakteristieken!AQ:AQ,1,FALSE))</f>
        <v/>
      </c>
    </row>
    <row r="2694" spans="1:16" x14ac:dyDescent="0.25">
      <c r="A2694" s="59">
        <v>200114842</v>
      </c>
      <c r="B2694" s="59">
        <v>200107223</v>
      </c>
      <c r="C2694" s="59" t="s">
        <v>3023</v>
      </c>
      <c r="D2694" s="59" t="s">
        <v>3080</v>
      </c>
      <c r="E2694" s="60" t="s">
        <v>3082</v>
      </c>
      <c r="F2694" s="60"/>
      <c r="G2694" s="60"/>
      <c r="H2694" s="60"/>
      <c r="I2694" s="59">
        <f t="shared" si="44"/>
        <v>30</v>
      </c>
      <c r="J2694" s="59" t="s">
        <v>1613</v>
      </c>
      <c r="K2694" s="61"/>
      <c r="L2694" s="62" t="s">
        <v>6737</v>
      </c>
      <c r="M2694" s="62" t="s">
        <v>3082</v>
      </c>
      <c r="N2694" s="72" t="str">
        <f>VLOOKUP(M2694,'Hulpblad KAR-parser'!A:C,2,FALSE)</f>
        <v>Inzet MO functie</v>
      </c>
      <c r="O2694" s="72" t="str">
        <f>IF(VLOOKUP(M2694,'Hulpblad KAR-parser'!A:C,3,FALSE)="","",VLOOKUP(M2694,'Hulpblad KAR-parser'!A:C,3,FALSE))</f>
        <v>Sectie Ondersteuning</v>
      </c>
      <c r="P2694" s="136" t="str">
        <f>IF(CONCATENATE(C2694,D2694)="","",VLOOKUP(CONCATENATE(C2694,D2694),Karakteristieken!AQ:AQ,1,FALSE))</f>
        <v>Inzet MO functieSectie Ondersteuning</v>
      </c>
    </row>
    <row r="2695" spans="1:16" x14ac:dyDescent="0.25">
      <c r="A2695" s="59"/>
      <c r="B2695" s="59"/>
      <c r="C2695" s="59"/>
      <c r="D2695" s="59"/>
      <c r="E2695" s="60" t="s">
        <v>9889</v>
      </c>
      <c r="F2695" s="60"/>
      <c r="G2695" s="60" t="s">
        <v>3082</v>
      </c>
      <c r="H2695" s="60"/>
      <c r="I2695" s="59">
        <f t="shared" si="44"/>
        <v>28</v>
      </c>
      <c r="J2695" s="59" t="s">
        <v>1561</v>
      </c>
      <c r="K2695" s="61"/>
      <c r="L2695" s="62" t="s">
        <v>6737</v>
      </c>
      <c r="M2695" s="62" t="s">
        <v>3082</v>
      </c>
      <c r="N2695" s="72" t="str">
        <f>VLOOKUP(M2695,'Hulpblad KAR-parser'!A:C,2,FALSE)</f>
        <v>Inzet MO functie</v>
      </c>
      <c r="O2695" s="72" t="str">
        <f>IF(VLOOKUP(M2695,'Hulpblad KAR-parser'!A:C,3,FALSE)="","",VLOOKUP(M2695,'Hulpblad KAR-parser'!A:C,3,FALSE))</f>
        <v>Sectie Ondersteuning</v>
      </c>
      <c r="P2695" s="136" t="str">
        <f>IF(CONCATENATE(C2695,D2695)="","",VLOOKUP(CONCATENATE(C2695,D2695),Karakteristieken!AQ:AQ,1,FALSE))</f>
        <v/>
      </c>
    </row>
    <row r="2696" spans="1:16" x14ac:dyDescent="0.25">
      <c r="A2696" s="59"/>
      <c r="B2696" s="59"/>
      <c r="C2696" s="59"/>
      <c r="D2696" s="59"/>
      <c r="E2696" s="60" t="s">
        <v>9890</v>
      </c>
      <c r="F2696" s="60"/>
      <c r="G2696" s="60" t="s">
        <v>3082</v>
      </c>
      <c r="H2696" s="60"/>
      <c r="I2696" s="59">
        <f t="shared" si="44"/>
        <v>4</v>
      </c>
      <c r="J2696" s="59" t="s">
        <v>1561</v>
      </c>
      <c r="K2696" s="61"/>
      <c r="L2696" s="62" t="s">
        <v>6737</v>
      </c>
      <c r="M2696" s="62" t="s">
        <v>3082</v>
      </c>
      <c r="N2696" s="72" t="str">
        <f>VLOOKUP(M2696,'Hulpblad KAR-parser'!A:C,2,FALSE)</f>
        <v>Inzet MO functie</v>
      </c>
      <c r="O2696" s="72" t="str">
        <f>IF(VLOOKUP(M2696,'Hulpblad KAR-parser'!A:C,3,FALSE)="","",VLOOKUP(M2696,'Hulpblad KAR-parser'!A:C,3,FALSE))</f>
        <v>Sectie Ondersteuning</v>
      </c>
      <c r="P2696" s="136" t="str">
        <f>IF(CONCATENATE(C2696,D2696)="","",VLOOKUP(CONCATENATE(C2696,D2696),Karakteristieken!AQ:AQ,1,FALSE))</f>
        <v/>
      </c>
    </row>
    <row r="2697" spans="1:16" x14ac:dyDescent="0.25">
      <c r="A2697" s="59">
        <v>200114843</v>
      </c>
      <c r="B2697" s="59">
        <v>200107224</v>
      </c>
      <c r="C2697" s="59" t="s">
        <v>3023</v>
      </c>
      <c r="D2697" s="59" t="s">
        <v>3083</v>
      </c>
      <c r="E2697" s="60" t="s">
        <v>3085</v>
      </c>
      <c r="F2697" s="60"/>
      <c r="G2697" s="60"/>
      <c r="H2697" s="60"/>
      <c r="I2697" s="59">
        <f t="shared" si="44"/>
        <v>24</v>
      </c>
      <c r="J2697" s="59" t="s">
        <v>1613</v>
      </c>
      <c r="K2697" s="61"/>
      <c r="L2697" s="62" t="s">
        <v>6737</v>
      </c>
      <c r="M2697" s="62" t="s">
        <v>3085</v>
      </c>
      <c r="N2697" s="72" t="str">
        <f>VLOOKUP(M2697,'Hulpblad KAR-parser'!A:C,2,FALSE)</f>
        <v>Inzet MO functie</v>
      </c>
      <c r="O2697" s="72" t="str">
        <f>IF(VLOOKUP(M2697,'Hulpblad KAR-parser'!A:C,3,FALSE)="","",VLOOKUP(M2697,'Hulpblad KAR-parser'!A:C,3,FALSE))</f>
        <v>Sectie Politie</v>
      </c>
      <c r="P2697" s="136" t="str">
        <f>IF(CONCATENATE(C2697,D2697)="","",VLOOKUP(CONCATENATE(C2697,D2697),Karakteristieken!AQ:AQ,1,FALSE))</f>
        <v>Inzet MO functieSectie Politie</v>
      </c>
    </row>
    <row r="2698" spans="1:16" x14ac:dyDescent="0.25">
      <c r="A2698" s="59"/>
      <c r="B2698" s="59"/>
      <c r="C2698" s="59"/>
      <c r="D2698" s="59"/>
      <c r="E2698" s="60" t="s">
        <v>9891</v>
      </c>
      <c r="F2698" s="60"/>
      <c r="G2698" s="60" t="s">
        <v>3085</v>
      </c>
      <c r="H2698" s="60"/>
      <c r="I2698" s="59">
        <f t="shared" si="44"/>
        <v>24</v>
      </c>
      <c r="J2698" s="59" t="s">
        <v>1561</v>
      </c>
      <c r="K2698" s="61"/>
      <c r="L2698" s="62" t="s">
        <v>6737</v>
      </c>
      <c r="M2698" s="62" t="s">
        <v>3085</v>
      </c>
      <c r="N2698" s="72" t="str">
        <f>VLOOKUP(M2698,'Hulpblad KAR-parser'!A:C,2,FALSE)</f>
        <v>Inzet MO functie</v>
      </c>
      <c r="O2698" s="72" t="str">
        <f>IF(VLOOKUP(M2698,'Hulpblad KAR-parser'!A:C,3,FALSE)="","",VLOOKUP(M2698,'Hulpblad KAR-parser'!A:C,3,FALSE))</f>
        <v>Sectie Politie</v>
      </c>
      <c r="P2698" s="136" t="str">
        <f>IF(CONCATENATE(C2698,D2698)="","",VLOOKUP(CONCATENATE(C2698,D2698),Karakteristieken!AQ:AQ,1,FALSE))</f>
        <v/>
      </c>
    </row>
    <row r="2699" spans="1:16" x14ac:dyDescent="0.25">
      <c r="A2699" s="59"/>
      <c r="B2699" s="59"/>
      <c r="C2699" s="59"/>
      <c r="D2699" s="59"/>
      <c r="E2699" s="60" t="s">
        <v>9892</v>
      </c>
      <c r="F2699" s="60"/>
      <c r="G2699" s="60" t="s">
        <v>3085</v>
      </c>
      <c r="H2699" s="60"/>
      <c r="I2699" s="59">
        <f t="shared" si="44"/>
        <v>3</v>
      </c>
      <c r="J2699" s="59" t="s">
        <v>1561</v>
      </c>
      <c r="K2699" s="61"/>
      <c r="L2699" s="62" t="s">
        <v>6737</v>
      </c>
      <c r="M2699" s="62" t="s">
        <v>3085</v>
      </c>
      <c r="N2699" s="72" t="str">
        <f>VLOOKUP(M2699,'Hulpblad KAR-parser'!A:C,2,FALSE)</f>
        <v>Inzet MO functie</v>
      </c>
      <c r="O2699" s="72" t="str">
        <f>IF(VLOOKUP(M2699,'Hulpblad KAR-parser'!A:C,3,FALSE)="","",VLOOKUP(M2699,'Hulpblad KAR-parser'!A:C,3,FALSE))</f>
        <v>Sectie Politie</v>
      </c>
      <c r="P2699" s="136" t="str">
        <f>IF(CONCATENATE(C2699,D2699)="","",VLOOKUP(CONCATENATE(C2699,D2699),Karakteristieken!AQ:AQ,1,FALSE))</f>
        <v/>
      </c>
    </row>
    <row r="2700" spans="1:16" x14ac:dyDescent="0.25">
      <c r="A2700" s="59">
        <v>200114844</v>
      </c>
      <c r="B2700" s="59">
        <v>200107225</v>
      </c>
      <c r="C2700" s="59" t="s">
        <v>3023</v>
      </c>
      <c r="D2700" s="59" t="s">
        <v>3124</v>
      </c>
      <c r="E2700" s="60" t="s">
        <v>3125</v>
      </c>
      <c r="F2700" s="60"/>
      <c r="G2700" s="60"/>
      <c r="H2700" s="60"/>
      <c r="I2700" s="59">
        <f t="shared" si="44"/>
        <v>23</v>
      </c>
      <c r="J2700" s="59" t="s">
        <v>1613</v>
      </c>
      <c r="K2700" s="61"/>
      <c r="L2700" s="62" t="s">
        <v>6737</v>
      </c>
      <c r="M2700" s="62" t="s">
        <v>3125</v>
      </c>
      <c r="N2700" s="72" t="str">
        <f>VLOOKUP(M2700,'Hulpblad KAR-parser'!A:C,2,FALSE)</f>
        <v>Inzet MO functie</v>
      </c>
      <c r="O2700" s="72" t="str">
        <f>IF(VLOOKUP(M2700,'Hulpblad KAR-parser'!A:C,3,FALSE)="","",VLOOKUP(M2700,'Hulpblad KAR-parser'!A:C,3,FALSE))</f>
        <v>Voorzitter VR</v>
      </c>
      <c r="P2700" s="136" t="str">
        <f>IF(CONCATENATE(C2700,D2700)="","",VLOOKUP(CONCATENATE(C2700,D2700),Karakteristieken!AQ:AQ,1,FALSE))</f>
        <v>Inzet MO functieVoorzitter VR</v>
      </c>
    </row>
    <row r="2701" spans="1:16" x14ac:dyDescent="0.25">
      <c r="A2701" s="59"/>
      <c r="B2701" s="59"/>
      <c r="C2701" s="59"/>
      <c r="D2701" s="59"/>
      <c r="E2701" s="60" t="s">
        <v>9893</v>
      </c>
      <c r="F2701" s="60"/>
      <c r="G2701" s="60" t="s">
        <v>3125</v>
      </c>
      <c r="H2701" s="60"/>
      <c r="I2701" s="59">
        <f t="shared" si="44"/>
        <v>28</v>
      </c>
      <c r="J2701" s="59" t="s">
        <v>1561</v>
      </c>
      <c r="K2701" s="61"/>
      <c r="L2701" s="62" t="s">
        <v>6737</v>
      </c>
      <c r="M2701" s="62" t="s">
        <v>3125</v>
      </c>
      <c r="N2701" s="72" t="str">
        <f>VLOOKUP(M2701,'Hulpblad KAR-parser'!A:C,2,FALSE)</f>
        <v>Inzet MO functie</v>
      </c>
      <c r="O2701" s="72" t="str">
        <f>IF(VLOOKUP(M2701,'Hulpblad KAR-parser'!A:C,3,FALSE)="","",VLOOKUP(M2701,'Hulpblad KAR-parser'!A:C,3,FALSE))</f>
        <v>Voorzitter VR</v>
      </c>
      <c r="P2701" s="136" t="str">
        <f>IF(CONCATENATE(C2701,D2701)="","",VLOOKUP(CONCATENATE(C2701,D2701),Karakteristieken!AQ:AQ,1,FALSE))</f>
        <v/>
      </c>
    </row>
    <row r="2702" spans="1:16" x14ac:dyDescent="0.25">
      <c r="A2702" s="59"/>
      <c r="B2702" s="59"/>
      <c r="C2702" s="59"/>
      <c r="D2702" s="59"/>
      <c r="E2702" s="60" t="s">
        <v>9894</v>
      </c>
      <c r="F2702" s="60"/>
      <c r="G2702" s="60" t="s">
        <v>3125</v>
      </c>
      <c r="H2702" s="60"/>
      <c r="I2702" s="59">
        <f t="shared" si="44"/>
        <v>5</v>
      </c>
      <c r="J2702" s="59" t="s">
        <v>1561</v>
      </c>
      <c r="K2702" s="61"/>
      <c r="L2702" s="62" t="s">
        <v>6737</v>
      </c>
      <c r="M2702" s="62" t="s">
        <v>3125</v>
      </c>
      <c r="N2702" s="72" t="str">
        <f>VLOOKUP(M2702,'Hulpblad KAR-parser'!A:C,2,FALSE)</f>
        <v>Inzet MO functie</v>
      </c>
      <c r="O2702" s="72" t="str">
        <f>IF(VLOOKUP(M2702,'Hulpblad KAR-parser'!A:C,3,FALSE)="","",VLOOKUP(M2702,'Hulpblad KAR-parser'!A:C,3,FALSE))</f>
        <v>Voorzitter VR</v>
      </c>
      <c r="P2702" s="136" t="str">
        <f>IF(CONCATENATE(C2702,D2702)="","",VLOOKUP(CONCATENATE(C2702,D2702),Karakteristieken!AQ:AQ,1,FALSE))</f>
        <v/>
      </c>
    </row>
    <row r="2703" spans="1:16" x14ac:dyDescent="0.25">
      <c r="A2703" s="63"/>
      <c r="B2703" s="63"/>
      <c r="C2703" s="129" t="s">
        <v>12710</v>
      </c>
      <c r="D2703" s="129" t="s">
        <v>12723</v>
      </c>
      <c r="E2703" s="112" t="s">
        <v>12729</v>
      </c>
      <c r="F2703" s="124"/>
      <c r="G2703" s="124"/>
      <c r="H2703" s="124"/>
      <c r="I2703" s="63">
        <f t="shared" si="44"/>
        <v>30</v>
      </c>
      <c r="J2703" s="63" t="s">
        <v>1613</v>
      </c>
      <c r="K2703" s="93" t="s">
        <v>12198</v>
      </c>
      <c r="L2703" s="62" t="s">
        <v>6737</v>
      </c>
      <c r="M2703" s="62" t="s">
        <v>12729</v>
      </c>
      <c r="N2703" s="72" t="str">
        <f>VLOOKUP(M2703,'Hulpblad KAR-parser'!A:C,2,FALSE)</f>
        <v>Inzet NRV</v>
      </c>
      <c r="O2703" s="72" t="str">
        <f>IF(VLOOKUP(M2703,'Hulpblad KAR-parser'!A:C,3,FALSE)="","",VLOOKUP(M2703,'Hulpblad KAR-parser'!A:C,3,FALSE))</f>
        <v>Alg. Cdt NRV</v>
      </c>
      <c r="P2703" s="136" t="str">
        <f>IF(CONCATENATE(C2703,D2703)="","",VLOOKUP(CONCATENATE(C2703,D2703),Karakteristieken!AQ:AQ,1,FALSE))</f>
        <v>Inzet NRVAlg. Cdt NRV</v>
      </c>
    </row>
    <row r="2704" spans="1:16" x14ac:dyDescent="0.25">
      <c r="A2704" s="63"/>
      <c r="B2704" s="63"/>
      <c r="C2704" s="124"/>
      <c r="D2704" s="124"/>
      <c r="E2704" s="133" t="s">
        <v>12761</v>
      </c>
      <c r="F2704" s="129"/>
      <c r="G2704" s="112" t="s">
        <v>12729</v>
      </c>
      <c r="H2704" s="124"/>
      <c r="I2704" s="63">
        <f t="shared" si="44"/>
        <v>6</v>
      </c>
      <c r="J2704" s="63" t="s">
        <v>1561</v>
      </c>
      <c r="K2704" s="93" t="s">
        <v>12198</v>
      </c>
      <c r="L2704" s="62" t="s">
        <v>6737</v>
      </c>
      <c r="M2704" s="62" t="s">
        <v>12729</v>
      </c>
      <c r="N2704" s="72" t="str">
        <f>VLOOKUP(M2704,'Hulpblad KAR-parser'!A:C,2,FALSE)</f>
        <v>Inzet NRV</v>
      </c>
      <c r="O2704" s="72" t="str">
        <f>IF(VLOOKUP(M2704,'Hulpblad KAR-parser'!A:C,3,FALSE)="","",VLOOKUP(M2704,'Hulpblad KAR-parser'!A:C,3,FALSE))</f>
        <v>Alg. Cdt NRV</v>
      </c>
      <c r="P2704" s="136" t="str">
        <f>IF(CONCATENATE(C2704,D2704)="","",VLOOKUP(CONCATENATE(C2704,D2704),Karakteristieken!AQ:AQ,1,FALSE))</f>
        <v/>
      </c>
    </row>
    <row r="2705" spans="1:16" x14ac:dyDescent="0.25">
      <c r="A2705" s="63"/>
      <c r="B2705" s="63"/>
      <c r="C2705" s="124"/>
      <c r="D2705" s="124"/>
      <c r="E2705" s="112" t="s">
        <v>12772</v>
      </c>
      <c r="F2705" s="129"/>
      <c r="G2705" s="112" t="s">
        <v>12729</v>
      </c>
      <c r="H2705" s="124"/>
      <c r="I2705" s="63">
        <f t="shared" si="44"/>
        <v>24</v>
      </c>
      <c r="J2705" s="63" t="s">
        <v>1561</v>
      </c>
      <c r="K2705" s="93" t="s">
        <v>12198</v>
      </c>
      <c r="L2705" s="62" t="s">
        <v>6737</v>
      </c>
      <c r="M2705" s="62" t="s">
        <v>12729</v>
      </c>
      <c r="N2705" s="72" t="str">
        <f>VLOOKUP(M2705,'Hulpblad KAR-parser'!A:C,2,FALSE)</f>
        <v>Inzet NRV</v>
      </c>
      <c r="O2705" s="72" t="str">
        <f>IF(VLOOKUP(M2705,'Hulpblad KAR-parser'!A:C,3,FALSE)="","",VLOOKUP(M2705,'Hulpblad KAR-parser'!A:C,3,FALSE))</f>
        <v>Alg. Cdt NRV</v>
      </c>
      <c r="P2705" s="136" t="str">
        <f>IF(CONCATENATE(C2705,D2705)="","",VLOOKUP(CONCATENATE(C2705,D2705),Karakteristieken!AQ:AQ,1,FALSE))</f>
        <v/>
      </c>
    </row>
    <row r="2706" spans="1:16" x14ac:dyDescent="0.25">
      <c r="A2706" s="63"/>
      <c r="B2706" s="63"/>
      <c r="C2706" s="129" t="s">
        <v>12710</v>
      </c>
      <c r="D2706" s="129" t="s">
        <v>12722</v>
      </c>
      <c r="E2706" s="112" t="s">
        <v>12730</v>
      </c>
      <c r="F2706" s="124"/>
      <c r="G2706" s="124"/>
      <c r="H2706" s="124"/>
      <c r="I2706" s="63">
        <f t="shared" si="44"/>
        <v>33</v>
      </c>
      <c r="J2706" s="63" t="s">
        <v>1613</v>
      </c>
      <c r="K2706" s="93" t="s">
        <v>12198</v>
      </c>
      <c r="L2706" s="62" t="s">
        <v>6737</v>
      </c>
      <c r="M2706" s="62" t="s">
        <v>12730</v>
      </c>
      <c r="N2706" s="72" t="str">
        <f>VLOOKUP(M2706,'Hulpblad KAR-parser'!A:C,2,FALSE)</f>
        <v>Inzet NRV</v>
      </c>
      <c r="O2706" s="72" t="str">
        <f>IF(VLOOKUP(M2706,'Hulpblad KAR-parser'!A:C,3,FALSE)="","",VLOOKUP(M2706,'Hulpblad KAR-parser'!A:C,3,FALSE))</f>
        <v>Land. Actiecent. NRV</v>
      </c>
      <c r="P2706" s="136" t="str">
        <f>IF(CONCATENATE(C2706,D2706)="","",VLOOKUP(CONCATENATE(C2706,D2706),Karakteristieken!AQ:AQ,1,FALSE))</f>
        <v>Inzet NRVLand. Actiecent. NRV</v>
      </c>
    </row>
    <row r="2707" spans="1:16" x14ac:dyDescent="0.25">
      <c r="A2707" s="63"/>
      <c r="B2707" s="63"/>
      <c r="C2707" s="124"/>
      <c r="D2707" s="124"/>
      <c r="E2707" s="133" t="s">
        <v>12762</v>
      </c>
      <c r="F2707" s="129"/>
      <c r="G2707" s="112" t="s">
        <v>12730</v>
      </c>
      <c r="H2707" s="124"/>
      <c r="I2707" s="63">
        <f t="shared" si="44"/>
        <v>6</v>
      </c>
      <c r="J2707" s="63" t="s">
        <v>1561</v>
      </c>
      <c r="K2707" s="93" t="s">
        <v>12198</v>
      </c>
      <c r="L2707" s="62" t="s">
        <v>6737</v>
      </c>
      <c r="M2707" s="62" t="s">
        <v>12730</v>
      </c>
      <c r="N2707" s="72" t="str">
        <f>VLOOKUP(M2707,'Hulpblad KAR-parser'!A:C,2,FALSE)</f>
        <v>Inzet NRV</v>
      </c>
      <c r="O2707" s="72" t="str">
        <f>IF(VLOOKUP(M2707,'Hulpblad KAR-parser'!A:C,3,FALSE)="","",VLOOKUP(M2707,'Hulpblad KAR-parser'!A:C,3,FALSE))</f>
        <v>Land. Actiecent. NRV</v>
      </c>
      <c r="P2707" s="136" t="str">
        <f>IF(CONCATENATE(C2707,D2707)="","",VLOOKUP(CONCATENATE(C2707,D2707),Karakteristieken!AQ:AQ,1,FALSE))</f>
        <v/>
      </c>
    </row>
    <row r="2708" spans="1:16" x14ac:dyDescent="0.25">
      <c r="A2708" s="63"/>
      <c r="B2708" s="63"/>
      <c r="C2708" s="124"/>
      <c r="D2708" s="124"/>
      <c r="E2708" s="112" t="s">
        <v>12773</v>
      </c>
      <c r="F2708" s="129"/>
      <c r="G2708" s="112" t="s">
        <v>12730</v>
      </c>
      <c r="H2708" s="124"/>
      <c r="I2708" s="63">
        <f t="shared" si="44"/>
        <v>27</v>
      </c>
      <c r="J2708" s="63" t="s">
        <v>1561</v>
      </c>
      <c r="K2708" s="93" t="s">
        <v>12198</v>
      </c>
      <c r="L2708" s="62" t="s">
        <v>6737</v>
      </c>
      <c r="M2708" s="62" t="s">
        <v>12730</v>
      </c>
      <c r="N2708" s="72" t="str">
        <f>VLOOKUP(M2708,'Hulpblad KAR-parser'!A:C,2,FALSE)</f>
        <v>Inzet NRV</v>
      </c>
      <c r="O2708" s="72" t="str">
        <f>IF(VLOOKUP(M2708,'Hulpblad KAR-parser'!A:C,3,FALSE)="","",VLOOKUP(M2708,'Hulpblad KAR-parser'!A:C,3,FALSE))</f>
        <v>Land. Actiecent. NRV</v>
      </c>
      <c r="P2708" s="136" t="str">
        <f>IF(CONCATENATE(C2708,D2708)="","",VLOOKUP(CONCATENATE(C2708,D2708),Karakteristieken!AQ:AQ,1,FALSE))</f>
        <v/>
      </c>
    </row>
    <row r="2709" spans="1:16" x14ac:dyDescent="0.25">
      <c r="A2709" s="63"/>
      <c r="B2709" s="63"/>
      <c r="C2709" s="129" t="s">
        <v>12710</v>
      </c>
      <c r="D2709" s="129" t="s">
        <v>12711</v>
      </c>
      <c r="E2709" s="112" t="s">
        <v>12731</v>
      </c>
      <c r="F2709" s="124"/>
      <c r="G2709" s="124"/>
      <c r="H2709" s="124"/>
      <c r="I2709" s="63">
        <f t="shared" si="44"/>
        <v>32</v>
      </c>
      <c r="J2709" s="63" t="s">
        <v>1613</v>
      </c>
      <c r="K2709" s="93" t="s">
        <v>12198</v>
      </c>
      <c r="L2709" s="62" t="s">
        <v>6737</v>
      </c>
      <c r="M2709" s="62" t="s">
        <v>12731</v>
      </c>
      <c r="N2709" s="72" t="str">
        <f>VLOOKUP(M2709,'Hulpblad KAR-parser'!A:C,2,FALSE)</f>
        <v>Inzet NRV</v>
      </c>
      <c r="O2709" s="72" t="str">
        <f>IF(VLOOKUP(M2709,'Hulpblad KAR-parser'!A:C,3,FALSE)="","",VLOOKUP(M2709,'Hulpblad KAR-parser'!A:C,3,FALSE))</f>
        <v>Landelijk coord. NRV</v>
      </c>
      <c r="P2709" s="136" t="str">
        <f>IF(CONCATENATE(C2709,D2709)="","",VLOOKUP(CONCATENATE(C2709,D2709),Karakteristieken!AQ:AQ,1,FALSE))</f>
        <v>Inzet NRVLandelijk coord. NRV</v>
      </c>
    </row>
    <row r="2710" spans="1:16" x14ac:dyDescent="0.25">
      <c r="A2710" s="63"/>
      <c r="B2710" s="63"/>
      <c r="C2710" s="124"/>
      <c r="D2710" s="124"/>
      <c r="E2710" s="133" t="s">
        <v>12763</v>
      </c>
      <c r="F2710" s="129"/>
      <c r="G2710" s="112" t="s">
        <v>12731</v>
      </c>
      <c r="H2710" s="124"/>
      <c r="I2710" s="63">
        <f t="shared" si="44"/>
        <v>6</v>
      </c>
      <c r="J2710" s="63" t="s">
        <v>1561</v>
      </c>
      <c r="K2710" s="93" t="s">
        <v>12198</v>
      </c>
      <c r="L2710" s="62" t="s">
        <v>6737</v>
      </c>
      <c r="M2710" s="62" t="s">
        <v>12731</v>
      </c>
      <c r="N2710" s="72" t="str">
        <f>VLOOKUP(M2710,'Hulpblad KAR-parser'!A:C,2,FALSE)</f>
        <v>Inzet NRV</v>
      </c>
      <c r="O2710" s="72" t="str">
        <f>IF(VLOOKUP(M2710,'Hulpblad KAR-parser'!A:C,3,FALSE)="","",VLOOKUP(M2710,'Hulpblad KAR-parser'!A:C,3,FALSE))</f>
        <v>Landelijk coord. NRV</v>
      </c>
      <c r="P2710" s="136" t="str">
        <f>IF(CONCATENATE(C2710,D2710)="","",VLOOKUP(CONCATENATE(C2710,D2710),Karakteristieken!AQ:AQ,1,FALSE))</f>
        <v/>
      </c>
    </row>
    <row r="2711" spans="1:16" x14ac:dyDescent="0.25">
      <c r="A2711" s="63"/>
      <c r="B2711" s="63"/>
      <c r="C2711" s="124"/>
      <c r="D2711" s="124"/>
      <c r="E2711" s="112" t="s">
        <v>12774</v>
      </c>
      <c r="F2711" s="129"/>
      <c r="G2711" s="112" t="s">
        <v>12731</v>
      </c>
      <c r="H2711" s="124"/>
      <c r="I2711" s="63">
        <f t="shared" si="44"/>
        <v>26</v>
      </c>
      <c r="J2711" s="63" t="s">
        <v>1561</v>
      </c>
      <c r="K2711" s="93" t="s">
        <v>12198</v>
      </c>
      <c r="L2711" s="62" t="s">
        <v>6737</v>
      </c>
      <c r="M2711" s="62" t="s">
        <v>12731</v>
      </c>
      <c r="N2711" s="72" t="str">
        <f>VLOOKUP(M2711,'Hulpblad KAR-parser'!A:C,2,FALSE)</f>
        <v>Inzet NRV</v>
      </c>
      <c r="O2711" s="72" t="str">
        <f>IF(VLOOKUP(M2711,'Hulpblad KAR-parser'!A:C,3,FALSE)="","",VLOOKUP(M2711,'Hulpblad KAR-parser'!A:C,3,FALSE))</f>
        <v>Landelijk coord. NRV</v>
      </c>
      <c r="P2711" s="136" t="str">
        <f>IF(CONCATENATE(C2711,D2711)="","",VLOOKUP(CONCATENATE(C2711,D2711),Karakteristieken!AQ:AQ,1,FALSE))</f>
        <v/>
      </c>
    </row>
    <row r="2712" spans="1:16" x14ac:dyDescent="0.25">
      <c r="A2712" s="63"/>
      <c r="B2712" s="63"/>
      <c r="C2712" s="129" t="s">
        <v>12710</v>
      </c>
      <c r="D2712" s="129" t="s">
        <v>12716</v>
      </c>
      <c r="E2712" s="112" t="s">
        <v>12737</v>
      </c>
      <c r="F2712" s="124"/>
      <c r="G2712" s="124"/>
      <c r="H2712" s="124"/>
      <c r="I2712" s="63">
        <f t="shared" si="44"/>
        <v>30</v>
      </c>
      <c r="J2712" s="63" t="s">
        <v>1613</v>
      </c>
      <c r="K2712" s="93" t="s">
        <v>12198</v>
      </c>
      <c r="L2712" s="62" t="s">
        <v>6737</v>
      </c>
      <c r="M2712" s="62" t="s">
        <v>12737</v>
      </c>
      <c r="N2712" s="72" t="str">
        <f>VLOOKUP(M2712,'Hulpblad KAR-parser'!A:C,2,FALSE)</f>
        <v>Inzet NRV</v>
      </c>
      <c r="O2712" s="72" t="str">
        <f>IF(VLOOKUP(M2712,'Hulpblad KAR-parser'!A:C,3,FALSE)="","",VLOOKUP(M2712,'Hulpblad KAR-parser'!A:C,3,FALSE))</f>
        <v>Off. van Dienst NRV</v>
      </c>
      <c r="P2712" s="136" t="str">
        <f>IF(CONCATENATE(C2712,D2712)="","",VLOOKUP(CONCATENATE(C2712,D2712),Karakteristieken!AQ:AQ,1,FALSE))</f>
        <v>Inzet NRVOff. van Dienst NRV</v>
      </c>
    </row>
    <row r="2713" spans="1:16" x14ac:dyDescent="0.25">
      <c r="A2713" s="63"/>
      <c r="B2713" s="63"/>
      <c r="C2713" s="124"/>
      <c r="D2713" s="124"/>
      <c r="E2713" s="112" t="s">
        <v>12780</v>
      </c>
      <c r="F2713" s="129"/>
      <c r="G2713" s="112" t="s">
        <v>12737</v>
      </c>
      <c r="H2713" s="124"/>
      <c r="I2713" s="63">
        <f t="shared" si="44"/>
        <v>24</v>
      </c>
      <c r="J2713" s="63" t="s">
        <v>1561</v>
      </c>
      <c r="K2713" s="93" t="s">
        <v>12198</v>
      </c>
      <c r="L2713" s="62" t="s">
        <v>6737</v>
      </c>
      <c r="M2713" s="62" t="s">
        <v>12737</v>
      </c>
      <c r="N2713" s="72" t="str">
        <f>VLOOKUP(M2713,'Hulpblad KAR-parser'!A:C,2,FALSE)</f>
        <v>Inzet NRV</v>
      </c>
      <c r="O2713" s="72" t="str">
        <f>IF(VLOOKUP(M2713,'Hulpblad KAR-parser'!A:C,3,FALSE)="","",VLOOKUP(M2713,'Hulpblad KAR-parser'!A:C,3,FALSE))</f>
        <v>Off. van Dienst NRV</v>
      </c>
      <c r="P2713" s="136" t="str">
        <f>IF(CONCATENATE(C2713,D2713)="","",VLOOKUP(CONCATENATE(C2713,D2713),Karakteristieken!AQ:AQ,1,FALSE))</f>
        <v/>
      </c>
    </row>
    <row r="2714" spans="1:16" x14ac:dyDescent="0.25">
      <c r="A2714" s="63"/>
      <c r="B2714" s="63"/>
      <c r="C2714" s="124"/>
      <c r="D2714" s="124"/>
      <c r="E2714" s="133" t="s">
        <v>12769</v>
      </c>
      <c r="F2714" s="129"/>
      <c r="G2714" s="112" t="s">
        <v>12737</v>
      </c>
      <c r="H2714" s="124"/>
      <c r="I2714" s="63">
        <f t="shared" si="44"/>
        <v>7</v>
      </c>
      <c r="J2714" s="63" t="s">
        <v>1561</v>
      </c>
      <c r="K2714" s="93" t="s">
        <v>12198</v>
      </c>
      <c r="L2714" s="62" t="s">
        <v>6737</v>
      </c>
      <c r="M2714" s="62" t="s">
        <v>12737</v>
      </c>
      <c r="N2714" s="72" t="str">
        <f>VLOOKUP(M2714,'Hulpblad KAR-parser'!A:C,2,FALSE)</f>
        <v>Inzet NRV</v>
      </c>
      <c r="O2714" s="72" t="str">
        <f>IF(VLOOKUP(M2714,'Hulpblad KAR-parser'!A:C,3,FALSE)="","",VLOOKUP(M2714,'Hulpblad KAR-parser'!A:C,3,FALSE))</f>
        <v>Off. van Dienst NRV</v>
      </c>
      <c r="P2714" s="136" t="str">
        <f>IF(CONCATENATE(C2714,D2714)="","",VLOOKUP(CONCATENATE(C2714,D2714),Karakteristieken!AQ:AQ,1,FALSE))</f>
        <v/>
      </c>
    </row>
    <row r="2715" spans="1:16" x14ac:dyDescent="0.25">
      <c r="A2715" s="63"/>
      <c r="B2715" s="63"/>
      <c r="C2715" s="129" t="s">
        <v>12710</v>
      </c>
      <c r="D2715" s="129" t="s">
        <v>12724</v>
      </c>
      <c r="E2715" s="112" t="s">
        <v>12732</v>
      </c>
      <c r="F2715" s="124"/>
      <c r="G2715" s="124"/>
      <c r="H2715" s="124"/>
      <c r="I2715" s="63">
        <f t="shared" si="44"/>
        <v>34</v>
      </c>
      <c r="J2715" s="63" t="s">
        <v>1613</v>
      </c>
      <c r="K2715" s="93" t="s">
        <v>12198</v>
      </c>
      <c r="L2715" s="62" t="s">
        <v>6737</v>
      </c>
      <c r="M2715" s="62" t="s">
        <v>12732</v>
      </c>
      <c r="N2715" s="72" t="str">
        <f>VLOOKUP(M2715,'Hulpblad KAR-parser'!A:C,2,FALSE)</f>
        <v>Inzet NRV</v>
      </c>
      <c r="O2715" s="72" t="str">
        <f>IF(VLOOKUP(M2715,'Hulpblad KAR-parser'!A:C,3,FALSE)="","",VLOOKUP(M2715,'Hulpblad KAR-parser'!A:C,3,FALSE))</f>
        <v>NRV Pel Mid en Noord</v>
      </c>
      <c r="P2715" s="136" t="str">
        <f>IF(CONCATENATE(C2715,D2715)="","",VLOOKUP(CONCATENATE(C2715,D2715),Karakteristieken!AQ:AQ,1,FALSE))</f>
        <v>Inzet NRVNRV Pel Mid en Noord</v>
      </c>
    </row>
    <row r="2716" spans="1:16" x14ac:dyDescent="0.25">
      <c r="A2716" s="63"/>
      <c r="B2716" s="63"/>
      <c r="C2716" s="124"/>
      <c r="D2716" s="124"/>
      <c r="E2716" s="133" t="s">
        <v>12764</v>
      </c>
      <c r="F2716" s="129"/>
      <c r="G2716" s="112" t="s">
        <v>12732</v>
      </c>
      <c r="H2716" s="124"/>
      <c r="I2716" s="63">
        <f t="shared" si="44"/>
        <v>7</v>
      </c>
      <c r="J2716" s="63" t="s">
        <v>1561</v>
      </c>
      <c r="K2716" s="93" t="s">
        <v>12198</v>
      </c>
      <c r="L2716" s="62" t="s">
        <v>6737</v>
      </c>
      <c r="M2716" s="62" t="s">
        <v>12732</v>
      </c>
      <c r="N2716" s="72" t="str">
        <f>VLOOKUP(M2716,'Hulpblad KAR-parser'!A:C,2,FALSE)</f>
        <v>Inzet NRV</v>
      </c>
      <c r="O2716" s="72" t="str">
        <f>IF(VLOOKUP(M2716,'Hulpblad KAR-parser'!A:C,3,FALSE)="","",VLOOKUP(M2716,'Hulpblad KAR-parser'!A:C,3,FALSE))</f>
        <v>NRV Pel Mid en Noord</v>
      </c>
      <c r="P2716" s="136" t="str">
        <f>IF(CONCATENATE(C2716,D2716)="","",VLOOKUP(CONCATENATE(C2716,D2716),Karakteristieken!AQ:AQ,1,FALSE))</f>
        <v/>
      </c>
    </row>
    <row r="2717" spans="1:16" x14ac:dyDescent="0.25">
      <c r="A2717" s="63"/>
      <c r="B2717" s="63"/>
      <c r="C2717" s="124"/>
      <c r="D2717" s="124"/>
      <c r="E2717" s="112" t="s">
        <v>12775</v>
      </c>
      <c r="F2717" s="129"/>
      <c r="G2717" s="112" t="s">
        <v>12732</v>
      </c>
      <c r="H2717" s="124"/>
      <c r="I2717" s="63">
        <f t="shared" si="44"/>
        <v>28</v>
      </c>
      <c r="J2717" s="63" t="s">
        <v>1561</v>
      </c>
      <c r="K2717" s="93" t="s">
        <v>12198</v>
      </c>
      <c r="L2717" s="62" t="s">
        <v>6737</v>
      </c>
      <c r="M2717" s="62" t="s">
        <v>12732</v>
      </c>
      <c r="N2717" s="72" t="str">
        <f>VLOOKUP(M2717,'Hulpblad KAR-parser'!A:C,2,FALSE)</f>
        <v>Inzet NRV</v>
      </c>
      <c r="O2717" s="72" t="str">
        <f>IF(VLOOKUP(M2717,'Hulpblad KAR-parser'!A:C,3,FALSE)="","",VLOOKUP(M2717,'Hulpblad KAR-parser'!A:C,3,FALSE))</f>
        <v>NRV Pel Mid en Noord</v>
      </c>
      <c r="P2717" s="136" t="str">
        <f>IF(CONCATENATE(C2717,D2717)="","",VLOOKUP(CONCATENATE(C2717,D2717),Karakteristieken!AQ:AQ,1,FALSE))</f>
        <v/>
      </c>
    </row>
    <row r="2718" spans="1:16" x14ac:dyDescent="0.25">
      <c r="A2718" s="63"/>
      <c r="B2718" s="63"/>
      <c r="C2718" s="129" t="s">
        <v>12710</v>
      </c>
      <c r="D2718" s="129" t="s">
        <v>12725</v>
      </c>
      <c r="E2718" s="112" t="s">
        <v>12733</v>
      </c>
      <c r="F2718" s="124"/>
      <c r="G2718" s="124"/>
      <c r="H2718" s="124"/>
      <c r="I2718" s="63">
        <f t="shared" si="44"/>
        <v>29</v>
      </c>
      <c r="J2718" s="63" t="s">
        <v>1613</v>
      </c>
      <c r="K2718" s="93" t="s">
        <v>12198</v>
      </c>
      <c r="L2718" s="62" t="s">
        <v>6737</v>
      </c>
      <c r="M2718" s="62" t="s">
        <v>12733</v>
      </c>
      <c r="N2718" s="72" t="str">
        <f>VLOOKUP(M2718,'Hulpblad KAR-parser'!A:C,2,FALSE)</f>
        <v>Inzet NRV</v>
      </c>
      <c r="O2718" s="72" t="str">
        <f>IF(VLOOKUP(M2718,'Hulpblad KAR-parser'!A:C,3,FALSE)="","",VLOOKUP(M2718,'Hulpblad KAR-parser'!A:C,3,FALSE))</f>
        <v>NRV Pel Noord-West</v>
      </c>
      <c r="P2718" s="136" t="str">
        <f>IF(CONCATENATE(C2718,D2718)="","",VLOOKUP(CONCATENATE(C2718,D2718),Karakteristieken!AQ:AQ,1,FALSE))</f>
        <v>Inzet NRVNRV Pel Noord-West</v>
      </c>
    </row>
    <row r="2719" spans="1:16" x14ac:dyDescent="0.25">
      <c r="A2719" s="63"/>
      <c r="B2719" s="63"/>
      <c r="C2719" s="124"/>
      <c r="D2719" s="124"/>
      <c r="E2719" s="133" t="s">
        <v>12765</v>
      </c>
      <c r="F2719" s="129"/>
      <c r="G2719" s="112" t="s">
        <v>12733</v>
      </c>
      <c r="H2719" s="124"/>
      <c r="I2719" s="63">
        <f t="shared" si="44"/>
        <v>7</v>
      </c>
      <c r="J2719" s="63" t="s">
        <v>1561</v>
      </c>
      <c r="K2719" s="93" t="s">
        <v>12198</v>
      </c>
      <c r="L2719" s="62" t="s">
        <v>6737</v>
      </c>
      <c r="M2719" s="62" t="s">
        <v>12733</v>
      </c>
      <c r="N2719" s="72" t="str">
        <f>VLOOKUP(M2719,'Hulpblad KAR-parser'!A:C,2,FALSE)</f>
        <v>Inzet NRV</v>
      </c>
      <c r="O2719" s="72" t="str">
        <f>IF(VLOOKUP(M2719,'Hulpblad KAR-parser'!A:C,3,FALSE)="","",VLOOKUP(M2719,'Hulpblad KAR-parser'!A:C,3,FALSE))</f>
        <v>NRV Pel Noord-West</v>
      </c>
      <c r="P2719" s="136" t="str">
        <f>IF(CONCATENATE(C2719,D2719)="","",VLOOKUP(CONCATENATE(C2719,D2719),Karakteristieken!AQ:AQ,1,FALSE))</f>
        <v/>
      </c>
    </row>
    <row r="2720" spans="1:16" x14ac:dyDescent="0.25">
      <c r="A2720" s="63"/>
      <c r="B2720" s="63"/>
      <c r="C2720" s="124"/>
      <c r="D2720" s="124"/>
      <c r="E2720" s="112" t="s">
        <v>12776</v>
      </c>
      <c r="F2720" s="129"/>
      <c r="G2720" s="112" t="s">
        <v>12733</v>
      </c>
      <c r="H2720" s="124"/>
      <c r="I2720" s="63">
        <f t="shared" si="44"/>
        <v>23</v>
      </c>
      <c r="J2720" s="63" t="s">
        <v>1561</v>
      </c>
      <c r="K2720" s="93" t="s">
        <v>12198</v>
      </c>
      <c r="L2720" s="62" t="s">
        <v>6737</v>
      </c>
      <c r="M2720" s="62" t="s">
        <v>12733</v>
      </c>
      <c r="N2720" s="72" t="str">
        <f>VLOOKUP(M2720,'Hulpblad KAR-parser'!A:C,2,FALSE)</f>
        <v>Inzet NRV</v>
      </c>
      <c r="O2720" s="72" t="str">
        <f>IF(VLOOKUP(M2720,'Hulpblad KAR-parser'!A:C,3,FALSE)="","",VLOOKUP(M2720,'Hulpblad KAR-parser'!A:C,3,FALSE))</f>
        <v>NRV Pel Noord-West</v>
      </c>
      <c r="P2720" s="136" t="str">
        <f>IF(CONCATENATE(C2720,D2720)="","",VLOOKUP(CONCATENATE(C2720,D2720),Karakteristieken!AQ:AQ,1,FALSE))</f>
        <v/>
      </c>
    </row>
    <row r="2721" spans="1:16" x14ac:dyDescent="0.25">
      <c r="A2721" s="63"/>
      <c r="B2721" s="63"/>
      <c r="C2721" s="129" t="s">
        <v>12710</v>
      </c>
      <c r="D2721" s="129" t="s">
        <v>12727</v>
      </c>
      <c r="E2721" s="112" t="s">
        <v>12734</v>
      </c>
      <c r="F2721" s="124"/>
      <c r="G2721" s="124"/>
      <c r="H2721" s="124"/>
      <c r="I2721" s="63">
        <f t="shared" si="44"/>
        <v>23</v>
      </c>
      <c r="J2721" s="63" t="s">
        <v>1613</v>
      </c>
      <c r="K2721" s="93" t="s">
        <v>12198</v>
      </c>
      <c r="L2721" s="62" t="s">
        <v>6737</v>
      </c>
      <c r="M2721" s="62" t="s">
        <v>12734</v>
      </c>
      <c r="N2721" s="72" t="str">
        <f>VLOOKUP(M2721,'Hulpblad KAR-parser'!A:C,2,FALSE)</f>
        <v>Inzet NRV</v>
      </c>
      <c r="O2721" s="72" t="str">
        <f>IF(VLOOKUP(M2721,'Hulpblad KAR-parser'!A:C,3,FALSE)="","",VLOOKUP(M2721,'Hulpblad KAR-parser'!A:C,3,FALSE))</f>
        <v>NRV Pel Oost</v>
      </c>
      <c r="P2721" s="136" t="str">
        <f>IF(CONCATENATE(C2721,D2721)="","",VLOOKUP(CONCATENATE(C2721,D2721),Karakteristieken!AQ:AQ,1,FALSE))</f>
        <v>Inzet NRVNRV Pel Oost</v>
      </c>
    </row>
    <row r="2722" spans="1:16" x14ac:dyDescent="0.25">
      <c r="A2722" s="63"/>
      <c r="B2722" s="63"/>
      <c r="C2722" s="124"/>
      <c r="D2722" s="124"/>
      <c r="E2722" s="133" t="s">
        <v>12766</v>
      </c>
      <c r="F2722" s="129"/>
      <c r="G2722" s="112" t="s">
        <v>12734</v>
      </c>
      <c r="H2722" s="124"/>
      <c r="I2722" s="63">
        <f t="shared" si="44"/>
        <v>6</v>
      </c>
      <c r="J2722" s="63" t="s">
        <v>1561</v>
      </c>
      <c r="K2722" s="93" t="s">
        <v>12198</v>
      </c>
      <c r="L2722" s="62" t="s">
        <v>6737</v>
      </c>
      <c r="M2722" s="62" t="s">
        <v>12734</v>
      </c>
      <c r="N2722" s="72" t="str">
        <f>VLOOKUP(M2722,'Hulpblad KAR-parser'!A:C,2,FALSE)</f>
        <v>Inzet NRV</v>
      </c>
      <c r="O2722" s="72" t="str">
        <f>IF(VLOOKUP(M2722,'Hulpblad KAR-parser'!A:C,3,FALSE)="","",VLOOKUP(M2722,'Hulpblad KAR-parser'!A:C,3,FALSE))</f>
        <v>NRV Pel Oost</v>
      </c>
      <c r="P2722" s="136" t="str">
        <f>IF(CONCATENATE(C2722,D2722)="","",VLOOKUP(CONCATENATE(C2722,D2722),Karakteristieken!AQ:AQ,1,FALSE))</f>
        <v/>
      </c>
    </row>
    <row r="2723" spans="1:16" x14ac:dyDescent="0.25">
      <c r="A2723" s="63"/>
      <c r="B2723" s="63"/>
      <c r="C2723" s="124"/>
      <c r="D2723" s="124"/>
      <c r="E2723" s="112" t="s">
        <v>12777</v>
      </c>
      <c r="F2723" s="129"/>
      <c r="G2723" s="112" t="s">
        <v>12734</v>
      </c>
      <c r="H2723" s="124"/>
      <c r="I2723" s="63">
        <f t="shared" si="44"/>
        <v>17</v>
      </c>
      <c r="J2723" s="63" t="s">
        <v>1561</v>
      </c>
      <c r="K2723" s="93" t="s">
        <v>12198</v>
      </c>
      <c r="L2723" s="62" t="s">
        <v>6737</v>
      </c>
      <c r="M2723" s="62" t="s">
        <v>12734</v>
      </c>
      <c r="N2723" s="72" t="str">
        <f>VLOOKUP(M2723,'Hulpblad KAR-parser'!A:C,2,FALSE)</f>
        <v>Inzet NRV</v>
      </c>
      <c r="O2723" s="72" t="str">
        <f>IF(VLOOKUP(M2723,'Hulpblad KAR-parser'!A:C,3,FALSE)="","",VLOOKUP(M2723,'Hulpblad KAR-parser'!A:C,3,FALSE))</f>
        <v>NRV Pel Oost</v>
      </c>
      <c r="P2723" s="136" t="str">
        <f>IF(CONCATENATE(C2723,D2723)="","",VLOOKUP(CONCATENATE(C2723,D2723),Karakteristieken!AQ:AQ,1,FALSE))</f>
        <v/>
      </c>
    </row>
    <row r="2724" spans="1:16" x14ac:dyDescent="0.25">
      <c r="A2724" s="63"/>
      <c r="B2724" s="63"/>
      <c r="C2724" s="129" t="s">
        <v>12710</v>
      </c>
      <c r="D2724" s="129" t="s">
        <v>12728</v>
      </c>
      <c r="E2724" s="112" t="s">
        <v>12735</v>
      </c>
      <c r="F2724" s="124"/>
      <c r="G2724" s="124"/>
      <c r="H2724" s="124"/>
      <c r="I2724" s="63">
        <f t="shared" si="44"/>
        <v>23</v>
      </c>
      <c r="J2724" s="63" t="s">
        <v>1613</v>
      </c>
      <c r="K2724" s="93" t="s">
        <v>12198</v>
      </c>
      <c r="L2724" s="62" t="s">
        <v>6737</v>
      </c>
      <c r="M2724" s="62" t="s">
        <v>12735</v>
      </c>
      <c r="N2724" s="72" t="str">
        <f>VLOOKUP(M2724,'Hulpblad KAR-parser'!A:C,2,FALSE)</f>
        <v>Inzet NRV</v>
      </c>
      <c r="O2724" s="72" t="str">
        <f>IF(VLOOKUP(M2724,'Hulpblad KAR-parser'!A:C,3,FALSE)="","",VLOOKUP(M2724,'Hulpblad KAR-parser'!A:C,3,FALSE))</f>
        <v>NRV Pel Zuid</v>
      </c>
      <c r="P2724" s="136" t="str">
        <f>IF(CONCATENATE(C2724,D2724)="","",VLOOKUP(CONCATENATE(C2724,D2724),Karakteristieken!AQ:AQ,1,FALSE))</f>
        <v>Inzet NRVNRV Pel Zuid</v>
      </c>
    </row>
    <row r="2725" spans="1:16" x14ac:dyDescent="0.25">
      <c r="A2725" s="63"/>
      <c r="B2725" s="63"/>
      <c r="C2725" s="124"/>
      <c r="D2725" s="124"/>
      <c r="E2725" s="133" t="s">
        <v>12767</v>
      </c>
      <c r="F2725" s="129"/>
      <c r="G2725" s="112" t="s">
        <v>12735</v>
      </c>
      <c r="H2725" s="124"/>
      <c r="I2725" s="63">
        <f t="shared" si="44"/>
        <v>6</v>
      </c>
      <c r="J2725" s="63" t="s">
        <v>1561</v>
      </c>
      <c r="K2725" s="93" t="s">
        <v>12198</v>
      </c>
      <c r="L2725" s="62" t="s">
        <v>6737</v>
      </c>
      <c r="M2725" s="62" t="s">
        <v>12735</v>
      </c>
      <c r="N2725" s="72" t="str">
        <f>VLOOKUP(M2725,'Hulpblad KAR-parser'!A:C,2,FALSE)</f>
        <v>Inzet NRV</v>
      </c>
      <c r="O2725" s="72" t="str">
        <f>IF(VLOOKUP(M2725,'Hulpblad KAR-parser'!A:C,3,FALSE)="","",VLOOKUP(M2725,'Hulpblad KAR-parser'!A:C,3,FALSE))</f>
        <v>NRV Pel Zuid</v>
      </c>
      <c r="P2725" s="136" t="str">
        <f>IF(CONCATENATE(C2725,D2725)="","",VLOOKUP(CONCATENATE(C2725,D2725),Karakteristieken!AQ:AQ,1,FALSE))</f>
        <v/>
      </c>
    </row>
    <row r="2726" spans="1:16" x14ac:dyDescent="0.25">
      <c r="A2726" s="63"/>
      <c r="B2726" s="63"/>
      <c r="C2726" s="124"/>
      <c r="D2726" s="124"/>
      <c r="E2726" s="112" t="s">
        <v>12778</v>
      </c>
      <c r="F2726" s="129"/>
      <c r="G2726" s="112" t="s">
        <v>12735</v>
      </c>
      <c r="H2726" s="124"/>
      <c r="I2726" s="63">
        <f t="shared" si="44"/>
        <v>17</v>
      </c>
      <c r="J2726" s="63" t="s">
        <v>1561</v>
      </c>
      <c r="K2726" s="93" t="s">
        <v>12198</v>
      </c>
      <c r="L2726" s="62" t="s">
        <v>6737</v>
      </c>
      <c r="M2726" s="62" t="s">
        <v>12735</v>
      </c>
      <c r="N2726" s="72" t="str">
        <f>VLOOKUP(M2726,'Hulpblad KAR-parser'!A:C,2,FALSE)</f>
        <v>Inzet NRV</v>
      </c>
      <c r="O2726" s="72" t="str">
        <f>IF(VLOOKUP(M2726,'Hulpblad KAR-parser'!A:C,3,FALSE)="","",VLOOKUP(M2726,'Hulpblad KAR-parser'!A:C,3,FALSE))</f>
        <v>NRV Pel Zuid</v>
      </c>
      <c r="P2726" s="136" t="str">
        <f>IF(CONCATENATE(C2726,D2726)="","",VLOOKUP(CONCATENATE(C2726,D2726),Karakteristieken!AQ:AQ,1,FALSE))</f>
        <v/>
      </c>
    </row>
    <row r="2727" spans="1:16" x14ac:dyDescent="0.25">
      <c r="A2727" s="63"/>
      <c r="B2727" s="63"/>
      <c r="C2727" s="129" t="s">
        <v>12710</v>
      </c>
      <c r="D2727" s="129" t="s">
        <v>12726</v>
      </c>
      <c r="E2727" s="112" t="s">
        <v>12736</v>
      </c>
      <c r="F2727" s="124"/>
      <c r="G2727" s="124"/>
      <c r="H2727" s="124"/>
      <c r="I2727" s="63">
        <f t="shared" si="44"/>
        <v>28</v>
      </c>
      <c r="J2727" s="63" t="s">
        <v>1613</v>
      </c>
      <c r="K2727" s="93" t="s">
        <v>12198</v>
      </c>
      <c r="L2727" s="62" t="s">
        <v>6737</v>
      </c>
      <c r="M2727" s="62" t="s">
        <v>12736</v>
      </c>
      <c r="N2727" s="72" t="str">
        <f>VLOOKUP(M2727,'Hulpblad KAR-parser'!A:C,2,FALSE)</f>
        <v>Inzet NRV</v>
      </c>
      <c r="O2727" s="72" t="str">
        <f>IF(VLOOKUP(M2727,'Hulpblad KAR-parser'!A:C,3,FALSE)="","",VLOOKUP(M2727,'Hulpblad KAR-parser'!A:C,3,FALSE))</f>
        <v>NRV Pel Zuid-West</v>
      </c>
      <c r="P2727" s="136" t="str">
        <f>IF(CONCATENATE(C2727,D2727)="","",VLOOKUP(CONCATENATE(C2727,D2727),Karakteristieken!AQ:AQ,1,FALSE))</f>
        <v>Inzet NRVNRV Pel Zuid-West</v>
      </c>
    </row>
    <row r="2728" spans="1:16" x14ac:dyDescent="0.25">
      <c r="A2728" s="63"/>
      <c r="B2728" s="63"/>
      <c r="C2728" s="124"/>
      <c r="D2728" s="124"/>
      <c r="E2728" s="133" t="s">
        <v>12768</v>
      </c>
      <c r="F2728" s="129"/>
      <c r="G2728" s="112" t="s">
        <v>12736</v>
      </c>
      <c r="H2728" s="124"/>
      <c r="I2728" s="63">
        <f t="shared" si="44"/>
        <v>7</v>
      </c>
      <c r="J2728" s="63" t="s">
        <v>1561</v>
      </c>
      <c r="K2728" s="93" t="s">
        <v>12198</v>
      </c>
      <c r="L2728" s="62" t="s">
        <v>6737</v>
      </c>
      <c r="M2728" s="62" t="s">
        <v>12736</v>
      </c>
      <c r="N2728" s="72" t="str">
        <f>VLOOKUP(M2728,'Hulpblad KAR-parser'!A:C,2,FALSE)</f>
        <v>Inzet NRV</v>
      </c>
      <c r="O2728" s="72" t="str">
        <f>IF(VLOOKUP(M2728,'Hulpblad KAR-parser'!A:C,3,FALSE)="","",VLOOKUP(M2728,'Hulpblad KAR-parser'!A:C,3,FALSE))</f>
        <v>NRV Pel Zuid-West</v>
      </c>
      <c r="P2728" s="136" t="str">
        <f>IF(CONCATENATE(C2728,D2728)="","",VLOOKUP(CONCATENATE(C2728,D2728),Karakteristieken!AQ:AQ,1,FALSE))</f>
        <v/>
      </c>
    </row>
    <row r="2729" spans="1:16" x14ac:dyDescent="0.25">
      <c r="A2729" s="63"/>
      <c r="B2729" s="63"/>
      <c r="C2729" s="124"/>
      <c r="D2729" s="124"/>
      <c r="E2729" s="112" t="s">
        <v>12779</v>
      </c>
      <c r="F2729" s="129"/>
      <c r="G2729" s="112" t="s">
        <v>12736</v>
      </c>
      <c r="H2729" s="124"/>
      <c r="I2729" s="63">
        <f t="shared" si="44"/>
        <v>22</v>
      </c>
      <c r="J2729" s="63" t="s">
        <v>1561</v>
      </c>
      <c r="K2729" s="93" t="s">
        <v>12198</v>
      </c>
      <c r="L2729" s="62" t="s">
        <v>6737</v>
      </c>
      <c r="M2729" s="62" t="s">
        <v>12736</v>
      </c>
      <c r="N2729" s="72" t="str">
        <f>VLOOKUP(M2729,'Hulpblad KAR-parser'!A:C,2,FALSE)</f>
        <v>Inzet NRV</v>
      </c>
      <c r="O2729" s="72" t="str">
        <f>IF(VLOOKUP(M2729,'Hulpblad KAR-parser'!A:C,3,FALSE)="","",VLOOKUP(M2729,'Hulpblad KAR-parser'!A:C,3,FALSE))</f>
        <v>NRV Pel Zuid-West</v>
      </c>
      <c r="P2729" s="136" t="str">
        <f>IF(CONCATENATE(C2729,D2729)="","",VLOOKUP(CONCATENATE(C2729,D2729),Karakteristieken!AQ:AQ,1,FALSE))</f>
        <v/>
      </c>
    </row>
    <row r="2730" spans="1:16" x14ac:dyDescent="0.25">
      <c r="A2730" s="63"/>
      <c r="B2730" s="63"/>
      <c r="C2730" s="129" t="s">
        <v>12710</v>
      </c>
      <c r="D2730" s="129" t="s">
        <v>12719</v>
      </c>
      <c r="E2730" s="112" t="s">
        <v>12738</v>
      </c>
      <c r="F2730" s="124"/>
      <c r="G2730" s="124"/>
      <c r="H2730" s="124"/>
      <c r="I2730" s="63">
        <f t="shared" si="44"/>
        <v>24</v>
      </c>
      <c r="J2730" s="63" t="s">
        <v>1613</v>
      </c>
      <c r="K2730" s="93" t="s">
        <v>12198</v>
      </c>
      <c r="L2730" s="62" t="s">
        <v>6737</v>
      </c>
      <c r="M2730" s="62" t="s">
        <v>12738</v>
      </c>
      <c r="N2730" s="72" t="str">
        <f>VLOOKUP(M2730,'Hulpblad KAR-parser'!A:C,2,FALSE)</f>
        <v>Inzet NRV</v>
      </c>
      <c r="O2730" s="72" t="str">
        <f>IF(VLOOKUP(M2730,'Hulpblad KAR-parser'!A:C,3,FALSE)="","",VLOOKUP(M2730,'Hulpblad KAR-parser'!A:C,3,FALSE))</f>
        <v>Reddingsgroep</v>
      </c>
      <c r="P2730" s="136" t="str">
        <f>IF(CONCATENATE(C2730,D2730)="","",VLOOKUP(CONCATENATE(C2730,D2730),Karakteristieken!AQ:AQ,1,FALSE))</f>
        <v>Inzet NRVReddingsgroep</v>
      </c>
    </row>
    <row r="2731" spans="1:16" x14ac:dyDescent="0.25">
      <c r="A2731" s="63"/>
      <c r="B2731" s="63"/>
      <c r="C2731" s="124"/>
      <c r="D2731" s="124"/>
      <c r="E2731" s="112" t="s">
        <v>12781</v>
      </c>
      <c r="F2731" s="129"/>
      <c r="G2731" s="112" t="s">
        <v>12738</v>
      </c>
      <c r="H2731" s="124"/>
      <c r="I2731" s="63">
        <f t="shared" si="44"/>
        <v>18</v>
      </c>
      <c r="J2731" s="63" t="s">
        <v>1561</v>
      </c>
      <c r="K2731" s="93" t="s">
        <v>12198</v>
      </c>
      <c r="L2731" s="62" t="s">
        <v>6737</v>
      </c>
      <c r="M2731" s="62" t="s">
        <v>12738</v>
      </c>
      <c r="N2731" s="72" t="str">
        <f>VLOOKUP(M2731,'Hulpblad KAR-parser'!A:C,2,FALSE)</f>
        <v>Inzet NRV</v>
      </c>
      <c r="O2731" s="72" t="str">
        <f>IF(VLOOKUP(M2731,'Hulpblad KAR-parser'!A:C,3,FALSE)="","",VLOOKUP(M2731,'Hulpblad KAR-parser'!A:C,3,FALSE))</f>
        <v>Reddingsgroep</v>
      </c>
      <c r="P2731" s="136" t="str">
        <f>IF(CONCATENATE(C2731,D2731)="","",VLOOKUP(CONCATENATE(C2731,D2731),Karakteristieken!AQ:AQ,1,FALSE))</f>
        <v/>
      </c>
    </row>
    <row r="2732" spans="1:16" x14ac:dyDescent="0.25">
      <c r="A2732" s="63"/>
      <c r="B2732" s="63"/>
      <c r="C2732" s="124"/>
      <c r="D2732" s="124"/>
      <c r="E2732" s="133" t="s">
        <v>12770</v>
      </c>
      <c r="F2732" s="129"/>
      <c r="G2732" s="112" t="s">
        <v>12738</v>
      </c>
      <c r="H2732" s="124"/>
      <c r="I2732" s="63">
        <f t="shared" si="44"/>
        <v>7</v>
      </c>
      <c r="J2732" s="63" t="s">
        <v>1561</v>
      </c>
      <c r="K2732" s="93" t="s">
        <v>12198</v>
      </c>
      <c r="L2732" s="62" t="s">
        <v>6737</v>
      </c>
      <c r="M2732" s="62" t="s">
        <v>12738</v>
      </c>
      <c r="N2732" s="72" t="str">
        <f>VLOOKUP(M2732,'Hulpblad KAR-parser'!A:C,2,FALSE)</f>
        <v>Inzet NRV</v>
      </c>
      <c r="O2732" s="72" t="str">
        <f>IF(VLOOKUP(M2732,'Hulpblad KAR-parser'!A:C,3,FALSE)="","",VLOOKUP(M2732,'Hulpblad KAR-parser'!A:C,3,FALSE))</f>
        <v>Reddingsgroep</v>
      </c>
      <c r="P2732" s="136" t="str">
        <f>IF(CONCATENATE(C2732,D2732)="","",VLOOKUP(CONCATENATE(C2732,D2732),Karakteristieken!AQ:AQ,1,FALSE))</f>
        <v/>
      </c>
    </row>
    <row r="2733" spans="1:16" x14ac:dyDescent="0.25">
      <c r="A2733" s="63"/>
      <c r="B2733" s="63"/>
      <c r="C2733" s="129" t="s">
        <v>12710</v>
      </c>
      <c r="D2733" s="129" t="s">
        <v>12714</v>
      </c>
      <c r="E2733" s="112" t="s">
        <v>12739</v>
      </c>
      <c r="F2733" s="124"/>
      <c r="G2733" s="124"/>
      <c r="H2733" s="124"/>
      <c r="I2733" s="63">
        <f t="shared" si="44"/>
        <v>35</v>
      </c>
      <c r="J2733" s="63" t="s">
        <v>1613</v>
      </c>
      <c r="K2733" s="93" t="s">
        <v>12198</v>
      </c>
      <c r="L2733" s="62" t="s">
        <v>6737</v>
      </c>
      <c r="M2733" s="62" t="s">
        <v>12739</v>
      </c>
      <c r="N2733" s="72" t="str">
        <f>VLOOKUP(M2733,'Hulpblad KAR-parser'!A:C,2,FALSE)</f>
        <v>Inzet NRV</v>
      </c>
      <c r="O2733" s="72" t="str">
        <f>IF(VLOOKUP(M2733,'Hulpblad KAR-parser'!A:C,3,FALSE)="","",VLOOKUP(M2733,'Hulpblad KAR-parser'!A:C,3,FALSE))</f>
        <v>Reg. Coord. RB</v>
      </c>
      <c r="P2733" s="136" t="str">
        <f>IF(CONCATENATE(C2733,D2733)="","",VLOOKUP(CONCATENATE(C2733,D2733),Karakteristieken!AQ:AQ,1,FALSE))</f>
        <v>Inzet NRVReg. Coord. RB</v>
      </c>
    </row>
    <row r="2734" spans="1:16" x14ac:dyDescent="0.25">
      <c r="A2734" s="63"/>
      <c r="B2734" s="63"/>
      <c r="C2734" s="124"/>
      <c r="D2734" s="124"/>
      <c r="E2734" s="112" t="s">
        <v>12782</v>
      </c>
      <c r="F2734" s="129"/>
      <c r="G2734" s="112" t="s">
        <v>12739</v>
      </c>
      <c r="H2734" s="124"/>
      <c r="I2734" s="63">
        <f t="shared" si="44"/>
        <v>29</v>
      </c>
      <c r="J2734" s="63" t="s">
        <v>1561</v>
      </c>
      <c r="K2734" s="93" t="s">
        <v>12198</v>
      </c>
      <c r="L2734" s="62" t="s">
        <v>6737</v>
      </c>
      <c r="M2734" s="62" t="s">
        <v>12739</v>
      </c>
      <c r="N2734" s="72" t="str">
        <f>VLOOKUP(M2734,'Hulpblad KAR-parser'!A:C,2,FALSE)</f>
        <v>Inzet NRV</v>
      </c>
      <c r="O2734" s="72" t="str">
        <f>IF(VLOOKUP(M2734,'Hulpblad KAR-parser'!A:C,3,FALSE)="","",VLOOKUP(M2734,'Hulpblad KAR-parser'!A:C,3,FALSE))</f>
        <v>Reg. Coord. RB</v>
      </c>
      <c r="P2734" s="136" t="str">
        <f>IF(CONCATENATE(C2734,D2734)="","",VLOOKUP(CONCATENATE(C2734,D2734),Karakteristieken!AQ:AQ,1,FALSE))</f>
        <v/>
      </c>
    </row>
    <row r="2735" spans="1:16" x14ac:dyDescent="0.25">
      <c r="A2735" s="63"/>
      <c r="B2735" s="63"/>
      <c r="C2735" s="124"/>
      <c r="D2735" s="124"/>
      <c r="E2735" s="133" t="s">
        <v>12771</v>
      </c>
      <c r="F2735" s="129"/>
      <c r="G2735" s="112" t="s">
        <v>12739</v>
      </c>
      <c r="H2735" s="124"/>
      <c r="I2735" s="63">
        <f t="shared" si="44"/>
        <v>5</v>
      </c>
      <c r="J2735" s="63" t="s">
        <v>1561</v>
      </c>
      <c r="K2735" s="93" t="s">
        <v>12198</v>
      </c>
      <c r="L2735" s="62" t="s">
        <v>6737</v>
      </c>
      <c r="M2735" s="62" t="s">
        <v>12739</v>
      </c>
      <c r="N2735" s="72" t="str">
        <f>VLOOKUP(M2735,'Hulpblad KAR-parser'!A:C,2,FALSE)</f>
        <v>Inzet NRV</v>
      </c>
      <c r="O2735" s="72" t="str">
        <f>IF(VLOOKUP(M2735,'Hulpblad KAR-parser'!A:C,3,FALSE)="","",VLOOKUP(M2735,'Hulpblad KAR-parser'!A:C,3,FALSE))</f>
        <v>Reg. Coord. RB</v>
      </c>
      <c r="P2735" s="136" t="str">
        <f>IF(CONCATENATE(C2735,D2735)="","",VLOOKUP(CONCATENATE(C2735,D2735),Karakteristieken!AQ:AQ,1,FALSE))</f>
        <v/>
      </c>
    </row>
    <row r="2736" spans="1:16" x14ac:dyDescent="0.25">
      <c r="A2736" s="59">
        <v>200110067</v>
      </c>
      <c r="B2736" s="59">
        <v>200098533</v>
      </c>
      <c r="C2736" s="59" t="s">
        <v>3126</v>
      </c>
      <c r="D2736" s="59" t="s">
        <v>3127</v>
      </c>
      <c r="E2736" s="60" t="s">
        <v>3130</v>
      </c>
      <c r="F2736" s="60"/>
      <c r="G2736" s="60"/>
      <c r="H2736" s="60"/>
      <c r="I2736" s="59">
        <f t="shared" si="44"/>
        <v>30</v>
      </c>
      <c r="J2736" s="59" t="s">
        <v>1613</v>
      </c>
      <c r="K2736" s="61"/>
      <c r="L2736" s="62" t="s">
        <v>6737</v>
      </c>
      <c r="M2736" s="62" t="s">
        <v>3130</v>
      </c>
      <c r="N2736" s="72" t="str">
        <f>VLOOKUP(M2736,'Hulpblad KAR-parser'!A:C,2,FALSE)</f>
        <v>Inzet Pol algemeen</v>
      </c>
      <c r="O2736" s="72" t="str">
        <f>IF(VLOOKUP(M2736,'Hulpblad KAR-parser'!A:C,3,FALSE)="","",VLOOKUP(M2736,'Hulpblad KAR-parser'!A:C,3,FALSE))</f>
        <v>Aanrijdingselecteur</v>
      </c>
      <c r="P2736" s="136" t="str">
        <f>IF(CONCATENATE(C2736,D2736)="","",VLOOKUP(CONCATENATE(C2736,D2736),Karakteristieken!AQ:AQ,1,FALSE))</f>
        <v>Inzet Pol algemeenAanrijdingselecteur</v>
      </c>
    </row>
    <row r="2737" spans="1:16" x14ac:dyDescent="0.25">
      <c r="A2737" s="59"/>
      <c r="B2737" s="59"/>
      <c r="C2737" s="59"/>
      <c r="D2737" s="59"/>
      <c r="E2737" s="60" t="s">
        <v>9896</v>
      </c>
      <c r="F2737" s="60"/>
      <c r="G2737" s="60" t="s">
        <v>3130</v>
      </c>
      <c r="H2737" s="60"/>
      <c r="I2737" s="59">
        <f t="shared" si="44"/>
        <v>7</v>
      </c>
      <c r="J2737" s="59" t="s">
        <v>1561</v>
      </c>
      <c r="K2737" s="61"/>
      <c r="L2737" s="62" t="s">
        <v>6737</v>
      </c>
      <c r="M2737" s="62" t="s">
        <v>3130</v>
      </c>
      <c r="N2737" s="72" t="str">
        <f>VLOOKUP(M2737,'Hulpblad KAR-parser'!A:C,2,FALSE)</f>
        <v>Inzet Pol algemeen</v>
      </c>
      <c r="O2737" s="72" t="str">
        <f>IF(VLOOKUP(M2737,'Hulpblad KAR-parser'!A:C,3,FALSE)="","",VLOOKUP(M2737,'Hulpblad KAR-parser'!A:C,3,FALSE))</f>
        <v>Aanrijdingselecteur</v>
      </c>
      <c r="P2737" s="136" t="str">
        <f>IF(CONCATENATE(C2737,D2737)="","",VLOOKUP(CONCATENATE(C2737,D2737),Karakteristieken!AQ:AQ,1,FALSE))</f>
        <v/>
      </c>
    </row>
    <row r="2738" spans="1:16" x14ac:dyDescent="0.25">
      <c r="A2738" s="59"/>
      <c r="B2738" s="59"/>
      <c r="C2738" s="59"/>
      <c r="D2738" s="59"/>
      <c r="E2738" s="60" t="s">
        <v>9897</v>
      </c>
      <c r="F2738" s="60"/>
      <c r="G2738" s="60" t="s">
        <v>3130</v>
      </c>
      <c r="H2738" s="60"/>
      <c r="I2738" s="59">
        <f t="shared" si="44"/>
        <v>6</v>
      </c>
      <c r="J2738" s="59" t="s">
        <v>1561</v>
      </c>
      <c r="K2738" s="61"/>
      <c r="L2738" s="62" t="s">
        <v>6737</v>
      </c>
      <c r="M2738" s="62" t="s">
        <v>3130</v>
      </c>
      <c r="N2738" s="72" t="str">
        <f>VLOOKUP(M2738,'Hulpblad KAR-parser'!A:C,2,FALSE)</f>
        <v>Inzet Pol algemeen</v>
      </c>
      <c r="O2738" s="72" t="str">
        <f>IF(VLOOKUP(M2738,'Hulpblad KAR-parser'!A:C,3,FALSE)="","",VLOOKUP(M2738,'Hulpblad KAR-parser'!A:C,3,FALSE))</f>
        <v>Aanrijdingselecteur</v>
      </c>
      <c r="P2738" s="136" t="str">
        <f>IF(CONCATENATE(C2738,D2738)="","",VLOOKUP(CONCATENATE(C2738,D2738),Karakteristieken!AQ:AQ,1,FALSE))</f>
        <v/>
      </c>
    </row>
    <row r="2739" spans="1:16" x14ac:dyDescent="0.25">
      <c r="A2739" s="59">
        <v>200110068</v>
      </c>
      <c r="B2739" s="59">
        <v>200098534</v>
      </c>
      <c r="C2739" s="59" t="s">
        <v>3258</v>
      </c>
      <c r="D2739" s="59" t="s">
        <v>3259</v>
      </c>
      <c r="E2739" s="60" t="s">
        <v>3262</v>
      </c>
      <c r="F2739" s="60"/>
      <c r="G2739" s="60"/>
      <c r="H2739" s="60"/>
      <c r="I2739" s="59">
        <f t="shared" si="44"/>
        <v>13</v>
      </c>
      <c r="J2739" s="59" t="s">
        <v>1613</v>
      </c>
      <c r="K2739" s="61"/>
      <c r="L2739" s="62" t="s">
        <v>6737</v>
      </c>
      <c r="M2739" s="62" t="s">
        <v>3262</v>
      </c>
      <c r="N2739" s="72" t="str">
        <f>VLOOKUP(M2739,'Hulpblad KAR-parser'!A:C,2,FALSE)</f>
        <v>Inzet Pol functie</v>
      </c>
      <c r="O2739" s="72" t="str">
        <f>IF(VLOOKUP(M2739,'Hulpblad KAR-parser'!A:C,3,FALSE)="","",VLOOKUP(M2739,'Hulpblad KAR-parser'!A:C,3,FALSE))</f>
        <v>AC</v>
      </c>
      <c r="P2739" s="136" t="str">
        <f>IF(CONCATENATE(C2739,D2739)="","",VLOOKUP(CONCATENATE(C2739,D2739),Karakteristieken!AQ:AQ,1,FALSE))</f>
        <v>Inzet Pol functieAC</v>
      </c>
    </row>
    <row r="2740" spans="1:16" x14ac:dyDescent="0.25">
      <c r="A2740" s="59"/>
      <c r="B2740" s="59"/>
      <c r="C2740" s="59"/>
      <c r="D2740" s="59"/>
      <c r="E2740" s="60" t="s">
        <v>9976</v>
      </c>
      <c r="F2740" s="60"/>
      <c r="G2740" s="60" t="s">
        <v>3262</v>
      </c>
      <c r="H2740" s="60"/>
      <c r="I2740" s="59">
        <f t="shared" si="44"/>
        <v>4</v>
      </c>
      <c r="J2740" s="59" t="s">
        <v>1561</v>
      </c>
      <c r="K2740" s="61"/>
      <c r="L2740" s="62" t="s">
        <v>6737</v>
      </c>
      <c r="M2740" s="62" t="s">
        <v>3262</v>
      </c>
      <c r="N2740" s="72" t="str">
        <f>VLOOKUP(M2740,'Hulpblad KAR-parser'!A:C,2,FALSE)</f>
        <v>Inzet Pol functie</v>
      </c>
      <c r="O2740" s="72" t="str">
        <f>IF(VLOOKUP(M2740,'Hulpblad KAR-parser'!A:C,3,FALSE)="","",VLOOKUP(M2740,'Hulpblad KAR-parser'!A:C,3,FALSE))</f>
        <v>AC</v>
      </c>
      <c r="P2740" s="136" t="str">
        <f>IF(CONCATENATE(C2740,D2740)="","",VLOOKUP(CONCATENATE(C2740,D2740),Karakteristieken!AQ:AQ,1,FALSE))</f>
        <v/>
      </c>
    </row>
    <row r="2741" spans="1:16" x14ac:dyDescent="0.25">
      <c r="A2741" s="59"/>
      <c r="B2741" s="59"/>
      <c r="C2741" s="59"/>
      <c r="D2741" s="59"/>
      <c r="E2741" s="60" t="s">
        <v>9977</v>
      </c>
      <c r="F2741" s="60"/>
      <c r="G2741" s="60" t="s">
        <v>3262</v>
      </c>
      <c r="H2741" s="60"/>
      <c r="I2741" s="59">
        <f t="shared" si="44"/>
        <v>7</v>
      </c>
      <c r="J2741" s="59" t="s">
        <v>1561</v>
      </c>
      <c r="K2741" s="61"/>
      <c r="L2741" s="62" t="s">
        <v>6737</v>
      </c>
      <c r="M2741" s="62" t="s">
        <v>3262</v>
      </c>
      <c r="N2741" s="72" t="str">
        <f>VLOOKUP(M2741,'Hulpblad KAR-parser'!A:C,2,FALSE)</f>
        <v>Inzet Pol functie</v>
      </c>
      <c r="O2741" s="72" t="str">
        <f>IF(VLOOKUP(M2741,'Hulpblad KAR-parser'!A:C,3,FALSE)="","",VLOOKUP(M2741,'Hulpblad KAR-parser'!A:C,3,FALSE))</f>
        <v>AC</v>
      </c>
      <c r="P2741" s="136" t="str">
        <f>IF(CONCATENATE(C2741,D2741)="","",VLOOKUP(CONCATENATE(C2741,D2741),Karakteristieken!AQ:AQ,1,FALSE))</f>
        <v/>
      </c>
    </row>
    <row r="2742" spans="1:16" x14ac:dyDescent="0.25">
      <c r="A2742" s="59">
        <v>200110069</v>
      </c>
      <c r="B2742" s="59">
        <v>200098535</v>
      </c>
      <c r="C2742" s="59" t="s">
        <v>3126</v>
      </c>
      <c r="D2742" s="59" t="s">
        <v>1834</v>
      </c>
      <c r="E2742" s="60" t="s">
        <v>3132</v>
      </c>
      <c r="F2742" s="60"/>
      <c r="G2742" s="60"/>
      <c r="H2742" s="60"/>
      <c r="I2742" s="59">
        <f t="shared" si="44"/>
        <v>14</v>
      </c>
      <c r="J2742" s="59" t="s">
        <v>1613</v>
      </c>
      <c r="K2742" s="61"/>
      <c r="L2742" s="62" t="s">
        <v>6737</v>
      </c>
      <c r="M2742" s="62" t="s">
        <v>3132</v>
      </c>
      <c r="N2742" s="72" t="str">
        <f>VLOOKUP(M2742,'Hulpblad KAR-parser'!A:C,2,FALSE)</f>
        <v>Inzet Pol algemeen</v>
      </c>
      <c r="O2742" s="72" t="str">
        <f>IF(VLOOKUP(M2742,'Hulpblad KAR-parser'!A:C,3,FALSE)="","",VLOOKUP(M2742,'Hulpblad KAR-parser'!A:C,3,FALSE))</f>
        <v>AED</v>
      </c>
      <c r="P2742" s="136" t="str">
        <f>IF(CONCATENATE(C2742,D2742)="","",VLOOKUP(CONCATENATE(C2742,D2742),Karakteristieken!AQ:AQ,1,FALSE))</f>
        <v>Inzet Pol algemeenAED</v>
      </c>
    </row>
    <row r="2743" spans="1:16" x14ac:dyDescent="0.25">
      <c r="A2743" s="59"/>
      <c r="B2743" s="59"/>
      <c r="C2743" s="59"/>
      <c r="D2743" s="59"/>
      <c r="E2743" s="60" t="s">
        <v>9898</v>
      </c>
      <c r="F2743" s="60"/>
      <c r="G2743" s="60" t="s">
        <v>3132</v>
      </c>
      <c r="H2743" s="60"/>
      <c r="I2743" s="59">
        <f t="shared" si="44"/>
        <v>7</v>
      </c>
      <c r="J2743" s="59" t="s">
        <v>1561</v>
      </c>
      <c r="K2743" s="61"/>
      <c r="L2743" s="62" t="s">
        <v>6737</v>
      </c>
      <c r="M2743" s="62" t="s">
        <v>3132</v>
      </c>
      <c r="N2743" s="72" t="str">
        <f>VLOOKUP(M2743,'Hulpblad KAR-parser'!A:C,2,FALSE)</f>
        <v>Inzet Pol algemeen</v>
      </c>
      <c r="O2743" s="72" t="str">
        <f>IF(VLOOKUP(M2743,'Hulpblad KAR-parser'!A:C,3,FALSE)="","",VLOOKUP(M2743,'Hulpblad KAR-parser'!A:C,3,FALSE))</f>
        <v>AED</v>
      </c>
      <c r="P2743" s="136" t="str">
        <f>IF(CONCATENATE(C2743,D2743)="","",VLOOKUP(CONCATENATE(C2743,D2743),Karakteristieken!AQ:AQ,1,FALSE))</f>
        <v/>
      </c>
    </row>
    <row r="2744" spans="1:16" x14ac:dyDescent="0.25">
      <c r="A2744" s="59"/>
      <c r="B2744" s="59"/>
      <c r="C2744" s="59"/>
      <c r="D2744" s="59"/>
      <c r="E2744" s="60" t="s">
        <v>9899</v>
      </c>
      <c r="F2744" s="60"/>
      <c r="G2744" s="60" t="s">
        <v>3132</v>
      </c>
      <c r="H2744" s="60"/>
      <c r="I2744" s="59">
        <f t="shared" si="44"/>
        <v>7</v>
      </c>
      <c r="J2744" s="59" t="s">
        <v>1561</v>
      </c>
      <c r="K2744" s="61"/>
      <c r="L2744" s="62" t="s">
        <v>6737</v>
      </c>
      <c r="M2744" s="62" t="s">
        <v>3132</v>
      </c>
      <c r="N2744" s="72" t="str">
        <f>VLOOKUP(M2744,'Hulpblad KAR-parser'!A:C,2,FALSE)</f>
        <v>Inzet Pol algemeen</v>
      </c>
      <c r="O2744" s="72" t="str">
        <f>IF(VLOOKUP(M2744,'Hulpblad KAR-parser'!A:C,3,FALSE)="","",VLOOKUP(M2744,'Hulpblad KAR-parser'!A:C,3,FALSE))</f>
        <v>AED</v>
      </c>
      <c r="P2744" s="136" t="str">
        <f>IF(CONCATENATE(C2744,D2744)="","",VLOOKUP(CONCATENATE(C2744,D2744),Karakteristieken!AQ:AQ,1,FALSE))</f>
        <v/>
      </c>
    </row>
    <row r="2745" spans="1:16" x14ac:dyDescent="0.25">
      <c r="A2745" s="67">
        <v>200110070</v>
      </c>
      <c r="B2745" s="67">
        <v>200098536</v>
      </c>
      <c r="C2745" s="67" t="s">
        <v>3126</v>
      </c>
      <c r="D2745" s="67"/>
      <c r="E2745" s="68" t="s">
        <v>6338</v>
      </c>
      <c r="F2745" s="68"/>
      <c r="G2745" s="68"/>
      <c r="H2745" s="68"/>
      <c r="I2745" s="67">
        <f t="shared" si="44"/>
        <v>19</v>
      </c>
      <c r="J2745" s="67" t="s">
        <v>1613</v>
      </c>
      <c r="K2745" s="91" t="s">
        <v>12550</v>
      </c>
      <c r="L2745" s="62" t="s">
        <v>6737</v>
      </c>
      <c r="M2745" s="62" t="s">
        <v>6338</v>
      </c>
      <c r="N2745" s="72" t="e">
        <f>VLOOKUP(M2745,'Hulpblad KAR-parser'!A:C,2,FALSE)</f>
        <v>#N/A</v>
      </c>
      <c r="O2745" s="72" t="e">
        <f>IF(VLOOKUP(M2745,'Hulpblad KAR-parser'!A:C,3,FALSE)="","",VLOOKUP(M2745,'Hulpblad KAR-parser'!A:C,3,FALSE))</f>
        <v>#N/A</v>
      </c>
      <c r="P2745" s="136" t="e">
        <f>IF(CONCATENATE(C2745,D2745)="","",VLOOKUP(CONCATENATE(C2745,D2745),Karakteristieken!AQ:AQ,1,FALSE))</f>
        <v>#N/A</v>
      </c>
    </row>
    <row r="2746" spans="1:16" x14ac:dyDescent="0.25">
      <c r="A2746" s="67"/>
      <c r="B2746" s="67"/>
      <c r="C2746" s="67"/>
      <c r="D2746" s="67"/>
      <c r="E2746" s="68" t="s">
        <v>9975</v>
      </c>
      <c r="F2746" s="68"/>
      <c r="G2746" s="68" t="s">
        <v>6338</v>
      </c>
      <c r="H2746" s="68"/>
      <c r="I2746" s="67">
        <f t="shared" si="44"/>
        <v>4</v>
      </c>
      <c r="J2746" s="67" t="s">
        <v>1561</v>
      </c>
      <c r="K2746" s="91" t="s">
        <v>12550</v>
      </c>
      <c r="L2746" s="62" t="s">
        <v>6737</v>
      </c>
      <c r="M2746" s="62" t="s">
        <v>6338</v>
      </c>
      <c r="N2746" s="72" t="e">
        <f>VLOOKUP(M2746,'Hulpblad KAR-parser'!A:C,2,FALSE)</f>
        <v>#N/A</v>
      </c>
      <c r="O2746" s="72" t="e">
        <f>IF(VLOOKUP(M2746,'Hulpblad KAR-parser'!A:C,3,FALSE)="","",VLOOKUP(M2746,'Hulpblad KAR-parser'!A:C,3,FALSE))</f>
        <v>#N/A</v>
      </c>
      <c r="P2746" s="136" t="str">
        <f>IF(CONCATENATE(C2746,D2746)="","",VLOOKUP(CONCATENATE(C2746,D2746),Karakteristieken!AQ:AQ,1,FALSE))</f>
        <v/>
      </c>
    </row>
    <row r="2747" spans="1:16" x14ac:dyDescent="0.25">
      <c r="A2747" s="59">
        <v>200110071</v>
      </c>
      <c r="B2747" s="59">
        <v>200098537</v>
      </c>
      <c r="C2747" s="59" t="s">
        <v>3278</v>
      </c>
      <c r="D2747" s="59" t="s">
        <v>3279</v>
      </c>
      <c r="E2747" s="60" t="s">
        <v>3282</v>
      </c>
      <c r="F2747" s="60"/>
      <c r="G2747" s="60"/>
      <c r="H2747" s="60"/>
      <c r="I2747" s="59">
        <f t="shared" si="44"/>
        <v>14</v>
      </c>
      <c r="J2747" s="59" t="s">
        <v>1613</v>
      </c>
      <c r="K2747" s="61"/>
      <c r="L2747" s="62" t="s">
        <v>6737</v>
      </c>
      <c r="M2747" s="62" t="s">
        <v>3282</v>
      </c>
      <c r="N2747" s="72" t="str">
        <f>VLOOKUP(M2747,'Hulpblad KAR-parser'!A:C,2,FALSE)</f>
        <v>Inzet Pol landelijk</v>
      </c>
      <c r="O2747" s="72" t="str">
        <f>IF(VLOOKUP(M2747,'Hulpblad KAR-parser'!A:C,3,FALSE)="","",VLOOKUP(M2747,'Hulpblad KAR-parser'!A:C,3,FALSE))</f>
        <v>AOT</v>
      </c>
      <c r="P2747" s="136" t="str">
        <f>IF(CONCATENATE(C2747,D2747)="","",VLOOKUP(CONCATENATE(C2747,D2747),Karakteristieken!AQ:AQ,1,FALSE))</f>
        <v>Inzet Pol landelijkAOT</v>
      </c>
    </row>
    <row r="2748" spans="1:16" x14ac:dyDescent="0.25">
      <c r="A2748" s="59"/>
      <c r="B2748" s="59"/>
      <c r="C2748" s="59"/>
      <c r="D2748" s="59"/>
      <c r="E2748" s="60" t="s">
        <v>9989</v>
      </c>
      <c r="F2748" s="60"/>
      <c r="G2748" s="60" t="s">
        <v>3282</v>
      </c>
      <c r="H2748" s="60"/>
      <c r="I2748" s="59">
        <f t="shared" si="44"/>
        <v>4</v>
      </c>
      <c r="J2748" s="59" t="s">
        <v>1561</v>
      </c>
      <c r="K2748" s="61"/>
      <c r="L2748" s="62" t="s">
        <v>6737</v>
      </c>
      <c r="M2748" s="62" t="s">
        <v>3282</v>
      </c>
      <c r="N2748" s="72" t="str">
        <f>VLOOKUP(M2748,'Hulpblad KAR-parser'!A:C,2,FALSE)</f>
        <v>Inzet Pol landelijk</v>
      </c>
      <c r="O2748" s="72" t="str">
        <f>IF(VLOOKUP(M2748,'Hulpblad KAR-parser'!A:C,3,FALSE)="","",VLOOKUP(M2748,'Hulpblad KAR-parser'!A:C,3,FALSE))</f>
        <v>AOT</v>
      </c>
      <c r="P2748" s="136" t="str">
        <f>IF(CONCATENATE(C2748,D2748)="","",VLOOKUP(CONCATENATE(C2748,D2748),Karakteristieken!AQ:AQ,1,FALSE))</f>
        <v/>
      </c>
    </row>
    <row r="2749" spans="1:16" x14ac:dyDescent="0.25">
      <c r="A2749" s="59"/>
      <c r="B2749" s="59"/>
      <c r="C2749" s="59"/>
      <c r="D2749" s="59"/>
      <c r="E2749" s="60" t="s">
        <v>9990</v>
      </c>
      <c r="F2749" s="60"/>
      <c r="G2749" s="60" t="s">
        <v>3282</v>
      </c>
      <c r="H2749" s="60"/>
      <c r="I2749" s="59">
        <f t="shared" si="44"/>
        <v>7</v>
      </c>
      <c r="J2749" s="59" t="s">
        <v>1561</v>
      </c>
      <c r="K2749" s="61"/>
      <c r="L2749" s="62" t="s">
        <v>6737</v>
      </c>
      <c r="M2749" s="62" t="s">
        <v>3282</v>
      </c>
      <c r="N2749" s="72" t="str">
        <f>VLOOKUP(M2749,'Hulpblad KAR-parser'!A:C,2,FALSE)</f>
        <v>Inzet Pol landelijk</v>
      </c>
      <c r="O2749" s="72" t="str">
        <f>IF(VLOOKUP(M2749,'Hulpblad KAR-parser'!A:C,3,FALSE)="","",VLOOKUP(M2749,'Hulpblad KAR-parser'!A:C,3,FALSE))</f>
        <v>AOT</v>
      </c>
      <c r="P2749" s="136" t="str">
        <f>IF(CONCATENATE(C2749,D2749)="","",VLOOKUP(CONCATENATE(C2749,D2749),Karakteristieken!AQ:AQ,1,FALSE))</f>
        <v/>
      </c>
    </row>
    <row r="2750" spans="1:16" x14ac:dyDescent="0.25">
      <c r="A2750" s="59">
        <v>200110072</v>
      </c>
      <c r="B2750" s="59">
        <v>200098538</v>
      </c>
      <c r="C2750" s="59" t="s">
        <v>3126</v>
      </c>
      <c r="D2750" s="59" t="s">
        <v>3133</v>
      </c>
      <c r="E2750" s="60" t="s">
        <v>3135</v>
      </c>
      <c r="F2750" s="60"/>
      <c r="G2750" s="60"/>
      <c r="H2750" s="60"/>
      <c r="I2750" s="59">
        <f t="shared" si="44"/>
        <v>29</v>
      </c>
      <c r="J2750" s="59" t="s">
        <v>1613</v>
      </c>
      <c r="K2750" s="61"/>
      <c r="L2750" s="62" t="s">
        <v>6737</v>
      </c>
      <c r="M2750" s="62" t="s">
        <v>3135</v>
      </c>
      <c r="N2750" s="72" t="str">
        <f>VLOOKUP(M2750,'Hulpblad KAR-parser'!A:C,2,FALSE)</f>
        <v>Inzet Pol algemeen</v>
      </c>
      <c r="O2750" s="72" t="str">
        <f>IF(VLOOKUP(M2750,'Hulpblad KAR-parser'!A:C,3,FALSE)="","",VLOOKUP(M2750,'Hulpblad KAR-parser'!A:C,3,FALSE))</f>
        <v>Arrestantenvervoer</v>
      </c>
      <c r="P2750" s="136" t="str">
        <f>IF(CONCATENATE(C2750,D2750)="","",VLOOKUP(CONCATENATE(C2750,D2750),Karakteristieken!AQ:AQ,1,FALSE))</f>
        <v>Inzet Pol algemeenArrestantenvervoer</v>
      </c>
    </row>
    <row r="2751" spans="1:16" x14ac:dyDescent="0.25">
      <c r="A2751" s="59"/>
      <c r="B2751" s="59"/>
      <c r="C2751" s="59"/>
      <c r="D2751" s="59"/>
      <c r="E2751" s="60" t="s">
        <v>9900</v>
      </c>
      <c r="F2751" s="60"/>
      <c r="G2751" s="60" t="s">
        <v>3135</v>
      </c>
      <c r="H2751" s="60"/>
      <c r="I2751" s="59">
        <f t="shared" si="44"/>
        <v>7</v>
      </c>
      <c r="J2751" s="59" t="s">
        <v>1561</v>
      </c>
      <c r="K2751" s="61"/>
      <c r="L2751" s="62" t="s">
        <v>6737</v>
      </c>
      <c r="M2751" s="62" t="s">
        <v>3135</v>
      </c>
      <c r="N2751" s="72" t="str">
        <f>VLOOKUP(M2751,'Hulpblad KAR-parser'!A:C,2,FALSE)</f>
        <v>Inzet Pol algemeen</v>
      </c>
      <c r="O2751" s="72" t="str">
        <f>IF(VLOOKUP(M2751,'Hulpblad KAR-parser'!A:C,3,FALSE)="","",VLOOKUP(M2751,'Hulpblad KAR-parser'!A:C,3,FALSE))</f>
        <v>Arrestantenvervoer</v>
      </c>
      <c r="P2751" s="136" t="str">
        <f>IF(CONCATENATE(C2751,D2751)="","",VLOOKUP(CONCATENATE(C2751,D2751),Karakteristieken!AQ:AQ,1,FALSE))</f>
        <v/>
      </c>
    </row>
    <row r="2752" spans="1:16" x14ac:dyDescent="0.25">
      <c r="A2752" s="59"/>
      <c r="B2752" s="59"/>
      <c r="C2752" s="59"/>
      <c r="D2752" s="59"/>
      <c r="E2752" s="60" t="s">
        <v>9901</v>
      </c>
      <c r="F2752" s="60"/>
      <c r="G2752" s="60" t="s">
        <v>3135</v>
      </c>
      <c r="H2752" s="60"/>
      <c r="I2752" s="59">
        <f t="shared" si="44"/>
        <v>6</v>
      </c>
      <c r="J2752" s="59" t="s">
        <v>1561</v>
      </c>
      <c r="K2752" s="61"/>
      <c r="L2752" s="62" t="s">
        <v>6737</v>
      </c>
      <c r="M2752" s="62" t="s">
        <v>3135</v>
      </c>
      <c r="N2752" s="72" t="str">
        <f>VLOOKUP(M2752,'Hulpblad KAR-parser'!A:C,2,FALSE)</f>
        <v>Inzet Pol algemeen</v>
      </c>
      <c r="O2752" s="72" t="str">
        <f>IF(VLOOKUP(M2752,'Hulpblad KAR-parser'!A:C,3,FALSE)="","",VLOOKUP(M2752,'Hulpblad KAR-parser'!A:C,3,FALSE))</f>
        <v>Arrestantenvervoer</v>
      </c>
      <c r="P2752" s="136" t="str">
        <f>IF(CONCATENATE(C2752,D2752)="","",VLOOKUP(CONCATENATE(C2752,D2752),Karakteristieken!AQ:AQ,1,FALSE))</f>
        <v/>
      </c>
    </row>
    <row r="2753" spans="1:16" x14ac:dyDescent="0.25">
      <c r="A2753" s="59">
        <v>200110073</v>
      </c>
      <c r="B2753" s="59">
        <v>200098539</v>
      </c>
      <c r="C2753" s="59" t="s">
        <v>3278</v>
      </c>
      <c r="D2753" s="59" t="s">
        <v>3283</v>
      </c>
      <c r="E2753" s="60" t="s">
        <v>3285</v>
      </c>
      <c r="F2753" s="60"/>
      <c r="G2753" s="60"/>
      <c r="H2753" s="60"/>
      <c r="I2753" s="59">
        <f t="shared" si="44"/>
        <v>20</v>
      </c>
      <c r="J2753" s="59" t="s">
        <v>1613</v>
      </c>
      <c r="K2753" s="61"/>
      <c r="L2753" s="62" t="s">
        <v>6737</v>
      </c>
      <c r="M2753" s="62" t="s">
        <v>3285</v>
      </c>
      <c r="N2753" s="72" t="str">
        <f>VLOOKUP(M2753,'Hulpblad KAR-parser'!A:C,2,FALSE)</f>
        <v>Inzet Pol landelijk</v>
      </c>
      <c r="O2753" s="72" t="str">
        <f>IF(VLOOKUP(M2753,'Hulpblad KAR-parser'!A:C,3,FALSE)="","",VLOOKUP(M2753,'Hulpblad KAR-parser'!A:C,3,FALSE))</f>
        <v>Beredenen</v>
      </c>
      <c r="P2753" s="136" t="str">
        <f>IF(CONCATENATE(C2753,D2753)="","",VLOOKUP(CONCATENATE(C2753,D2753),Karakteristieken!AQ:AQ,1,FALSE))</f>
        <v>Inzet Pol landelijkBeredenen</v>
      </c>
    </row>
    <row r="2754" spans="1:16" x14ac:dyDescent="0.25">
      <c r="A2754" s="59"/>
      <c r="B2754" s="59"/>
      <c r="C2754" s="59"/>
      <c r="D2754" s="59"/>
      <c r="E2754" s="60" t="s">
        <v>9991</v>
      </c>
      <c r="F2754" s="60"/>
      <c r="G2754" s="60" t="s">
        <v>3285</v>
      </c>
      <c r="H2754" s="60"/>
      <c r="I2754" s="59">
        <f t="shared" si="44"/>
        <v>6</v>
      </c>
      <c r="J2754" s="59" t="s">
        <v>1561</v>
      </c>
      <c r="K2754" s="61"/>
      <c r="L2754" s="62" t="s">
        <v>6737</v>
      </c>
      <c r="M2754" s="62" t="s">
        <v>3285</v>
      </c>
      <c r="N2754" s="72" t="str">
        <f>VLOOKUP(M2754,'Hulpblad KAR-parser'!A:C,2,FALSE)</f>
        <v>Inzet Pol landelijk</v>
      </c>
      <c r="O2754" s="72" t="str">
        <f>IF(VLOOKUP(M2754,'Hulpblad KAR-parser'!A:C,3,FALSE)="","",VLOOKUP(M2754,'Hulpblad KAR-parser'!A:C,3,FALSE))</f>
        <v>Beredenen</v>
      </c>
      <c r="P2754" s="136" t="str">
        <f>IF(CONCATENATE(C2754,D2754)="","",VLOOKUP(CONCATENATE(C2754,D2754),Karakteristieken!AQ:AQ,1,FALSE))</f>
        <v/>
      </c>
    </row>
    <row r="2755" spans="1:16" x14ac:dyDescent="0.25">
      <c r="A2755" s="59"/>
      <c r="B2755" s="59"/>
      <c r="C2755" s="59"/>
      <c r="D2755" s="59"/>
      <c r="E2755" s="60" t="s">
        <v>9992</v>
      </c>
      <c r="F2755" s="60"/>
      <c r="G2755" s="60" t="s">
        <v>3285</v>
      </c>
      <c r="H2755" s="60"/>
      <c r="I2755" s="59">
        <f t="shared" si="44"/>
        <v>6</v>
      </c>
      <c r="J2755" s="59" t="s">
        <v>1561</v>
      </c>
      <c r="K2755" s="61"/>
      <c r="L2755" s="62" t="s">
        <v>6737</v>
      </c>
      <c r="M2755" s="62" t="s">
        <v>3285</v>
      </c>
      <c r="N2755" s="72" t="str">
        <f>VLOOKUP(M2755,'Hulpblad KAR-parser'!A:C,2,FALSE)</f>
        <v>Inzet Pol landelijk</v>
      </c>
      <c r="O2755" s="72" t="str">
        <f>IF(VLOOKUP(M2755,'Hulpblad KAR-parser'!A:C,3,FALSE)="","",VLOOKUP(M2755,'Hulpblad KAR-parser'!A:C,3,FALSE))</f>
        <v>Beredenen</v>
      </c>
      <c r="P2755" s="136" t="str">
        <f>IF(CONCATENATE(C2755,D2755)="","",VLOOKUP(CONCATENATE(C2755,D2755),Karakteristieken!AQ:AQ,1,FALSE))</f>
        <v/>
      </c>
    </row>
    <row r="2756" spans="1:16" x14ac:dyDescent="0.25">
      <c r="A2756" s="59">
        <v>200110074</v>
      </c>
      <c r="B2756" s="59">
        <v>200098540</v>
      </c>
      <c r="C2756" s="59" t="s">
        <v>3126</v>
      </c>
      <c r="D2756" s="59" t="s">
        <v>3136</v>
      </c>
      <c r="E2756" s="60" t="s">
        <v>3138</v>
      </c>
      <c r="F2756" s="60"/>
      <c r="G2756" s="60"/>
      <c r="H2756" s="60"/>
      <c r="I2756" s="59">
        <f t="shared" ref="I2756:I2819" si="45">LEN(E2756)</f>
        <v>29</v>
      </c>
      <c r="J2756" s="59" t="s">
        <v>1613</v>
      </c>
      <c r="K2756" s="61"/>
      <c r="L2756" s="62" t="s">
        <v>6737</v>
      </c>
      <c r="M2756" s="62" t="s">
        <v>3138</v>
      </c>
      <c r="N2756" s="72" t="str">
        <f>VLOOKUP(M2756,'Hulpblad KAR-parser'!A:C,2,FALSE)</f>
        <v>Inzet Pol algemeen</v>
      </c>
      <c r="O2756" s="72" t="str">
        <f>IF(VLOOKUP(M2756,'Hulpblad KAR-parser'!A:C,3,FALSE)="","",VLOOKUP(M2756,'Hulpblad KAR-parser'!A:C,3,FALSE))</f>
        <v>Bewaken &amp; Beveiligen</v>
      </c>
      <c r="P2756" s="136" t="str">
        <f>IF(CONCATENATE(C2756,D2756)="","",VLOOKUP(CONCATENATE(C2756,D2756),Karakteristieken!AQ:AQ,1,FALSE))</f>
        <v>Inzet Pol algemeenBewaken &amp; Beveiligen</v>
      </c>
    </row>
    <row r="2757" spans="1:16" x14ac:dyDescent="0.25">
      <c r="A2757" s="59"/>
      <c r="B2757" s="59"/>
      <c r="C2757" s="59"/>
      <c r="D2757" s="59"/>
      <c r="E2757" s="60" t="s">
        <v>9902</v>
      </c>
      <c r="F2757" s="60"/>
      <c r="G2757" s="60" t="s">
        <v>3138</v>
      </c>
      <c r="H2757" s="60"/>
      <c r="I2757" s="59">
        <f t="shared" si="45"/>
        <v>3</v>
      </c>
      <c r="J2757" s="59" t="s">
        <v>1561</v>
      </c>
      <c r="K2757" s="61"/>
      <c r="L2757" s="62" t="s">
        <v>6737</v>
      </c>
      <c r="M2757" s="62" t="s">
        <v>3138</v>
      </c>
      <c r="N2757" s="72" t="str">
        <f>VLOOKUP(M2757,'Hulpblad KAR-parser'!A:C,2,FALSE)</f>
        <v>Inzet Pol algemeen</v>
      </c>
      <c r="O2757" s="72" t="str">
        <f>IF(VLOOKUP(M2757,'Hulpblad KAR-parser'!A:C,3,FALSE)="","",VLOOKUP(M2757,'Hulpblad KAR-parser'!A:C,3,FALSE))</f>
        <v>Bewaken &amp; Beveiligen</v>
      </c>
      <c r="P2757" s="136" t="str">
        <f>IF(CONCATENATE(C2757,D2757)="","",VLOOKUP(CONCATENATE(C2757,D2757),Karakteristieken!AQ:AQ,1,FALSE))</f>
        <v/>
      </c>
    </row>
    <row r="2758" spans="1:16" x14ac:dyDescent="0.25">
      <c r="A2758" s="59"/>
      <c r="B2758" s="59"/>
      <c r="C2758" s="59"/>
      <c r="D2758" s="59"/>
      <c r="E2758" s="60" t="s">
        <v>9903</v>
      </c>
      <c r="F2758" s="60"/>
      <c r="G2758" s="60" t="s">
        <v>3138</v>
      </c>
      <c r="H2758" s="60"/>
      <c r="I2758" s="59">
        <f t="shared" si="45"/>
        <v>6</v>
      </c>
      <c r="J2758" s="59" t="s">
        <v>1561</v>
      </c>
      <c r="K2758" s="61"/>
      <c r="L2758" s="62" t="s">
        <v>6737</v>
      </c>
      <c r="M2758" s="62" t="s">
        <v>3138</v>
      </c>
      <c r="N2758" s="72" t="str">
        <f>VLOOKUP(M2758,'Hulpblad KAR-parser'!A:C,2,FALSE)</f>
        <v>Inzet Pol algemeen</v>
      </c>
      <c r="O2758" s="72" t="str">
        <f>IF(VLOOKUP(M2758,'Hulpblad KAR-parser'!A:C,3,FALSE)="","",VLOOKUP(M2758,'Hulpblad KAR-parser'!A:C,3,FALSE))</f>
        <v>Bewaken &amp; Beveiligen</v>
      </c>
      <c r="P2758" s="136" t="str">
        <f>IF(CONCATENATE(C2758,D2758)="","",VLOOKUP(CONCATENATE(C2758,D2758),Karakteristieken!AQ:AQ,1,FALSE))</f>
        <v/>
      </c>
    </row>
    <row r="2759" spans="1:16" x14ac:dyDescent="0.25">
      <c r="A2759" s="59">
        <v>200110075</v>
      </c>
      <c r="B2759" s="59">
        <v>200098541</v>
      </c>
      <c r="C2759" s="59" t="s">
        <v>3126</v>
      </c>
      <c r="D2759" s="59" t="s">
        <v>2211</v>
      </c>
      <c r="E2759" s="60" t="s">
        <v>3140</v>
      </c>
      <c r="F2759" s="60"/>
      <c r="G2759" s="60"/>
      <c r="H2759" s="60"/>
      <c r="I2759" s="59">
        <f t="shared" si="45"/>
        <v>25</v>
      </c>
      <c r="J2759" s="59" t="s">
        <v>1613</v>
      </c>
      <c r="K2759" s="61"/>
      <c r="L2759" s="62" t="s">
        <v>6737</v>
      </c>
      <c r="M2759" s="62" t="s">
        <v>3140</v>
      </c>
      <c r="N2759" s="72" t="str">
        <f>VLOOKUP(M2759,'Hulpblad KAR-parser'!A:C,2,FALSE)</f>
        <v>Inzet Pol algemeen</v>
      </c>
      <c r="O2759" s="72" t="str">
        <f>IF(VLOOKUP(M2759,'Hulpblad KAR-parser'!A:C,3,FALSE)="","",VLOOKUP(M2759,'Hulpblad KAR-parser'!A:C,3,FALSE))</f>
        <v>Cameratoezicht</v>
      </c>
      <c r="P2759" s="136" t="str">
        <f>IF(CONCATENATE(C2759,D2759)="","",VLOOKUP(CONCATENATE(C2759,D2759),Karakteristieken!AQ:AQ,1,FALSE))</f>
        <v>Inzet Pol algemeenCameratoezicht</v>
      </c>
    </row>
    <row r="2760" spans="1:16" x14ac:dyDescent="0.25">
      <c r="A2760" s="59"/>
      <c r="B2760" s="59"/>
      <c r="C2760" s="59"/>
      <c r="D2760" s="59"/>
      <c r="E2760" s="60" t="s">
        <v>9904</v>
      </c>
      <c r="F2760" s="60"/>
      <c r="G2760" s="60" t="s">
        <v>3140</v>
      </c>
      <c r="H2760" s="60"/>
      <c r="I2760" s="59">
        <f t="shared" si="45"/>
        <v>7</v>
      </c>
      <c r="J2760" s="59" t="s">
        <v>1561</v>
      </c>
      <c r="K2760" s="61"/>
      <c r="L2760" s="62" t="s">
        <v>6737</v>
      </c>
      <c r="M2760" s="62" t="s">
        <v>3140</v>
      </c>
      <c r="N2760" s="72" t="str">
        <f>VLOOKUP(M2760,'Hulpblad KAR-parser'!A:C,2,FALSE)</f>
        <v>Inzet Pol algemeen</v>
      </c>
      <c r="O2760" s="72" t="str">
        <f>IF(VLOOKUP(M2760,'Hulpblad KAR-parser'!A:C,3,FALSE)="","",VLOOKUP(M2760,'Hulpblad KAR-parser'!A:C,3,FALSE))</f>
        <v>Cameratoezicht</v>
      </c>
      <c r="P2760" s="136" t="str">
        <f>IF(CONCATENATE(C2760,D2760)="","",VLOOKUP(CONCATENATE(C2760,D2760),Karakteristieken!AQ:AQ,1,FALSE))</f>
        <v/>
      </c>
    </row>
    <row r="2761" spans="1:16" x14ac:dyDescent="0.25">
      <c r="A2761" s="59"/>
      <c r="B2761" s="59"/>
      <c r="C2761" s="59"/>
      <c r="D2761" s="59"/>
      <c r="E2761" s="60" t="s">
        <v>9905</v>
      </c>
      <c r="F2761" s="60"/>
      <c r="G2761" s="60" t="s">
        <v>3140</v>
      </c>
      <c r="H2761" s="60"/>
      <c r="I2761" s="59">
        <f t="shared" si="45"/>
        <v>6</v>
      </c>
      <c r="J2761" s="59" t="s">
        <v>1561</v>
      </c>
      <c r="K2761" s="61"/>
      <c r="L2761" s="62" t="s">
        <v>6737</v>
      </c>
      <c r="M2761" s="62" t="s">
        <v>3140</v>
      </c>
      <c r="N2761" s="72" t="str">
        <f>VLOOKUP(M2761,'Hulpblad KAR-parser'!A:C,2,FALSE)</f>
        <v>Inzet Pol algemeen</v>
      </c>
      <c r="O2761" s="72" t="str">
        <f>IF(VLOOKUP(M2761,'Hulpblad KAR-parser'!A:C,3,FALSE)="","",VLOOKUP(M2761,'Hulpblad KAR-parser'!A:C,3,FALSE))</f>
        <v>Cameratoezicht</v>
      </c>
      <c r="P2761" s="136" t="str">
        <f>IF(CONCATENATE(C2761,D2761)="","",VLOOKUP(CONCATENATE(C2761,D2761),Karakteristieken!AQ:AQ,1,FALSE))</f>
        <v/>
      </c>
    </row>
    <row r="2762" spans="1:16" x14ac:dyDescent="0.25">
      <c r="A2762" s="59">
        <v>200110076</v>
      </c>
      <c r="B2762" s="59">
        <v>200098542</v>
      </c>
      <c r="C2762" s="59" t="s">
        <v>3126</v>
      </c>
      <c r="D2762" s="59" t="s">
        <v>3141</v>
      </c>
      <c r="E2762" s="60" t="s">
        <v>3143</v>
      </c>
      <c r="F2762" s="60"/>
      <c r="G2762" s="60"/>
      <c r="H2762" s="60"/>
      <c r="I2762" s="59">
        <f t="shared" si="45"/>
        <v>27</v>
      </c>
      <c r="J2762" s="59" t="s">
        <v>1613</v>
      </c>
      <c r="K2762" s="61"/>
      <c r="L2762" s="62" t="s">
        <v>6737</v>
      </c>
      <c r="M2762" s="62" t="s">
        <v>3143</v>
      </c>
      <c r="N2762" s="72" t="str">
        <f>VLOOKUP(M2762,'Hulpblad KAR-parser'!A:C,2,FALSE)</f>
        <v>Inzet Pol algemeen</v>
      </c>
      <c r="O2762" s="72" t="str">
        <f>IF(VLOOKUP(M2762,'Hulpblad KAR-parser'!A:C,3,FALSE)="","",VLOOKUP(M2762,'Hulpblad KAR-parser'!A:C,3,FALSE))</f>
        <v>Dienst logistiek</v>
      </c>
      <c r="P2762" s="136" t="str">
        <f>IF(CONCATENATE(C2762,D2762)="","",VLOOKUP(CONCATENATE(C2762,D2762),Karakteristieken!AQ:AQ,1,FALSE))</f>
        <v>Inzet Pol algemeenDienst logistiek</v>
      </c>
    </row>
    <row r="2763" spans="1:16" x14ac:dyDescent="0.25">
      <c r="A2763" s="59"/>
      <c r="B2763" s="59"/>
      <c r="C2763" s="59"/>
      <c r="D2763" s="59"/>
      <c r="E2763" s="60" t="s">
        <v>9906</v>
      </c>
      <c r="F2763" s="60"/>
      <c r="G2763" s="60" t="s">
        <v>3143</v>
      </c>
      <c r="H2763" s="60"/>
      <c r="I2763" s="59">
        <f t="shared" si="45"/>
        <v>6</v>
      </c>
      <c r="J2763" s="59" t="s">
        <v>1561</v>
      </c>
      <c r="K2763" s="61"/>
      <c r="L2763" s="62" t="s">
        <v>6737</v>
      </c>
      <c r="M2763" s="62" t="s">
        <v>3143</v>
      </c>
      <c r="N2763" s="72" t="str">
        <f>VLOOKUP(M2763,'Hulpblad KAR-parser'!A:C,2,FALSE)</f>
        <v>Inzet Pol algemeen</v>
      </c>
      <c r="O2763" s="72" t="str">
        <f>IF(VLOOKUP(M2763,'Hulpblad KAR-parser'!A:C,3,FALSE)="","",VLOOKUP(M2763,'Hulpblad KAR-parser'!A:C,3,FALSE))</f>
        <v>Dienst logistiek</v>
      </c>
      <c r="P2763" s="136" t="str">
        <f>IF(CONCATENATE(C2763,D2763)="","",VLOOKUP(CONCATENATE(C2763,D2763),Karakteristieken!AQ:AQ,1,FALSE))</f>
        <v/>
      </c>
    </row>
    <row r="2764" spans="1:16" x14ac:dyDescent="0.25">
      <c r="A2764" s="59"/>
      <c r="B2764" s="59"/>
      <c r="C2764" s="59"/>
      <c r="D2764" s="59"/>
      <c r="E2764" s="60" t="s">
        <v>9907</v>
      </c>
      <c r="F2764" s="60"/>
      <c r="G2764" s="60" t="s">
        <v>3143</v>
      </c>
      <c r="H2764" s="60"/>
      <c r="I2764" s="59">
        <f t="shared" si="45"/>
        <v>7</v>
      </c>
      <c r="J2764" s="59" t="s">
        <v>1561</v>
      </c>
      <c r="K2764" s="61"/>
      <c r="L2764" s="62" t="s">
        <v>6737</v>
      </c>
      <c r="M2764" s="62" t="s">
        <v>3143</v>
      </c>
      <c r="N2764" s="72" t="str">
        <f>VLOOKUP(M2764,'Hulpblad KAR-parser'!A:C,2,FALSE)</f>
        <v>Inzet Pol algemeen</v>
      </c>
      <c r="O2764" s="72" t="str">
        <f>IF(VLOOKUP(M2764,'Hulpblad KAR-parser'!A:C,3,FALSE)="","",VLOOKUP(M2764,'Hulpblad KAR-parser'!A:C,3,FALSE))</f>
        <v>Dienst logistiek</v>
      </c>
      <c r="P2764" s="136" t="str">
        <f>IF(CONCATENATE(C2764,D2764)="","",VLOOKUP(CONCATENATE(C2764,D2764),Karakteristieken!AQ:AQ,1,FALSE))</f>
        <v/>
      </c>
    </row>
    <row r="2765" spans="1:16" x14ac:dyDescent="0.25">
      <c r="A2765" s="59">
        <v>200110047</v>
      </c>
      <c r="B2765" s="59">
        <v>200098513</v>
      </c>
      <c r="C2765" s="59" t="s">
        <v>3337</v>
      </c>
      <c r="D2765" s="59" t="s">
        <v>3342</v>
      </c>
      <c r="E2765" s="60" t="s">
        <v>3344</v>
      </c>
      <c r="F2765" s="60"/>
      <c r="G2765" s="60"/>
      <c r="H2765" s="60"/>
      <c r="I2765" s="59">
        <f t="shared" si="45"/>
        <v>29</v>
      </c>
      <c r="J2765" s="59" t="s">
        <v>1613</v>
      </c>
      <c r="K2765" s="61"/>
      <c r="L2765" s="62" t="s">
        <v>6737</v>
      </c>
      <c r="M2765" s="62" t="s">
        <v>3344</v>
      </c>
      <c r="N2765" s="72" t="str">
        <f>VLOOKUP(M2765,'Hulpblad KAR-parser'!A:C,2,FALSE)</f>
        <v>Inzet Pol recherche</v>
      </c>
      <c r="O2765" s="72" t="str">
        <f>IF(VLOOKUP(M2765,'Hulpblad KAR-parser'!A:C,3,FALSE)="","",VLOOKUP(M2765,'Hulpblad KAR-parser'!A:C,3,FALSE))</f>
        <v>Digitale expertise</v>
      </c>
      <c r="P2765" s="136" t="str">
        <f>IF(CONCATENATE(C2765,D2765)="","",VLOOKUP(CONCATENATE(C2765,D2765),Karakteristieken!AQ:AQ,1,FALSE))</f>
        <v>Inzet Pol rechercheDigitale expertise</v>
      </c>
    </row>
    <row r="2766" spans="1:16" x14ac:dyDescent="0.25">
      <c r="A2766" s="59"/>
      <c r="B2766" s="59"/>
      <c r="C2766" s="59"/>
      <c r="D2766" s="59"/>
      <c r="E2766" s="60" t="s">
        <v>10030</v>
      </c>
      <c r="F2766" s="60"/>
      <c r="G2766" s="60" t="s">
        <v>3344</v>
      </c>
      <c r="H2766" s="60"/>
      <c r="I2766" s="59">
        <f t="shared" si="45"/>
        <v>6</v>
      </c>
      <c r="J2766" s="59" t="s">
        <v>1561</v>
      </c>
      <c r="K2766" s="61"/>
      <c r="L2766" s="62" t="s">
        <v>6737</v>
      </c>
      <c r="M2766" s="62" t="s">
        <v>3344</v>
      </c>
      <c r="N2766" s="72" t="str">
        <f>VLOOKUP(M2766,'Hulpblad KAR-parser'!A:C,2,FALSE)</f>
        <v>Inzet Pol recherche</v>
      </c>
      <c r="O2766" s="72" t="str">
        <f>IF(VLOOKUP(M2766,'Hulpblad KAR-parser'!A:C,3,FALSE)="","",VLOOKUP(M2766,'Hulpblad KAR-parser'!A:C,3,FALSE))</f>
        <v>Digitale expertise</v>
      </c>
      <c r="P2766" s="136" t="str">
        <f>IF(CONCATENATE(C2766,D2766)="","",VLOOKUP(CONCATENATE(C2766,D2766),Karakteristieken!AQ:AQ,1,FALSE))</f>
        <v/>
      </c>
    </row>
    <row r="2767" spans="1:16" x14ac:dyDescent="0.25">
      <c r="A2767" s="59">
        <v>200110077</v>
      </c>
      <c r="B2767" s="59">
        <v>200098543</v>
      </c>
      <c r="C2767" s="59" t="s">
        <v>3258</v>
      </c>
      <c r="D2767" s="59" t="s">
        <v>3263</v>
      </c>
      <c r="E2767" s="60" t="s">
        <v>3265</v>
      </c>
      <c r="F2767" s="60"/>
      <c r="G2767" s="60"/>
      <c r="H2767" s="60"/>
      <c r="I2767" s="59">
        <f t="shared" si="45"/>
        <v>24</v>
      </c>
      <c r="J2767" s="59" t="s">
        <v>1613</v>
      </c>
      <c r="K2767" s="61"/>
      <c r="L2767" s="62" t="s">
        <v>6737</v>
      </c>
      <c r="M2767" s="62" t="s">
        <v>3265</v>
      </c>
      <c r="N2767" s="72" t="str">
        <f>VLOOKUP(M2767,'Hulpblad KAR-parser'!A:C,2,FALSE)</f>
        <v>Inzet Pol functie</v>
      </c>
      <c r="O2767" s="72" t="str">
        <f>IF(VLOOKUP(M2767,'Hulpblad KAR-parser'!A:C,3,FALSE)="","",VLOOKUP(M2767,'Hulpblad KAR-parser'!A:C,3,FALSE))</f>
        <v>Districtschef</v>
      </c>
      <c r="P2767" s="136" t="str">
        <f>IF(CONCATENATE(C2767,D2767)="","",VLOOKUP(CONCATENATE(C2767,D2767),Karakteristieken!AQ:AQ,1,FALSE))</f>
        <v>Inzet Pol functieDistrictschef</v>
      </c>
    </row>
    <row r="2768" spans="1:16" x14ac:dyDescent="0.25">
      <c r="A2768" s="59"/>
      <c r="B2768" s="59"/>
      <c r="C2768" s="59"/>
      <c r="D2768" s="59"/>
      <c r="E2768" s="60" t="s">
        <v>9978</v>
      </c>
      <c r="F2768" s="60"/>
      <c r="G2768" s="60" t="s">
        <v>3265</v>
      </c>
      <c r="H2768" s="60"/>
      <c r="I2768" s="59">
        <f t="shared" si="45"/>
        <v>3</v>
      </c>
      <c r="J2768" s="59" t="s">
        <v>1561</v>
      </c>
      <c r="K2768" s="61"/>
      <c r="L2768" s="62" t="s">
        <v>6737</v>
      </c>
      <c r="M2768" s="62" t="s">
        <v>3265</v>
      </c>
      <c r="N2768" s="72" t="str">
        <f>VLOOKUP(M2768,'Hulpblad KAR-parser'!A:C,2,FALSE)</f>
        <v>Inzet Pol functie</v>
      </c>
      <c r="O2768" s="72" t="str">
        <f>IF(VLOOKUP(M2768,'Hulpblad KAR-parser'!A:C,3,FALSE)="","",VLOOKUP(M2768,'Hulpblad KAR-parser'!A:C,3,FALSE))</f>
        <v>Districtschef</v>
      </c>
      <c r="P2768" s="136" t="str">
        <f>IF(CONCATENATE(C2768,D2768)="","",VLOOKUP(CONCATENATE(C2768,D2768),Karakteristieken!AQ:AQ,1,FALSE))</f>
        <v/>
      </c>
    </row>
    <row r="2769" spans="1:16" x14ac:dyDescent="0.25">
      <c r="A2769" s="59"/>
      <c r="B2769" s="59"/>
      <c r="C2769" s="59"/>
      <c r="D2769" s="59"/>
      <c r="E2769" s="60" t="s">
        <v>9979</v>
      </c>
      <c r="F2769" s="60"/>
      <c r="G2769" s="60" t="s">
        <v>3265</v>
      </c>
      <c r="H2769" s="60"/>
      <c r="I2769" s="59">
        <f t="shared" si="45"/>
        <v>6</v>
      </c>
      <c r="J2769" s="59" t="s">
        <v>1561</v>
      </c>
      <c r="K2769" s="61"/>
      <c r="L2769" s="62" t="s">
        <v>6737</v>
      </c>
      <c r="M2769" s="62" t="s">
        <v>3265</v>
      </c>
      <c r="N2769" s="72" t="str">
        <f>VLOOKUP(M2769,'Hulpblad KAR-parser'!A:C,2,FALSE)</f>
        <v>Inzet Pol functie</v>
      </c>
      <c r="O2769" s="72" t="str">
        <f>IF(VLOOKUP(M2769,'Hulpblad KAR-parser'!A:C,3,FALSE)="","",VLOOKUP(M2769,'Hulpblad KAR-parser'!A:C,3,FALSE))</f>
        <v>Districtschef</v>
      </c>
      <c r="P2769" s="136" t="str">
        <f>IF(CONCATENATE(C2769,D2769)="","",VLOOKUP(CONCATENATE(C2769,D2769),Karakteristieken!AQ:AQ,1,FALSE))</f>
        <v/>
      </c>
    </row>
    <row r="2770" spans="1:16" x14ac:dyDescent="0.25">
      <c r="A2770" s="59">
        <v>200110048</v>
      </c>
      <c r="B2770" s="59">
        <v>200098514</v>
      </c>
      <c r="C2770" s="59" t="s">
        <v>3337</v>
      </c>
      <c r="D2770" s="59" t="s">
        <v>3345</v>
      </c>
      <c r="E2770" s="60" t="s">
        <v>3347</v>
      </c>
      <c r="F2770" s="60"/>
      <c r="G2770" s="60"/>
      <c r="H2770" s="60"/>
      <c r="I2770" s="59">
        <f t="shared" si="45"/>
        <v>13</v>
      </c>
      <c r="J2770" s="59" t="s">
        <v>1613</v>
      </c>
      <c r="K2770" s="61"/>
      <c r="L2770" s="62" t="s">
        <v>6737</v>
      </c>
      <c r="M2770" s="62" t="s">
        <v>3347</v>
      </c>
      <c r="N2770" s="72" t="str">
        <f>VLOOKUP(M2770,'Hulpblad KAR-parser'!A:C,2,FALSE)</f>
        <v>Inzet Pol recherche</v>
      </c>
      <c r="O2770" s="72" t="str">
        <f>IF(VLOOKUP(M2770,'Hulpblad KAR-parser'!A:C,3,FALSE)="","",VLOOKUP(M2770,'Hulpblad KAR-parser'!A:C,3,FALSE))</f>
        <v>DR</v>
      </c>
      <c r="P2770" s="136" t="str">
        <f>IF(CONCATENATE(C2770,D2770)="","",VLOOKUP(CONCATENATE(C2770,D2770),Karakteristieken!AQ:AQ,1,FALSE))</f>
        <v>Inzet Pol rechercheDR</v>
      </c>
    </row>
    <row r="2771" spans="1:16" x14ac:dyDescent="0.25">
      <c r="A2771" s="59"/>
      <c r="B2771" s="59"/>
      <c r="C2771" s="59"/>
      <c r="D2771" s="59"/>
      <c r="E2771" s="60" t="s">
        <v>10031</v>
      </c>
      <c r="F2771" s="60"/>
      <c r="G2771" s="60" t="s">
        <v>3347</v>
      </c>
      <c r="H2771" s="60"/>
      <c r="I2771" s="59">
        <f t="shared" si="45"/>
        <v>3</v>
      </c>
      <c r="J2771" s="59" t="s">
        <v>1561</v>
      </c>
      <c r="K2771" s="61"/>
      <c r="L2771" s="62" t="s">
        <v>6737</v>
      </c>
      <c r="M2771" s="62" t="s">
        <v>3347</v>
      </c>
      <c r="N2771" s="72" t="str">
        <f>VLOOKUP(M2771,'Hulpblad KAR-parser'!A:C,2,FALSE)</f>
        <v>Inzet Pol recherche</v>
      </c>
      <c r="O2771" s="72" t="str">
        <f>IF(VLOOKUP(M2771,'Hulpblad KAR-parser'!A:C,3,FALSE)="","",VLOOKUP(M2771,'Hulpblad KAR-parser'!A:C,3,FALSE))</f>
        <v>DR</v>
      </c>
      <c r="P2771" s="136" t="str">
        <f>IF(CONCATENATE(C2771,D2771)="","",VLOOKUP(CONCATENATE(C2771,D2771),Karakteristieken!AQ:AQ,1,FALSE))</f>
        <v/>
      </c>
    </row>
    <row r="2772" spans="1:16" x14ac:dyDescent="0.25">
      <c r="A2772" s="59"/>
      <c r="B2772" s="59"/>
      <c r="C2772" s="59"/>
      <c r="D2772" s="59"/>
      <c r="E2772" s="60" t="s">
        <v>10032</v>
      </c>
      <c r="F2772" s="60"/>
      <c r="G2772" s="60" t="s">
        <v>3347</v>
      </c>
      <c r="H2772" s="60"/>
      <c r="I2772" s="59">
        <f t="shared" si="45"/>
        <v>7</v>
      </c>
      <c r="J2772" s="59" t="s">
        <v>1561</v>
      </c>
      <c r="K2772" s="61"/>
      <c r="L2772" s="62" t="s">
        <v>6737</v>
      </c>
      <c r="M2772" s="62" t="s">
        <v>3347</v>
      </c>
      <c r="N2772" s="72" t="str">
        <f>VLOOKUP(M2772,'Hulpblad KAR-parser'!A:C,2,FALSE)</f>
        <v>Inzet Pol recherche</v>
      </c>
      <c r="O2772" s="72" t="str">
        <f>IF(VLOOKUP(M2772,'Hulpblad KAR-parser'!A:C,3,FALSE)="","",VLOOKUP(M2772,'Hulpblad KAR-parser'!A:C,3,FALSE))</f>
        <v>DR</v>
      </c>
      <c r="P2772" s="136" t="str">
        <f>IF(CONCATENATE(C2772,D2772)="","",VLOOKUP(CONCATENATE(C2772,D2772),Karakteristieken!AQ:AQ,1,FALSE))</f>
        <v/>
      </c>
    </row>
    <row r="2773" spans="1:16" x14ac:dyDescent="0.25">
      <c r="A2773" s="59">
        <v>200110049</v>
      </c>
      <c r="B2773" s="59">
        <v>200098515</v>
      </c>
      <c r="C2773" s="59" t="s">
        <v>3337</v>
      </c>
      <c r="D2773" s="59" t="s">
        <v>3348</v>
      </c>
      <c r="E2773" s="60" t="s">
        <v>3350</v>
      </c>
      <c r="F2773" s="60"/>
      <c r="G2773" s="60"/>
      <c r="H2773" s="60"/>
      <c r="I2773" s="59">
        <f t="shared" si="45"/>
        <v>14</v>
      </c>
      <c r="J2773" s="59" t="s">
        <v>1613</v>
      </c>
      <c r="K2773" s="61"/>
      <c r="L2773" s="62" t="s">
        <v>6737</v>
      </c>
      <c r="M2773" s="62" t="s">
        <v>3350</v>
      </c>
      <c r="N2773" s="72" t="str">
        <f>VLOOKUP(M2773,'Hulpblad KAR-parser'!A:C,2,FALSE)</f>
        <v>Inzet Pol recherche</v>
      </c>
      <c r="O2773" s="72" t="str">
        <f>IF(VLOOKUP(M2773,'Hulpblad KAR-parser'!A:C,3,FALSE)="","",VLOOKUP(M2773,'Hulpblad KAR-parser'!A:C,3,FALSE))</f>
        <v>DRR</v>
      </c>
      <c r="P2773" s="136" t="str">
        <f>IF(CONCATENATE(C2773,D2773)="","",VLOOKUP(CONCATENATE(C2773,D2773),Karakteristieken!AQ:AQ,1,FALSE))</f>
        <v>Inzet Pol rechercheDRR</v>
      </c>
    </row>
    <row r="2774" spans="1:16" x14ac:dyDescent="0.25">
      <c r="A2774" s="59"/>
      <c r="B2774" s="59"/>
      <c r="C2774" s="59"/>
      <c r="D2774" s="59"/>
      <c r="E2774" s="60" t="s">
        <v>10033</v>
      </c>
      <c r="F2774" s="60"/>
      <c r="G2774" s="60" t="s">
        <v>3350</v>
      </c>
      <c r="H2774" s="60"/>
      <c r="I2774" s="59">
        <f t="shared" si="45"/>
        <v>4</v>
      </c>
      <c r="J2774" s="59" t="s">
        <v>1561</v>
      </c>
      <c r="K2774" s="61"/>
      <c r="L2774" s="62" t="s">
        <v>6737</v>
      </c>
      <c r="M2774" s="62" t="s">
        <v>3350</v>
      </c>
      <c r="N2774" s="72" t="str">
        <f>VLOOKUP(M2774,'Hulpblad KAR-parser'!A:C,2,FALSE)</f>
        <v>Inzet Pol recherche</v>
      </c>
      <c r="O2774" s="72" t="str">
        <f>IF(VLOOKUP(M2774,'Hulpblad KAR-parser'!A:C,3,FALSE)="","",VLOOKUP(M2774,'Hulpblad KAR-parser'!A:C,3,FALSE))</f>
        <v>DRR</v>
      </c>
      <c r="P2774" s="136" t="str">
        <f>IF(CONCATENATE(C2774,D2774)="","",VLOOKUP(CONCATENATE(C2774,D2774),Karakteristieken!AQ:AQ,1,FALSE))</f>
        <v/>
      </c>
    </row>
    <row r="2775" spans="1:16" x14ac:dyDescent="0.25">
      <c r="A2775" s="59"/>
      <c r="B2775" s="59"/>
      <c r="C2775" s="59"/>
      <c r="D2775" s="59"/>
      <c r="E2775" s="60" t="s">
        <v>10034</v>
      </c>
      <c r="F2775" s="60"/>
      <c r="G2775" s="60" t="s">
        <v>3350</v>
      </c>
      <c r="H2775" s="60"/>
      <c r="I2775" s="59">
        <f t="shared" si="45"/>
        <v>7</v>
      </c>
      <c r="J2775" s="59" t="s">
        <v>1561</v>
      </c>
      <c r="K2775" s="61"/>
      <c r="L2775" s="62" t="s">
        <v>6737</v>
      </c>
      <c r="M2775" s="62" t="s">
        <v>3350</v>
      </c>
      <c r="N2775" s="72" t="str">
        <f>VLOOKUP(M2775,'Hulpblad KAR-parser'!A:C,2,FALSE)</f>
        <v>Inzet Pol recherche</v>
      </c>
      <c r="O2775" s="72" t="str">
        <f>IF(VLOOKUP(M2775,'Hulpblad KAR-parser'!A:C,3,FALSE)="","",VLOOKUP(M2775,'Hulpblad KAR-parser'!A:C,3,FALSE))</f>
        <v>DRR</v>
      </c>
      <c r="P2775" s="136" t="str">
        <f>IF(CONCATENATE(C2775,D2775)="","",VLOOKUP(CONCATENATE(C2775,D2775),Karakteristieken!AQ:AQ,1,FALSE))</f>
        <v/>
      </c>
    </row>
    <row r="2776" spans="1:16" x14ac:dyDescent="0.25">
      <c r="A2776" s="59">
        <v>200110078</v>
      </c>
      <c r="B2776" s="59">
        <v>200098544</v>
      </c>
      <c r="C2776" s="59" t="s">
        <v>3278</v>
      </c>
      <c r="D2776" s="59" t="s">
        <v>3288</v>
      </c>
      <c r="E2776" s="60" t="s">
        <v>3290</v>
      </c>
      <c r="F2776" s="60"/>
      <c r="G2776" s="60"/>
      <c r="H2776" s="60"/>
      <c r="I2776" s="59">
        <f t="shared" si="45"/>
        <v>18</v>
      </c>
      <c r="J2776" s="59" t="s">
        <v>1613</v>
      </c>
      <c r="K2776" s="61"/>
      <c r="L2776" s="62" t="s">
        <v>6737</v>
      </c>
      <c r="M2776" s="62" t="s">
        <v>3290</v>
      </c>
      <c r="N2776" s="72" t="str">
        <f>VLOOKUP(M2776,'Hulpblad KAR-parser'!A:C,2,FALSE)</f>
        <v>Inzet Pol landelijk</v>
      </c>
      <c r="O2776" s="72" t="str">
        <f>IF(VLOOKUP(M2776,'Hulpblad KAR-parser'!A:C,3,FALSE)="","",VLOOKUP(M2776,'Hulpblad KAR-parser'!A:C,3,FALSE))</f>
        <v>DSI QRF</v>
      </c>
      <c r="P2776" s="136" t="str">
        <f>IF(CONCATENATE(C2776,D2776)="","",VLOOKUP(CONCATENATE(C2776,D2776),Karakteristieken!AQ:AQ,1,FALSE))</f>
        <v>Inzet Pol landelijkDSI QRF</v>
      </c>
    </row>
    <row r="2777" spans="1:16" x14ac:dyDescent="0.25">
      <c r="A2777" s="59"/>
      <c r="B2777" s="59"/>
      <c r="C2777" s="59"/>
      <c r="D2777" s="59"/>
      <c r="E2777" s="60" t="s">
        <v>9995</v>
      </c>
      <c r="F2777" s="60"/>
      <c r="G2777" s="60" t="s">
        <v>3290</v>
      </c>
      <c r="H2777" s="60"/>
      <c r="I2777" s="59">
        <f t="shared" si="45"/>
        <v>7</v>
      </c>
      <c r="J2777" s="59" t="s">
        <v>1561</v>
      </c>
      <c r="K2777" s="61"/>
      <c r="L2777" s="62" t="s">
        <v>6737</v>
      </c>
      <c r="M2777" s="62" t="s">
        <v>3290</v>
      </c>
      <c r="N2777" s="72" t="str">
        <f>VLOOKUP(M2777,'Hulpblad KAR-parser'!A:C,2,FALSE)</f>
        <v>Inzet Pol landelijk</v>
      </c>
      <c r="O2777" s="72" t="str">
        <f>IF(VLOOKUP(M2777,'Hulpblad KAR-parser'!A:C,3,FALSE)="","",VLOOKUP(M2777,'Hulpblad KAR-parser'!A:C,3,FALSE))</f>
        <v>DSI QRF</v>
      </c>
      <c r="P2777" s="136" t="str">
        <f>IF(CONCATENATE(C2777,D2777)="","",VLOOKUP(CONCATENATE(C2777,D2777),Karakteristieken!AQ:AQ,1,FALSE))</f>
        <v/>
      </c>
    </row>
    <row r="2778" spans="1:16" x14ac:dyDescent="0.25">
      <c r="A2778" s="59"/>
      <c r="B2778" s="59"/>
      <c r="C2778" s="59"/>
      <c r="D2778" s="59"/>
      <c r="E2778" s="60" t="s">
        <v>9996</v>
      </c>
      <c r="F2778" s="60"/>
      <c r="G2778" s="60" t="s">
        <v>3290</v>
      </c>
      <c r="H2778" s="60"/>
      <c r="I2778" s="59">
        <f t="shared" si="45"/>
        <v>7</v>
      </c>
      <c r="J2778" s="59" t="s">
        <v>1561</v>
      </c>
      <c r="K2778" s="61"/>
      <c r="L2778" s="62" t="s">
        <v>6737</v>
      </c>
      <c r="M2778" s="62" t="s">
        <v>3290</v>
      </c>
      <c r="N2778" s="72" t="str">
        <f>VLOOKUP(M2778,'Hulpblad KAR-parser'!A:C,2,FALSE)</f>
        <v>Inzet Pol landelijk</v>
      </c>
      <c r="O2778" s="72" t="str">
        <f>IF(VLOOKUP(M2778,'Hulpblad KAR-parser'!A:C,3,FALSE)="","",VLOOKUP(M2778,'Hulpblad KAR-parser'!A:C,3,FALSE))</f>
        <v>DSI QRF</v>
      </c>
      <c r="P2778" s="136" t="str">
        <f>IF(CONCATENATE(C2778,D2778)="","",VLOOKUP(CONCATENATE(C2778,D2778),Karakteristieken!AQ:AQ,1,FALSE))</f>
        <v/>
      </c>
    </row>
    <row r="2779" spans="1:16" x14ac:dyDescent="0.25">
      <c r="A2779" s="59"/>
      <c r="B2779" s="59"/>
      <c r="C2779" s="59"/>
      <c r="D2779" s="59"/>
      <c r="E2779" s="60" t="s">
        <v>9994</v>
      </c>
      <c r="F2779" s="60"/>
      <c r="G2779" s="60" t="s">
        <v>3290</v>
      </c>
      <c r="H2779" s="60"/>
      <c r="I2779" s="59">
        <f t="shared" si="45"/>
        <v>4</v>
      </c>
      <c r="J2779" s="59" t="s">
        <v>1561</v>
      </c>
      <c r="K2779" s="61"/>
      <c r="L2779" s="62" t="s">
        <v>6737</v>
      </c>
      <c r="M2779" s="62" t="s">
        <v>3290</v>
      </c>
      <c r="N2779" s="72" t="str">
        <f>VLOOKUP(M2779,'Hulpblad KAR-parser'!A:C,2,FALSE)</f>
        <v>Inzet Pol landelijk</v>
      </c>
      <c r="O2779" s="72" t="str">
        <f>IF(VLOOKUP(M2779,'Hulpblad KAR-parser'!A:C,3,FALSE)="","",VLOOKUP(M2779,'Hulpblad KAR-parser'!A:C,3,FALSE))</f>
        <v>DSI QRF</v>
      </c>
      <c r="P2779" s="136" t="str">
        <f>IF(CONCATENATE(C2779,D2779)="","",VLOOKUP(CONCATENATE(C2779,D2779),Karakteristieken!AQ:AQ,1,FALSE))</f>
        <v/>
      </c>
    </row>
    <row r="2780" spans="1:16" x14ac:dyDescent="0.25">
      <c r="A2780" s="59">
        <v>200110079</v>
      </c>
      <c r="B2780" s="59">
        <v>200098545</v>
      </c>
      <c r="C2780" s="59" t="s">
        <v>3278</v>
      </c>
      <c r="D2780" s="59" t="s">
        <v>3291</v>
      </c>
      <c r="E2780" s="60" t="s">
        <v>3292</v>
      </c>
      <c r="F2780" s="60"/>
      <c r="G2780" s="60"/>
      <c r="H2780" s="60"/>
      <c r="I2780" s="59">
        <f t="shared" si="45"/>
        <v>18</v>
      </c>
      <c r="J2780" s="59" t="s">
        <v>1613</v>
      </c>
      <c r="K2780" s="61"/>
      <c r="L2780" s="62" t="s">
        <v>6737</v>
      </c>
      <c r="M2780" s="62" t="s">
        <v>3292</v>
      </c>
      <c r="N2780" s="72" t="str">
        <f>VLOOKUP(M2780,'Hulpblad KAR-parser'!A:C,2,FALSE)</f>
        <v>Inzet Pol landelijk</v>
      </c>
      <c r="O2780" s="72" t="str">
        <f>IF(VLOOKUP(M2780,'Hulpblad KAR-parser'!A:C,3,FALSE)="","",VLOOKUP(M2780,'Hulpblad KAR-parser'!A:C,3,FALSE))</f>
        <v>DSI RRT</v>
      </c>
      <c r="P2780" s="136" t="str">
        <f>IF(CONCATENATE(C2780,D2780)="","",VLOOKUP(CONCATENATE(C2780,D2780),Karakteristieken!AQ:AQ,1,FALSE))</f>
        <v>Inzet Pol landelijkDSI RRT</v>
      </c>
    </row>
    <row r="2781" spans="1:16" x14ac:dyDescent="0.25">
      <c r="A2781" s="59"/>
      <c r="B2781" s="59"/>
      <c r="C2781" s="59"/>
      <c r="D2781" s="59"/>
      <c r="E2781" s="60" t="s">
        <v>9997</v>
      </c>
      <c r="F2781" s="60"/>
      <c r="G2781" s="60" t="s">
        <v>3292</v>
      </c>
      <c r="H2781" s="60"/>
      <c r="I2781" s="59">
        <f t="shared" si="45"/>
        <v>7</v>
      </c>
      <c r="J2781" s="59" t="s">
        <v>1561</v>
      </c>
      <c r="K2781" s="61"/>
      <c r="L2781" s="62" t="s">
        <v>6737</v>
      </c>
      <c r="M2781" s="62" t="s">
        <v>3292</v>
      </c>
      <c r="N2781" s="72" t="str">
        <f>VLOOKUP(M2781,'Hulpblad KAR-parser'!A:C,2,FALSE)</f>
        <v>Inzet Pol landelijk</v>
      </c>
      <c r="O2781" s="72" t="str">
        <f>IF(VLOOKUP(M2781,'Hulpblad KAR-parser'!A:C,3,FALSE)="","",VLOOKUP(M2781,'Hulpblad KAR-parser'!A:C,3,FALSE))</f>
        <v>DSI RRT</v>
      </c>
      <c r="P2781" s="136" t="str">
        <f>IF(CONCATENATE(C2781,D2781)="","",VLOOKUP(CONCATENATE(C2781,D2781),Karakteristieken!AQ:AQ,1,FALSE))</f>
        <v/>
      </c>
    </row>
    <row r="2782" spans="1:16" x14ac:dyDescent="0.25">
      <c r="A2782" s="59"/>
      <c r="B2782" s="59"/>
      <c r="C2782" s="59"/>
      <c r="D2782" s="59"/>
      <c r="E2782" s="60" t="s">
        <v>9998</v>
      </c>
      <c r="F2782" s="60"/>
      <c r="G2782" s="60" t="s">
        <v>3292</v>
      </c>
      <c r="H2782" s="60"/>
      <c r="I2782" s="59">
        <f t="shared" si="45"/>
        <v>7</v>
      </c>
      <c r="J2782" s="59" t="s">
        <v>1561</v>
      </c>
      <c r="K2782" s="61"/>
      <c r="L2782" s="62" t="s">
        <v>6737</v>
      </c>
      <c r="M2782" s="62" t="s">
        <v>3292</v>
      </c>
      <c r="N2782" s="72" t="str">
        <f>VLOOKUP(M2782,'Hulpblad KAR-parser'!A:C,2,FALSE)</f>
        <v>Inzet Pol landelijk</v>
      </c>
      <c r="O2782" s="72" t="str">
        <f>IF(VLOOKUP(M2782,'Hulpblad KAR-parser'!A:C,3,FALSE)="","",VLOOKUP(M2782,'Hulpblad KAR-parser'!A:C,3,FALSE))</f>
        <v>DSI RRT</v>
      </c>
      <c r="P2782" s="136" t="str">
        <f>IF(CONCATENATE(C2782,D2782)="","",VLOOKUP(CONCATENATE(C2782,D2782),Karakteristieken!AQ:AQ,1,FALSE))</f>
        <v/>
      </c>
    </row>
    <row r="2783" spans="1:16" x14ac:dyDescent="0.25">
      <c r="A2783" s="59">
        <v>200110080</v>
      </c>
      <c r="B2783" s="59">
        <v>200098546</v>
      </c>
      <c r="C2783" s="59" t="s">
        <v>3278</v>
      </c>
      <c r="D2783" s="59" t="s">
        <v>3293</v>
      </c>
      <c r="E2783" s="60" t="s">
        <v>3294</v>
      </c>
      <c r="F2783" s="60"/>
      <c r="G2783" s="60"/>
      <c r="H2783" s="60"/>
      <c r="I2783" s="59">
        <f t="shared" si="45"/>
        <v>18</v>
      </c>
      <c r="J2783" s="59" t="s">
        <v>1613</v>
      </c>
      <c r="K2783" s="61"/>
      <c r="L2783" s="62" t="s">
        <v>6737</v>
      </c>
      <c r="M2783" s="62" t="s">
        <v>3294</v>
      </c>
      <c r="N2783" s="72" t="str">
        <f>VLOOKUP(M2783,'Hulpblad KAR-parser'!A:C,2,FALSE)</f>
        <v>Inzet Pol landelijk</v>
      </c>
      <c r="O2783" s="72" t="str">
        <f>IF(VLOOKUP(M2783,'Hulpblad KAR-parser'!A:C,3,FALSE)="","",VLOOKUP(M2783,'Hulpblad KAR-parser'!A:C,3,FALSE))</f>
        <v>DSI UIM</v>
      </c>
      <c r="P2783" s="136" t="str">
        <f>IF(CONCATENATE(C2783,D2783)="","",VLOOKUP(CONCATENATE(C2783,D2783),Karakteristieken!AQ:AQ,1,FALSE))</f>
        <v>Inzet Pol landelijkDSI UIM</v>
      </c>
    </row>
    <row r="2784" spans="1:16" x14ac:dyDescent="0.25">
      <c r="A2784" s="59"/>
      <c r="B2784" s="59"/>
      <c r="C2784" s="59"/>
      <c r="D2784" s="59"/>
      <c r="E2784" s="60" t="s">
        <v>9999</v>
      </c>
      <c r="F2784" s="60"/>
      <c r="G2784" s="60" t="s">
        <v>3294</v>
      </c>
      <c r="H2784" s="60"/>
      <c r="I2784" s="59">
        <f t="shared" si="45"/>
        <v>7</v>
      </c>
      <c r="J2784" s="59" t="s">
        <v>1561</v>
      </c>
      <c r="K2784" s="61"/>
      <c r="L2784" s="62" t="s">
        <v>6737</v>
      </c>
      <c r="M2784" s="62" t="s">
        <v>3294</v>
      </c>
      <c r="N2784" s="72" t="str">
        <f>VLOOKUP(M2784,'Hulpblad KAR-parser'!A:C,2,FALSE)</f>
        <v>Inzet Pol landelijk</v>
      </c>
      <c r="O2784" s="72" t="str">
        <f>IF(VLOOKUP(M2784,'Hulpblad KAR-parser'!A:C,3,FALSE)="","",VLOOKUP(M2784,'Hulpblad KAR-parser'!A:C,3,FALSE))</f>
        <v>DSI UIM</v>
      </c>
      <c r="P2784" s="136" t="str">
        <f>IF(CONCATENATE(C2784,D2784)="","",VLOOKUP(CONCATENATE(C2784,D2784),Karakteristieken!AQ:AQ,1,FALSE))</f>
        <v/>
      </c>
    </row>
    <row r="2785" spans="1:16" x14ac:dyDescent="0.25">
      <c r="A2785" s="59"/>
      <c r="B2785" s="59"/>
      <c r="C2785" s="59"/>
      <c r="D2785" s="59"/>
      <c r="E2785" s="60" t="s">
        <v>10000</v>
      </c>
      <c r="F2785" s="60"/>
      <c r="G2785" s="60" t="s">
        <v>3294</v>
      </c>
      <c r="H2785" s="60"/>
      <c r="I2785" s="59">
        <f t="shared" si="45"/>
        <v>7</v>
      </c>
      <c r="J2785" s="59" t="s">
        <v>1561</v>
      </c>
      <c r="K2785" s="61"/>
      <c r="L2785" s="62" t="s">
        <v>6737</v>
      </c>
      <c r="M2785" s="62" t="s">
        <v>3294</v>
      </c>
      <c r="N2785" s="72" t="str">
        <f>VLOOKUP(M2785,'Hulpblad KAR-parser'!A:C,2,FALSE)</f>
        <v>Inzet Pol landelijk</v>
      </c>
      <c r="O2785" s="72" t="str">
        <f>IF(VLOOKUP(M2785,'Hulpblad KAR-parser'!A:C,3,FALSE)="","",VLOOKUP(M2785,'Hulpblad KAR-parser'!A:C,3,FALSE))</f>
        <v>DSI UIM</v>
      </c>
      <c r="P2785" s="136" t="str">
        <f>IF(CONCATENATE(C2785,D2785)="","",VLOOKUP(CONCATENATE(C2785,D2785),Karakteristieken!AQ:AQ,1,FALSE))</f>
        <v/>
      </c>
    </row>
    <row r="2786" spans="1:16" x14ac:dyDescent="0.25">
      <c r="A2786" s="59">
        <v>200110081</v>
      </c>
      <c r="B2786" s="59">
        <v>200098547</v>
      </c>
      <c r="C2786" s="59" t="s">
        <v>3126</v>
      </c>
      <c r="D2786" s="59" t="s">
        <v>3144</v>
      </c>
      <c r="E2786" s="60" t="s">
        <v>3146</v>
      </c>
      <c r="F2786" s="60"/>
      <c r="G2786" s="60"/>
      <c r="H2786" s="60"/>
      <c r="I2786" s="59">
        <f t="shared" si="45"/>
        <v>24</v>
      </c>
      <c r="J2786" s="59" t="s">
        <v>1613</v>
      </c>
      <c r="K2786" s="61"/>
      <c r="L2786" s="62" t="s">
        <v>6737</v>
      </c>
      <c r="M2786" s="62" t="s">
        <v>3146</v>
      </c>
      <c r="N2786" s="72" t="str">
        <f>VLOOKUP(M2786,'Hulpblad KAR-parser'!A:C,2,FALSE)</f>
        <v>Inzet Pol algemeen</v>
      </c>
      <c r="O2786" s="72" t="str">
        <f>IF(VLOOKUP(M2786,'Hulpblad KAR-parser'!A:C,3,FALSE)="","",VLOOKUP(M2786,'Hulpblad KAR-parser'!A:C,3,FALSE))</f>
        <v>Executietaken</v>
      </c>
      <c r="P2786" s="136" t="str">
        <f>IF(CONCATENATE(C2786,D2786)="","",VLOOKUP(CONCATENATE(C2786,D2786),Karakteristieken!AQ:AQ,1,FALSE))</f>
        <v>Inzet Pol algemeenExecutietaken</v>
      </c>
    </row>
    <row r="2787" spans="1:16" x14ac:dyDescent="0.25">
      <c r="A2787" s="59"/>
      <c r="B2787" s="59"/>
      <c r="C2787" s="59"/>
      <c r="D2787" s="59"/>
      <c r="E2787" s="60" t="s">
        <v>9908</v>
      </c>
      <c r="F2787" s="60"/>
      <c r="G2787" s="60" t="s">
        <v>3146</v>
      </c>
      <c r="H2787" s="60"/>
      <c r="I2787" s="59">
        <f t="shared" si="45"/>
        <v>5</v>
      </c>
      <c r="J2787" s="59" t="s">
        <v>1561</v>
      </c>
      <c r="K2787" s="61"/>
      <c r="L2787" s="62" t="s">
        <v>6737</v>
      </c>
      <c r="M2787" s="62" t="s">
        <v>3146</v>
      </c>
      <c r="N2787" s="72" t="str">
        <f>VLOOKUP(M2787,'Hulpblad KAR-parser'!A:C,2,FALSE)</f>
        <v>Inzet Pol algemeen</v>
      </c>
      <c r="O2787" s="72" t="str">
        <f>IF(VLOOKUP(M2787,'Hulpblad KAR-parser'!A:C,3,FALSE)="","",VLOOKUP(M2787,'Hulpblad KAR-parser'!A:C,3,FALSE))</f>
        <v>Executietaken</v>
      </c>
      <c r="P2787" s="136" t="str">
        <f>IF(CONCATENATE(C2787,D2787)="","",VLOOKUP(CONCATENATE(C2787,D2787),Karakteristieken!AQ:AQ,1,FALSE))</f>
        <v/>
      </c>
    </row>
    <row r="2788" spans="1:16" x14ac:dyDescent="0.25">
      <c r="A2788" s="59"/>
      <c r="B2788" s="59"/>
      <c r="C2788" s="59"/>
      <c r="D2788" s="59"/>
      <c r="E2788" s="60" t="s">
        <v>9909</v>
      </c>
      <c r="F2788" s="60"/>
      <c r="G2788" s="60" t="s">
        <v>3146</v>
      </c>
      <c r="H2788" s="60"/>
      <c r="I2788" s="59">
        <f t="shared" si="45"/>
        <v>6</v>
      </c>
      <c r="J2788" s="59" t="s">
        <v>1561</v>
      </c>
      <c r="K2788" s="61"/>
      <c r="L2788" s="62" t="s">
        <v>6737</v>
      </c>
      <c r="M2788" s="62" t="s">
        <v>3146</v>
      </c>
      <c r="N2788" s="72" t="str">
        <f>VLOOKUP(M2788,'Hulpblad KAR-parser'!A:C,2,FALSE)</f>
        <v>Inzet Pol algemeen</v>
      </c>
      <c r="O2788" s="72" t="str">
        <f>IF(VLOOKUP(M2788,'Hulpblad KAR-parser'!A:C,3,FALSE)="","",VLOOKUP(M2788,'Hulpblad KAR-parser'!A:C,3,FALSE))</f>
        <v>Executietaken</v>
      </c>
      <c r="P2788" s="136" t="str">
        <f>IF(CONCATENATE(C2788,D2788)="","",VLOOKUP(CONCATENATE(C2788,D2788),Karakteristieken!AQ:AQ,1,FALSE))</f>
        <v/>
      </c>
    </row>
    <row r="2789" spans="1:16" x14ac:dyDescent="0.25">
      <c r="A2789" s="59">
        <v>200110082</v>
      </c>
      <c r="B2789" s="59">
        <v>200098548</v>
      </c>
      <c r="C2789" s="59" t="s">
        <v>3278</v>
      </c>
      <c r="D2789" s="59" t="s">
        <v>3295</v>
      </c>
      <c r="E2789" s="60" t="s">
        <v>3297</v>
      </c>
      <c r="F2789" s="60"/>
      <c r="G2789" s="60"/>
      <c r="H2789" s="60"/>
      <c r="I2789" s="59">
        <f t="shared" si="45"/>
        <v>29</v>
      </c>
      <c r="J2789" s="59" t="s">
        <v>1613</v>
      </c>
      <c r="K2789" s="61"/>
      <c r="L2789" s="62" t="s">
        <v>6737</v>
      </c>
      <c r="M2789" s="62" t="s">
        <v>3297</v>
      </c>
      <c r="N2789" s="72" t="str">
        <f>VLOOKUP(M2789,'Hulpblad KAR-parser'!A:C,2,FALSE)</f>
        <v>Inzet Pol landelijk</v>
      </c>
      <c r="O2789" s="72" t="str">
        <f>IF(VLOOKUP(M2789,'Hulpblad KAR-parser'!A:C,3,FALSE)="","",VLOOKUP(M2789,'Hulpblad KAR-parser'!A:C,3,FALSE))</f>
        <v>ExpTeam Visu - Recon</v>
      </c>
      <c r="P2789" s="136" t="str">
        <f>IF(CONCATENATE(C2789,D2789)="","",VLOOKUP(CONCATENATE(C2789,D2789),Karakteristieken!AQ:AQ,1,FALSE))</f>
        <v>Inzet Pol landelijkExpTeam Visu - Recon</v>
      </c>
    </row>
    <row r="2790" spans="1:16" x14ac:dyDescent="0.25">
      <c r="A2790" s="59"/>
      <c r="B2790" s="59"/>
      <c r="C2790" s="59"/>
      <c r="D2790" s="59"/>
      <c r="E2790" s="60" t="s">
        <v>10001</v>
      </c>
      <c r="F2790" s="60"/>
      <c r="G2790" s="60" t="s">
        <v>3297</v>
      </c>
      <c r="H2790" s="60"/>
      <c r="I2790" s="59">
        <f t="shared" si="45"/>
        <v>5</v>
      </c>
      <c r="J2790" s="59" t="s">
        <v>1561</v>
      </c>
      <c r="K2790" s="61"/>
      <c r="L2790" s="62" t="s">
        <v>6737</v>
      </c>
      <c r="M2790" s="62" t="s">
        <v>3297</v>
      </c>
      <c r="N2790" s="72" t="str">
        <f>VLOOKUP(M2790,'Hulpblad KAR-parser'!A:C,2,FALSE)</f>
        <v>Inzet Pol landelijk</v>
      </c>
      <c r="O2790" s="72" t="str">
        <f>IF(VLOOKUP(M2790,'Hulpblad KAR-parser'!A:C,3,FALSE)="","",VLOOKUP(M2790,'Hulpblad KAR-parser'!A:C,3,FALSE))</f>
        <v>ExpTeam Visu - Recon</v>
      </c>
      <c r="P2790" s="136" t="str">
        <f>IF(CONCATENATE(C2790,D2790)="","",VLOOKUP(CONCATENATE(C2790,D2790),Karakteristieken!AQ:AQ,1,FALSE))</f>
        <v/>
      </c>
    </row>
    <row r="2791" spans="1:16" x14ac:dyDescent="0.25">
      <c r="A2791" s="59"/>
      <c r="B2791" s="59"/>
      <c r="C2791" s="59"/>
      <c r="D2791" s="59"/>
      <c r="E2791" s="60" t="s">
        <v>10002</v>
      </c>
      <c r="F2791" s="60"/>
      <c r="G2791" s="60" t="s">
        <v>3297</v>
      </c>
      <c r="H2791" s="60"/>
      <c r="I2791" s="59">
        <f t="shared" si="45"/>
        <v>7</v>
      </c>
      <c r="J2791" s="59" t="s">
        <v>1561</v>
      </c>
      <c r="K2791" s="61"/>
      <c r="L2791" s="62" t="s">
        <v>6737</v>
      </c>
      <c r="M2791" s="62" t="s">
        <v>3297</v>
      </c>
      <c r="N2791" s="72" t="str">
        <f>VLOOKUP(M2791,'Hulpblad KAR-parser'!A:C,2,FALSE)</f>
        <v>Inzet Pol landelijk</v>
      </c>
      <c r="O2791" s="72" t="str">
        <f>IF(VLOOKUP(M2791,'Hulpblad KAR-parser'!A:C,3,FALSE)="","",VLOOKUP(M2791,'Hulpblad KAR-parser'!A:C,3,FALSE))</f>
        <v>ExpTeam Visu - Recon</v>
      </c>
      <c r="P2791" s="136" t="str">
        <f>IF(CONCATENATE(C2791,D2791)="","",VLOOKUP(CONCATENATE(C2791,D2791),Karakteristieken!AQ:AQ,1,FALSE))</f>
        <v/>
      </c>
    </row>
    <row r="2792" spans="1:16" x14ac:dyDescent="0.25">
      <c r="A2792" s="59">
        <v>200137924</v>
      </c>
      <c r="B2792" s="59">
        <v>200116763</v>
      </c>
      <c r="C2792" s="59" t="s">
        <v>3126</v>
      </c>
      <c r="D2792" s="9" t="s">
        <v>12221</v>
      </c>
      <c r="E2792" s="60" t="s">
        <v>12223</v>
      </c>
      <c r="F2792" s="60"/>
      <c r="G2792" s="60"/>
      <c r="H2792" s="60"/>
      <c r="I2792" s="59">
        <f t="shared" si="45"/>
        <v>23</v>
      </c>
      <c r="J2792" s="59" t="s">
        <v>1613</v>
      </c>
      <c r="K2792" s="61" t="s">
        <v>12187</v>
      </c>
      <c r="L2792" s="62" t="s">
        <v>6737</v>
      </c>
      <c r="M2792" s="62" t="s">
        <v>12223</v>
      </c>
      <c r="N2792" s="72" t="str">
        <f>VLOOKUP(M2792,'Hulpblad KAR-parser'!A:C,2,FALSE)</f>
        <v>Inzet Pol algemeen</v>
      </c>
      <c r="O2792" s="72" t="str">
        <f>IF(VLOOKUP(M2792,'Hulpblad KAR-parser'!A:C,3,FALSE)="","",VLOOKUP(M2792,'Hulpblad KAR-parser'!A:C,3,FALSE))</f>
        <v>Familieagent</v>
      </c>
      <c r="P2792" s="136" t="str">
        <f>IF(CONCATENATE(C2792,D2792)="","",VLOOKUP(CONCATENATE(C2792,D2792),Karakteristieken!AQ:AQ,1,FALSE))</f>
        <v>Inzet Pol algemeenFamilieagent</v>
      </c>
    </row>
    <row r="2793" spans="1:16" x14ac:dyDescent="0.25">
      <c r="A2793" s="59"/>
      <c r="B2793" s="59"/>
      <c r="C2793" s="59"/>
      <c r="D2793" s="59"/>
      <c r="E2793" s="60" t="s">
        <v>12224</v>
      </c>
      <c r="F2793" s="60"/>
      <c r="G2793" s="60" t="s">
        <v>12223</v>
      </c>
      <c r="H2793" s="60"/>
      <c r="I2793" s="59">
        <f t="shared" si="45"/>
        <v>7</v>
      </c>
      <c r="J2793" s="59" t="s">
        <v>1561</v>
      </c>
      <c r="K2793" s="61"/>
      <c r="L2793" s="62" t="s">
        <v>6737</v>
      </c>
      <c r="M2793" s="62" t="s">
        <v>12223</v>
      </c>
      <c r="N2793" s="72" t="str">
        <f>VLOOKUP(M2793,'Hulpblad KAR-parser'!A:C,2,FALSE)</f>
        <v>Inzet Pol algemeen</v>
      </c>
      <c r="O2793" s="72" t="str">
        <f>IF(VLOOKUP(M2793,'Hulpblad KAR-parser'!A:C,3,FALSE)="","",VLOOKUP(M2793,'Hulpblad KAR-parser'!A:C,3,FALSE))</f>
        <v>Familieagent</v>
      </c>
      <c r="P2793" s="136" t="str">
        <f>IF(CONCATENATE(C2793,D2793)="","",VLOOKUP(CONCATENATE(C2793,D2793),Karakteristieken!AQ:AQ,1,FALSE))</f>
        <v/>
      </c>
    </row>
    <row r="2794" spans="1:16" x14ac:dyDescent="0.25">
      <c r="A2794" s="59"/>
      <c r="B2794" s="59"/>
      <c r="C2794" s="59"/>
      <c r="D2794" s="59"/>
      <c r="E2794" s="60" t="s">
        <v>12226</v>
      </c>
      <c r="F2794" s="60"/>
      <c r="G2794" s="60" t="s">
        <v>12223</v>
      </c>
      <c r="H2794" s="60"/>
      <c r="I2794" s="59">
        <f t="shared" si="45"/>
        <v>13</v>
      </c>
      <c r="J2794" s="59" t="s">
        <v>1561</v>
      </c>
      <c r="K2794" s="61"/>
      <c r="L2794" s="62" t="s">
        <v>6737</v>
      </c>
      <c r="M2794" s="62" t="s">
        <v>12223</v>
      </c>
      <c r="N2794" s="72" t="str">
        <f>VLOOKUP(M2794,'Hulpblad KAR-parser'!A:C,2,FALSE)</f>
        <v>Inzet Pol algemeen</v>
      </c>
      <c r="O2794" s="72" t="str">
        <f>IF(VLOOKUP(M2794,'Hulpblad KAR-parser'!A:C,3,FALSE)="","",VLOOKUP(M2794,'Hulpblad KAR-parser'!A:C,3,FALSE))</f>
        <v>Familieagent</v>
      </c>
      <c r="P2794" s="136" t="str">
        <f>IF(CONCATENATE(C2794,D2794)="","",VLOOKUP(CONCATENATE(C2794,D2794),Karakteristieken!AQ:AQ,1,FALSE))</f>
        <v/>
      </c>
    </row>
    <row r="2795" spans="1:16" x14ac:dyDescent="0.25">
      <c r="A2795" s="59"/>
      <c r="B2795" s="59"/>
      <c r="C2795" s="59"/>
      <c r="D2795" s="59"/>
      <c r="E2795" s="60" t="s">
        <v>12225</v>
      </c>
      <c r="F2795" s="60"/>
      <c r="G2795" s="60" t="s">
        <v>12223</v>
      </c>
      <c r="H2795" s="60"/>
      <c r="I2795" s="59">
        <f t="shared" si="45"/>
        <v>6</v>
      </c>
      <c r="J2795" s="59" t="s">
        <v>1561</v>
      </c>
      <c r="K2795" s="61"/>
      <c r="L2795" s="62" t="s">
        <v>6737</v>
      </c>
      <c r="M2795" s="62" t="s">
        <v>12223</v>
      </c>
      <c r="N2795" s="72" t="str">
        <f>VLOOKUP(M2795,'Hulpblad KAR-parser'!A:C,2,FALSE)</f>
        <v>Inzet Pol algemeen</v>
      </c>
      <c r="O2795" s="72" t="str">
        <f>IF(VLOOKUP(M2795,'Hulpblad KAR-parser'!A:C,3,FALSE)="","",VLOOKUP(M2795,'Hulpblad KAR-parser'!A:C,3,FALSE))</f>
        <v>Familieagent</v>
      </c>
      <c r="P2795" s="136" t="str">
        <f>IF(CONCATENATE(C2795,D2795)="","",VLOOKUP(CONCATENATE(C2795,D2795),Karakteristieken!AQ:AQ,1,FALSE))</f>
        <v/>
      </c>
    </row>
    <row r="2796" spans="1:16" x14ac:dyDescent="0.25">
      <c r="A2796" s="59">
        <v>200110050</v>
      </c>
      <c r="B2796" s="59">
        <v>200098516</v>
      </c>
      <c r="C2796" s="59" t="s">
        <v>3337</v>
      </c>
      <c r="D2796" s="59" t="s">
        <v>3351</v>
      </c>
      <c r="E2796" s="60" t="s">
        <v>3353</v>
      </c>
      <c r="F2796" s="60"/>
      <c r="G2796" s="60"/>
      <c r="H2796" s="60"/>
      <c r="I2796" s="59">
        <f t="shared" si="45"/>
        <v>20</v>
      </c>
      <c r="J2796" s="59" t="s">
        <v>1613</v>
      </c>
      <c r="K2796" s="61"/>
      <c r="L2796" s="62" t="s">
        <v>6737</v>
      </c>
      <c r="M2796" s="62" t="s">
        <v>3353</v>
      </c>
      <c r="N2796" s="72" t="str">
        <f>VLOOKUP(M2796,'Hulpblad KAR-parser'!A:C,2,FALSE)</f>
        <v>Inzet Pol recherche</v>
      </c>
      <c r="O2796" s="72" t="str">
        <f>IF(VLOOKUP(M2796,'Hulpblad KAR-parser'!A:C,3,FALSE)="","",VLOOKUP(M2796,'Hulpblad KAR-parser'!A:C,3,FALSE))</f>
        <v>Familierechercheur</v>
      </c>
      <c r="P2796" s="136" t="str">
        <f>IF(CONCATENATE(C2796,D2796)="","",VLOOKUP(CONCATENATE(C2796,D2796),Karakteristieken!AQ:AQ,1,FALSE))</f>
        <v>Inzet Pol rechercheFamilierechercheur</v>
      </c>
    </row>
    <row r="2797" spans="1:16" x14ac:dyDescent="0.25">
      <c r="A2797" s="59"/>
      <c r="B2797" s="59"/>
      <c r="C2797" s="59"/>
      <c r="D2797" s="59"/>
      <c r="E2797" s="60" t="s">
        <v>10035</v>
      </c>
      <c r="F2797" s="60"/>
      <c r="G2797" s="60" t="s">
        <v>3353</v>
      </c>
      <c r="H2797" s="60"/>
      <c r="I2797" s="59">
        <f t="shared" si="45"/>
        <v>7</v>
      </c>
      <c r="J2797" s="59" t="s">
        <v>1561</v>
      </c>
      <c r="K2797" s="61"/>
      <c r="L2797" s="62" t="s">
        <v>6737</v>
      </c>
      <c r="M2797" s="62" t="s">
        <v>3353</v>
      </c>
      <c r="N2797" s="72" t="str">
        <f>VLOOKUP(M2797,'Hulpblad KAR-parser'!A:C,2,FALSE)</f>
        <v>Inzet Pol recherche</v>
      </c>
      <c r="O2797" s="72" t="str">
        <f>IF(VLOOKUP(M2797,'Hulpblad KAR-parser'!A:C,3,FALSE)="","",VLOOKUP(M2797,'Hulpblad KAR-parser'!A:C,3,FALSE))</f>
        <v>Familierechercheur</v>
      </c>
      <c r="P2797" s="136" t="str">
        <f>IF(CONCATENATE(C2797,D2797)="","",VLOOKUP(CONCATENATE(C2797,D2797),Karakteristieken!AQ:AQ,1,FALSE))</f>
        <v/>
      </c>
    </row>
    <row r="2798" spans="1:16" x14ac:dyDescent="0.25">
      <c r="A2798" s="59"/>
      <c r="B2798" s="59"/>
      <c r="C2798" s="59"/>
      <c r="D2798" s="59"/>
      <c r="E2798" s="60" t="s">
        <v>10036</v>
      </c>
      <c r="F2798" s="60"/>
      <c r="G2798" s="60" t="s">
        <v>3353</v>
      </c>
      <c r="H2798" s="60"/>
      <c r="I2798" s="59">
        <f t="shared" si="45"/>
        <v>6</v>
      </c>
      <c r="J2798" s="59" t="s">
        <v>1561</v>
      </c>
      <c r="K2798" s="61"/>
      <c r="L2798" s="62" t="s">
        <v>6737</v>
      </c>
      <c r="M2798" s="62" t="s">
        <v>3353</v>
      </c>
      <c r="N2798" s="72" t="str">
        <f>VLOOKUP(M2798,'Hulpblad KAR-parser'!A:C,2,FALSE)</f>
        <v>Inzet Pol recherche</v>
      </c>
      <c r="O2798" s="72" t="str">
        <f>IF(VLOOKUP(M2798,'Hulpblad KAR-parser'!A:C,3,FALSE)="","",VLOOKUP(M2798,'Hulpblad KAR-parser'!A:C,3,FALSE))</f>
        <v>Familierechercheur</v>
      </c>
      <c r="P2798" s="136" t="str">
        <f>IF(CONCATENATE(C2798,D2798)="","",VLOOKUP(CONCATENATE(C2798,D2798),Karakteristieken!AQ:AQ,1,FALSE))</f>
        <v/>
      </c>
    </row>
    <row r="2799" spans="1:16" x14ac:dyDescent="0.25">
      <c r="A2799" s="59">
        <v>200110083</v>
      </c>
      <c r="B2799" s="59">
        <v>200098549</v>
      </c>
      <c r="C2799" s="59" t="s">
        <v>3278</v>
      </c>
      <c r="D2799" s="59" t="s">
        <v>3298</v>
      </c>
      <c r="E2799" s="60" t="s">
        <v>3300</v>
      </c>
      <c r="F2799" s="60"/>
      <c r="G2799" s="60"/>
      <c r="H2799" s="60"/>
      <c r="I2799" s="59">
        <f t="shared" si="45"/>
        <v>15</v>
      </c>
      <c r="J2799" s="59" t="s">
        <v>1613</v>
      </c>
      <c r="K2799" s="61"/>
      <c r="L2799" s="62" t="s">
        <v>6737</v>
      </c>
      <c r="M2799" s="62" t="s">
        <v>3300</v>
      </c>
      <c r="N2799" s="72" t="str">
        <f>VLOOKUP(M2799,'Hulpblad KAR-parser'!A:C,2,FALSE)</f>
        <v>Inzet Pol landelijk</v>
      </c>
      <c r="O2799" s="72" t="str">
        <f>IF(VLOOKUP(M2799,'Hulpblad KAR-parser'!A:C,3,FALSE)="","",VLOOKUP(M2799,'Hulpblad KAR-parser'!A:C,3,FALSE))</f>
        <v>FAST</v>
      </c>
      <c r="P2799" s="136" t="str">
        <f>IF(CONCATENATE(C2799,D2799)="","",VLOOKUP(CONCATENATE(C2799,D2799),Karakteristieken!AQ:AQ,1,FALSE))</f>
        <v>Inzet Pol landelijkFAST</v>
      </c>
    </row>
    <row r="2800" spans="1:16" x14ac:dyDescent="0.25">
      <c r="A2800" s="59"/>
      <c r="B2800" s="59"/>
      <c r="C2800" s="59"/>
      <c r="D2800" s="59"/>
      <c r="E2800" s="60" t="s">
        <v>10003</v>
      </c>
      <c r="F2800" s="60"/>
      <c r="G2800" s="60" t="s">
        <v>3300</v>
      </c>
      <c r="H2800" s="60"/>
      <c r="I2800" s="59">
        <f t="shared" si="45"/>
        <v>5</v>
      </c>
      <c r="J2800" s="59" t="s">
        <v>1561</v>
      </c>
      <c r="K2800" s="61"/>
      <c r="L2800" s="62" t="s">
        <v>6737</v>
      </c>
      <c r="M2800" s="62" t="s">
        <v>3300</v>
      </c>
      <c r="N2800" s="72" t="str">
        <f>VLOOKUP(M2800,'Hulpblad KAR-parser'!A:C,2,FALSE)</f>
        <v>Inzet Pol landelijk</v>
      </c>
      <c r="O2800" s="72" t="str">
        <f>IF(VLOOKUP(M2800,'Hulpblad KAR-parser'!A:C,3,FALSE)="","",VLOOKUP(M2800,'Hulpblad KAR-parser'!A:C,3,FALSE))</f>
        <v>FAST</v>
      </c>
      <c r="P2800" s="136" t="str">
        <f>IF(CONCATENATE(C2800,D2800)="","",VLOOKUP(CONCATENATE(C2800,D2800),Karakteristieken!AQ:AQ,1,FALSE))</f>
        <v/>
      </c>
    </row>
    <row r="2801" spans="1:16" x14ac:dyDescent="0.25">
      <c r="A2801" s="59"/>
      <c r="B2801" s="59"/>
      <c r="C2801" s="59"/>
      <c r="D2801" s="59"/>
      <c r="E2801" s="60" t="s">
        <v>10004</v>
      </c>
      <c r="F2801" s="60"/>
      <c r="G2801" s="60" t="s">
        <v>3300</v>
      </c>
      <c r="H2801" s="60"/>
      <c r="I2801" s="59">
        <f t="shared" si="45"/>
        <v>6</v>
      </c>
      <c r="J2801" s="59" t="s">
        <v>1561</v>
      </c>
      <c r="K2801" s="61"/>
      <c r="L2801" s="62" t="s">
        <v>6737</v>
      </c>
      <c r="M2801" s="62" t="s">
        <v>3300</v>
      </c>
      <c r="N2801" s="72" t="str">
        <f>VLOOKUP(M2801,'Hulpblad KAR-parser'!A:C,2,FALSE)</f>
        <v>Inzet Pol landelijk</v>
      </c>
      <c r="O2801" s="72" t="str">
        <f>IF(VLOOKUP(M2801,'Hulpblad KAR-parser'!A:C,3,FALSE)="","",VLOOKUP(M2801,'Hulpblad KAR-parser'!A:C,3,FALSE))</f>
        <v>FAST</v>
      </c>
      <c r="P2801" s="136" t="str">
        <f>IF(CONCATENATE(C2801,D2801)="","",VLOOKUP(CONCATENATE(C2801,D2801),Karakteristieken!AQ:AQ,1,FALSE))</f>
        <v/>
      </c>
    </row>
    <row r="2802" spans="1:16" x14ac:dyDescent="0.25">
      <c r="A2802" s="59">
        <v>200110051</v>
      </c>
      <c r="B2802" s="59">
        <v>200098517</v>
      </c>
      <c r="C2802" s="59" t="s">
        <v>3337</v>
      </c>
      <c r="D2802" s="59" t="s">
        <v>3354</v>
      </c>
      <c r="E2802" s="60" t="s">
        <v>3356</v>
      </c>
      <c r="F2802" s="60"/>
      <c r="G2802" s="60"/>
      <c r="H2802" s="60"/>
      <c r="I2802" s="59">
        <f t="shared" si="45"/>
        <v>13</v>
      </c>
      <c r="J2802" s="59" t="s">
        <v>1613</v>
      </c>
      <c r="K2802" s="61"/>
      <c r="L2802" s="62" t="s">
        <v>6737</v>
      </c>
      <c r="M2802" s="62" t="s">
        <v>3356</v>
      </c>
      <c r="N2802" s="72" t="str">
        <f>VLOOKUP(M2802,'Hulpblad KAR-parser'!A:C,2,FALSE)</f>
        <v>Inzet Pol recherche</v>
      </c>
      <c r="O2802" s="72" t="str">
        <f>IF(VLOOKUP(M2802,'Hulpblad KAR-parser'!A:C,3,FALSE)="","",VLOOKUP(M2802,'Hulpblad KAR-parser'!A:C,3,FALSE))</f>
        <v>FO</v>
      </c>
      <c r="P2802" s="136" t="str">
        <f>IF(CONCATENATE(C2802,D2802)="","",VLOOKUP(CONCATENATE(C2802,D2802),Karakteristieken!AQ:AQ,1,FALSE))</f>
        <v>Inzet Pol rechercheFO</v>
      </c>
    </row>
    <row r="2803" spans="1:16" x14ac:dyDescent="0.25">
      <c r="A2803" s="59"/>
      <c r="B2803" s="59"/>
      <c r="C2803" s="59"/>
      <c r="D2803" s="59"/>
      <c r="E2803" s="60" t="s">
        <v>10037</v>
      </c>
      <c r="F2803" s="60"/>
      <c r="G2803" s="60" t="s">
        <v>3356</v>
      </c>
      <c r="H2803" s="60"/>
      <c r="I2803" s="59">
        <f t="shared" si="45"/>
        <v>3</v>
      </c>
      <c r="J2803" s="59" t="s">
        <v>1561</v>
      </c>
      <c r="K2803" s="61"/>
      <c r="L2803" s="62" t="s">
        <v>6737</v>
      </c>
      <c r="M2803" s="62" t="s">
        <v>3356</v>
      </c>
      <c r="N2803" s="72" t="str">
        <f>VLOOKUP(M2803,'Hulpblad KAR-parser'!A:C,2,FALSE)</f>
        <v>Inzet Pol recherche</v>
      </c>
      <c r="O2803" s="72" t="str">
        <f>IF(VLOOKUP(M2803,'Hulpblad KAR-parser'!A:C,3,FALSE)="","",VLOOKUP(M2803,'Hulpblad KAR-parser'!A:C,3,FALSE))</f>
        <v>FO</v>
      </c>
      <c r="P2803" s="136" t="str">
        <f>IF(CONCATENATE(C2803,D2803)="","",VLOOKUP(CONCATENATE(C2803,D2803),Karakteristieken!AQ:AQ,1,FALSE))</f>
        <v/>
      </c>
    </row>
    <row r="2804" spans="1:16" x14ac:dyDescent="0.25">
      <c r="A2804" s="59"/>
      <c r="B2804" s="59"/>
      <c r="C2804" s="59"/>
      <c r="D2804" s="59"/>
      <c r="E2804" s="60" t="s">
        <v>10038</v>
      </c>
      <c r="F2804" s="60"/>
      <c r="G2804" s="60" t="s">
        <v>3356</v>
      </c>
      <c r="H2804" s="60"/>
      <c r="I2804" s="59">
        <f t="shared" si="45"/>
        <v>6</v>
      </c>
      <c r="J2804" s="59" t="s">
        <v>1561</v>
      </c>
      <c r="K2804" s="61"/>
      <c r="L2804" s="62" t="s">
        <v>6737</v>
      </c>
      <c r="M2804" s="62" t="s">
        <v>3356</v>
      </c>
      <c r="N2804" s="72" t="str">
        <f>VLOOKUP(M2804,'Hulpblad KAR-parser'!A:C,2,FALSE)</f>
        <v>Inzet Pol recherche</v>
      </c>
      <c r="O2804" s="72" t="str">
        <f>IF(VLOOKUP(M2804,'Hulpblad KAR-parser'!A:C,3,FALSE)="","",VLOOKUP(M2804,'Hulpblad KAR-parser'!A:C,3,FALSE))</f>
        <v>FO</v>
      </c>
      <c r="P2804" s="136" t="str">
        <f>IF(CONCATENATE(C2804,D2804)="","",VLOOKUP(CONCATENATE(C2804,D2804),Karakteristieken!AQ:AQ,1,FALSE))</f>
        <v/>
      </c>
    </row>
    <row r="2805" spans="1:16" x14ac:dyDescent="0.25">
      <c r="A2805" s="67">
        <v>200110084</v>
      </c>
      <c r="B2805" s="67">
        <v>200098550</v>
      </c>
      <c r="C2805" s="67" t="s">
        <v>3258</v>
      </c>
      <c r="D2805" s="67"/>
      <c r="E2805" s="68" t="s">
        <v>6339</v>
      </c>
      <c r="F2805" s="68"/>
      <c r="G2805" s="68"/>
      <c r="H2805" s="68"/>
      <c r="I2805" s="67">
        <f t="shared" si="45"/>
        <v>16</v>
      </c>
      <c r="J2805" s="67" t="s">
        <v>1613</v>
      </c>
      <c r="K2805" s="91" t="s">
        <v>12550</v>
      </c>
      <c r="L2805" s="62" t="s">
        <v>6737</v>
      </c>
      <c r="M2805" s="62" t="s">
        <v>6339</v>
      </c>
      <c r="N2805" s="72" t="e">
        <f>VLOOKUP(M2805,'Hulpblad KAR-parser'!A:C,2,FALSE)</f>
        <v>#N/A</v>
      </c>
      <c r="O2805" s="72" t="e">
        <f>IF(VLOOKUP(M2805,'Hulpblad KAR-parser'!A:C,3,FALSE)="","",VLOOKUP(M2805,'Hulpblad KAR-parser'!A:C,3,FALSE))</f>
        <v>#N/A</v>
      </c>
      <c r="P2805" s="136" t="e">
        <f>IF(CONCATENATE(C2805,D2805)="","",VLOOKUP(CONCATENATE(C2805,D2805),Karakteristieken!AQ:AQ,1,FALSE))</f>
        <v>#N/A</v>
      </c>
    </row>
    <row r="2806" spans="1:16" x14ac:dyDescent="0.25">
      <c r="A2806" s="67"/>
      <c r="B2806" s="67"/>
      <c r="C2806" s="67"/>
      <c r="D2806" s="67"/>
      <c r="E2806" s="68" t="s">
        <v>9988</v>
      </c>
      <c r="F2806" s="68"/>
      <c r="G2806" s="68" t="s">
        <v>6339</v>
      </c>
      <c r="H2806" s="68"/>
      <c r="I2806" s="67">
        <f t="shared" si="45"/>
        <v>7</v>
      </c>
      <c r="J2806" s="67" t="s">
        <v>1561</v>
      </c>
      <c r="K2806" s="91" t="s">
        <v>12550</v>
      </c>
      <c r="L2806" s="62" t="s">
        <v>6737</v>
      </c>
      <c r="M2806" s="62" t="s">
        <v>6339</v>
      </c>
      <c r="N2806" s="72" t="e">
        <f>VLOOKUP(M2806,'Hulpblad KAR-parser'!A:C,2,FALSE)</f>
        <v>#N/A</v>
      </c>
      <c r="O2806" s="72" t="e">
        <f>IF(VLOOKUP(M2806,'Hulpblad KAR-parser'!A:C,3,FALSE)="","",VLOOKUP(M2806,'Hulpblad KAR-parser'!A:C,3,FALSE))</f>
        <v>#N/A</v>
      </c>
      <c r="P2806" s="136" t="str">
        <f>IF(CONCATENATE(C2806,D2806)="","",VLOOKUP(CONCATENATE(C2806,D2806),Karakteristieken!AQ:AQ,1,FALSE))</f>
        <v/>
      </c>
    </row>
    <row r="2807" spans="1:16" x14ac:dyDescent="0.25">
      <c r="A2807" s="59">
        <v>200110085</v>
      </c>
      <c r="B2807" s="59">
        <v>200098551</v>
      </c>
      <c r="C2807" s="59" t="s">
        <v>3278</v>
      </c>
      <c r="D2807" s="59" t="s">
        <v>3301</v>
      </c>
      <c r="E2807" s="60" t="s">
        <v>3303</v>
      </c>
      <c r="F2807" s="60"/>
      <c r="G2807" s="60"/>
      <c r="H2807" s="60"/>
      <c r="I2807" s="59">
        <f t="shared" si="45"/>
        <v>15</v>
      </c>
      <c r="J2807" s="59" t="s">
        <v>1613</v>
      </c>
      <c r="K2807" s="61"/>
      <c r="L2807" s="62" t="s">
        <v>6737</v>
      </c>
      <c r="M2807" s="62" t="s">
        <v>3303</v>
      </c>
      <c r="N2807" s="72" t="str">
        <f>VLOOKUP(M2807,'Hulpblad KAR-parser'!A:C,2,FALSE)</f>
        <v>Inzet Pol landelijk</v>
      </c>
      <c r="O2807" s="72" t="str">
        <f>IF(VLOOKUP(M2807,'Hulpblad KAR-parser'!A:C,3,FALSE)="","",VLOOKUP(M2807,'Hulpblad KAR-parser'!A:C,3,FALSE))</f>
        <v>Heli</v>
      </c>
      <c r="P2807" s="136" t="str">
        <f>IF(CONCATENATE(C2807,D2807)="","",VLOOKUP(CONCATENATE(C2807,D2807),Karakteristieken!AQ:AQ,1,FALSE))</f>
        <v>Inzet Pol landelijkHeli</v>
      </c>
    </row>
    <row r="2808" spans="1:16" x14ac:dyDescent="0.25">
      <c r="A2808" s="59"/>
      <c r="B2808" s="59"/>
      <c r="C2808" s="59"/>
      <c r="D2808" s="59"/>
      <c r="E2808" s="60" t="s">
        <v>10005</v>
      </c>
      <c r="F2808" s="60"/>
      <c r="G2808" s="60" t="s">
        <v>3303</v>
      </c>
      <c r="H2808" s="60"/>
      <c r="I2808" s="59">
        <f t="shared" si="45"/>
        <v>7</v>
      </c>
      <c r="J2808" s="59" t="s">
        <v>1561</v>
      </c>
      <c r="K2808" s="61"/>
      <c r="L2808" s="62" t="s">
        <v>6737</v>
      </c>
      <c r="M2808" s="62" t="s">
        <v>3303</v>
      </c>
      <c r="N2808" s="72" t="str">
        <f>VLOOKUP(M2808,'Hulpblad KAR-parser'!A:C,2,FALSE)</f>
        <v>Inzet Pol landelijk</v>
      </c>
      <c r="O2808" s="72" t="str">
        <f>IF(VLOOKUP(M2808,'Hulpblad KAR-parser'!A:C,3,FALSE)="","",VLOOKUP(M2808,'Hulpblad KAR-parser'!A:C,3,FALSE))</f>
        <v>Heli</v>
      </c>
      <c r="P2808" s="136" t="str">
        <f>IF(CONCATENATE(C2808,D2808)="","",VLOOKUP(CONCATENATE(C2808,D2808),Karakteristieken!AQ:AQ,1,FALSE))</f>
        <v/>
      </c>
    </row>
    <row r="2809" spans="1:16" x14ac:dyDescent="0.25">
      <c r="A2809" s="59"/>
      <c r="B2809" s="59"/>
      <c r="C2809" s="59"/>
      <c r="D2809" s="59"/>
      <c r="E2809" s="60" t="s">
        <v>10006</v>
      </c>
      <c r="F2809" s="60"/>
      <c r="G2809" s="60" t="s">
        <v>3303</v>
      </c>
      <c r="H2809" s="60"/>
      <c r="I2809" s="59">
        <f t="shared" si="45"/>
        <v>6</v>
      </c>
      <c r="J2809" s="59" t="s">
        <v>1561</v>
      </c>
      <c r="K2809" s="61"/>
      <c r="L2809" s="62" t="s">
        <v>6737</v>
      </c>
      <c r="M2809" s="62" t="s">
        <v>3303</v>
      </c>
      <c r="N2809" s="72" t="str">
        <f>VLOOKUP(M2809,'Hulpblad KAR-parser'!A:C,2,FALSE)</f>
        <v>Inzet Pol landelijk</v>
      </c>
      <c r="O2809" s="72" t="str">
        <f>IF(VLOOKUP(M2809,'Hulpblad KAR-parser'!A:C,3,FALSE)="","",VLOOKUP(M2809,'Hulpblad KAR-parser'!A:C,3,FALSE))</f>
        <v>Heli</v>
      </c>
      <c r="P2809" s="136" t="str">
        <f>IF(CONCATENATE(C2809,D2809)="","",VLOOKUP(CONCATENATE(C2809,D2809),Karakteristieken!AQ:AQ,1,FALSE))</f>
        <v/>
      </c>
    </row>
    <row r="2810" spans="1:16" x14ac:dyDescent="0.25">
      <c r="A2810" s="59">
        <v>200110086</v>
      </c>
      <c r="B2810" s="59">
        <v>200098552</v>
      </c>
      <c r="C2810" s="59" t="s">
        <v>3126</v>
      </c>
      <c r="D2810" s="59" t="s">
        <v>3147</v>
      </c>
      <c r="E2810" s="60" t="s">
        <v>3149</v>
      </c>
      <c r="F2810" s="60"/>
      <c r="G2810" s="60"/>
      <c r="H2810" s="60"/>
      <c r="I2810" s="59">
        <f t="shared" si="45"/>
        <v>21</v>
      </c>
      <c r="J2810" s="59" t="s">
        <v>1613</v>
      </c>
      <c r="K2810" s="61"/>
      <c r="L2810" s="62" t="s">
        <v>6737</v>
      </c>
      <c r="M2810" s="62" t="s">
        <v>3149</v>
      </c>
      <c r="N2810" s="72" t="str">
        <f>VLOOKUP(M2810,'Hulpblad KAR-parser'!A:C,2,FALSE)</f>
        <v>Inzet Pol algemeen</v>
      </c>
      <c r="O2810" s="72" t="str">
        <f>IF(VLOOKUP(M2810,'Hulpblad KAR-parser'!A:C,3,FALSE)="","",VLOOKUP(M2810,'Hulpblad KAR-parser'!A:C,3,FALSE))</f>
        <v>Hennepteam</v>
      </c>
      <c r="P2810" s="136" t="str">
        <f>IF(CONCATENATE(C2810,D2810)="","",VLOOKUP(CONCATENATE(C2810,D2810),Karakteristieken!AQ:AQ,1,FALSE))</f>
        <v>Inzet Pol algemeenHennepteam</v>
      </c>
    </row>
    <row r="2811" spans="1:16" x14ac:dyDescent="0.25">
      <c r="A2811" s="59"/>
      <c r="B2811" s="59"/>
      <c r="C2811" s="59"/>
      <c r="D2811" s="59"/>
      <c r="E2811" s="60" t="s">
        <v>9910</v>
      </c>
      <c r="F2811" s="60"/>
      <c r="G2811" s="60" t="s">
        <v>3149</v>
      </c>
      <c r="H2811" s="60"/>
      <c r="I2811" s="59">
        <f t="shared" si="45"/>
        <v>7</v>
      </c>
      <c r="J2811" s="59" t="s">
        <v>1561</v>
      </c>
      <c r="K2811" s="61"/>
      <c r="L2811" s="62" t="s">
        <v>6737</v>
      </c>
      <c r="M2811" s="62" t="s">
        <v>3149</v>
      </c>
      <c r="N2811" s="72" t="str">
        <f>VLOOKUP(M2811,'Hulpblad KAR-parser'!A:C,2,FALSE)</f>
        <v>Inzet Pol algemeen</v>
      </c>
      <c r="O2811" s="72" t="str">
        <f>IF(VLOOKUP(M2811,'Hulpblad KAR-parser'!A:C,3,FALSE)="","",VLOOKUP(M2811,'Hulpblad KAR-parser'!A:C,3,FALSE))</f>
        <v>Hennepteam</v>
      </c>
      <c r="P2811" s="136" t="str">
        <f>IF(CONCATENATE(C2811,D2811)="","",VLOOKUP(CONCATENATE(C2811,D2811),Karakteristieken!AQ:AQ,1,FALSE))</f>
        <v/>
      </c>
    </row>
    <row r="2812" spans="1:16" x14ac:dyDescent="0.25">
      <c r="A2812" s="59"/>
      <c r="B2812" s="59"/>
      <c r="C2812" s="59"/>
      <c r="D2812" s="59"/>
      <c r="E2812" s="60" t="s">
        <v>9911</v>
      </c>
      <c r="F2812" s="60"/>
      <c r="G2812" s="60" t="s">
        <v>3149</v>
      </c>
      <c r="H2812" s="60"/>
      <c r="I2812" s="59">
        <f t="shared" si="45"/>
        <v>6</v>
      </c>
      <c r="J2812" s="59" t="s">
        <v>1561</v>
      </c>
      <c r="K2812" s="61"/>
      <c r="L2812" s="62" t="s">
        <v>6737</v>
      </c>
      <c r="M2812" s="62" t="s">
        <v>3149</v>
      </c>
      <c r="N2812" s="72" t="str">
        <f>VLOOKUP(M2812,'Hulpblad KAR-parser'!A:C,2,FALSE)</f>
        <v>Inzet Pol algemeen</v>
      </c>
      <c r="O2812" s="72" t="str">
        <f>IF(VLOOKUP(M2812,'Hulpblad KAR-parser'!A:C,3,FALSE)="","",VLOOKUP(M2812,'Hulpblad KAR-parser'!A:C,3,FALSE))</f>
        <v>Hennepteam</v>
      </c>
      <c r="P2812" s="136" t="str">
        <f>IF(CONCATENATE(C2812,D2812)="","",VLOOKUP(CONCATENATE(C2812,D2812),Karakteristieken!AQ:AQ,1,FALSE))</f>
        <v/>
      </c>
    </row>
    <row r="2813" spans="1:16" x14ac:dyDescent="0.25">
      <c r="A2813" s="59">
        <v>200110087</v>
      </c>
      <c r="B2813" s="59">
        <v>200098553</v>
      </c>
      <c r="C2813" s="59" t="s">
        <v>3126</v>
      </c>
      <c r="D2813" s="59" t="s">
        <v>3150</v>
      </c>
      <c r="E2813" s="60" t="s">
        <v>3152</v>
      </c>
      <c r="F2813" s="60"/>
      <c r="G2813" s="60"/>
      <c r="H2813" s="60"/>
      <c r="I2813" s="59">
        <f t="shared" si="45"/>
        <v>15</v>
      </c>
      <c r="J2813" s="59" t="s">
        <v>1613</v>
      </c>
      <c r="K2813" s="61"/>
      <c r="L2813" s="62" t="s">
        <v>6737</v>
      </c>
      <c r="M2813" s="62" t="s">
        <v>3152</v>
      </c>
      <c r="N2813" s="72" t="str">
        <f>VLOOKUP(M2813,'Hulpblad KAR-parser'!A:C,2,FALSE)</f>
        <v>Inzet Pol algemeen</v>
      </c>
      <c r="O2813" s="72" t="str">
        <f>IF(VLOOKUP(M2813,'Hulpblad KAR-parser'!A:C,3,FALSE)="","",VLOOKUP(M2813,'Hulpblad KAR-parser'!A:C,3,FALSE))</f>
        <v>HOVD</v>
      </c>
      <c r="P2813" s="136" t="str">
        <f>IF(CONCATENATE(C2813,D2813)="","",VLOOKUP(CONCATENATE(C2813,D2813),Karakteristieken!AQ:AQ,1,FALSE))</f>
        <v>Inzet Pol algemeenHOVD</v>
      </c>
    </row>
    <row r="2814" spans="1:16" x14ac:dyDescent="0.25">
      <c r="A2814" s="59"/>
      <c r="B2814" s="59"/>
      <c r="C2814" s="59"/>
      <c r="D2814" s="59"/>
      <c r="E2814" s="60" t="s">
        <v>9912</v>
      </c>
      <c r="F2814" s="60"/>
      <c r="G2814" s="60" t="s">
        <v>3152</v>
      </c>
      <c r="H2814" s="60"/>
      <c r="I2814" s="59">
        <f t="shared" si="45"/>
        <v>6</v>
      </c>
      <c r="J2814" s="59" t="s">
        <v>1561</v>
      </c>
      <c r="K2814" s="61"/>
      <c r="L2814" s="62" t="s">
        <v>6737</v>
      </c>
      <c r="M2814" s="62" t="s">
        <v>3152</v>
      </c>
      <c r="N2814" s="72" t="str">
        <f>VLOOKUP(M2814,'Hulpblad KAR-parser'!A:C,2,FALSE)</f>
        <v>Inzet Pol algemeen</v>
      </c>
      <c r="O2814" s="72" t="str">
        <f>IF(VLOOKUP(M2814,'Hulpblad KAR-parser'!A:C,3,FALSE)="","",VLOOKUP(M2814,'Hulpblad KAR-parser'!A:C,3,FALSE))</f>
        <v>HOVD</v>
      </c>
      <c r="P2814" s="136" t="str">
        <f>IF(CONCATENATE(C2814,D2814)="","",VLOOKUP(CONCATENATE(C2814,D2814),Karakteristieken!AQ:AQ,1,FALSE))</f>
        <v/>
      </c>
    </row>
    <row r="2815" spans="1:16" x14ac:dyDescent="0.25">
      <c r="A2815" s="59"/>
      <c r="B2815" s="59"/>
      <c r="C2815" s="59"/>
      <c r="D2815" s="59"/>
      <c r="E2815" s="60" t="s">
        <v>9913</v>
      </c>
      <c r="F2815" s="60"/>
      <c r="G2815" s="60" t="s">
        <v>3152</v>
      </c>
      <c r="H2815" s="60"/>
      <c r="I2815" s="59">
        <f t="shared" si="45"/>
        <v>7</v>
      </c>
      <c r="J2815" s="59" t="s">
        <v>1561</v>
      </c>
      <c r="K2815" s="61"/>
      <c r="L2815" s="62" t="s">
        <v>6737</v>
      </c>
      <c r="M2815" s="62" t="s">
        <v>3152</v>
      </c>
      <c r="N2815" s="72" t="str">
        <f>VLOOKUP(M2815,'Hulpblad KAR-parser'!A:C,2,FALSE)</f>
        <v>Inzet Pol algemeen</v>
      </c>
      <c r="O2815" s="72" t="str">
        <f>IF(VLOOKUP(M2815,'Hulpblad KAR-parser'!A:C,3,FALSE)="","",VLOOKUP(M2815,'Hulpblad KAR-parser'!A:C,3,FALSE))</f>
        <v>HOVD</v>
      </c>
      <c r="P2815" s="136" t="str">
        <f>IF(CONCATENATE(C2815,D2815)="","",VLOOKUP(CONCATENATE(C2815,D2815),Karakteristieken!AQ:AQ,1,FALSE))</f>
        <v/>
      </c>
    </row>
    <row r="2816" spans="1:16" x14ac:dyDescent="0.25">
      <c r="A2816" s="59"/>
      <c r="B2816" s="59"/>
      <c r="C2816" s="59"/>
      <c r="D2816" s="59"/>
      <c r="E2816" s="60" t="s">
        <v>9914</v>
      </c>
      <c r="F2816" s="60"/>
      <c r="G2816" s="60" t="s">
        <v>3152</v>
      </c>
      <c r="H2816" s="60"/>
      <c r="I2816" s="59">
        <f t="shared" si="45"/>
        <v>6</v>
      </c>
      <c r="J2816" s="59" t="s">
        <v>1561</v>
      </c>
      <c r="K2816" s="61"/>
      <c r="L2816" s="62" t="s">
        <v>6737</v>
      </c>
      <c r="M2816" s="62" t="s">
        <v>3152</v>
      </c>
      <c r="N2816" s="72" t="str">
        <f>VLOOKUP(M2816,'Hulpblad KAR-parser'!A:C,2,FALSE)</f>
        <v>Inzet Pol algemeen</v>
      </c>
      <c r="O2816" s="72" t="str">
        <f>IF(VLOOKUP(M2816,'Hulpblad KAR-parser'!A:C,3,FALSE)="","",VLOOKUP(M2816,'Hulpblad KAR-parser'!A:C,3,FALSE))</f>
        <v>HOVD</v>
      </c>
      <c r="P2816" s="136" t="str">
        <f>IF(CONCATENATE(C2816,D2816)="","",VLOOKUP(CONCATENATE(C2816,D2816),Karakteristieken!AQ:AQ,1,FALSE))</f>
        <v/>
      </c>
    </row>
    <row r="2817" spans="1:16" x14ac:dyDescent="0.25">
      <c r="A2817" s="59">
        <v>200110088</v>
      </c>
      <c r="B2817" s="59">
        <v>200098554</v>
      </c>
      <c r="C2817" s="59" t="s">
        <v>3126</v>
      </c>
      <c r="D2817" s="59" t="s">
        <v>3153</v>
      </c>
      <c r="E2817" s="60" t="s">
        <v>3155</v>
      </c>
      <c r="F2817" s="60"/>
      <c r="G2817" s="60"/>
      <c r="H2817" s="60"/>
      <c r="I2817" s="59">
        <f t="shared" si="45"/>
        <v>15</v>
      </c>
      <c r="J2817" s="59" t="s">
        <v>1613</v>
      </c>
      <c r="K2817" s="61"/>
      <c r="L2817" s="62" t="s">
        <v>6737</v>
      </c>
      <c r="M2817" s="62" t="s">
        <v>3155</v>
      </c>
      <c r="N2817" s="72" t="str">
        <f>VLOOKUP(M2817,'Hulpblad KAR-parser'!A:C,2,FALSE)</f>
        <v>Inzet Pol algemeen</v>
      </c>
      <c r="O2817" s="72" t="str">
        <f>IF(VLOOKUP(M2817,'Hulpblad KAR-parser'!A:C,3,FALSE)="","",VLOOKUP(M2817,'Hulpblad KAR-parser'!A:C,3,FALSE))</f>
        <v>HOVJ</v>
      </c>
      <c r="P2817" s="136" t="str">
        <f>IF(CONCATENATE(C2817,D2817)="","",VLOOKUP(CONCATENATE(C2817,D2817),Karakteristieken!AQ:AQ,1,FALSE))</f>
        <v>Inzet Pol algemeenHOVJ</v>
      </c>
    </row>
    <row r="2818" spans="1:16" x14ac:dyDescent="0.25">
      <c r="A2818" s="59"/>
      <c r="B2818" s="59"/>
      <c r="C2818" s="59"/>
      <c r="D2818" s="59"/>
      <c r="E2818" s="60" t="s">
        <v>9915</v>
      </c>
      <c r="F2818" s="60"/>
      <c r="G2818" s="60" t="s">
        <v>3155</v>
      </c>
      <c r="H2818" s="60"/>
      <c r="I2818" s="59">
        <f t="shared" si="45"/>
        <v>5</v>
      </c>
      <c r="J2818" s="59" t="s">
        <v>1561</v>
      </c>
      <c r="K2818" s="61"/>
      <c r="L2818" s="62" t="s">
        <v>6737</v>
      </c>
      <c r="M2818" s="62" t="s">
        <v>3155</v>
      </c>
      <c r="N2818" s="72" t="str">
        <f>VLOOKUP(M2818,'Hulpblad KAR-parser'!A:C,2,FALSE)</f>
        <v>Inzet Pol algemeen</v>
      </c>
      <c r="O2818" s="72" t="str">
        <f>IF(VLOOKUP(M2818,'Hulpblad KAR-parser'!A:C,3,FALSE)="","",VLOOKUP(M2818,'Hulpblad KAR-parser'!A:C,3,FALSE))</f>
        <v>HOVJ</v>
      </c>
      <c r="P2818" s="136" t="str">
        <f>IF(CONCATENATE(C2818,D2818)="","",VLOOKUP(CONCATENATE(C2818,D2818),Karakteristieken!AQ:AQ,1,FALSE))</f>
        <v/>
      </c>
    </row>
    <row r="2819" spans="1:16" x14ac:dyDescent="0.25">
      <c r="A2819" s="59"/>
      <c r="B2819" s="59"/>
      <c r="C2819" s="59"/>
      <c r="D2819" s="59"/>
      <c r="E2819" s="60" t="s">
        <v>9916</v>
      </c>
      <c r="F2819" s="60"/>
      <c r="G2819" s="60" t="s">
        <v>3155</v>
      </c>
      <c r="H2819" s="60"/>
      <c r="I2819" s="59">
        <f t="shared" si="45"/>
        <v>6</v>
      </c>
      <c r="J2819" s="59" t="s">
        <v>1561</v>
      </c>
      <c r="K2819" s="61"/>
      <c r="L2819" s="62" t="s">
        <v>6737</v>
      </c>
      <c r="M2819" s="62" t="s">
        <v>3155</v>
      </c>
      <c r="N2819" s="72" t="str">
        <f>VLOOKUP(M2819,'Hulpblad KAR-parser'!A:C,2,FALSE)</f>
        <v>Inzet Pol algemeen</v>
      </c>
      <c r="O2819" s="72" t="str">
        <f>IF(VLOOKUP(M2819,'Hulpblad KAR-parser'!A:C,3,FALSE)="","",VLOOKUP(M2819,'Hulpblad KAR-parser'!A:C,3,FALSE))</f>
        <v>HOVJ</v>
      </c>
      <c r="P2819" s="136" t="str">
        <f>IF(CONCATENATE(C2819,D2819)="","",VLOOKUP(CONCATENATE(C2819,D2819),Karakteristieken!AQ:AQ,1,FALSE))</f>
        <v/>
      </c>
    </row>
    <row r="2820" spans="1:16" x14ac:dyDescent="0.25">
      <c r="A2820" s="59">
        <v>200110089</v>
      </c>
      <c r="B2820" s="59">
        <v>200098555</v>
      </c>
      <c r="C2820" s="59" t="s">
        <v>3126</v>
      </c>
      <c r="D2820" s="59" t="s">
        <v>3156</v>
      </c>
      <c r="E2820" s="60" t="s">
        <v>3158</v>
      </c>
      <c r="F2820" s="60"/>
      <c r="G2820" s="60"/>
      <c r="H2820" s="60"/>
      <c r="I2820" s="59">
        <f t="shared" ref="I2820:I2883" si="46">LEN(E2820)</f>
        <v>26</v>
      </c>
      <c r="J2820" s="59" t="s">
        <v>1613</v>
      </c>
      <c r="K2820" s="61"/>
      <c r="L2820" s="62" t="s">
        <v>6737</v>
      </c>
      <c r="M2820" s="62" t="s">
        <v>3158</v>
      </c>
      <c r="N2820" s="72" t="str">
        <f>VLOOKUP(M2820,'Hulpblad KAR-parser'!A:C,2,FALSE)</f>
        <v>Inzet Pol algemeen</v>
      </c>
      <c r="O2820" s="72" t="str">
        <f>IF(VLOOKUP(M2820,'Hulpblad KAR-parser'!A:C,3,FALSE)="","",VLOOKUP(M2820,'Hulpblad KAR-parser'!A:C,3,FALSE))</f>
        <v>HOVJ-huisverbod</v>
      </c>
      <c r="P2820" s="136" t="str">
        <f>IF(CONCATENATE(C2820,D2820)="","",VLOOKUP(CONCATENATE(C2820,D2820),Karakteristieken!AQ:AQ,1,FALSE))</f>
        <v>Inzet Pol algemeenHOVJ-huisverbod</v>
      </c>
    </row>
    <row r="2821" spans="1:16" x14ac:dyDescent="0.25">
      <c r="A2821" s="59"/>
      <c r="B2821" s="59"/>
      <c r="C2821" s="59"/>
      <c r="D2821" s="59"/>
      <c r="E2821" s="60" t="s">
        <v>9917</v>
      </c>
      <c r="F2821" s="60"/>
      <c r="G2821" s="60" t="s">
        <v>3158</v>
      </c>
      <c r="H2821" s="60"/>
      <c r="I2821" s="59">
        <f t="shared" si="46"/>
        <v>6</v>
      </c>
      <c r="J2821" s="59" t="s">
        <v>1561</v>
      </c>
      <c r="K2821" s="61"/>
      <c r="L2821" s="62" t="s">
        <v>6737</v>
      </c>
      <c r="M2821" s="62" t="s">
        <v>3158</v>
      </c>
      <c r="N2821" s="72" t="str">
        <f>VLOOKUP(M2821,'Hulpblad KAR-parser'!A:C,2,FALSE)</f>
        <v>Inzet Pol algemeen</v>
      </c>
      <c r="O2821" s="72" t="str">
        <f>IF(VLOOKUP(M2821,'Hulpblad KAR-parser'!A:C,3,FALSE)="","",VLOOKUP(M2821,'Hulpblad KAR-parser'!A:C,3,FALSE))</f>
        <v>HOVJ-huisverbod</v>
      </c>
      <c r="P2821" s="136" t="str">
        <f>IF(CONCATENATE(C2821,D2821)="","",VLOOKUP(CONCATENATE(C2821,D2821),Karakteristieken!AQ:AQ,1,FALSE))</f>
        <v/>
      </c>
    </row>
    <row r="2822" spans="1:16" x14ac:dyDescent="0.25">
      <c r="A2822" s="59"/>
      <c r="B2822" s="59"/>
      <c r="C2822" s="59"/>
      <c r="D2822" s="59"/>
      <c r="E2822" s="60" t="s">
        <v>9918</v>
      </c>
      <c r="F2822" s="60"/>
      <c r="G2822" s="60" t="s">
        <v>3158</v>
      </c>
      <c r="H2822" s="60"/>
      <c r="I2822" s="59">
        <f t="shared" si="46"/>
        <v>6</v>
      </c>
      <c r="J2822" s="59" t="s">
        <v>1561</v>
      </c>
      <c r="K2822" s="61"/>
      <c r="L2822" s="62" t="s">
        <v>6737</v>
      </c>
      <c r="M2822" s="62" t="s">
        <v>3158</v>
      </c>
      <c r="N2822" s="72" t="str">
        <f>VLOOKUP(M2822,'Hulpblad KAR-parser'!A:C,2,FALSE)</f>
        <v>Inzet Pol algemeen</v>
      </c>
      <c r="O2822" s="72" t="str">
        <f>IF(VLOOKUP(M2822,'Hulpblad KAR-parser'!A:C,3,FALSE)="","",VLOOKUP(M2822,'Hulpblad KAR-parser'!A:C,3,FALSE))</f>
        <v>HOVJ-huisverbod</v>
      </c>
      <c r="P2822" s="136" t="str">
        <f>IF(CONCATENATE(C2822,D2822)="","",VLOOKUP(CONCATENATE(C2822,D2822),Karakteristieken!AQ:AQ,1,FALSE))</f>
        <v/>
      </c>
    </row>
    <row r="2823" spans="1:16" x14ac:dyDescent="0.25">
      <c r="A2823" s="59">
        <v>200110090</v>
      </c>
      <c r="B2823" s="59">
        <v>200098556</v>
      </c>
      <c r="C2823" s="59" t="s">
        <v>3126</v>
      </c>
      <c r="D2823" s="59" t="s">
        <v>3159</v>
      </c>
      <c r="E2823" s="60" t="s">
        <v>3161</v>
      </c>
      <c r="F2823" s="60"/>
      <c r="G2823" s="60"/>
      <c r="H2823" s="60"/>
      <c r="I2823" s="59">
        <f t="shared" si="46"/>
        <v>14</v>
      </c>
      <c r="J2823" s="59" t="s">
        <v>1613</v>
      </c>
      <c r="K2823" s="61"/>
      <c r="L2823" s="62" t="s">
        <v>6737</v>
      </c>
      <c r="M2823" s="62" t="s">
        <v>3161</v>
      </c>
      <c r="N2823" s="72" t="str">
        <f>VLOOKUP(M2823,'Hulpblad KAR-parser'!A:C,2,FALSE)</f>
        <v>Inzet Pol algemeen</v>
      </c>
      <c r="O2823" s="72" t="str">
        <f>IF(VLOOKUP(M2823,'Hulpblad KAR-parser'!A:C,3,FALSE)="","",VLOOKUP(M2823,'Hulpblad KAR-parser'!A:C,3,FALSE))</f>
        <v>IBT</v>
      </c>
      <c r="P2823" s="136" t="str">
        <f>IF(CONCATENATE(C2823,D2823)="","",VLOOKUP(CONCATENATE(C2823,D2823),Karakteristieken!AQ:AQ,1,FALSE))</f>
        <v>Inzet Pol algemeenIBT</v>
      </c>
    </row>
    <row r="2824" spans="1:16" x14ac:dyDescent="0.25">
      <c r="A2824" s="59"/>
      <c r="B2824" s="59"/>
      <c r="C2824" s="59"/>
      <c r="D2824" s="59"/>
      <c r="E2824" s="60" t="s">
        <v>9919</v>
      </c>
      <c r="F2824" s="60"/>
      <c r="G2824" s="60" t="s">
        <v>3161</v>
      </c>
      <c r="H2824" s="60"/>
      <c r="I2824" s="59">
        <f t="shared" si="46"/>
        <v>4</v>
      </c>
      <c r="J2824" s="59" t="s">
        <v>1561</v>
      </c>
      <c r="K2824" s="61"/>
      <c r="L2824" s="62" t="s">
        <v>6737</v>
      </c>
      <c r="M2824" s="62" t="s">
        <v>3161</v>
      </c>
      <c r="N2824" s="72" t="str">
        <f>VLOOKUP(M2824,'Hulpblad KAR-parser'!A:C,2,FALSE)</f>
        <v>Inzet Pol algemeen</v>
      </c>
      <c r="O2824" s="72" t="str">
        <f>IF(VLOOKUP(M2824,'Hulpblad KAR-parser'!A:C,3,FALSE)="","",VLOOKUP(M2824,'Hulpblad KAR-parser'!A:C,3,FALSE))</f>
        <v>IBT</v>
      </c>
      <c r="P2824" s="136" t="str">
        <f>IF(CONCATENATE(C2824,D2824)="","",VLOOKUP(CONCATENATE(C2824,D2824),Karakteristieken!AQ:AQ,1,FALSE))</f>
        <v/>
      </c>
    </row>
    <row r="2825" spans="1:16" x14ac:dyDescent="0.25">
      <c r="A2825" s="59"/>
      <c r="B2825" s="59"/>
      <c r="C2825" s="59"/>
      <c r="D2825" s="59"/>
      <c r="E2825" s="60" t="s">
        <v>9920</v>
      </c>
      <c r="F2825" s="60"/>
      <c r="G2825" s="60" t="s">
        <v>3161</v>
      </c>
      <c r="H2825" s="60"/>
      <c r="I2825" s="59">
        <f t="shared" si="46"/>
        <v>7</v>
      </c>
      <c r="J2825" s="59" t="s">
        <v>1561</v>
      </c>
      <c r="K2825" s="61"/>
      <c r="L2825" s="62" t="s">
        <v>6737</v>
      </c>
      <c r="M2825" s="62" t="s">
        <v>3161</v>
      </c>
      <c r="N2825" s="72" t="str">
        <f>VLOOKUP(M2825,'Hulpblad KAR-parser'!A:C,2,FALSE)</f>
        <v>Inzet Pol algemeen</v>
      </c>
      <c r="O2825" s="72" t="str">
        <f>IF(VLOOKUP(M2825,'Hulpblad KAR-parser'!A:C,3,FALSE)="","",VLOOKUP(M2825,'Hulpblad KAR-parser'!A:C,3,FALSE))</f>
        <v>IBT</v>
      </c>
      <c r="P2825" s="136" t="str">
        <f>IF(CONCATENATE(C2825,D2825)="","",VLOOKUP(CONCATENATE(C2825,D2825),Karakteristieken!AQ:AQ,1,FALSE))</f>
        <v/>
      </c>
    </row>
    <row r="2826" spans="1:16" x14ac:dyDescent="0.25">
      <c r="A2826" s="59">
        <v>200110091</v>
      </c>
      <c r="B2826" s="59">
        <v>200098557</v>
      </c>
      <c r="C2826" s="59" t="s">
        <v>3337</v>
      </c>
      <c r="D2826" s="59" t="s">
        <v>3357</v>
      </c>
      <c r="E2826" s="60" t="s">
        <v>3358</v>
      </c>
      <c r="F2826" s="60"/>
      <c r="G2826" s="60"/>
      <c r="H2826" s="60"/>
      <c r="I2826" s="59">
        <f t="shared" si="46"/>
        <v>29</v>
      </c>
      <c r="J2826" s="59" t="s">
        <v>1613</v>
      </c>
      <c r="K2826" s="61"/>
      <c r="L2826" s="62" t="s">
        <v>6737</v>
      </c>
      <c r="M2826" s="62" t="s">
        <v>3358</v>
      </c>
      <c r="N2826" s="72" t="str">
        <f>VLOOKUP(M2826,'Hulpblad KAR-parser'!A:C,2,FALSE)</f>
        <v>Inzet Pol recherche</v>
      </c>
      <c r="O2826" s="72" t="str">
        <f>IF(VLOOKUP(M2826,'Hulpblad KAR-parser'!A:C,3,FALSE)="","",VLOOKUP(M2826,'Hulpblad KAR-parser'!A:C,3,FALSE))</f>
        <v>Inlichtingendienst</v>
      </c>
      <c r="P2826" s="136" t="str">
        <f>IF(CONCATENATE(C2826,D2826)="","",VLOOKUP(CONCATENATE(C2826,D2826),Karakteristieken!AQ:AQ,1,FALSE))</f>
        <v>Inzet Pol rechercheInlichtingendienst</v>
      </c>
    </row>
    <row r="2827" spans="1:16" x14ac:dyDescent="0.25">
      <c r="A2827" s="59"/>
      <c r="B2827" s="59"/>
      <c r="C2827" s="59"/>
      <c r="D2827" s="59"/>
      <c r="E2827" s="60" t="s">
        <v>10039</v>
      </c>
      <c r="F2827" s="60"/>
      <c r="G2827" s="60" t="s">
        <v>3358</v>
      </c>
      <c r="H2827" s="60"/>
      <c r="I2827" s="59">
        <f t="shared" si="46"/>
        <v>5</v>
      </c>
      <c r="J2827" s="59" t="s">
        <v>1561</v>
      </c>
      <c r="K2827" s="61"/>
      <c r="L2827" s="62" t="s">
        <v>6737</v>
      </c>
      <c r="M2827" s="62" t="s">
        <v>3358</v>
      </c>
      <c r="N2827" s="72" t="str">
        <f>VLOOKUP(M2827,'Hulpblad KAR-parser'!A:C,2,FALSE)</f>
        <v>Inzet Pol recherche</v>
      </c>
      <c r="O2827" s="72" t="str">
        <f>IF(VLOOKUP(M2827,'Hulpblad KAR-parser'!A:C,3,FALSE)="","",VLOOKUP(M2827,'Hulpblad KAR-parser'!A:C,3,FALSE))</f>
        <v>Inlichtingendienst</v>
      </c>
      <c r="P2827" s="136" t="str">
        <f>IF(CONCATENATE(C2827,D2827)="","",VLOOKUP(CONCATENATE(C2827,D2827),Karakteristieken!AQ:AQ,1,FALSE))</f>
        <v/>
      </c>
    </row>
    <row r="2828" spans="1:16" x14ac:dyDescent="0.25">
      <c r="A2828" s="59">
        <v>200110052</v>
      </c>
      <c r="B2828" s="59">
        <v>200098518</v>
      </c>
      <c r="C2828" s="59" t="s">
        <v>3337</v>
      </c>
      <c r="D2828" s="59" t="s">
        <v>3359</v>
      </c>
      <c r="E2828" s="60" t="s">
        <v>3361</v>
      </c>
      <c r="F2828" s="60"/>
      <c r="G2828" s="60"/>
      <c r="H2828" s="60"/>
      <c r="I2828" s="59">
        <f t="shared" si="46"/>
        <v>22</v>
      </c>
      <c r="J2828" s="59" t="s">
        <v>1613</v>
      </c>
      <c r="K2828" s="61"/>
      <c r="L2828" s="62" t="s">
        <v>6737</v>
      </c>
      <c r="M2828" s="62" t="s">
        <v>3361</v>
      </c>
      <c r="N2828" s="72" t="str">
        <f>VLOOKUP(M2828,'Hulpblad KAR-parser'!A:C,2,FALSE)</f>
        <v>Inzet Pol recherche</v>
      </c>
      <c r="O2828" s="72" t="str">
        <f>IF(VLOOKUP(M2828,'Hulpblad KAR-parser'!A:C,3,FALSE)="","",VLOOKUP(M2828,'Hulpblad KAR-parser'!A:C,3,FALSE))</f>
        <v>Interceptie</v>
      </c>
      <c r="P2828" s="136" t="str">
        <f>IF(CONCATENATE(C2828,D2828)="","",VLOOKUP(CONCATENATE(C2828,D2828),Karakteristieken!AQ:AQ,1,FALSE))</f>
        <v>Inzet Pol rechercheInterceptie</v>
      </c>
    </row>
    <row r="2829" spans="1:16" x14ac:dyDescent="0.25">
      <c r="A2829" s="59"/>
      <c r="B2829" s="59"/>
      <c r="C2829" s="59"/>
      <c r="D2829" s="59"/>
      <c r="E2829" s="60" t="s">
        <v>10040</v>
      </c>
      <c r="F2829" s="60"/>
      <c r="G2829" s="60" t="s">
        <v>3361</v>
      </c>
      <c r="H2829" s="60"/>
      <c r="I2829" s="59">
        <f t="shared" si="46"/>
        <v>7</v>
      </c>
      <c r="J2829" s="59" t="s">
        <v>1561</v>
      </c>
      <c r="K2829" s="61"/>
      <c r="L2829" s="62" t="s">
        <v>6737</v>
      </c>
      <c r="M2829" s="62" t="s">
        <v>3361</v>
      </c>
      <c r="N2829" s="72" t="str">
        <f>VLOOKUP(M2829,'Hulpblad KAR-parser'!A:C,2,FALSE)</f>
        <v>Inzet Pol recherche</v>
      </c>
      <c r="O2829" s="72" t="str">
        <f>IF(VLOOKUP(M2829,'Hulpblad KAR-parser'!A:C,3,FALSE)="","",VLOOKUP(M2829,'Hulpblad KAR-parser'!A:C,3,FALSE))</f>
        <v>Interceptie</v>
      </c>
      <c r="P2829" s="136" t="str">
        <f>IF(CONCATENATE(C2829,D2829)="","",VLOOKUP(CONCATENATE(C2829,D2829),Karakteristieken!AQ:AQ,1,FALSE))</f>
        <v/>
      </c>
    </row>
    <row r="2830" spans="1:16" x14ac:dyDescent="0.25">
      <c r="A2830" s="59"/>
      <c r="B2830" s="59"/>
      <c r="C2830" s="59"/>
      <c r="D2830" s="59"/>
      <c r="E2830" s="60" t="s">
        <v>10041</v>
      </c>
      <c r="F2830" s="60"/>
      <c r="G2830" s="60" t="s">
        <v>3361</v>
      </c>
      <c r="H2830" s="60"/>
      <c r="I2830" s="59">
        <f t="shared" si="46"/>
        <v>7</v>
      </c>
      <c r="J2830" s="59" t="s">
        <v>1561</v>
      </c>
      <c r="K2830" s="61"/>
      <c r="L2830" s="62" t="s">
        <v>6737</v>
      </c>
      <c r="M2830" s="62" t="s">
        <v>3361</v>
      </c>
      <c r="N2830" s="72" t="str">
        <f>VLOOKUP(M2830,'Hulpblad KAR-parser'!A:C,2,FALSE)</f>
        <v>Inzet Pol recherche</v>
      </c>
      <c r="O2830" s="72" t="str">
        <f>IF(VLOOKUP(M2830,'Hulpblad KAR-parser'!A:C,3,FALSE)="","",VLOOKUP(M2830,'Hulpblad KAR-parser'!A:C,3,FALSE))</f>
        <v>Interceptie</v>
      </c>
      <c r="P2830" s="136" t="str">
        <f>IF(CONCATENATE(C2830,D2830)="","",VLOOKUP(CONCATENATE(C2830,D2830),Karakteristieken!AQ:AQ,1,FALSE))</f>
        <v/>
      </c>
    </row>
    <row r="2831" spans="1:16" x14ac:dyDescent="0.25">
      <c r="A2831" s="59">
        <v>200110053</v>
      </c>
      <c r="B2831" s="59">
        <v>200098519</v>
      </c>
      <c r="C2831" s="59" t="s">
        <v>3337</v>
      </c>
      <c r="D2831" s="59" t="s">
        <v>3362</v>
      </c>
      <c r="E2831" s="60" t="s">
        <v>3364</v>
      </c>
      <c r="F2831" s="60"/>
      <c r="G2831" s="60"/>
      <c r="H2831" s="60"/>
      <c r="I2831" s="59">
        <f t="shared" si="46"/>
        <v>14</v>
      </c>
      <c r="J2831" s="59" t="s">
        <v>1613</v>
      </c>
      <c r="K2831" s="61"/>
      <c r="L2831" s="62" t="s">
        <v>6737</v>
      </c>
      <c r="M2831" s="62" t="s">
        <v>3364</v>
      </c>
      <c r="N2831" s="72" t="str">
        <f>VLOOKUP(M2831,'Hulpblad KAR-parser'!A:C,2,FALSE)</f>
        <v>Inzet Pol recherche</v>
      </c>
      <c r="O2831" s="72" t="str">
        <f>IF(VLOOKUP(M2831,'Hulpblad KAR-parser'!A:C,3,FALSE)="","",VLOOKUP(M2831,'Hulpblad KAR-parser'!A:C,3,FALSE))</f>
        <v>IRC</v>
      </c>
      <c r="P2831" s="136" t="str">
        <f>IF(CONCATENATE(C2831,D2831)="","",VLOOKUP(CONCATENATE(C2831,D2831),Karakteristieken!AQ:AQ,1,FALSE))</f>
        <v>Inzet Pol rechercheIRC</v>
      </c>
    </row>
    <row r="2832" spans="1:16" x14ac:dyDescent="0.25">
      <c r="A2832" s="59"/>
      <c r="B2832" s="59"/>
      <c r="C2832" s="59"/>
      <c r="D2832" s="59"/>
      <c r="E2832" s="60" t="s">
        <v>10042</v>
      </c>
      <c r="F2832" s="60"/>
      <c r="G2832" s="60" t="s">
        <v>3364</v>
      </c>
      <c r="H2832" s="60"/>
      <c r="I2832" s="59">
        <f t="shared" si="46"/>
        <v>4</v>
      </c>
      <c r="J2832" s="59" t="s">
        <v>1561</v>
      </c>
      <c r="K2832" s="61"/>
      <c r="L2832" s="62" t="s">
        <v>6737</v>
      </c>
      <c r="M2832" s="62" t="s">
        <v>3364</v>
      </c>
      <c r="N2832" s="72" t="str">
        <f>VLOOKUP(M2832,'Hulpblad KAR-parser'!A:C,2,FALSE)</f>
        <v>Inzet Pol recherche</v>
      </c>
      <c r="O2832" s="72" t="str">
        <f>IF(VLOOKUP(M2832,'Hulpblad KAR-parser'!A:C,3,FALSE)="","",VLOOKUP(M2832,'Hulpblad KAR-parser'!A:C,3,FALSE))</f>
        <v>IRC</v>
      </c>
      <c r="P2832" s="136" t="str">
        <f>IF(CONCATENATE(C2832,D2832)="","",VLOOKUP(CONCATENATE(C2832,D2832),Karakteristieken!AQ:AQ,1,FALSE))</f>
        <v/>
      </c>
    </row>
    <row r="2833" spans="1:16" x14ac:dyDescent="0.25">
      <c r="A2833" s="59">
        <v>200110092</v>
      </c>
      <c r="B2833" s="59">
        <v>200098558</v>
      </c>
      <c r="C2833" s="59" t="s">
        <v>3258</v>
      </c>
      <c r="D2833" s="59" t="s">
        <v>3266</v>
      </c>
      <c r="E2833" s="60" t="s">
        <v>3268</v>
      </c>
      <c r="F2833" s="60"/>
      <c r="G2833" s="60"/>
      <c r="H2833" s="60"/>
      <c r="I2833" s="59">
        <f t="shared" si="46"/>
        <v>20</v>
      </c>
      <c r="J2833" s="59" t="s">
        <v>1613</v>
      </c>
      <c r="K2833" s="61"/>
      <c r="L2833" s="62" t="s">
        <v>6737</v>
      </c>
      <c r="M2833" s="62" t="s">
        <v>3268</v>
      </c>
      <c r="N2833" s="72" t="str">
        <f>VLOOKUP(M2833,'Hulpblad KAR-parser'!A:C,2,FALSE)</f>
        <v>Inzet Pol functie</v>
      </c>
      <c r="O2833" s="72" t="str">
        <f>IF(VLOOKUP(M2833,'Hulpblad KAR-parser'!A:C,3,FALSE)="","",VLOOKUP(M2833,'Hulpblad KAR-parser'!A:C,3,FALSE))</f>
        <v>Korpschef</v>
      </c>
      <c r="P2833" s="136" t="str">
        <f>IF(CONCATENATE(C2833,D2833)="","",VLOOKUP(CONCATENATE(C2833,D2833),Karakteristieken!AQ:AQ,1,FALSE))</f>
        <v>Inzet Pol functieKorpschef</v>
      </c>
    </row>
    <row r="2834" spans="1:16" x14ac:dyDescent="0.25">
      <c r="A2834" s="59"/>
      <c r="B2834" s="59"/>
      <c r="C2834" s="59"/>
      <c r="D2834" s="59"/>
      <c r="E2834" s="60" t="s">
        <v>9980</v>
      </c>
      <c r="F2834" s="60"/>
      <c r="G2834" s="60" t="s">
        <v>3268</v>
      </c>
      <c r="H2834" s="60"/>
      <c r="I2834" s="59">
        <f t="shared" si="46"/>
        <v>6</v>
      </c>
      <c r="J2834" s="59" t="s">
        <v>1561</v>
      </c>
      <c r="K2834" s="61"/>
      <c r="L2834" s="62" t="s">
        <v>6737</v>
      </c>
      <c r="M2834" s="62" t="s">
        <v>3268</v>
      </c>
      <c r="N2834" s="72" t="str">
        <f>VLOOKUP(M2834,'Hulpblad KAR-parser'!A:C,2,FALSE)</f>
        <v>Inzet Pol functie</v>
      </c>
      <c r="O2834" s="72" t="str">
        <f>IF(VLOOKUP(M2834,'Hulpblad KAR-parser'!A:C,3,FALSE)="","",VLOOKUP(M2834,'Hulpblad KAR-parser'!A:C,3,FALSE))</f>
        <v>Korpschef</v>
      </c>
      <c r="P2834" s="136" t="str">
        <f>IF(CONCATENATE(C2834,D2834)="","",VLOOKUP(CONCATENATE(C2834,D2834),Karakteristieken!AQ:AQ,1,FALSE))</f>
        <v/>
      </c>
    </row>
    <row r="2835" spans="1:16" x14ac:dyDescent="0.25">
      <c r="A2835" s="59"/>
      <c r="B2835" s="59"/>
      <c r="C2835" s="59"/>
      <c r="D2835" s="59"/>
      <c r="E2835" s="60" t="s">
        <v>9981</v>
      </c>
      <c r="F2835" s="60"/>
      <c r="G2835" s="60" t="s">
        <v>3268</v>
      </c>
      <c r="H2835" s="60"/>
      <c r="I2835" s="59">
        <f t="shared" si="46"/>
        <v>3</v>
      </c>
      <c r="J2835" s="59" t="s">
        <v>1561</v>
      </c>
      <c r="K2835" s="61"/>
      <c r="L2835" s="62" t="s">
        <v>6737</v>
      </c>
      <c r="M2835" s="62" t="s">
        <v>3268</v>
      </c>
      <c r="N2835" s="72" t="str">
        <f>VLOOKUP(M2835,'Hulpblad KAR-parser'!A:C,2,FALSE)</f>
        <v>Inzet Pol functie</v>
      </c>
      <c r="O2835" s="72" t="str">
        <f>IF(VLOOKUP(M2835,'Hulpblad KAR-parser'!A:C,3,FALSE)="","",VLOOKUP(M2835,'Hulpblad KAR-parser'!A:C,3,FALSE))</f>
        <v>Korpschef</v>
      </c>
      <c r="P2835" s="136" t="str">
        <f>IF(CONCATENATE(C2835,D2835)="","",VLOOKUP(CONCATENATE(C2835,D2835),Karakteristieken!AQ:AQ,1,FALSE))</f>
        <v/>
      </c>
    </row>
    <row r="2836" spans="1:16" x14ac:dyDescent="0.25">
      <c r="A2836" s="67">
        <v>200110093</v>
      </c>
      <c r="B2836" s="67">
        <v>200098559</v>
      </c>
      <c r="C2836" s="67" t="s">
        <v>3278</v>
      </c>
      <c r="D2836" s="67"/>
      <c r="E2836" s="68" t="s">
        <v>6340</v>
      </c>
      <c r="F2836" s="68"/>
      <c r="G2836" s="68"/>
      <c r="H2836" s="68"/>
      <c r="I2836" s="67">
        <f t="shared" si="46"/>
        <v>20</v>
      </c>
      <c r="J2836" s="67" t="s">
        <v>1613</v>
      </c>
      <c r="K2836" s="91" t="s">
        <v>12550</v>
      </c>
      <c r="L2836" s="62" t="s">
        <v>6737</v>
      </c>
      <c r="M2836" s="62" t="s">
        <v>6340</v>
      </c>
      <c r="N2836" s="72" t="e">
        <f>VLOOKUP(M2836,'Hulpblad KAR-parser'!A:C,2,FALSE)</f>
        <v>#N/A</v>
      </c>
      <c r="O2836" s="72" t="e">
        <f>IF(VLOOKUP(M2836,'Hulpblad KAR-parser'!A:C,3,FALSE)="","",VLOOKUP(M2836,'Hulpblad KAR-parser'!A:C,3,FALSE))</f>
        <v>#N/A</v>
      </c>
      <c r="P2836" s="136" t="e">
        <f>IF(CONCATENATE(C2836,D2836)="","",VLOOKUP(CONCATENATE(C2836,D2836),Karakteristieken!AQ:AQ,1,FALSE))</f>
        <v>#N/A</v>
      </c>
    </row>
    <row r="2837" spans="1:16" x14ac:dyDescent="0.25">
      <c r="A2837" s="67"/>
      <c r="B2837" s="67"/>
      <c r="C2837" s="67"/>
      <c r="D2837" s="67"/>
      <c r="E2837" s="68" t="s">
        <v>10027</v>
      </c>
      <c r="F2837" s="68"/>
      <c r="G2837" s="68" t="s">
        <v>6340</v>
      </c>
      <c r="H2837" s="68"/>
      <c r="I2837" s="67">
        <f t="shared" si="46"/>
        <v>4</v>
      </c>
      <c r="J2837" s="67" t="s">
        <v>1561</v>
      </c>
      <c r="K2837" s="91" t="s">
        <v>12550</v>
      </c>
      <c r="L2837" s="62" t="s">
        <v>6737</v>
      </c>
      <c r="M2837" s="62" t="s">
        <v>6340</v>
      </c>
      <c r="N2837" s="72" t="e">
        <f>VLOOKUP(M2837,'Hulpblad KAR-parser'!A:C,2,FALSE)</f>
        <v>#N/A</v>
      </c>
      <c r="O2837" s="72" t="e">
        <f>IF(VLOOKUP(M2837,'Hulpblad KAR-parser'!A:C,3,FALSE)="","",VLOOKUP(M2837,'Hulpblad KAR-parser'!A:C,3,FALSE))</f>
        <v>#N/A</v>
      </c>
      <c r="P2837" s="136" t="str">
        <f>IF(CONCATENATE(C2837,D2837)="","",VLOOKUP(CONCATENATE(C2837,D2837),Karakteristieken!AQ:AQ,1,FALSE))</f>
        <v/>
      </c>
    </row>
    <row r="2838" spans="1:16" x14ac:dyDescent="0.25">
      <c r="A2838" s="59">
        <v>200110094</v>
      </c>
      <c r="B2838" s="59">
        <v>200098560</v>
      </c>
      <c r="C2838" s="59" t="s">
        <v>3278</v>
      </c>
      <c r="D2838" s="59" t="s">
        <v>3286</v>
      </c>
      <c r="E2838" s="60" t="s">
        <v>3287</v>
      </c>
      <c r="F2838" s="60"/>
      <c r="G2838" s="60"/>
      <c r="H2838" s="60"/>
      <c r="I2838" s="59">
        <f t="shared" si="46"/>
        <v>25</v>
      </c>
      <c r="J2838" s="59" t="s">
        <v>1613</v>
      </c>
      <c r="K2838" s="61"/>
      <c r="L2838" s="62" t="s">
        <v>6737</v>
      </c>
      <c r="M2838" s="62" t="s">
        <v>3287</v>
      </c>
      <c r="N2838" s="72" t="str">
        <f>VLOOKUP(M2838,'Hulpblad KAR-parser'!A:C,2,FALSE)</f>
        <v>Inzet Pol landelijk</v>
      </c>
      <c r="O2838" s="72" t="str">
        <f>IF(VLOOKUP(M2838,'Hulpblad KAR-parser'!A:C,3,FALSE)="","",VLOOKUP(M2838,'Hulpblad KAR-parser'!A:C,3,FALSE))</f>
        <v>DKDB</v>
      </c>
      <c r="P2838" s="136" t="str">
        <f>IF(CONCATENATE(C2838,D2838)="","",VLOOKUP(CONCATENATE(C2838,D2838),Karakteristieken!AQ:AQ,1,FALSE))</f>
        <v>Inzet Pol landelijkDKDB</v>
      </c>
    </row>
    <row r="2839" spans="1:16" x14ac:dyDescent="0.25">
      <c r="A2839" s="59"/>
      <c r="B2839" s="59"/>
      <c r="C2839" s="59"/>
      <c r="D2839" s="59"/>
      <c r="E2839" s="60" t="s">
        <v>9993</v>
      </c>
      <c r="F2839" s="60"/>
      <c r="G2839" s="60" t="s">
        <v>3287</v>
      </c>
      <c r="H2839" s="60"/>
      <c r="I2839" s="59">
        <f t="shared" si="46"/>
        <v>5</v>
      </c>
      <c r="J2839" s="59" t="s">
        <v>1561</v>
      </c>
      <c r="K2839" s="61"/>
      <c r="L2839" s="62" t="s">
        <v>6737</v>
      </c>
      <c r="M2839" s="62" t="s">
        <v>3287</v>
      </c>
      <c r="N2839" s="72" t="str">
        <f>VLOOKUP(M2839,'Hulpblad KAR-parser'!A:C,2,FALSE)</f>
        <v>Inzet Pol landelijk</v>
      </c>
      <c r="O2839" s="72" t="str">
        <f>IF(VLOOKUP(M2839,'Hulpblad KAR-parser'!A:C,3,FALSE)="","",VLOOKUP(M2839,'Hulpblad KAR-parser'!A:C,3,FALSE))</f>
        <v>DKDB</v>
      </c>
      <c r="P2839" s="136" t="str">
        <f>IF(CONCATENATE(C2839,D2839)="","",VLOOKUP(CONCATENATE(C2839,D2839),Karakteristieken!AQ:AQ,1,FALSE))</f>
        <v/>
      </c>
    </row>
    <row r="2840" spans="1:16" x14ac:dyDescent="0.25">
      <c r="A2840" s="59">
        <v>200110095</v>
      </c>
      <c r="B2840" s="59">
        <v>200098561</v>
      </c>
      <c r="C2840" s="59" t="s">
        <v>3126</v>
      </c>
      <c r="D2840" s="59" t="s">
        <v>3162</v>
      </c>
      <c r="E2840" s="60" t="s">
        <v>3164</v>
      </c>
      <c r="F2840" s="60"/>
      <c r="G2840" s="60"/>
      <c r="H2840" s="60"/>
      <c r="I2840" s="59">
        <f t="shared" si="46"/>
        <v>30</v>
      </c>
      <c r="J2840" s="59" t="s">
        <v>1613</v>
      </c>
      <c r="K2840" s="61"/>
      <c r="L2840" s="62" t="s">
        <v>6737</v>
      </c>
      <c r="M2840" s="62" t="s">
        <v>3164</v>
      </c>
      <c r="N2840" s="72" t="str">
        <f>VLOOKUP(M2840,'Hulpblad KAR-parser'!A:C,2,FALSE)</f>
        <v>Inzet Pol algemeen</v>
      </c>
      <c r="O2840" s="72" t="str">
        <f>IF(VLOOKUP(M2840,'Hulpblad KAR-parser'!A:C,3,FALSE)="","",VLOOKUP(M2840,'Hulpblad KAR-parser'!A:C,3,FALSE))</f>
        <v>Leiding Reg eenheid</v>
      </c>
      <c r="P2840" s="136" t="str">
        <f>IF(CONCATENATE(C2840,D2840)="","",VLOOKUP(CONCATENATE(C2840,D2840),Karakteristieken!AQ:AQ,1,FALSE))</f>
        <v>Inzet Pol algemeenLeiding Reg eenheid</v>
      </c>
    </row>
    <row r="2841" spans="1:16" x14ac:dyDescent="0.25">
      <c r="A2841" s="59"/>
      <c r="B2841" s="59"/>
      <c r="C2841" s="59"/>
      <c r="D2841" s="59"/>
      <c r="E2841" s="60" t="s">
        <v>9921</v>
      </c>
      <c r="F2841" s="60"/>
      <c r="G2841" s="60" t="s">
        <v>3164</v>
      </c>
      <c r="H2841" s="60"/>
      <c r="I2841" s="59">
        <f t="shared" si="46"/>
        <v>4</v>
      </c>
      <c r="J2841" s="59" t="s">
        <v>1561</v>
      </c>
      <c r="K2841" s="61"/>
      <c r="L2841" s="62" t="s">
        <v>6737</v>
      </c>
      <c r="M2841" s="62" t="s">
        <v>3164</v>
      </c>
      <c r="N2841" s="72" t="str">
        <f>VLOOKUP(M2841,'Hulpblad KAR-parser'!A:C,2,FALSE)</f>
        <v>Inzet Pol algemeen</v>
      </c>
      <c r="O2841" s="72" t="str">
        <f>IF(VLOOKUP(M2841,'Hulpblad KAR-parser'!A:C,3,FALSE)="","",VLOOKUP(M2841,'Hulpblad KAR-parser'!A:C,3,FALSE))</f>
        <v>Leiding Reg eenheid</v>
      </c>
      <c r="P2841" s="136" t="str">
        <f>IF(CONCATENATE(C2841,D2841)="","",VLOOKUP(CONCATENATE(C2841,D2841),Karakteristieken!AQ:AQ,1,FALSE))</f>
        <v/>
      </c>
    </row>
    <row r="2842" spans="1:16" x14ac:dyDescent="0.25">
      <c r="A2842" s="59">
        <v>200110096</v>
      </c>
      <c r="B2842" s="59">
        <v>200098562</v>
      </c>
      <c r="C2842" s="59" t="s">
        <v>3278</v>
      </c>
      <c r="D2842" s="59" t="s">
        <v>3304</v>
      </c>
      <c r="E2842" s="60" t="s">
        <v>3306</v>
      </c>
      <c r="F2842" s="60"/>
      <c r="G2842" s="60"/>
      <c r="H2842" s="60"/>
      <c r="I2842" s="59">
        <f t="shared" si="46"/>
        <v>14</v>
      </c>
      <c r="J2842" s="59" t="s">
        <v>1613</v>
      </c>
      <c r="K2842" s="61"/>
      <c r="L2842" s="62" t="s">
        <v>6737</v>
      </c>
      <c r="M2842" s="62" t="s">
        <v>3306</v>
      </c>
      <c r="N2842" s="72" t="str">
        <f>VLOOKUP(M2842,'Hulpblad KAR-parser'!A:C,2,FALSE)</f>
        <v>Inzet Pol landelijk</v>
      </c>
      <c r="O2842" s="72" t="str">
        <f>IF(VLOOKUP(M2842,'Hulpblad KAR-parser'!A:C,3,FALSE)="","",VLOOKUP(M2842,'Hulpblad KAR-parser'!A:C,3,FALSE))</f>
        <v>LFO</v>
      </c>
      <c r="P2842" s="136" t="str">
        <f>IF(CONCATENATE(C2842,D2842)="","",VLOOKUP(CONCATENATE(C2842,D2842),Karakteristieken!AQ:AQ,1,FALSE))</f>
        <v>Inzet Pol landelijkLFO</v>
      </c>
    </row>
    <row r="2843" spans="1:16" x14ac:dyDescent="0.25">
      <c r="A2843" s="59"/>
      <c r="B2843" s="59"/>
      <c r="C2843" s="59"/>
      <c r="D2843" s="59"/>
      <c r="E2843" s="60" t="s">
        <v>10007</v>
      </c>
      <c r="F2843" s="60"/>
      <c r="G2843" s="60" t="s">
        <v>3306</v>
      </c>
      <c r="H2843" s="60"/>
      <c r="I2843" s="59">
        <f t="shared" si="46"/>
        <v>6</v>
      </c>
      <c r="J2843" s="59" t="s">
        <v>1561</v>
      </c>
      <c r="K2843" s="61"/>
      <c r="L2843" s="62" t="s">
        <v>6737</v>
      </c>
      <c r="M2843" s="62" t="s">
        <v>3306</v>
      </c>
      <c r="N2843" s="72" t="str">
        <f>VLOOKUP(M2843,'Hulpblad KAR-parser'!A:C,2,FALSE)</f>
        <v>Inzet Pol landelijk</v>
      </c>
      <c r="O2843" s="72" t="str">
        <f>IF(VLOOKUP(M2843,'Hulpblad KAR-parser'!A:C,3,FALSE)="","",VLOOKUP(M2843,'Hulpblad KAR-parser'!A:C,3,FALSE))</f>
        <v>LFO</v>
      </c>
      <c r="P2843" s="136" t="str">
        <f>IF(CONCATENATE(C2843,D2843)="","",VLOOKUP(CONCATENATE(C2843,D2843),Karakteristieken!AQ:AQ,1,FALSE))</f>
        <v/>
      </c>
    </row>
    <row r="2844" spans="1:16" x14ac:dyDescent="0.25">
      <c r="A2844" s="59"/>
      <c r="B2844" s="59"/>
      <c r="C2844" s="59"/>
      <c r="D2844" s="59"/>
      <c r="E2844" s="60" t="s">
        <v>10008</v>
      </c>
      <c r="F2844" s="60"/>
      <c r="G2844" s="60" t="s">
        <v>3306</v>
      </c>
      <c r="H2844" s="60"/>
      <c r="I2844" s="59">
        <f t="shared" si="46"/>
        <v>4</v>
      </c>
      <c r="J2844" s="59" t="s">
        <v>1561</v>
      </c>
      <c r="K2844" s="61"/>
      <c r="L2844" s="62" t="s">
        <v>6737</v>
      </c>
      <c r="M2844" s="62" t="s">
        <v>3306</v>
      </c>
      <c r="N2844" s="72" t="str">
        <f>VLOOKUP(M2844,'Hulpblad KAR-parser'!A:C,2,FALSE)</f>
        <v>Inzet Pol landelijk</v>
      </c>
      <c r="O2844" s="72" t="str">
        <f>IF(VLOOKUP(M2844,'Hulpblad KAR-parser'!A:C,3,FALSE)="","",VLOOKUP(M2844,'Hulpblad KAR-parser'!A:C,3,FALSE))</f>
        <v>LFO</v>
      </c>
      <c r="P2844" s="136" t="str">
        <f>IF(CONCATENATE(C2844,D2844)="","",VLOOKUP(CONCATENATE(C2844,D2844),Karakteristieken!AQ:AQ,1,FALSE))</f>
        <v/>
      </c>
    </row>
    <row r="2845" spans="1:16" x14ac:dyDescent="0.25">
      <c r="A2845" s="59">
        <v>200110097</v>
      </c>
      <c r="B2845" s="59">
        <v>200098563</v>
      </c>
      <c r="C2845" s="59" t="s">
        <v>3278</v>
      </c>
      <c r="D2845" s="59" t="s">
        <v>3307</v>
      </c>
      <c r="E2845" s="60" t="s">
        <v>3309</v>
      </c>
      <c r="F2845" s="60"/>
      <c r="G2845" s="60"/>
      <c r="H2845" s="60"/>
      <c r="I2845" s="59">
        <f t="shared" si="46"/>
        <v>15</v>
      </c>
      <c r="J2845" s="59" t="s">
        <v>1613</v>
      </c>
      <c r="K2845" s="61"/>
      <c r="L2845" s="62" t="s">
        <v>6737</v>
      </c>
      <c r="M2845" s="62" t="s">
        <v>3309</v>
      </c>
      <c r="N2845" s="72" t="str">
        <f>VLOOKUP(M2845,'Hulpblad KAR-parser'!A:C,2,FALSE)</f>
        <v>Inzet Pol landelijk</v>
      </c>
      <c r="O2845" s="72" t="str">
        <f>IF(VLOOKUP(M2845,'Hulpblad KAR-parser'!A:C,3,FALSE)="","",VLOOKUP(M2845,'Hulpblad KAR-parser'!A:C,3,FALSE))</f>
        <v>LOCC</v>
      </c>
      <c r="P2845" s="136" t="str">
        <f>IF(CONCATENATE(C2845,D2845)="","",VLOOKUP(CONCATENATE(C2845,D2845),Karakteristieken!AQ:AQ,1,FALSE))</f>
        <v>Inzet Pol landelijkLOCC</v>
      </c>
    </row>
    <row r="2846" spans="1:16" x14ac:dyDescent="0.25">
      <c r="A2846" s="59"/>
      <c r="B2846" s="59"/>
      <c r="C2846" s="59"/>
      <c r="D2846" s="59"/>
      <c r="E2846" s="60" t="s">
        <v>10009</v>
      </c>
      <c r="F2846" s="60"/>
      <c r="G2846" s="60" t="s">
        <v>3309</v>
      </c>
      <c r="H2846" s="60"/>
      <c r="I2846" s="59">
        <f t="shared" si="46"/>
        <v>7</v>
      </c>
      <c r="J2846" s="59" t="s">
        <v>1561</v>
      </c>
      <c r="K2846" s="61"/>
      <c r="L2846" s="62" t="s">
        <v>6737</v>
      </c>
      <c r="M2846" s="62" t="s">
        <v>3309</v>
      </c>
      <c r="N2846" s="72" t="str">
        <f>VLOOKUP(M2846,'Hulpblad KAR-parser'!A:C,2,FALSE)</f>
        <v>Inzet Pol landelijk</v>
      </c>
      <c r="O2846" s="72" t="str">
        <f>IF(VLOOKUP(M2846,'Hulpblad KAR-parser'!A:C,3,FALSE)="","",VLOOKUP(M2846,'Hulpblad KAR-parser'!A:C,3,FALSE))</f>
        <v>LOCC</v>
      </c>
      <c r="P2846" s="136" t="str">
        <f>IF(CONCATENATE(C2846,D2846)="","",VLOOKUP(CONCATENATE(C2846,D2846),Karakteristieken!AQ:AQ,1,FALSE))</f>
        <v/>
      </c>
    </row>
    <row r="2847" spans="1:16" x14ac:dyDescent="0.25">
      <c r="A2847" s="59"/>
      <c r="B2847" s="59"/>
      <c r="C2847" s="59"/>
      <c r="D2847" s="59"/>
      <c r="E2847" s="60" t="s">
        <v>10010</v>
      </c>
      <c r="F2847" s="60"/>
      <c r="G2847" s="60" t="s">
        <v>3309</v>
      </c>
      <c r="H2847" s="60"/>
      <c r="I2847" s="59">
        <f t="shared" si="46"/>
        <v>5</v>
      </c>
      <c r="J2847" s="59" t="s">
        <v>1561</v>
      </c>
      <c r="K2847" s="61"/>
      <c r="L2847" s="62" t="s">
        <v>6737</v>
      </c>
      <c r="M2847" s="62" t="s">
        <v>3309</v>
      </c>
      <c r="N2847" s="72" t="str">
        <f>VLOOKUP(M2847,'Hulpblad KAR-parser'!A:C,2,FALSE)</f>
        <v>Inzet Pol landelijk</v>
      </c>
      <c r="O2847" s="72" t="str">
        <f>IF(VLOOKUP(M2847,'Hulpblad KAR-parser'!A:C,3,FALSE)="","",VLOOKUP(M2847,'Hulpblad KAR-parser'!A:C,3,FALSE))</f>
        <v>LOCC</v>
      </c>
      <c r="P2847" s="136" t="str">
        <f>IF(CONCATENATE(C2847,D2847)="","",VLOOKUP(CONCATENATE(C2847,D2847),Karakteristieken!AQ:AQ,1,FALSE))</f>
        <v/>
      </c>
    </row>
    <row r="2848" spans="1:16" x14ac:dyDescent="0.25">
      <c r="A2848" s="59">
        <v>200110054</v>
      </c>
      <c r="B2848" s="59">
        <v>200098520</v>
      </c>
      <c r="C2848" s="59" t="s">
        <v>3337</v>
      </c>
      <c r="D2848" s="59" t="s">
        <v>3365</v>
      </c>
      <c r="E2848" s="60" t="s">
        <v>3367</v>
      </c>
      <c r="F2848" s="60"/>
      <c r="G2848" s="60"/>
      <c r="H2848" s="60"/>
      <c r="I2848" s="59">
        <f t="shared" si="46"/>
        <v>14</v>
      </c>
      <c r="J2848" s="59" t="s">
        <v>1613</v>
      </c>
      <c r="K2848" s="61"/>
      <c r="L2848" s="62" t="s">
        <v>6737</v>
      </c>
      <c r="M2848" s="62" t="s">
        <v>3367</v>
      </c>
      <c r="N2848" s="72" t="str">
        <f>VLOOKUP(M2848,'Hulpblad KAR-parser'!A:C,2,FALSE)</f>
        <v>Inzet Pol recherche</v>
      </c>
      <c r="O2848" s="72" t="str">
        <f>IF(VLOOKUP(M2848,'Hulpblad KAR-parser'!A:C,3,FALSE)="","",VLOOKUP(M2848,'Hulpblad KAR-parser'!A:C,3,FALSE))</f>
        <v>LPD</v>
      </c>
      <c r="P2848" s="136" t="str">
        <f>IF(CONCATENATE(C2848,D2848)="","",VLOOKUP(CONCATENATE(C2848,D2848),Karakteristieken!AQ:AQ,1,FALSE))</f>
        <v>Inzet Pol rechercheLPD</v>
      </c>
    </row>
    <row r="2849" spans="1:16" x14ac:dyDescent="0.25">
      <c r="A2849" s="59"/>
      <c r="B2849" s="59"/>
      <c r="C2849" s="59"/>
      <c r="D2849" s="59"/>
      <c r="E2849" s="60" t="s">
        <v>10043</v>
      </c>
      <c r="F2849" s="60"/>
      <c r="G2849" s="60" t="s">
        <v>3367</v>
      </c>
      <c r="H2849" s="60"/>
      <c r="I2849" s="59">
        <f t="shared" si="46"/>
        <v>7</v>
      </c>
      <c r="J2849" s="59" t="s">
        <v>1561</v>
      </c>
      <c r="K2849" s="61"/>
      <c r="L2849" s="62" t="s">
        <v>6737</v>
      </c>
      <c r="M2849" s="62" t="s">
        <v>3367</v>
      </c>
      <c r="N2849" s="72" t="str">
        <f>VLOOKUP(M2849,'Hulpblad KAR-parser'!A:C,2,FALSE)</f>
        <v>Inzet Pol recherche</v>
      </c>
      <c r="O2849" s="72" t="str">
        <f>IF(VLOOKUP(M2849,'Hulpblad KAR-parser'!A:C,3,FALSE)="","",VLOOKUP(M2849,'Hulpblad KAR-parser'!A:C,3,FALSE))</f>
        <v>LPD</v>
      </c>
      <c r="P2849" s="136" t="str">
        <f>IF(CONCATENATE(C2849,D2849)="","",VLOOKUP(CONCATENATE(C2849,D2849),Karakteristieken!AQ:AQ,1,FALSE))</f>
        <v/>
      </c>
    </row>
    <row r="2850" spans="1:16" x14ac:dyDescent="0.25">
      <c r="A2850" s="59"/>
      <c r="B2850" s="59"/>
      <c r="C2850" s="59"/>
      <c r="D2850" s="59"/>
      <c r="E2850" s="60" t="s">
        <v>10044</v>
      </c>
      <c r="F2850" s="60"/>
      <c r="G2850" s="60" t="s">
        <v>3367</v>
      </c>
      <c r="H2850" s="60"/>
      <c r="I2850" s="59">
        <f t="shared" si="46"/>
        <v>4</v>
      </c>
      <c r="J2850" s="59" t="s">
        <v>1561</v>
      </c>
      <c r="K2850" s="61"/>
      <c r="L2850" s="62" t="s">
        <v>6737</v>
      </c>
      <c r="M2850" s="62" t="s">
        <v>3367</v>
      </c>
      <c r="N2850" s="72" t="str">
        <f>VLOOKUP(M2850,'Hulpblad KAR-parser'!A:C,2,FALSE)</f>
        <v>Inzet Pol recherche</v>
      </c>
      <c r="O2850" s="72" t="str">
        <f>IF(VLOOKUP(M2850,'Hulpblad KAR-parser'!A:C,3,FALSE)="","",VLOOKUP(M2850,'Hulpblad KAR-parser'!A:C,3,FALSE))</f>
        <v>LPD</v>
      </c>
      <c r="P2850" s="136" t="str">
        <f>IF(CONCATENATE(C2850,D2850)="","",VLOOKUP(CONCATENATE(C2850,D2850),Karakteristieken!AQ:AQ,1,FALSE))</f>
        <v/>
      </c>
    </row>
    <row r="2851" spans="1:16" x14ac:dyDescent="0.25">
      <c r="A2851" s="59">
        <v>200110098</v>
      </c>
      <c r="B2851" s="59">
        <v>200098564</v>
      </c>
      <c r="C2851" s="59" t="s">
        <v>3278</v>
      </c>
      <c r="D2851" s="59" t="s">
        <v>3310</v>
      </c>
      <c r="E2851" s="60" t="s">
        <v>3312</v>
      </c>
      <c r="F2851" s="60"/>
      <c r="G2851" s="60"/>
      <c r="H2851" s="60"/>
      <c r="I2851" s="59">
        <f t="shared" si="46"/>
        <v>15</v>
      </c>
      <c r="J2851" s="59" t="s">
        <v>1613</v>
      </c>
      <c r="K2851" s="61"/>
      <c r="L2851" s="62" t="s">
        <v>6737</v>
      </c>
      <c r="M2851" s="62" t="s">
        <v>3312</v>
      </c>
      <c r="N2851" s="72" t="str">
        <f>VLOOKUP(M2851,'Hulpblad KAR-parser'!A:C,2,FALSE)</f>
        <v>Inzet Pol landelijk</v>
      </c>
      <c r="O2851" s="72" t="str">
        <f>IF(VLOOKUP(M2851,'Hulpblad KAR-parser'!A:C,3,FALSE)="","",VLOOKUP(M2851,'Hulpblad KAR-parser'!A:C,3,FALSE))</f>
        <v>LTFO</v>
      </c>
      <c r="P2851" s="136" t="str">
        <f>IF(CONCATENATE(C2851,D2851)="","",VLOOKUP(CONCATENATE(C2851,D2851),Karakteristieken!AQ:AQ,1,FALSE))</f>
        <v>Inzet Pol landelijkLTFO</v>
      </c>
    </row>
    <row r="2852" spans="1:16" x14ac:dyDescent="0.25">
      <c r="A2852" s="59"/>
      <c r="B2852" s="59"/>
      <c r="C2852" s="59"/>
      <c r="D2852" s="59"/>
      <c r="E2852" s="60" t="s">
        <v>10011</v>
      </c>
      <c r="F2852" s="60"/>
      <c r="G2852" s="60" t="s">
        <v>3312</v>
      </c>
      <c r="H2852" s="60"/>
      <c r="I2852" s="59">
        <f t="shared" si="46"/>
        <v>7</v>
      </c>
      <c r="J2852" s="59" t="s">
        <v>1561</v>
      </c>
      <c r="K2852" s="61"/>
      <c r="L2852" s="62" t="s">
        <v>6737</v>
      </c>
      <c r="M2852" s="62" t="s">
        <v>3312</v>
      </c>
      <c r="N2852" s="72" t="str">
        <f>VLOOKUP(M2852,'Hulpblad KAR-parser'!A:C,2,FALSE)</f>
        <v>Inzet Pol landelijk</v>
      </c>
      <c r="O2852" s="72" t="str">
        <f>IF(VLOOKUP(M2852,'Hulpblad KAR-parser'!A:C,3,FALSE)="","",VLOOKUP(M2852,'Hulpblad KAR-parser'!A:C,3,FALSE))</f>
        <v>LTFO</v>
      </c>
      <c r="P2852" s="136" t="str">
        <f>IF(CONCATENATE(C2852,D2852)="","",VLOOKUP(CONCATENATE(C2852,D2852),Karakteristieken!AQ:AQ,1,FALSE))</f>
        <v/>
      </c>
    </row>
    <row r="2853" spans="1:16" x14ac:dyDescent="0.25">
      <c r="A2853" s="59"/>
      <c r="B2853" s="59"/>
      <c r="C2853" s="59"/>
      <c r="D2853" s="59"/>
      <c r="E2853" s="60" t="s">
        <v>10012</v>
      </c>
      <c r="F2853" s="60"/>
      <c r="G2853" s="60" t="s">
        <v>3312</v>
      </c>
      <c r="H2853" s="60"/>
      <c r="I2853" s="59">
        <f t="shared" si="46"/>
        <v>5</v>
      </c>
      <c r="J2853" s="59" t="s">
        <v>1561</v>
      </c>
      <c r="K2853" s="61"/>
      <c r="L2853" s="62" t="s">
        <v>6737</v>
      </c>
      <c r="M2853" s="62" t="s">
        <v>3312</v>
      </c>
      <c r="N2853" s="72" t="str">
        <f>VLOOKUP(M2853,'Hulpblad KAR-parser'!A:C,2,FALSE)</f>
        <v>Inzet Pol landelijk</v>
      </c>
      <c r="O2853" s="72" t="str">
        <f>IF(VLOOKUP(M2853,'Hulpblad KAR-parser'!A:C,3,FALSE)="","",VLOOKUP(M2853,'Hulpblad KAR-parser'!A:C,3,FALSE))</f>
        <v>LTFO</v>
      </c>
      <c r="P2853" s="136" t="str">
        <f>IF(CONCATENATE(C2853,D2853)="","",VLOOKUP(CONCATENATE(C2853,D2853),Karakteristieken!AQ:AQ,1,FALSE))</f>
        <v/>
      </c>
    </row>
    <row r="2854" spans="1:16" x14ac:dyDescent="0.25">
      <c r="A2854" s="59">
        <v>200110099</v>
      </c>
      <c r="B2854" s="59">
        <v>200098565</v>
      </c>
      <c r="C2854" s="59" t="s">
        <v>3278</v>
      </c>
      <c r="D2854" s="59" t="s">
        <v>3313</v>
      </c>
      <c r="E2854" s="60" t="s">
        <v>3315</v>
      </c>
      <c r="F2854" s="60"/>
      <c r="G2854" s="60"/>
      <c r="H2854" s="60"/>
      <c r="I2854" s="59">
        <f t="shared" si="46"/>
        <v>15</v>
      </c>
      <c r="J2854" s="59" t="s">
        <v>1613</v>
      </c>
      <c r="K2854" s="61"/>
      <c r="L2854" s="62" t="s">
        <v>6737</v>
      </c>
      <c r="M2854" s="62" t="s">
        <v>3315</v>
      </c>
      <c r="N2854" s="72" t="str">
        <f>VLOOKUP(M2854,'Hulpblad KAR-parser'!A:C,2,FALSE)</f>
        <v>Inzet Pol landelijk</v>
      </c>
      <c r="O2854" s="72" t="str">
        <f>IF(VLOOKUP(M2854,'Hulpblad KAR-parser'!A:C,3,FALSE)="","",VLOOKUP(M2854,'Hulpblad KAR-parser'!A:C,3,FALSE))</f>
        <v>LTOZ</v>
      </c>
      <c r="P2854" s="136" t="str">
        <f>IF(CONCATENATE(C2854,D2854)="","",VLOOKUP(CONCATENATE(C2854,D2854),Karakteristieken!AQ:AQ,1,FALSE))</f>
        <v>Inzet Pol landelijkLTOZ</v>
      </c>
    </row>
    <row r="2855" spans="1:16" x14ac:dyDescent="0.25">
      <c r="A2855" s="59"/>
      <c r="B2855" s="59"/>
      <c r="C2855" s="59"/>
      <c r="D2855" s="59"/>
      <c r="E2855" s="60" t="s">
        <v>10013</v>
      </c>
      <c r="F2855" s="60"/>
      <c r="G2855" s="60" t="s">
        <v>3315</v>
      </c>
      <c r="H2855" s="60"/>
      <c r="I2855" s="59">
        <f t="shared" si="46"/>
        <v>7</v>
      </c>
      <c r="J2855" s="59" t="s">
        <v>1561</v>
      </c>
      <c r="K2855" s="61"/>
      <c r="L2855" s="62" t="s">
        <v>6737</v>
      </c>
      <c r="M2855" s="62" t="s">
        <v>3315</v>
      </c>
      <c r="N2855" s="72" t="str">
        <f>VLOOKUP(M2855,'Hulpblad KAR-parser'!A:C,2,FALSE)</f>
        <v>Inzet Pol landelijk</v>
      </c>
      <c r="O2855" s="72" t="str">
        <f>IF(VLOOKUP(M2855,'Hulpblad KAR-parser'!A:C,3,FALSE)="","",VLOOKUP(M2855,'Hulpblad KAR-parser'!A:C,3,FALSE))</f>
        <v>LTOZ</v>
      </c>
      <c r="P2855" s="136" t="str">
        <f>IF(CONCATENATE(C2855,D2855)="","",VLOOKUP(CONCATENATE(C2855,D2855),Karakteristieken!AQ:AQ,1,FALSE))</f>
        <v/>
      </c>
    </row>
    <row r="2856" spans="1:16" x14ac:dyDescent="0.25">
      <c r="A2856" s="59"/>
      <c r="B2856" s="59"/>
      <c r="C2856" s="59"/>
      <c r="D2856" s="59"/>
      <c r="E2856" s="60" t="s">
        <v>10014</v>
      </c>
      <c r="F2856" s="60"/>
      <c r="G2856" s="60" t="s">
        <v>3315</v>
      </c>
      <c r="H2856" s="60"/>
      <c r="I2856" s="59">
        <f t="shared" si="46"/>
        <v>5</v>
      </c>
      <c r="J2856" s="59" t="s">
        <v>1561</v>
      </c>
      <c r="K2856" s="61"/>
      <c r="L2856" s="62" t="s">
        <v>6737</v>
      </c>
      <c r="M2856" s="62" t="s">
        <v>3315</v>
      </c>
      <c r="N2856" s="72" t="str">
        <f>VLOOKUP(M2856,'Hulpblad KAR-parser'!A:C,2,FALSE)</f>
        <v>Inzet Pol landelijk</v>
      </c>
      <c r="O2856" s="72" t="str">
        <f>IF(VLOOKUP(M2856,'Hulpblad KAR-parser'!A:C,3,FALSE)="","",VLOOKUP(M2856,'Hulpblad KAR-parser'!A:C,3,FALSE))</f>
        <v>LTOZ</v>
      </c>
      <c r="P2856" s="136" t="str">
        <f>IF(CONCATENATE(C2856,D2856)="","",VLOOKUP(CONCATENATE(C2856,D2856),Karakteristieken!AQ:AQ,1,FALSE))</f>
        <v/>
      </c>
    </row>
    <row r="2857" spans="1:16" x14ac:dyDescent="0.25">
      <c r="A2857" s="59">
        <v>200110100</v>
      </c>
      <c r="B2857" s="59">
        <v>200098566</v>
      </c>
      <c r="C2857" s="59" t="s">
        <v>3278</v>
      </c>
      <c r="D2857" s="59" t="s">
        <v>3316</v>
      </c>
      <c r="E2857" s="60" t="s">
        <v>3318</v>
      </c>
      <c r="F2857" s="60"/>
      <c r="G2857" s="60"/>
      <c r="H2857" s="60"/>
      <c r="I2857" s="59">
        <f t="shared" si="46"/>
        <v>29</v>
      </c>
      <c r="J2857" s="59" t="s">
        <v>1613</v>
      </c>
      <c r="K2857" s="61"/>
      <c r="L2857" s="62" t="s">
        <v>6737</v>
      </c>
      <c r="M2857" s="62" t="s">
        <v>3318</v>
      </c>
      <c r="N2857" s="72" t="str">
        <f>VLOOKUP(M2857,'Hulpblad KAR-parser'!A:C,2,FALSE)</f>
        <v>Inzet Pol landelijk</v>
      </c>
      <c r="O2857" s="72" t="str">
        <f>IF(VLOOKUP(M2857,'Hulpblad KAR-parser'!A:C,3,FALSE)="","",VLOOKUP(M2857,'Hulpblad KAR-parser'!A:C,3,FALSE))</f>
        <v>Luchtvaarttoezicht</v>
      </c>
      <c r="P2857" s="136" t="str">
        <f>IF(CONCATENATE(C2857,D2857)="","",VLOOKUP(CONCATENATE(C2857,D2857),Karakteristieken!AQ:AQ,1,FALSE))</f>
        <v>Inzet Pol landelijkLuchtvaarttoezicht</v>
      </c>
    </row>
    <row r="2858" spans="1:16" x14ac:dyDescent="0.25">
      <c r="A2858" s="59"/>
      <c r="B2858" s="59"/>
      <c r="C2858" s="59"/>
      <c r="D2858" s="59"/>
      <c r="E2858" s="60" t="s">
        <v>10015</v>
      </c>
      <c r="F2858" s="60"/>
      <c r="G2858" s="60" t="s">
        <v>3318</v>
      </c>
      <c r="H2858" s="60"/>
      <c r="I2858" s="59">
        <f t="shared" si="46"/>
        <v>6</v>
      </c>
      <c r="J2858" s="59" t="s">
        <v>1561</v>
      </c>
      <c r="K2858" s="61"/>
      <c r="L2858" s="62" t="s">
        <v>6737</v>
      </c>
      <c r="M2858" s="62" t="s">
        <v>3318</v>
      </c>
      <c r="N2858" s="72" t="str">
        <f>VLOOKUP(M2858,'Hulpblad KAR-parser'!A:C,2,FALSE)</f>
        <v>Inzet Pol landelijk</v>
      </c>
      <c r="O2858" s="72" t="str">
        <f>IF(VLOOKUP(M2858,'Hulpblad KAR-parser'!A:C,3,FALSE)="","",VLOOKUP(M2858,'Hulpblad KAR-parser'!A:C,3,FALSE))</f>
        <v>Luchtvaarttoezicht</v>
      </c>
      <c r="P2858" s="136" t="str">
        <f>IF(CONCATENATE(C2858,D2858)="","",VLOOKUP(CONCATENATE(C2858,D2858),Karakteristieken!AQ:AQ,1,FALSE))</f>
        <v/>
      </c>
    </row>
    <row r="2859" spans="1:16" x14ac:dyDescent="0.25">
      <c r="A2859" s="59"/>
      <c r="B2859" s="59"/>
      <c r="C2859" s="59"/>
      <c r="D2859" s="59"/>
      <c r="E2859" s="60" t="s">
        <v>10016</v>
      </c>
      <c r="F2859" s="60"/>
      <c r="G2859" s="60" t="s">
        <v>3318</v>
      </c>
      <c r="H2859" s="60"/>
      <c r="I2859" s="59">
        <f t="shared" si="46"/>
        <v>4</v>
      </c>
      <c r="J2859" s="59" t="s">
        <v>1561</v>
      </c>
      <c r="K2859" s="61"/>
      <c r="L2859" s="62" t="s">
        <v>6737</v>
      </c>
      <c r="M2859" s="62" t="s">
        <v>3318</v>
      </c>
      <c r="N2859" s="72" t="str">
        <f>VLOOKUP(M2859,'Hulpblad KAR-parser'!A:C,2,FALSE)</f>
        <v>Inzet Pol landelijk</v>
      </c>
      <c r="O2859" s="72" t="str">
        <f>IF(VLOOKUP(M2859,'Hulpblad KAR-parser'!A:C,3,FALSE)="","",VLOOKUP(M2859,'Hulpblad KAR-parser'!A:C,3,FALSE))</f>
        <v>Luchtvaarttoezicht</v>
      </c>
      <c r="P2859" s="136" t="str">
        <f>IF(CONCATENATE(C2859,D2859)="","",VLOOKUP(CONCATENATE(C2859,D2859),Karakteristieken!AQ:AQ,1,FALSE))</f>
        <v/>
      </c>
    </row>
    <row r="2860" spans="1:16" x14ac:dyDescent="0.25">
      <c r="A2860" s="59">
        <v>200110101</v>
      </c>
      <c r="B2860" s="59">
        <v>200098567</v>
      </c>
      <c r="C2860" s="59" t="s">
        <v>3126</v>
      </c>
      <c r="D2860" s="59" t="s">
        <v>3165</v>
      </c>
      <c r="E2860" s="60" t="s">
        <v>3167</v>
      </c>
      <c r="F2860" s="60"/>
      <c r="G2860" s="60"/>
      <c r="H2860" s="60"/>
      <c r="I2860" s="59">
        <f t="shared" si="46"/>
        <v>13</v>
      </c>
      <c r="J2860" s="59" t="s">
        <v>1613</v>
      </c>
      <c r="K2860" s="61"/>
      <c r="L2860" s="62" t="s">
        <v>6737</v>
      </c>
      <c r="M2860" s="62" t="s">
        <v>3167</v>
      </c>
      <c r="N2860" s="72" t="str">
        <f>VLOOKUP(M2860,'Hulpblad KAR-parser'!A:C,2,FALSE)</f>
        <v>Inzet Pol algemeen</v>
      </c>
      <c r="O2860" s="72" t="str">
        <f>IF(VLOOKUP(M2860,'Hulpblad KAR-parser'!A:C,3,FALSE)="","",VLOOKUP(M2860,'Hulpblad KAR-parser'!A:C,3,FALSE))</f>
        <v>ME</v>
      </c>
      <c r="P2860" s="136" t="str">
        <f>IF(CONCATENATE(C2860,D2860)="","",VLOOKUP(CONCATENATE(C2860,D2860),Karakteristieken!AQ:AQ,1,FALSE))</f>
        <v>Inzet Pol algemeenME</v>
      </c>
    </row>
    <row r="2861" spans="1:16" x14ac:dyDescent="0.25">
      <c r="A2861" s="59"/>
      <c r="B2861" s="59"/>
      <c r="C2861" s="59"/>
      <c r="D2861" s="59"/>
      <c r="E2861" s="60" t="s">
        <v>9922</v>
      </c>
      <c r="F2861" s="60"/>
      <c r="G2861" s="60" t="s">
        <v>3167</v>
      </c>
      <c r="H2861" s="60"/>
      <c r="I2861" s="59">
        <f t="shared" si="46"/>
        <v>6</v>
      </c>
      <c r="J2861" s="59" t="s">
        <v>1561</v>
      </c>
      <c r="K2861" s="61"/>
      <c r="L2861" s="62" t="s">
        <v>6737</v>
      </c>
      <c r="M2861" s="62" t="s">
        <v>3167</v>
      </c>
      <c r="N2861" s="72" t="str">
        <f>VLOOKUP(M2861,'Hulpblad KAR-parser'!A:C,2,FALSE)</f>
        <v>Inzet Pol algemeen</v>
      </c>
      <c r="O2861" s="72" t="str">
        <f>IF(VLOOKUP(M2861,'Hulpblad KAR-parser'!A:C,3,FALSE)="","",VLOOKUP(M2861,'Hulpblad KAR-parser'!A:C,3,FALSE))</f>
        <v>ME</v>
      </c>
      <c r="P2861" s="136" t="str">
        <f>IF(CONCATENATE(C2861,D2861)="","",VLOOKUP(CONCATENATE(C2861,D2861),Karakteristieken!AQ:AQ,1,FALSE))</f>
        <v/>
      </c>
    </row>
    <row r="2862" spans="1:16" x14ac:dyDescent="0.25">
      <c r="A2862" s="59"/>
      <c r="B2862" s="59"/>
      <c r="C2862" s="59"/>
      <c r="D2862" s="59"/>
      <c r="E2862" s="60" t="s">
        <v>9923</v>
      </c>
      <c r="F2862" s="60"/>
      <c r="G2862" s="60" t="s">
        <v>3167</v>
      </c>
      <c r="H2862" s="60"/>
      <c r="I2862" s="59">
        <f t="shared" si="46"/>
        <v>3</v>
      </c>
      <c r="J2862" s="59" t="s">
        <v>1561</v>
      </c>
      <c r="K2862" s="61"/>
      <c r="L2862" s="62" t="s">
        <v>6737</v>
      </c>
      <c r="M2862" s="62" t="s">
        <v>3167</v>
      </c>
      <c r="N2862" s="72" t="str">
        <f>VLOOKUP(M2862,'Hulpblad KAR-parser'!A:C,2,FALSE)</f>
        <v>Inzet Pol algemeen</v>
      </c>
      <c r="O2862" s="72" t="str">
        <f>IF(VLOOKUP(M2862,'Hulpblad KAR-parser'!A:C,3,FALSE)="","",VLOOKUP(M2862,'Hulpblad KAR-parser'!A:C,3,FALSE))</f>
        <v>ME</v>
      </c>
      <c r="P2862" s="136" t="str">
        <f>IF(CONCATENATE(C2862,D2862)="","",VLOOKUP(CONCATENATE(C2862,D2862),Karakteristieken!AQ:AQ,1,FALSE))</f>
        <v/>
      </c>
    </row>
    <row r="2863" spans="1:16" x14ac:dyDescent="0.25">
      <c r="A2863" s="59">
        <v>200110055</v>
      </c>
      <c r="B2863" s="59">
        <v>200098521</v>
      </c>
      <c r="C2863" s="59" t="s">
        <v>3337</v>
      </c>
      <c r="D2863" s="59" t="s">
        <v>3368</v>
      </c>
      <c r="E2863" s="60" t="s">
        <v>3370</v>
      </c>
      <c r="F2863" s="60"/>
      <c r="G2863" s="60"/>
      <c r="H2863" s="60"/>
      <c r="I2863" s="59">
        <f t="shared" si="46"/>
        <v>20</v>
      </c>
      <c r="J2863" s="59" t="s">
        <v>1613</v>
      </c>
      <c r="K2863" s="61"/>
      <c r="L2863" s="62" t="s">
        <v>6737</v>
      </c>
      <c r="M2863" s="62" t="s">
        <v>3370</v>
      </c>
      <c r="N2863" s="72" t="str">
        <f>VLOOKUP(M2863,'Hulpblad KAR-parser'!A:C,2,FALSE)</f>
        <v>Inzet Pol recherche</v>
      </c>
      <c r="O2863" s="72" t="str">
        <f>IF(VLOOKUP(M2863,'Hulpblad KAR-parser'!A:C,3,FALSE)="","",VLOOKUP(M2863,'Hulpblad KAR-parser'!A:C,3,FALSE))</f>
        <v>Narcotica</v>
      </c>
      <c r="P2863" s="136" t="str">
        <f>IF(CONCATENATE(C2863,D2863)="","",VLOOKUP(CONCATENATE(C2863,D2863),Karakteristieken!AQ:AQ,1,FALSE))</f>
        <v>Inzet Pol rechercheNarcotica</v>
      </c>
    </row>
    <row r="2864" spans="1:16" x14ac:dyDescent="0.25">
      <c r="A2864" s="59"/>
      <c r="B2864" s="59"/>
      <c r="C2864" s="59"/>
      <c r="D2864" s="59"/>
      <c r="E2864" s="60" t="s">
        <v>10045</v>
      </c>
      <c r="F2864" s="60"/>
      <c r="G2864" s="60" t="s">
        <v>3370</v>
      </c>
      <c r="H2864" s="60"/>
      <c r="I2864" s="59">
        <f t="shared" si="46"/>
        <v>6</v>
      </c>
      <c r="J2864" s="59" t="s">
        <v>1561</v>
      </c>
      <c r="K2864" s="61"/>
      <c r="L2864" s="62" t="s">
        <v>6737</v>
      </c>
      <c r="M2864" s="62" t="s">
        <v>3370</v>
      </c>
      <c r="N2864" s="72" t="str">
        <f>VLOOKUP(M2864,'Hulpblad KAR-parser'!A:C,2,FALSE)</f>
        <v>Inzet Pol recherche</v>
      </c>
      <c r="O2864" s="72" t="str">
        <f>IF(VLOOKUP(M2864,'Hulpblad KAR-parser'!A:C,3,FALSE)="","",VLOOKUP(M2864,'Hulpblad KAR-parser'!A:C,3,FALSE))</f>
        <v>Narcotica</v>
      </c>
      <c r="P2864" s="136" t="str">
        <f>IF(CONCATENATE(C2864,D2864)="","",VLOOKUP(CONCATENATE(C2864,D2864),Karakteristieken!AQ:AQ,1,FALSE))</f>
        <v/>
      </c>
    </row>
    <row r="2865" spans="1:16" x14ac:dyDescent="0.25">
      <c r="A2865" s="59"/>
      <c r="B2865" s="59"/>
      <c r="C2865" s="59"/>
      <c r="D2865" s="59"/>
      <c r="E2865" s="60" t="s">
        <v>10046</v>
      </c>
      <c r="F2865" s="60"/>
      <c r="G2865" s="60" t="s">
        <v>3370</v>
      </c>
      <c r="H2865" s="60"/>
      <c r="I2865" s="59">
        <f t="shared" si="46"/>
        <v>6</v>
      </c>
      <c r="J2865" s="59" t="s">
        <v>1561</v>
      </c>
      <c r="K2865" s="61"/>
      <c r="L2865" s="62" t="s">
        <v>6737</v>
      </c>
      <c r="M2865" s="62" t="s">
        <v>3370</v>
      </c>
      <c r="N2865" s="72" t="str">
        <f>VLOOKUP(M2865,'Hulpblad KAR-parser'!A:C,2,FALSE)</f>
        <v>Inzet Pol recherche</v>
      </c>
      <c r="O2865" s="72" t="str">
        <f>IF(VLOOKUP(M2865,'Hulpblad KAR-parser'!A:C,3,FALSE)="","",VLOOKUP(M2865,'Hulpblad KAR-parser'!A:C,3,FALSE))</f>
        <v>Narcotica</v>
      </c>
      <c r="P2865" s="136" t="str">
        <f>IF(CONCATENATE(C2865,D2865)="","",VLOOKUP(CONCATENATE(C2865,D2865),Karakteristieken!AQ:AQ,1,FALSE))</f>
        <v/>
      </c>
    </row>
    <row r="2866" spans="1:16" x14ac:dyDescent="0.25">
      <c r="A2866" s="59">
        <v>200110102</v>
      </c>
      <c r="B2866" s="59">
        <v>200098568</v>
      </c>
      <c r="C2866" s="59" t="s">
        <v>3278</v>
      </c>
      <c r="D2866" s="59" t="s">
        <v>3319</v>
      </c>
      <c r="E2866" s="60" t="s">
        <v>3321</v>
      </c>
      <c r="F2866" s="60"/>
      <c r="G2866" s="60"/>
      <c r="H2866" s="60"/>
      <c r="I2866" s="59">
        <f t="shared" si="46"/>
        <v>16</v>
      </c>
      <c r="J2866" s="59" t="s">
        <v>1613</v>
      </c>
      <c r="K2866" s="61"/>
      <c r="L2866" s="62" t="s">
        <v>6737</v>
      </c>
      <c r="M2866" s="62" t="s">
        <v>3321</v>
      </c>
      <c r="N2866" s="72" t="str">
        <f>VLOOKUP(M2866,'Hulpblad KAR-parser'!A:C,2,FALSE)</f>
        <v>Inzet Pol landelijk</v>
      </c>
      <c r="O2866" s="72" t="str">
        <f>IF(VLOOKUP(M2866,'Hulpblad KAR-parser'!A:C,3,FALSE)="","",VLOOKUP(M2866,'Hulpblad KAR-parser'!A:C,3,FALSE))</f>
        <v>OG-AE</v>
      </c>
      <c r="P2866" s="136" t="str">
        <f>IF(CONCATENATE(C2866,D2866)="","",VLOOKUP(CONCATENATE(C2866,D2866),Karakteristieken!AQ:AQ,1,FALSE))</f>
        <v>Inzet Pol landelijkOG-AE</v>
      </c>
    </row>
    <row r="2867" spans="1:16" x14ac:dyDescent="0.25">
      <c r="A2867" s="59"/>
      <c r="B2867" s="59"/>
      <c r="C2867" s="59"/>
      <c r="D2867" s="59"/>
      <c r="E2867" s="60" t="s">
        <v>10017</v>
      </c>
      <c r="F2867" s="60"/>
      <c r="G2867" s="60" t="s">
        <v>3321</v>
      </c>
      <c r="H2867" s="60"/>
      <c r="I2867" s="59">
        <f t="shared" si="46"/>
        <v>5</v>
      </c>
      <c r="J2867" s="59" t="s">
        <v>1561</v>
      </c>
      <c r="K2867" s="61"/>
      <c r="L2867" s="62" t="s">
        <v>6737</v>
      </c>
      <c r="M2867" s="62" t="s">
        <v>3321</v>
      </c>
      <c r="N2867" s="72" t="str">
        <f>VLOOKUP(M2867,'Hulpblad KAR-parser'!A:C,2,FALSE)</f>
        <v>Inzet Pol landelijk</v>
      </c>
      <c r="O2867" s="72" t="str">
        <f>IF(VLOOKUP(M2867,'Hulpblad KAR-parser'!A:C,3,FALSE)="","",VLOOKUP(M2867,'Hulpblad KAR-parser'!A:C,3,FALSE))</f>
        <v>OG-AE</v>
      </c>
      <c r="P2867" s="136" t="str">
        <f>IF(CONCATENATE(C2867,D2867)="","",VLOOKUP(CONCATENATE(C2867,D2867),Karakteristieken!AQ:AQ,1,FALSE))</f>
        <v/>
      </c>
    </row>
    <row r="2868" spans="1:16" x14ac:dyDescent="0.25">
      <c r="A2868" s="59">
        <v>200110103</v>
      </c>
      <c r="B2868" s="59">
        <v>200098569</v>
      </c>
      <c r="C2868" s="59" t="s">
        <v>3126</v>
      </c>
      <c r="D2868" s="59" t="s">
        <v>3168</v>
      </c>
      <c r="E2868" s="60" t="s">
        <v>3170</v>
      </c>
      <c r="F2868" s="60"/>
      <c r="G2868" s="60"/>
      <c r="H2868" s="60"/>
      <c r="I2868" s="59">
        <f t="shared" si="46"/>
        <v>25</v>
      </c>
      <c r="J2868" s="59" t="s">
        <v>1613</v>
      </c>
      <c r="K2868" s="61"/>
      <c r="L2868" s="62" t="s">
        <v>6737</v>
      </c>
      <c r="M2868" s="62" t="s">
        <v>3170</v>
      </c>
      <c r="N2868" s="72" t="str">
        <f>VLOOKUP(M2868,'Hulpblad KAR-parser'!A:C,2,FALSE)</f>
        <v>Inzet Pol algemeen</v>
      </c>
      <c r="O2868" s="72" t="str">
        <f>IF(VLOOKUP(M2868,'Hulpblad KAR-parser'!A:C,3,FALSE)="","",VLOOKUP(M2868,'Hulpblad KAR-parser'!A:C,3,FALSE))</f>
        <v>Onderhandelaar</v>
      </c>
      <c r="P2868" s="136" t="str">
        <f>IF(CONCATENATE(C2868,D2868)="","",VLOOKUP(CONCATENATE(C2868,D2868),Karakteristieken!AQ:AQ,1,FALSE))</f>
        <v>Inzet Pol algemeenOnderhandelaar</v>
      </c>
    </row>
    <row r="2869" spans="1:16" x14ac:dyDescent="0.25">
      <c r="A2869" s="59"/>
      <c r="B2869" s="59"/>
      <c r="C2869" s="59"/>
      <c r="D2869" s="59"/>
      <c r="E2869" s="60" t="s">
        <v>9924</v>
      </c>
      <c r="F2869" s="60"/>
      <c r="G2869" s="60" t="s">
        <v>3170</v>
      </c>
      <c r="H2869" s="60"/>
      <c r="I2869" s="59">
        <f t="shared" si="46"/>
        <v>6</v>
      </c>
      <c r="J2869" s="59" t="s">
        <v>1561</v>
      </c>
      <c r="K2869" s="61"/>
      <c r="L2869" s="62" t="s">
        <v>6737</v>
      </c>
      <c r="M2869" s="62" t="s">
        <v>3170</v>
      </c>
      <c r="N2869" s="72" t="str">
        <f>VLOOKUP(M2869,'Hulpblad KAR-parser'!A:C,2,FALSE)</f>
        <v>Inzet Pol algemeen</v>
      </c>
      <c r="O2869" s="72" t="str">
        <f>IF(VLOOKUP(M2869,'Hulpblad KAR-parser'!A:C,3,FALSE)="","",VLOOKUP(M2869,'Hulpblad KAR-parser'!A:C,3,FALSE))</f>
        <v>Onderhandelaar</v>
      </c>
      <c r="P2869" s="136" t="str">
        <f>IF(CONCATENATE(C2869,D2869)="","",VLOOKUP(CONCATENATE(C2869,D2869),Karakteristieken!AQ:AQ,1,FALSE))</f>
        <v/>
      </c>
    </row>
    <row r="2870" spans="1:16" x14ac:dyDescent="0.25">
      <c r="A2870" s="59"/>
      <c r="B2870" s="59"/>
      <c r="C2870" s="59"/>
      <c r="D2870" s="59"/>
      <c r="E2870" s="60" t="s">
        <v>9925</v>
      </c>
      <c r="F2870" s="60"/>
      <c r="G2870" s="60" t="s">
        <v>3170</v>
      </c>
      <c r="H2870" s="60"/>
      <c r="I2870" s="59">
        <f t="shared" si="46"/>
        <v>7</v>
      </c>
      <c r="J2870" s="59" t="s">
        <v>1561</v>
      </c>
      <c r="K2870" s="61"/>
      <c r="L2870" s="62" t="s">
        <v>6737</v>
      </c>
      <c r="M2870" s="62" t="s">
        <v>3170</v>
      </c>
      <c r="N2870" s="72" t="str">
        <f>VLOOKUP(M2870,'Hulpblad KAR-parser'!A:C,2,FALSE)</f>
        <v>Inzet Pol algemeen</v>
      </c>
      <c r="O2870" s="72" t="str">
        <f>IF(VLOOKUP(M2870,'Hulpblad KAR-parser'!A:C,3,FALSE)="","",VLOOKUP(M2870,'Hulpblad KAR-parser'!A:C,3,FALSE))</f>
        <v>Onderhandelaar</v>
      </c>
      <c r="P2870" s="136" t="str">
        <f>IF(CONCATENATE(C2870,D2870)="","",VLOOKUP(CONCATENATE(C2870,D2870),Karakteristieken!AQ:AQ,1,FALSE))</f>
        <v/>
      </c>
    </row>
    <row r="2871" spans="1:16" x14ac:dyDescent="0.25">
      <c r="A2871" s="59">
        <v>200110104</v>
      </c>
      <c r="B2871" s="59">
        <v>200098570</v>
      </c>
      <c r="C2871" s="59" t="s">
        <v>3126</v>
      </c>
      <c r="D2871" s="59" t="s">
        <v>3171</v>
      </c>
      <c r="E2871" s="60" t="s">
        <v>3173</v>
      </c>
      <c r="F2871" s="60"/>
      <c r="G2871" s="60"/>
      <c r="H2871" s="60"/>
      <c r="I2871" s="59">
        <f t="shared" si="46"/>
        <v>15</v>
      </c>
      <c r="J2871" s="59" t="s">
        <v>1613</v>
      </c>
      <c r="K2871" s="61"/>
      <c r="L2871" s="62" t="s">
        <v>6737</v>
      </c>
      <c r="M2871" s="62" t="s">
        <v>3173</v>
      </c>
      <c r="N2871" s="72" t="str">
        <f>VLOOKUP(M2871,'Hulpblad KAR-parser'!A:C,2,FALSE)</f>
        <v>Inzet Pol algemeen</v>
      </c>
      <c r="O2871" s="72" t="str">
        <f>IF(VLOOKUP(M2871,'Hulpblad KAR-parser'!A:C,3,FALSE)="","",VLOOKUP(M2871,'Hulpblad KAR-parser'!A:C,3,FALSE))</f>
        <v>OpCo</v>
      </c>
      <c r="P2871" s="136" t="str">
        <f>IF(CONCATENATE(C2871,D2871)="","",VLOOKUP(CONCATENATE(C2871,D2871),Karakteristieken!AQ:AQ,1,FALSE))</f>
        <v>Inzet Pol algemeenOpCo</v>
      </c>
    </row>
    <row r="2872" spans="1:16" x14ac:dyDescent="0.25">
      <c r="A2872" s="59"/>
      <c r="B2872" s="59"/>
      <c r="C2872" s="59"/>
      <c r="D2872" s="59"/>
      <c r="E2872" s="60" t="s">
        <v>9926</v>
      </c>
      <c r="F2872" s="60"/>
      <c r="G2872" s="60" t="s">
        <v>3173</v>
      </c>
      <c r="H2872" s="60"/>
      <c r="I2872" s="59">
        <f t="shared" si="46"/>
        <v>6</v>
      </c>
      <c r="J2872" s="59" t="s">
        <v>1561</v>
      </c>
      <c r="K2872" s="61"/>
      <c r="L2872" s="62" t="s">
        <v>6737</v>
      </c>
      <c r="M2872" s="62" t="s">
        <v>3173</v>
      </c>
      <c r="N2872" s="72" t="str">
        <f>VLOOKUP(M2872,'Hulpblad KAR-parser'!A:C,2,FALSE)</f>
        <v>Inzet Pol algemeen</v>
      </c>
      <c r="O2872" s="72" t="str">
        <f>IF(VLOOKUP(M2872,'Hulpblad KAR-parser'!A:C,3,FALSE)="","",VLOOKUP(M2872,'Hulpblad KAR-parser'!A:C,3,FALSE))</f>
        <v>OpCo</v>
      </c>
      <c r="P2872" s="136" t="str">
        <f>IF(CONCATENATE(C2872,D2872)="","",VLOOKUP(CONCATENATE(C2872,D2872),Karakteristieken!AQ:AQ,1,FALSE))</f>
        <v/>
      </c>
    </row>
    <row r="2873" spans="1:16" x14ac:dyDescent="0.25">
      <c r="A2873" s="59"/>
      <c r="B2873" s="59"/>
      <c r="C2873" s="59"/>
      <c r="D2873" s="59"/>
      <c r="E2873" s="60" t="s">
        <v>9927</v>
      </c>
      <c r="F2873" s="60"/>
      <c r="G2873" s="60" t="s">
        <v>3173</v>
      </c>
      <c r="H2873" s="60"/>
      <c r="I2873" s="59">
        <f t="shared" si="46"/>
        <v>5</v>
      </c>
      <c r="J2873" s="59" t="s">
        <v>1561</v>
      </c>
      <c r="K2873" s="61"/>
      <c r="L2873" s="62" t="s">
        <v>6737</v>
      </c>
      <c r="M2873" s="62" t="s">
        <v>3173</v>
      </c>
      <c r="N2873" s="72" t="str">
        <f>VLOOKUP(M2873,'Hulpblad KAR-parser'!A:C,2,FALSE)</f>
        <v>Inzet Pol algemeen</v>
      </c>
      <c r="O2873" s="72" t="str">
        <f>IF(VLOOKUP(M2873,'Hulpblad KAR-parser'!A:C,3,FALSE)="","",VLOOKUP(M2873,'Hulpblad KAR-parser'!A:C,3,FALSE))</f>
        <v>OpCo</v>
      </c>
      <c r="P2873" s="136" t="str">
        <f>IF(CONCATENATE(C2873,D2873)="","",VLOOKUP(CONCATENATE(C2873,D2873),Karakteristieken!AQ:AQ,1,FALSE))</f>
        <v/>
      </c>
    </row>
    <row r="2874" spans="1:16" x14ac:dyDescent="0.25">
      <c r="A2874" s="59">
        <v>200110105</v>
      </c>
      <c r="B2874" s="59">
        <v>200098571</v>
      </c>
      <c r="C2874" s="59" t="s">
        <v>3278</v>
      </c>
      <c r="D2874" s="59" t="s">
        <v>3322</v>
      </c>
      <c r="E2874" s="60" t="s">
        <v>3324</v>
      </c>
      <c r="F2874" s="60"/>
      <c r="G2874" s="60"/>
      <c r="H2874" s="60"/>
      <c r="I2874" s="59">
        <f t="shared" si="46"/>
        <v>13</v>
      </c>
      <c r="J2874" s="59" t="s">
        <v>1613</v>
      </c>
      <c r="K2874" s="61"/>
      <c r="L2874" s="62" t="s">
        <v>6737</v>
      </c>
      <c r="M2874" s="62" t="s">
        <v>3324</v>
      </c>
      <c r="N2874" s="72" t="str">
        <f>VLOOKUP(M2874,'Hulpblad KAR-parser'!A:C,2,FALSE)</f>
        <v>Inzet Pol landelijk</v>
      </c>
      <c r="O2874" s="72" t="str">
        <f>IF(VLOOKUP(M2874,'Hulpblad KAR-parser'!A:C,3,FALSE)="","",VLOOKUP(M2874,'Hulpblad KAR-parser'!A:C,3,FALSE))</f>
        <v>OT</v>
      </c>
      <c r="P2874" s="136" t="str">
        <f>IF(CONCATENATE(C2874,D2874)="","",VLOOKUP(CONCATENATE(C2874,D2874),Karakteristieken!AQ:AQ,1,FALSE))</f>
        <v>Inzet Pol landelijkOT</v>
      </c>
    </row>
    <row r="2875" spans="1:16" x14ac:dyDescent="0.25">
      <c r="A2875" s="59"/>
      <c r="B2875" s="59"/>
      <c r="C2875" s="59"/>
      <c r="D2875" s="59"/>
      <c r="E2875" s="60" t="s">
        <v>10018</v>
      </c>
      <c r="F2875" s="60"/>
      <c r="G2875" s="60" t="s">
        <v>3324</v>
      </c>
      <c r="H2875" s="60"/>
      <c r="I2875" s="59">
        <f t="shared" si="46"/>
        <v>6</v>
      </c>
      <c r="J2875" s="59" t="s">
        <v>1561</v>
      </c>
      <c r="K2875" s="61"/>
      <c r="L2875" s="62" t="s">
        <v>6737</v>
      </c>
      <c r="M2875" s="62" t="s">
        <v>3324</v>
      </c>
      <c r="N2875" s="72" t="str">
        <f>VLOOKUP(M2875,'Hulpblad KAR-parser'!A:C,2,FALSE)</f>
        <v>Inzet Pol landelijk</v>
      </c>
      <c r="O2875" s="72" t="str">
        <f>IF(VLOOKUP(M2875,'Hulpblad KAR-parser'!A:C,3,FALSE)="","",VLOOKUP(M2875,'Hulpblad KAR-parser'!A:C,3,FALSE))</f>
        <v>OT</v>
      </c>
      <c r="P2875" s="136" t="str">
        <f>IF(CONCATENATE(C2875,D2875)="","",VLOOKUP(CONCATENATE(C2875,D2875),Karakteristieken!AQ:AQ,1,FALSE))</f>
        <v/>
      </c>
    </row>
    <row r="2876" spans="1:16" x14ac:dyDescent="0.25">
      <c r="A2876" s="59"/>
      <c r="B2876" s="59"/>
      <c r="C2876" s="59"/>
      <c r="D2876" s="59"/>
      <c r="E2876" s="60" t="s">
        <v>10019</v>
      </c>
      <c r="F2876" s="60"/>
      <c r="G2876" s="60" t="s">
        <v>3324</v>
      </c>
      <c r="H2876" s="60"/>
      <c r="I2876" s="59">
        <f t="shared" si="46"/>
        <v>3</v>
      </c>
      <c r="J2876" s="59" t="s">
        <v>1561</v>
      </c>
      <c r="K2876" s="61"/>
      <c r="L2876" s="62" t="s">
        <v>6737</v>
      </c>
      <c r="M2876" s="62" t="s">
        <v>3324</v>
      </c>
      <c r="N2876" s="72" t="str">
        <f>VLOOKUP(M2876,'Hulpblad KAR-parser'!A:C,2,FALSE)</f>
        <v>Inzet Pol landelijk</v>
      </c>
      <c r="O2876" s="72" t="str">
        <f>IF(VLOOKUP(M2876,'Hulpblad KAR-parser'!A:C,3,FALSE)="","",VLOOKUP(M2876,'Hulpblad KAR-parser'!A:C,3,FALSE))</f>
        <v>OT</v>
      </c>
      <c r="P2876" s="136" t="str">
        <f>IF(CONCATENATE(C2876,D2876)="","",VLOOKUP(CONCATENATE(C2876,D2876),Karakteristieken!AQ:AQ,1,FALSE))</f>
        <v/>
      </c>
    </row>
    <row r="2877" spans="1:16" x14ac:dyDescent="0.25">
      <c r="A2877" s="59">
        <v>200110106</v>
      </c>
      <c r="B2877" s="59">
        <v>200098572</v>
      </c>
      <c r="C2877" s="59" t="s">
        <v>3126</v>
      </c>
      <c r="D2877" s="59" t="s">
        <v>3174</v>
      </c>
      <c r="E2877" s="60" t="s">
        <v>3176</v>
      </c>
      <c r="F2877" s="60"/>
      <c r="G2877" s="60"/>
      <c r="H2877" s="60"/>
      <c r="I2877" s="59">
        <f t="shared" si="46"/>
        <v>16</v>
      </c>
      <c r="J2877" s="59" t="s">
        <v>1613</v>
      </c>
      <c r="K2877" s="61"/>
      <c r="L2877" s="62" t="s">
        <v>6737</v>
      </c>
      <c r="M2877" s="62" t="s">
        <v>3176</v>
      </c>
      <c r="N2877" s="72" t="str">
        <f>VLOOKUP(M2877,'Hulpblad KAR-parser'!A:C,2,FALSE)</f>
        <v>Inzet Pol algemeen</v>
      </c>
      <c r="O2877" s="72" t="str">
        <f>IF(VLOOKUP(M2877,'Hulpblad KAR-parser'!A:C,3,FALSE)="","",VLOOKUP(M2877,'Hulpblad KAR-parser'!A:C,3,FALSE))</f>
        <v>OVD-I</v>
      </c>
      <c r="P2877" s="136" t="str">
        <f>IF(CONCATENATE(C2877,D2877)="","",VLOOKUP(CONCATENATE(C2877,D2877),Karakteristieken!AQ:AQ,1,FALSE))</f>
        <v>Inzet Pol algemeenOVD-I</v>
      </c>
    </row>
    <row r="2878" spans="1:16" x14ac:dyDescent="0.25">
      <c r="A2878" s="59"/>
      <c r="B2878" s="59"/>
      <c r="C2878" s="59"/>
      <c r="D2878" s="59"/>
      <c r="E2878" s="60" t="s">
        <v>9928</v>
      </c>
      <c r="F2878" s="60"/>
      <c r="G2878" s="60" t="s">
        <v>3176</v>
      </c>
      <c r="H2878" s="60"/>
      <c r="I2878" s="59">
        <f t="shared" si="46"/>
        <v>7</v>
      </c>
      <c r="J2878" s="59" t="s">
        <v>1561</v>
      </c>
      <c r="K2878" s="61"/>
      <c r="L2878" s="62" t="s">
        <v>6737</v>
      </c>
      <c r="M2878" s="62" t="s">
        <v>3176</v>
      </c>
      <c r="N2878" s="72" t="str">
        <f>VLOOKUP(M2878,'Hulpblad KAR-parser'!A:C,2,FALSE)</f>
        <v>Inzet Pol algemeen</v>
      </c>
      <c r="O2878" s="72" t="str">
        <f>IF(VLOOKUP(M2878,'Hulpblad KAR-parser'!A:C,3,FALSE)="","",VLOOKUP(M2878,'Hulpblad KAR-parser'!A:C,3,FALSE))</f>
        <v>OVD-I</v>
      </c>
      <c r="P2878" s="136" t="str">
        <f>IF(CONCATENATE(C2878,D2878)="","",VLOOKUP(CONCATENATE(C2878,D2878),Karakteristieken!AQ:AQ,1,FALSE))</f>
        <v/>
      </c>
    </row>
    <row r="2879" spans="1:16" x14ac:dyDescent="0.25">
      <c r="A2879" s="59"/>
      <c r="B2879" s="59"/>
      <c r="C2879" s="59"/>
      <c r="D2879" s="59"/>
      <c r="E2879" s="60" t="s">
        <v>9929</v>
      </c>
      <c r="F2879" s="60"/>
      <c r="G2879" s="60" t="s">
        <v>3176</v>
      </c>
      <c r="H2879" s="60"/>
      <c r="I2879" s="59">
        <f t="shared" si="46"/>
        <v>6</v>
      </c>
      <c r="J2879" s="59" t="s">
        <v>1561</v>
      </c>
      <c r="K2879" s="61"/>
      <c r="L2879" s="62" t="s">
        <v>6737</v>
      </c>
      <c r="M2879" s="62" t="s">
        <v>3176</v>
      </c>
      <c r="N2879" s="72" t="str">
        <f>VLOOKUP(M2879,'Hulpblad KAR-parser'!A:C,2,FALSE)</f>
        <v>Inzet Pol algemeen</v>
      </c>
      <c r="O2879" s="72" t="str">
        <f>IF(VLOOKUP(M2879,'Hulpblad KAR-parser'!A:C,3,FALSE)="","",VLOOKUP(M2879,'Hulpblad KAR-parser'!A:C,3,FALSE))</f>
        <v>OVD-I</v>
      </c>
      <c r="P2879" s="136" t="str">
        <f>IF(CONCATENATE(C2879,D2879)="","",VLOOKUP(CONCATENATE(C2879,D2879),Karakteristieken!AQ:AQ,1,FALSE))</f>
        <v/>
      </c>
    </row>
    <row r="2880" spans="1:16" x14ac:dyDescent="0.25">
      <c r="A2880" s="59">
        <v>200110107</v>
      </c>
      <c r="B2880" s="59">
        <v>200098573</v>
      </c>
      <c r="C2880" s="59" t="s">
        <v>3126</v>
      </c>
      <c r="D2880" s="59" t="s">
        <v>3177</v>
      </c>
      <c r="E2880" s="60" t="s">
        <v>3179</v>
      </c>
      <c r="F2880" s="60"/>
      <c r="G2880" s="60"/>
      <c r="H2880" s="60"/>
      <c r="I2880" s="59">
        <f t="shared" si="46"/>
        <v>17</v>
      </c>
      <c r="J2880" s="59" t="s">
        <v>1613</v>
      </c>
      <c r="K2880" s="61"/>
      <c r="L2880" s="62" t="s">
        <v>6737</v>
      </c>
      <c r="M2880" s="62" t="s">
        <v>3179</v>
      </c>
      <c r="N2880" s="72" t="str">
        <f>VLOOKUP(M2880,'Hulpblad KAR-parser'!A:C,2,FALSE)</f>
        <v>Inzet Pol algemeen</v>
      </c>
      <c r="O2880" s="72" t="str">
        <f>IF(VLOOKUP(M2880,'Hulpblad KAR-parser'!A:C,3,FALSE)="","",VLOOKUP(M2880,'Hulpblad KAR-parser'!A:C,3,FALSE))</f>
        <v>OVD-OC</v>
      </c>
      <c r="P2880" s="136" t="str">
        <f>IF(CONCATENATE(C2880,D2880)="","",VLOOKUP(CONCATENATE(C2880,D2880),Karakteristieken!AQ:AQ,1,FALSE))</f>
        <v>Inzet Pol algemeenOVD-OC</v>
      </c>
    </row>
    <row r="2881" spans="1:16" x14ac:dyDescent="0.25">
      <c r="A2881" s="59"/>
      <c r="B2881" s="59"/>
      <c r="C2881" s="59"/>
      <c r="D2881" s="59"/>
      <c r="E2881" s="60" t="s">
        <v>9930</v>
      </c>
      <c r="F2881" s="60"/>
      <c r="G2881" s="60" t="s">
        <v>3179</v>
      </c>
      <c r="H2881" s="60"/>
      <c r="I2881" s="59">
        <f t="shared" si="46"/>
        <v>7</v>
      </c>
      <c r="J2881" s="59" t="s">
        <v>1561</v>
      </c>
      <c r="K2881" s="61"/>
      <c r="L2881" s="62" t="s">
        <v>6737</v>
      </c>
      <c r="M2881" s="62" t="s">
        <v>3179</v>
      </c>
      <c r="N2881" s="72" t="str">
        <f>VLOOKUP(M2881,'Hulpblad KAR-parser'!A:C,2,FALSE)</f>
        <v>Inzet Pol algemeen</v>
      </c>
      <c r="O2881" s="72" t="str">
        <f>IF(VLOOKUP(M2881,'Hulpblad KAR-parser'!A:C,3,FALSE)="","",VLOOKUP(M2881,'Hulpblad KAR-parser'!A:C,3,FALSE))</f>
        <v>OVD-OC</v>
      </c>
      <c r="P2881" s="136" t="str">
        <f>IF(CONCATENATE(C2881,D2881)="","",VLOOKUP(CONCATENATE(C2881,D2881),Karakteristieken!AQ:AQ,1,FALSE))</f>
        <v/>
      </c>
    </row>
    <row r="2882" spans="1:16" x14ac:dyDescent="0.25">
      <c r="A2882" s="59"/>
      <c r="B2882" s="59"/>
      <c r="C2882" s="59"/>
      <c r="D2882" s="59"/>
      <c r="E2882" s="60" t="s">
        <v>9931</v>
      </c>
      <c r="F2882" s="60"/>
      <c r="G2882" s="60" t="s">
        <v>3179</v>
      </c>
      <c r="H2882" s="60"/>
      <c r="I2882" s="59">
        <f t="shared" si="46"/>
        <v>7</v>
      </c>
      <c r="J2882" s="59" t="s">
        <v>1561</v>
      </c>
      <c r="K2882" s="61"/>
      <c r="L2882" s="62" t="s">
        <v>6737</v>
      </c>
      <c r="M2882" s="62" t="s">
        <v>3179</v>
      </c>
      <c r="N2882" s="72" t="str">
        <f>VLOOKUP(M2882,'Hulpblad KAR-parser'!A:C,2,FALSE)</f>
        <v>Inzet Pol algemeen</v>
      </c>
      <c r="O2882" s="72" t="str">
        <f>IF(VLOOKUP(M2882,'Hulpblad KAR-parser'!A:C,3,FALSE)="","",VLOOKUP(M2882,'Hulpblad KAR-parser'!A:C,3,FALSE))</f>
        <v>OVD-OC</v>
      </c>
      <c r="P2882" s="136" t="str">
        <f>IF(CONCATENATE(C2882,D2882)="","",VLOOKUP(CONCATENATE(C2882,D2882),Karakteristieken!AQ:AQ,1,FALSE))</f>
        <v/>
      </c>
    </row>
    <row r="2883" spans="1:16" x14ac:dyDescent="0.25">
      <c r="A2883" s="59">
        <v>200110108</v>
      </c>
      <c r="B2883" s="59">
        <v>200098574</v>
      </c>
      <c r="C2883" s="59" t="s">
        <v>3126</v>
      </c>
      <c r="D2883" s="59" t="s">
        <v>3180</v>
      </c>
      <c r="E2883" s="60" t="s">
        <v>3182</v>
      </c>
      <c r="F2883" s="60"/>
      <c r="G2883" s="60"/>
      <c r="H2883" s="60"/>
      <c r="I2883" s="59">
        <f t="shared" si="46"/>
        <v>16</v>
      </c>
      <c r="J2883" s="59" t="s">
        <v>1613</v>
      </c>
      <c r="K2883" s="61"/>
      <c r="L2883" s="62" t="s">
        <v>6737</v>
      </c>
      <c r="M2883" s="62" t="s">
        <v>3182</v>
      </c>
      <c r="N2883" s="72" t="str">
        <f>VLOOKUP(M2883,'Hulpblad KAR-parser'!A:C,2,FALSE)</f>
        <v>Inzet Pol algemeen</v>
      </c>
      <c r="O2883" s="72" t="str">
        <f>IF(VLOOKUP(M2883,'Hulpblad KAR-parser'!A:C,3,FALSE)="","",VLOOKUP(M2883,'Hulpblad KAR-parser'!A:C,3,FALSE))</f>
        <v>OVD-P</v>
      </c>
      <c r="P2883" s="136" t="str">
        <f>IF(CONCATENATE(C2883,D2883)="","",VLOOKUP(CONCATENATE(C2883,D2883),Karakteristieken!AQ:AQ,1,FALSE))</f>
        <v>Inzet Pol algemeenOVD-P</v>
      </c>
    </row>
    <row r="2884" spans="1:16" x14ac:dyDescent="0.25">
      <c r="A2884" s="59"/>
      <c r="B2884" s="59"/>
      <c r="C2884" s="59"/>
      <c r="D2884" s="59"/>
      <c r="E2884" s="60" t="s">
        <v>9932</v>
      </c>
      <c r="F2884" s="60"/>
      <c r="G2884" s="60" t="s">
        <v>3182</v>
      </c>
      <c r="H2884" s="60"/>
      <c r="I2884" s="59">
        <f t="shared" ref="I2884:I2947" si="47">LEN(E2884)</f>
        <v>7</v>
      </c>
      <c r="J2884" s="59" t="s">
        <v>1561</v>
      </c>
      <c r="K2884" s="61"/>
      <c r="L2884" s="62" t="s">
        <v>6737</v>
      </c>
      <c r="M2884" s="62" t="s">
        <v>3182</v>
      </c>
      <c r="N2884" s="72" t="str">
        <f>VLOOKUP(M2884,'Hulpblad KAR-parser'!A:C,2,FALSE)</f>
        <v>Inzet Pol algemeen</v>
      </c>
      <c r="O2884" s="72" t="str">
        <f>IF(VLOOKUP(M2884,'Hulpblad KAR-parser'!A:C,3,FALSE)="","",VLOOKUP(M2884,'Hulpblad KAR-parser'!A:C,3,FALSE))</f>
        <v>OVD-P</v>
      </c>
      <c r="P2884" s="136" t="str">
        <f>IF(CONCATENATE(C2884,D2884)="","",VLOOKUP(CONCATENATE(C2884,D2884),Karakteristieken!AQ:AQ,1,FALSE))</f>
        <v/>
      </c>
    </row>
    <row r="2885" spans="1:16" x14ac:dyDescent="0.25">
      <c r="A2885" s="59"/>
      <c r="B2885" s="59"/>
      <c r="C2885" s="59"/>
      <c r="D2885" s="59"/>
      <c r="E2885" s="60" t="s">
        <v>9933</v>
      </c>
      <c r="F2885" s="60"/>
      <c r="G2885" s="60" t="s">
        <v>3182</v>
      </c>
      <c r="H2885" s="60"/>
      <c r="I2885" s="59">
        <f t="shared" si="47"/>
        <v>6</v>
      </c>
      <c r="J2885" s="59" t="s">
        <v>1561</v>
      </c>
      <c r="K2885" s="61"/>
      <c r="L2885" s="62" t="s">
        <v>6737</v>
      </c>
      <c r="M2885" s="62" t="s">
        <v>3182</v>
      </c>
      <c r="N2885" s="72" t="str">
        <f>VLOOKUP(M2885,'Hulpblad KAR-parser'!A:C,2,FALSE)</f>
        <v>Inzet Pol algemeen</v>
      </c>
      <c r="O2885" s="72" t="str">
        <f>IF(VLOOKUP(M2885,'Hulpblad KAR-parser'!A:C,3,FALSE)="","",VLOOKUP(M2885,'Hulpblad KAR-parser'!A:C,3,FALSE))</f>
        <v>OVD-P</v>
      </c>
      <c r="P2885" s="136" t="str">
        <f>IF(CONCATENATE(C2885,D2885)="","",VLOOKUP(CONCATENATE(C2885,D2885),Karakteristieken!AQ:AQ,1,FALSE))</f>
        <v/>
      </c>
    </row>
    <row r="2886" spans="1:16" x14ac:dyDescent="0.25">
      <c r="A2886" s="59">
        <v>200110056</v>
      </c>
      <c r="B2886" s="59">
        <v>200098522</v>
      </c>
      <c r="C2886" s="59" t="s">
        <v>3337</v>
      </c>
      <c r="D2886" s="59" t="s">
        <v>3371</v>
      </c>
      <c r="E2886" s="60" t="s">
        <v>3373</v>
      </c>
      <c r="F2886" s="60"/>
      <c r="G2886" s="60"/>
      <c r="H2886" s="60"/>
      <c r="I2886" s="59">
        <f t="shared" si="47"/>
        <v>16</v>
      </c>
      <c r="J2886" s="59" t="s">
        <v>1613</v>
      </c>
      <c r="K2886" s="61"/>
      <c r="L2886" s="62" t="s">
        <v>6737</v>
      </c>
      <c r="M2886" s="62" t="s">
        <v>3373</v>
      </c>
      <c r="N2886" s="72" t="str">
        <f>VLOOKUP(M2886,'Hulpblad KAR-parser'!A:C,2,FALSE)</f>
        <v>Inzet Pol recherche</v>
      </c>
      <c r="O2886" s="72" t="str">
        <f>IF(VLOOKUP(M2886,'Hulpblad KAR-parser'!A:C,3,FALSE)="","",VLOOKUP(M2886,'Hulpblad KAR-parser'!A:C,3,FALSE))</f>
        <v>OVD-R</v>
      </c>
      <c r="P2886" s="136" t="str">
        <f>IF(CONCATENATE(C2886,D2886)="","",VLOOKUP(CONCATENATE(C2886,D2886),Karakteristieken!AQ:AQ,1,FALSE))</f>
        <v>Inzet Pol rechercheOVD-R</v>
      </c>
    </row>
    <row r="2887" spans="1:16" x14ac:dyDescent="0.25">
      <c r="A2887" s="59"/>
      <c r="B2887" s="59"/>
      <c r="C2887" s="59"/>
      <c r="D2887" s="59"/>
      <c r="E2887" s="60" t="s">
        <v>10048</v>
      </c>
      <c r="F2887" s="60"/>
      <c r="G2887" s="60" t="s">
        <v>3373</v>
      </c>
      <c r="H2887" s="60"/>
      <c r="I2887" s="59">
        <f t="shared" si="47"/>
        <v>7</v>
      </c>
      <c r="J2887" s="59" t="s">
        <v>1561</v>
      </c>
      <c r="K2887" s="61"/>
      <c r="L2887" s="62" t="s">
        <v>6737</v>
      </c>
      <c r="M2887" s="62" t="s">
        <v>3373</v>
      </c>
      <c r="N2887" s="72" t="str">
        <f>VLOOKUP(M2887,'Hulpblad KAR-parser'!A:C,2,FALSE)</f>
        <v>Inzet Pol recherche</v>
      </c>
      <c r="O2887" s="72" t="str">
        <f>IF(VLOOKUP(M2887,'Hulpblad KAR-parser'!A:C,3,FALSE)="","",VLOOKUP(M2887,'Hulpblad KAR-parser'!A:C,3,FALSE))</f>
        <v>OVD-R</v>
      </c>
      <c r="P2887" s="136" t="str">
        <f>IF(CONCATENATE(C2887,D2887)="","",VLOOKUP(CONCATENATE(C2887,D2887),Karakteristieken!AQ:AQ,1,FALSE))</f>
        <v/>
      </c>
    </row>
    <row r="2888" spans="1:16" x14ac:dyDescent="0.25">
      <c r="A2888" s="59"/>
      <c r="B2888" s="59"/>
      <c r="C2888" s="59"/>
      <c r="D2888" s="59"/>
      <c r="E2888" s="60" t="s">
        <v>10047</v>
      </c>
      <c r="F2888" s="60"/>
      <c r="G2888" s="60" t="s">
        <v>3373</v>
      </c>
      <c r="H2888" s="60"/>
      <c r="I2888" s="59">
        <f t="shared" si="47"/>
        <v>5</v>
      </c>
      <c r="J2888" s="59" t="s">
        <v>1561</v>
      </c>
      <c r="K2888" s="61"/>
      <c r="L2888" s="62" t="s">
        <v>6737</v>
      </c>
      <c r="M2888" s="62" t="s">
        <v>3373</v>
      </c>
      <c r="N2888" s="72" t="str">
        <f>VLOOKUP(M2888,'Hulpblad KAR-parser'!A:C,2,FALSE)</f>
        <v>Inzet Pol recherche</v>
      </c>
      <c r="O2888" s="72" t="str">
        <f>IF(VLOOKUP(M2888,'Hulpblad KAR-parser'!A:C,3,FALSE)="","",VLOOKUP(M2888,'Hulpblad KAR-parser'!A:C,3,FALSE))</f>
        <v>OVD-R</v>
      </c>
      <c r="P2888" s="136" t="str">
        <f>IF(CONCATENATE(C2888,D2888)="","",VLOOKUP(CONCATENATE(C2888,D2888),Karakteristieken!AQ:AQ,1,FALSE))</f>
        <v/>
      </c>
    </row>
    <row r="2889" spans="1:16" x14ac:dyDescent="0.25">
      <c r="A2889" s="59"/>
      <c r="B2889" s="59"/>
      <c r="C2889" s="59"/>
      <c r="D2889" s="59"/>
      <c r="E2889" s="60" t="s">
        <v>10049</v>
      </c>
      <c r="F2889" s="60"/>
      <c r="G2889" s="60" t="s">
        <v>3373</v>
      </c>
      <c r="H2889" s="60"/>
      <c r="I2889" s="59">
        <f t="shared" si="47"/>
        <v>6</v>
      </c>
      <c r="J2889" s="59" t="s">
        <v>1561</v>
      </c>
      <c r="K2889" s="61"/>
      <c r="L2889" s="62" t="s">
        <v>6737</v>
      </c>
      <c r="M2889" s="62" t="s">
        <v>3373</v>
      </c>
      <c r="N2889" s="72" t="str">
        <f>VLOOKUP(M2889,'Hulpblad KAR-parser'!A:C,2,FALSE)</f>
        <v>Inzet Pol recherche</v>
      </c>
      <c r="O2889" s="72" t="str">
        <f>IF(VLOOKUP(M2889,'Hulpblad KAR-parser'!A:C,3,FALSE)="","",VLOOKUP(M2889,'Hulpblad KAR-parser'!A:C,3,FALSE))</f>
        <v>OVD-R</v>
      </c>
      <c r="P2889" s="136" t="str">
        <f>IF(CONCATENATE(C2889,D2889)="","",VLOOKUP(CONCATENATE(C2889,D2889),Karakteristieken!AQ:AQ,1,FALSE))</f>
        <v/>
      </c>
    </row>
    <row r="2890" spans="1:16" x14ac:dyDescent="0.25">
      <c r="A2890" s="59">
        <v>200110109</v>
      </c>
      <c r="B2890" s="59">
        <v>200098575</v>
      </c>
      <c r="C2890" s="59" t="s">
        <v>3126</v>
      </c>
      <c r="D2890" s="59" t="s">
        <v>3183</v>
      </c>
      <c r="E2890" s="60" t="s">
        <v>3185</v>
      </c>
      <c r="F2890" s="60"/>
      <c r="G2890" s="60"/>
      <c r="H2890" s="60"/>
      <c r="I2890" s="59">
        <f t="shared" si="47"/>
        <v>16</v>
      </c>
      <c r="J2890" s="59" t="s">
        <v>1613</v>
      </c>
      <c r="K2890" s="61"/>
      <c r="L2890" s="62" t="s">
        <v>6737</v>
      </c>
      <c r="M2890" s="62" t="s">
        <v>3185</v>
      </c>
      <c r="N2890" s="72" t="str">
        <f>VLOOKUP(M2890,'Hulpblad KAR-parser'!A:C,2,FALSE)</f>
        <v>Inzet Pol algemeen</v>
      </c>
      <c r="O2890" s="72" t="str">
        <f>IF(VLOOKUP(M2890,'Hulpblad KAR-parser'!A:C,3,FALSE)="","",VLOOKUP(M2890,'Hulpblad KAR-parser'!A:C,3,FALSE))</f>
        <v>OVD-V</v>
      </c>
      <c r="P2890" s="136" t="str">
        <f>IF(CONCATENATE(C2890,D2890)="","",VLOOKUP(CONCATENATE(C2890,D2890),Karakteristieken!AQ:AQ,1,FALSE))</f>
        <v>Inzet Pol algemeenOVD-V</v>
      </c>
    </row>
    <row r="2891" spans="1:16" x14ac:dyDescent="0.25">
      <c r="A2891" s="59"/>
      <c r="B2891" s="59"/>
      <c r="C2891" s="59"/>
      <c r="D2891" s="59"/>
      <c r="E2891" s="60" t="s">
        <v>9934</v>
      </c>
      <c r="F2891" s="60"/>
      <c r="G2891" s="60" t="s">
        <v>3185</v>
      </c>
      <c r="H2891" s="60"/>
      <c r="I2891" s="59">
        <f t="shared" si="47"/>
        <v>7</v>
      </c>
      <c r="J2891" s="59" t="s">
        <v>1561</v>
      </c>
      <c r="K2891" s="61"/>
      <c r="L2891" s="62" t="s">
        <v>6737</v>
      </c>
      <c r="M2891" s="62" t="s">
        <v>3185</v>
      </c>
      <c r="N2891" s="72" t="str">
        <f>VLOOKUP(M2891,'Hulpblad KAR-parser'!A:C,2,FALSE)</f>
        <v>Inzet Pol algemeen</v>
      </c>
      <c r="O2891" s="72" t="str">
        <f>IF(VLOOKUP(M2891,'Hulpblad KAR-parser'!A:C,3,FALSE)="","",VLOOKUP(M2891,'Hulpblad KAR-parser'!A:C,3,FALSE))</f>
        <v>OVD-V</v>
      </c>
      <c r="P2891" s="136" t="str">
        <f>IF(CONCATENATE(C2891,D2891)="","",VLOOKUP(CONCATENATE(C2891,D2891),Karakteristieken!AQ:AQ,1,FALSE))</f>
        <v/>
      </c>
    </row>
    <row r="2892" spans="1:16" x14ac:dyDescent="0.25">
      <c r="A2892" s="59"/>
      <c r="B2892" s="59"/>
      <c r="C2892" s="59"/>
      <c r="D2892" s="59"/>
      <c r="E2892" s="60" t="s">
        <v>9935</v>
      </c>
      <c r="F2892" s="60"/>
      <c r="G2892" s="60" t="s">
        <v>3185</v>
      </c>
      <c r="H2892" s="60"/>
      <c r="I2892" s="59">
        <f t="shared" si="47"/>
        <v>6</v>
      </c>
      <c r="J2892" s="59" t="s">
        <v>1561</v>
      </c>
      <c r="K2892" s="61"/>
      <c r="L2892" s="62" t="s">
        <v>6737</v>
      </c>
      <c r="M2892" s="62" t="s">
        <v>3185</v>
      </c>
      <c r="N2892" s="72" t="str">
        <f>VLOOKUP(M2892,'Hulpblad KAR-parser'!A:C,2,FALSE)</f>
        <v>Inzet Pol algemeen</v>
      </c>
      <c r="O2892" s="72" t="str">
        <f>IF(VLOOKUP(M2892,'Hulpblad KAR-parser'!A:C,3,FALSE)="","",VLOOKUP(M2892,'Hulpblad KAR-parser'!A:C,3,FALSE))</f>
        <v>OVD-V</v>
      </c>
      <c r="P2892" s="136" t="str">
        <f>IF(CONCATENATE(C2892,D2892)="","",VLOOKUP(CONCATENATE(C2892,D2892),Karakteristieken!AQ:AQ,1,FALSE))</f>
        <v/>
      </c>
    </row>
    <row r="2893" spans="1:16" x14ac:dyDescent="0.25">
      <c r="A2893" s="59">
        <v>200110110</v>
      </c>
      <c r="B2893" s="59">
        <v>200098576</v>
      </c>
      <c r="C2893" s="59" t="s">
        <v>3126</v>
      </c>
      <c r="D2893" s="59" t="s">
        <v>3186</v>
      </c>
      <c r="E2893" s="60" t="s">
        <v>3188</v>
      </c>
      <c r="F2893" s="60"/>
      <c r="G2893" s="60"/>
      <c r="H2893" s="60"/>
      <c r="I2893" s="59">
        <f t="shared" si="47"/>
        <v>14</v>
      </c>
      <c r="J2893" s="59" t="s">
        <v>1613</v>
      </c>
      <c r="K2893" s="61"/>
      <c r="L2893" s="62" t="s">
        <v>6737</v>
      </c>
      <c r="M2893" s="62" t="s">
        <v>3188</v>
      </c>
      <c r="N2893" s="72" t="str">
        <f>VLOOKUP(M2893,'Hulpblad KAR-parser'!A:C,2,FALSE)</f>
        <v>Inzet Pol algemeen</v>
      </c>
      <c r="O2893" s="72" t="str">
        <f>IF(VLOOKUP(M2893,'Hulpblad KAR-parser'!A:C,3,FALSE)="","",VLOOKUP(M2893,'Hulpblad KAR-parser'!A:C,3,FALSE))</f>
        <v>OVJ</v>
      </c>
      <c r="P2893" s="136" t="str">
        <f>IF(CONCATENATE(C2893,D2893)="","",VLOOKUP(CONCATENATE(C2893,D2893),Karakteristieken!AQ:AQ,1,FALSE))</f>
        <v>Inzet Pol algemeenOVJ</v>
      </c>
    </row>
    <row r="2894" spans="1:16" x14ac:dyDescent="0.25">
      <c r="A2894" s="59"/>
      <c r="B2894" s="59"/>
      <c r="C2894" s="59"/>
      <c r="D2894" s="59"/>
      <c r="E2894" s="60" t="s">
        <v>9936</v>
      </c>
      <c r="F2894" s="60"/>
      <c r="G2894" s="60" t="s">
        <v>3188</v>
      </c>
      <c r="H2894" s="60"/>
      <c r="I2894" s="59">
        <f t="shared" si="47"/>
        <v>4</v>
      </c>
      <c r="J2894" s="59" t="s">
        <v>1561</v>
      </c>
      <c r="K2894" s="61"/>
      <c r="L2894" s="62" t="s">
        <v>6737</v>
      </c>
      <c r="M2894" s="62" t="s">
        <v>3188</v>
      </c>
      <c r="N2894" s="72" t="str">
        <f>VLOOKUP(M2894,'Hulpblad KAR-parser'!A:C,2,FALSE)</f>
        <v>Inzet Pol algemeen</v>
      </c>
      <c r="O2894" s="72" t="str">
        <f>IF(VLOOKUP(M2894,'Hulpblad KAR-parser'!A:C,3,FALSE)="","",VLOOKUP(M2894,'Hulpblad KAR-parser'!A:C,3,FALSE))</f>
        <v>OVJ</v>
      </c>
      <c r="P2894" s="136" t="str">
        <f>IF(CONCATENATE(C2894,D2894)="","",VLOOKUP(CONCATENATE(C2894,D2894),Karakteristieken!AQ:AQ,1,FALSE))</f>
        <v/>
      </c>
    </row>
    <row r="2895" spans="1:16" x14ac:dyDescent="0.25">
      <c r="A2895" s="59">
        <v>200110111</v>
      </c>
      <c r="B2895" s="59">
        <v>200098577</v>
      </c>
      <c r="C2895" s="59" t="s">
        <v>3126</v>
      </c>
      <c r="D2895" s="59" t="s">
        <v>3189</v>
      </c>
      <c r="E2895" s="60" t="s">
        <v>3191</v>
      </c>
      <c r="F2895" s="60"/>
      <c r="G2895" s="60"/>
      <c r="H2895" s="60"/>
      <c r="I2895" s="59">
        <f t="shared" si="47"/>
        <v>14</v>
      </c>
      <c r="J2895" s="59" t="s">
        <v>1613</v>
      </c>
      <c r="K2895" s="61"/>
      <c r="L2895" s="62" t="s">
        <v>6737</v>
      </c>
      <c r="M2895" s="62" t="s">
        <v>3191</v>
      </c>
      <c r="N2895" s="72" t="str">
        <f>VLOOKUP(M2895,'Hulpblad KAR-parser'!A:C,2,FALSE)</f>
        <v>Inzet Pol algemeen</v>
      </c>
      <c r="O2895" s="72" t="str">
        <f>IF(VLOOKUP(M2895,'Hulpblad KAR-parser'!A:C,3,FALSE)="","",VLOOKUP(M2895,'Hulpblad KAR-parser'!A:C,3,FALSE))</f>
        <v>OVP</v>
      </c>
      <c r="P2895" s="136" t="str">
        <f>IF(CONCATENATE(C2895,D2895)="","",VLOOKUP(CONCATENATE(C2895,D2895),Karakteristieken!AQ:AQ,1,FALSE))</f>
        <v>Inzet Pol algemeenOVP</v>
      </c>
    </row>
    <row r="2896" spans="1:16" x14ac:dyDescent="0.25">
      <c r="A2896" s="59"/>
      <c r="B2896" s="59"/>
      <c r="C2896" s="59"/>
      <c r="D2896" s="59"/>
      <c r="E2896" s="60" t="s">
        <v>9937</v>
      </c>
      <c r="F2896" s="60"/>
      <c r="G2896" s="60" t="s">
        <v>3191</v>
      </c>
      <c r="H2896" s="60"/>
      <c r="I2896" s="59">
        <f t="shared" si="47"/>
        <v>4</v>
      </c>
      <c r="J2896" s="59" t="s">
        <v>1561</v>
      </c>
      <c r="K2896" s="61"/>
      <c r="L2896" s="62" t="s">
        <v>6737</v>
      </c>
      <c r="M2896" s="62" t="s">
        <v>3191</v>
      </c>
      <c r="N2896" s="72" t="str">
        <f>VLOOKUP(M2896,'Hulpblad KAR-parser'!A:C,2,FALSE)</f>
        <v>Inzet Pol algemeen</v>
      </c>
      <c r="O2896" s="72" t="str">
        <f>IF(VLOOKUP(M2896,'Hulpblad KAR-parser'!A:C,3,FALSE)="","",VLOOKUP(M2896,'Hulpblad KAR-parser'!A:C,3,FALSE))</f>
        <v>OVP</v>
      </c>
      <c r="P2896" s="136" t="str">
        <f>IF(CONCATENATE(C2896,D2896)="","",VLOOKUP(CONCATENATE(C2896,D2896),Karakteristieken!AQ:AQ,1,FALSE))</f>
        <v/>
      </c>
    </row>
    <row r="2897" spans="1:16" x14ac:dyDescent="0.25">
      <c r="A2897" s="59">
        <v>200110112</v>
      </c>
      <c r="B2897" s="59">
        <v>200098578</v>
      </c>
      <c r="C2897" s="59" t="s">
        <v>3126</v>
      </c>
      <c r="D2897" s="59" t="s">
        <v>3192</v>
      </c>
      <c r="E2897" s="60" t="s">
        <v>3194</v>
      </c>
      <c r="F2897" s="60"/>
      <c r="G2897" s="60"/>
      <c r="H2897" s="60"/>
      <c r="I2897" s="59">
        <f t="shared" si="47"/>
        <v>18</v>
      </c>
      <c r="J2897" s="59" t="s">
        <v>1613</v>
      </c>
      <c r="K2897" s="61"/>
      <c r="L2897" s="62" t="s">
        <v>6737</v>
      </c>
      <c r="M2897" s="62" t="s">
        <v>3194</v>
      </c>
      <c r="N2897" s="72" t="str">
        <f>VLOOKUP(M2897,'Hulpblad KAR-parser'!A:C,2,FALSE)</f>
        <v>Inzet Pol algemeen</v>
      </c>
      <c r="O2897" s="72" t="str">
        <f>IF(VLOOKUP(M2897,'Hulpblad KAR-parser'!A:C,3,FALSE)="","",VLOOKUP(M2897,'Hulpblad KAR-parser'!A:C,3,FALSE))</f>
        <v>PD-unit</v>
      </c>
      <c r="P2897" s="136" t="str">
        <f>IF(CONCATENATE(C2897,D2897)="","",VLOOKUP(CONCATENATE(C2897,D2897),Karakteristieken!AQ:AQ,1,FALSE))</f>
        <v>Inzet Pol algemeenPD-unit</v>
      </c>
    </row>
    <row r="2898" spans="1:16" x14ac:dyDescent="0.25">
      <c r="A2898" s="59"/>
      <c r="B2898" s="59"/>
      <c r="C2898" s="59"/>
      <c r="D2898" s="59"/>
      <c r="E2898" s="60" t="s">
        <v>9938</v>
      </c>
      <c r="F2898" s="60"/>
      <c r="G2898" s="60" t="s">
        <v>3194</v>
      </c>
      <c r="H2898" s="60"/>
      <c r="I2898" s="59">
        <f t="shared" si="47"/>
        <v>7</v>
      </c>
      <c r="J2898" s="59" t="s">
        <v>1561</v>
      </c>
      <c r="K2898" s="61"/>
      <c r="L2898" s="62" t="s">
        <v>6737</v>
      </c>
      <c r="M2898" s="62" t="s">
        <v>3194</v>
      </c>
      <c r="N2898" s="72" t="str">
        <f>VLOOKUP(M2898,'Hulpblad KAR-parser'!A:C,2,FALSE)</f>
        <v>Inzet Pol algemeen</v>
      </c>
      <c r="O2898" s="72" t="str">
        <f>IF(VLOOKUP(M2898,'Hulpblad KAR-parser'!A:C,3,FALSE)="","",VLOOKUP(M2898,'Hulpblad KAR-parser'!A:C,3,FALSE))</f>
        <v>PD-unit</v>
      </c>
      <c r="P2898" s="136" t="str">
        <f>IF(CONCATENATE(C2898,D2898)="","",VLOOKUP(CONCATENATE(C2898,D2898),Karakteristieken!AQ:AQ,1,FALSE))</f>
        <v/>
      </c>
    </row>
    <row r="2899" spans="1:16" x14ac:dyDescent="0.25">
      <c r="A2899" s="59">
        <v>200110113</v>
      </c>
      <c r="B2899" s="59">
        <v>200098579</v>
      </c>
      <c r="C2899" s="59" t="s">
        <v>3126</v>
      </c>
      <c r="D2899" s="59" t="s">
        <v>3195</v>
      </c>
      <c r="E2899" s="60" t="s">
        <v>3197</v>
      </c>
      <c r="F2899" s="60"/>
      <c r="G2899" s="60"/>
      <c r="H2899" s="60"/>
      <c r="I2899" s="59">
        <f t="shared" si="47"/>
        <v>27</v>
      </c>
      <c r="J2899" s="59" t="s">
        <v>1613</v>
      </c>
      <c r="K2899" s="61"/>
      <c r="L2899" s="62" t="s">
        <v>6737</v>
      </c>
      <c r="M2899" s="62" t="s">
        <v>3197</v>
      </c>
      <c r="N2899" s="72" t="str">
        <f>VLOOKUP(M2899,'Hulpblad KAR-parser'!A:C,2,FALSE)</f>
        <v>Inzet Pol algemeen</v>
      </c>
      <c r="O2899" s="72" t="str">
        <f>IF(VLOOKUP(M2899,'Hulpblad KAR-parser'!A:C,3,FALSE)="","",VLOOKUP(M2899,'Hulpblad KAR-parser'!A:C,3,FALSE))</f>
        <v>Persvoorlichting</v>
      </c>
      <c r="P2899" s="136" t="str">
        <f>IF(CONCATENATE(C2899,D2899)="","",VLOOKUP(CONCATENATE(C2899,D2899),Karakteristieken!AQ:AQ,1,FALSE))</f>
        <v>Inzet Pol algemeenPersvoorlichting</v>
      </c>
    </row>
    <row r="2900" spans="1:16" x14ac:dyDescent="0.25">
      <c r="A2900" s="59"/>
      <c r="B2900" s="59"/>
      <c r="C2900" s="59"/>
      <c r="D2900" s="59"/>
      <c r="E2900" s="60" t="s">
        <v>9940</v>
      </c>
      <c r="F2900" s="60"/>
      <c r="G2900" s="60" t="s">
        <v>3197</v>
      </c>
      <c r="H2900" s="60"/>
      <c r="I2900" s="59">
        <f t="shared" si="47"/>
        <v>7</v>
      </c>
      <c r="J2900" s="59" t="s">
        <v>1561</v>
      </c>
      <c r="K2900" s="61"/>
      <c r="L2900" s="62" t="s">
        <v>6737</v>
      </c>
      <c r="M2900" s="62" t="s">
        <v>3197</v>
      </c>
      <c r="N2900" s="72" t="str">
        <f>VLOOKUP(M2900,'Hulpblad KAR-parser'!A:C,2,FALSE)</f>
        <v>Inzet Pol algemeen</v>
      </c>
      <c r="O2900" s="72" t="str">
        <f>IF(VLOOKUP(M2900,'Hulpblad KAR-parser'!A:C,3,FALSE)="","",VLOOKUP(M2900,'Hulpblad KAR-parser'!A:C,3,FALSE))</f>
        <v>Persvoorlichting</v>
      </c>
      <c r="P2900" s="136" t="str">
        <f>IF(CONCATENATE(C2900,D2900)="","",VLOOKUP(CONCATENATE(C2900,D2900),Karakteristieken!AQ:AQ,1,FALSE))</f>
        <v/>
      </c>
    </row>
    <row r="2901" spans="1:16" x14ac:dyDescent="0.25">
      <c r="A2901" s="59"/>
      <c r="B2901" s="59"/>
      <c r="C2901" s="59"/>
      <c r="D2901" s="59"/>
      <c r="E2901" s="60" t="s">
        <v>9939</v>
      </c>
      <c r="F2901" s="60"/>
      <c r="G2901" s="60" t="s">
        <v>3197</v>
      </c>
      <c r="H2901" s="60"/>
      <c r="I2901" s="59">
        <f t="shared" si="47"/>
        <v>17</v>
      </c>
      <c r="J2901" s="59" t="s">
        <v>1561</v>
      </c>
      <c r="K2901" s="61"/>
      <c r="L2901" s="62" t="s">
        <v>6737</v>
      </c>
      <c r="M2901" s="62" t="s">
        <v>3197</v>
      </c>
      <c r="N2901" s="72" t="str">
        <f>VLOOKUP(M2901,'Hulpblad KAR-parser'!A:C,2,FALSE)</f>
        <v>Inzet Pol algemeen</v>
      </c>
      <c r="O2901" s="72" t="str">
        <f>IF(VLOOKUP(M2901,'Hulpblad KAR-parser'!A:C,3,FALSE)="","",VLOOKUP(M2901,'Hulpblad KAR-parser'!A:C,3,FALSE))</f>
        <v>Persvoorlichting</v>
      </c>
      <c r="P2901" s="136" t="str">
        <f>IF(CONCATENATE(C2901,D2901)="","",VLOOKUP(CONCATENATE(C2901,D2901),Karakteristieken!AQ:AQ,1,FALSE))</f>
        <v/>
      </c>
    </row>
    <row r="2902" spans="1:16" x14ac:dyDescent="0.25">
      <c r="A2902" s="59"/>
      <c r="B2902" s="59"/>
      <c r="C2902" s="59"/>
      <c r="D2902" s="59"/>
      <c r="E2902" s="60" t="s">
        <v>9941</v>
      </c>
      <c r="F2902" s="60"/>
      <c r="G2902" s="60" t="s">
        <v>3197</v>
      </c>
      <c r="H2902" s="60"/>
      <c r="I2902" s="59">
        <f t="shared" si="47"/>
        <v>4</v>
      </c>
      <c r="J2902" s="59" t="s">
        <v>1561</v>
      </c>
      <c r="K2902" s="61"/>
      <c r="L2902" s="62" t="s">
        <v>6737</v>
      </c>
      <c r="M2902" s="62" t="s">
        <v>3197</v>
      </c>
      <c r="N2902" s="72" t="str">
        <f>VLOOKUP(M2902,'Hulpblad KAR-parser'!A:C,2,FALSE)</f>
        <v>Inzet Pol algemeen</v>
      </c>
      <c r="O2902" s="72" t="str">
        <f>IF(VLOOKUP(M2902,'Hulpblad KAR-parser'!A:C,3,FALSE)="","",VLOOKUP(M2902,'Hulpblad KAR-parser'!A:C,3,FALSE))</f>
        <v>Persvoorlichting</v>
      </c>
      <c r="P2902" s="136" t="str">
        <f>IF(CONCATENATE(C2902,D2902)="","",VLOOKUP(CONCATENATE(C2902,D2902),Karakteristieken!AQ:AQ,1,FALSE))</f>
        <v/>
      </c>
    </row>
    <row r="2903" spans="1:16" x14ac:dyDescent="0.25">
      <c r="A2903" s="59">
        <v>200110114</v>
      </c>
      <c r="B2903" s="59">
        <v>200098580</v>
      </c>
      <c r="C2903" s="59" t="s">
        <v>3258</v>
      </c>
      <c r="D2903" s="59" t="s">
        <v>3269</v>
      </c>
      <c r="E2903" s="60" t="s">
        <v>3271</v>
      </c>
      <c r="F2903" s="60"/>
      <c r="G2903" s="60"/>
      <c r="H2903" s="60"/>
      <c r="I2903" s="59">
        <f t="shared" si="47"/>
        <v>22</v>
      </c>
      <c r="J2903" s="59" t="s">
        <v>1613</v>
      </c>
      <c r="K2903" s="61"/>
      <c r="L2903" s="62" t="s">
        <v>6737</v>
      </c>
      <c r="M2903" s="62" t="s">
        <v>3271</v>
      </c>
      <c r="N2903" s="72" t="str">
        <f>VLOOKUP(M2903,'Hulpblad KAR-parser'!A:C,2,FALSE)</f>
        <v>Inzet Pol functie</v>
      </c>
      <c r="O2903" s="72" t="str">
        <f>IF(VLOOKUP(M2903,'Hulpblad KAR-parser'!A:C,3,FALSE)="","",VLOOKUP(M2903,'Hulpblad KAR-parser'!A:C,3,FALSE))</f>
        <v>Politiechef</v>
      </c>
      <c r="P2903" s="136" t="str">
        <f>IF(CONCATENATE(C2903,D2903)="","",VLOOKUP(CONCATENATE(C2903,D2903),Karakteristieken!AQ:AQ,1,FALSE))</f>
        <v>Inzet Pol functiePolitiechef</v>
      </c>
    </row>
    <row r="2904" spans="1:16" x14ac:dyDescent="0.25">
      <c r="A2904" s="59"/>
      <c r="B2904" s="59"/>
      <c r="C2904" s="59"/>
      <c r="D2904" s="59"/>
      <c r="E2904" s="60" t="s">
        <v>9982</v>
      </c>
      <c r="F2904" s="60"/>
      <c r="G2904" s="60" t="s">
        <v>3271</v>
      </c>
      <c r="H2904" s="60"/>
      <c r="I2904" s="59">
        <f t="shared" si="47"/>
        <v>6</v>
      </c>
      <c r="J2904" s="59" t="s">
        <v>1561</v>
      </c>
      <c r="K2904" s="61"/>
      <c r="L2904" s="62" t="s">
        <v>6737</v>
      </c>
      <c r="M2904" s="62" t="s">
        <v>3271</v>
      </c>
      <c r="N2904" s="72" t="str">
        <f>VLOOKUP(M2904,'Hulpblad KAR-parser'!A:C,2,FALSE)</f>
        <v>Inzet Pol functie</v>
      </c>
      <c r="O2904" s="72" t="str">
        <f>IF(VLOOKUP(M2904,'Hulpblad KAR-parser'!A:C,3,FALSE)="","",VLOOKUP(M2904,'Hulpblad KAR-parser'!A:C,3,FALSE))</f>
        <v>Politiechef</v>
      </c>
      <c r="P2904" s="136" t="str">
        <f>IF(CONCATENATE(C2904,D2904)="","",VLOOKUP(CONCATENATE(C2904,D2904),Karakteristieken!AQ:AQ,1,FALSE))</f>
        <v/>
      </c>
    </row>
    <row r="2905" spans="1:16" x14ac:dyDescent="0.25">
      <c r="A2905" s="59"/>
      <c r="B2905" s="59"/>
      <c r="C2905" s="59"/>
      <c r="D2905" s="59"/>
      <c r="E2905" s="60" t="s">
        <v>9983</v>
      </c>
      <c r="F2905" s="60"/>
      <c r="G2905" s="60" t="s">
        <v>3271</v>
      </c>
      <c r="H2905" s="60"/>
      <c r="I2905" s="59">
        <f t="shared" si="47"/>
        <v>3</v>
      </c>
      <c r="J2905" s="59" t="s">
        <v>1561</v>
      </c>
      <c r="K2905" s="61"/>
      <c r="L2905" s="62" t="s">
        <v>6737</v>
      </c>
      <c r="M2905" s="62" t="s">
        <v>3271</v>
      </c>
      <c r="N2905" s="72" t="str">
        <f>VLOOKUP(M2905,'Hulpblad KAR-parser'!A:C,2,FALSE)</f>
        <v>Inzet Pol functie</v>
      </c>
      <c r="O2905" s="72" t="str">
        <f>IF(VLOOKUP(M2905,'Hulpblad KAR-parser'!A:C,3,FALSE)="","",VLOOKUP(M2905,'Hulpblad KAR-parser'!A:C,3,FALSE))</f>
        <v>Politiechef</v>
      </c>
      <c r="P2905" s="136" t="str">
        <f>IF(CONCATENATE(C2905,D2905)="","",VLOOKUP(CONCATENATE(C2905,D2905),Karakteristieken!AQ:AQ,1,FALSE))</f>
        <v/>
      </c>
    </row>
    <row r="2906" spans="1:16" x14ac:dyDescent="0.25">
      <c r="A2906" s="59">
        <v>200110115</v>
      </c>
      <c r="B2906" s="59">
        <v>200098581</v>
      </c>
      <c r="C2906" s="59" t="s">
        <v>3126</v>
      </c>
      <c r="D2906" s="59" t="s">
        <v>3198</v>
      </c>
      <c r="E2906" s="60" t="s">
        <v>3200</v>
      </c>
      <c r="F2906" s="60"/>
      <c r="G2906" s="60"/>
      <c r="H2906" s="60"/>
      <c r="I2906" s="59">
        <f t="shared" si="47"/>
        <v>15</v>
      </c>
      <c r="J2906" s="59" t="s">
        <v>1613</v>
      </c>
      <c r="K2906" s="61"/>
      <c r="L2906" s="62" t="s">
        <v>6737</v>
      </c>
      <c r="M2906" s="62" t="s">
        <v>3200</v>
      </c>
      <c r="N2906" s="72" t="str">
        <f>VLOOKUP(M2906,'Hulpblad KAR-parser'!A:C,2,FALSE)</f>
        <v>Inzet Pol algemeen</v>
      </c>
      <c r="O2906" s="72" t="str">
        <f>IF(VLOOKUP(M2906,'Hulpblad KAR-parser'!A:C,3,FALSE)="","",VLOOKUP(M2906,'Hulpblad KAR-parser'!A:C,3,FALSE))</f>
        <v>RCCB</v>
      </c>
      <c r="P2906" s="136" t="str">
        <f>IF(CONCATENATE(C2906,D2906)="","",VLOOKUP(CONCATENATE(C2906,D2906),Karakteristieken!AQ:AQ,1,FALSE))</f>
        <v>Inzet Pol algemeenRCCB</v>
      </c>
    </row>
    <row r="2907" spans="1:16" x14ac:dyDescent="0.25">
      <c r="A2907" s="59"/>
      <c r="B2907" s="59"/>
      <c r="C2907" s="59"/>
      <c r="D2907" s="59"/>
      <c r="E2907" s="60" t="s">
        <v>9942</v>
      </c>
      <c r="F2907" s="60"/>
      <c r="G2907" s="60" t="s">
        <v>3200</v>
      </c>
      <c r="H2907" s="60"/>
      <c r="I2907" s="59">
        <f t="shared" si="47"/>
        <v>4</v>
      </c>
      <c r="J2907" s="59" t="s">
        <v>1561</v>
      </c>
      <c r="K2907" s="61"/>
      <c r="L2907" s="62" t="s">
        <v>6737</v>
      </c>
      <c r="M2907" s="62" t="s">
        <v>3200</v>
      </c>
      <c r="N2907" s="72" t="str">
        <f>VLOOKUP(M2907,'Hulpblad KAR-parser'!A:C,2,FALSE)</f>
        <v>Inzet Pol algemeen</v>
      </c>
      <c r="O2907" s="72" t="str">
        <f>IF(VLOOKUP(M2907,'Hulpblad KAR-parser'!A:C,3,FALSE)="","",VLOOKUP(M2907,'Hulpblad KAR-parser'!A:C,3,FALSE))</f>
        <v>RCCB</v>
      </c>
      <c r="P2907" s="136" t="str">
        <f>IF(CONCATENATE(C2907,D2907)="","",VLOOKUP(CONCATENATE(C2907,D2907),Karakteristieken!AQ:AQ,1,FALSE))</f>
        <v/>
      </c>
    </row>
    <row r="2908" spans="1:16" x14ac:dyDescent="0.25">
      <c r="A2908" s="59"/>
      <c r="B2908" s="59"/>
      <c r="C2908" s="59"/>
      <c r="D2908" s="59"/>
      <c r="E2908" s="60" t="s">
        <v>9943</v>
      </c>
      <c r="F2908" s="60"/>
      <c r="G2908" s="60" t="s">
        <v>3200</v>
      </c>
      <c r="H2908" s="60"/>
      <c r="I2908" s="59">
        <f t="shared" si="47"/>
        <v>6</v>
      </c>
      <c r="J2908" s="59" t="s">
        <v>1561</v>
      </c>
      <c r="K2908" s="61"/>
      <c r="L2908" s="62" t="s">
        <v>6737</v>
      </c>
      <c r="M2908" s="62" t="s">
        <v>3200</v>
      </c>
      <c r="N2908" s="72" t="str">
        <f>VLOOKUP(M2908,'Hulpblad KAR-parser'!A:C,2,FALSE)</f>
        <v>Inzet Pol algemeen</v>
      </c>
      <c r="O2908" s="72" t="str">
        <f>IF(VLOOKUP(M2908,'Hulpblad KAR-parser'!A:C,3,FALSE)="","",VLOOKUP(M2908,'Hulpblad KAR-parser'!A:C,3,FALSE))</f>
        <v>RCCB</v>
      </c>
      <c r="P2908" s="136" t="str">
        <f>IF(CONCATENATE(C2908,D2908)="","",VLOOKUP(CONCATENATE(C2908,D2908),Karakteristieken!AQ:AQ,1,FALSE))</f>
        <v/>
      </c>
    </row>
    <row r="2909" spans="1:16" x14ac:dyDescent="0.25">
      <c r="A2909" s="59"/>
      <c r="B2909" s="59"/>
      <c r="C2909" s="59"/>
      <c r="D2909" s="59"/>
      <c r="E2909" s="60" t="s">
        <v>9944</v>
      </c>
      <c r="F2909" s="60"/>
      <c r="G2909" s="60" t="s">
        <v>3200</v>
      </c>
      <c r="H2909" s="60"/>
      <c r="I2909" s="59">
        <f t="shared" si="47"/>
        <v>5</v>
      </c>
      <c r="J2909" s="59" t="s">
        <v>1561</v>
      </c>
      <c r="K2909" s="61"/>
      <c r="L2909" s="62" t="s">
        <v>6737</v>
      </c>
      <c r="M2909" s="62" t="s">
        <v>3200</v>
      </c>
      <c r="N2909" s="72" t="str">
        <f>VLOOKUP(M2909,'Hulpblad KAR-parser'!A:C,2,FALSE)</f>
        <v>Inzet Pol algemeen</v>
      </c>
      <c r="O2909" s="72" t="str">
        <f>IF(VLOOKUP(M2909,'Hulpblad KAR-parser'!A:C,3,FALSE)="","",VLOOKUP(M2909,'Hulpblad KAR-parser'!A:C,3,FALSE))</f>
        <v>RCCB</v>
      </c>
      <c r="P2909" s="136" t="str">
        <f>IF(CONCATENATE(C2909,D2909)="","",VLOOKUP(CONCATENATE(C2909,D2909),Karakteristieken!AQ:AQ,1,FALSE))</f>
        <v/>
      </c>
    </row>
    <row r="2910" spans="1:16" x14ac:dyDescent="0.25">
      <c r="A2910" s="67">
        <v>200110116</v>
      </c>
      <c r="B2910" s="67">
        <v>200098582</v>
      </c>
      <c r="C2910" s="67" t="s">
        <v>3337</v>
      </c>
      <c r="D2910" s="67"/>
      <c r="E2910" s="68" t="s">
        <v>6341</v>
      </c>
      <c r="F2910" s="68"/>
      <c r="G2910" s="68"/>
      <c r="H2910" s="68"/>
      <c r="I2910" s="67">
        <f t="shared" si="47"/>
        <v>20</v>
      </c>
      <c r="J2910" s="67" t="s">
        <v>1613</v>
      </c>
      <c r="K2910" s="91" t="s">
        <v>12550</v>
      </c>
      <c r="L2910" s="62" t="s">
        <v>6737</v>
      </c>
      <c r="M2910" s="62" t="s">
        <v>6341</v>
      </c>
      <c r="N2910" s="72" t="e">
        <f>VLOOKUP(M2910,'Hulpblad KAR-parser'!A:C,2,FALSE)</f>
        <v>#N/A</v>
      </c>
      <c r="O2910" s="72" t="e">
        <f>IF(VLOOKUP(M2910,'Hulpblad KAR-parser'!A:C,3,FALSE)="","",VLOOKUP(M2910,'Hulpblad KAR-parser'!A:C,3,FALSE))</f>
        <v>#N/A</v>
      </c>
      <c r="P2910" s="136" t="e">
        <f>IF(CONCATENATE(C2910,D2910)="","",VLOOKUP(CONCATENATE(C2910,D2910),Karakteristieken!AQ:AQ,1,FALSE))</f>
        <v>#N/A</v>
      </c>
    </row>
    <row r="2911" spans="1:16" x14ac:dyDescent="0.25">
      <c r="A2911" s="67"/>
      <c r="B2911" s="67"/>
      <c r="C2911" s="67"/>
      <c r="D2911" s="67"/>
      <c r="E2911" s="68" t="s">
        <v>10068</v>
      </c>
      <c r="F2911" s="68"/>
      <c r="G2911" s="68" t="s">
        <v>6341</v>
      </c>
      <c r="H2911" s="68"/>
      <c r="I2911" s="67">
        <f t="shared" si="47"/>
        <v>4</v>
      </c>
      <c r="J2911" s="67" t="s">
        <v>1561</v>
      </c>
      <c r="K2911" s="91" t="s">
        <v>12550</v>
      </c>
      <c r="L2911" s="62" t="s">
        <v>6737</v>
      </c>
      <c r="M2911" s="62" t="s">
        <v>6341</v>
      </c>
      <c r="N2911" s="72" t="e">
        <f>VLOOKUP(M2911,'Hulpblad KAR-parser'!A:C,2,FALSE)</f>
        <v>#N/A</v>
      </c>
      <c r="O2911" s="72" t="e">
        <f>IF(VLOOKUP(M2911,'Hulpblad KAR-parser'!A:C,3,FALSE)="","",VLOOKUP(M2911,'Hulpblad KAR-parser'!A:C,3,FALSE))</f>
        <v>#N/A</v>
      </c>
      <c r="P2911" s="136" t="str">
        <f>IF(CONCATENATE(C2911,D2911)="","",VLOOKUP(CONCATENATE(C2911,D2911),Karakteristieken!AQ:AQ,1,FALSE))</f>
        <v/>
      </c>
    </row>
    <row r="2912" spans="1:16" x14ac:dyDescent="0.25">
      <c r="A2912" s="59">
        <v>200110117</v>
      </c>
      <c r="B2912" s="59">
        <v>200098583</v>
      </c>
      <c r="C2912" s="59" t="s">
        <v>3337</v>
      </c>
      <c r="D2912" s="59" t="s">
        <v>3338</v>
      </c>
      <c r="E2912" s="60" t="s">
        <v>3341</v>
      </c>
      <c r="F2912" s="60"/>
      <c r="G2912" s="60"/>
      <c r="H2912" s="60"/>
      <c r="I2912" s="59">
        <f t="shared" si="47"/>
        <v>25</v>
      </c>
      <c r="J2912" s="59" t="s">
        <v>1613</v>
      </c>
      <c r="K2912" s="61"/>
      <c r="L2912" s="62" t="s">
        <v>6737</v>
      </c>
      <c r="M2912" s="62" t="s">
        <v>3341</v>
      </c>
      <c r="N2912" s="72" t="str">
        <f>VLOOKUP(M2912,'Hulpblad KAR-parser'!A:C,2,FALSE)</f>
        <v>Inzet Pol recherche</v>
      </c>
      <c r="O2912" s="72" t="str">
        <f>IF(VLOOKUP(M2912,'Hulpblad KAR-parser'!A:C,3,FALSE)="","",VLOOKUP(M2912,'Hulpblad KAR-parser'!A:C,3,FALSE))</f>
        <v>AVIM</v>
      </c>
      <c r="P2912" s="136" t="str">
        <f>IF(CONCATENATE(C2912,D2912)="","",VLOOKUP(CONCATENATE(C2912,D2912),Karakteristieken!AQ:AQ,1,FALSE))</f>
        <v>Inzet Pol rechercheAVIM</v>
      </c>
    </row>
    <row r="2913" spans="1:16" x14ac:dyDescent="0.25">
      <c r="A2913" s="59"/>
      <c r="B2913" s="59"/>
      <c r="C2913" s="59"/>
      <c r="D2913" s="59"/>
      <c r="E2913" s="60" t="s">
        <v>10028</v>
      </c>
      <c r="F2913" s="60"/>
      <c r="G2913" s="60" t="s">
        <v>3341</v>
      </c>
      <c r="H2913" s="60"/>
      <c r="I2913" s="59">
        <f t="shared" si="47"/>
        <v>5</v>
      </c>
      <c r="J2913" s="59" t="s">
        <v>1561</v>
      </c>
      <c r="K2913" s="61"/>
      <c r="L2913" s="62" t="s">
        <v>6737</v>
      </c>
      <c r="M2913" s="62" t="s">
        <v>3341</v>
      </c>
      <c r="N2913" s="72" t="str">
        <f>VLOOKUP(M2913,'Hulpblad KAR-parser'!A:C,2,FALSE)</f>
        <v>Inzet Pol recherche</v>
      </c>
      <c r="O2913" s="72" t="str">
        <f>IF(VLOOKUP(M2913,'Hulpblad KAR-parser'!A:C,3,FALSE)="","",VLOOKUP(M2913,'Hulpblad KAR-parser'!A:C,3,FALSE))</f>
        <v>AVIM</v>
      </c>
      <c r="P2913" s="136" t="str">
        <f>IF(CONCATENATE(C2913,D2913)="","",VLOOKUP(CONCATENATE(C2913,D2913),Karakteristieken!AQ:AQ,1,FALSE))</f>
        <v/>
      </c>
    </row>
    <row r="2914" spans="1:16" x14ac:dyDescent="0.25">
      <c r="A2914" s="59"/>
      <c r="B2914" s="59"/>
      <c r="C2914" s="59"/>
      <c r="D2914" s="59"/>
      <c r="E2914" s="60" t="s">
        <v>10029</v>
      </c>
      <c r="F2914" s="60"/>
      <c r="G2914" s="60" t="s">
        <v>3341</v>
      </c>
      <c r="H2914" s="60"/>
      <c r="I2914" s="59">
        <f t="shared" si="47"/>
        <v>7</v>
      </c>
      <c r="J2914" s="59" t="s">
        <v>1561</v>
      </c>
      <c r="K2914" s="61"/>
      <c r="L2914" s="62" t="s">
        <v>6737</v>
      </c>
      <c r="M2914" s="62" t="s">
        <v>3341</v>
      </c>
      <c r="N2914" s="72" t="str">
        <f>VLOOKUP(M2914,'Hulpblad KAR-parser'!A:C,2,FALSE)</f>
        <v>Inzet Pol recherche</v>
      </c>
      <c r="O2914" s="72" t="str">
        <f>IF(VLOOKUP(M2914,'Hulpblad KAR-parser'!A:C,3,FALSE)="","",VLOOKUP(M2914,'Hulpblad KAR-parser'!A:C,3,FALSE))</f>
        <v>AVIM</v>
      </c>
      <c r="P2914" s="136" t="str">
        <f>IF(CONCATENATE(C2914,D2914)="","",VLOOKUP(CONCATENATE(C2914,D2914),Karakteristieken!AQ:AQ,1,FALSE))</f>
        <v/>
      </c>
    </row>
    <row r="2915" spans="1:16" x14ac:dyDescent="0.25">
      <c r="A2915" s="59">
        <v>200110118</v>
      </c>
      <c r="B2915" s="59">
        <v>200098584</v>
      </c>
      <c r="C2915" s="59" t="s">
        <v>3278</v>
      </c>
      <c r="D2915" s="59" t="s">
        <v>3325</v>
      </c>
      <c r="E2915" s="60" t="s">
        <v>3327</v>
      </c>
      <c r="F2915" s="60"/>
      <c r="G2915" s="60"/>
      <c r="H2915" s="60"/>
      <c r="I2915" s="59">
        <f t="shared" si="47"/>
        <v>23</v>
      </c>
      <c r="J2915" s="59" t="s">
        <v>1613</v>
      </c>
      <c r="K2915" s="61"/>
      <c r="L2915" s="62" t="s">
        <v>6737</v>
      </c>
      <c r="M2915" s="62" t="s">
        <v>3327</v>
      </c>
      <c r="N2915" s="72" t="str">
        <f>VLOOKUP(M2915,'Hulpblad KAR-parser'!A:C,2,FALSE)</f>
        <v>Inzet Pol landelijk</v>
      </c>
      <c r="O2915" s="72" t="str">
        <f>IF(VLOOKUP(M2915,'Hulpblad KAR-parser'!A:C,3,FALSE)="","",VLOOKUP(M2915,'Hulpblad KAR-parser'!A:C,3,FALSE))</f>
        <v>Reddingshond</v>
      </c>
      <c r="P2915" s="136" t="str">
        <f>IF(CONCATENATE(C2915,D2915)="","",VLOOKUP(CONCATENATE(C2915,D2915),Karakteristieken!AQ:AQ,1,FALSE))</f>
        <v>Inzet Pol landelijkReddingshond</v>
      </c>
    </row>
    <row r="2916" spans="1:16" x14ac:dyDescent="0.25">
      <c r="A2916" s="59"/>
      <c r="B2916" s="59"/>
      <c r="C2916" s="59"/>
      <c r="D2916" s="59"/>
      <c r="E2916" s="60" t="s">
        <v>10020</v>
      </c>
      <c r="F2916" s="60"/>
      <c r="G2916" s="60" t="s">
        <v>3327</v>
      </c>
      <c r="H2916" s="60"/>
      <c r="I2916" s="59">
        <f t="shared" si="47"/>
        <v>6</v>
      </c>
      <c r="J2916" s="59" t="s">
        <v>1561</v>
      </c>
      <c r="K2916" s="61"/>
      <c r="L2916" s="62" t="s">
        <v>6737</v>
      </c>
      <c r="M2916" s="62" t="s">
        <v>3327</v>
      </c>
      <c r="N2916" s="72" t="str">
        <f>VLOOKUP(M2916,'Hulpblad KAR-parser'!A:C,2,FALSE)</f>
        <v>Inzet Pol landelijk</v>
      </c>
      <c r="O2916" s="72" t="str">
        <f>IF(VLOOKUP(M2916,'Hulpblad KAR-parser'!A:C,3,FALSE)="","",VLOOKUP(M2916,'Hulpblad KAR-parser'!A:C,3,FALSE))</f>
        <v>Reddingshond</v>
      </c>
      <c r="P2916" s="136" t="str">
        <f>IF(CONCATENATE(C2916,D2916)="","",VLOOKUP(CONCATENATE(C2916,D2916),Karakteristieken!AQ:AQ,1,FALSE))</f>
        <v/>
      </c>
    </row>
    <row r="2917" spans="1:16" x14ac:dyDescent="0.25">
      <c r="A2917" s="59"/>
      <c r="B2917" s="59"/>
      <c r="C2917" s="59"/>
      <c r="D2917" s="59"/>
      <c r="E2917" s="60" t="s">
        <v>10021</v>
      </c>
      <c r="F2917" s="60"/>
      <c r="G2917" s="60" t="s">
        <v>3327</v>
      </c>
      <c r="H2917" s="60"/>
      <c r="I2917" s="59">
        <f t="shared" si="47"/>
        <v>6</v>
      </c>
      <c r="J2917" s="59" t="s">
        <v>1561</v>
      </c>
      <c r="K2917" s="61"/>
      <c r="L2917" s="62" t="s">
        <v>6737</v>
      </c>
      <c r="M2917" s="62" t="s">
        <v>3327</v>
      </c>
      <c r="N2917" s="72" t="str">
        <f>VLOOKUP(M2917,'Hulpblad KAR-parser'!A:C,2,FALSE)</f>
        <v>Inzet Pol landelijk</v>
      </c>
      <c r="O2917" s="72" t="str">
        <f>IF(VLOOKUP(M2917,'Hulpblad KAR-parser'!A:C,3,FALSE)="","",VLOOKUP(M2917,'Hulpblad KAR-parser'!A:C,3,FALSE))</f>
        <v>Reddingshond</v>
      </c>
      <c r="P2917" s="136" t="str">
        <f>IF(CONCATENATE(C2917,D2917)="","",VLOOKUP(CONCATENATE(C2917,D2917),Karakteristieken!AQ:AQ,1,FALSE))</f>
        <v/>
      </c>
    </row>
    <row r="2918" spans="1:16" x14ac:dyDescent="0.25">
      <c r="A2918" s="59">
        <v>200110119</v>
      </c>
      <c r="B2918" s="59">
        <v>200098585</v>
      </c>
      <c r="C2918" s="59" t="s">
        <v>3278</v>
      </c>
      <c r="D2918" s="59" t="s">
        <v>3328</v>
      </c>
      <c r="E2918" s="60" t="s">
        <v>3330</v>
      </c>
      <c r="F2918" s="60"/>
      <c r="G2918" s="60"/>
      <c r="H2918" s="60"/>
      <c r="I2918" s="59">
        <f t="shared" si="47"/>
        <v>25</v>
      </c>
      <c r="J2918" s="59" t="s">
        <v>1613</v>
      </c>
      <c r="K2918" s="61"/>
      <c r="L2918" s="62" t="s">
        <v>6737</v>
      </c>
      <c r="M2918" s="62" t="s">
        <v>3330</v>
      </c>
      <c r="N2918" s="72" t="str">
        <f>VLOOKUP(M2918,'Hulpblad KAR-parser'!A:C,2,FALSE)</f>
        <v>Inzet Pol landelijk</v>
      </c>
      <c r="O2918" s="72" t="str">
        <f>IF(VLOOKUP(M2918,'Hulpblad KAR-parser'!A:C,3,FALSE)="","",VLOOKUP(M2918,'Hulpblad KAR-parser'!A:C,3,FALSE))</f>
        <v>Rijksrecherche</v>
      </c>
      <c r="P2918" s="136" t="str">
        <f>IF(CONCATENATE(C2918,D2918)="","",VLOOKUP(CONCATENATE(C2918,D2918),Karakteristieken!AQ:AQ,1,FALSE))</f>
        <v>Inzet Pol landelijkRijksrecherche</v>
      </c>
    </row>
    <row r="2919" spans="1:16" x14ac:dyDescent="0.25">
      <c r="A2919" s="59"/>
      <c r="B2919" s="59"/>
      <c r="C2919" s="59"/>
      <c r="D2919" s="59"/>
      <c r="E2919" s="60" t="s">
        <v>10022</v>
      </c>
      <c r="F2919" s="60"/>
      <c r="G2919" s="60" t="s">
        <v>3330</v>
      </c>
      <c r="H2919" s="60"/>
      <c r="I2919" s="59">
        <f t="shared" si="47"/>
        <v>7</v>
      </c>
      <c r="J2919" s="59" t="s">
        <v>1561</v>
      </c>
      <c r="K2919" s="61"/>
      <c r="L2919" s="62" t="s">
        <v>6737</v>
      </c>
      <c r="M2919" s="62" t="s">
        <v>3330</v>
      </c>
      <c r="N2919" s="72" t="str">
        <f>VLOOKUP(M2919,'Hulpblad KAR-parser'!A:C,2,FALSE)</f>
        <v>Inzet Pol landelijk</v>
      </c>
      <c r="O2919" s="72" t="str">
        <f>IF(VLOOKUP(M2919,'Hulpblad KAR-parser'!A:C,3,FALSE)="","",VLOOKUP(M2919,'Hulpblad KAR-parser'!A:C,3,FALSE))</f>
        <v>Rijksrecherche</v>
      </c>
      <c r="P2919" s="136" t="str">
        <f>IF(CONCATENATE(C2919,D2919)="","",VLOOKUP(CONCATENATE(C2919,D2919),Karakteristieken!AQ:AQ,1,FALSE))</f>
        <v/>
      </c>
    </row>
    <row r="2920" spans="1:16" x14ac:dyDescent="0.25">
      <c r="A2920" s="59">
        <v>200110120</v>
      </c>
      <c r="B2920" s="59">
        <v>200098586</v>
      </c>
      <c r="C2920" s="59" t="s">
        <v>3126</v>
      </c>
      <c r="D2920" s="59" t="s">
        <v>3201</v>
      </c>
      <c r="E2920" s="60" t="s">
        <v>3203</v>
      </c>
      <c r="F2920" s="60"/>
      <c r="G2920" s="60"/>
      <c r="H2920" s="60"/>
      <c r="I2920" s="59">
        <f t="shared" si="47"/>
        <v>14</v>
      </c>
      <c r="J2920" s="59" t="s">
        <v>1613</v>
      </c>
      <c r="K2920" s="61"/>
      <c r="L2920" s="62" t="s">
        <v>6737</v>
      </c>
      <c r="M2920" s="62" t="s">
        <v>3203</v>
      </c>
      <c r="N2920" s="72" t="str">
        <f>VLOOKUP(M2920,'Hulpblad KAR-parser'!A:C,2,FALSE)</f>
        <v>Inzet Pol algemeen</v>
      </c>
      <c r="O2920" s="72" t="str">
        <f>IF(VLOOKUP(M2920,'Hulpblad KAR-parser'!A:C,3,FALSE)="","",VLOOKUP(M2920,'Hulpblad KAR-parser'!A:C,3,FALSE))</f>
        <v>RSC</v>
      </c>
      <c r="P2920" s="136" t="str">
        <f>IF(CONCATENATE(C2920,D2920)="","",VLOOKUP(CONCATENATE(C2920,D2920),Karakteristieken!AQ:AQ,1,FALSE))</f>
        <v>Inzet Pol algemeenRSC</v>
      </c>
    </row>
    <row r="2921" spans="1:16" x14ac:dyDescent="0.25">
      <c r="A2921" s="59"/>
      <c r="B2921" s="59"/>
      <c r="C2921" s="59"/>
      <c r="D2921" s="59"/>
      <c r="E2921" s="60" t="s">
        <v>9945</v>
      </c>
      <c r="F2921" s="60"/>
      <c r="G2921" s="60" t="s">
        <v>3203</v>
      </c>
      <c r="H2921" s="60"/>
      <c r="I2921" s="59">
        <f t="shared" si="47"/>
        <v>7</v>
      </c>
      <c r="J2921" s="59" t="s">
        <v>1561</v>
      </c>
      <c r="K2921" s="61"/>
      <c r="L2921" s="62" t="s">
        <v>6737</v>
      </c>
      <c r="M2921" s="62" t="s">
        <v>3203</v>
      </c>
      <c r="N2921" s="72" t="str">
        <f>VLOOKUP(M2921,'Hulpblad KAR-parser'!A:C,2,FALSE)</f>
        <v>Inzet Pol algemeen</v>
      </c>
      <c r="O2921" s="72" t="str">
        <f>IF(VLOOKUP(M2921,'Hulpblad KAR-parser'!A:C,3,FALSE)="","",VLOOKUP(M2921,'Hulpblad KAR-parser'!A:C,3,FALSE))</f>
        <v>RSC</v>
      </c>
      <c r="P2921" s="136" t="str">
        <f>IF(CONCATENATE(C2921,D2921)="","",VLOOKUP(CONCATENATE(C2921,D2921),Karakteristieken!AQ:AQ,1,FALSE))</f>
        <v/>
      </c>
    </row>
    <row r="2922" spans="1:16" x14ac:dyDescent="0.25">
      <c r="A2922" s="59"/>
      <c r="B2922" s="59"/>
      <c r="C2922" s="59"/>
      <c r="D2922" s="59"/>
      <c r="E2922" s="60" t="s">
        <v>9946</v>
      </c>
      <c r="F2922" s="60"/>
      <c r="G2922" s="60" t="s">
        <v>3203</v>
      </c>
      <c r="H2922" s="60"/>
      <c r="I2922" s="59">
        <f t="shared" si="47"/>
        <v>4</v>
      </c>
      <c r="J2922" s="59" t="s">
        <v>1561</v>
      </c>
      <c r="K2922" s="61"/>
      <c r="L2922" s="62" t="s">
        <v>6737</v>
      </c>
      <c r="M2922" s="62" t="s">
        <v>3203</v>
      </c>
      <c r="N2922" s="72" t="str">
        <f>VLOOKUP(M2922,'Hulpblad KAR-parser'!A:C,2,FALSE)</f>
        <v>Inzet Pol algemeen</v>
      </c>
      <c r="O2922" s="72" t="str">
        <f>IF(VLOOKUP(M2922,'Hulpblad KAR-parser'!A:C,3,FALSE)="","",VLOOKUP(M2922,'Hulpblad KAR-parser'!A:C,3,FALSE))</f>
        <v>RSC</v>
      </c>
      <c r="P2922" s="136" t="str">
        <f>IF(CONCATENATE(C2922,D2922)="","",VLOOKUP(CONCATENATE(C2922,D2922),Karakteristieken!AQ:AQ,1,FALSE))</f>
        <v/>
      </c>
    </row>
    <row r="2923" spans="1:16" x14ac:dyDescent="0.25">
      <c r="A2923" s="59">
        <v>200110121</v>
      </c>
      <c r="B2923" s="59">
        <v>200098587</v>
      </c>
      <c r="C2923" s="59" t="s">
        <v>3258</v>
      </c>
      <c r="D2923" s="59" t="s">
        <v>3272</v>
      </c>
      <c r="E2923" s="60" t="s">
        <v>3274</v>
      </c>
      <c r="F2923" s="60"/>
      <c r="G2923" s="60"/>
      <c r="H2923" s="60"/>
      <c r="I2923" s="59">
        <f t="shared" si="47"/>
        <v>27</v>
      </c>
      <c r="J2923" s="59" t="s">
        <v>1613</v>
      </c>
      <c r="K2923" s="61"/>
      <c r="L2923" s="62" t="s">
        <v>6737</v>
      </c>
      <c r="M2923" s="62" t="s">
        <v>3274</v>
      </c>
      <c r="N2923" s="72" t="str">
        <f>VLOOKUP(M2923,'Hulpblad KAR-parser'!A:C,2,FALSE)</f>
        <v>Inzet Pol functie</v>
      </c>
      <c r="O2923" s="72" t="str">
        <f>IF(VLOOKUP(M2923,'Hulpblad KAR-parser'!A:C,3,FALSE)="","",VLOOKUP(M2923,'Hulpblad KAR-parser'!A:C,3,FALSE))</f>
        <v>Sectorhoofd DROC</v>
      </c>
      <c r="P2923" s="136" t="str">
        <f>IF(CONCATENATE(C2923,D2923)="","",VLOOKUP(CONCATENATE(C2923,D2923),Karakteristieken!AQ:AQ,1,FALSE))</f>
        <v>Inzet Pol functieSectorhoofd DROC</v>
      </c>
    </row>
    <row r="2924" spans="1:16" x14ac:dyDescent="0.25">
      <c r="A2924" s="59"/>
      <c r="B2924" s="59"/>
      <c r="C2924" s="59"/>
      <c r="D2924" s="59"/>
      <c r="E2924" s="60" t="s">
        <v>9984</v>
      </c>
      <c r="F2924" s="60"/>
      <c r="G2924" s="60" t="s">
        <v>3274</v>
      </c>
      <c r="H2924" s="60"/>
      <c r="I2924" s="59">
        <f t="shared" si="47"/>
        <v>7</v>
      </c>
      <c r="J2924" s="59" t="s">
        <v>1561</v>
      </c>
      <c r="K2924" s="61"/>
      <c r="L2924" s="62" t="s">
        <v>6737</v>
      </c>
      <c r="M2924" s="62" t="s">
        <v>3274</v>
      </c>
      <c r="N2924" s="72" t="str">
        <f>VLOOKUP(M2924,'Hulpblad KAR-parser'!A:C,2,FALSE)</f>
        <v>Inzet Pol functie</v>
      </c>
      <c r="O2924" s="72" t="str">
        <f>IF(VLOOKUP(M2924,'Hulpblad KAR-parser'!A:C,3,FALSE)="","",VLOOKUP(M2924,'Hulpblad KAR-parser'!A:C,3,FALSE))</f>
        <v>Sectorhoofd DROC</v>
      </c>
      <c r="P2924" s="136" t="str">
        <f>IF(CONCATENATE(C2924,D2924)="","",VLOOKUP(CONCATENATE(C2924,D2924),Karakteristieken!AQ:AQ,1,FALSE))</f>
        <v/>
      </c>
    </row>
    <row r="2925" spans="1:16" x14ac:dyDescent="0.25">
      <c r="A2925" s="59"/>
      <c r="B2925" s="59"/>
      <c r="C2925" s="59"/>
      <c r="D2925" s="59"/>
      <c r="E2925" s="60" t="s">
        <v>9985</v>
      </c>
      <c r="F2925" s="60"/>
      <c r="G2925" s="60" t="s">
        <v>3274</v>
      </c>
      <c r="H2925" s="60"/>
      <c r="I2925" s="59">
        <f t="shared" si="47"/>
        <v>6</v>
      </c>
      <c r="J2925" s="59" t="s">
        <v>1561</v>
      </c>
      <c r="K2925" s="61"/>
      <c r="L2925" s="62" t="s">
        <v>6737</v>
      </c>
      <c r="M2925" s="62" t="s">
        <v>3274</v>
      </c>
      <c r="N2925" s="72" t="str">
        <f>VLOOKUP(M2925,'Hulpblad KAR-parser'!A:C,2,FALSE)</f>
        <v>Inzet Pol functie</v>
      </c>
      <c r="O2925" s="72" t="str">
        <f>IF(VLOOKUP(M2925,'Hulpblad KAR-parser'!A:C,3,FALSE)="","",VLOOKUP(M2925,'Hulpblad KAR-parser'!A:C,3,FALSE))</f>
        <v>Sectorhoofd DROC</v>
      </c>
      <c r="P2925" s="136" t="str">
        <f>IF(CONCATENATE(C2925,D2925)="","",VLOOKUP(CONCATENATE(C2925,D2925),Karakteristieken!AQ:AQ,1,FALSE))</f>
        <v/>
      </c>
    </row>
    <row r="2926" spans="1:16" x14ac:dyDescent="0.25">
      <c r="A2926" s="67">
        <v>200110122</v>
      </c>
      <c r="B2926" s="67">
        <v>200098588</v>
      </c>
      <c r="C2926" s="67" t="s">
        <v>3404</v>
      </c>
      <c r="D2926" s="67"/>
      <c r="E2926" s="68" t="s">
        <v>6342</v>
      </c>
      <c r="F2926" s="68"/>
      <c r="G2926" s="68"/>
      <c r="H2926" s="68"/>
      <c r="I2926" s="67">
        <f t="shared" si="47"/>
        <v>15</v>
      </c>
      <c r="J2926" s="67" t="s">
        <v>1613</v>
      </c>
      <c r="K2926" s="91" t="s">
        <v>12550</v>
      </c>
      <c r="L2926" s="62" t="s">
        <v>6737</v>
      </c>
      <c r="M2926" s="62" t="s">
        <v>6342</v>
      </c>
      <c r="N2926" s="72" t="e">
        <f>VLOOKUP(M2926,'Hulpblad KAR-parser'!A:C,2,FALSE)</f>
        <v>#N/A</v>
      </c>
      <c r="O2926" s="72" t="e">
        <f>IF(VLOOKUP(M2926,'Hulpblad KAR-parser'!A:C,3,FALSE)="","",VLOOKUP(M2926,'Hulpblad KAR-parser'!A:C,3,FALSE))</f>
        <v>#N/A</v>
      </c>
      <c r="P2926" s="136" t="e">
        <f>IF(CONCATENATE(C2926,D2926)="","",VLOOKUP(CONCATENATE(C2926,D2926),Karakteristieken!AQ:AQ,1,FALSE))</f>
        <v>#N/A</v>
      </c>
    </row>
    <row r="2927" spans="1:16" x14ac:dyDescent="0.25">
      <c r="A2927" s="67"/>
      <c r="B2927" s="67"/>
      <c r="C2927" s="67"/>
      <c r="D2927" s="67"/>
      <c r="E2927" s="68" t="s">
        <v>10090</v>
      </c>
      <c r="F2927" s="68"/>
      <c r="G2927" s="68" t="s">
        <v>6342</v>
      </c>
      <c r="H2927" s="68"/>
      <c r="I2927" s="67">
        <f t="shared" si="47"/>
        <v>4</v>
      </c>
      <c r="J2927" s="67" t="s">
        <v>1561</v>
      </c>
      <c r="K2927" s="91" t="s">
        <v>12550</v>
      </c>
      <c r="L2927" s="62" t="s">
        <v>6737</v>
      </c>
      <c r="M2927" s="62" t="s">
        <v>6342</v>
      </c>
      <c r="N2927" s="72" t="e">
        <f>VLOOKUP(M2927,'Hulpblad KAR-parser'!A:C,2,FALSE)</f>
        <v>#N/A</v>
      </c>
      <c r="O2927" s="72" t="e">
        <f>IF(VLOOKUP(M2927,'Hulpblad KAR-parser'!A:C,3,FALSE)="","",VLOOKUP(M2927,'Hulpblad KAR-parser'!A:C,3,FALSE))</f>
        <v>#N/A</v>
      </c>
      <c r="P2927" s="136" t="str">
        <f>IF(CONCATENATE(C2927,D2927)="","",VLOOKUP(CONCATENATE(C2927,D2927),Karakteristieken!AQ:AQ,1,FALSE))</f>
        <v/>
      </c>
    </row>
    <row r="2928" spans="1:16" x14ac:dyDescent="0.25">
      <c r="A2928" s="59">
        <v>200110123</v>
      </c>
      <c r="B2928" s="59">
        <v>200098589</v>
      </c>
      <c r="C2928" s="59" t="s">
        <v>3404</v>
      </c>
      <c r="D2928" s="59" t="s">
        <v>3409</v>
      </c>
      <c r="E2928" s="60" t="s">
        <v>3411</v>
      </c>
      <c r="F2928" s="60"/>
      <c r="G2928" s="60"/>
      <c r="H2928" s="60"/>
      <c r="I2928" s="59">
        <f t="shared" si="47"/>
        <v>19</v>
      </c>
      <c r="J2928" s="59" t="s">
        <v>1613</v>
      </c>
      <c r="K2928" s="61"/>
      <c r="L2928" s="62" t="s">
        <v>6737</v>
      </c>
      <c r="M2928" s="62" t="s">
        <v>3411</v>
      </c>
      <c r="N2928" s="72" t="str">
        <f>VLOOKUP(M2928,'Hulpblad KAR-parser'!A:C,2,FALSE)</f>
        <v>Inzet Pol SGBO</v>
      </c>
      <c r="O2928" s="72" t="str">
        <f>IF(VLOOKUP(M2928,'Hulpblad KAR-parser'!A:C,3,FALSE)="","",VLOOKUP(M2928,'Hulpblad KAR-parser'!A:C,3,FALSE))</f>
        <v>HBB</v>
      </c>
      <c r="P2928" s="136" t="str">
        <f>IF(CONCATENATE(C2928,D2928)="","",VLOOKUP(CONCATENATE(C2928,D2928),Karakteristieken!AQ:AQ,1,FALSE))</f>
        <v>Inzet Pol SGBOHBB</v>
      </c>
    </row>
    <row r="2929" spans="1:16" x14ac:dyDescent="0.25">
      <c r="A2929" s="59"/>
      <c r="B2929" s="59"/>
      <c r="C2929" s="59"/>
      <c r="D2929" s="59"/>
      <c r="E2929" s="60" t="s">
        <v>10069</v>
      </c>
      <c r="F2929" s="60"/>
      <c r="G2929" s="60" t="s">
        <v>3411</v>
      </c>
      <c r="H2929" s="60"/>
      <c r="I2929" s="59">
        <f t="shared" si="47"/>
        <v>4</v>
      </c>
      <c r="J2929" s="59" t="s">
        <v>1561</v>
      </c>
      <c r="K2929" s="61"/>
      <c r="L2929" s="62" t="s">
        <v>6737</v>
      </c>
      <c r="M2929" s="62" t="s">
        <v>3411</v>
      </c>
      <c r="N2929" s="72" t="str">
        <f>VLOOKUP(M2929,'Hulpblad KAR-parser'!A:C,2,FALSE)</f>
        <v>Inzet Pol SGBO</v>
      </c>
      <c r="O2929" s="72" t="str">
        <f>IF(VLOOKUP(M2929,'Hulpblad KAR-parser'!A:C,3,FALSE)="","",VLOOKUP(M2929,'Hulpblad KAR-parser'!A:C,3,FALSE))</f>
        <v>HBB</v>
      </c>
      <c r="P2929" s="136" t="str">
        <f>IF(CONCATENATE(C2929,D2929)="","",VLOOKUP(CONCATENATE(C2929,D2929),Karakteristieken!AQ:AQ,1,FALSE))</f>
        <v/>
      </c>
    </row>
    <row r="2930" spans="1:16" x14ac:dyDescent="0.25">
      <c r="A2930" s="59"/>
      <c r="B2930" s="59"/>
      <c r="C2930" s="59"/>
      <c r="D2930" s="59"/>
      <c r="E2930" s="60" t="s">
        <v>10070</v>
      </c>
      <c r="F2930" s="60"/>
      <c r="G2930" s="60" t="s">
        <v>3411</v>
      </c>
      <c r="H2930" s="60"/>
      <c r="I2930" s="59">
        <f t="shared" si="47"/>
        <v>7</v>
      </c>
      <c r="J2930" s="59" t="s">
        <v>1561</v>
      </c>
      <c r="K2930" s="61"/>
      <c r="L2930" s="62" t="s">
        <v>6737</v>
      </c>
      <c r="M2930" s="62" t="s">
        <v>3411</v>
      </c>
      <c r="N2930" s="72" t="str">
        <f>VLOOKUP(M2930,'Hulpblad KAR-parser'!A:C,2,FALSE)</f>
        <v>Inzet Pol SGBO</v>
      </c>
      <c r="O2930" s="72" t="str">
        <f>IF(VLOOKUP(M2930,'Hulpblad KAR-parser'!A:C,3,FALSE)="","",VLOOKUP(M2930,'Hulpblad KAR-parser'!A:C,3,FALSE))</f>
        <v>HBB</v>
      </c>
      <c r="P2930" s="136" t="str">
        <f>IF(CONCATENATE(C2930,D2930)="","",VLOOKUP(CONCATENATE(C2930,D2930),Karakteristieken!AQ:AQ,1,FALSE))</f>
        <v/>
      </c>
    </row>
    <row r="2931" spans="1:16" x14ac:dyDescent="0.25">
      <c r="A2931" s="59">
        <v>200110124</v>
      </c>
      <c r="B2931" s="59">
        <v>200098590</v>
      </c>
      <c r="C2931" s="59" t="s">
        <v>3404</v>
      </c>
      <c r="D2931" s="59" t="s">
        <v>3412</v>
      </c>
      <c r="E2931" s="60" t="s">
        <v>3414</v>
      </c>
      <c r="F2931" s="60"/>
      <c r="G2931" s="60"/>
      <c r="H2931" s="60"/>
      <c r="I2931" s="59">
        <f t="shared" si="47"/>
        <v>19</v>
      </c>
      <c r="J2931" s="59" t="s">
        <v>1613</v>
      </c>
      <c r="K2931" s="61"/>
      <c r="L2931" s="62" t="s">
        <v>6737</v>
      </c>
      <c r="M2931" s="62" t="s">
        <v>3414</v>
      </c>
      <c r="N2931" s="72" t="str">
        <f>VLOOKUP(M2931,'Hulpblad KAR-parser'!A:C,2,FALSE)</f>
        <v>Inzet Pol SGBO</v>
      </c>
      <c r="O2931" s="72" t="str">
        <f>IF(VLOOKUP(M2931,'Hulpblad KAR-parser'!A:C,3,FALSE)="","",VLOOKUP(M2931,'Hulpblad KAR-parser'!A:C,3,FALSE))</f>
        <v>HHN</v>
      </c>
      <c r="P2931" s="136" t="str">
        <f>IF(CONCATENATE(C2931,D2931)="","",VLOOKUP(CONCATENATE(C2931,D2931),Karakteristieken!AQ:AQ,1,FALSE))</f>
        <v>Inzet Pol SGBOHHN</v>
      </c>
    </row>
    <row r="2932" spans="1:16" x14ac:dyDescent="0.25">
      <c r="A2932" s="59"/>
      <c r="B2932" s="59"/>
      <c r="C2932" s="59"/>
      <c r="D2932" s="59"/>
      <c r="E2932" s="60" t="s">
        <v>10071</v>
      </c>
      <c r="F2932" s="60"/>
      <c r="G2932" s="60" t="s">
        <v>3414</v>
      </c>
      <c r="H2932" s="60"/>
      <c r="I2932" s="59">
        <f t="shared" si="47"/>
        <v>4</v>
      </c>
      <c r="J2932" s="59" t="s">
        <v>1561</v>
      </c>
      <c r="K2932" s="61"/>
      <c r="L2932" s="62" t="s">
        <v>6737</v>
      </c>
      <c r="M2932" s="62" t="s">
        <v>3414</v>
      </c>
      <c r="N2932" s="72" t="str">
        <f>VLOOKUP(M2932,'Hulpblad KAR-parser'!A:C,2,FALSE)</f>
        <v>Inzet Pol SGBO</v>
      </c>
      <c r="O2932" s="72" t="str">
        <f>IF(VLOOKUP(M2932,'Hulpblad KAR-parser'!A:C,3,FALSE)="","",VLOOKUP(M2932,'Hulpblad KAR-parser'!A:C,3,FALSE))</f>
        <v>HHN</v>
      </c>
      <c r="P2932" s="136" t="str">
        <f>IF(CONCATENATE(C2932,D2932)="","",VLOOKUP(CONCATENATE(C2932,D2932),Karakteristieken!AQ:AQ,1,FALSE))</f>
        <v/>
      </c>
    </row>
    <row r="2933" spans="1:16" x14ac:dyDescent="0.25">
      <c r="A2933" s="59"/>
      <c r="B2933" s="59"/>
      <c r="C2933" s="59"/>
      <c r="D2933" s="59"/>
      <c r="E2933" s="60" t="s">
        <v>10072</v>
      </c>
      <c r="F2933" s="60"/>
      <c r="G2933" s="60" t="s">
        <v>3414</v>
      </c>
      <c r="H2933" s="60"/>
      <c r="I2933" s="59">
        <f t="shared" si="47"/>
        <v>7</v>
      </c>
      <c r="J2933" s="59" t="s">
        <v>1561</v>
      </c>
      <c r="K2933" s="61"/>
      <c r="L2933" s="62" t="s">
        <v>6737</v>
      </c>
      <c r="M2933" s="62" t="s">
        <v>3414</v>
      </c>
      <c r="N2933" s="72" t="str">
        <f>VLOOKUP(M2933,'Hulpblad KAR-parser'!A:C,2,FALSE)</f>
        <v>Inzet Pol SGBO</v>
      </c>
      <c r="O2933" s="72" t="str">
        <f>IF(VLOOKUP(M2933,'Hulpblad KAR-parser'!A:C,3,FALSE)="","",VLOOKUP(M2933,'Hulpblad KAR-parser'!A:C,3,FALSE))</f>
        <v>HHN</v>
      </c>
      <c r="P2933" s="136" t="str">
        <f>IF(CONCATENATE(C2933,D2933)="","",VLOOKUP(CONCATENATE(C2933,D2933),Karakteristieken!AQ:AQ,1,FALSE))</f>
        <v/>
      </c>
    </row>
    <row r="2934" spans="1:16" x14ac:dyDescent="0.25">
      <c r="A2934" s="59">
        <v>200110125</v>
      </c>
      <c r="B2934" s="59">
        <v>200098591</v>
      </c>
      <c r="C2934" s="59" t="s">
        <v>3404</v>
      </c>
      <c r="D2934" s="59" t="s">
        <v>3415</v>
      </c>
      <c r="E2934" s="60" t="s">
        <v>3417</v>
      </c>
      <c r="F2934" s="60"/>
      <c r="G2934" s="60"/>
      <c r="H2934" s="60"/>
      <c r="I2934" s="59">
        <f t="shared" si="47"/>
        <v>19</v>
      </c>
      <c r="J2934" s="59" t="s">
        <v>1613</v>
      </c>
      <c r="K2934" s="61"/>
      <c r="L2934" s="62" t="s">
        <v>6737</v>
      </c>
      <c r="M2934" s="62" t="s">
        <v>3417</v>
      </c>
      <c r="N2934" s="72" t="str">
        <f>VLOOKUP(M2934,'Hulpblad KAR-parser'!A:C,2,FALSE)</f>
        <v>Inzet Pol SGBO</v>
      </c>
      <c r="O2934" s="72" t="str">
        <f>IF(VLOOKUP(M2934,'Hulpblad KAR-parser'!A:C,3,FALSE)="","",VLOOKUP(M2934,'Hulpblad KAR-parser'!A:C,3,FALSE))</f>
        <v>HIN</v>
      </c>
      <c r="P2934" s="136" t="str">
        <f>IF(CONCATENATE(C2934,D2934)="","",VLOOKUP(CONCATENATE(C2934,D2934),Karakteristieken!AQ:AQ,1,FALSE))</f>
        <v>Inzet Pol SGBOHIN</v>
      </c>
    </row>
    <row r="2935" spans="1:16" x14ac:dyDescent="0.25">
      <c r="A2935" s="59"/>
      <c r="B2935" s="59"/>
      <c r="C2935" s="59"/>
      <c r="D2935" s="59"/>
      <c r="E2935" s="60" t="s">
        <v>10073</v>
      </c>
      <c r="F2935" s="60"/>
      <c r="G2935" s="60" t="s">
        <v>3417</v>
      </c>
      <c r="H2935" s="60"/>
      <c r="I2935" s="59">
        <f t="shared" si="47"/>
        <v>5</v>
      </c>
      <c r="J2935" s="59" t="s">
        <v>1561</v>
      </c>
      <c r="K2935" s="61"/>
      <c r="L2935" s="62" t="s">
        <v>6737</v>
      </c>
      <c r="M2935" s="62" t="s">
        <v>3417</v>
      </c>
      <c r="N2935" s="72" t="str">
        <f>VLOOKUP(M2935,'Hulpblad KAR-parser'!A:C,2,FALSE)</f>
        <v>Inzet Pol SGBO</v>
      </c>
      <c r="O2935" s="72" t="str">
        <f>IF(VLOOKUP(M2935,'Hulpblad KAR-parser'!A:C,3,FALSE)="","",VLOOKUP(M2935,'Hulpblad KAR-parser'!A:C,3,FALSE))</f>
        <v>HIN</v>
      </c>
      <c r="P2935" s="136" t="str">
        <f>IF(CONCATENATE(C2935,D2935)="","",VLOOKUP(CONCATENATE(C2935,D2935),Karakteristieken!AQ:AQ,1,FALSE))</f>
        <v/>
      </c>
    </row>
    <row r="2936" spans="1:16" x14ac:dyDescent="0.25">
      <c r="A2936" s="59"/>
      <c r="B2936" s="59"/>
      <c r="C2936" s="59"/>
      <c r="D2936" s="59"/>
      <c r="E2936" s="60" t="s">
        <v>10074</v>
      </c>
      <c r="F2936" s="60"/>
      <c r="G2936" s="60" t="s">
        <v>3417</v>
      </c>
      <c r="H2936" s="60"/>
      <c r="I2936" s="59">
        <f t="shared" si="47"/>
        <v>7</v>
      </c>
      <c r="J2936" s="59" t="s">
        <v>1561</v>
      </c>
      <c r="K2936" s="61"/>
      <c r="L2936" s="62" t="s">
        <v>6737</v>
      </c>
      <c r="M2936" s="62" t="s">
        <v>3417</v>
      </c>
      <c r="N2936" s="72" t="str">
        <f>VLOOKUP(M2936,'Hulpblad KAR-parser'!A:C,2,FALSE)</f>
        <v>Inzet Pol SGBO</v>
      </c>
      <c r="O2936" s="72" t="str">
        <f>IF(VLOOKUP(M2936,'Hulpblad KAR-parser'!A:C,3,FALSE)="","",VLOOKUP(M2936,'Hulpblad KAR-parser'!A:C,3,FALSE))</f>
        <v>HIN</v>
      </c>
      <c r="P2936" s="136" t="str">
        <f>IF(CONCATENATE(C2936,D2936)="","",VLOOKUP(CONCATENATE(C2936,D2936),Karakteristieken!AQ:AQ,1,FALSE))</f>
        <v/>
      </c>
    </row>
    <row r="2937" spans="1:16" x14ac:dyDescent="0.25">
      <c r="A2937" s="59">
        <v>200110126</v>
      </c>
      <c r="B2937" s="59">
        <v>200098592</v>
      </c>
      <c r="C2937" s="59" t="s">
        <v>3404</v>
      </c>
      <c r="D2937" s="59" t="s">
        <v>3418</v>
      </c>
      <c r="E2937" s="60" t="s">
        <v>3420</v>
      </c>
      <c r="F2937" s="60"/>
      <c r="G2937" s="60"/>
      <c r="H2937" s="60"/>
      <c r="I2937" s="59">
        <f t="shared" si="47"/>
        <v>20</v>
      </c>
      <c r="J2937" s="59" t="s">
        <v>1613</v>
      </c>
      <c r="K2937" s="61"/>
      <c r="L2937" s="62" t="s">
        <v>6737</v>
      </c>
      <c r="M2937" s="62" t="s">
        <v>3420</v>
      </c>
      <c r="N2937" s="72" t="str">
        <f>VLOOKUP(M2937,'Hulpblad KAR-parser'!A:C,2,FALSE)</f>
        <v>Inzet Pol SGBO</v>
      </c>
      <c r="O2937" s="72" t="str">
        <f>IF(VLOOKUP(M2937,'Hulpblad KAR-parser'!A:C,3,FALSE)="","",VLOOKUP(M2937,'Hulpblad KAR-parser'!A:C,3,FALSE))</f>
        <v>HINT</v>
      </c>
      <c r="P2937" s="136" t="str">
        <f>IF(CONCATENATE(C2937,D2937)="","",VLOOKUP(CONCATENATE(C2937,D2937),Karakteristieken!AQ:AQ,1,FALSE))</f>
        <v>Inzet Pol SGBOHINT</v>
      </c>
    </row>
    <row r="2938" spans="1:16" x14ac:dyDescent="0.25">
      <c r="A2938" s="59"/>
      <c r="B2938" s="59"/>
      <c r="C2938" s="59"/>
      <c r="D2938" s="59"/>
      <c r="E2938" s="60" t="s">
        <v>10075</v>
      </c>
      <c r="F2938" s="60"/>
      <c r="G2938" s="60" t="s">
        <v>3420</v>
      </c>
      <c r="H2938" s="60"/>
      <c r="I2938" s="59">
        <f t="shared" si="47"/>
        <v>5</v>
      </c>
      <c r="J2938" s="59" t="s">
        <v>1561</v>
      </c>
      <c r="K2938" s="61"/>
      <c r="L2938" s="62" t="s">
        <v>6737</v>
      </c>
      <c r="M2938" s="62" t="s">
        <v>3420</v>
      </c>
      <c r="N2938" s="72" t="str">
        <f>VLOOKUP(M2938,'Hulpblad KAR-parser'!A:C,2,FALSE)</f>
        <v>Inzet Pol SGBO</v>
      </c>
      <c r="O2938" s="72" t="str">
        <f>IF(VLOOKUP(M2938,'Hulpblad KAR-parser'!A:C,3,FALSE)="","",VLOOKUP(M2938,'Hulpblad KAR-parser'!A:C,3,FALSE))</f>
        <v>HINT</v>
      </c>
      <c r="P2938" s="136" t="str">
        <f>IF(CONCATENATE(C2938,D2938)="","",VLOOKUP(CONCATENATE(C2938,D2938),Karakteristieken!AQ:AQ,1,FALSE))</f>
        <v/>
      </c>
    </row>
    <row r="2939" spans="1:16" x14ac:dyDescent="0.25">
      <c r="A2939" s="59"/>
      <c r="B2939" s="59"/>
      <c r="C2939" s="59"/>
      <c r="D2939" s="59"/>
      <c r="E2939" s="60" t="s">
        <v>10076</v>
      </c>
      <c r="F2939" s="60"/>
      <c r="G2939" s="60" t="s">
        <v>3420</v>
      </c>
      <c r="H2939" s="60"/>
      <c r="I2939" s="59">
        <f t="shared" si="47"/>
        <v>7</v>
      </c>
      <c r="J2939" s="59" t="s">
        <v>1561</v>
      </c>
      <c r="K2939" s="61"/>
      <c r="L2939" s="62" t="s">
        <v>6737</v>
      </c>
      <c r="M2939" s="62" t="s">
        <v>3420</v>
      </c>
      <c r="N2939" s="72" t="str">
        <f>VLOOKUP(M2939,'Hulpblad KAR-parser'!A:C,2,FALSE)</f>
        <v>Inzet Pol SGBO</v>
      </c>
      <c r="O2939" s="72" t="str">
        <f>IF(VLOOKUP(M2939,'Hulpblad KAR-parser'!A:C,3,FALSE)="","",VLOOKUP(M2939,'Hulpblad KAR-parser'!A:C,3,FALSE))</f>
        <v>HINT</v>
      </c>
      <c r="P2939" s="136" t="str">
        <f>IF(CONCATENATE(C2939,D2939)="","",VLOOKUP(CONCATENATE(C2939,D2939),Karakteristieken!AQ:AQ,1,FALSE))</f>
        <v/>
      </c>
    </row>
    <row r="2940" spans="1:16" x14ac:dyDescent="0.25">
      <c r="A2940" s="59">
        <v>200110127</v>
      </c>
      <c r="B2940" s="59">
        <v>200098593</v>
      </c>
      <c r="C2940" s="59" t="s">
        <v>3404</v>
      </c>
      <c r="D2940" s="59" t="s">
        <v>3421</v>
      </c>
      <c r="E2940" s="60" t="s">
        <v>3423</v>
      </c>
      <c r="F2940" s="60"/>
      <c r="G2940" s="60"/>
      <c r="H2940" s="60"/>
      <c r="I2940" s="59">
        <f t="shared" si="47"/>
        <v>20</v>
      </c>
      <c r="J2940" s="59" t="s">
        <v>1613</v>
      </c>
      <c r="K2940" s="61"/>
      <c r="L2940" s="62" t="s">
        <v>6737</v>
      </c>
      <c r="M2940" s="62" t="s">
        <v>3423</v>
      </c>
      <c r="N2940" s="72" t="str">
        <f>VLOOKUP(M2940,'Hulpblad KAR-parser'!A:C,2,FALSE)</f>
        <v>Inzet Pol SGBO</v>
      </c>
      <c r="O2940" s="72" t="str">
        <f>IF(VLOOKUP(M2940,'Hulpblad KAR-parser'!A:C,3,FALSE)="","",VLOOKUP(M2940,'Hulpblad KAR-parser'!A:C,3,FALSE))</f>
        <v>HMOB</v>
      </c>
      <c r="P2940" s="136" t="str">
        <f>IF(CONCATENATE(C2940,D2940)="","",VLOOKUP(CONCATENATE(C2940,D2940),Karakteristieken!AQ:AQ,1,FALSE))</f>
        <v>Inzet Pol SGBOHMOB</v>
      </c>
    </row>
    <row r="2941" spans="1:16" x14ac:dyDescent="0.25">
      <c r="A2941" s="59"/>
      <c r="B2941" s="59"/>
      <c r="C2941" s="59"/>
      <c r="D2941" s="59"/>
      <c r="E2941" s="60" t="s">
        <v>10077</v>
      </c>
      <c r="F2941" s="60"/>
      <c r="G2941" s="60" t="s">
        <v>3423</v>
      </c>
      <c r="H2941" s="60"/>
      <c r="I2941" s="59">
        <f t="shared" si="47"/>
        <v>5</v>
      </c>
      <c r="J2941" s="59" t="s">
        <v>1561</v>
      </c>
      <c r="K2941" s="61"/>
      <c r="L2941" s="62" t="s">
        <v>6737</v>
      </c>
      <c r="M2941" s="62" t="s">
        <v>3423</v>
      </c>
      <c r="N2941" s="72" t="str">
        <f>VLOOKUP(M2941,'Hulpblad KAR-parser'!A:C,2,FALSE)</f>
        <v>Inzet Pol SGBO</v>
      </c>
      <c r="O2941" s="72" t="str">
        <f>IF(VLOOKUP(M2941,'Hulpblad KAR-parser'!A:C,3,FALSE)="","",VLOOKUP(M2941,'Hulpblad KAR-parser'!A:C,3,FALSE))</f>
        <v>HMOB</v>
      </c>
      <c r="P2941" s="136" t="str">
        <f>IF(CONCATENATE(C2941,D2941)="","",VLOOKUP(CONCATENATE(C2941,D2941),Karakteristieken!AQ:AQ,1,FALSE))</f>
        <v/>
      </c>
    </row>
    <row r="2942" spans="1:16" x14ac:dyDescent="0.25">
      <c r="A2942" s="59"/>
      <c r="B2942" s="59"/>
      <c r="C2942" s="59"/>
      <c r="D2942" s="59"/>
      <c r="E2942" s="60" t="s">
        <v>10078</v>
      </c>
      <c r="F2942" s="60"/>
      <c r="G2942" s="60" t="s">
        <v>3423</v>
      </c>
      <c r="H2942" s="60"/>
      <c r="I2942" s="59">
        <f t="shared" si="47"/>
        <v>6</v>
      </c>
      <c r="J2942" s="59" t="s">
        <v>1561</v>
      </c>
      <c r="K2942" s="61"/>
      <c r="L2942" s="62" t="s">
        <v>6737</v>
      </c>
      <c r="M2942" s="62" t="s">
        <v>3423</v>
      </c>
      <c r="N2942" s="72" t="str">
        <f>VLOOKUP(M2942,'Hulpblad KAR-parser'!A:C,2,FALSE)</f>
        <v>Inzet Pol SGBO</v>
      </c>
      <c r="O2942" s="72" t="str">
        <f>IF(VLOOKUP(M2942,'Hulpblad KAR-parser'!A:C,3,FALSE)="","",VLOOKUP(M2942,'Hulpblad KAR-parser'!A:C,3,FALSE))</f>
        <v>HMOB</v>
      </c>
      <c r="P2942" s="136" t="str">
        <f>IF(CONCATENATE(C2942,D2942)="","",VLOOKUP(CONCATENATE(C2942,D2942),Karakteristieken!AQ:AQ,1,FALSE))</f>
        <v/>
      </c>
    </row>
    <row r="2943" spans="1:16" x14ac:dyDescent="0.25">
      <c r="A2943" s="59">
        <v>200110128</v>
      </c>
      <c r="B2943" s="59">
        <v>200098594</v>
      </c>
      <c r="C2943" s="59" t="s">
        <v>3404</v>
      </c>
      <c r="D2943" s="59" t="s">
        <v>3424</v>
      </c>
      <c r="E2943" s="60" t="s">
        <v>3426</v>
      </c>
      <c r="F2943" s="60"/>
      <c r="G2943" s="60"/>
      <c r="H2943" s="60"/>
      <c r="I2943" s="59">
        <f t="shared" si="47"/>
        <v>20</v>
      </c>
      <c r="J2943" s="59" t="s">
        <v>1613</v>
      </c>
      <c r="K2943" s="61"/>
      <c r="L2943" s="62" t="s">
        <v>6737</v>
      </c>
      <c r="M2943" s="62" t="s">
        <v>3426</v>
      </c>
      <c r="N2943" s="72" t="str">
        <f>VLOOKUP(M2943,'Hulpblad KAR-parser'!A:C,2,FALSE)</f>
        <v>Inzet Pol SGBO</v>
      </c>
      <c r="O2943" s="72" t="str">
        <f>IF(VLOOKUP(M2943,'Hulpblad KAR-parser'!A:C,3,FALSE)="","",VLOOKUP(M2943,'Hulpblad KAR-parser'!A:C,3,FALSE))</f>
        <v>HOHA</v>
      </c>
      <c r="P2943" s="136" t="str">
        <f>IF(CONCATENATE(C2943,D2943)="","",VLOOKUP(CONCATENATE(C2943,D2943),Karakteristieken!AQ:AQ,1,FALSE))</f>
        <v>Inzet Pol SGBOHOHA</v>
      </c>
    </row>
    <row r="2944" spans="1:16" x14ac:dyDescent="0.25">
      <c r="A2944" s="59"/>
      <c r="B2944" s="59"/>
      <c r="C2944" s="59"/>
      <c r="D2944" s="59"/>
      <c r="E2944" s="60" t="s">
        <v>10079</v>
      </c>
      <c r="F2944" s="60"/>
      <c r="G2944" s="60" t="s">
        <v>3426</v>
      </c>
      <c r="H2944" s="60"/>
      <c r="I2944" s="59">
        <f t="shared" si="47"/>
        <v>5</v>
      </c>
      <c r="J2944" s="59" t="s">
        <v>1561</v>
      </c>
      <c r="K2944" s="61"/>
      <c r="L2944" s="62" t="s">
        <v>6737</v>
      </c>
      <c r="M2944" s="62" t="s">
        <v>3426</v>
      </c>
      <c r="N2944" s="72" t="str">
        <f>VLOOKUP(M2944,'Hulpblad KAR-parser'!A:C,2,FALSE)</f>
        <v>Inzet Pol SGBO</v>
      </c>
      <c r="O2944" s="72" t="str">
        <f>IF(VLOOKUP(M2944,'Hulpblad KAR-parser'!A:C,3,FALSE)="","",VLOOKUP(M2944,'Hulpblad KAR-parser'!A:C,3,FALSE))</f>
        <v>HOHA</v>
      </c>
      <c r="P2944" s="136" t="str">
        <f>IF(CONCATENATE(C2944,D2944)="","",VLOOKUP(CONCATENATE(C2944,D2944),Karakteristieken!AQ:AQ,1,FALSE))</f>
        <v/>
      </c>
    </row>
    <row r="2945" spans="1:16" x14ac:dyDescent="0.25">
      <c r="A2945" s="59"/>
      <c r="B2945" s="59"/>
      <c r="C2945" s="59"/>
      <c r="D2945" s="59"/>
      <c r="E2945" s="60" t="s">
        <v>10080</v>
      </c>
      <c r="F2945" s="60"/>
      <c r="G2945" s="60" t="s">
        <v>3426</v>
      </c>
      <c r="H2945" s="60"/>
      <c r="I2945" s="59">
        <f t="shared" si="47"/>
        <v>7</v>
      </c>
      <c r="J2945" s="59" t="s">
        <v>1561</v>
      </c>
      <c r="K2945" s="61"/>
      <c r="L2945" s="62" t="s">
        <v>6737</v>
      </c>
      <c r="M2945" s="62" t="s">
        <v>3426</v>
      </c>
      <c r="N2945" s="72" t="str">
        <f>VLOOKUP(M2945,'Hulpblad KAR-parser'!A:C,2,FALSE)</f>
        <v>Inzet Pol SGBO</v>
      </c>
      <c r="O2945" s="72" t="str">
        <f>IF(VLOOKUP(M2945,'Hulpblad KAR-parser'!A:C,3,FALSE)="","",VLOOKUP(M2945,'Hulpblad KAR-parser'!A:C,3,FALSE))</f>
        <v>HOHA</v>
      </c>
      <c r="P2945" s="136" t="str">
        <f>IF(CONCATENATE(C2945,D2945)="","",VLOOKUP(CONCATENATE(C2945,D2945),Karakteristieken!AQ:AQ,1,FALSE))</f>
        <v/>
      </c>
    </row>
    <row r="2946" spans="1:16" x14ac:dyDescent="0.25">
      <c r="A2946" s="59">
        <v>200110129</v>
      </c>
      <c r="B2946" s="59">
        <v>200098595</v>
      </c>
      <c r="C2946" s="59" t="s">
        <v>3404</v>
      </c>
      <c r="D2946" s="59" t="s">
        <v>3427</v>
      </c>
      <c r="E2946" s="60" t="s">
        <v>3429</v>
      </c>
      <c r="F2946" s="60"/>
      <c r="G2946" s="60"/>
      <c r="H2946" s="60"/>
      <c r="I2946" s="59">
        <f t="shared" si="47"/>
        <v>19</v>
      </c>
      <c r="J2946" s="59" t="s">
        <v>1613</v>
      </c>
      <c r="K2946" s="61"/>
      <c r="L2946" s="62" t="s">
        <v>6737</v>
      </c>
      <c r="M2946" s="62" t="s">
        <v>3429</v>
      </c>
      <c r="N2946" s="72" t="str">
        <f>VLOOKUP(M2946,'Hulpblad KAR-parser'!A:C,2,FALSE)</f>
        <v>Inzet Pol SGBO</v>
      </c>
      <c r="O2946" s="72" t="str">
        <f>IF(VLOOKUP(M2946,'Hulpblad KAR-parser'!A:C,3,FALSE)="","",VLOOKUP(M2946,'Hulpblad KAR-parser'!A:C,3,FALSE))</f>
        <v>HON</v>
      </c>
      <c r="P2946" s="136" t="str">
        <f>IF(CONCATENATE(C2946,D2946)="","",VLOOKUP(CONCATENATE(C2946,D2946),Karakteristieken!AQ:AQ,1,FALSE))</f>
        <v>Inzet Pol SGBOHON</v>
      </c>
    </row>
    <row r="2947" spans="1:16" x14ac:dyDescent="0.25">
      <c r="A2947" s="59"/>
      <c r="B2947" s="59"/>
      <c r="C2947" s="59"/>
      <c r="D2947" s="59"/>
      <c r="E2947" s="60" t="s">
        <v>10081</v>
      </c>
      <c r="F2947" s="60"/>
      <c r="G2947" s="60" t="s">
        <v>3429</v>
      </c>
      <c r="H2947" s="60"/>
      <c r="I2947" s="59">
        <f t="shared" si="47"/>
        <v>5</v>
      </c>
      <c r="J2947" s="59" t="s">
        <v>1561</v>
      </c>
      <c r="K2947" s="61"/>
      <c r="L2947" s="62" t="s">
        <v>6737</v>
      </c>
      <c r="M2947" s="62" t="s">
        <v>3429</v>
      </c>
      <c r="N2947" s="72" t="str">
        <f>VLOOKUP(M2947,'Hulpblad KAR-parser'!A:C,2,FALSE)</f>
        <v>Inzet Pol SGBO</v>
      </c>
      <c r="O2947" s="72" t="str">
        <f>IF(VLOOKUP(M2947,'Hulpblad KAR-parser'!A:C,3,FALSE)="","",VLOOKUP(M2947,'Hulpblad KAR-parser'!A:C,3,FALSE))</f>
        <v>HON</v>
      </c>
      <c r="P2947" s="136" t="str">
        <f>IF(CONCATENATE(C2947,D2947)="","",VLOOKUP(CONCATENATE(C2947,D2947),Karakteristieken!AQ:AQ,1,FALSE))</f>
        <v/>
      </c>
    </row>
    <row r="2948" spans="1:16" x14ac:dyDescent="0.25">
      <c r="A2948" s="59"/>
      <c r="B2948" s="59"/>
      <c r="C2948" s="59"/>
      <c r="D2948" s="59"/>
      <c r="E2948" s="60" t="s">
        <v>10082</v>
      </c>
      <c r="F2948" s="60"/>
      <c r="G2948" s="60" t="s">
        <v>3429</v>
      </c>
      <c r="H2948" s="60"/>
      <c r="I2948" s="59">
        <f t="shared" ref="I2948:I3011" si="48">LEN(E2948)</f>
        <v>7</v>
      </c>
      <c r="J2948" s="59" t="s">
        <v>1561</v>
      </c>
      <c r="K2948" s="61"/>
      <c r="L2948" s="62" t="s">
        <v>6737</v>
      </c>
      <c r="M2948" s="62" t="s">
        <v>3429</v>
      </c>
      <c r="N2948" s="72" t="str">
        <f>VLOOKUP(M2948,'Hulpblad KAR-parser'!A:C,2,FALSE)</f>
        <v>Inzet Pol SGBO</v>
      </c>
      <c r="O2948" s="72" t="str">
        <f>IF(VLOOKUP(M2948,'Hulpblad KAR-parser'!A:C,3,FALSE)="","",VLOOKUP(M2948,'Hulpblad KAR-parser'!A:C,3,FALSE))</f>
        <v>HON</v>
      </c>
      <c r="P2948" s="136" t="str">
        <f>IF(CONCATENATE(C2948,D2948)="","",VLOOKUP(CONCATENATE(C2948,D2948),Karakteristieken!AQ:AQ,1,FALSE))</f>
        <v/>
      </c>
    </row>
    <row r="2949" spans="1:16" x14ac:dyDescent="0.25">
      <c r="A2949" s="59">
        <v>200110130</v>
      </c>
      <c r="B2949" s="59">
        <v>200098596</v>
      </c>
      <c r="C2949" s="59" t="s">
        <v>3404</v>
      </c>
      <c r="D2949" s="59" t="s">
        <v>3430</v>
      </c>
      <c r="E2949" s="60" t="s">
        <v>3432</v>
      </c>
      <c r="F2949" s="60"/>
      <c r="G2949" s="60"/>
      <c r="H2949" s="60"/>
      <c r="I2949" s="59">
        <f t="shared" si="48"/>
        <v>21</v>
      </c>
      <c r="J2949" s="59" t="s">
        <v>1613</v>
      </c>
      <c r="K2949" s="61"/>
      <c r="L2949" s="62" t="s">
        <v>6737</v>
      </c>
      <c r="M2949" s="62" t="s">
        <v>3432</v>
      </c>
      <c r="N2949" s="72" t="str">
        <f>VLOOKUP(M2949,'Hulpblad KAR-parser'!A:C,2,FALSE)</f>
        <v>Inzet Pol SGBO</v>
      </c>
      <c r="O2949" s="72" t="str">
        <f>IF(VLOOKUP(M2949,'Hulpblad KAR-parser'!A:C,3,FALSE)="","",VLOOKUP(M2949,'Hulpblad KAR-parser'!A:C,3,FALSE))</f>
        <v>HOPEX</v>
      </c>
      <c r="P2949" s="136" t="str">
        <f>IF(CONCATENATE(C2949,D2949)="","",VLOOKUP(CONCATENATE(C2949,D2949),Karakteristieken!AQ:AQ,1,FALSE))</f>
        <v>Inzet Pol SGBOHOPEX</v>
      </c>
    </row>
    <row r="2950" spans="1:16" x14ac:dyDescent="0.25">
      <c r="A2950" s="59"/>
      <c r="B2950" s="59"/>
      <c r="C2950" s="59"/>
      <c r="D2950" s="59"/>
      <c r="E2950" s="60" t="s">
        <v>10083</v>
      </c>
      <c r="F2950" s="60"/>
      <c r="G2950" s="60" t="s">
        <v>3432</v>
      </c>
      <c r="H2950" s="60"/>
      <c r="I2950" s="59">
        <f t="shared" si="48"/>
        <v>6</v>
      </c>
      <c r="J2950" s="59" t="s">
        <v>1561</v>
      </c>
      <c r="K2950" s="61"/>
      <c r="L2950" s="62" t="s">
        <v>6737</v>
      </c>
      <c r="M2950" s="62" t="s">
        <v>3432</v>
      </c>
      <c r="N2950" s="72" t="str">
        <f>VLOOKUP(M2950,'Hulpblad KAR-parser'!A:C,2,FALSE)</f>
        <v>Inzet Pol SGBO</v>
      </c>
      <c r="O2950" s="72" t="str">
        <f>IF(VLOOKUP(M2950,'Hulpblad KAR-parser'!A:C,3,FALSE)="","",VLOOKUP(M2950,'Hulpblad KAR-parser'!A:C,3,FALSE))</f>
        <v>HOPEX</v>
      </c>
      <c r="P2950" s="136" t="str">
        <f>IF(CONCATENATE(C2950,D2950)="","",VLOOKUP(CONCATENATE(C2950,D2950),Karakteristieken!AQ:AQ,1,FALSE))</f>
        <v/>
      </c>
    </row>
    <row r="2951" spans="1:16" x14ac:dyDescent="0.25">
      <c r="A2951" s="59"/>
      <c r="B2951" s="59"/>
      <c r="C2951" s="59"/>
      <c r="D2951" s="59"/>
      <c r="E2951" s="60" t="s">
        <v>10084</v>
      </c>
      <c r="F2951" s="60"/>
      <c r="G2951" s="60" t="s">
        <v>3432</v>
      </c>
      <c r="H2951" s="60"/>
      <c r="I2951" s="59">
        <f t="shared" si="48"/>
        <v>7</v>
      </c>
      <c r="J2951" s="59" t="s">
        <v>1561</v>
      </c>
      <c r="K2951" s="61"/>
      <c r="L2951" s="62" t="s">
        <v>6737</v>
      </c>
      <c r="M2951" s="62" t="s">
        <v>3432</v>
      </c>
      <c r="N2951" s="72" t="str">
        <f>VLOOKUP(M2951,'Hulpblad KAR-parser'!A:C,2,FALSE)</f>
        <v>Inzet Pol SGBO</v>
      </c>
      <c r="O2951" s="72" t="str">
        <f>IF(VLOOKUP(M2951,'Hulpblad KAR-parser'!A:C,3,FALSE)="","",VLOOKUP(M2951,'Hulpblad KAR-parser'!A:C,3,FALSE))</f>
        <v>HOPEX</v>
      </c>
      <c r="P2951" s="136" t="str">
        <f>IF(CONCATENATE(C2951,D2951)="","",VLOOKUP(CONCATENATE(C2951,D2951),Karakteristieken!AQ:AQ,1,FALSE))</f>
        <v/>
      </c>
    </row>
    <row r="2952" spans="1:16" x14ac:dyDescent="0.25">
      <c r="A2952" s="59">
        <v>200110131</v>
      </c>
      <c r="B2952" s="59">
        <v>200098597</v>
      </c>
      <c r="C2952" s="59" t="s">
        <v>3404</v>
      </c>
      <c r="D2952" s="59" t="s">
        <v>3433</v>
      </c>
      <c r="E2952" s="60" t="s">
        <v>3435</v>
      </c>
      <c r="F2952" s="60"/>
      <c r="G2952" s="60"/>
      <c r="H2952" s="60"/>
      <c r="I2952" s="59">
        <f t="shared" si="48"/>
        <v>20</v>
      </c>
      <c r="J2952" s="59" t="s">
        <v>1613</v>
      </c>
      <c r="K2952" s="61"/>
      <c r="L2952" s="62" t="s">
        <v>6737</v>
      </c>
      <c r="M2952" s="62" t="s">
        <v>3435</v>
      </c>
      <c r="N2952" s="72" t="str">
        <f>VLOOKUP(M2952,'Hulpblad KAR-parser'!A:C,2,FALSE)</f>
        <v>Inzet Pol SGBO</v>
      </c>
      <c r="O2952" s="72" t="str">
        <f>IF(VLOOKUP(M2952,'Hulpblad KAR-parser'!A:C,3,FALSE)="","",VLOOKUP(M2952,'Hulpblad KAR-parser'!A:C,3,FALSE))</f>
        <v>HOPS</v>
      </c>
      <c r="P2952" s="136" t="str">
        <f>IF(CONCATENATE(C2952,D2952)="","",VLOOKUP(CONCATENATE(C2952,D2952),Karakteristieken!AQ:AQ,1,FALSE))</f>
        <v>Inzet Pol SGBOHOPS</v>
      </c>
    </row>
    <row r="2953" spans="1:16" x14ac:dyDescent="0.25">
      <c r="A2953" s="59"/>
      <c r="B2953" s="59"/>
      <c r="C2953" s="59"/>
      <c r="D2953" s="59"/>
      <c r="E2953" s="60" t="s">
        <v>10085</v>
      </c>
      <c r="F2953" s="60"/>
      <c r="G2953" s="60" t="s">
        <v>3435</v>
      </c>
      <c r="H2953" s="60"/>
      <c r="I2953" s="59">
        <f t="shared" si="48"/>
        <v>5</v>
      </c>
      <c r="J2953" s="59" t="s">
        <v>1561</v>
      </c>
      <c r="K2953" s="61"/>
      <c r="L2953" s="62" t="s">
        <v>6737</v>
      </c>
      <c r="M2953" s="62" t="s">
        <v>3435</v>
      </c>
      <c r="N2953" s="72" t="str">
        <f>VLOOKUP(M2953,'Hulpblad KAR-parser'!A:C,2,FALSE)</f>
        <v>Inzet Pol SGBO</v>
      </c>
      <c r="O2953" s="72" t="str">
        <f>IF(VLOOKUP(M2953,'Hulpblad KAR-parser'!A:C,3,FALSE)="","",VLOOKUP(M2953,'Hulpblad KAR-parser'!A:C,3,FALSE))</f>
        <v>HOPS</v>
      </c>
      <c r="P2953" s="136" t="str">
        <f>IF(CONCATENATE(C2953,D2953)="","",VLOOKUP(CONCATENATE(C2953,D2953),Karakteristieken!AQ:AQ,1,FALSE))</f>
        <v/>
      </c>
    </row>
    <row r="2954" spans="1:16" x14ac:dyDescent="0.25">
      <c r="A2954" s="59"/>
      <c r="B2954" s="59"/>
      <c r="C2954" s="59"/>
      <c r="D2954" s="59"/>
      <c r="E2954" s="60" t="s">
        <v>10086</v>
      </c>
      <c r="F2954" s="60"/>
      <c r="G2954" s="60" t="s">
        <v>3435</v>
      </c>
      <c r="H2954" s="60"/>
      <c r="I2954" s="59">
        <f t="shared" si="48"/>
        <v>7</v>
      </c>
      <c r="J2954" s="59" t="s">
        <v>1561</v>
      </c>
      <c r="K2954" s="61"/>
      <c r="L2954" s="62" t="s">
        <v>6737</v>
      </c>
      <c r="M2954" s="62" t="s">
        <v>3435</v>
      </c>
      <c r="N2954" s="72" t="str">
        <f>VLOOKUP(M2954,'Hulpblad KAR-parser'!A:C,2,FALSE)</f>
        <v>Inzet Pol SGBO</v>
      </c>
      <c r="O2954" s="72" t="str">
        <f>IF(VLOOKUP(M2954,'Hulpblad KAR-parser'!A:C,3,FALSE)="","",VLOOKUP(M2954,'Hulpblad KAR-parser'!A:C,3,FALSE))</f>
        <v>HOPS</v>
      </c>
      <c r="P2954" s="136" t="str">
        <f>IF(CONCATENATE(C2954,D2954)="","",VLOOKUP(CONCATENATE(C2954,D2954),Karakteristieken!AQ:AQ,1,FALSE))</f>
        <v/>
      </c>
    </row>
    <row r="2955" spans="1:16" x14ac:dyDescent="0.25">
      <c r="A2955" s="59">
        <v>200110132</v>
      </c>
      <c r="B2955" s="59">
        <v>200098598</v>
      </c>
      <c r="C2955" s="59" t="s">
        <v>3404</v>
      </c>
      <c r="D2955" s="59" t="s">
        <v>3405</v>
      </c>
      <c r="E2955" s="60" t="s">
        <v>3408</v>
      </c>
      <c r="F2955" s="60"/>
      <c r="G2955" s="60"/>
      <c r="H2955" s="60"/>
      <c r="I2955" s="59">
        <f t="shared" si="48"/>
        <v>25</v>
      </c>
      <c r="J2955" s="59" t="s">
        <v>1613</v>
      </c>
      <c r="K2955" s="61"/>
      <c r="L2955" s="62" t="s">
        <v>6737</v>
      </c>
      <c r="M2955" s="62" t="s">
        <v>3408</v>
      </c>
      <c r="N2955" s="72" t="str">
        <f>VLOOKUP(M2955,'Hulpblad KAR-parser'!A:C,2,FALSE)</f>
        <v>Inzet Pol SGBO</v>
      </c>
      <c r="O2955" s="72" t="str">
        <f>IF(VLOOKUP(M2955,'Hulpblad KAR-parser'!A:C,3,FALSE)="","",VLOOKUP(M2955,'Hulpblad KAR-parser'!A:C,3,FALSE))</f>
        <v>SGBO opstarten</v>
      </c>
      <c r="P2955" s="136" t="str">
        <f>IF(CONCATENATE(C2955,D2955)="","",VLOOKUP(CONCATENATE(C2955,D2955),Karakteristieken!AQ:AQ,1,FALSE))</f>
        <v>Inzet Pol SGBOSGBO opstarten</v>
      </c>
    </row>
    <row r="2956" spans="1:16" x14ac:dyDescent="0.25">
      <c r="A2956" s="59"/>
      <c r="B2956" s="59"/>
      <c r="C2956" s="59"/>
      <c r="D2956" s="59"/>
      <c r="E2956" s="60" t="s">
        <v>10088</v>
      </c>
      <c r="F2956" s="60"/>
      <c r="G2956" s="60" t="s">
        <v>3408</v>
      </c>
      <c r="H2956" s="60"/>
      <c r="I2956" s="59">
        <f t="shared" si="48"/>
        <v>6</v>
      </c>
      <c r="J2956" s="59" t="s">
        <v>1561</v>
      </c>
      <c r="K2956" s="61"/>
      <c r="L2956" s="62" t="s">
        <v>6737</v>
      </c>
      <c r="M2956" s="62" t="s">
        <v>3408</v>
      </c>
      <c r="N2956" s="72" t="str">
        <f>VLOOKUP(M2956,'Hulpblad KAR-parser'!A:C,2,FALSE)</f>
        <v>Inzet Pol SGBO</v>
      </c>
      <c r="O2956" s="72" t="str">
        <f>IF(VLOOKUP(M2956,'Hulpblad KAR-parser'!A:C,3,FALSE)="","",VLOOKUP(M2956,'Hulpblad KAR-parser'!A:C,3,FALSE))</f>
        <v>SGBO opstarten</v>
      </c>
      <c r="P2956" s="136" t="str">
        <f>IF(CONCATENATE(C2956,D2956)="","",VLOOKUP(CONCATENATE(C2956,D2956),Karakteristieken!AQ:AQ,1,FALSE))</f>
        <v/>
      </c>
    </row>
    <row r="2957" spans="1:16" x14ac:dyDescent="0.25">
      <c r="A2957" s="59"/>
      <c r="B2957" s="59"/>
      <c r="C2957" s="59"/>
      <c r="D2957" s="59"/>
      <c r="E2957" s="60" t="s">
        <v>10087</v>
      </c>
      <c r="F2957" s="60"/>
      <c r="G2957" s="60" t="s">
        <v>3408</v>
      </c>
      <c r="H2957" s="60"/>
      <c r="I2957" s="59">
        <f t="shared" si="48"/>
        <v>9</v>
      </c>
      <c r="J2957" s="59" t="s">
        <v>1561</v>
      </c>
      <c r="K2957" s="61"/>
      <c r="L2957" s="62" t="s">
        <v>6737</v>
      </c>
      <c r="M2957" s="62" t="s">
        <v>3408</v>
      </c>
      <c r="N2957" s="72" t="str">
        <f>VLOOKUP(M2957,'Hulpblad KAR-parser'!A:C,2,FALSE)</f>
        <v>Inzet Pol SGBO</v>
      </c>
      <c r="O2957" s="72" t="str">
        <f>IF(VLOOKUP(M2957,'Hulpblad KAR-parser'!A:C,3,FALSE)="","",VLOOKUP(M2957,'Hulpblad KAR-parser'!A:C,3,FALSE))</f>
        <v>SGBO opstarten</v>
      </c>
      <c r="P2957" s="136" t="str">
        <f>IF(CONCATENATE(C2957,D2957)="","",VLOOKUP(CONCATENATE(C2957,D2957),Karakteristieken!AQ:AQ,1,FALSE))</f>
        <v/>
      </c>
    </row>
    <row r="2958" spans="1:16" x14ac:dyDescent="0.25">
      <c r="A2958" s="59"/>
      <c r="B2958" s="59"/>
      <c r="C2958" s="59"/>
      <c r="D2958" s="59"/>
      <c r="E2958" s="60" t="s">
        <v>10089</v>
      </c>
      <c r="F2958" s="60"/>
      <c r="G2958" s="60" t="s">
        <v>3408</v>
      </c>
      <c r="H2958" s="60"/>
      <c r="I2958" s="59">
        <f t="shared" si="48"/>
        <v>5</v>
      </c>
      <c r="J2958" s="59" t="s">
        <v>1561</v>
      </c>
      <c r="K2958" s="61"/>
      <c r="L2958" s="62" t="s">
        <v>6737</v>
      </c>
      <c r="M2958" s="62" t="s">
        <v>3408</v>
      </c>
      <c r="N2958" s="72" t="str">
        <f>VLOOKUP(M2958,'Hulpblad KAR-parser'!A:C,2,FALSE)</f>
        <v>Inzet Pol SGBO</v>
      </c>
      <c r="O2958" s="72" t="str">
        <f>IF(VLOOKUP(M2958,'Hulpblad KAR-parser'!A:C,3,FALSE)="","",VLOOKUP(M2958,'Hulpblad KAR-parser'!A:C,3,FALSE))</f>
        <v>SGBO opstarten</v>
      </c>
      <c r="P2958" s="136" t="str">
        <f>IF(CONCATENATE(C2958,D2958)="","",VLOOKUP(CONCATENATE(C2958,D2958),Karakteristieken!AQ:AQ,1,FALSE))</f>
        <v/>
      </c>
    </row>
    <row r="2959" spans="1:16" x14ac:dyDescent="0.25">
      <c r="A2959" s="59">
        <v>200110133</v>
      </c>
      <c r="B2959" s="59">
        <v>200098599</v>
      </c>
      <c r="C2959" s="59" t="s">
        <v>3278</v>
      </c>
      <c r="D2959" s="59" t="s">
        <v>3331</v>
      </c>
      <c r="E2959" s="60" t="s">
        <v>3333</v>
      </c>
      <c r="F2959" s="60"/>
      <c r="G2959" s="60"/>
      <c r="H2959" s="60"/>
      <c r="I2959" s="59">
        <f t="shared" si="48"/>
        <v>20</v>
      </c>
      <c r="J2959" s="59" t="s">
        <v>1613</v>
      </c>
      <c r="K2959" s="61"/>
      <c r="L2959" s="62" t="s">
        <v>6737</v>
      </c>
      <c r="M2959" s="62" t="s">
        <v>3333</v>
      </c>
      <c r="N2959" s="72" t="str">
        <f>VLOOKUP(M2959,'Hulpblad KAR-parser'!A:C,2,FALSE)</f>
        <v>Inzet Pol landelijk</v>
      </c>
      <c r="O2959" s="72" t="str">
        <f>IF(VLOOKUP(M2959,'Hulpblad KAR-parser'!A:C,3,FALSE)="","",VLOOKUP(M2959,'Hulpblad KAR-parser'!A:C,3,FALSE))</f>
        <v>Speurhond</v>
      </c>
      <c r="P2959" s="136" t="str">
        <f>IF(CONCATENATE(C2959,D2959)="","",VLOOKUP(CONCATENATE(C2959,D2959),Karakteristieken!AQ:AQ,1,FALSE))</f>
        <v>Inzet Pol landelijkSpeurhond</v>
      </c>
    </row>
    <row r="2960" spans="1:16" x14ac:dyDescent="0.25">
      <c r="A2960" s="59"/>
      <c r="B2960" s="59"/>
      <c r="C2960" s="59"/>
      <c r="D2960" s="59"/>
      <c r="E2960" s="60" t="s">
        <v>10023</v>
      </c>
      <c r="F2960" s="60"/>
      <c r="G2960" s="60" t="s">
        <v>3333</v>
      </c>
      <c r="H2960" s="60"/>
      <c r="I2960" s="59">
        <f t="shared" si="48"/>
        <v>6</v>
      </c>
      <c r="J2960" s="59" t="s">
        <v>1561</v>
      </c>
      <c r="K2960" s="61"/>
      <c r="L2960" s="62" t="s">
        <v>6737</v>
      </c>
      <c r="M2960" s="62" t="s">
        <v>3333</v>
      </c>
      <c r="N2960" s="72" t="str">
        <f>VLOOKUP(M2960,'Hulpblad KAR-parser'!A:C,2,FALSE)</f>
        <v>Inzet Pol landelijk</v>
      </c>
      <c r="O2960" s="72" t="str">
        <f>IF(VLOOKUP(M2960,'Hulpblad KAR-parser'!A:C,3,FALSE)="","",VLOOKUP(M2960,'Hulpblad KAR-parser'!A:C,3,FALSE))</f>
        <v>Speurhond</v>
      </c>
      <c r="P2960" s="136" t="str">
        <f>IF(CONCATENATE(C2960,D2960)="","",VLOOKUP(CONCATENATE(C2960,D2960),Karakteristieken!AQ:AQ,1,FALSE))</f>
        <v/>
      </c>
    </row>
    <row r="2961" spans="1:16" x14ac:dyDescent="0.25">
      <c r="A2961" s="59"/>
      <c r="B2961" s="59"/>
      <c r="C2961" s="59"/>
      <c r="D2961" s="59"/>
      <c r="E2961" s="60" t="s">
        <v>10024</v>
      </c>
      <c r="F2961" s="60"/>
      <c r="G2961" s="60" t="s">
        <v>3333</v>
      </c>
      <c r="H2961" s="60"/>
      <c r="I2961" s="59">
        <f t="shared" si="48"/>
        <v>7</v>
      </c>
      <c r="J2961" s="59" t="s">
        <v>1561</v>
      </c>
      <c r="K2961" s="61"/>
      <c r="L2961" s="62" t="s">
        <v>6737</v>
      </c>
      <c r="M2961" s="62" t="s">
        <v>3333</v>
      </c>
      <c r="N2961" s="72" t="str">
        <f>VLOOKUP(M2961,'Hulpblad KAR-parser'!A:C,2,FALSE)</f>
        <v>Inzet Pol landelijk</v>
      </c>
      <c r="O2961" s="72" t="str">
        <f>IF(VLOOKUP(M2961,'Hulpblad KAR-parser'!A:C,3,FALSE)="","",VLOOKUP(M2961,'Hulpblad KAR-parser'!A:C,3,FALSE))</f>
        <v>Speurhond</v>
      </c>
      <c r="P2961" s="136" t="str">
        <f>IF(CONCATENATE(C2961,D2961)="","",VLOOKUP(CONCATENATE(C2961,D2961),Karakteristieken!AQ:AQ,1,FALSE))</f>
        <v/>
      </c>
    </row>
    <row r="2962" spans="1:16" x14ac:dyDescent="0.25">
      <c r="A2962" s="59">
        <v>200110134</v>
      </c>
      <c r="B2962" s="59">
        <v>200098600</v>
      </c>
      <c r="C2962" s="59" t="s">
        <v>3126</v>
      </c>
      <c r="D2962" s="59" t="s">
        <v>3204</v>
      </c>
      <c r="E2962" s="60" t="s">
        <v>3206</v>
      </c>
      <c r="F2962" s="60"/>
      <c r="G2962" s="60"/>
      <c r="H2962" s="60"/>
      <c r="I2962" s="59">
        <f t="shared" si="48"/>
        <v>27</v>
      </c>
      <c r="J2962" s="59" t="s">
        <v>1613</v>
      </c>
      <c r="K2962" s="61"/>
      <c r="L2962" s="62" t="s">
        <v>6737</v>
      </c>
      <c r="M2962" s="62" t="s">
        <v>3206</v>
      </c>
      <c r="N2962" s="72" t="str">
        <f>VLOOKUP(M2962,'Hulpblad KAR-parser'!A:C,2,FALSE)</f>
        <v>Inzet Pol algemeen</v>
      </c>
      <c r="O2962" s="72" t="str">
        <f>IF(VLOOKUP(M2962,'Hulpblad KAR-parser'!A:C,3,FALSE)="","",VLOOKUP(M2962,'Hulpblad KAR-parser'!A:C,3,FALSE))</f>
        <v>Surveillancehond</v>
      </c>
      <c r="P2962" s="136" t="str">
        <f>IF(CONCATENATE(C2962,D2962)="","",VLOOKUP(CONCATENATE(C2962,D2962),Karakteristieken!AQ:AQ,1,FALSE))</f>
        <v>Inzet Pol algemeenSurveillancehond</v>
      </c>
    </row>
    <row r="2963" spans="1:16" x14ac:dyDescent="0.25">
      <c r="A2963" s="59"/>
      <c r="B2963" s="59"/>
      <c r="C2963" s="59"/>
      <c r="D2963" s="59"/>
      <c r="E2963" s="60" t="s">
        <v>9947</v>
      </c>
      <c r="F2963" s="60"/>
      <c r="G2963" s="60" t="s">
        <v>3206</v>
      </c>
      <c r="H2963" s="60"/>
      <c r="I2963" s="59">
        <f t="shared" si="48"/>
        <v>7</v>
      </c>
      <c r="J2963" s="59" t="s">
        <v>1561</v>
      </c>
      <c r="K2963" s="61"/>
      <c r="L2963" s="62" t="s">
        <v>6737</v>
      </c>
      <c r="M2963" s="62" t="s">
        <v>3206</v>
      </c>
      <c r="N2963" s="72" t="str">
        <f>VLOOKUP(M2963,'Hulpblad KAR-parser'!A:C,2,FALSE)</f>
        <v>Inzet Pol algemeen</v>
      </c>
      <c r="O2963" s="72" t="str">
        <f>IF(VLOOKUP(M2963,'Hulpblad KAR-parser'!A:C,3,FALSE)="","",VLOOKUP(M2963,'Hulpblad KAR-parser'!A:C,3,FALSE))</f>
        <v>Surveillancehond</v>
      </c>
      <c r="P2963" s="136" t="str">
        <f>IF(CONCATENATE(C2963,D2963)="","",VLOOKUP(CONCATENATE(C2963,D2963),Karakteristieken!AQ:AQ,1,FALSE))</f>
        <v/>
      </c>
    </row>
    <row r="2964" spans="1:16" x14ac:dyDescent="0.25">
      <c r="A2964" s="59"/>
      <c r="B2964" s="59"/>
      <c r="C2964" s="59"/>
      <c r="D2964" s="59"/>
      <c r="E2964" s="60" t="s">
        <v>9948</v>
      </c>
      <c r="F2964" s="60"/>
      <c r="G2964" s="60" t="s">
        <v>3206</v>
      </c>
      <c r="H2964" s="60"/>
      <c r="I2964" s="59">
        <f t="shared" si="48"/>
        <v>6</v>
      </c>
      <c r="J2964" s="59" t="s">
        <v>1561</v>
      </c>
      <c r="K2964" s="61"/>
      <c r="L2964" s="62" t="s">
        <v>6737</v>
      </c>
      <c r="M2964" s="62" t="s">
        <v>3206</v>
      </c>
      <c r="N2964" s="72" t="str">
        <f>VLOOKUP(M2964,'Hulpblad KAR-parser'!A:C,2,FALSE)</f>
        <v>Inzet Pol algemeen</v>
      </c>
      <c r="O2964" s="72" t="str">
        <f>IF(VLOOKUP(M2964,'Hulpblad KAR-parser'!A:C,3,FALSE)="","",VLOOKUP(M2964,'Hulpblad KAR-parser'!A:C,3,FALSE))</f>
        <v>Surveillancehond</v>
      </c>
      <c r="P2964" s="136" t="str">
        <f>IF(CONCATENATE(C2964,D2964)="","",VLOOKUP(CONCATENATE(C2964,D2964),Karakteristieken!AQ:AQ,1,FALSE))</f>
        <v/>
      </c>
    </row>
    <row r="2965" spans="1:16" x14ac:dyDescent="0.25">
      <c r="A2965" s="59">
        <v>200110057</v>
      </c>
      <c r="B2965" s="59">
        <v>200098523</v>
      </c>
      <c r="C2965" s="59" t="s">
        <v>3337</v>
      </c>
      <c r="D2965" s="59" t="s">
        <v>3374</v>
      </c>
      <c r="E2965" s="60" t="s">
        <v>3376</v>
      </c>
      <c r="F2965" s="60"/>
      <c r="G2965" s="60"/>
      <c r="H2965" s="60"/>
      <c r="I2965" s="59">
        <f t="shared" si="48"/>
        <v>24</v>
      </c>
      <c r="J2965" s="59" t="s">
        <v>1613</v>
      </c>
      <c r="K2965" s="61"/>
      <c r="L2965" s="62" t="s">
        <v>6737</v>
      </c>
      <c r="M2965" s="62" t="s">
        <v>3376</v>
      </c>
      <c r="N2965" s="72" t="str">
        <f>VLOOKUP(M2965,'Hulpblad KAR-parser'!A:C,2,FALSE)</f>
        <v>Inzet Pol recherche</v>
      </c>
      <c r="O2965" s="72" t="str">
        <f>IF(VLOOKUP(M2965,'Hulpblad KAR-parser'!A:C,3,FALSE)="","",VLOOKUP(M2965,'Hulpblad KAR-parser'!A:C,3,FALSE))</f>
        <v>Tactische opsporing</v>
      </c>
      <c r="P2965" s="136" t="str">
        <f>IF(CONCATENATE(C2965,D2965)="","",VLOOKUP(CONCATENATE(C2965,D2965),Karakteristieken!AQ:AQ,1,FALSE))</f>
        <v>Inzet Pol rechercheTactische opsporing</v>
      </c>
    </row>
    <row r="2966" spans="1:16" x14ac:dyDescent="0.25">
      <c r="A2966" s="59"/>
      <c r="B2966" s="59"/>
      <c r="C2966" s="59"/>
      <c r="D2966" s="59"/>
      <c r="E2966" s="60" t="s">
        <v>10050</v>
      </c>
      <c r="F2966" s="60"/>
      <c r="G2966" s="60" t="s">
        <v>3376</v>
      </c>
      <c r="H2966" s="60"/>
      <c r="I2966" s="59">
        <f t="shared" si="48"/>
        <v>7</v>
      </c>
      <c r="J2966" s="59" t="s">
        <v>1561</v>
      </c>
      <c r="K2966" s="61"/>
      <c r="L2966" s="62" t="s">
        <v>6737</v>
      </c>
      <c r="M2966" s="62" t="s">
        <v>3376</v>
      </c>
      <c r="N2966" s="72" t="str">
        <f>VLOOKUP(M2966,'Hulpblad KAR-parser'!A:C,2,FALSE)</f>
        <v>Inzet Pol recherche</v>
      </c>
      <c r="O2966" s="72" t="str">
        <f>IF(VLOOKUP(M2966,'Hulpblad KAR-parser'!A:C,3,FALSE)="","",VLOOKUP(M2966,'Hulpblad KAR-parser'!A:C,3,FALSE))</f>
        <v>Tactische opsporing</v>
      </c>
      <c r="P2966" s="136" t="str">
        <f>IF(CONCATENATE(C2966,D2966)="","",VLOOKUP(CONCATENATE(C2966,D2966),Karakteristieken!AQ:AQ,1,FALSE))</f>
        <v/>
      </c>
    </row>
    <row r="2967" spans="1:16" x14ac:dyDescent="0.25">
      <c r="A2967" s="59"/>
      <c r="B2967" s="59"/>
      <c r="C2967" s="59"/>
      <c r="D2967" s="59"/>
      <c r="E2967" s="60" t="s">
        <v>10051</v>
      </c>
      <c r="F2967" s="60"/>
      <c r="G2967" s="60" t="s">
        <v>3376</v>
      </c>
      <c r="H2967" s="60"/>
      <c r="I2967" s="59">
        <f t="shared" si="48"/>
        <v>5</v>
      </c>
      <c r="J2967" s="59" t="s">
        <v>1561</v>
      </c>
      <c r="K2967" s="61"/>
      <c r="L2967" s="62" t="s">
        <v>6737</v>
      </c>
      <c r="M2967" s="62" t="s">
        <v>3376</v>
      </c>
      <c r="N2967" s="72" t="str">
        <f>VLOOKUP(M2967,'Hulpblad KAR-parser'!A:C,2,FALSE)</f>
        <v>Inzet Pol recherche</v>
      </c>
      <c r="O2967" s="72" t="str">
        <f>IF(VLOOKUP(M2967,'Hulpblad KAR-parser'!A:C,3,FALSE)="","",VLOOKUP(M2967,'Hulpblad KAR-parser'!A:C,3,FALSE))</f>
        <v>Tactische opsporing</v>
      </c>
      <c r="P2967" s="136" t="str">
        <f>IF(CONCATENATE(C2967,D2967)="","",VLOOKUP(CONCATENATE(C2967,D2967),Karakteristieken!AQ:AQ,1,FALSE))</f>
        <v/>
      </c>
    </row>
    <row r="2968" spans="1:16" x14ac:dyDescent="0.25">
      <c r="A2968" s="59">
        <v>200110135</v>
      </c>
      <c r="B2968" s="59">
        <v>200098601</v>
      </c>
      <c r="C2968" s="59" t="s">
        <v>3126</v>
      </c>
      <c r="D2968" s="59" t="s">
        <v>3207</v>
      </c>
      <c r="E2968" s="60" t="s">
        <v>3209</v>
      </c>
      <c r="F2968" s="60"/>
      <c r="G2968" s="60"/>
      <c r="H2968" s="60"/>
      <c r="I2968" s="59">
        <f t="shared" si="48"/>
        <v>14</v>
      </c>
      <c r="J2968" s="59" t="s">
        <v>1613</v>
      </c>
      <c r="K2968" s="61"/>
      <c r="L2968" s="62" t="s">
        <v>6737</v>
      </c>
      <c r="M2968" s="62" t="s">
        <v>3209</v>
      </c>
      <c r="N2968" s="72" t="str">
        <f>VLOOKUP(M2968,'Hulpblad KAR-parser'!A:C,2,FALSE)</f>
        <v>Inzet Pol algemeen</v>
      </c>
      <c r="O2968" s="72" t="str">
        <f>IF(VLOOKUP(M2968,'Hulpblad KAR-parser'!A:C,3,FALSE)="","",VLOOKUP(M2968,'Hulpblad KAR-parser'!A:C,3,FALSE))</f>
        <v>TCI</v>
      </c>
      <c r="P2968" s="136" t="str">
        <f>IF(CONCATENATE(C2968,D2968)="","",VLOOKUP(CONCATENATE(C2968,D2968),Karakteristieken!AQ:AQ,1,FALSE))</f>
        <v>Inzet Pol algemeenTCI</v>
      </c>
    </row>
    <row r="2969" spans="1:16" x14ac:dyDescent="0.25">
      <c r="A2969" s="59"/>
      <c r="B2969" s="59"/>
      <c r="C2969" s="59"/>
      <c r="D2969" s="59"/>
      <c r="E2969" s="60" t="s">
        <v>9949</v>
      </c>
      <c r="F2969" s="60"/>
      <c r="G2969" s="60" t="s">
        <v>3209</v>
      </c>
      <c r="H2969" s="60"/>
      <c r="I2969" s="59">
        <f t="shared" si="48"/>
        <v>4</v>
      </c>
      <c r="J2969" s="59" t="s">
        <v>1561</v>
      </c>
      <c r="K2969" s="61"/>
      <c r="L2969" s="62" t="s">
        <v>6737</v>
      </c>
      <c r="M2969" s="62" t="s">
        <v>3209</v>
      </c>
      <c r="N2969" s="72" t="str">
        <f>VLOOKUP(M2969,'Hulpblad KAR-parser'!A:C,2,FALSE)</f>
        <v>Inzet Pol algemeen</v>
      </c>
      <c r="O2969" s="72" t="str">
        <f>IF(VLOOKUP(M2969,'Hulpblad KAR-parser'!A:C,3,FALSE)="","",VLOOKUP(M2969,'Hulpblad KAR-parser'!A:C,3,FALSE))</f>
        <v>TCI</v>
      </c>
      <c r="P2969" s="136" t="str">
        <f>IF(CONCATENATE(C2969,D2969)="","",VLOOKUP(CONCATENATE(C2969,D2969),Karakteristieken!AQ:AQ,1,FALSE))</f>
        <v/>
      </c>
    </row>
    <row r="2970" spans="1:16" x14ac:dyDescent="0.25">
      <c r="A2970" s="59">
        <v>200110136</v>
      </c>
      <c r="B2970" s="59">
        <v>200098602</v>
      </c>
      <c r="C2970" s="59" t="s">
        <v>3126</v>
      </c>
      <c r="D2970" s="59" t="s">
        <v>3210</v>
      </c>
      <c r="E2970" s="60" t="s">
        <v>3212</v>
      </c>
      <c r="F2970" s="60"/>
      <c r="G2970" s="60"/>
      <c r="H2970" s="60"/>
      <c r="I2970" s="59">
        <f t="shared" si="48"/>
        <v>14</v>
      </c>
      <c r="J2970" s="59" t="s">
        <v>1613</v>
      </c>
      <c r="K2970" s="61"/>
      <c r="L2970" s="62" t="s">
        <v>6737</v>
      </c>
      <c r="M2970" s="62" t="s">
        <v>3212</v>
      </c>
      <c r="N2970" s="72" t="str">
        <f>VLOOKUP(M2970,'Hulpblad KAR-parser'!A:C,2,FALSE)</f>
        <v>Inzet Pol algemeen</v>
      </c>
      <c r="O2970" s="72" t="str">
        <f>IF(VLOOKUP(M2970,'Hulpblad KAR-parser'!A:C,3,FALSE)="","",VLOOKUP(M2970,'Hulpblad KAR-parser'!A:C,3,FALSE))</f>
        <v>TCO</v>
      </c>
      <c r="P2970" s="136" t="str">
        <f>IF(CONCATENATE(C2970,D2970)="","",VLOOKUP(CONCATENATE(C2970,D2970),Karakteristieken!AQ:AQ,1,FALSE))</f>
        <v>Inzet Pol algemeenTCO</v>
      </c>
    </row>
    <row r="2971" spans="1:16" x14ac:dyDescent="0.25">
      <c r="A2971" s="59"/>
      <c r="B2971" s="59"/>
      <c r="C2971" s="59"/>
      <c r="D2971" s="59"/>
      <c r="E2971" s="60" t="s">
        <v>11922</v>
      </c>
      <c r="F2971" s="60"/>
      <c r="G2971" s="60" t="s">
        <v>3212</v>
      </c>
      <c r="H2971" s="60"/>
      <c r="I2971" s="59">
        <f t="shared" si="48"/>
        <v>7</v>
      </c>
      <c r="J2971" s="59" t="s">
        <v>1561</v>
      </c>
      <c r="K2971" s="61"/>
      <c r="L2971" s="62" t="s">
        <v>6737</v>
      </c>
      <c r="M2971" s="62" t="s">
        <v>3212</v>
      </c>
      <c r="N2971" s="72" t="str">
        <f>VLOOKUP(M2971,'Hulpblad KAR-parser'!A:C,2,FALSE)</f>
        <v>Inzet Pol algemeen</v>
      </c>
      <c r="O2971" s="72" t="str">
        <f>IF(VLOOKUP(M2971,'Hulpblad KAR-parser'!A:C,3,FALSE)="","",VLOOKUP(M2971,'Hulpblad KAR-parser'!A:C,3,FALSE))</f>
        <v>TCO</v>
      </c>
      <c r="P2971" s="136" t="str">
        <f>IF(CONCATENATE(C2971,D2971)="","",VLOOKUP(CONCATENATE(C2971,D2971),Karakteristieken!AQ:AQ,1,FALSE))</f>
        <v/>
      </c>
    </row>
    <row r="2972" spans="1:16" x14ac:dyDescent="0.25">
      <c r="A2972" s="59"/>
      <c r="B2972" s="59"/>
      <c r="C2972" s="59"/>
      <c r="D2972" s="59"/>
      <c r="E2972" s="60" t="s">
        <v>9950</v>
      </c>
      <c r="F2972" s="60"/>
      <c r="G2972" s="60" t="s">
        <v>3212</v>
      </c>
      <c r="H2972" s="60"/>
      <c r="I2972" s="59">
        <f t="shared" si="48"/>
        <v>5</v>
      </c>
      <c r="J2972" s="59" t="s">
        <v>1561</v>
      </c>
      <c r="K2972" s="61"/>
      <c r="L2972" s="62" t="s">
        <v>6737</v>
      </c>
      <c r="M2972" s="62" t="s">
        <v>3212</v>
      </c>
      <c r="N2972" s="72" t="str">
        <f>VLOOKUP(M2972,'Hulpblad KAR-parser'!A:C,2,FALSE)</f>
        <v>Inzet Pol algemeen</v>
      </c>
      <c r="O2972" s="72" t="str">
        <f>IF(VLOOKUP(M2972,'Hulpblad KAR-parser'!A:C,3,FALSE)="","",VLOOKUP(M2972,'Hulpblad KAR-parser'!A:C,3,FALSE))</f>
        <v>TCO</v>
      </c>
      <c r="P2972" s="136" t="str">
        <f>IF(CONCATENATE(C2972,D2972)="","",VLOOKUP(CONCATENATE(C2972,D2972),Karakteristieken!AQ:AQ,1,FALSE))</f>
        <v/>
      </c>
    </row>
    <row r="2973" spans="1:16" x14ac:dyDescent="0.25">
      <c r="A2973" s="59">
        <v>200110058</v>
      </c>
      <c r="B2973" s="59">
        <v>200098524</v>
      </c>
      <c r="C2973" s="59" t="s">
        <v>3337</v>
      </c>
      <c r="D2973" s="59" t="s">
        <v>3377</v>
      </c>
      <c r="E2973" s="60" t="s">
        <v>3379</v>
      </c>
      <c r="F2973" s="60"/>
      <c r="G2973" s="60"/>
      <c r="H2973" s="60"/>
      <c r="I2973" s="59">
        <f t="shared" si="48"/>
        <v>29</v>
      </c>
      <c r="J2973" s="59" t="s">
        <v>1613</v>
      </c>
      <c r="K2973" s="61"/>
      <c r="L2973" s="62" t="s">
        <v>6737</v>
      </c>
      <c r="M2973" s="62" t="s">
        <v>3379</v>
      </c>
      <c r="N2973" s="72" t="str">
        <f>VLOOKUP(M2973,'Hulpblad KAR-parser'!A:C,2,FALSE)</f>
        <v>Inzet Pol recherche</v>
      </c>
      <c r="O2973" s="72" t="str">
        <f>IF(VLOOKUP(M2973,'Hulpblad KAR-parser'!A:C,3,FALSE)="","",VLOOKUP(M2973,'Hulpblad KAR-parser'!A:C,3,FALSE))</f>
        <v>Team Bedr politici</v>
      </c>
      <c r="P2973" s="136" t="str">
        <f>IF(CONCATENATE(C2973,D2973)="","",VLOOKUP(CONCATENATE(C2973,D2973),Karakteristieken!AQ:AQ,1,FALSE))</f>
        <v>Inzet Pol rechercheTeam Bedr politici</v>
      </c>
    </row>
    <row r="2974" spans="1:16" x14ac:dyDescent="0.25">
      <c r="A2974" s="59"/>
      <c r="B2974" s="59"/>
      <c r="C2974" s="59"/>
      <c r="D2974" s="59"/>
      <c r="E2974" s="60" t="s">
        <v>10052</v>
      </c>
      <c r="F2974" s="60"/>
      <c r="G2974" s="60" t="s">
        <v>3379</v>
      </c>
      <c r="H2974" s="60"/>
      <c r="I2974" s="59">
        <f t="shared" si="48"/>
        <v>4</v>
      </c>
      <c r="J2974" s="59" t="s">
        <v>1561</v>
      </c>
      <c r="K2974" s="61"/>
      <c r="L2974" s="62" t="s">
        <v>6737</v>
      </c>
      <c r="M2974" s="62" t="s">
        <v>3379</v>
      </c>
      <c r="N2974" s="72" t="str">
        <f>VLOOKUP(M2974,'Hulpblad KAR-parser'!A:C,2,FALSE)</f>
        <v>Inzet Pol recherche</v>
      </c>
      <c r="O2974" s="72" t="str">
        <f>IF(VLOOKUP(M2974,'Hulpblad KAR-parser'!A:C,3,FALSE)="","",VLOOKUP(M2974,'Hulpblad KAR-parser'!A:C,3,FALSE))</f>
        <v>Team Bedr politici</v>
      </c>
      <c r="P2974" s="136" t="str">
        <f>IF(CONCATENATE(C2974,D2974)="","",VLOOKUP(CONCATENATE(C2974,D2974),Karakteristieken!AQ:AQ,1,FALSE))</f>
        <v/>
      </c>
    </row>
    <row r="2975" spans="1:16" x14ac:dyDescent="0.25">
      <c r="A2975" s="59">
        <v>200110059</v>
      </c>
      <c r="B2975" s="59">
        <v>200098525</v>
      </c>
      <c r="C2975" s="59" t="s">
        <v>3337</v>
      </c>
      <c r="D2975" s="59" t="s">
        <v>3380</v>
      </c>
      <c r="E2975" s="60" t="s">
        <v>3382</v>
      </c>
      <c r="F2975" s="60"/>
      <c r="G2975" s="60"/>
      <c r="H2975" s="60"/>
      <c r="I2975" s="59">
        <f t="shared" si="48"/>
        <v>24</v>
      </c>
      <c r="J2975" s="59" t="s">
        <v>1613</v>
      </c>
      <c r="K2975" s="61"/>
      <c r="L2975" s="62" t="s">
        <v>6737</v>
      </c>
      <c r="M2975" s="62" t="s">
        <v>3382</v>
      </c>
      <c r="N2975" s="72" t="str">
        <f>VLOOKUP(M2975,'Hulpblad KAR-parser'!A:C,2,FALSE)</f>
        <v>Inzet Pol recherche</v>
      </c>
      <c r="O2975" s="72" t="str">
        <f>IF(VLOOKUP(M2975,'Hulpblad KAR-parser'!A:C,3,FALSE)="","",VLOOKUP(M2975,'Hulpblad KAR-parser'!A:C,3,FALSE))</f>
        <v>Team Bijz opsporing</v>
      </c>
      <c r="P2975" s="136" t="str">
        <f>IF(CONCATENATE(C2975,D2975)="","",VLOOKUP(CONCATENATE(C2975,D2975),Karakteristieken!AQ:AQ,1,FALSE))</f>
        <v>Inzet Pol rechercheTeam Bijz opsporing</v>
      </c>
    </row>
    <row r="2976" spans="1:16" x14ac:dyDescent="0.25">
      <c r="A2976" s="59"/>
      <c r="B2976" s="59"/>
      <c r="C2976" s="59"/>
      <c r="D2976" s="59"/>
      <c r="E2976" s="60" t="s">
        <v>10053</v>
      </c>
      <c r="F2976" s="60"/>
      <c r="G2976" s="60" t="s">
        <v>3382</v>
      </c>
      <c r="H2976" s="60"/>
      <c r="I2976" s="59">
        <f t="shared" si="48"/>
        <v>7</v>
      </c>
      <c r="J2976" s="59" t="s">
        <v>1561</v>
      </c>
      <c r="K2976" s="61"/>
      <c r="L2976" s="62" t="s">
        <v>6737</v>
      </c>
      <c r="M2976" s="62" t="s">
        <v>3382</v>
      </c>
      <c r="N2976" s="72" t="str">
        <f>VLOOKUP(M2976,'Hulpblad KAR-parser'!A:C,2,FALSE)</f>
        <v>Inzet Pol recherche</v>
      </c>
      <c r="O2976" s="72" t="str">
        <f>IF(VLOOKUP(M2976,'Hulpblad KAR-parser'!A:C,3,FALSE)="","",VLOOKUP(M2976,'Hulpblad KAR-parser'!A:C,3,FALSE))</f>
        <v>Team Bijz opsporing</v>
      </c>
      <c r="P2976" s="136" t="str">
        <f>IF(CONCATENATE(C2976,D2976)="","",VLOOKUP(CONCATENATE(C2976,D2976),Karakteristieken!AQ:AQ,1,FALSE))</f>
        <v/>
      </c>
    </row>
    <row r="2977" spans="1:16" x14ac:dyDescent="0.25">
      <c r="A2977" s="59"/>
      <c r="B2977" s="59"/>
      <c r="C2977" s="59"/>
      <c r="D2977" s="59"/>
      <c r="E2977" s="60" t="s">
        <v>10054</v>
      </c>
      <c r="F2977" s="60"/>
      <c r="G2977" s="60" t="s">
        <v>3382</v>
      </c>
      <c r="H2977" s="60"/>
      <c r="I2977" s="59">
        <f t="shared" si="48"/>
        <v>4</v>
      </c>
      <c r="J2977" s="59" t="s">
        <v>1561</v>
      </c>
      <c r="K2977" s="61"/>
      <c r="L2977" s="62" t="s">
        <v>6737</v>
      </c>
      <c r="M2977" s="62" t="s">
        <v>3382</v>
      </c>
      <c r="N2977" s="72" t="str">
        <f>VLOOKUP(M2977,'Hulpblad KAR-parser'!A:C,2,FALSE)</f>
        <v>Inzet Pol recherche</v>
      </c>
      <c r="O2977" s="72" t="str">
        <f>IF(VLOOKUP(M2977,'Hulpblad KAR-parser'!A:C,3,FALSE)="","",VLOOKUP(M2977,'Hulpblad KAR-parser'!A:C,3,FALSE))</f>
        <v>Team Bijz opsporing</v>
      </c>
      <c r="P2977" s="136" t="str">
        <f>IF(CONCATENATE(C2977,D2977)="","",VLOOKUP(CONCATENATE(C2977,D2977),Karakteristieken!AQ:AQ,1,FALSE))</f>
        <v/>
      </c>
    </row>
    <row r="2978" spans="1:16" x14ac:dyDescent="0.25">
      <c r="A2978" s="59">
        <v>200110060</v>
      </c>
      <c r="B2978" s="59">
        <v>200098526</v>
      </c>
      <c r="C2978" s="59" t="s">
        <v>3337</v>
      </c>
      <c r="D2978" s="59" t="s">
        <v>3383</v>
      </c>
      <c r="E2978" s="60" t="s">
        <v>3385</v>
      </c>
      <c r="F2978" s="60"/>
      <c r="G2978" s="60"/>
      <c r="H2978" s="60"/>
      <c r="I2978" s="59">
        <f t="shared" si="48"/>
        <v>26</v>
      </c>
      <c r="J2978" s="59" t="s">
        <v>1613</v>
      </c>
      <c r="K2978" s="61"/>
      <c r="L2978" s="62" t="s">
        <v>6737</v>
      </c>
      <c r="M2978" s="62" t="s">
        <v>3385</v>
      </c>
      <c r="N2978" s="72" t="str">
        <f>VLOOKUP(M2978,'Hulpblad KAR-parser'!A:C,2,FALSE)</f>
        <v>Inzet Pol recherche</v>
      </c>
      <c r="O2978" s="72" t="str">
        <f>IF(VLOOKUP(M2978,'Hulpblad KAR-parser'!A:C,3,FALSE)="","",VLOOKUP(M2978,'Hulpblad KAR-parser'!A:C,3,FALSE))</f>
        <v>Team overvallen</v>
      </c>
      <c r="P2978" s="136" t="str">
        <f>IF(CONCATENATE(C2978,D2978)="","",VLOOKUP(CONCATENATE(C2978,D2978),Karakteristieken!AQ:AQ,1,FALSE))</f>
        <v>Inzet Pol rechercheTeam overvallen</v>
      </c>
    </row>
    <row r="2979" spans="1:16" x14ac:dyDescent="0.25">
      <c r="A2979" s="59"/>
      <c r="B2979" s="59"/>
      <c r="C2979" s="59"/>
      <c r="D2979" s="59"/>
      <c r="E2979" s="60" t="s">
        <v>10055</v>
      </c>
      <c r="F2979" s="60"/>
      <c r="G2979" s="60" t="s">
        <v>3385</v>
      </c>
      <c r="H2979" s="60"/>
      <c r="I2979" s="59">
        <f t="shared" si="48"/>
        <v>7</v>
      </c>
      <c r="J2979" s="59" t="s">
        <v>1561</v>
      </c>
      <c r="K2979" s="61"/>
      <c r="L2979" s="62" t="s">
        <v>6737</v>
      </c>
      <c r="M2979" s="62" t="s">
        <v>3385</v>
      </c>
      <c r="N2979" s="72" t="str">
        <f>VLOOKUP(M2979,'Hulpblad KAR-parser'!A:C,2,FALSE)</f>
        <v>Inzet Pol recherche</v>
      </c>
      <c r="O2979" s="72" t="str">
        <f>IF(VLOOKUP(M2979,'Hulpblad KAR-parser'!A:C,3,FALSE)="","",VLOOKUP(M2979,'Hulpblad KAR-parser'!A:C,3,FALSE))</f>
        <v>Team overvallen</v>
      </c>
      <c r="P2979" s="136" t="str">
        <f>IF(CONCATENATE(C2979,D2979)="","",VLOOKUP(CONCATENATE(C2979,D2979),Karakteristieken!AQ:AQ,1,FALSE))</f>
        <v/>
      </c>
    </row>
    <row r="2980" spans="1:16" x14ac:dyDescent="0.25">
      <c r="A2980" s="59"/>
      <c r="B2980" s="59"/>
      <c r="C2980" s="59"/>
      <c r="D2980" s="59"/>
      <c r="E2980" s="60" t="s">
        <v>10056</v>
      </c>
      <c r="F2980" s="60"/>
      <c r="G2980" s="60" t="s">
        <v>3385</v>
      </c>
      <c r="H2980" s="60"/>
      <c r="I2980" s="59">
        <f t="shared" si="48"/>
        <v>3</v>
      </c>
      <c r="J2980" s="59" t="s">
        <v>1561</v>
      </c>
      <c r="K2980" s="61"/>
      <c r="L2980" s="62" t="s">
        <v>6737</v>
      </c>
      <c r="M2980" s="62" t="s">
        <v>3385</v>
      </c>
      <c r="N2980" s="72" t="str">
        <f>VLOOKUP(M2980,'Hulpblad KAR-parser'!A:C,2,FALSE)</f>
        <v>Inzet Pol recherche</v>
      </c>
      <c r="O2980" s="72" t="str">
        <f>IF(VLOOKUP(M2980,'Hulpblad KAR-parser'!A:C,3,FALSE)="","",VLOOKUP(M2980,'Hulpblad KAR-parser'!A:C,3,FALSE))</f>
        <v>Team overvallen</v>
      </c>
      <c r="P2980" s="136" t="str">
        <f>IF(CONCATENATE(C2980,D2980)="","",VLOOKUP(CONCATENATE(C2980,D2980),Karakteristieken!AQ:AQ,1,FALSE))</f>
        <v/>
      </c>
    </row>
    <row r="2981" spans="1:16" x14ac:dyDescent="0.25">
      <c r="A2981" s="59">
        <v>200110137</v>
      </c>
      <c r="B2981" s="59">
        <v>200098603</v>
      </c>
      <c r="C2981" s="59" t="s">
        <v>3126</v>
      </c>
      <c r="D2981" s="59" t="s">
        <v>3213</v>
      </c>
      <c r="E2981" s="60" t="s">
        <v>3215</v>
      </c>
      <c r="F2981" s="60"/>
      <c r="G2981" s="60"/>
      <c r="H2981" s="60"/>
      <c r="I2981" s="59">
        <f t="shared" si="48"/>
        <v>26</v>
      </c>
      <c r="J2981" s="59" t="s">
        <v>1613</v>
      </c>
      <c r="K2981" s="61"/>
      <c r="L2981" s="62" t="s">
        <v>6737</v>
      </c>
      <c r="M2981" s="62" t="s">
        <v>3215</v>
      </c>
      <c r="N2981" s="72" t="str">
        <f>VLOOKUP(M2981,'Hulpblad KAR-parser'!A:C,2,FALSE)</f>
        <v>Inzet Pol algemeen</v>
      </c>
      <c r="O2981" s="72" t="str">
        <f>IF(VLOOKUP(M2981,'Hulpblad KAR-parser'!A:C,3,FALSE)="","",VLOOKUP(M2981,'Hulpblad KAR-parser'!A:C,3,FALSE))</f>
        <v>Team paraatheid</v>
      </c>
      <c r="P2981" s="136" t="str">
        <f>IF(CONCATENATE(C2981,D2981)="","",VLOOKUP(CONCATENATE(C2981,D2981),Karakteristieken!AQ:AQ,1,FALSE))</f>
        <v>Inzet Pol algemeenTeam paraatheid</v>
      </c>
    </row>
    <row r="2982" spans="1:16" x14ac:dyDescent="0.25">
      <c r="A2982" s="59"/>
      <c r="B2982" s="59"/>
      <c r="C2982" s="59"/>
      <c r="D2982" s="59"/>
      <c r="E2982" s="60" t="s">
        <v>9951</v>
      </c>
      <c r="F2982" s="60"/>
      <c r="G2982" s="60" t="s">
        <v>3215</v>
      </c>
      <c r="H2982" s="60"/>
      <c r="I2982" s="59">
        <f t="shared" si="48"/>
        <v>6</v>
      </c>
      <c r="J2982" s="59" t="s">
        <v>1561</v>
      </c>
      <c r="K2982" s="61"/>
      <c r="L2982" s="62" t="s">
        <v>6737</v>
      </c>
      <c r="M2982" s="62" t="s">
        <v>3215</v>
      </c>
      <c r="N2982" s="72" t="str">
        <f>VLOOKUP(M2982,'Hulpblad KAR-parser'!A:C,2,FALSE)</f>
        <v>Inzet Pol algemeen</v>
      </c>
      <c r="O2982" s="72" t="str">
        <f>IF(VLOOKUP(M2982,'Hulpblad KAR-parser'!A:C,3,FALSE)="","",VLOOKUP(M2982,'Hulpblad KAR-parser'!A:C,3,FALSE))</f>
        <v>Team paraatheid</v>
      </c>
      <c r="P2982" s="136" t="str">
        <f>IF(CONCATENATE(C2982,D2982)="","",VLOOKUP(CONCATENATE(C2982,D2982),Karakteristieken!AQ:AQ,1,FALSE))</f>
        <v/>
      </c>
    </row>
    <row r="2983" spans="1:16" x14ac:dyDescent="0.25">
      <c r="A2983" s="59"/>
      <c r="B2983" s="59"/>
      <c r="C2983" s="59"/>
      <c r="D2983" s="59"/>
      <c r="E2983" s="60" t="s">
        <v>9952</v>
      </c>
      <c r="F2983" s="60"/>
      <c r="G2983" s="60" t="s">
        <v>3215</v>
      </c>
      <c r="H2983" s="60"/>
      <c r="I2983" s="59">
        <f t="shared" si="48"/>
        <v>4</v>
      </c>
      <c r="J2983" s="59" t="s">
        <v>1561</v>
      </c>
      <c r="K2983" s="61"/>
      <c r="L2983" s="62" t="s">
        <v>6737</v>
      </c>
      <c r="M2983" s="62" t="s">
        <v>3215</v>
      </c>
      <c r="N2983" s="72" t="str">
        <f>VLOOKUP(M2983,'Hulpblad KAR-parser'!A:C,2,FALSE)</f>
        <v>Inzet Pol algemeen</v>
      </c>
      <c r="O2983" s="72" t="str">
        <f>IF(VLOOKUP(M2983,'Hulpblad KAR-parser'!A:C,3,FALSE)="","",VLOOKUP(M2983,'Hulpblad KAR-parser'!A:C,3,FALSE))</f>
        <v>Team paraatheid</v>
      </c>
      <c r="P2983" s="136" t="str">
        <f>IF(CONCATENATE(C2983,D2983)="","",VLOOKUP(CONCATENATE(C2983,D2983),Karakteristieken!AQ:AQ,1,FALSE))</f>
        <v/>
      </c>
    </row>
    <row r="2984" spans="1:16" x14ac:dyDescent="0.25">
      <c r="A2984" s="59">
        <v>200110138</v>
      </c>
      <c r="B2984" s="59">
        <v>200098604</v>
      </c>
      <c r="C2984" s="59" t="s">
        <v>3278</v>
      </c>
      <c r="D2984" s="59" t="s">
        <v>3334</v>
      </c>
      <c r="E2984" s="60" t="s">
        <v>3336</v>
      </c>
      <c r="F2984" s="60"/>
      <c r="G2984" s="60"/>
      <c r="H2984" s="60"/>
      <c r="I2984" s="59">
        <f t="shared" si="48"/>
        <v>25</v>
      </c>
      <c r="J2984" s="59" t="s">
        <v>1613</v>
      </c>
      <c r="K2984" s="61"/>
      <c r="L2984" s="62" t="s">
        <v>6737</v>
      </c>
      <c r="M2984" s="62" t="s">
        <v>3336</v>
      </c>
      <c r="N2984" s="72" t="str">
        <f>VLOOKUP(M2984,'Hulpblad KAR-parser'!A:C,2,FALSE)</f>
        <v>Inzet Pol landelijk</v>
      </c>
      <c r="O2984" s="72" t="str">
        <f>IF(VLOOKUP(M2984,'Hulpblad KAR-parser'!A:C,3,FALSE)="","",VLOOKUP(M2984,'Hulpblad KAR-parser'!A:C,3,FALSE))</f>
        <v>Team Transport</v>
      </c>
      <c r="P2984" s="136" t="str">
        <f>IF(CONCATENATE(C2984,D2984)="","",VLOOKUP(CONCATENATE(C2984,D2984),Karakteristieken!AQ:AQ,1,FALSE))</f>
        <v>Inzet Pol landelijkTeam Transport</v>
      </c>
    </row>
    <row r="2985" spans="1:16" x14ac:dyDescent="0.25">
      <c r="A2985" s="59"/>
      <c r="B2985" s="59"/>
      <c r="C2985" s="59"/>
      <c r="D2985" s="59"/>
      <c r="E2985" s="60" t="s">
        <v>10025</v>
      </c>
      <c r="F2985" s="60"/>
      <c r="G2985" s="60" t="s">
        <v>3336</v>
      </c>
      <c r="H2985" s="60"/>
      <c r="I2985" s="59">
        <f t="shared" si="48"/>
        <v>6</v>
      </c>
      <c r="J2985" s="59" t="s">
        <v>1561</v>
      </c>
      <c r="K2985" s="61"/>
      <c r="L2985" s="62" t="s">
        <v>6737</v>
      </c>
      <c r="M2985" s="62" t="s">
        <v>3336</v>
      </c>
      <c r="N2985" s="72" t="str">
        <f>VLOOKUP(M2985,'Hulpblad KAR-parser'!A:C,2,FALSE)</f>
        <v>Inzet Pol landelijk</v>
      </c>
      <c r="O2985" s="72" t="str">
        <f>IF(VLOOKUP(M2985,'Hulpblad KAR-parser'!A:C,3,FALSE)="","",VLOOKUP(M2985,'Hulpblad KAR-parser'!A:C,3,FALSE))</f>
        <v>Team Transport</v>
      </c>
      <c r="P2985" s="136" t="str">
        <f>IF(CONCATENATE(C2985,D2985)="","",VLOOKUP(CONCATENATE(C2985,D2985),Karakteristieken!AQ:AQ,1,FALSE))</f>
        <v/>
      </c>
    </row>
    <row r="2986" spans="1:16" x14ac:dyDescent="0.25">
      <c r="A2986" s="59"/>
      <c r="B2986" s="59"/>
      <c r="C2986" s="59"/>
      <c r="D2986" s="59"/>
      <c r="E2986" s="60" t="s">
        <v>10026</v>
      </c>
      <c r="F2986" s="60"/>
      <c r="G2986" s="60" t="s">
        <v>3336</v>
      </c>
      <c r="H2986" s="60"/>
      <c r="I2986" s="59">
        <f t="shared" si="48"/>
        <v>3</v>
      </c>
      <c r="J2986" s="59" t="s">
        <v>1561</v>
      </c>
      <c r="K2986" s="61"/>
      <c r="L2986" s="62" t="s">
        <v>6737</v>
      </c>
      <c r="M2986" s="62" t="s">
        <v>3336</v>
      </c>
      <c r="N2986" s="72" t="str">
        <f>VLOOKUP(M2986,'Hulpblad KAR-parser'!A:C,2,FALSE)</f>
        <v>Inzet Pol landelijk</v>
      </c>
      <c r="O2986" s="72" t="str">
        <f>IF(VLOOKUP(M2986,'Hulpblad KAR-parser'!A:C,3,FALSE)="","",VLOOKUP(M2986,'Hulpblad KAR-parser'!A:C,3,FALSE))</f>
        <v>Team Transport</v>
      </c>
      <c r="P2986" s="136" t="str">
        <f>IF(CONCATENATE(C2986,D2986)="","",VLOOKUP(CONCATENATE(C2986,D2986),Karakteristieken!AQ:AQ,1,FALSE))</f>
        <v/>
      </c>
    </row>
    <row r="2987" spans="1:16" x14ac:dyDescent="0.25">
      <c r="A2987" s="59">
        <v>200110139</v>
      </c>
      <c r="B2987" s="59">
        <v>200098605</v>
      </c>
      <c r="C2987" s="59" t="s">
        <v>3258</v>
      </c>
      <c r="D2987" s="59" t="s">
        <v>3275</v>
      </c>
      <c r="E2987" s="60" t="s">
        <v>3277</v>
      </c>
      <c r="F2987" s="60"/>
      <c r="G2987" s="60"/>
      <c r="H2987" s="60"/>
      <c r="I2987" s="59">
        <f t="shared" si="48"/>
        <v>19</v>
      </c>
      <c r="J2987" s="59" t="s">
        <v>1613</v>
      </c>
      <c r="K2987" s="61"/>
      <c r="L2987" s="62" t="s">
        <v>6737</v>
      </c>
      <c r="M2987" s="62" t="s">
        <v>3277</v>
      </c>
      <c r="N2987" s="72" t="str">
        <f>VLOOKUP(M2987,'Hulpblad KAR-parser'!A:C,2,FALSE)</f>
        <v>Inzet Pol functie</v>
      </c>
      <c r="O2987" s="72" t="str">
        <f>IF(VLOOKUP(M2987,'Hulpblad KAR-parser'!A:C,3,FALSE)="","",VLOOKUP(M2987,'Hulpblad KAR-parser'!A:C,3,FALSE))</f>
        <v>Teamchef</v>
      </c>
      <c r="P2987" s="136" t="str">
        <f>IF(CONCATENATE(C2987,D2987)="","",VLOOKUP(CONCATENATE(C2987,D2987),Karakteristieken!AQ:AQ,1,FALSE))</f>
        <v>Inzet Pol functieTeamchef</v>
      </c>
    </row>
    <row r="2988" spans="1:16" x14ac:dyDescent="0.25">
      <c r="A2988" s="59"/>
      <c r="B2988" s="59"/>
      <c r="C2988" s="59"/>
      <c r="D2988" s="59"/>
      <c r="E2988" s="60" t="s">
        <v>9986</v>
      </c>
      <c r="F2988" s="60"/>
      <c r="G2988" s="60" t="s">
        <v>3277</v>
      </c>
      <c r="H2988" s="60"/>
      <c r="I2988" s="59">
        <f t="shared" si="48"/>
        <v>6</v>
      </c>
      <c r="J2988" s="59" t="s">
        <v>1561</v>
      </c>
      <c r="K2988" s="61"/>
      <c r="L2988" s="62" t="s">
        <v>6737</v>
      </c>
      <c r="M2988" s="62" t="s">
        <v>3277</v>
      </c>
      <c r="N2988" s="72" t="str">
        <f>VLOOKUP(M2988,'Hulpblad KAR-parser'!A:C,2,FALSE)</f>
        <v>Inzet Pol functie</v>
      </c>
      <c r="O2988" s="72" t="str">
        <f>IF(VLOOKUP(M2988,'Hulpblad KAR-parser'!A:C,3,FALSE)="","",VLOOKUP(M2988,'Hulpblad KAR-parser'!A:C,3,FALSE))</f>
        <v>Teamchef</v>
      </c>
      <c r="P2988" s="136" t="str">
        <f>IF(CONCATENATE(C2988,D2988)="","",VLOOKUP(CONCATENATE(C2988,D2988),Karakteristieken!AQ:AQ,1,FALSE))</f>
        <v/>
      </c>
    </row>
    <row r="2989" spans="1:16" x14ac:dyDescent="0.25">
      <c r="A2989" s="59"/>
      <c r="B2989" s="59"/>
      <c r="C2989" s="59"/>
      <c r="D2989" s="59"/>
      <c r="E2989" s="60" t="s">
        <v>9987</v>
      </c>
      <c r="F2989" s="60"/>
      <c r="G2989" s="60" t="s">
        <v>3277</v>
      </c>
      <c r="H2989" s="60"/>
      <c r="I2989" s="59">
        <f t="shared" si="48"/>
        <v>4</v>
      </c>
      <c r="J2989" s="59" t="s">
        <v>1561</v>
      </c>
      <c r="K2989" s="61"/>
      <c r="L2989" s="62" t="s">
        <v>6737</v>
      </c>
      <c r="M2989" s="62" t="s">
        <v>3277</v>
      </c>
      <c r="N2989" s="72" t="str">
        <f>VLOOKUP(M2989,'Hulpblad KAR-parser'!A:C,2,FALSE)</f>
        <v>Inzet Pol functie</v>
      </c>
      <c r="O2989" s="72" t="str">
        <f>IF(VLOOKUP(M2989,'Hulpblad KAR-parser'!A:C,3,FALSE)="","",VLOOKUP(M2989,'Hulpblad KAR-parser'!A:C,3,FALSE))</f>
        <v>Teamchef</v>
      </c>
      <c r="P2989" s="136" t="str">
        <f>IF(CONCATENATE(C2989,D2989)="","",VLOOKUP(CONCATENATE(C2989,D2989),Karakteristieken!AQ:AQ,1,FALSE))</f>
        <v/>
      </c>
    </row>
    <row r="2990" spans="1:16" x14ac:dyDescent="0.25">
      <c r="A2990" s="59">
        <v>200110061</v>
      </c>
      <c r="B2990" s="59">
        <v>200098527</v>
      </c>
      <c r="C2990" s="59" t="s">
        <v>3337</v>
      </c>
      <c r="D2990" s="59" t="s">
        <v>3386</v>
      </c>
      <c r="E2990" s="60" t="s">
        <v>3388</v>
      </c>
      <c r="F2990" s="60"/>
      <c r="G2990" s="60"/>
      <c r="H2990" s="60"/>
      <c r="I2990" s="59">
        <f t="shared" si="48"/>
        <v>14</v>
      </c>
      <c r="J2990" s="59" t="s">
        <v>1613</v>
      </c>
      <c r="K2990" s="61"/>
      <c r="L2990" s="62" t="s">
        <v>6737</v>
      </c>
      <c r="M2990" s="62" t="s">
        <v>3388</v>
      </c>
      <c r="N2990" s="72" t="str">
        <f>VLOOKUP(M2990,'Hulpblad KAR-parser'!A:C,2,FALSE)</f>
        <v>Inzet Pol recherche</v>
      </c>
      <c r="O2990" s="72" t="str">
        <f>IF(VLOOKUP(M2990,'Hulpblad KAR-parser'!A:C,3,FALSE)="","",VLOOKUP(M2990,'Hulpblad KAR-parser'!A:C,3,FALSE))</f>
        <v>TEV</v>
      </c>
      <c r="P2990" s="136" t="str">
        <f>IF(CONCATENATE(C2990,D2990)="","",VLOOKUP(CONCATENATE(C2990,D2990),Karakteristieken!AQ:AQ,1,FALSE))</f>
        <v>Inzet Pol rechercheTEV</v>
      </c>
    </row>
    <row r="2991" spans="1:16" x14ac:dyDescent="0.25">
      <c r="A2991" s="59"/>
      <c r="B2991" s="59"/>
      <c r="C2991" s="59"/>
      <c r="D2991" s="59"/>
      <c r="E2991" s="60" t="s">
        <v>10057</v>
      </c>
      <c r="F2991" s="60"/>
      <c r="G2991" s="60" t="s">
        <v>3388</v>
      </c>
      <c r="H2991" s="60"/>
      <c r="I2991" s="59">
        <f t="shared" si="48"/>
        <v>6</v>
      </c>
      <c r="J2991" s="59" t="s">
        <v>1561</v>
      </c>
      <c r="K2991" s="61"/>
      <c r="L2991" s="62" t="s">
        <v>6737</v>
      </c>
      <c r="M2991" s="62" t="s">
        <v>3388</v>
      </c>
      <c r="N2991" s="72" t="str">
        <f>VLOOKUP(M2991,'Hulpblad KAR-parser'!A:C,2,FALSE)</f>
        <v>Inzet Pol recherche</v>
      </c>
      <c r="O2991" s="72" t="str">
        <f>IF(VLOOKUP(M2991,'Hulpblad KAR-parser'!A:C,3,FALSE)="","",VLOOKUP(M2991,'Hulpblad KAR-parser'!A:C,3,FALSE))</f>
        <v>TEV</v>
      </c>
      <c r="P2991" s="136" t="str">
        <f>IF(CONCATENATE(C2991,D2991)="","",VLOOKUP(CONCATENATE(C2991,D2991),Karakteristieken!AQ:AQ,1,FALSE))</f>
        <v/>
      </c>
    </row>
    <row r="2992" spans="1:16" x14ac:dyDescent="0.25">
      <c r="A2992" s="59"/>
      <c r="B2992" s="59"/>
      <c r="C2992" s="59"/>
      <c r="D2992" s="59"/>
      <c r="E2992" s="60" t="s">
        <v>10058</v>
      </c>
      <c r="F2992" s="60"/>
      <c r="G2992" s="60" t="s">
        <v>3388</v>
      </c>
      <c r="H2992" s="60"/>
      <c r="I2992" s="59">
        <f t="shared" si="48"/>
        <v>4</v>
      </c>
      <c r="J2992" s="59" t="s">
        <v>1561</v>
      </c>
      <c r="K2992" s="61"/>
      <c r="L2992" s="62" t="s">
        <v>6737</v>
      </c>
      <c r="M2992" s="62" t="s">
        <v>3388</v>
      </c>
      <c r="N2992" s="72" t="str">
        <f>VLOOKUP(M2992,'Hulpblad KAR-parser'!A:C,2,FALSE)</f>
        <v>Inzet Pol recherche</v>
      </c>
      <c r="O2992" s="72" t="str">
        <f>IF(VLOOKUP(M2992,'Hulpblad KAR-parser'!A:C,3,FALSE)="","",VLOOKUP(M2992,'Hulpblad KAR-parser'!A:C,3,FALSE))</f>
        <v>TEV</v>
      </c>
      <c r="P2992" s="136" t="str">
        <f>IF(CONCATENATE(C2992,D2992)="","",VLOOKUP(CONCATENATE(C2992,D2992),Karakteristieken!AQ:AQ,1,FALSE))</f>
        <v/>
      </c>
    </row>
    <row r="2993" spans="1:16" x14ac:dyDescent="0.25">
      <c r="A2993" s="59">
        <v>200110062</v>
      </c>
      <c r="B2993" s="59">
        <v>200098528</v>
      </c>
      <c r="C2993" s="59" t="s">
        <v>3337</v>
      </c>
      <c r="D2993" s="59" t="s">
        <v>3389</v>
      </c>
      <c r="E2993" s="60" t="s">
        <v>3391</v>
      </c>
      <c r="F2993" s="60"/>
      <c r="G2993" s="60"/>
      <c r="H2993" s="60"/>
      <c r="I2993" s="59">
        <f t="shared" si="48"/>
        <v>14</v>
      </c>
      <c r="J2993" s="59" t="s">
        <v>1613</v>
      </c>
      <c r="K2993" s="61"/>
      <c r="L2993" s="62" t="s">
        <v>6737</v>
      </c>
      <c r="M2993" s="62" t="s">
        <v>3391</v>
      </c>
      <c r="N2993" s="72" t="str">
        <f>VLOOKUP(M2993,'Hulpblad KAR-parser'!A:C,2,FALSE)</f>
        <v>Inzet Pol recherche</v>
      </c>
      <c r="O2993" s="72" t="str">
        <f>IF(VLOOKUP(M2993,'Hulpblad KAR-parser'!A:C,3,FALSE)="","",VLOOKUP(M2993,'Hulpblad KAR-parser'!A:C,3,FALSE))</f>
        <v>TGO</v>
      </c>
      <c r="P2993" s="136" t="str">
        <f>IF(CONCATENATE(C2993,D2993)="","",VLOOKUP(CONCATENATE(C2993,D2993),Karakteristieken!AQ:AQ,1,FALSE))</f>
        <v>Inzet Pol rechercheTGO</v>
      </c>
    </row>
    <row r="2994" spans="1:16" x14ac:dyDescent="0.25">
      <c r="A2994" s="59"/>
      <c r="B2994" s="59"/>
      <c r="C2994" s="59"/>
      <c r="D2994" s="59"/>
      <c r="E2994" s="60" t="s">
        <v>10059</v>
      </c>
      <c r="F2994" s="60"/>
      <c r="G2994" s="60" t="s">
        <v>3391</v>
      </c>
      <c r="H2994" s="60"/>
      <c r="I2994" s="59">
        <f t="shared" si="48"/>
        <v>7</v>
      </c>
      <c r="J2994" s="59" t="s">
        <v>1561</v>
      </c>
      <c r="K2994" s="61"/>
      <c r="L2994" s="62" t="s">
        <v>6737</v>
      </c>
      <c r="M2994" s="62" t="s">
        <v>3391</v>
      </c>
      <c r="N2994" s="72" t="str">
        <f>VLOOKUP(M2994,'Hulpblad KAR-parser'!A:C,2,FALSE)</f>
        <v>Inzet Pol recherche</v>
      </c>
      <c r="O2994" s="72" t="str">
        <f>IF(VLOOKUP(M2994,'Hulpblad KAR-parser'!A:C,3,FALSE)="","",VLOOKUP(M2994,'Hulpblad KAR-parser'!A:C,3,FALSE))</f>
        <v>TGO</v>
      </c>
      <c r="P2994" s="136" t="str">
        <f>IF(CONCATENATE(C2994,D2994)="","",VLOOKUP(CONCATENATE(C2994,D2994),Karakteristieken!AQ:AQ,1,FALSE))</f>
        <v/>
      </c>
    </row>
    <row r="2995" spans="1:16" x14ac:dyDescent="0.25">
      <c r="A2995" s="59"/>
      <c r="B2995" s="59"/>
      <c r="C2995" s="59"/>
      <c r="D2995" s="59"/>
      <c r="E2995" s="60" t="s">
        <v>10060</v>
      </c>
      <c r="F2995" s="60"/>
      <c r="G2995" s="60" t="s">
        <v>3391</v>
      </c>
      <c r="H2995" s="60"/>
      <c r="I2995" s="59">
        <f t="shared" si="48"/>
        <v>4</v>
      </c>
      <c r="J2995" s="59" t="s">
        <v>1561</v>
      </c>
      <c r="K2995" s="61"/>
      <c r="L2995" s="62" t="s">
        <v>6737</v>
      </c>
      <c r="M2995" s="62" t="s">
        <v>3391</v>
      </c>
      <c r="N2995" s="72" t="str">
        <f>VLOOKUP(M2995,'Hulpblad KAR-parser'!A:C,2,FALSE)</f>
        <v>Inzet Pol recherche</v>
      </c>
      <c r="O2995" s="72" t="str">
        <f>IF(VLOOKUP(M2995,'Hulpblad KAR-parser'!A:C,3,FALSE)="","",VLOOKUP(M2995,'Hulpblad KAR-parser'!A:C,3,FALSE))</f>
        <v>TGO</v>
      </c>
      <c r="P2995" s="136" t="str">
        <f>IF(CONCATENATE(C2995,D2995)="","",VLOOKUP(CONCATENATE(C2995,D2995),Karakteristieken!AQ:AQ,1,FALSE))</f>
        <v/>
      </c>
    </row>
    <row r="2996" spans="1:16" x14ac:dyDescent="0.25">
      <c r="A2996" s="59">
        <v>200110140</v>
      </c>
      <c r="B2996" s="59">
        <v>200098606</v>
      </c>
      <c r="C2996" s="59" t="s">
        <v>3126</v>
      </c>
      <c r="D2996" s="59" t="s">
        <v>3216</v>
      </c>
      <c r="E2996" s="60" t="s">
        <v>3218</v>
      </c>
      <c r="F2996" s="60"/>
      <c r="G2996" s="60"/>
      <c r="H2996" s="60"/>
      <c r="I2996" s="59">
        <f t="shared" si="48"/>
        <v>15</v>
      </c>
      <c r="J2996" s="59" t="s">
        <v>1613</v>
      </c>
      <c r="K2996" s="61"/>
      <c r="L2996" s="62" t="s">
        <v>6737</v>
      </c>
      <c r="M2996" s="62" t="s">
        <v>3218</v>
      </c>
      <c r="N2996" s="72" t="str">
        <f>VLOOKUP(M2996,'Hulpblad KAR-parser'!A:C,2,FALSE)</f>
        <v>Inzet Pol algemeen</v>
      </c>
      <c r="O2996" s="72" t="str">
        <f>IF(VLOOKUP(M2996,'Hulpblad KAR-parser'!A:C,3,FALSE)="","",VLOOKUP(M2996,'Hulpblad KAR-parser'!A:C,3,FALSE))</f>
        <v>TOOI</v>
      </c>
      <c r="P2996" s="136" t="str">
        <f>IF(CONCATENATE(C2996,D2996)="","",VLOOKUP(CONCATENATE(C2996,D2996),Karakteristieken!AQ:AQ,1,FALSE))</f>
        <v>Inzet Pol algemeenTOOI</v>
      </c>
    </row>
    <row r="2997" spans="1:16" x14ac:dyDescent="0.25">
      <c r="A2997" s="59"/>
      <c r="B2997" s="59"/>
      <c r="C2997" s="59"/>
      <c r="D2997" s="59"/>
      <c r="E2997" s="60" t="s">
        <v>9953</v>
      </c>
      <c r="F2997" s="60"/>
      <c r="G2997" s="60" t="s">
        <v>3218</v>
      </c>
      <c r="H2997" s="60"/>
      <c r="I2997" s="59">
        <f t="shared" si="48"/>
        <v>5</v>
      </c>
      <c r="J2997" s="59" t="s">
        <v>1561</v>
      </c>
      <c r="K2997" s="61"/>
      <c r="L2997" s="62" t="s">
        <v>6737</v>
      </c>
      <c r="M2997" s="62" t="s">
        <v>3218</v>
      </c>
      <c r="N2997" s="72" t="str">
        <f>VLOOKUP(M2997,'Hulpblad KAR-parser'!A:C,2,FALSE)</f>
        <v>Inzet Pol algemeen</v>
      </c>
      <c r="O2997" s="72" t="str">
        <f>IF(VLOOKUP(M2997,'Hulpblad KAR-parser'!A:C,3,FALSE)="","",VLOOKUP(M2997,'Hulpblad KAR-parser'!A:C,3,FALSE))</f>
        <v>TOOI</v>
      </c>
      <c r="P2997" s="136" t="str">
        <f>IF(CONCATENATE(C2997,D2997)="","",VLOOKUP(CONCATENATE(C2997,D2997),Karakteristieken!AQ:AQ,1,FALSE))</f>
        <v/>
      </c>
    </row>
    <row r="2998" spans="1:16" x14ac:dyDescent="0.25">
      <c r="A2998" s="59">
        <v>200110141</v>
      </c>
      <c r="B2998" s="59">
        <v>200098607</v>
      </c>
      <c r="C2998" s="59" t="s">
        <v>3126</v>
      </c>
      <c r="D2998" s="59" t="s">
        <v>3219</v>
      </c>
      <c r="E2998" s="60" t="s">
        <v>3221</v>
      </c>
      <c r="F2998" s="60"/>
      <c r="G2998" s="60"/>
      <c r="H2998" s="60"/>
      <c r="I2998" s="59">
        <f t="shared" si="48"/>
        <v>14</v>
      </c>
      <c r="J2998" s="59" t="s">
        <v>1613</v>
      </c>
      <c r="K2998" s="61"/>
      <c r="L2998" s="62" t="s">
        <v>6737</v>
      </c>
      <c r="M2998" s="62" t="s">
        <v>3221</v>
      </c>
      <c r="N2998" s="72" t="str">
        <f>VLOOKUP(M2998,'Hulpblad KAR-parser'!A:C,2,FALSE)</f>
        <v>Inzet Pol algemeen</v>
      </c>
      <c r="O2998" s="72" t="str">
        <f>IF(VLOOKUP(M2998,'Hulpblad KAR-parser'!A:C,3,FALSE)="","",VLOOKUP(M2998,'Hulpblad KAR-parser'!A:C,3,FALSE))</f>
        <v>TVS</v>
      </c>
      <c r="P2998" s="136" t="str">
        <f>IF(CONCATENATE(C2998,D2998)="","",VLOOKUP(CONCATENATE(C2998,D2998),Karakteristieken!AQ:AQ,1,FALSE))</f>
        <v>Inzet Pol algemeenTVS</v>
      </c>
    </row>
    <row r="2999" spans="1:16" x14ac:dyDescent="0.25">
      <c r="A2999" s="59"/>
      <c r="B2999" s="59"/>
      <c r="C2999" s="59"/>
      <c r="D2999" s="59"/>
      <c r="E2999" s="60" t="s">
        <v>9954</v>
      </c>
      <c r="F2999" s="60"/>
      <c r="G2999" s="60" t="s">
        <v>3221</v>
      </c>
      <c r="H2999" s="60"/>
      <c r="I2999" s="59">
        <f t="shared" si="48"/>
        <v>6</v>
      </c>
      <c r="J2999" s="59" t="s">
        <v>1561</v>
      </c>
      <c r="K2999" s="61"/>
      <c r="L2999" s="62" t="s">
        <v>6737</v>
      </c>
      <c r="M2999" s="62" t="s">
        <v>3221</v>
      </c>
      <c r="N2999" s="72" t="str">
        <f>VLOOKUP(M2999,'Hulpblad KAR-parser'!A:C,2,FALSE)</f>
        <v>Inzet Pol algemeen</v>
      </c>
      <c r="O2999" s="72" t="str">
        <f>IF(VLOOKUP(M2999,'Hulpblad KAR-parser'!A:C,3,FALSE)="","",VLOOKUP(M2999,'Hulpblad KAR-parser'!A:C,3,FALSE))</f>
        <v>TVS</v>
      </c>
      <c r="P2999" s="136" t="str">
        <f>IF(CONCATENATE(C2999,D2999)="","",VLOOKUP(CONCATENATE(C2999,D2999),Karakteristieken!AQ:AQ,1,FALSE))</f>
        <v/>
      </c>
    </row>
    <row r="3000" spans="1:16" x14ac:dyDescent="0.25">
      <c r="A3000" s="59"/>
      <c r="B3000" s="59"/>
      <c r="C3000" s="59"/>
      <c r="D3000" s="59"/>
      <c r="E3000" s="60" t="s">
        <v>9955</v>
      </c>
      <c r="F3000" s="60"/>
      <c r="G3000" s="60" t="s">
        <v>3221</v>
      </c>
      <c r="H3000" s="60"/>
      <c r="I3000" s="59">
        <f t="shared" si="48"/>
        <v>4</v>
      </c>
      <c r="J3000" s="59" t="s">
        <v>1561</v>
      </c>
      <c r="K3000" s="61"/>
      <c r="L3000" s="62" t="s">
        <v>6737</v>
      </c>
      <c r="M3000" s="62" t="s">
        <v>3221</v>
      </c>
      <c r="N3000" s="72" t="str">
        <f>VLOOKUP(M3000,'Hulpblad KAR-parser'!A:C,2,FALSE)</f>
        <v>Inzet Pol algemeen</v>
      </c>
      <c r="O3000" s="72" t="str">
        <f>IF(VLOOKUP(M3000,'Hulpblad KAR-parser'!A:C,3,FALSE)="","",VLOOKUP(M3000,'Hulpblad KAR-parser'!A:C,3,FALSE))</f>
        <v>TVS</v>
      </c>
      <c r="P3000" s="136" t="str">
        <f>IF(CONCATENATE(C3000,D3000)="","",VLOOKUP(CONCATENATE(C3000,D3000),Karakteristieken!AQ:AQ,1,FALSE))</f>
        <v/>
      </c>
    </row>
    <row r="3001" spans="1:16" x14ac:dyDescent="0.25">
      <c r="A3001" s="59">
        <v>200110142</v>
      </c>
      <c r="B3001" s="59">
        <v>200098608</v>
      </c>
      <c r="C3001" s="59" t="s">
        <v>3126</v>
      </c>
      <c r="D3001" s="59" t="s">
        <v>3222</v>
      </c>
      <c r="E3001" s="60" t="s">
        <v>3224</v>
      </c>
      <c r="F3001" s="60"/>
      <c r="G3001" s="60"/>
      <c r="H3001" s="60"/>
      <c r="I3001" s="59">
        <f t="shared" si="48"/>
        <v>25</v>
      </c>
      <c r="J3001" s="59" t="s">
        <v>1613</v>
      </c>
      <c r="K3001" s="61"/>
      <c r="L3001" s="62" t="s">
        <v>6737</v>
      </c>
      <c r="M3001" s="62" t="s">
        <v>3224</v>
      </c>
      <c r="N3001" s="72" t="str">
        <f>VLOOKUP(M3001,'Hulpblad KAR-parser'!A:C,2,FALSE)</f>
        <v>Inzet Pol algemeen</v>
      </c>
      <c r="O3001" s="72" t="str">
        <f>IF(VLOOKUP(M3001,'Hulpblad KAR-parser'!A:C,3,FALSE)="","",VLOOKUP(M3001,'Hulpblad KAR-parser'!A:C,3,FALSE))</f>
        <v>Vaartuig groot</v>
      </c>
      <c r="P3001" s="136" t="str">
        <f>IF(CONCATENATE(C3001,D3001)="","",VLOOKUP(CONCATENATE(C3001,D3001),Karakteristieken!AQ:AQ,1,FALSE))</f>
        <v>Inzet Pol algemeenVaartuig groot</v>
      </c>
    </row>
    <row r="3002" spans="1:16" x14ac:dyDescent="0.25">
      <c r="A3002" s="59"/>
      <c r="B3002" s="59"/>
      <c r="C3002" s="59"/>
      <c r="D3002" s="59"/>
      <c r="E3002" s="60" t="s">
        <v>9956</v>
      </c>
      <c r="F3002" s="60"/>
      <c r="G3002" s="60" t="s">
        <v>3224</v>
      </c>
      <c r="H3002" s="60"/>
      <c r="I3002" s="59">
        <f t="shared" si="48"/>
        <v>6</v>
      </c>
      <c r="J3002" s="59" t="s">
        <v>1561</v>
      </c>
      <c r="K3002" s="61"/>
      <c r="L3002" s="62" t="s">
        <v>6737</v>
      </c>
      <c r="M3002" s="62" t="s">
        <v>3224</v>
      </c>
      <c r="N3002" s="72" t="str">
        <f>VLOOKUP(M3002,'Hulpblad KAR-parser'!A:C,2,FALSE)</f>
        <v>Inzet Pol algemeen</v>
      </c>
      <c r="O3002" s="72" t="str">
        <f>IF(VLOOKUP(M3002,'Hulpblad KAR-parser'!A:C,3,FALSE)="","",VLOOKUP(M3002,'Hulpblad KAR-parser'!A:C,3,FALSE))</f>
        <v>Vaartuig groot</v>
      </c>
      <c r="P3002" s="136" t="str">
        <f>IF(CONCATENATE(C3002,D3002)="","",VLOOKUP(CONCATENATE(C3002,D3002),Karakteristieken!AQ:AQ,1,FALSE))</f>
        <v/>
      </c>
    </row>
    <row r="3003" spans="1:16" x14ac:dyDescent="0.25">
      <c r="A3003" s="59"/>
      <c r="B3003" s="59"/>
      <c r="C3003" s="59"/>
      <c r="D3003" s="59"/>
      <c r="E3003" s="60" t="s">
        <v>9957</v>
      </c>
      <c r="F3003" s="60"/>
      <c r="G3003" s="60" t="s">
        <v>3224</v>
      </c>
      <c r="H3003" s="60"/>
      <c r="I3003" s="59">
        <f t="shared" si="48"/>
        <v>6</v>
      </c>
      <c r="J3003" s="59" t="s">
        <v>1561</v>
      </c>
      <c r="K3003" s="61"/>
      <c r="L3003" s="62" t="s">
        <v>6737</v>
      </c>
      <c r="M3003" s="62" t="s">
        <v>3224</v>
      </c>
      <c r="N3003" s="72" t="str">
        <f>VLOOKUP(M3003,'Hulpblad KAR-parser'!A:C,2,FALSE)</f>
        <v>Inzet Pol algemeen</v>
      </c>
      <c r="O3003" s="72" t="str">
        <f>IF(VLOOKUP(M3003,'Hulpblad KAR-parser'!A:C,3,FALSE)="","",VLOOKUP(M3003,'Hulpblad KAR-parser'!A:C,3,FALSE))</f>
        <v>Vaartuig groot</v>
      </c>
      <c r="P3003" s="136" t="str">
        <f>IF(CONCATENATE(C3003,D3003)="","",VLOOKUP(CONCATENATE(C3003,D3003),Karakteristieken!AQ:AQ,1,FALSE))</f>
        <v/>
      </c>
    </row>
    <row r="3004" spans="1:16" x14ac:dyDescent="0.25">
      <c r="A3004" s="59">
        <v>200110143</v>
      </c>
      <c r="B3004" s="59">
        <v>200098609</v>
      </c>
      <c r="C3004" s="59" t="s">
        <v>3126</v>
      </c>
      <c r="D3004" s="59" t="s">
        <v>3225</v>
      </c>
      <c r="E3004" s="60" t="s">
        <v>3227</v>
      </c>
      <c r="F3004" s="60"/>
      <c r="G3004" s="60"/>
      <c r="H3004" s="60"/>
      <c r="I3004" s="59">
        <f t="shared" si="48"/>
        <v>25</v>
      </c>
      <c r="J3004" s="59" t="s">
        <v>1613</v>
      </c>
      <c r="K3004" s="61"/>
      <c r="L3004" s="62" t="s">
        <v>6737</v>
      </c>
      <c r="M3004" s="62" t="s">
        <v>3227</v>
      </c>
      <c r="N3004" s="72" t="str">
        <f>VLOOKUP(M3004,'Hulpblad KAR-parser'!A:C,2,FALSE)</f>
        <v>Inzet Pol algemeen</v>
      </c>
      <c r="O3004" s="72" t="str">
        <f>IF(VLOOKUP(M3004,'Hulpblad KAR-parser'!A:C,3,FALSE)="","",VLOOKUP(M3004,'Hulpblad KAR-parser'!A:C,3,FALSE))</f>
        <v>Vaartuig klein</v>
      </c>
      <c r="P3004" s="136" t="str">
        <f>IF(CONCATENATE(C3004,D3004)="","",VLOOKUP(CONCATENATE(C3004,D3004),Karakteristieken!AQ:AQ,1,FALSE))</f>
        <v>Inzet Pol algemeenVaartuig klein</v>
      </c>
    </row>
    <row r="3005" spans="1:16" x14ac:dyDescent="0.25">
      <c r="A3005" s="59"/>
      <c r="B3005" s="59"/>
      <c r="C3005" s="59"/>
      <c r="D3005" s="59"/>
      <c r="E3005" s="60" t="s">
        <v>9958</v>
      </c>
      <c r="F3005" s="60"/>
      <c r="G3005" s="60" t="s">
        <v>3227</v>
      </c>
      <c r="H3005" s="60"/>
      <c r="I3005" s="59">
        <f t="shared" si="48"/>
        <v>6</v>
      </c>
      <c r="J3005" s="59" t="s">
        <v>1561</v>
      </c>
      <c r="K3005" s="61"/>
      <c r="L3005" s="62" t="s">
        <v>6737</v>
      </c>
      <c r="M3005" s="62" t="s">
        <v>3227</v>
      </c>
      <c r="N3005" s="72" t="str">
        <f>VLOOKUP(M3005,'Hulpblad KAR-parser'!A:C,2,FALSE)</f>
        <v>Inzet Pol algemeen</v>
      </c>
      <c r="O3005" s="72" t="str">
        <f>IF(VLOOKUP(M3005,'Hulpblad KAR-parser'!A:C,3,FALSE)="","",VLOOKUP(M3005,'Hulpblad KAR-parser'!A:C,3,FALSE))</f>
        <v>Vaartuig klein</v>
      </c>
      <c r="P3005" s="136" t="str">
        <f>IF(CONCATENATE(C3005,D3005)="","",VLOOKUP(CONCATENATE(C3005,D3005),Karakteristieken!AQ:AQ,1,FALSE))</f>
        <v/>
      </c>
    </row>
    <row r="3006" spans="1:16" x14ac:dyDescent="0.25">
      <c r="A3006" s="59"/>
      <c r="B3006" s="59"/>
      <c r="C3006" s="59"/>
      <c r="D3006" s="59"/>
      <c r="E3006" s="60" t="s">
        <v>9959</v>
      </c>
      <c r="F3006" s="60"/>
      <c r="G3006" s="60" t="s">
        <v>3227</v>
      </c>
      <c r="H3006" s="60"/>
      <c r="I3006" s="59">
        <f t="shared" si="48"/>
        <v>6</v>
      </c>
      <c r="J3006" s="59" t="s">
        <v>1561</v>
      </c>
      <c r="K3006" s="61"/>
      <c r="L3006" s="62" t="s">
        <v>6737</v>
      </c>
      <c r="M3006" s="62" t="s">
        <v>3227</v>
      </c>
      <c r="N3006" s="72" t="str">
        <f>VLOOKUP(M3006,'Hulpblad KAR-parser'!A:C,2,FALSE)</f>
        <v>Inzet Pol algemeen</v>
      </c>
      <c r="O3006" s="72" t="str">
        <f>IF(VLOOKUP(M3006,'Hulpblad KAR-parser'!A:C,3,FALSE)="","",VLOOKUP(M3006,'Hulpblad KAR-parser'!A:C,3,FALSE))</f>
        <v>Vaartuig klein</v>
      </c>
      <c r="P3006" s="136" t="str">
        <f>IF(CONCATENATE(C3006,D3006)="","",VLOOKUP(CONCATENATE(C3006,D3006),Karakteristieken!AQ:AQ,1,FALSE))</f>
        <v/>
      </c>
    </row>
    <row r="3007" spans="1:16" x14ac:dyDescent="0.25">
      <c r="A3007" s="59">
        <v>200110063</v>
      </c>
      <c r="B3007" s="59">
        <v>200098529</v>
      </c>
      <c r="C3007" s="59" t="s">
        <v>3337</v>
      </c>
      <c r="D3007" s="59" t="s">
        <v>3392</v>
      </c>
      <c r="E3007" s="60" t="s">
        <v>3394</v>
      </c>
      <c r="F3007" s="60"/>
      <c r="G3007" s="60"/>
      <c r="H3007" s="60"/>
      <c r="I3007" s="59">
        <f t="shared" si="48"/>
        <v>14</v>
      </c>
      <c r="J3007" s="59" t="s">
        <v>1613</v>
      </c>
      <c r="K3007" s="61"/>
      <c r="L3007" s="62" t="s">
        <v>6737</v>
      </c>
      <c r="M3007" s="62" t="s">
        <v>3394</v>
      </c>
      <c r="N3007" s="72" t="str">
        <f>VLOOKUP(M3007,'Hulpblad KAR-parser'!A:C,2,FALSE)</f>
        <v>Inzet Pol recherche</v>
      </c>
      <c r="O3007" s="72" t="str">
        <f>IF(VLOOKUP(M3007,'Hulpblad KAR-parser'!A:C,3,FALSE)="","",VLOOKUP(M3007,'Hulpblad KAR-parser'!A:C,3,FALSE))</f>
        <v>VAT</v>
      </c>
      <c r="P3007" s="136" t="str">
        <f>IF(CONCATENATE(C3007,D3007)="","",VLOOKUP(CONCATENATE(C3007,D3007),Karakteristieken!AQ:AQ,1,FALSE))</f>
        <v>Inzet Pol rechercheVAT</v>
      </c>
    </row>
    <row r="3008" spans="1:16" x14ac:dyDescent="0.25">
      <c r="A3008" s="59"/>
      <c r="B3008" s="59"/>
      <c r="C3008" s="59"/>
      <c r="D3008" s="59"/>
      <c r="E3008" s="60" t="s">
        <v>10061</v>
      </c>
      <c r="F3008" s="60"/>
      <c r="G3008" s="60" t="s">
        <v>3394</v>
      </c>
      <c r="H3008" s="60"/>
      <c r="I3008" s="59">
        <f t="shared" si="48"/>
        <v>4</v>
      </c>
      <c r="J3008" s="59" t="s">
        <v>1561</v>
      </c>
      <c r="K3008" s="61"/>
      <c r="L3008" s="62" t="s">
        <v>6737</v>
      </c>
      <c r="M3008" s="62" t="s">
        <v>3394</v>
      </c>
      <c r="N3008" s="72" t="str">
        <f>VLOOKUP(M3008,'Hulpblad KAR-parser'!A:C,2,FALSE)</f>
        <v>Inzet Pol recherche</v>
      </c>
      <c r="O3008" s="72" t="str">
        <f>IF(VLOOKUP(M3008,'Hulpblad KAR-parser'!A:C,3,FALSE)="","",VLOOKUP(M3008,'Hulpblad KAR-parser'!A:C,3,FALSE))</f>
        <v>VAT</v>
      </c>
      <c r="P3008" s="136" t="str">
        <f>IF(CONCATENATE(C3008,D3008)="","",VLOOKUP(CONCATENATE(C3008,D3008),Karakteristieken!AQ:AQ,1,FALSE))</f>
        <v/>
      </c>
    </row>
    <row r="3009" spans="1:16" x14ac:dyDescent="0.25">
      <c r="A3009" s="59">
        <v>200110144</v>
      </c>
      <c r="B3009" s="59">
        <v>200098610</v>
      </c>
      <c r="C3009" s="59" t="s">
        <v>3126</v>
      </c>
      <c r="D3009" s="59" t="s">
        <v>3228</v>
      </c>
      <c r="E3009" s="60" t="s">
        <v>3230</v>
      </c>
      <c r="F3009" s="60"/>
      <c r="G3009" s="60"/>
      <c r="H3009" s="60"/>
      <c r="I3009" s="59">
        <f t="shared" si="48"/>
        <v>30</v>
      </c>
      <c r="J3009" s="59" t="s">
        <v>1613</v>
      </c>
      <c r="K3009" s="61"/>
      <c r="L3009" s="62" t="s">
        <v>6737</v>
      </c>
      <c r="M3009" s="62" t="s">
        <v>3230</v>
      </c>
      <c r="N3009" s="72" t="str">
        <f>VLOOKUP(M3009,'Hulpblad KAR-parser'!A:C,2,FALSE)</f>
        <v>Inzet Pol algemeen</v>
      </c>
      <c r="O3009" s="72" t="str">
        <f>IF(VLOOKUP(M3009,'Hulpblad KAR-parser'!A:C,3,FALSE)="","",VLOOKUP(M3009,'Hulpblad KAR-parser'!A:C,3,FALSE))</f>
        <v>Verkeerstechn. Begel</v>
      </c>
      <c r="P3009" s="136" t="str">
        <f>IF(CONCATENATE(C3009,D3009)="","",VLOOKUP(CONCATENATE(C3009,D3009),Karakteristieken!AQ:AQ,1,FALSE))</f>
        <v>Inzet Pol algemeenVerkeerstechn. Begel</v>
      </c>
    </row>
    <row r="3010" spans="1:16" x14ac:dyDescent="0.25">
      <c r="A3010" s="59"/>
      <c r="B3010" s="59"/>
      <c r="C3010" s="59"/>
      <c r="D3010" s="59"/>
      <c r="E3010" s="60" t="s">
        <v>9960</v>
      </c>
      <c r="F3010" s="60"/>
      <c r="G3010" s="60" t="s">
        <v>3230</v>
      </c>
      <c r="H3010" s="60"/>
      <c r="I3010" s="59">
        <f t="shared" si="48"/>
        <v>6</v>
      </c>
      <c r="J3010" s="59" t="s">
        <v>1561</v>
      </c>
      <c r="K3010" s="61"/>
      <c r="L3010" s="62" t="s">
        <v>6737</v>
      </c>
      <c r="M3010" s="62" t="s">
        <v>3230</v>
      </c>
      <c r="N3010" s="72" t="str">
        <f>VLOOKUP(M3010,'Hulpblad KAR-parser'!A:C,2,FALSE)</f>
        <v>Inzet Pol algemeen</v>
      </c>
      <c r="O3010" s="72" t="str">
        <f>IF(VLOOKUP(M3010,'Hulpblad KAR-parser'!A:C,3,FALSE)="","",VLOOKUP(M3010,'Hulpblad KAR-parser'!A:C,3,FALSE))</f>
        <v>Verkeerstechn. Begel</v>
      </c>
      <c r="P3010" s="136" t="str">
        <f>IF(CONCATENATE(C3010,D3010)="","",VLOOKUP(CONCATENATE(C3010,D3010),Karakteristieken!AQ:AQ,1,FALSE))</f>
        <v/>
      </c>
    </row>
    <row r="3011" spans="1:16" x14ac:dyDescent="0.25">
      <c r="A3011" s="59">
        <v>200112626</v>
      </c>
      <c r="B3011" s="59">
        <v>200101964</v>
      </c>
      <c r="C3011" s="59" t="s">
        <v>3126</v>
      </c>
      <c r="D3011" s="59" t="s">
        <v>3231</v>
      </c>
      <c r="E3011" s="60" t="s">
        <v>3233</v>
      </c>
      <c r="F3011" s="60"/>
      <c r="G3011" s="60"/>
      <c r="H3011" s="60"/>
      <c r="I3011" s="59">
        <f t="shared" si="48"/>
        <v>27</v>
      </c>
      <c r="J3011" s="59" t="s">
        <v>1613</v>
      </c>
      <c r="K3011" s="61"/>
      <c r="L3011" s="62" t="s">
        <v>6737</v>
      </c>
      <c r="M3011" s="62" t="s">
        <v>3233</v>
      </c>
      <c r="N3011" s="72" t="str">
        <f>VLOOKUP(M3011,'Hulpblad KAR-parser'!A:C,2,FALSE)</f>
        <v>Inzet Pol algemeen</v>
      </c>
      <c r="O3011" s="72" t="str">
        <f>IF(VLOOKUP(M3011,'Hulpblad KAR-parser'!A:C,3,FALSE)="","",VLOOKUP(M3011,'Hulpblad KAR-parser'!A:C,3,FALSE))</f>
        <v>Verlichtingsunit</v>
      </c>
      <c r="P3011" s="136" t="str">
        <f>IF(CONCATENATE(C3011,D3011)="","",VLOOKUP(CONCATENATE(C3011,D3011),Karakteristieken!AQ:AQ,1,FALSE))</f>
        <v>Inzet Pol algemeenVerlichtingsunit</v>
      </c>
    </row>
    <row r="3012" spans="1:16" x14ac:dyDescent="0.25">
      <c r="A3012" s="59"/>
      <c r="B3012" s="59"/>
      <c r="C3012" s="59"/>
      <c r="D3012" s="59"/>
      <c r="E3012" s="60" t="s">
        <v>9961</v>
      </c>
      <c r="F3012" s="60"/>
      <c r="G3012" s="60" t="s">
        <v>3233</v>
      </c>
      <c r="H3012" s="60"/>
      <c r="I3012" s="59">
        <f t="shared" ref="I3012:I3075" si="49">LEN(E3012)</f>
        <v>4</v>
      </c>
      <c r="J3012" s="59" t="s">
        <v>1561</v>
      </c>
      <c r="K3012" s="61"/>
      <c r="L3012" s="62" t="s">
        <v>6737</v>
      </c>
      <c r="M3012" s="62" t="s">
        <v>3233</v>
      </c>
      <c r="N3012" s="72" t="str">
        <f>VLOOKUP(M3012,'Hulpblad KAR-parser'!A:C,2,FALSE)</f>
        <v>Inzet Pol algemeen</v>
      </c>
      <c r="O3012" s="72" t="str">
        <f>IF(VLOOKUP(M3012,'Hulpblad KAR-parser'!A:C,3,FALSE)="","",VLOOKUP(M3012,'Hulpblad KAR-parser'!A:C,3,FALSE))</f>
        <v>Verlichtingsunit</v>
      </c>
      <c r="P3012" s="136" t="str">
        <f>IF(CONCATENATE(C3012,D3012)="","",VLOOKUP(CONCATENATE(C3012,D3012),Karakteristieken!AQ:AQ,1,FALSE))</f>
        <v/>
      </c>
    </row>
    <row r="3013" spans="1:16" x14ac:dyDescent="0.25">
      <c r="A3013" s="59">
        <v>200110145</v>
      </c>
      <c r="B3013" s="59">
        <v>200098611</v>
      </c>
      <c r="C3013" s="59" t="s">
        <v>3126</v>
      </c>
      <c r="D3013" s="59" t="s">
        <v>3234</v>
      </c>
      <c r="E3013" s="60" t="s">
        <v>3236</v>
      </c>
      <c r="F3013" s="60"/>
      <c r="G3013" s="60"/>
      <c r="H3013" s="60"/>
      <c r="I3013" s="59">
        <f t="shared" si="49"/>
        <v>29</v>
      </c>
      <c r="J3013" s="59" t="s">
        <v>1613</v>
      </c>
      <c r="K3013" s="61"/>
      <c r="L3013" s="62" t="s">
        <v>6737</v>
      </c>
      <c r="M3013" s="62" t="s">
        <v>3236</v>
      </c>
      <c r="N3013" s="72" t="str">
        <f>VLOOKUP(M3013,'Hulpblad KAR-parser'!A:C,2,FALSE)</f>
        <v>Inzet Pol algemeen</v>
      </c>
      <c r="O3013" s="72" t="str">
        <f>IF(VLOOKUP(M3013,'Hulpblad KAR-parser'!A:C,3,FALSE)="","",VLOOKUP(M3013,'Hulpblad KAR-parser'!A:C,3,FALSE))</f>
        <v>Vervoer Beslaghuis</v>
      </c>
      <c r="P3013" s="136" t="str">
        <f>IF(CONCATENATE(C3013,D3013)="","",VLOOKUP(CONCATENATE(C3013,D3013),Karakteristieken!AQ:AQ,1,FALSE))</f>
        <v>Inzet Pol algemeenVervoer Beslaghuis</v>
      </c>
    </row>
    <row r="3014" spans="1:16" x14ac:dyDescent="0.25">
      <c r="A3014" s="59"/>
      <c r="B3014" s="59"/>
      <c r="C3014" s="59"/>
      <c r="D3014" s="59"/>
      <c r="E3014" s="60" t="s">
        <v>9962</v>
      </c>
      <c r="F3014" s="60"/>
      <c r="G3014" s="60" t="s">
        <v>3236</v>
      </c>
      <c r="H3014" s="60"/>
      <c r="I3014" s="59">
        <f t="shared" si="49"/>
        <v>7</v>
      </c>
      <c r="J3014" s="59" t="s">
        <v>1561</v>
      </c>
      <c r="K3014" s="61"/>
      <c r="L3014" s="62" t="s">
        <v>6737</v>
      </c>
      <c r="M3014" s="62" t="s">
        <v>3236</v>
      </c>
      <c r="N3014" s="72" t="str">
        <f>VLOOKUP(M3014,'Hulpblad KAR-parser'!A:C,2,FALSE)</f>
        <v>Inzet Pol algemeen</v>
      </c>
      <c r="O3014" s="72" t="str">
        <f>IF(VLOOKUP(M3014,'Hulpblad KAR-parser'!A:C,3,FALSE)="","",VLOOKUP(M3014,'Hulpblad KAR-parser'!A:C,3,FALSE))</f>
        <v>Vervoer Beslaghuis</v>
      </c>
      <c r="P3014" s="136" t="str">
        <f>IF(CONCATENATE(C3014,D3014)="","",VLOOKUP(CONCATENATE(C3014,D3014),Karakteristieken!AQ:AQ,1,FALSE))</f>
        <v/>
      </c>
    </row>
    <row r="3015" spans="1:16" x14ac:dyDescent="0.25">
      <c r="A3015" s="59"/>
      <c r="B3015" s="59"/>
      <c r="C3015" s="59"/>
      <c r="D3015" s="59"/>
      <c r="E3015" s="60" t="s">
        <v>9963</v>
      </c>
      <c r="F3015" s="60"/>
      <c r="G3015" s="60" t="s">
        <v>3236</v>
      </c>
      <c r="H3015" s="60"/>
      <c r="I3015" s="59">
        <f t="shared" si="49"/>
        <v>6</v>
      </c>
      <c r="J3015" s="59" t="s">
        <v>1561</v>
      </c>
      <c r="K3015" s="61"/>
      <c r="L3015" s="62" t="s">
        <v>6737</v>
      </c>
      <c r="M3015" s="62" t="s">
        <v>3236</v>
      </c>
      <c r="N3015" s="72" t="str">
        <f>VLOOKUP(M3015,'Hulpblad KAR-parser'!A:C,2,FALSE)</f>
        <v>Inzet Pol algemeen</v>
      </c>
      <c r="O3015" s="72" t="str">
        <f>IF(VLOOKUP(M3015,'Hulpblad KAR-parser'!A:C,3,FALSE)="","",VLOOKUP(M3015,'Hulpblad KAR-parser'!A:C,3,FALSE))</f>
        <v>Vervoer Beslaghuis</v>
      </c>
      <c r="P3015" s="136" t="str">
        <f>IF(CONCATENATE(C3015,D3015)="","",VLOOKUP(CONCATENATE(C3015,D3015),Karakteristieken!AQ:AQ,1,FALSE))</f>
        <v/>
      </c>
    </row>
    <row r="3016" spans="1:16" x14ac:dyDescent="0.25">
      <c r="A3016" s="59">
        <v>200110146</v>
      </c>
      <c r="B3016" s="59">
        <v>200098612</v>
      </c>
      <c r="C3016" s="59" t="s">
        <v>3126</v>
      </c>
      <c r="D3016" s="59" t="s">
        <v>3237</v>
      </c>
      <c r="E3016" s="60" t="s">
        <v>3239</v>
      </c>
      <c r="F3016" s="60"/>
      <c r="G3016" s="60"/>
      <c r="H3016" s="60"/>
      <c r="I3016" s="59">
        <f t="shared" si="49"/>
        <v>14</v>
      </c>
      <c r="J3016" s="59" t="s">
        <v>1613</v>
      </c>
      <c r="K3016" s="61"/>
      <c r="L3016" s="62" t="s">
        <v>6737</v>
      </c>
      <c r="M3016" s="62" t="s">
        <v>3239</v>
      </c>
      <c r="N3016" s="72" t="str">
        <f>VLOOKUP(M3016,'Hulpblad KAR-parser'!A:C,2,FALSE)</f>
        <v>Inzet Pol algemeen</v>
      </c>
      <c r="O3016" s="72" t="str">
        <f>IF(VLOOKUP(M3016,'Hulpblad KAR-parser'!A:C,3,FALSE)="","",VLOOKUP(M3016,'Hulpblad KAR-parser'!A:C,3,FALSE))</f>
        <v>VIK</v>
      </c>
      <c r="P3016" s="136" t="str">
        <f>IF(CONCATENATE(C3016,D3016)="","",VLOOKUP(CONCATENATE(C3016,D3016),Karakteristieken!AQ:AQ,1,FALSE))</f>
        <v>Inzet Pol algemeenVIK</v>
      </c>
    </row>
    <row r="3017" spans="1:16" x14ac:dyDescent="0.25">
      <c r="A3017" s="59"/>
      <c r="B3017" s="59"/>
      <c r="C3017" s="59"/>
      <c r="D3017" s="59"/>
      <c r="E3017" s="60" t="s">
        <v>9964</v>
      </c>
      <c r="F3017" s="60"/>
      <c r="G3017" s="60" t="s">
        <v>3239</v>
      </c>
      <c r="H3017" s="60"/>
      <c r="I3017" s="59">
        <f t="shared" si="49"/>
        <v>7</v>
      </c>
      <c r="J3017" s="59" t="s">
        <v>1561</v>
      </c>
      <c r="K3017" s="61"/>
      <c r="L3017" s="62" t="s">
        <v>6737</v>
      </c>
      <c r="M3017" s="62" t="s">
        <v>3239</v>
      </c>
      <c r="N3017" s="72" t="str">
        <f>VLOOKUP(M3017,'Hulpblad KAR-parser'!A:C,2,FALSE)</f>
        <v>Inzet Pol algemeen</v>
      </c>
      <c r="O3017" s="72" t="str">
        <f>IF(VLOOKUP(M3017,'Hulpblad KAR-parser'!A:C,3,FALSE)="","",VLOOKUP(M3017,'Hulpblad KAR-parser'!A:C,3,FALSE))</f>
        <v>VIK</v>
      </c>
      <c r="P3017" s="136" t="str">
        <f>IF(CONCATENATE(C3017,D3017)="","",VLOOKUP(CONCATENATE(C3017,D3017),Karakteristieken!AQ:AQ,1,FALSE))</f>
        <v/>
      </c>
    </row>
    <row r="3018" spans="1:16" x14ac:dyDescent="0.25">
      <c r="A3018" s="59"/>
      <c r="B3018" s="59"/>
      <c r="C3018" s="59"/>
      <c r="D3018" s="59"/>
      <c r="E3018" s="60" t="s">
        <v>9965</v>
      </c>
      <c r="F3018" s="60"/>
      <c r="G3018" s="60" t="s">
        <v>3239</v>
      </c>
      <c r="H3018" s="60"/>
      <c r="I3018" s="59">
        <f t="shared" si="49"/>
        <v>4</v>
      </c>
      <c r="J3018" s="59" t="s">
        <v>1561</v>
      </c>
      <c r="K3018" s="61"/>
      <c r="L3018" s="62" t="s">
        <v>6737</v>
      </c>
      <c r="M3018" s="62" t="s">
        <v>3239</v>
      </c>
      <c r="N3018" s="72" t="str">
        <f>VLOOKUP(M3018,'Hulpblad KAR-parser'!A:C,2,FALSE)</f>
        <v>Inzet Pol algemeen</v>
      </c>
      <c r="O3018" s="72" t="str">
        <f>IF(VLOOKUP(M3018,'Hulpblad KAR-parser'!A:C,3,FALSE)="","",VLOOKUP(M3018,'Hulpblad KAR-parser'!A:C,3,FALSE))</f>
        <v>VIK</v>
      </c>
      <c r="P3018" s="136" t="str">
        <f>IF(CONCATENATE(C3018,D3018)="","",VLOOKUP(CONCATENATE(C3018,D3018),Karakteristieken!AQ:AQ,1,FALSE))</f>
        <v/>
      </c>
    </row>
    <row r="3019" spans="1:16" x14ac:dyDescent="0.25">
      <c r="A3019" s="59">
        <v>200110064</v>
      </c>
      <c r="B3019" s="59">
        <v>200098530</v>
      </c>
      <c r="C3019" s="59" t="s">
        <v>3337</v>
      </c>
      <c r="D3019" s="59" t="s">
        <v>3395</v>
      </c>
      <c r="E3019" s="60" t="s">
        <v>3397</v>
      </c>
      <c r="F3019" s="60"/>
      <c r="G3019" s="60"/>
      <c r="H3019" s="60"/>
      <c r="I3019" s="59">
        <f t="shared" si="49"/>
        <v>14</v>
      </c>
      <c r="J3019" s="59" t="s">
        <v>1613</v>
      </c>
      <c r="K3019" s="61"/>
      <c r="L3019" s="62" t="s">
        <v>6737</v>
      </c>
      <c r="M3019" s="62" t="s">
        <v>3397</v>
      </c>
      <c r="N3019" s="72" t="str">
        <f>VLOOKUP(M3019,'Hulpblad KAR-parser'!A:C,2,FALSE)</f>
        <v>Inzet Pol recherche</v>
      </c>
      <c r="O3019" s="72" t="str">
        <f>IF(VLOOKUP(M3019,'Hulpblad KAR-parser'!A:C,3,FALSE)="","",VLOOKUP(M3019,'Hulpblad KAR-parser'!A:C,3,FALSE))</f>
        <v>VOA</v>
      </c>
      <c r="P3019" s="136" t="str">
        <f>IF(CONCATENATE(C3019,D3019)="","",VLOOKUP(CONCATENATE(C3019,D3019),Karakteristieken!AQ:AQ,1,FALSE))</f>
        <v>Inzet Pol rechercheVOA</v>
      </c>
    </row>
    <row r="3020" spans="1:16" x14ac:dyDescent="0.25">
      <c r="A3020" s="59"/>
      <c r="B3020" s="59"/>
      <c r="C3020" s="59"/>
      <c r="D3020" s="59"/>
      <c r="E3020" s="60" t="s">
        <v>10062</v>
      </c>
      <c r="F3020" s="60"/>
      <c r="G3020" s="60" t="s">
        <v>3397</v>
      </c>
      <c r="H3020" s="60"/>
      <c r="I3020" s="59">
        <f t="shared" si="49"/>
        <v>7</v>
      </c>
      <c r="J3020" s="59" t="s">
        <v>1561</v>
      </c>
      <c r="K3020" s="61"/>
      <c r="L3020" s="62" t="s">
        <v>6737</v>
      </c>
      <c r="M3020" s="62" t="s">
        <v>3397</v>
      </c>
      <c r="N3020" s="72" t="str">
        <f>VLOOKUP(M3020,'Hulpblad KAR-parser'!A:C,2,FALSE)</f>
        <v>Inzet Pol recherche</v>
      </c>
      <c r="O3020" s="72" t="str">
        <f>IF(VLOOKUP(M3020,'Hulpblad KAR-parser'!A:C,3,FALSE)="","",VLOOKUP(M3020,'Hulpblad KAR-parser'!A:C,3,FALSE))</f>
        <v>VOA</v>
      </c>
      <c r="P3020" s="136" t="str">
        <f>IF(CONCATENATE(C3020,D3020)="","",VLOOKUP(CONCATENATE(C3020,D3020),Karakteristieken!AQ:AQ,1,FALSE))</f>
        <v/>
      </c>
    </row>
    <row r="3021" spans="1:16" x14ac:dyDescent="0.25">
      <c r="A3021" s="59"/>
      <c r="B3021" s="59"/>
      <c r="C3021" s="59"/>
      <c r="D3021" s="59"/>
      <c r="E3021" s="60" t="s">
        <v>10063</v>
      </c>
      <c r="F3021" s="60"/>
      <c r="G3021" s="60" t="s">
        <v>3397</v>
      </c>
      <c r="H3021" s="60"/>
      <c r="I3021" s="59">
        <f t="shared" si="49"/>
        <v>4</v>
      </c>
      <c r="J3021" s="59" t="s">
        <v>1561</v>
      </c>
      <c r="K3021" s="61"/>
      <c r="L3021" s="62" t="s">
        <v>6737</v>
      </c>
      <c r="M3021" s="62" t="s">
        <v>3397</v>
      </c>
      <c r="N3021" s="72" t="str">
        <f>VLOOKUP(M3021,'Hulpblad KAR-parser'!A:C,2,FALSE)</f>
        <v>Inzet Pol recherche</v>
      </c>
      <c r="O3021" s="72" t="str">
        <f>IF(VLOOKUP(M3021,'Hulpblad KAR-parser'!A:C,3,FALSE)="","",VLOOKUP(M3021,'Hulpblad KAR-parser'!A:C,3,FALSE))</f>
        <v>VOA</v>
      </c>
      <c r="P3021" s="136" t="str">
        <f>IF(CONCATENATE(C3021,D3021)="","",VLOOKUP(CONCATENATE(C3021,D3021),Karakteristieken!AQ:AQ,1,FALSE))</f>
        <v/>
      </c>
    </row>
    <row r="3022" spans="1:16" x14ac:dyDescent="0.25">
      <c r="A3022" s="59">
        <v>200110147</v>
      </c>
      <c r="B3022" s="59">
        <v>200098613</v>
      </c>
      <c r="C3022" s="59" t="s">
        <v>3126</v>
      </c>
      <c r="D3022" s="59" t="s">
        <v>3240</v>
      </c>
      <c r="E3022" s="60" t="s">
        <v>3242</v>
      </c>
      <c r="F3022" s="60"/>
      <c r="G3022" s="60"/>
      <c r="H3022" s="60"/>
      <c r="I3022" s="59">
        <f t="shared" si="49"/>
        <v>26</v>
      </c>
      <c r="J3022" s="59" t="s">
        <v>1613</v>
      </c>
      <c r="K3022" s="61"/>
      <c r="L3022" s="62" t="s">
        <v>6737</v>
      </c>
      <c r="M3022" s="62" t="s">
        <v>3242</v>
      </c>
      <c r="N3022" s="72" t="str">
        <f>VLOOKUP(M3022,'Hulpblad KAR-parser'!A:C,2,FALSE)</f>
        <v>Inzet Pol algemeen</v>
      </c>
      <c r="O3022" s="72" t="str">
        <f>IF(VLOOKUP(M3022,'Hulpblad KAR-parser'!A:C,3,FALSE)="","",VLOOKUP(M3022,'Hulpblad KAR-parser'!A:C,3,FALSE))</f>
        <v>Voertuig berger</v>
      </c>
      <c r="P3022" s="136" t="str">
        <f>IF(CONCATENATE(C3022,D3022)="","",VLOOKUP(CONCATENATE(C3022,D3022),Karakteristieken!AQ:AQ,1,FALSE))</f>
        <v>Inzet Pol algemeenVoertuig berger</v>
      </c>
    </row>
    <row r="3023" spans="1:16" x14ac:dyDescent="0.25">
      <c r="A3023" s="59"/>
      <c r="B3023" s="59"/>
      <c r="C3023" s="59"/>
      <c r="D3023" s="59"/>
      <c r="E3023" s="60" t="s">
        <v>9966</v>
      </c>
      <c r="F3023" s="60"/>
      <c r="G3023" s="60" t="s">
        <v>3242</v>
      </c>
      <c r="H3023" s="60"/>
      <c r="I3023" s="59">
        <f t="shared" si="49"/>
        <v>6</v>
      </c>
      <c r="J3023" s="59" t="s">
        <v>1561</v>
      </c>
      <c r="K3023" s="61"/>
      <c r="L3023" s="62" t="s">
        <v>6737</v>
      </c>
      <c r="M3023" s="62" t="s">
        <v>3242</v>
      </c>
      <c r="N3023" s="72" t="str">
        <f>VLOOKUP(M3023,'Hulpblad KAR-parser'!A:C,2,FALSE)</f>
        <v>Inzet Pol algemeen</v>
      </c>
      <c r="O3023" s="72" t="str">
        <f>IF(VLOOKUP(M3023,'Hulpblad KAR-parser'!A:C,3,FALSE)="","",VLOOKUP(M3023,'Hulpblad KAR-parser'!A:C,3,FALSE))</f>
        <v>Voertuig berger</v>
      </c>
      <c r="P3023" s="136" t="str">
        <f>IF(CONCATENATE(C3023,D3023)="","",VLOOKUP(CONCATENATE(C3023,D3023),Karakteristieken!AQ:AQ,1,FALSE))</f>
        <v/>
      </c>
    </row>
    <row r="3024" spans="1:16" x14ac:dyDescent="0.25">
      <c r="A3024" s="59"/>
      <c r="B3024" s="59"/>
      <c r="C3024" s="59"/>
      <c r="D3024" s="59"/>
      <c r="E3024" s="60" t="s">
        <v>9967</v>
      </c>
      <c r="F3024" s="60"/>
      <c r="G3024" s="60" t="s">
        <v>3242</v>
      </c>
      <c r="H3024" s="60"/>
      <c r="I3024" s="59">
        <f t="shared" si="49"/>
        <v>5</v>
      </c>
      <c r="J3024" s="59" t="s">
        <v>1561</v>
      </c>
      <c r="K3024" s="61"/>
      <c r="L3024" s="62" t="s">
        <v>6737</v>
      </c>
      <c r="M3024" s="62" t="s">
        <v>3242</v>
      </c>
      <c r="N3024" s="72" t="str">
        <f>VLOOKUP(M3024,'Hulpblad KAR-parser'!A:C,2,FALSE)</f>
        <v>Inzet Pol algemeen</v>
      </c>
      <c r="O3024" s="72" t="str">
        <f>IF(VLOOKUP(M3024,'Hulpblad KAR-parser'!A:C,3,FALSE)="","",VLOOKUP(M3024,'Hulpblad KAR-parser'!A:C,3,FALSE))</f>
        <v>Voertuig berger</v>
      </c>
      <c r="P3024" s="136" t="str">
        <f>IF(CONCATENATE(C3024,D3024)="","",VLOOKUP(CONCATENATE(C3024,D3024),Karakteristieken!AQ:AQ,1,FALSE))</f>
        <v/>
      </c>
    </row>
    <row r="3025" spans="1:16" x14ac:dyDescent="0.25">
      <c r="A3025" s="59">
        <v>200110148</v>
      </c>
      <c r="B3025" s="59">
        <v>200098614</v>
      </c>
      <c r="C3025" s="59" t="s">
        <v>3126</v>
      </c>
      <c r="D3025" s="59" t="s">
        <v>3243</v>
      </c>
      <c r="E3025" s="60" t="s">
        <v>3245</v>
      </c>
      <c r="F3025" s="60"/>
      <c r="G3025" s="60"/>
      <c r="H3025" s="60"/>
      <c r="I3025" s="59">
        <f t="shared" si="49"/>
        <v>25</v>
      </c>
      <c r="J3025" s="59" t="s">
        <v>1613</v>
      </c>
      <c r="K3025" s="61"/>
      <c r="L3025" s="62" t="s">
        <v>6737</v>
      </c>
      <c r="M3025" s="62" t="s">
        <v>3245</v>
      </c>
      <c r="N3025" s="72" t="str">
        <f>VLOOKUP(M3025,'Hulpblad KAR-parser'!A:C,2,FALSE)</f>
        <v>Inzet Pol algemeen</v>
      </c>
      <c r="O3025" s="72" t="str">
        <f>IF(VLOOKUP(M3025,'Hulpblad KAR-parser'!A:C,3,FALSE)="","",VLOOKUP(M3025,'Hulpblad KAR-parser'!A:C,3,FALSE))</f>
        <v>Voetbaleenheid</v>
      </c>
      <c r="P3025" s="136" t="str">
        <f>IF(CONCATENATE(C3025,D3025)="","",VLOOKUP(CONCATENATE(C3025,D3025),Karakteristieken!AQ:AQ,1,FALSE))</f>
        <v>Inzet Pol algemeenVoetbaleenheid</v>
      </c>
    </row>
    <row r="3026" spans="1:16" x14ac:dyDescent="0.25">
      <c r="A3026" s="59"/>
      <c r="B3026" s="59"/>
      <c r="C3026" s="59"/>
      <c r="D3026" s="59"/>
      <c r="E3026" s="60" t="s">
        <v>9968</v>
      </c>
      <c r="F3026" s="60"/>
      <c r="G3026" s="60" t="s">
        <v>3245</v>
      </c>
      <c r="H3026" s="60"/>
      <c r="I3026" s="59">
        <f t="shared" si="49"/>
        <v>4</v>
      </c>
      <c r="J3026" s="59" t="s">
        <v>1561</v>
      </c>
      <c r="K3026" s="61"/>
      <c r="L3026" s="62" t="s">
        <v>6737</v>
      </c>
      <c r="M3026" s="62" t="s">
        <v>3245</v>
      </c>
      <c r="N3026" s="72" t="str">
        <f>VLOOKUP(M3026,'Hulpblad KAR-parser'!A:C,2,FALSE)</f>
        <v>Inzet Pol algemeen</v>
      </c>
      <c r="O3026" s="72" t="str">
        <f>IF(VLOOKUP(M3026,'Hulpblad KAR-parser'!A:C,3,FALSE)="","",VLOOKUP(M3026,'Hulpblad KAR-parser'!A:C,3,FALSE))</f>
        <v>Voetbaleenheid</v>
      </c>
      <c r="P3026" s="136" t="str">
        <f>IF(CONCATENATE(C3026,D3026)="","",VLOOKUP(CONCATENATE(C3026,D3026),Karakteristieken!AQ:AQ,1,FALSE))</f>
        <v/>
      </c>
    </row>
    <row r="3027" spans="1:16" x14ac:dyDescent="0.25">
      <c r="A3027" s="59">
        <v>200110149</v>
      </c>
      <c r="B3027" s="59">
        <v>200098615</v>
      </c>
      <c r="C3027" s="59" t="s">
        <v>3126</v>
      </c>
      <c r="D3027" s="59" t="s">
        <v>3246</v>
      </c>
      <c r="E3027" s="60" t="s">
        <v>3248</v>
      </c>
      <c r="F3027" s="60"/>
      <c r="G3027" s="60"/>
      <c r="H3027" s="60"/>
      <c r="I3027" s="59">
        <f t="shared" si="49"/>
        <v>14</v>
      </c>
      <c r="J3027" s="59" t="s">
        <v>1613</v>
      </c>
      <c r="K3027" s="61"/>
      <c r="L3027" s="62" t="s">
        <v>6737</v>
      </c>
      <c r="M3027" s="62" t="s">
        <v>3248</v>
      </c>
      <c r="N3027" s="72" t="str">
        <f>VLOOKUP(M3027,'Hulpblad KAR-parser'!A:C,2,FALSE)</f>
        <v>Inzet Pol algemeen</v>
      </c>
      <c r="O3027" s="72" t="str">
        <f>IF(VLOOKUP(M3027,'Hulpblad KAR-parser'!A:C,3,FALSE)="","",VLOOKUP(M3027,'Hulpblad KAR-parser'!A:C,3,FALSE))</f>
        <v>VTT</v>
      </c>
      <c r="P3027" s="136" t="str">
        <f>IF(CONCATENATE(C3027,D3027)="","",VLOOKUP(CONCATENATE(C3027,D3027),Karakteristieken!AQ:AQ,1,FALSE))</f>
        <v>Inzet Pol algemeenVTT</v>
      </c>
    </row>
    <row r="3028" spans="1:16" x14ac:dyDescent="0.25">
      <c r="A3028" s="59"/>
      <c r="B3028" s="59"/>
      <c r="C3028" s="59"/>
      <c r="D3028" s="59"/>
      <c r="E3028" s="60" t="s">
        <v>9969</v>
      </c>
      <c r="F3028" s="60"/>
      <c r="G3028" s="60" t="s">
        <v>3248</v>
      </c>
      <c r="H3028" s="60"/>
      <c r="I3028" s="59">
        <f t="shared" si="49"/>
        <v>7</v>
      </c>
      <c r="J3028" s="59" t="s">
        <v>1561</v>
      </c>
      <c r="K3028" s="61"/>
      <c r="L3028" s="62" t="s">
        <v>6737</v>
      </c>
      <c r="M3028" s="62" t="s">
        <v>3248</v>
      </c>
      <c r="N3028" s="72" t="str">
        <f>VLOOKUP(M3028,'Hulpblad KAR-parser'!A:C,2,FALSE)</f>
        <v>Inzet Pol algemeen</v>
      </c>
      <c r="O3028" s="72" t="str">
        <f>IF(VLOOKUP(M3028,'Hulpblad KAR-parser'!A:C,3,FALSE)="","",VLOOKUP(M3028,'Hulpblad KAR-parser'!A:C,3,FALSE))</f>
        <v>VTT</v>
      </c>
      <c r="P3028" s="136" t="str">
        <f>IF(CONCATENATE(C3028,D3028)="","",VLOOKUP(CONCATENATE(C3028,D3028),Karakteristieken!AQ:AQ,1,FALSE))</f>
        <v/>
      </c>
    </row>
    <row r="3029" spans="1:16" x14ac:dyDescent="0.25">
      <c r="A3029" s="59"/>
      <c r="B3029" s="59"/>
      <c r="C3029" s="59"/>
      <c r="D3029" s="59"/>
      <c r="E3029" s="60" t="s">
        <v>9970</v>
      </c>
      <c r="F3029" s="60"/>
      <c r="G3029" s="60" t="s">
        <v>3248</v>
      </c>
      <c r="H3029" s="60"/>
      <c r="I3029" s="59">
        <f t="shared" si="49"/>
        <v>4</v>
      </c>
      <c r="J3029" s="59" t="s">
        <v>1561</v>
      </c>
      <c r="K3029" s="61"/>
      <c r="L3029" s="62" t="s">
        <v>6737</v>
      </c>
      <c r="M3029" s="62" t="s">
        <v>3248</v>
      </c>
      <c r="N3029" s="72" t="str">
        <f>VLOOKUP(M3029,'Hulpblad KAR-parser'!A:C,2,FALSE)</f>
        <v>Inzet Pol algemeen</v>
      </c>
      <c r="O3029" s="72" t="str">
        <f>IF(VLOOKUP(M3029,'Hulpblad KAR-parser'!A:C,3,FALSE)="","",VLOOKUP(M3029,'Hulpblad KAR-parser'!A:C,3,FALSE))</f>
        <v>VTT</v>
      </c>
      <c r="P3029" s="136" t="str">
        <f>IF(CONCATENATE(C3029,D3029)="","",VLOOKUP(CONCATENATE(C3029,D3029),Karakteristieken!AQ:AQ,1,FALSE))</f>
        <v/>
      </c>
    </row>
    <row r="3030" spans="1:16" x14ac:dyDescent="0.25">
      <c r="A3030" s="59">
        <v>200110065</v>
      </c>
      <c r="B3030" s="59">
        <v>200098531</v>
      </c>
      <c r="C3030" s="59" t="s">
        <v>3337</v>
      </c>
      <c r="D3030" s="59" t="s">
        <v>3398</v>
      </c>
      <c r="E3030" s="60" t="s">
        <v>3400</v>
      </c>
      <c r="F3030" s="60"/>
      <c r="G3030" s="60"/>
      <c r="H3030" s="60"/>
      <c r="I3030" s="59">
        <f t="shared" si="49"/>
        <v>14</v>
      </c>
      <c r="J3030" s="59" t="s">
        <v>1613</v>
      </c>
      <c r="K3030" s="61"/>
      <c r="L3030" s="62" t="s">
        <v>6737</v>
      </c>
      <c r="M3030" s="62" t="s">
        <v>3400</v>
      </c>
      <c r="N3030" s="72" t="str">
        <f>VLOOKUP(M3030,'Hulpblad KAR-parser'!A:C,2,FALSE)</f>
        <v>Inzet Pol recherche</v>
      </c>
      <c r="O3030" s="72" t="str">
        <f>IF(VLOOKUP(M3030,'Hulpblad KAR-parser'!A:C,3,FALSE)="","",VLOOKUP(M3030,'Hulpblad KAR-parser'!A:C,3,FALSE))</f>
        <v>VVC</v>
      </c>
      <c r="P3030" s="136" t="str">
        <f>IF(CONCATENATE(C3030,D3030)="","",VLOOKUP(CONCATENATE(C3030,D3030),Karakteristieken!AQ:AQ,1,FALSE))</f>
        <v>Inzet Pol rechercheVVC</v>
      </c>
    </row>
    <row r="3031" spans="1:16" x14ac:dyDescent="0.25">
      <c r="A3031" s="59"/>
      <c r="B3031" s="59"/>
      <c r="C3031" s="59"/>
      <c r="D3031" s="59"/>
      <c r="E3031" s="60" t="s">
        <v>10064</v>
      </c>
      <c r="F3031" s="60"/>
      <c r="G3031" s="60" t="s">
        <v>3400</v>
      </c>
      <c r="H3031" s="60"/>
      <c r="I3031" s="59">
        <f t="shared" si="49"/>
        <v>7</v>
      </c>
      <c r="J3031" s="59" t="s">
        <v>1561</v>
      </c>
      <c r="K3031" s="61"/>
      <c r="L3031" s="62" t="s">
        <v>6737</v>
      </c>
      <c r="M3031" s="62" t="s">
        <v>3400</v>
      </c>
      <c r="N3031" s="72" t="str">
        <f>VLOOKUP(M3031,'Hulpblad KAR-parser'!A:C,2,FALSE)</f>
        <v>Inzet Pol recherche</v>
      </c>
      <c r="O3031" s="72" t="str">
        <f>IF(VLOOKUP(M3031,'Hulpblad KAR-parser'!A:C,3,FALSE)="","",VLOOKUP(M3031,'Hulpblad KAR-parser'!A:C,3,FALSE))</f>
        <v>VVC</v>
      </c>
      <c r="P3031" s="136" t="str">
        <f>IF(CONCATENATE(C3031,D3031)="","",VLOOKUP(CONCATENATE(C3031,D3031),Karakteristieken!AQ:AQ,1,FALSE))</f>
        <v/>
      </c>
    </row>
    <row r="3032" spans="1:16" x14ac:dyDescent="0.25">
      <c r="A3032" s="59"/>
      <c r="B3032" s="59"/>
      <c r="C3032" s="59"/>
      <c r="D3032" s="59"/>
      <c r="E3032" s="60" t="s">
        <v>10065</v>
      </c>
      <c r="F3032" s="60"/>
      <c r="G3032" s="60" t="s">
        <v>3400</v>
      </c>
      <c r="H3032" s="60"/>
      <c r="I3032" s="59">
        <f t="shared" si="49"/>
        <v>4</v>
      </c>
      <c r="J3032" s="59" t="s">
        <v>1561</v>
      </c>
      <c r="K3032" s="61"/>
      <c r="L3032" s="62" t="s">
        <v>6737</v>
      </c>
      <c r="M3032" s="62" t="s">
        <v>3400</v>
      </c>
      <c r="N3032" s="72" t="str">
        <f>VLOOKUP(M3032,'Hulpblad KAR-parser'!A:C,2,FALSE)</f>
        <v>Inzet Pol recherche</v>
      </c>
      <c r="O3032" s="72" t="str">
        <f>IF(VLOOKUP(M3032,'Hulpblad KAR-parser'!A:C,3,FALSE)="","",VLOOKUP(M3032,'Hulpblad KAR-parser'!A:C,3,FALSE))</f>
        <v>VVC</v>
      </c>
      <c r="P3032" s="136" t="str">
        <f>IF(CONCATENATE(C3032,D3032)="","",VLOOKUP(CONCATENATE(C3032,D3032),Karakteristieken!AQ:AQ,1,FALSE))</f>
        <v/>
      </c>
    </row>
    <row r="3033" spans="1:16" x14ac:dyDescent="0.25">
      <c r="A3033" s="59">
        <v>200110150</v>
      </c>
      <c r="B3033" s="59">
        <v>200098616</v>
      </c>
      <c r="C3033" s="59" t="s">
        <v>3126</v>
      </c>
      <c r="D3033" s="59" t="s">
        <v>3249</v>
      </c>
      <c r="E3033" s="60" t="s">
        <v>3251</v>
      </c>
      <c r="F3033" s="60"/>
      <c r="G3033" s="60"/>
      <c r="H3033" s="60"/>
      <c r="I3033" s="59">
        <f t="shared" si="49"/>
        <v>23</v>
      </c>
      <c r="J3033" s="59" t="s">
        <v>1613</v>
      </c>
      <c r="K3033" s="61"/>
      <c r="L3033" s="62" t="s">
        <v>6737</v>
      </c>
      <c r="M3033" s="62" t="s">
        <v>3251</v>
      </c>
      <c r="N3033" s="72" t="str">
        <f>VLOOKUP(M3033,'Hulpblad KAR-parser'!A:C,2,FALSE)</f>
        <v>Inzet Pol algemeen</v>
      </c>
      <c r="O3033" s="72" t="str">
        <f>IF(VLOOKUP(M3033,'Hulpblad KAR-parser'!A:C,3,FALSE)="","",VLOOKUP(M3033,'Hulpblad KAR-parser'!A:C,3,FALSE))</f>
        <v>Waterscooter</v>
      </c>
      <c r="P3033" s="136" t="str">
        <f>IF(CONCATENATE(C3033,D3033)="","",VLOOKUP(CONCATENATE(C3033,D3033),Karakteristieken!AQ:AQ,1,FALSE))</f>
        <v>Inzet Pol algemeenWaterscooter</v>
      </c>
    </row>
    <row r="3034" spans="1:16" x14ac:dyDescent="0.25">
      <c r="A3034" s="59"/>
      <c r="B3034" s="59"/>
      <c r="C3034" s="59"/>
      <c r="D3034" s="59"/>
      <c r="E3034" s="60" t="s">
        <v>9971</v>
      </c>
      <c r="F3034" s="60"/>
      <c r="G3034" s="60" t="s">
        <v>3251</v>
      </c>
      <c r="H3034" s="60"/>
      <c r="I3034" s="59">
        <f t="shared" si="49"/>
        <v>6</v>
      </c>
      <c r="J3034" s="59" t="s">
        <v>1561</v>
      </c>
      <c r="K3034" s="61"/>
      <c r="L3034" s="62" t="s">
        <v>6737</v>
      </c>
      <c r="M3034" s="62" t="s">
        <v>3251</v>
      </c>
      <c r="N3034" s="72" t="str">
        <f>VLOOKUP(M3034,'Hulpblad KAR-parser'!A:C,2,FALSE)</f>
        <v>Inzet Pol algemeen</v>
      </c>
      <c r="O3034" s="72" t="str">
        <f>IF(VLOOKUP(M3034,'Hulpblad KAR-parser'!A:C,3,FALSE)="","",VLOOKUP(M3034,'Hulpblad KAR-parser'!A:C,3,FALSE))</f>
        <v>Waterscooter</v>
      </c>
      <c r="P3034" s="136" t="str">
        <f>IF(CONCATENATE(C3034,D3034)="","",VLOOKUP(CONCATENATE(C3034,D3034),Karakteristieken!AQ:AQ,1,FALSE))</f>
        <v/>
      </c>
    </row>
    <row r="3035" spans="1:16" x14ac:dyDescent="0.25">
      <c r="A3035" s="59"/>
      <c r="B3035" s="59"/>
      <c r="C3035" s="59"/>
      <c r="D3035" s="59"/>
      <c r="E3035" s="60" t="s">
        <v>9972</v>
      </c>
      <c r="F3035" s="60"/>
      <c r="G3035" s="60" t="s">
        <v>3251</v>
      </c>
      <c r="H3035" s="60"/>
      <c r="I3035" s="59">
        <f t="shared" si="49"/>
        <v>7</v>
      </c>
      <c r="J3035" s="59" t="s">
        <v>1561</v>
      </c>
      <c r="K3035" s="61"/>
      <c r="L3035" s="62" t="s">
        <v>6737</v>
      </c>
      <c r="M3035" s="62" t="s">
        <v>3251</v>
      </c>
      <c r="N3035" s="72" t="str">
        <f>VLOOKUP(M3035,'Hulpblad KAR-parser'!A:C,2,FALSE)</f>
        <v>Inzet Pol algemeen</v>
      </c>
      <c r="O3035" s="72" t="str">
        <f>IF(VLOOKUP(M3035,'Hulpblad KAR-parser'!A:C,3,FALSE)="","",VLOOKUP(M3035,'Hulpblad KAR-parser'!A:C,3,FALSE))</f>
        <v>Waterscooter</v>
      </c>
      <c r="P3035" s="136" t="str">
        <f>IF(CONCATENATE(C3035,D3035)="","",VLOOKUP(CONCATENATE(C3035,D3035),Karakteristieken!AQ:AQ,1,FALSE))</f>
        <v/>
      </c>
    </row>
    <row r="3036" spans="1:16" x14ac:dyDescent="0.25">
      <c r="A3036" s="59">
        <v>200110151</v>
      </c>
      <c r="B3036" s="59">
        <v>200098617</v>
      </c>
      <c r="C3036" s="59" t="s">
        <v>3126</v>
      </c>
      <c r="D3036" s="59" t="s">
        <v>3252</v>
      </c>
      <c r="E3036" s="60" t="s">
        <v>3254</v>
      </c>
      <c r="F3036" s="60"/>
      <c r="G3036" s="60"/>
      <c r="H3036" s="60"/>
      <c r="I3036" s="59">
        <f t="shared" si="49"/>
        <v>14</v>
      </c>
      <c r="J3036" s="59" t="s">
        <v>1613</v>
      </c>
      <c r="K3036" s="61"/>
      <c r="L3036" s="62" t="s">
        <v>6737</v>
      </c>
      <c r="M3036" s="62" t="s">
        <v>3254</v>
      </c>
      <c r="N3036" s="72" t="str">
        <f>VLOOKUP(M3036,'Hulpblad KAR-parser'!A:C,2,FALSE)</f>
        <v>Inzet Pol algemeen</v>
      </c>
      <c r="O3036" s="72" t="str">
        <f>IF(VLOOKUP(M3036,'Hulpblad KAR-parser'!A:C,3,FALSE)="","",VLOOKUP(M3036,'Hulpblad KAR-parser'!A:C,3,FALSE))</f>
        <v>WWM</v>
      </c>
      <c r="P3036" s="136" t="str">
        <f>IF(CONCATENATE(C3036,D3036)="","",VLOOKUP(CONCATENATE(C3036,D3036),Karakteristieken!AQ:AQ,1,FALSE))</f>
        <v>Inzet Pol algemeenWWM</v>
      </c>
    </row>
    <row r="3037" spans="1:16" x14ac:dyDescent="0.25">
      <c r="A3037" s="59"/>
      <c r="B3037" s="59"/>
      <c r="C3037" s="59"/>
      <c r="D3037" s="59"/>
      <c r="E3037" s="60" t="s">
        <v>9973</v>
      </c>
      <c r="F3037" s="60"/>
      <c r="G3037" s="60" t="s">
        <v>3254</v>
      </c>
      <c r="H3037" s="60"/>
      <c r="I3037" s="59">
        <f t="shared" si="49"/>
        <v>4</v>
      </c>
      <c r="J3037" s="59" t="s">
        <v>1561</v>
      </c>
      <c r="K3037" s="61"/>
      <c r="L3037" s="62" t="s">
        <v>6737</v>
      </c>
      <c r="M3037" s="62" t="s">
        <v>3254</v>
      </c>
      <c r="N3037" s="72" t="str">
        <f>VLOOKUP(M3037,'Hulpblad KAR-parser'!A:C,2,FALSE)</f>
        <v>Inzet Pol algemeen</v>
      </c>
      <c r="O3037" s="72" t="str">
        <f>IF(VLOOKUP(M3037,'Hulpblad KAR-parser'!A:C,3,FALSE)="","",VLOOKUP(M3037,'Hulpblad KAR-parser'!A:C,3,FALSE))</f>
        <v>WWM</v>
      </c>
      <c r="P3037" s="136" t="str">
        <f>IF(CONCATENATE(C3037,D3037)="","",VLOOKUP(CONCATENATE(C3037,D3037),Karakteristieken!AQ:AQ,1,FALSE))</f>
        <v/>
      </c>
    </row>
    <row r="3038" spans="1:16" x14ac:dyDescent="0.25">
      <c r="A3038" s="59">
        <v>200110066</v>
      </c>
      <c r="B3038" s="59">
        <v>200098532</v>
      </c>
      <c r="C3038" s="59" t="s">
        <v>3337</v>
      </c>
      <c r="D3038" s="59" t="s">
        <v>3401</v>
      </c>
      <c r="E3038" s="60" t="s">
        <v>3403</v>
      </c>
      <c r="F3038" s="60"/>
      <c r="G3038" s="60"/>
      <c r="H3038" s="60"/>
      <c r="I3038" s="59">
        <f t="shared" si="49"/>
        <v>16</v>
      </c>
      <c r="J3038" s="59" t="s">
        <v>1613</v>
      </c>
      <c r="K3038" s="61"/>
      <c r="L3038" s="62" t="s">
        <v>6737</v>
      </c>
      <c r="M3038" s="62" t="s">
        <v>3403</v>
      </c>
      <c r="N3038" s="72" t="str">
        <f>VLOOKUP(M3038,'Hulpblad KAR-parser'!A:C,2,FALSE)</f>
        <v>Inzet Pol recherche</v>
      </c>
      <c r="O3038" s="72" t="str">
        <f>IF(VLOOKUP(M3038,'Hulpblad KAR-parser'!A:C,3,FALSE)="","",VLOOKUP(M3038,'Hulpblad KAR-parser'!A:C,3,FALSE))</f>
        <v>Zeden</v>
      </c>
      <c r="P3038" s="136" t="str">
        <f>IF(CONCATENATE(C3038,D3038)="","",VLOOKUP(CONCATENATE(C3038,D3038),Karakteristieken!AQ:AQ,1,FALSE))</f>
        <v>Inzet Pol rechercheZeden</v>
      </c>
    </row>
    <row r="3039" spans="1:16" x14ac:dyDescent="0.25">
      <c r="A3039" s="59"/>
      <c r="B3039" s="59"/>
      <c r="C3039" s="59"/>
      <c r="D3039" s="59"/>
      <c r="E3039" s="60" t="s">
        <v>10066</v>
      </c>
      <c r="F3039" s="60"/>
      <c r="G3039" s="60" t="s">
        <v>3403</v>
      </c>
      <c r="H3039" s="60"/>
      <c r="I3039" s="59">
        <f t="shared" si="49"/>
        <v>6</v>
      </c>
      <c r="J3039" s="59" t="s">
        <v>1561</v>
      </c>
      <c r="K3039" s="61"/>
      <c r="L3039" s="62" t="s">
        <v>6737</v>
      </c>
      <c r="M3039" s="62" t="s">
        <v>3403</v>
      </c>
      <c r="N3039" s="72" t="str">
        <f>VLOOKUP(M3039,'Hulpblad KAR-parser'!A:C,2,FALSE)</f>
        <v>Inzet Pol recherche</v>
      </c>
      <c r="O3039" s="72" t="str">
        <f>IF(VLOOKUP(M3039,'Hulpblad KAR-parser'!A:C,3,FALSE)="","",VLOOKUP(M3039,'Hulpblad KAR-parser'!A:C,3,FALSE))</f>
        <v>Zeden</v>
      </c>
      <c r="P3039" s="136" t="str">
        <f>IF(CONCATENATE(C3039,D3039)="","",VLOOKUP(CONCATENATE(C3039,D3039),Karakteristieken!AQ:AQ,1,FALSE))</f>
        <v/>
      </c>
    </row>
    <row r="3040" spans="1:16" x14ac:dyDescent="0.25">
      <c r="A3040" s="59"/>
      <c r="B3040" s="59"/>
      <c r="C3040" s="59"/>
      <c r="D3040" s="59"/>
      <c r="E3040" s="60" t="s">
        <v>10067</v>
      </c>
      <c r="F3040" s="60"/>
      <c r="G3040" s="60" t="s">
        <v>3403</v>
      </c>
      <c r="H3040" s="60"/>
      <c r="I3040" s="59">
        <f t="shared" si="49"/>
        <v>6</v>
      </c>
      <c r="J3040" s="59" t="s">
        <v>1561</v>
      </c>
      <c r="K3040" s="61"/>
      <c r="L3040" s="62" t="s">
        <v>6737</v>
      </c>
      <c r="M3040" s="62" t="s">
        <v>3403</v>
      </c>
      <c r="N3040" s="72" t="str">
        <f>VLOOKUP(M3040,'Hulpblad KAR-parser'!A:C,2,FALSE)</f>
        <v>Inzet Pol recherche</v>
      </c>
      <c r="O3040" s="72" t="str">
        <f>IF(VLOOKUP(M3040,'Hulpblad KAR-parser'!A:C,3,FALSE)="","",VLOOKUP(M3040,'Hulpblad KAR-parser'!A:C,3,FALSE))</f>
        <v>Zeden</v>
      </c>
      <c r="P3040" s="136" t="str">
        <f>IF(CONCATENATE(C3040,D3040)="","",VLOOKUP(CONCATENATE(C3040,D3040),Karakteristieken!AQ:AQ,1,FALSE))</f>
        <v/>
      </c>
    </row>
    <row r="3041" spans="1:16" x14ac:dyDescent="0.25">
      <c r="A3041" s="59">
        <v>200114845</v>
      </c>
      <c r="B3041" s="59">
        <v>200107226</v>
      </c>
      <c r="C3041" s="59" t="s">
        <v>3126</v>
      </c>
      <c r="D3041" s="59" t="s">
        <v>3255</v>
      </c>
      <c r="E3041" s="60" t="s">
        <v>3257</v>
      </c>
      <c r="F3041" s="60"/>
      <c r="G3041" s="60"/>
      <c r="H3041" s="60"/>
      <c r="I3041" s="59">
        <f t="shared" si="49"/>
        <v>14</v>
      </c>
      <c r="J3041" s="59" t="s">
        <v>1613</v>
      </c>
      <c r="K3041" s="61"/>
      <c r="L3041" s="62" t="s">
        <v>6737</v>
      </c>
      <c r="M3041" s="62" t="s">
        <v>3257</v>
      </c>
      <c r="N3041" s="72" t="str">
        <f>VLOOKUP(M3041,'Hulpblad KAR-parser'!A:C,2,FALSE)</f>
        <v>Inzet Pol algemeen</v>
      </c>
      <c r="O3041" s="72" t="str">
        <f>IF(VLOOKUP(M3041,'Hulpblad KAR-parser'!A:C,3,FALSE)="","",VLOOKUP(M3041,'Hulpblad KAR-parser'!A:C,3,FALSE))</f>
        <v>Zeehavenpolitie</v>
      </c>
      <c r="P3041" s="136" t="str">
        <f>IF(CONCATENATE(C3041,D3041)="","",VLOOKUP(CONCATENATE(C3041,D3041),Karakteristieken!AQ:AQ,1,FALSE))</f>
        <v>Inzet Pol algemeenZeehavenpolitie</v>
      </c>
    </row>
    <row r="3042" spans="1:16" x14ac:dyDescent="0.25">
      <c r="A3042" s="59"/>
      <c r="B3042" s="59"/>
      <c r="C3042" s="59"/>
      <c r="D3042" s="59"/>
      <c r="E3042" s="60" t="s">
        <v>9974</v>
      </c>
      <c r="F3042" s="60"/>
      <c r="G3042" s="60" t="s">
        <v>3257</v>
      </c>
      <c r="H3042" s="60"/>
      <c r="I3042" s="59">
        <f t="shared" si="49"/>
        <v>4</v>
      </c>
      <c r="J3042" s="59" t="s">
        <v>1561</v>
      </c>
      <c r="K3042" s="61"/>
      <c r="L3042" s="62" t="s">
        <v>6737</v>
      </c>
      <c r="M3042" s="62" t="s">
        <v>3257</v>
      </c>
      <c r="N3042" s="72" t="str">
        <f>VLOOKUP(M3042,'Hulpblad KAR-parser'!A:C,2,FALSE)</f>
        <v>Inzet Pol algemeen</v>
      </c>
      <c r="O3042" s="72" t="str">
        <f>IF(VLOOKUP(M3042,'Hulpblad KAR-parser'!A:C,3,FALSE)="","",VLOOKUP(M3042,'Hulpblad KAR-parser'!A:C,3,FALSE))</f>
        <v>Zeehavenpolitie</v>
      </c>
      <c r="P3042" s="136" t="str">
        <f>IF(CONCATENATE(C3042,D3042)="","",VLOOKUP(CONCATENATE(C3042,D3042),Karakteristieken!AQ:AQ,1,FALSE))</f>
        <v/>
      </c>
    </row>
    <row r="3043" spans="1:16" x14ac:dyDescent="0.25">
      <c r="A3043" s="67">
        <v>200110152</v>
      </c>
      <c r="B3043" s="67">
        <v>200098618</v>
      </c>
      <c r="C3043" s="67" t="s">
        <v>3436</v>
      </c>
      <c r="D3043" s="67"/>
      <c r="E3043" s="68" t="s">
        <v>6343</v>
      </c>
      <c r="F3043" s="68"/>
      <c r="G3043" s="68"/>
      <c r="H3043" s="68"/>
      <c r="I3043" s="67">
        <f t="shared" si="49"/>
        <v>10</v>
      </c>
      <c r="J3043" s="67" t="s">
        <v>1613</v>
      </c>
      <c r="K3043" s="91" t="s">
        <v>12550</v>
      </c>
      <c r="L3043" s="62" t="s">
        <v>6737</v>
      </c>
      <c r="M3043" s="62" t="s">
        <v>6343</v>
      </c>
      <c r="N3043" s="72" t="e">
        <f>VLOOKUP(M3043,'Hulpblad KAR-parser'!A:C,2,FALSE)</f>
        <v>#N/A</v>
      </c>
      <c r="O3043" s="72" t="e">
        <f>IF(VLOOKUP(M3043,'Hulpblad KAR-parser'!A:C,3,FALSE)="","",VLOOKUP(M3043,'Hulpblad KAR-parser'!A:C,3,FALSE))</f>
        <v>#N/A</v>
      </c>
      <c r="P3043" s="136" t="e">
        <f>IF(CONCATENATE(C3043,D3043)="","",VLOOKUP(CONCATENATE(C3043,D3043),Karakteristieken!AQ:AQ,1,FALSE))</f>
        <v>#N/A</v>
      </c>
    </row>
    <row r="3044" spans="1:16" x14ac:dyDescent="0.25">
      <c r="A3044" s="67"/>
      <c r="B3044" s="67"/>
      <c r="C3044" s="67"/>
      <c r="D3044" s="67"/>
      <c r="E3044" s="68" t="s">
        <v>10108</v>
      </c>
      <c r="F3044" s="68"/>
      <c r="G3044" s="68" t="s">
        <v>6343</v>
      </c>
      <c r="H3044" s="68"/>
      <c r="I3044" s="67">
        <f t="shared" si="49"/>
        <v>5</v>
      </c>
      <c r="J3044" s="67" t="s">
        <v>1561</v>
      </c>
      <c r="K3044" s="91" t="s">
        <v>12550</v>
      </c>
      <c r="L3044" s="62" t="s">
        <v>6737</v>
      </c>
      <c r="M3044" s="62" t="s">
        <v>6343</v>
      </c>
      <c r="N3044" s="72" t="e">
        <f>VLOOKUP(M3044,'Hulpblad KAR-parser'!A:C,2,FALSE)</f>
        <v>#N/A</v>
      </c>
      <c r="O3044" s="72" t="e">
        <f>IF(VLOOKUP(M3044,'Hulpblad KAR-parser'!A:C,3,FALSE)="","",VLOOKUP(M3044,'Hulpblad KAR-parser'!A:C,3,FALSE))</f>
        <v>#N/A</v>
      </c>
      <c r="P3044" s="136" t="str">
        <f>IF(CONCATENATE(C3044,D3044)="","",VLOOKUP(CONCATENATE(C3044,D3044),Karakteristieken!AQ:AQ,1,FALSE))</f>
        <v/>
      </c>
    </row>
    <row r="3045" spans="1:16" x14ac:dyDescent="0.25">
      <c r="A3045" s="59">
        <v>200110153</v>
      </c>
      <c r="B3045" s="59">
        <v>200098619</v>
      </c>
      <c r="C3045" s="59" t="s">
        <v>3436</v>
      </c>
      <c r="D3045" s="59" t="s">
        <v>2501</v>
      </c>
      <c r="E3045" s="60" t="s">
        <v>3443</v>
      </c>
      <c r="F3045" s="60"/>
      <c r="G3045" s="60"/>
      <c r="H3045" s="60"/>
      <c r="I3045" s="59">
        <f t="shared" si="49"/>
        <v>26</v>
      </c>
      <c r="J3045" s="59" t="s">
        <v>1613</v>
      </c>
      <c r="K3045" s="61"/>
      <c r="L3045" s="62" t="s">
        <v>6737</v>
      </c>
      <c r="M3045" s="62" t="s">
        <v>3443</v>
      </c>
      <c r="N3045" s="72" t="str">
        <f>VLOOKUP(M3045,'Hulpblad KAR-parser'!A:C,2,FALSE)</f>
        <v>Inzet SAR</v>
      </c>
      <c r="O3045" s="72" t="str">
        <f>IF(VLOOKUP(M3045,'Hulpblad KAR-parser'!A:C,3,FALSE)="","",VLOOKUP(M3045,'Hulpblad KAR-parser'!A:C,3,FALSE))</f>
        <v>First Responder</v>
      </c>
      <c r="P3045" s="136" t="str">
        <f>IF(CONCATENATE(C3045,D3045)="","",VLOOKUP(CONCATENATE(C3045,D3045),Karakteristieken!AQ:AQ,1,FALSE))</f>
        <v>Inzet SARFirst Responder</v>
      </c>
    </row>
    <row r="3046" spans="1:16" x14ac:dyDescent="0.25">
      <c r="A3046" s="59"/>
      <c r="B3046" s="59"/>
      <c r="C3046" s="59"/>
      <c r="D3046" s="59"/>
      <c r="E3046" s="60" t="s">
        <v>10091</v>
      </c>
      <c r="F3046" s="60"/>
      <c r="G3046" s="60" t="s">
        <v>3443</v>
      </c>
      <c r="H3046" s="60"/>
      <c r="I3046" s="59">
        <f t="shared" si="49"/>
        <v>5</v>
      </c>
      <c r="J3046" s="59" t="s">
        <v>1561</v>
      </c>
      <c r="K3046" s="61"/>
      <c r="L3046" s="62" t="s">
        <v>6737</v>
      </c>
      <c r="M3046" s="62" t="s">
        <v>3443</v>
      </c>
      <c r="N3046" s="72" t="str">
        <f>VLOOKUP(M3046,'Hulpblad KAR-parser'!A:C,2,FALSE)</f>
        <v>Inzet SAR</v>
      </c>
      <c r="O3046" s="72" t="str">
        <f>IF(VLOOKUP(M3046,'Hulpblad KAR-parser'!A:C,3,FALSE)="","",VLOOKUP(M3046,'Hulpblad KAR-parser'!A:C,3,FALSE))</f>
        <v>First Responder</v>
      </c>
      <c r="P3046" s="136" t="str">
        <f>IF(CONCATENATE(C3046,D3046)="","",VLOOKUP(CONCATENATE(C3046,D3046),Karakteristieken!AQ:AQ,1,FALSE))</f>
        <v/>
      </c>
    </row>
    <row r="3047" spans="1:16" x14ac:dyDescent="0.25">
      <c r="A3047" s="59">
        <v>200110154</v>
      </c>
      <c r="B3047" s="59">
        <v>200098620</v>
      </c>
      <c r="C3047" s="59" t="s">
        <v>3436</v>
      </c>
      <c r="D3047" s="59" t="s">
        <v>3462</v>
      </c>
      <c r="E3047" s="60" t="s">
        <v>3463</v>
      </c>
      <c r="F3047" s="60"/>
      <c r="G3047" s="60"/>
      <c r="H3047" s="60"/>
      <c r="I3047" s="59">
        <f t="shared" si="49"/>
        <v>28</v>
      </c>
      <c r="J3047" s="59" t="s">
        <v>1613</v>
      </c>
      <c r="K3047" s="61"/>
      <c r="L3047" s="62" t="s">
        <v>6737</v>
      </c>
      <c r="M3047" s="62" t="s">
        <v>3463</v>
      </c>
      <c r="N3047" s="72" t="str">
        <f>VLOOKUP(M3047,'Hulpblad KAR-parser'!A:C,2,FALSE)</f>
        <v>Inzet SAR</v>
      </c>
      <c r="O3047" s="72" t="str">
        <f>IF(VLOOKUP(M3047,'Hulpblad KAR-parser'!A:C,3,FALSE)="","",VLOOKUP(M3047,'Hulpblad KAR-parser'!A:C,3,FALSE))</f>
        <v>HVH-SAM/SAMIJ bak</v>
      </c>
      <c r="P3047" s="136" t="str">
        <f>IF(CONCATENATE(C3047,D3047)="","",VLOOKUP(CONCATENATE(C3047,D3047),Karakteristieken!AQ:AQ,1,FALSE))</f>
        <v>Inzet SARHVH-SAM/SAMIJ bak</v>
      </c>
    </row>
    <row r="3048" spans="1:16" x14ac:dyDescent="0.25">
      <c r="A3048" s="59"/>
      <c r="B3048" s="59"/>
      <c r="C3048" s="59"/>
      <c r="D3048" s="59"/>
      <c r="E3048" s="60" t="s">
        <v>10092</v>
      </c>
      <c r="F3048" s="60"/>
      <c r="G3048" s="60" t="s">
        <v>3463</v>
      </c>
      <c r="H3048" s="60"/>
      <c r="I3048" s="59">
        <f t="shared" si="49"/>
        <v>7</v>
      </c>
      <c r="J3048" s="59" t="s">
        <v>1561</v>
      </c>
      <c r="K3048" s="61"/>
      <c r="L3048" s="62" t="s">
        <v>6737</v>
      </c>
      <c r="M3048" s="62" t="s">
        <v>3463</v>
      </c>
      <c r="N3048" s="72" t="str">
        <f>VLOOKUP(M3048,'Hulpblad KAR-parser'!A:C,2,FALSE)</f>
        <v>Inzet SAR</v>
      </c>
      <c r="O3048" s="72" t="str">
        <f>IF(VLOOKUP(M3048,'Hulpblad KAR-parser'!A:C,3,FALSE)="","",VLOOKUP(M3048,'Hulpblad KAR-parser'!A:C,3,FALSE))</f>
        <v>HVH-SAM/SAMIJ bak</v>
      </c>
      <c r="P3048" s="136" t="str">
        <f>IF(CONCATENATE(C3048,D3048)="","",VLOOKUP(CONCATENATE(C3048,D3048),Karakteristieken!AQ:AQ,1,FALSE))</f>
        <v/>
      </c>
    </row>
    <row r="3049" spans="1:16" x14ac:dyDescent="0.25">
      <c r="A3049" s="59">
        <v>200110155</v>
      </c>
      <c r="B3049" s="59">
        <v>200098621</v>
      </c>
      <c r="C3049" s="59" t="s">
        <v>3436</v>
      </c>
      <c r="D3049" s="59" t="s">
        <v>3457</v>
      </c>
      <c r="E3049" s="60" t="s">
        <v>3459</v>
      </c>
      <c r="F3049" s="60"/>
      <c r="G3049" s="60"/>
      <c r="H3049" s="60"/>
      <c r="I3049" s="59">
        <f t="shared" si="49"/>
        <v>29</v>
      </c>
      <c r="J3049" s="59" t="s">
        <v>1613</v>
      </c>
      <c r="K3049" s="61"/>
      <c r="L3049" s="62" t="s">
        <v>6737</v>
      </c>
      <c r="M3049" s="62" t="s">
        <v>3459</v>
      </c>
      <c r="N3049" s="72" t="str">
        <f>VLOOKUP(M3049,'Hulpblad KAR-parser'!A:C,2,FALSE)</f>
        <v>Inzet SAR</v>
      </c>
      <c r="O3049" s="72" t="str">
        <f>IF(VLOOKUP(M3049,'Hulpblad KAR-parser'!A:C,3,FALSE)="","",VLOOKUP(M3049,'Hulpblad KAR-parser'!A:C,3,FALSE))</f>
        <v>Kust HV truck KNRM</v>
      </c>
      <c r="P3049" s="136" t="str">
        <f>IF(CONCATENATE(C3049,D3049)="","",VLOOKUP(CONCATENATE(C3049,D3049),Karakteristieken!AQ:AQ,1,FALSE))</f>
        <v>Inzet SARKust HV truck KNRM</v>
      </c>
    </row>
    <row r="3050" spans="1:16" x14ac:dyDescent="0.25">
      <c r="A3050" s="59"/>
      <c r="B3050" s="59"/>
      <c r="C3050" s="59"/>
      <c r="D3050" s="59"/>
      <c r="E3050" s="60" t="s">
        <v>10093</v>
      </c>
      <c r="F3050" s="60"/>
      <c r="G3050" s="60" t="s">
        <v>3459</v>
      </c>
      <c r="H3050" s="60"/>
      <c r="I3050" s="59">
        <f t="shared" si="49"/>
        <v>6</v>
      </c>
      <c r="J3050" s="59" t="s">
        <v>1561</v>
      </c>
      <c r="K3050" s="61"/>
      <c r="L3050" s="62" t="s">
        <v>6737</v>
      </c>
      <c r="M3050" s="62" t="s">
        <v>3459</v>
      </c>
      <c r="N3050" s="72" t="str">
        <f>VLOOKUP(M3050,'Hulpblad KAR-parser'!A:C,2,FALSE)</f>
        <v>Inzet SAR</v>
      </c>
      <c r="O3050" s="72" t="str">
        <f>IF(VLOOKUP(M3050,'Hulpblad KAR-parser'!A:C,3,FALSE)="","",VLOOKUP(M3050,'Hulpblad KAR-parser'!A:C,3,FALSE))</f>
        <v>Kust HV truck KNRM</v>
      </c>
      <c r="P3050" s="136" t="str">
        <f>IF(CONCATENATE(C3050,D3050)="","",VLOOKUP(CONCATENATE(C3050,D3050),Karakteristieken!AQ:AQ,1,FALSE))</f>
        <v/>
      </c>
    </row>
    <row r="3051" spans="1:16" x14ac:dyDescent="0.25">
      <c r="A3051" s="59"/>
      <c r="B3051" s="59"/>
      <c r="C3051" s="59"/>
      <c r="D3051" s="59"/>
      <c r="E3051" s="60" t="s">
        <v>10094</v>
      </c>
      <c r="F3051" s="60"/>
      <c r="G3051" s="60" t="s">
        <v>3459</v>
      </c>
      <c r="H3051" s="60"/>
      <c r="I3051" s="59">
        <f t="shared" si="49"/>
        <v>7</v>
      </c>
      <c r="J3051" s="59" t="s">
        <v>1561</v>
      </c>
      <c r="K3051" s="61"/>
      <c r="L3051" s="62" t="s">
        <v>6737</v>
      </c>
      <c r="M3051" s="62" t="s">
        <v>3459</v>
      </c>
      <c r="N3051" s="72" t="str">
        <f>VLOOKUP(M3051,'Hulpblad KAR-parser'!A:C,2,FALSE)</f>
        <v>Inzet SAR</v>
      </c>
      <c r="O3051" s="72" t="str">
        <f>IF(VLOOKUP(M3051,'Hulpblad KAR-parser'!A:C,3,FALSE)="","",VLOOKUP(M3051,'Hulpblad KAR-parser'!A:C,3,FALSE))</f>
        <v>Kust HV truck KNRM</v>
      </c>
      <c r="P3051" s="136" t="str">
        <f>IF(CONCATENATE(C3051,D3051)="","",VLOOKUP(CONCATENATE(C3051,D3051),Karakteristieken!AQ:AQ,1,FALSE))</f>
        <v/>
      </c>
    </row>
    <row r="3052" spans="1:16" x14ac:dyDescent="0.25">
      <c r="A3052" s="59">
        <v>200110156</v>
      </c>
      <c r="B3052" s="59">
        <v>200098622</v>
      </c>
      <c r="C3052" s="59" t="s">
        <v>3436</v>
      </c>
      <c r="D3052" s="59" t="s">
        <v>3437</v>
      </c>
      <c r="E3052" s="60" t="s">
        <v>3440</v>
      </c>
      <c r="F3052" s="60"/>
      <c r="G3052" s="60"/>
      <c r="H3052" s="60"/>
      <c r="I3052" s="59">
        <f t="shared" si="49"/>
        <v>14</v>
      </c>
      <c r="J3052" s="59" t="s">
        <v>1613</v>
      </c>
      <c r="K3052" s="61"/>
      <c r="L3052" s="62" t="s">
        <v>6737</v>
      </c>
      <c r="M3052" s="62" t="s">
        <v>3440</v>
      </c>
      <c r="N3052" s="72" t="str">
        <f>VLOOKUP(M3052,'Hulpblad KAR-parser'!A:C,2,FALSE)</f>
        <v>Inzet SAR</v>
      </c>
      <c r="O3052" s="72" t="str">
        <f>IF(VLOOKUP(M3052,'Hulpblad KAR-parser'!A:C,3,FALSE)="","",VLOOKUP(M3052,'Hulpblad KAR-parser'!A:C,3,FALSE))</f>
        <v>KWC</v>
      </c>
      <c r="P3052" s="136" t="str">
        <f>IF(CONCATENATE(C3052,D3052)="","",VLOOKUP(CONCATENATE(C3052,D3052),Karakteristieken!AQ:AQ,1,FALSE))</f>
        <v>Inzet SARKWC</v>
      </c>
    </row>
    <row r="3053" spans="1:16" x14ac:dyDescent="0.25">
      <c r="A3053" s="59"/>
      <c r="B3053" s="59"/>
      <c r="C3053" s="59"/>
      <c r="D3053" s="59"/>
      <c r="E3053" s="60" t="s">
        <v>10095</v>
      </c>
      <c r="F3053" s="60"/>
      <c r="G3053" s="60" t="s">
        <v>3440</v>
      </c>
      <c r="H3053" s="60"/>
      <c r="I3053" s="59">
        <f t="shared" si="49"/>
        <v>6</v>
      </c>
      <c r="J3053" s="59" t="s">
        <v>1561</v>
      </c>
      <c r="K3053" s="61"/>
      <c r="L3053" s="62" t="s">
        <v>6737</v>
      </c>
      <c r="M3053" s="62" t="s">
        <v>3440</v>
      </c>
      <c r="N3053" s="72" t="str">
        <f>VLOOKUP(M3053,'Hulpblad KAR-parser'!A:C,2,FALSE)</f>
        <v>Inzet SAR</v>
      </c>
      <c r="O3053" s="72" t="str">
        <f>IF(VLOOKUP(M3053,'Hulpblad KAR-parser'!A:C,3,FALSE)="","",VLOOKUP(M3053,'Hulpblad KAR-parser'!A:C,3,FALSE))</f>
        <v>KWC</v>
      </c>
      <c r="P3053" s="136" t="str">
        <f>IF(CONCATENATE(C3053,D3053)="","",VLOOKUP(CONCATENATE(C3053,D3053),Karakteristieken!AQ:AQ,1,FALSE))</f>
        <v/>
      </c>
    </row>
    <row r="3054" spans="1:16" x14ac:dyDescent="0.25">
      <c r="A3054" s="59">
        <v>200110157</v>
      </c>
      <c r="B3054" s="59">
        <v>200098623</v>
      </c>
      <c r="C3054" s="59" t="s">
        <v>3436</v>
      </c>
      <c r="D3054" s="59" t="s">
        <v>3441</v>
      </c>
      <c r="E3054" s="60" t="s">
        <v>3442</v>
      </c>
      <c r="F3054" s="60"/>
      <c r="G3054" s="60"/>
      <c r="H3054" s="60"/>
      <c r="I3054" s="59">
        <f t="shared" si="49"/>
        <v>26</v>
      </c>
      <c r="J3054" s="59" t="s">
        <v>1613</v>
      </c>
      <c r="K3054" s="61"/>
      <c r="L3054" s="62" t="s">
        <v>6737</v>
      </c>
      <c r="M3054" s="62" t="s">
        <v>3442</v>
      </c>
      <c r="N3054" s="72" t="str">
        <f>VLOOKUP(M3054,'Hulpblad KAR-parser'!A:C,2,FALSE)</f>
        <v>Inzet SAR</v>
      </c>
      <c r="O3054" s="72" t="str">
        <f>IF(VLOOKUP(M3054,'Hulpblad KAR-parser'!A:C,3,FALSE)="","",VLOOKUP(M3054,'Hulpblad KAR-parser'!A:C,3,FALSE))</f>
        <v>Lifeguards KNRM</v>
      </c>
      <c r="P3054" s="136" t="str">
        <f>IF(CONCATENATE(C3054,D3054)="","",VLOOKUP(CONCATENATE(C3054,D3054),Karakteristieken!AQ:AQ,1,FALSE))</f>
        <v>Inzet SARLifeguards KNRM</v>
      </c>
    </row>
    <row r="3055" spans="1:16" x14ac:dyDescent="0.25">
      <c r="A3055" s="59"/>
      <c r="B3055" s="59"/>
      <c r="C3055" s="59"/>
      <c r="D3055" s="59"/>
      <c r="E3055" s="60" t="s">
        <v>10096</v>
      </c>
      <c r="F3055" s="60"/>
      <c r="G3055" s="60" t="s">
        <v>3442</v>
      </c>
      <c r="H3055" s="60"/>
      <c r="I3055" s="59">
        <f t="shared" si="49"/>
        <v>5</v>
      </c>
      <c r="J3055" s="59" t="s">
        <v>1561</v>
      </c>
      <c r="K3055" s="61"/>
      <c r="L3055" s="62" t="s">
        <v>6737</v>
      </c>
      <c r="M3055" s="62" t="s">
        <v>3442</v>
      </c>
      <c r="N3055" s="72" t="str">
        <f>VLOOKUP(M3055,'Hulpblad KAR-parser'!A:C,2,FALSE)</f>
        <v>Inzet SAR</v>
      </c>
      <c r="O3055" s="72" t="str">
        <f>IF(VLOOKUP(M3055,'Hulpblad KAR-parser'!A:C,3,FALSE)="","",VLOOKUP(M3055,'Hulpblad KAR-parser'!A:C,3,FALSE))</f>
        <v>Lifeguards KNRM</v>
      </c>
      <c r="P3055" s="136" t="str">
        <f>IF(CONCATENATE(C3055,D3055)="","",VLOOKUP(CONCATENATE(C3055,D3055),Karakteristieken!AQ:AQ,1,FALSE))</f>
        <v/>
      </c>
    </row>
    <row r="3056" spans="1:16" x14ac:dyDescent="0.25">
      <c r="A3056" s="59">
        <v>200110158</v>
      </c>
      <c r="B3056" s="59">
        <v>200098624</v>
      </c>
      <c r="C3056" s="59" t="s">
        <v>3436</v>
      </c>
      <c r="D3056" s="59" t="s">
        <v>3467</v>
      </c>
      <c r="E3056" s="60" t="s">
        <v>3469</v>
      </c>
      <c r="F3056" s="60"/>
      <c r="G3056" s="60"/>
      <c r="H3056" s="60"/>
      <c r="I3056" s="59">
        <f t="shared" si="49"/>
        <v>25</v>
      </c>
      <c r="J3056" s="59" t="s">
        <v>1613</v>
      </c>
      <c r="K3056" s="61"/>
      <c r="L3056" s="62" t="s">
        <v>6737</v>
      </c>
      <c r="M3056" s="62" t="s">
        <v>3469</v>
      </c>
      <c r="N3056" s="72" t="str">
        <f>VLOOKUP(M3056,'Hulpblad KAR-parser'!A:C,2,FALSE)</f>
        <v>Inzet SAR</v>
      </c>
      <c r="O3056" s="72" t="str">
        <f>IF(VLOOKUP(M3056,'Hulpblad KAR-parser'!A:C,3,FALSE)="","",VLOOKUP(M3056,'Hulpblad KAR-parser'!A:C,3,FALSE))</f>
        <v>Nautische arts</v>
      </c>
      <c r="P3056" s="136" t="str">
        <f>IF(CONCATENATE(C3056,D3056)="","",VLOOKUP(CONCATENATE(C3056,D3056),Karakteristieken!AQ:AQ,1,FALSE))</f>
        <v>Inzet SARNautische arts</v>
      </c>
    </row>
    <row r="3057" spans="1:16" x14ac:dyDescent="0.25">
      <c r="A3057" s="59"/>
      <c r="B3057" s="59"/>
      <c r="C3057" s="59"/>
      <c r="D3057" s="59"/>
      <c r="E3057" s="60" t="s">
        <v>10097</v>
      </c>
      <c r="F3057" s="60"/>
      <c r="G3057" s="60" t="s">
        <v>3469</v>
      </c>
      <c r="H3057" s="60"/>
      <c r="I3057" s="59">
        <f t="shared" si="49"/>
        <v>5</v>
      </c>
      <c r="J3057" s="59" t="s">
        <v>1561</v>
      </c>
      <c r="K3057" s="61"/>
      <c r="L3057" s="62" t="s">
        <v>6737</v>
      </c>
      <c r="M3057" s="62" t="s">
        <v>3469</v>
      </c>
      <c r="N3057" s="72" t="str">
        <f>VLOOKUP(M3057,'Hulpblad KAR-parser'!A:C,2,FALSE)</f>
        <v>Inzet SAR</v>
      </c>
      <c r="O3057" s="72" t="str">
        <f>IF(VLOOKUP(M3057,'Hulpblad KAR-parser'!A:C,3,FALSE)="","",VLOOKUP(M3057,'Hulpblad KAR-parser'!A:C,3,FALSE))</f>
        <v>Nautische arts</v>
      </c>
      <c r="P3057" s="136" t="str">
        <f>IF(CONCATENATE(C3057,D3057)="","",VLOOKUP(CONCATENATE(C3057,D3057),Karakteristieken!AQ:AQ,1,FALSE))</f>
        <v/>
      </c>
    </row>
    <row r="3058" spans="1:16" x14ac:dyDescent="0.25">
      <c r="A3058" s="59">
        <v>200110159</v>
      </c>
      <c r="B3058" s="59">
        <v>200098625</v>
      </c>
      <c r="C3058" s="59" t="s">
        <v>3436</v>
      </c>
      <c r="D3058" s="59" t="s">
        <v>3450</v>
      </c>
      <c r="E3058" s="60" t="s">
        <v>3452</v>
      </c>
      <c r="F3058" s="60"/>
      <c r="G3058" s="60"/>
      <c r="H3058" s="60"/>
      <c r="I3058" s="59">
        <f t="shared" si="49"/>
        <v>30</v>
      </c>
      <c r="J3058" s="59" t="s">
        <v>1613</v>
      </c>
      <c r="K3058" s="61"/>
      <c r="L3058" s="62" t="s">
        <v>6737</v>
      </c>
      <c r="M3058" s="62" t="s">
        <v>3452</v>
      </c>
      <c r="N3058" s="72" t="str">
        <f>VLOOKUP(M3058,'Hulpblad KAR-parser'!A:C,2,FALSE)</f>
        <v>Inzet SAR</v>
      </c>
      <c r="O3058" s="72" t="str">
        <f>IF(VLOOKUP(M3058,'Hulpblad KAR-parser'!A:C,3,FALSE)="","",VLOOKUP(M3058,'Hulpblad KAR-parser'!A:C,3,FALSE))</f>
        <v>RedBoot. PatientVerv</v>
      </c>
      <c r="P3058" s="136" t="str">
        <f>IF(CONCATENATE(C3058,D3058)="","",VLOOKUP(CONCATENATE(C3058,D3058),Karakteristieken!AQ:AQ,1,FALSE))</f>
        <v>Inzet SARRedBoot. PatientVerv</v>
      </c>
    </row>
    <row r="3059" spans="1:16" x14ac:dyDescent="0.25">
      <c r="A3059" s="59"/>
      <c r="B3059" s="59"/>
      <c r="C3059" s="59"/>
      <c r="D3059" s="59"/>
      <c r="E3059" s="60" t="s">
        <v>10098</v>
      </c>
      <c r="F3059" s="60"/>
      <c r="G3059" s="60" t="s">
        <v>3452</v>
      </c>
      <c r="H3059" s="60"/>
      <c r="I3059" s="59">
        <f t="shared" si="49"/>
        <v>6</v>
      </c>
      <c r="J3059" s="59" t="s">
        <v>1561</v>
      </c>
      <c r="K3059" s="61"/>
      <c r="L3059" s="62" t="s">
        <v>6737</v>
      </c>
      <c r="M3059" s="62" t="s">
        <v>3452</v>
      </c>
      <c r="N3059" s="72" t="str">
        <f>VLOOKUP(M3059,'Hulpblad KAR-parser'!A:C,2,FALSE)</f>
        <v>Inzet SAR</v>
      </c>
      <c r="O3059" s="72" t="str">
        <f>IF(VLOOKUP(M3059,'Hulpblad KAR-parser'!A:C,3,FALSE)="","",VLOOKUP(M3059,'Hulpblad KAR-parser'!A:C,3,FALSE))</f>
        <v>RedBoot. PatientVerv</v>
      </c>
      <c r="P3059" s="136" t="str">
        <f>IF(CONCATENATE(C3059,D3059)="","",VLOOKUP(CONCATENATE(C3059,D3059),Karakteristieken!AQ:AQ,1,FALSE))</f>
        <v/>
      </c>
    </row>
    <row r="3060" spans="1:16" x14ac:dyDescent="0.25">
      <c r="A3060" s="59"/>
      <c r="B3060" s="59"/>
      <c r="C3060" s="59"/>
      <c r="D3060" s="59"/>
      <c r="E3060" s="60" t="s">
        <v>10099</v>
      </c>
      <c r="F3060" s="60"/>
      <c r="G3060" s="60" t="s">
        <v>3452</v>
      </c>
      <c r="H3060" s="60"/>
      <c r="I3060" s="59">
        <f t="shared" si="49"/>
        <v>6</v>
      </c>
      <c r="J3060" s="59" t="s">
        <v>1561</v>
      </c>
      <c r="K3060" s="61"/>
      <c r="L3060" s="62" t="s">
        <v>6737</v>
      </c>
      <c r="M3060" s="62" t="s">
        <v>3452</v>
      </c>
      <c r="N3060" s="72" t="str">
        <f>VLOOKUP(M3060,'Hulpblad KAR-parser'!A:C,2,FALSE)</f>
        <v>Inzet SAR</v>
      </c>
      <c r="O3060" s="72" t="str">
        <f>IF(VLOOKUP(M3060,'Hulpblad KAR-parser'!A:C,3,FALSE)="","",VLOOKUP(M3060,'Hulpblad KAR-parser'!A:C,3,FALSE))</f>
        <v>RedBoot. PatientVerv</v>
      </c>
      <c r="P3060" s="136" t="str">
        <f>IF(CONCATENATE(C3060,D3060)="","",VLOOKUP(CONCATENATE(C3060,D3060),Karakteristieken!AQ:AQ,1,FALSE))</f>
        <v/>
      </c>
    </row>
    <row r="3061" spans="1:16" x14ac:dyDescent="0.25">
      <c r="A3061" s="59">
        <v>200110160</v>
      </c>
      <c r="B3061" s="59">
        <v>200098626</v>
      </c>
      <c r="C3061" s="59" t="s">
        <v>3436</v>
      </c>
      <c r="D3061" s="59" t="s">
        <v>3444</v>
      </c>
      <c r="E3061" s="60" t="s">
        <v>3445</v>
      </c>
      <c r="F3061" s="60"/>
      <c r="G3061" s="60"/>
      <c r="H3061" s="60"/>
      <c r="I3061" s="59">
        <f t="shared" si="49"/>
        <v>26</v>
      </c>
      <c r="J3061" s="59" t="s">
        <v>1613</v>
      </c>
      <c r="K3061" s="61"/>
      <c r="L3061" s="62" t="s">
        <v>6737</v>
      </c>
      <c r="M3061" s="62" t="s">
        <v>3445</v>
      </c>
      <c r="N3061" s="72" t="str">
        <f>VLOOKUP(M3061,'Hulpblad KAR-parser'!A:C,2,FALSE)</f>
        <v>Inzet SAR</v>
      </c>
      <c r="O3061" s="72" t="str">
        <f>IF(VLOOKUP(M3061,'Hulpblad KAR-parser'!A:C,3,FALSE)="","",VLOOKUP(M3061,'Hulpblad KAR-parser'!A:C,3,FALSE))</f>
        <v>RedBrig. Strandw</v>
      </c>
      <c r="P3061" s="136" t="str">
        <f>IF(CONCATENATE(C3061,D3061)="","",VLOOKUP(CONCATENATE(C3061,D3061),Karakteristieken!AQ:AQ,1,FALSE))</f>
        <v>Inzet SARRedBrig. Strandw</v>
      </c>
    </row>
    <row r="3062" spans="1:16" x14ac:dyDescent="0.25">
      <c r="A3062" s="59"/>
      <c r="B3062" s="59"/>
      <c r="C3062" s="59"/>
      <c r="D3062" s="59"/>
      <c r="E3062" s="60" t="s">
        <v>10100</v>
      </c>
      <c r="F3062" s="60"/>
      <c r="G3062" s="60" t="s">
        <v>3445</v>
      </c>
      <c r="H3062" s="60"/>
      <c r="I3062" s="59">
        <f t="shared" si="49"/>
        <v>5</v>
      </c>
      <c r="J3062" s="59" t="s">
        <v>1561</v>
      </c>
      <c r="K3062" s="61"/>
      <c r="L3062" s="62" t="s">
        <v>6737</v>
      </c>
      <c r="M3062" s="62" t="s">
        <v>3445</v>
      </c>
      <c r="N3062" s="72" t="str">
        <f>VLOOKUP(M3062,'Hulpblad KAR-parser'!A:C,2,FALSE)</f>
        <v>Inzet SAR</v>
      </c>
      <c r="O3062" s="72" t="str">
        <f>IF(VLOOKUP(M3062,'Hulpblad KAR-parser'!A:C,3,FALSE)="","",VLOOKUP(M3062,'Hulpblad KAR-parser'!A:C,3,FALSE))</f>
        <v>RedBrig. Strandw</v>
      </c>
      <c r="P3062" s="136" t="str">
        <f>IF(CONCATENATE(C3062,D3062)="","",VLOOKUP(CONCATENATE(C3062,D3062),Karakteristieken!AQ:AQ,1,FALSE))</f>
        <v/>
      </c>
    </row>
    <row r="3063" spans="1:16" x14ac:dyDescent="0.25">
      <c r="A3063" s="59">
        <v>200110161</v>
      </c>
      <c r="B3063" s="59">
        <v>200098627</v>
      </c>
      <c r="C3063" s="59" t="s">
        <v>3436</v>
      </c>
      <c r="D3063" s="59" t="s">
        <v>3448</v>
      </c>
      <c r="E3063" s="60" t="s">
        <v>3449</v>
      </c>
      <c r="F3063" s="60"/>
      <c r="G3063" s="60"/>
      <c r="H3063" s="60"/>
      <c r="I3063" s="59">
        <f t="shared" si="49"/>
        <v>27</v>
      </c>
      <c r="J3063" s="59" t="s">
        <v>1613</v>
      </c>
      <c r="K3063" s="61"/>
      <c r="L3063" s="62" t="s">
        <v>6737</v>
      </c>
      <c r="M3063" s="62" t="s">
        <v>3449</v>
      </c>
      <c r="N3063" s="72" t="str">
        <f>VLOOKUP(M3063,'Hulpblad KAR-parser'!A:C,2,FALSE)</f>
        <v>Inzet SAR</v>
      </c>
      <c r="O3063" s="72" t="str">
        <f>IF(VLOOKUP(M3063,'Hulpblad KAR-parser'!A:C,3,FALSE)="","",VLOOKUP(M3063,'Hulpblad KAR-parser'!A:C,3,FALSE))</f>
        <v>Reddingboot KNRM</v>
      </c>
      <c r="P3063" s="136" t="str">
        <f>IF(CONCATENATE(C3063,D3063)="","",VLOOKUP(CONCATENATE(C3063,D3063),Karakteristieken!AQ:AQ,1,FALSE))</f>
        <v>Inzet SARReddingboot KNRM</v>
      </c>
    </row>
    <row r="3064" spans="1:16" x14ac:dyDescent="0.25">
      <c r="A3064" s="59"/>
      <c r="B3064" s="59"/>
      <c r="C3064" s="59"/>
      <c r="D3064" s="59"/>
      <c r="E3064" s="60" t="s">
        <v>10101</v>
      </c>
      <c r="F3064" s="60"/>
      <c r="G3064" s="60" t="s">
        <v>3449</v>
      </c>
      <c r="H3064" s="60"/>
      <c r="I3064" s="59">
        <f t="shared" si="49"/>
        <v>6</v>
      </c>
      <c r="J3064" s="59" t="s">
        <v>1561</v>
      </c>
      <c r="K3064" s="61"/>
      <c r="L3064" s="62" t="s">
        <v>6737</v>
      </c>
      <c r="M3064" s="62" t="s">
        <v>3449</v>
      </c>
      <c r="N3064" s="72" t="str">
        <f>VLOOKUP(M3064,'Hulpblad KAR-parser'!A:C,2,FALSE)</f>
        <v>Inzet SAR</v>
      </c>
      <c r="O3064" s="72" t="str">
        <f>IF(VLOOKUP(M3064,'Hulpblad KAR-parser'!A:C,3,FALSE)="","",VLOOKUP(M3064,'Hulpblad KAR-parser'!A:C,3,FALSE))</f>
        <v>Reddingboot KNRM</v>
      </c>
      <c r="P3064" s="136" t="str">
        <f>IF(CONCATENATE(C3064,D3064)="","",VLOOKUP(CONCATENATE(C3064,D3064),Karakteristieken!AQ:AQ,1,FALSE))</f>
        <v/>
      </c>
    </row>
    <row r="3065" spans="1:16" x14ac:dyDescent="0.25">
      <c r="A3065" s="59">
        <v>200110162</v>
      </c>
      <c r="B3065" s="59">
        <v>200098628</v>
      </c>
      <c r="C3065" s="59" t="s">
        <v>3436</v>
      </c>
      <c r="D3065" s="59" t="s">
        <v>3446</v>
      </c>
      <c r="E3065" s="60" t="s">
        <v>3447</v>
      </c>
      <c r="F3065" s="60"/>
      <c r="G3065" s="60"/>
      <c r="H3065" s="60"/>
      <c r="I3065" s="59">
        <f t="shared" si="49"/>
        <v>26</v>
      </c>
      <c r="J3065" s="59" t="s">
        <v>1613</v>
      </c>
      <c r="K3065" s="61"/>
      <c r="L3065" s="62" t="s">
        <v>6737</v>
      </c>
      <c r="M3065" s="62" t="s">
        <v>3447</v>
      </c>
      <c r="N3065" s="72" t="str">
        <f>VLOOKUP(M3065,'Hulpblad KAR-parser'!A:C,2,FALSE)</f>
        <v>Inzet SAR</v>
      </c>
      <c r="O3065" s="72" t="str">
        <f>IF(VLOOKUP(M3065,'Hulpblad KAR-parser'!A:C,3,FALSE)="","",VLOOKUP(M3065,'Hulpblad KAR-parser'!A:C,3,FALSE))</f>
        <v>Reddingsbrigade</v>
      </c>
      <c r="P3065" s="136" t="str">
        <f>IF(CONCATENATE(C3065,D3065)="","",VLOOKUP(CONCATENATE(C3065,D3065),Karakteristieken!AQ:AQ,1,FALSE))</f>
        <v>Inzet SARReddingsbrigade</v>
      </c>
    </row>
    <row r="3066" spans="1:16" x14ac:dyDescent="0.25">
      <c r="A3066" s="59"/>
      <c r="B3066" s="59"/>
      <c r="C3066" s="59"/>
      <c r="D3066" s="59"/>
      <c r="E3066" s="60" t="s">
        <v>10102</v>
      </c>
      <c r="F3066" s="60"/>
      <c r="G3066" s="60" t="s">
        <v>3447</v>
      </c>
      <c r="H3066" s="60"/>
      <c r="I3066" s="59">
        <f t="shared" si="49"/>
        <v>6</v>
      </c>
      <c r="J3066" s="59" t="s">
        <v>1561</v>
      </c>
      <c r="K3066" s="61"/>
      <c r="L3066" s="62" t="s">
        <v>6737</v>
      </c>
      <c r="M3066" s="62" t="s">
        <v>3447</v>
      </c>
      <c r="N3066" s="72" t="str">
        <f>VLOOKUP(M3066,'Hulpblad KAR-parser'!A:C,2,FALSE)</f>
        <v>Inzet SAR</v>
      </c>
      <c r="O3066" s="72" t="str">
        <f>IF(VLOOKUP(M3066,'Hulpblad KAR-parser'!A:C,3,FALSE)="","",VLOOKUP(M3066,'Hulpblad KAR-parser'!A:C,3,FALSE))</f>
        <v>Reddingsbrigade</v>
      </c>
      <c r="P3066" s="136" t="str">
        <f>IF(CONCATENATE(C3066,D3066)="","",VLOOKUP(CONCATENATE(C3066,D3066),Karakteristieken!AQ:AQ,1,FALSE))</f>
        <v/>
      </c>
    </row>
    <row r="3067" spans="1:16" x14ac:dyDescent="0.25">
      <c r="A3067" s="59">
        <v>200110163</v>
      </c>
      <c r="B3067" s="59">
        <v>200098629</v>
      </c>
      <c r="C3067" s="59" t="s">
        <v>3436</v>
      </c>
      <c r="D3067" s="59" t="s">
        <v>3464</v>
      </c>
      <c r="E3067" s="60" t="s">
        <v>3466</v>
      </c>
      <c r="F3067" s="60"/>
      <c r="G3067" s="60"/>
      <c r="H3067" s="60"/>
      <c r="I3067" s="59">
        <f t="shared" si="49"/>
        <v>25</v>
      </c>
      <c r="J3067" s="59" t="s">
        <v>1613</v>
      </c>
      <c r="K3067" s="61"/>
      <c r="L3067" s="62" t="s">
        <v>6737</v>
      </c>
      <c r="M3067" s="62" t="s">
        <v>3466</v>
      </c>
      <c r="N3067" s="72" t="str">
        <f>VLOOKUP(M3067,'Hulpblad KAR-parser'!A:C,2,FALSE)</f>
        <v>Inzet SAR</v>
      </c>
      <c r="O3067" s="72" t="str">
        <f>IF(VLOOKUP(M3067,'Hulpblad KAR-parser'!A:C,3,FALSE)="","",VLOOKUP(M3067,'Hulpblad KAR-parser'!A:C,3,FALSE))</f>
        <v>SAMIJ Regeling</v>
      </c>
      <c r="P3067" s="136" t="str">
        <f>IF(CONCATENATE(C3067,D3067)="","",VLOOKUP(CONCATENATE(C3067,D3067),Karakteristieken!AQ:AQ,1,FALSE))</f>
        <v>Inzet SARSAMIJ Regeling</v>
      </c>
    </row>
    <row r="3068" spans="1:16" x14ac:dyDescent="0.25">
      <c r="A3068" s="59"/>
      <c r="B3068" s="59"/>
      <c r="C3068" s="59"/>
      <c r="D3068" s="59"/>
      <c r="E3068" s="60" t="s">
        <v>10103</v>
      </c>
      <c r="F3068" s="60"/>
      <c r="G3068" s="60" t="s">
        <v>3466</v>
      </c>
      <c r="H3068" s="60"/>
      <c r="I3068" s="59">
        <f t="shared" si="49"/>
        <v>7</v>
      </c>
      <c r="J3068" s="59" t="s">
        <v>1561</v>
      </c>
      <c r="K3068" s="61"/>
      <c r="L3068" s="62" t="s">
        <v>6737</v>
      </c>
      <c r="M3068" s="62" t="s">
        <v>3466</v>
      </c>
      <c r="N3068" s="72" t="str">
        <f>VLOOKUP(M3068,'Hulpblad KAR-parser'!A:C,2,FALSE)</f>
        <v>Inzet SAR</v>
      </c>
      <c r="O3068" s="72" t="str">
        <f>IF(VLOOKUP(M3068,'Hulpblad KAR-parser'!A:C,3,FALSE)="","",VLOOKUP(M3068,'Hulpblad KAR-parser'!A:C,3,FALSE))</f>
        <v>SAMIJ Regeling</v>
      </c>
      <c r="P3068" s="136" t="str">
        <f>IF(CONCATENATE(C3068,D3068)="","",VLOOKUP(CONCATENATE(C3068,D3068),Karakteristieken!AQ:AQ,1,FALSE))</f>
        <v/>
      </c>
    </row>
    <row r="3069" spans="1:16" x14ac:dyDescent="0.25">
      <c r="A3069" s="59"/>
      <c r="B3069" s="59"/>
      <c r="C3069" s="59"/>
      <c r="D3069" s="59"/>
      <c r="E3069" s="60" t="s">
        <v>10104</v>
      </c>
      <c r="F3069" s="60"/>
      <c r="G3069" s="60" t="s">
        <v>3466</v>
      </c>
      <c r="H3069" s="60"/>
      <c r="I3069" s="59">
        <f t="shared" si="49"/>
        <v>6</v>
      </c>
      <c r="J3069" s="59" t="s">
        <v>1561</v>
      </c>
      <c r="K3069" s="61"/>
      <c r="L3069" s="62" t="s">
        <v>6737</v>
      </c>
      <c r="M3069" s="62" t="s">
        <v>3466</v>
      </c>
      <c r="N3069" s="72" t="str">
        <f>VLOOKUP(M3069,'Hulpblad KAR-parser'!A:C,2,FALSE)</f>
        <v>Inzet SAR</v>
      </c>
      <c r="O3069" s="72" t="str">
        <f>IF(VLOOKUP(M3069,'Hulpblad KAR-parser'!A:C,3,FALSE)="","",VLOOKUP(M3069,'Hulpblad KAR-parser'!A:C,3,FALSE))</f>
        <v>SAMIJ Regeling</v>
      </c>
      <c r="P3069" s="136" t="str">
        <f>IF(CONCATENATE(C3069,D3069)="","",VLOOKUP(CONCATENATE(C3069,D3069),Karakteristieken!AQ:AQ,1,FALSE))</f>
        <v/>
      </c>
    </row>
    <row r="3070" spans="1:16" x14ac:dyDescent="0.25">
      <c r="A3070" s="59">
        <v>200110164</v>
      </c>
      <c r="B3070" s="59">
        <v>200098630</v>
      </c>
      <c r="C3070" s="59" t="s">
        <v>3436</v>
      </c>
      <c r="D3070" s="59" t="s">
        <v>3460</v>
      </c>
      <c r="E3070" s="60" t="s">
        <v>3461</v>
      </c>
      <c r="F3070" s="60"/>
      <c r="G3070" s="60"/>
      <c r="H3070" s="60"/>
      <c r="I3070" s="59">
        <f t="shared" si="49"/>
        <v>19</v>
      </c>
      <c r="J3070" s="59" t="s">
        <v>1613</v>
      </c>
      <c r="K3070" s="61"/>
      <c r="L3070" s="62" t="s">
        <v>6737</v>
      </c>
      <c r="M3070" s="62" t="s">
        <v>3461</v>
      </c>
      <c r="N3070" s="72" t="str">
        <f>VLOOKUP(M3070,'Hulpblad KAR-parser'!A:C,2,FALSE)</f>
        <v>Inzet SAR</v>
      </c>
      <c r="O3070" s="72" t="str">
        <f>IF(VLOOKUP(M3070,'Hulpblad KAR-parser'!A:C,3,FALSE)="","",VLOOKUP(M3070,'Hulpblad KAR-parser'!A:C,3,FALSE))</f>
        <v>SAR heli</v>
      </c>
      <c r="P3070" s="136" t="str">
        <f>IF(CONCATENATE(C3070,D3070)="","",VLOOKUP(CONCATENATE(C3070,D3070),Karakteristieken!AQ:AQ,1,FALSE))</f>
        <v>Inzet SARSAR heli</v>
      </c>
    </row>
    <row r="3071" spans="1:16" x14ac:dyDescent="0.25">
      <c r="A3071" s="59"/>
      <c r="B3071" s="59"/>
      <c r="C3071" s="59"/>
      <c r="D3071" s="59"/>
      <c r="E3071" s="60" t="s">
        <v>10105</v>
      </c>
      <c r="F3071" s="60"/>
      <c r="G3071" s="60" t="s">
        <v>3461</v>
      </c>
      <c r="H3071" s="60"/>
      <c r="I3071" s="59">
        <f t="shared" si="49"/>
        <v>6</v>
      </c>
      <c r="J3071" s="59" t="s">
        <v>1561</v>
      </c>
      <c r="K3071" s="61"/>
      <c r="L3071" s="62" t="s">
        <v>6737</v>
      </c>
      <c r="M3071" s="62" t="s">
        <v>3461</v>
      </c>
      <c r="N3071" s="72" t="str">
        <f>VLOOKUP(M3071,'Hulpblad KAR-parser'!A:C,2,FALSE)</f>
        <v>Inzet SAR</v>
      </c>
      <c r="O3071" s="72" t="str">
        <f>IF(VLOOKUP(M3071,'Hulpblad KAR-parser'!A:C,3,FALSE)="","",VLOOKUP(M3071,'Hulpblad KAR-parser'!A:C,3,FALSE))</f>
        <v>SAR heli</v>
      </c>
      <c r="P3071" s="136" t="str">
        <f>IF(CONCATENATE(C3071,D3071)="","",VLOOKUP(CONCATENATE(C3071,D3071),Karakteristieken!AQ:AQ,1,FALSE))</f>
        <v/>
      </c>
    </row>
    <row r="3072" spans="1:16" x14ac:dyDescent="0.25">
      <c r="A3072" s="59">
        <v>200110165</v>
      </c>
      <c r="B3072" s="59">
        <v>200098631</v>
      </c>
      <c r="C3072" s="59" t="s">
        <v>3436</v>
      </c>
      <c r="D3072" s="59" t="s">
        <v>3453</v>
      </c>
      <c r="E3072" s="60" t="s">
        <v>3454</v>
      </c>
      <c r="F3072" s="60"/>
      <c r="G3072" s="60"/>
      <c r="H3072" s="60"/>
      <c r="I3072" s="59">
        <f t="shared" si="49"/>
        <v>30</v>
      </c>
      <c r="J3072" s="59" t="s">
        <v>1613</v>
      </c>
      <c r="K3072" s="61"/>
      <c r="L3072" s="62" t="s">
        <v>6737</v>
      </c>
      <c r="M3072" s="62" t="s">
        <v>3454</v>
      </c>
      <c r="N3072" s="72" t="str">
        <f>VLOOKUP(M3072,'Hulpblad KAR-parser'!A:C,2,FALSE)</f>
        <v>Inzet SAR</v>
      </c>
      <c r="O3072" s="72" t="str">
        <f>IF(VLOOKUP(M3072,'Hulpblad KAR-parser'!A:C,3,FALSE)="","",VLOOKUP(M3072,'Hulpblad KAR-parser'!A:C,3,FALSE))</f>
        <v>Schipper van Dienst</v>
      </c>
      <c r="P3072" s="136" t="str">
        <f>IF(CONCATENATE(C3072,D3072)="","",VLOOKUP(CONCATENATE(C3072,D3072),Karakteristieken!AQ:AQ,1,FALSE))</f>
        <v>Inzet SARSchipper van Dienst</v>
      </c>
    </row>
    <row r="3073" spans="1:16" x14ac:dyDescent="0.25">
      <c r="A3073" s="59"/>
      <c r="B3073" s="59"/>
      <c r="C3073" s="59"/>
      <c r="D3073" s="59"/>
      <c r="E3073" s="60" t="s">
        <v>10106</v>
      </c>
      <c r="F3073" s="60"/>
      <c r="G3073" s="60" t="s">
        <v>3454</v>
      </c>
      <c r="H3073" s="60"/>
      <c r="I3073" s="59">
        <f t="shared" si="49"/>
        <v>5</v>
      </c>
      <c r="J3073" s="59" t="s">
        <v>1561</v>
      </c>
      <c r="K3073" s="61"/>
      <c r="L3073" s="62" t="s">
        <v>6737</v>
      </c>
      <c r="M3073" s="62" t="s">
        <v>3454</v>
      </c>
      <c r="N3073" s="72" t="str">
        <f>VLOOKUP(M3073,'Hulpblad KAR-parser'!A:C,2,FALSE)</f>
        <v>Inzet SAR</v>
      </c>
      <c r="O3073" s="72" t="str">
        <f>IF(VLOOKUP(M3073,'Hulpblad KAR-parser'!A:C,3,FALSE)="","",VLOOKUP(M3073,'Hulpblad KAR-parser'!A:C,3,FALSE))</f>
        <v>Schipper van Dienst</v>
      </c>
      <c r="P3073" s="136" t="str">
        <f>IF(CONCATENATE(C3073,D3073)="","",VLOOKUP(CONCATENATE(C3073,D3073),Karakteristieken!AQ:AQ,1,FALSE))</f>
        <v/>
      </c>
    </row>
    <row r="3074" spans="1:16" x14ac:dyDescent="0.25">
      <c r="A3074" s="59">
        <v>200110166</v>
      </c>
      <c r="B3074" s="59">
        <v>200098632</v>
      </c>
      <c r="C3074" s="59" t="s">
        <v>3436</v>
      </c>
      <c r="D3074" s="59" t="s">
        <v>3455</v>
      </c>
      <c r="E3074" s="60" t="s">
        <v>3456</v>
      </c>
      <c r="F3074" s="60"/>
      <c r="G3074" s="60"/>
      <c r="H3074" s="60"/>
      <c r="I3074" s="59">
        <f t="shared" si="49"/>
        <v>26</v>
      </c>
      <c r="J3074" s="59" t="s">
        <v>1613</v>
      </c>
      <c r="K3074" s="61"/>
      <c r="L3074" s="62" t="s">
        <v>6737</v>
      </c>
      <c r="M3074" s="62" t="s">
        <v>3456</v>
      </c>
      <c r="N3074" s="72" t="str">
        <f>VLOOKUP(M3074,'Hulpblad KAR-parser'!A:C,2,FALSE)</f>
        <v>Inzet SAR</v>
      </c>
      <c r="O3074" s="72" t="str">
        <f>IF(VLOOKUP(M3074,'Hulpblad KAR-parser'!A:C,3,FALSE)="","",VLOOKUP(M3074,'Hulpblad KAR-parser'!A:C,3,FALSE))</f>
        <v>Strandtransport</v>
      </c>
      <c r="P3074" s="136" t="str">
        <f>IF(CONCATENATE(C3074,D3074)="","",VLOOKUP(CONCATENATE(C3074,D3074),Karakteristieken!AQ:AQ,1,FALSE))</f>
        <v>Inzet SARStrandtransport</v>
      </c>
    </row>
    <row r="3075" spans="1:16" x14ac:dyDescent="0.25">
      <c r="A3075" s="59"/>
      <c r="B3075" s="59"/>
      <c r="C3075" s="59"/>
      <c r="D3075" s="59"/>
      <c r="E3075" s="60" t="s">
        <v>10107</v>
      </c>
      <c r="F3075" s="60"/>
      <c r="G3075" s="60" t="s">
        <v>3456</v>
      </c>
      <c r="H3075" s="60"/>
      <c r="I3075" s="59">
        <f t="shared" si="49"/>
        <v>5</v>
      </c>
      <c r="J3075" s="59" t="s">
        <v>1561</v>
      </c>
      <c r="K3075" s="61"/>
      <c r="L3075" s="62" t="s">
        <v>6737</v>
      </c>
      <c r="M3075" s="62" t="s">
        <v>3456</v>
      </c>
      <c r="N3075" s="72" t="str">
        <f>VLOOKUP(M3075,'Hulpblad KAR-parser'!A:C,2,FALSE)</f>
        <v>Inzet SAR</v>
      </c>
      <c r="O3075" s="72" t="str">
        <f>IF(VLOOKUP(M3075,'Hulpblad KAR-parser'!A:C,3,FALSE)="","",VLOOKUP(M3075,'Hulpblad KAR-parser'!A:C,3,FALSE))</f>
        <v>Strandtransport</v>
      </c>
      <c r="P3075" s="136" t="str">
        <f>IF(CONCATENATE(C3075,D3075)="","",VLOOKUP(CONCATENATE(C3075,D3075),Karakteristieken!AQ:AQ,1,FALSE))</f>
        <v/>
      </c>
    </row>
    <row r="3076" spans="1:16" x14ac:dyDescent="0.25">
      <c r="A3076" s="59">
        <v>200112627</v>
      </c>
      <c r="B3076" s="59">
        <v>200106757</v>
      </c>
      <c r="C3076" s="59" t="s">
        <v>4939</v>
      </c>
      <c r="D3076" s="59" t="s">
        <v>4972</v>
      </c>
      <c r="E3076" s="60" t="s">
        <v>6509</v>
      </c>
      <c r="F3076" s="60"/>
      <c r="G3076" s="60"/>
      <c r="H3076" s="60"/>
      <c r="I3076" s="59">
        <f t="shared" ref="I3076:I3133" si="50">LEN(E3076)</f>
        <v>6</v>
      </c>
      <c r="J3076" s="59" t="s">
        <v>1613</v>
      </c>
      <c r="K3076" s="61"/>
      <c r="L3076" s="62" t="s">
        <v>6738</v>
      </c>
      <c r="M3076" s="62" t="s">
        <v>6509</v>
      </c>
      <c r="N3076" s="72" t="str">
        <f>VLOOKUP(M3076,'Hulpblad KAR-parser'!A:C,2,FALSE)</f>
        <v>Soort geplande actie</v>
      </c>
      <c r="O3076" s="72" t="str">
        <f>IF(VLOOKUP(M3076,'Hulpblad KAR-parser'!A:C,3,FALSE)="","",VLOOKUP(M3076,'Hulpblad KAR-parser'!A:C,3,FALSE))</f>
        <v>Jagen</v>
      </c>
      <c r="P3076" s="136" t="str">
        <f>IF(CONCATENATE(C3076,D3076)="","",VLOOKUP(CONCATENATE(C3076,D3076),Karakteristieken!AQ:AQ,1,FALSE))</f>
        <v>Soort geplande actieJagen</v>
      </c>
    </row>
    <row r="3077" spans="1:16" x14ac:dyDescent="0.25">
      <c r="A3077" s="59"/>
      <c r="B3077" s="59"/>
      <c r="C3077" s="59"/>
      <c r="D3077" s="59"/>
      <c r="E3077" s="60" t="s">
        <v>7851</v>
      </c>
      <c r="F3077" s="60"/>
      <c r="G3077" s="60" t="s">
        <v>6509</v>
      </c>
      <c r="H3077" s="60"/>
      <c r="I3077" s="59">
        <f t="shared" si="50"/>
        <v>6</v>
      </c>
      <c r="J3077" s="59" t="s">
        <v>1561</v>
      </c>
      <c r="K3077" s="61"/>
      <c r="L3077" s="62" t="s">
        <v>6738</v>
      </c>
      <c r="M3077" s="62" t="s">
        <v>6509</v>
      </c>
      <c r="N3077" s="72" t="str">
        <f>VLOOKUP(M3077,'Hulpblad KAR-parser'!A:C,2,FALSE)</f>
        <v>Soort geplande actie</v>
      </c>
      <c r="O3077" s="72" t="str">
        <f>IF(VLOOKUP(M3077,'Hulpblad KAR-parser'!A:C,3,FALSE)="","",VLOOKUP(M3077,'Hulpblad KAR-parser'!A:C,3,FALSE))</f>
        <v>Jagen</v>
      </c>
      <c r="P3077" s="136" t="str">
        <f>IF(CONCATENATE(C3077,D3077)="","",VLOOKUP(CONCATENATE(C3077,D3077),Karakteristieken!AQ:AQ,1,FALSE))</f>
        <v/>
      </c>
    </row>
    <row r="3078" spans="1:16" x14ac:dyDescent="0.25">
      <c r="A3078" s="59">
        <v>200110167</v>
      </c>
      <c r="B3078" s="59">
        <v>200059284</v>
      </c>
      <c r="C3078" s="59" t="s">
        <v>5538</v>
      </c>
      <c r="D3078" s="59" t="s">
        <v>5554</v>
      </c>
      <c r="E3078" s="60" t="s">
        <v>6613</v>
      </c>
      <c r="F3078" s="60"/>
      <c r="G3078" s="60"/>
      <c r="H3078" s="60"/>
      <c r="I3078" s="59">
        <f t="shared" si="50"/>
        <v>20</v>
      </c>
      <c r="J3078" s="59" t="s">
        <v>1613</v>
      </c>
      <c r="K3078" s="61"/>
      <c r="L3078" s="62" t="s">
        <v>6738</v>
      </c>
      <c r="M3078" s="62" t="s">
        <v>6613</v>
      </c>
      <c r="N3078" s="72" t="str">
        <f>VLOOKUP(M3078,'Hulpblad KAR-parser'!A:C,2,FALSE)</f>
        <v>Soort vaartuig</v>
      </c>
      <c r="O3078" s="72" t="str">
        <f>IF(VLOOKUP(M3078,'Hulpblad KAR-parser'!A:C,3,FALSE)="","",VLOOKUP(M3078,'Hulpblad KAR-parser'!A:C,3,FALSE))</f>
        <v>Jetski</v>
      </c>
      <c r="P3078" s="136" t="str">
        <f>IF(CONCATENATE(C3078,D3078)="","",VLOOKUP(CONCATENATE(C3078,D3078),Karakteristieken!AQ:AQ,1,FALSE))</f>
        <v>Soort vaartuigJetski</v>
      </c>
    </row>
    <row r="3079" spans="1:16" x14ac:dyDescent="0.25">
      <c r="A3079" s="59"/>
      <c r="B3079" s="59"/>
      <c r="C3079" s="59"/>
      <c r="D3079" s="59"/>
      <c r="E3079" s="60" t="s">
        <v>8366</v>
      </c>
      <c r="F3079" s="60"/>
      <c r="G3079" s="60" t="s">
        <v>6613</v>
      </c>
      <c r="H3079" s="60"/>
      <c r="I3079" s="59">
        <f t="shared" si="50"/>
        <v>15</v>
      </c>
      <c r="J3079" s="59" t="s">
        <v>1561</v>
      </c>
      <c r="K3079" s="61"/>
      <c r="L3079" s="62" t="s">
        <v>6738</v>
      </c>
      <c r="M3079" s="62" t="s">
        <v>6613</v>
      </c>
      <c r="N3079" s="72" t="str">
        <f>VLOOKUP(M3079,'Hulpblad KAR-parser'!A:C,2,FALSE)</f>
        <v>Soort vaartuig</v>
      </c>
      <c r="O3079" s="72" t="str">
        <f>IF(VLOOKUP(M3079,'Hulpblad KAR-parser'!A:C,3,FALSE)="","",VLOOKUP(M3079,'Hulpblad KAR-parser'!A:C,3,FALSE))</f>
        <v>Jetski</v>
      </c>
      <c r="P3079" s="136" t="str">
        <f>IF(CONCATENATE(C3079,D3079)="","",VLOOKUP(CONCATENATE(C3079,D3079),Karakteristieken!AQ:AQ,1,FALSE))</f>
        <v/>
      </c>
    </row>
    <row r="3080" spans="1:16" x14ac:dyDescent="0.25">
      <c r="A3080" s="59">
        <v>200110168</v>
      </c>
      <c r="B3080" s="59">
        <v>200098633</v>
      </c>
      <c r="C3080" s="59" t="s">
        <v>3470</v>
      </c>
      <c r="D3080" s="59"/>
      <c r="E3080" s="60" t="s">
        <v>3474</v>
      </c>
      <c r="F3080" s="60"/>
      <c r="G3080" s="60"/>
      <c r="H3080" s="60"/>
      <c r="I3080" s="59">
        <f t="shared" si="50"/>
        <v>17</v>
      </c>
      <c r="J3080" s="59" t="s">
        <v>1613</v>
      </c>
      <c r="K3080" s="61"/>
      <c r="L3080" s="62" t="s">
        <v>6737</v>
      </c>
      <c r="M3080" s="62" t="s">
        <v>3474</v>
      </c>
      <c r="N3080" s="72" t="str">
        <f>VLOOKUP(M3080,'Hulpblad KAR-parser'!A:C,2,FALSE)</f>
        <v>Justitiele Voorw</v>
      </c>
      <c r="O3080" s="72" t="str">
        <f>IF(VLOOKUP(M3080,'Hulpblad KAR-parser'!A:C,3,FALSE)="","",VLOOKUP(M3080,'Hulpblad KAR-parser'!A:C,3,FALSE))</f>
        <v/>
      </c>
      <c r="P3080" s="136" t="str">
        <f>IF(CONCATENATE(C3080,D3080)="","",VLOOKUP(CONCATENATE(C3080,D3080),Karakteristieken!AQ:AQ,1,FALSE))</f>
        <v>Justitiele Voorw</v>
      </c>
    </row>
    <row r="3081" spans="1:16" x14ac:dyDescent="0.25">
      <c r="A3081" s="59"/>
      <c r="B3081" s="59"/>
      <c r="C3081" s="59"/>
      <c r="D3081" s="59"/>
      <c r="E3081" s="60" t="s">
        <v>10109</v>
      </c>
      <c r="F3081" s="60"/>
      <c r="G3081" s="60" t="s">
        <v>3474</v>
      </c>
      <c r="H3081" s="60"/>
      <c r="I3081" s="59">
        <f t="shared" si="50"/>
        <v>7</v>
      </c>
      <c r="J3081" s="59" t="s">
        <v>1561</v>
      </c>
      <c r="K3081" s="61"/>
      <c r="L3081" s="62" t="s">
        <v>6737</v>
      </c>
      <c r="M3081" s="62" t="s">
        <v>3474</v>
      </c>
      <c r="N3081" s="72" t="str">
        <f>VLOOKUP(M3081,'Hulpblad KAR-parser'!A:C,2,FALSE)</f>
        <v>Justitiele Voorw</v>
      </c>
      <c r="O3081" s="72" t="str">
        <f>IF(VLOOKUP(M3081,'Hulpblad KAR-parser'!A:C,3,FALSE)="","",VLOOKUP(M3081,'Hulpblad KAR-parser'!A:C,3,FALSE))</f>
        <v/>
      </c>
      <c r="P3081" s="136" t="str">
        <f>IF(CONCATENATE(C3081,D3081)="","",VLOOKUP(CONCATENATE(C3081,D3081),Karakteristieken!AQ:AQ,1,FALSE))</f>
        <v/>
      </c>
    </row>
    <row r="3082" spans="1:16" x14ac:dyDescent="0.25">
      <c r="A3082" s="59"/>
      <c r="B3082" s="59"/>
      <c r="C3082" s="59"/>
      <c r="D3082" s="59"/>
      <c r="E3082" s="60" t="s">
        <v>10110</v>
      </c>
      <c r="F3082" s="60"/>
      <c r="G3082" s="60" t="s">
        <v>3474</v>
      </c>
      <c r="H3082" s="60"/>
      <c r="I3082" s="59">
        <f t="shared" si="50"/>
        <v>6</v>
      </c>
      <c r="J3082" s="59" t="s">
        <v>1561</v>
      </c>
      <c r="K3082" s="61"/>
      <c r="L3082" s="62" t="s">
        <v>6737</v>
      </c>
      <c r="M3082" s="62" t="s">
        <v>3474</v>
      </c>
      <c r="N3082" s="72" t="str">
        <f>VLOOKUP(M3082,'Hulpblad KAR-parser'!A:C,2,FALSE)</f>
        <v>Justitiele Voorw</v>
      </c>
      <c r="O3082" s="72" t="str">
        <f>IF(VLOOKUP(M3082,'Hulpblad KAR-parser'!A:C,3,FALSE)="","",VLOOKUP(M3082,'Hulpblad KAR-parser'!A:C,3,FALSE))</f>
        <v/>
      </c>
      <c r="P3082" s="136" t="str">
        <f>IF(CONCATENATE(C3082,D3082)="","",VLOOKUP(CONCATENATE(C3082,D3082),Karakteristieken!AQ:AQ,1,FALSE))</f>
        <v/>
      </c>
    </row>
    <row r="3083" spans="1:16" x14ac:dyDescent="0.25">
      <c r="A3083" s="59">
        <v>200110169</v>
      </c>
      <c r="B3083" s="59">
        <v>200059132</v>
      </c>
      <c r="C3083" s="59" t="s">
        <v>2466</v>
      </c>
      <c r="D3083" s="59" t="s">
        <v>2519</v>
      </c>
      <c r="E3083" s="60" t="s">
        <v>6318</v>
      </c>
      <c r="F3083" s="60"/>
      <c r="G3083" s="60"/>
      <c r="H3083" s="60"/>
      <c r="I3083" s="59">
        <f t="shared" si="50"/>
        <v>11</v>
      </c>
      <c r="J3083" s="59" t="s">
        <v>1613</v>
      </c>
      <c r="K3083" s="61"/>
      <c r="L3083" s="62" t="s">
        <v>6738</v>
      </c>
      <c r="M3083" s="62" t="s">
        <v>6318</v>
      </c>
      <c r="N3083" s="72" t="str">
        <f>VLOOKUP(M3083,'Hulpblad KAR-parser'!A:C,2,FALSE)</f>
        <v>Inzet Brw Alg</v>
      </c>
      <c r="O3083" s="72" t="str">
        <f>IF(VLOOKUP(M3083,'Hulpblad KAR-parser'!A:C,3,FALSE)="","",VLOOKUP(M3083,'Hulpblad KAR-parser'!A:C,3,FALSE))</f>
        <v>Kazerneren</v>
      </c>
      <c r="P3083" s="136" t="str">
        <f>IF(CONCATENATE(C3083,D3083)="","",VLOOKUP(CONCATENATE(C3083,D3083),Karakteristieken!AQ:AQ,1,FALSE))</f>
        <v>Inzet Brw AlgKazerneren</v>
      </c>
    </row>
    <row r="3084" spans="1:16" x14ac:dyDescent="0.25">
      <c r="A3084" s="59"/>
      <c r="B3084" s="59"/>
      <c r="C3084" s="59"/>
      <c r="D3084" s="59"/>
      <c r="E3084" s="60" t="s">
        <v>7688</v>
      </c>
      <c r="F3084" s="60"/>
      <c r="G3084" s="60" t="s">
        <v>6318</v>
      </c>
      <c r="H3084" s="60"/>
      <c r="I3084" s="59">
        <f t="shared" si="50"/>
        <v>4</v>
      </c>
      <c r="J3084" s="59" t="s">
        <v>1561</v>
      </c>
      <c r="K3084" s="61"/>
      <c r="L3084" s="62" t="s">
        <v>6738</v>
      </c>
      <c r="M3084" s="62" t="s">
        <v>6318</v>
      </c>
      <c r="N3084" s="72" t="str">
        <f>VLOOKUP(M3084,'Hulpblad KAR-parser'!A:C,2,FALSE)</f>
        <v>Inzet Brw Alg</v>
      </c>
      <c r="O3084" s="72" t="str">
        <f>IF(VLOOKUP(M3084,'Hulpblad KAR-parser'!A:C,3,FALSE)="","",VLOOKUP(M3084,'Hulpblad KAR-parser'!A:C,3,FALSE))</f>
        <v>Kazerneren</v>
      </c>
      <c r="P3084" s="136" t="str">
        <f>IF(CONCATENATE(C3084,D3084)="","",VLOOKUP(CONCATENATE(C3084,D3084),Karakteristieken!AQ:AQ,1,FALSE))</f>
        <v/>
      </c>
    </row>
    <row r="3085" spans="1:16" x14ac:dyDescent="0.25">
      <c r="A3085" s="59">
        <v>200011225</v>
      </c>
      <c r="B3085" s="59">
        <v>200011224</v>
      </c>
      <c r="C3085" s="59" t="s">
        <v>3475</v>
      </c>
      <c r="D3085" s="59"/>
      <c r="E3085" s="60" t="s">
        <v>3478</v>
      </c>
      <c r="F3085" s="60"/>
      <c r="G3085" s="60"/>
      <c r="H3085" s="60"/>
      <c r="I3085" s="59">
        <f t="shared" si="50"/>
        <v>9</v>
      </c>
      <c r="J3085" s="59" t="s">
        <v>1613</v>
      </c>
      <c r="K3085" s="61"/>
      <c r="L3085" s="62" t="s">
        <v>6737</v>
      </c>
      <c r="M3085" s="62" t="s">
        <v>3478</v>
      </c>
      <c r="N3085" s="72" t="str">
        <f>VLOOKUP(M3085,'Hulpblad KAR-parser'!A:C,2,FALSE)</f>
        <v>Kenteken</v>
      </c>
      <c r="O3085" s="72" t="str">
        <f>IF(VLOOKUP(M3085,'Hulpblad KAR-parser'!A:C,3,FALSE)="","",VLOOKUP(M3085,'Hulpblad KAR-parser'!A:C,3,FALSE))</f>
        <v/>
      </c>
      <c r="P3085" s="136" t="str">
        <f>IF(CONCATENATE(C3085,D3085)="","",VLOOKUP(CONCATENATE(C3085,D3085),Karakteristieken!AQ:AQ,1,FALSE))</f>
        <v>Kenteken</v>
      </c>
    </row>
    <row r="3086" spans="1:16" x14ac:dyDescent="0.25">
      <c r="A3086" s="59"/>
      <c r="B3086" s="59"/>
      <c r="C3086" s="59"/>
      <c r="D3086" s="59"/>
      <c r="E3086" s="60" t="s">
        <v>10111</v>
      </c>
      <c r="F3086" s="60"/>
      <c r="G3086" s="60" t="s">
        <v>3478</v>
      </c>
      <c r="H3086" s="60"/>
      <c r="I3086" s="59">
        <f t="shared" si="50"/>
        <v>6</v>
      </c>
      <c r="J3086" s="59" t="s">
        <v>1561</v>
      </c>
      <c r="K3086" s="61"/>
      <c r="L3086" s="62" t="s">
        <v>6737</v>
      </c>
      <c r="M3086" s="62" t="s">
        <v>3478</v>
      </c>
      <c r="N3086" s="72" t="str">
        <f>VLOOKUP(M3086,'Hulpblad KAR-parser'!A:C,2,FALSE)</f>
        <v>Kenteken</v>
      </c>
      <c r="O3086" s="72" t="str">
        <f>IF(VLOOKUP(M3086,'Hulpblad KAR-parser'!A:C,3,FALSE)="","",VLOOKUP(M3086,'Hulpblad KAR-parser'!A:C,3,FALSE))</f>
        <v/>
      </c>
      <c r="P3086" s="136" t="str">
        <f>IF(CONCATENATE(C3086,D3086)="","",VLOOKUP(CONCATENATE(C3086,D3086),Karakteristieken!AQ:AQ,1,FALSE))</f>
        <v/>
      </c>
    </row>
    <row r="3087" spans="1:16" x14ac:dyDescent="0.25">
      <c r="A3087" s="59"/>
      <c r="B3087" s="59"/>
      <c r="C3087" s="59"/>
      <c r="D3087" s="59"/>
      <c r="E3087" s="60" t="s">
        <v>10114</v>
      </c>
      <c r="F3087" s="60"/>
      <c r="G3087" s="60" t="s">
        <v>3478</v>
      </c>
      <c r="H3087" s="60"/>
      <c r="I3087" s="59">
        <f t="shared" si="50"/>
        <v>5</v>
      </c>
      <c r="J3087" s="59" t="s">
        <v>1561</v>
      </c>
      <c r="K3087" s="61"/>
      <c r="L3087" s="62" t="s">
        <v>6737</v>
      </c>
      <c r="M3087" s="62" t="s">
        <v>3478</v>
      </c>
      <c r="N3087" s="72" t="str">
        <f>VLOOKUP(M3087,'Hulpblad KAR-parser'!A:C,2,FALSE)</f>
        <v>Kenteken</v>
      </c>
      <c r="O3087" s="72" t="str">
        <f>IF(VLOOKUP(M3087,'Hulpblad KAR-parser'!A:C,3,FALSE)="","",VLOOKUP(M3087,'Hulpblad KAR-parser'!A:C,3,FALSE))</f>
        <v/>
      </c>
      <c r="P3087" s="136" t="str">
        <f>IF(CONCATENATE(C3087,D3087)="","",VLOOKUP(CONCATENATE(C3087,D3087),Karakteristieken!AQ:AQ,1,FALSE))</f>
        <v/>
      </c>
    </row>
    <row r="3088" spans="1:16" x14ac:dyDescent="0.25">
      <c r="A3088" s="59"/>
      <c r="B3088" s="59"/>
      <c r="C3088" s="59"/>
      <c r="D3088" s="59"/>
      <c r="E3088" s="60" t="s">
        <v>10112</v>
      </c>
      <c r="F3088" s="60"/>
      <c r="G3088" s="60" t="s">
        <v>3478</v>
      </c>
      <c r="H3088" s="60"/>
      <c r="I3088" s="59">
        <f t="shared" si="50"/>
        <v>4</v>
      </c>
      <c r="J3088" s="59" t="s">
        <v>1561</v>
      </c>
      <c r="K3088" s="61"/>
      <c r="L3088" s="62" t="s">
        <v>6737</v>
      </c>
      <c r="M3088" s="62" t="s">
        <v>3478</v>
      </c>
      <c r="N3088" s="72" t="str">
        <f>VLOOKUP(M3088,'Hulpblad KAR-parser'!A:C,2,FALSE)</f>
        <v>Kenteken</v>
      </c>
      <c r="O3088" s="72" t="str">
        <f>IF(VLOOKUP(M3088,'Hulpblad KAR-parser'!A:C,3,FALSE)="","",VLOOKUP(M3088,'Hulpblad KAR-parser'!A:C,3,FALSE))</f>
        <v/>
      </c>
      <c r="P3088" s="136" t="str">
        <f>IF(CONCATENATE(C3088,D3088)="","",VLOOKUP(CONCATENATE(C3088,D3088),Karakteristieken!AQ:AQ,1,FALSE))</f>
        <v/>
      </c>
    </row>
    <row r="3089" spans="1:16" x14ac:dyDescent="0.25">
      <c r="A3089" s="59"/>
      <c r="B3089" s="59"/>
      <c r="C3089" s="59"/>
      <c r="D3089" s="59"/>
      <c r="E3089" s="60" t="s">
        <v>10113</v>
      </c>
      <c r="F3089" s="60"/>
      <c r="G3089" s="60" t="s">
        <v>3478</v>
      </c>
      <c r="H3089" s="60"/>
      <c r="I3089" s="59">
        <f t="shared" si="50"/>
        <v>5</v>
      </c>
      <c r="J3089" s="59" t="s">
        <v>1561</v>
      </c>
      <c r="K3089" s="61"/>
      <c r="L3089" s="62" t="s">
        <v>6737</v>
      </c>
      <c r="M3089" s="62" t="s">
        <v>3478</v>
      </c>
      <c r="N3089" s="72" t="str">
        <f>VLOOKUP(M3089,'Hulpblad KAR-parser'!A:C,2,FALSE)</f>
        <v>Kenteken</v>
      </c>
      <c r="O3089" s="72" t="str">
        <f>IF(VLOOKUP(M3089,'Hulpblad KAR-parser'!A:C,3,FALSE)="","",VLOOKUP(M3089,'Hulpblad KAR-parser'!A:C,3,FALSE))</f>
        <v/>
      </c>
      <c r="P3089" s="136" t="str">
        <f>IF(CONCATENATE(C3089,D3089)="","",VLOOKUP(CONCATENATE(C3089,D3089),Karakteristieken!AQ:AQ,1,FALSE))</f>
        <v/>
      </c>
    </row>
    <row r="3090" spans="1:16" x14ac:dyDescent="0.25">
      <c r="A3090" s="59">
        <v>200137316</v>
      </c>
      <c r="B3090" s="59">
        <v>200107729</v>
      </c>
      <c r="C3090" s="59" t="s">
        <v>12142</v>
      </c>
      <c r="D3090" s="59"/>
      <c r="E3090" s="60" t="s">
        <v>12144</v>
      </c>
      <c r="F3090" s="60"/>
      <c r="G3090" s="60"/>
      <c r="H3090" s="60"/>
      <c r="I3090" s="59">
        <f t="shared" si="50"/>
        <v>16</v>
      </c>
      <c r="J3090" s="59" t="s">
        <v>1613</v>
      </c>
      <c r="K3090" s="61"/>
      <c r="L3090" s="62" t="s">
        <v>6737</v>
      </c>
      <c r="M3090" s="62" t="s">
        <v>12144</v>
      </c>
      <c r="N3090" s="72" t="str">
        <f>VLOOKUP(M3090,'Hulpblad KAR-parser'!A:C,2,FALSE)</f>
        <v>Kenteken DEFlog</v>
      </c>
      <c r="O3090" s="72" t="str">
        <f>IF(VLOOKUP(M3090,'Hulpblad KAR-parser'!A:C,3,FALSE)="","",VLOOKUP(M3090,'Hulpblad KAR-parser'!A:C,3,FALSE))</f>
        <v/>
      </c>
      <c r="P3090" s="136" t="str">
        <f>IF(CONCATENATE(C3090,D3090)="","",VLOOKUP(CONCATENATE(C3090,D3090),Karakteristieken!AQ:AQ,1,FALSE))</f>
        <v>Kenteken DEFlog</v>
      </c>
    </row>
    <row r="3091" spans="1:16" x14ac:dyDescent="0.25">
      <c r="A3091" s="59"/>
      <c r="B3091" s="59"/>
      <c r="C3091" s="59"/>
      <c r="D3091" s="59"/>
      <c r="E3091" s="60" t="s">
        <v>12150</v>
      </c>
      <c r="F3091" s="60"/>
      <c r="G3091" s="60" t="s">
        <v>12144</v>
      </c>
      <c r="H3091" s="60"/>
      <c r="I3091" s="59">
        <f t="shared" si="50"/>
        <v>26</v>
      </c>
      <c r="J3091" s="59" t="s">
        <v>1561</v>
      </c>
      <c r="K3091" s="61"/>
      <c r="L3091" s="62" t="s">
        <v>6737</v>
      </c>
      <c r="M3091" s="62" t="s">
        <v>12144</v>
      </c>
      <c r="N3091" s="72" t="str">
        <f>VLOOKUP(M3091,'Hulpblad KAR-parser'!A:C,2,FALSE)</f>
        <v>Kenteken DEFlog</v>
      </c>
      <c r="O3091" s="72" t="str">
        <f>IF(VLOOKUP(M3091,'Hulpblad KAR-parser'!A:C,3,FALSE)="","",VLOOKUP(M3091,'Hulpblad KAR-parser'!A:C,3,FALSE))</f>
        <v/>
      </c>
      <c r="P3091" s="136" t="str">
        <f>IF(CONCATENATE(C3091,D3091)="","",VLOOKUP(CONCATENATE(C3091,D3091),Karakteristieken!AQ:AQ,1,FALSE))</f>
        <v/>
      </c>
    </row>
    <row r="3092" spans="1:16" x14ac:dyDescent="0.25">
      <c r="A3092" s="59"/>
      <c r="B3092" s="59"/>
      <c r="C3092" s="59"/>
      <c r="D3092" s="59"/>
      <c r="E3092" s="60" t="s">
        <v>12148</v>
      </c>
      <c r="F3092" s="60"/>
      <c r="G3092" s="60" t="s">
        <v>12144</v>
      </c>
      <c r="H3092" s="60"/>
      <c r="I3092" s="59">
        <f t="shared" si="50"/>
        <v>8</v>
      </c>
      <c r="J3092" s="59" t="s">
        <v>1561</v>
      </c>
      <c r="K3092" s="61"/>
      <c r="L3092" s="62" t="s">
        <v>6737</v>
      </c>
      <c r="M3092" s="62" t="s">
        <v>12144</v>
      </c>
      <c r="N3092" s="72" t="str">
        <f>VLOOKUP(M3092,'Hulpblad KAR-parser'!A:C,2,FALSE)</f>
        <v>Kenteken DEFlog</v>
      </c>
      <c r="O3092" s="72" t="str">
        <f>IF(VLOOKUP(M3092,'Hulpblad KAR-parser'!A:C,3,FALSE)="","",VLOOKUP(M3092,'Hulpblad KAR-parser'!A:C,3,FALSE))</f>
        <v/>
      </c>
      <c r="P3092" s="136" t="str">
        <f>IF(CONCATENATE(C3092,D3092)="","",VLOOKUP(CONCATENATE(C3092,D3092),Karakteristieken!AQ:AQ,1,FALSE))</f>
        <v/>
      </c>
    </row>
    <row r="3093" spans="1:16" x14ac:dyDescent="0.25">
      <c r="A3093" s="59"/>
      <c r="B3093" s="59"/>
      <c r="C3093" s="59"/>
      <c r="D3093" s="59"/>
      <c r="E3093" s="60" t="s">
        <v>12147</v>
      </c>
      <c r="F3093" s="60"/>
      <c r="G3093" s="60" t="s">
        <v>12144</v>
      </c>
      <c r="H3093" s="60"/>
      <c r="I3093" s="59">
        <f t="shared" si="50"/>
        <v>7</v>
      </c>
      <c r="J3093" s="59" t="s">
        <v>1561</v>
      </c>
      <c r="K3093" s="61"/>
      <c r="L3093" s="62" t="s">
        <v>6737</v>
      </c>
      <c r="M3093" s="62" t="s">
        <v>12144</v>
      </c>
      <c r="N3093" s="72" t="str">
        <f>VLOOKUP(M3093,'Hulpblad KAR-parser'!A:C,2,FALSE)</f>
        <v>Kenteken DEFlog</v>
      </c>
      <c r="O3093" s="72" t="str">
        <f>IF(VLOOKUP(M3093,'Hulpblad KAR-parser'!A:C,3,FALSE)="","",VLOOKUP(M3093,'Hulpblad KAR-parser'!A:C,3,FALSE))</f>
        <v/>
      </c>
      <c r="P3093" s="136" t="str">
        <f>IF(CONCATENATE(C3093,D3093)="","",VLOOKUP(CONCATENATE(C3093,D3093),Karakteristieken!AQ:AQ,1,FALSE))</f>
        <v/>
      </c>
    </row>
    <row r="3094" spans="1:16" x14ac:dyDescent="0.25">
      <c r="A3094" s="59"/>
      <c r="B3094" s="59"/>
      <c r="C3094" s="59"/>
      <c r="D3094" s="59"/>
      <c r="E3094" s="60" t="s">
        <v>12149</v>
      </c>
      <c r="F3094" s="60"/>
      <c r="G3094" s="60" t="s">
        <v>12144</v>
      </c>
      <c r="H3094" s="60"/>
      <c r="I3094" s="59">
        <f t="shared" si="50"/>
        <v>6</v>
      </c>
      <c r="J3094" s="59" t="s">
        <v>1561</v>
      </c>
      <c r="K3094" s="61"/>
      <c r="L3094" s="62" t="s">
        <v>6737</v>
      </c>
      <c r="M3094" s="62" t="s">
        <v>12144</v>
      </c>
      <c r="N3094" s="72" t="str">
        <f>VLOOKUP(M3094,'Hulpblad KAR-parser'!A:C,2,FALSE)</f>
        <v>Kenteken DEFlog</v>
      </c>
      <c r="O3094" s="72" t="str">
        <f>IF(VLOOKUP(M3094,'Hulpblad KAR-parser'!A:C,3,FALSE)="","",VLOOKUP(M3094,'Hulpblad KAR-parser'!A:C,3,FALSE))</f>
        <v/>
      </c>
      <c r="P3094" s="136" t="str">
        <f>IF(CONCATENATE(C3094,D3094)="","",VLOOKUP(CONCATENATE(C3094,D3094),Karakteristieken!AQ:AQ,1,FALSE))</f>
        <v/>
      </c>
    </row>
    <row r="3095" spans="1:16" x14ac:dyDescent="0.25">
      <c r="A3095" s="59"/>
      <c r="B3095" s="59"/>
      <c r="C3095" s="59"/>
      <c r="D3095" s="59"/>
      <c r="E3095" s="60" t="s">
        <v>12146</v>
      </c>
      <c r="F3095" s="60"/>
      <c r="G3095" s="60" t="s">
        <v>12144</v>
      </c>
      <c r="H3095" s="60"/>
      <c r="I3095" s="59">
        <f t="shared" si="50"/>
        <v>7</v>
      </c>
      <c r="J3095" s="59" t="s">
        <v>1561</v>
      </c>
      <c r="K3095" s="61"/>
      <c r="L3095" s="62" t="s">
        <v>6737</v>
      </c>
      <c r="M3095" s="62" t="s">
        <v>12144</v>
      </c>
      <c r="N3095" s="72" t="str">
        <f>VLOOKUP(M3095,'Hulpblad KAR-parser'!A:C,2,FALSE)</f>
        <v>Kenteken DEFlog</v>
      </c>
      <c r="O3095" s="72" t="str">
        <f>IF(VLOOKUP(M3095,'Hulpblad KAR-parser'!A:C,3,FALSE)="","",VLOOKUP(M3095,'Hulpblad KAR-parser'!A:C,3,FALSE))</f>
        <v/>
      </c>
      <c r="P3095" s="136" t="str">
        <f>IF(CONCATENATE(C3095,D3095)="","",VLOOKUP(CONCATENATE(C3095,D3095),Karakteristieken!AQ:AQ,1,FALSE))</f>
        <v/>
      </c>
    </row>
    <row r="3096" spans="1:16" x14ac:dyDescent="0.25">
      <c r="A3096" s="67">
        <v>200137317</v>
      </c>
      <c r="B3096" s="67">
        <v>200059169</v>
      </c>
      <c r="C3096" s="67" t="s">
        <v>11768</v>
      </c>
      <c r="D3096" s="67" t="s">
        <v>4804</v>
      </c>
      <c r="E3096" s="68" t="s">
        <v>6276</v>
      </c>
      <c r="F3096" s="68"/>
      <c r="G3096" s="68"/>
      <c r="H3096" s="68"/>
      <c r="I3096" s="67">
        <f t="shared" si="50"/>
        <v>17</v>
      </c>
      <c r="J3096" s="67" t="s">
        <v>1613</v>
      </c>
      <c r="K3096" s="91" t="s">
        <v>12550</v>
      </c>
      <c r="L3096" s="62" t="s">
        <v>6738</v>
      </c>
      <c r="M3096" s="62" t="s">
        <v>6276</v>
      </c>
      <c r="N3096" s="72" t="str">
        <f>VLOOKUP(M3096,'Hulpblad KAR-parser'!A:C,2,FALSE)</f>
        <v>Aantref/lek gev.stof</v>
      </c>
      <c r="O3096" s="72" t="str">
        <f>IF(VLOOKUP(M3096,'Hulpblad KAR-parser'!A:C,3,FALSE)="","",VLOOKUP(M3096,'Hulpblad KAR-parser'!A:C,3,FALSE))</f>
        <v>Gevaarlijke stof</v>
      </c>
      <c r="P3096" s="136" t="str">
        <f>IF(CONCATENATE(C3096,D3096)="","",VLOOKUP(CONCATENATE(C3096,D3096),Karakteristieken!AQ:AQ,1,FALSE))</f>
        <v>Aantref/lek gev.stofGevaarlijke stof</v>
      </c>
    </row>
    <row r="3097" spans="1:16" x14ac:dyDescent="0.25">
      <c r="A3097" s="67"/>
      <c r="B3097" s="67"/>
      <c r="C3097" s="67"/>
      <c r="D3097" s="67"/>
      <c r="E3097" s="68" t="s">
        <v>8196</v>
      </c>
      <c r="F3097" s="68"/>
      <c r="G3097" s="68" t="s">
        <v>6276</v>
      </c>
      <c r="H3097" s="68"/>
      <c r="I3097" s="67">
        <f t="shared" si="50"/>
        <v>13</v>
      </c>
      <c r="J3097" s="67" t="s">
        <v>1561</v>
      </c>
      <c r="K3097" s="91" t="s">
        <v>12550</v>
      </c>
      <c r="L3097" s="62" t="s">
        <v>6738</v>
      </c>
      <c r="M3097" s="62" t="s">
        <v>6276</v>
      </c>
      <c r="N3097" s="72" t="str">
        <f>VLOOKUP(M3097,'Hulpblad KAR-parser'!A:C,2,FALSE)</f>
        <v>Aantref/lek gev.stof</v>
      </c>
      <c r="O3097" s="72" t="str">
        <f>IF(VLOOKUP(M3097,'Hulpblad KAR-parser'!A:C,3,FALSE)="","",VLOOKUP(M3097,'Hulpblad KAR-parser'!A:C,3,FALSE))</f>
        <v>Gevaarlijke stof</v>
      </c>
      <c r="P3097" s="136" t="str">
        <f>IF(CONCATENATE(C3097,D3097)="","",VLOOKUP(CONCATENATE(C3097,D3097),Karakteristieken!AQ:AQ,1,FALSE))</f>
        <v/>
      </c>
    </row>
    <row r="3098" spans="1:16" x14ac:dyDescent="0.25">
      <c r="A3098" s="59">
        <v>200110172</v>
      </c>
      <c r="B3098" s="59">
        <v>200059200</v>
      </c>
      <c r="C3098" s="59" t="s">
        <v>1761</v>
      </c>
      <c r="D3098" s="59" t="s">
        <v>1762</v>
      </c>
      <c r="E3098" s="60" t="s">
        <v>6187</v>
      </c>
      <c r="F3098" s="60"/>
      <c r="G3098" s="60"/>
      <c r="H3098" s="60"/>
      <c r="I3098" s="59">
        <f t="shared" si="50"/>
        <v>24</v>
      </c>
      <c r="J3098" s="59" t="s">
        <v>1613</v>
      </c>
      <c r="K3098" s="61"/>
      <c r="L3098" s="62" t="s">
        <v>6738</v>
      </c>
      <c r="M3098" s="62" t="s">
        <v>6187</v>
      </c>
      <c r="N3098" s="72" t="str">
        <f>VLOOKUP(M3098,'Hulpblad KAR-parser'!A:C,2,FALSE)</f>
        <v>Binnen/buiten</v>
      </c>
      <c r="O3098" s="72" t="str">
        <f>IF(VLOOKUP(M3098,'Hulpblad KAR-parser'!A:C,3,FALSE)="","",VLOOKUP(M3098,'Hulpblad KAR-parser'!A:C,3,FALSE))</f>
        <v>Binnen</v>
      </c>
      <c r="P3098" s="136" t="str">
        <f>IF(CONCATENATE(C3098,D3098)="","",VLOOKUP(CONCATENATE(C3098,D3098),Karakteristieken!AQ:AQ,1,FALSE))</f>
        <v>Binnen/buitenBinnen</v>
      </c>
    </row>
    <row r="3099" spans="1:16" x14ac:dyDescent="0.25">
      <c r="A3099" s="67">
        <v>200137318</v>
      </c>
      <c r="B3099" s="67">
        <v>200059200</v>
      </c>
      <c r="C3099" s="67" t="s">
        <v>11768</v>
      </c>
      <c r="D3099" s="67" t="s">
        <v>4804</v>
      </c>
      <c r="E3099" s="68" t="s">
        <v>6187</v>
      </c>
      <c r="F3099" s="68"/>
      <c r="G3099" s="68"/>
      <c r="H3099" s="68"/>
      <c r="I3099" s="67">
        <f t="shared" si="50"/>
        <v>24</v>
      </c>
      <c r="J3099" s="67" t="s">
        <v>1613</v>
      </c>
      <c r="K3099" s="91" t="s">
        <v>12550</v>
      </c>
      <c r="L3099" s="62" t="s">
        <v>6738</v>
      </c>
      <c r="M3099" s="62" t="s">
        <v>6187</v>
      </c>
      <c r="N3099" s="72" t="str">
        <f>VLOOKUP(M3099,'Hulpblad KAR-parser'!A:C,2,FALSE)</f>
        <v>Binnen/buiten</v>
      </c>
      <c r="O3099" s="72" t="str">
        <f>IF(VLOOKUP(M3099,'Hulpblad KAR-parser'!A:C,3,FALSE)="","",VLOOKUP(M3099,'Hulpblad KAR-parser'!A:C,3,FALSE))</f>
        <v>Binnen</v>
      </c>
      <c r="P3099" s="136" t="str">
        <f>IF(CONCATENATE(C3099,D3099)="","",VLOOKUP(CONCATENATE(C3099,D3099),Karakteristieken!AQ:AQ,1,FALSE))</f>
        <v>Aantref/lek gev.stofGevaarlijke stof</v>
      </c>
    </row>
    <row r="3100" spans="1:16" x14ac:dyDescent="0.25">
      <c r="A3100" s="59">
        <v>200114955</v>
      </c>
      <c r="B3100" s="59">
        <v>200059200</v>
      </c>
      <c r="C3100" s="59" t="s">
        <v>4154</v>
      </c>
      <c r="D3100" s="59" t="s">
        <v>40</v>
      </c>
      <c r="E3100" s="60" t="s">
        <v>6187</v>
      </c>
      <c r="F3100" s="60"/>
      <c r="G3100" s="60"/>
      <c r="H3100" s="60"/>
      <c r="I3100" s="59">
        <f t="shared" si="50"/>
        <v>24</v>
      </c>
      <c r="J3100" s="59" t="s">
        <v>1613</v>
      </c>
      <c r="K3100" s="61"/>
      <c r="L3100" s="62" t="s">
        <v>6738</v>
      </c>
      <c r="M3100" s="62" t="s">
        <v>6187</v>
      </c>
      <c r="N3100" s="72" t="str">
        <f>VLOOKUP(M3100,'Hulpblad KAR-parser'!A:C,2,FALSE)</f>
        <v>Binnen/buiten</v>
      </c>
      <c r="O3100" s="72" t="str">
        <f>IF(VLOOKUP(M3100,'Hulpblad KAR-parser'!A:C,3,FALSE)="","",VLOOKUP(M3100,'Hulpblad KAR-parser'!A:C,3,FALSE))</f>
        <v>Binnen</v>
      </c>
      <c r="P3100" s="136" t="str">
        <f>IF(CONCATENATE(C3100,D3100)="","",VLOOKUP(CONCATENATE(C3100,D3100),Karakteristieken!AQ:AQ,1,FALSE))</f>
        <v>Optisch &amp; geluidsignBrandweer</v>
      </c>
    </row>
    <row r="3101" spans="1:16" x14ac:dyDescent="0.25">
      <c r="A3101" s="59"/>
      <c r="B3101" s="59"/>
      <c r="C3101" s="59"/>
      <c r="D3101" s="59"/>
      <c r="E3101" s="60" t="s">
        <v>8197</v>
      </c>
      <c r="F3101" s="60"/>
      <c r="G3101" s="60" t="s">
        <v>6187</v>
      </c>
      <c r="H3101" s="60"/>
      <c r="I3101" s="59">
        <f t="shared" si="50"/>
        <v>20</v>
      </c>
      <c r="J3101" s="59" t="s">
        <v>1561</v>
      </c>
      <c r="K3101" s="61"/>
      <c r="L3101" s="62" t="s">
        <v>6738</v>
      </c>
      <c r="M3101" s="62" t="s">
        <v>6187</v>
      </c>
      <c r="N3101" s="72" t="str">
        <f>VLOOKUP(M3101,'Hulpblad KAR-parser'!A:C,2,FALSE)</f>
        <v>Binnen/buiten</v>
      </c>
      <c r="O3101" s="72" t="str">
        <f>IF(VLOOKUP(M3101,'Hulpblad KAR-parser'!A:C,3,FALSE)="","",VLOOKUP(M3101,'Hulpblad KAR-parser'!A:C,3,FALSE))</f>
        <v>Binnen</v>
      </c>
      <c r="P3101" s="136" t="str">
        <f>IF(CONCATENATE(C3101,D3101)="","",VLOOKUP(CONCATENATE(C3101,D3101),Karakteristieken!AQ:AQ,1,FALSE))</f>
        <v/>
      </c>
    </row>
    <row r="3102" spans="1:16" x14ac:dyDescent="0.25">
      <c r="A3102" s="59">
        <v>200114632</v>
      </c>
      <c r="B3102" s="59">
        <v>200059232</v>
      </c>
      <c r="C3102" s="59" t="s">
        <v>1761</v>
      </c>
      <c r="D3102" s="59" t="s">
        <v>784</v>
      </c>
      <c r="E3102" s="60" t="s">
        <v>6221</v>
      </c>
      <c r="F3102" s="60"/>
      <c r="G3102" s="60"/>
      <c r="H3102" s="60"/>
      <c r="I3102" s="59">
        <f t="shared" si="50"/>
        <v>24</v>
      </c>
      <c r="J3102" s="59" t="s">
        <v>1613</v>
      </c>
      <c r="K3102" s="61"/>
      <c r="L3102" s="62" t="s">
        <v>6738</v>
      </c>
      <c r="M3102" s="62" t="s">
        <v>6221</v>
      </c>
      <c r="N3102" s="72" t="str">
        <f>VLOOKUP(M3102,'Hulpblad KAR-parser'!A:C,2,FALSE)</f>
        <v>Binnen/buiten</v>
      </c>
      <c r="O3102" s="72" t="str">
        <f>IF(VLOOKUP(M3102,'Hulpblad KAR-parser'!A:C,3,FALSE)="","",VLOOKUP(M3102,'Hulpblad KAR-parser'!A:C,3,FALSE))</f>
        <v>Buiten</v>
      </c>
      <c r="P3102" s="136" t="str">
        <f>IF(CONCATENATE(C3102,D3102)="","",VLOOKUP(CONCATENATE(C3102,D3102),Karakteristieken!AQ:AQ,1,FALSE))</f>
        <v>Binnen/buitenBuiten</v>
      </c>
    </row>
    <row r="3103" spans="1:16" x14ac:dyDescent="0.25">
      <c r="A3103" s="67">
        <v>200137319</v>
      </c>
      <c r="B3103" s="67">
        <v>200059232</v>
      </c>
      <c r="C3103" s="67" t="s">
        <v>11768</v>
      </c>
      <c r="D3103" s="67" t="s">
        <v>4804</v>
      </c>
      <c r="E3103" s="68" t="s">
        <v>6221</v>
      </c>
      <c r="F3103" s="68"/>
      <c r="G3103" s="68"/>
      <c r="H3103" s="68"/>
      <c r="I3103" s="67">
        <f t="shared" si="50"/>
        <v>24</v>
      </c>
      <c r="J3103" s="67" t="s">
        <v>1613</v>
      </c>
      <c r="K3103" s="91" t="s">
        <v>12550</v>
      </c>
      <c r="L3103" s="62" t="s">
        <v>6738</v>
      </c>
      <c r="M3103" s="62" t="s">
        <v>6221</v>
      </c>
      <c r="N3103" s="72" t="str">
        <f>VLOOKUP(M3103,'Hulpblad KAR-parser'!A:C,2,FALSE)</f>
        <v>Binnen/buiten</v>
      </c>
      <c r="O3103" s="72" t="str">
        <f>IF(VLOOKUP(M3103,'Hulpblad KAR-parser'!A:C,3,FALSE)="","",VLOOKUP(M3103,'Hulpblad KAR-parser'!A:C,3,FALSE))</f>
        <v>Buiten</v>
      </c>
      <c r="P3103" s="136" t="str">
        <f>IF(CONCATENATE(C3103,D3103)="","",VLOOKUP(CONCATENATE(C3103,D3103),Karakteristieken!AQ:AQ,1,FALSE))</f>
        <v>Aantref/lek gev.stofGevaarlijke stof</v>
      </c>
    </row>
    <row r="3104" spans="1:16" x14ac:dyDescent="0.25">
      <c r="A3104" s="59"/>
      <c r="B3104" s="59"/>
      <c r="C3104" s="59"/>
      <c r="D3104" s="59"/>
      <c r="E3104" s="60" t="s">
        <v>8198</v>
      </c>
      <c r="F3104" s="60"/>
      <c r="G3104" s="60" t="s">
        <v>6221</v>
      </c>
      <c r="H3104" s="60"/>
      <c r="I3104" s="59">
        <f t="shared" si="50"/>
        <v>20</v>
      </c>
      <c r="J3104" s="59" t="s">
        <v>1561</v>
      </c>
      <c r="K3104" s="61"/>
      <c r="L3104" s="62" t="s">
        <v>6738</v>
      </c>
      <c r="M3104" s="62" t="s">
        <v>6221</v>
      </c>
      <c r="N3104" s="72" t="str">
        <f>VLOOKUP(M3104,'Hulpblad KAR-parser'!A:C,2,FALSE)</f>
        <v>Binnen/buiten</v>
      </c>
      <c r="O3104" s="72" t="str">
        <f>IF(VLOOKUP(M3104,'Hulpblad KAR-parser'!A:C,3,FALSE)="","",VLOOKUP(M3104,'Hulpblad KAR-parser'!A:C,3,FALSE))</f>
        <v>Buiten</v>
      </c>
      <c r="P3104" s="136" t="str">
        <f>IF(CONCATENATE(C3104,D3104)="","",VLOOKUP(CONCATENATE(C3104,D3104),Karakteristieken!AQ:AQ,1,FALSE))</f>
        <v/>
      </c>
    </row>
    <row r="3105" spans="1:16" x14ac:dyDescent="0.25">
      <c r="A3105" s="59">
        <v>200112628</v>
      </c>
      <c r="B3105" s="59">
        <v>200106763</v>
      </c>
      <c r="C3105" s="59" t="s">
        <v>5591</v>
      </c>
      <c r="D3105" s="59" t="s">
        <v>5352</v>
      </c>
      <c r="E3105" s="60" t="s">
        <v>6633</v>
      </c>
      <c r="F3105" s="60"/>
      <c r="G3105" s="60"/>
      <c r="H3105" s="60"/>
      <c r="I3105" s="59">
        <f t="shared" si="50"/>
        <v>13</v>
      </c>
      <c r="J3105" s="59" t="s">
        <v>1613</v>
      </c>
      <c r="K3105" s="61"/>
      <c r="L3105" s="62" t="s">
        <v>6738</v>
      </c>
      <c r="M3105" s="62" t="s">
        <v>6633</v>
      </c>
      <c r="N3105" s="72" t="str">
        <f>VLOOKUP(M3105,'Hulpblad KAR-parser'!A:C,2,FALSE)</f>
        <v>Soort vermissing</v>
      </c>
      <c r="O3105" s="72" t="str">
        <f>IF(VLOOKUP(M3105,'Hulpblad KAR-parser'!A:C,3,FALSE)="","",VLOOKUP(M3105,'Hulpblad KAR-parser'!A:C,3,FALSE))</f>
        <v>Kind</v>
      </c>
      <c r="P3105" s="136" t="str">
        <f>IF(CONCATENATE(C3105,D3105)="","",VLOOKUP(CONCATENATE(C3105,D3105),Karakteristieken!AQ:AQ,1,FALSE))</f>
        <v>Soort vermissingKind</v>
      </c>
    </row>
    <row r="3106" spans="1:16" x14ac:dyDescent="0.25">
      <c r="A3106" s="67">
        <v>200011227</v>
      </c>
      <c r="B3106" s="67">
        <v>200011226</v>
      </c>
      <c r="C3106" s="67" t="s">
        <v>3479</v>
      </c>
      <c r="D3106" s="67"/>
      <c r="E3106" s="68" t="s">
        <v>6344</v>
      </c>
      <c r="F3106" s="68"/>
      <c r="G3106" s="68"/>
      <c r="H3106" s="68"/>
      <c r="I3106" s="67">
        <f t="shared" si="50"/>
        <v>14</v>
      </c>
      <c r="J3106" s="67" t="s">
        <v>1613</v>
      </c>
      <c r="K3106" s="91" t="s">
        <v>12550</v>
      </c>
      <c r="L3106" s="62" t="s">
        <v>6737</v>
      </c>
      <c r="M3106" s="62" t="s">
        <v>6344</v>
      </c>
      <c r="N3106" s="72" t="e">
        <f>VLOOKUP(M3106,'Hulpblad KAR-parser'!A:C,2,FALSE)</f>
        <v>#N/A</v>
      </c>
      <c r="O3106" s="72" t="e">
        <f>IF(VLOOKUP(M3106,'Hulpblad KAR-parser'!A:C,3,FALSE)="","",VLOOKUP(M3106,'Hulpblad KAR-parser'!A:C,3,FALSE))</f>
        <v>#N/A</v>
      </c>
      <c r="P3106" s="136" t="e">
        <f>IF(CONCATENATE(C3106,D3106)="","",VLOOKUP(CONCATENATE(C3106,D3106),Karakteristieken!AQ:AQ,1,FALSE))</f>
        <v>#N/A</v>
      </c>
    </row>
    <row r="3107" spans="1:16" x14ac:dyDescent="0.25">
      <c r="A3107" s="67"/>
      <c r="B3107" s="67"/>
      <c r="C3107" s="67"/>
      <c r="D3107" s="67"/>
      <c r="E3107" s="68" t="s">
        <v>10120</v>
      </c>
      <c r="F3107" s="68"/>
      <c r="G3107" s="68" t="s">
        <v>6344</v>
      </c>
      <c r="H3107" s="68"/>
      <c r="I3107" s="67">
        <f t="shared" si="50"/>
        <v>5</v>
      </c>
      <c r="J3107" s="67" t="s">
        <v>1561</v>
      </c>
      <c r="K3107" s="91" t="s">
        <v>12550</v>
      </c>
      <c r="L3107" s="62" t="s">
        <v>6737</v>
      </c>
      <c r="M3107" s="62" t="s">
        <v>6344</v>
      </c>
      <c r="N3107" s="72" t="e">
        <f>VLOOKUP(M3107,'Hulpblad KAR-parser'!A:C,2,FALSE)</f>
        <v>#N/A</v>
      </c>
      <c r="O3107" s="72" t="e">
        <f>IF(VLOOKUP(M3107,'Hulpblad KAR-parser'!A:C,3,FALSE)="","",VLOOKUP(M3107,'Hulpblad KAR-parser'!A:C,3,FALSE))</f>
        <v>#N/A</v>
      </c>
      <c r="P3107" s="136" t="str">
        <f>IF(CONCATENATE(C3107,D3107)="","",VLOOKUP(CONCATENATE(C3107,D3107),Karakteristieken!AQ:AQ,1,FALSE))</f>
        <v/>
      </c>
    </row>
    <row r="3108" spans="1:16" x14ac:dyDescent="0.25">
      <c r="A3108" s="67"/>
      <c r="B3108" s="67"/>
      <c r="C3108" s="67"/>
      <c r="D3108" s="67"/>
      <c r="E3108" s="68" t="s">
        <v>10121</v>
      </c>
      <c r="F3108" s="68"/>
      <c r="G3108" s="68" t="s">
        <v>6344</v>
      </c>
      <c r="H3108" s="68"/>
      <c r="I3108" s="67">
        <f t="shared" si="50"/>
        <v>5</v>
      </c>
      <c r="J3108" s="67" t="s">
        <v>1561</v>
      </c>
      <c r="K3108" s="91" t="s">
        <v>12550</v>
      </c>
      <c r="L3108" s="62" t="s">
        <v>6737</v>
      </c>
      <c r="M3108" s="62" t="s">
        <v>6344</v>
      </c>
      <c r="N3108" s="72" t="e">
        <f>VLOOKUP(M3108,'Hulpblad KAR-parser'!A:C,2,FALSE)</f>
        <v>#N/A</v>
      </c>
      <c r="O3108" s="72" t="e">
        <f>IF(VLOOKUP(M3108,'Hulpblad KAR-parser'!A:C,3,FALSE)="","",VLOOKUP(M3108,'Hulpblad KAR-parser'!A:C,3,FALSE))</f>
        <v>#N/A</v>
      </c>
      <c r="P3108" s="136" t="str">
        <f>IF(CONCATENATE(C3108,D3108)="","",VLOOKUP(CONCATENATE(C3108,D3108),Karakteristieken!AQ:AQ,1,FALSE))</f>
        <v/>
      </c>
    </row>
    <row r="3109" spans="1:16" x14ac:dyDescent="0.25">
      <c r="A3109" s="59">
        <v>200110178</v>
      </c>
      <c r="B3109" s="59">
        <v>200098634</v>
      </c>
      <c r="C3109" s="59" t="s">
        <v>3479</v>
      </c>
      <c r="D3109" s="59" t="s">
        <v>3480</v>
      </c>
      <c r="E3109" s="60" t="s">
        <v>3483</v>
      </c>
      <c r="F3109" s="60"/>
      <c r="G3109" s="60"/>
      <c r="H3109" s="60"/>
      <c r="I3109" s="59">
        <f t="shared" si="50"/>
        <v>20</v>
      </c>
      <c r="J3109" s="59" t="s">
        <v>1613</v>
      </c>
      <c r="K3109" s="61"/>
      <c r="L3109" s="62" t="s">
        <v>6737</v>
      </c>
      <c r="M3109" s="62" t="s">
        <v>3483</v>
      </c>
      <c r="N3109" s="72" t="str">
        <f>VLOOKUP(M3109,'Hulpblad KAR-parser'!A:C,2,FALSE)</f>
        <v>Kleur patient</v>
      </c>
      <c r="O3109" s="72" t="str">
        <f>IF(VLOOKUP(M3109,'Hulpblad KAR-parser'!A:C,3,FALSE)="","",VLOOKUP(M3109,'Hulpblad KAR-parser'!A:C,3,FALSE))</f>
        <v>Blauw</v>
      </c>
      <c r="P3109" s="136" t="str">
        <f>IF(CONCATENATE(C3109,D3109)="","",VLOOKUP(CONCATENATE(C3109,D3109),Karakteristieken!AQ:AQ,1,FALSE))</f>
        <v>Kleur patientBlauw</v>
      </c>
    </row>
    <row r="3110" spans="1:16" x14ac:dyDescent="0.25">
      <c r="A3110" s="59"/>
      <c r="B3110" s="59"/>
      <c r="C3110" s="59"/>
      <c r="D3110" s="59"/>
      <c r="E3110" s="60" t="s">
        <v>10115</v>
      </c>
      <c r="F3110" s="60"/>
      <c r="G3110" s="60" t="s">
        <v>3483</v>
      </c>
      <c r="H3110" s="60"/>
      <c r="I3110" s="59">
        <f t="shared" si="50"/>
        <v>6</v>
      </c>
      <c r="J3110" s="59" t="s">
        <v>1561</v>
      </c>
      <c r="K3110" s="61"/>
      <c r="L3110" s="62" t="s">
        <v>6737</v>
      </c>
      <c r="M3110" s="62" t="s">
        <v>3483</v>
      </c>
      <c r="N3110" s="72" t="str">
        <f>VLOOKUP(M3110,'Hulpblad KAR-parser'!A:C,2,FALSE)</f>
        <v>Kleur patient</v>
      </c>
      <c r="O3110" s="72" t="str">
        <f>IF(VLOOKUP(M3110,'Hulpblad KAR-parser'!A:C,3,FALSE)="","",VLOOKUP(M3110,'Hulpblad KAR-parser'!A:C,3,FALSE))</f>
        <v>Blauw</v>
      </c>
      <c r="P3110" s="136" t="str">
        <f>IF(CONCATENATE(C3110,D3110)="","",VLOOKUP(CONCATENATE(C3110,D3110),Karakteristieken!AQ:AQ,1,FALSE))</f>
        <v/>
      </c>
    </row>
    <row r="3111" spans="1:16" x14ac:dyDescent="0.25">
      <c r="A3111" s="59">
        <v>200110179</v>
      </c>
      <c r="B3111" s="59">
        <v>200098635</v>
      </c>
      <c r="C3111" s="59" t="s">
        <v>3479</v>
      </c>
      <c r="D3111" s="59" t="s">
        <v>3484</v>
      </c>
      <c r="E3111" s="60" t="s">
        <v>3486</v>
      </c>
      <c r="F3111" s="60"/>
      <c r="G3111" s="60"/>
      <c r="H3111" s="60"/>
      <c r="I3111" s="59">
        <f t="shared" si="50"/>
        <v>20</v>
      </c>
      <c r="J3111" s="59" t="s">
        <v>1613</v>
      </c>
      <c r="K3111" s="61"/>
      <c r="L3111" s="62" t="s">
        <v>6737</v>
      </c>
      <c r="M3111" s="62" t="s">
        <v>3486</v>
      </c>
      <c r="N3111" s="72" t="str">
        <f>VLOOKUP(M3111,'Hulpblad KAR-parser'!A:C,2,FALSE)</f>
        <v>Kleur patient</v>
      </c>
      <c r="O3111" s="72" t="str">
        <f>IF(VLOOKUP(M3111,'Hulpblad KAR-parser'!A:C,3,FALSE)="","",VLOOKUP(M3111,'Hulpblad KAR-parser'!A:C,3,FALSE))</f>
        <v>Bleek</v>
      </c>
      <c r="P3111" s="136" t="str">
        <f>IF(CONCATENATE(C3111,D3111)="","",VLOOKUP(CONCATENATE(C3111,D3111),Karakteristieken!AQ:AQ,1,FALSE))</f>
        <v>Kleur patientBleek</v>
      </c>
    </row>
    <row r="3112" spans="1:16" x14ac:dyDescent="0.25">
      <c r="A3112" s="59"/>
      <c r="B3112" s="59"/>
      <c r="C3112" s="59"/>
      <c r="D3112" s="59"/>
      <c r="E3112" s="60" t="s">
        <v>10116</v>
      </c>
      <c r="F3112" s="60"/>
      <c r="G3112" s="60" t="s">
        <v>3486</v>
      </c>
      <c r="H3112" s="60"/>
      <c r="I3112" s="59">
        <f t="shared" si="50"/>
        <v>6</v>
      </c>
      <c r="J3112" s="59" t="s">
        <v>1561</v>
      </c>
      <c r="K3112" s="61"/>
      <c r="L3112" s="62" t="s">
        <v>6737</v>
      </c>
      <c r="M3112" s="62" t="s">
        <v>3486</v>
      </c>
      <c r="N3112" s="72" t="str">
        <f>VLOOKUP(M3112,'Hulpblad KAR-parser'!A:C,2,FALSE)</f>
        <v>Kleur patient</v>
      </c>
      <c r="O3112" s="72" t="str">
        <f>IF(VLOOKUP(M3112,'Hulpblad KAR-parser'!A:C,3,FALSE)="","",VLOOKUP(M3112,'Hulpblad KAR-parser'!A:C,3,FALSE))</f>
        <v>Bleek</v>
      </c>
      <c r="P3112" s="136" t="str">
        <f>IF(CONCATENATE(C3112,D3112)="","",VLOOKUP(CONCATENATE(C3112,D3112),Karakteristieken!AQ:AQ,1,FALSE))</f>
        <v/>
      </c>
    </row>
    <row r="3113" spans="1:16" x14ac:dyDescent="0.25">
      <c r="A3113" s="59">
        <v>200110180</v>
      </c>
      <c r="B3113" s="59">
        <v>200098636</v>
      </c>
      <c r="C3113" s="59" t="s">
        <v>3479</v>
      </c>
      <c r="D3113" s="59" t="s">
        <v>3487</v>
      </c>
      <c r="E3113" s="60" t="s">
        <v>3489</v>
      </c>
      <c r="F3113" s="60"/>
      <c r="G3113" s="60"/>
      <c r="H3113" s="60"/>
      <c r="I3113" s="59">
        <f t="shared" si="50"/>
        <v>20</v>
      </c>
      <c r="J3113" s="59" t="s">
        <v>1613</v>
      </c>
      <c r="K3113" s="61"/>
      <c r="L3113" s="62" t="s">
        <v>6737</v>
      </c>
      <c r="M3113" s="62" t="s">
        <v>3489</v>
      </c>
      <c r="N3113" s="72" t="str">
        <f>VLOOKUP(M3113,'Hulpblad KAR-parser'!A:C,2,FALSE)</f>
        <v>Kleur patient</v>
      </c>
      <c r="O3113" s="72" t="str">
        <f>IF(VLOOKUP(M3113,'Hulpblad KAR-parser'!A:C,3,FALSE)="","",VLOOKUP(M3113,'Hulpblad KAR-parser'!A:C,3,FALSE))</f>
        <v>Grauw</v>
      </c>
      <c r="P3113" s="136" t="str">
        <f>IF(CONCATENATE(C3113,D3113)="","",VLOOKUP(CONCATENATE(C3113,D3113),Karakteristieken!AQ:AQ,1,FALSE))</f>
        <v>Kleur patientGrauw</v>
      </c>
    </row>
    <row r="3114" spans="1:16" x14ac:dyDescent="0.25">
      <c r="A3114" s="59"/>
      <c r="B3114" s="59"/>
      <c r="C3114" s="59"/>
      <c r="D3114" s="59"/>
      <c r="E3114" s="60" t="s">
        <v>10117</v>
      </c>
      <c r="F3114" s="60"/>
      <c r="G3114" s="60" t="s">
        <v>3489</v>
      </c>
      <c r="H3114" s="60"/>
      <c r="I3114" s="59">
        <f t="shared" si="50"/>
        <v>6</v>
      </c>
      <c r="J3114" s="59" t="s">
        <v>1561</v>
      </c>
      <c r="K3114" s="61"/>
      <c r="L3114" s="62" t="s">
        <v>6737</v>
      </c>
      <c r="M3114" s="62" t="s">
        <v>3489</v>
      </c>
      <c r="N3114" s="72" t="str">
        <f>VLOOKUP(M3114,'Hulpblad KAR-parser'!A:C,2,FALSE)</f>
        <v>Kleur patient</v>
      </c>
      <c r="O3114" s="72" t="str">
        <f>IF(VLOOKUP(M3114,'Hulpblad KAR-parser'!A:C,3,FALSE)="","",VLOOKUP(M3114,'Hulpblad KAR-parser'!A:C,3,FALSE))</f>
        <v>Grauw</v>
      </c>
      <c r="P3114" s="136" t="str">
        <f>IF(CONCATENATE(C3114,D3114)="","",VLOOKUP(CONCATENATE(C3114,D3114),Karakteristieken!AQ:AQ,1,FALSE))</f>
        <v/>
      </c>
    </row>
    <row r="3115" spans="1:16" x14ac:dyDescent="0.25">
      <c r="A3115" s="59">
        <v>200110181</v>
      </c>
      <c r="B3115" s="59">
        <v>200098637</v>
      </c>
      <c r="C3115" s="59" t="s">
        <v>3479</v>
      </c>
      <c r="D3115" s="59" t="s">
        <v>3490</v>
      </c>
      <c r="E3115" s="60" t="s">
        <v>3492</v>
      </c>
      <c r="F3115" s="60"/>
      <c r="G3115" s="60"/>
      <c r="H3115" s="60"/>
      <c r="I3115" s="59">
        <f t="shared" si="50"/>
        <v>22</v>
      </c>
      <c r="J3115" s="59" t="s">
        <v>1613</v>
      </c>
      <c r="K3115" s="61"/>
      <c r="L3115" s="62" t="s">
        <v>6737</v>
      </c>
      <c r="M3115" s="62" t="s">
        <v>3492</v>
      </c>
      <c r="N3115" s="72" t="str">
        <f>VLOOKUP(M3115,'Hulpblad KAR-parser'!A:C,2,FALSE)</f>
        <v>Kleur patient</v>
      </c>
      <c r="O3115" s="72" t="str">
        <f>IF(VLOOKUP(M3115,'Hulpblad KAR-parser'!A:C,3,FALSE)="","",VLOOKUP(M3115,'Hulpblad KAR-parser'!A:C,3,FALSE))</f>
        <v>Normaal</v>
      </c>
      <c r="P3115" s="136" t="str">
        <f>IF(CONCATENATE(C3115,D3115)="","",VLOOKUP(CONCATENATE(C3115,D3115),Karakteristieken!AQ:AQ,1,FALSE))</f>
        <v>Kleur patientNormaal</v>
      </c>
    </row>
    <row r="3116" spans="1:16" x14ac:dyDescent="0.25">
      <c r="A3116" s="59"/>
      <c r="B3116" s="59"/>
      <c r="C3116" s="59"/>
      <c r="D3116" s="59"/>
      <c r="E3116" s="60" t="s">
        <v>10118</v>
      </c>
      <c r="F3116" s="60"/>
      <c r="G3116" s="60" t="s">
        <v>3492</v>
      </c>
      <c r="H3116" s="60"/>
      <c r="I3116" s="59">
        <f t="shared" si="50"/>
        <v>6</v>
      </c>
      <c r="J3116" s="59" t="s">
        <v>1561</v>
      </c>
      <c r="K3116" s="61"/>
      <c r="L3116" s="62" t="s">
        <v>6737</v>
      </c>
      <c r="M3116" s="62" t="s">
        <v>3492</v>
      </c>
      <c r="N3116" s="72" t="str">
        <f>VLOOKUP(M3116,'Hulpblad KAR-parser'!A:C,2,FALSE)</f>
        <v>Kleur patient</v>
      </c>
      <c r="O3116" s="72" t="str">
        <f>IF(VLOOKUP(M3116,'Hulpblad KAR-parser'!A:C,3,FALSE)="","",VLOOKUP(M3116,'Hulpblad KAR-parser'!A:C,3,FALSE))</f>
        <v>Normaal</v>
      </c>
      <c r="P3116" s="136" t="str">
        <f>IF(CONCATENATE(C3116,D3116)="","",VLOOKUP(CONCATENATE(C3116,D3116),Karakteristieken!AQ:AQ,1,FALSE))</f>
        <v/>
      </c>
    </row>
    <row r="3117" spans="1:16" x14ac:dyDescent="0.25">
      <c r="A3117" s="59">
        <v>200110182</v>
      </c>
      <c r="B3117" s="59">
        <v>200098638</v>
      </c>
      <c r="C3117" s="59" t="s">
        <v>3479</v>
      </c>
      <c r="D3117" s="59" t="s">
        <v>3493</v>
      </c>
      <c r="E3117" s="60" t="s">
        <v>3495</v>
      </c>
      <c r="F3117" s="60"/>
      <c r="G3117" s="60"/>
      <c r="H3117" s="60"/>
      <c r="I3117" s="59">
        <f t="shared" si="50"/>
        <v>19</v>
      </c>
      <c r="J3117" s="59" t="s">
        <v>1613</v>
      </c>
      <c r="K3117" s="61"/>
      <c r="L3117" s="62" t="s">
        <v>6737</v>
      </c>
      <c r="M3117" s="62" t="s">
        <v>3495</v>
      </c>
      <c r="N3117" s="72" t="str">
        <f>VLOOKUP(M3117,'Hulpblad KAR-parser'!A:C,2,FALSE)</f>
        <v>Kleur patient</v>
      </c>
      <c r="O3117" s="72" t="str">
        <f>IF(VLOOKUP(M3117,'Hulpblad KAR-parser'!A:C,3,FALSE)="","",VLOOKUP(M3117,'Hulpblad KAR-parser'!A:C,3,FALSE))</f>
        <v>Rood</v>
      </c>
      <c r="P3117" s="136" t="str">
        <f>IF(CONCATENATE(C3117,D3117)="","",VLOOKUP(CONCATENATE(C3117,D3117),Karakteristieken!AQ:AQ,1,FALSE))</f>
        <v>Kleur patientRood</v>
      </c>
    </row>
    <row r="3118" spans="1:16" x14ac:dyDescent="0.25">
      <c r="A3118" s="59"/>
      <c r="B3118" s="59"/>
      <c r="C3118" s="59"/>
      <c r="D3118" s="59"/>
      <c r="E3118" s="60" t="s">
        <v>10119</v>
      </c>
      <c r="F3118" s="60"/>
      <c r="G3118" s="60" t="s">
        <v>3495</v>
      </c>
      <c r="H3118" s="60"/>
      <c r="I3118" s="59">
        <f t="shared" si="50"/>
        <v>6</v>
      </c>
      <c r="J3118" s="59" t="s">
        <v>1561</v>
      </c>
      <c r="K3118" s="61"/>
      <c r="L3118" s="62" t="s">
        <v>6737</v>
      </c>
      <c r="M3118" s="62" t="s">
        <v>3495</v>
      </c>
      <c r="N3118" s="72" t="str">
        <f>VLOOKUP(M3118,'Hulpblad KAR-parser'!A:C,2,FALSE)</f>
        <v>Kleur patient</v>
      </c>
      <c r="O3118" s="72" t="str">
        <f>IF(VLOOKUP(M3118,'Hulpblad KAR-parser'!A:C,3,FALSE)="","",VLOOKUP(M3118,'Hulpblad KAR-parser'!A:C,3,FALSE))</f>
        <v>Rood</v>
      </c>
      <c r="P3118" s="136" t="str">
        <f>IF(CONCATENATE(C3118,D3118)="","",VLOOKUP(CONCATENATE(C3118,D3118),Karakteristieken!AQ:AQ,1,FALSE))</f>
        <v/>
      </c>
    </row>
    <row r="3119" spans="1:16" x14ac:dyDescent="0.25">
      <c r="A3119" s="59">
        <v>200137320</v>
      </c>
      <c r="B3119" s="59">
        <v>200059183</v>
      </c>
      <c r="C3119" s="59" t="s">
        <v>11768</v>
      </c>
      <c r="D3119" s="59" t="s">
        <v>1614</v>
      </c>
      <c r="E3119" s="60" t="s">
        <v>6277</v>
      </c>
      <c r="F3119" s="60"/>
      <c r="G3119" s="60"/>
      <c r="H3119" s="60"/>
      <c r="I3119" s="59">
        <f t="shared" si="50"/>
        <v>21</v>
      </c>
      <c r="J3119" s="59" t="s">
        <v>1613</v>
      </c>
      <c r="K3119" s="61"/>
      <c r="L3119" s="62" t="s">
        <v>6738</v>
      </c>
      <c r="M3119" s="62" t="s">
        <v>6277</v>
      </c>
      <c r="N3119" s="72" t="str">
        <f>VLOOKUP(M3119,'Hulpblad KAR-parser'!A:C,2,FALSE)</f>
        <v>Aantref/lek gev.stof</v>
      </c>
      <c r="O3119" s="72" t="str">
        <f>IF(VLOOKUP(M3119,'Hulpblad KAR-parser'!A:C,3,FALSE)="","",VLOOKUP(M3119,'Hulpblad KAR-parser'!A:C,3,FALSE))</f>
        <v>Koolmonoxide</v>
      </c>
      <c r="P3119" s="136" t="str">
        <f>IF(CONCATENATE(C3119,D3119)="","",VLOOKUP(CONCATENATE(C3119,D3119),Karakteristieken!AQ:AQ,1,FALSE))</f>
        <v>Aantref/lek gev.stofKoolmonoxide</v>
      </c>
    </row>
    <row r="3120" spans="1:16" x14ac:dyDescent="0.25">
      <c r="A3120" s="59"/>
      <c r="B3120" s="59"/>
      <c r="C3120" s="59"/>
      <c r="D3120" s="59"/>
      <c r="E3120" s="60" t="s">
        <v>8172</v>
      </c>
      <c r="F3120" s="60"/>
      <c r="G3120" s="60" t="s">
        <v>6277</v>
      </c>
      <c r="H3120" s="60"/>
      <c r="I3120" s="59">
        <f t="shared" si="50"/>
        <v>7</v>
      </c>
      <c r="J3120" s="59" t="s">
        <v>1561</v>
      </c>
      <c r="K3120" s="61"/>
      <c r="L3120" s="62" t="s">
        <v>6738</v>
      </c>
      <c r="M3120" s="62" t="s">
        <v>6277</v>
      </c>
      <c r="N3120" s="72" t="str">
        <f>VLOOKUP(M3120,'Hulpblad KAR-parser'!A:C,2,FALSE)</f>
        <v>Aantref/lek gev.stof</v>
      </c>
      <c r="O3120" s="72" t="str">
        <f>IF(VLOOKUP(M3120,'Hulpblad KAR-parser'!A:C,3,FALSE)="","",VLOOKUP(M3120,'Hulpblad KAR-parser'!A:C,3,FALSE))</f>
        <v>Koolmonoxide</v>
      </c>
      <c r="P3120" s="136" t="str">
        <f>IF(CONCATENATE(C3120,D3120)="","",VLOOKUP(CONCATENATE(C3120,D3120),Karakteristieken!AQ:AQ,1,FALSE))</f>
        <v/>
      </c>
    </row>
    <row r="3121" spans="1:16" x14ac:dyDescent="0.25">
      <c r="A3121" s="59"/>
      <c r="B3121" s="59"/>
      <c r="C3121" s="59"/>
      <c r="D3121" s="59"/>
      <c r="E3121" s="60" t="s">
        <v>8175</v>
      </c>
      <c r="F3121" s="60"/>
      <c r="G3121" s="60" t="s">
        <v>6277</v>
      </c>
      <c r="H3121" s="60"/>
      <c r="I3121" s="59">
        <f t="shared" si="50"/>
        <v>11</v>
      </c>
      <c r="J3121" s="59" t="s">
        <v>1561</v>
      </c>
      <c r="K3121" s="61"/>
      <c r="L3121" s="62" t="s">
        <v>6738</v>
      </c>
      <c r="M3121" s="62" t="s">
        <v>6277</v>
      </c>
      <c r="N3121" s="72" t="str">
        <f>VLOOKUP(M3121,'Hulpblad KAR-parser'!A:C,2,FALSE)</f>
        <v>Aantref/lek gev.stof</v>
      </c>
      <c r="O3121" s="72" t="str">
        <f>IF(VLOOKUP(M3121,'Hulpblad KAR-parser'!A:C,3,FALSE)="","",VLOOKUP(M3121,'Hulpblad KAR-parser'!A:C,3,FALSE))</f>
        <v>Koolmonoxide</v>
      </c>
      <c r="P3121" s="136" t="str">
        <f>IF(CONCATENATE(C3121,D3121)="","",VLOOKUP(CONCATENATE(C3121,D3121),Karakteristieken!AQ:AQ,1,FALSE))</f>
        <v/>
      </c>
    </row>
    <row r="3122" spans="1:16" x14ac:dyDescent="0.25">
      <c r="A3122" s="59"/>
      <c r="B3122" s="59"/>
      <c r="C3122" s="59"/>
      <c r="D3122" s="59"/>
      <c r="E3122" s="60" t="s">
        <v>8199</v>
      </c>
      <c r="F3122" s="60"/>
      <c r="G3122" s="60" t="s">
        <v>6277</v>
      </c>
      <c r="H3122" s="60"/>
      <c r="I3122" s="59">
        <f t="shared" si="50"/>
        <v>17</v>
      </c>
      <c r="J3122" s="59" t="s">
        <v>1561</v>
      </c>
      <c r="K3122" s="61"/>
      <c r="L3122" s="62" t="s">
        <v>6738</v>
      </c>
      <c r="M3122" s="62" t="s">
        <v>6277</v>
      </c>
      <c r="N3122" s="72" t="str">
        <f>VLOOKUP(M3122,'Hulpblad KAR-parser'!A:C,2,FALSE)</f>
        <v>Aantref/lek gev.stof</v>
      </c>
      <c r="O3122" s="72" t="str">
        <f>IF(VLOOKUP(M3122,'Hulpblad KAR-parser'!A:C,3,FALSE)="","",VLOOKUP(M3122,'Hulpblad KAR-parser'!A:C,3,FALSE))</f>
        <v>Koolmonoxide</v>
      </c>
      <c r="P3122" s="136" t="str">
        <f>IF(CONCATENATE(C3122,D3122)="","",VLOOKUP(CONCATENATE(C3122,D3122),Karakteristieken!AQ:AQ,1,FALSE))</f>
        <v/>
      </c>
    </row>
    <row r="3123" spans="1:16" x14ac:dyDescent="0.25">
      <c r="A3123" s="59">
        <v>200114608</v>
      </c>
      <c r="B3123" s="59">
        <v>200059214</v>
      </c>
      <c r="C3123" s="59" t="s">
        <v>1761</v>
      </c>
      <c r="D3123" s="59" t="s">
        <v>1762</v>
      </c>
      <c r="E3123" s="60" t="s">
        <v>6188</v>
      </c>
      <c r="F3123" s="60"/>
      <c r="G3123" s="60"/>
      <c r="H3123" s="60"/>
      <c r="I3123" s="59">
        <f t="shared" si="50"/>
        <v>28</v>
      </c>
      <c r="J3123" s="59" t="s">
        <v>1613</v>
      </c>
      <c r="K3123" s="61"/>
      <c r="L3123" s="62" t="s">
        <v>6738</v>
      </c>
      <c r="M3123" s="62" t="s">
        <v>6188</v>
      </c>
      <c r="N3123" s="72" t="str">
        <f>VLOOKUP(M3123,'Hulpblad KAR-parser'!A:C,2,FALSE)</f>
        <v>Binnen/buiten</v>
      </c>
      <c r="O3123" s="72" t="str">
        <f>IF(VLOOKUP(M3123,'Hulpblad KAR-parser'!A:C,3,FALSE)="","",VLOOKUP(M3123,'Hulpblad KAR-parser'!A:C,3,FALSE))</f>
        <v>Binnen</v>
      </c>
      <c r="P3123" s="136" t="str">
        <f>IF(CONCATENATE(C3123,D3123)="","",VLOOKUP(CONCATENATE(C3123,D3123),Karakteristieken!AQ:AQ,1,FALSE))</f>
        <v>Binnen/buitenBinnen</v>
      </c>
    </row>
    <row r="3124" spans="1:16" x14ac:dyDescent="0.25">
      <c r="A3124" s="59">
        <v>200137321</v>
      </c>
      <c r="B3124" s="59">
        <v>200059214</v>
      </c>
      <c r="C3124" s="59" t="s">
        <v>11768</v>
      </c>
      <c r="D3124" s="59" t="s">
        <v>1614</v>
      </c>
      <c r="E3124" s="60" t="s">
        <v>6188</v>
      </c>
      <c r="F3124" s="60"/>
      <c r="G3124" s="60"/>
      <c r="H3124" s="60"/>
      <c r="I3124" s="59">
        <f t="shared" si="50"/>
        <v>28</v>
      </c>
      <c r="J3124" s="59" t="s">
        <v>1613</v>
      </c>
      <c r="K3124" s="61"/>
      <c r="L3124" s="62" t="s">
        <v>6738</v>
      </c>
      <c r="M3124" s="62" t="s">
        <v>6188</v>
      </c>
      <c r="N3124" s="72" t="str">
        <f>VLOOKUP(M3124,'Hulpblad KAR-parser'!A:C,2,FALSE)</f>
        <v>Binnen/buiten</v>
      </c>
      <c r="O3124" s="72" t="str">
        <f>IF(VLOOKUP(M3124,'Hulpblad KAR-parser'!A:C,3,FALSE)="","",VLOOKUP(M3124,'Hulpblad KAR-parser'!A:C,3,FALSE))</f>
        <v>Binnen</v>
      </c>
      <c r="P3124" s="136" t="str">
        <f>IF(CONCATENATE(C3124,D3124)="","",VLOOKUP(CONCATENATE(C3124,D3124),Karakteristieken!AQ:AQ,1,FALSE))</f>
        <v>Aantref/lek gev.stofKoolmonoxide</v>
      </c>
    </row>
    <row r="3125" spans="1:16" x14ac:dyDescent="0.25">
      <c r="A3125" s="59">
        <v>200114956</v>
      </c>
      <c r="B3125" s="59">
        <v>200059214</v>
      </c>
      <c r="C3125" s="59" t="s">
        <v>4154</v>
      </c>
      <c r="D3125" s="59" t="s">
        <v>40</v>
      </c>
      <c r="E3125" s="60" t="s">
        <v>6188</v>
      </c>
      <c r="F3125" s="60"/>
      <c r="G3125" s="60"/>
      <c r="H3125" s="60"/>
      <c r="I3125" s="59">
        <f t="shared" si="50"/>
        <v>28</v>
      </c>
      <c r="J3125" s="59" t="s">
        <v>1613</v>
      </c>
      <c r="K3125" s="61"/>
      <c r="L3125" s="62" t="s">
        <v>6738</v>
      </c>
      <c r="M3125" s="62" t="s">
        <v>6188</v>
      </c>
      <c r="N3125" s="72" t="str">
        <f>VLOOKUP(M3125,'Hulpblad KAR-parser'!A:C,2,FALSE)</f>
        <v>Binnen/buiten</v>
      </c>
      <c r="O3125" s="72" t="str">
        <f>IF(VLOOKUP(M3125,'Hulpblad KAR-parser'!A:C,3,FALSE)="","",VLOOKUP(M3125,'Hulpblad KAR-parser'!A:C,3,FALSE))</f>
        <v>Binnen</v>
      </c>
      <c r="P3125" s="136" t="str">
        <f>IF(CONCATENATE(C3125,D3125)="","",VLOOKUP(CONCATENATE(C3125,D3125),Karakteristieken!AQ:AQ,1,FALSE))</f>
        <v>Optisch &amp; geluidsignBrandweer</v>
      </c>
    </row>
    <row r="3126" spans="1:16" x14ac:dyDescent="0.25">
      <c r="A3126" s="59"/>
      <c r="B3126" s="59"/>
      <c r="C3126" s="59"/>
      <c r="D3126" s="59"/>
      <c r="E3126" s="60" t="s">
        <v>8173</v>
      </c>
      <c r="F3126" s="60"/>
      <c r="G3126" s="60" t="s">
        <v>6188</v>
      </c>
      <c r="H3126" s="60"/>
      <c r="I3126" s="59">
        <f t="shared" si="50"/>
        <v>14</v>
      </c>
      <c r="J3126" s="59" t="s">
        <v>1561</v>
      </c>
      <c r="K3126" s="61"/>
      <c r="L3126" s="62" t="s">
        <v>6738</v>
      </c>
      <c r="M3126" s="62" t="s">
        <v>6188</v>
      </c>
      <c r="N3126" s="72" t="str">
        <f>VLOOKUP(M3126,'Hulpblad KAR-parser'!A:C,2,FALSE)</f>
        <v>Binnen/buiten</v>
      </c>
      <c r="O3126" s="72" t="str">
        <f>IF(VLOOKUP(M3126,'Hulpblad KAR-parser'!A:C,3,FALSE)="","",VLOOKUP(M3126,'Hulpblad KAR-parser'!A:C,3,FALSE))</f>
        <v>Binnen</v>
      </c>
      <c r="P3126" s="136" t="str">
        <f>IF(CONCATENATE(C3126,D3126)="","",VLOOKUP(CONCATENATE(C3126,D3126),Karakteristieken!AQ:AQ,1,FALSE))</f>
        <v/>
      </c>
    </row>
    <row r="3127" spans="1:16" x14ac:dyDescent="0.25">
      <c r="A3127" s="59"/>
      <c r="B3127" s="59"/>
      <c r="C3127" s="59"/>
      <c r="D3127" s="59"/>
      <c r="E3127" s="60" t="s">
        <v>8176</v>
      </c>
      <c r="F3127" s="60"/>
      <c r="G3127" s="60" t="s">
        <v>6188</v>
      </c>
      <c r="H3127" s="60"/>
      <c r="I3127" s="59">
        <f t="shared" si="50"/>
        <v>18</v>
      </c>
      <c r="J3127" s="59" t="s">
        <v>1561</v>
      </c>
      <c r="K3127" s="61"/>
      <c r="L3127" s="62" t="s">
        <v>6738</v>
      </c>
      <c r="M3127" s="62" t="s">
        <v>6188</v>
      </c>
      <c r="N3127" s="72" t="str">
        <f>VLOOKUP(M3127,'Hulpblad KAR-parser'!A:C,2,FALSE)</f>
        <v>Binnen/buiten</v>
      </c>
      <c r="O3127" s="72" t="str">
        <f>IF(VLOOKUP(M3127,'Hulpblad KAR-parser'!A:C,3,FALSE)="","",VLOOKUP(M3127,'Hulpblad KAR-parser'!A:C,3,FALSE))</f>
        <v>Binnen</v>
      </c>
      <c r="P3127" s="136" t="str">
        <f>IF(CONCATENATE(C3127,D3127)="","",VLOOKUP(CONCATENATE(C3127,D3127),Karakteristieken!AQ:AQ,1,FALSE))</f>
        <v/>
      </c>
    </row>
    <row r="3128" spans="1:16" x14ac:dyDescent="0.25">
      <c r="A3128" s="59"/>
      <c r="B3128" s="59"/>
      <c r="C3128" s="59"/>
      <c r="D3128" s="59"/>
      <c r="E3128" s="60" t="s">
        <v>8200</v>
      </c>
      <c r="F3128" s="60"/>
      <c r="G3128" s="60" t="s">
        <v>6188</v>
      </c>
      <c r="H3128" s="60"/>
      <c r="I3128" s="59">
        <f t="shared" si="50"/>
        <v>24</v>
      </c>
      <c r="J3128" s="59" t="s">
        <v>1561</v>
      </c>
      <c r="K3128" s="61"/>
      <c r="L3128" s="62" t="s">
        <v>6738</v>
      </c>
      <c r="M3128" s="62" t="s">
        <v>6188</v>
      </c>
      <c r="N3128" s="72" t="str">
        <f>VLOOKUP(M3128,'Hulpblad KAR-parser'!A:C,2,FALSE)</f>
        <v>Binnen/buiten</v>
      </c>
      <c r="O3128" s="72" t="str">
        <f>IF(VLOOKUP(M3128,'Hulpblad KAR-parser'!A:C,3,FALSE)="","",VLOOKUP(M3128,'Hulpblad KAR-parser'!A:C,3,FALSE))</f>
        <v>Binnen</v>
      </c>
      <c r="P3128" s="136" t="str">
        <f>IF(CONCATENATE(C3128,D3128)="","",VLOOKUP(CONCATENATE(C3128,D3128),Karakteristieken!AQ:AQ,1,FALSE))</f>
        <v/>
      </c>
    </row>
    <row r="3129" spans="1:16" x14ac:dyDescent="0.25">
      <c r="A3129" s="59">
        <v>200110188</v>
      </c>
      <c r="B3129" s="59">
        <v>200059246</v>
      </c>
      <c r="C3129" s="59" t="s">
        <v>1761</v>
      </c>
      <c r="D3129" s="59" t="s">
        <v>784</v>
      </c>
      <c r="E3129" s="60" t="s">
        <v>6222</v>
      </c>
      <c r="F3129" s="60"/>
      <c r="G3129" s="60"/>
      <c r="H3129" s="60"/>
      <c r="I3129" s="59">
        <f t="shared" si="50"/>
        <v>28</v>
      </c>
      <c r="J3129" s="59" t="s">
        <v>1613</v>
      </c>
      <c r="K3129" s="61"/>
      <c r="L3129" s="62" t="s">
        <v>6738</v>
      </c>
      <c r="M3129" s="62" t="s">
        <v>6222</v>
      </c>
      <c r="N3129" s="72" t="str">
        <f>VLOOKUP(M3129,'Hulpblad KAR-parser'!A:C,2,FALSE)</f>
        <v>Binnen/buiten</v>
      </c>
      <c r="O3129" s="72" t="str">
        <f>IF(VLOOKUP(M3129,'Hulpblad KAR-parser'!A:C,3,FALSE)="","",VLOOKUP(M3129,'Hulpblad KAR-parser'!A:C,3,FALSE))</f>
        <v>Buiten</v>
      </c>
      <c r="P3129" s="136" t="str">
        <f>IF(CONCATENATE(C3129,D3129)="","",VLOOKUP(CONCATENATE(C3129,D3129),Karakteristieken!AQ:AQ,1,FALSE))</f>
        <v>Binnen/buitenBuiten</v>
      </c>
    </row>
    <row r="3130" spans="1:16" x14ac:dyDescent="0.25">
      <c r="A3130" s="59">
        <v>200137322</v>
      </c>
      <c r="B3130" s="59">
        <v>200059246</v>
      </c>
      <c r="C3130" s="59" t="s">
        <v>11768</v>
      </c>
      <c r="D3130" s="59" t="s">
        <v>1614</v>
      </c>
      <c r="E3130" s="60" t="s">
        <v>6222</v>
      </c>
      <c r="F3130" s="60"/>
      <c r="G3130" s="60"/>
      <c r="H3130" s="60"/>
      <c r="I3130" s="59">
        <f t="shared" si="50"/>
        <v>28</v>
      </c>
      <c r="J3130" s="59" t="s">
        <v>1613</v>
      </c>
      <c r="K3130" s="61"/>
      <c r="L3130" s="62" t="s">
        <v>6738</v>
      </c>
      <c r="M3130" s="62" t="s">
        <v>6222</v>
      </c>
      <c r="N3130" s="72" t="str">
        <f>VLOOKUP(M3130,'Hulpblad KAR-parser'!A:C,2,FALSE)</f>
        <v>Binnen/buiten</v>
      </c>
      <c r="O3130" s="72" t="str">
        <f>IF(VLOOKUP(M3130,'Hulpblad KAR-parser'!A:C,3,FALSE)="","",VLOOKUP(M3130,'Hulpblad KAR-parser'!A:C,3,FALSE))</f>
        <v>Buiten</v>
      </c>
      <c r="P3130" s="136" t="str">
        <f>IF(CONCATENATE(C3130,D3130)="","",VLOOKUP(CONCATENATE(C3130,D3130),Karakteristieken!AQ:AQ,1,FALSE))</f>
        <v>Aantref/lek gev.stofKoolmonoxide</v>
      </c>
    </row>
    <row r="3131" spans="1:16" x14ac:dyDescent="0.25">
      <c r="A3131" s="59"/>
      <c r="B3131" s="59"/>
      <c r="C3131" s="59"/>
      <c r="D3131" s="59"/>
      <c r="E3131" s="60" t="s">
        <v>8174</v>
      </c>
      <c r="F3131" s="60"/>
      <c r="G3131" s="60" t="s">
        <v>6222</v>
      </c>
      <c r="H3131" s="60"/>
      <c r="I3131" s="59">
        <f t="shared" si="50"/>
        <v>14</v>
      </c>
      <c r="J3131" s="59" t="s">
        <v>1561</v>
      </c>
      <c r="K3131" s="61"/>
      <c r="L3131" s="62" t="s">
        <v>6738</v>
      </c>
      <c r="M3131" s="62" t="s">
        <v>6222</v>
      </c>
      <c r="N3131" s="72" t="str">
        <f>VLOOKUP(M3131,'Hulpblad KAR-parser'!A:C,2,FALSE)</f>
        <v>Binnen/buiten</v>
      </c>
      <c r="O3131" s="72" t="str">
        <f>IF(VLOOKUP(M3131,'Hulpblad KAR-parser'!A:C,3,FALSE)="","",VLOOKUP(M3131,'Hulpblad KAR-parser'!A:C,3,FALSE))</f>
        <v>Buiten</v>
      </c>
      <c r="P3131" s="136" t="str">
        <f>IF(CONCATENATE(C3131,D3131)="","",VLOOKUP(CONCATENATE(C3131,D3131),Karakteristieken!AQ:AQ,1,FALSE))</f>
        <v/>
      </c>
    </row>
    <row r="3132" spans="1:16" x14ac:dyDescent="0.25">
      <c r="A3132" s="59"/>
      <c r="B3132" s="59"/>
      <c r="C3132" s="59"/>
      <c r="D3132" s="59"/>
      <c r="E3132" s="60" t="s">
        <v>8177</v>
      </c>
      <c r="F3132" s="60"/>
      <c r="G3132" s="60" t="s">
        <v>6222</v>
      </c>
      <c r="H3132" s="60"/>
      <c r="I3132" s="59">
        <f t="shared" si="50"/>
        <v>18</v>
      </c>
      <c r="J3132" s="59" t="s">
        <v>1561</v>
      </c>
      <c r="K3132" s="61"/>
      <c r="L3132" s="62" t="s">
        <v>6738</v>
      </c>
      <c r="M3132" s="62" t="s">
        <v>6222</v>
      </c>
      <c r="N3132" s="72" t="str">
        <f>VLOOKUP(M3132,'Hulpblad KAR-parser'!A:C,2,FALSE)</f>
        <v>Binnen/buiten</v>
      </c>
      <c r="O3132" s="72" t="str">
        <f>IF(VLOOKUP(M3132,'Hulpblad KAR-parser'!A:C,3,FALSE)="","",VLOOKUP(M3132,'Hulpblad KAR-parser'!A:C,3,FALSE))</f>
        <v>Buiten</v>
      </c>
      <c r="P3132" s="136" t="str">
        <f>IF(CONCATENATE(C3132,D3132)="","",VLOOKUP(CONCATENATE(C3132,D3132),Karakteristieken!AQ:AQ,1,FALSE))</f>
        <v/>
      </c>
    </row>
    <row r="3133" spans="1:16" x14ac:dyDescent="0.25">
      <c r="A3133" s="59"/>
      <c r="B3133" s="59"/>
      <c r="C3133" s="59"/>
      <c r="D3133" s="59"/>
      <c r="E3133" s="60" t="s">
        <v>8201</v>
      </c>
      <c r="F3133" s="60"/>
      <c r="G3133" s="60" t="s">
        <v>6222</v>
      </c>
      <c r="H3133" s="60"/>
      <c r="I3133" s="59">
        <f t="shared" si="50"/>
        <v>24</v>
      </c>
      <c r="J3133" s="59" t="s">
        <v>1561</v>
      </c>
      <c r="K3133" s="61"/>
      <c r="L3133" s="62" t="s">
        <v>6738</v>
      </c>
      <c r="M3133" s="62" t="s">
        <v>6222</v>
      </c>
      <c r="N3133" s="72" t="str">
        <f>VLOOKUP(M3133,'Hulpblad KAR-parser'!A:C,2,FALSE)</f>
        <v>Binnen/buiten</v>
      </c>
      <c r="O3133" s="72" t="str">
        <f>IF(VLOOKUP(M3133,'Hulpblad KAR-parser'!A:C,3,FALSE)="","",VLOOKUP(M3133,'Hulpblad KAR-parser'!A:C,3,FALSE))</f>
        <v>Buiten</v>
      </c>
      <c r="P3133" s="136" t="str">
        <f>IF(CONCATENATE(C3133,D3133)="","",VLOOKUP(CONCATENATE(C3133,D3133),Karakteristieken!AQ:AQ,1,FALSE))</f>
        <v/>
      </c>
    </row>
    <row r="3134" spans="1:16" x14ac:dyDescent="0.25">
      <c r="A3134" s="59">
        <v>200137323</v>
      </c>
      <c r="B3134" s="59">
        <v>200107351</v>
      </c>
      <c r="C3134" s="59" t="s">
        <v>1761</v>
      </c>
      <c r="D3134" s="59" t="s">
        <v>1762</v>
      </c>
      <c r="E3134" s="60" t="s">
        <v>8203</v>
      </c>
      <c r="F3134" s="60"/>
      <c r="G3134" s="60"/>
      <c r="H3134" s="60"/>
      <c r="I3134" s="59">
        <v>29</v>
      </c>
      <c r="J3134" s="59" t="s">
        <v>1613</v>
      </c>
      <c r="K3134" s="61"/>
      <c r="L3134" s="62" t="s">
        <v>6738</v>
      </c>
      <c r="M3134" s="62" t="s">
        <v>8203</v>
      </c>
      <c r="N3134" s="72" t="str">
        <f>VLOOKUP(M3134,'Hulpblad KAR-parser'!A:C,2,FALSE)</f>
        <v>Binnen/buiten</v>
      </c>
      <c r="O3134" s="72" t="str">
        <f>IF(VLOOKUP(M3134,'Hulpblad KAR-parser'!A:C,3,FALSE)="","",VLOOKUP(M3134,'Hulpblad KAR-parser'!A:C,3,FALSE))</f>
        <v>Binnen</v>
      </c>
      <c r="P3134" s="136" t="str">
        <f>IF(CONCATENATE(C3134,D3134)="","",VLOOKUP(CONCATENATE(C3134,D3134),Karakteristieken!AQ:AQ,1,FALSE))</f>
        <v>Binnen/buitenBinnen</v>
      </c>
    </row>
    <row r="3135" spans="1:16" x14ac:dyDescent="0.25">
      <c r="A3135" s="67">
        <v>200137324</v>
      </c>
      <c r="B3135" s="67">
        <v>200107351</v>
      </c>
      <c r="C3135" s="67" t="s">
        <v>11768</v>
      </c>
      <c r="D3135" s="67" t="s">
        <v>4804</v>
      </c>
      <c r="E3135" s="68" t="s">
        <v>8203</v>
      </c>
      <c r="F3135" s="68"/>
      <c r="G3135" s="68"/>
      <c r="H3135" s="68"/>
      <c r="I3135" s="67">
        <f>LEN(E3135)</f>
        <v>27</v>
      </c>
      <c r="J3135" s="67" t="s">
        <v>1613</v>
      </c>
      <c r="K3135" s="91" t="s">
        <v>12550</v>
      </c>
      <c r="L3135" s="62" t="s">
        <v>6738</v>
      </c>
      <c r="M3135" s="62" t="s">
        <v>8203</v>
      </c>
      <c r="N3135" s="72" t="str">
        <f>VLOOKUP(M3135,'Hulpblad KAR-parser'!A:C,2,FALSE)</f>
        <v>Binnen/buiten</v>
      </c>
      <c r="O3135" s="72" t="str">
        <f>IF(VLOOKUP(M3135,'Hulpblad KAR-parser'!A:C,3,FALSE)="","",VLOOKUP(M3135,'Hulpblad KAR-parser'!A:C,3,FALSE))</f>
        <v>Binnen</v>
      </c>
      <c r="P3135" s="136" t="str">
        <f>IF(CONCATENATE(C3135,D3135)="","",VLOOKUP(CONCATENATE(C3135,D3135),Karakteristieken!AQ:AQ,1,FALSE))</f>
        <v>Aantref/lek gev.stofGevaarlijke stof</v>
      </c>
    </row>
    <row r="3136" spans="1:16" x14ac:dyDescent="0.25">
      <c r="A3136" s="59">
        <v>200137325</v>
      </c>
      <c r="B3136" s="59">
        <v>200107351</v>
      </c>
      <c r="C3136" s="59" t="s">
        <v>4154</v>
      </c>
      <c r="D3136" s="59" t="s">
        <v>40</v>
      </c>
      <c r="E3136" s="60" t="s">
        <v>8203</v>
      </c>
      <c r="F3136" s="60"/>
      <c r="G3136" s="60"/>
      <c r="H3136" s="60"/>
      <c r="I3136" s="59">
        <f>LEN(E3136)</f>
        <v>27</v>
      </c>
      <c r="J3136" s="59" t="s">
        <v>1613</v>
      </c>
      <c r="K3136" s="61"/>
      <c r="L3136" s="62" t="s">
        <v>6738</v>
      </c>
      <c r="M3136" s="62" t="s">
        <v>8203</v>
      </c>
      <c r="N3136" s="72" t="str">
        <f>VLOOKUP(M3136,'Hulpblad KAR-parser'!A:C,2,FALSE)</f>
        <v>Binnen/buiten</v>
      </c>
      <c r="O3136" s="72" t="str">
        <f>IF(VLOOKUP(M3136,'Hulpblad KAR-parser'!A:C,3,FALSE)="","",VLOOKUP(M3136,'Hulpblad KAR-parser'!A:C,3,FALSE))</f>
        <v>Binnen</v>
      </c>
      <c r="P3136" s="136" t="str">
        <f>IF(CONCATENATE(C3136,D3136)="","",VLOOKUP(CONCATENATE(C3136,D3136),Karakteristieken!AQ:AQ,1,FALSE))</f>
        <v>Optisch &amp; geluidsignBrandweer</v>
      </c>
    </row>
    <row r="3137" spans="1:16" x14ac:dyDescent="0.25">
      <c r="A3137" s="59">
        <v>200137326</v>
      </c>
      <c r="B3137" s="59">
        <v>200107352</v>
      </c>
      <c r="C3137" s="59" t="s">
        <v>1761</v>
      </c>
      <c r="D3137" s="59" t="s">
        <v>784</v>
      </c>
      <c r="E3137" s="60" t="s">
        <v>8204</v>
      </c>
      <c r="F3137" s="60"/>
      <c r="G3137" s="60"/>
      <c r="H3137" s="60"/>
      <c r="I3137" s="59">
        <v>29</v>
      </c>
      <c r="J3137" s="59" t="s">
        <v>1613</v>
      </c>
      <c r="K3137" s="61"/>
      <c r="L3137" s="62" t="s">
        <v>6738</v>
      </c>
      <c r="M3137" s="62" t="s">
        <v>8204</v>
      </c>
      <c r="N3137" s="72" t="str">
        <f>VLOOKUP(M3137,'Hulpblad KAR-parser'!A:C,2,FALSE)</f>
        <v>Binnen/buiten</v>
      </c>
      <c r="O3137" s="72" t="str">
        <f>IF(VLOOKUP(M3137,'Hulpblad KAR-parser'!A:C,3,FALSE)="","",VLOOKUP(M3137,'Hulpblad KAR-parser'!A:C,3,FALSE))</f>
        <v>Buiten</v>
      </c>
      <c r="P3137" s="136" t="str">
        <f>IF(CONCATENATE(C3137,D3137)="","",VLOOKUP(CONCATENATE(C3137,D3137),Karakteristieken!AQ:AQ,1,FALSE))</f>
        <v>Binnen/buitenBuiten</v>
      </c>
    </row>
    <row r="3138" spans="1:16" x14ac:dyDescent="0.25">
      <c r="A3138" s="67">
        <v>200137327</v>
      </c>
      <c r="B3138" s="67">
        <v>200107352</v>
      </c>
      <c r="C3138" s="67" t="s">
        <v>11768</v>
      </c>
      <c r="D3138" s="67" t="s">
        <v>4804</v>
      </c>
      <c r="E3138" s="68" t="s">
        <v>8204</v>
      </c>
      <c r="F3138" s="68"/>
      <c r="G3138" s="68"/>
      <c r="H3138" s="68"/>
      <c r="I3138" s="67">
        <f t="shared" ref="I3138:I3201" si="51">LEN(E3138)</f>
        <v>27</v>
      </c>
      <c r="J3138" s="67" t="s">
        <v>1613</v>
      </c>
      <c r="K3138" s="91" t="s">
        <v>12550</v>
      </c>
      <c r="L3138" s="62" t="s">
        <v>6738</v>
      </c>
      <c r="M3138" s="62" t="s">
        <v>8204</v>
      </c>
      <c r="N3138" s="72" t="str">
        <f>VLOOKUP(M3138,'Hulpblad KAR-parser'!A:C,2,FALSE)</f>
        <v>Binnen/buiten</v>
      </c>
      <c r="O3138" s="72" t="str">
        <f>IF(VLOOKUP(M3138,'Hulpblad KAR-parser'!A:C,3,FALSE)="","",VLOOKUP(M3138,'Hulpblad KAR-parser'!A:C,3,FALSE))</f>
        <v>Buiten</v>
      </c>
      <c r="P3138" s="136" t="str">
        <f>IF(CONCATENATE(C3138,D3138)="","",VLOOKUP(CONCATENATE(C3138,D3138),Karakteristieken!AQ:AQ,1,FALSE))</f>
        <v>Aantref/lek gev.stofGevaarlijke stof</v>
      </c>
    </row>
    <row r="3139" spans="1:16" x14ac:dyDescent="0.25">
      <c r="A3139" s="67">
        <v>200137328</v>
      </c>
      <c r="B3139" s="67">
        <v>200107350</v>
      </c>
      <c r="C3139" s="67" t="s">
        <v>11768</v>
      </c>
      <c r="D3139" s="67" t="s">
        <v>4804</v>
      </c>
      <c r="E3139" s="68" t="s">
        <v>6278</v>
      </c>
      <c r="F3139" s="68"/>
      <c r="G3139" s="68"/>
      <c r="H3139" s="68"/>
      <c r="I3139" s="67">
        <f t="shared" si="51"/>
        <v>24</v>
      </c>
      <c r="J3139" s="67" t="s">
        <v>1613</v>
      </c>
      <c r="K3139" s="91" t="s">
        <v>12550</v>
      </c>
      <c r="L3139" s="62" t="s">
        <v>6738</v>
      </c>
      <c r="M3139" s="62" t="s">
        <v>6278</v>
      </c>
      <c r="N3139" s="72" t="str">
        <f>VLOOKUP(M3139,'Hulpblad KAR-parser'!A:C,2,FALSE)</f>
        <v>Aantref/lek gev.stof</v>
      </c>
      <c r="O3139" s="72" t="str">
        <f>IF(VLOOKUP(M3139,'Hulpblad KAR-parser'!A:C,3,FALSE)="","",VLOOKUP(M3139,'Hulpblad KAR-parser'!A:C,3,FALSE))</f>
        <v>Gevaarlijke stof</v>
      </c>
      <c r="P3139" s="136" t="str">
        <f>IF(CONCATENATE(C3139,D3139)="","",VLOOKUP(CONCATENATE(C3139,D3139),Karakteristieken!AQ:AQ,1,FALSE))</f>
        <v>Aantref/lek gev.stofGevaarlijke stof</v>
      </c>
    </row>
    <row r="3140" spans="1:16" x14ac:dyDescent="0.25">
      <c r="A3140" s="67"/>
      <c r="B3140" s="67"/>
      <c r="C3140" s="67"/>
      <c r="D3140" s="67"/>
      <c r="E3140" s="68" t="s">
        <v>8202</v>
      </c>
      <c r="F3140" s="68"/>
      <c r="G3140" s="68" t="s">
        <v>6278</v>
      </c>
      <c r="H3140" s="68"/>
      <c r="I3140" s="67">
        <f t="shared" si="51"/>
        <v>20</v>
      </c>
      <c r="J3140" s="67" t="s">
        <v>1561</v>
      </c>
      <c r="K3140" s="91" t="s">
        <v>12550</v>
      </c>
      <c r="L3140" s="62" t="s">
        <v>6738</v>
      </c>
      <c r="M3140" s="62" t="s">
        <v>6278</v>
      </c>
      <c r="N3140" s="72" t="str">
        <f>VLOOKUP(M3140,'Hulpblad KAR-parser'!A:C,2,FALSE)</f>
        <v>Aantref/lek gev.stof</v>
      </c>
      <c r="O3140" s="72" t="str">
        <f>IF(VLOOKUP(M3140,'Hulpblad KAR-parser'!A:C,3,FALSE)="","",VLOOKUP(M3140,'Hulpblad KAR-parser'!A:C,3,FALSE))</f>
        <v>Gevaarlijke stof</v>
      </c>
      <c r="P3140" s="136" t="str">
        <f>IF(CONCATENATE(C3140,D3140)="","",VLOOKUP(CONCATENATE(C3140,D3140),Karakteristieken!AQ:AQ,1,FALSE))</f>
        <v/>
      </c>
    </row>
    <row r="3141" spans="1:16" x14ac:dyDescent="0.25">
      <c r="A3141" s="67">
        <v>200137329</v>
      </c>
      <c r="B3141" s="67">
        <v>200098640</v>
      </c>
      <c r="C3141" s="67" t="s">
        <v>11768</v>
      </c>
      <c r="D3141" s="67" t="s">
        <v>4804</v>
      </c>
      <c r="E3141" s="68" t="s">
        <v>6279</v>
      </c>
      <c r="F3141" s="68"/>
      <c r="G3141" s="68"/>
      <c r="H3141" s="68"/>
      <c r="I3141" s="67">
        <f t="shared" si="51"/>
        <v>22</v>
      </c>
      <c r="J3141" s="67" t="s">
        <v>1613</v>
      </c>
      <c r="K3141" s="91" t="s">
        <v>12550</v>
      </c>
      <c r="L3141" s="62" t="s">
        <v>6738</v>
      </c>
      <c r="M3141" s="62" t="s">
        <v>6279</v>
      </c>
      <c r="N3141" s="72" t="str">
        <f>VLOOKUP(M3141,'Hulpblad KAR-parser'!A:C,2,FALSE)</f>
        <v>Aantref/lek gev.stof</v>
      </c>
      <c r="O3141" s="72" t="str">
        <f>IF(VLOOKUP(M3141,'Hulpblad KAR-parser'!A:C,3,FALSE)="","",VLOOKUP(M3141,'Hulpblad KAR-parser'!A:C,3,FALSE))</f>
        <v>Gevaarlijke stof</v>
      </c>
      <c r="P3141" s="136" t="str">
        <f>IF(CONCATENATE(C3141,D3141)="","",VLOOKUP(CONCATENATE(C3141,D3141),Karakteristieken!AQ:AQ,1,FALSE))</f>
        <v>Aantref/lek gev.stofGevaarlijke stof</v>
      </c>
    </row>
    <row r="3142" spans="1:16" x14ac:dyDescent="0.25">
      <c r="A3142" s="67"/>
      <c r="B3142" s="67"/>
      <c r="C3142" s="67"/>
      <c r="D3142" s="67"/>
      <c r="E3142" s="68" t="s">
        <v>8205</v>
      </c>
      <c r="F3142" s="68"/>
      <c r="G3142" s="68" t="s">
        <v>6279</v>
      </c>
      <c r="H3142" s="68"/>
      <c r="I3142" s="67">
        <f t="shared" si="51"/>
        <v>18</v>
      </c>
      <c r="J3142" s="67" t="s">
        <v>1561</v>
      </c>
      <c r="K3142" s="91" t="s">
        <v>12550</v>
      </c>
      <c r="L3142" s="62" t="s">
        <v>6738</v>
      </c>
      <c r="M3142" s="62" t="s">
        <v>6279</v>
      </c>
      <c r="N3142" s="72" t="str">
        <f>VLOOKUP(M3142,'Hulpblad KAR-parser'!A:C,2,FALSE)</f>
        <v>Aantref/lek gev.stof</v>
      </c>
      <c r="O3142" s="72" t="str">
        <f>IF(VLOOKUP(M3142,'Hulpblad KAR-parser'!A:C,3,FALSE)="","",VLOOKUP(M3142,'Hulpblad KAR-parser'!A:C,3,FALSE))</f>
        <v>Gevaarlijke stof</v>
      </c>
      <c r="P3142" s="136" t="str">
        <f>IF(CONCATENATE(C3142,D3142)="","",VLOOKUP(CONCATENATE(C3142,D3142),Karakteristieken!AQ:AQ,1,FALSE))</f>
        <v/>
      </c>
    </row>
    <row r="3143" spans="1:16" x14ac:dyDescent="0.25">
      <c r="A3143" s="59">
        <v>200137330</v>
      </c>
      <c r="B3143" s="59">
        <v>200059215</v>
      </c>
      <c r="C3143" s="59" t="s">
        <v>1761</v>
      </c>
      <c r="D3143" s="59" t="s">
        <v>1762</v>
      </c>
      <c r="E3143" s="60" t="s">
        <v>6189</v>
      </c>
      <c r="F3143" s="60"/>
      <c r="G3143" s="60"/>
      <c r="H3143" s="60"/>
      <c r="I3143" s="59">
        <f t="shared" si="51"/>
        <v>29</v>
      </c>
      <c r="J3143" s="59" t="s">
        <v>1613</v>
      </c>
      <c r="K3143" s="61"/>
      <c r="L3143" s="62" t="s">
        <v>6738</v>
      </c>
      <c r="M3143" s="62" t="s">
        <v>6189</v>
      </c>
      <c r="N3143" s="72" t="str">
        <f>VLOOKUP(M3143,'Hulpblad KAR-parser'!A:C,2,FALSE)</f>
        <v>Binnen/buiten</v>
      </c>
      <c r="O3143" s="72" t="str">
        <f>IF(VLOOKUP(M3143,'Hulpblad KAR-parser'!A:C,3,FALSE)="","",VLOOKUP(M3143,'Hulpblad KAR-parser'!A:C,3,FALSE))</f>
        <v>Binnen</v>
      </c>
      <c r="P3143" s="136" t="str">
        <f>IF(CONCATENATE(C3143,D3143)="","",VLOOKUP(CONCATENATE(C3143,D3143),Karakteristieken!AQ:AQ,1,FALSE))</f>
        <v>Binnen/buitenBinnen</v>
      </c>
    </row>
    <row r="3144" spans="1:16" x14ac:dyDescent="0.25">
      <c r="A3144" s="67">
        <v>200137331</v>
      </c>
      <c r="B3144" s="67">
        <v>200059215</v>
      </c>
      <c r="C3144" s="67" t="s">
        <v>11768</v>
      </c>
      <c r="D3144" s="67" t="s">
        <v>4804</v>
      </c>
      <c r="E3144" s="68" t="s">
        <v>6189</v>
      </c>
      <c r="F3144" s="68"/>
      <c r="G3144" s="68"/>
      <c r="H3144" s="68"/>
      <c r="I3144" s="67">
        <f t="shared" si="51"/>
        <v>29</v>
      </c>
      <c r="J3144" s="67" t="s">
        <v>1613</v>
      </c>
      <c r="K3144" s="91" t="s">
        <v>12550</v>
      </c>
      <c r="L3144" s="62" t="s">
        <v>6738</v>
      </c>
      <c r="M3144" s="62" t="s">
        <v>6189</v>
      </c>
      <c r="N3144" s="72" t="str">
        <f>VLOOKUP(M3144,'Hulpblad KAR-parser'!A:C,2,FALSE)</f>
        <v>Binnen/buiten</v>
      </c>
      <c r="O3144" s="72" t="str">
        <f>IF(VLOOKUP(M3144,'Hulpblad KAR-parser'!A:C,3,FALSE)="","",VLOOKUP(M3144,'Hulpblad KAR-parser'!A:C,3,FALSE))</f>
        <v>Binnen</v>
      </c>
      <c r="P3144" s="136" t="str">
        <f>IF(CONCATENATE(C3144,D3144)="","",VLOOKUP(CONCATENATE(C3144,D3144),Karakteristieken!AQ:AQ,1,FALSE))</f>
        <v>Aantref/lek gev.stofGevaarlijke stof</v>
      </c>
    </row>
    <row r="3145" spans="1:16" x14ac:dyDescent="0.25">
      <c r="A3145" s="59">
        <v>200114958</v>
      </c>
      <c r="B3145" s="59">
        <v>200059215</v>
      </c>
      <c r="C3145" s="59" t="s">
        <v>4154</v>
      </c>
      <c r="D3145" s="59" t="s">
        <v>40</v>
      </c>
      <c r="E3145" s="60" t="s">
        <v>6189</v>
      </c>
      <c r="F3145" s="60"/>
      <c r="G3145" s="60"/>
      <c r="H3145" s="60"/>
      <c r="I3145" s="59">
        <f t="shared" si="51"/>
        <v>29</v>
      </c>
      <c r="J3145" s="59" t="s">
        <v>1613</v>
      </c>
      <c r="K3145" s="61"/>
      <c r="L3145" s="62" t="s">
        <v>6738</v>
      </c>
      <c r="M3145" s="62" t="s">
        <v>6189</v>
      </c>
      <c r="N3145" s="72" t="str">
        <f>VLOOKUP(M3145,'Hulpblad KAR-parser'!A:C,2,FALSE)</f>
        <v>Binnen/buiten</v>
      </c>
      <c r="O3145" s="72" t="str">
        <f>IF(VLOOKUP(M3145,'Hulpblad KAR-parser'!A:C,3,FALSE)="","",VLOOKUP(M3145,'Hulpblad KAR-parser'!A:C,3,FALSE))</f>
        <v>Binnen</v>
      </c>
      <c r="P3145" s="136" t="str">
        <f>IF(CONCATENATE(C3145,D3145)="","",VLOOKUP(CONCATENATE(C3145,D3145),Karakteristieken!AQ:AQ,1,FALSE))</f>
        <v>Optisch &amp; geluidsignBrandweer</v>
      </c>
    </row>
    <row r="3146" spans="1:16" x14ac:dyDescent="0.25">
      <c r="A3146" s="59"/>
      <c r="B3146" s="59"/>
      <c r="C3146" s="59"/>
      <c r="D3146" s="59"/>
      <c r="E3146" s="60" t="s">
        <v>8206</v>
      </c>
      <c r="F3146" s="60"/>
      <c r="G3146" s="60" t="s">
        <v>6189</v>
      </c>
      <c r="H3146" s="60"/>
      <c r="I3146" s="59">
        <f t="shared" si="51"/>
        <v>25</v>
      </c>
      <c r="J3146" s="59" t="s">
        <v>1561</v>
      </c>
      <c r="K3146" s="61"/>
      <c r="L3146" s="62" t="s">
        <v>6738</v>
      </c>
      <c r="M3146" s="62" t="s">
        <v>6189</v>
      </c>
      <c r="N3146" s="72" t="str">
        <f>VLOOKUP(M3146,'Hulpblad KAR-parser'!A:C,2,FALSE)</f>
        <v>Binnen/buiten</v>
      </c>
      <c r="O3146" s="72" t="str">
        <f>IF(VLOOKUP(M3146,'Hulpblad KAR-parser'!A:C,3,FALSE)="","",VLOOKUP(M3146,'Hulpblad KAR-parser'!A:C,3,FALSE))</f>
        <v>Binnen</v>
      </c>
      <c r="P3146" s="136" t="str">
        <f>IF(CONCATENATE(C3146,D3146)="","",VLOOKUP(CONCATENATE(C3146,D3146),Karakteristieken!AQ:AQ,1,FALSE))</f>
        <v/>
      </c>
    </row>
    <row r="3147" spans="1:16" x14ac:dyDescent="0.25">
      <c r="A3147" s="59">
        <v>200114633</v>
      </c>
      <c r="B3147" s="59">
        <v>200098641</v>
      </c>
      <c r="C3147" s="59" t="s">
        <v>1761</v>
      </c>
      <c r="D3147" s="59" t="s">
        <v>784</v>
      </c>
      <c r="E3147" s="60" t="s">
        <v>6223</v>
      </c>
      <c r="F3147" s="60"/>
      <c r="G3147" s="60"/>
      <c r="H3147" s="60"/>
      <c r="I3147" s="59">
        <f t="shared" si="51"/>
        <v>29</v>
      </c>
      <c r="J3147" s="59" t="s">
        <v>1613</v>
      </c>
      <c r="K3147" s="61"/>
      <c r="L3147" s="62" t="s">
        <v>6738</v>
      </c>
      <c r="M3147" s="62" t="s">
        <v>6223</v>
      </c>
      <c r="N3147" s="72" t="str">
        <f>VLOOKUP(M3147,'Hulpblad KAR-parser'!A:C,2,FALSE)</f>
        <v>Binnen/buiten</v>
      </c>
      <c r="O3147" s="72" t="str">
        <f>IF(VLOOKUP(M3147,'Hulpblad KAR-parser'!A:C,3,FALSE)="","",VLOOKUP(M3147,'Hulpblad KAR-parser'!A:C,3,FALSE))</f>
        <v>Buiten</v>
      </c>
      <c r="P3147" s="136" t="str">
        <f>IF(CONCATENATE(C3147,D3147)="","",VLOOKUP(CONCATENATE(C3147,D3147),Karakteristieken!AQ:AQ,1,FALSE))</f>
        <v>Binnen/buitenBuiten</v>
      </c>
    </row>
    <row r="3148" spans="1:16" x14ac:dyDescent="0.25">
      <c r="A3148" s="67">
        <v>200137332</v>
      </c>
      <c r="B3148" s="67">
        <v>200098641</v>
      </c>
      <c r="C3148" s="67" t="s">
        <v>11768</v>
      </c>
      <c r="D3148" s="67" t="s">
        <v>4804</v>
      </c>
      <c r="E3148" s="68" t="s">
        <v>6223</v>
      </c>
      <c r="F3148" s="68"/>
      <c r="G3148" s="68"/>
      <c r="H3148" s="68"/>
      <c r="I3148" s="67">
        <f t="shared" si="51"/>
        <v>29</v>
      </c>
      <c r="J3148" s="67" t="s">
        <v>1613</v>
      </c>
      <c r="K3148" s="91" t="s">
        <v>12550</v>
      </c>
      <c r="L3148" s="62" t="s">
        <v>6738</v>
      </c>
      <c r="M3148" s="62" t="s">
        <v>6223</v>
      </c>
      <c r="N3148" s="72" t="str">
        <f>VLOOKUP(M3148,'Hulpblad KAR-parser'!A:C,2,FALSE)</f>
        <v>Binnen/buiten</v>
      </c>
      <c r="O3148" s="72" t="str">
        <f>IF(VLOOKUP(M3148,'Hulpblad KAR-parser'!A:C,3,FALSE)="","",VLOOKUP(M3148,'Hulpblad KAR-parser'!A:C,3,FALSE))</f>
        <v>Buiten</v>
      </c>
      <c r="P3148" s="136" t="str">
        <f>IF(CONCATENATE(C3148,D3148)="","",VLOOKUP(CONCATENATE(C3148,D3148),Karakteristieken!AQ:AQ,1,FALSE))</f>
        <v>Aantref/lek gev.stofGevaarlijke stof</v>
      </c>
    </row>
    <row r="3149" spans="1:16" x14ac:dyDescent="0.25">
      <c r="A3149" s="59"/>
      <c r="B3149" s="59"/>
      <c r="C3149" s="59"/>
      <c r="D3149" s="59"/>
      <c r="E3149" s="60" t="s">
        <v>8207</v>
      </c>
      <c r="F3149" s="60"/>
      <c r="G3149" s="60" t="s">
        <v>6223</v>
      </c>
      <c r="H3149" s="60"/>
      <c r="I3149" s="59">
        <f t="shared" si="51"/>
        <v>25</v>
      </c>
      <c r="J3149" s="59" t="s">
        <v>1561</v>
      </c>
      <c r="K3149" s="61"/>
      <c r="L3149" s="62" t="s">
        <v>6738</v>
      </c>
      <c r="M3149" s="62" t="s">
        <v>6223</v>
      </c>
      <c r="N3149" s="72" t="str">
        <f>VLOOKUP(M3149,'Hulpblad KAR-parser'!A:C,2,FALSE)</f>
        <v>Binnen/buiten</v>
      </c>
      <c r="O3149" s="72" t="str">
        <f>IF(VLOOKUP(M3149,'Hulpblad KAR-parser'!A:C,3,FALSE)="","",VLOOKUP(M3149,'Hulpblad KAR-parser'!A:C,3,FALSE))</f>
        <v>Buiten</v>
      </c>
      <c r="P3149" s="136" t="str">
        <f>IF(CONCATENATE(C3149,D3149)="","",VLOOKUP(CONCATENATE(C3149,D3149),Karakteristieken!AQ:AQ,1,FALSE))</f>
        <v/>
      </c>
    </row>
    <row r="3150" spans="1:16" x14ac:dyDescent="0.25">
      <c r="A3150" s="59">
        <v>200011229</v>
      </c>
      <c r="B3150" s="59">
        <v>200011228</v>
      </c>
      <c r="C3150" s="59" t="s">
        <v>3496</v>
      </c>
      <c r="D3150" s="65" t="s">
        <v>1613</v>
      </c>
      <c r="E3150" s="60" t="s">
        <v>6345</v>
      </c>
      <c r="F3150" s="60"/>
      <c r="G3150" s="60"/>
      <c r="H3150" s="60"/>
      <c r="I3150" s="59">
        <f t="shared" si="51"/>
        <v>7</v>
      </c>
      <c r="J3150" s="59" t="s">
        <v>1613</v>
      </c>
      <c r="K3150" s="61" t="s">
        <v>12187</v>
      </c>
      <c r="L3150" s="62" t="s">
        <v>6737</v>
      </c>
      <c r="M3150" s="62" t="s">
        <v>6345</v>
      </c>
      <c r="N3150" s="72" t="str">
        <f>VLOOKUP(M3150,'Hulpblad KAR-parser'!A:C,2,FALSE)</f>
        <v>Kraken</v>
      </c>
      <c r="O3150" s="72" t="str">
        <f>IF(VLOOKUP(M3150,'Hulpblad KAR-parser'!A:C,3,FALSE)="","",VLOOKUP(M3150,'Hulpblad KAR-parser'!A:C,3,FALSE))</f>
        <v/>
      </c>
      <c r="P3150" s="136" t="str">
        <f>IF(CONCATENATE(C3150,D3150)="","",VLOOKUP(CONCATENATE(C3150,D3150),Karakteristieken!AQ:AQ,1,FALSE))</f>
        <v>KrakenJa</v>
      </c>
    </row>
    <row r="3151" spans="1:16" x14ac:dyDescent="0.25">
      <c r="A3151" s="59"/>
      <c r="B3151" s="59"/>
      <c r="C3151" s="59"/>
      <c r="D3151" s="59"/>
      <c r="E3151" s="60" t="s">
        <v>10122</v>
      </c>
      <c r="F3151" s="60"/>
      <c r="G3151" s="60" t="s">
        <v>6345</v>
      </c>
      <c r="H3151" s="60"/>
      <c r="I3151" s="59">
        <f t="shared" si="51"/>
        <v>5</v>
      </c>
      <c r="J3151" s="59" t="s">
        <v>1561</v>
      </c>
      <c r="K3151" s="61"/>
      <c r="L3151" s="62" t="s">
        <v>6737</v>
      </c>
      <c r="M3151" s="62" t="s">
        <v>6345</v>
      </c>
      <c r="N3151" s="72" t="str">
        <f>VLOOKUP(M3151,'Hulpblad KAR-parser'!A:C,2,FALSE)</f>
        <v>Kraken</v>
      </c>
      <c r="O3151" s="72" t="str">
        <f>IF(VLOOKUP(M3151,'Hulpblad KAR-parser'!A:C,3,FALSE)="","",VLOOKUP(M3151,'Hulpblad KAR-parser'!A:C,3,FALSE))</f>
        <v/>
      </c>
      <c r="P3151" s="136" t="str">
        <f>IF(CONCATENATE(C3151,D3151)="","",VLOOKUP(CONCATENATE(C3151,D3151),Karakteristieken!AQ:AQ,1,FALSE))</f>
        <v/>
      </c>
    </row>
    <row r="3152" spans="1:16" x14ac:dyDescent="0.25">
      <c r="A3152" s="59">
        <v>200110200</v>
      </c>
      <c r="B3152" s="59">
        <v>200098642</v>
      </c>
      <c r="C3152" s="59" t="s">
        <v>3496</v>
      </c>
      <c r="D3152" s="59" t="s">
        <v>1613</v>
      </c>
      <c r="E3152" s="60" t="s">
        <v>3499</v>
      </c>
      <c r="F3152" s="60"/>
      <c r="G3152" s="60"/>
      <c r="H3152" s="60"/>
      <c r="I3152" s="59">
        <f t="shared" si="51"/>
        <v>10</v>
      </c>
      <c r="J3152" s="59" t="s">
        <v>1613</v>
      </c>
      <c r="K3152" s="61"/>
      <c r="L3152" s="62" t="s">
        <v>6737</v>
      </c>
      <c r="M3152" s="62" t="s">
        <v>3499</v>
      </c>
      <c r="N3152" s="72" t="str">
        <f>VLOOKUP(M3152,'Hulpblad KAR-parser'!A:C,2,FALSE)</f>
        <v>Kraken</v>
      </c>
      <c r="O3152" s="72" t="str">
        <f>IF(VLOOKUP(M3152,'Hulpblad KAR-parser'!A:C,3,FALSE)="","",VLOOKUP(M3152,'Hulpblad KAR-parser'!A:C,3,FALSE))</f>
        <v>Ja</v>
      </c>
      <c r="P3152" s="136" t="str">
        <f>IF(CONCATENATE(C3152,D3152)="","",VLOOKUP(CONCATENATE(C3152,D3152),Karakteristieken!AQ:AQ,1,FALSE))</f>
        <v>KrakenJa</v>
      </c>
    </row>
    <row r="3153" spans="1:16" x14ac:dyDescent="0.25">
      <c r="A3153" s="59">
        <v>200110201</v>
      </c>
      <c r="B3153" s="59">
        <v>200098643</v>
      </c>
      <c r="C3153" s="59" t="s">
        <v>3496</v>
      </c>
      <c r="D3153" s="59" t="s">
        <v>1561</v>
      </c>
      <c r="E3153" s="60" t="s">
        <v>3501</v>
      </c>
      <c r="F3153" s="60"/>
      <c r="G3153" s="60"/>
      <c r="H3153" s="60"/>
      <c r="I3153" s="59">
        <f t="shared" si="51"/>
        <v>11</v>
      </c>
      <c r="J3153" s="59" t="s">
        <v>1613</v>
      </c>
      <c r="K3153" s="61"/>
      <c r="L3153" s="62" t="s">
        <v>6737</v>
      </c>
      <c r="M3153" s="62" t="s">
        <v>3501</v>
      </c>
      <c r="N3153" s="72" t="str">
        <f>VLOOKUP(M3153,'Hulpblad KAR-parser'!A:C,2,FALSE)</f>
        <v>Kraken</v>
      </c>
      <c r="O3153" s="72" t="str">
        <f>IF(VLOOKUP(M3153,'Hulpblad KAR-parser'!A:C,3,FALSE)="","",VLOOKUP(M3153,'Hulpblad KAR-parser'!A:C,3,FALSE))</f>
        <v>Nee</v>
      </c>
      <c r="P3153" s="136" t="str">
        <f>IF(CONCATENATE(C3153,D3153)="","",VLOOKUP(CONCATENATE(C3153,D3153),Karakteristieken!AQ:AQ,1,FALSE))</f>
        <v>KrakenNee</v>
      </c>
    </row>
    <row r="3154" spans="1:16" x14ac:dyDescent="0.25">
      <c r="A3154" s="59">
        <v>200110202</v>
      </c>
      <c r="B3154" s="59">
        <v>200059315</v>
      </c>
      <c r="C3154" s="59" t="s">
        <v>5613</v>
      </c>
      <c r="D3154" s="59" t="s">
        <v>5641</v>
      </c>
      <c r="E3154" s="60" t="s">
        <v>6659</v>
      </c>
      <c r="F3154" s="60"/>
      <c r="G3154" s="60"/>
      <c r="H3154" s="60"/>
      <c r="I3154" s="59">
        <f t="shared" si="51"/>
        <v>26</v>
      </c>
      <c r="J3154" s="59" t="s">
        <v>1613</v>
      </c>
      <c r="K3154" s="61"/>
      <c r="L3154" s="62" t="s">
        <v>6738</v>
      </c>
      <c r="M3154" s="62" t="s">
        <v>6659</v>
      </c>
      <c r="N3154" s="72" t="str">
        <f>VLOOKUP(M3154,'Hulpblad KAR-parser'!A:C,2,FALSE)</f>
        <v>Soort voertuig</v>
      </c>
      <c r="O3154" s="72" t="str">
        <f>IF(VLOOKUP(M3154,'Hulpblad KAR-parser'!A:C,3,FALSE)="","",VLOOKUP(M3154,'Hulpblad KAR-parser'!A:C,3,FALSE))</f>
        <v>Land-/Bouwvoertuig</v>
      </c>
      <c r="P3154" s="136" t="str">
        <f>IF(CONCATENATE(C3154,D3154)="","",VLOOKUP(CONCATENATE(C3154,D3154),Karakteristieken!AQ:AQ,1,FALSE))</f>
        <v>Soort voertuigLand-/Bouwvoertuig</v>
      </c>
    </row>
    <row r="3155" spans="1:16" x14ac:dyDescent="0.25">
      <c r="A3155" s="59"/>
      <c r="B3155" s="59"/>
      <c r="C3155" s="59"/>
      <c r="D3155" s="59"/>
      <c r="E3155" s="60" t="s">
        <v>8432</v>
      </c>
      <c r="F3155" s="60"/>
      <c r="G3155" s="60" t="s">
        <v>6659</v>
      </c>
      <c r="H3155" s="60"/>
      <c r="I3155" s="59">
        <f t="shared" si="51"/>
        <v>22</v>
      </c>
      <c r="J3155" s="59" t="s">
        <v>1561</v>
      </c>
      <c r="K3155" s="61"/>
      <c r="L3155" s="62" t="s">
        <v>6738</v>
      </c>
      <c r="M3155" s="62" t="s">
        <v>6659</v>
      </c>
      <c r="N3155" s="72" t="str">
        <f>VLOOKUP(M3155,'Hulpblad KAR-parser'!A:C,2,FALSE)</f>
        <v>Soort voertuig</v>
      </c>
      <c r="O3155" s="72" t="str">
        <f>IF(VLOOKUP(M3155,'Hulpblad KAR-parser'!A:C,3,FALSE)="","",VLOOKUP(M3155,'Hulpblad KAR-parser'!A:C,3,FALSE))</f>
        <v>Land-/Bouwvoertuig</v>
      </c>
      <c r="P3155" s="136" t="str">
        <f>IF(CONCATENATE(C3155,D3155)="","",VLOOKUP(CONCATENATE(C3155,D3155),Karakteristieken!AQ:AQ,1,FALSE))</f>
        <v/>
      </c>
    </row>
    <row r="3156" spans="1:16" x14ac:dyDescent="0.25">
      <c r="A3156" s="59"/>
      <c r="B3156" s="59"/>
      <c r="C3156" s="59"/>
      <c r="D3156" s="59"/>
      <c r="E3156" s="60" t="s">
        <v>8437</v>
      </c>
      <c r="F3156" s="60"/>
      <c r="G3156" s="60" t="s">
        <v>6659</v>
      </c>
      <c r="H3156" s="60"/>
      <c r="I3156" s="59">
        <f t="shared" si="51"/>
        <v>17</v>
      </c>
      <c r="J3156" s="59" t="s">
        <v>1561</v>
      </c>
      <c r="K3156" s="61"/>
      <c r="L3156" s="62" t="s">
        <v>6738</v>
      </c>
      <c r="M3156" s="62" t="s">
        <v>6659</v>
      </c>
      <c r="N3156" s="72" t="str">
        <f>VLOOKUP(M3156,'Hulpblad KAR-parser'!A:C,2,FALSE)</f>
        <v>Soort voertuig</v>
      </c>
      <c r="O3156" s="72" t="str">
        <f>IF(VLOOKUP(M3156,'Hulpblad KAR-parser'!A:C,3,FALSE)="","",VLOOKUP(M3156,'Hulpblad KAR-parser'!A:C,3,FALSE))</f>
        <v>Land-/Bouwvoertuig</v>
      </c>
      <c r="P3156" s="136" t="str">
        <f>IF(CONCATENATE(C3156,D3156)="","",VLOOKUP(CONCATENATE(C3156,D3156),Karakteristieken!AQ:AQ,1,FALSE))</f>
        <v/>
      </c>
    </row>
    <row r="3157" spans="1:16" x14ac:dyDescent="0.25">
      <c r="A3157" s="59"/>
      <c r="B3157" s="59"/>
      <c r="C3157" s="59"/>
      <c r="D3157" s="59"/>
      <c r="E3157" s="60" t="s">
        <v>8444</v>
      </c>
      <c r="F3157" s="60"/>
      <c r="G3157" s="60" t="s">
        <v>6659</v>
      </c>
      <c r="H3157" s="60"/>
      <c r="I3157" s="59">
        <f t="shared" si="51"/>
        <v>16</v>
      </c>
      <c r="J3157" s="59" t="s">
        <v>1561</v>
      </c>
      <c r="K3157" s="61"/>
      <c r="L3157" s="62" t="s">
        <v>6738</v>
      </c>
      <c r="M3157" s="62" t="s">
        <v>6659</v>
      </c>
      <c r="N3157" s="72" t="str">
        <f>VLOOKUP(M3157,'Hulpblad KAR-parser'!A:C,2,FALSE)</f>
        <v>Soort voertuig</v>
      </c>
      <c r="O3157" s="72" t="str">
        <f>IF(VLOOKUP(M3157,'Hulpblad KAR-parser'!A:C,3,FALSE)="","",VLOOKUP(M3157,'Hulpblad KAR-parser'!A:C,3,FALSE))</f>
        <v>Land-/Bouwvoertuig</v>
      </c>
      <c r="P3157" s="136" t="str">
        <f>IF(CONCATENATE(C3157,D3157)="","",VLOOKUP(CONCATENATE(C3157,D3157),Karakteristieken!AQ:AQ,1,FALSE))</f>
        <v/>
      </c>
    </row>
    <row r="3158" spans="1:16" x14ac:dyDescent="0.25">
      <c r="A3158" s="59"/>
      <c r="B3158" s="59"/>
      <c r="C3158" s="59"/>
      <c r="D3158" s="59"/>
      <c r="E3158" s="60" t="s">
        <v>8455</v>
      </c>
      <c r="F3158" s="60"/>
      <c r="G3158" s="60" t="s">
        <v>6659</v>
      </c>
      <c r="H3158" s="60"/>
      <c r="I3158" s="59">
        <f t="shared" si="51"/>
        <v>20</v>
      </c>
      <c r="J3158" s="59" t="s">
        <v>1561</v>
      </c>
      <c r="K3158" s="61"/>
      <c r="L3158" s="62" t="s">
        <v>6738</v>
      </c>
      <c r="M3158" s="62" t="s">
        <v>6659</v>
      </c>
      <c r="N3158" s="72" t="str">
        <f>VLOOKUP(M3158,'Hulpblad KAR-parser'!A:C,2,FALSE)</f>
        <v>Soort voertuig</v>
      </c>
      <c r="O3158" s="72" t="str">
        <f>IF(VLOOKUP(M3158,'Hulpblad KAR-parser'!A:C,3,FALSE)="","",VLOOKUP(M3158,'Hulpblad KAR-parser'!A:C,3,FALSE))</f>
        <v>Land-/Bouwvoertuig</v>
      </c>
      <c r="P3158" s="136" t="str">
        <f>IF(CONCATENATE(C3158,D3158)="","",VLOOKUP(CONCATENATE(C3158,D3158),Karakteristieken!AQ:AQ,1,FALSE))</f>
        <v/>
      </c>
    </row>
    <row r="3159" spans="1:16" x14ac:dyDescent="0.25">
      <c r="A3159" s="59"/>
      <c r="B3159" s="59"/>
      <c r="C3159" s="59"/>
      <c r="D3159" s="59"/>
      <c r="E3159" s="60" t="s">
        <v>8463</v>
      </c>
      <c r="F3159" s="60"/>
      <c r="G3159" s="60" t="s">
        <v>6659</v>
      </c>
      <c r="H3159" s="60"/>
      <c r="I3159" s="59">
        <f t="shared" si="51"/>
        <v>11</v>
      </c>
      <c r="J3159" s="59" t="s">
        <v>1561</v>
      </c>
      <c r="K3159" s="61"/>
      <c r="L3159" s="62" t="s">
        <v>6738</v>
      </c>
      <c r="M3159" s="62" t="s">
        <v>6659</v>
      </c>
      <c r="N3159" s="72" t="str">
        <f>VLOOKUP(M3159,'Hulpblad KAR-parser'!A:C,2,FALSE)</f>
        <v>Soort voertuig</v>
      </c>
      <c r="O3159" s="72" t="str">
        <f>IF(VLOOKUP(M3159,'Hulpblad KAR-parser'!A:C,3,FALSE)="","",VLOOKUP(M3159,'Hulpblad KAR-parser'!A:C,3,FALSE))</f>
        <v>Land-/Bouwvoertuig</v>
      </c>
      <c r="P3159" s="136" t="str">
        <f>IF(CONCATENATE(C3159,D3159)="","",VLOOKUP(CONCATENATE(C3159,D3159),Karakteristieken!AQ:AQ,1,FALSE))</f>
        <v/>
      </c>
    </row>
    <row r="3160" spans="1:16" x14ac:dyDescent="0.25">
      <c r="A3160" s="59">
        <v>200110203</v>
      </c>
      <c r="B3160" s="59">
        <v>200098644</v>
      </c>
      <c r="C3160" s="59" t="s">
        <v>3502</v>
      </c>
      <c r="D3160" s="59"/>
      <c r="E3160" s="60" t="s">
        <v>3504</v>
      </c>
      <c r="F3160" s="60"/>
      <c r="G3160" s="60"/>
      <c r="H3160" s="60"/>
      <c r="I3160" s="59">
        <f t="shared" si="51"/>
        <v>11</v>
      </c>
      <c r="J3160" s="59" t="s">
        <v>1613</v>
      </c>
      <c r="K3160" s="61"/>
      <c r="L3160" s="62" t="s">
        <v>6737</v>
      </c>
      <c r="M3160" s="62" t="s">
        <v>3504</v>
      </c>
      <c r="N3160" s="72" t="str">
        <f>VLOOKUP(M3160,'Hulpblad KAR-parser'!A:C,2,FALSE)</f>
        <v>LCM-Nummer</v>
      </c>
      <c r="O3160" s="72" t="str">
        <f>IF(VLOOKUP(M3160,'Hulpblad KAR-parser'!A:C,3,FALSE)="","",VLOOKUP(M3160,'Hulpblad KAR-parser'!A:C,3,FALSE))</f>
        <v/>
      </c>
      <c r="P3160" s="136" t="str">
        <f>IF(CONCATENATE(C3160,D3160)="","",VLOOKUP(CONCATENATE(C3160,D3160),Karakteristieken!AQ:AQ,1,FALSE))</f>
        <v>LCM-Nummer</v>
      </c>
    </row>
    <row r="3161" spans="1:16" x14ac:dyDescent="0.25">
      <c r="A3161" s="59"/>
      <c r="B3161" s="59"/>
      <c r="C3161" s="59"/>
      <c r="D3161" s="59"/>
      <c r="E3161" s="60" t="s">
        <v>10123</v>
      </c>
      <c r="F3161" s="60"/>
      <c r="G3161" s="60" t="s">
        <v>3504</v>
      </c>
      <c r="H3161" s="60"/>
      <c r="I3161" s="59">
        <f t="shared" si="51"/>
        <v>4</v>
      </c>
      <c r="J3161" s="59" t="s">
        <v>1561</v>
      </c>
      <c r="K3161" s="61"/>
      <c r="L3161" s="62" t="s">
        <v>6737</v>
      </c>
      <c r="M3161" s="62" t="s">
        <v>3504</v>
      </c>
      <c r="N3161" s="72" t="str">
        <f>VLOOKUP(M3161,'Hulpblad KAR-parser'!A:C,2,FALSE)</f>
        <v>LCM-Nummer</v>
      </c>
      <c r="O3161" s="72" t="str">
        <f>IF(VLOOKUP(M3161,'Hulpblad KAR-parser'!A:C,3,FALSE)="","",VLOOKUP(M3161,'Hulpblad KAR-parser'!A:C,3,FALSE))</f>
        <v/>
      </c>
      <c r="P3161" s="136" t="str">
        <f>IF(CONCATENATE(C3161,D3161)="","",VLOOKUP(CONCATENATE(C3161,D3161),Karakteristieken!AQ:AQ,1,FALSE))</f>
        <v/>
      </c>
    </row>
    <row r="3162" spans="1:16" x14ac:dyDescent="0.25">
      <c r="A3162" s="59">
        <v>200110204</v>
      </c>
      <c r="B3162" s="59">
        <v>200098645</v>
      </c>
      <c r="C3162" s="59" t="s">
        <v>3505</v>
      </c>
      <c r="D3162" s="59"/>
      <c r="E3162" s="60" t="s">
        <v>3507</v>
      </c>
      <c r="F3162" s="60"/>
      <c r="G3162" s="60"/>
      <c r="H3162" s="60"/>
      <c r="I3162" s="59">
        <f t="shared" si="51"/>
        <v>9</v>
      </c>
      <c r="J3162" s="59" t="s">
        <v>1613</v>
      </c>
      <c r="K3162" s="61"/>
      <c r="L3162" s="62" t="s">
        <v>6737</v>
      </c>
      <c r="M3162" s="62" t="s">
        <v>3507</v>
      </c>
      <c r="N3162" s="72" t="str">
        <f>VLOOKUP(M3162,'Hulpblad KAR-parser'!A:C,2,FALSE)</f>
        <v>Leeftijd</v>
      </c>
      <c r="O3162" s="72" t="str">
        <f>IF(VLOOKUP(M3162,'Hulpblad KAR-parser'!A:C,3,FALSE)="","",VLOOKUP(M3162,'Hulpblad KAR-parser'!A:C,3,FALSE))</f>
        <v/>
      </c>
      <c r="P3162" s="136" t="str">
        <f>IF(CONCATENATE(C3162,D3162)="","",VLOOKUP(CONCATENATE(C3162,D3162),Karakteristieken!AQ:AQ,1,FALSE))</f>
        <v>Leeftijd</v>
      </c>
    </row>
    <row r="3163" spans="1:16" x14ac:dyDescent="0.25">
      <c r="A3163" s="59"/>
      <c r="B3163" s="59"/>
      <c r="C3163" s="59"/>
      <c r="D3163" s="59"/>
      <c r="E3163" s="60" t="s">
        <v>10124</v>
      </c>
      <c r="F3163" s="60"/>
      <c r="G3163" s="60" t="s">
        <v>3507</v>
      </c>
      <c r="H3163" s="60"/>
      <c r="I3163" s="59">
        <f t="shared" si="51"/>
        <v>5</v>
      </c>
      <c r="J3163" s="59" t="s">
        <v>1561</v>
      </c>
      <c r="K3163" s="61"/>
      <c r="L3163" s="62" t="s">
        <v>6737</v>
      </c>
      <c r="M3163" s="62" t="s">
        <v>3507</v>
      </c>
      <c r="N3163" s="72" t="str">
        <f>VLOOKUP(M3163,'Hulpblad KAR-parser'!A:C,2,FALSE)</f>
        <v>Leeftijd</v>
      </c>
      <c r="O3163" s="72" t="str">
        <f>IF(VLOOKUP(M3163,'Hulpblad KAR-parser'!A:C,3,FALSE)="","",VLOOKUP(M3163,'Hulpblad KAR-parser'!A:C,3,FALSE))</f>
        <v/>
      </c>
      <c r="P3163" s="136" t="str">
        <f>IF(CONCATENATE(C3163,D3163)="","",VLOOKUP(CONCATENATE(C3163,D3163),Karakteristieken!AQ:AQ,1,FALSE))</f>
        <v/>
      </c>
    </row>
    <row r="3164" spans="1:16" x14ac:dyDescent="0.25">
      <c r="A3164" s="59">
        <v>200137333</v>
      </c>
      <c r="B3164" s="59">
        <v>200112443</v>
      </c>
      <c r="C3164" s="59" t="s">
        <v>11768</v>
      </c>
      <c r="D3164" s="59" t="s">
        <v>4804</v>
      </c>
      <c r="E3164" s="60" t="s">
        <v>6347</v>
      </c>
      <c r="F3164" s="60"/>
      <c r="G3164" s="60"/>
      <c r="H3164" s="60"/>
      <c r="I3164" s="59">
        <f t="shared" si="51"/>
        <v>7</v>
      </c>
      <c r="J3164" s="59" t="s">
        <v>1613</v>
      </c>
      <c r="K3164" s="61"/>
      <c r="L3164" s="62" t="s">
        <v>6737</v>
      </c>
      <c r="M3164" s="62" t="s">
        <v>6347</v>
      </c>
      <c r="N3164" s="72" t="str">
        <f>VLOOKUP(M3164,'Hulpblad KAR-parser'!A:C,2,FALSE)</f>
        <v>Aantref/lek gev.stof</v>
      </c>
      <c r="O3164" s="72" t="str">
        <f>IF(VLOOKUP(M3164,'Hulpblad KAR-parser'!A:C,3,FALSE)="","",VLOOKUP(M3164,'Hulpblad KAR-parser'!A:C,3,FALSE))</f>
        <v>Gevaarlijke stof</v>
      </c>
      <c r="P3164" s="136" t="str">
        <f>IF(CONCATENATE(C3164,D3164)="","",VLOOKUP(CONCATENATE(C3164,D3164),Karakteristieken!AQ:AQ,1,FALSE))</f>
        <v>Aantref/lek gev.stofGevaarlijke stof</v>
      </c>
    </row>
    <row r="3165" spans="1:16" x14ac:dyDescent="0.25">
      <c r="A3165" s="59"/>
      <c r="B3165" s="59"/>
      <c r="C3165" s="59"/>
      <c r="D3165" s="59"/>
      <c r="E3165" s="60" t="s">
        <v>10135</v>
      </c>
      <c r="F3165" s="60"/>
      <c r="G3165" s="60" t="s">
        <v>6347</v>
      </c>
      <c r="H3165" s="60"/>
      <c r="I3165" s="59">
        <f t="shared" si="51"/>
        <v>6</v>
      </c>
      <c r="J3165" s="59" t="s">
        <v>1561</v>
      </c>
      <c r="K3165" s="61"/>
      <c r="L3165" s="62" t="s">
        <v>6737</v>
      </c>
      <c r="M3165" s="62" t="s">
        <v>6347</v>
      </c>
      <c r="N3165" s="72" t="str">
        <f>VLOOKUP(M3165,'Hulpblad KAR-parser'!A:C,2,FALSE)</f>
        <v>Aantref/lek gev.stof</v>
      </c>
      <c r="O3165" s="72" t="str">
        <f>IF(VLOOKUP(M3165,'Hulpblad KAR-parser'!A:C,3,FALSE)="","",VLOOKUP(M3165,'Hulpblad KAR-parser'!A:C,3,FALSE))</f>
        <v>Gevaarlijke stof</v>
      </c>
      <c r="P3165" s="136" t="str">
        <f>IF(CONCATENATE(C3165,D3165)="","",VLOOKUP(CONCATENATE(C3165,D3165),Karakteristieken!AQ:AQ,1,FALSE))</f>
        <v/>
      </c>
    </row>
    <row r="3166" spans="1:16" x14ac:dyDescent="0.25">
      <c r="A3166" s="59"/>
      <c r="B3166" s="121"/>
      <c r="C3166" s="59"/>
      <c r="D3166" s="59"/>
      <c r="E3166" s="60" t="s">
        <v>10136</v>
      </c>
      <c r="F3166" s="60"/>
      <c r="G3166" s="60" t="s">
        <v>6347</v>
      </c>
      <c r="H3166" s="60"/>
      <c r="I3166" s="59">
        <f t="shared" si="51"/>
        <v>8</v>
      </c>
      <c r="J3166" s="59" t="s">
        <v>1561</v>
      </c>
      <c r="K3166" s="61"/>
      <c r="L3166" s="62" t="s">
        <v>6737</v>
      </c>
      <c r="M3166" s="62" t="s">
        <v>6347</v>
      </c>
      <c r="N3166" s="72" t="str">
        <f>VLOOKUP(M3166,'Hulpblad KAR-parser'!A:C,2,FALSE)</f>
        <v>Aantref/lek gev.stof</v>
      </c>
      <c r="O3166" s="72" t="str">
        <f>IF(VLOOKUP(M3166,'Hulpblad KAR-parser'!A:C,3,FALSE)="","",VLOOKUP(M3166,'Hulpblad KAR-parser'!A:C,3,FALSE))</f>
        <v>Gevaarlijke stof</v>
      </c>
      <c r="P3166" s="136" t="str">
        <f>IF(CONCATENATE(C3166,D3166)="","",VLOOKUP(CONCATENATE(C3166,D3166),Karakteristieken!AQ:AQ,1,FALSE))</f>
        <v/>
      </c>
    </row>
    <row r="3167" spans="1:16" x14ac:dyDescent="0.25">
      <c r="A3167" s="59"/>
      <c r="B3167" s="59"/>
      <c r="C3167" s="59"/>
      <c r="D3167" s="59"/>
      <c r="E3167" s="60" t="s">
        <v>10137</v>
      </c>
      <c r="F3167" s="60"/>
      <c r="G3167" s="60" t="s">
        <v>6347</v>
      </c>
      <c r="H3167" s="60"/>
      <c r="I3167" s="59">
        <f t="shared" si="51"/>
        <v>17</v>
      </c>
      <c r="J3167" s="59" t="s">
        <v>1561</v>
      </c>
      <c r="K3167" s="61"/>
      <c r="L3167" s="62" t="s">
        <v>6737</v>
      </c>
      <c r="M3167" s="62" t="s">
        <v>6347</v>
      </c>
      <c r="N3167" s="72" t="str">
        <f>VLOOKUP(M3167,'Hulpblad KAR-parser'!A:C,2,FALSE)</f>
        <v>Aantref/lek gev.stof</v>
      </c>
      <c r="O3167" s="72" t="str">
        <f>IF(VLOOKUP(M3167,'Hulpblad KAR-parser'!A:C,3,FALSE)="","",VLOOKUP(M3167,'Hulpblad KAR-parser'!A:C,3,FALSE))</f>
        <v>Gevaarlijke stof</v>
      </c>
      <c r="P3167" s="136" t="str">
        <f>IF(CONCATENATE(C3167,D3167)="","",VLOOKUP(CONCATENATE(C3167,D3167),Karakteristieken!AQ:AQ,1,FALSE))</f>
        <v/>
      </c>
    </row>
    <row r="3168" spans="1:16" x14ac:dyDescent="0.25">
      <c r="A3168" s="59"/>
      <c r="B3168" s="59"/>
      <c r="C3168" s="59"/>
      <c r="D3168" s="59"/>
      <c r="E3168" s="60" t="s">
        <v>10138</v>
      </c>
      <c r="F3168" s="60"/>
      <c r="G3168" s="60" t="s">
        <v>6347</v>
      </c>
      <c r="H3168" s="60"/>
      <c r="I3168" s="59">
        <f t="shared" si="51"/>
        <v>5</v>
      </c>
      <c r="J3168" s="59" t="s">
        <v>1561</v>
      </c>
      <c r="K3168" s="61"/>
      <c r="L3168" s="62" t="s">
        <v>6737</v>
      </c>
      <c r="M3168" s="62" t="s">
        <v>6347</v>
      </c>
      <c r="N3168" s="72" t="str">
        <f>VLOOKUP(M3168,'Hulpblad KAR-parser'!A:C,2,FALSE)</f>
        <v>Aantref/lek gev.stof</v>
      </c>
      <c r="O3168" s="72" t="str">
        <f>IF(VLOOKUP(M3168,'Hulpblad KAR-parser'!A:C,3,FALSE)="","",VLOOKUP(M3168,'Hulpblad KAR-parser'!A:C,3,FALSE))</f>
        <v>Gevaarlijke stof</v>
      </c>
      <c r="P3168" s="136" t="str">
        <f>IF(CONCATENATE(C3168,D3168)="","",VLOOKUP(CONCATENATE(C3168,D3168),Karakteristieken!AQ:AQ,1,FALSE))</f>
        <v/>
      </c>
    </row>
    <row r="3169" spans="1:16" x14ac:dyDescent="0.25">
      <c r="A3169" s="59"/>
      <c r="B3169" s="59"/>
      <c r="C3169" s="59"/>
      <c r="D3169" s="59"/>
      <c r="E3169" s="60" t="s">
        <v>10139</v>
      </c>
      <c r="F3169" s="60"/>
      <c r="G3169" s="60" t="s">
        <v>6347</v>
      </c>
      <c r="H3169" s="60"/>
      <c r="I3169" s="59">
        <f t="shared" si="51"/>
        <v>5</v>
      </c>
      <c r="J3169" s="59" t="s">
        <v>1561</v>
      </c>
      <c r="K3169" s="61"/>
      <c r="L3169" s="62" t="s">
        <v>6737</v>
      </c>
      <c r="M3169" s="62" t="s">
        <v>6347</v>
      </c>
      <c r="N3169" s="72" t="str">
        <f>VLOOKUP(M3169,'Hulpblad KAR-parser'!A:C,2,FALSE)</f>
        <v>Aantref/lek gev.stof</v>
      </c>
      <c r="O3169" s="72" t="str">
        <f>IF(VLOOKUP(M3169,'Hulpblad KAR-parser'!A:C,3,FALSE)="","",VLOOKUP(M3169,'Hulpblad KAR-parser'!A:C,3,FALSE))</f>
        <v>Gevaarlijke stof</v>
      </c>
      <c r="P3169" s="136" t="str">
        <f>IF(CONCATENATE(C3169,D3169)="","",VLOOKUP(CONCATENATE(C3169,D3169),Karakteristieken!AQ:AQ,1,FALSE))</f>
        <v/>
      </c>
    </row>
    <row r="3170" spans="1:16" x14ac:dyDescent="0.25">
      <c r="A3170" s="59">
        <v>200137334</v>
      </c>
      <c r="B3170" s="59">
        <v>200098651</v>
      </c>
      <c r="C3170" s="59" t="s">
        <v>11768</v>
      </c>
      <c r="D3170" s="59" t="s">
        <v>1609</v>
      </c>
      <c r="E3170" s="60" t="s">
        <v>3510</v>
      </c>
      <c r="F3170" s="60"/>
      <c r="G3170" s="60"/>
      <c r="H3170" s="60"/>
      <c r="I3170" s="59">
        <f t="shared" si="51"/>
        <v>19</v>
      </c>
      <c r="J3170" s="59" t="s">
        <v>1613</v>
      </c>
      <c r="K3170" s="61"/>
      <c r="L3170" s="62" t="s">
        <v>6737</v>
      </c>
      <c r="M3170" s="62" t="s">
        <v>3510</v>
      </c>
      <c r="N3170" s="72" t="str">
        <f>VLOOKUP(M3170,'Hulpblad KAR-parser'!A:C,2,FALSE)</f>
        <v>Aantref/lek gev.stof</v>
      </c>
      <c r="O3170" s="72" t="str">
        <f>IF(VLOOKUP(M3170,'Hulpblad KAR-parser'!A:C,3,FALSE)="","",VLOOKUP(M3170,'Hulpblad KAR-parser'!A:C,3,FALSE))</f>
        <v>Gaslucht</v>
      </c>
      <c r="P3170" s="136" t="str">
        <f>IF(CONCATENATE(C3170,D3170)="","",VLOOKUP(CONCATENATE(C3170,D3170),Karakteristieken!AQ:AQ,1,FALSE))</f>
        <v>Aantref/lek gev.stofGaslucht</v>
      </c>
    </row>
    <row r="3171" spans="1:16" x14ac:dyDescent="0.25">
      <c r="A3171" s="59"/>
      <c r="B3171" s="59"/>
      <c r="C3171" s="59"/>
      <c r="D3171" s="59"/>
      <c r="E3171" s="60" t="s">
        <v>10126</v>
      </c>
      <c r="F3171" s="60"/>
      <c r="G3171" s="60" t="s">
        <v>3510</v>
      </c>
      <c r="H3171" s="60"/>
      <c r="I3171" s="59">
        <f t="shared" si="51"/>
        <v>7</v>
      </c>
      <c r="J3171" s="59" t="s">
        <v>1561</v>
      </c>
      <c r="K3171" s="61"/>
      <c r="L3171" s="62" t="s">
        <v>6737</v>
      </c>
      <c r="M3171" s="62" t="s">
        <v>3510</v>
      </c>
      <c r="N3171" s="72" t="str">
        <f>VLOOKUP(M3171,'Hulpblad KAR-parser'!A:C,2,FALSE)</f>
        <v>Aantref/lek gev.stof</v>
      </c>
      <c r="O3171" s="72" t="str">
        <f>IF(VLOOKUP(M3171,'Hulpblad KAR-parser'!A:C,3,FALSE)="","",VLOOKUP(M3171,'Hulpblad KAR-parser'!A:C,3,FALSE))</f>
        <v>Gaslucht</v>
      </c>
      <c r="P3171" s="136" t="str">
        <f>IF(CONCATENATE(C3171,D3171)="","",VLOOKUP(CONCATENATE(C3171,D3171),Karakteristieken!AQ:AQ,1,FALSE))</f>
        <v/>
      </c>
    </row>
    <row r="3172" spans="1:16" x14ac:dyDescent="0.25">
      <c r="A3172" s="59">
        <v>200137335</v>
      </c>
      <c r="B3172" s="59">
        <v>200098652</v>
      </c>
      <c r="C3172" s="59" t="s">
        <v>11768</v>
      </c>
      <c r="D3172" s="59" t="s">
        <v>11771</v>
      </c>
      <c r="E3172" s="60" t="s">
        <v>3509</v>
      </c>
      <c r="F3172" s="60"/>
      <c r="G3172" s="60"/>
      <c r="H3172" s="60"/>
      <c r="I3172" s="59">
        <f t="shared" si="51"/>
        <v>28</v>
      </c>
      <c r="J3172" s="59" t="s">
        <v>1613</v>
      </c>
      <c r="K3172" s="61"/>
      <c r="L3172" s="62" t="s">
        <v>6737</v>
      </c>
      <c r="M3172" s="62" t="s">
        <v>3509</v>
      </c>
      <c r="N3172" s="72" t="str">
        <f>VLOOKUP(M3172,'Hulpblad KAR-parser'!A:C,2,FALSE)</f>
        <v>Aantref/lek gev.stof</v>
      </c>
      <c r="O3172" s="72" t="str">
        <f>IF(VLOOKUP(M3172,'Hulpblad KAR-parser'!A:C,3,FALSE)="","",VLOOKUP(M3172,'Hulpblad KAR-parser'!A:C,3,FALSE))</f>
        <v>Gaslek Verwarm/aandr</v>
      </c>
      <c r="P3172" s="136" t="str">
        <f>IF(CONCATENATE(C3172,D3172)="","",VLOOKUP(CONCATENATE(C3172,D3172),Karakteristieken!AQ:AQ,1,FALSE))</f>
        <v>Aantref/lek gev.stofGaslek Verwarm/aandr</v>
      </c>
    </row>
    <row r="3173" spans="1:16" x14ac:dyDescent="0.25">
      <c r="A3173" s="59"/>
      <c r="B3173" s="59"/>
      <c r="C3173" s="59"/>
      <c r="D3173" s="59"/>
      <c r="E3173" s="60" t="s">
        <v>10127</v>
      </c>
      <c r="F3173" s="60"/>
      <c r="G3173" s="60" t="s">
        <v>3509</v>
      </c>
      <c r="H3173" s="60"/>
      <c r="I3173" s="59">
        <f t="shared" si="51"/>
        <v>7</v>
      </c>
      <c r="J3173" s="59" t="s">
        <v>1561</v>
      </c>
      <c r="K3173" s="61"/>
      <c r="L3173" s="62" t="s">
        <v>6737</v>
      </c>
      <c r="M3173" s="62" t="s">
        <v>3509</v>
      </c>
      <c r="N3173" s="72" t="str">
        <f>VLOOKUP(M3173,'Hulpblad KAR-parser'!A:C,2,FALSE)</f>
        <v>Aantref/lek gev.stof</v>
      </c>
      <c r="O3173" s="72" t="str">
        <f>IF(VLOOKUP(M3173,'Hulpblad KAR-parser'!A:C,3,FALSE)="","",VLOOKUP(M3173,'Hulpblad KAR-parser'!A:C,3,FALSE))</f>
        <v>Gaslek Verwarm/aandr</v>
      </c>
      <c r="P3173" s="136" t="str">
        <f>IF(CONCATENATE(C3173,D3173)="","",VLOOKUP(CONCATENATE(C3173,D3173),Karakteristieken!AQ:AQ,1,FALSE))</f>
        <v/>
      </c>
    </row>
    <row r="3174" spans="1:16" x14ac:dyDescent="0.25">
      <c r="A3174" s="59">
        <v>200137336</v>
      </c>
      <c r="B3174" s="59">
        <v>200098660</v>
      </c>
      <c r="C3174" s="59" t="s">
        <v>11768</v>
      </c>
      <c r="D3174" s="59" t="s">
        <v>4804</v>
      </c>
      <c r="E3174" s="60" t="s">
        <v>3515</v>
      </c>
      <c r="F3174" s="60"/>
      <c r="G3174" s="60"/>
      <c r="H3174" s="60"/>
      <c r="I3174" s="59">
        <f t="shared" si="51"/>
        <v>21</v>
      </c>
      <c r="J3174" s="59" t="s">
        <v>1613</v>
      </c>
      <c r="K3174" s="61"/>
      <c r="L3174" s="62" t="s">
        <v>6737</v>
      </c>
      <c r="M3174" s="62" t="s">
        <v>3515</v>
      </c>
      <c r="N3174" s="72" t="str">
        <f>VLOOKUP(M3174,'Hulpblad KAR-parser'!A:C,2,FALSE)</f>
        <v>Aantref/lek gev.stof</v>
      </c>
      <c r="O3174" s="72" t="str">
        <f>IF(VLOOKUP(M3174,'Hulpblad KAR-parser'!A:C,3,FALSE)="","",VLOOKUP(M3174,'Hulpblad KAR-parser'!A:C,3,FALSE))</f>
        <v>Gevaarlijke stof</v>
      </c>
      <c r="P3174" s="136" t="str">
        <f>IF(CONCATENATE(C3174,D3174)="","",VLOOKUP(CONCATENATE(C3174,D3174),Karakteristieken!AQ:AQ,1,FALSE))</f>
        <v>Aantref/lek gev.stofGevaarlijke stof</v>
      </c>
    </row>
    <row r="3175" spans="1:16" x14ac:dyDescent="0.25">
      <c r="A3175" s="59"/>
      <c r="B3175" s="59"/>
      <c r="C3175" s="59"/>
      <c r="D3175" s="59"/>
      <c r="E3175" s="60" t="s">
        <v>10133</v>
      </c>
      <c r="F3175" s="60"/>
      <c r="G3175" s="60" t="s">
        <v>3515</v>
      </c>
      <c r="H3175" s="60"/>
      <c r="I3175" s="59">
        <f t="shared" si="51"/>
        <v>6</v>
      </c>
      <c r="J3175" s="59" t="s">
        <v>1561</v>
      </c>
      <c r="K3175" s="61"/>
      <c r="L3175" s="62" t="s">
        <v>6737</v>
      </c>
      <c r="M3175" s="62" t="s">
        <v>3515</v>
      </c>
      <c r="N3175" s="72" t="str">
        <f>VLOOKUP(M3175,'Hulpblad KAR-parser'!A:C,2,FALSE)</f>
        <v>Aantref/lek gev.stof</v>
      </c>
      <c r="O3175" s="72" t="str">
        <f>IF(VLOOKUP(M3175,'Hulpblad KAR-parser'!A:C,3,FALSE)="","",VLOOKUP(M3175,'Hulpblad KAR-parser'!A:C,3,FALSE))</f>
        <v>Gevaarlijke stof</v>
      </c>
      <c r="P3175" s="136" t="str">
        <f>IF(CONCATENATE(C3175,D3175)="","",VLOOKUP(CONCATENATE(C3175,D3175),Karakteristieken!AQ:AQ,1,FALSE))</f>
        <v/>
      </c>
    </row>
    <row r="3176" spans="1:16" x14ac:dyDescent="0.25">
      <c r="A3176" s="59"/>
      <c r="B3176" s="59"/>
      <c r="C3176" s="59"/>
      <c r="D3176" s="59"/>
      <c r="E3176" s="60" t="s">
        <v>10134</v>
      </c>
      <c r="F3176" s="60"/>
      <c r="G3176" s="60" t="s">
        <v>3515</v>
      </c>
      <c r="H3176" s="60"/>
      <c r="I3176" s="59">
        <f t="shared" si="51"/>
        <v>5</v>
      </c>
      <c r="J3176" s="59" t="s">
        <v>1561</v>
      </c>
      <c r="K3176" s="61"/>
      <c r="L3176" s="62" t="s">
        <v>6737</v>
      </c>
      <c r="M3176" s="62" t="s">
        <v>3515</v>
      </c>
      <c r="N3176" s="72" t="str">
        <f>VLOOKUP(M3176,'Hulpblad KAR-parser'!A:C,2,FALSE)</f>
        <v>Aantref/lek gev.stof</v>
      </c>
      <c r="O3176" s="72" t="str">
        <f>IF(VLOOKUP(M3176,'Hulpblad KAR-parser'!A:C,3,FALSE)="","",VLOOKUP(M3176,'Hulpblad KAR-parser'!A:C,3,FALSE))</f>
        <v>Gevaarlijke stof</v>
      </c>
      <c r="P3176" s="136" t="str">
        <f>IF(CONCATENATE(C3176,D3176)="","",VLOOKUP(CONCATENATE(C3176,D3176),Karakteristieken!AQ:AQ,1,FALSE))</f>
        <v/>
      </c>
    </row>
    <row r="3177" spans="1:16" x14ac:dyDescent="0.25">
      <c r="A3177" s="67">
        <v>200137337</v>
      </c>
      <c r="B3177" s="67">
        <v>200059167</v>
      </c>
      <c r="C3177" s="67" t="s">
        <v>11768</v>
      </c>
      <c r="D3177" s="67" t="s">
        <v>4804</v>
      </c>
      <c r="E3177" s="68" t="s">
        <v>6266</v>
      </c>
      <c r="F3177" s="68"/>
      <c r="G3177" s="68"/>
      <c r="H3177" s="68"/>
      <c r="I3177" s="67">
        <f t="shared" si="51"/>
        <v>16</v>
      </c>
      <c r="J3177" s="67" t="s">
        <v>1613</v>
      </c>
      <c r="K3177" s="91" t="s">
        <v>12550</v>
      </c>
      <c r="L3177" s="62" t="s">
        <v>6738</v>
      </c>
      <c r="M3177" s="62" t="s">
        <v>6266</v>
      </c>
      <c r="N3177" s="72" t="str">
        <f>VLOOKUP(M3177,'Hulpblad KAR-parser'!A:C,2,FALSE)</f>
        <v>Aantref/lek gev.stof</v>
      </c>
      <c r="O3177" s="72" t="str">
        <f>IF(VLOOKUP(M3177,'Hulpblad KAR-parser'!A:C,3,FALSE)="","",VLOOKUP(M3177,'Hulpblad KAR-parser'!A:C,3,FALSE))</f>
        <v>Gevaarlijke stof</v>
      </c>
      <c r="P3177" s="136" t="str">
        <f>IF(CONCATENATE(C3177,D3177)="","",VLOOKUP(CONCATENATE(C3177,D3177),Karakteristieken!AQ:AQ,1,FALSE))</f>
        <v>Aantref/lek gev.stofGevaarlijke stof</v>
      </c>
    </row>
    <row r="3178" spans="1:16" x14ac:dyDescent="0.25">
      <c r="A3178" s="67"/>
      <c r="B3178" s="67"/>
      <c r="C3178" s="67"/>
      <c r="D3178" s="67"/>
      <c r="E3178" s="68" t="s">
        <v>8157</v>
      </c>
      <c r="F3178" s="68"/>
      <c r="G3178" s="68" t="s">
        <v>6266</v>
      </c>
      <c r="H3178" s="68"/>
      <c r="I3178" s="67">
        <f t="shared" si="51"/>
        <v>15</v>
      </c>
      <c r="J3178" s="67" t="s">
        <v>1561</v>
      </c>
      <c r="K3178" s="91" t="s">
        <v>12550</v>
      </c>
      <c r="L3178" s="62" t="s">
        <v>6738</v>
      </c>
      <c r="M3178" s="62" t="s">
        <v>6266</v>
      </c>
      <c r="N3178" s="72" t="str">
        <f>VLOOKUP(M3178,'Hulpblad KAR-parser'!A:C,2,FALSE)</f>
        <v>Aantref/lek gev.stof</v>
      </c>
      <c r="O3178" s="72" t="str">
        <f>IF(VLOOKUP(M3178,'Hulpblad KAR-parser'!A:C,3,FALSE)="","",VLOOKUP(M3178,'Hulpblad KAR-parser'!A:C,3,FALSE))</f>
        <v>Gevaarlijke stof</v>
      </c>
      <c r="P3178" s="136" t="str">
        <f>IF(CONCATENATE(C3178,D3178)="","",VLOOKUP(CONCATENATE(C3178,D3178),Karakteristieken!AQ:AQ,1,FALSE))</f>
        <v/>
      </c>
    </row>
    <row r="3179" spans="1:16" x14ac:dyDescent="0.25">
      <c r="A3179" s="59">
        <v>200112635</v>
      </c>
      <c r="B3179" s="59">
        <v>200059198</v>
      </c>
      <c r="C3179" s="59" t="s">
        <v>1761</v>
      </c>
      <c r="D3179" s="59" t="s">
        <v>1762</v>
      </c>
      <c r="E3179" s="60" t="s">
        <v>6190</v>
      </c>
      <c r="F3179" s="60"/>
      <c r="G3179" s="60"/>
      <c r="H3179" s="60"/>
      <c r="I3179" s="59">
        <f t="shared" si="51"/>
        <v>23</v>
      </c>
      <c r="J3179" s="59" t="s">
        <v>1613</v>
      </c>
      <c r="K3179" s="61"/>
      <c r="L3179" s="62" t="s">
        <v>6738</v>
      </c>
      <c r="M3179" s="62" t="s">
        <v>6190</v>
      </c>
      <c r="N3179" s="72" t="str">
        <f>VLOOKUP(M3179,'Hulpblad KAR-parser'!A:C,2,FALSE)</f>
        <v>Binnen/buiten</v>
      </c>
      <c r="O3179" s="72" t="str">
        <f>IF(VLOOKUP(M3179,'Hulpblad KAR-parser'!A:C,3,FALSE)="","",VLOOKUP(M3179,'Hulpblad KAR-parser'!A:C,3,FALSE))</f>
        <v>Binnen</v>
      </c>
      <c r="P3179" s="136" t="str">
        <f>IF(CONCATENATE(C3179,D3179)="","",VLOOKUP(CONCATENATE(C3179,D3179),Karakteristieken!AQ:AQ,1,FALSE))</f>
        <v>Binnen/buitenBinnen</v>
      </c>
    </row>
    <row r="3180" spans="1:16" x14ac:dyDescent="0.25">
      <c r="A3180" s="67">
        <v>200137338</v>
      </c>
      <c r="B3180" s="67">
        <v>200059198</v>
      </c>
      <c r="C3180" s="67" t="s">
        <v>11768</v>
      </c>
      <c r="D3180" s="67" t="s">
        <v>4804</v>
      </c>
      <c r="E3180" s="68" t="s">
        <v>6190</v>
      </c>
      <c r="F3180" s="68"/>
      <c r="G3180" s="68"/>
      <c r="H3180" s="68"/>
      <c r="I3180" s="67">
        <f t="shared" si="51"/>
        <v>23</v>
      </c>
      <c r="J3180" s="67" t="s">
        <v>1613</v>
      </c>
      <c r="K3180" s="91" t="s">
        <v>12550</v>
      </c>
      <c r="L3180" s="62" t="s">
        <v>6738</v>
      </c>
      <c r="M3180" s="62" t="s">
        <v>6190</v>
      </c>
      <c r="N3180" s="72" t="str">
        <f>VLOOKUP(M3180,'Hulpblad KAR-parser'!A:C,2,FALSE)</f>
        <v>Binnen/buiten</v>
      </c>
      <c r="O3180" s="72" t="str">
        <f>IF(VLOOKUP(M3180,'Hulpblad KAR-parser'!A:C,3,FALSE)="","",VLOOKUP(M3180,'Hulpblad KAR-parser'!A:C,3,FALSE))</f>
        <v>Binnen</v>
      </c>
      <c r="P3180" s="136" t="str">
        <f>IF(CONCATENATE(C3180,D3180)="","",VLOOKUP(CONCATENATE(C3180,D3180),Karakteristieken!AQ:AQ,1,FALSE))</f>
        <v>Aantref/lek gev.stofGevaarlijke stof</v>
      </c>
    </row>
    <row r="3181" spans="1:16" x14ac:dyDescent="0.25">
      <c r="A3181" s="59">
        <v>200114959</v>
      </c>
      <c r="B3181" s="59">
        <v>200059198</v>
      </c>
      <c r="C3181" s="59" t="s">
        <v>4154</v>
      </c>
      <c r="D3181" s="59" t="s">
        <v>40</v>
      </c>
      <c r="E3181" s="60" t="s">
        <v>6190</v>
      </c>
      <c r="F3181" s="60"/>
      <c r="G3181" s="60"/>
      <c r="H3181" s="60"/>
      <c r="I3181" s="59">
        <f t="shared" si="51"/>
        <v>23</v>
      </c>
      <c r="J3181" s="59" t="s">
        <v>1613</v>
      </c>
      <c r="K3181" s="61"/>
      <c r="L3181" s="62" t="s">
        <v>6738</v>
      </c>
      <c r="M3181" s="62" t="s">
        <v>6190</v>
      </c>
      <c r="N3181" s="72" t="str">
        <f>VLOOKUP(M3181,'Hulpblad KAR-parser'!A:C,2,FALSE)</f>
        <v>Binnen/buiten</v>
      </c>
      <c r="O3181" s="72" t="str">
        <f>IF(VLOOKUP(M3181,'Hulpblad KAR-parser'!A:C,3,FALSE)="","",VLOOKUP(M3181,'Hulpblad KAR-parser'!A:C,3,FALSE))</f>
        <v>Binnen</v>
      </c>
      <c r="P3181" s="136" t="str">
        <f>IF(CONCATENATE(C3181,D3181)="","",VLOOKUP(CONCATENATE(C3181,D3181),Karakteristieken!AQ:AQ,1,FALSE))</f>
        <v>Optisch &amp; geluidsignBrandweer</v>
      </c>
    </row>
    <row r="3182" spans="1:16" x14ac:dyDescent="0.25">
      <c r="A3182" s="59"/>
      <c r="B3182" s="59"/>
      <c r="C3182" s="59"/>
      <c r="D3182" s="59"/>
      <c r="E3182" s="60" t="s">
        <v>8158</v>
      </c>
      <c r="F3182" s="60"/>
      <c r="G3182" s="60" t="s">
        <v>6190</v>
      </c>
      <c r="H3182" s="60"/>
      <c r="I3182" s="59">
        <f t="shared" si="51"/>
        <v>22</v>
      </c>
      <c r="J3182" s="59" t="s">
        <v>1561</v>
      </c>
      <c r="K3182" s="61"/>
      <c r="L3182" s="62" t="s">
        <v>6738</v>
      </c>
      <c r="M3182" s="62" t="s">
        <v>6190</v>
      </c>
      <c r="N3182" s="72" t="str">
        <f>VLOOKUP(M3182,'Hulpblad KAR-parser'!A:C,2,FALSE)</f>
        <v>Binnen/buiten</v>
      </c>
      <c r="O3182" s="72" t="str">
        <f>IF(VLOOKUP(M3182,'Hulpblad KAR-parser'!A:C,3,FALSE)="","",VLOOKUP(M3182,'Hulpblad KAR-parser'!A:C,3,FALSE))</f>
        <v>Binnen</v>
      </c>
      <c r="P3182" s="136" t="str">
        <f>IF(CONCATENATE(C3182,D3182)="","",VLOOKUP(CONCATENATE(C3182,D3182),Karakteristieken!AQ:AQ,1,FALSE))</f>
        <v/>
      </c>
    </row>
    <row r="3183" spans="1:16" x14ac:dyDescent="0.25">
      <c r="A3183" s="59">
        <v>200112640</v>
      </c>
      <c r="B3183" s="59">
        <v>200059230</v>
      </c>
      <c r="C3183" s="59" t="s">
        <v>1761</v>
      </c>
      <c r="D3183" s="59" t="s">
        <v>784</v>
      </c>
      <c r="E3183" s="60" t="s">
        <v>6224</v>
      </c>
      <c r="F3183" s="60"/>
      <c r="G3183" s="60"/>
      <c r="H3183" s="60"/>
      <c r="I3183" s="59">
        <f t="shared" si="51"/>
        <v>23</v>
      </c>
      <c r="J3183" s="59" t="s">
        <v>1613</v>
      </c>
      <c r="K3183" s="61"/>
      <c r="L3183" s="62" t="s">
        <v>6738</v>
      </c>
      <c r="M3183" s="62" t="s">
        <v>6224</v>
      </c>
      <c r="N3183" s="72" t="str">
        <f>VLOOKUP(M3183,'Hulpblad KAR-parser'!A:C,2,FALSE)</f>
        <v>Binnen/buiten</v>
      </c>
      <c r="O3183" s="72" t="str">
        <f>IF(VLOOKUP(M3183,'Hulpblad KAR-parser'!A:C,3,FALSE)="","",VLOOKUP(M3183,'Hulpblad KAR-parser'!A:C,3,FALSE))</f>
        <v>Buiten</v>
      </c>
      <c r="P3183" s="136" t="str">
        <f>IF(CONCATENATE(C3183,D3183)="","",VLOOKUP(CONCATENATE(C3183,D3183),Karakteristieken!AQ:AQ,1,FALSE))</f>
        <v>Binnen/buitenBuiten</v>
      </c>
    </row>
    <row r="3184" spans="1:16" x14ac:dyDescent="0.25">
      <c r="A3184" s="67">
        <v>200137339</v>
      </c>
      <c r="B3184" s="67">
        <v>200059230</v>
      </c>
      <c r="C3184" s="67" t="s">
        <v>11768</v>
      </c>
      <c r="D3184" s="67" t="s">
        <v>4804</v>
      </c>
      <c r="E3184" s="68" t="s">
        <v>6224</v>
      </c>
      <c r="F3184" s="68"/>
      <c r="G3184" s="68"/>
      <c r="H3184" s="68"/>
      <c r="I3184" s="67">
        <f t="shared" si="51"/>
        <v>23</v>
      </c>
      <c r="J3184" s="67" t="s">
        <v>1613</v>
      </c>
      <c r="K3184" s="91" t="s">
        <v>12550</v>
      </c>
      <c r="L3184" s="62" t="s">
        <v>6738</v>
      </c>
      <c r="M3184" s="62" t="s">
        <v>6224</v>
      </c>
      <c r="N3184" s="72" t="str">
        <f>VLOOKUP(M3184,'Hulpblad KAR-parser'!A:C,2,FALSE)</f>
        <v>Binnen/buiten</v>
      </c>
      <c r="O3184" s="72" t="str">
        <f>IF(VLOOKUP(M3184,'Hulpblad KAR-parser'!A:C,3,FALSE)="","",VLOOKUP(M3184,'Hulpblad KAR-parser'!A:C,3,FALSE))</f>
        <v>Buiten</v>
      </c>
      <c r="P3184" s="136" t="str">
        <f>IF(CONCATENATE(C3184,D3184)="","",VLOOKUP(CONCATENATE(C3184,D3184),Karakteristieken!AQ:AQ,1,FALSE))</f>
        <v>Aantref/lek gev.stofGevaarlijke stof</v>
      </c>
    </row>
    <row r="3185" spans="1:16" x14ac:dyDescent="0.25">
      <c r="A3185" s="59"/>
      <c r="B3185" s="59"/>
      <c r="C3185" s="59"/>
      <c r="D3185" s="59"/>
      <c r="E3185" s="60" t="s">
        <v>8159</v>
      </c>
      <c r="F3185" s="60"/>
      <c r="G3185" s="60" t="s">
        <v>6224</v>
      </c>
      <c r="H3185" s="60"/>
      <c r="I3185" s="59">
        <f t="shared" si="51"/>
        <v>22</v>
      </c>
      <c r="J3185" s="59" t="s">
        <v>1561</v>
      </c>
      <c r="K3185" s="61"/>
      <c r="L3185" s="62" t="s">
        <v>6738</v>
      </c>
      <c r="M3185" s="62" t="s">
        <v>6224</v>
      </c>
      <c r="N3185" s="72" t="str">
        <f>VLOOKUP(M3185,'Hulpblad KAR-parser'!A:C,2,FALSE)</f>
        <v>Binnen/buiten</v>
      </c>
      <c r="O3185" s="72" t="str">
        <f>IF(VLOOKUP(M3185,'Hulpblad KAR-parser'!A:C,3,FALSE)="","",VLOOKUP(M3185,'Hulpblad KAR-parser'!A:C,3,FALSE))</f>
        <v>Buiten</v>
      </c>
      <c r="P3185" s="136" t="str">
        <f>IF(CONCATENATE(C3185,D3185)="","",VLOOKUP(CONCATENATE(C3185,D3185),Karakteristieken!AQ:AQ,1,FALSE))</f>
        <v/>
      </c>
    </row>
    <row r="3186" spans="1:16" x14ac:dyDescent="0.25">
      <c r="A3186" s="59"/>
      <c r="B3186" s="59"/>
      <c r="C3186" s="59" t="s">
        <v>82</v>
      </c>
      <c r="D3186" s="59" t="s">
        <v>1613</v>
      </c>
      <c r="E3186" s="60" t="s">
        <v>12245</v>
      </c>
      <c r="F3186" s="60"/>
      <c r="G3186" s="60"/>
      <c r="H3186" s="60"/>
      <c r="I3186" s="59">
        <f t="shared" si="51"/>
        <v>15</v>
      </c>
      <c r="J3186" s="59" t="s">
        <v>1613</v>
      </c>
      <c r="K3186" s="61"/>
      <c r="L3186" s="62" t="s">
        <v>6738</v>
      </c>
      <c r="M3186" s="62" t="s">
        <v>12245</v>
      </c>
      <c r="N3186" s="72" t="str">
        <f>VLOOKUP(M3186,'Hulpblad KAR-parser'!A:C,2,FALSE)</f>
        <v>Lijkvinding</v>
      </c>
      <c r="O3186" s="72" t="str">
        <f>IF(VLOOKUP(M3186,'Hulpblad KAR-parser'!A:C,3,FALSE)="","",VLOOKUP(M3186,'Hulpblad KAR-parser'!A:C,3,FALSE))</f>
        <v>Ja</v>
      </c>
      <c r="P3186" s="136" t="str">
        <f>IF(CONCATENATE(C3186,D3186)="","",VLOOKUP(CONCATENATE(C3186,D3186),Karakteristieken!AQ:AQ,1,FALSE))</f>
        <v>LijkvindingJa</v>
      </c>
    </row>
    <row r="3187" spans="1:16" x14ac:dyDescent="0.25">
      <c r="A3187" s="59"/>
      <c r="B3187" s="59"/>
      <c r="C3187" s="59"/>
      <c r="D3187" s="59"/>
      <c r="E3187" s="60" t="s">
        <v>12506</v>
      </c>
      <c r="F3187" s="60"/>
      <c r="G3187" s="60" t="s">
        <v>12245</v>
      </c>
      <c r="H3187" s="60"/>
      <c r="I3187" s="59">
        <f t="shared" si="51"/>
        <v>6</v>
      </c>
      <c r="J3187" s="59" t="s">
        <v>1561</v>
      </c>
      <c r="K3187" s="61"/>
      <c r="L3187" s="62" t="s">
        <v>6738</v>
      </c>
      <c r="M3187" s="62" t="s">
        <v>12245</v>
      </c>
      <c r="N3187" s="72" t="str">
        <f>VLOOKUP(M3187,'Hulpblad KAR-parser'!A:C,2,FALSE)</f>
        <v>Lijkvinding</v>
      </c>
      <c r="O3187" s="72" t="str">
        <f>IF(VLOOKUP(M3187,'Hulpblad KAR-parser'!A:C,3,FALSE)="","",VLOOKUP(M3187,'Hulpblad KAR-parser'!A:C,3,FALSE))</f>
        <v>Ja</v>
      </c>
      <c r="P3187" s="136" t="str">
        <f>IF(CONCATENATE(C3187,D3187)="","",VLOOKUP(CONCATENATE(C3187,D3187),Karakteristieken!AQ:AQ,1,FALSE))</f>
        <v/>
      </c>
    </row>
    <row r="3188" spans="1:16" x14ac:dyDescent="0.25">
      <c r="A3188" s="59"/>
      <c r="B3188" s="59"/>
      <c r="C3188" s="59"/>
      <c r="D3188" s="59"/>
      <c r="E3188" s="60" t="s">
        <v>12250</v>
      </c>
      <c r="F3188" s="60"/>
      <c r="G3188" s="60" t="s">
        <v>12245</v>
      </c>
      <c r="H3188" s="60"/>
      <c r="I3188" s="59">
        <f t="shared" si="51"/>
        <v>7</v>
      </c>
      <c r="J3188" s="59" t="s">
        <v>1561</v>
      </c>
      <c r="K3188" s="61"/>
      <c r="L3188" s="62" t="s">
        <v>6738</v>
      </c>
      <c r="M3188" s="62" t="s">
        <v>12245</v>
      </c>
      <c r="N3188" s="72" t="str">
        <f>VLOOKUP(M3188,'Hulpblad KAR-parser'!A:C,2,FALSE)</f>
        <v>Lijkvinding</v>
      </c>
      <c r="O3188" s="72" t="str">
        <f>IF(VLOOKUP(M3188,'Hulpblad KAR-parser'!A:C,3,FALSE)="","",VLOOKUP(M3188,'Hulpblad KAR-parser'!A:C,3,FALSE))</f>
        <v>Ja</v>
      </c>
      <c r="P3188" s="136" t="str">
        <f>IF(CONCATENATE(C3188,D3188)="","",VLOOKUP(CONCATENATE(C3188,D3188),Karakteristieken!AQ:AQ,1,FALSE))</f>
        <v/>
      </c>
    </row>
    <row r="3189" spans="1:16" x14ac:dyDescent="0.25">
      <c r="A3189" s="59"/>
      <c r="B3189" s="59"/>
      <c r="C3189" s="59"/>
      <c r="D3189" s="59"/>
      <c r="E3189" s="60" t="s">
        <v>1437</v>
      </c>
      <c r="F3189" s="60"/>
      <c r="G3189" s="60" t="s">
        <v>12245</v>
      </c>
      <c r="H3189" s="60"/>
      <c r="I3189" s="59">
        <f t="shared" si="51"/>
        <v>12</v>
      </c>
      <c r="J3189" s="59" t="s">
        <v>1561</v>
      </c>
      <c r="K3189" s="61"/>
      <c r="L3189" s="62" t="s">
        <v>6738</v>
      </c>
      <c r="M3189" s="62" t="s">
        <v>12245</v>
      </c>
      <c r="N3189" s="72" t="str">
        <f>VLOOKUP(M3189,'Hulpblad KAR-parser'!A:C,2,FALSE)</f>
        <v>Lijkvinding</v>
      </c>
      <c r="O3189" s="72" t="str">
        <f>IF(VLOOKUP(M3189,'Hulpblad KAR-parser'!A:C,3,FALSE)="","",VLOOKUP(M3189,'Hulpblad KAR-parser'!A:C,3,FALSE))</f>
        <v>Ja</v>
      </c>
      <c r="P3189" s="136" t="str">
        <f>IF(CONCATENATE(C3189,D3189)="","",VLOOKUP(CONCATENATE(C3189,D3189),Karakteristieken!AQ:AQ,1,FALSE))</f>
        <v/>
      </c>
    </row>
    <row r="3190" spans="1:16" x14ac:dyDescent="0.25">
      <c r="A3190" s="59"/>
      <c r="B3190" s="59"/>
      <c r="C3190" s="59"/>
      <c r="D3190" s="59"/>
      <c r="E3190" s="60" t="s">
        <v>8682</v>
      </c>
      <c r="F3190" s="60"/>
      <c r="G3190" s="60" t="s">
        <v>12245</v>
      </c>
      <c r="H3190" s="60"/>
      <c r="I3190" s="59">
        <f t="shared" si="51"/>
        <v>4</v>
      </c>
      <c r="J3190" s="59" t="s">
        <v>1561</v>
      </c>
      <c r="K3190" s="61"/>
      <c r="L3190" s="62" t="s">
        <v>6738</v>
      </c>
      <c r="M3190" s="62" t="s">
        <v>12245</v>
      </c>
      <c r="N3190" s="72" t="str">
        <f>VLOOKUP(M3190,'Hulpblad KAR-parser'!A:C,2,FALSE)</f>
        <v>Lijkvinding</v>
      </c>
      <c r="O3190" s="72" t="str">
        <f>IF(VLOOKUP(M3190,'Hulpblad KAR-parser'!A:C,3,FALSE)="","",VLOOKUP(M3190,'Hulpblad KAR-parser'!A:C,3,FALSE))</f>
        <v>Ja</v>
      </c>
      <c r="P3190" s="136" t="str">
        <f>IF(CONCATENATE(C3190,D3190)="","",VLOOKUP(CONCATENATE(C3190,D3190),Karakteristieken!AQ:AQ,1,FALSE))</f>
        <v/>
      </c>
    </row>
    <row r="3191" spans="1:16" x14ac:dyDescent="0.25">
      <c r="A3191" s="59"/>
      <c r="B3191" s="59"/>
      <c r="C3191" s="59"/>
      <c r="D3191" s="59"/>
      <c r="E3191" s="60" t="s">
        <v>8683</v>
      </c>
      <c r="F3191" s="60"/>
      <c r="G3191" s="60" t="s">
        <v>12245</v>
      </c>
      <c r="H3191" s="60"/>
      <c r="I3191" s="59">
        <f t="shared" si="51"/>
        <v>7</v>
      </c>
      <c r="J3191" s="59" t="s">
        <v>1561</v>
      </c>
      <c r="K3191" s="61"/>
      <c r="L3191" s="62" t="s">
        <v>6738</v>
      </c>
      <c r="M3191" s="62" t="s">
        <v>12245</v>
      </c>
      <c r="N3191" s="72" t="str">
        <f>VLOOKUP(M3191,'Hulpblad KAR-parser'!A:C,2,FALSE)</f>
        <v>Lijkvinding</v>
      </c>
      <c r="O3191" s="72" t="str">
        <f>IF(VLOOKUP(M3191,'Hulpblad KAR-parser'!A:C,3,FALSE)="","",VLOOKUP(M3191,'Hulpblad KAR-parser'!A:C,3,FALSE))</f>
        <v>Ja</v>
      </c>
      <c r="P3191" s="136" t="str">
        <f>IF(CONCATENATE(C3191,D3191)="","",VLOOKUP(CONCATENATE(C3191,D3191),Karakteristieken!AQ:AQ,1,FALSE))</f>
        <v/>
      </c>
    </row>
    <row r="3192" spans="1:16" x14ac:dyDescent="0.25">
      <c r="A3192" s="59"/>
      <c r="B3192" s="59"/>
      <c r="C3192" s="59"/>
      <c r="D3192" s="59"/>
      <c r="E3192" s="60" t="s">
        <v>8684</v>
      </c>
      <c r="F3192" s="60"/>
      <c r="G3192" s="60" t="s">
        <v>12245</v>
      </c>
      <c r="H3192" s="60"/>
      <c r="I3192" s="59">
        <f t="shared" si="51"/>
        <v>5</v>
      </c>
      <c r="J3192" s="59" t="s">
        <v>1561</v>
      </c>
      <c r="K3192" s="61"/>
      <c r="L3192" s="62" t="s">
        <v>6738</v>
      </c>
      <c r="M3192" s="62" t="s">
        <v>12245</v>
      </c>
      <c r="N3192" s="72" t="str">
        <f>VLOOKUP(M3192,'Hulpblad KAR-parser'!A:C,2,FALSE)</f>
        <v>Lijkvinding</v>
      </c>
      <c r="O3192" s="72" t="str">
        <f>IF(VLOOKUP(M3192,'Hulpblad KAR-parser'!A:C,3,FALSE)="","",VLOOKUP(M3192,'Hulpblad KAR-parser'!A:C,3,FALSE))</f>
        <v>Ja</v>
      </c>
      <c r="P3192" s="136" t="str">
        <f>IF(CONCATENATE(C3192,D3192)="","",VLOOKUP(CONCATENATE(C3192,D3192),Karakteristieken!AQ:AQ,1,FALSE))</f>
        <v/>
      </c>
    </row>
    <row r="3193" spans="1:16" x14ac:dyDescent="0.25">
      <c r="A3193" s="59">
        <v>200137926</v>
      </c>
      <c r="B3193" s="59">
        <v>200116764</v>
      </c>
      <c r="C3193" s="59" t="s">
        <v>82</v>
      </c>
      <c r="D3193" s="59" t="s">
        <v>1561</v>
      </c>
      <c r="E3193" s="60" t="s">
        <v>12246</v>
      </c>
      <c r="F3193" s="60"/>
      <c r="G3193" s="60"/>
      <c r="H3193" s="60"/>
      <c r="I3193" s="59">
        <f t="shared" si="51"/>
        <v>16</v>
      </c>
      <c r="J3193" s="59" t="s">
        <v>1613</v>
      </c>
      <c r="K3193" s="61"/>
      <c r="L3193" s="62" t="s">
        <v>6737</v>
      </c>
      <c r="M3193" s="62" t="s">
        <v>12246</v>
      </c>
      <c r="N3193" s="72" t="str">
        <f>VLOOKUP(M3193,'Hulpblad KAR-parser'!A:C,2,FALSE)</f>
        <v>Lijkvinding</v>
      </c>
      <c r="O3193" s="72" t="str">
        <f>IF(VLOOKUP(M3193,'Hulpblad KAR-parser'!A:C,3,FALSE)="","",VLOOKUP(M3193,'Hulpblad KAR-parser'!A:C,3,FALSE))</f>
        <v>Nee</v>
      </c>
      <c r="P3193" s="136" t="str">
        <f>IF(CONCATENATE(C3193,D3193)="","",VLOOKUP(CONCATENATE(C3193,D3193),Karakteristieken!AQ:AQ,1,FALSE))</f>
        <v>LijkvindingNee</v>
      </c>
    </row>
    <row r="3194" spans="1:16" x14ac:dyDescent="0.25">
      <c r="A3194" s="59"/>
      <c r="B3194" s="59"/>
      <c r="C3194" s="59"/>
      <c r="D3194" s="59"/>
      <c r="E3194" s="60" t="s">
        <v>12553</v>
      </c>
      <c r="F3194" s="60"/>
      <c r="G3194" s="60" t="s">
        <v>12246</v>
      </c>
      <c r="H3194" s="60"/>
      <c r="I3194" s="59">
        <f t="shared" si="51"/>
        <v>6</v>
      </c>
      <c r="J3194" s="59" t="s">
        <v>1561</v>
      </c>
      <c r="K3194" s="61"/>
      <c r="L3194" s="62" t="s">
        <v>6737</v>
      </c>
      <c r="M3194" s="62" t="s">
        <v>12246</v>
      </c>
      <c r="N3194" s="72" t="str">
        <f>VLOOKUP(M3194,'Hulpblad KAR-parser'!A:C,2,FALSE)</f>
        <v>Lijkvinding</v>
      </c>
      <c r="O3194" s="72" t="str">
        <f>IF(VLOOKUP(M3194,'Hulpblad KAR-parser'!A:C,3,FALSE)="","",VLOOKUP(M3194,'Hulpblad KAR-parser'!A:C,3,FALSE))</f>
        <v>Nee</v>
      </c>
      <c r="P3194" s="136" t="str">
        <f>IF(CONCATENATE(C3194,D3194)="","",VLOOKUP(CONCATENATE(C3194,D3194),Karakteristieken!AQ:AQ,1,FALSE))</f>
        <v/>
      </c>
    </row>
    <row r="3195" spans="1:16" x14ac:dyDescent="0.25">
      <c r="A3195" s="59">
        <v>200110221</v>
      </c>
      <c r="B3195" s="59">
        <v>200098662</v>
      </c>
      <c r="C3195" s="59" t="s">
        <v>3516</v>
      </c>
      <c r="D3195" s="65" t="s">
        <v>1613</v>
      </c>
      <c r="E3195" s="60" t="s">
        <v>6348</v>
      </c>
      <c r="F3195" s="60"/>
      <c r="G3195" s="60"/>
      <c r="H3195" s="60"/>
      <c r="I3195" s="59">
        <f t="shared" si="51"/>
        <v>10</v>
      </c>
      <c r="J3195" s="59" t="s">
        <v>1613</v>
      </c>
      <c r="K3195" s="61" t="s">
        <v>12187</v>
      </c>
      <c r="L3195" s="62" t="s">
        <v>6737</v>
      </c>
      <c r="M3195" s="62" t="s">
        <v>6348</v>
      </c>
      <c r="N3195" s="72" t="str">
        <f>VLOOKUP(M3195,'Hulpblad KAR-parser'!A:C,2,FALSE)</f>
        <v>Live View</v>
      </c>
      <c r="O3195" s="72" t="str">
        <f>IF(VLOOKUP(M3195,'Hulpblad KAR-parser'!A:C,3,FALSE)="","",VLOOKUP(M3195,'Hulpblad KAR-parser'!A:C,3,FALSE))</f>
        <v/>
      </c>
      <c r="P3195" s="136" t="str">
        <f>IF(CONCATENATE(C3195,D3195)="","",VLOOKUP(CONCATENATE(C3195,D3195),Karakteristieken!AQ:AQ,1,FALSE))</f>
        <v>Live ViewJa</v>
      </c>
    </row>
    <row r="3196" spans="1:16" x14ac:dyDescent="0.25">
      <c r="A3196" s="59"/>
      <c r="B3196" s="59"/>
      <c r="C3196" s="59"/>
      <c r="D3196" s="59"/>
      <c r="E3196" s="60" t="s">
        <v>10140</v>
      </c>
      <c r="F3196" s="60"/>
      <c r="G3196" s="60" t="s">
        <v>6348</v>
      </c>
      <c r="H3196" s="60"/>
      <c r="I3196" s="59">
        <f t="shared" si="51"/>
        <v>6</v>
      </c>
      <c r="J3196" s="59" t="s">
        <v>1561</v>
      </c>
      <c r="K3196" s="61"/>
      <c r="L3196" s="62" t="s">
        <v>6737</v>
      </c>
      <c r="M3196" s="62" t="s">
        <v>6348</v>
      </c>
      <c r="N3196" s="72" t="str">
        <f>VLOOKUP(M3196,'Hulpblad KAR-parser'!A:C,2,FALSE)</f>
        <v>Live View</v>
      </c>
      <c r="O3196" s="72" t="str">
        <f>IF(VLOOKUP(M3196,'Hulpblad KAR-parser'!A:C,3,FALSE)="","",VLOOKUP(M3196,'Hulpblad KAR-parser'!A:C,3,FALSE))</f>
        <v/>
      </c>
      <c r="P3196" s="136" t="str">
        <f>IF(CONCATENATE(C3196,D3196)="","",VLOOKUP(CONCATENATE(C3196,D3196),Karakteristieken!AQ:AQ,1,FALSE))</f>
        <v/>
      </c>
    </row>
    <row r="3197" spans="1:16" x14ac:dyDescent="0.25">
      <c r="A3197" s="59">
        <v>200110222</v>
      </c>
      <c r="B3197" s="59">
        <v>200098663</v>
      </c>
      <c r="C3197" s="59" t="s">
        <v>3516</v>
      </c>
      <c r="D3197" s="59" t="s">
        <v>1613</v>
      </c>
      <c r="E3197" s="60" t="s">
        <v>3519</v>
      </c>
      <c r="F3197" s="60"/>
      <c r="G3197" s="60"/>
      <c r="H3197" s="60"/>
      <c r="I3197" s="59">
        <f t="shared" si="51"/>
        <v>13</v>
      </c>
      <c r="J3197" s="59" t="s">
        <v>1613</v>
      </c>
      <c r="K3197" s="61"/>
      <c r="L3197" s="62" t="s">
        <v>6737</v>
      </c>
      <c r="M3197" s="62" t="s">
        <v>3519</v>
      </c>
      <c r="N3197" s="72" t="str">
        <f>VLOOKUP(M3197,'Hulpblad KAR-parser'!A:C,2,FALSE)</f>
        <v>Live View</v>
      </c>
      <c r="O3197" s="72" t="str">
        <f>IF(VLOOKUP(M3197,'Hulpblad KAR-parser'!A:C,3,FALSE)="","",VLOOKUP(M3197,'Hulpblad KAR-parser'!A:C,3,FALSE))</f>
        <v>Ja</v>
      </c>
      <c r="P3197" s="136" t="str">
        <f>IF(CONCATENATE(C3197,D3197)="","",VLOOKUP(CONCATENATE(C3197,D3197),Karakteristieken!AQ:AQ,1,FALSE))</f>
        <v>Live ViewJa</v>
      </c>
    </row>
    <row r="3198" spans="1:16" x14ac:dyDescent="0.25">
      <c r="A3198" s="59">
        <v>200110223</v>
      </c>
      <c r="B3198" s="59">
        <v>200098664</v>
      </c>
      <c r="C3198" s="59" t="s">
        <v>3516</v>
      </c>
      <c r="D3198" s="59" t="s">
        <v>1561</v>
      </c>
      <c r="E3198" s="60" t="s">
        <v>3521</v>
      </c>
      <c r="F3198" s="60"/>
      <c r="G3198" s="60"/>
      <c r="H3198" s="60"/>
      <c r="I3198" s="59">
        <f t="shared" si="51"/>
        <v>14</v>
      </c>
      <c r="J3198" s="59" t="s">
        <v>1613</v>
      </c>
      <c r="K3198" s="61"/>
      <c r="L3198" s="62" t="s">
        <v>6737</v>
      </c>
      <c r="M3198" s="62" t="s">
        <v>3521</v>
      </c>
      <c r="N3198" s="72" t="str">
        <f>VLOOKUP(M3198,'Hulpblad KAR-parser'!A:C,2,FALSE)</f>
        <v>Live View</v>
      </c>
      <c r="O3198" s="72" t="str">
        <f>IF(VLOOKUP(M3198,'Hulpblad KAR-parser'!A:C,3,FALSE)="","",VLOOKUP(M3198,'Hulpblad KAR-parser'!A:C,3,FALSE))</f>
        <v>Nee</v>
      </c>
      <c r="P3198" s="136" t="str">
        <f>IF(CONCATENATE(C3198,D3198)="","",VLOOKUP(CONCATENATE(C3198,D3198),Karakteristieken!AQ:AQ,1,FALSE))</f>
        <v>Live ViewNee</v>
      </c>
    </row>
    <row r="3199" spans="1:16" x14ac:dyDescent="0.25">
      <c r="A3199" s="67">
        <v>200137340</v>
      </c>
      <c r="B3199" s="67">
        <v>200059155</v>
      </c>
      <c r="C3199" s="67" t="s">
        <v>11768</v>
      </c>
      <c r="D3199" s="67" t="s">
        <v>4804</v>
      </c>
      <c r="E3199" s="68" t="s">
        <v>6280</v>
      </c>
      <c r="F3199" s="68"/>
      <c r="G3199" s="68"/>
      <c r="H3199" s="68"/>
      <c r="I3199" s="67">
        <f t="shared" si="51"/>
        <v>12</v>
      </c>
      <c r="J3199" s="67" t="s">
        <v>1613</v>
      </c>
      <c r="K3199" s="91" t="s">
        <v>12550</v>
      </c>
      <c r="L3199" s="62" t="s">
        <v>6738</v>
      </c>
      <c r="M3199" s="62" t="s">
        <v>6280</v>
      </c>
      <c r="N3199" s="72" t="str">
        <f>VLOOKUP(M3199,'Hulpblad KAR-parser'!A:C,2,FALSE)</f>
        <v>Aantref/lek gev.stof</v>
      </c>
      <c r="O3199" s="72" t="str">
        <f>IF(VLOOKUP(M3199,'Hulpblad KAR-parser'!A:C,3,FALSE)="","",VLOOKUP(M3199,'Hulpblad KAR-parser'!A:C,3,FALSE))</f>
        <v>Gevaarlijke stof</v>
      </c>
      <c r="P3199" s="136" t="str">
        <f>IF(CONCATENATE(C3199,D3199)="","",VLOOKUP(CONCATENATE(C3199,D3199),Karakteristieken!AQ:AQ,1,FALSE))</f>
        <v>Aantref/lek gev.stofGevaarlijke stof</v>
      </c>
    </row>
    <row r="3200" spans="1:16" x14ac:dyDescent="0.25">
      <c r="A3200" s="67"/>
      <c r="B3200" s="67"/>
      <c r="C3200" s="67"/>
      <c r="D3200" s="67"/>
      <c r="E3200" s="68" t="s">
        <v>8208</v>
      </c>
      <c r="F3200" s="68"/>
      <c r="G3200" s="68" t="s">
        <v>6280</v>
      </c>
      <c r="H3200" s="68"/>
      <c r="I3200" s="67">
        <f t="shared" si="51"/>
        <v>8</v>
      </c>
      <c r="J3200" s="67" t="s">
        <v>1561</v>
      </c>
      <c r="K3200" s="91" t="s">
        <v>12550</v>
      </c>
      <c r="L3200" s="62" t="s">
        <v>6738</v>
      </c>
      <c r="M3200" s="62" t="s">
        <v>6280</v>
      </c>
      <c r="N3200" s="72" t="str">
        <f>VLOOKUP(M3200,'Hulpblad KAR-parser'!A:C,2,FALSE)</f>
        <v>Aantref/lek gev.stof</v>
      </c>
      <c r="O3200" s="72" t="str">
        <f>IF(VLOOKUP(M3200,'Hulpblad KAR-parser'!A:C,3,FALSE)="","",VLOOKUP(M3200,'Hulpblad KAR-parser'!A:C,3,FALSE))</f>
        <v>Gevaarlijke stof</v>
      </c>
      <c r="P3200" s="136" t="str">
        <f>IF(CONCATENATE(C3200,D3200)="","",VLOOKUP(CONCATENATE(C3200,D3200),Karakteristieken!AQ:AQ,1,FALSE))</f>
        <v/>
      </c>
    </row>
    <row r="3201" spans="1:16" x14ac:dyDescent="0.25">
      <c r="A3201" s="59">
        <v>200114610</v>
      </c>
      <c r="B3201" s="59">
        <v>200059187</v>
      </c>
      <c r="C3201" s="59" t="s">
        <v>1761</v>
      </c>
      <c r="D3201" s="59" t="s">
        <v>1762</v>
      </c>
      <c r="E3201" s="60" t="s">
        <v>6191</v>
      </c>
      <c r="F3201" s="60"/>
      <c r="G3201" s="60"/>
      <c r="H3201" s="60"/>
      <c r="I3201" s="59">
        <f t="shared" si="51"/>
        <v>19</v>
      </c>
      <c r="J3201" s="59" t="s">
        <v>1613</v>
      </c>
      <c r="K3201" s="61"/>
      <c r="L3201" s="62" t="s">
        <v>6738</v>
      </c>
      <c r="M3201" s="62" t="s">
        <v>6191</v>
      </c>
      <c r="N3201" s="72" t="str">
        <f>VLOOKUP(M3201,'Hulpblad KAR-parser'!A:C,2,FALSE)</f>
        <v>Binnen/buiten</v>
      </c>
      <c r="O3201" s="72" t="str">
        <f>IF(VLOOKUP(M3201,'Hulpblad KAR-parser'!A:C,3,FALSE)="","",VLOOKUP(M3201,'Hulpblad KAR-parser'!A:C,3,FALSE))</f>
        <v>Binnen</v>
      </c>
      <c r="P3201" s="136" t="str">
        <f>IF(CONCATENATE(C3201,D3201)="","",VLOOKUP(CONCATENATE(C3201,D3201),Karakteristieken!AQ:AQ,1,FALSE))</f>
        <v>Binnen/buitenBinnen</v>
      </c>
    </row>
    <row r="3202" spans="1:16" x14ac:dyDescent="0.25">
      <c r="A3202" s="67">
        <v>200137341</v>
      </c>
      <c r="B3202" s="67">
        <v>200059187</v>
      </c>
      <c r="C3202" s="67" t="s">
        <v>11768</v>
      </c>
      <c r="D3202" s="67" t="s">
        <v>4804</v>
      </c>
      <c r="E3202" s="68" t="s">
        <v>6191</v>
      </c>
      <c r="F3202" s="68"/>
      <c r="G3202" s="68"/>
      <c r="H3202" s="68"/>
      <c r="I3202" s="67">
        <f t="shared" ref="I3202:I3265" si="52">LEN(E3202)</f>
        <v>19</v>
      </c>
      <c r="J3202" s="67" t="s">
        <v>1613</v>
      </c>
      <c r="K3202" s="91" t="s">
        <v>12550</v>
      </c>
      <c r="L3202" s="62" t="s">
        <v>6738</v>
      </c>
      <c r="M3202" s="62" t="s">
        <v>6191</v>
      </c>
      <c r="N3202" s="72" t="str">
        <f>VLOOKUP(M3202,'Hulpblad KAR-parser'!A:C,2,FALSE)</f>
        <v>Binnen/buiten</v>
      </c>
      <c r="O3202" s="72" t="str">
        <f>IF(VLOOKUP(M3202,'Hulpblad KAR-parser'!A:C,3,FALSE)="","",VLOOKUP(M3202,'Hulpblad KAR-parser'!A:C,3,FALSE))</f>
        <v>Binnen</v>
      </c>
      <c r="P3202" s="136" t="str">
        <f>IF(CONCATENATE(C3202,D3202)="","",VLOOKUP(CONCATENATE(C3202,D3202),Karakteristieken!AQ:AQ,1,FALSE))</f>
        <v>Aantref/lek gev.stofGevaarlijke stof</v>
      </c>
    </row>
    <row r="3203" spans="1:16" x14ac:dyDescent="0.25">
      <c r="A3203" s="59">
        <v>200114960</v>
      </c>
      <c r="B3203" s="59">
        <v>200059187</v>
      </c>
      <c r="C3203" s="59" t="s">
        <v>4154</v>
      </c>
      <c r="D3203" s="59" t="s">
        <v>40</v>
      </c>
      <c r="E3203" s="60" t="s">
        <v>6191</v>
      </c>
      <c r="F3203" s="60"/>
      <c r="G3203" s="60"/>
      <c r="H3203" s="60"/>
      <c r="I3203" s="59">
        <f t="shared" si="52"/>
        <v>19</v>
      </c>
      <c r="J3203" s="59" t="s">
        <v>1613</v>
      </c>
      <c r="K3203" s="61"/>
      <c r="L3203" s="62" t="s">
        <v>6738</v>
      </c>
      <c r="M3203" s="62" t="s">
        <v>6191</v>
      </c>
      <c r="N3203" s="72" t="str">
        <f>VLOOKUP(M3203,'Hulpblad KAR-parser'!A:C,2,FALSE)</f>
        <v>Binnen/buiten</v>
      </c>
      <c r="O3203" s="72" t="str">
        <f>IF(VLOOKUP(M3203,'Hulpblad KAR-parser'!A:C,3,FALSE)="","",VLOOKUP(M3203,'Hulpblad KAR-parser'!A:C,3,FALSE))</f>
        <v>Binnen</v>
      </c>
      <c r="P3203" s="136" t="str">
        <f>IF(CONCATENATE(C3203,D3203)="","",VLOOKUP(CONCATENATE(C3203,D3203),Karakteristieken!AQ:AQ,1,FALSE))</f>
        <v>Optisch &amp; geluidsignBrandweer</v>
      </c>
    </row>
    <row r="3204" spans="1:16" x14ac:dyDescent="0.25">
      <c r="A3204" s="59"/>
      <c r="B3204" s="59"/>
      <c r="C3204" s="59"/>
      <c r="D3204" s="59"/>
      <c r="E3204" s="60" t="s">
        <v>8209</v>
      </c>
      <c r="F3204" s="60"/>
      <c r="G3204" s="60" t="s">
        <v>6191</v>
      </c>
      <c r="H3204" s="60"/>
      <c r="I3204" s="59">
        <f t="shared" si="52"/>
        <v>15</v>
      </c>
      <c r="J3204" s="59" t="s">
        <v>1561</v>
      </c>
      <c r="K3204" s="61"/>
      <c r="L3204" s="62" t="s">
        <v>6738</v>
      </c>
      <c r="M3204" s="62" t="s">
        <v>6191</v>
      </c>
      <c r="N3204" s="72" t="str">
        <f>VLOOKUP(M3204,'Hulpblad KAR-parser'!A:C,2,FALSE)</f>
        <v>Binnen/buiten</v>
      </c>
      <c r="O3204" s="72" t="str">
        <f>IF(VLOOKUP(M3204,'Hulpblad KAR-parser'!A:C,3,FALSE)="","",VLOOKUP(M3204,'Hulpblad KAR-parser'!A:C,3,FALSE))</f>
        <v>Binnen</v>
      </c>
      <c r="P3204" s="136" t="str">
        <f>IF(CONCATENATE(C3204,D3204)="","",VLOOKUP(CONCATENATE(C3204,D3204),Karakteristieken!AQ:AQ,1,FALSE))</f>
        <v/>
      </c>
    </row>
    <row r="3205" spans="1:16" x14ac:dyDescent="0.25">
      <c r="A3205" s="59">
        <v>200114634</v>
      </c>
      <c r="B3205" s="59">
        <v>200059219</v>
      </c>
      <c r="C3205" s="59" t="s">
        <v>1761</v>
      </c>
      <c r="D3205" s="59" t="s">
        <v>784</v>
      </c>
      <c r="E3205" s="60" t="s">
        <v>6225</v>
      </c>
      <c r="F3205" s="60"/>
      <c r="G3205" s="60"/>
      <c r="H3205" s="60"/>
      <c r="I3205" s="59">
        <f t="shared" si="52"/>
        <v>19</v>
      </c>
      <c r="J3205" s="59" t="s">
        <v>1613</v>
      </c>
      <c r="K3205" s="61"/>
      <c r="L3205" s="62" t="s">
        <v>6738</v>
      </c>
      <c r="M3205" s="62" t="s">
        <v>6225</v>
      </c>
      <c r="N3205" s="72" t="str">
        <f>VLOOKUP(M3205,'Hulpblad KAR-parser'!A:C,2,FALSE)</f>
        <v>Binnen/buiten</v>
      </c>
      <c r="O3205" s="72" t="str">
        <f>IF(VLOOKUP(M3205,'Hulpblad KAR-parser'!A:C,3,FALSE)="","",VLOOKUP(M3205,'Hulpblad KAR-parser'!A:C,3,FALSE))</f>
        <v>Buiten</v>
      </c>
      <c r="P3205" s="136" t="str">
        <f>IF(CONCATENATE(C3205,D3205)="","",VLOOKUP(CONCATENATE(C3205,D3205),Karakteristieken!AQ:AQ,1,FALSE))</f>
        <v>Binnen/buitenBuiten</v>
      </c>
    </row>
    <row r="3206" spans="1:16" x14ac:dyDescent="0.25">
      <c r="A3206" s="67">
        <v>200137342</v>
      </c>
      <c r="B3206" s="67">
        <v>200059219</v>
      </c>
      <c r="C3206" s="67" t="s">
        <v>11768</v>
      </c>
      <c r="D3206" s="67" t="s">
        <v>4804</v>
      </c>
      <c r="E3206" s="68" t="s">
        <v>6225</v>
      </c>
      <c r="F3206" s="68"/>
      <c r="G3206" s="68"/>
      <c r="H3206" s="68"/>
      <c r="I3206" s="67">
        <f t="shared" si="52"/>
        <v>19</v>
      </c>
      <c r="J3206" s="67" t="s">
        <v>1613</v>
      </c>
      <c r="K3206" s="91" t="s">
        <v>12550</v>
      </c>
      <c r="L3206" s="62" t="s">
        <v>6738</v>
      </c>
      <c r="M3206" s="62" t="s">
        <v>6225</v>
      </c>
      <c r="N3206" s="72" t="str">
        <f>VLOOKUP(M3206,'Hulpblad KAR-parser'!A:C,2,FALSE)</f>
        <v>Binnen/buiten</v>
      </c>
      <c r="O3206" s="72" t="str">
        <f>IF(VLOOKUP(M3206,'Hulpblad KAR-parser'!A:C,3,FALSE)="","",VLOOKUP(M3206,'Hulpblad KAR-parser'!A:C,3,FALSE))</f>
        <v>Buiten</v>
      </c>
      <c r="P3206" s="136" t="str">
        <f>IF(CONCATENATE(C3206,D3206)="","",VLOOKUP(CONCATENATE(C3206,D3206),Karakteristieken!AQ:AQ,1,FALSE))</f>
        <v>Aantref/lek gev.stofGevaarlijke stof</v>
      </c>
    </row>
    <row r="3207" spans="1:16" x14ac:dyDescent="0.25">
      <c r="A3207" s="59"/>
      <c r="B3207" s="59"/>
      <c r="C3207" s="59"/>
      <c r="D3207" s="59"/>
      <c r="E3207" s="60" t="s">
        <v>8210</v>
      </c>
      <c r="F3207" s="60"/>
      <c r="G3207" s="60" t="s">
        <v>6225</v>
      </c>
      <c r="H3207" s="60"/>
      <c r="I3207" s="59">
        <f t="shared" si="52"/>
        <v>15</v>
      </c>
      <c r="J3207" s="59" t="s">
        <v>1561</v>
      </c>
      <c r="K3207" s="61"/>
      <c r="L3207" s="62" t="s">
        <v>6738</v>
      </c>
      <c r="M3207" s="62" t="s">
        <v>6225</v>
      </c>
      <c r="N3207" s="72" t="str">
        <f>VLOOKUP(M3207,'Hulpblad KAR-parser'!A:C,2,FALSE)</f>
        <v>Binnen/buiten</v>
      </c>
      <c r="O3207" s="72" t="str">
        <f>IF(VLOOKUP(M3207,'Hulpblad KAR-parser'!A:C,3,FALSE)="","",VLOOKUP(M3207,'Hulpblad KAR-parser'!A:C,3,FALSE))</f>
        <v>Buiten</v>
      </c>
      <c r="P3207" s="136" t="str">
        <f>IF(CONCATENATE(C3207,D3207)="","",VLOOKUP(CONCATENATE(C3207,D3207),Karakteristieken!AQ:AQ,1,FALSE))</f>
        <v/>
      </c>
    </row>
    <row r="3208" spans="1:16" x14ac:dyDescent="0.25">
      <c r="A3208" s="67">
        <v>200110233</v>
      </c>
      <c r="B3208" s="67">
        <v>200098666</v>
      </c>
      <c r="C3208" s="67" t="s">
        <v>3522</v>
      </c>
      <c r="D3208" s="67"/>
      <c r="E3208" s="68" t="s">
        <v>6349</v>
      </c>
      <c r="F3208" s="68"/>
      <c r="G3208" s="68"/>
      <c r="H3208" s="68"/>
      <c r="I3208" s="67">
        <f t="shared" si="52"/>
        <v>16</v>
      </c>
      <c r="J3208" s="67" t="s">
        <v>1613</v>
      </c>
      <c r="K3208" s="91" t="s">
        <v>12550</v>
      </c>
      <c r="L3208" s="62" t="s">
        <v>6737</v>
      </c>
      <c r="M3208" s="62" t="s">
        <v>6349</v>
      </c>
      <c r="N3208" s="72" t="e">
        <f>VLOOKUP(M3208,'Hulpblad KAR-parser'!A:C,2,FALSE)</f>
        <v>#N/A</v>
      </c>
      <c r="O3208" s="72" t="e">
        <f>IF(VLOOKUP(M3208,'Hulpblad KAR-parser'!A:C,3,FALSE)="","",VLOOKUP(M3208,'Hulpblad KAR-parser'!A:C,3,FALSE))</f>
        <v>#N/A</v>
      </c>
      <c r="P3208" s="136" t="e">
        <f>IF(CONCATENATE(C3208,D3208)="","",VLOOKUP(CONCATENATE(C3208,D3208),Karakteristieken!AQ:AQ,1,FALSE))</f>
        <v>#N/A</v>
      </c>
    </row>
    <row r="3209" spans="1:16" x14ac:dyDescent="0.25">
      <c r="A3209" s="67"/>
      <c r="B3209" s="67"/>
      <c r="C3209" s="67"/>
      <c r="D3209" s="67"/>
      <c r="E3209" s="68" t="s">
        <v>10144</v>
      </c>
      <c r="F3209" s="68"/>
      <c r="G3209" s="68" t="s">
        <v>6349</v>
      </c>
      <c r="H3209" s="68"/>
      <c r="I3209" s="67">
        <f t="shared" si="52"/>
        <v>4</v>
      </c>
      <c r="J3209" s="67" t="s">
        <v>1561</v>
      </c>
      <c r="K3209" s="91" t="s">
        <v>12550</v>
      </c>
      <c r="L3209" s="62" t="s">
        <v>6737</v>
      </c>
      <c r="M3209" s="62" t="s">
        <v>6349</v>
      </c>
      <c r="N3209" s="72" t="e">
        <f>VLOOKUP(M3209,'Hulpblad KAR-parser'!A:C,2,FALSE)</f>
        <v>#N/A</v>
      </c>
      <c r="O3209" s="72" t="e">
        <f>IF(VLOOKUP(M3209,'Hulpblad KAR-parser'!A:C,3,FALSE)="","",VLOOKUP(M3209,'Hulpblad KAR-parser'!A:C,3,FALSE))</f>
        <v>#N/A</v>
      </c>
      <c r="P3209" s="136" t="str">
        <f>IF(CONCATENATE(C3209,D3209)="","",VLOOKUP(CONCATENATE(C3209,D3209),Karakteristieken!AQ:AQ,1,FALSE))</f>
        <v/>
      </c>
    </row>
    <row r="3210" spans="1:16" x14ac:dyDescent="0.25">
      <c r="A3210" s="59">
        <v>200110234</v>
      </c>
      <c r="B3210" s="59">
        <v>200098667</v>
      </c>
      <c r="C3210" s="59" t="s">
        <v>3522</v>
      </c>
      <c r="D3210" s="59" t="s">
        <v>3523</v>
      </c>
      <c r="E3210" s="60" t="s">
        <v>3526</v>
      </c>
      <c r="F3210" s="60"/>
      <c r="G3210" s="60"/>
      <c r="H3210" s="60"/>
      <c r="I3210" s="59">
        <f t="shared" si="52"/>
        <v>29</v>
      </c>
      <c r="J3210" s="59" t="s">
        <v>1613</v>
      </c>
      <c r="K3210" s="61"/>
      <c r="L3210" s="62" t="s">
        <v>6737</v>
      </c>
      <c r="M3210" s="62" t="s">
        <v>3526</v>
      </c>
      <c r="N3210" s="72" t="str">
        <f>VLOOKUP(M3210,'Hulpblad KAR-parser'!A:C,2,FALSE)</f>
        <v>Loc. in vaartuig</v>
      </c>
      <c r="O3210" s="72" t="str">
        <f>IF(VLOOKUP(M3210,'Hulpblad KAR-parser'!A:C,3,FALSE)="","",VLOOKUP(M3210,'Hulpblad KAR-parser'!A:C,3,FALSE))</f>
        <v>Accommodatie</v>
      </c>
      <c r="P3210" s="136" t="str">
        <f>IF(CONCATENATE(C3210,D3210)="","",VLOOKUP(CONCATENATE(C3210,D3210),Karakteristieken!AQ:AQ,1,FALSE))</f>
        <v>Loc. in vaartuigAccommodatie</v>
      </c>
    </row>
    <row r="3211" spans="1:16" x14ac:dyDescent="0.25">
      <c r="A3211" s="59"/>
      <c r="B3211" s="59"/>
      <c r="C3211" s="59"/>
      <c r="D3211" s="59"/>
      <c r="E3211" s="60" t="s">
        <v>10141</v>
      </c>
      <c r="F3211" s="60"/>
      <c r="G3211" s="60" t="s">
        <v>3526</v>
      </c>
      <c r="H3211" s="60"/>
      <c r="I3211" s="59">
        <f t="shared" si="52"/>
        <v>6</v>
      </c>
      <c r="J3211" s="59" t="s">
        <v>1561</v>
      </c>
      <c r="K3211" s="61"/>
      <c r="L3211" s="62" t="s">
        <v>6737</v>
      </c>
      <c r="M3211" s="62" t="s">
        <v>3526</v>
      </c>
      <c r="N3211" s="72" t="str">
        <f>VLOOKUP(M3211,'Hulpblad KAR-parser'!A:C,2,FALSE)</f>
        <v>Loc. in vaartuig</v>
      </c>
      <c r="O3211" s="72" t="str">
        <f>IF(VLOOKUP(M3211,'Hulpblad KAR-parser'!A:C,3,FALSE)="","",VLOOKUP(M3211,'Hulpblad KAR-parser'!A:C,3,FALSE))</f>
        <v>Accommodatie</v>
      </c>
      <c r="P3211" s="136" t="str">
        <f>IF(CONCATENATE(C3211,D3211)="","",VLOOKUP(CONCATENATE(C3211,D3211),Karakteristieken!AQ:AQ,1,FALSE))</f>
        <v/>
      </c>
    </row>
    <row r="3212" spans="1:16" x14ac:dyDescent="0.25">
      <c r="A3212" s="59">
        <v>200110235</v>
      </c>
      <c r="B3212" s="59">
        <v>200098668</v>
      </c>
      <c r="C3212" s="59" t="s">
        <v>3522</v>
      </c>
      <c r="D3212" s="59" t="s">
        <v>3527</v>
      </c>
      <c r="E3212" s="60" t="s">
        <v>3529</v>
      </c>
      <c r="F3212" s="60"/>
      <c r="G3212" s="60"/>
      <c r="H3212" s="60"/>
      <c r="I3212" s="59">
        <f t="shared" si="52"/>
        <v>23</v>
      </c>
      <c r="J3212" s="59" t="s">
        <v>1613</v>
      </c>
      <c r="K3212" s="61"/>
      <c r="L3212" s="62" t="s">
        <v>6737</v>
      </c>
      <c r="M3212" s="62" t="s">
        <v>3529</v>
      </c>
      <c r="N3212" s="72" t="str">
        <f>VLOOKUP(M3212,'Hulpblad KAR-parser'!A:C,2,FALSE)</f>
        <v>Loc. in vaartuig</v>
      </c>
      <c r="O3212" s="72" t="str">
        <f>IF(VLOOKUP(M3212,'Hulpblad KAR-parser'!A:C,3,FALSE)="","",VLOOKUP(M3212,'Hulpblad KAR-parser'!A:C,3,FALSE))</f>
        <v>Lading</v>
      </c>
      <c r="P3212" s="136" t="str">
        <f>IF(CONCATENATE(C3212,D3212)="","",VLOOKUP(CONCATENATE(C3212,D3212),Karakteristieken!AQ:AQ,1,FALSE))</f>
        <v>Loc. in vaartuigLading</v>
      </c>
    </row>
    <row r="3213" spans="1:16" x14ac:dyDescent="0.25">
      <c r="A3213" s="59"/>
      <c r="B3213" s="59"/>
      <c r="C3213" s="59"/>
      <c r="D3213" s="59"/>
      <c r="E3213" s="60" t="s">
        <v>10142</v>
      </c>
      <c r="F3213" s="60"/>
      <c r="G3213" s="60" t="s">
        <v>3529</v>
      </c>
      <c r="H3213" s="60"/>
      <c r="I3213" s="59">
        <f t="shared" si="52"/>
        <v>6</v>
      </c>
      <c r="J3213" s="59" t="s">
        <v>1561</v>
      </c>
      <c r="K3213" s="61"/>
      <c r="L3213" s="62" t="s">
        <v>6737</v>
      </c>
      <c r="M3213" s="62" t="s">
        <v>3529</v>
      </c>
      <c r="N3213" s="72" t="str">
        <f>VLOOKUP(M3213,'Hulpblad KAR-parser'!A:C,2,FALSE)</f>
        <v>Loc. in vaartuig</v>
      </c>
      <c r="O3213" s="72" t="str">
        <f>IF(VLOOKUP(M3213,'Hulpblad KAR-parser'!A:C,3,FALSE)="","",VLOOKUP(M3213,'Hulpblad KAR-parser'!A:C,3,FALSE))</f>
        <v>Lading</v>
      </c>
      <c r="P3213" s="136" t="str">
        <f>IF(CONCATENATE(C3213,D3213)="","",VLOOKUP(CONCATENATE(C3213,D3213),Karakteristieken!AQ:AQ,1,FALSE))</f>
        <v/>
      </c>
    </row>
    <row r="3214" spans="1:16" x14ac:dyDescent="0.25">
      <c r="A3214" s="59">
        <v>200110236</v>
      </c>
      <c r="B3214" s="59">
        <v>200098669</v>
      </c>
      <c r="C3214" s="59" t="s">
        <v>3522</v>
      </c>
      <c r="D3214" s="59" t="s">
        <v>3530</v>
      </c>
      <c r="E3214" s="60" t="s">
        <v>3532</v>
      </c>
      <c r="F3214" s="60"/>
      <c r="G3214" s="60"/>
      <c r="H3214" s="60"/>
      <c r="I3214" s="59">
        <f t="shared" si="52"/>
        <v>29</v>
      </c>
      <c r="J3214" s="59" t="s">
        <v>1613</v>
      </c>
      <c r="K3214" s="61"/>
      <c r="L3214" s="62" t="s">
        <v>6737</v>
      </c>
      <c r="M3214" s="62" t="s">
        <v>3532</v>
      </c>
      <c r="N3214" s="72" t="str">
        <f>VLOOKUP(M3214,'Hulpblad KAR-parser'!A:C,2,FALSE)</f>
        <v>Loc. in vaartuig</v>
      </c>
      <c r="O3214" s="72" t="str">
        <f>IF(VLOOKUP(M3214,'Hulpblad KAR-parser'!A:C,3,FALSE)="","",VLOOKUP(M3214,'Hulpblad KAR-parser'!A:C,3,FALSE))</f>
        <v>Machinekamer</v>
      </c>
      <c r="P3214" s="136" t="str">
        <f>IF(CONCATENATE(C3214,D3214)="","",VLOOKUP(CONCATENATE(C3214,D3214),Karakteristieken!AQ:AQ,1,FALSE))</f>
        <v>Loc. in vaartuigMachinekamer</v>
      </c>
    </row>
    <row r="3215" spans="1:16" x14ac:dyDescent="0.25">
      <c r="A3215" s="59"/>
      <c r="B3215" s="59"/>
      <c r="C3215" s="59"/>
      <c r="D3215" s="59"/>
      <c r="E3215" s="60" t="s">
        <v>10143</v>
      </c>
      <c r="F3215" s="60"/>
      <c r="G3215" s="60" t="s">
        <v>3532</v>
      </c>
      <c r="H3215" s="60"/>
      <c r="I3215" s="59">
        <f t="shared" si="52"/>
        <v>6</v>
      </c>
      <c r="J3215" s="59" t="s">
        <v>1561</v>
      </c>
      <c r="K3215" s="61"/>
      <c r="L3215" s="62" t="s">
        <v>6737</v>
      </c>
      <c r="M3215" s="62" t="s">
        <v>3532</v>
      </c>
      <c r="N3215" s="72" t="str">
        <f>VLOOKUP(M3215,'Hulpblad KAR-parser'!A:C,2,FALSE)</f>
        <v>Loc. in vaartuig</v>
      </c>
      <c r="O3215" s="72" t="str">
        <f>IF(VLOOKUP(M3215,'Hulpblad KAR-parser'!A:C,3,FALSE)="","",VLOOKUP(M3215,'Hulpblad KAR-parser'!A:C,3,FALSE))</f>
        <v>Machinekamer</v>
      </c>
      <c r="P3215" s="136" t="str">
        <f>IF(CONCATENATE(C3215,D3215)="","",VLOOKUP(CONCATENATE(C3215,D3215),Karakteristieken!AQ:AQ,1,FALSE))</f>
        <v/>
      </c>
    </row>
    <row r="3216" spans="1:16" x14ac:dyDescent="0.25">
      <c r="A3216" s="67">
        <v>200110237</v>
      </c>
      <c r="B3216" s="67">
        <v>200098670</v>
      </c>
      <c r="C3216" s="67" t="s">
        <v>3533</v>
      </c>
      <c r="D3216" s="67"/>
      <c r="E3216" s="68" t="s">
        <v>6350</v>
      </c>
      <c r="F3216" s="68"/>
      <c r="G3216" s="68"/>
      <c r="H3216" s="68"/>
      <c r="I3216" s="67">
        <f t="shared" si="52"/>
        <v>16</v>
      </c>
      <c r="J3216" s="67" t="s">
        <v>1613</v>
      </c>
      <c r="K3216" s="91" t="s">
        <v>12550</v>
      </c>
      <c r="L3216" s="62" t="s">
        <v>6737</v>
      </c>
      <c r="M3216" s="62" t="s">
        <v>6350</v>
      </c>
      <c r="N3216" s="72" t="e">
        <f>VLOOKUP(M3216,'Hulpblad KAR-parser'!A:C,2,FALSE)</f>
        <v>#N/A</v>
      </c>
      <c r="O3216" s="72" t="e">
        <f>IF(VLOOKUP(M3216,'Hulpblad KAR-parser'!A:C,3,FALSE)="","",VLOOKUP(M3216,'Hulpblad KAR-parser'!A:C,3,FALSE))</f>
        <v>#N/A</v>
      </c>
      <c r="P3216" s="136" t="e">
        <f>IF(CONCATENATE(C3216,D3216)="","",VLOOKUP(CONCATENATE(C3216,D3216),Karakteristieken!AQ:AQ,1,FALSE))</f>
        <v>#N/A</v>
      </c>
    </row>
    <row r="3217" spans="1:16" x14ac:dyDescent="0.25">
      <c r="A3217" s="67"/>
      <c r="B3217" s="67"/>
      <c r="C3217" s="67"/>
      <c r="D3217" s="67"/>
      <c r="E3217" s="68" t="s">
        <v>10148</v>
      </c>
      <c r="F3217" s="68"/>
      <c r="G3217" s="68" t="s">
        <v>6350</v>
      </c>
      <c r="H3217" s="68"/>
      <c r="I3217" s="67">
        <f t="shared" si="52"/>
        <v>5</v>
      </c>
      <c r="J3217" s="67" t="s">
        <v>1561</v>
      </c>
      <c r="K3217" s="91" t="s">
        <v>12550</v>
      </c>
      <c r="L3217" s="62" t="s">
        <v>6737</v>
      </c>
      <c r="M3217" s="62" t="s">
        <v>6350</v>
      </c>
      <c r="N3217" s="72" t="e">
        <f>VLOOKUP(M3217,'Hulpblad KAR-parser'!A:C,2,FALSE)</f>
        <v>#N/A</v>
      </c>
      <c r="O3217" s="72" t="e">
        <f>IF(VLOOKUP(M3217,'Hulpblad KAR-parser'!A:C,3,FALSE)="","",VLOOKUP(M3217,'Hulpblad KAR-parser'!A:C,3,FALSE))</f>
        <v>#N/A</v>
      </c>
      <c r="P3217" s="136" t="str">
        <f>IF(CONCATENATE(C3217,D3217)="","",VLOOKUP(CONCATENATE(C3217,D3217),Karakteristieken!AQ:AQ,1,FALSE))</f>
        <v/>
      </c>
    </row>
    <row r="3218" spans="1:16" x14ac:dyDescent="0.25">
      <c r="A3218" s="59">
        <v>200110238</v>
      </c>
      <c r="B3218" s="59">
        <v>200098671</v>
      </c>
      <c r="C3218" s="59" t="s">
        <v>3533</v>
      </c>
      <c r="D3218" s="59" t="s">
        <v>3534</v>
      </c>
      <c r="E3218" s="60" t="s">
        <v>3537</v>
      </c>
      <c r="F3218" s="60"/>
      <c r="G3218" s="60"/>
      <c r="H3218" s="60"/>
      <c r="I3218" s="59">
        <f t="shared" si="52"/>
        <v>24</v>
      </c>
      <c r="J3218" s="59" t="s">
        <v>1613</v>
      </c>
      <c r="K3218" s="61"/>
      <c r="L3218" s="62" t="s">
        <v>6737</v>
      </c>
      <c r="M3218" s="62" t="s">
        <v>3537</v>
      </c>
      <c r="N3218" s="72" t="str">
        <f>VLOOKUP(M3218,'Hulpblad KAR-parser'!A:C,2,FALSE)</f>
        <v>Locatie ongeval</v>
      </c>
      <c r="O3218" s="72" t="str">
        <f>IF(VLOOKUP(M3218,'Hulpblad KAR-parser'!A:C,3,FALSE)="","",VLOOKUP(M3218,'Hulpblad KAR-parser'!A:C,3,FALSE))</f>
        <v>Bedrijf</v>
      </c>
      <c r="P3218" s="136" t="str">
        <f>IF(CONCATENATE(C3218,D3218)="","",VLOOKUP(CONCATENATE(C3218,D3218),Karakteristieken!AQ:AQ,1,FALSE))</f>
        <v>Locatie ongevalBedrijf</v>
      </c>
    </row>
    <row r="3219" spans="1:16" x14ac:dyDescent="0.25">
      <c r="A3219" s="59"/>
      <c r="B3219" s="59"/>
      <c r="C3219" s="59"/>
      <c r="D3219" s="59"/>
      <c r="E3219" s="60" t="s">
        <v>10145</v>
      </c>
      <c r="F3219" s="60"/>
      <c r="G3219" s="60" t="s">
        <v>3537</v>
      </c>
      <c r="H3219" s="60"/>
      <c r="I3219" s="59">
        <f t="shared" si="52"/>
        <v>6</v>
      </c>
      <c r="J3219" s="59" t="s">
        <v>1561</v>
      </c>
      <c r="K3219" s="61"/>
      <c r="L3219" s="62" t="s">
        <v>6737</v>
      </c>
      <c r="M3219" s="62" t="s">
        <v>3537</v>
      </c>
      <c r="N3219" s="72" t="str">
        <f>VLOOKUP(M3219,'Hulpblad KAR-parser'!A:C,2,FALSE)</f>
        <v>Locatie ongeval</v>
      </c>
      <c r="O3219" s="72" t="str">
        <f>IF(VLOOKUP(M3219,'Hulpblad KAR-parser'!A:C,3,FALSE)="","",VLOOKUP(M3219,'Hulpblad KAR-parser'!A:C,3,FALSE))</f>
        <v>Bedrijf</v>
      </c>
      <c r="P3219" s="136" t="str">
        <f>IF(CONCATENATE(C3219,D3219)="","",VLOOKUP(CONCATENATE(C3219,D3219),Karakteristieken!AQ:AQ,1,FALSE))</f>
        <v/>
      </c>
    </row>
    <row r="3220" spans="1:16" x14ac:dyDescent="0.25">
      <c r="A3220" s="59">
        <v>200110239</v>
      </c>
      <c r="B3220" s="59">
        <v>200098672</v>
      </c>
      <c r="C3220" s="59" t="s">
        <v>3533</v>
      </c>
      <c r="D3220" s="59" t="s">
        <v>3538</v>
      </c>
      <c r="E3220" s="60" t="s">
        <v>3540</v>
      </c>
      <c r="F3220" s="60"/>
      <c r="G3220" s="60"/>
      <c r="H3220" s="60"/>
      <c r="I3220" s="59">
        <f t="shared" si="52"/>
        <v>21</v>
      </c>
      <c r="J3220" s="59" t="s">
        <v>1613</v>
      </c>
      <c r="K3220" s="61"/>
      <c r="L3220" s="62" t="s">
        <v>6737</v>
      </c>
      <c r="M3220" s="62" t="s">
        <v>3540</v>
      </c>
      <c r="N3220" s="72" t="str">
        <f>VLOOKUP(M3220,'Hulpblad KAR-parser'!A:C,2,FALSE)</f>
        <v>Locatie ongeval</v>
      </c>
      <c r="O3220" s="72" t="str">
        <f>IF(VLOOKUP(M3220,'Hulpblad KAR-parser'!A:C,3,FALSE)="","",VLOOKUP(M3220,'Hulpblad KAR-parser'!A:C,3,FALSE))</f>
        <v>Huis</v>
      </c>
      <c r="P3220" s="136" t="str">
        <f>IF(CONCATENATE(C3220,D3220)="","",VLOOKUP(CONCATENATE(C3220,D3220),Karakteristieken!AQ:AQ,1,FALSE))</f>
        <v>Locatie ongevalHuis</v>
      </c>
    </row>
    <row r="3221" spans="1:16" x14ac:dyDescent="0.25">
      <c r="A3221" s="59"/>
      <c r="B3221" s="59"/>
      <c r="C3221" s="59"/>
      <c r="D3221" s="59"/>
      <c r="E3221" s="60" t="s">
        <v>10146</v>
      </c>
      <c r="F3221" s="60"/>
      <c r="G3221" s="60" t="s">
        <v>3540</v>
      </c>
      <c r="H3221" s="60"/>
      <c r="I3221" s="59">
        <f t="shared" si="52"/>
        <v>5</v>
      </c>
      <c r="J3221" s="59" t="s">
        <v>1561</v>
      </c>
      <c r="K3221" s="61"/>
      <c r="L3221" s="62" t="s">
        <v>6737</v>
      </c>
      <c r="M3221" s="62" t="s">
        <v>3540</v>
      </c>
      <c r="N3221" s="72" t="str">
        <f>VLOOKUP(M3221,'Hulpblad KAR-parser'!A:C,2,FALSE)</f>
        <v>Locatie ongeval</v>
      </c>
      <c r="O3221" s="72" t="str">
        <f>IF(VLOOKUP(M3221,'Hulpblad KAR-parser'!A:C,3,FALSE)="","",VLOOKUP(M3221,'Hulpblad KAR-parser'!A:C,3,FALSE))</f>
        <v>Huis</v>
      </c>
      <c r="P3221" s="136" t="str">
        <f>IF(CONCATENATE(C3221,D3221)="","",VLOOKUP(CONCATENATE(C3221,D3221),Karakteristieken!AQ:AQ,1,FALSE))</f>
        <v/>
      </c>
    </row>
    <row r="3222" spans="1:16" x14ac:dyDescent="0.25">
      <c r="A3222" s="59">
        <v>200110240</v>
      </c>
      <c r="B3222" s="59">
        <v>200098673</v>
      </c>
      <c r="C3222" s="59" t="s">
        <v>3533</v>
      </c>
      <c r="D3222" s="59" t="s">
        <v>3541</v>
      </c>
      <c r="E3222" s="60" t="s">
        <v>3543</v>
      </c>
      <c r="F3222" s="60"/>
      <c r="G3222" s="60"/>
      <c r="H3222" s="60"/>
      <c r="I3222" s="59">
        <f t="shared" si="52"/>
        <v>22</v>
      </c>
      <c r="J3222" s="59" t="s">
        <v>1613</v>
      </c>
      <c r="K3222" s="61"/>
      <c r="L3222" s="62" t="s">
        <v>6737</v>
      </c>
      <c r="M3222" s="62" t="s">
        <v>3543</v>
      </c>
      <c r="N3222" s="72" t="str">
        <f>VLOOKUP(M3222,'Hulpblad KAR-parser'!A:C,2,FALSE)</f>
        <v>Locatie ongeval</v>
      </c>
      <c r="O3222" s="72" t="str">
        <f>IF(VLOOKUP(M3222,'Hulpblad KAR-parser'!A:C,3,FALSE)="","",VLOOKUP(M3222,'Hulpblad KAR-parser'!A:C,3,FALSE))</f>
        <v>Sport</v>
      </c>
      <c r="P3222" s="136" t="str">
        <f>IF(CONCATENATE(C3222,D3222)="","",VLOOKUP(CONCATENATE(C3222,D3222),Karakteristieken!AQ:AQ,1,FALSE))</f>
        <v>Locatie ongevalSport</v>
      </c>
    </row>
    <row r="3223" spans="1:16" x14ac:dyDescent="0.25">
      <c r="A3223" s="59"/>
      <c r="B3223" s="59"/>
      <c r="C3223" s="59"/>
      <c r="D3223" s="59"/>
      <c r="E3223" s="60" t="s">
        <v>10147</v>
      </c>
      <c r="F3223" s="60"/>
      <c r="G3223" s="60" t="s">
        <v>3543</v>
      </c>
      <c r="H3223" s="60"/>
      <c r="I3223" s="59">
        <f t="shared" si="52"/>
        <v>6</v>
      </c>
      <c r="J3223" s="59" t="s">
        <v>1561</v>
      </c>
      <c r="K3223" s="61"/>
      <c r="L3223" s="62" t="s">
        <v>6737</v>
      </c>
      <c r="M3223" s="62" t="s">
        <v>3543</v>
      </c>
      <c r="N3223" s="72" t="str">
        <f>VLOOKUP(M3223,'Hulpblad KAR-parser'!A:C,2,FALSE)</f>
        <v>Locatie ongeval</v>
      </c>
      <c r="O3223" s="72" t="str">
        <f>IF(VLOOKUP(M3223,'Hulpblad KAR-parser'!A:C,3,FALSE)="","",VLOOKUP(M3223,'Hulpblad KAR-parser'!A:C,3,FALSE))</f>
        <v>Sport</v>
      </c>
      <c r="P3223" s="136" t="str">
        <f>IF(CONCATENATE(C3223,D3223)="","",VLOOKUP(CONCATENATE(C3223,D3223),Karakteristieken!AQ:AQ,1,FALSE))</f>
        <v/>
      </c>
    </row>
    <row r="3224" spans="1:16" x14ac:dyDescent="0.25">
      <c r="A3224" s="59">
        <v>200110241</v>
      </c>
      <c r="B3224" s="59">
        <v>200098674</v>
      </c>
      <c r="C3224" s="59" t="s">
        <v>3544</v>
      </c>
      <c r="D3224" s="65" t="s">
        <v>1613</v>
      </c>
      <c r="E3224" s="60" t="s">
        <v>6351</v>
      </c>
      <c r="F3224" s="60"/>
      <c r="G3224" s="60"/>
      <c r="H3224" s="60"/>
      <c r="I3224" s="59">
        <f t="shared" si="52"/>
        <v>18</v>
      </c>
      <c r="J3224" s="59" t="s">
        <v>1613</v>
      </c>
      <c r="K3224" s="61" t="s">
        <v>12187</v>
      </c>
      <c r="L3224" s="62" t="s">
        <v>6737</v>
      </c>
      <c r="M3224" s="62" t="s">
        <v>6351</v>
      </c>
      <c r="N3224" s="72" t="str">
        <f>VLOOKUP(M3224,'Hulpblad KAR-parser'!A:C,2,FALSE)</f>
        <v>Lokaal afhandelen</v>
      </c>
      <c r="O3224" s="72" t="str">
        <f>IF(VLOOKUP(M3224,'Hulpblad KAR-parser'!A:C,3,FALSE)="","",VLOOKUP(M3224,'Hulpblad KAR-parser'!A:C,3,FALSE))</f>
        <v/>
      </c>
      <c r="P3224" s="136" t="str">
        <f>IF(CONCATENATE(C3224,D3224)="","",VLOOKUP(CONCATENATE(C3224,D3224),Karakteristieken!AQ:AQ,1,FALSE))</f>
        <v>Lokaal afhandelenJa</v>
      </c>
    </row>
    <row r="3225" spans="1:16" x14ac:dyDescent="0.25">
      <c r="A3225" s="59"/>
      <c r="B3225" s="59"/>
      <c r="C3225" s="59"/>
      <c r="D3225" s="59"/>
      <c r="E3225" s="60" t="s">
        <v>10149</v>
      </c>
      <c r="F3225" s="60"/>
      <c r="G3225" s="60" t="s">
        <v>6351</v>
      </c>
      <c r="H3225" s="60"/>
      <c r="I3225" s="59">
        <f t="shared" si="52"/>
        <v>7</v>
      </c>
      <c r="J3225" s="59" t="s">
        <v>1561</v>
      </c>
      <c r="K3225" s="61"/>
      <c r="L3225" s="62" t="s">
        <v>6737</v>
      </c>
      <c r="M3225" s="62" t="s">
        <v>6351</v>
      </c>
      <c r="N3225" s="72" t="str">
        <f>VLOOKUP(M3225,'Hulpblad KAR-parser'!A:C,2,FALSE)</f>
        <v>Lokaal afhandelen</v>
      </c>
      <c r="O3225" s="72" t="str">
        <f>IF(VLOOKUP(M3225,'Hulpblad KAR-parser'!A:C,3,FALSE)="","",VLOOKUP(M3225,'Hulpblad KAR-parser'!A:C,3,FALSE))</f>
        <v/>
      </c>
      <c r="P3225" s="136" t="str">
        <f>IF(CONCATENATE(C3225,D3225)="","",VLOOKUP(CONCATENATE(C3225,D3225),Karakteristieken!AQ:AQ,1,FALSE))</f>
        <v/>
      </c>
    </row>
    <row r="3226" spans="1:16" x14ac:dyDescent="0.25">
      <c r="A3226" s="59"/>
      <c r="B3226" s="59"/>
      <c r="C3226" s="59"/>
      <c r="D3226" s="59"/>
      <c r="E3226" s="60" t="s">
        <v>10150</v>
      </c>
      <c r="F3226" s="60"/>
      <c r="G3226" s="60" t="s">
        <v>6351</v>
      </c>
      <c r="H3226" s="60"/>
      <c r="I3226" s="59">
        <f t="shared" si="52"/>
        <v>6</v>
      </c>
      <c r="J3226" s="59" t="s">
        <v>1561</v>
      </c>
      <c r="K3226" s="61"/>
      <c r="L3226" s="62" t="s">
        <v>6737</v>
      </c>
      <c r="M3226" s="62" t="s">
        <v>6351</v>
      </c>
      <c r="N3226" s="72" t="str">
        <f>VLOOKUP(M3226,'Hulpblad KAR-parser'!A:C,2,FALSE)</f>
        <v>Lokaal afhandelen</v>
      </c>
      <c r="O3226" s="72" t="str">
        <f>IF(VLOOKUP(M3226,'Hulpblad KAR-parser'!A:C,3,FALSE)="","",VLOOKUP(M3226,'Hulpblad KAR-parser'!A:C,3,FALSE))</f>
        <v/>
      </c>
      <c r="P3226" s="136" t="str">
        <f>IF(CONCATENATE(C3226,D3226)="","",VLOOKUP(CONCATENATE(C3226,D3226),Karakteristieken!AQ:AQ,1,FALSE))</f>
        <v/>
      </c>
    </row>
    <row r="3227" spans="1:16" x14ac:dyDescent="0.25">
      <c r="A3227" s="59">
        <v>200110242</v>
      </c>
      <c r="B3227" s="59">
        <v>200098675</v>
      </c>
      <c r="C3227" s="59" t="s">
        <v>3544</v>
      </c>
      <c r="D3227" s="59" t="s">
        <v>1613</v>
      </c>
      <c r="E3227" s="60" t="s">
        <v>3547</v>
      </c>
      <c r="F3227" s="60"/>
      <c r="G3227" s="60"/>
      <c r="H3227" s="60"/>
      <c r="I3227" s="59">
        <f t="shared" si="52"/>
        <v>21</v>
      </c>
      <c r="J3227" s="59" t="s">
        <v>1613</v>
      </c>
      <c r="K3227" s="61"/>
      <c r="L3227" s="62" t="s">
        <v>6737</v>
      </c>
      <c r="M3227" s="62" t="s">
        <v>3547</v>
      </c>
      <c r="N3227" s="72" t="str">
        <f>VLOOKUP(M3227,'Hulpblad KAR-parser'!A:C,2,FALSE)</f>
        <v>Lokaal afhandelen</v>
      </c>
      <c r="O3227" s="72" t="str">
        <f>IF(VLOOKUP(M3227,'Hulpblad KAR-parser'!A:C,3,FALSE)="","",VLOOKUP(M3227,'Hulpblad KAR-parser'!A:C,3,FALSE))</f>
        <v>Ja</v>
      </c>
      <c r="P3227" s="136" t="str">
        <f>IF(CONCATENATE(C3227,D3227)="","",VLOOKUP(CONCATENATE(C3227,D3227),Karakteristieken!AQ:AQ,1,FALSE))</f>
        <v>Lokaal afhandelenJa</v>
      </c>
    </row>
    <row r="3228" spans="1:16" x14ac:dyDescent="0.25">
      <c r="A3228" s="59">
        <v>200110243</v>
      </c>
      <c r="B3228" s="59">
        <v>200098676</v>
      </c>
      <c r="C3228" s="59" t="s">
        <v>3544</v>
      </c>
      <c r="D3228" s="59" t="s">
        <v>1561</v>
      </c>
      <c r="E3228" s="60" t="s">
        <v>3549</v>
      </c>
      <c r="F3228" s="60"/>
      <c r="G3228" s="60"/>
      <c r="H3228" s="60"/>
      <c r="I3228" s="59">
        <f t="shared" si="52"/>
        <v>22</v>
      </c>
      <c r="J3228" s="59" t="s">
        <v>1613</v>
      </c>
      <c r="K3228" s="61"/>
      <c r="L3228" s="62" t="s">
        <v>6737</v>
      </c>
      <c r="M3228" s="62" t="s">
        <v>3549</v>
      </c>
      <c r="N3228" s="72" t="str">
        <f>VLOOKUP(M3228,'Hulpblad KAR-parser'!A:C,2,FALSE)</f>
        <v>Lokaal afhandelen</v>
      </c>
      <c r="O3228" s="72" t="str">
        <f>IF(VLOOKUP(M3228,'Hulpblad KAR-parser'!A:C,3,FALSE)="","",VLOOKUP(M3228,'Hulpblad KAR-parser'!A:C,3,FALSE))</f>
        <v>Nee</v>
      </c>
      <c r="P3228" s="136" t="str">
        <f>IF(CONCATENATE(C3228,D3228)="","",VLOOKUP(CONCATENATE(C3228,D3228),Karakteristieken!AQ:AQ,1,FALSE))</f>
        <v>Lokaal afhandelenNee</v>
      </c>
    </row>
    <row r="3229" spans="1:16" x14ac:dyDescent="0.25">
      <c r="A3229" s="59">
        <v>200110244</v>
      </c>
      <c r="B3229" s="59">
        <v>200098677</v>
      </c>
      <c r="C3229" s="59" t="s">
        <v>3550</v>
      </c>
      <c r="D3229" s="65" t="s">
        <v>1613</v>
      </c>
      <c r="E3229" s="60" t="s">
        <v>6352</v>
      </c>
      <c r="F3229" s="60"/>
      <c r="G3229" s="60"/>
      <c r="H3229" s="60"/>
      <c r="I3229" s="59">
        <f t="shared" si="52"/>
        <v>10</v>
      </c>
      <c r="J3229" s="59" t="s">
        <v>1613</v>
      </c>
      <c r="K3229" s="61" t="s">
        <v>12187</v>
      </c>
      <c r="L3229" s="62" t="s">
        <v>6737</v>
      </c>
      <c r="M3229" s="62" t="s">
        <v>6352</v>
      </c>
      <c r="N3229" s="72" t="str">
        <f>VLOOKUP(M3229,'Hulpblad KAR-parser'!A:C,2,FALSE)</f>
        <v>Lokmiddel</v>
      </c>
      <c r="O3229" s="72" t="str">
        <f>IF(VLOOKUP(M3229,'Hulpblad KAR-parser'!A:C,3,FALSE)="","",VLOOKUP(M3229,'Hulpblad KAR-parser'!A:C,3,FALSE))</f>
        <v/>
      </c>
      <c r="P3229" s="136" t="str">
        <f>IF(CONCATENATE(C3229,D3229)="","",VLOOKUP(CONCATENATE(C3229,D3229),Karakteristieken!AQ:AQ,1,FALSE))</f>
        <v>LokmiddelJa</v>
      </c>
    </row>
    <row r="3230" spans="1:16" x14ac:dyDescent="0.25">
      <c r="A3230" s="59"/>
      <c r="B3230" s="59"/>
      <c r="C3230" s="59"/>
      <c r="D3230" s="59"/>
      <c r="E3230" s="60" t="s">
        <v>10151</v>
      </c>
      <c r="F3230" s="60"/>
      <c r="G3230" s="60" t="s">
        <v>6352</v>
      </c>
      <c r="H3230" s="60"/>
      <c r="I3230" s="59">
        <f t="shared" si="52"/>
        <v>6</v>
      </c>
      <c r="J3230" s="59" t="s">
        <v>1561</v>
      </c>
      <c r="K3230" s="61"/>
      <c r="L3230" s="62" t="s">
        <v>6737</v>
      </c>
      <c r="M3230" s="62" t="s">
        <v>6352</v>
      </c>
      <c r="N3230" s="72" t="str">
        <f>VLOOKUP(M3230,'Hulpblad KAR-parser'!A:C,2,FALSE)</f>
        <v>Lokmiddel</v>
      </c>
      <c r="O3230" s="72" t="str">
        <f>IF(VLOOKUP(M3230,'Hulpblad KAR-parser'!A:C,3,FALSE)="","",VLOOKUP(M3230,'Hulpblad KAR-parser'!A:C,3,FALSE))</f>
        <v/>
      </c>
      <c r="P3230" s="136" t="str">
        <f>IF(CONCATENATE(C3230,D3230)="","",VLOOKUP(CONCATENATE(C3230,D3230),Karakteristieken!AQ:AQ,1,FALSE))</f>
        <v/>
      </c>
    </row>
    <row r="3231" spans="1:16" x14ac:dyDescent="0.25">
      <c r="A3231" s="59"/>
      <c r="B3231" s="59"/>
      <c r="C3231" s="59"/>
      <c r="D3231" s="59"/>
      <c r="E3231" s="60" t="s">
        <v>10152</v>
      </c>
      <c r="F3231" s="60"/>
      <c r="G3231" s="60" t="s">
        <v>6352</v>
      </c>
      <c r="H3231" s="60"/>
      <c r="I3231" s="59">
        <f t="shared" si="52"/>
        <v>7</v>
      </c>
      <c r="J3231" s="59" t="s">
        <v>1561</v>
      </c>
      <c r="K3231" s="61"/>
      <c r="L3231" s="62" t="s">
        <v>6737</v>
      </c>
      <c r="M3231" s="62" t="s">
        <v>6352</v>
      </c>
      <c r="N3231" s="72" t="str">
        <f>VLOOKUP(M3231,'Hulpblad KAR-parser'!A:C,2,FALSE)</f>
        <v>Lokmiddel</v>
      </c>
      <c r="O3231" s="72" t="str">
        <f>IF(VLOOKUP(M3231,'Hulpblad KAR-parser'!A:C,3,FALSE)="","",VLOOKUP(M3231,'Hulpblad KAR-parser'!A:C,3,FALSE))</f>
        <v/>
      </c>
      <c r="P3231" s="136" t="str">
        <f>IF(CONCATENATE(C3231,D3231)="","",VLOOKUP(CONCATENATE(C3231,D3231),Karakteristieken!AQ:AQ,1,FALSE))</f>
        <v/>
      </c>
    </row>
    <row r="3232" spans="1:16" x14ac:dyDescent="0.25">
      <c r="A3232" s="59">
        <v>200110245</v>
      </c>
      <c r="B3232" s="59">
        <v>200098678</v>
      </c>
      <c r="C3232" s="59" t="s">
        <v>3550</v>
      </c>
      <c r="D3232" s="59" t="s">
        <v>1613</v>
      </c>
      <c r="E3232" s="60" t="s">
        <v>3553</v>
      </c>
      <c r="F3232" s="60"/>
      <c r="G3232" s="60"/>
      <c r="H3232" s="60"/>
      <c r="I3232" s="59">
        <f t="shared" si="52"/>
        <v>13</v>
      </c>
      <c r="J3232" s="59" t="s">
        <v>1613</v>
      </c>
      <c r="K3232" s="61"/>
      <c r="L3232" s="62" t="s">
        <v>6737</v>
      </c>
      <c r="M3232" s="62" t="s">
        <v>3553</v>
      </c>
      <c r="N3232" s="72" t="str">
        <f>VLOOKUP(M3232,'Hulpblad KAR-parser'!A:C,2,FALSE)</f>
        <v>Lokmiddel</v>
      </c>
      <c r="O3232" s="72" t="str">
        <f>IF(VLOOKUP(M3232,'Hulpblad KAR-parser'!A:C,3,FALSE)="","",VLOOKUP(M3232,'Hulpblad KAR-parser'!A:C,3,FALSE))</f>
        <v>Ja</v>
      </c>
      <c r="P3232" s="136" t="str">
        <f>IF(CONCATENATE(C3232,D3232)="","",VLOOKUP(CONCATENATE(C3232,D3232),Karakteristieken!AQ:AQ,1,FALSE))</f>
        <v>LokmiddelJa</v>
      </c>
    </row>
    <row r="3233" spans="1:16" x14ac:dyDescent="0.25">
      <c r="A3233" s="59">
        <v>200110246</v>
      </c>
      <c r="B3233" s="59">
        <v>200098679</v>
      </c>
      <c r="C3233" s="59" t="s">
        <v>3550</v>
      </c>
      <c r="D3233" s="59" t="s">
        <v>2577</v>
      </c>
      <c r="E3233" s="60" t="s">
        <v>3555</v>
      </c>
      <c r="F3233" s="60"/>
      <c r="G3233" s="60"/>
      <c r="H3233" s="60"/>
      <c r="I3233" s="59">
        <f t="shared" si="52"/>
        <v>14</v>
      </c>
      <c r="J3233" s="59" t="s">
        <v>1613</v>
      </c>
      <c r="K3233" s="61"/>
      <c r="L3233" s="62" t="s">
        <v>6737</v>
      </c>
      <c r="M3233" s="62" t="s">
        <v>3555</v>
      </c>
      <c r="N3233" s="72" t="str">
        <f>VLOOKUP(M3233,'Hulpblad KAR-parser'!A:C,2,FALSE)</f>
        <v>Lokmiddel</v>
      </c>
      <c r="O3233" s="72" t="str">
        <f>IF(VLOOKUP(M3233,'Hulpblad KAR-parser'!A:C,3,FALSE)="","",VLOOKUP(M3233,'Hulpblad KAR-parser'!A:C,3,FALSE))</f>
        <v>nee</v>
      </c>
      <c r="P3233" s="136" t="str">
        <f>IF(CONCATENATE(C3233,D3233)="","",VLOOKUP(CONCATENATE(C3233,D3233),Karakteristieken!AQ:AQ,1,FALSE))</f>
        <v>LokmiddelNee</v>
      </c>
    </row>
    <row r="3234" spans="1:16" x14ac:dyDescent="0.25">
      <c r="A3234" s="67">
        <v>200137343</v>
      </c>
      <c r="B3234" s="67">
        <v>200059156</v>
      </c>
      <c r="C3234" s="67" t="s">
        <v>11768</v>
      </c>
      <c r="D3234" s="67" t="s">
        <v>4804</v>
      </c>
      <c r="E3234" s="68" t="s">
        <v>6281</v>
      </c>
      <c r="F3234" s="68"/>
      <c r="G3234" s="68"/>
      <c r="H3234" s="68"/>
      <c r="I3234" s="67">
        <f t="shared" si="52"/>
        <v>12</v>
      </c>
      <c r="J3234" s="67" t="s">
        <v>1613</v>
      </c>
      <c r="K3234" s="91" t="s">
        <v>12550</v>
      </c>
      <c r="L3234" s="62" t="s">
        <v>6738</v>
      </c>
      <c r="M3234" s="62" t="s">
        <v>6281</v>
      </c>
      <c r="N3234" s="72" t="str">
        <f>VLOOKUP(M3234,'Hulpblad KAR-parser'!A:C,2,FALSE)</f>
        <v>Aantref/lek gev.stof</v>
      </c>
      <c r="O3234" s="72" t="str">
        <f>IF(VLOOKUP(M3234,'Hulpblad KAR-parser'!A:C,3,FALSE)="","",VLOOKUP(M3234,'Hulpblad KAR-parser'!A:C,3,FALSE))</f>
        <v>Gevaarlijke stof</v>
      </c>
      <c r="P3234" s="136" t="str">
        <f>IF(CONCATENATE(C3234,D3234)="","",VLOOKUP(CONCATENATE(C3234,D3234),Karakteristieken!AQ:AQ,1,FALSE))</f>
        <v>Aantref/lek gev.stofGevaarlijke stof</v>
      </c>
    </row>
    <row r="3235" spans="1:16" x14ac:dyDescent="0.25">
      <c r="A3235" s="67"/>
      <c r="B3235" s="67"/>
      <c r="C3235" s="67"/>
      <c r="D3235" s="67"/>
      <c r="E3235" s="68" t="s">
        <v>8211</v>
      </c>
      <c r="F3235" s="68"/>
      <c r="G3235" s="68" t="s">
        <v>6281</v>
      </c>
      <c r="H3235" s="68"/>
      <c r="I3235" s="67">
        <f t="shared" si="52"/>
        <v>8</v>
      </c>
      <c r="J3235" s="67" t="s">
        <v>1561</v>
      </c>
      <c r="K3235" s="91" t="s">
        <v>12550</v>
      </c>
      <c r="L3235" s="62" t="s">
        <v>6738</v>
      </c>
      <c r="M3235" s="62" t="s">
        <v>6281</v>
      </c>
      <c r="N3235" s="72" t="str">
        <f>VLOOKUP(M3235,'Hulpblad KAR-parser'!A:C,2,FALSE)</f>
        <v>Aantref/lek gev.stof</v>
      </c>
      <c r="O3235" s="72" t="str">
        <f>IF(VLOOKUP(M3235,'Hulpblad KAR-parser'!A:C,3,FALSE)="","",VLOOKUP(M3235,'Hulpblad KAR-parser'!A:C,3,FALSE))</f>
        <v>Gevaarlijke stof</v>
      </c>
      <c r="P3235" s="136" t="str">
        <f>IF(CONCATENATE(C3235,D3235)="","",VLOOKUP(CONCATENATE(C3235,D3235),Karakteristieken!AQ:AQ,1,FALSE))</f>
        <v/>
      </c>
    </row>
    <row r="3236" spans="1:16" x14ac:dyDescent="0.25">
      <c r="A3236" s="59">
        <v>200114611</v>
      </c>
      <c r="B3236" s="59">
        <v>200059188</v>
      </c>
      <c r="C3236" s="59" t="s">
        <v>1761</v>
      </c>
      <c r="D3236" s="59" t="s">
        <v>1762</v>
      </c>
      <c r="E3236" s="60" t="s">
        <v>6192</v>
      </c>
      <c r="F3236" s="60"/>
      <c r="G3236" s="60"/>
      <c r="H3236" s="60"/>
      <c r="I3236" s="59">
        <f t="shared" si="52"/>
        <v>19</v>
      </c>
      <c r="J3236" s="59" t="s">
        <v>1613</v>
      </c>
      <c r="K3236" s="61"/>
      <c r="L3236" s="62" t="s">
        <v>6738</v>
      </c>
      <c r="M3236" s="62" t="s">
        <v>6192</v>
      </c>
      <c r="N3236" s="72" t="str">
        <f>VLOOKUP(M3236,'Hulpblad KAR-parser'!A:C,2,FALSE)</f>
        <v>Binnen/buiten</v>
      </c>
      <c r="O3236" s="72" t="str">
        <f>IF(VLOOKUP(M3236,'Hulpblad KAR-parser'!A:C,3,FALSE)="","",VLOOKUP(M3236,'Hulpblad KAR-parser'!A:C,3,FALSE))</f>
        <v>Binnen</v>
      </c>
      <c r="P3236" s="136" t="str">
        <f>IF(CONCATENATE(C3236,D3236)="","",VLOOKUP(CONCATENATE(C3236,D3236),Karakteristieken!AQ:AQ,1,FALSE))</f>
        <v>Binnen/buitenBinnen</v>
      </c>
    </row>
    <row r="3237" spans="1:16" x14ac:dyDescent="0.25">
      <c r="A3237" s="67">
        <v>200137344</v>
      </c>
      <c r="B3237" s="67">
        <v>200059188</v>
      </c>
      <c r="C3237" s="67" t="s">
        <v>11768</v>
      </c>
      <c r="D3237" s="67" t="s">
        <v>4804</v>
      </c>
      <c r="E3237" s="68" t="s">
        <v>6192</v>
      </c>
      <c r="F3237" s="68"/>
      <c r="G3237" s="68"/>
      <c r="H3237" s="68"/>
      <c r="I3237" s="67">
        <f t="shared" si="52"/>
        <v>19</v>
      </c>
      <c r="J3237" s="67" t="s">
        <v>1613</v>
      </c>
      <c r="K3237" s="91" t="s">
        <v>12550</v>
      </c>
      <c r="L3237" s="62" t="s">
        <v>6738</v>
      </c>
      <c r="M3237" s="62" t="s">
        <v>6192</v>
      </c>
      <c r="N3237" s="72" t="str">
        <f>VLOOKUP(M3237,'Hulpblad KAR-parser'!A:C,2,FALSE)</f>
        <v>Binnen/buiten</v>
      </c>
      <c r="O3237" s="72" t="str">
        <f>IF(VLOOKUP(M3237,'Hulpblad KAR-parser'!A:C,3,FALSE)="","",VLOOKUP(M3237,'Hulpblad KAR-parser'!A:C,3,FALSE))</f>
        <v>Binnen</v>
      </c>
      <c r="P3237" s="136" t="str">
        <f>IF(CONCATENATE(C3237,D3237)="","",VLOOKUP(CONCATENATE(C3237,D3237),Karakteristieken!AQ:AQ,1,FALSE))</f>
        <v>Aantref/lek gev.stofGevaarlijke stof</v>
      </c>
    </row>
    <row r="3238" spans="1:16" x14ac:dyDescent="0.25">
      <c r="A3238" s="59">
        <v>200114961</v>
      </c>
      <c r="B3238" s="59">
        <v>200059188</v>
      </c>
      <c r="C3238" s="59" t="s">
        <v>4154</v>
      </c>
      <c r="D3238" s="59" t="s">
        <v>40</v>
      </c>
      <c r="E3238" s="60" t="s">
        <v>6192</v>
      </c>
      <c r="F3238" s="60"/>
      <c r="G3238" s="60"/>
      <c r="H3238" s="60"/>
      <c r="I3238" s="59">
        <f t="shared" si="52"/>
        <v>19</v>
      </c>
      <c r="J3238" s="59" t="s">
        <v>1613</v>
      </c>
      <c r="K3238" s="61"/>
      <c r="L3238" s="62" t="s">
        <v>6738</v>
      </c>
      <c r="M3238" s="62" t="s">
        <v>6192</v>
      </c>
      <c r="N3238" s="72" t="str">
        <f>VLOOKUP(M3238,'Hulpblad KAR-parser'!A:C,2,FALSE)</f>
        <v>Binnen/buiten</v>
      </c>
      <c r="O3238" s="72" t="str">
        <f>IF(VLOOKUP(M3238,'Hulpblad KAR-parser'!A:C,3,FALSE)="","",VLOOKUP(M3238,'Hulpblad KAR-parser'!A:C,3,FALSE))</f>
        <v>Binnen</v>
      </c>
      <c r="P3238" s="136" t="str">
        <f>IF(CONCATENATE(C3238,D3238)="","",VLOOKUP(CONCATENATE(C3238,D3238),Karakteristieken!AQ:AQ,1,FALSE))</f>
        <v>Optisch &amp; geluidsignBrandweer</v>
      </c>
    </row>
    <row r="3239" spans="1:16" x14ac:dyDescent="0.25">
      <c r="A3239" s="59"/>
      <c r="B3239" s="59"/>
      <c r="C3239" s="59"/>
      <c r="D3239" s="59"/>
      <c r="E3239" s="60" t="s">
        <v>8212</v>
      </c>
      <c r="F3239" s="60"/>
      <c r="G3239" s="60" t="s">
        <v>6192</v>
      </c>
      <c r="H3239" s="60"/>
      <c r="I3239" s="59">
        <f t="shared" si="52"/>
        <v>15</v>
      </c>
      <c r="J3239" s="59" t="s">
        <v>1561</v>
      </c>
      <c r="K3239" s="61"/>
      <c r="L3239" s="62" t="s">
        <v>6738</v>
      </c>
      <c r="M3239" s="62" t="s">
        <v>6192</v>
      </c>
      <c r="N3239" s="72" t="str">
        <f>VLOOKUP(M3239,'Hulpblad KAR-parser'!A:C,2,FALSE)</f>
        <v>Binnen/buiten</v>
      </c>
      <c r="O3239" s="72" t="str">
        <f>IF(VLOOKUP(M3239,'Hulpblad KAR-parser'!A:C,3,FALSE)="","",VLOOKUP(M3239,'Hulpblad KAR-parser'!A:C,3,FALSE))</f>
        <v>Binnen</v>
      </c>
      <c r="P3239" s="136" t="str">
        <f>IF(CONCATENATE(C3239,D3239)="","",VLOOKUP(CONCATENATE(C3239,D3239),Karakteristieken!AQ:AQ,1,FALSE))</f>
        <v/>
      </c>
    </row>
    <row r="3240" spans="1:16" x14ac:dyDescent="0.25">
      <c r="A3240" s="59">
        <v>200114635</v>
      </c>
      <c r="B3240" s="59">
        <v>200059220</v>
      </c>
      <c r="C3240" s="59" t="s">
        <v>1761</v>
      </c>
      <c r="D3240" s="59" t="s">
        <v>784</v>
      </c>
      <c r="E3240" s="60" t="s">
        <v>6226</v>
      </c>
      <c r="F3240" s="60"/>
      <c r="G3240" s="60"/>
      <c r="H3240" s="60"/>
      <c r="I3240" s="59">
        <f t="shared" si="52"/>
        <v>19</v>
      </c>
      <c r="J3240" s="59" t="s">
        <v>1613</v>
      </c>
      <c r="K3240" s="61"/>
      <c r="L3240" s="62" t="s">
        <v>6738</v>
      </c>
      <c r="M3240" s="62" t="s">
        <v>6226</v>
      </c>
      <c r="N3240" s="72" t="str">
        <f>VLOOKUP(M3240,'Hulpblad KAR-parser'!A:C,2,FALSE)</f>
        <v>Binnen/buiten</v>
      </c>
      <c r="O3240" s="72" t="str">
        <f>IF(VLOOKUP(M3240,'Hulpblad KAR-parser'!A:C,3,FALSE)="","",VLOOKUP(M3240,'Hulpblad KAR-parser'!A:C,3,FALSE))</f>
        <v>Buiten</v>
      </c>
      <c r="P3240" s="136" t="str">
        <f>IF(CONCATENATE(C3240,D3240)="","",VLOOKUP(CONCATENATE(C3240,D3240),Karakteristieken!AQ:AQ,1,FALSE))</f>
        <v>Binnen/buitenBuiten</v>
      </c>
    </row>
    <row r="3241" spans="1:16" x14ac:dyDescent="0.25">
      <c r="A3241" s="67">
        <v>200137345</v>
      </c>
      <c r="B3241" s="67">
        <v>200059220</v>
      </c>
      <c r="C3241" s="67" t="s">
        <v>11768</v>
      </c>
      <c r="D3241" s="67" t="s">
        <v>4804</v>
      </c>
      <c r="E3241" s="68" t="s">
        <v>6226</v>
      </c>
      <c r="F3241" s="68"/>
      <c r="G3241" s="68"/>
      <c r="H3241" s="68"/>
      <c r="I3241" s="67">
        <f t="shared" si="52"/>
        <v>19</v>
      </c>
      <c r="J3241" s="67" t="s">
        <v>1613</v>
      </c>
      <c r="K3241" s="91" t="s">
        <v>12550</v>
      </c>
      <c r="L3241" s="62" t="s">
        <v>6738</v>
      </c>
      <c r="M3241" s="62" t="s">
        <v>6226</v>
      </c>
      <c r="N3241" s="72" t="str">
        <f>VLOOKUP(M3241,'Hulpblad KAR-parser'!A:C,2,FALSE)</f>
        <v>Binnen/buiten</v>
      </c>
      <c r="O3241" s="72" t="str">
        <f>IF(VLOOKUP(M3241,'Hulpblad KAR-parser'!A:C,3,FALSE)="","",VLOOKUP(M3241,'Hulpblad KAR-parser'!A:C,3,FALSE))</f>
        <v>Buiten</v>
      </c>
      <c r="P3241" s="136" t="str">
        <f>IF(CONCATENATE(C3241,D3241)="","",VLOOKUP(CONCATENATE(C3241,D3241),Karakteristieken!AQ:AQ,1,FALSE))</f>
        <v>Aantref/lek gev.stofGevaarlijke stof</v>
      </c>
    </row>
    <row r="3242" spans="1:16" x14ac:dyDescent="0.25">
      <c r="A3242" s="59"/>
      <c r="B3242" s="59"/>
      <c r="C3242" s="59"/>
      <c r="D3242" s="59"/>
      <c r="E3242" s="60" t="s">
        <v>8213</v>
      </c>
      <c r="F3242" s="60"/>
      <c r="G3242" s="60" t="s">
        <v>6226</v>
      </c>
      <c r="H3242" s="60"/>
      <c r="I3242" s="59">
        <f t="shared" si="52"/>
        <v>15</v>
      </c>
      <c r="J3242" s="59" t="s">
        <v>1561</v>
      </c>
      <c r="K3242" s="61"/>
      <c r="L3242" s="62" t="s">
        <v>6738</v>
      </c>
      <c r="M3242" s="62" t="s">
        <v>6226</v>
      </c>
      <c r="N3242" s="72" t="str">
        <f>VLOOKUP(M3242,'Hulpblad KAR-parser'!A:C,2,FALSE)</f>
        <v>Binnen/buiten</v>
      </c>
      <c r="O3242" s="72" t="str">
        <f>IF(VLOOKUP(M3242,'Hulpblad KAR-parser'!A:C,3,FALSE)="","",VLOOKUP(M3242,'Hulpblad KAR-parser'!A:C,3,FALSE))</f>
        <v>Buiten</v>
      </c>
      <c r="P3242" s="136" t="str">
        <f>IF(CONCATENATE(C3242,D3242)="","",VLOOKUP(CONCATENATE(C3242,D3242),Karakteristieken!AQ:AQ,1,FALSE))</f>
        <v/>
      </c>
    </row>
    <row r="3243" spans="1:16" x14ac:dyDescent="0.25">
      <c r="A3243" s="67">
        <v>200110255</v>
      </c>
      <c r="B3243" s="67">
        <v>200098680</v>
      </c>
      <c r="C3243" s="67" t="s">
        <v>3556</v>
      </c>
      <c r="D3243" s="67"/>
      <c r="E3243" s="68" t="s">
        <v>6353</v>
      </c>
      <c r="F3243" s="68"/>
      <c r="G3243" s="68"/>
      <c r="H3243" s="68"/>
      <c r="I3243" s="67">
        <f t="shared" si="52"/>
        <v>14</v>
      </c>
      <c r="J3243" s="67" t="s">
        <v>1613</v>
      </c>
      <c r="K3243" s="91" t="s">
        <v>12550</v>
      </c>
      <c r="L3243" s="62" t="s">
        <v>6737</v>
      </c>
      <c r="M3243" s="62" t="s">
        <v>6353</v>
      </c>
      <c r="N3243" s="72" t="e">
        <f>VLOOKUP(M3243,'Hulpblad KAR-parser'!A:C,2,FALSE)</f>
        <v>#N/A</v>
      </c>
      <c r="O3243" s="72" t="e">
        <f>IF(VLOOKUP(M3243,'Hulpblad KAR-parser'!A:C,3,FALSE)="","",VLOOKUP(M3243,'Hulpblad KAR-parser'!A:C,3,FALSE))</f>
        <v>#N/A</v>
      </c>
      <c r="P3243" s="136" t="e">
        <f>IF(CONCATENATE(C3243,D3243)="","",VLOOKUP(CONCATENATE(C3243,D3243),Karakteristieken!AQ:AQ,1,FALSE))</f>
        <v>#N/A</v>
      </c>
    </row>
    <row r="3244" spans="1:16" x14ac:dyDescent="0.25">
      <c r="A3244" s="67"/>
      <c r="B3244" s="67"/>
      <c r="C3244" s="67"/>
      <c r="D3244" s="67"/>
      <c r="E3244" s="68" t="s">
        <v>10162</v>
      </c>
      <c r="F3244" s="68"/>
      <c r="G3244" s="68" t="s">
        <v>6353</v>
      </c>
      <c r="H3244" s="68"/>
      <c r="I3244" s="67">
        <f t="shared" si="52"/>
        <v>4</v>
      </c>
      <c r="J3244" s="67" t="s">
        <v>1561</v>
      </c>
      <c r="K3244" s="91" t="s">
        <v>12550</v>
      </c>
      <c r="L3244" s="62" t="s">
        <v>6737</v>
      </c>
      <c r="M3244" s="62" t="s">
        <v>6353</v>
      </c>
      <c r="N3244" s="72" t="e">
        <f>VLOOKUP(M3244,'Hulpblad KAR-parser'!A:C,2,FALSE)</f>
        <v>#N/A</v>
      </c>
      <c r="O3244" s="72" t="e">
        <f>IF(VLOOKUP(M3244,'Hulpblad KAR-parser'!A:C,3,FALSE)="","",VLOOKUP(M3244,'Hulpblad KAR-parser'!A:C,3,FALSE))</f>
        <v>#N/A</v>
      </c>
      <c r="P3244" s="136" t="str">
        <f>IF(CONCATENATE(C3244,D3244)="","",VLOOKUP(CONCATENATE(C3244,D3244),Karakteristieken!AQ:AQ,1,FALSE))</f>
        <v/>
      </c>
    </row>
    <row r="3245" spans="1:16" x14ac:dyDescent="0.25">
      <c r="A3245" s="67"/>
      <c r="B3245" s="67"/>
      <c r="C3245" s="67"/>
      <c r="D3245" s="67"/>
      <c r="E3245" s="68" t="s">
        <v>10163</v>
      </c>
      <c r="F3245" s="68"/>
      <c r="G3245" s="68" t="s">
        <v>6353</v>
      </c>
      <c r="H3245" s="68"/>
      <c r="I3245" s="67">
        <f t="shared" si="52"/>
        <v>6</v>
      </c>
      <c r="J3245" s="67" t="s">
        <v>1561</v>
      </c>
      <c r="K3245" s="91" t="s">
        <v>12550</v>
      </c>
      <c r="L3245" s="62" t="s">
        <v>6737</v>
      </c>
      <c r="M3245" s="62" t="s">
        <v>6353</v>
      </c>
      <c r="N3245" s="72" t="e">
        <f>VLOOKUP(M3245,'Hulpblad KAR-parser'!A:C,2,FALSE)</f>
        <v>#N/A</v>
      </c>
      <c r="O3245" s="72" t="e">
        <f>IF(VLOOKUP(M3245,'Hulpblad KAR-parser'!A:C,3,FALSE)="","",VLOOKUP(M3245,'Hulpblad KAR-parser'!A:C,3,FALSE))</f>
        <v>#N/A</v>
      </c>
      <c r="P3245" s="136" t="str">
        <f>IF(CONCATENATE(C3245,D3245)="","",VLOOKUP(CONCATENATE(C3245,D3245),Karakteristieken!AQ:AQ,1,FALSE))</f>
        <v/>
      </c>
    </row>
    <row r="3246" spans="1:16" x14ac:dyDescent="0.25">
      <c r="A3246" s="59">
        <v>200110256</v>
      </c>
      <c r="B3246" s="59">
        <v>200098681</v>
      </c>
      <c r="C3246" s="59" t="s">
        <v>3556</v>
      </c>
      <c r="D3246" s="59" t="s">
        <v>3578</v>
      </c>
      <c r="E3246" s="60" t="s">
        <v>3582</v>
      </c>
      <c r="F3246" s="60"/>
      <c r="G3246" s="60"/>
      <c r="H3246" s="60"/>
      <c r="I3246" s="59">
        <f t="shared" si="52"/>
        <v>20</v>
      </c>
      <c r="J3246" s="59" t="s">
        <v>1613</v>
      </c>
      <c r="K3246" s="61"/>
      <c r="L3246" s="62" t="s">
        <v>6737</v>
      </c>
      <c r="M3246" s="62" t="s">
        <v>3582</v>
      </c>
      <c r="N3246" s="72" t="str">
        <f>VLOOKUP(M3246,'Hulpblad KAR-parser'!A:C,2,FALSE)</f>
        <v>LVO categorie</v>
      </c>
      <c r="O3246" s="72" t="str">
        <f>IF(VLOOKUP(M3246,'Hulpblad KAR-parser'!A:C,3,FALSE)="","",VLOOKUP(M3246,'Hulpblad KAR-parser'!A:C,3,FALSE))</f>
        <v>Groot</v>
      </c>
      <c r="P3246" s="136" t="str">
        <f>IF(CONCATENATE(C3246,D3246)="","",VLOOKUP(CONCATENATE(C3246,D3246),Karakteristieken!AQ:AQ,1,FALSE))</f>
        <v>LVO categorieGroot</v>
      </c>
    </row>
    <row r="3247" spans="1:16" x14ac:dyDescent="0.25">
      <c r="A3247" s="59"/>
      <c r="B3247" s="59"/>
      <c r="C3247" s="59"/>
      <c r="D3247" s="59"/>
      <c r="E3247" s="60" t="s">
        <v>10153</v>
      </c>
      <c r="F3247" s="60"/>
      <c r="G3247" s="60" t="s">
        <v>3582</v>
      </c>
      <c r="H3247" s="60"/>
      <c r="I3247" s="59">
        <f t="shared" si="52"/>
        <v>6</v>
      </c>
      <c r="J3247" s="59" t="s">
        <v>1561</v>
      </c>
      <c r="K3247" s="61"/>
      <c r="L3247" s="62" t="s">
        <v>6737</v>
      </c>
      <c r="M3247" s="62" t="s">
        <v>3582</v>
      </c>
      <c r="N3247" s="72" t="str">
        <f>VLOOKUP(M3247,'Hulpblad KAR-parser'!A:C,2,FALSE)</f>
        <v>LVO categorie</v>
      </c>
      <c r="O3247" s="72" t="str">
        <f>IF(VLOOKUP(M3247,'Hulpblad KAR-parser'!A:C,3,FALSE)="","",VLOOKUP(M3247,'Hulpblad KAR-parser'!A:C,3,FALSE))</f>
        <v>Groot</v>
      </c>
      <c r="P3247" s="136" t="str">
        <f>IF(CONCATENATE(C3247,D3247)="","",VLOOKUP(CONCATENATE(C3247,D3247),Karakteristieken!AQ:AQ,1,FALSE))</f>
        <v/>
      </c>
    </row>
    <row r="3248" spans="1:16" x14ac:dyDescent="0.25">
      <c r="A3248" s="59"/>
      <c r="B3248" s="59"/>
      <c r="C3248" s="59"/>
      <c r="D3248" s="59"/>
      <c r="E3248" s="60" t="s">
        <v>10154</v>
      </c>
      <c r="F3248" s="60"/>
      <c r="G3248" s="60" t="s">
        <v>3582</v>
      </c>
      <c r="H3248" s="60"/>
      <c r="I3248" s="59">
        <f t="shared" si="52"/>
        <v>6</v>
      </c>
      <c r="J3248" s="59" t="s">
        <v>1561</v>
      </c>
      <c r="K3248" s="61"/>
      <c r="L3248" s="62" t="s">
        <v>6737</v>
      </c>
      <c r="M3248" s="62" t="s">
        <v>3582</v>
      </c>
      <c r="N3248" s="72" t="str">
        <f>VLOOKUP(M3248,'Hulpblad KAR-parser'!A:C,2,FALSE)</f>
        <v>LVO categorie</v>
      </c>
      <c r="O3248" s="72" t="str">
        <f>IF(VLOOKUP(M3248,'Hulpblad KAR-parser'!A:C,3,FALSE)="","",VLOOKUP(M3248,'Hulpblad KAR-parser'!A:C,3,FALSE))</f>
        <v>Groot</v>
      </c>
      <c r="P3248" s="136" t="str">
        <f>IF(CONCATENATE(C3248,D3248)="","",VLOOKUP(CONCATENATE(C3248,D3248),Karakteristieken!AQ:AQ,1,FALSE))</f>
        <v/>
      </c>
    </row>
    <row r="3249" spans="1:16" x14ac:dyDescent="0.25">
      <c r="A3249" s="59">
        <v>200110257</v>
      </c>
      <c r="B3249" s="59">
        <v>200098682</v>
      </c>
      <c r="C3249" s="59" t="s">
        <v>3556</v>
      </c>
      <c r="D3249" s="59" t="s">
        <v>3565</v>
      </c>
      <c r="E3249" s="60" t="s">
        <v>3571</v>
      </c>
      <c r="F3249" s="60"/>
      <c r="G3249" s="60"/>
      <c r="H3249" s="60"/>
      <c r="I3249" s="59">
        <f t="shared" si="52"/>
        <v>20</v>
      </c>
      <c r="J3249" s="59" t="s">
        <v>1613</v>
      </c>
      <c r="K3249" s="61"/>
      <c r="L3249" s="62" t="s">
        <v>6737</v>
      </c>
      <c r="M3249" s="62" t="s">
        <v>3571</v>
      </c>
      <c r="N3249" s="72" t="str">
        <f>VLOOKUP(M3249,'Hulpblad KAR-parser'!A:C,2,FALSE)</f>
        <v>LVO categorie</v>
      </c>
      <c r="O3249" s="72" t="str">
        <f>IF(VLOOKUP(M3249,'Hulpblad KAR-parser'!A:C,3,FALSE)="","",VLOOKUP(M3249,'Hulpblad KAR-parser'!A:C,3,FALSE))</f>
        <v>Klein</v>
      </c>
      <c r="P3249" s="136" t="str">
        <f>IF(CONCATENATE(C3249,D3249)="","",VLOOKUP(CONCATENATE(C3249,D3249),Karakteristieken!AQ:AQ,1,FALSE))</f>
        <v>LVO categorieKlein</v>
      </c>
    </row>
    <row r="3250" spans="1:16" x14ac:dyDescent="0.25">
      <c r="A3250" s="59"/>
      <c r="B3250" s="59"/>
      <c r="C3250" s="59"/>
      <c r="D3250" s="59"/>
      <c r="E3250" s="60" t="s">
        <v>10155</v>
      </c>
      <c r="F3250" s="60"/>
      <c r="G3250" s="60" t="s">
        <v>3571</v>
      </c>
      <c r="H3250" s="60"/>
      <c r="I3250" s="59">
        <f t="shared" si="52"/>
        <v>6</v>
      </c>
      <c r="J3250" s="59" t="s">
        <v>1561</v>
      </c>
      <c r="K3250" s="61"/>
      <c r="L3250" s="62" t="s">
        <v>6737</v>
      </c>
      <c r="M3250" s="62" t="s">
        <v>3571</v>
      </c>
      <c r="N3250" s="72" t="str">
        <f>VLOOKUP(M3250,'Hulpblad KAR-parser'!A:C,2,FALSE)</f>
        <v>LVO categorie</v>
      </c>
      <c r="O3250" s="72" t="str">
        <f>IF(VLOOKUP(M3250,'Hulpblad KAR-parser'!A:C,3,FALSE)="","",VLOOKUP(M3250,'Hulpblad KAR-parser'!A:C,3,FALSE))</f>
        <v>Klein</v>
      </c>
      <c r="P3250" s="136" t="str">
        <f>IF(CONCATENATE(C3250,D3250)="","",VLOOKUP(CONCATENATE(C3250,D3250),Karakteristieken!AQ:AQ,1,FALSE))</f>
        <v/>
      </c>
    </row>
    <row r="3251" spans="1:16" x14ac:dyDescent="0.25">
      <c r="A3251" s="59"/>
      <c r="B3251" s="59"/>
      <c r="C3251" s="59"/>
      <c r="D3251" s="59"/>
      <c r="E3251" s="60" t="s">
        <v>10156</v>
      </c>
      <c r="F3251" s="60"/>
      <c r="G3251" s="60" t="s">
        <v>3571</v>
      </c>
      <c r="H3251" s="60"/>
      <c r="I3251" s="59">
        <f t="shared" si="52"/>
        <v>6</v>
      </c>
      <c r="J3251" s="59" t="s">
        <v>1561</v>
      </c>
      <c r="K3251" s="61"/>
      <c r="L3251" s="62" t="s">
        <v>6737</v>
      </c>
      <c r="M3251" s="62" t="s">
        <v>3571</v>
      </c>
      <c r="N3251" s="72" t="str">
        <f>VLOOKUP(M3251,'Hulpblad KAR-parser'!A:C,2,FALSE)</f>
        <v>LVO categorie</v>
      </c>
      <c r="O3251" s="72" t="str">
        <f>IF(VLOOKUP(M3251,'Hulpblad KAR-parser'!A:C,3,FALSE)="","",VLOOKUP(M3251,'Hulpblad KAR-parser'!A:C,3,FALSE))</f>
        <v>Klein</v>
      </c>
      <c r="P3251" s="136" t="str">
        <f>IF(CONCATENATE(C3251,D3251)="","",VLOOKUP(CONCATENATE(C3251,D3251),Karakteristieken!AQ:AQ,1,FALSE))</f>
        <v/>
      </c>
    </row>
    <row r="3252" spans="1:16" x14ac:dyDescent="0.25">
      <c r="A3252" s="59">
        <v>200110258</v>
      </c>
      <c r="B3252" s="59">
        <v>200098683</v>
      </c>
      <c r="C3252" s="59" t="s">
        <v>3556</v>
      </c>
      <c r="D3252" s="59" t="s">
        <v>3572</v>
      </c>
      <c r="E3252" s="60" t="s">
        <v>3577</v>
      </c>
      <c r="F3252" s="60"/>
      <c r="G3252" s="60"/>
      <c r="H3252" s="60"/>
      <c r="I3252" s="59">
        <f t="shared" si="52"/>
        <v>21</v>
      </c>
      <c r="J3252" s="59" t="s">
        <v>1613</v>
      </c>
      <c r="K3252" s="61"/>
      <c r="L3252" s="62" t="s">
        <v>6737</v>
      </c>
      <c r="M3252" s="62" t="s">
        <v>3577</v>
      </c>
      <c r="N3252" s="72" t="str">
        <f>VLOOKUP(M3252,'Hulpblad KAR-parser'!A:C,2,FALSE)</f>
        <v>LVO categorie</v>
      </c>
      <c r="O3252" s="72" t="str">
        <f>IF(VLOOKUP(M3252,'Hulpblad KAR-parser'!A:C,3,FALSE)="","",VLOOKUP(M3252,'Hulpblad KAR-parser'!A:C,3,FALSE))</f>
        <v>Middel</v>
      </c>
      <c r="P3252" s="136" t="str">
        <f>IF(CONCATENATE(C3252,D3252)="","",VLOOKUP(CONCATENATE(C3252,D3252),Karakteristieken!AQ:AQ,1,FALSE))</f>
        <v>LVO categorieMiddel</v>
      </c>
    </row>
    <row r="3253" spans="1:16" x14ac:dyDescent="0.25">
      <c r="A3253" s="59"/>
      <c r="B3253" s="59"/>
      <c r="C3253" s="59"/>
      <c r="D3253" s="59"/>
      <c r="E3253" s="60" t="s">
        <v>10157</v>
      </c>
      <c r="F3253" s="60"/>
      <c r="G3253" s="60" t="s">
        <v>3577</v>
      </c>
      <c r="H3253" s="60"/>
      <c r="I3253" s="59">
        <f t="shared" si="52"/>
        <v>6</v>
      </c>
      <c r="J3253" s="59" t="s">
        <v>1561</v>
      </c>
      <c r="K3253" s="61"/>
      <c r="L3253" s="62" t="s">
        <v>6737</v>
      </c>
      <c r="M3253" s="62" t="s">
        <v>3577</v>
      </c>
      <c r="N3253" s="72" t="str">
        <f>VLOOKUP(M3253,'Hulpblad KAR-parser'!A:C,2,FALSE)</f>
        <v>LVO categorie</v>
      </c>
      <c r="O3253" s="72" t="str">
        <f>IF(VLOOKUP(M3253,'Hulpblad KAR-parser'!A:C,3,FALSE)="","",VLOOKUP(M3253,'Hulpblad KAR-parser'!A:C,3,FALSE))</f>
        <v>Middel</v>
      </c>
      <c r="P3253" s="136" t="str">
        <f>IF(CONCATENATE(C3253,D3253)="","",VLOOKUP(CONCATENATE(C3253,D3253),Karakteristieken!AQ:AQ,1,FALSE))</f>
        <v/>
      </c>
    </row>
    <row r="3254" spans="1:16" x14ac:dyDescent="0.25">
      <c r="A3254" s="59"/>
      <c r="B3254" s="59"/>
      <c r="C3254" s="59"/>
      <c r="D3254" s="59"/>
      <c r="E3254" s="60" t="s">
        <v>10158</v>
      </c>
      <c r="F3254" s="60"/>
      <c r="G3254" s="60" t="s">
        <v>3577</v>
      </c>
      <c r="H3254" s="60"/>
      <c r="I3254" s="59">
        <f t="shared" si="52"/>
        <v>6</v>
      </c>
      <c r="J3254" s="59" t="s">
        <v>1561</v>
      </c>
      <c r="K3254" s="61"/>
      <c r="L3254" s="62" t="s">
        <v>6737</v>
      </c>
      <c r="M3254" s="62" t="s">
        <v>3577</v>
      </c>
      <c r="N3254" s="72" t="str">
        <f>VLOOKUP(M3254,'Hulpblad KAR-parser'!A:C,2,FALSE)</f>
        <v>LVO categorie</v>
      </c>
      <c r="O3254" s="72" t="str">
        <f>IF(VLOOKUP(M3254,'Hulpblad KAR-parser'!A:C,3,FALSE)="","",VLOOKUP(M3254,'Hulpblad KAR-parser'!A:C,3,FALSE))</f>
        <v>Middel</v>
      </c>
      <c r="P3254" s="136" t="str">
        <f>IF(CONCATENATE(C3254,D3254)="","",VLOOKUP(CONCATENATE(C3254,D3254),Karakteristieken!AQ:AQ,1,FALSE))</f>
        <v/>
      </c>
    </row>
    <row r="3255" spans="1:16" x14ac:dyDescent="0.25">
      <c r="A3255" s="59">
        <v>200110259</v>
      </c>
      <c r="B3255" s="59">
        <v>200098684</v>
      </c>
      <c r="C3255" s="59" t="s">
        <v>3556</v>
      </c>
      <c r="D3255" s="59" t="s">
        <v>3583</v>
      </c>
      <c r="E3255" s="60" t="s">
        <v>3588</v>
      </c>
      <c r="F3255" s="60"/>
      <c r="G3255" s="60"/>
      <c r="H3255" s="60"/>
      <c r="I3255" s="59">
        <f t="shared" si="52"/>
        <v>25</v>
      </c>
      <c r="J3255" s="59" t="s">
        <v>1613</v>
      </c>
      <c r="K3255" s="61"/>
      <c r="L3255" s="62" t="s">
        <v>6737</v>
      </c>
      <c r="M3255" s="62" t="s">
        <v>3588</v>
      </c>
      <c r="N3255" s="72" t="str">
        <f>VLOOKUP(M3255,'Hulpblad KAR-parser'!A:C,2,FALSE)</f>
        <v>LVO categorie</v>
      </c>
      <c r="O3255" s="72" t="str">
        <f>IF(VLOOKUP(M3255,'Hulpblad KAR-parser'!A:C,3,FALSE)="","",VLOOKUP(M3255,'Hulpblad KAR-parser'!A:C,3,FALSE))</f>
        <v>Zeer groot</v>
      </c>
      <c r="P3255" s="136" t="str">
        <f>IF(CONCATENATE(C3255,D3255)="","",VLOOKUP(CONCATENATE(C3255,D3255),Karakteristieken!AQ:AQ,1,FALSE))</f>
        <v>LVO categorieZeer groot</v>
      </c>
    </row>
    <row r="3256" spans="1:16" x14ac:dyDescent="0.25">
      <c r="A3256" s="59"/>
      <c r="B3256" s="59"/>
      <c r="C3256" s="59"/>
      <c r="D3256" s="59"/>
      <c r="E3256" s="60" t="s">
        <v>10159</v>
      </c>
      <c r="F3256" s="60"/>
      <c r="G3256" s="60" t="s">
        <v>3588</v>
      </c>
      <c r="H3256" s="60"/>
      <c r="I3256" s="59">
        <f t="shared" si="52"/>
        <v>6</v>
      </c>
      <c r="J3256" s="59" t="s">
        <v>1561</v>
      </c>
      <c r="K3256" s="61"/>
      <c r="L3256" s="62" t="s">
        <v>6737</v>
      </c>
      <c r="M3256" s="62" t="s">
        <v>3588</v>
      </c>
      <c r="N3256" s="72" t="str">
        <f>VLOOKUP(M3256,'Hulpblad KAR-parser'!A:C,2,FALSE)</f>
        <v>LVO categorie</v>
      </c>
      <c r="O3256" s="72" t="str">
        <f>IF(VLOOKUP(M3256,'Hulpblad KAR-parser'!A:C,3,FALSE)="","",VLOOKUP(M3256,'Hulpblad KAR-parser'!A:C,3,FALSE))</f>
        <v>Zeer groot</v>
      </c>
      <c r="P3256" s="136" t="str">
        <f>IF(CONCATENATE(C3256,D3256)="","",VLOOKUP(CONCATENATE(C3256,D3256),Karakteristieken!AQ:AQ,1,FALSE))</f>
        <v/>
      </c>
    </row>
    <row r="3257" spans="1:16" x14ac:dyDescent="0.25">
      <c r="A3257" s="59"/>
      <c r="B3257" s="59"/>
      <c r="C3257" s="59"/>
      <c r="D3257" s="59"/>
      <c r="E3257" s="60" t="s">
        <v>10160</v>
      </c>
      <c r="F3257" s="60"/>
      <c r="G3257" s="60" t="s">
        <v>3588</v>
      </c>
      <c r="H3257" s="60"/>
      <c r="I3257" s="59">
        <f t="shared" si="52"/>
        <v>6</v>
      </c>
      <c r="J3257" s="59" t="s">
        <v>1561</v>
      </c>
      <c r="K3257" s="61"/>
      <c r="L3257" s="62" t="s">
        <v>6737</v>
      </c>
      <c r="M3257" s="62" t="s">
        <v>3588</v>
      </c>
      <c r="N3257" s="72" t="str">
        <f>VLOOKUP(M3257,'Hulpblad KAR-parser'!A:C,2,FALSE)</f>
        <v>LVO categorie</v>
      </c>
      <c r="O3257" s="72" t="str">
        <f>IF(VLOOKUP(M3257,'Hulpblad KAR-parser'!A:C,3,FALSE)="","",VLOOKUP(M3257,'Hulpblad KAR-parser'!A:C,3,FALSE))</f>
        <v>Zeer groot</v>
      </c>
      <c r="P3257" s="136" t="str">
        <f>IF(CONCATENATE(C3257,D3257)="","",VLOOKUP(CONCATENATE(C3257,D3257),Karakteristieken!AQ:AQ,1,FALSE))</f>
        <v/>
      </c>
    </row>
    <row r="3258" spans="1:16" x14ac:dyDescent="0.25">
      <c r="A3258" s="59">
        <v>200110260</v>
      </c>
      <c r="B3258" s="59">
        <v>200098685</v>
      </c>
      <c r="C3258" s="59" t="s">
        <v>3556</v>
      </c>
      <c r="D3258" s="59" t="s">
        <v>3557</v>
      </c>
      <c r="E3258" s="60" t="s">
        <v>3562</v>
      </c>
      <c r="F3258" s="60"/>
      <c r="G3258" s="60"/>
      <c r="H3258" s="60"/>
      <c r="I3258" s="59">
        <f t="shared" si="52"/>
        <v>25</v>
      </c>
      <c r="J3258" s="59" t="s">
        <v>1613</v>
      </c>
      <c r="K3258" s="61"/>
      <c r="L3258" s="62" t="s">
        <v>6737</v>
      </c>
      <c r="M3258" s="62" t="s">
        <v>3562</v>
      </c>
      <c r="N3258" s="72" t="str">
        <f>VLOOKUP(M3258,'Hulpblad KAR-parser'!A:C,2,FALSE)</f>
        <v>LVO categorie</v>
      </c>
      <c r="O3258" s="72" t="str">
        <f>IF(VLOOKUP(M3258,'Hulpblad KAR-parser'!A:C,3,FALSE)="","",VLOOKUP(M3258,'Hulpblad KAR-parser'!A:C,3,FALSE))</f>
        <v>Zeer klein</v>
      </c>
      <c r="P3258" s="136" t="str">
        <f>IF(CONCATENATE(C3258,D3258)="","",VLOOKUP(CONCATENATE(C3258,D3258),Karakteristieken!AQ:AQ,1,FALSE))</f>
        <v>LVO categorieZeer klein</v>
      </c>
    </row>
    <row r="3259" spans="1:16" x14ac:dyDescent="0.25">
      <c r="A3259" s="59"/>
      <c r="B3259" s="59"/>
      <c r="C3259" s="59"/>
      <c r="D3259" s="59"/>
      <c r="E3259" s="60" t="s">
        <v>10161</v>
      </c>
      <c r="F3259" s="60"/>
      <c r="G3259" s="60" t="s">
        <v>3562</v>
      </c>
      <c r="H3259" s="60"/>
      <c r="I3259" s="59">
        <f t="shared" si="52"/>
        <v>6</v>
      </c>
      <c r="J3259" s="59" t="s">
        <v>1561</v>
      </c>
      <c r="K3259" s="61"/>
      <c r="L3259" s="62" t="s">
        <v>6737</v>
      </c>
      <c r="M3259" s="62" t="s">
        <v>3562</v>
      </c>
      <c r="N3259" s="72" t="str">
        <f>VLOOKUP(M3259,'Hulpblad KAR-parser'!A:C,2,FALSE)</f>
        <v>LVO categorie</v>
      </c>
      <c r="O3259" s="72" t="str">
        <f>IF(VLOOKUP(M3259,'Hulpblad KAR-parser'!A:C,3,FALSE)="","",VLOOKUP(M3259,'Hulpblad KAR-parser'!A:C,3,FALSE))</f>
        <v>Zeer klein</v>
      </c>
      <c r="P3259" s="136" t="str">
        <f>IF(CONCATENATE(C3259,D3259)="","",VLOOKUP(CONCATENATE(C3259,D3259),Karakteristieken!AQ:AQ,1,FALSE))</f>
        <v/>
      </c>
    </row>
    <row r="3260" spans="1:16" x14ac:dyDescent="0.25">
      <c r="A3260" s="67">
        <v>200114932</v>
      </c>
      <c r="B3260" s="67">
        <v>200107227</v>
      </c>
      <c r="C3260" s="67" t="s">
        <v>3590</v>
      </c>
      <c r="D3260" s="67"/>
      <c r="E3260" s="68" t="s">
        <v>6354</v>
      </c>
      <c r="F3260" s="68"/>
      <c r="G3260" s="68"/>
      <c r="H3260" s="68"/>
      <c r="I3260" s="67">
        <f t="shared" si="52"/>
        <v>19</v>
      </c>
      <c r="J3260" s="67" t="s">
        <v>1613</v>
      </c>
      <c r="K3260" s="91" t="s">
        <v>12550</v>
      </c>
      <c r="L3260" s="62" t="s">
        <v>6737</v>
      </c>
      <c r="M3260" s="62" t="s">
        <v>6354</v>
      </c>
      <c r="N3260" s="72" t="e">
        <f>VLOOKUP(M3260,'Hulpblad KAR-parser'!A:C,2,FALSE)</f>
        <v>#N/A</v>
      </c>
      <c r="O3260" s="72" t="e">
        <f>IF(VLOOKUP(M3260,'Hulpblad KAR-parser'!A:C,3,FALSE)="","",VLOOKUP(M3260,'Hulpblad KAR-parser'!A:C,3,FALSE))</f>
        <v>#N/A</v>
      </c>
      <c r="P3260" s="136" t="e">
        <f>IF(CONCATENATE(C3260,D3260)="","",VLOOKUP(CONCATENATE(C3260,D3260),Karakteristieken!AQ:AQ,1,FALSE))</f>
        <v>#N/A</v>
      </c>
    </row>
    <row r="3261" spans="1:16" x14ac:dyDescent="0.25">
      <c r="A3261" s="67"/>
      <c r="B3261" s="67"/>
      <c r="C3261" s="67"/>
      <c r="D3261" s="67"/>
      <c r="E3261" s="68" t="s">
        <v>10176</v>
      </c>
      <c r="F3261" s="68"/>
      <c r="G3261" s="68" t="s">
        <v>6354</v>
      </c>
      <c r="H3261" s="68"/>
      <c r="I3261" s="67">
        <f t="shared" si="52"/>
        <v>20</v>
      </c>
      <c r="J3261" s="67" t="s">
        <v>1561</v>
      </c>
      <c r="K3261" s="91" t="s">
        <v>12550</v>
      </c>
      <c r="L3261" s="62" t="s">
        <v>6737</v>
      </c>
      <c r="M3261" s="62" t="s">
        <v>6354</v>
      </c>
      <c r="N3261" s="72" t="e">
        <f>VLOOKUP(M3261,'Hulpblad KAR-parser'!A:C,2,FALSE)</f>
        <v>#N/A</v>
      </c>
      <c r="O3261" s="72" t="e">
        <f>IF(VLOOKUP(M3261,'Hulpblad KAR-parser'!A:C,3,FALSE)="","",VLOOKUP(M3261,'Hulpblad KAR-parser'!A:C,3,FALSE))</f>
        <v>#N/A</v>
      </c>
      <c r="P3261" s="136" t="str">
        <f>IF(CONCATENATE(C3261,D3261)="","",VLOOKUP(CONCATENATE(C3261,D3261),Karakteristieken!AQ:AQ,1,FALSE))</f>
        <v/>
      </c>
    </row>
    <row r="3262" spans="1:16" x14ac:dyDescent="0.25">
      <c r="A3262" s="67"/>
      <c r="B3262" s="67"/>
      <c r="C3262" s="67"/>
      <c r="D3262" s="67"/>
      <c r="E3262" s="68" t="s">
        <v>10177</v>
      </c>
      <c r="F3262" s="68"/>
      <c r="G3262" s="68" t="s">
        <v>6354</v>
      </c>
      <c r="H3262" s="68"/>
      <c r="I3262" s="67">
        <f t="shared" si="52"/>
        <v>4</v>
      </c>
      <c r="J3262" s="67" t="s">
        <v>1561</v>
      </c>
      <c r="K3262" s="91" t="s">
        <v>12550</v>
      </c>
      <c r="L3262" s="62" t="s">
        <v>6737</v>
      </c>
      <c r="M3262" s="62" t="s">
        <v>6354</v>
      </c>
      <c r="N3262" s="72" t="e">
        <f>VLOOKUP(M3262,'Hulpblad KAR-parser'!A:C,2,FALSE)</f>
        <v>#N/A</v>
      </c>
      <c r="O3262" s="72" t="e">
        <f>IF(VLOOKUP(M3262,'Hulpblad KAR-parser'!A:C,3,FALSE)="","",VLOOKUP(M3262,'Hulpblad KAR-parser'!A:C,3,FALSE))</f>
        <v>#N/A</v>
      </c>
      <c r="P3262" s="136" t="str">
        <f>IF(CONCATENATE(C3262,D3262)="","",VLOOKUP(CONCATENATE(C3262,D3262),Karakteristieken!AQ:AQ,1,FALSE))</f>
        <v/>
      </c>
    </row>
    <row r="3263" spans="1:16" x14ac:dyDescent="0.25">
      <c r="A3263" s="67"/>
      <c r="B3263" s="67"/>
      <c r="C3263" s="67"/>
      <c r="D3263" s="67"/>
      <c r="E3263" s="68" t="s">
        <v>10178</v>
      </c>
      <c r="F3263" s="68"/>
      <c r="G3263" s="68" t="s">
        <v>6354</v>
      </c>
      <c r="H3263" s="68"/>
      <c r="I3263" s="67">
        <f t="shared" si="52"/>
        <v>4</v>
      </c>
      <c r="J3263" s="67" t="s">
        <v>1561</v>
      </c>
      <c r="K3263" s="91" t="s">
        <v>12550</v>
      </c>
      <c r="L3263" s="62" t="s">
        <v>6737</v>
      </c>
      <c r="M3263" s="62" t="s">
        <v>6354</v>
      </c>
      <c r="N3263" s="72" t="e">
        <f>VLOOKUP(M3263,'Hulpblad KAR-parser'!A:C,2,FALSE)</f>
        <v>#N/A</v>
      </c>
      <c r="O3263" s="72" t="e">
        <f>IF(VLOOKUP(M3263,'Hulpblad KAR-parser'!A:C,3,FALSE)="","",VLOOKUP(M3263,'Hulpblad KAR-parser'!A:C,3,FALSE))</f>
        <v>#N/A</v>
      </c>
      <c r="P3263" s="136" t="str">
        <f>IF(CONCATENATE(C3263,D3263)="","",VLOOKUP(CONCATENATE(C3263,D3263),Karakteristieken!AQ:AQ,1,FALSE))</f>
        <v/>
      </c>
    </row>
    <row r="3264" spans="1:16" x14ac:dyDescent="0.25">
      <c r="A3264" s="67">
        <v>200110262</v>
      </c>
      <c r="B3264" s="67">
        <v>200098687</v>
      </c>
      <c r="C3264" s="67" t="s">
        <v>3611</v>
      </c>
      <c r="D3264" s="67"/>
      <c r="E3264" s="68" t="s">
        <v>6355</v>
      </c>
      <c r="F3264" s="68"/>
      <c r="G3264" s="68"/>
      <c r="H3264" s="68"/>
      <c r="I3264" s="67">
        <f t="shared" si="52"/>
        <v>9</v>
      </c>
      <c r="J3264" s="67" t="s">
        <v>1613</v>
      </c>
      <c r="K3264" s="91" t="s">
        <v>12550</v>
      </c>
      <c r="L3264" s="62" t="s">
        <v>6737</v>
      </c>
      <c r="M3264" s="62" t="s">
        <v>6355</v>
      </c>
      <c r="N3264" s="72" t="e">
        <f>VLOOKUP(M3264,'Hulpblad KAR-parser'!A:C,2,FALSE)</f>
        <v>#N/A</v>
      </c>
      <c r="O3264" s="72" t="e">
        <f>IF(VLOOKUP(M3264,'Hulpblad KAR-parser'!A:C,3,FALSE)="","",VLOOKUP(M3264,'Hulpblad KAR-parser'!A:C,3,FALSE))</f>
        <v>#N/A</v>
      </c>
      <c r="P3264" s="136" t="e">
        <f>IF(CONCATENATE(C3264,D3264)="","",VLOOKUP(CONCATENATE(C3264,D3264),Karakteristieken!AQ:AQ,1,FALSE))</f>
        <v>#N/A</v>
      </c>
    </row>
    <row r="3265" spans="1:16" x14ac:dyDescent="0.25">
      <c r="A3265" s="67"/>
      <c r="B3265" s="67"/>
      <c r="C3265" s="67"/>
      <c r="D3265" s="67"/>
      <c r="E3265" s="68" t="s">
        <v>10179</v>
      </c>
      <c r="F3265" s="68"/>
      <c r="G3265" s="68" t="s">
        <v>6355</v>
      </c>
      <c r="H3265" s="68"/>
      <c r="I3265" s="67">
        <f t="shared" si="52"/>
        <v>5</v>
      </c>
      <c r="J3265" s="67" t="s">
        <v>1561</v>
      </c>
      <c r="K3265" s="91" t="s">
        <v>12550</v>
      </c>
      <c r="L3265" s="62" t="s">
        <v>6737</v>
      </c>
      <c r="M3265" s="62" t="s">
        <v>6355</v>
      </c>
      <c r="N3265" s="72" t="e">
        <f>VLOOKUP(M3265,'Hulpblad KAR-parser'!A:C,2,FALSE)</f>
        <v>#N/A</v>
      </c>
      <c r="O3265" s="72" t="e">
        <f>IF(VLOOKUP(M3265,'Hulpblad KAR-parser'!A:C,3,FALSE)="","",VLOOKUP(M3265,'Hulpblad KAR-parser'!A:C,3,FALSE))</f>
        <v>#N/A</v>
      </c>
      <c r="P3265" s="136" t="str">
        <f>IF(CONCATENATE(C3265,D3265)="","",VLOOKUP(CONCATENATE(C3265,D3265),Karakteristieken!AQ:AQ,1,FALSE))</f>
        <v/>
      </c>
    </row>
    <row r="3266" spans="1:16" x14ac:dyDescent="0.25">
      <c r="A3266" s="67">
        <v>200110263</v>
      </c>
      <c r="B3266" s="67">
        <v>200098688</v>
      </c>
      <c r="C3266" s="67" t="s">
        <v>3614</v>
      </c>
      <c r="D3266" s="67"/>
      <c r="E3266" s="68" t="s">
        <v>6356</v>
      </c>
      <c r="F3266" s="68"/>
      <c r="G3266" s="68"/>
      <c r="H3266" s="68"/>
      <c r="I3266" s="67">
        <f t="shared" ref="I3266:I3329" si="53">LEN(E3266)</f>
        <v>11</v>
      </c>
      <c r="J3266" s="67" t="s">
        <v>1613</v>
      </c>
      <c r="K3266" s="91" t="s">
        <v>12550</v>
      </c>
      <c r="L3266" s="62" t="s">
        <v>6737</v>
      </c>
      <c r="M3266" s="62" t="s">
        <v>6356</v>
      </c>
      <c r="N3266" s="72" t="e">
        <f>VLOOKUP(M3266,'Hulpblad KAR-parser'!A:C,2,FALSE)</f>
        <v>#N/A</v>
      </c>
      <c r="O3266" s="72" t="e">
        <f>IF(VLOOKUP(M3266,'Hulpblad KAR-parser'!A:C,3,FALSE)="","",VLOOKUP(M3266,'Hulpblad KAR-parser'!A:C,3,FALSE))</f>
        <v>#N/A</v>
      </c>
      <c r="P3266" s="136" t="e">
        <f>IF(CONCATENATE(C3266,D3266)="","",VLOOKUP(CONCATENATE(C3266,D3266),Karakteristieken!AQ:AQ,1,FALSE))</f>
        <v>#N/A</v>
      </c>
    </row>
    <row r="3267" spans="1:16" x14ac:dyDescent="0.25">
      <c r="A3267" s="67"/>
      <c r="B3267" s="67"/>
      <c r="C3267" s="67"/>
      <c r="D3267" s="67"/>
      <c r="E3267" s="68" t="s">
        <v>10209</v>
      </c>
      <c r="F3267" s="68"/>
      <c r="G3267" s="68" t="s">
        <v>6356</v>
      </c>
      <c r="H3267" s="68"/>
      <c r="I3267" s="67">
        <f t="shared" si="53"/>
        <v>3</v>
      </c>
      <c r="J3267" s="67" t="s">
        <v>1561</v>
      </c>
      <c r="K3267" s="91" t="s">
        <v>12550</v>
      </c>
      <c r="L3267" s="62" t="s">
        <v>6737</v>
      </c>
      <c r="M3267" s="62" t="s">
        <v>6356</v>
      </c>
      <c r="N3267" s="72" t="e">
        <f>VLOOKUP(M3267,'Hulpblad KAR-parser'!A:C,2,FALSE)</f>
        <v>#N/A</v>
      </c>
      <c r="O3267" s="72" t="e">
        <f>IF(VLOOKUP(M3267,'Hulpblad KAR-parser'!A:C,3,FALSE)="","",VLOOKUP(M3267,'Hulpblad KAR-parser'!A:C,3,FALSE))</f>
        <v>#N/A</v>
      </c>
      <c r="P3267" s="136" t="str">
        <f>IF(CONCATENATE(C3267,D3267)="","",VLOOKUP(CONCATENATE(C3267,D3267),Karakteristieken!AQ:AQ,1,FALSE))</f>
        <v/>
      </c>
    </row>
    <row r="3268" spans="1:16" x14ac:dyDescent="0.25">
      <c r="A3268" s="67"/>
      <c r="B3268" s="67"/>
      <c r="C3268" s="67"/>
      <c r="D3268" s="67"/>
      <c r="E3268" s="68" t="s">
        <v>10210</v>
      </c>
      <c r="F3268" s="68"/>
      <c r="G3268" s="68" t="s">
        <v>6356</v>
      </c>
      <c r="H3268" s="68"/>
      <c r="I3268" s="67">
        <f t="shared" si="53"/>
        <v>4</v>
      </c>
      <c r="J3268" s="67" t="s">
        <v>1561</v>
      </c>
      <c r="K3268" s="91" t="s">
        <v>12550</v>
      </c>
      <c r="L3268" s="62" t="s">
        <v>6737</v>
      </c>
      <c r="M3268" s="62" t="s">
        <v>6356</v>
      </c>
      <c r="N3268" s="72" t="e">
        <f>VLOOKUP(M3268,'Hulpblad KAR-parser'!A:C,2,FALSE)</f>
        <v>#N/A</v>
      </c>
      <c r="O3268" s="72" t="e">
        <f>IF(VLOOKUP(M3268,'Hulpblad KAR-parser'!A:C,3,FALSE)="","",VLOOKUP(M3268,'Hulpblad KAR-parser'!A:C,3,FALSE))</f>
        <v>#N/A</v>
      </c>
      <c r="P3268" s="136" t="str">
        <f>IF(CONCATENATE(C3268,D3268)="","",VLOOKUP(CONCATENATE(C3268,D3268),Karakteristieken!AQ:AQ,1,FALSE))</f>
        <v/>
      </c>
    </row>
    <row r="3269" spans="1:16" x14ac:dyDescent="0.25">
      <c r="A3269" s="67"/>
      <c r="B3269" s="67"/>
      <c r="C3269" s="67"/>
      <c r="D3269" s="67"/>
      <c r="E3269" s="68" t="s">
        <v>10211</v>
      </c>
      <c r="F3269" s="68"/>
      <c r="G3269" s="68" t="s">
        <v>6356</v>
      </c>
      <c r="H3269" s="68"/>
      <c r="I3269" s="67">
        <f t="shared" si="53"/>
        <v>14</v>
      </c>
      <c r="J3269" s="67" t="s">
        <v>1561</v>
      </c>
      <c r="K3269" s="91" t="s">
        <v>12550</v>
      </c>
      <c r="L3269" s="62" t="s">
        <v>6737</v>
      </c>
      <c r="M3269" s="62" t="s">
        <v>6356</v>
      </c>
      <c r="N3269" s="72" t="e">
        <f>VLOOKUP(M3269,'Hulpblad KAR-parser'!A:C,2,FALSE)</f>
        <v>#N/A</v>
      </c>
      <c r="O3269" s="72" t="e">
        <f>IF(VLOOKUP(M3269,'Hulpblad KAR-parser'!A:C,3,FALSE)="","",VLOOKUP(M3269,'Hulpblad KAR-parser'!A:C,3,FALSE))</f>
        <v>#N/A</v>
      </c>
      <c r="P3269" s="136" t="str">
        <f>IF(CONCATENATE(C3269,D3269)="","",VLOOKUP(CONCATENATE(C3269,D3269),Karakteristieken!AQ:AQ,1,FALSE))</f>
        <v/>
      </c>
    </row>
    <row r="3270" spans="1:16" x14ac:dyDescent="0.25">
      <c r="A3270" s="59">
        <v>200110264</v>
      </c>
      <c r="B3270" s="59">
        <v>200098689</v>
      </c>
      <c r="C3270" s="59" t="s">
        <v>3614</v>
      </c>
      <c r="D3270" s="59" t="s">
        <v>3667</v>
      </c>
      <c r="E3270" s="60" t="s">
        <v>3669</v>
      </c>
      <c r="F3270" s="60"/>
      <c r="G3270" s="60"/>
      <c r="H3270" s="60"/>
      <c r="I3270" s="59">
        <f t="shared" si="53"/>
        <v>30</v>
      </c>
      <c r="J3270" s="59" t="s">
        <v>1613</v>
      </c>
      <c r="K3270" s="61"/>
      <c r="L3270" s="62" t="s">
        <v>6737</v>
      </c>
      <c r="M3270" s="62" t="s">
        <v>3669</v>
      </c>
      <c r="N3270" s="72" t="str">
        <f>VLOOKUP(M3270,'Hulpblad KAR-parser'!A:C,2,FALSE)</f>
        <v>Meldercontact</v>
      </c>
      <c r="O3270" s="72" t="str">
        <f>IF(VLOOKUP(M3270,'Hulpblad KAR-parser'!A:C,3,FALSE)="","",VLOOKUP(M3270,'Hulpblad KAR-parser'!A:C,3,FALSE))</f>
        <v>+120 min doorgezet</v>
      </c>
      <c r="P3270" s="136" t="str">
        <f>IF(CONCATENATE(C3270,D3270)="","",VLOOKUP(CONCATENATE(C3270,D3270),Karakteristieken!AQ:AQ,1,FALSE))</f>
        <v>Meldercontact+120 min doorgezet</v>
      </c>
    </row>
    <row r="3271" spans="1:16" x14ac:dyDescent="0.25">
      <c r="A3271" s="59"/>
      <c r="B3271" s="59"/>
      <c r="C3271" s="59"/>
      <c r="D3271" s="59"/>
      <c r="E3271" s="60" t="s">
        <v>10180</v>
      </c>
      <c r="F3271" s="60"/>
      <c r="G3271" s="60" t="s">
        <v>3669</v>
      </c>
      <c r="H3271" s="60"/>
      <c r="I3271" s="59">
        <f t="shared" si="53"/>
        <v>7</v>
      </c>
      <c r="J3271" s="59" t="s">
        <v>1561</v>
      </c>
      <c r="K3271" s="61"/>
      <c r="L3271" s="62" t="s">
        <v>6737</v>
      </c>
      <c r="M3271" s="62" t="s">
        <v>3669</v>
      </c>
      <c r="N3271" s="72" t="str">
        <f>VLOOKUP(M3271,'Hulpblad KAR-parser'!A:C,2,FALSE)</f>
        <v>Meldercontact</v>
      </c>
      <c r="O3271" s="72" t="str">
        <f>IF(VLOOKUP(M3271,'Hulpblad KAR-parser'!A:C,3,FALSE)="","",VLOOKUP(M3271,'Hulpblad KAR-parser'!A:C,3,FALSE))</f>
        <v>+120 min doorgezet</v>
      </c>
      <c r="P3271" s="136" t="str">
        <f>IF(CONCATENATE(C3271,D3271)="","",VLOOKUP(CONCATENATE(C3271,D3271),Karakteristieken!AQ:AQ,1,FALSE))</f>
        <v/>
      </c>
    </row>
    <row r="3272" spans="1:16" x14ac:dyDescent="0.25">
      <c r="A3272" s="59">
        <v>200110265</v>
      </c>
      <c r="B3272" s="59">
        <v>200098690</v>
      </c>
      <c r="C3272" s="59" t="s">
        <v>3614</v>
      </c>
      <c r="D3272" s="59" t="s">
        <v>3646</v>
      </c>
      <c r="E3272" s="60" t="s">
        <v>3648</v>
      </c>
      <c r="F3272" s="60"/>
      <c r="G3272" s="60"/>
      <c r="H3272" s="60"/>
      <c r="I3272" s="59">
        <f t="shared" si="53"/>
        <v>26</v>
      </c>
      <c r="J3272" s="59" t="s">
        <v>1613</v>
      </c>
      <c r="K3272" s="61"/>
      <c r="L3272" s="62" t="s">
        <v>6737</v>
      </c>
      <c r="M3272" s="62" t="s">
        <v>3648</v>
      </c>
      <c r="N3272" s="72" t="str">
        <f>VLOOKUP(M3272,'Hulpblad KAR-parser'!A:C,2,FALSE)</f>
        <v>Meldercontact</v>
      </c>
      <c r="O3272" s="72" t="str">
        <f>IF(VLOOKUP(M3272,'Hulpblad KAR-parser'!A:C,3,FALSE)="","",VLOOKUP(M3272,'Hulpblad KAR-parser'!A:C,3,FALSE))</f>
        <v>+30 min teruggebeld</v>
      </c>
      <c r="P3272" s="136" t="str">
        <f>IF(CONCATENATE(C3272,D3272)="","",VLOOKUP(CONCATENATE(C3272,D3272),Karakteristieken!AQ:AQ,1,FALSE))</f>
        <v>Meldercontact+30 min teruggebeld</v>
      </c>
    </row>
    <row r="3273" spans="1:16" x14ac:dyDescent="0.25">
      <c r="A3273" s="59"/>
      <c r="B3273" s="59"/>
      <c r="C3273" s="59"/>
      <c r="D3273" s="59"/>
      <c r="E3273" s="60" t="s">
        <v>10182</v>
      </c>
      <c r="F3273" s="60"/>
      <c r="G3273" s="60" t="s">
        <v>3648</v>
      </c>
      <c r="H3273" s="60"/>
      <c r="I3273" s="59">
        <f t="shared" si="53"/>
        <v>7</v>
      </c>
      <c r="J3273" s="59" t="s">
        <v>1561</v>
      </c>
      <c r="K3273" s="61"/>
      <c r="L3273" s="62" t="s">
        <v>6737</v>
      </c>
      <c r="M3273" s="62" t="s">
        <v>3648</v>
      </c>
      <c r="N3273" s="72" t="str">
        <f>VLOOKUP(M3273,'Hulpblad KAR-parser'!A:C,2,FALSE)</f>
        <v>Meldercontact</v>
      </c>
      <c r="O3273" s="72" t="str">
        <f>IF(VLOOKUP(M3273,'Hulpblad KAR-parser'!A:C,3,FALSE)="","",VLOOKUP(M3273,'Hulpblad KAR-parser'!A:C,3,FALSE))</f>
        <v>+30 min teruggebeld</v>
      </c>
      <c r="P3273" s="136" t="str">
        <f>IF(CONCATENATE(C3273,D3273)="","",VLOOKUP(CONCATENATE(C3273,D3273),Karakteristieken!AQ:AQ,1,FALSE))</f>
        <v/>
      </c>
    </row>
    <row r="3274" spans="1:16" x14ac:dyDescent="0.25">
      <c r="A3274" s="59">
        <v>200110266</v>
      </c>
      <c r="B3274" s="59">
        <v>200098691</v>
      </c>
      <c r="C3274" s="59" t="s">
        <v>3614</v>
      </c>
      <c r="D3274" s="59" t="s">
        <v>3655</v>
      </c>
      <c r="E3274" s="60" t="s">
        <v>3657</v>
      </c>
      <c r="F3274" s="60"/>
      <c r="G3274" s="60"/>
      <c r="H3274" s="60"/>
      <c r="I3274" s="59">
        <f t="shared" si="53"/>
        <v>29</v>
      </c>
      <c r="J3274" s="59" t="s">
        <v>1613</v>
      </c>
      <c r="K3274" s="61"/>
      <c r="L3274" s="62" t="s">
        <v>6737</v>
      </c>
      <c r="M3274" s="62" t="s">
        <v>3657</v>
      </c>
      <c r="N3274" s="72" t="str">
        <f>VLOOKUP(M3274,'Hulpblad KAR-parser'!A:C,2,FALSE)</f>
        <v>Meldercontact</v>
      </c>
      <c r="O3274" s="72" t="str">
        <f>IF(VLOOKUP(M3274,'Hulpblad KAR-parser'!A:C,3,FALSE)="","",VLOOKUP(M3274,'Hulpblad KAR-parser'!A:C,3,FALSE))</f>
        <v>+30 min geen contact</v>
      </c>
      <c r="P3274" s="136" t="str">
        <f>IF(CONCATENATE(C3274,D3274)="","",VLOOKUP(CONCATENATE(C3274,D3274),Karakteristieken!AQ:AQ,1,FALSE))</f>
        <v>Meldercontact+30 min geen contact</v>
      </c>
    </row>
    <row r="3275" spans="1:16" x14ac:dyDescent="0.25">
      <c r="A3275" s="59"/>
      <c r="B3275" s="59"/>
      <c r="C3275" s="59"/>
      <c r="D3275" s="59"/>
      <c r="E3275" s="60" t="s">
        <v>10181</v>
      </c>
      <c r="F3275" s="60"/>
      <c r="G3275" s="60" t="s">
        <v>3657</v>
      </c>
      <c r="H3275" s="60"/>
      <c r="I3275" s="59">
        <f t="shared" si="53"/>
        <v>7</v>
      </c>
      <c r="J3275" s="59" t="s">
        <v>1561</v>
      </c>
      <c r="K3275" s="61"/>
      <c r="L3275" s="62" t="s">
        <v>6737</v>
      </c>
      <c r="M3275" s="62" t="s">
        <v>3657</v>
      </c>
      <c r="N3275" s="72" t="str">
        <f>VLOOKUP(M3275,'Hulpblad KAR-parser'!A:C,2,FALSE)</f>
        <v>Meldercontact</v>
      </c>
      <c r="O3275" s="72" t="str">
        <f>IF(VLOOKUP(M3275,'Hulpblad KAR-parser'!A:C,3,FALSE)="","",VLOOKUP(M3275,'Hulpblad KAR-parser'!A:C,3,FALSE))</f>
        <v>+30 min geen contact</v>
      </c>
      <c r="P3275" s="136" t="str">
        <f>IF(CONCATENATE(C3275,D3275)="","",VLOOKUP(CONCATENATE(C3275,D3275),Karakteristieken!AQ:AQ,1,FALSE))</f>
        <v/>
      </c>
    </row>
    <row r="3276" spans="1:16" x14ac:dyDescent="0.25">
      <c r="A3276" s="59">
        <v>200110267</v>
      </c>
      <c r="B3276" s="59">
        <v>200098692</v>
      </c>
      <c r="C3276" s="59" t="s">
        <v>3614</v>
      </c>
      <c r="D3276" s="59" t="s">
        <v>3649</v>
      </c>
      <c r="E3276" s="60" t="s">
        <v>3651</v>
      </c>
      <c r="F3276" s="60"/>
      <c r="G3276" s="60"/>
      <c r="H3276" s="60"/>
      <c r="I3276" s="59">
        <f t="shared" si="53"/>
        <v>26</v>
      </c>
      <c r="J3276" s="59" t="s">
        <v>1613</v>
      </c>
      <c r="K3276" s="61"/>
      <c r="L3276" s="62" t="s">
        <v>6737</v>
      </c>
      <c r="M3276" s="62" t="s">
        <v>3651</v>
      </c>
      <c r="N3276" s="72" t="str">
        <f>VLOOKUP(M3276,'Hulpblad KAR-parser'!A:C,2,FALSE)</f>
        <v>Meldercontact</v>
      </c>
      <c r="O3276" s="72" t="str">
        <f>IF(VLOOKUP(M3276,'Hulpblad KAR-parser'!A:C,3,FALSE)="","",VLOOKUP(M3276,'Hulpblad KAR-parser'!A:C,3,FALSE))</f>
        <v>+60 min teruggebeld</v>
      </c>
      <c r="P3276" s="136" t="str">
        <f>IF(CONCATENATE(C3276,D3276)="","",VLOOKUP(CONCATENATE(C3276,D3276),Karakteristieken!AQ:AQ,1,FALSE))</f>
        <v>Meldercontact+60 min teruggebeld</v>
      </c>
    </row>
    <row r="3277" spans="1:16" x14ac:dyDescent="0.25">
      <c r="A3277" s="59"/>
      <c r="B3277" s="59"/>
      <c r="C3277" s="59"/>
      <c r="D3277" s="59"/>
      <c r="E3277" s="60" t="s">
        <v>10184</v>
      </c>
      <c r="F3277" s="60"/>
      <c r="G3277" s="60" t="s">
        <v>3651</v>
      </c>
      <c r="H3277" s="60"/>
      <c r="I3277" s="59">
        <f t="shared" si="53"/>
        <v>7</v>
      </c>
      <c r="J3277" s="59" t="s">
        <v>1561</v>
      </c>
      <c r="K3277" s="61"/>
      <c r="L3277" s="62" t="s">
        <v>6737</v>
      </c>
      <c r="M3277" s="62" t="s">
        <v>3651</v>
      </c>
      <c r="N3277" s="72" t="str">
        <f>VLOOKUP(M3277,'Hulpblad KAR-parser'!A:C,2,FALSE)</f>
        <v>Meldercontact</v>
      </c>
      <c r="O3277" s="72" t="str">
        <f>IF(VLOOKUP(M3277,'Hulpblad KAR-parser'!A:C,3,FALSE)="","",VLOOKUP(M3277,'Hulpblad KAR-parser'!A:C,3,FALSE))</f>
        <v>+60 min teruggebeld</v>
      </c>
      <c r="P3277" s="136" t="str">
        <f>IF(CONCATENATE(C3277,D3277)="","",VLOOKUP(CONCATENATE(C3277,D3277),Karakteristieken!AQ:AQ,1,FALSE))</f>
        <v/>
      </c>
    </row>
    <row r="3278" spans="1:16" x14ac:dyDescent="0.25">
      <c r="A3278" s="59">
        <v>200110268</v>
      </c>
      <c r="B3278" s="59">
        <v>200098693</v>
      </c>
      <c r="C3278" s="59" t="s">
        <v>3614</v>
      </c>
      <c r="D3278" s="59" t="s">
        <v>3658</v>
      </c>
      <c r="E3278" s="60" t="s">
        <v>3660</v>
      </c>
      <c r="F3278" s="60"/>
      <c r="G3278" s="60"/>
      <c r="H3278" s="60"/>
      <c r="I3278" s="59">
        <f t="shared" si="53"/>
        <v>29</v>
      </c>
      <c r="J3278" s="59" t="s">
        <v>1613</v>
      </c>
      <c r="K3278" s="61"/>
      <c r="L3278" s="62" t="s">
        <v>6737</v>
      </c>
      <c r="M3278" s="62" t="s">
        <v>3660</v>
      </c>
      <c r="N3278" s="72" t="str">
        <f>VLOOKUP(M3278,'Hulpblad KAR-parser'!A:C,2,FALSE)</f>
        <v>Meldercontact</v>
      </c>
      <c r="O3278" s="72" t="str">
        <f>IF(VLOOKUP(M3278,'Hulpblad KAR-parser'!A:C,3,FALSE)="","",VLOOKUP(M3278,'Hulpblad KAR-parser'!A:C,3,FALSE))</f>
        <v>+60 min geen contact</v>
      </c>
      <c r="P3278" s="136" t="str">
        <f>IF(CONCATENATE(C3278,D3278)="","",VLOOKUP(CONCATENATE(C3278,D3278),Karakteristieken!AQ:AQ,1,FALSE))</f>
        <v>Meldercontact+60 min geen contact</v>
      </c>
    </row>
    <row r="3279" spans="1:16" x14ac:dyDescent="0.25">
      <c r="A3279" s="59"/>
      <c r="B3279" s="59"/>
      <c r="C3279" s="59"/>
      <c r="D3279" s="59"/>
      <c r="E3279" s="60" t="s">
        <v>10183</v>
      </c>
      <c r="F3279" s="60"/>
      <c r="G3279" s="60" t="s">
        <v>3660</v>
      </c>
      <c r="H3279" s="60"/>
      <c r="I3279" s="59">
        <f t="shared" si="53"/>
        <v>7</v>
      </c>
      <c r="J3279" s="59" t="s">
        <v>1561</v>
      </c>
      <c r="K3279" s="61"/>
      <c r="L3279" s="62" t="s">
        <v>6737</v>
      </c>
      <c r="M3279" s="62" t="s">
        <v>3660</v>
      </c>
      <c r="N3279" s="72" t="str">
        <f>VLOOKUP(M3279,'Hulpblad KAR-parser'!A:C,2,FALSE)</f>
        <v>Meldercontact</v>
      </c>
      <c r="O3279" s="72" t="str">
        <f>IF(VLOOKUP(M3279,'Hulpblad KAR-parser'!A:C,3,FALSE)="","",VLOOKUP(M3279,'Hulpblad KAR-parser'!A:C,3,FALSE))</f>
        <v>+60 min geen contact</v>
      </c>
      <c r="P3279" s="136" t="str">
        <f>IF(CONCATENATE(C3279,D3279)="","",VLOOKUP(CONCATENATE(C3279,D3279),Karakteristieken!AQ:AQ,1,FALSE))</f>
        <v/>
      </c>
    </row>
    <row r="3280" spans="1:16" x14ac:dyDescent="0.25">
      <c r="A3280" s="59">
        <v>200110269</v>
      </c>
      <c r="B3280" s="59">
        <v>200098694</v>
      </c>
      <c r="C3280" s="59" t="s">
        <v>3614</v>
      </c>
      <c r="D3280" s="59" t="s">
        <v>3615</v>
      </c>
      <c r="E3280" s="60" t="s">
        <v>3618</v>
      </c>
      <c r="F3280" s="60"/>
      <c r="G3280" s="60"/>
      <c r="H3280" s="60"/>
      <c r="I3280" s="59">
        <f t="shared" si="53"/>
        <v>23</v>
      </c>
      <c r="J3280" s="59" t="s">
        <v>1613</v>
      </c>
      <c r="K3280" s="61"/>
      <c r="L3280" s="62" t="s">
        <v>6737</v>
      </c>
      <c r="M3280" s="62" t="s">
        <v>3618</v>
      </c>
      <c r="N3280" s="72" t="str">
        <f>VLOOKUP(M3280,'Hulpblad KAR-parser'!A:C,2,FALSE)</f>
        <v>Meldercontact</v>
      </c>
      <c r="O3280" s="72" t="str">
        <f>IF(VLOOKUP(M3280,'Hulpblad KAR-parser'!A:C,3,FALSE)="","",VLOOKUP(M3280,'Hulpblad KAR-parser'!A:C,3,FALSE))</f>
        <v>Buiten tijd</v>
      </c>
      <c r="P3280" s="136" t="str">
        <f>IF(CONCATENATE(C3280,D3280)="","",VLOOKUP(CONCATENATE(C3280,D3280),Karakteristieken!AQ:AQ,1,FALSE))</f>
        <v>MeldercontactBuiten tijd</v>
      </c>
    </row>
    <row r="3281" spans="1:16" x14ac:dyDescent="0.25">
      <c r="A3281" s="59"/>
      <c r="B3281" s="59"/>
      <c r="C3281" s="59"/>
      <c r="D3281" s="59"/>
      <c r="E3281" s="60" t="s">
        <v>10185</v>
      </c>
      <c r="F3281" s="60"/>
      <c r="G3281" s="60" t="s">
        <v>3618</v>
      </c>
      <c r="H3281" s="60"/>
      <c r="I3281" s="59">
        <f t="shared" si="53"/>
        <v>5</v>
      </c>
      <c r="J3281" s="59" t="s">
        <v>1561</v>
      </c>
      <c r="K3281" s="61"/>
      <c r="L3281" s="62" t="s">
        <v>6737</v>
      </c>
      <c r="M3281" s="62" t="s">
        <v>3618</v>
      </c>
      <c r="N3281" s="72" t="str">
        <f>VLOOKUP(M3281,'Hulpblad KAR-parser'!A:C,2,FALSE)</f>
        <v>Meldercontact</v>
      </c>
      <c r="O3281" s="72" t="str">
        <f>IF(VLOOKUP(M3281,'Hulpblad KAR-parser'!A:C,3,FALSE)="","",VLOOKUP(M3281,'Hulpblad KAR-parser'!A:C,3,FALSE))</f>
        <v>Buiten tijd</v>
      </c>
      <c r="P3281" s="136" t="str">
        <f>IF(CONCATENATE(C3281,D3281)="","",VLOOKUP(CONCATENATE(C3281,D3281),Karakteristieken!AQ:AQ,1,FALSE))</f>
        <v/>
      </c>
    </row>
    <row r="3282" spans="1:16" x14ac:dyDescent="0.25">
      <c r="A3282" s="59"/>
      <c r="B3282" s="59"/>
      <c r="C3282" s="59"/>
      <c r="D3282" s="59"/>
      <c r="E3282" s="60" t="s">
        <v>10186</v>
      </c>
      <c r="F3282" s="60"/>
      <c r="G3282" s="60" t="s">
        <v>3618</v>
      </c>
      <c r="H3282" s="60"/>
      <c r="I3282" s="59">
        <f t="shared" si="53"/>
        <v>6</v>
      </c>
      <c r="J3282" s="59" t="s">
        <v>1561</v>
      </c>
      <c r="K3282" s="61"/>
      <c r="L3282" s="62" t="s">
        <v>6737</v>
      </c>
      <c r="M3282" s="62" t="s">
        <v>3618</v>
      </c>
      <c r="N3282" s="72" t="str">
        <f>VLOOKUP(M3282,'Hulpblad KAR-parser'!A:C,2,FALSE)</f>
        <v>Meldercontact</v>
      </c>
      <c r="O3282" s="72" t="str">
        <f>IF(VLOOKUP(M3282,'Hulpblad KAR-parser'!A:C,3,FALSE)="","",VLOOKUP(M3282,'Hulpblad KAR-parser'!A:C,3,FALSE))</f>
        <v>Buiten tijd</v>
      </c>
      <c r="P3282" s="136" t="str">
        <f>IF(CONCATENATE(C3282,D3282)="","",VLOOKUP(CONCATENATE(C3282,D3282),Karakteristieken!AQ:AQ,1,FALSE))</f>
        <v/>
      </c>
    </row>
    <row r="3283" spans="1:16" x14ac:dyDescent="0.25">
      <c r="A3283" s="59">
        <v>200110270</v>
      </c>
      <c r="B3283" s="59">
        <v>200098695</v>
      </c>
      <c r="C3283" s="59" t="s">
        <v>3614</v>
      </c>
      <c r="D3283" s="59" t="s">
        <v>3664</v>
      </c>
      <c r="E3283" s="60" t="s">
        <v>3666</v>
      </c>
      <c r="F3283" s="60"/>
      <c r="G3283" s="60"/>
      <c r="H3283" s="60"/>
      <c r="I3283" s="59">
        <f t="shared" si="53"/>
        <v>24</v>
      </c>
      <c r="J3283" s="59" t="s">
        <v>1613</v>
      </c>
      <c r="K3283" s="61"/>
      <c r="L3283" s="62" t="s">
        <v>6737</v>
      </c>
      <c r="M3283" s="62" t="s">
        <v>3666</v>
      </c>
      <c r="N3283" s="72" t="str">
        <f>VLOOKUP(M3283,'Hulpblad KAR-parser'!A:C,2,FALSE)</f>
        <v>Meldercontact</v>
      </c>
      <c r="O3283" s="72" t="str">
        <f>IF(VLOOKUP(M3283,'Hulpblad KAR-parser'!A:C,3,FALSE)="","",VLOOKUP(M3283,'Hulpblad KAR-parser'!A:C,3,FALSE))</f>
        <v>Doorgezet BT</v>
      </c>
      <c r="P3283" s="136" t="str">
        <f>IF(CONCATENATE(C3283,D3283)="","",VLOOKUP(CONCATENATE(C3283,D3283),Karakteristieken!AQ:AQ,1,FALSE))</f>
        <v>MeldercontactDoorgezet BT</v>
      </c>
    </row>
    <row r="3284" spans="1:16" x14ac:dyDescent="0.25">
      <c r="A3284" s="59"/>
      <c r="B3284" s="59"/>
      <c r="C3284" s="59"/>
      <c r="D3284" s="59"/>
      <c r="E3284" s="60" t="s">
        <v>10187</v>
      </c>
      <c r="F3284" s="60"/>
      <c r="G3284" s="60" t="s">
        <v>3666</v>
      </c>
      <c r="H3284" s="60"/>
      <c r="I3284" s="59">
        <f t="shared" si="53"/>
        <v>6</v>
      </c>
      <c r="J3284" s="59" t="s">
        <v>1561</v>
      </c>
      <c r="K3284" s="61"/>
      <c r="L3284" s="62" t="s">
        <v>6737</v>
      </c>
      <c r="M3284" s="62" t="s">
        <v>3666</v>
      </c>
      <c r="N3284" s="72" t="str">
        <f>VLOOKUP(M3284,'Hulpblad KAR-parser'!A:C,2,FALSE)</f>
        <v>Meldercontact</v>
      </c>
      <c r="O3284" s="72" t="str">
        <f>IF(VLOOKUP(M3284,'Hulpblad KAR-parser'!A:C,3,FALSE)="","",VLOOKUP(M3284,'Hulpblad KAR-parser'!A:C,3,FALSE))</f>
        <v>Doorgezet BT</v>
      </c>
      <c r="P3284" s="136" t="str">
        <f>IF(CONCATENATE(C3284,D3284)="","",VLOOKUP(CONCATENATE(C3284,D3284),Karakteristieken!AQ:AQ,1,FALSE))</f>
        <v/>
      </c>
    </row>
    <row r="3285" spans="1:16" x14ac:dyDescent="0.25">
      <c r="A3285" s="59">
        <v>200110271</v>
      </c>
      <c r="B3285" s="59">
        <v>200098696</v>
      </c>
      <c r="C3285" s="59" t="s">
        <v>3614</v>
      </c>
      <c r="D3285" s="59" t="s">
        <v>3661</v>
      </c>
      <c r="E3285" s="60" t="s">
        <v>3663</v>
      </c>
      <c r="F3285" s="60"/>
      <c r="G3285" s="60"/>
      <c r="H3285" s="60"/>
      <c r="I3285" s="59">
        <f t="shared" si="53"/>
        <v>24</v>
      </c>
      <c r="J3285" s="59" t="s">
        <v>1613</v>
      </c>
      <c r="K3285" s="61"/>
      <c r="L3285" s="62" t="s">
        <v>6737</v>
      </c>
      <c r="M3285" s="62" t="s">
        <v>3663</v>
      </c>
      <c r="N3285" s="72" t="str">
        <f>VLOOKUP(M3285,'Hulpblad KAR-parser'!A:C,2,FALSE)</f>
        <v>Meldercontact</v>
      </c>
      <c r="O3285" s="72" t="str">
        <f>IF(VLOOKUP(M3285,'Hulpblad KAR-parser'!A:C,3,FALSE)="","",VLOOKUP(M3285,'Hulpblad KAR-parser'!A:C,3,FALSE))</f>
        <v>Doorverwezen</v>
      </c>
      <c r="P3285" s="136" t="str">
        <f>IF(CONCATENATE(C3285,D3285)="","",VLOOKUP(CONCATENATE(C3285,D3285),Karakteristieken!AQ:AQ,1,FALSE))</f>
        <v>MeldercontactDoorverwezen</v>
      </c>
    </row>
    <row r="3286" spans="1:16" x14ac:dyDescent="0.25">
      <c r="A3286" s="59"/>
      <c r="B3286" s="59"/>
      <c r="C3286" s="59"/>
      <c r="D3286" s="59"/>
      <c r="E3286" s="60" t="s">
        <v>10188</v>
      </c>
      <c r="F3286" s="60"/>
      <c r="G3286" s="60" t="s">
        <v>3663</v>
      </c>
      <c r="H3286" s="60"/>
      <c r="I3286" s="59">
        <f t="shared" si="53"/>
        <v>6</v>
      </c>
      <c r="J3286" s="59" t="s">
        <v>1561</v>
      </c>
      <c r="K3286" s="61"/>
      <c r="L3286" s="62" t="s">
        <v>6737</v>
      </c>
      <c r="M3286" s="62" t="s">
        <v>3663</v>
      </c>
      <c r="N3286" s="72" t="str">
        <f>VLOOKUP(M3286,'Hulpblad KAR-parser'!A:C,2,FALSE)</f>
        <v>Meldercontact</v>
      </c>
      <c r="O3286" s="72" t="str">
        <f>IF(VLOOKUP(M3286,'Hulpblad KAR-parser'!A:C,3,FALSE)="","",VLOOKUP(M3286,'Hulpblad KAR-parser'!A:C,3,FALSE))</f>
        <v>Doorverwezen</v>
      </c>
      <c r="P3286" s="136" t="str">
        <f>IF(CONCATENATE(C3286,D3286)="","",VLOOKUP(CONCATENATE(C3286,D3286),Karakteristieken!AQ:AQ,1,FALSE))</f>
        <v/>
      </c>
    </row>
    <row r="3287" spans="1:16" x14ac:dyDescent="0.25">
      <c r="A3287" s="59">
        <v>200110272</v>
      </c>
      <c r="B3287" s="59">
        <v>200098697</v>
      </c>
      <c r="C3287" s="59" t="s">
        <v>3614</v>
      </c>
      <c r="D3287" s="59" t="s">
        <v>3619</v>
      </c>
      <c r="E3287" s="60" t="s">
        <v>3621</v>
      </c>
      <c r="F3287" s="60"/>
      <c r="G3287" s="60"/>
      <c r="H3287" s="60"/>
      <c r="I3287" s="59">
        <f t="shared" si="53"/>
        <v>23</v>
      </c>
      <c r="J3287" s="59" t="s">
        <v>1613</v>
      </c>
      <c r="K3287" s="61"/>
      <c r="L3287" s="62" t="s">
        <v>6737</v>
      </c>
      <c r="M3287" s="62" t="s">
        <v>3621</v>
      </c>
      <c r="N3287" s="72" t="str">
        <f>VLOOKUP(M3287,'Hulpblad KAR-parser'!A:C,2,FALSE)</f>
        <v>Meldercontact</v>
      </c>
      <c r="O3287" s="72" t="str">
        <f>IF(VLOOKUP(M3287,'Hulpblad KAR-parser'!A:C,3,FALSE)="","",VLOOKUP(M3287,'Hulpblad KAR-parser'!A:C,3,FALSE))</f>
        <v>Geen gehoor</v>
      </c>
      <c r="P3287" s="136" t="str">
        <f>IF(CONCATENATE(C3287,D3287)="","",VLOOKUP(CONCATENATE(C3287,D3287),Karakteristieken!AQ:AQ,1,FALSE))</f>
        <v>MeldercontactGeen gehoor</v>
      </c>
    </row>
    <row r="3288" spans="1:16" x14ac:dyDescent="0.25">
      <c r="A3288" s="59"/>
      <c r="B3288" s="59"/>
      <c r="C3288" s="59"/>
      <c r="D3288" s="59"/>
      <c r="E3288" s="60" t="s">
        <v>10189</v>
      </c>
      <c r="F3288" s="60"/>
      <c r="G3288" s="60" t="s">
        <v>3621</v>
      </c>
      <c r="H3288" s="60"/>
      <c r="I3288" s="59">
        <f t="shared" si="53"/>
        <v>5</v>
      </c>
      <c r="J3288" s="59" t="s">
        <v>1561</v>
      </c>
      <c r="K3288" s="61"/>
      <c r="L3288" s="62" t="s">
        <v>6737</v>
      </c>
      <c r="M3288" s="62" t="s">
        <v>3621</v>
      </c>
      <c r="N3288" s="72" t="str">
        <f>VLOOKUP(M3288,'Hulpblad KAR-parser'!A:C,2,FALSE)</f>
        <v>Meldercontact</v>
      </c>
      <c r="O3288" s="72" t="str">
        <f>IF(VLOOKUP(M3288,'Hulpblad KAR-parser'!A:C,3,FALSE)="","",VLOOKUP(M3288,'Hulpblad KAR-parser'!A:C,3,FALSE))</f>
        <v>Geen gehoor</v>
      </c>
      <c r="P3288" s="136" t="str">
        <f>IF(CONCATENATE(C3288,D3288)="","",VLOOKUP(CONCATENATE(C3288,D3288),Karakteristieken!AQ:AQ,1,FALSE))</f>
        <v/>
      </c>
    </row>
    <row r="3289" spans="1:16" x14ac:dyDescent="0.25">
      <c r="A3289" s="59"/>
      <c r="B3289" s="59"/>
      <c r="C3289" s="59"/>
      <c r="D3289" s="59"/>
      <c r="E3289" s="60" t="s">
        <v>10190</v>
      </c>
      <c r="F3289" s="60"/>
      <c r="G3289" s="60" t="s">
        <v>3621</v>
      </c>
      <c r="H3289" s="60"/>
      <c r="I3289" s="59">
        <f t="shared" si="53"/>
        <v>6</v>
      </c>
      <c r="J3289" s="59" t="s">
        <v>1561</v>
      </c>
      <c r="K3289" s="61"/>
      <c r="L3289" s="62" t="s">
        <v>6737</v>
      </c>
      <c r="M3289" s="62" t="s">
        <v>3621</v>
      </c>
      <c r="N3289" s="72" t="str">
        <f>VLOOKUP(M3289,'Hulpblad KAR-parser'!A:C,2,FALSE)</f>
        <v>Meldercontact</v>
      </c>
      <c r="O3289" s="72" t="str">
        <f>IF(VLOOKUP(M3289,'Hulpblad KAR-parser'!A:C,3,FALSE)="","",VLOOKUP(M3289,'Hulpblad KAR-parser'!A:C,3,FALSE))</f>
        <v>Geen gehoor</v>
      </c>
      <c r="P3289" s="136" t="str">
        <f>IF(CONCATENATE(C3289,D3289)="","",VLOOKUP(CONCATENATE(C3289,D3289),Karakteristieken!AQ:AQ,1,FALSE))</f>
        <v/>
      </c>
    </row>
    <row r="3290" spans="1:16" x14ac:dyDescent="0.25">
      <c r="A3290" s="59">
        <v>200110273</v>
      </c>
      <c r="B3290" s="59">
        <v>200098698</v>
      </c>
      <c r="C3290" s="59" t="s">
        <v>3614</v>
      </c>
      <c r="D3290" s="59" t="s">
        <v>3652</v>
      </c>
      <c r="E3290" s="60" t="s">
        <v>3654</v>
      </c>
      <c r="F3290" s="60"/>
      <c r="G3290" s="60"/>
      <c r="H3290" s="60"/>
      <c r="I3290" s="59">
        <f t="shared" si="53"/>
        <v>28</v>
      </c>
      <c r="J3290" s="59" t="s">
        <v>1613</v>
      </c>
      <c r="K3290" s="61"/>
      <c r="L3290" s="62" t="s">
        <v>6737</v>
      </c>
      <c r="M3290" s="62" t="s">
        <v>3654</v>
      </c>
      <c r="N3290" s="72" t="str">
        <f>VLOOKUP(M3290,'Hulpblad KAR-parser'!A:C,2,FALSE)</f>
        <v>Meldercontact</v>
      </c>
      <c r="O3290" s="72" t="str">
        <f>IF(VLOOKUP(M3290,'Hulpblad KAR-parser'!A:C,3,FALSE)="","",VLOOKUP(M3290,'Hulpblad KAR-parser'!A:C,3,FALSE))</f>
        <v>Geen inzet nodig</v>
      </c>
      <c r="P3290" s="136" t="str">
        <f>IF(CONCATENATE(C3290,D3290)="","",VLOOKUP(CONCATENATE(C3290,D3290),Karakteristieken!AQ:AQ,1,FALSE))</f>
        <v>MeldercontactGeen inzet nodig</v>
      </c>
    </row>
    <row r="3291" spans="1:16" x14ac:dyDescent="0.25">
      <c r="A3291" s="59"/>
      <c r="B3291" s="59"/>
      <c r="C3291" s="59"/>
      <c r="D3291" s="59"/>
      <c r="E3291" s="60" t="s">
        <v>10191</v>
      </c>
      <c r="F3291" s="60"/>
      <c r="G3291" s="60" t="s">
        <v>3654</v>
      </c>
      <c r="H3291" s="60"/>
      <c r="I3291" s="59">
        <f t="shared" si="53"/>
        <v>6</v>
      </c>
      <c r="J3291" s="59" t="s">
        <v>1561</v>
      </c>
      <c r="K3291" s="61"/>
      <c r="L3291" s="62" t="s">
        <v>6737</v>
      </c>
      <c r="M3291" s="62" t="s">
        <v>3654</v>
      </c>
      <c r="N3291" s="72" t="str">
        <f>VLOOKUP(M3291,'Hulpblad KAR-parser'!A:C,2,FALSE)</f>
        <v>Meldercontact</v>
      </c>
      <c r="O3291" s="72" t="str">
        <f>IF(VLOOKUP(M3291,'Hulpblad KAR-parser'!A:C,3,FALSE)="","",VLOOKUP(M3291,'Hulpblad KAR-parser'!A:C,3,FALSE))</f>
        <v>Geen inzet nodig</v>
      </c>
      <c r="P3291" s="136" t="str">
        <f>IF(CONCATENATE(C3291,D3291)="","",VLOOKUP(CONCATENATE(C3291,D3291),Karakteristieken!AQ:AQ,1,FALSE))</f>
        <v/>
      </c>
    </row>
    <row r="3292" spans="1:16" x14ac:dyDescent="0.25">
      <c r="A3292" s="59">
        <v>200110274</v>
      </c>
      <c r="B3292" s="59">
        <v>200098699</v>
      </c>
      <c r="C3292" s="59" t="s">
        <v>3614</v>
      </c>
      <c r="D3292" s="59" t="s">
        <v>3622</v>
      </c>
      <c r="E3292" s="60" t="s">
        <v>3624</v>
      </c>
      <c r="F3292" s="60"/>
      <c r="G3292" s="60"/>
      <c r="H3292" s="60"/>
      <c r="I3292" s="59">
        <f t="shared" si="53"/>
        <v>25</v>
      </c>
      <c r="J3292" s="59" t="s">
        <v>1613</v>
      </c>
      <c r="K3292" s="61"/>
      <c r="L3292" s="62" t="s">
        <v>6737</v>
      </c>
      <c r="M3292" s="62" t="s">
        <v>3624</v>
      </c>
      <c r="N3292" s="72" t="str">
        <f>VLOOKUP(M3292,'Hulpblad KAR-parser'!A:C,2,FALSE)</f>
        <v>Meldercontact</v>
      </c>
      <c r="O3292" s="72" t="str">
        <f>IF(VLOOKUP(M3292,'Hulpblad KAR-parser'!A:C,3,FALSE)="","",VLOOKUP(M3292,'Hulpblad KAR-parser'!A:C,3,FALSE))</f>
        <v>Geen telefoon</v>
      </c>
      <c r="P3292" s="136" t="str">
        <f>IF(CONCATENATE(C3292,D3292)="","",VLOOKUP(CONCATENATE(C3292,D3292),Karakteristieken!AQ:AQ,1,FALSE))</f>
        <v>MeldercontactGeen telefoon</v>
      </c>
    </row>
    <row r="3293" spans="1:16" x14ac:dyDescent="0.25">
      <c r="A3293" s="59"/>
      <c r="B3293" s="59"/>
      <c r="C3293" s="59"/>
      <c r="D3293" s="59"/>
      <c r="E3293" s="60" t="s">
        <v>10192</v>
      </c>
      <c r="F3293" s="60"/>
      <c r="G3293" s="60" t="s">
        <v>3624</v>
      </c>
      <c r="H3293" s="60"/>
      <c r="I3293" s="59">
        <f t="shared" si="53"/>
        <v>5</v>
      </c>
      <c r="J3293" s="59" t="s">
        <v>1561</v>
      </c>
      <c r="K3293" s="61"/>
      <c r="L3293" s="62" t="s">
        <v>6737</v>
      </c>
      <c r="M3293" s="62" t="s">
        <v>3624</v>
      </c>
      <c r="N3293" s="72" t="str">
        <f>VLOOKUP(M3293,'Hulpblad KAR-parser'!A:C,2,FALSE)</f>
        <v>Meldercontact</v>
      </c>
      <c r="O3293" s="72" t="str">
        <f>IF(VLOOKUP(M3293,'Hulpblad KAR-parser'!A:C,3,FALSE)="","",VLOOKUP(M3293,'Hulpblad KAR-parser'!A:C,3,FALSE))</f>
        <v>Geen telefoon</v>
      </c>
      <c r="P3293" s="136" t="str">
        <f>IF(CONCATENATE(C3293,D3293)="","",VLOOKUP(CONCATENATE(C3293,D3293),Karakteristieken!AQ:AQ,1,FALSE))</f>
        <v/>
      </c>
    </row>
    <row r="3294" spans="1:16" x14ac:dyDescent="0.25">
      <c r="A3294" s="59"/>
      <c r="B3294" s="59"/>
      <c r="C3294" s="59"/>
      <c r="D3294" s="59"/>
      <c r="E3294" s="60" t="s">
        <v>10193</v>
      </c>
      <c r="F3294" s="60"/>
      <c r="G3294" s="60" t="s">
        <v>3624</v>
      </c>
      <c r="H3294" s="60"/>
      <c r="I3294" s="59">
        <f t="shared" si="53"/>
        <v>6</v>
      </c>
      <c r="J3294" s="59" t="s">
        <v>1561</v>
      </c>
      <c r="K3294" s="61"/>
      <c r="L3294" s="62" t="s">
        <v>6737</v>
      </c>
      <c r="M3294" s="62" t="s">
        <v>3624</v>
      </c>
      <c r="N3294" s="72" t="str">
        <f>VLOOKUP(M3294,'Hulpblad KAR-parser'!A:C,2,FALSE)</f>
        <v>Meldercontact</v>
      </c>
      <c r="O3294" s="72" t="str">
        <f>IF(VLOOKUP(M3294,'Hulpblad KAR-parser'!A:C,3,FALSE)="","",VLOOKUP(M3294,'Hulpblad KAR-parser'!A:C,3,FALSE))</f>
        <v>Geen telefoon</v>
      </c>
      <c r="P3294" s="136" t="str">
        <f>IF(CONCATENATE(C3294,D3294)="","",VLOOKUP(CONCATENATE(C3294,D3294),Karakteristieken!AQ:AQ,1,FALSE))</f>
        <v/>
      </c>
    </row>
    <row r="3295" spans="1:16" x14ac:dyDescent="0.25">
      <c r="A3295" s="59">
        <v>200110275</v>
      </c>
      <c r="B3295" s="59">
        <v>200098700</v>
      </c>
      <c r="C3295" s="59" t="s">
        <v>3614</v>
      </c>
      <c r="D3295" s="59" t="s">
        <v>3625</v>
      </c>
      <c r="E3295" s="60" t="s">
        <v>3627</v>
      </c>
      <c r="F3295" s="60"/>
      <c r="G3295" s="60"/>
      <c r="H3295" s="60"/>
      <c r="I3295" s="59">
        <f t="shared" si="53"/>
        <v>23</v>
      </c>
      <c r="J3295" s="59" t="s">
        <v>1613</v>
      </c>
      <c r="K3295" s="61"/>
      <c r="L3295" s="62" t="s">
        <v>6737</v>
      </c>
      <c r="M3295" s="62" t="s">
        <v>3627</v>
      </c>
      <c r="N3295" s="72" t="str">
        <f>VLOOKUP(M3295,'Hulpblad KAR-parser'!A:C,2,FALSE)</f>
        <v>Meldercontact</v>
      </c>
      <c r="O3295" s="72" t="str">
        <f>IF(VLOOKUP(M3295,'Hulpblad KAR-parser'!A:C,3,FALSE)="","",VLOOKUP(M3295,'Hulpblad KAR-parser'!A:C,3,FALSE))</f>
        <v>Niet bellen</v>
      </c>
      <c r="P3295" s="136" t="str">
        <f>IF(CONCATENATE(C3295,D3295)="","",VLOOKUP(CONCATENATE(C3295,D3295),Karakteristieken!AQ:AQ,1,FALSE))</f>
        <v>MeldercontactNiet bellen</v>
      </c>
    </row>
    <row r="3296" spans="1:16" x14ac:dyDescent="0.25">
      <c r="A3296" s="59"/>
      <c r="B3296" s="59"/>
      <c r="C3296" s="59"/>
      <c r="D3296" s="59"/>
      <c r="E3296" s="60" t="s">
        <v>10194</v>
      </c>
      <c r="F3296" s="60"/>
      <c r="G3296" s="60" t="s">
        <v>3627</v>
      </c>
      <c r="H3296" s="60"/>
      <c r="I3296" s="59">
        <f t="shared" si="53"/>
        <v>5</v>
      </c>
      <c r="J3296" s="59" t="s">
        <v>1561</v>
      </c>
      <c r="K3296" s="61"/>
      <c r="L3296" s="62" t="s">
        <v>6737</v>
      </c>
      <c r="M3296" s="62" t="s">
        <v>3627</v>
      </c>
      <c r="N3296" s="72" t="str">
        <f>VLOOKUP(M3296,'Hulpblad KAR-parser'!A:C,2,FALSE)</f>
        <v>Meldercontact</v>
      </c>
      <c r="O3296" s="72" t="str">
        <f>IF(VLOOKUP(M3296,'Hulpblad KAR-parser'!A:C,3,FALSE)="","",VLOOKUP(M3296,'Hulpblad KAR-parser'!A:C,3,FALSE))</f>
        <v>Niet bellen</v>
      </c>
      <c r="P3296" s="136" t="str">
        <f>IF(CONCATENATE(C3296,D3296)="","",VLOOKUP(CONCATENATE(C3296,D3296),Karakteristieken!AQ:AQ,1,FALSE))</f>
        <v/>
      </c>
    </row>
    <row r="3297" spans="1:16" x14ac:dyDescent="0.25">
      <c r="A3297" s="59"/>
      <c r="B3297" s="59"/>
      <c r="C3297" s="59"/>
      <c r="D3297" s="59"/>
      <c r="E3297" s="60" t="s">
        <v>10195</v>
      </c>
      <c r="F3297" s="60"/>
      <c r="G3297" s="60" t="s">
        <v>3627</v>
      </c>
      <c r="H3297" s="60"/>
      <c r="I3297" s="59">
        <f t="shared" si="53"/>
        <v>6</v>
      </c>
      <c r="J3297" s="59" t="s">
        <v>1561</v>
      </c>
      <c r="K3297" s="61"/>
      <c r="L3297" s="62" t="s">
        <v>6737</v>
      </c>
      <c r="M3297" s="62" t="s">
        <v>3627</v>
      </c>
      <c r="N3297" s="72" t="str">
        <f>VLOOKUP(M3297,'Hulpblad KAR-parser'!A:C,2,FALSE)</f>
        <v>Meldercontact</v>
      </c>
      <c r="O3297" s="72" t="str">
        <f>IF(VLOOKUP(M3297,'Hulpblad KAR-parser'!A:C,3,FALSE)="","",VLOOKUP(M3297,'Hulpblad KAR-parser'!A:C,3,FALSE))</f>
        <v>Niet bellen</v>
      </c>
      <c r="P3297" s="136" t="str">
        <f>IF(CONCATENATE(C3297,D3297)="","",VLOOKUP(CONCATENATE(C3297,D3297),Karakteristieken!AQ:AQ,1,FALSE))</f>
        <v/>
      </c>
    </row>
    <row r="3298" spans="1:16" x14ac:dyDescent="0.25">
      <c r="A3298" s="59">
        <v>200110276</v>
      </c>
      <c r="B3298" s="59">
        <v>200098701</v>
      </c>
      <c r="C3298" s="59" t="s">
        <v>3614</v>
      </c>
      <c r="D3298" s="59" t="s">
        <v>3628</v>
      </c>
      <c r="E3298" s="60" t="s">
        <v>3630</v>
      </c>
      <c r="F3298" s="60"/>
      <c r="G3298" s="60"/>
      <c r="H3298" s="60"/>
      <c r="I3298" s="59">
        <f t="shared" si="53"/>
        <v>23</v>
      </c>
      <c r="J3298" s="59" t="s">
        <v>1613</v>
      </c>
      <c r="K3298" s="61"/>
      <c r="L3298" s="62" t="s">
        <v>6737</v>
      </c>
      <c r="M3298" s="62" t="s">
        <v>3630</v>
      </c>
      <c r="N3298" s="72" t="str">
        <f>VLOOKUP(M3298,'Hulpblad KAR-parser'!A:C,2,FALSE)</f>
        <v>Meldercontact</v>
      </c>
      <c r="O3298" s="72" t="str">
        <f>IF(VLOOKUP(M3298,'Hulpblad KAR-parser'!A:C,3,FALSE)="","",VLOOKUP(M3298,'Hulpblad KAR-parser'!A:C,3,FALSE))</f>
        <v>Niet gebeld</v>
      </c>
      <c r="P3298" s="136" t="str">
        <f>IF(CONCATENATE(C3298,D3298)="","",VLOOKUP(CONCATENATE(C3298,D3298),Karakteristieken!AQ:AQ,1,FALSE))</f>
        <v>MeldercontactNiet gebeld</v>
      </c>
    </row>
    <row r="3299" spans="1:16" x14ac:dyDescent="0.25">
      <c r="A3299" s="59"/>
      <c r="B3299" s="59"/>
      <c r="C3299" s="59"/>
      <c r="D3299" s="59"/>
      <c r="E3299" s="60" t="s">
        <v>10196</v>
      </c>
      <c r="F3299" s="60"/>
      <c r="G3299" s="60" t="s">
        <v>3630</v>
      </c>
      <c r="H3299" s="60"/>
      <c r="I3299" s="59">
        <f t="shared" si="53"/>
        <v>5</v>
      </c>
      <c r="J3299" s="59" t="s">
        <v>1561</v>
      </c>
      <c r="K3299" s="61"/>
      <c r="L3299" s="62" t="s">
        <v>6737</v>
      </c>
      <c r="M3299" s="62" t="s">
        <v>3630</v>
      </c>
      <c r="N3299" s="72" t="str">
        <f>VLOOKUP(M3299,'Hulpblad KAR-parser'!A:C,2,FALSE)</f>
        <v>Meldercontact</v>
      </c>
      <c r="O3299" s="72" t="str">
        <f>IF(VLOOKUP(M3299,'Hulpblad KAR-parser'!A:C,3,FALSE)="","",VLOOKUP(M3299,'Hulpblad KAR-parser'!A:C,3,FALSE))</f>
        <v>Niet gebeld</v>
      </c>
      <c r="P3299" s="136" t="str">
        <f>IF(CONCATENATE(C3299,D3299)="","",VLOOKUP(CONCATENATE(C3299,D3299),Karakteristieken!AQ:AQ,1,FALSE))</f>
        <v/>
      </c>
    </row>
    <row r="3300" spans="1:16" x14ac:dyDescent="0.25">
      <c r="A3300" s="59"/>
      <c r="B3300" s="59"/>
      <c r="C3300" s="59"/>
      <c r="D3300" s="59"/>
      <c r="E3300" s="60" t="s">
        <v>10197</v>
      </c>
      <c r="F3300" s="60"/>
      <c r="G3300" s="60" t="s">
        <v>3630</v>
      </c>
      <c r="H3300" s="60"/>
      <c r="I3300" s="59">
        <f t="shared" si="53"/>
        <v>6</v>
      </c>
      <c r="J3300" s="59" t="s">
        <v>1561</v>
      </c>
      <c r="K3300" s="61"/>
      <c r="L3300" s="62" t="s">
        <v>6737</v>
      </c>
      <c r="M3300" s="62" t="s">
        <v>3630</v>
      </c>
      <c r="N3300" s="72" t="str">
        <f>VLOOKUP(M3300,'Hulpblad KAR-parser'!A:C,2,FALSE)</f>
        <v>Meldercontact</v>
      </c>
      <c r="O3300" s="72" t="str">
        <f>IF(VLOOKUP(M3300,'Hulpblad KAR-parser'!A:C,3,FALSE)="","",VLOOKUP(M3300,'Hulpblad KAR-parser'!A:C,3,FALSE))</f>
        <v>Niet gebeld</v>
      </c>
      <c r="P3300" s="136" t="str">
        <f>IF(CONCATENATE(C3300,D3300)="","",VLOOKUP(CONCATENATE(C3300,D3300),Karakteristieken!AQ:AQ,1,FALSE))</f>
        <v/>
      </c>
    </row>
    <row r="3301" spans="1:16" x14ac:dyDescent="0.25">
      <c r="A3301" s="59">
        <v>200110277</v>
      </c>
      <c r="B3301" s="59">
        <v>200098702</v>
      </c>
      <c r="C3301" s="59" t="s">
        <v>3614</v>
      </c>
      <c r="D3301" s="59" t="s">
        <v>3643</v>
      </c>
      <c r="E3301" s="60" t="s">
        <v>3645</v>
      </c>
      <c r="F3301" s="60"/>
      <c r="G3301" s="60"/>
      <c r="H3301" s="60"/>
      <c r="I3301" s="59">
        <f t="shared" si="53"/>
        <v>28</v>
      </c>
      <c r="J3301" s="59" t="s">
        <v>1613</v>
      </c>
      <c r="K3301" s="61"/>
      <c r="L3301" s="62" t="s">
        <v>6737</v>
      </c>
      <c r="M3301" s="62" t="s">
        <v>3645</v>
      </c>
      <c r="N3301" s="72" t="str">
        <f>VLOOKUP(M3301,'Hulpblad KAR-parser'!A:C,2,FALSE)</f>
        <v>Meldercontact</v>
      </c>
      <c r="O3301" s="72" t="str">
        <f>IF(VLOOKUP(M3301,'Hulpblad KAR-parser'!A:C,3,FALSE)="","",VLOOKUP(M3301,'Hulpblad KAR-parser'!A:C,3,FALSE))</f>
        <v>Niet terugbellen</v>
      </c>
      <c r="P3301" s="136" t="str">
        <f>IF(CONCATENATE(C3301,D3301)="","",VLOOKUP(CONCATENATE(C3301,D3301),Karakteristieken!AQ:AQ,1,FALSE))</f>
        <v>MeldercontactNiet terugbellen</v>
      </c>
    </row>
    <row r="3302" spans="1:16" x14ac:dyDescent="0.25">
      <c r="A3302" s="59"/>
      <c r="B3302" s="59"/>
      <c r="C3302" s="59"/>
      <c r="D3302" s="59"/>
      <c r="E3302" s="60" t="s">
        <v>10198</v>
      </c>
      <c r="F3302" s="60"/>
      <c r="G3302" s="60" t="s">
        <v>3645</v>
      </c>
      <c r="H3302" s="60"/>
      <c r="I3302" s="59">
        <f t="shared" si="53"/>
        <v>6</v>
      </c>
      <c r="J3302" s="59" t="s">
        <v>1561</v>
      </c>
      <c r="K3302" s="61"/>
      <c r="L3302" s="62" t="s">
        <v>6737</v>
      </c>
      <c r="M3302" s="62" t="s">
        <v>3645</v>
      </c>
      <c r="N3302" s="72" t="str">
        <f>VLOOKUP(M3302,'Hulpblad KAR-parser'!A:C,2,FALSE)</f>
        <v>Meldercontact</v>
      </c>
      <c r="O3302" s="72" t="str">
        <f>IF(VLOOKUP(M3302,'Hulpblad KAR-parser'!A:C,3,FALSE)="","",VLOOKUP(M3302,'Hulpblad KAR-parser'!A:C,3,FALSE))</f>
        <v>Niet terugbellen</v>
      </c>
      <c r="P3302" s="136" t="str">
        <f>IF(CONCATENATE(C3302,D3302)="","",VLOOKUP(CONCATENATE(C3302,D3302),Karakteristieken!AQ:AQ,1,FALSE))</f>
        <v/>
      </c>
    </row>
    <row r="3303" spans="1:16" x14ac:dyDescent="0.25">
      <c r="A3303" s="59">
        <v>200110278</v>
      </c>
      <c r="B3303" s="59">
        <v>200098703</v>
      </c>
      <c r="C3303" s="59" t="s">
        <v>3614</v>
      </c>
      <c r="D3303" s="59" t="s">
        <v>3640</v>
      </c>
      <c r="E3303" s="60" t="s">
        <v>3642</v>
      </c>
      <c r="F3303" s="60"/>
      <c r="G3303" s="60"/>
      <c r="H3303" s="60"/>
      <c r="I3303" s="59">
        <f t="shared" si="53"/>
        <v>15</v>
      </c>
      <c r="J3303" s="59" t="s">
        <v>1613</v>
      </c>
      <c r="K3303" s="61"/>
      <c r="L3303" s="62" t="s">
        <v>6737</v>
      </c>
      <c r="M3303" s="62" t="s">
        <v>3642</v>
      </c>
      <c r="N3303" s="72" t="str">
        <f>VLOOKUP(M3303,'Hulpblad KAR-parser'!A:C,2,FALSE)</f>
        <v>Meldercontact</v>
      </c>
      <c r="O3303" s="72" t="str">
        <f>IF(VLOOKUP(M3303,'Hulpblad KAR-parser'!A:C,3,FALSE)="","",VLOOKUP(M3303,'Hulpblad KAR-parser'!A:C,3,FALSE))</f>
        <v>PCC</v>
      </c>
      <c r="P3303" s="136" t="str">
        <f>IF(CONCATENATE(C3303,D3303)="","",VLOOKUP(CONCATENATE(C3303,D3303),Karakteristieken!AQ:AQ,1,FALSE))</f>
        <v>MeldercontactPCC</v>
      </c>
    </row>
    <row r="3304" spans="1:16" x14ac:dyDescent="0.25">
      <c r="A3304" s="59"/>
      <c r="B3304" s="59"/>
      <c r="C3304" s="59"/>
      <c r="D3304" s="59"/>
      <c r="E3304" s="60" t="s">
        <v>10199</v>
      </c>
      <c r="F3304" s="60"/>
      <c r="G3304" s="60" t="s">
        <v>3642</v>
      </c>
      <c r="H3304" s="60"/>
      <c r="I3304" s="59">
        <f t="shared" si="53"/>
        <v>6</v>
      </c>
      <c r="J3304" s="59" t="s">
        <v>1561</v>
      </c>
      <c r="K3304" s="61"/>
      <c r="L3304" s="62" t="s">
        <v>6737</v>
      </c>
      <c r="M3304" s="62" t="s">
        <v>3642</v>
      </c>
      <c r="N3304" s="72" t="str">
        <f>VLOOKUP(M3304,'Hulpblad KAR-parser'!A:C,2,FALSE)</f>
        <v>Meldercontact</v>
      </c>
      <c r="O3304" s="72" t="str">
        <f>IF(VLOOKUP(M3304,'Hulpblad KAR-parser'!A:C,3,FALSE)="","",VLOOKUP(M3304,'Hulpblad KAR-parser'!A:C,3,FALSE))</f>
        <v>PCC</v>
      </c>
      <c r="P3304" s="136" t="str">
        <f>IF(CONCATENATE(C3304,D3304)="","",VLOOKUP(CONCATENATE(C3304,D3304),Karakteristieken!AQ:AQ,1,FALSE))</f>
        <v/>
      </c>
    </row>
    <row r="3305" spans="1:16" x14ac:dyDescent="0.25">
      <c r="A3305" s="59"/>
      <c r="B3305" s="59"/>
      <c r="C3305" s="59"/>
      <c r="D3305" s="59"/>
      <c r="E3305" s="60" t="s">
        <v>10200</v>
      </c>
      <c r="F3305" s="60"/>
      <c r="G3305" s="60" t="s">
        <v>3642</v>
      </c>
      <c r="H3305" s="60"/>
      <c r="I3305" s="59">
        <f t="shared" si="53"/>
        <v>7</v>
      </c>
      <c r="J3305" s="59" t="s">
        <v>1561</v>
      </c>
      <c r="K3305" s="61"/>
      <c r="L3305" s="62" t="s">
        <v>6737</v>
      </c>
      <c r="M3305" s="62" t="s">
        <v>3642</v>
      </c>
      <c r="N3305" s="72" t="str">
        <f>VLOOKUP(M3305,'Hulpblad KAR-parser'!A:C,2,FALSE)</f>
        <v>Meldercontact</v>
      </c>
      <c r="O3305" s="72" t="str">
        <f>IF(VLOOKUP(M3305,'Hulpblad KAR-parser'!A:C,3,FALSE)="","",VLOOKUP(M3305,'Hulpblad KAR-parser'!A:C,3,FALSE))</f>
        <v>PCC</v>
      </c>
      <c r="P3305" s="136" t="str">
        <f>IF(CONCATENATE(C3305,D3305)="","",VLOOKUP(CONCATENATE(C3305,D3305),Karakteristieken!AQ:AQ,1,FALSE))</f>
        <v/>
      </c>
    </row>
    <row r="3306" spans="1:16" x14ac:dyDescent="0.25">
      <c r="A3306" s="59">
        <v>200110279</v>
      </c>
      <c r="B3306" s="59">
        <v>200098704</v>
      </c>
      <c r="C3306" s="59" t="s">
        <v>3614</v>
      </c>
      <c r="D3306" s="59" t="s">
        <v>3670</v>
      </c>
      <c r="E3306" s="60" t="s">
        <v>3672</v>
      </c>
      <c r="F3306" s="60"/>
      <c r="G3306" s="60"/>
      <c r="H3306" s="60"/>
      <c r="I3306" s="59">
        <f t="shared" si="53"/>
        <v>30</v>
      </c>
      <c r="J3306" s="59" t="s">
        <v>1613</v>
      </c>
      <c r="K3306" s="61"/>
      <c r="L3306" s="62" t="s">
        <v>6737</v>
      </c>
      <c r="M3306" s="62" t="s">
        <v>3672</v>
      </c>
      <c r="N3306" s="72" t="str">
        <f>VLOOKUP(M3306,'Hulpblad KAR-parser'!A:C,2,FALSE)</f>
        <v>Meldercontact</v>
      </c>
      <c r="O3306" s="72" t="str">
        <f>IF(VLOOKUP(M3306,'Hulpblad KAR-parser'!A:C,3,FALSE)="","",VLOOKUP(M3306,'Hulpblad KAR-parser'!A:C,3,FALSE))</f>
        <v>Terugbellen 30 min</v>
      </c>
      <c r="P3306" s="136" t="str">
        <f>IF(CONCATENATE(C3306,D3306)="","",VLOOKUP(CONCATENATE(C3306,D3306),Karakteristieken!AQ:AQ,1,FALSE))</f>
        <v>MeldercontactTerugbellen 30 min</v>
      </c>
    </row>
    <row r="3307" spans="1:16" x14ac:dyDescent="0.25">
      <c r="A3307" s="59"/>
      <c r="B3307" s="59"/>
      <c r="C3307" s="59"/>
      <c r="D3307" s="59"/>
      <c r="E3307" s="60" t="s">
        <v>10201</v>
      </c>
      <c r="F3307" s="60"/>
      <c r="G3307" s="60" t="s">
        <v>3672</v>
      </c>
      <c r="H3307" s="60"/>
      <c r="I3307" s="59">
        <f t="shared" si="53"/>
        <v>7</v>
      </c>
      <c r="J3307" s="59" t="s">
        <v>1561</v>
      </c>
      <c r="K3307" s="61"/>
      <c r="L3307" s="62" t="s">
        <v>6737</v>
      </c>
      <c r="M3307" s="62" t="s">
        <v>3672</v>
      </c>
      <c r="N3307" s="72" t="str">
        <f>VLOOKUP(M3307,'Hulpblad KAR-parser'!A:C,2,FALSE)</f>
        <v>Meldercontact</v>
      </c>
      <c r="O3307" s="72" t="str">
        <f>IF(VLOOKUP(M3307,'Hulpblad KAR-parser'!A:C,3,FALSE)="","",VLOOKUP(M3307,'Hulpblad KAR-parser'!A:C,3,FALSE))</f>
        <v>Terugbellen 30 min</v>
      </c>
      <c r="P3307" s="136" t="str">
        <f>IF(CONCATENATE(C3307,D3307)="","",VLOOKUP(CONCATENATE(C3307,D3307),Karakteristieken!AQ:AQ,1,FALSE))</f>
        <v/>
      </c>
    </row>
    <row r="3308" spans="1:16" x14ac:dyDescent="0.25">
      <c r="A3308" s="59">
        <v>200110280</v>
      </c>
      <c r="B3308" s="59">
        <v>200098705</v>
      </c>
      <c r="C3308" s="59" t="s">
        <v>3614</v>
      </c>
      <c r="D3308" s="59" t="s">
        <v>3673</v>
      </c>
      <c r="E3308" s="60" t="s">
        <v>3675</v>
      </c>
      <c r="F3308" s="60"/>
      <c r="G3308" s="60"/>
      <c r="H3308" s="60"/>
      <c r="I3308" s="59">
        <f t="shared" si="53"/>
        <v>30</v>
      </c>
      <c r="J3308" s="59" t="s">
        <v>1613</v>
      </c>
      <c r="K3308" s="61"/>
      <c r="L3308" s="62" t="s">
        <v>6737</v>
      </c>
      <c r="M3308" s="62" t="s">
        <v>3675</v>
      </c>
      <c r="N3308" s="72" t="str">
        <f>VLOOKUP(M3308,'Hulpblad KAR-parser'!A:C,2,FALSE)</f>
        <v>Meldercontact</v>
      </c>
      <c r="O3308" s="72" t="str">
        <f>IF(VLOOKUP(M3308,'Hulpblad KAR-parser'!A:C,3,FALSE)="","",VLOOKUP(M3308,'Hulpblad KAR-parser'!A:C,3,FALSE))</f>
        <v>Terugbellen 60 min</v>
      </c>
      <c r="P3308" s="136" t="str">
        <f>IF(CONCATENATE(C3308,D3308)="","",VLOOKUP(CONCATENATE(C3308,D3308),Karakteristieken!AQ:AQ,1,FALSE))</f>
        <v>MeldercontactTerugbellen 60 min</v>
      </c>
    </row>
    <row r="3309" spans="1:16" x14ac:dyDescent="0.25">
      <c r="A3309" s="59"/>
      <c r="B3309" s="59"/>
      <c r="C3309" s="59"/>
      <c r="D3309" s="59"/>
      <c r="E3309" s="60" t="s">
        <v>10202</v>
      </c>
      <c r="F3309" s="60"/>
      <c r="G3309" s="60" t="s">
        <v>3675</v>
      </c>
      <c r="H3309" s="60"/>
      <c r="I3309" s="59">
        <f t="shared" si="53"/>
        <v>7</v>
      </c>
      <c r="J3309" s="59" t="s">
        <v>1561</v>
      </c>
      <c r="K3309" s="61"/>
      <c r="L3309" s="62" t="s">
        <v>6737</v>
      </c>
      <c r="M3309" s="62" t="s">
        <v>3675</v>
      </c>
      <c r="N3309" s="72" t="str">
        <f>VLOOKUP(M3309,'Hulpblad KAR-parser'!A:C,2,FALSE)</f>
        <v>Meldercontact</v>
      </c>
      <c r="O3309" s="72" t="str">
        <f>IF(VLOOKUP(M3309,'Hulpblad KAR-parser'!A:C,3,FALSE)="","",VLOOKUP(M3309,'Hulpblad KAR-parser'!A:C,3,FALSE))</f>
        <v>Terugbellen 60 min</v>
      </c>
      <c r="P3309" s="136" t="str">
        <f>IF(CONCATENATE(C3309,D3309)="","",VLOOKUP(CONCATENATE(C3309,D3309),Karakteristieken!AQ:AQ,1,FALSE))</f>
        <v/>
      </c>
    </row>
    <row r="3310" spans="1:16" x14ac:dyDescent="0.25">
      <c r="A3310" s="59">
        <v>200110281</v>
      </c>
      <c r="B3310" s="59">
        <v>200098706</v>
      </c>
      <c r="C3310" s="59" t="s">
        <v>3614</v>
      </c>
      <c r="D3310" s="59" t="s">
        <v>3631</v>
      </c>
      <c r="E3310" s="60" t="s">
        <v>3633</v>
      </c>
      <c r="F3310" s="60"/>
      <c r="G3310" s="60"/>
      <c r="H3310" s="60"/>
      <c r="I3310" s="59">
        <f t="shared" si="53"/>
        <v>23</v>
      </c>
      <c r="J3310" s="59" t="s">
        <v>1613</v>
      </c>
      <c r="K3310" s="61"/>
      <c r="L3310" s="62" t="s">
        <v>6737</v>
      </c>
      <c r="M3310" s="62" t="s">
        <v>3633</v>
      </c>
      <c r="N3310" s="72" t="str">
        <f>VLOOKUP(M3310,'Hulpblad KAR-parser'!A:C,2,FALSE)</f>
        <v>Meldercontact</v>
      </c>
      <c r="O3310" s="72" t="str">
        <f>IF(VLOOKUP(M3310,'Hulpblad KAR-parser'!A:C,3,FALSE)="","",VLOOKUP(M3310,'Hulpblad KAR-parser'!A:C,3,FALSE))</f>
        <v>Teruggebeld</v>
      </c>
      <c r="P3310" s="136" t="str">
        <f>IF(CONCATENATE(C3310,D3310)="","",VLOOKUP(CONCATENATE(C3310,D3310),Karakteristieken!AQ:AQ,1,FALSE))</f>
        <v>MeldercontactTeruggebeld</v>
      </c>
    </row>
    <row r="3311" spans="1:16" x14ac:dyDescent="0.25">
      <c r="A3311" s="59"/>
      <c r="B3311" s="59"/>
      <c r="C3311" s="59"/>
      <c r="D3311" s="59"/>
      <c r="E3311" s="60" t="s">
        <v>10203</v>
      </c>
      <c r="F3311" s="60"/>
      <c r="G3311" s="60" t="s">
        <v>3633</v>
      </c>
      <c r="H3311" s="60"/>
      <c r="I3311" s="59">
        <f t="shared" si="53"/>
        <v>5</v>
      </c>
      <c r="J3311" s="59" t="s">
        <v>1561</v>
      </c>
      <c r="K3311" s="61"/>
      <c r="L3311" s="62" t="s">
        <v>6737</v>
      </c>
      <c r="M3311" s="62" t="s">
        <v>3633</v>
      </c>
      <c r="N3311" s="72" t="str">
        <f>VLOOKUP(M3311,'Hulpblad KAR-parser'!A:C,2,FALSE)</f>
        <v>Meldercontact</v>
      </c>
      <c r="O3311" s="72" t="str">
        <f>IF(VLOOKUP(M3311,'Hulpblad KAR-parser'!A:C,3,FALSE)="","",VLOOKUP(M3311,'Hulpblad KAR-parser'!A:C,3,FALSE))</f>
        <v>Teruggebeld</v>
      </c>
      <c r="P3311" s="136" t="str">
        <f>IF(CONCATENATE(C3311,D3311)="","",VLOOKUP(CONCATENATE(C3311,D3311),Karakteristieken!AQ:AQ,1,FALSE))</f>
        <v/>
      </c>
    </row>
    <row r="3312" spans="1:16" x14ac:dyDescent="0.25">
      <c r="A3312" s="59"/>
      <c r="B3312" s="59"/>
      <c r="C3312" s="59"/>
      <c r="D3312" s="59"/>
      <c r="E3312" s="60" t="s">
        <v>10204</v>
      </c>
      <c r="F3312" s="60"/>
      <c r="G3312" s="60" t="s">
        <v>3633</v>
      </c>
      <c r="H3312" s="60"/>
      <c r="I3312" s="59">
        <f t="shared" si="53"/>
        <v>6</v>
      </c>
      <c r="J3312" s="59" t="s">
        <v>1561</v>
      </c>
      <c r="K3312" s="61"/>
      <c r="L3312" s="62" t="s">
        <v>6737</v>
      </c>
      <c r="M3312" s="62" t="s">
        <v>3633</v>
      </c>
      <c r="N3312" s="72" t="str">
        <f>VLOOKUP(M3312,'Hulpblad KAR-parser'!A:C,2,FALSE)</f>
        <v>Meldercontact</v>
      </c>
      <c r="O3312" s="72" t="str">
        <f>IF(VLOOKUP(M3312,'Hulpblad KAR-parser'!A:C,3,FALSE)="","",VLOOKUP(M3312,'Hulpblad KAR-parser'!A:C,3,FALSE))</f>
        <v>Teruggebeld</v>
      </c>
      <c r="P3312" s="136" t="str">
        <f>IF(CONCATENATE(C3312,D3312)="","",VLOOKUP(CONCATENATE(C3312,D3312),Karakteristieken!AQ:AQ,1,FALSE))</f>
        <v/>
      </c>
    </row>
    <row r="3313" spans="1:16" x14ac:dyDescent="0.25">
      <c r="A3313" s="59">
        <v>200110282</v>
      </c>
      <c r="B3313" s="59">
        <v>200098707</v>
      </c>
      <c r="C3313" s="59" t="s">
        <v>3614</v>
      </c>
      <c r="D3313" s="59" t="s">
        <v>3637</v>
      </c>
      <c r="E3313" s="60" t="s">
        <v>3639</v>
      </c>
      <c r="F3313" s="60"/>
      <c r="G3313" s="60"/>
      <c r="H3313" s="60"/>
      <c r="I3313" s="59">
        <f t="shared" si="53"/>
        <v>21</v>
      </c>
      <c r="J3313" s="59" t="s">
        <v>1613</v>
      </c>
      <c r="K3313" s="61"/>
      <c r="L3313" s="62" t="s">
        <v>6737</v>
      </c>
      <c r="M3313" s="62" t="s">
        <v>3639</v>
      </c>
      <c r="N3313" s="72" t="str">
        <f>VLOOKUP(M3313,'Hulpblad KAR-parser'!A:C,2,FALSE)</f>
        <v>Meldercontact</v>
      </c>
      <c r="O3313" s="72" t="str">
        <f>IF(VLOOKUP(M3313,'Hulpblad KAR-parser'!A:C,3,FALSE)="","",VLOOKUP(M3313,'Hulpblad KAR-parser'!A:C,3,FALSE))</f>
        <v>Vervallen</v>
      </c>
      <c r="P3313" s="136" t="str">
        <f>IF(CONCATENATE(C3313,D3313)="","",VLOOKUP(CONCATENATE(C3313,D3313),Karakteristieken!AQ:AQ,1,FALSE))</f>
        <v>MeldercontactVervallen</v>
      </c>
    </row>
    <row r="3314" spans="1:16" x14ac:dyDescent="0.25">
      <c r="A3314" s="59"/>
      <c r="B3314" s="59"/>
      <c r="C3314" s="59"/>
      <c r="D3314" s="59"/>
      <c r="E3314" s="60" t="s">
        <v>10205</v>
      </c>
      <c r="F3314" s="60"/>
      <c r="G3314" s="60" t="s">
        <v>3639</v>
      </c>
      <c r="H3314" s="60"/>
      <c r="I3314" s="59">
        <f t="shared" si="53"/>
        <v>5</v>
      </c>
      <c r="J3314" s="59" t="s">
        <v>1561</v>
      </c>
      <c r="K3314" s="61"/>
      <c r="L3314" s="62" t="s">
        <v>6737</v>
      </c>
      <c r="M3314" s="62" t="s">
        <v>3639</v>
      </c>
      <c r="N3314" s="72" t="str">
        <f>VLOOKUP(M3314,'Hulpblad KAR-parser'!A:C,2,FALSE)</f>
        <v>Meldercontact</v>
      </c>
      <c r="O3314" s="72" t="str">
        <f>IF(VLOOKUP(M3314,'Hulpblad KAR-parser'!A:C,3,FALSE)="","",VLOOKUP(M3314,'Hulpblad KAR-parser'!A:C,3,FALSE))</f>
        <v>Vervallen</v>
      </c>
      <c r="P3314" s="136" t="str">
        <f>IF(CONCATENATE(C3314,D3314)="","",VLOOKUP(CONCATENATE(C3314,D3314),Karakteristieken!AQ:AQ,1,FALSE))</f>
        <v/>
      </c>
    </row>
    <row r="3315" spans="1:16" x14ac:dyDescent="0.25">
      <c r="A3315" s="59"/>
      <c r="B3315" s="59"/>
      <c r="C3315" s="59"/>
      <c r="D3315" s="59"/>
      <c r="E3315" s="60" t="s">
        <v>10206</v>
      </c>
      <c r="F3315" s="60"/>
      <c r="G3315" s="60" t="s">
        <v>3639</v>
      </c>
      <c r="H3315" s="60"/>
      <c r="I3315" s="59">
        <f t="shared" si="53"/>
        <v>6</v>
      </c>
      <c r="J3315" s="59" t="s">
        <v>1561</v>
      </c>
      <c r="K3315" s="61"/>
      <c r="L3315" s="62" t="s">
        <v>6737</v>
      </c>
      <c r="M3315" s="62" t="s">
        <v>3639</v>
      </c>
      <c r="N3315" s="72" t="str">
        <f>VLOOKUP(M3315,'Hulpblad KAR-parser'!A:C,2,FALSE)</f>
        <v>Meldercontact</v>
      </c>
      <c r="O3315" s="72" t="str">
        <f>IF(VLOOKUP(M3315,'Hulpblad KAR-parser'!A:C,3,FALSE)="","",VLOOKUP(M3315,'Hulpblad KAR-parser'!A:C,3,FALSE))</f>
        <v>Vervallen</v>
      </c>
      <c r="P3315" s="136" t="str">
        <f>IF(CONCATENATE(C3315,D3315)="","",VLOOKUP(CONCATENATE(C3315,D3315),Karakteristieken!AQ:AQ,1,FALSE))</f>
        <v/>
      </c>
    </row>
    <row r="3316" spans="1:16" x14ac:dyDescent="0.25">
      <c r="A3316" s="59">
        <v>200110283</v>
      </c>
      <c r="B3316" s="59">
        <v>200098708</v>
      </c>
      <c r="C3316" s="59" t="s">
        <v>3614</v>
      </c>
      <c r="D3316" s="59" t="s">
        <v>3634</v>
      </c>
      <c r="E3316" s="60" t="s">
        <v>3636</v>
      </c>
      <c r="F3316" s="60"/>
      <c r="G3316" s="60"/>
      <c r="H3316" s="60"/>
      <c r="I3316" s="59">
        <f t="shared" si="53"/>
        <v>20</v>
      </c>
      <c r="J3316" s="59" t="s">
        <v>1613</v>
      </c>
      <c r="K3316" s="61"/>
      <c r="L3316" s="62" t="s">
        <v>6737</v>
      </c>
      <c r="M3316" s="62" t="s">
        <v>3636</v>
      </c>
      <c r="N3316" s="72" t="str">
        <f>VLOOKUP(M3316,'Hulpblad KAR-parser'!A:C,2,FALSE)</f>
        <v>Meldercontact</v>
      </c>
      <c r="O3316" s="72" t="str">
        <f>IF(VLOOKUP(M3316,'Hulpblad KAR-parser'!A:C,3,FALSE)="","",VLOOKUP(M3316,'Hulpblad KAR-parser'!A:C,3,FALSE))</f>
        <v>Wil niet</v>
      </c>
      <c r="P3316" s="136" t="str">
        <f>IF(CONCATENATE(C3316,D3316)="","",VLOOKUP(CONCATENATE(C3316,D3316),Karakteristieken!AQ:AQ,1,FALSE))</f>
        <v>MeldercontactWil niet</v>
      </c>
    </row>
    <row r="3317" spans="1:16" x14ac:dyDescent="0.25">
      <c r="A3317" s="59"/>
      <c r="B3317" s="59"/>
      <c r="C3317" s="59"/>
      <c r="D3317" s="59"/>
      <c r="E3317" s="60" t="s">
        <v>10207</v>
      </c>
      <c r="F3317" s="60"/>
      <c r="G3317" s="60" t="s">
        <v>3636</v>
      </c>
      <c r="H3317" s="60"/>
      <c r="I3317" s="59">
        <f t="shared" si="53"/>
        <v>5</v>
      </c>
      <c r="J3317" s="59" t="s">
        <v>1561</v>
      </c>
      <c r="K3317" s="61"/>
      <c r="L3317" s="62" t="s">
        <v>6737</v>
      </c>
      <c r="M3317" s="62" t="s">
        <v>3636</v>
      </c>
      <c r="N3317" s="72" t="str">
        <f>VLOOKUP(M3317,'Hulpblad KAR-parser'!A:C,2,FALSE)</f>
        <v>Meldercontact</v>
      </c>
      <c r="O3317" s="72" t="str">
        <f>IF(VLOOKUP(M3317,'Hulpblad KAR-parser'!A:C,3,FALSE)="","",VLOOKUP(M3317,'Hulpblad KAR-parser'!A:C,3,FALSE))</f>
        <v>Wil niet</v>
      </c>
      <c r="P3317" s="136" t="str">
        <f>IF(CONCATENATE(C3317,D3317)="","",VLOOKUP(CONCATENATE(C3317,D3317),Karakteristieken!AQ:AQ,1,FALSE))</f>
        <v/>
      </c>
    </row>
    <row r="3318" spans="1:16" x14ac:dyDescent="0.25">
      <c r="A3318" s="59"/>
      <c r="B3318" s="59"/>
      <c r="C3318" s="59"/>
      <c r="D3318" s="59"/>
      <c r="E3318" s="60" t="s">
        <v>10208</v>
      </c>
      <c r="F3318" s="60"/>
      <c r="G3318" s="60" t="s">
        <v>3636</v>
      </c>
      <c r="H3318" s="60"/>
      <c r="I3318" s="59">
        <f t="shared" si="53"/>
        <v>6</v>
      </c>
      <c r="J3318" s="59" t="s">
        <v>1561</v>
      </c>
      <c r="K3318" s="61"/>
      <c r="L3318" s="62" t="s">
        <v>6737</v>
      </c>
      <c r="M3318" s="62" t="s">
        <v>3636</v>
      </c>
      <c r="N3318" s="72" t="str">
        <f>VLOOKUP(M3318,'Hulpblad KAR-parser'!A:C,2,FALSE)</f>
        <v>Meldercontact</v>
      </c>
      <c r="O3318" s="72" t="str">
        <f>IF(VLOOKUP(M3318,'Hulpblad KAR-parser'!A:C,3,FALSE)="","",VLOOKUP(M3318,'Hulpblad KAR-parser'!A:C,3,FALSE))</f>
        <v>Wil niet</v>
      </c>
      <c r="P3318" s="136" t="str">
        <f>IF(CONCATENATE(C3318,D3318)="","",VLOOKUP(CONCATENATE(C3318,D3318),Karakteristieken!AQ:AQ,1,FALSE))</f>
        <v/>
      </c>
    </row>
    <row r="3319" spans="1:16" x14ac:dyDescent="0.25">
      <c r="A3319" s="67">
        <v>200137346</v>
      </c>
      <c r="B3319" s="67">
        <v>200059157</v>
      </c>
      <c r="C3319" s="67" t="s">
        <v>11768</v>
      </c>
      <c r="D3319" s="67" t="s">
        <v>4804</v>
      </c>
      <c r="E3319" s="68" t="s">
        <v>6282</v>
      </c>
      <c r="F3319" s="68"/>
      <c r="G3319" s="68"/>
      <c r="H3319" s="68"/>
      <c r="I3319" s="67">
        <f t="shared" si="53"/>
        <v>13</v>
      </c>
      <c r="J3319" s="67" t="s">
        <v>1613</v>
      </c>
      <c r="K3319" s="91" t="s">
        <v>12550</v>
      </c>
      <c r="L3319" s="62" t="s">
        <v>6738</v>
      </c>
      <c r="M3319" s="62" t="s">
        <v>6282</v>
      </c>
      <c r="N3319" s="72" t="str">
        <f>VLOOKUP(M3319,'Hulpblad KAR-parser'!A:C,2,FALSE)</f>
        <v>Aantref/lek gev.stof</v>
      </c>
      <c r="O3319" s="72" t="str">
        <f>IF(VLOOKUP(M3319,'Hulpblad KAR-parser'!A:C,3,FALSE)="","",VLOOKUP(M3319,'Hulpblad KAR-parser'!A:C,3,FALSE))</f>
        <v>Gevaarlijke stof</v>
      </c>
      <c r="P3319" s="136" t="str">
        <f>IF(CONCATENATE(C3319,D3319)="","",VLOOKUP(CONCATENATE(C3319,D3319),Karakteristieken!AQ:AQ,1,FALSE))</f>
        <v>Aantref/lek gev.stofGevaarlijke stof</v>
      </c>
    </row>
    <row r="3320" spans="1:16" x14ac:dyDescent="0.25">
      <c r="A3320" s="67"/>
      <c r="B3320" s="67"/>
      <c r="C3320" s="67"/>
      <c r="D3320" s="67"/>
      <c r="E3320" s="68" t="s">
        <v>8214</v>
      </c>
      <c r="F3320" s="68"/>
      <c r="G3320" s="68" t="s">
        <v>6282</v>
      </c>
      <c r="H3320" s="68"/>
      <c r="I3320" s="67">
        <f t="shared" si="53"/>
        <v>9</v>
      </c>
      <c r="J3320" s="67" t="s">
        <v>1561</v>
      </c>
      <c r="K3320" s="91" t="s">
        <v>12550</v>
      </c>
      <c r="L3320" s="62" t="s">
        <v>6738</v>
      </c>
      <c r="M3320" s="62" t="s">
        <v>6282</v>
      </c>
      <c r="N3320" s="72" t="str">
        <f>VLOOKUP(M3320,'Hulpblad KAR-parser'!A:C,2,FALSE)</f>
        <v>Aantref/lek gev.stof</v>
      </c>
      <c r="O3320" s="72" t="str">
        <f>IF(VLOOKUP(M3320,'Hulpblad KAR-parser'!A:C,3,FALSE)="","",VLOOKUP(M3320,'Hulpblad KAR-parser'!A:C,3,FALSE))</f>
        <v>Gevaarlijke stof</v>
      </c>
      <c r="P3320" s="136" t="str">
        <f>IF(CONCATENATE(C3320,D3320)="","",VLOOKUP(CONCATENATE(C3320,D3320),Karakteristieken!AQ:AQ,1,FALSE))</f>
        <v/>
      </c>
    </row>
    <row r="3321" spans="1:16" x14ac:dyDescent="0.25">
      <c r="A3321" s="59">
        <v>200110287</v>
      </c>
      <c r="B3321" s="59">
        <v>200059189</v>
      </c>
      <c r="C3321" s="59" t="s">
        <v>1761</v>
      </c>
      <c r="D3321" s="59" t="s">
        <v>1762</v>
      </c>
      <c r="E3321" s="60" t="s">
        <v>6193</v>
      </c>
      <c r="F3321" s="60"/>
      <c r="G3321" s="60"/>
      <c r="H3321" s="60"/>
      <c r="I3321" s="59">
        <f t="shared" si="53"/>
        <v>20</v>
      </c>
      <c r="J3321" s="59" t="s">
        <v>1613</v>
      </c>
      <c r="K3321" s="61"/>
      <c r="L3321" s="62" t="s">
        <v>6738</v>
      </c>
      <c r="M3321" s="62" t="s">
        <v>6193</v>
      </c>
      <c r="N3321" s="72" t="str">
        <f>VLOOKUP(M3321,'Hulpblad KAR-parser'!A:C,2,FALSE)</f>
        <v>Binnen/buiten</v>
      </c>
      <c r="O3321" s="72" t="str">
        <f>IF(VLOOKUP(M3321,'Hulpblad KAR-parser'!A:C,3,FALSE)="","",VLOOKUP(M3321,'Hulpblad KAR-parser'!A:C,3,FALSE))</f>
        <v>Binnen</v>
      </c>
      <c r="P3321" s="136" t="str">
        <f>IF(CONCATENATE(C3321,D3321)="","",VLOOKUP(CONCATENATE(C3321,D3321),Karakteristieken!AQ:AQ,1,FALSE))</f>
        <v>Binnen/buitenBinnen</v>
      </c>
    </row>
    <row r="3322" spans="1:16" x14ac:dyDescent="0.25">
      <c r="A3322" s="67">
        <v>200137347</v>
      </c>
      <c r="B3322" s="67">
        <v>200059189</v>
      </c>
      <c r="C3322" s="67" t="s">
        <v>11768</v>
      </c>
      <c r="D3322" s="67" t="s">
        <v>4804</v>
      </c>
      <c r="E3322" s="68" t="s">
        <v>6193</v>
      </c>
      <c r="F3322" s="68"/>
      <c r="G3322" s="68"/>
      <c r="H3322" s="68"/>
      <c r="I3322" s="67">
        <f t="shared" si="53"/>
        <v>20</v>
      </c>
      <c r="J3322" s="67" t="s">
        <v>1613</v>
      </c>
      <c r="K3322" s="91" t="s">
        <v>12550</v>
      </c>
      <c r="L3322" s="62" t="s">
        <v>6738</v>
      </c>
      <c r="M3322" s="62" t="s">
        <v>6193</v>
      </c>
      <c r="N3322" s="72" t="str">
        <f>VLOOKUP(M3322,'Hulpblad KAR-parser'!A:C,2,FALSE)</f>
        <v>Binnen/buiten</v>
      </c>
      <c r="O3322" s="72" t="str">
        <f>IF(VLOOKUP(M3322,'Hulpblad KAR-parser'!A:C,3,FALSE)="","",VLOOKUP(M3322,'Hulpblad KAR-parser'!A:C,3,FALSE))</f>
        <v>Binnen</v>
      </c>
      <c r="P3322" s="136" t="str">
        <f>IF(CONCATENATE(C3322,D3322)="","",VLOOKUP(CONCATENATE(C3322,D3322),Karakteristieken!AQ:AQ,1,FALSE))</f>
        <v>Aantref/lek gev.stofGevaarlijke stof</v>
      </c>
    </row>
    <row r="3323" spans="1:16" x14ac:dyDescent="0.25">
      <c r="A3323" s="59">
        <v>200114962</v>
      </c>
      <c r="B3323" s="59">
        <v>200059189</v>
      </c>
      <c r="C3323" s="59" t="s">
        <v>4154</v>
      </c>
      <c r="D3323" s="59" t="s">
        <v>40</v>
      </c>
      <c r="E3323" s="60" t="s">
        <v>6193</v>
      </c>
      <c r="F3323" s="60"/>
      <c r="G3323" s="60"/>
      <c r="H3323" s="60"/>
      <c r="I3323" s="59">
        <f t="shared" si="53"/>
        <v>20</v>
      </c>
      <c r="J3323" s="59" t="s">
        <v>1613</v>
      </c>
      <c r="K3323" s="61"/>
      <c r="L3323" s="62" t="s">
        <v>6738</v>
      </c>
      <c r="M3323" s="62" t="s">
        <v>6193</v>
      </c>
      <c r="N3323" s="72" t="str">
        <f>VLOOKUP(M3323,'Hulpblad KAR-parser'!A:C,2,FALSE)</f>
        <v>Binnen/buiten</v>
      </c>
      <c r="O3323" s="72" t="str">
        <f>IF(VLOOKUP(M3323,'Hulpblad KAR-parser'!A:C,3,FALSE)="","",VLOOKUP(M3323,'Hulpblad KAR-parser'!A:C,3,FALSE))</f>
        <v>Binnen</v>
      </c>
      <c r="P3323" s="136" t="str">
        <f>IF(CONCATENATE(C3323,D3323)="","",VLOOKUP(CONCATENATE(C3323,D3323),Karakteristieken!AQ:AQ,1,FALSE))</f>
        <v>Optisch &amp; geluidsignBrandweer</v>
      </c>
    </row>
    <row r="3324" spans="1:16" x14ac:dyDescent="0.25">
      <c r="A3324" s="59"/>
      <c r="B3324" s="59"/>
      <c r="C3324" s="59"/>
      <c r="D3324" s="59"/>
      <c r="E3324" s="60" t="s">
        <v>8215</v>
      </c>
      <c r="F3324" s="60"/>
      <c r="G3324" s="60" t="s">
        <v>6193</v>
      </c>
      <c r="H3324" s="60"/>
      <c r="I3324" s="59">
        <f t="shared" si="53"/>
        <v>16</v>
      </c>
      <c r="J3324" s="59" t="s">
        <v>1561</v>
      </c>
      <c r="K3324" s="61"/>
      <c r="L3324" s="62" t="s">
        <v>6738</v>
      </c>
      <c r="M3324" s="62" t="s">
        <v>6193</v>
      </c>
      <c r="N3324" s="72" t="str">
        <f>VLOOKUP(M3324,'Hulpblad KAR-parser'!A:C,2,FALSE)</f>
        <v>Binnen/buiten</v>
      </c>
      <c r="O3324" s="72" t="str">
        <f>IF(VLOOKUP(M3324,'Hulpblad KAR-parser'!A:C,3,FALSE)="","",VLOOKUP(M3324,'Hulpblad KAR-parser'!A:C,3,FALSE))</f>
        <v>Binnen</v>
      </c>
      <c r="P3324" s="136" t="str">
        <f>IF(CONCATENATE(C3324,D3324)="","",VLOOKUP(CONCATENATE(C3324,D3324),Karakteristieken!AQ:AQ,1,FALSE))</f>
        <v/>
      </c>
    </row>
    <row r="3325" spans="1:16" x14ac:dyDescent="0.25">
      <c r="A3325" s="59">
        <v>200114636</v>
      </c>
      <c r="B3325" s="59">
        <v>200059221</v>
      </c>
      <c r="C3325" s="59" t="s">
        <v>1761</v>
      </c>
      <c r="D3325" s="59" t="s">
        <v>784</v>
      </c>
      <c r="E3325" s="60" t="s">
        <v>6227</v>
      </c>
      <c r="F3325" s="60"/>
      <c r="G3325" s="60"/>
      <c r="H3325" s="60"/>
      <c r="I3325" s="59">
        <f t="shared" si="53"/>
        <v>20</v>
      </c>
      <c r="J3325" s="59" t="s">
        <v>1613</v>
      </c>
      <c r="K3325" s="61"/>
      <c r="L3325" s="62" t="s">
        <v>6738</v>
      </c>
      <c r="M3325" s="62" t="s">
        <v>6227</v>
      </c>
      <c r="N3325" s="72" t="str">
        <f>VLOOKUP(M3325,'Hulpblad KAR-parser'!A:C,2,FALSE)</f>
        <v>Binnen/buiten</v>
      </c>
      <c r="O3325" s="72" t="str">
        <f>IF(VLOOKUP(M3325,'Hulpblad KAR-parser'!A:C,3,FALSE)="","",VLOOKUP(M3325,'Hulpblad KAR-parser'!A:C,3,FALSE))</f>
        <v>Buiten</v>
      </c>
      <c r="P3325" s="136" t="str">
        <f>IF(CONCATENATE(C3325,D3325)="","",VLOOKUP(CONCATENATE(C3325,D3325),Karakteristieken!AQ:AQ,1,FALSE))</f>
        <v>Binnen/buitenBuiten</v>
      </c>
    </row>
    <row r="3326" spans="1:16" x14ac:dyDescent="0.25">
      <c r="A3326" s="67">
        <v>200137348</v>
      </c>
      <c r="B3326" s="67">
        <v>200059221</v>
      </c>
      <c r="C3326" s="67" t="s">
        <v>11768</v>
      </c>
      <c r="D3326" s="67" t="s">
        <v>4804</v>
      </c>
      <c r="E3326" s="68" t="s">
        <v>6227</v>
      </c>
      <c r="F3326" s="68"/>
      <c r="G3326" s="68"/>
      <c r="H3326" s="68"/>
      <c r="I3326" s="67">
        <f t="shared" si="53"/>
        <v>20</v>
      </c>
      <c r="J3326" s="67" t="s">
        <v>1613</v>
      </c>
      <c r="K3326" s="91" t="s">
        <v>12550</v>
      </c>
      <c r="L3326" s="62" t="s">
        <v>6738</v>
      </c>
      <c r="M3326" s="62" t="s">
        <v>6227</v>
      </c>
      <c r="N3326" s="72" t="str">
        <f>VLOOKUP(M3326,'Hulpblad KAR-parser'!A:C,2,FALSE)</f>
        <v>Binnen/buiten</v>
      </c>
      <c r="O3326" s="72" t="str">
        <f>IF(VLOOKUP(M3326,'Hulpblad KAR-parser'!A:C,3,FALSE)="","",VLOOKUP(M3326,'Hulpblad KAR-parser'!A:C,3,FALSE))</f>
        <v>Buiten</v>
      </c>
      <c r="P3326" s="136" t="str">
        <f>IF(CONCATENATE(C3326,D3326)="","",VLOOKUP(CONCATENATE(C3326,D3326),Karakteristieken!AQ:AQ,1,FALSE))</f>
        <v>Aantref/lek gev.stofGevaarlijke stof</v>
      </c>
    </row>
    <row r="3327" spans="1:16" x14ac:dyDescent="0.25">
      <c r="A3327" s="59"/>
      <c r="B3327" s="59"/>
      <c r="C3327" s="59"/>
      <c r="D3327" s="59"/>
      <c r="E3327" s="60" t="s">
        <v>8216</v>
      </c>
      <c r="F3327" s="60"/>
      <c r="G3327" s="60" t="s">
        <v>6227</v>
      </c>
      <c r="H3327" s="60"/>
      <c r="I3327" s="59">
        <f t="shared" si="53"/>
        <v>16</v>
      </c>
      <c r="J3327" s="59" t="s">
        <v>1561</v>
      </c>
      <c r="K3327" s="61"/>
      <c r="L3327" s="62" t="s">
        <v>6738</v>
      </c>
      <c r="M3327" s="62" t="s">
        <v>6227</v>
      </c>
      <c r="N3327" s="72" t="str">
        <f>VLOOKUP(M3327,'Hulpblad KAR-parser'!A:C,2,FALSE)</f>
        <v>Binnen/buiten</v>
      </c>
      <c r="O3327" s="72" t="str">
        <f>IF(VLOOKUP(M3327,'Hulpblad KAR-parser'!A:C,3,FALSE)="","",VLOOKUP(M3327,'Hulpblad KAR-parser'!A:C,3,FALSE))</f>
        <v>Buiten</v>
      </c>
      <c r="P3327" s="136" t="str">
        <f>IF(CONCATENATE(C3327,D3327)="","",VLOOKUP(CONCATENATE(C3327,D3327),Karakteristieken!AQ:AQ,1,FALSE))</f>
        <v/>
      </c>
    </row>
    <row r="3328" spans="1:16" x14ac:dyDescent="0.25">
      <c r="A3328" s="59">
        <v>200011239</v>
      </c>
      <c r="B3328" s="59">
        <v>200011238</v>
      </c>
      <c r="C3328" s="59" t="s">
        <v>3676</v>
      </c>
      <c r="D3328" s="65" t="s">
        <v>1613</v>
      </c>
      <c r="E3328" s="60" t="s">
        <v>6357</v>
      </c>
      <c r="F3328" s="60"/>
      <c r="G3328" s="60"/>
      <c r="H3328" s="60"/>
      <c r="I3328" s="59">
        <f t="shared" si="53"/>
        <v>10</v>
      </c>
      <c r="J3328" s="59" t="s">
        <v>1613</v>
      </c>
      <c r="K3328" s="61" t="s">
        <v>12187</v>
      </c>
      <c r="L3328" s="62" t="s">
        <v>6737</v>
      </c>
      <c r="M3328" s="62" t="s">
        <v>6357</v>
      </c>
      <c r="N3328" s="72" t="str">
        <f>VLOOKUP(M3328,'Hulpblad KAR-parser'!A:C,2,FALSE)</f>
        <v>Met brand</v>
      </c>
      <c r="O3328" s="72" t="str">
        <f>IF(VLOOKUP(M3328,'Hulpblad KAR-parser'!A:C,3,FALSE)="","",VLOOKUP(M3328,'Hulpblad KAR-parser'!A:C,3,FALSE))</f>
        <v/>
      </c>
      <c r="P3328" s="136" t="str">
        <f>IF(CONCATENATE(C3328,D3328)="","",VLOOKUP(CONCATENATE(C3328,D3328),Karakteristieken!AQ:AQ,1,FALSE))</f>
        <v>Met brandJa</v>
      </c>
    </row>
    <row r="3329" spans="1:16" x14ac:dyDescent="0.25">
      <c r="A3329" s="59"/>
      <c r="B3329" s="59"/>
      <c r="C3329" s="59"/>
      <c r="D3329" s="59"/>
      <c r="E3329" s="60" t="s">
        <v>10212</v>
      </c>
      <c r="F3329" s="60"/>
      <c r="G3329" s="60" t="s">
        <v>6357</v>
      </c>
      <c r="H3329" s="60"/>
      <c r="I3329" s="59">
        <f t="shared" si="53"/>
        <v>6</v>
      </c>
      <c r="J3329" s="59" t="s">
        <v>1561</v>
      </c>
      <c r="K3329" s="61"/>
      <c r="L3329" s="62" t="s">
        <v>6737</v>
      </c>
      <c r="M3329" s="62" t="s">
        <v>6357</v>
      </c>
      <c r="N3329" s="72" t="str">
        <f>VLOOKUP(M3329,'Hulpblad KAR-parser'!A:C,2,FALSE)</f>
        <v>Met brand</v>
      </c>
      <c r="O3329" s="72" t="str">
        <f>IF(VLOOKUP(M3329,'Hulpblad KAR-parser'!A:C,3,FALSE)="","",VLOOKUP(M3329,'Hulpblad KAR-parser'!A:C,3,FALSE))</f>
        <v/>
      </c>
      <c r="P3329" s="136" t="str">
        <f>IF(CONCATENATE(C3329,D3329)="","",VLOOKUP(CONCATENATE(C3329,D3329),Karakteristieken!AQ:AQ,1,FALSE))</f>
        <v/>
      </c>
    </row>
    <row r="3330" spans="1:16" x14ac:dyDescent="0.25">
      <c r="A3330" s="59"/>
      <c r="B3330" s="59"/>
      <c r="C3330" s="59"/>
      <c r="D3330" s="59"/>
      <c r="E3330" s="60" t="s">
        <v>10213</v>
      </c>
      <c r="F3330" s="60"/>
      <c r="G3330" s="60" t="s">
        <v>6357</v>
      </c>
      <c r="H3330" s="60"/>
      <c r="I3330" s="59">
        <f t="shared" ref="I3330:I3393" si="54">LEN(E3330)</f>
        <v>5</v>
      </c>
      <c r="J3330" s="59" t="s">
        <v>1561</v>
      </c>
      <c r="K3330" s="61"/>
      <c r="L3330" s="62" t="s">
        <v>6737</v>
      </c>
      <c r="M3330" s="62" t="s">
        <v>6357</v>
      </c>
      <c r="N3330" s="72" t="str">
        <f>VLOOKUP(M3330,'Hulpblad KAR-parser'!A:C,2,FALSE)</f>
        <v>Met brand</v>
      </c>
      <c r="O3330" s="72" t="str">
        <f>IF(VLOOKUP(M3330,'Hulpblad KAR-parser'!A:C,3,FALSE)="","",VLOOKUP(M3330,'Hulpblad KAR-parser'!A:C,3,FALSE))</f>
        <v/>
      </c>
      <c r="P3330" s="136" t="str">
        <f>IF(CONCATENATE(C3330,D3330)="","",VLOOKUP(CONCATENATE(C3330,D3330),Karakteristieken!AQ:AQ,1,FALSE))</f>
        <v/>
      </c>
    </row>
    <row r="3331" spans="1:16" x14ac:dyDescent="0.25">
      <c r="A3331" s="59">
        <v>200110293</v>
      </c>
      <c r="B3331" s="59">
        <v>200098710</v>
      </c>
      <c r="C3331" s="59" t="s">
        <v>3676</v>
      </c>
      <c r="D3331" s="59" t="s">
        <v>1613</v>
      </c>
      <c r="E3331" s="60" t="s">
        <v>3680</v>
      </c>
      <c r="F3331" s="60"/>
      <c r="G3331" s="60"/>
      <c r="H3331" s="60"/>
      <c r="I3331" s="59">
        <f t="shared" si="54"/>
        <v>13</v>
      </c>
      <c r="J3331" s="59" t="s">
        <v>1613</v>
      </c>
      <c r="K3331" s="61"/>
      <c r="L3331" s="62" t="s">
        <v>6737</v>
      </c>
      <c r="M3331" s="62" t="s">
        <v>3680</v>
      </c>
      <c r="N3331" s="72" t="str">
        <f>VLOOKUP(M3331,'Hulpblad KAR-parser'!A:C,2,FALSE)</f>
        <v>Met brand</v>
      </c>
      <c r="O3331" s="72" t="str">
        <f>IF(VLOOKUP(M3331,'Hulpblad KAR-parser'!A:C,3,FALSE)="","",VLOOKUP(M3331,'Hulpblad KAR-parser'!A:C,3,FALSE))</f>
        <v>Ja</v>
      </c>
      <c r="P3331" s="136" t="str">
        <f>IF(CONCATENATE(C3331,D3331)="","",VLOOKUP(CONCATENATE(C3331,D3331),Karakteristieken!AQ:AQ,1,FALSE))</f>
        <v>Met brandJa</v>
      </c>
    </row>
    <row r="3332" spans="1:16" x14ac:dyDescent="0.25">
      <c r="A3332" s="59">
        <v>200110294</v>
      </c>
      <c r="B3332" s="59">
        <v>200098711</v>
      </c>
      <c r="C3332" s="59" t="s">
        <v>3676</v>
      </c>
      <c r="D3332" s="59" t="s">
        <v>1561</v>
      </c>
      <c r="E3332" s="60" t="s">
        <v>3682</v>
      </c>
      <c r="F3332" s="60"/>
      <c r="G3332" s="60"/>
      <c r="H3332" s="60"/>
      <c r="I3332" s="59">
        <f t="shared" si="54"/>
        <v>14</v>
      </c>
      <c r="J3332" s="59" t="s">
        <v>1613</v>
      </c>
      <c r="K3332" s="61"/>
      <c r="L3332" s="62" t="s">
        <v>6737</v>
      </c>
      <c r="M3332" s="62" t="s">
        <v>3682</v>
      </c>
      <c r="N3332" s="72" t="str">
        <f>VLOOKUP(M3332,'Hulpblad KAR-parser'!A:C,2,FALSE)</f>
        <v>Met brand</v>
      </c>
      <c r="O3332" s="72" t="str">
        <f>IF(VLOOKUP(M3332,'Hulpblad KAR-parser'!A:C,3,FALSE)="","",VLOOKUP(M3332,'Hulpblad KAR-parser'!A:C,3,FALSE))</f>
        <v>Nee</v>
      </c>
      <c r="P3332" s="136" t="str">
        <f>IF(CONCATENATE(C3332,D3332)="","",VLOOKUP(CONCATENATE(C3332,D3332),Karakteristieken!AQ:AQ,1,FALSE))</f>
        <v>Met brandNee</v>
      </c>
    </row>
    <row r="3333" spans="1:16" x14ac:dyDescent="0.25">
      <c r="A3333" s="59">
        <v>200110295</v>
      </c>
      <c r="B3333" s="59">
        <v>200098712</v>
      </c>
      <c r="C3333" s="59" t="s">
        <v>3683</v>
      </c>
      <c r="D3333" s="65" t="s">
        <v>1613</v>
      </c>
      <c r="E3333" s="60" t="s">
        <v>6358</v>
      </c>
      <c r="F3333" s="60"/>
      <c r="G3333" s="60"/>
      <c r="H3333" s="60"/>
      <c r="I3333" s="59">
        <f t="shared" si="54"/>
        <v>21</v>
      </c>
      <c r="J3333" s="59" t="s">
        <v>1613</v>
      </c>
      <c r="K3333" s="61" t="s">
        <v>12187</v>
      </c>
      <c r="L3333" s="62" t="s">
        <v>6737</v>
      </c>
      <c r="M3333" s="62" t="s">
        <v>6358</v>
      </c>
      <c r="N3333" s="72" t="str">
        <f>VLOOKUP(M3333,'Hulpblad KAR-parser'!A:C,2,FALSE)</f>
        <v>Met gevaarlijke stof</v>
      </c>
      <c r="O3333" s="72" t="str">
        <f>IF(VLOOKUP(M3333,'Hulpblad KAR-parser'!A:C,3,FALSE)="","",VLOOKUP(M3333,'Hulpblad KAR-parser'!A:C,3,FALSE))</f>
        <v/>
      </c>
      <c r="P3333" s="136" t="str">
        <f>IF(CONCATENATE(C3333,D3333)="","",VLOOKUP(CONCATENATE(C3333,D3333),Karakteristieken!AQ:AQ,1,FALSE))</f>
        <v>Met gevaarlijke stofJa</v>
      </c>
    </row>
    <row r="3334" spans="1:16" x14ac:dyDescent="0.25">
      <c r="A3334" s="59"/>
      <c r="B3334" s="59"/>
      <c r="C3334" s="59"/>
      <c r="D3334" s="59"/>
      <c r="E3334" s="60" t="s">
        <v>10214</v>
      </c>
      <c r="F3334" s="60"/>
      <c r="G3334" s="60" t="s">
        <v>6358</v>
      </c>
      <c r="H3334" s="60"/>
      <c r="I3334" s="59">
        <f t="shared" si="54"/>
        <v>17</v>
      </c>
      <c r="J3334" s="59" t="s">
        <v>1561</v>
      </c>
      <c r="K3334" s="61"/>
      <c r="L3334" s="62" t="s">
        <v>6737</v>
      </c>
      <c r="M3334" s="62" t="s">
        <v>6358</v>
      </c>
      <c r="N3334" s="72" t="str">
        <f>VLOOKUP(M3334,'Hulpblad KAR-parser'!A:C,2,FALSE)</f>
        <v>Met gevaarlijke stof</v>
      </c>
      <c r="O3334" s="72" t="str">
        <f>IF(VLOOKUP(M3334,'Hulpblad KAR-parser'!A:C,3,FALSE)="","",VLOOKUP(M3334,'Hulpblad KAR-parser'!A:C,3,FALSE))</f>
        <v/>
      </c>
      <c r="P3334" s="136" t="str">
        <f>IF(CONCATENATE(C3334,D3334)="","",VLOOKUP(CONCATENATE(C3334,D3334),Karakteristieken!AQ:AQ,1,FALSE))</f>
        <v/>
      </c>
    </row>
    <row r="3335" spans="1:16" x14ac:dyDescent="0.25">
      <c r="A3335" s="59"/>
      <c r="B3335" s="59"/>
      <c r="C3335" s="59"/>
      <c r="D3335" s="59"/>
      <c r="E3335" s="60" t="s">
        <v>10215</v>
      </c>
      <c r="F3335" s="60"/>
      <c r="G3335" s="60" t="s">
        <v>6358</v>
      </c>
      <c r="H3335" s="60"/>
      <c r="I3335" s="59">
        <f t="shared" si="54"/>
        <v>3</v>
      </c>
      <c r="J3335" s="59" t="s">
        <v>1561</v>
      </c>
      <c r="K3335" s="61"/>
      <c r="L3335" s="62" t="s">
        <v>6737</v>
      </c>
      <c r="M3335" s="62" t="s">
        <v>6358</v>
      </c>
      <c r="N3335" s="72" t="str">
        <f>VLOOKUP(M3335,'Hulpblad KAR-parser'!A:C,2,FALSE)</f>
        <v>Met gevaarlijke stof</v>
      </c>
      <c r="O3335" s="72" t="str">
        <f>IF(VLOOKUP(M3335,'Hulpblad KAR-parser'!A:C,3,FALSE)="","",VLOOKUP(M3335,'Hulpblad KAR-parser'!A:C,3,FALSE))</f>
        <v/>
      </c>
      <c r="P3335" s="136" t="str">
        <f>IF(CONCATENATE(C3335,D3335)="","",VLOOKUP(CONCATENATE(C3335,D3335),Karakteristieken!AQ:AQ,1,FALSE))</f>
        <v/>
      </c>
    </row>
    <row r="3336" spans="1:16" x14ac:dyDescent="0.25">
      <c r="A3336" s="59"/>
      <c r="B3336" s="59"/>
      <c r="C3336" s="59"/>
      <c r="D3336" s="59"/>
      <c r="E3336" s="60" t="s">
        <v>10216</v>
      </c>
      <c r="F3336" s="60"/>
      <c r="G3336" s="60" t="s">
        <v>6358</v>
      </c>
      <c r="H3336" s="60"/>
      <c r="I3336" s="59">
        <f t="shared" si="54"/>
        <v>6</v>
      </c>
      <c r="J3336" s="59" t="s">
        <v>1561</v>
      </c>
      <c r="K3336" s="61"/>
      <c r="L3336" s="62" t="s">
        <v>6737</v>
      </c>
      <c r="M3336" s="62" t="s">
        <v>6358</v>
      </c>
      <c r="N3336" s="72" t="str">
        <f>VLOOKUP(M3336,'Hulpblad KAR-parser'!A:C,2,FALSE)</f>
        <v>Met gevaarlijke stof</v>
      </c>
      <c r="O3336" s="72" t="str">
        <f>IF(VLOOKUP(M3336,'Hulpblad KAR-parser'!A:C,3,FALSE)="","",VLOOKUP(M3336,'Hulpblad KAR-parser'!A:C,3,FALSE))</f>
        <v/>
      </c>
      <c r="P3336" s="136" t="str">
        <f>IF(CONCATENATE(C3336,D3336)="","",VLOOKUP(CONCATENATE(C3336,D3336),Karakteristieken!AQ:AQ,1,FALSE))</f>
        <v/>
      </c>
    </row>
    <row r="3337" spans="1:16" x14ac:dyDescent="0.25">
      <c r="A3337" s="59">
        <v>200110296</v>
      </c>
      <c r="B3337" s="59">
        <v>200098713</v>
      </c>
      <c r="C3337" s="59" t="s">
        <v>3683</v>
      </c>
      <c r="D3337" s="59" t="s">
        <v>1613</v>
      </c>
      <c r="E3337" s="60" t="s">
        <v>3688</v>
      </c>
      <c r="F3337" s="60"/>
      <c r="G3337" s="60"/>
      <c r="H3337" s="60"/>
      <c r="I3337" s="59">
        <f t="shared" si="54"/>
        <v>24</v>
      </c>
      <c r="J3337" s="59" t="s">
        <v>1613</v>
      </c>
      <c r="K3337" s="61"/>
      <c r="L3337" s="62" t="s">
        <v>6737</v>
      </c>
      <c r="M3337" s="62" t="s">
        <v>3688</v>
      </c>
      <c r="N3337" s="72" t="str">
        <f>VLOOKUP(M3337,'Hulpblad KAR-parser'!A:C,2,FALSE)</f>
        <v>Met gevaarlijke stof</v>
      </c>
      <c r="O3337" s="72" t="str">
        <f>IF(VLOOKUP(M3337,'Hulpblad KAR-parser'!A:C,3,FALSE)="","",VLOOKUP(M3337,'Hulpblad KAR-parser'!A:C,3,FALSE))</f>
        <v>Ja</v>
      </c>
      <c r="P3337" s="136" t="str">
        <f>IF(CONCATENATE(C3337,D3337)="","",VLOOKUP(CONCATENATE(C3337,D3337),Karakteristieken!AQ:AQ,1,FALSE))</f>
        <v>Met gevaarlijke stofJa</v>
      </c>
    </row>
    <row r="3338" spans="1:16" x14ac:dyDescent="0.25">
      <c r="A3338" s="59">
        <v>200110297</v>
      </c>
      <c r="B3338" s="59">
        <v>200098714</v>
      </c>
      <c r="C3338" s="59" t="s">
        <v>3683</v>
      </c>
      <c r="D3338" s="59" t="s">
        <v>1561</v>
      </c>
      <c r="E3338" s="60" t="s">
        <v>3691</v>
      </c>
      <c r="F3338" s="60"/>
      <c r="G3338" s="60"/>
      <c r="H3338" s="60"/>
      <c r="I3338" s="59">
        <f t="shared" si="54"/>
        <v>25</v>
      </c>
      <c r="J3338" s="59" t="s">
        <v>1613</v>
      </c>
      <c r="K3338" s="61"/>
      <c r="L3338" s="62" t="s">
        <v>6737</v>
      </c>
      <c r="M3338" s="62" t="s">
        <v>3691</v>
      </c>
      <c r="N3338" s="72" t="str">
        <f>VLOOKUP(M3338,'Hulpblad KAR-parser'!A:C,2,FALSE)</f>
        <v>Met gevaarlijke stof</v>
      </c>
      <c r="O3338" s="72" t="str">
        <f>IF(VLOOKUP(M3338,'Hulpblad KAR-parser'!A:C,3,FALSE)="","",VLOOKUP(M3338,'Hulpblad KAR-parser'!A:C,3,FALSE))</f>
        <v>Nee</v>
      </c>
      <c r="P3338" s="136" t="str">
        <f>IF(CONCATENATE(C3338,D3338)="","",VLOOKUP(CONCATENATE(C3338,D3338),Karakteristieken!AQ:AQ,1,FALSE))</f>
        <v>Met gevaarlijke stofNee</v>
      </c>
    </row>
    <row r="3339" spans="1:16" x14ac:dyDescent="0.25">
      <c r="A3339" s="59">
        <v>200011241</v>
      </c>
      <c r="B3339" s="59">
        <v>200011240</v>
      </c>
      <c r="C3339" s="59" t="s">
        <v>3692</v>
      </c>
      <c r="D3339" s="65" t="s">
        <v>1613</v>
      </c>
      <c r="E3339" s="60" t="s">
        <v>6359</v>
      </c>
      <c r="F3339" s="60"/>
      <c r="G3339" s="60"/>
      <c r="H3339" s="60"/>
      <c r="I3339" s="59">
        <f t="shared" si="54"/>
        <v>12</v>
      </c>
      <c r="J3339" s="59" t="s">
        <v>1613</v>
      </c>
      <c r="K3339" s="61" t="s">
        <v>12187</v>
      </c>
      <c r="L3339" s="62" t="s">
        <v>6737</v>
      </c>
      <c r="M3339" s="62" t="s">
        <v>6359</v>
      </c>
      <c r="N3339" s="72" t="str">
        <f>VLOOKUP(M3339,'Hulpblad KAR-parser'!A:C,2,FALSE)</f>
        <v>Met ongeval</v>
      </c>
      <c r="O3339" s="72" t="str">
        <f>IF(VLOOKUP(M3339,'Hulpblad KAR-parser'!A:C,3,FALSE)="","",VLOOKUP(M3339,'Hulpblad KAR-parser'!A:C,3,FALSE))</f>
        <v/>
      </c>
      <c r="P3339" s="136" t="str">
        <f>IF(CONCATENATE(C3339,D3339)="","",VLOOKUP(CONCATENATE(C3339,D3339),Karakteristieken!AQ:AQ,1,FALSE))</f>
        <v>Met ongevalJa</v>
      </c>
    </row>
    <row r="3340" spans="1:16" x14ac:dyDescent="0.25">
      <c r="A3340" s="59"/>
      <c r="B3340" s="59"/>
      <c r="C3340" s="59"/>
      <c r="D3340" s="59"/>
      <c r="E3340" s="60" t="s">
        <v>10217</v>
      </c>
      <c r="F3340" s="60"/>
      <c r="G3340" s="60" t="s">
        <v>6359</v>
      </c>
      <c r="H3340" s="60"/>
      <c r="I3340" s="59">
        <f t="shared" si="54"/>
        <v>7</v>
      </c>
      <c r="J3340" s="59" t="s">
        <v>1561</v>
      </c>
      <c r="K3340" s="61"/>
      <c r="L3340" s="62" t="s">
        <v>6737</v>
      </c>
      <c r="M3340" s="62" t="s">
        <v>6359</v>
      </c>
      <c r="N3340" s="72" t="str">
        <f>VLOOKUP(M3340,'Hulpblad KAR-parser'!A:C,2,FALSE)</f>
        <v>Met ongeval</v>
      </c>
      <c r="O3340" s="72" t="str">
        <f>IF(VLOOKUP(M3340,'Hulpblad KAR-parser'!A:C,3,FALSE)="","",VLOOKUP(M3340,'Hulpblad KAR-parser'!A:C,3,FALSE))</f>
        <v/>
      </c>
      <c r="P3340" s="136" t="str">
        <f>IF(CONCATENATE(C3340,D3340)="","",VLOOKUP(CONCATENATE(C3340,D3340),Karakteristieken!AQ:AQ,1,FALSE))</f>
        <v/>
      </c>
    </row>
    <row r="3341" spans="1:16" x14ac:dyDescent="0.25">
      <c r="A3341" s="59"/>
      <c r="B3341" s="59"/>
      <c r="C3341" s="59"/>
      <c r="D3341" s="59"/>
      <c r="E3341" s="60" t="s">
        <v>10218</v>
      </c>
      <c r="F3341" s="60"/>
      <c r="G3341" s="60" t="s">
        <v>6359</v>
      </c>
      <c r="H3341" s="60"/>
      <c r="I3341" s="59">
        <f t="shared" si="54"/>
        <v>6</v>
      </c>
      <c r="J3341" s="59" t="s">
        <v>1561</v>
      </c>
      <c r="K3341" s="61"/>
      <c r="L3341" s="62" t="s">
        <v>6737</v>
      </c>
      <c r="M3341" s="62" t="s">
        <v>6359</v>
      </c>
      <c r="N3341" s="72" t="str">
        <f>VLOOKUP(M3341,'Hulpblad KAR-parser'!A:C,2,FALSE)</f>
        <v>Met ongeval</v>
      </c>
      <c r="O3341" s="72" t="str">
        <f>IF(VLOOKUP(M3341,'Hulpblad KAR-parser'!A:C,3,FALSE)="","",VLOOKUP(M3341,'Hulpblad KAR-parser'!A:C,3,FALSE))</f>
        <v/>
      </c>
      <c r="P3341" s="136" t="str">
        <f>IF(CONCATENATE(C3341,D3341)="","",VLOOKUP(CONCATENATE(C3341,D3341),Karakteristieken!AQ:AQ,1,FALSE))</f>
        <v/>
      </c>
    </row>
    <row r="3342" spans="1:16" x14ac:dyDescent="0.25">
      <c r="A3342" s="59"/>
      <c r="B3342" s="59"/>
      <c r="C3342" s="59"/>
      <c r="D3342" s="59"/>
      <c r="E3342" s="60" t="s">
        <v>10219</v>
      </c>
      <c r="F3342" s="60"/>
      <c r="G3342" s="60" t="s">
        <v>6359</v>
      </c>
      <c r="H3342" s="60"/>
      <c r="I3342" s="59">
        <f t="shared" si="54"/>
        <v>5</v>
      </c>
      <c r="J3342" s="59" t="s">
        <v>1561</v>
      </c>
      <c r="K3342" s="61"/>
      <c r="L3342" s="62" t="s">
        <v>6737</v>
      </c>
      <c r="M3342" s="62" t="s">
        <v>6359</v>
      </c>
      <c r="N3342" s="72" t="str">
        <f>VLOOKUP(M3342,'Hulpblad KAR-parser'!A:C,2,FALSE)</f>
        <v>Met ongeval</v>
      </c>
      <c r="O3342" s="72" t="str">
        <f>IF(VLOOKUP(M3342,'Hulpblad KAR-parser'!A:C,3,FALSE)="","",VLOOKUP(M3342,'Hulpblad KAR-parser'!A:C,3,FALSE))</f>
        <v/>
      </c>
      <c r="P3342" s="136" t="str">
        <f>IF(CONCATENATE(C3342,D3342)="","",VLOOKUP(CONCATENATE(C3342,D3342),Karakteristieken!AQ:AQ,1,FALSE))</f>
        <v/>
      </c>
    </row>
    <row r="3343" spans="1:16" x14ac:dyDescent="0.25">
      <c r="A3343" s="59">
        <v>200110298</v>
      </c>
      <c r="B3343" s="59">
        <v>200098715</v>
      </c>
      <c r="C3343" s="59" t="s">
        <v>3692</v>
      </c>
      <c r="D3343" s="59" t="s">
        <v>1613</v>
      </c>
      <c r="E3343" s="60" t="s">
        <v>3696</v>
      </c>
      <c r="F3343" s="60"/>
      <c r="G3343" s="60"/>
      <c r="H3343" s="60"/>
      <c r="I3343" s="59">
        <f t="shared" si="54"/>
        <v>15</v>
      </c>
      <c r="J3343" s="59" t="s">
        <v>1613</v>
      </c>
      <c r="K3343" s="61"/>
      <c r="L3343" s="62" t="s">
        <v>6737</v>
      </c>
      <c r="M3343" s="62" t="s">
        <v>3696</v>
      </c>
      <c r="N3343" s="72" t="str">
        <f>VLOOKUP(M3343,'Hulpblad KAR-parser'!A:C,2,FALSE)</f>
        <v>Met ongeval</v>
      </c>
      <c r="O3343" s="72" t="str">
        <f>IF(VLOOKUP(M3343,'Hulpblad KAR-parser'!A:C,3,FALSE)="","",VLOOKUP(M3343,'Hulpblad KAR-parser'!A:C,3,FALSE))</f>
        <v>Ja</v>
      </c>
      <c r="P3343" s="136" t="str">
        <f>IF(CONCATENATE(C3343,D3343)="","",VLOOKUP(CONCATENATE(C3343,D3343),Karakteristieken!AQ:AQ,1,FALSE))</f>
        <v>Met ongevalJa</v>
      </c>
    </row>
    <row r="3344" spans="1:16" x14ac:dyDescent="0.25">
      <c r="A3344" s="59">
        <v>200110299</v>
      </c>
      <c r="B3344" s="59">
        <v>200098716</v>
      </c>
      <c r="C3344" s="59" t="s">
        <v>3692</v>
      </c>
      <c r="D3344" s="59" t="s">
        <v>1561</v>
      </c>
      <c r="E3344" s="60" t="s">
        <v>3699</v>
      </c>
      <c r="F3344" s="60"/>
      <c r="G3344" s="60"/>
      <c r="H3344" s="60"/>
      <c r="I3344" s="59">
        <f t="shared" si="54"/>
        <v>16</v>
      </c>
      <c r="J3344" s="59" t="s">
        <v>1613</v>
      </c>
      <c r="K3344" s="61"/>
      <c r="L3344" s="62" t="s">
        <v>6737</v>
      </c>
      <c r="M3344" s="62" t="s">
        <v>3699</v>
      </c>
      <c r="N3344" s="72" t="str">
        <f>VLOOKUP(M3344,'Hulpblad KAR-parser'!A:C,2,FALSE)</f>
        <v>Met ongeval</v>
      </c>
      <c r="O3344" s="72" t="str">
        <f>IF(VLOOKUP(M3344,'Hulpblad KAR-parser'!A:C,3,FALSE)="","",VLOOKUP(M3344,'Hulpblad KAR-parser'!A:C,3,FALSE))</f>
        <v>Nee</v>
      </c>
      <c r="P3344" s="136" t="str">
        <f>IF(CONCATENATE(C3344,D3344)="","",VLOOKUP(CONCATENATE(C3344,D3344),Karakteristieken!AQ:AQ,1,FALSE))</f>
        <v>Met ongevalNee</v>
      </c>
    </row>
    <row r="3345" spans="1:16" x14ac:dyDescent="0.25">
      <c r="A3345" s="59">
        <v>200011243</v>
      </c>
      <c r="B3345" s="59">
        <v>200011242</v>
      </c>
      <c r="C3345" s="59" t="s">
        <v>3700</v>
      </c>
      <c r="D3345" s="65" t="s">
        <v>1613</v>
      </c>
      <c r="E3345" s="60" t="s">
        <v>6360</v>
      </c>
      <c r="F3345" s="60"/>
      <c r="G3345" s="60"/>
      <c r="H3345" s="60"/>
      <c r="I3345" s="59">
        <f t="shared" si="54"/>
        <v>7</v>
      </c>
      <c r="J3345" s="59" t="s">
        <v>1613</v>
      </c>
      <c r="K3345" s="61" t="s">
        <v>12187</v>
      </c>
      <c r="L3345" s="62" t="s">
        <v>6737</v>
      </c>
      <c r="M3345" s="62" t="s">
        <v>6360</v>
      </c>
      <c r="N3345" s="72" t="str">
        <f>VLOOKUP(M3345,'Hulpblad KAR-parser'!A:C,2,FALSE)</f>
        <v>Met WO</v>
      </c>
      <c r="O3345" s="72" t="str">
        <f>IF(VLOOKUP(M3345,'Hulpblad KAR-parser'!A:C,3,FALSE)="","",VLOOKUP(M3345,'Hulpblad KAR-parser'!A:C,3,FALSE))</f>
        <v/>
      </c>
      <c r="P3345" s="136" t="str">
        <f>IF(CONCATENATE(C3345,D3345)="","",VLOOKUP(CONCATENATE(C3345,D3345),Karakteristieken!AQ:AQ,1,FALSE))</f>
        <v>Met WOJa</v>
      </c>
    </row>
    <row r="3346" spans="1:16" x14ac:dyDescent="0.25">
      <c r="A3346" s="59"/>
      <c r="B3346" s="59"/>
      <c r="C3346" s="59"/>
      <c r="D3346" s="59"/>
      <c r="E3346" s="60" t="s">
        <v>10220</v>
      </c>
      <c r="F3346" s="60"/>
      <c r="G3346" s="60" t="s">
        <v>6360</v>
      </c>
      <c r="H3346" s="60"/>
      <c r="I3346" s="59">
        <f t="shared" si="54"/>
        <v>6</v>
      </c>
      <c r="J3346" s="59" t="s">
        <v>1561</v>
      </c>
      <c r="K3346" s="61"/>
      <c r="L3346" s="62" t="s">
        <v>6737</v>
      </c>
      <c r="M3346" s="62" t="s">
        <v>6360</v>
      </c>
      <c r="N3346" s="72" t="str">
        <f>VLOOKUP(M3346,'Hulpblad KAR-parser'!A:C,2,FALSE)</f>
        <v>Met WO</v>
      </c>
      <c r="O3346" s="72" t="str">
        <f>IF(VLOOKUP(M3346,'Hulpblad KAR-parser'!A:C,3,FALSE)="","",VLOOKUP(M3346,'Hulpblad KAR-parser'!A:C,3,FALSE))</f>
        <v/>
      </c>
      <c r="P3346" s="136" t="str">
        <f>IF(CONCATENATE(C3346,D3346)="","",VLOOKUP(CONCATENATE(C3346,D3346),Karakteristieken!AQ:AQ,1,FALSE))</f>
        <v/>
      </c>
    </row>
    <row r="3347" spans="1:16" x14ac:dyDescent="0.25">
      <c r="A3347" s="59"/>
      <c r="B3347" s="59"/>
      <c r="C3347" s="59"/>
      <c r="D3347" s="59"/>
      <c r="E3347" s="60" t="s">
        <v>10221</v>
      </c>
      <c r="F3347" s="60"/>
      <c r="G3347" s="60" t="s">
        <v>6360</v>
      </c>
      <c r="H3347" s="60"/>
      <c r="I3347" s="59">
        <f t="shared" si="54"/>
        <v>5</v>
      </c>
      <c r="J3347" s="59" t="s">
        <v>1561</v>
      </c>
      <c r="K3347" s="61"/>
      <c r="L3347" s="62" t="s">
        <v>6737</v>
      </c>
      <c r="M3347" s="62" t="s">
        <v>6360</v>
      </c>
      <c r="N3347" s="72" t="str">
        <f>VLOOKUP(M3347,'Hulpblad KAR-parser'!A:C,2,FALSE)</f>
        <v>Met WO</v>
      </c>
      <c r="O3347" s="72" t="str">
        <f>IF(VLOOKUP(M3347,'Hulpblad KAR-parser'!A:C,3,FALSE)="","",VLOOKUP(M3347,'Hulpblad KAR-parser'!A:C,3,FALSE))</f>
        <v/>
      </c>
      <c r="P3347" s="136" t="str">
        <f>IF(CONCATENATE(C3347,D3347)="","",VLOOKUP(CONCATENATE(C3347,D3347),Karakteristieken!AQ:AQ,1,FALSE))</f>
        <v/>
      </c>
    </row>
    <row r="3348" spans="1:16" x14ac:dyDescent="0.25">
      <c r="A3348" s="59">
        <v>200110300</v>
      </c>
      <c r="B3348" s="59">
        <v>200098717</v>
      </c>
      <c r="C3348" s="59" t="s">
        <v>3700</v>
      </c>
      <c r="D3348" s="59" t="s">
        <v>1613</v>
      </c>
      <c r="E3348" s="60" t="s">
        <v>3704</v>
      </c>
      <c r="F3348" s="60"/>
      <c r="G3348" s="60"/>
      <c r="H3348" s="60"/>
      <c r="I3348" s="59">
        <f t="shared" si="54"/>
        <v>10</v>
      </c>
      <c r="J3348" s="59" t="s">
        <v>1613</v>
      </c>
      <c r="K3348" s="61"/>
      <c r="L3348" s="62" t="s">
        <v>6737</v>
      </c>
      <c r="M3348" s="62" t="s">
        <v>3704</v>
      </c>
      <c r="N3348" s="72" t="str">
        <f>VLOOKUP(M3348,'Hulpblad KAR-parser'!A:C,2,FALSE)</f>
        <v>Met WO</v>
      </c>
      <c r="O3348" s="72" t="str">
        <f>IF(VLOOKUP(M3348,'Hulpblad KAR-parser'!A:C,3,FALSE)="","",VLOOKUP(M3348,'Hulpblad KAR-parser'!A:C,3,FALSE))</f>
        <v>Ja</v>
      </c>
      <c r="P3348" s="136" t="str">
        <f>IF(CONCATENATE(C3348,D3348)="","",VLOOKUP(CONCATENATE(C3348,D3348),Karakteristieken!AQ:AQ,1,FALSE))</f>
        <v>Met WOJa</v>
      </c>
    </row>
    <row r="3349" spans="1:16" x14ac:dyDescent="0.25">
      <c r="A3349" s="59">
        <v>200110301</v>
      </c>
      <c r="B3349" s="59">
        <v>200098718</v>
      </c>
      <c r="C3349" s="59" t="s">
        <v>3700</v>
      </c>
      <c r="D3349" s="59" t="s">
        <v>1561</v>
      </c>
      <c r="E3349" s="60" t="s">
        <v>3706</v>
      </c>
      <c r="F3349" s="60"/>
      <c r="G3349" s="60"/>
      <c r="H3349" s="60"/>
      <c r="I3349" s="59">
        <f t="shared" si="54"/>
        <v>11</v>
      </c>
      <c r="J3349" s="59" t="s">
        <v>1613</v>
      </c>
      <c r="K3349" s="61"/>
      <c r="L3349" s="62" t="s">
        <v>6737</v>
      </c>
      <c r="M3349" s="62" t="s">
        <v>3706</v>
      </c>
      <c r="N3349" s="72" t="str">
        <f>VLOOKUP(M3349,'Hulpblad KAR-parser'!A:C,2,FALSE)</f>
        <v>Met WO</v>
      </c>
      <c r="O3349" s="72" t="str">
        <f>IF(VLOOKUP(M3349,'Hulpblad KAR-parser'!A:C,3,FALSE)="","",VLOOKUP(M3349,'Hulpblad KAR-parser'!A:C,3,FALSE))</f>
        <v>Nee</v>
      </c>
      <c r="P3349" s="136" t="str">
        <f>IF(CONCATENATE(C3349,D3349)="","",VLOOKUP(CONCATENATE(C3349,D3349),Karakteristieken!AQ:AQ,1,FALSE))</f>
        <v>Met WONee</v>
      </c>
    </row>
    <row r="3350" spans="1:16" x14ac:dyDescent="0.25">
      <c r="A3350" s="59">
        <v>200110302</v>
      </c>
      <c r="B3350" s="59">
        <v>200098719</v>
      </c>
      <c r="C3350" s="59" t="s">
        <v>3707</v>
      </c>
      <c r="D3350" s="59"/>
      <c r="E3350" s="60" t="s">
        <v>3709</v>
      </c>
      <c r="F3350" s="60"/>
      <c r="G3350" s="60"/>
      <c r="H3350" s="60"/>
      <c r="I3350" s="59">
        <f t="shared" si="54"/>
        <v>14</v>
      </c>
      <c r="J3350" s="59" t="s">
        <v>1613</v>
      </c>
      <c r="K3350" s="61"/>
      <c r="L3350" s="62" t="s">
        <v>6737</v>
      </c>
      <c r="M3350" s="62" t="s">
        <v>3709</v>
      </c>
      <c r="N3350" s="72" t="str">
        <f>VLOOKUP(M3350,'Hulpblad KAR-parser'!A:C,2,FALSE)</f>
        <v>Meteogegevens</v>
      </c>
      <c r="O3350" s="72" t="str">
        <f>IF(VLOOKUP(M3350,'Hulpblad KAR-parser'!A:C,3,FALSE)="","",VLOOKUP(M3350,'Hulpblad KAR-parser'!A:C,3,FALSE))</f>
        <v/>
      </c>
      <c r="P3350" s="136" t="str">
        <f>IF(CONCATENATE(C3350,D3350)="","",VLOOKUP(CONCATENATE(C3350,D3350),Karakteristieken!AQ:AQ,1,FALSE))</f>
        <v>Meteogegevens</v>
      </c>
    </row>
    <row r="3351" spans="1:16" x14ac:dyDescent="0.25">
      <c r="A3351" s="59"/>
      <c r="B3351" s="59"/>
      <c r="C3351" s="59"/>
      <c r="D3351" s="59"/>
      <c r="E3351" s="60" t="s">
        <v>10222</v>
      </c>
      <c r="F3351" s="60"/>
      <c r="G3351" s="60" t="s">
        <v>3709</v>
      </c>
      <c r="H3351" s="60"/>
      <c r="I3351" s="59">
        <f t="shared" si="54"/>
        <v>6</v>
      </c>
      <c r="J3351" s="59" t="s">
        <v>1561</v>
      </c>
      <c r="K3351" s="61"/>
      <c r="L3351" s="62" t="s">
        <v>6737</v>
      </c>
      <c r="M3351" s="62" t="s">
        <v>3709</v>
      </c>
      <c r="N3351" s="72" t="str">
        <f>VLOOKUP(M3351,'Hulpblad KAR-parser'!A:C,2,FALSE)</f>
        <v>Meteogegevens</v>
      </c>
      <c r="O3351" s="72" t="str">
        <f>IF(VLOOKUP(M3351,'Hulpblad KAR-parser'!A:C,3,FALSE)="","",VLOOKUP(M3351,'Hulpblad KAR-parser'!A:C,3,FALSE))</f>
        <v/>
      </c>
      <c r="P3351" s="136" t="str">
        <f>IF(CONCATENATE(C3351,D3351)="","",VLOOKUP(CONCATENATE(C3351,D3351),Karakteristieken!AQ:AQ,1,FALSE))</f>
        <v/>
      </c>
    </row>
    <row r="3352" spans="1:16" x14ac:dyDescent="0.25">
      <c r="A3352" s="67">
        <v>200137349</v>
      </c>
      <c r="B3352" s="67">
        <v>200059176</v>
      </c>
      <c r="C3352" s="67" t="s">
        <v>11768</v>
      </c>
      <c r="D3352" s="67" t="s">
        <v>4804</v>
      </c>
      <c r="E3352" s="68" t="s">
        <v>6283</v>
      </c>
      <c r="F3352" s="68"/>
      <c r="G3352" s="68"/>
      <c r="H3352" s="68"/>
      <c r="I3352" s="67">
        <f t="shared" si="54"/>
        <v>19</v>
      </c>
      <c r="J3352" s="67" t="s">
        <v>1613</v>
      </c>
      <c r="K3352" s="91" t="s">
        <v>12550</v>
      </c>
      <c r="L3352" s="62" t="s">
        <v>6738</v>
      </c>
      <c r="M3352" s="62" t="s">
        <v>6283</v>
      </c>
      <c r="N3352" s="72" t="str">
        <f>VLOOKUP(M3352,'Hulpblad KAR-parser'!A:C,2,FALSE)</f>
        <v>Aantref/lek gev.stof</v>
      </c>
      <c r="O3352" s="72" t="str">
        <f>IF(VLOOKUP(M3352,'Hulpblad KAR-parser'!A:C,3,FALSE)="","",VLOOKUP(M3352,'Hulpblad KAR-parser'!A:C,3,FALSE))</f>
        <v>Gevaarlijke stof</v>
      </c>
      <c r="P3352" s="136" t="str">
        <f>IF(CONCATENATE(C3352,D3352)="","",VLOOKUP(CONCATENATE(C3352,D3352),Karakteristieken!AQ:AQ,1,FALSE))</f>
        <v>Aantref/lek gev.stofGevaarlijke stof</v>
      </c>
    </row>
    <row r="3353" spans="1:16" x14ac:dyDescent="0.25">
      <c r="A3353" s="67"/>
      <c r="B3353" s="67"/>
      <c r="C3353" s="67"/>
      <c r="D3353" s="67"/>
      <c r="E3353" s="68" t="s">
        <v>8217</v>
      </c>
      <c r="F3353" s="68"/>
      <c r="G3353" s="68" t="s">
        <v>6283</v>
      </c>
      <c r="H3353" s="68"/>
      <c r="I3353" s="67">
        <f t="shared" si="54"/>
        <v>15</v>
      </c>
      <c r="J3353" s="67" t="s">
        <v>1561</v>
      </c>
      <c r="K3353" s="91" t="s">
        <v>12550</v>
      </c>
      <c r="L3353" s="62" t="s">
        <v>6738</v>
      </c>
      <c r="M3353" s="62" t="s">
        <v>6283</v>
      </c>
      <c r="N3353" s="72" t="str">
        <f>VLOOKUP(M3353,'Hulpblad KAR-parser'!A:C,2,FALSE)</f>
        <v>Aantref/lek gev.stof</v>
      </c>
      <c r="O3353" s="72" t="str">
        <f>IF(VLOOKUP(M3353,'Hulpblad KAR-parser'!A:C,3,FALSE)="","",VLOOKUP(M3353,'Hulpblad KAR-parser'!A:C,3,FALSE))</f>
        <v>Gevaarlijke stof</v>
      </c>
      <c r="P3353" s="136" t="str">
        <f>IF(CONCATENATE(C3353,D3353)="","",VLOOKUP(CONCATENATE(C3353,D3353),Karakteristieken!AQ:AQ,1,FALSE))</f>
        <v/>
      </c>
    </row>
    <row r="3354" spans="1:16" x14ac:dyDescent="0.25">
      <c r="A3354" s="59">
        <v>200110305</v>
      </c>
      <c r="B3354" s="59">
        <v>200059207</v>
      </c>
      <c r="C3354" s="59" t="s">
        <v>1761</v>
      </c>
      <c r="D3354" s="59" t="s">
        <v>1762</v>
      </c>
      <c r="E3354" s="60" t="s">
        <v>6194</v>
      </c>
      <c r="F3354" s="60"/>
      <c r="G3354" s="60"/>
      <c r="H3354" s="60"/>
      <c r="I3354" s="59">
        <f t="shared" si="54"/>
        <v>26</v>
      </c>
      <c r="J3354" s="59" t="s">
        <v>1613</v>
      </c>
      <c r="K3354" s="61"/>
      <c r="L3354" s="62" t="s">
        <v>6738</v>
      </c>
      <c r="M3354" s="62" t="s">
        <v>6194</v>
      </c>
      <c r="N3354" s="72" t="str">
        <f>VLOOKUP(M3354,'Hulpblad KAR-parser'!A:C,2,FALSE)</f>
        <v>Binnen/buiten</v>
      </c>
      <c r="O3354" s="72" t="str">
        <f>IF(VLOOKUP(M3354,'Hulpblad KAR-parser'!A:C,3,FALSE)="","",VLOOKUP(M3354,'Hulpblad KAR-parser'!A:C,3,FALSE))</f>
        <v>Binnen</v>
      </c>
      <c r="P3354" s="136" t="str">
        <f>IF(CONCATENATE(C3354,D3354)="","",VLOOKUP(CONCATENATE(C3354,D3354),Karakteristieken!AQ:AQ,1,FALSE))</f>
        <v>Binnen/buitenBinnen</v>
      </c>
    </row>
    <row r="3355" spans="1:16" x14ac:dyDescent="0.25">
      <c r="A3355" s="67">
        <v>200137350</v>
      </c>
      <c r="B3355" s="67">
        <v>200059207</v>
      </c>
      <c r="C3355" s="67" t="s">
        <v>11768</v>
      </c>
      <c r="D3355" s="67" t="s">
        <v>4804</v>
      </c>
      <c r="E3355" s="68" t="s">
        <v>6194</v>
      </c>
      <c r="F3355" s="68"/>
      <c r="G3355" s="68"/>
      <c r="H3355" s="68"/>
      <c r="I3355" s="67">
        <f t="shared" si="54"/>
        <v>26</v>
      </c>
      <c r="J3355" s="67" t="s">
        <v>1613</v>
      </c>
      <c r="K3355" s="91" t="s">
        <v>12550</v>
      </c>
      <c r="L3355" s="62" t="s">
        <v>6738</v>
      </c>
      <c r="M3355" s="62" t="s">
        <v>6194</v>
      </c>
      <c r="N3355" s="72" t="str">
        <f>VLOOKUP(M3355,'Hulpblad KAR-parser'!A:C,2,FALSE)</f>
        <v>Binnen/buiten</v>
      </c>
      <c r="O3355" s="72" t="str">
        <f>IF(VLOOKUP(M3355,'Hulpblad KAR-parser'!A:C,3,FALSE)="","",VLOOKUP(M3355,'Hulpblad KAR-parser'!A:C,3,FALSE))</f>
        <v>Binnen</v>
      </c>
      <c r="P3355" s="136" t="str">
        <f>IF(CONCATENATE(C3355,D3355)="","",VLOOKUP(CONCATENATE(C3355,D3355),Karakteristieken!AQ:AQ,1,FALSE))</f>
        <v>Aantref/lek gev.stofGevaarlijke stof</v>
      </c>
    </row>
    <row r="3356" spans="1:16" x14ac:dyDescent="0.25">
      <c r="A3356" s="59">
        <v>200114963</v>
      </c>
      <c r="B3356" s="59">
        <v>200059207</v>
      </c>
      <c r="C3356" s="59" t="s">
        <v>4154</v>
      </c>
      <c r="D3356" s="59" t="s">
        <v>40</v>
      </c>
      <c r="E3356" s="60" t="s">
        <v>6194</v>
      </c>
      <c r="F3356" s="60"/>
      <c r="G3356" s="60"/>
      <c r="H3356" s="60"/>
      <c r="I3356" s="59">
        <f t="shared" si="54"/>
        <v>26</v>
      </c>
      <c r="J3356" s="59" t="s">
        <v>1613</v>
      </c>
      <c r="K3356" s="61"/>
      <c r="L3356" s="62" t="s">
        <v>6738</v>
      </c>
      <c r="M3356" s="62" t="s">
        <v>6194</v>
      </c>
      <c r="N3356" s="72" t="str">
        <f>VLOOKUP(M3356,'Hulpblad KAR-parser'!A:C,2,FALSE)</f>
        <v>Binnen/buiten</v>
      </c>
      <c r="O3356" s="72" t="str">
        <f>IF(VLOOKUP(M3356,'Hulpblad KAR-parser'!A:C,3,FALSE)="","",VLOOKUP(M3356,'Hulpblad KAR-parser'!A:C,3,FALSE))</f>
        <v>Binnen</v>
      </c>
      <c r="P3356" s="136" t="str">
        <f>IF(CONCATENATE(C3356,D3356)="","",VLOOKUP(CONCATENATE(C3356,D3356),Karakteristieken!AQ:AQ,1,FALSE))</f>
        <v>Optisch &amp; geluidsignBrandweer</v>
      </c>
    </row>
    <row r="3357" spans="1:16" x14ac:dyDescent="0.25">
      <c r="A3357" s="59"/>
      <c r="B3357" s="59"/>
      <c r="C3357" s="59"/>
      <c r="D3357" s="59"/>
      <c r="E3357" s="60" t="s">
        <v>8218</v>
      </c>
      <c r="F3357" s="60"/>
      <c r="G3357" s="60" t="s">
        <v>6194</v>
      </c>
      <c r="H3357" s="60"/>
      <c r="I3357" s="59">
        <f t="shared" si="54"/>
        <v>22</v>
      </c>
      <c r="J3357" s="59" t="s">
        <v>1561</v>
      </c>
      <c r="K3357" s="61"/>
      <c r="L3357" s="62" t="s">
        <v>6738</v>
      </c>
      <c r="M3357" s="62" t="s">
        <v>6194</v>
      </c>
      <c r="N3357" s="72" t="str">
        <f>VLOOKUP(M3357,'Hulpblad KAR-parser'!A:C,2,FALSE)</f>
        <v>Binnen/buiten</v>
      </c>
      <c r="O3357" s="72" t="str">
        <f>IF(VLOOKUP(M3357,'Hulpblad KAR-parser'!A:C,3,FALSE)="","",VLOOKUP(M3357,'Hulpblad KAR-parser'!A:C,3,FALSE))</f>
        <v>Binnen</v>
      </c>
      <c r="P3357" s="136" t="str">
        <f>IF(CONCATENATE(C3357,D3357)="","",VLOOKUP(CONCATENATE(C3357,D3357),Karakteristieken!AQ:AQ,1,FALSE))</f>
        <v/>
      </c>
    </row>
    <row r="3358" spans="1:16" x14ac:dyDescent="0.25">
      <c r="A3358" s="59">
        <v>200110308</v>
      </c>
      <c r="B3358" s="59">
        <v>200059239</v>
      </c>
      <c r="C3358" s="59" t="s">
        <v>1761</v>
      </c>
      <c r="D3358" s="59" t="s">
        <v>784</v>
      </c>
      <c r="E3358" s="60" t="s">
        <v>6228</v>
      </c>
      <c r="F3358" s="60"/>
      <c r="G3358" s="60"/>
      <c r="H3358" s="60"/>
      <c r="I3358" s="59">
        <f t="shared" si="54"/>
        <v>26</v>
      </c>
      <c r="J3358" s="59" t="s">
        <v>1613</v>
      </c>
      <c r="K3358" s="61"/>
      <c r="L3358" s="62" t="s">
        <v>6738</v>
      </c>
      <c r="M3358" s="62" t="s">
        <v>6228</v>
      </c>
      <c r="N3358" s="72" t="str">
        <f>VLOOKUP(M3358,'Hulpblad KAR-parser'!A:C,2,FALSE)</f>
        <v>Binnen/buiten</v>
      </c>
      <c r="O3358" s="72" t="str">
        <f>IF(VLOOKUP(M3358,'Hulpblad KAR-parser'!A:C,3,FALSE)="","",VLOOKUP(M3358,'Hulpblad KAR-parser'!A:C,3,FALSE))</f>
        <v>Buiten</v>
      </c>
      <c r="P3358" s="136" t="str">
        <f>IF(CONCATENATE(C3358,D3358)="","",VLOOKUP(CONCATENATE(C3358,D3358),Karakteristieken!AQ:AQ,1,FALSE))</f>
        <v>Binnen/buitenBuiten</v>
      </c>
    </row>
    <row r="3359" spans="1:16" x14ac:dyDescent="0.25">
      <c r="A3359" s="67">
        <v>200137351</v>
      </c>
      <c r="B3359" s="67">
        <v>200059239</v>
      </c>
      <c r="C3359" s="67" t="s">
        <v>11768</v>
      </c>
      <c r="D3359" s="67" t="s">
        <v>4804</v>
      </c>
      <c r="E3359" s="68" t="s">
        <v>6228</v>
      </c>
      <c r="F3359" s="68"/>
      <c r="G3359" s="68"/>
      <c r="H3359" s="68"/>
      <c r="I3359" s="67">
        <f t="shared" si="54"/>
        <v>26</v>
      </c>
      <c r="J3359" s="67" t="s">
        <v>1613</v>
      </c>
      <c r="K3359" s="91" t="s">
        <v>12550</v>
      </c>
      <c r="L3359" s="62" t="s">
        <v>6738</v>
      </c>
      <c r="M3359" s="62" t="s">
        <v>6228</v>
      </c>
      <c r="N3359" s="72" t="str">
        <f>VLOOKUP(M3359,'Hulpblad KAR-parser'!A:C,2,FALSE)</f>
        <v>Binnen/buiten</v>
      </c>
      <c r="O3359" s="72" t="str">
        <f>IF(VLOOKUP(M3359,'Hulpblad KAR-parser'!A:C,3,FALSE)="","",VLOOKUP(M3359,'Hulpblad KAR-parser'!A:C,3,FALSE))</f>
        <v>Buiten</v>
      </c>
      <c r="P3359" s="136" t="str">
        <f>IF(CONCATENATE(C3359,D3359)="","",VLOOKUP(CONCATENATE(C3359,D3359),Karakteristieken!AQ:AQ,1,FALSE))</f>
        <v>Aantref/lek gev.stofGevaarlijke stof</v>
      </c>
    </row>
    <row r="3360" spans="1:16" x14ac:dyDescent="0.25">
      <c r="A3360" s="59"/>
      <c r="B3360" s="59"/>
      <c r="C3360" s="59"/>
      <c r="D3360" s="59"/>
      <c r="E3360" s="60" t="s">
        <v>8219</v>
      </c>
      <c r="F3360" s="60"/>
      <c r="G3360" s="60" t="s">
        <v>6228</v>
      </c>
      <c r="H3360" s="60"/>
      <c r="I3360" s="59">
        <f t="shared" si="54"/>
        <v>22</v>
      </c>
      <c r="J3360" s="59" t="s">
        <v>1561</v>
      </c>
      <c r="K3360" s="61"/>
      <c r="L3360" s="62" t="s">
        <v>6738</v>
      </c>
      <c r="M3360" s="62" t="s">
        <v>6228</v>
      </c>
      <c r="N3360" s="72" t="str">
        <f>VLOOKUP(M3360,'Hulpblad KAR-parser'!A:C,2,FALSE)</f>
        <v>Binnen/buiten</v>
      </c>
      <c r="O3360" s="72" t="str">
        <f>IF(VLOOKUP(M3360,'Hulpblad KAR-parser'!A:C,3,FALSE)="","",VLOOKUP(M3360,'Hulpblad KAR-parser'!A:C,3,FALSE))</f>
        <v>Buiten</v>
      </c>
      <c r="P3360" s="136" t="str">
        <f>IF(CONCATENATE(C3360,D3360)="","",VLOOKUP(CONCATENATE(C3360,D3360),Karakteristieken!AQ:AQ,1,FALSE))</f>
        <v/>
      </c>
    </row>
    <row r="3361" spans="1:16" x14ac:dyDescent="0.25">
      <c r="A3361" s="59">
        <v>200114979</v>
      </c>
      <c r="B3361" s="59">
        <v>200059264</v>
      </c>
      <c r="C3361" s="59" t="s">
        <v>4360</v>
      </c>
      <c r="D3361" s="59" t="s">
        <v>4387</v>
      </c>
      <c r="E3361" s="60" t="s">
        <v>6435</v>
      </c>
      <c r="F3361" s="60"/>
      <c r="G3361" s="60"/>
      <c r="H3361" s="60"/>
      <c r="I3361" s="59">
        <f t="shared" si="54"/>
        <v>16</v>
      </c>
      <c r="J3361" s="59" t="s">
        <v>1613</v>
      </c>
      <c r="K3361" s="61"/>
      <c r="L3361" s="62" t="s">
        <v>6738</v>
      </c>
      <c r="M3361" s="62" t="s">
        <v>6435</v>
      </c>
      <c r="N3361" s="72" t="str">
        <f>VLOOKUP(M3361,'Hulpblad KAR-parser'!A:C,2,FALSE)</f>
        <v>Soort Aanr spoor</v>
      </c>
      <c r="O3361" s="72" t="str">
        <f>IF(VLOOKUP(M3361,'Hulpblad KAR-parser'!A:C,3,FALSE)="","",VLOOKUP(M3361,'Hulpblad KAR-parser'!A:C,3,FALSE))</f>
        <v>Metro</v>
      </c>
      <c r="P3361" s="136" t="str">
        <f>IF(CONCATENATE(C3361,D3361)="","",VLOOKUP(CONCATENATE(C3361,D3361),Karakteristieken!AQ:AQ,1,FALSE))</f>
        <v>Soort Aanr spoorMetro</v>
      </c>
    </row>
    <row r="3362" spans="1:16" x14ac:dyDescent="0.25">
      <c r="A3362" s="59">
        <v>200110312</v>
      </c>
      <c r="B3362" s="59">
        <v>200059264</v>
      </c>
      <c r="C3362" s="59" t="s">
        <v>4360</v>
      </c>
      <c r="D3362" s="59" t="s">
        <v>4361</v>
      </c>
      <c r="E3362" s="60" t="s">
        <v>6435</v>
      </c>
      <c r="F3362" s="60"/>
      <c r="G3362" s="60"/>
      <c r="H3362" s="60"/>
      <c r="I3362" s="59">
        <f t="shared" si="54"/>
        <v>16</v>
      </c>
      <c r="J3362" s="59" t="s">
        <v>1613</v>
      </c>
      <c r="K3362" s="61"/>
      <c r="L3362" s="62" t="s">
        <v>6738</v>
      </c>
      <c r="M3362" s="62" t="s">
        <v>6435</v>
      </c>
      <c r="N3362" s="72" t="str">
        <f>VLOOKUP(M3362,'Hulpblad KAR-parser'!A:C,2,FALSE)</f>
        <v>Soort Aanr spoor</v>
      </c>
      <c r="O3362" s="72" t="str">
        <f>IF(VLOOKUP(M3362,'Hulpblad KAR-parser'!A:C,3,FALSE)="","",VLOOKUP(M3362,'Hulpblad KAR-parser'!A:C,3,FALSE))</f>
        <v>Metro</v>
      </c>
      <c r="P3362" s="136" t="str">
        <f>IF(CONCATENATE(C3362,D3362)="","",VLOOKUP(CONCATENATE(C3362,D3362),Karakteristieken!AQ:AQ,1,FALSE))</f>
        <v>Soort Aanr spoorOntsporing</v>
      </c>
    </row>
    <row r="3363" spans="1:16" x14ac:dyDescent="0.25">
      <c r="A3363" s="59"/>
      <c r="B3363" s="59"/>
      <c r="C3363" s="59"/>
      <c r="D3363" s="59"/>
      <c r="E3363" s="60" t="s">
        <v>8271</v>
      </c>
      <c r="F3363" s="60"/>
      <c r="G3363" s="60" t="s">
        <v>6435</v>
      </c>
      <c r="H3363" s="60"/>
      <c r="I3363" s="59">
        <f t="shared" si="54"/>
        <v>16</v>
      </c>
      <c r="J3363" s="59" t="s">
        <v>1561</v>
      </c>
      <c r="K3363" s="61"/>
      <c r="L3363" s="62" t="s">
        <v>6738</v>
      </c>
      <c r="M3363" s="62" t="s">
        <v>6435</v>
      </c>
      <c r="N3363" s="72" t="str">
        <f>VLOOKUP(M3363,'Hulpblad KAR-parser'!A:C,2,FALSE)</f>
        <v>Soort Aanr spoor</v>
      </c>
      <c r="O3363" s="72" t="str">
        <f>IF(VLOOKUP(M3363,'Hulpblad KAR-parser'!A:C,3,FALSE)="","",VLOOKUP(M3363,'Hulpblad KAR-parser'!A:C,3,FALSE))</f>
        <v>Metro</v>
      </c>
      <c r="P3363" s="136" t="str">
        <f>IF(CONCATENATE(C3363,D3363)="","",VLOOKUP(CONCATENATE(C3363,D3363),Karakteristieken!AQ:AQ,1,FALSE))</f>
        <v/>
      </c>
    </row>
    <row r="3364" spans="1:16" x14ac:dyDescent="0.25">
      <c r="A3364" s="59">
        <v>200110313</v>
      </c>
      <c r="B3364" s="59">
        <v>200098720</v>
      </c>
      <c r="C3364" s="59" t="s">
        <v>3710</v>
      </c>
      <c r="D3364" s="65" t="s">
        <v>1613</v>
      </c>
      <c r="E3364" s="60" t="s">
        <v>6361</v>
      </c>
      <c r="F3364" s="60"/>
      <c r="G3364" s="60"/>
      <c r="H3364" s="60"/>
      <c r="I3364" s="59">
        <f t="shared" si="54"/>
        <v>19</v>
      </c>
      <c r="J3364" s="59" t="s">
        <v>1613</v>
      </c>
      <c r="K3364" s="61" t="s">
        <v>12187</v>
      </c>
      <c r="L3364" s="62" t="s">
        <v>6737</v>
      </c>
      <c r="M3364" s="62" t="s">
        <v>6361</v>
      </c>
      <c r="N3364" s="72" t="str">
        <f>VLOOKUP(M3364,'Hulpblad KAR-parser'!A:C,2,FALSE)</f>
        <v>Militair betrokken</v>
      </c>
      <c r="O3364" s="72" t="str">
        <f>IF(VLOOKUP(M3364,'Hulpblad KAR-parser'!A:C,3,FALSE)="","",VLOOKUP(M3364,'Hulpblad KAR-parser'!A:C,3,FALSE))</f>
        <v/>
      </c>
      <c r="P3364" s="136" t="str">
        <f>IF(CONCATENATE(C3364,D3364)="","",VLOOKUP(CONCATENATE(C3364,D3364),Karakteristieken!AQ:AQ,1,FALSE))</f>
        <v>Militair betrokkenJa</v>
      </c>
    </row>
    <row r="3365" spans="1:16" x14ac:dyDescent="0.25">
      <c r="A3365" s="59"/>
      <c r="B3365" s="59"/>
      <c r="C3365" s="59"/>
      <c r="D3365" s="59"/>
      <c r="E3365" s="60" t="s">
        <v>10223</v>
      </c>
      <c r="F3365" s="60"/>
      <c r="G3365" s="60" t="s">
        <v>6361</v>
      </c>
      <c r="H3365" s="60"/>
      <c r="I3365" s="59">
        <f t="shared" si="54"/>
        <v>6</v>
      </c>
      <c r="J3365" s="59" t="s">
        <v>1561</v>
      </c>
      <c r="K3365" s="61"/>
      <c r="L3365" s="62" t="s">
        <v>6737</v>
      </c>
      <c r="M3365" s="62" t="s">
        <v>6361</v>
      </c>
      <c r="N3365" s="72" t="str">
        <f>VLOOKUP(M3365,'Hulpblad KAR-parser'!A:C,2,FALSE)</f>
        <v>Militair betrokken</v>
      </c>
      <c r="O3365" s="72" t="str">
        <f>IF(VLOOKUP(M3365,'Hulpblad KAR-parser'!A:C,3,FALSE)="","",VLOOKUP(M3365,'Hulpblad KAR-parser'!A:C,3,FALSE))</f>
        <v/>
      </c>
      <c r="P3365" s="136" t="str">
        <f>IF(CONCATENATE(C3365,D3365)="","",VLOOKUP(CONCATENATE(C3365,D3365),Karakteristieken!AQ:AQ,1,FALSE))</f>
        <v/>
      </c>
    </row>
    <row r="3366" spans="1:16" x14ac:dyDescent="0.25">
      <c r="A3366" s="59"/>
      <c r="B3366" s="59"/>
      <c r="C3366" s="59"/>
      <c r="D3366" s="59"/>
      <c r="E3366" s="60" t="s">
        <v>10224</v>
      </c>
      <c r="F3366" s="60"/>
      <c r="G3366" s="60" t="s">
        <v>6361</v>
      </c>
      <c r="H3366" s="60"/>
      <c r="I3366" s="59">
        <f t="shared" si="54"/>
        <v>6</v>
      </c>
      <c r="J3366" s="59" t="s">
        <v>1561</v>
      </c>
      <c r="K3366" s="61"/>
      <c r="L3366" s="62" t="s">
        <v>6737</v>
      </c>
      <c r="M3366" s="62" t="s">
        <v>6361</v>
      </c>
      <c r="N3366" s="72" t="str">
        <f>VLOOKUP(M3366,'Hulpblad KAR-parser'!A:C,2,FALSE)</f>
        <v>Militair betrokken</v>
      </c>
      <c r="O3366" s="72" t="str">
        <f>IF(VLOOKUP(M3366,'Hulpblad KAR-parser'!A:C,3,FALSE)="","",VLOOKUP(M3366,'Hulpblad KAR-parser'!A:C,3,FALSE))</f>
        <v/>
      </c>
      <c r="P3366" s="136" t="str">
        <f>IF(CONCATENATE(C3366,D3366)="","",VLOOKUP(CONCATENATE(C3366,D3366),Karakteristieken!AQ:AQ,1,FALSE))</f>
        <v/>
      </c>
    </row>
    <row r="3367" spans="1:16" x14ac:dyDescent="0.25">
      <c r="A3367" s="59"/>
      <c r="B3367" s="59"/>
      <c r="C3367" s="59"/>
      <c r="D3367" s="59"/>
      <c r="E3367" s="60" t="s">
        <v>10225</v>
      </c>
      <c r="F3367" s="60"/>
      <c r="G3367" s="60" t="s">
        <v>6361</v>
      </c>
      <c r="H3367" s="60"/>
      <c r="I3367" s="59">
        <f t="shared" si="54"/>
        <v>9</v>
      </c>
      <c r="J3367" s="59" t="s">
        <v>1561</v>
      </c>
      <c r="K3367" s="61"/>
      <c r="L3367" s="62" t="s">
        <v>6737</v>
      </c>
      <c r="M3367" s="62" t="s">
        <v>6361</v>
      </c>
      <c r="N3367" s="72" t="str">
        <f>VLOOKUP(M3367,'Hulpblad KAR-parser'!A:C,2,FALSE)</f>
        <v>Militair betrokken</v>
      </c>
      <c r="O3367" s="72" t="str">
        <f>IF(VLOOKUP(M3367,'Hulpblad KAR-parser'!A:C,3,FALSE)="","",VLOOKUP(M3367,'Hulpblad KAR-parser'!A:C,3,FALSE))</f>
        <v/>
      </c>
      <c r="P3367" s="136" t="str">
        <f>IF(CONCATENATE(C3367,D3367)="","",VLOOKUP(CONCATENATE(C3367,D3367),Karakteristieken!AQ:AQ,1,FALSE))</f>
        <v/>
      </c>
    </row>
    <row r="3368" spans="1:16" x14ac:dyDescent="0.25">
      <c r="A3368" s="59"/>
      <c r="B3368" s="59"/>
      <c r="C3368" s="59"/>
      <c r="D3368" s="59"/>
      <c r="E3368" s="60" t="s">
        <v>10226</v>
      </c>
      <c r="F3368" s="60"/>
      <c r="G3368" s="60" t="s">
        <v>6361</v>
      </c>
      <c r="H3368" s="60"/>
      <c r="I3368" s="59">
        <f t="shared" si="54"/>
        <v>5</v>
      </c>
      <c r="J3368" s="59" t="s">
        <v>1561</v>
      </c>
      <c r="K3368" s="61"/>
      <c r="L3368" s="62" t="s">
        <v>6737</v>
      </c>
      <c r="M3368" s="62" t="s">
        <v>6361</v>
      </c>
      <c r="N3368" s="72" t="str">
        <f>VLOOKUP(M3368,'Hulpblad KAR-parser'!A:C,2,FALSE)</f>
        <v>Militair betrokken</v>
      </c>
      <c r="O3368" s="72" t="str">
        <f>IF(VLOOKUP(M3368,'Hulpblad KAR-parser'!A:C,3,FALSE)="","",VLOOKUP(M3368,'Hulpblad KAR-parser'!A:C,3,FALSE))</f>
        <v/>
      </c>
      <c r="P3368" s="136" t="str">
        <f>IF(CONCATENATE(C3368,D3368)="","",VLOOKUP(CONCATENATE(C3368,D3368),Karakteristieken!AQ:AQ,1,FALSE))</f>
        <v/>
      </c>
    </row>
    <row r="3369" spans="1:16" x14ac:dyDescent="0.25">
      <c r="A3369" s="59">
        <v>200110314</v>
      </c>
      <c r="B3369" s="59">
        <v>200098721</v>
      </c>
      <c r="C3369" s="59" t="s">
        <v>3710</v>
      </c>
      <c r="D3369" s="59" t="s">
        <v>1613</v>
      </c>
      <c r="E3369" s="60" t="s">
        <v>3714</v>
      </c>
      <c r="F3369" s="60"/>
      <c r="G3369" s="60"/>
      <c r="H3369" s="60"/>
      <c r="I3369" s="59">
        <f t="shared" si="54"/>
        <v>22</v>
      </c>
      <c r="J3369" s="59" t="s">
        <v>1613</v>
      </c>
      <c r="K3369" s="61"/>
      <c r="L3369" s="62" t="s">
        <v>6737</v>
      </c>
      <c r="M3369" s="62" t="s">
        <v>3714</v>
      </c>
      <c r="N3369" s="72" t="str">
        <f>VLOOKUP(M3369,'Hulpblad KAR-parser'!A:C,2,FALSE)</f>
        <v>Militair betrokken</v>
      </c>
      <c r="O3369" s="72" t="str">
        <f>IF(VLOOKUP(M3369,'Hulpblad KAR-parser'!A:C,3,FALSE)="","",VLOOKUP(M3369,'Hulpblad KAR-parser'!A:C,3,FALSE))</f>
        <v>Ja</v>
      </c>
      <c r="P3369" s="136" t="str">
        <f>IF(CONCATENATE(C3369,D3369)="","",VLOOKUP(CONCATENATE(C3369,D3369),Karakteristieken!AQ:AQ,1,FALSE))</f>
        <v>Militair betrokkenJa</v>
      </c>
    </row>
    <row r="3370" spans="1:16" x14ac:dyDescent="0.25">
      <c r="A3370" s="59">
        <v>200110315</v>
      </c>
      <c r="B3370" s="59">
        <v>200098722</v>
      </c>
      <c r="C3370" s="59" t="s">
        <v>3710</v>
      </c>
      <c r="D3370" s="59" t="s">
        <v>1561</v>
      </c>
      <c r="E3370" s="60" t="s">
        <v>3716</v>
      </c>
      <c r="F3370" s="60"/>
      <c r="G3370" s="60"/>
      <c r="H3370" s="60"/>
      <c r="I3370" s="59">
        <f t="shared" si="54"/>
        <v>23</v>
      </c>
      <c r="J3370" s="59" t="s">
        <v>1613</v>
      </c>
      <c r="K3370" s="61"/>
      <c r="L3370" s="62" t="s">
        <v>6737</v>
      </c>
      <c r="M3370" s="62" t="s">
        <v>3716</v>
      </c>
      <c r="N3370" s="72" t="str">
        <f>VLOOKUP(M3370,'Hulpblad KAR-parser'!A:C,2,FALSE)</f>
        <v>Militair betrokken</v>
      </c>
      <c r="O3370" s="72" t="str">
        <f>IF(VLOOKUP(M3370,'Hulpblad KAR-parser'!A:C,3,FALSE)="","",VLOOKUP(M3370,'Hulpblad KAR-parser'!A:C,3,FALSE))</f>
        <v>Nee</v>
      </c>
      <c r="P3370" s="136" t="str">
        <f>IF(CONCATENATE(C3370,D3370)="","",VLOOKUP(CONCATENATE(C3370,D3370),Karakteristieken!AQ:AQ,1,FALSE))</f>
        <v>Militair betrokkenNee</v>
      </c>
    </row>
    <row r="3371" spans="1:16" x14ac:dyDescent="0.25">
      <c r="A3371" s="59">
        <v>200110316</v>
      </c>
      <c r="B3371" s="59">
        <v>200059304</v>
      </c>
      <c r="C3371" s="59" t="s">
        <v>5613</v>
      </c>
      <c r="D3371" s="59" t="s">
        <v>5076</v>
      </c>
      <c r="E3371" s="60" t="s">
        <v>6661</v>
      </c>
      <c r="F3371" s="60"/>
      <c r="G3371" s="60"/>
      <c r="H3371" s="60"/>
      <c r="I3371" s="59">
        <f t="shared" si="54"/>
        <v>18</v>
      </c>
      <c r="J3371" s="59" t="s">
        <v>1613</v>
      </c>
      <c r="K3371" s="61"/>
      <c r="L3371" s="62" t="s">
        <v>6738</v>
      </c>
      <c r="M3371" s="62" t="s">
        <v>6661</v>
      </c>
      <c r="N3371" s="72" t="str">
        <f>VLOOKUP(M3371,'Hulpblad KAR-parser'!A:C,2,FALSE)</f>
        <v>Soort voertuig</v>
      </c>
      <c r="O3371" s="72" t="str">
        <f>IF(VLOOKUP(M3371,'Hulpblad KAR-parser'!A:C,3,FALSE)="","",VLOOKUP(M3371,'Hulpblad KAR-parser'!A:C,3,FALSE))</f>
        <v>Militair</v>
      </c>
      <c r="P3371" s="136" t="str">
        <f>IF(CONCATENATE(C3371,D3371)="","",VLOOKUP(CONCATENATE(C3371,D3371),Karakteristieken!AQ:AQ,1,FALSE))</f>
        <v>Soort voertuigMilitair</v>
      </c>
    </row>
    <row r="3372" spans="1:16" x14ac:dyDescent="0.25">
      <c r="A3372" s="59"/>
      <c r="B3372" s="59"/>
      <c r="C3372" s="59"/>
      <c r="D3372" s="59"/>
      <c r="E3372" s="60" t="s">
        <v>8456</v>
      </c>
      <c r="F3372" s="60"/>
      <c r="G3372" s="60" t="s">
        <v>6661</v>
      </c>
      <c r="H3372" s="60"/>
      <c r="I3372" s="59">
        <f t="shared" si="54"/>
        <v>12</v>
      </c>
      <c r="J3372" s="59" t="s">
        <v>1561</v>
      </c>
      <c r="K3372" s="61"/>
      <c r="L3372" s="62" t="s">
        <v>6738</v>
      </c>
      <c r="M3372" s="62" t="s">
        <v>6661</v>
      </c>
      <c r="N3372" s="72" t="str">
        <f>VLOOKUP(M3372,'Hulpblad KAR-parser'!A:C,2,FALSE)</f>
        <v>Soort voertuig</v>
      </c>
      <c r="O3372" s="72" t="str">
        <f>IF(VLOOKUP(M3372,'Hulpblad KAR-parser'!A:C,3,FALSE)="","",VLOOKUP(M3372,'Hulpblad KAR-parser'!A:C,3,FALSE))</f>
        <v>Militair</v>
      </c>
      <c r="P3372" s="136" t="str">
        <f>IF(CONCATENATE(C3372,D3372)="","",VLOOKUP(CONCATENATE(C3372,D3372),Karakteristieken!AQ:AQ,1,FALSE))</f>
        <v/>
      </c>
    </row>
    <row r="3373" spans="1:16" x14ac:dyDescent="0.25">
      <c r="A3373" s="67">
        <v>200114935</v>
      </c>
      <c r="B3373" s="67">
        <v>200107230</v>
      </c>
      <c r="C3373" s="67" t="s">
        <v>3717</v>
      </c>
      <c r="D3373" s="67"/>
      <c r="E3373" s="68" t="s">
        <v>6362</v>
      </c>
      <c r="F3373" s="68"/>
      <c r="G3373" s="68"/>
      <c r="H3373" s="68"/>
      <c r="I3373" s="67">
        <f t="shared" si="54"/>
        <v>21</v>
      </c>
      <c r="J3373" s="67" t="s">
        <v>1613</v>
      </c>
      <c r="K3373" s="91" t="s">
        <v>12550</v>
      </c>
      <c r="L3373" s="62" t="s">
        <v>6737</v>
      </c>
      <c r="M3373" s="62" t="s">
        <v>6362</v>
      </c>
      <c r="N3373" s="72" t="e">
        <f>VLOOKUP(M3373,'Hulpblad KAR-parser'!A:C,2,FALSE)</f>
        <v>#N/A</v>
      </c>
      <c r="O3373" s="72" t="e">
        <f>IF(VLOOKUP(M3373,'Hulpblad KAR-parser'!A:C,3,FALSE)="","",VLOOKUP(M3373,'Hulpblad KAR-parser'!A:C,3,FALSE))</f>
        <v>#N/A</v>
      </c>
      <c r="P3373" s="136" t="e">
        <f>IF(CONCATENATE(C3373,D3373)="","",VLOOKUP(CONCATENATE(C3373,D3373),Karakteristieken!AQ:AQ,1,FALSE))</f>
        <v>#N/A</v>
      </c>
    </row>
    <row r="3374" spans="1:16" x14ac:dyDescent="0.25">
      <c r="A3374" s="67"/>
      <c r="B3374" s="67"/>
      <c r="C3374" s="67"/>
      <c r="D3374" s="67"/>
      <c r="E3374" s="68" t="s">
        <v>10229</v>
      </c>
      <c r="F3374" s="68"/>
      <c r="G3374" s="68" t="s">
        <v>6362</v>
      </c>
      <c r="H3374" s="68"/>
      <c r="I3374" s="67">
        <f t="shared" si="54"/>
        <v>6</v>
      </c>
      <c r="J3374" s="67" t="s">
        <v>1561</v>
      </c>
      <c r="K3374" s="91" t="s">
        <v>12550</v>
      </c>
      <c r="L3374" s="62" t="s">
        <v>6737</v>
      </c>
      <c r="M3374" s="62" t="s">
        <v>6362</v>
      </c>
      <c r="N3374" s="72" t="e">
        <f>VLOOKUP(M3374,'Hulpblad KAR-parser'!A:C,2,FALSE)</f>
        <v>#N/A</v>
      </c>
      <c r="O3374" s="72" t="e">
        <f>IF(VLOOKUP(M3374,'Hulpblad KAR-parser'!A:C,3,FALSE)="","",VLOOKUP(M3374,'Hulpblad KAR-parser'!A:C,3,FALSE))</f>
        <v>#N/A</v>
      </c>
      <c r="P3374" s="136" t="str">
        <f>IF(CONCATENATE(C3374,D3374)="","",VLOOKUP(CONCATENATE(C3374,D3374),Karakteristieken!AQ:AQ,1,FALSE))</f>
        <v/>
      </c>
    </row>
    <row r="3375" spans="1:16" x14ac:dyDescent="0.25">
      <c r="A3375" s="59">
        <v>200114933</v>
      </c>
      <c r="B3375" s="59">
        <v>200107228</v>
      </c>
      <c r="C3375" s="59" t="s">
        <v>3717</v>
      </c>
      <c r="D3375" s="59" t="s">
        <v>1613</v>
      </c>
      <c r="E3375" s="60" t="s">
        <v>3720</v>
      </c>
      <c r="F3375" s="60"/>
      <c r="G3375" s="60"/>
      <c r="H3375" s="60"/>
      <c r="I3375" s="59">
        <f t="shared" si="54"/>
        <v>24</v>
      </c>
      <c r="J3375" s="59" t="s">
        <v>1613</v>
      </c>
      <c r="K3375" s="61"/>
      <c r="L3375" s="62" t="s">
        <v>6737</v>
      </c>
      <c r="M3375" s="62" t="s">
        <v>3720</v>
      </c>
      <c r="N3375" s="72" t="str">
        <f>VLOOKUP(M3375,'Hulpblad KAR-parser'!A:C,2,FALSE)</f>
        <v>MoIP intern afgehand</v>
      </c>
      <c r="O3375" s="72" t="str">
        <f>IF(VLOOKUP(M3375,'Hulpblad KAR-parser'!A:C,3,FALSE)="","",VLOOKUP(M3375,'Hulpblad KAR-parser'!A:C,3,FALSE))</f>
        <v>Ja</v>
      </c>
      <c r="P3375" s="136" t="str">
        <f>IF(CONCATENATE(C3375,D3375)="","",VLOOKUP(CONCATENATE(C3375,D3375),Karakteristieken!AQ:AQ,1,FALSE))</f>
        <v>MoIP intern afgehandJa</v>
      </c>
    </row>
    <row r="3376" spans="1:16" x14ac:dyDescent="0.25">
      <c r="A3376" s="59"/>
      <c r="B3376" s="59"/>
      <c r="C3376" s="59"/>
      <c r="D3376" s="59"/>
      <c r="E3376" s="60" t="s">
        <v>10227</v>
      </c>
      <c r="F3376" s="60"/>
      <c r="G3376" s="60" t="s">
        <v>3720</v>
      </c>
      <c r="H3376" s="60"/>
      <c r="I3376" s="59">
        <f t="shared" si="54"/>
        <v>7</v>
      </c>
      <c r="J3376" s="59" t="s">
        <v>1561</v>
      </c>
      <c r="K3376" s="61"/>
      <c r="L3376" s="62" t="s">
        <v>6737</v>
      </c>
      <c r="M3376" s="62" t="s">
        <v>3720</v>
      </c>
      <c r="N3376" s="72" t="str">
        <f>VLOOKUP(M3376,'Hulpblad KAR-parser'!A:C,2,FALSE)</f>
        <v>MoIP intern afgehand</v>
      </c>
      <c r="O3376" s="72" t="str">
        <f>IF(VLOOKUP(M3376,'Hulpblad KAR-parser'!A:C,3,FALSE)="","",VLOOKUP(M3376,'Hulpblad KAR-parser'!A:C,3,FALSE))</f>
        <v>Ja</v>
      </c>
      <c r="P3376" s="136" t="str">
        <f>IF(CONCATENATE(C3376,D3376)="","",VLOOKUP(CONCATENATE(C3376,D3376),Karakteristieken!AQ:AQ,1,FALSE))</f>
        <v/>
      </c>
    </row>
    <row r="3377" spans="1:16" x14ac:dyDescent="0.25">
      <c r="A3377" s="59">
        <v>200114934</v>
      </c>
      <c r="B3377" s="59">
        <v>200107229</v>
      </c>
      <c r="C3377" s="59" t="s">
        <v>3717</v>
      </c>
      <c r="D3377" s="59" t="s">
        <v>1561</v>
      </c>
      <c r="E3377" s="60" t="s">
        <v>3722</v>
      </c>
      <c r="F3377" s="60"/>
      <c r="G3377" s="60"/>
      <c r="H3377" s="60"/>
      <c r="I3377" s="59">
        <f t="shared" si="54"/>
        <v>25</v>
      </c>
      <c r="J3377" s="59" t="s">
        <v>1613</v>
      </c>
      <c r="K3377" s="61"/>
      <c r="L3377" s="62" t="s">
        <v>6737</v>
      </c>
      <c r="M3377" s="62" t="s">
        <v>3722</v>
      </c>
      <c r="N3377" s="72" t="str">
        <f>VLOOKUP(M3377,'Hulpblad KAR-parser'!A:C,2,FALSE)</f>
        <v>MoIP intern afgehand</v>
      </c>
      <c r="O3377" s="72" t="str">
        <f>IF(VLOOKUP(M3377,'Hulpblad KAR-parser'!A:C,3,FALSE)="","",VLOOKUP(M3377,'Hulpblad KAR-parser'!A:C,3,FALSE))</f>
        <v>Nee</v>
      </c>
      <c r="P3377" s="136" t="str">
        <f>IF(CONCATENATE(C3377,D3377)="","",VLOOKUP(CONCATENATE(C3377,D3377),Karakteristieken!AQ:AQ,1,FALSE))</f>
        <v>MoIP intern afgehandNee</v>
      </c>
    </row>
    <row r="3378" spans="1:16" x14ac:dyDescent="0.25">
      <c r="A3378" s="59"/>
      <c r="B3378" s="59"/>
      <c r="C3378" s="59"/>
      <c r="D3378" s="59"/>
      <c r="E3378" s="60" t="s">
        <v>10228</v>
      </c>
      <c r="F3378" s="60"/>
      <c r="G3378" s="60" t="s">
        <v>3722</v>
      </c>
      <c r="H3378" s="60"/>
      <c r="I3378" s="59">
        <f t="shared" si="54"/>
        <v>7</v>
      </c>
      <c r="J3378" s="59" t="s">
        <v>1561</v>
      </c>
      <c r="K3378" s="61"/>
      <c r="L3378" s="62" t="s">
        <v>6737</v>
      </c>
      <c r="M3378" s="62" t="s">
        <v>3722</v>
      </c>
      <c r="N3378" s="72" t="str">
        <f>VLOOKUP(M3378,'Hulpblad KAR-parser'!A:C,2,FALSE)</f>
        <v>MoIP intern afgehand</v>
      </c>
      <c r="O3378" s="72" t="str">
        <f>IF(VLOOKUP(M3378,'Hulpblad KAR-parser'!A:C,3,FALSE)="","",VLOOKUP(M3378,'Hulpblad KAR-parser'!A:C,3,FALSE))</f>
        <v>Nee</v>
      </c>
      <c r="P3378" s="136" t="str">
        <f>IF(CONCATENATE(C3378,D3378)="","",VLOOKUP(CONCATENATE(C3378,D3378),Karakteristieken!AQ:AQ,1,FALSE))</f>
        <v/>
      </c>
    </row>
    <row r="3379" spans="1:16" x14ac:dyDescent="0.25">
      <c r="A3379" s="124"/>
      <c r="B3379" s="124"/>
      <c r="C3379" s="1" t="s">
        <v>12665</v>
      </c>
      <c r="D3379" s="1" t="s">
        <v>12666</v>
      </c>
      <c r="E3379" s="112" t="s">
        <v>12677</v>
      </c>
      <c r="F3379" s="124"/>
      <c r="G3379" s="124"/>
      <c r="H3379" s="124"/>
      <c r="I3379" s="63">
        <f t="shared" si="54"/>
        <v>27</v>
      </c>
      <c r="J3379" s="63" t="s">
        <v>1613</v>
      </c>
      <c r="K3379" s="126" t="s">
        <v>12198</v>
      </c>
      <c r="L3379" s="62" t="s">
        <v>6737</v>
      </c>
      <c r="M3379" s="62" t="s">
        <v>12677</v>
      </c>
      <c r="N3379" s="72" t="str">
        <f>VLOOKUP(M3379,'Hulpblad KAR-parser'!A:C,2,FALSE)</f>
        <v>MoIP status melding</v>
      </c>
      <c r="O3379" s="72" t="str">
        <f>IF(VLOOKUP(M3379,'Hulpblad KAR-parser'!A:C,3,FALSE)="","",VLOOKUP(M3379,'Hulpblad KAR-parser'!A:C,3,FALSE))</f>
        <v>Actief</v>
      </c>
      <c r="P3379" s="136" t="str">
        <f>IF(CONCATENATE(C3379,D3379)="","",VLOOKUP(CONCATENATE(C3379,D3379),Karakteristieken!AQ:AQ,1,FALSE))</f>
        <v>MoIP status meldingActief</v>
      </c>
    </row>
    <row r="3380" spans="1:16" x14ac:dyDescent="0.25">
      <c r="A3380" s="124"/>
      <c r="B3380" s="124"/>
      <c r="C3380" s="124"/>
      <c r="D3380" s="124"/>
      <c r="E3380" s="112" t="s">
        <v>12683</v>
      </c>
      <c r="F3380" s="124"/>
      <c r="G3380" s="112" t="s">
        <v>12677</v>
      </c>
      <c r="H3380" s="124"/>
      <c r="I3380" s="63">
        <f t="shared" si="54"/>
        <v>19</v>
      </c>
      <c r="J3380" s="63" t="s">
        <v>1561</v>
      </c>
      <c r="K3380" s="126" t="s">
        <v>12198</v>
      </c>
      <c r="L3380" s="62" t="s">
        <v>6737</v>
      </c>
      <c r="M3380" s="62" t="s">
        <v>12677</v>
      </c>
      <c r="N3380" s="72" t="str">
        <f>VLOOKUP(M3380,'Hulpblad KAR-parser'!A:C,2,FALSE)</f>
        <v>MoIP status melding</v>
      </c>
      <c r="O3380" s="72" t="str">
        <f>IF(VLOOKUP(M3380,'Hulpblad KAR-parser'!A:C,3,FALSE)="","",VLOOKUP(M3380,'Hulpblad KAR-parser'!A:C,3,FALSE))</f>
        <v>Actief</v>
      </c>
      <c r="P3380" s="136" t="str">
        <f>IF(CONCATENATE(C3380,D3380)="","",VLOOKUP(CONCATENATE(C3380,D3380),Karakteristieken!AQ:AQ,1,FALSE))</f>
        <v/>
      </c>
    </row>
    <row r="3381" spans="1:16" x14ac:dyDescent="0.25">
      <c r="A3381" s="124"/>
      <c r="B3381" s="124"/>
      <c r="C3381" s="124"/>
      <c r="D3381" s="124"/>
      <c r="E3381" s="112" t="s">
        <v>12680</v>
      </c>
      <c r="F3381" s="124"/>
      <c r="G3381" s="112" t="s">
        <v>12677</v>
      </c>
      <c r="H3381" s="124"/>
      <c r="I3381" s="63">
        <f t="shared" si="54"/>
        <v>7</v>
      </c>
      <c r="J3381" s="63" t="s">
        <v>1561</v>
      </c>
      <c r="K3381" s="126" t="s">
        <v>12198</v>
      </c>
      <c r="L3381" s="62" t="s">
        <v>6737</v>
      </c>
      <c r="M3381" s="62" t="s">
        <v>12677</v>
      </c>
      <c r="N3381" s="72" t="str">
        <f>VLOOKUP(M3381,'Hulpblad KAR-parser'!A:C,2,FALSE)</f>
        <v>MoIP status melding</v>
      </c>
      <c r="O3381" s="72" t="str">
        <f>IF(VLOOKUP(M3381,'Hulpblad KAR-parser'!A:C,3,FALSE)="","",VLOOKUP(M3381,'Hulpblad KAR-parser'!A:C,3,FALSE))</f>
        <v>Actief</v>
      </c>
      <c r="P3381" s="136" t="str">
        <f>IF(CONCATENATE(C3381,D3381)="","",VLOOKUP(CONCATENATE(C3381,D3381),Karakteristieken!AQ:AQ,1,FALSE))</f>
        <v/>
      </c>
    </row>
    <row r="3382" spans="1:16" x14ac:dyDescent="0.25">
      <c r="A3382" s="124"/>
      <c r="B3382" s="124"/>
      <c r="C3382" s="1" t="s">
        <v>12665</v>
      </c>
      <c r="D3382" s="1" t="s">
        <v>12667</v>
      </c>
      <c r="E3382" s="112" t="s">
        <v>12678</v>
      </c>
      <c r="F3382" s="124"/>
      <c r="G3382" s="124"/>
      <c r="H3382" s="124"/>
      <c r="I3382" s="63">
        <f t="shared" si="54"/>
        <v>33</v>
      </c>
      <c r="J3382" s="63" t="s">
        <v>1613</v>
      </c>
      <c r="K3382" s="126" t="s">
        <v>12198</v>
      </c>
      <c r="L3382" s="62" t="s">
        <v>6737</v>
      </c>
      <c r="M3382" s="62" t="s">
        <v>12678</v>
      </c>
      <c r="N3382" s="72" t="str">
        <f>VLOOKUP(M3382,'Hulpblad KAR-parser'!A:C,2,FALSE)</f>
        <v>MoIP status melding</v>
      </c>
      <c r="O3382" s="72" t="str">
        <f>IF(VLOOKUP(M3382,'Hulpblad KAR-parser'!A:C,3,FALSE)="","",VLOOKUP(M3382,'Hulpblad KAR-parser'!A:C,3,FALSE))</f>
        <v>In onderhoud</v>
      </c>
      <c r="P3382" s="136" t="str">
        <f>IF(CONCATENATE(C3382,D3382)="","",VLOOKUP(CONCATENATE(C3382,D3382),Karakteristieken!AQ:AQ,1,FALSE))</f>
        <v>MoIP status meldingIn onderhoud</v>
      </c>
    </row>
    <row r="3383" spans="1:16" x14ac:dyDescent="0.25">
      <c r="A3383" s="124"/>
      <c r="B3383" s="124"/>
      <c r="C3383" s="124"/>
      <c r="D3383" s="124"/>
      <c r="E3383" s="112" t="s">
        <v>12684</v>
      </c>
      <c r="F3383" s="124"/>
      <c r="G3383" s="112" t="s">
        <v>12678</v>
      </c>
      <c r="H3383" s="124"/>
      <c r="I3383" s="63">
        <f t="shared" si="54"/>
        <v>26</v>
      </c>
      <c r="J3383" s="63" t="s">
        <v>1561</v>
      </c>
      <c r="K3383" s="126" t="s">
        <v>12198</v>
      </c>
      <c r="L3383" s="62" t="s">
        <v>6737</v>
      </c>
      <c r="M3383" s="62" t="s">
        <v>12678</v>
      </c>
      <c r="N3383" s="72" t="str">
        <f>VLOOKUP(M3383,'Hulpblad KAR-parser'!A:C,2,FALSE)</f>
        <v>MoIP status melding</v>
      </c>
      <c r="O3383" s="72" t="str">
        <f>IF(VLOOKUP(M3383,'Hulpblad KAR-parser'!A:C,3,FALSE)="","",VLOOKUP(M3383,'Hulpblad KAR-parser'!A:C,3,FALSE))</f>
        <v>In onderhoud</v>
      </c>
      <c r="P3383" s="136" t="str">
        <f>IF(CONCATENATE(C3383,D3383)="","",VLOOKUP(CONCATENATE(C3383,D3383),Karakteristieken!AQ:AQ,1,FALSE))</f>
        <v/>
      </c>
    </row>
    <row r="3384" spans="1:16" x14ac:dyDescent="0.25">
      <c r="A3384" s="124"/>
      <c r="B3384" s="124"/>
      <c r="C3384" s="124"/>
      <c r="D3384" s="124"/>
      <c r="E3384" s="112" t="s">
        <v>12681</v>
      </c>
      <c r="F3384" s="124"/>
      <c r="G3384" s="112" t="s">
        <v>12678</v>
      </c>
      <c r="H3384" s="124"/>
      <c r="I3384" s="63">
        <f t="shared" si="54"/>
        <v>7</v>
      </c>
      <c r="J3384" s="63" t="s">
        <v>1561</v>
      </c>
      <c r="K3384" s="126" t="s">
        <v>12198</v>
      </c>
      <c r="L3384" s="62" t="s">
        <v>6737</v>
      </c>
      <c r="M3384" s="62" t="s">
        <v>12678</v>
      </c>
      <c r="N3384" s="72" t="str">
        <f>VLOOKUP(M3384,'Hulpblad KAR-parser'!A:C,2,FALSE)</f>
        <v>MoIP status melding</v>
      </c>
      <c r="O3384" s="72" t="str">
        <f>IF(VLOOKUP(M3384,'Hulpblad KAR-parser'!A:C,3,FALSE)="","",VLOOKUP(M3384,'Hulpblad KAR-parser'!A:C,3,FALSE))</f>
        <v>In onderhoud</v>
      </c>
      <c r="P3384" s="136" t="str">
        <f>IF(CONCATENATE(C3384,D3384)="","",VLOOKUP(CONCATENATE(C3384,D3384),Karakteristieken!AQ:AQ,1,FALSE))</f>
        <v/>
      </c>
    </row>
    <row r="3385" spans="1:16" x14ac:dyDescent="0.25">
      <c r="A3385" s="124"/>
      <c r="B3385" s="124"/>
      <c r="C3385" s="1" t="s">
        <v>12665</v>
      </c>
      <c r="D3385" s="1" t="s">
        <v>12668</v>
      </c>
      <c r="E3385" s="112" t="s">
        <v>12679</v>
      </c>
      <c r="F3385" s="124"/>
      <c r="G3385" s="124"/>
      <c r="H3385" s="124"/>
      <c r="I3385" s="63">
        <f t="shared" si="54"/>
        <v>28</v>
      </c>
      <c r="J3385" s="63" t="s">
        <v>1613</v>
      </c>
      <c r="K3385" s="126" t="s">
        <v>12198</v>
      </c>
      <c r="L3385" s="62" t="s">
        <v>6737</v>
      </c>
      <c r="M3385" s="62" t="s">
        <v>12679</v>
      </c>
      <c r="N3385" s="72" t="str">
        <f>VLOOKUP(M3385,'Hulpblad KAR-parser'!A:C,2,FALSE)</f>
        <v>MoIP status melding</v>
      </c>
      <c r="O3385" s="72" t="str">
        <f>IF(VLOOKUP(M3385,'Hulpblad KAR-parser'!A:C,3,FALSE)="","",VLOOKUP(M3385,'Hulpblad KAR-parser'!A:C,3,FALSE))</f>
        <v>Passief</v>
      </c>
      <c r="P3385" s="136" t="str">
        <f>IF(CONCATENATE(C3385,D3385)="","",VLOOKUP(CONCATENATE(C3385,D3385),Karakteristieken!AQ:AQ,1,FALSE))</f>
        <v>MoIP status meldingPassief</v>
      </c>
    </row>
    <row r="3386" spans="1:16" x14ac:dyDescent="0.25">
      <c r="A3386" s="124"/>
      <c r="B3386" s="124"/>
      <c r="C3386" s="124"/>
      <c r="D3386" s="124"/>
      <c r="E3386" s="112" t="s">
        <v>12685</v>
      </c>
      <c r="F3386" s="124"/>
      <c r="G3386" s="112" t="s">
        <v>12679</v>
      </c>
      <c r="H3386" s="124"/>
      <c r="I3386" s="63">
        <f t="shared" si="54"/>
        <v>21</v>
      </c>
      <c r="J3386" s="63" t="s">
        <v>1561</v>
      </c>
      <c r="K3386" s="126" t="s">
        <v>12198</v>
      </c>
      <c r="L3386" s="62" t="s">
        <v>6737</v>
      </c>
      <c r="M3386" s="62" t="s">
        <v>12679</v>
      </c>
      <c r="N3386" s="72" t="str">
        <f>VLOOKUP(M3386,'Hulpblad KAR-parser'!A:C,2,FALSE)</f>
        <v>MoIP status melding</v>
      </c>
      <c r="O3386" s="72" t="str">
        <f>IF(VLOOKUP(M3386,'Hulpblad KAR-parser'!A:C,3,FALSE)="","",VLOOKUP(M3386,'Hulpblad KAR-parser'!A:C,3,FALSE))</f>
        <v>Passief</v>
      </c>
      <c r="P3386" s="136" t="str">
        <f>IF(CONCATENATE(C3386,D3386)="","",VLOOKUP(CONCATENATE(C3386,D3386),Karakteristieken!AQ:AQ,1,FALSE))</f>
        <v/>
      </c>
    </row>
    <row r="3387" spans="1:16" x14ac:dyDescent="0.25">
      <c r="A3387" s="124"/>
      <c r="B3387" s="124"/>
      <c r="C3387" s="124"/>
      <c r="D3387" s="124"/>
      <c r="E3387" s="112" t="s">
        <v>12682</v>
      </c>
      <c r="F3387" s="124"/>
      <c r="G3387" s="112" t="s">
        <v>12679</v>
      </c>
      <c r="H3387" s="124"/>
      <c r="I3387" s="63">
        <f t="shared" si="54"/>
        <v>7</v>
      </c>
      <c r="J3387" s="63" t="s">
        <v>1561</v>
      </c>
      <c r="K3387" s="126" t="s">
        <v>12198</v>
      </c>
      <c r="L3387" s="62" t="s">
        <v>6737</v>
      </c>
      <c r="M3387" s="62" t="s">
        <v>12679</v>
      </c>
      <c r="N3387" s="72" t="str">
        <f>VLOOKUP(M3387,'Hulpblad KAR-parser'!A:C,2,FALSE)</f>
        <v>MoIP status melding</v>
      </c>
      <c r="O3387" s="72" t="str">
        <f>IF(VLOOKUP(M3387,'Hulpblad KAR-parser'!A:C,3,FALSE)="","",VLOOKUP(M3387,'Hulpblad KAR-parser'!A:C,3,FALSE))</f>
        <v>Passief</v>
      </c>
      <c r="P3387" s="136" t="str">
        <f>IF(CONCATENATE(C3387,D3387)="","",VLOOKUP(CONCATENATE(C3387,D3387),Karakteristieken!AQ:AQ,1,FALSE))</f>
        <v/>
      </c>
    </row>
    <row r="3388" spans="1:16" x14ac:dyDescent="0.25">
      <c r="A3388" s="124"/>
      <c r="B3388" s="124"/>
      <c r="C3388" s="1" t="s">
        <v>12649</v>
      </c>
      <c r="D3388" s="1" t="s">
        <v>20</v>
      </c>
      <c r="E3388" s="112" t="s">
        <v>12655</v>
      </c>
      <c r="F3388" s="124"/>
      <c r="G3388" s="124"/>
      <c r="H3388" s="124"/>
      <c r="I3388" s="63">
        <f t="shared" si="54"/>
        <v>28</v>
      </c>
      <c r="J3388" s="63" t="s">
        <v>1613</v>
      </c>
      <c r="K3388" s="126" t="s">
        <v>12198</v>
      </c>
      <c r="L3388" s="62" t="s">
        <v>6737</v>
      </c>
      <c r="M3388" s="62" t="s">
        <v>12655</v>
      </c>
      <c r="N3388" s="72" t="str">
        <f>VLOOKUP(M3388,'Hulpblad KAR-parser'!A:C,2,FALSE)</f>
        <v>MoIP toest. melding</v>
      </c>
      <c r="O3388" s="72" t="str">
        <f>IF(VLOOKUP(M3388,'Hulpblad KAR-parser'!A:C,3,FALSE)="","",VLOOKUP(M3388,'Hulpblad KAR-parser'!A:C,3,FALSE))</f>
        <v>Alarm</v>
      </c>
      <c r="P3388" s="136" t="str">
        <f>IF(CONCATENATE(C3388,D3388)="","",VLOOKUP(CONCATENATE(C3388,D3388),Karakteristieken!AQ:AQ,1,FALSE))</f>
        <v>MoIP toest. meldingAlarm</v>
      </c>
    </row>
    <row r="3389" spans="1:16" x14ac:dyDescent="0.25">
      <c r="A3389" s="124"/>
      <c r="B3389" s="124"/>
      <c r="C3389" s="124"/>
      <c r="D3389" s="124"/>
      <c r="E3389" s="112" t="s">
        <v>12661</v>
      </c>
      <c r="F3389" s="124"/>
      <c r="G3389" s="112" t="s">
        <v>12655</v>
      </c>
      <c r="H3389" s="124"/>
      <c r="I3389" s="63">
        <f t="shared" si="54"/>
        <v>18</v>
      </c>
      <c r="J3389" s="63" t="s">
        <v>1561</v>
      </c>
      <c r="K3389" s="126" t="s">
        <v>12198</v>
      </c>
      <c r="L3389" s="62" t="s">
        <v>6737</v>
      </c>
      <c r="M3389" s="62" t="s">
        <v>12655</v>
      </c>
      <c r="N3389" s="72" t="str">
        <f>VLOOKUP(M3389,'Hulpblad KAR-parser'!A:C,2,FALSE)</f>
        <v>MoIP toest. melding</v>
      </c>
      <c r="O3389" s="72" t="str">
        <f>IF(VLOOKUP(M3389,'Hulpblad KAR-parser'!A:C,3,FALSE)="","",VLOOKUP(M3389,'Hulpblad KAR-parser'!A:C,3,FALSE))</f>
        <v>Alarm</v>
      </c>
      <c r="P3389" s="136" t="str">
        <f>IF(CONCATENATE(C3389,D3389)="","",VLOOKUP(CONCATENATE(C3389,D3389),Karakteristieken!AQ:AQ,1,FALSE))</f>
        <v/>
      </c>
    </row>
    <row r="3390" spans="1:16" x14ac:dyDescent="0.25">
      <c r="A3390" s="124"/>
      <c r="B3390" s="124"/>
      <c r="C3390" s="124"/>
      <c r="D3390" s="124"/>
      <c r="E3390" s="112" t="s">
        <v>12657</v>
      </c>
      <c r="F3390" s="124"/>
      <c r="G3390" s="112" t="s">
        <v>12655</v>
      </c>
      <c r="H3390" s="124"/>
      <c r="I3390" s="63">
        <f t="shared" si="54"/>
        <v>7</v>
      </c>
      <c r="J3390" s="63" t="s">
        <v>1561</v>
      </c>
      <c r="K3390" s="126" t="s">
        <v>12198</v>
      </c>
      <c r="L3390" s="62" t="s">
        <v>6737</v>
      </c>
      <c r="M3390" s="62" t="s">
        <v>12655</v>
      </c>
      <c r="N3390" s="72" t="str">
        <f>VLOOKUP(M3390,'Hulpblad KAR-parser'!A:C,2,FALSE)</f>
        <v>MoIP toest. melding</v>
      </c>
      <c r="O3390" s="72" t="str">
        <f>IF(VLOOKUP(M3390,'Hulpblad KAR-parser'!A:C,3,FALSE)="","",VLOOKUP(M3390,'Hulpblad KAR-parser'!A:C,3,FALSE))</f>
        <v>Alarm</v>
      </c>
      <c r="P3390" s="136" t="str">
        <f>IF(CONCATENATE(C3390,D3390)="","",VLOOKUP(CONCATENATE(C3390,D3390),Karakteristieken!AQ:AQ,1,FALSE))</f>
        <v/>
      </c>
    </row>
    <row r="3391" spans="1:16" x14ac:dyDescent="0.25">
      <c r="A3391" s="124"/>
      <c r="B3391" s="124"/>
      <c r="C3391" s="124"/>
      <c r="D3391" s="124"/>
      <c r="E3391" s="112" t="s">
        <v>12662</v>
      </c>
      <c r="F3391" s="124"/>
      <c r="G3391" s="112" t="s">
        <v>12655</v>
      </c>
      <c r="H3391" s="124"/>
      <c r="I3391" s="63">
        <f t="shared" si="54"/>
        <v>17</v>
      </c>
      <c r="J3391" s="63" t="s">
        <v>1561</v>
      </c>
      <c r="K3391" s="126" t="s">
        <v>12198</v>
      </c>
      <c r="L3391" s="62" t="s">
        <v>6737</v>
      </c>
      <c r="M3391" s="62" t="s">
        <v>12655</v>
      </c>
      <c r="N3391" s="72" t="str">
        <f>VLOOKUP(M3391,'Hulpblad KAR-parser'!A:C,2,FALSE)</f>
        <v>MoIP toest. melding</v>
      </c>
      <c r="O3391" s="72" t="str">
        <f>IF(VLOOKUP(M3391,'Hulpblad KAR-parser'!A:C,3,FALSE)="","",VLOOKUP(M3391,'Hulpblad KAR-parser'!A:C,3,FALSE))</f>
        <v>Alarm</v>
      </c>
      <c r="P3391" s="136" t="str">
        <f>IF(CONCATENATE(C3391,D3391)="","",VLOOKUP(CONCATENATE(C3391,D3391),Karakteristieken!AQ:AQ,1,FALSE))</f>
        <v/>
      </c>
    </row>
    <row r="3392" spans="1:16" x14ac:dyDescent="0.25">
      <c r="A3392" s="124"/>
      <c r="B3392" s="124"/>
      <c r="C3392" s="1" t="s">
        <v>12649</v>
      </c>
      <c r="D3392" s="1" t="s">
        <v>12650</v>
      </c>
      <c r="E3392" s="112" t="s">
        <v>12656</v>
      </c>
      <c r="F3392" s="124"/>
      <c r="G3392" s="124"/>
      <c r="H3392" s="124"/>
      <c r="I3392" s="63">
        <f t="shared" si="54"/>
        <v>27</v>
      </c>
      <c r="J3392" s="63" t="s">
        <v>1613</v>
      </c>
      <c r="K3392" s="126" t="s">
        <v>12198</v>
      </c>
      <c r="L3392" s="62" t="s">
        <v>6737</v>
      </c>
      <c r="M3392" s="62" t="s">
        <v>12656</v>
      </c>
      <c r="N3392" s="72" t="str">
        <f>VLOOKUP(M3392,'Hulpblad KAR-parser'!A:C,2,FALSE)</f>
        <v>MoIP toest. melding</v>
      </c>
      <c r="O3392" s="72" t="str">
        <f>IF(VLOOKUP(M3392,'Hulpblad KAR-parser'!A:C,3,FALSE)="","",VLOOKUP(M3392,'Hulpblad KAR-parser'!A:C,3,FALSE))</f>
        <v>Rust</v>
      </c>
      <c r="P3392" s="136" t="str">
        <f>IF(CONCATENATE(C3392,D3392)="","",VLOOKUP(CONCATENATE(C3392,D3392),Karakteristieken!AQ:AQ,1,FALSE))</f>
        <v>MoIP toest. meldingRust</v>
      </c>
    </row>
    <row r="3393" spans="1:16" x14ac:dyDescent="0.25">
      <c r="A3393" s="124"/>
      <c r="B3393" s="124"/>
      <c r="C3393" s="124"/>
      <c r="D3393" s="124"/>
      <c r="E3393" s="112" t="s">
        <v>12663</v>
      </c>
      <c r="F3393" s="124"/>
      <c r="G3393" s="112" t="s">
        <v>12656</v>
      </c>
      <c r="H3393" s="124"/>
      <c r="I3393" s="63">
        <f t="shared" si="54"/>
        <v>18</v>
      </c>
      <c r="J3393" s="63" t="s">
        <v>1561</v>
      </c>
      <c r="K3393" s="126" t="s">
        <v>12198</v>
      </c>
      <c r="L3393" s="62" t="s">
        <v>6737</v>
      </c>
      <c r="M3393" s="62" t="s">
        <v>12656</v>
      </c>
      <c r="N3393" s="72" t="str">
        <f>VLOOKUP(M3393,'Hulpblad KAR-parser'!A:C,2,FALSE)</f>
        <v>MoIP toest. melding</v>
      </c>
      <c r="O3393" s="72" t="str">
        <f>IF(VLOOKUP(M3393,'Hulpblad KAR-parser'!A:C,3,FALSE)="","",VLOOKUP(M3393,'Hulpblad KAR-parser'!A:C,3,FALSE))</f>
        <v>Rust</v>
      </c>
      <c r="P3393" s="136" t="str">
        <f>IF(CONCATENATE(C3393,D3393)="","",VLOOKUP(CONCATENATE(C3393,D3393),Karakteristieken!AQ:AQ,1,FALSE))</f>
        <v/>
      </c>
    </row>
    <row r="3394" spans="1:16" x14ac:dyDescent="0.25">
      <c r="A3394" s="124"/>
      <c r="B3394" s="124"/>
      <c r="C3394" s="124"/>
      <c r="D3394" s="124"/>
      <c r="E3394" s="112" t="s">
        <v>12658</v>
      </c>
      <c r="F3394" s="124"/>
      <c r="G3394" s="112" t="s">
        <v>12656</v>
      </c>
      <c r="H3394" s="124"/>
      <c r="I3394" s="63">
        <f t="shared" ref="I3394:I3411" si="55">LEN(E3394)</f>
        <v>7</v>
      </c>
      <c r="J3394" s="63" t="s">
        <v>1561</v>
      </c>
      <c r="K3394" s="126" t="s">
        <v>12198</v>
      </c>
      <c r="L3394" s="62" t="s">
        <v>6737</v>
      </c>
      <c r="M3394" s="62" t="s">
        <v>12656</v>
      </c>
      <c r="N3394" s="72" t="str">
        <f>VLOOKUP(M3394,'Hulpblad KAR-parser'!A:C,2,FALSE)</f>
        <v>MoIP toest. melding</v>
      </c>
      <c r="O3394" s="72" t="str">
        <f>IF(VLOOKUP(M3394,'Hulpblad KAR-parser'!A:C,3,FALSE)="","",VLOOKUP(M3394,'Hulpblad KAR-parser'!A:C,3,FALSE))</f>
        <v>Rust</v>
      </c>
      <c r="P3394" s="136" t="str">
        <f>IF(CONCATENATE(C3394,D3394)="","",VLOOKUP(CONCATENATE(C3394,D3394),Karakteristieken!AQ:AQ,1,FALSE))</f>
        <v/>
      </c>
    </row>
    <row r="3395" spans="1:16" x14ac:dyDescent="0.25">
      <c r="A3395" s="124"/>
      <c r="B3395" s="124"/>
      <c r="C3395" s="124"/>
      <c r="D3395" s="124"/>
      <c r="E3395" s="112" t="s">
        <v>12664</v>
      </c>
      <c r="F3395" s="124"/>
      <c r="G3395" s="112" t="s">
        <v>12656</v>
      </c>
      <c r="H3395" s="124"/>
      <c r="I3395" s="63">
        <f t="shared" si="55"/>
        <v>17</v>
      </c>
      <c r="J3395" s="63" t="s">
        <v>1561</v>
      </c>
      <c r="K3395" s="126" t="s">
        <v>12198</v>
      </c>
      <c r="L3395" s="62" t="s">
        <v>6737</v>
      </c>
      <c r="M3395" s="62" t="s">
        <v>12656</v>
      </c>
      <c r="N3395" s="72" t="str">
        <f>VLOOKUP(M3395,'Hulpblad KAR-parser'!A:C,2,FALSE)</f>
        <v>MoIP toest. melding</v>
      </c>
      <c r="O3395" s="72" t="str">
        <f>IF(VLOOKUP(M3395,'Hulpblad KAR-parser'!A:C,3,FALSE)="","",VLOOKUP(M3395,'Hulpblad KAR-parser'!A:C,3,FALSE))</f>
        <v>Rust</v>
      </c>
      <c r="P3395" s="136" t="str">
        <f>IF(CONCATENATE(C3395,D3395)="","",VLOOKUP(CONCATENATE(C3395,D3395),Karakteristieken!AQ:AQ,1,FALSE))</f>
        <v/>
      </c>
    </row>
    <row r="3396" spans="1:16" x14ac:dyDescent="0.25">
      <c r="A3396" s="59">
        <v>200114977</v>
      </c>
      <c r="B3396" s="59">
        <v>200059270</v>
      </c>
      <c r="C3396" s="59" t="s">
        <v>4360</v>
      </c>
      <c r="D3396" s="59" t="s">
        <v>4393</v>
      </c>
      <c r="E3396" s="60" t="s">
        <v>6431</v>
      </c>
      <c r="F3396" s="60"/>
      <c r="G3396" s="60"/>
      <c r="H3396" s="60"/>
      <c r="I3396" s="59">
        <f t="shared" si="55"/>
        <v>18</v>
      </c>
      <c r="J3396" s="59" t="s">
        <v>1613</v>
      </c>
      <c r="K3396" s="61"/>
      <c r="L3396" s="62" t="s">
        <v>6738</v>
      </c>
      <c r="M3396" s="62" t="s">
        <v>6431</v>
      </c>
      <c r="N3396" s="72" t="str">
        <f>VLOOKUP(M3396,'Hulpblad KAR-parser'!A:C,2,FALSE)</f>
        <v>Soort Aanr spoor</v>
      </c>
      <c r="O3396" s="72" t="str">
        <f>IF(VLOOKUP(M3396,'Hulpblad KAR-parser'!A:C,3,FALSE)="","",VLOOKUP(M3396,'Hulpblad KAR-parser'!A:C,3,FALSE))</f>
        <v>Klein voertuig</v>
      </c>
      <c r="P3396" s="136" t="str">
        <f>IF(CONCATENATE(C3396,D3396)="","",VLOOKUP(CONCATENATE(C3396,D3396),Karakteristieken!AQ:AQ,1,FALSE))</f>
        <v>Soort Aanr spoorKlein voertuig</v>
      </c>
    </row>
    <row r="3397" spans="1:16" x14ac:dyDescent="0.25">
      <c r="A3397" s="59">
        <v>200110318</v>
      </c>
      <c r="B3397" s="59">
        <v>200059270</v>
      </c>
      <c r="C3397" s="59" t="s">
        <v>4360</v>
      </c>
      <c r="D3397" s="59" t="s">
        <v>4387</v>
      </c>
      <c r="E3397" s="60" t="s">
        <v>6431</v>
      </c>
      <c r="F3397" s="60"/>
      <c r="G3397" s="60"/>
      <c r="H3397" s="60"/>
      <c r="I3397" s="59">
        <f t="shared" si="55"/>
        <v>18</v>
      </c>
      <c r="J3397" s="59" t="s">
        <v>1613</v>
      </c>
      <c r="K3397" s="61"/>
      <c r="L3397" s="62" t="s">
        <v>6738</v>
      </c>
      <c r="M3397" s="62" t="s">
        <v>6431</v>
      </c>
      <c r="N3397" s="72" t="str">
        <f>VLOOKUP(M3397,'Hulpblad KAR-parser'!A:C,2,FALSE)</f>
        <v>Soort Aanr spoor</v>
      </c>
      <c r="O3397" s="72" t="str">
        <f>IF(VLOOKUP(M3397,'Hulpblad KAR-parser'!A:C,3,FALSE)="","",VLOOKUP(M3397,'Hulpblad KAR-parser'!A:C,3,FALSE))</f>
        <v>Klein voertuig</v>
      </c>
      <c r="P3397" s="136" t="str">
        <f>IF(CONCATENATE(C3397,D3397)="","",VLOOKUP(CONCATENATE(C3397,D3397),Karakteristieken!AQ:AQ,1,FALSE))</f>
        <v>Soort Aanr spoorMetro</v>
      </c>
    </row>
    <row r="3398" spans="1:16" x14ac:dyDescent="0.25">
      <c r="A3398" s="59">
        <v>200115034</v>
      </c>
      <c r="B3398" s="59">
        <v>200059270</v>
      </c>
      <c r="C3398" s="59" t="s">
        <v>5613</v>
      </c>
      <c r="D3398" s="59" t="s">
        <v>4431</v>
      </c>
      <c r="E3398" s="60" t="s">
        <v>6431</v>
      </c>
      <c r="F3398" s="60"/>
      <c r="G3398" s="60"/>
      <c r="H3398" s="60"/>
      <c r="I3398" s="59">
        <f t="shared" si="55"/>
        <v>18</v>
      </c>
      <c r="J3398" s="59" t="s">
        <v>1613</v>
      </c>
      <c r="K3398" s="61"/>
      <c r="L3398" s="62" t="s">
        <v>6738</v>
      </c>
      <c r="M3398" s="62" t="s">
        <v>6431</v>
      </c>
      <c r="N3398" s="72" t="str">
        <f>VLOOKUP(M3398,'Hulpblad KAR-parser'!A:C,2,FALSE)</f>
        <v>Soort Aanr spoor</v>
      </c>
      <c r="O3398" s="72" t="str">
        <f>IF(VLOOKUP(M3398,'Hulpblad KAR-parser'!A:C,3,FALSE)="","",VLOOKUP(M3398,'Hulpblad KAR-parser'!A:C,3,FALSE))</f>
        <v>Klein voertuig</v>
      </c>
      <c r="P3398" s="136" t="str">
        <f>IF(CONCATENATE(C3398,D3398)="","",VLOOKUP(CONCATENATE(C3398,D3398),Karakteristieken!AQ:AQ,1,FALSE))</f>
        <v>Soort voertuigMotor</v>
      </c>
    </row>
    <row r="3399" spans="1:16" x14ac:dyDescent="0.25">
      <c r="A3399" s="59"/>
      <c r="B3399" s="59"/>
      <c r="C3399" s="59"/>
      <c r="D3399" s="59"/>
      <c r="E3399" s="60" t="s">
        <v>8270</v>
      </c>
      <c r="F3399" s="60"/>
      <c r="G3399" s="60" t="s">
        <v>6431</v>
      </c>
      <c r="H3399" s="60"/>
      <c r="I3399" s="59">
        <f t="shared" si="55"/>
        <v>12</v>
      </c>
      <c r="J3399" s="59" t="s">
        <v>1561</v>
      </c>
      <c r="K3399" s="61"/>
      <c r="L3399" s="62" t="s">
        <v>6738</v>
      </c>
      <c r="M3399" s="62" t="s">
        <v>6431</v>
      </c>
      <c r="N3399" s="72" t="str">
        <f>VLOOKUP(M3399,'Hulpblad KAR-parser'!A:C,2,FALSE)</f>
        <v>Soort Aanr spoor</v>
      </c>
      <c r="O3399" s="72" t="str">
        <f>IF(VLOOKUP(M3399,'Hulpblad KAR-parser'!A:C,3,FALSE)="","",VLOOKUP(M3399,'Hulpblad KAR-parser'!A:C,3,FALSE))</f>
        <v>Klein voertuig</v>
      </c>
      <c r="P3399" s="136" t="str">
        <f>IF(CONCATENATE(C3399,D3399)="","",VLOOKUP(CONCATENATE(C3399,D3399),Karakteristieken!AQ:AQ,1,FALSE))</f>
        <v/>
      </c>
    </row>
    <row r="3400" spans="1:16" x14ac:dyDescent="0.25">
      <c r="A3400" s="59"/>
      <c r="B3400" s="59"/>
      <c r="C3400" s="59"/>
      <c r="D3400" s="59"/>
      <c r="E3400" s="60" t="s">
        <v>8275</v>
      </c>
      <c r="F3400" s="60"/>
      <c r="G3400" s="60" t="s">
        <v>6431</v>
      </c>
      <c r="H3400" s="60"/>
      <c r="I3400" s="59">
        <f t="shared" si="55"/>
        <v>12</v>
      </c>
      <c r="J3400" s="59" t="s">
        <v>1561</v>
      </c>
      <c r="K3400" s="61"/>
      <c r="L3400" s="62" t="s">
        <v>6738</v>
      </c>
      <c r="M3400" s="62" t="s">
        <v>6431</v>
      </c>
      <c r="N3400" s="72" t="str">
        <f>VLOOKUP(M3400,'Hulpblad KAR-parser'!A:C,2,FALSE)</f>
        <v>Soort Aanr spoor</v>
      </c>
      <c r="O3400" s="72" t="str">
        <f>IF(VLOOKUP(M3400,'Hulpblad KAR-parser'!A:C,3,FALSE)="","",VLOOKUP(M3400,'Hulpblad KAR-parser'!A:C,3,FALSE))</f>
        <v>Klein voertuig</v>
      </c>
      <c r="P3400" s="136" t="str">
        <f>IF(CONCATENATE(C3400,D3400)="","",VLOOKUP(CONCATENATE(C3400,D3400),Karakteristieken!AQ:AQ,1,FALSE))</f>
        <v/>
      </c>
    </row>
    <row r="3401" spans="1:16" x14ac:dyDescent="0.25">
      <c r="A3401" s="59">
        <v>200110320</v>
      </c>
      <c r="B3401" s="59">
        <v>200059268</v>
      </c>
      <c r="C3401" s="59" t="s">
        <v>4360</v>
      </c>
      <c r="D3401" s="59" t="s">
        <v>4393</v>
      </c>
      <c r="E3401" s="60" t="s">
        <v>6432</v>
      </c>
      <c r="F3401" s="60"/>
      <c r="G3401" s="60"/>
      <c r="H3401" s="60"/>
      <c r="I3401" s="59">
        <f t="shared" si="55"/>
        <v>17</v>
      </c>
      <c r="J3401" s="59" t="s">
        <v>1613</v>
      </c>
      <c r="K3401" s="61"/>
      <c r="L3401" s="62" t="s">
        <v>6738</v>
      </c>
      <c r="M3401" s="62" t="s">
        <v>6432</v>
      </c>
      <c r="N3401" s="72" t="str">
        <f>VLOOKUP(M3401,'Hulpblad KAR-parser'!A:C,2,FALSE)</f>
        <v>Soort Aanr spoor</v>
      </c>
      <c r="O3401" s="72" t="str">
        <f>IF(VLOOKUP(M3401,'Hulpblad KAR-parser'!A:C,3,FALSE)="","",VLOOKUP(M3401,'Hulpblad KAR-parser'!A:C,3,FALSE))</f>
        <v>Klein voertuig</v>
      </c>
      <c r="P3401" s="136" t="str">
        <f>IF(CONCATENATE(C3401,D3401)="","",VLOOKUP(CONCATENATE(C3401,D3401),Karakteristieken!AQ:AQ,1,FALSE))</f>
        <v>Soort Aanr spoorKlein voertuig</v>
      </c>
    </row>
    <row r="3402" spans="1:16" x14ac:dyDescent="0.25">
      <c r="A3402" s="59">
        <v>200114986</v>
      </c>
      <c r="B3402" s="59">
        <v>200059268</v>
      </c>
      <c r="C3402" s="59" t="s">
        <v>4360</v>
      </c>
      <c r="D3402" s="59" t="s">
        <v>4384</v>
      </c>
      <c r="E3402" s="60" t="s">
        <v>6432</v>
      </c>
      <c r="F3402" s="60"/>
      <c r="G3402" s="60"/>
      <c r="H3402" s="60"/>
      <c r="I3402" s="59">
        <f t="shared" si="55"/>
        <v>17</v>
      </c>
      <c r="J3402" s="59" t="s">
        <v>1613</v>
      </c>
      <c r="K3402" s="61"/>
      <c r="L3402" s="62" t="s">
        <v>6738</v>
      </c>
      <c r="M3402" s="62" t="s">
        <v>6432</v>
      </c>
      <c r="N3402" s="72" t="str">
        <f>VLOOKUP(M3402,'Hulpblad KAR-parser'!A:C,2,FALSE)</f>
        <v>Soort Aanr spoor</v>
      </c>
      <c r="O3402" s="72" t="str">
        <f>IF(VLOOKUP(M3402,'Hulpblad KAR-parser'!A:C,3,FALSE)="","",VLOOKUP(M3402,'Hulpblad KAR-parser'!A:C,3,FALSE))</f>
        <v>Klein voertuig</v>
      </c>
      <c r="P3402" s="136" t="str">
        <f>IF(CONCATENATE(C3402,D3402)="","",VLOOKUP(CONCATENATE(C3402,D3402),Karakteristieken!AQ:AQ,1,FALSE))</f>
        <v>Soort Aanr spoorTram</v>
      </c>
    </row>
    <row r="3403" spans="1:16" x14ac:dyDescent="0.25">
      <c r="A3403" s="59">
        <v>200115035</v>
      </c>
      <c r="B3403" s="59">
        <v>200059268</v>
      </c>
      <c r="C3403" s="59" t="s">
        <v>5613</v>
      </c>
      <c r="D3403" s="59" t="s">
        <v>4431</v>
      </c>
      <c r="E3403" s="60" t="s">
        <v>6432</v>
      </c>
      <c r="F3403" s="60"/>
      <c r="G3403" s="60"/>
      <c r="H3403" s="60"/>
      <c r="I3403" s="59">
        <f t="shared" si="55"/>
        <v>17</v>
      </c>
      <c r="J3403" s="59" t="s">
        <v>1613</v>
      </c>
      <c r="K3403" s="61"/>
      <c r="L3403" s="62" t="s">
        <v>6738</v>
      </c>
      <c r="M3403" s="62" t="s">
        <v>6432</v>
      </c>
      <c r="N3403" s="72" t="str">
        <f>VLOOKUP(M3403,'Hulpblad KAR-parser'!A:C,2,FALSE)</f>
        <v>Soort Aanr spoor</v>
      </c>
      <c r="O3403" s="72" t="str">
        <f>IF(VLOOKUP(M3403,'Hulpblad KAR-parser'!A:C,3,FALSE)="","",VLOOKUP(M3403,'Hulpblad KAR-parser'!A:C,3,FALSE))</f>
        <v>Klein voertuig</v>
      </c>
      <c r="P3403" s="136" t="str">
        <f>IF(CONCATENATE(C3403,D3403)="","",VLOOKUP(CONCATENATE(C3403,D3403),Karakteristieken!AQ:AQ,1,FALSE))</f>
        <v>Soort voertuigMotor</v>
      </c>
    </row>
    <row r="3404" spans="1:16" x14ac:dyDescent="0.25">
      <c r="A3404" s="59"/>
      <c r="B3404" s="59"/>
      <c r="C3404" s="59"/>
      <c r="D3404" s="59"/>
      <c r="E3404" s="60" t="s">
        <v>8276</v>
      </c>
      <c r="F3404" s="60"/>
      <c r="G3404" s="60" t="s">
        <v>6432</v>
      </c>
      <c r="H3404" s="60"/>
      <c r="I3404" s="59">
        <f t="shared" si="55"/>
        <v>11</v>
      </c>
      <c r="J3404" s="59" t="s">
        <v>1561</v>
      </c>
      <c r="K3404" s="61"/>
      <c r="L3404" s="62" t="s">
        <v>6738</v>
      </c>
      <c r="M3404" s="62" t="s">
        <v>6432</v>
      </c>
      <c r="N3404" s="72" t="str">
        <f>VLOOKUP(M3404,'Hulpblad KAR-parser'!A:C,2,FALSE)</f>
        <v>Soort Aanr spoor</v>
      </c>
      <c r="O3404" s="72" t="str">
        <f>IF(VLOOKUP(M3404,'Hulpblad KAR-parser'!A:C,3,FALSE)="","",VLOOKUP(M3404,'Hulpblad KAR-parser'!A:C,3,FALSE))</f>
        <v>Klein voertuig</v>
      </c>
      <c r="P3404" s="136" t="str">
        <f>IF(CONCATENATE(C3404,D3404)="","",VLOOKUP(CONCATENATE(C3404,D3404),Karakteristieken!AQ:AQ,1,FALSE))</f>
        <v/>
      </c>
    </row>
    <row r="3405" spans="1:16" x14ac:dyDescent="0.25">
      <c r="A3405" s="59"/>
      <c r="B3405" s="59"/>
      <c r="C3405" s="59"/>
      <c r="D3405" s="59"/>
      <c r="E3405" s="60" t="s">
        <v>8287</v>
      </c>
      <c r="F3405" s="60"/>
      <c r="G3405" s="60" t="s">
        <v>6432</v>
      </c>
      <c r="H3405" s="60"/>
      <c r="I3405" s="59">
        <f t="shared" si="55"/>
        <v>11</v>
      </c>
      <c r="J3405" s="59" t="s">
        <v>1561</v>
      </c>
      <c r="K3405" s="61"/>
      <c r="L3405" s="62" t="s">
        <v>6738</v>
      </c>
      <c r="M3405" s="62" t="s">
        <v>6432</v>
      </c>
      <c r="N3405" s="72" t="str">
        <f>VLOOKUP(M3405,'Hulpblad KAR-parser'!A:C,2,FALSE)</f>
        <v>Soort Aanr spoor</v>
      </c>
      <c r="O3405" s="72" t="str">
        <f>IF(VLOOKUP(M3405,'Hulpblad KAR-parser'!A:C,3,FALSE)="","",VLOOKUP(M3405,'Hulpblad KAR-parser'!A:C,3,FALSE))</f>
        <v>Klein voertuig</v>
      </c>
      <c r="P3405" s="136" t="str">
        <f>IF(CONCATENATE(C3405,D3405)="","",VLOOKUP(CONCATENATE(C3405,D3405),Karakteristieken!AQ:AQ,1,FALSE))</f>
        <v/>
      </c>
    </row>
    <row r="3406" spans="1:16" x14ac:dyDescent="0.25">
      <c r="A3406" s="59">
        <v>200110323</v>
      </c>
      <c r="B3406" s="59">
        <v>200059271</v>
      </c>
      <c r="C3406" s="59" t="s">
        <v>4360</v>
      </c>
      <c r="D3406" s="59" t="s">
        <v>4393</v>
      </c>
      <c r="E3406" s="60" t="s">
        <v>6433</v>
      </c>
      <c r="F3406" s="60"/>
      <c r="G3406" s="60"/>
      <c r="H3406" s="60"/>
      <c r="I3406" s="59">
        <f t="shared" si="55"/>
        <v>18</v>
      </c>
      <c r="J3406" s="59" t="s">
        <v>1613</v>
      </c>
      <c r="K3406" s="61"/>
      <c r="L3406" s="62" t="s">
        <v>6738</v>
      </c>
      <c r="M3406" s="62" t="s">
        <v>6433</v>
      </c>
      <c r="N3406" s="72" t="str">
        <f>VLOOKUP(M3406,'Hulpblad KAR-parser'!A:C,2,FALSE)</f>
        <v>Soort Aanr spoor</v>
      </c>
      <c r="O3406" s="72" t="str">
        <f>IF(VLOOKUP(M3406,'Hulpblad KAR-parser'!A:C,3,FALSE)="","",VLOOKUP(M3406,'Hulpblad KAR-parser'!A:C,3,FALSE))</f>
        <v>Klein voertuig</v>
      </c>
      <c r="P3406" s="136" t="str">
        <f>IF(CONCATENATE(C3406,D3406)="","",VLOOKUP(CONCATENATE(C3406,D3406),Karakteristieken!AQ:AQ,1,FALSE))</f>
        <v>Soort Aanr spoorKlein voertuig</v>
      </c>
    </row>
    <row r="3407" spans="1:16" x14ac:dyDescent="0.25">
      <c r="A3407" s="59">
        <v>200115036</v>
      </c>
      <c r="B3407" s="59">
        <v>200059271</v>
      </c>
      <c r="C3407" s="59" t="s">
        <v>5613</v>
      </c>
      <c r="D3407" s="59" t="s">
        <v>4431</v>
      </c>
      <c r="E3407" s="60" t="s">
        <v>6433</v>
      </c>
      <c r="F3407" s="60"/>
      <c r="G3407" s="60"/>
      <c r="H3407" s="60"/>
      <c r="I3407" s="59">
        <f t="shared" si="55"/>
        <v>18</v>
      </c>
      <c r="J3407" s="59" t="s">
        <v>1613</v>
      </c>
      <c r="K3407" s="61"/>
      <c r="L3407" s="62" t="s">
        <v>6738</v>
      </c>
      <c r="M3407" s="62" t="s">
        <v>6433</v>
      </c>
      <c r="N3407" s="72" t="str">
        <f>VLOOKUP(M3407,'Hulpblad KAR-parser'!A:C,2,FALSE)</f>
        <v>Soort Aanr spoor</v>
      </c>
      <c r="O3407" s="72" t="str">
        <f>IF(VLOOKUP(M3407,'Hulpblad KAR-parser'!A:C,3,FALSE)="","",VLOOKUP(M3407,'Hulpblad KAR-parser'!A:C,3,FALSE))</f>
        <v>Klein voertuig</v>
      </c>
      <c r="P3407" s="136" t="str">
        <f>IF(CONCATENATE(C3407,D3407)="","",VLOOKUP(CONCATENATE(C3407,D3407),Karakteristieken!AQ:AQ,1,FALSE))</f>
        <v>Soort voertuigMotor</v>
      </c>
    </row>
    <row r="3408" spans="1:16" x14ac:dyDescent="0.25">
      <c r="A3408" s="59"/>
      <c r="B3408" s="59"/>
      <c r="C3408" s="59"/>
      <c r="D3408" s="59"/>
      <c r="E3408" s="60" t="s">
        <v>8277</v>
      </c>
      <c r="F3408" s="60"/>
      <c r="G3408" s="60" t="s">
        <v>6433</v>
      </c>
      <c r="H3408" s="60"/>
      <c r="I3408" s="59">
        <f t="shared" si="55"/>
        <v>12</v>
      </c>
      <c r="J3408" s="59" t="s">
        <v>1561</v>
      </c>
      <c r="K3408" s="61"/>
      <c r="L3408" s="62" t="s">
        <v>6738</v>
      </c>
      <c r="M3408" s="62" t="s">
        <v>6433</v>
      </c>
      <c r="N3408" s="72" t="str">
        <f>VLOOKUP(M3408,'Hulpblad KAR-parser'!A:C,2,FALSE)</f>
        <v>Soort Aanr spoor</v>
      </c>
      <c r="O3408" s="72" t="str">
        <f>IF(VLOOKUP(M3408,'Hulpblad KAR-parser'!A:C,3,FALSE)="","",VLOOKUP(M3408,'Hulpblad KAR-parser'!A:C,3,FALSE))</f>
        <v>Klein voertuig</v>
      </c>
      <c r="P3408" s="136" t="str">
        <f>IF(CONCATENATE(C3408,D3408)="","",VLOOKUP(CONCATENATE(C3408,D3408),Karakteristieken!AQ:AQ,1,FALSE))</f>
        <v/>
      </c>
    </row>
    <row r="3409" spans="1:16" x14ac:dyDescent="0.25">
      <c r="A3409" s="59"/>
      <c r="B3409" s="59"/>
      <c r="C3409" s="59"/>
      <c r="D3409" s="59"/>
      <c r="E3409" s="60" t="s">
        <v>8294</v>
      </c>
      <c r="F3409" s="60"/>
      <c r="G3409" s="60" t="s">
        <v>6433</v>
      </c>
      <c r="H3409" s="60"/>
      <c r="I3409" s="59">
        <f t="shared" si="55"/>
        <v>12</v>
      </c>
      <c r="J3409" s="59" t="s">
        <v>1561</v>
      </c>
      <c r="K3409" s="61"/>
      <c r="L3409" s="62" t="s">
        <v>6738</v>
      </c>
      <c r="M3409" s="62" t="s">
        <v>6433</v>
      </c>
      <c r="N3409" s="72" t="str">
        <f>VLOOKUP(M3409,'Hulpblad KAR-parser'!A:C,2,FALSE)</f>
        <v>Soort Aanr spoor</v>
      </c>
      <c r="O3409" s="72" t="str">
        <f>IF(VLOOKUP(M3409,'Hulpblad KAR-parser'!A:C,3,FALSE)="","",VLOOKUP(M3409,'Hulpblad KAR-parser'!A:C,3,FALSE))</f>
        <v>Klein voertuig</v>
      </c>
      <c r="P3409" s="136" t="str">
        <f>IF(CONCATENATE(C3409,D3409)="","",VLOOKUP(CONCATENATE(C3409,D3409),Karakteristieken!AQ:AQ,1,FALSE))</f>
        <v/>
      </c>
    </row>
    <row r="3410" spans="1:16" x14ac:dyDescent="0.25">
      <c r="A3410" s="59">
        <v>200112649</v>
      </c>
      <c r="B3410" s="59">
        <v>200107060</v>
      </c>
      <c r="C3410" s="59" t="s">
        <v>5613</v>
      </c>
      <c r="D3410" s="59" t="s">
        <v>4431</v>
      </c>
      <c r="E3410" s="60" t="s">
        <v>6663</v>
      </c>
      <c r="F3410" s="60"/>
      <c r="G3410" s="60"/>
      <c r="H3410" s="60"/>
      <c r="I3410" s="59">
        <f t="shared" si="55"/>
        <v>15</v>
      </c>
      <c r="J3410" s="59" t="s">
        <v>1613</v>
      </c>
      <c r="K3410" s="61"/>
      <c r="L3410" s="62" t="s">
        <v>6738</v>
      </c>
      <c r="M3410" s="62" t="s">
        <v>6663</v>
      </c>
      <c r="N3410" s="72" t="str">
        <f>VLOOKUP(M3410,'Hulpblad KAR-parser'!A:C,2,FALSE)</f>
        <v>Soort voertuig</v>
      </c>
      <c r="O3410" s="72" t="str">
        <f>IF(VLOOKUP(M3410,'Hulpblad KAR-parser'!A:C,3,FALSE)="","",VLOOKUP(M3410,'Hulpblad KAR-parser'!A:C,3,FALSE))</f>
        <v>Motor</v>
      </c>
      <c r="P3410" s="136" t="str">
        <f>IF(CONCATENATE(C3410,D3410)="","",VLOOKUP(CONCATENATE(C3410,D3410),Karakteristieken!AQ:AQ,1,FALSE))</f>
        <v>Soort voertuigMotor</v>
      </c>
    </row>
    <row r="3411" spans="1:16" x14ac:dyDescent="0.25">
      <c r="A3411" s="59"/>
      <c r="B3411" s="59"/>
      <c r="C3411" s="59"/>
      <c r="D3411" s="59"/>
      <c r="E3411" s="60" t="s">
        <v>8457</v>
      </c>
      <c r="F3411" s="60"/>
      <c r="G3411" s="60" t="s">
        <v>6663</v>
      </c>
      <c r="H3411" s="60"/>
      <c r="I3411" s="59">
        <f t="shared" si="55"/>
        <v>9</v>
      </c>
      <c r="J3411" s="59" t="s">
        <v>1561</v>
      </c>
      <c r="K3411" s="61"/>
      <c r="L3411" s="62" t="s">
        <v>6738</v>
      </c>
      <c r="M3411" s="62" t="s">
        <v>6663</v>
      </c>
      <c r="N3411" s="72" t="str">
        <f>VLOOKUP(M3411,'Hulpblad KAR-parser'!A:C,2,FALSE)</f>
        <v>Soort voertuig</v>
      </c>
      <c r="O3411" s="72" t="str">
        <f>IF(VLOOKUP(M3411,'Hulpblad KAR-parser'!A:C,3,FALSE)="","",VLOOKUP(M3411,'Hulpblad KAR-parser'!A:C,3,FALSE))</f>
        <v>Motor</v>
      </c>
      <c r="P3411" s="136" t="str">
        <f>IF(CONCATENATE(C3411,D3411)="","",VLOOKUP(CONCATENATE(C3411,D3411),Karakteristieken!AQ:AQ,1,FALSE))</f>
        <v/>
      </c>
    </row>
    <row r="3412" spans="1:16" x14ac:dyDescent="0.25">
      <c r="A3412" s="59">
        <v>200112650</v>
      </c>
      <c r="B3412" s="59">
        <v>200106360</v>
      </c>
      <c r="C3412" s="59" t="s">
        <v>5613</v>
      </c>
      <c r="D3412" s="59" t="s">
        <v>4431</v>
      </c>
      <c r="E3412" s="60" t="s">
        <v>6664</v>
      </c>
      <c r="F3412" s="60"/>
      <c r="G3412" s="60"/>
      <c r="H3412" s="60"/>
      <c r="I3412" s="59">
        <v>14</v>
      </c>
      <c r="J3412" s="59" t="s">
        <v>1613</v>
      </c>
      <c r="K3412" s="61"/>
      <c r="L3412" s="62" t="s">
        <v>6738</v>
      </c>
      <c r="M3412" s="62" t="s">
        <v>6664</v>
      </c>
      <c r="N3412" s="72" t="str">
        <f>VLOOKUP(M3412,'Hulpblad KAR-parser'!A:C,2,FALSE)</f>
        <v>Soort voertuig</v>
      </c>
      <c r="O3412" s="72" t="str">
        <f>IF(VLOOKUP(M3412,'Hulpblad KAR-parser'!A:C,3,FALSE)="","",VLOOKUP(M3412,'Hulpblad KAR-parser'!A:C,3,FALSE))</f>
        <v>Motor</v>
      </c>
      <c r="P3412" s="136" t="str">
        <f>IF(CONCATENATE(C3412,D3412)="","",VLOOKUP(CONCATENATE(C3412,D3412),Karakteristieken!AQ:AQ,1,FALSE))</f>
        <v>Soort voertuigMotor</v>
      </c>
    </row>
    <row r="3413" spans="1:16" x14ac:dyDescent="0.25">
      <c r="A3413" s="59"/>
      <c r="B3413" s="59"/>
      <c r="C3413" s="59"/>
      <c r="D3413" s="59"/>
      <c r="E3413" s="60" t="s">
        <v>6940</v>
      </c>
      <c r="F3413" s="60"/>
      <c r="G3413" s="60" t="s">
        <v>6664</v>
      </c>
      <c r="H3413" s="60"/>
      <c r="I3413" s="59">
        <v>15</v>
      </c>
      <c r="J3413" s="59" t="s">
        <v>1561</v>
      </c>
      <c r="K3413" s="61"/>
      <c r="L3413" s="62" t="s">
        <v>6738</v>
      </c>
      <c r="M3413" s="62" t="s">
        <v>6664</v>
      </c>
      <c r="N3413" s="72" t="str">
        <f>VLOOKUP(M3413,'Hulpblad KAR-parser'!A:C,2,FALSE)</f>
        <v>Soort voertuig</v>
      </c>
      <c r="O3413" s="72" t="str">
        <f>IF(VLOOKUP(M3413,'Hulpblad KAR-parser'!A:C,3,FALSE)="","",VLOOKUP(M3413,'Hulpblad KAR-parser'!A:C,3,FALSE))</f>
        <v>Motor</v>
      </c>
      <c r="P3413" s="136" t="str">
        <f>IF(CONCATENATE(C3413,D3413)="","",VLOOKUP(CONCATENATE(C3413,D3413),Karakteristieken!AQ:AQ,1,FALSE))</f>
        <v/>
      </c>
    </row>
    <row r="3414" spans="1:16" x14ac:dyDescent="0.25">
      <c r="A3414" s="59">
        <v>200110325</v>
      </c>
      <c r="B3414" s="59">
        <v>200059289</v>
      </c>
      <c r="C3414" s="59" t="s">
        <v>4222</v>
      </c>
      <c r="D3414" s="59" t="s">
        <v>4223</v>
      </c>
      <c r="E3414" s="60" t="s">
        <v>6411</v>
      </c>
      <c r="F3414" s="60"/>
      <c r="G3414" s="60"/>
      <c r="H3414" s="60"/>
      <c r="I3414" s="59">
        <f t="shared" ref="I3414:I3477" si="56">LEN(E3414)</f>
        <v>23</v>
      </c>
      <c r="J3414" s="59" t="s">
        <v>1613</v>
      </c>
      <c r="K3414" s="61"/>
      <c r="L3414" s="62" t="s">
        <v>6738</v>
      </c>
      <c r="M3414" s="62" t="s">
        <v>6411</v>
      </c>
      <c r="N3414" s="72" t="str">
        <f>VLOOKUP(M3414,'Hulpblad KAR-parser'!A:C,2,FALSE)</f>
        <v>Probl. schip/Watersp</v>
      </c>
      <c r="O3414" s="72" t="str">
        <f>IF(VLOOKUP(M3414,'Hulpblad KAR-parser'!A:C,3,FALSE)="","",VLOOKUP(M3414,'Hulpblad KAR-parser'!A:C,3,FALSE))</f>
        <v>Aan grond gelopen</v>
      </c>
      <c r="P3414" s="136" t="str">
        <f>IF(CONCATENATE(C3414,D3414)="","",VLOOKUP(CONCATENATE(C3414,D3414),Karakteristieken!AQ:AQ,1,FALSE))</f>
        <v>Probl. schip/WaterspAan grond gelopen</v>
      </c>
    </row>
    <row r="3415" spans="1:16" x14ac:dyDescent="0.25">
      <c r="A3415" s="67">
        <v>200110326</v>
      </c>
      <c r="B3415" s="67">
        <v>200098723</v>
      </c>
      <c r="C3415" s="67" t="s">
        <v>3723</v>
      </c>
      <c r="D3415" s="67"/>
      <c r="E3415" s="68" t="s">
        <v>6363</v>
      </c>
      <c r="F3415" s="68"/>
      <c r="G3415" s="68"/>
      <c r="H3415" s="68"/>
      <c r="I3415" s="67">
        <f t="shared" si="56"/>
        <v>19</v>
      </c>
      <c r="J3415" s="67" t="s">
        <v>1613</v>
      </c>
      <c r="K3415" s="91" t="s">
        <v>12550</v>
      </c>
      <c r="L3415" s="62" t="s">
        <v>6737</v>
      </c>
      <c r="M3415" s="62" t="s">
        <v>6363</v>
      </c>
      <c r="N3415" s="72" t="e">
        <f>VLOOKUP(M3415,'Hulpblad KAR-parser'!A:C,2,FALSE)</f>
        <v>#N/A</v>
      </c>
      <c r="O3415" s="72" t="e">
        <f>IF(VLOOKUP(M3415,'Hulpblad KAR-parser'!A:C,3,FALSE)="","",VLOOKUP(M3415,'Hulpblad KAR-parser'!A:C,3,FALSE))</f>
        <v>#N/A</v>
      </c>
      <c r="P3415" s="136" t="e">
        <f>IF(CONCATENATE(C3415,D3415)="","",VLOOKUP(CONCATENATE(C3415,D3415),Karakteristieken!AQ:AQ,1,FALSE))</f>
        <v>#N/A</v>
      </c>
    </row>
    <row r="3416" spans="1:16" x14ac:dyDescent="0.25">
      <c r="A3416" s="67"/>
      <c r="B3416" s="67"/>
      <c r="C3416" s="67"/>
      <c r="D3416" s="67"/>
      <c r="E3416" s="68" t="s">
        <v>10234</v>
      </c>
      <c r="F3416" s="68"/>
      <c r="G3416" s="68" t="s">
        <v>6363</v>
      </c>
      <c r="H3416" s="68"/>
      <c r="I3416" s="67">
        <f t="shared" si="56"/>
        <v>5</v>
      </c>
      <c r="J3416" s="67" t="s">
        <v>1561</v>
      </c>
      <c r="K3416" s="91" t="s">
        <v>12550</v>
      </c>
      <c r="L3416" s="62" t="s">
        <v>6737</v>
      </c>
      <c r="M3416" s="62" t="s">
        <v>6363</v>
      </c>
      <c r="N3416" s="72" t="e">
        <f>VLOOKUP(M3416,'Hulpblad KAR-parser'!A:C,2,FALSE)</f>
        <v>#N/A</v>
      </c>
      <c r="O3416" s="72" t="e">
        <f>IF(VLOOKUP(M3416,'Hulpblad KAR-parser'!A:C,3,FALSE)="","",VLOOKUP(M3416,'Hulpblad KAR-parser'!A:C,3,FALSE))</f>
        <v>#N/A</v>
      </c>
      <c r="P3416" s="136" t="str">
        <f>IF(CONCATENATE(C3416,D3416)="","",VLOOKUP(CONCATENATE(C3416,D3416),Karakteristieken!AQ:AQ,1,FALSE))</f>
        <v/>
      </c>
    </row>
    <row r="3417" spans="1:16" x14ac:dyDescent="0.25">
      <c r="A3417" s="59">
        <v>200110327</v>
      </c>
      <c r="B3417" s="59">
        <v>200098724</v>
      </c>
      <c r="C3417" s="59" t="s">
        <v>3723</v>
      </c>
      <c r="D3417" s="59" t="s">
        <v>3733</v>
      </c>
      <c r="E3417" s="60" t="s">
        <v>3735</v>
      </c>
      <c r="F3417" s="60"/>
      <c r="G3417" s="60"/>
      <c r="H3417" s="60"/>
      <c r="I3417" s="59">
        <f t="shared" si="56"/>
        <v>24</v>
      </c>
      <c r="J3417" s="59" t="s">
        <v>1613</v>
      </c>
      <c r="K3417" s="61"/>
      <c r="L3417" s="62" t="s">
        <v>6737</v>
      </c>
      <c r="M3417" s="62" t="s">
        <v>3735</v>
      </c>
      <c r="N3417" s="72" t="str">
        <f>VLOOKUP(M3417,'Hulpblad KAR-parser'!A:C,2,FALSE)</f>
        <v>NB uitbreid. risico</v>
      </c>
      <c r="O3417" s="72" t="str">
        <f>IF(VLOOKUP(M3417,'Hulpblad KAR-parser'!A:C,3,FALSE)="","",VLOOKUP(M3417,'Hulpblad KAR-parser'!A:C,3,FALSE))</f>
        <v>Hoog</v>
      </c>
      <c r="P3417" s="136" t="str">
        <f>IF(CONCATENATE(C3417,D3417)="","",VLOOKUP(CONCATENATE(C3417,D3417),Karakteristieken!AQ:AQ,1,FALSE))</f>
        <v>NB uitbreid. risicoHoog</v>
      </c>
    </row>
    <row r="3418" spans="1:16" x14ac:dyDescent="0.25">
      <c r="A3418" s="59"/>
      <c r="B3418" s="59"/>
      <c r="C3418" s="59"/>
      <c r="D3418" s="59"/>
      <c r="E3418" s="60" t="s">
        <v>10230</v>
      </c>
      <c r="F3418" s="60"/>
      <c r="G3418" s="60" t="s">
        <v>3735</v>
      </c>
      <c r="H3418" s="60"/>
      <c r="I3418" s="59">
        <f t="shared" si="56"/>
        <v>6</v>
      </c>
      <c r="J3418" s="59" t="s">
        <v>1561</v>
      </c>
      <c r="K3418" s="61"/>
      <c r="L3418" s="62" t="s">
        <v>6737</v>
      </c>
      <c r="M3418" s="62" t="s">
        <v>3735</v>
      </c>
      <c r="N3418" s="72" t="str">
        <f>VLOOKUP(M3418,'Hulpblad KAR-parser'!A:C,2,FALSE)</f>
        <v>NB uitbreid. risico</v>
      </c>
      <c r="O3418" s="72" t="str">
        <f>IF(VLOOKUP(M3418,'Hulpblad KAR-parser'!A:C,3,FALSE)="","",VLOOKUP(M3418,'Hulpblad KAR-parser'!A:C,3,FALSE))</f>
        <v>Hoog</v>
      </c>
      <c r="P3418" s="136" t="str">
        <f>IF(CONCATENATE(C3418,D3418)="","",VLOOKUP(CONCATENATE(C3418,D3418),Karakteristieken!AQ:AQ,1,FALSE))</f>
        <v/>
      </c>
    </row>
    <row r="3419" spans="1:16" x14ac:dyDescent="0.25">
      <c r="A3419" s="59">
        <v>200110328</v>
      </c>
      <c r="B3419" s="59">
        <v>200098725</v>
      </c>
      <c r="C3419" s="59" t="s">
        <v>3723</v>
      </c>
      <c r="D3419" s="59" t="s">
        <v>3724</v>
      </c>
      <c r="E3419" s="60" t="s">
        <v>3729</v>
      </c>
      <c r="F3419" s="60"/>
      <c r="G3419" s="60"/>
      <c r="H3419" s="60"/>
      <c r="I3419" s="59">
        <f t="shared" si="56"/>
        <v>24</v>
      </c>
      <c r="J3419" s="59" t="s">
        <v>1613</v>
      </c>
      <c r="K3419" s="61"/>
      <c r="L3419" s="62" t="s">
        <v>6737</v>
      </c>
      <c r="M3419" s="62" t="s">
        <v>3729</v>
      </c>
      <c r="N3419" s="72" t="str">
        <f>VLOOKUP(M3419,'Hulpblad KAR-parser'!A:C,2,FALSE)</f>
        <v>NB uitbreid. risico</v>
      </c>
      <c r="O3419" s="72" t="str">
        <f>IF(VLOOKUP(M3419,'Hulpblad KAR-parser'!A:C,3,FALSE)="","",VLOOKUP(M3419,'Hulpblad KAR-parser'!A:C,3,FALSE))</f>
        <v>Laag</v>
      </c>
      <c r="P3419" s="136" t="str">
        <f>IF(CONCATENATE(C3419,D3419)="","",VLOOKUP(CONCATENATE(C3419,D3419),Karakteristieken!AQ:AQ,1,FALSE))</f>
        <v>NB uitbreid. risicoLaag</v>
      </c>
    </row>
    <row r="3420" spans="1:16" x14ac:dyDescent="0.25">
      <c r="A3420" s="59"/>
      <c r="B3420" s="59"/>
      <c r="C3420" s="59"/>
      <c r="D3420" s="59"/>
      <c r="E3420" s="60" t="s">
        <v>10231</v>
      </c>
      <c r="F3420" s="60"/>
      <c r="G3420" s="60" t="s">
        <v>3729</v>
      </c>
      <c r="H3420" s="60"/>
      <c r="I3420" s="59">
        <f t="shared" si="56"/>
        <v>6</v>
      </c>
      <c r="J3420" s="59" t="s">
        <v>1561</v>
      </c>
      <c r="K3420" s="61"/>
      <c r="L3420" s="62" t="s">
        <v>6737</v>
      </c>
      <c r="M3420" s="62" t="s">
        <v>3729</v>
      </c>
      <c r="N3420" s="72" t="str">
        <f>VLOOKUP(M3420,'Hulpblad KAR-parser'!A:C,2,FALSE)</f>
        <v>NB uitbreid. risico</v>
      </c>
      <c r="O3420" s="72" t="str">
        <f>IF(VLOOKUP(M3420,'Hulpblad KAR-parser'!A:C,3,FALSE)="","",VLOOKUP(M3420,'Hulpblad KAR-parser'!A:C,3,FALSE))</f>
        <v>Laag</v>
      </c>
      <c r="P3420" s="136" t="str">
        <f>IF(CONCATENATE(C3420,D3420)="","",VLOOKUP(CONCATENATE(C3420,D3420),Karakteristieken!AQ:AQ,1,FALSE))</f>
        <v/>
      </c>
    </row>
    <row r="3421" spans="1:16" x14ac:dyDescent="0.25">
      <c r="A3421" s="59">
        <v>200110329</v>
      </c>
      <c r="B3421" s="59">
        <v>200098726</v>
      </c>
      <c r="C3421" s="59" t="s">
        <v>3723</v>
      </c>
      <c r="D3421" s="59" t="s">
        <v>3490</v>
      </c>
      <c r="E3421" s="60" t="s">
        <v>3732</v>
      </c>
      <c r="F3421" s="60"/>
      <c r="G3421" s="60"/>
      <c r="H3421" s="60"/>
      <c r="I3421" s="59">
        <f t="shared" si="56"/>
        <v>27</v>
      </c>
      <c r="J3421" s="59" t="s">
        <v>1613</v>
      </c>
      <c r="K3421" s="61"/>
      <c r="L3421" s="62" t="s">
        <v>6737</v>
      </c>
      <c r="M3421" s="62" t="s">
        <v>3732</v>
      </c>
      <c r="N3421" s="72" t="str">
        <f>VLOOKUP(M3421,'Hulpblad KAR-parser'!A:C,2,FALSE)</f>
        <v>NB uitbreid. risico</v>
      </c>
      <c r="O3421" s="72" t="str">
        <f>IF(VLOOKUP(M3421,'Hulpblad KAR-parser'!A:C,3,FALSE)="","",VLOOKUP(M3421,'Hulpblad KAR-parser'!A:C,3,FALSE))</f>
        <v>Normaal</v>
      </c>
      <c r="P3421" s="136" t="str">
        <f>IF(CONCATENATE(C3421,D3421)="","",VLOOKUP(CONCATENATE(C3421,D3421),Karakteristieken!AQ:AQ,1,FALSE))</f>
        <v>NB uitbreid. risicoNormaal</v>
      </c>
    </row>
    <row r="3422" spans="1:16" x14ac:dyDescent="0.25">
      <c r="A3422" s="59"/>
      <c r="B3422" s="59"/>
      <c r="C3422" s="59"/>
      <c r="D3422" s="59"/>
      <c r="E3422" s="60" t="s">
        <v>10232</v>
      </c>
      <c r="F3422" s="60"/>
      <c r="G3422" s="60" t="s">
        <v>3732</v>
      </c>
      <c r="H3422" s="60"/>
      <c r="I3422" s="59">
        <f t="shared" si="56"/>
        <v>6</v>
      </c>
      <c r="J3422" s="59" t="s">
        <v>1561</v>
      </c>
      <c r="K3422" s="61"/>
      <c r="L3422" s="62" t="s">
        <v>6737</v>
      </c>
      <c r="M3422" s="62" t="s">
        <v>3732</v>
      </c>
      <c r="N3422" s="72" t="str">
        <f>VLOOKUP(M3422,'Hulpblad KAR-parser'!A:C,2,FALSE)</f>
        <v>NB uitbreid. risico</v>
      </c>
      <c r="O3422" s="72" t="str">
        <f>IF(VLOOKUP(M3422,'Hulpblad KAR-parser'!A:C,3,FALSE)="","",VLOOKUP(M3422,'Hulpblad KAR-parser'!A:C,3,FALSE))</f>
        <v>Normaal</v>
      </c>
      <c r="P3422" s="136" t="str">
        <f>IF(CONCATENATE(C3422,D3422)="","",VLOOKUP(CONCATENATE(C3422,D3422),Karakteristieken!AQ:AQ,1,FALSE))</f>
        <v/>
      </c>
    </row>
    <row r="3423" spans="1:16" x14ac:dyDescent="0.25">
      <c r="A3423" s="59">
        <v>200110330</v>
      </c>
      <c r="B3423" s="59">
        <v>200098727</v>
      </c>
      <c r="C3423" s="59" t="s">
        <v>3723</v>
      </c>
      <c r="D3423" s="59" t="s">
        <v>3736</v>
      </c>
      <c r="E3423" s="60" t="s">
        <v>3738</v>
      </c>
      <c r="F3423" s="60"/>
      <c r="G3423" s="60"/>
      <c r="H3423" s="60"/>
      <c r="I3423" s="59">
        <f t="shared" si="56"/>
        <v>29</v>
      </c>
      <c r="J3423" s="59" t="s">
        <v>1613</v>
      </c>
      <c r="K3423" s="61"/>
      <c r="L3423" s="62" t="s">
        <v>6737</v>
      </c>
      <c r="M3423" s="62" t="s">
        <v>3738</v>
      </c>
      <c r="N3423" s="72" t="str">
        <f>VLOOKUP(M3423,'Hulpblad KAR-parser'!A:C,2,FALSE)</f>
        <v>NB uitbreid. risico</v>
      </c>
      <c r="O3423" s="72" t="str">
        <f>IF(VLOOKUP(M3423,'Hulpblad KAR-parser'!A:C,3,FALSE)="","",VLOOKUP(M3423,'Hulpblad KAR-parser'!A:C,3,FALSE))</f>
        <v>Zeer hoog</v>
      </c>
      <c r="P3423" s="136" t="str">
        <f>IF(CONCATENATE(C3423,D3423)="","",VLOOKUP(CONCATENATE(C3423,D3423),Karakteristieken!AQ:AQ,1,FALSE))</f>
        <v>NB uitbreid. risicoZeer hoog</v>
      </c>
    </row>
    <row r="3424" spans="1:16" x14ac:dyDescent="0.25">
      <c r="A3424" s="59"/>
      <c r="B3424" s="59"/>
      <c r="C3424" s="59"/>
      <c r="D3424" s="59"/>
      <c r="E3424" s="60" t="s">
        <v>10233</v>
      </c>
      <c r="F3424" s="60"/>
      <c r="G3424" s="60" t="s">
        <v>3738</v>
      </c>
      <c r="H3424" s="60"/>
      <c r="I3424" s="59">
        <f t="shared" si="56"/>
        <v>7</v>
      </c>
      <c r="J3424" s="59" t="s">
        <v>1561</v>
      </c>
      <c r="K3424" s="61"/>
      <c r="L3424" s="62" t="s">
        <v>6737</v>
      </c>
      <c r="M3424" s="62" t="s">
        <v>3738</v>
      </c>
      <c r="N3424" s="72" t="str">
        <f>VLOOKUP(M3424,'Hulpblad KAR-parser'!A:C,2,FALSE)</f>
        <v>NB uitbreid. risico</v>
      </c>
      <c r="O3424" s="72" t="str">
        <f>IF(VLOOKUP(M3424,'Hulpblad KAR-parser'!A:C,3,FALSE)="","",VLOOKUP(M3424,'Hulpblad KAR-parser'!A:C,3,FALSE))</f>
        <v>Zeer hoog</v>
      </c>
      <c r="P3424" s="136" t="str">
        <f>IF(CONCATENATE(C3424,D3424)="","",VLOOKUP(CONCATENATE(C3424,D3424),Karakteristieken!AQ:AQ,1,FALSE))</f>
        <v/>
      </c>
    </row>
    <row r="3425" spans="1:16" x14ac:dyDescent="0.25">
      <c r="A3425" s="59">
        <v>200011247</v>
      </c>
      <c r="B3425" s="59">
        <v>200011246</v>
      </c>
      <c r="C3425" s="59" t="s">
        <v>3739</v>
      </c>
      <c r="D3425" s="65" t="s">
        <v>1613</v>
      </c>
      <c r="E3425" s="60" t="s">
        <v>6364</v>
      </c>
      <c r="F3425" s="60"/>
      <c r="G3425" s="60"/>
      <c r="H3425" s="60"/>
      <c r="I3425" s="59">
        <f t="shared" si="56"/>
        <v>4</v>
      </c>
      <c r="J3425" s="59" t="s">
        <v>1613</v>
      </c>
      <c r="K3425" s="61" t="s">
        <v>12187</v>
      </c>
      <c r="L3425" s="62" t="s">
        <v>6737</v>
      </c>
      <c r="M3425" s="62" t="s">
        <v>6364</v>
      </c>
      <c r="N3425" s="72" t="str">
        <f>VLOOKUP(M3425,'Hulpblad KAR-parser'!A:C,2,FALSE)</f>
        <v>NMR</v>
      </c>
      <c r="O3425" s="72" t="str">
        <f>IF(VLOOKUP(M3425,'Hulpblad KAR-parser'!A:C,3,FALSE)="","",VLOOKUP(M3425,'Hulpblad KAR-parser'!A:C,3,FALSE))</f>
        <v/>
      </c>
      <c r="P3425" s="136" t="str">
        <f>IF(CONCATENATE(C3425,D3425)="","",VLOOKUP(CONCATENATE(C3425,D3425),Karakteristieken!AQ:AQ,1,FALSE))</f>
        <v>NMRJa</v>
      </c>
    </row>
    <row r="3426" spans="1:16" x14ac:dyDescent="0.25">
      <c r="A3426" s="59">
        <v>200110331</v>
      </c>
      <c r="B3426" s="59">
        <v>200098728</v>
      </c>
      <c r="C3426" s="59" t="s">
        <v>3739</v>
      </c>
      <c r="D3426" s="59" t="s">
        <v>1613</v>
      </c>
      <c r="E3426" s="60" t="s">
        <v>3743</v>
      </c>
      <c r="F3426" s="60"/>
      <c r="G3426" s="60"/>
      <c r="H3426" s="60"/>
      <c r="I3426" s="59">
        <f t="shared" si="56"/>
        <v>7</v>
      </c>
      <c r="J3426" s="59" t="s">
        <v>1613</v>
      </c>
      <c r="K3426" s="61"/>
      <c r="L3426" s="62" t="s">
        <v>6737</v>
      </c>
      <c r="M3426" s="62" t="s">
        <v>3743</v>
      </c>
      <c r="N3426" s="72" t="str">
        <f>VLOOKUP(M3426,'Hulpblad KAR-parser'!A:C,2,FALSE)</f>
        <v>NMR</v>
      </c>
      <c r="O3426" s="72" t="str">
        <f>IF(VLOOKUP(M3426,'Hulpblad KAR-parser'!A:C,3,FALSE)="","",VLOOKUP(M3426,'Hulpblad KAR-parser'!A:C,3,FALSE))</f>
        <v>Ja</v>
      </c>
      <c r="P3426" s="136" t="str">
        <f>IF(CONCATENATE(C3426,D3426)="","",VLOOKUP(CONCATENATE(C3426,D3426),Karakteristieken!AQ:AQ,1,FALSE))</f>
        <v>NMRJa</v>
      </c>
    </row>
    <row r="3427" spans="1:16" x14ac:dyDescent="0.25">
      <c r="A3427" s="59">
        <v>200110332</v>
      </c>
      <c r="B3427" s="59">
        <v>200098729</v>
      </c>
      <c r="C3427" s="59" t="s">
        <v>3739</v>
      </c>
      <c r="D3427" s="59" t="s">
        <v>1561</v>
      </c>
      <c r="E3427" s="60" t="s">
        <v>3746</v>
      </c>
      <c r="F3427" s="60"/>
      <c r="G3427" s="60"/>
      <c r="H3427" s="60"/>
      <c r="I3427" s="59">
        <f t="shared" si="56"/>
        <v>8</v>
      </c>
      <c r="J3427" s="59" t="s">
        <v>1613</v>
      </c>
      <c r="K3427" s="61"/>
      <c r="L3427" s="62" t="s">
        <v>6737</v>
      </c>
      <c r="M3427" s="62" t="s">
        <v>3746</v>
      </c>
      <c r="N3427" s="72" t="str">
        <f>VLOOKUP(M3427,'Hulpblad KAR-parser'!A:C,2,FALSE)</f>
        <v>NMR</v>
      </c>
      <c r="O3427" s="72" t="str">
        <f>IF(VLOOKUP(M3427,'Hulpblad KAR-parser'!A:C,3,FALSE)="","",VLOOKUP(M3427,'Hulpblad KAR-parser'!A:C,3,FALSE))</f>
        <v>Nee</v>
      </c>
      <c r="P3427" s="136" t="str">
        <f>IF(CONCATENATE(C3427,D3427)="","",VLOOKUP(CONCATENATE(C3427,D3427),Karakteristieken!AQ:AQ,1,FALSE))</f>
        <v>NMRNee</v>
      </c>
    </row>
    <row r="3428" spans="1:16" x14ac:dyDescent="0.25">
      <c r="A3428" s="59">
        <v>200011537</v>
      </c>
      <c r="B3428" s="59">
        <v>200011536</v>
      </c>
      <c r="C3428" s="59" t="s">
        <v>5174</v>
      </c>
      <c r="D3428" s="59" t="s">
        <v>5185</v>
      </c>
      <c r="E3428" s="60" t="s">
        <v>6562</v>
      </c>
      <c r="F3428" s="60"/>
      <c r="G3428" s="60"/>
      <c r="H3428" s="60"/>
      <c r="I3428" s="59">
        <f t="shared" si="56"/>
        <v>18</v>
      </c>
      <c r="J3428" s="59" t="s">
        <v>1613</v>
      </c>
      <c r="K3428" s="61"/>
      <c r="L3428" s="62" t="s">
        <v>6738</v>
      </c>
      <c r="M3428" s="62" t="s">
        <v>6562</v>
      </c>
      <c r="N3428" s="72" t="str">
        <f>VLOOKUP(M3428,'Hulpblad KAR-parser'!A:C,2,FALSE)</f>
        <v>Soort oefening</v>
      </c>
      <c r="O3428" s="72" t="str">
        <f>IF(VLOOKUP(M3428,'Hulpblad KAR-parser'!A:C,3,FALSE)="","",VLOOKUP(M3428,'Hulpblad KAR-parser'!A:C,3,FALSE))</f>
        <v>Met rook</v>
      </c>
      <c r="P3428" s="136" t="str">
        <f>IF(CONCATENATE(C3428,D3428)="","",VLOOKUP(CONCATENATE(C3428,D3428),Karakteristieken!AQ:AQ,1,FALSE))</f>
        <v>Soort oefeningMet rook</v>
      </c>
    </row>
    <row r="3429" spans="1:16" x14ac:dyDescent="0.25">
      <c r="A3429" s="59"/>
      <c r="B3429" s="59"/>
      <c r="C3429" s="59"/>
      <c r="D3429" s="59"/>
      <c r="E3429" s="60" t="s">
        <v>7703</v>
      </c>
      <c r="F3429" s="60"/>
      <c r="G3429" s="60" t="s">
        <v>6562</v>
      </c>
      <c r="H3429" s="60"/>
      <c r="I3429" s="59">
        <f t="shared" si="56"/>
        <v>5</v>
      </c>
      <c r="J3429" s="59" t="s">
        <v>1561</v>
      </c>
      <c r="K3429" s="61"/>
      <c r="L3429" s="62" t="s">
        <v>6738</v>
      </c>
      <c r="M3429" s="62" t="s">
        <v>6562</v>
      </c>
      <c r="N3429" s="72" t="str">
        <f>VLOOKUP(M3429,'Hulpblad KAR-parser'!A:C,2,FALSE)</f>
        <v>Soort oefening</v>
      </c>
      <c r="O3429" s="72" t="str">
        <f>IF(VLOOKUP(M3429,'Hulpblad KAR-parser'!A:C,3,FALSE)="","",VLOOKUP(M3429,'Hulpblad KAR-parser'!A:C,3,FALSE))</f>
        <v>Met rook</v>
      </c>
      <c r="P3429" s="136" t="str">
        <f>IF(CONCATENATE(C3429,D3429)="","",VLOOKUP(CONCATENATE(C3429,D3429),Karakteristieken!AQ:AQ,1,FALSE))</f>
        <v/>
      </c>
    </row>
    <row r="3430" spans="1:16" x14ac:dyDescent="0.25">
      <c r="A3430" s="59">
        <v>200110344</v>
      </c>
      <c r="B3430" s="59">
        <v>200059135</v>
      </c>
      <c r="C3430" s="59" t="s">
        <v>5174</v>
      </c>
      <c r="D3430" s="59" t="s">
        <v>5188</v>
      </c>
      <c r="E3430" s="60" t="s">
        <v>6563</v>
      </c>
      <c r="F3430" s="60"/>
      <c r="G3430" s="60"/>
      <c r="H3430" s="60"/>
      <c r="I3430" s="59">
        <f t="shared" si="56"/>
        <v>13</v>
      </c>
      <c r="J3430" s="59" t="s">
        <v>1613</v>
      </c>
      <c r="K3430" s="61"/>
      <c r="L3430" s="62" t="s">
        <v>6738</v>
      </c>
      <c r="M3430" s="62" t="s">
        <v>6563</v>
      </c>
      <c r="N3430" s="72" t="str">
        <f>VLOOKUP(M3430,'Hulpblad KAR-parser'!A:C,2,FALSE)</f>
        <v>Soort oefening</v>
      </c>
      <c r="O3430" s="72" t="str">
        <f>IF(VLOOKUP(M3430,'Hulpblad KAR-parser'!A:C,3,FALSE)="","",VLOOKUP(M3430,'Hulpblad KAR-parser'!A:C,3,FALSE))</f>
        <v>Oefenrit Opt Gel</v>
      </c>
      <c r="P3430" s="136" t="str">
        <f>IF(CONCATENATE(C3430,D3430)="","",VLOOKUP(CONCATENATE(C3430,D3430),Karakteristieken!AQ:AQ,1,FALSE))</f>
        <v>Soort oefeningOefenrit Opt Gel</v>
      </c>
    </row>
    <row r="3431" spans="1:16" x14ac:dyDescent="0.25">
      <c r="A3431" s="59"/>
      <c r="B3431" s="59"/>
      <c r="C3431" s="59"/>
      <c r="D3431" s="59"/>
      <c r="E3431" s="60" t="s">
        <v>7701</v>
      </c>
      <c r="F3431" s="60"/>
      <c r="G3431" s="60" t="s">
        <v>6563</v>
      </c>
      <c r="H3431" s="60"/>
      <c r="I3431" s="59">
        <f t="shared" si="56"/>
        <v>13</v>
      </c>
      <c r="J3431" s="59" t="s">
        <v>1561</v>
      </c>
      <c r="K3431" s="61"/>
      <c r="L3431" s="62" t="s">
        <v>6738</v>
      </c>
      <c r="M3431" s="62" t="s">
        <v>6563</v>
      </c>
      <c r="N3431" s="72" t="str">
        <f>VLOOKUP(M3431,'Hulpblad KAR-parser'!A:C,2,FALSE)</f>
        <v>Soort oefening</v>
      </c>
      <c r="O3431" s="72" t="str">
        <f>IF(VLOOKUP(M3431,'Hulpblad KAR-parser'!A:C,3,FALSE)="","",VLOOKUP(M3431,'Hulpblad KAR-parser'!A:C,3,FALSE))</f>
        <v>Oefenrit Opt Gel</v>
      </c>
      <c r="P3431" s="136" t="str">
        <f>IF(CONCATENATE(C3431,D3431)="","",VLOOKUP(CONCATENATE(C3431,D3431),Karakteristieken!AQ:AQ,1,FALSE))</f>
        <v/>
      </c>
    </row>
    <row r="3432" spans="1:16" x14ac:dyDescent="0.25">
      <c r="A3432" s="59"/>
      <c r="B3432" s="59"/>
      <c r="C3432" s="59"/>
      <c r="D3432" s="59"/>
      <c r="E3432" s="60" t="s">
        <v>7702</v>
      </c>
      <c r="F3432" s="60"/>
      <c r="G3432" s="60" t="s">
        <v>6563</v>
      </c>
      <c r="H3432" s="60"/>
      <c r="I3432" s="59">
        <f t="shared" si="56"/>
        <v>7</v>
      </c>
      <c r="J3432" s="59" t="s">
        <v>1561</v>
      </c>
      <c r="K3432" s="61"/>
      <c r="L3432" s="62" t="s">
        <v>6738</v>
      </c>
      <c r="M3432" s="62" t="s">
        <v>6563</v>
      </c>
      <c r="N3432" s="72" t="str">
        <f>VLOOKUP(M3432,'Hulpblad KAR-parser'!A:C,2,FALSE)</f>
        <v>Soort oefening</v>
      </c>
      <c r="O3432" s="72" t="str">
        <f>IF(VLOOKUP(M3432,'Hulpblad KAR-parser'!A:C,3,FALSE)="","",VLOOKUP(M3432,'Hulpblad KAR-parser'!A:C,3,FALSE))</f>
        <v>Oefenrit Opt Gel</v>
      </c>
      <c r="P3432" s="136" t="str">
        <f>IF(CONCATENATE(C3432,D3432)="","",VLOOKUP(CONCATENATE(C3432,D3432),Karakteristieken!AQ:AQ,1,FALSE))</f>
        <v/>
      </c>
    </row>
    <row r="3433" spans="1:16" x14ac:dyDescent="0.25">
      <c r="A3433" s="59">
        <v>200110345</v>
      </c>
      <c r="B3433" s="59">
        <v>200059136</v>
      </c>
      <c r="C3433" s="59" t="s">
        <v>5174</v>
      </c>
      <c r="D3433" s="59" t="s">
        <v>5178</v>
      </c>
      <c r="E3433" s="60" t="s">
        <v>6560</v>
      </c>
      <c r="F3433" s="60"/>
      <c r="G3433" s="60"/>
      <c r="H3433" s="60"/>
      <c r="I3433" s="59">
        <f t="shared" si="56"/>
        <v>20</v>
      </c>
      <c r="J3433" s="59" t="s">
        <v>1613</v>
      </c>
      <c r="K3433" s="61"/>
      <c r="L3433" s="62" t="s">
        <v>6738</v>
      </c>
      <c r="M3433" s="62" t="s">
        <v>6560</v>
      </c>
      <c r="N3433" s="72" t="str">
        <f>VLOOKUP(M3433,'Hulpblad KAR-parser'!A:C,2,FALSE)</f>
        <v>Soort oefening</v>
      </c>
      <c r="O3433" s="72" t="str">
        <f>IF(VLOOKUP(M3433,'Hulpblad KAR-parser'!A:C,3,FALSE)="","",VLOOKUP(M3433,'Hulpblad KAR-parser'!A:C,3,FALSE))</f>
        <v>CTER</v>
      </c>
      <c r="P3433" s="136" t="str">
        <f>IF(CONCATENATE(C3433,D3433)="","",VLOOKUP(CONCATENATE(C3433,D3433),Karakteristieken!AQ:AQ,1,FALSE))</f>
        <v>Soort oefeningCTER</v>
      </c>
    </row>
    <row r="3434" spans="1:16" x14ac:dyDescent="0.25">
      <c r="A3434" s="59"/>
      <c r="B3434" s="59"/>
      <c r="C3434" s="59"/>
      <c r="D3434" s="59"/>
      <c r="E3434" s="60" t="s">
        <v>7698</v>
      </c>
      <c r="F3434" s="60"/>
      <c r="G3434" s="60" t="s">
        <v>6560</v>
      </c>
      <c r="H3434" s="60"/>
      <c r="I3434" s="59">
        <f t="shared" si="56"/>
        <v>8</v>
      </c>
      <c r="J3434" s="59" t="s">
        <v>1561</v>
      </c>
      <c r="K3434" s="61"/>
      <c r="L3434" s="62" t="s">
        <v>6738</v>
      </c>
      <c r="M3434" s="62" t="s">
        <v>6560</v>
      </c>
      <c r="N3434" s="72" t="str">
        <f>VLOOKUP(M3434,'Hulpblad KAR-parser'!A:C,2,FALSE)</f>
        <v>Soort oefening</v>
      </c>
      <c r="O3434" s="72" t="str">
        <f>IF(VLOOKUP(M3434,'Hulpblad KAR-parser'!A:C,3,FALSE)="","",VLOOKUP(M3434,'Hulpblad KAR-parser'!A:C,3,FALSE))</f>
        <v>CTER</v>
      </c>
      <c r="P3434" s="136" t="str">
        <f>IF(CONCATENATE(C3434,D3434)="","",VLOOKUP(CONCATENATE(C3434,D3434),Karakteristieken!AQ:AQ,1,FALSE))</f>
        <v/>
      </c>
    </row>
    <row r="3435" spans="1:16" x14ac:dyDescent="0.25">
      <c r="A3435" s="59"/>
      <c r="B3435" s="59"/>
      <c r="C3435" s="59"/>
      <c r="D3435" s="59"/>
      <c r="E3435" s="60" t="s">
        <v>7700</v>
      </c>
      <c r="F3435" s="60"/>
      <c r="G3435" s="60" t="s">
        <v>6560</v>
      </c>
      <c r="H3435" s="60"/>
      <c r="I3435" s="59">
        <f t="shared" si="56"/>
        <v>17</v>
      </c>
      <c r="J3435" s="59" t="s">
        <v>1561</v>
      </c>
      <c r="K3435" s="61"/>
      <c r="L3435" s="62" t="s">
        <v>6738</v>
      </c>
      <c r="M3435" s="62" t="s">
        <v>6560</v>
      </c>
      <c r="N3435" s="72" t="str">
        <f>VLOOKUP(M3435,'Hulpblad KAR-parser'!A:C,2,FALSE)</f>
        <v>Soort oefening</v>
      </c>
      <c r="O3435" s="72" t="str">
        <f>IF(VLOOKUP(M3435,'Hulpblad KAR-parser'!A:C,3,FALSE)="","",VLOOKUP(M3435,'Hulpblad KAR-parser'!A:C,3,FALSE))</f>
        <v>CTER</v>
      </c>
      <c r="P3435" s="136" t="str">
        <f>IF(CONCATENATE(C3435,D3435)="","",VLOOKUP(CONCATENATE(C3435,D3435),Karakteristieken!AQ:AQ,1,FALSE))</f>
        <v/>
      </c>
    </row>
    <row r="3436" spans="1:16" x14ac:dyDescent="0.25">
      <c r="A3436" s="59"/>
      <c r="B3436" s="59"/>
      <c r="C3436" s="59"/>
      <c r="D3436" s="59"/>
      <c r="E3436" s="60" t="s">
        <v>7704</v>
      </c>
      <c r="F3436" s="60"/>
      <c r="G3436" s="60" t="s">
        <v>6560</v>
      </c>
      <c r="H3436" s="60"/>
      <c r="I3436" s="59">
        <f t="shared" si="56"/>
        <v>16</v>
      </c>
      <c r="J3436" s="59" t="s">
        <v>1561</v>
      </c>
      <c r="K3436" s="61"/>
      <c r="L3436" s="62" t="s">
        <v>6738</v>
      </c>
      <c r="M3436" s="62" t="s">
        <v>6560</v>
      </c>
      <c r="N3436" s="72" t="str">
        <f>VLOOKUP(M3436,'Hulpblad KAR-parser'!A:C,2,FALSE)</f>
        <v>Soort oefening</v>
      </c>
      <c r="O3436" s="72" t="str">
        <f>IF(VLOOKUP(M3436,'Hulpblad KAR-parser'!A:C,3,FALSE)="","",VLOOKUP(M3436,'Hulpblad KAR-parser'!A:C,3,FALSE))</f>
        <v>CTER</v>
      </c>
      <c r="P3436" s="136" t="str">
        <f>IF(CONCATENATE(C3436,D3436)="","",VLOOKUP(CONCATENATE(C3436,D3436),Karakteristieken!AQ:AQ,1,FALSE))</f>
        <v/>
      </c>
    </row>
    <row r="3437" spans="1:16" x14ac:dyDescent="0.25">
      <c r="A3437" s="67">
        <v>200137352</v>
      </c>
      <c r="B3437" s="67">
        <v>200059158</v>
      </c>
      <c r="C3437" s="67" t="s">
        <v>11768</v>
      </c>
      <c r="D3437" s="67" t="s">
        <v>4804</v>
      </c>
      <c r="E3437" s="68" t="s">
        <v>6284</v>
      </c>
      <c r="F3437" s="68"/>
      <c r="G3437" s="68"/>
      <c r="H3437" s="68"/>
      <c r="I3437" s="67">
        <f t="shared" si="56"/>
        <v>13</v>
      </c>
      <c r="J3437" s="67" t="s">
        <v>1613</v>
      </c>
      <c r="K3437" s="91" t="s">
        <v>12550</v>
      </c>
      <c r="L3437" s="62" t="s">
        <v>6738</v>
      </c>
      <c r="M3437" s="62" t="s">
        <v>6284</v>
      </c>
      <c r="N3437" s="72" t="str">
        <f>VLOOKUP(M3437,'Hulpblad KAR-parser'!A:C,2,FALSE)</f>
        <v>Aantref/lek gev.stof</v>
      </c>
      <c r="O3437" s="72" t="str">
        <f>IF(VLOOKUP(M3437,'Hulpblad KAR-parser'!A:C,3,FALSE)="","",VLOOKUP(M3437,'Hulpblad KAR-parser'!A:C,3,FALSE))</f>
        <v>Gevaarlijke stof</v>
      </c>
      <c r="P3437" s="136" t="str">
        <f>IF(CONCATENATE(C3437,D3437)="","",VLOOKUP(CONCATENATE(C3437,D3437),Karakteristieken!AQ:AQ,1,FALSE))</f>
        <v>Aantref/lek gev.stofGevaarlijke stof</v>
      </c>
    </row>
    <row r="3438" spans="1:16" x14ac:dyDescent="0.25">
      <c r="A3438" s="67"/>
      <c r="B3438" s="67"/>
      <c r="C3438" s="67"/>
      <c r="D3438" s="67"/>
      <c r="E3438" s="68" t="s">
        <v>8222</v>
      </c>
      <c r="F3438" s="68"/>
      <c r="G3438" s="68" t="s">
        <v>6284</v>
      </c>
      <c r="H3438" s="68"/>
      <c r="I3438" s="67">
        <f t="shared" si="56"/>
        <v>9</v>
      </c>
      <c r="J3438" s="67" t="s">
        <v>1561</v>
      </c>
      <c r="K3438" s="91" t="s">
        <v>12550</v>
      </c>
      <c r="L3438" s="62" t="s">
        <v>6738</v>
      </c>
      <c r="M3438" s="62" t="s">
        <v>6284</v>
      </c>
      <c r="N3438" s="72" t="str">
        <f>VLOOKUP(M3438,'Hulpblad KAR-parser'!A:C,2,FALSE)</f>
        <v>Aantref/lek gev.stof</v>
      </c>
      <c r="O3438" s="72" t="str">
        <f>IF(VLOOKUP(M3438,'Hulpblad KAR-parser'!A:C,3,FALSE)="","",VLOOKUP(M3438,'Hulpblad KAR-parser'!A:C,3,FALSE))</f>
        <v>Gevaarlijke stof</v>
      </c>
      <c r="P3438" s="136" t="str">
        <f>IF(CONCATENATE(C3438,D3438)="","",VLOOKUP(CONCATENATE(C3438,D3438),Karakteristieken!AQ:AQ,1,FALSE))</f>
        <v/>
      </c>
    </row>
    <row r="3439" spans="1:16" x14ac:dyDescent="0.25">
      <c r="A3439" s="59">
        <v>200114612</v>
      </c>
      <c r="B3439" s="59">
        <v>200059190</v>
      </c>
      <c r="C3439" s="59" t="s">
        <v>1761</v>
      </c>
      <c r="D3439" s="59" t="s">
        <v>1762</v>
      </c>
      <c r="E3439" s="60" t="s">
        <v>6195</v>
      </c>
      <c r="F3439" s="60"/>
      <c r="G3439" s="60"/>
      <c r="H3439" s="60"/>
      <c r="I3439" s="59">
        <f t="shared" si="56"/>
        <v>20</v>
      </c>
      <c r="J3439" s="59" t="s">
        <v>1613</v>
      </c>
      <c r="K3439" s="61"/>
      <c r="L3439" s="62" t="s">
        <v>6738</v>
      </c>
      <c r="M3439" s="62" t="s">
        <v>6195</v>
      </c>
      <c r="N3439" s="72" t="str">
        <f>VLOOKUP(M3439,'Hulpblad KAR-parser'!A:C,2,FALSE)</f>
        <v>Binnen/buiten</v>
      </c>
      <c r="O3439" s="72" t="str">
        <f>IF(VLOOKUP(M3439,'Hulpblad KAR-parser'!A:C,3,FALSE)="","",VLOOKUP(M3439,'Hulpblad KAR-parser'!A:C,3,FALSE))</f>
        <v>Binnen</v>
      </c>
      <c r="P3439" s="136" t="str">
        <f>IF(CONCATENATE(C3439,D3439)="","",VLOOKUP(CONCATENATE(C3439,D3439),Karakteristieken!AQ:AQ,1,FALSE))</f>
        <v>Binnen/buitenBinnen</v>
      </c>
    </row>
    <row r="3440" spans="1:16" x14ac:dyDescent="0.25">
      <c r="A3440" s="67">
        <v>200137353</v>
      </c>
      <c r="B3440" s="67">
        <v>200059190</v>
      </c>
      <c r="C3440" s="67" t="s">
        <v>11768</v>
      </c>
      <c r="D3440" s="67" t="s">
        <v>4804</v>
      </c>
      <c r="E3440" s="68" t="s">
        <v>6195</v>
      </c>
      <c r="F3440" s="68"/>
      <c r="G3440" s="68"/>
      <c r="H3440" s="68"/>
      <c r="I3440" s="67">
        <f t="shared" si="56"/>
        <v>20</v>
      </c>
      <c r="J3440" s="67" t="s">
        <v>1613</v>
      </c>
      <c r="K3440" s="91" t="s">
        <v>12550</v>
      </c>
      <c r="L3440" s="62" t="s">
        <v>6738</v>
      </c>
      <c r="M3440" s="62" t="s">
        <v>6195</v>
      </c>
      <c r="N3440" s="72" t="str">
        <f>VLOOKUP(M3440,'Hulpblad KAR-parser'!A:C,2,FALSE)</f>
        <v>Binnen/buiten</v>
      </c>
      <c r="O3440" s="72" t="str">
        <f>IF(VLOOKUP(M3440,'Hulpblad KAR-parser'!A:C,3,FALSE)="","",VLOOKUP(M3440,'Hulpblad KAR-parser'!A:C,3,FALSE))</f>
        <v>Binnen</v>
      </c>
      <c r="P3440" s="136" t="str">
        <f>IF(CONCATENATE(C3440,D3440)="","",VLOOKUP(CONCATENATE(C3440,D3440),Karakteristieken!AQ:AQ,1,FALSE))</f>
        <v>Aantref/lek gev.stofGevaarlijke stof</v>
      </c>
    </row>
    <row r="3441" spans="1:16" x14ac:dyDescent="0.25">
      <c r="A3441" s="59">
        <v>200114964</v>
      </c>
      <c r="B3441" s="59">
        <v>200059190</v>
      </c>
      <c r="C3441" s="59" t="s">
        <v>4154</v>
      </c>
      <c r="D3441" s="59" t="s">
        <v>40</v>
      </c>
      <c r="E3441" s="60" t="s">
        <v>6195</v>
      </c>
      <c r="F3441" s="60"/>
      <c r="G3441" s="60"/>
      <c r="H3441" s="60"/>
      <c r="I3441" s="59">
        <f t="shared" si="56"/>
        <v>20</v>
      </c>
      <c r="J3441" s="59" t="s">
        <v>1613</v>
      </c>
      <c r="K3441" s="61"/>
      <c r="L3441" s="62" t="s">
        <v>6738</v>
      </c>
      <c r="M3441" s="62" t="s">
        <v>6195</v>
      </c>
      <c r="N3441" s="72" t="str">
        <f>VLOOKUP(M3441,'Hulpblad KAR-parser'!A:C,2,FALSE)</f>
        <v>Binnen/buiten</v>
      </c>
      <c r="O3441" s="72" t="str">
        <f>IF(VLOOKUP(M3441,'Hulpblad KAR-parser'!A:C,3,FALSE)="","",VLOOKUP(M3441,'Hulpblad KAR-parser'!A:C,3,FALSE))</f>
        <v>Binnen</v>
      </c>
      <c r="P3441" s="136" t="str">
        <f>IF(CONCATENATE(C3441,D3441)="","",VLOOKUP(CONCATENATE(C3441,D3441),Karakteristieken!AQ:AQ,1,FALSE))</f>
        <v>Optisch &amp; geluidsignBrandweer</v>
      </c>
    </row>
    <row r="3442" spans="1:16" x14ac:dyDescent="0.25">
      <c r="A3442" s="59"/>
      <c r="B3442" s="59"/>
      <c r="C3442" s="59"/>
      <c r="D3442" s="59"/>
      <c r="E3442" s="60" t="s">
        <v>8223</v>
      </c>
      <c r="F3442" s="60"/>
      <c r="G3442" s="60" t="s">
        <v>6195</v>
      </c>
      <c r="H3442" s="60"/>
      <c r="I3442" s="59">
        <f t="shared" si="56"/>
        <v>16</v>
      </c>
      <c r="J3442" s="59" t="s">
        <v>1561</v>
      </c>
      <c r="K3442" s="61"/>
      <c r="L3442" s="62" t="s">
        <v>6738</v>
      </c>
      <c r="M3442" s="62" t="s">
        <v>6195</v>
      </c>
      <c r="N3442" s="72" t="str">
        <f>VLOOKUP(M3442,'Hulpblad KAR-parser'!A:C,2,FALSE)</f>
        <v>Binnen/buiten</v>
      </c>
      <c r="O3442" s="72" t="str">
        <f>IF(VLOOKUP(M3442,'Hulpblad KAR-parser'!A:C,3,FALSE)="","",VLOOKUP(M3442,'Hulpblad KAR-parser'!A:C,3,FALSE))</f>
        <v>Binnen</v>
      </c>
      <c r="P3442" s="136" t="str">
        <f>IF(CONCATENATE(C3442,D3442)="","",VLOOKUP(CONCATENATE(C3442,D3442),Karakteristieken!AQ:AQ,1,FALSE))</f>
        <v/>
      </c>
    </row>
    <row r="3443" spans="1:16" x14ac:dyDescent="0.25">
      <c r="A3443" s="59">
        <v>200114637</v>
      </c>
      <c r="B3443" s="59">
        <v>200059222</v>
      </c>
      <c r="C3443" s="59" t="s">
        <v>1761</v>
      </c>
      <c r="D3443" s="59" t="s">
        <v>784</v>
      </c>
      <c r="E3443" s="60" t="s">
        <v>6229</v>
      </c>
      <c r="F3443" s="60"/>
      <c r="G3443" s="60"/>
      <c r="H3443" s="60"/>
      <c r="I3443" s="59">
        <f t="shared" si="56"/>
        <v>20</v>
      </c>
      <c r="J3443" s="59" t="s">
        <v>1613</v>
      </c>
      <c r="K3443" s="61"/>
      <c r="L3443" s="62" t="s">
        <v>6738</v>
      </c>
      <c r="M3443" s="62" t="s">
        <v>6229</v>
      </c>
      <c r="N3443" s="72" t="str">
        <f>VLOOKUP(M3443,'Hulpblad KAR-parser'!A:C,2,FALSE)</f>
        <v>Binnen/buiten</v>
      </c>
      <c r="O3443" s="72" t="str">
        <f>IF(VLOOKUP(M3443,'Hulpblad KAR-parser'!A:C,3,FALSE)="","",VLOOKUP(M3443,'Hulpblad KAR-parser'!A:C,3,FALSE))</f>
        <v>Buiten</v>
      </c>
      <c r="P3443" s="136" t="str">
        <f>IF(CONCATENATE(C3443,D3443)="","",VLOOKUP(CONCATENATE(C3443,D3443),Karakteristieken!AQ:AQ,1,FALSE))</f>
        <v>Binnen/buitenBuiten</v>
      </c>
    </row>
    <row r="3444" spans="1:16" x14ac:dyDescent="0.25">
      <c r="A3444" s="67">
        <v>200137354</v>
      </c>
      <c r="B3444" s="67">
        <v>200059222</v>
      </c>
      <c r="C3444" s="67" t="s">
        <v>11768</v>
      </c>
      <c r="D3444" s="67" t="s">
        <v>4804</v>
      </c>
      <c r="E3444" s="68" t="s">
        <v>6229</v>
      </c>
      <c r="F3444" s="68"/>
      <c r="G3444" s="68"/>
      <c r="H3444" s="68"/>
      <c r="I3444" s="67">
        <f t="shared" si="56"/>
        <v>20</v>
      </c>
      <c r="J3444" s="67" t="s">
        <v>1613</v>
      </c>
      <c r="K3444" s="91" t="s">
        <v>12550</v>
      </c>
      <c r="L3444" s="62" t="s">
        <v>6738</v>
      </c>
      <c r="M3444" s="62" t="s">
        <v>6229</v>
      </c>
      <c r="N3444" s="72" t="str">
        <f>VLOOKUP(M3444,'Hulpblad KAR-parser'!A:C,2,FALSE)</f>
        <v>Binnen/buiten</v>
      </c>
      <c r="O3444" s="72" t="str">
        <f>IF(VLOOKUP(M3444,'Hulpblad KAR-parser'!A:C,3,FALSE)="","",VLOOKUP(M3444,'Hulpblad KAR-parser'!A:C,3,FALSE))</f>
        <v>Buiten</v>
      </c>
      <c r="P3444" s="136" t="str">
        <f>IF(CONCATENATE(C3444,D3444)="","",VLOOKUP(CONCATENATE(C3444,D3444),Karakteristieken!AQ:AQ,1,FALSE))</f>
        <v>Aantref/lek gev.stofGevaarlijke stof</v>
      </c>
    </row>
    <row r="3445" spans="1:16" x14ac:dyDescent="0.25">
      <c r="A3445" s="59"/>
      <c r="B3445" s="59"/>
      <c r="C3445" s="59"/>
      <c r="D3445" s="59"/>
      <c r="E3445" s="60" t="s">
        <v>8224</v>
      </c>
      <c r="F3445" s="60"/>
      <c r="G3445" s="60" t="s">
        <v>6229</v>
      </c>
      <c r="H3445" s="60"/>
      <c r="I3445" s="59">
        <f t="shared" si="56"/>
        <v>16</v>
      </c>
      <c r="J3445" s="59" t="s">
        <v>1561</v>
      </c>
      <c r="K3445" s="61"/>
      <c r="L3445" s="62" t="s">
        <v>6738</v>
      </c>
      <c r="M3445" s="62" t="s">
        <v>6229</v>
      </c>
      <c r="N3445" s="72" t="str">
        <f>VLOOKUP(M3445,'Hulpblad KAR-parser'!A:C,2,FALSE)</f>
        <v>Binnen/buiten</v>
      </c>
      <c r="O3445" s="72" t="str">
        <f>IF(VLOOKUP(M3445,'Hulpblad KAR-parser'!A:C,3,FALSE)="","",VLOOKUP(M3445,'Hulpblad KAR-parser'!A:C,3,FALSE))</f>
        <v>Buiten</v>
      </c>
      <c r="P3445" s="136" t="str">
        <f>IF(CONCATENATE(C3445,D3445)="","",VLOOKUP(CONCATENATE(C3445,D3445),Karakteristieken!AQ:AQ,1,FALSE))</f>
        <v/>
      </c>
    </row>
    <row r="3446" spans="1:16" x14ac:dyDescent="0.25">
      <c r="A3446" s="59">
        <v>200110361</v>
      </c>
      <c r="B3446" s="59">
        <v>200098748</v>
      </c>
      <c r="C3446" s="59" t="s">
        <v>3747</v>
      </c>
      <c r="D3446" s="59" t="s">
        <v>1701</v>
      </c>
      <c r="E3446" s="60" t="s">
        <v>3752</v>
      </c>
      <c r="F3446" s="60"/>
      <c r="G3446" s="60"/>
      <c r="H3446" s="60"/>
      <c r="I3446" s="59">
        <f t="shared" si="56"/>
        <v>26</v>
      </c>
      <c r="J3446" s="59" t="s">
        <v>1613</v>
      </c>
      <c r="K3446" s="61"/>
      <c r="L3446" s="62" t="s">
        <v>6737</v>
      </c>
      <c r="M3446" s="62" t="s">
        <v>3752</v>
      </c>
      <c r="N3446" s="72" t="str">
        <f>VLOOKUP(M3446,'Hulpblad KAR-parser'!A:C,2,FALSE)</f>
        <v>OMS/PAC oorzaak</v>
      </c>
      <c r="O3446" s="72" t="str">
        <f>IF(VLOOKUP(M3446,'Hulpblad KAR-parser'!A:C,3,FALSE)="","",VLOOKUP(M3446,'Hulpblad KAR-parser'!A:C,3,FALSE))</f>
        <v>Afwijkend gebruik</v>
      </c>
      <c r="P3446" s="136" t="str">
        <f>IF(CONCATENATE(C3446,D3446)="","",VLOOKUP(CONCATENATE(C3446,D3446),Karakteristieken!AQ:AQ,1,FALSE))</f>
        <v>OMS/PAC oorzaakAfwijkend gebruik</v>
      </c>
    </row>
    <row r="3447" spans="1:16" x14ac:dyDescent="0.25">
      <c r="A3447" s="59"/>
      <c r="B3447" s="59"/>
      <c r="C3447" s="59"/>
      <c r="D3447" s="59"/>
      <c r="E3447" s="60" t="s">
        <v>10236</v>
      </c>
      <c r="F3447" s="60"/>
      <c r="G3447" s="60" t="s">
        <v>3752</v>
      </c>
      <c r="H3447" s="60"/>
      <c r="I3447" s="59">
        <f t="shared" si="56"/>
        <v>6</v>
      </c>
      <c r="J3447" s="59" t="s">
        <v>1561</v>
      </c>
      <c r="K3447" s="61"/>
      <c r="L3447" s="62" t="s">
        <v>6737</v>
      </c>
      <c r="M3447" s="62" t="s">
        <v>3752</v>
      </c>
      <c r="N3447" s="72" t="str">
        <f>VLOOKUP(M3447,'Hulpblad KAR-parser'!A:C,2,FALSE)</f>
        <v>OMS/PAC oorzaak</v>
      </c>
      <c r="O3447" s="72" t="str">
        <f>IF(VLOOKUP(M3447,'Hulpblad KAR-parser'!A:C,3,FALSE)="","",VLOOKUP(M3447,'Hulpblad KAR-parser'!A:C,3,FALSE))</f>
        <v>Afwijkend gebruik</v>
      </c>
      <c r="P3447" s="136" t="str">
        <f>IF(CONCATENATE(C3447,D3447)="","",VLOOKUP(CONCATENATE(C3447,D3447),Karakteristieken!AQ:AQ,1,FALSE))</f>
        <v/>
      </c>
    </row>
    <row r="3448" spans="1:16" x14ac:dyDescent="0.25">
      <c r="A3448" s="59">
        <v>200110362</v>
      </c>
      <c r="B3448" s="59">
        <v>200098749</v>
      </c>
      <c r="C3448" s="59" t="s">
        <v>3747</v>
      </c>
      <c r="D3448" s="59" t="s">
        <v>1717</v>
      </c>
      <c r="E3448" s="60" t="s">
        <v>3753</v>
      </c>
      <c r="F3448" s="60"/>
      <c r="G3448" s="60"/>
      <c r="H3448" s="60"/>
      <c r="I3448" s="59">
        <f t="shared" si="56"/>
        <v>20</v>
      </c>
      <c r="J3448" s="59" t="s">
        <v>1613</v>
      </c>
      <c r="K3448" s="61"/>
      <c r="L3448" s="62" t="s">
        <v>6737</v>
      </c>
      <c r="M3448" s="62" t="s">
        <v>3753</v>
      </c>
      <c r="N3448" s="72" t="str">
        <f>VLOOKUP(M3448,'Hulpblad KAR-parser'!A:C,2,FALSE)</f>
        <v>OMS/PAC oorzaak</v>
      </c>
      <c r="O3448" s="72" t="str">
        <f>IF(VLOOKUP(M3448,'Hulpblad KAR-parser'!A:C,3,FALSE)="","",VLOOKUP(M3448,'Hulpblad KAR-parser'!A:C,3,FALSE))</f>
        <v>Ontwerpfout</v>
      </c>
      <c r="P3448" s="136" t="str">
        <f>IF(CONCATENATE(C3448,D3448)="","",VLOOKUP(CONCATENATE(C3448,D3448),Karakteristieken!AQ:AQ,1,FALSE))</f>
        <v>OMS/PAC oorzaakOntwerpfout</v>
      </c>
    </row>
    <row r="3449" spans="1:16" x14ac:dyDescent="0.25">
      <c r="A3449" s="59"/>
      <c r="B3449" s="59"/>
      <c r="C3449" s="59"/>
      <c r="D3449" s="59"/>
      <c r="E3449" s="60" t="s">
        <v>10249</v>
      </c>
      <c r="F3449" s="60"/>
      <c r="G3449" s="60" t="s">
        <v>3753</v>
      </c>
      <c r="H3449" s="60"/>
      <c r="I3449" s="59">
        <f t="shared" si="56"/>
        <v>6</v>
      </c>
      <c r="J3449" s="59" t="s">
        <v>1561</v>
      </c>
      <c r="K3449" s="61"/>
      <c r="L3449" s="62" t="s">
        <v>6737</v>
      </c>
      <c r="M3449" s="62" t="s">
        <v>3753</v>
      </c>
      <c r="N3449" s="72" t="str">
        <f>VLOOKUP(M3449,'Hulpblad KAR-parser'!A:C,2,FALSE)</f>
        <v>OMS/PAC oorzaak</v>
      </c>
      <c r="O3449" s="72" t="str">
        <f>IF(VLOOKUP(M3449,'Hulpblad KAR-parser'!A:C,3,FALSE)="","",VLOOKUP(M3449,'Hulpblad KAR-parser'!A:C,3,FALSE))</f>
        <v>Ontwerpfout</v>
      </c>
      <c r="P3449" s="136" t="str">
        <f>IF(CONCATENATE(C3449,D3449)="","",VLOOKUP(CONCATENATE(C3449,D3449),Karakteristieken!AQ:AQ,1,FALSE))</f>
        <v/>
      </c>
    </row>
    <row r="3450" spans="1:16" x14ac:dyDescent="0.25">
      <c r="A3450" s="67">
        <v>200110365</v>
      </c>
      <c r="B3450" s="67">
        <v>200098752</v>
      </c>
      <c r="C3450" s="67" t="s">
        <v>3747</v>
      </c>
      <c r="D3450" s="67"/>
      <c r="E3450" s="68" t="s">
        <v>6365</v>
      </c>
      <c r="F3450" s="68"/>
      <c r="G3450" s="68"/>
      <c r="H3450" s="68"/>
      <c r="I3450" s="67">
        <f t="shared" si="56"/>
        <v>8</v>
      </c>
      <c r="J3450" s="67" t="s">
        <v>1613</v>
      </c>
      <c r="K3450" s="91" t="s">
        <v>12550</v>
      </c>
      <c r="L3450" s="62" t="s">
        <v>6737</v>
      </c>
      <c r="M3450" s="62" t="s">
        <v>6365</v>
      </c>
      <c r="N3450" s="72" t="e">
        <f>VLOOKUP(M3450,'Hulpblad KAR-parser'!A:C,2,FALSE)</f>
        <v>#N/A</v>
      </c>
      <c r="O3450" s="72" t="e">
        <f>IF(VLOOKUP(M3450,'Hulpblad KAR-parser'!A:C,3,FALSE)="","",VLOOKUP(M3450,'Hulpblad KAR-parser'!A:C,3,FALSE))</f>
        <v>#N/A</v>
      </c>
      <c r="P3450" s="136" t="e">
        <f>IF(CONCATENATE(C3450,D3450)="","",VLOOKUP(CONCATENATE(C3450,D3450),Karakteristieken!AQ:AQ,1,FALSE))</f>
        <v>#N/A</v>
      </c>
    </row>
    <row r="3451" spans="1:16" x14ac:dyDescent="0.25">
      <c r="A3451" s="67"/>
      <c r="B3451" s="67"/>
      <c r="C3451" s="67"/>
      <c r="D3451" s="67"/>
      <c r="E3451" s="68" t="s">
        <v>10260</v>
      </c>
      <c r="F3451" s="68"/>
      <c r="G3451" s="68" t="s">
        <v>6365</v>
      </c>
      <c r="H3451" s="68"/>
      <c r="I3451" s="67">
        <f t="shared" si="56"/>
        <v>12</v>
      </c>
      <c r="J3451" s="67" t="s">
        <v>1561</v>
      </c>
      <c r="K3451" s="91" t="s">
        <v>12550</v>
      </c>
      <c r="L3451" s="62" t="s">
        <v>6737</v>
      </c>
      <c r="M3451" s="62" t="s">
        <v>6365</v>
      </c>
      <c r="N3451" s="72" t="e">
        <f>VLOOKUP(M3451,'Hulpblad KAR-parser'!A:C,2,FALSE)</f>
        <v>#N/A</v>
      </c>
      <c r="O3451" s="72" t="e">
        <f>IF(VLOOKUP(M3451,'Hulpblad KAR-parser'!A:C,3,FALSE)="","",VLOOKUP(M3451,'Hulpblad KAR-parser'!A:C,3,FALSE))</f>
        <v>#N/A</v>
      </c>
      <c r="P3451" s="136" t="str">
        <f>IF(CONCATENATE(C3451,D3451)="","",VLOOKUP(CONCATENATE(C3451,D3451),Karakteristieken!AQ:AQ,1,FALSE))</f>
        <v/>
      </c>
    </row>
    <row r="3452" spans="1:16" x14ac:dyDescent="0.25">
      <c r="A3452" s="67"/>
      <c r="B3452" s="67"/>
      <c r="C3452" s="67"/>
      <c r="D3452" s="67"/>
      <c r="E3452" s="68" t="s">
        <v>10261</v>
      </c>
      <c r="F3452" s="68"/>
      <c r="G3452" s="68" t="s">
        <v>6365</v>
      </c>
      <c r="H3452" s="68"/>
      <c r="I3452" s="67">
        <f t="shared" si="56"/>
        <v>5</v>
      </c>
      <c r="J3452" s="67" t="s">
        <v>1561</v>
      </c>
      <c r="K3452" s="91" t="s">
        <v>12550</v>
      </c>
      <c r="L3452" s="62" t="s">
        <v>6737</v>
      </c>
      <c r="M3452" s="62" t="s">
        <v>6365</v>
      </c>
      <c r="N3452" s="72" t="e">
        <f>VLOOKUP(M3452,'Hulpblad KAR-parser'!A:C,2,FALSE)</f>
        <v>#N/A</v>
      </c>
      <c r="O3452" s="72" t="e">
        <f>IF(VLOOKUP(M3452,'Hulpblad KAR-parser'!A:C,3,FALSE)="","",VLOOKUP(M3452,'Hulpblad KAR-parser'!A:C,3,FALSE))</f>
        <v>#N/A</v>
      </c>
      <c r="P3452" s="136" t="str">
        <f>IF(CONCATENATE(C3452,D3452)="","",VLOOKUP(CONCATENATE(C3452,D3452),Karakteristieken!AQ:AQ,1,FALSE))</f>
        <v/>
      </c>
    </row>
    <row r="3453" spans="1:16" x14ac:dyDescent="0.25">
      <c r="A3453" s="67"/>
      <c r="B3453" s="67"/>
      <c r="C3453" s="67"/>
      <c r="D3453" s="67"/>
      <c r="E3453" s="68" t="s">
        <v>10262</v>
      </c>
      <c r="F3453" s="68"/>
      <c r="G3453" s="68" t="s">
        <v>6365</v>
      </c>
      <c r="H3453" s="68"/>
      <c r="I3453" s="67">
        <f t="shared" si="56"/>
        <v>6</v>
      </c>
      <c r="J3453" s="67" t="s">
        <v>1561</v>
      </c>
      <c r="K3453" s="91" t="s">
        <v>12550</v>
      </c>
      <c r="L3453" s="62" t="s">
        <v>6737</v>
      </c>
      <c r="M3453" s="62" t="s">
        <v>6365</v>
      </c>
      <c r="N3453" s="72" t="e">
        <f>VLOOKUP(M3453,'Hulpblad KAR-parser'!A:C,2,FALSE)</f>
        <v>#N/A</v>
      </c>
      <c r="O3453" s="72" t="e">
        <f>IF(VLOOKUP(M3453,'Hulpblad KAR-parser'!A:C,3,FALSE)="","",VLOOKUP(M3453,'Hulpblad KAR-parser'!A:C,3,FALSE))</f>
        <v>#N/A</v>
      </c>
      <c r="P3453" s="136" t="str">
        <f>IF(CONCATENATE(C3453,D3453)="","",VLOOKUP(CONCATENATE(C3453,D3453),Karakteristieken!AQ:AQ,1,FALSE))</f>
        <v/>
      </c>
    </row>
    <row r="3454" spans="1:16" x14ac:dyDescent="0.25">
      <c r="A3454" s="67"/>
      <c r="B3454" s="67"/>
      <c r="C3454" s="67"/>
      <c r="D3454" s="67"/>
      <c r="E3454" s="68" t="s">
        <v>10263</v>
      </c>
      <c r="F3454" s="68"/>
      <c r="G3454" s="68" t="s">
        <v>6365</v>
      </c>
      <c r="H3454" s="68"/>
      <c r="I3454" s="67">
        <f t="shared" si="56"/>
        <v>16</v>
      </c>
      <c r="J3454" s="67" t="s">
        <v>1561</v>
      </c>
      <c r="K3454" s="91" t="s">
        <v>12550</v>
      </c>
      <c r="L3454" s="62" t="s">
        <v>6737</v>
      </c>
      <c r="M3454" s="62" t="s">
        <v>6365</v>
      </c>
      <c r="N3454" s="72" t="e">
        <f>VLOOKUP(M3454,'Hulpblad KAR-parser'!A:C,2,FALSE)</f>
        <v>#N/A</v>
      </c>
      <c r="O3454" s="72" t="e">
        <f>IF(VLOOKUP(M3454,'Hulpblad KAR-parser'!A:C,3,FALSE)="","",VLOOKUP(M3454,'Hulpblad KAR-parser'!A:C,3,FALSE))</f>
        <v>#N/A</v>
      </c>
      <c r="P3454" s="136" t="str">
        <f>IF(CONCATENATE(C3454,D3454)="","",VLOOKUP(CONCATENATE(C3454,D3454),Karakteristieken!AQ:AQ,1,FALSE))</f>
        <v/>
      </c>
    </row>
    <row r="3455" spans="1:16" x14ac:dyDescent="0.25">
      <c r="A3455" s="59">
        <v>200110366</v>
      </c>
      <c r="B3455" s="59">
        <v>200098753</v>
      </c>
      <c r="C3455" s="59" t="s">
        <v>3747</v>
      </c>
      <c r="D3455" s="59" t="s">
        <v>3769</v>
      </c>
      <c r="E3455" s="60" t="s">
        <v>3770</v>
      </c>
      <c r="F3455" s="60"/>
      <c r="G3455" s="60"/>
      <c r="H3455" s="60"/>
      <c r="I3455" s="59">
        <f t="shared" si="56"/>
        <v>27</v>
      </c>
      <c r="J3455" s="59" t="s">
        <v>1613</v>
      </c>
      <c r="K3455" s="61"/>
      <c r="L3455" s="62" t="s">
        <v>6737</v>
      </c>
      <c r="M3455" s="62" t="s">
        <v>3770</v>
      </c>
      <c r="N3455" s="72" t="str">
        <f>VLOOKUP(M3455,'Hulpblad KAR-parser'!A:C,2,FALSE)</f>
        <v>OMS/PAC oorzaak</v>
      </c>
      <c r="O3455" s="72" t="str">
        <f>IF(VLOOKUP(M3455,'Hulpblad KAR-parser'!A:C,3,FALSE)="","",VLOOKUP(M3455,'Hulpblad KAR-parser'!A:C,3,FALSE))</f>
        <v>Aerosolen uit Prod</v>
      </c>
      <c r="P3455" s="136" t="str">
        <f>IF(CONCATENATE(C3455,D3455)="","",VLOOKUP(CONCATENATE(C3455,D3455),Karakteristieken!AQ:AQ,1,FALSE))</f>
        <v>OMS/PAC oorzaakAerosolen uit Prod</v>
      </c>
    </row>
    <row r="3456" spans="1:16" x14ac:dyDescent="0.25">
      <c r="A3456" s="59"/>
      <c r="B3456" s="59"/>
      <c r="C3456" s="59"/>
      <c r="D3456" s="59"/>
      <c r="E3456" s="60" t="s">
        <v>10235</v>
      </c>
      <c r="F3456" s="60"/>
      <c r="G3456" s="60" t="s">
        <v>3770</v>
      </c>
      <c r="H3456" s="60"/>
      <c r="I3456" s="59">
        <f t="shared" si="56"/>
        <v>6</v>
      </c>
      <c r="J3456" s="59" t="s">
        <v>1561</v>
      </c>
      <c r="K3456" s="61"/>
      <c r="L3456" s="62" t="s">
        <v>6737</v>
      </c>
      <c r="M3456" s="62" t="s">
        <v>3770</v>
      </c>
      <c r="N3456" s="72" t="str">
        <f>VLOOKUP(M3456,'Hulpblad KAR-parser'!A:C,2,FALSE)</f>
        <v>OMS/PAC oorzaak</v>
      </c>
      <c r="O3456" s="72" t="str">
        <f>IF(VLOOKUP(M3456,'Hulpblad KAR-parser'!A:C,3,FALSE)="","",VLOOKUP(M3456,'Hulpblad KAR-parser'!A:C,3,FALSE))</f>
        <v>Aerosolen uit Prod</v>
      </c>
      <c r="P3456" s="136" t="str">
        <f>IF(CONCATENATE(C3456,D3456)="","",VLOOKUP(CONCATENATE(C3456,D3456),Karakteristieken!AQ:AQ,1,FALSE))</f>
        <v/>
      </c>
    </row>
    <row r="3457" spans="1:16" x14ac:dyDescent="0.25">
      <c r="A3457" s="59">
        <v>200110367</v>
      </c>
      <c r="B3457" s="59">
        <v>200098754</v>
      </c>
      <c r="C3457" s="59" t="s">
        <v>3747</v>
      </c>
      <c r="D3457" s="59" t="s">
        <v>3785</v>
      </c>
      <c r="E3457" s="60" t="s">
        <v>3786</v>
      </c>
      <c r="F3457" s="60"/>
      <c r="G3457" s="60"/>
      <c r="H3457" s="60"/>
      <c r="I3457" s="59">
        <f t="shared" si="56"/>
        <v>27</v>
      </c>
      <c r="J3457" s="59" t="s">
        <v>1613</v>
      </c>
      <c r="K3457" s="61"/>
      <c r="L3457" s="62" t="s">
        <v>6737</v>
      </c>
      <c r="M3457" s="62" t="s">
        <v>3786</v>
      </c>
      <c r="N3457" s="72" t="str">
        <f>VLOOKUP(M3457,'Hulpblad KAR-parser'!A:C,2,FALSE)</f>
        <v>OMS/PAC oorzaak</v>
      </c>
      <c r="O3457" s="72" t="str">
        <f>IF(VLOOKUP(M3457,'Hulpblad KAR-parser'!A:C,3,FALSE)="","",VLOOKUP(M3457,'Hulpblad KAR-parser'!A:C,3,FALSE))</f>
        <v>Atmosferische Invl</v>
      </c>
      <c r="P3457" s="136" t="str">
        <f>IF(CONCATENATE(C3457,D3457)="","",VLOOKUP(CONCATENATE(C3457,D3457),Karakteristieken!AQ:AQ,1,FALSE))</f>
        <v>OMS/PAC oorzaakAtmosferische Invl</v>
      </c>
    </row>
    <row r="3458" spans="1:16" x14ac:dyDescent="0.25">
      <c r="A3458" s="59"/>
      <c r="B3458" s="59"/>
      <c r="C3458" s="59"/>
      <c r="D3458" s="59"/>
      <c r="E3458" s="60" t="s">
        <v>10237</v>
      </c>
      <c r="F3458" s="60"/>
      <c r="G3458" s="60" t="s">
        <v>3786</v>
      </c>
      <c r="H3458" s="60"/>
      <c r="I3458" s="59">
        <f t="shared" si="56"/>
        <v>6</v>
      </c>
      <c r="J3458" s="59" t="s">
        <v>1561</v>
      </c>
      <c r="K3458" s="61"/>
      <c r="L3458" s="62" t="s">
        <v>6737</v>
      </c>
      <c r="M3458" s="62" t="s">
        <v>3786</v>
      </c>
      <c r="N3458" s="72" t="str">
        <f>VLOOKUP(M3458,'Hulpblad KAR-parser'!A:C,2,FALSE)</f>
        <v>OMS/PAC oorzaak</v>
      </c>
      <c r="O3458" s="72" t="str">
        <f>IF(VLOOKUP(M3458,'Hulpblad KAR-parser'!A:C,3,FALSE)="","",VLOOKUP(M3458,'Hulpblad KAR-parser'!A:C,3,FALSE))</f>
        <v>Atmosferische Invl</v>
      </c>
      <c r="P3458" s="136" t="str">
        <f>IF(CONCATENATE(C3458,D3458)="","",VLOOKUP(CONCATENATE(C3458,D3458),Karakteristieken!AQ:AQ,1,FALSE))</f>
        <v/>
      </c>
    </row>
    <row r="3459" spans="1:16" x14ac:dyDescent="0.25">
      <c r="A3459" s="59">
        <v>200110368</v>
      </c>
      <c r="B3459" s="59">
        <v>200098755</v>
      </c>
      <c r="C3459" s="59" t="s">
        <v>3747</v>
      </c>
      <c r="D3459" s="59" t="s">
        <v>3759</v>
      </c>
      <c r="E3459" s="60" t="s">
        <v>3760</v>
      </c>
      <c r="F3459" s="60"/>
      <c r="G3459" s="60"/>
      <c r="H3459" s="60"/>
      <c r="I3459" s="59">
        <f t="shared" si="56"/>
        <v>25</v>
      </c>
      <c r="J3459" s="59" t="s">
        <v>1613</v>
      </c>
      <c r="K3459" s="61"/>
      <c r="L3459" s="62" t="s">
        <v>6737</v>
      </c>
      <c r="M3459" s="62" t="s">
        <v>3760</v>
      </c>
      <c r="N3459" s="72" t="str">
        <f>VLOOKUP(M3459,'Hulpblad KAR-parser'!A:C,2,FALSE)</f>
        <v>OMS/PAC oorzaak</v>
      </c>
      <c r="O3459" s="72" t="str">
        <f>IF(VLOOKUP(M3459,'Hulpblad KAR-parser'!A:C,3,FALSE)="","",VLOOKUP(M3459,'Hulpblad KAR-parser'!A:C,3,FALSE))</f>
        <v>Bakken/Braden e.d.</v>
      </c>
      <c r="P3459" s="136" t="str">
        <f>IF(CONCATENATE(C3459,D3459)="","",VLOOKUP(CONCATENATE(C3459,D3459),Karakteristieken!AQ:AQ,1,FALSE))</f>
        <v>OMS/PAC oorzaakBakken/Braden e.d.</v>
      </c>
    </row>
    <row r="3460" spans="1:16" x14ac:dyDescent="0.25">
      <c r="A3460" s="59"/>
      <c r="B3460" s="59"/>
      <c r="C3460" s="59"/>
      <c r="D3460" s="59"/>
      <c r="E3460" s="60" t="s">
        <v>10238</v>
      </c>
      <c r="F3460" s="60"/>
      <c r="G3460" s="60" t="s">
        <v>3760</v>
      </c>
      <c r="H3460" s="60"/>
      <c r="I3460" s="59">
        <f t="shared" si="56"/>
        <v>6</v>
      </c>
      <c r="J3460" s="59" t="s">
        <v>1561</v>
      </c>
      <c r="K3460" s="61"/>
      <c r="L3460" s="62" t="s">
        <v>6737</v>
      </c>
      <c r="M3460" s="62" t="s">
        <v>3760</v>
      </c>
      <c r="N3460" s="72" t="str">
        <f>VLOOKUP(M3460,'Hulpblad KAR-parser'!A:C,2,FALSE)</f>
        <v>OMS/PAC oorzaak</v>
      </c>
      <c r="O3460" s="72" t="str">
        <f>IF(VLOOKUP(M3460,'Hulpblad KAR-parser'!A:C,3,FALSE)="","",VLOOKUP(M3460,'Hulpblad KAR-parser'!A:C,3,FALSE))</f>
        <v>Bakken/Braden e.d.</v>
      </c>
      <c r="P3460" s="136" t="str">
        <f>IF(CONCATENATE(C3460,D3460)="","",VLOOKUP(CONCATENATE(C3460,D3460),Karakteristieken!AQ:AQ,1,FALSE))</f>
        <v/>
      </c>
    </row>
    <row r="3461" spans="1:16" x14ac:dyDescent="0.25">
      <c r="A3461" s="59">
        <v>200110369</v>
      </c>
      <c r="B3461" s="59">
        <v>200098756</v>
      </c>
      <c r="C3461" s="59" t="s">
        <v>3747</v>
      </c>
      <c r="D3461" s="59" t="s">
        <v>3773</v>
      </c>
      <c r="E3461" s="60" t="s">
        <v>3774</v>
      </c>
      <c r="F3461" s="60"/>
      <c r="G3461" s="60"/>
      <c r="H3461" s="60"/>
      <c r="I3461" s="59">
        <f t="shared" si="56"/>
        <v>27</v>
      </c>
      <c r="J3461" s="59" t="s">
        <v>1613</v>
      </c>
      <c r="K3461" s="61"/>
      <c r="L3461" s="62" t="s">
        <v>6737</v>
      </c>
      <c r="M3461" s="62" t="s">
        <v>3774</v>
      </c>
      <c r="N3461" s="72" t="str">
        <f>VLOOKUP(M3461,'Hulpblad KAR-parser'!A:C,2,FALSE)</f>
        <v>OMS/PAC oorzaak</v>
      </c>
      <c r="O3461" s="72" t="str">
        <f>IF(VLOOKUP(M3461,'Hulpblad KAR-parser'!A:C,3,FALSE)="","",VLOOKUP(M3461,'Hulpblad KAR-parser'!A:C,3,FALSE))</f>
        <v>Bedieningsfout</v>
      </c>
      <c r="P3461" s="136" t="str">
        <f>IF(CONCATENATE(C3461,D3461)="","",VLOOKUP(CONCATENATE(C3461,D3461),Karakteristieken!AQ:AQ,1,FALSE))</f>
        <v>OMS/PAC oorzaakBedieningsfout</v>
      </c>
    </row>
    <row r="3462" spans="1:16" x14ac:dyDescent="0.25">
      <c r="A3462" s="59"/>
      <c r="B3462" s="59"/>
      <c r="C3462" s="59"/>
      <c r="D3462" s="59"/>
      <c r="E3462" s="60" t="s">
        <v>10239</v>
      </c>
      <c r="F3462" s="60"/>
      <c r="G3462" s="60" t="s">
        <v>3774</v>
      </c>
      <c r="H3462" s="60"/>
      <c r="I3462" s="59">
        <f t="shared" si="56"/>
        <v>7</v>
      </c>
      <c r="J3462" s="59" t="s">
        <v>1561</v>
      </c>
      <c r="K3462" s="61"/>
      <c r="L3462" s="62" t="s">
        <v>6737</v>
      </c>
      <c r="M3462" s="62" t="s">
        <v>3774</v>
      </c>
      <c r="N3462" s="72" t="str">
        <f>VLOOKUP(M3462,'Hulpblad KAR-parser'!A:C,2,FALSE)</f>
        <v>OMS/PAC oorzaak</v>
      </c>
      <c r="O3462" s="72" t="str">
        <f>IF(VLOOKUP(M3462,'Hulpblad KAR-parser'!A:C,3,FALSE)="","",VLOOKUP(M3462,'Hulpblad KAR-parser'!A:C,3,FALSE))</f>
        <v>Bedieningsfout</v>
      </c>
      <c r="P3462" s="136" t="str">
        <f>IF(CONCATENATE(C3462,D3462)="","",VLOOKUP(CONCATENATE(C3462,D3462),Karakteristieken!AQ:AQ,1,FALSE))</f>
        <v/>
      </c>
    </row>
    <row r="3463" spans="1:16" x14ac:dyDescent="0.25">
      <c r="A3463" s="59">
        <v>200110370</v>
      </c>
      <c r="B3463" s="59">
        <v>200098757</v>
      </c>
      <c r="C3463" s="59" t="s">
        <v>3747</v>
      </c>
      <c r="D3463" s="59" t="s">
        <v>3783</v>
      </c>
      <c r="E3463" s="60" t="s">
        <v>3784</v>
      </c>
      <c r="F3463" s="60"/>
      <c r="G3463" s="60"/>
      <c r="H3463" s="60"/>
      <c r="I3463" s="59">
        <f t="shared" si="56"/>
        <v>21</v>
      </c>
      <c r="J3463" s="59" t="s">
        <v>1613</v>
      </c>
      <c r="K3463" s="61"/>
      <c r="L3463" s="62" t="s">
        <v>6737</v>
      </c>
      <c r="M3463" s="62" t="s">
        <v>3784</v>
      </c>
      <c r="N3463" s="72" t="str">
        <f>VLOOKUP(M3463,'Hulpblad KAR-parser'!A:C,2,FALSE)</f>
        <v>OMS/PAC oorzaak</v>
      </c>
      <c r="O3463" s="72" t="str">
        <f>IF(VLOOKUP(M3463,'Hulpblad KAR-parser'!A:C,3,FALSE)="","",VLOOKUP(M3463,'Hulpblad KAR-parser'!A:C,3,FALSE))</f>
        <v>Beschadiging</v>
      </c>
      <c r="P3463" s="136" t="str">
        <f>IF(CONCATENATE(C3463,D3463)="","",VLOOKUP(CONCATENATE(C3463,D3463),Karakteristieken!AQ:AQ,1,FALSE))</f>
        <v>OMS/PAC oorzaakBeschadiging</v>
      </c>
    </row>
    <row r="3464" spans="1:16" x14ac:dyDescent="0.25">
      <c r="A3464" s="59"/>
      <c r="B3464" s="59"/>
      <c r="C3464" s="59"/>
      <c r="D3464" s="59"/>
      <c r="E3464" s="60" t="s">
        <v>10240</v>
      </c>
      <c r="F3464" s="60"/>
      <c r="G3464" s="60" t="s">
        <v>3784</v>
      </c>
      <c r="H3464" s="60"/>
      <c r="I3464" s="59">
        <f t="shared" si="56"/>
        <v>6</v>
      </c>
      <c r="J3464" s="59" t="s">
        <v>1561</v>
      </c>
      <c r="K3464" s="61"/>
      <c r="L3464" s="62" t="s">
        <v>6737</v>
      </c>
      <c r="M3464" s="62" t="s">
        <v>3784</v>
      </c>
      <c r="N3464" s="72" t="str">
        <f>VLOOKUP(M3464,'Hulpblad KAR-parser'!A:C,2,FALSE)</f>
        <v>OMS/PAC oorzaak</v>
      </c>
      <c r="O3464" s="72" t="str">
        <f>IF(VLOOKUP(M3464,'Hulpblad KAR-parser'!A:C,3,FALSE)="","",VLOOKUP(M3464,'Hulpblad KAR-parser'!A:C,3,FALSE))</f>
        <v>Beschadiging</v>
      </c>
      <c r="P3464" s="136" t="str">
        <f>IF(CONCATENATE(C3464,D3464)="","",VLOOKUP(CONCATENATE(C3464,D3464),Karakteristieken!AQ:AQ,1,FALSE))</f>
        <v/>
      </c>
    </row>
    <row r="3465" spans="1:16" x14ac:dyDescent="0.25">
      <c r="A3465" s="59">
        <v>200110371</v>
      </c>
      <c r="B3465" s="59">
        <v>200098758</v>
      </c>
      <c r="C3465" s="59" t="s">
        <v>3747</v>
      </c>
      <c r="D3465" s="59" t="s">
        <v>710</v>
      </c>
      <c r="E3465" s="60" t="s">
        <v>3749</v>
      </c>
      <c r="F3465" s="60"/>
      <c r="G3465" s="60"/>
      <c r="H3465" s="60"/>
      <c r="I3465" s="59">
        <f t="shared" si="56"/>
        <v>14</v>
      </c>
      <c r="J3465" s="59" t="s">
        <v>1613</v>
      </c>
      <c r="K3465" s="61"/>
      <c r="L3465" s="62" t="s">
        <v>6737</v>
      </c>
      <c r="M3465" s="62" t="s">
        <v>3749</v>
      </c>
      <c r="N3465" s="72" t="str">
        <f>VLOOKUP(M3465,'Hulpblad KAR-parser'!A:C,2,FALSE)</f>
        <v>OMS/PAC oorzaak</v>
      </c>
      <c r="O3465" s="72" t="str">
        <f>IF(VLOOKUP(M3465,'Hulpblad KAR-parser'!A:C,3,FALSE)="","",VLOOKUP(M3465,'Hulpblad KAR-parser'!A:C,3,FALSE))</f>
        <v>Brand</v>
      </c>
      <c r="P3465" s="136" t="str">
        <f>IF(CONCATENATE(C3465,D3465)="","",VLOOKUP(CONCATENATE(C3465,D3465),Karakteristieken!AQ:AQ,1,FALSE))</f>
        <v>OMS/PAC oorzaakBrand</v>
      </c>
    </row>
    <row r="3466" spans="1:16" x14ac:dyDescent="0.25">
      <c r="A3466" s="59"/>
      <c r="B3466" s="59"/>
      <c r="C3466" s="59"/>
      <c r="D3466" s="59"/>
      <c r="E3466" s="60" t="s">
        <v>10241</v>
      </c>
      <c r="F3466" s="60"/>
      <c r="G3466" s="60" t="s">
        <v>3749</v>
      </c>
      <c r="H3466" s="60"/>
      <c r="I3466" s="59">
        <f t="shared" si="56"/>
        <v>6</v>
      </c>
      <c r="J3466" s="59" t="s">
        <v>1561</v>
      </c>
      <c r="K3466" s="61"/>
      <c r="L3466" s="62" t="s">
        <v>6737</v>
      </c>
      <c r="M3466" s="62" t="s">
        <v>3749</v>
      </c>
      <c r="N3466" s="72" t="str">
        <f>VLOOKUP(M3466,'Hulpblad KAR-parser'!A:C,2,FALSE)</f>
        <v>OMS/PAC oorzaak</v>
      </c>
      <c r="O3466" s="72" t="str">
        <f>IF(VLOOKUP(M3466,'Hulpblad KAR-parser'!A:C,3,FALSE)="","",VLOOKUP(M3466,'Hulpblad KAR-parser'!A:C,3,FALSE))</f>
        <v>Brand</v>
      </c>
      <c r="P3466" s="136" t="str">
        <f>IF(CONCATENATE(C3466,D3466)="","",VLOOKUP(CONCATENATE(C3466,D3466),Karakteristieken!AQ:AQ,1,FALSE))</f>
        <v/>
      </c>
    </row>
    <row r="3467" spans="1:16" x14ac:dyDescent="0.25">
      <c r="A3467" s="59">
        <v>200110372</v>
      </c>
      <c r="B3467" s="59">
        <v>200098759</v>
      </c>
      <c r="C3467" s="59" t="s">
        <v>3747</v>
      </c>
      <c r="D3467" s="59" t="s">
        <v>3750</v>
      </c>
      <c r="E3467" s="60" t="s">
        <v>3751</v>
      </c>
      <c r="F3467" s="60"/>
      <c r="G3467" s="60"/>
      <c r="H3467" s="60"/>
      <c r="I3467" s="59">
        <f t="shared" si="56"/>
        <v>28</v>
      </c>
      <c r="J3467" s="59" t="s">
        <v>1613</v>
      </c>
      <c r="K3467" s="61"/>
      <c r="L3467" s="62" t="s">
        <v>6737</v>
      </c>
      <c r="M3467" s="62" t="s">
        <v>3751</v>
      </c>
      <c r="N3467" s="72" t="str">
        <f>VLOOKUP(M3467,'Hulpblad KAR-parser'!A:C,2,FALSE)</f>
        <v>OMS/PAC oorzaak</v>
      </c>
      <c r="O3467" s="72" t="str">
        <f>IF(VLOOKUP(M3467,'Hulpblad KAR-parser'!A:C,3,FALSE)="","",VLOOKUP(M3467,'Hulpblad KAR-parser'!A:C,3,FALSE))</f>
        <v>Brand reeds geblust</v>
      </c>
      <c r="P3467" s="136" t="str">
        <f>IF(CONCATENATE(C3467,D3467)="","",VLOOKUP(CONCATENATE(C3467,D3467),Karakteristieken!AQ:AQ,1,FALSE))</f>
        <v>OMS/PAC oorzaakBrand reeds geblust</v>
      </c>
    </row>
    <row r="3468" spans="1:16" x14ac:dyDescent="0.25">
      <c r="A3468" s="59"/>
      <c r="B3468" s="59"/>
      <c r="C3468" s="59"/>
      <c r="D3468" s="59"/>
      <c r="E3468" s="60" t="s">
        <v>10242</v>
      </c>
      <c r="F3468" s="60"/>
      <c r="G3468" s="60" t="s">
        <v>3751</v>
      </c>
      <c r="H3468" s="60"/>
      <c r="I3468" s="59">
        <f t="shared" si="56"/>
        <v>7</v>
      </c>
      <c r="J3468" s="59" t="s">
        <v>1561</v>
      </c>
      <c r="K3468" s="61"/>
      <c r="L3468" s="62" t="s">
        <v>6737</v>
      </c>
      <c r="M3468" s="62" t="s">
        <v>3751</v>
      </c>
      <c r="N3468" s="72" t="str">
        <f>VLOOKUP(M3468,'Hulpblad KAR-parser'!A:C,2,FALSE)</f>
        <v>OMS/PAC oorzaak</v>
      </c>
      <c r="O3468" s="72" t="str">
        <f>IF(VLOOKUP(M3468,'Hulpblad KAR-parser'!A:C,3,FALSE)="","",VLOOKUP(M3468,'Hulpblad KAR-parser'!A:C,3,FALSE))</f>
        <v>Brand reeds geblust</v>
      </c>
      <c r="P3468" s="136" t="str">
        <f>IF(CONCATENATE(C3468,D3468)="","",VLOOKUP(CONCATENATE(C3468,D3468),Karakteristieken!AQ:AQ,1,FALSE))</f>
        <v/>
      </c>
    </row>
    <row r="3469" spans="1:16" x14ac:dyDescent="0.25">
      <c r="A3469" s="59">
        <v>200110373</v>
      </c>
      <c r="B3469" s="59">
        <v>200098760</v>
      </c>
      <c r="C3469" s="59" t="s">
        <v>3747</v>
      </c>
      <c r="D3469" s="59" t="s">
        <v>3755</v>
      </c>
      <c r="E3469" s="60" t="s">
        <v>3756</v>
      </c>
      <c r="F3469" s="60"/>
      <c r="G3469" s="60"/>
      <c r="H3469" s="60"/>
      <c r="I3469" s="59">
        <f t="shared" si="56"/>
        <v>23</v>
      </c>
      <c r="J3469" s="59" t="s">
        <v>1613</v>
      </c>
      <c r="K3469" s="61"/>
      <c r="L3469" s="62" t="s">
        <v>6737</v>
      </c>
      <c r="M3469" s="62" t="s">
        <v>3756</v>
      </c>
      <c r="N3469" s="72" t="str">
        <f>VLOOKUP(M3469,'Hulpblad KAR-parser'!A:C,2,FALSE)</f>
        <v>OMS/PAC oorzaak</v>
      </c>
      <c r="O3469" s="72" t="str">
        <f>IF(VLOOKUP(M3469,'Hulpblad KAR-parser'!A:C,3,FALSE)="","",VLOOKUP(M3469,'Hulpblad KAR-parser'!A:C,3,FALSE))</f>
        <v>Brandstichting</v>
      </c>
      <c r="P3469" s="136" t="str">
        <f>IF(CONCATENATE(C3469,D3469)="","",VLOOKUP(CONCATENATE(C3469,D3469),Karakteristieken!AQ:AQ,1,FALSE))</f>
        <v>OMS/PAC oorzaakBrandstichting</v>
      </c>
    </row>
    <row r="3470" spans="1:16" x14ac:dyDescent="0.25">
      <c r="A3470" s="59"/>
      <c r="B3470" s="59"/>
      <c r="C3470" s="59"/>
      <c r="D3470" s="59"/>
      <c r="E3470" s="60" t="s">
        <v>10243</v>
      </c>
      <c r="F3470" s="60"/>
      <c r="G3470" s="60" t="s">
        <v>3756</v>
      </c>
      <c r="H3470" s="60"/>
      <c r="I3470" s="59">
        <f t="shared" si="56"/>
        <v>7</v>
      </c>
      <c r="J3470" s="59" t="s">
        <v>1561</v>
      </c>
      <c r="K3470" s="61"/>
      <c r="L3470" s="62" t="s">
        <v>6737</v>
      </c>
      <c r="M3470" s="62" t="s">
        <v>3756</v>
      </c>
      <c r="N3470" s="72" t="str">
        <f>VLOOKUP(M3470,'Hulpblad KAR-parser'!A:C,2,FALSE)</f>
        <v>OMS/PAC oorzaak</v>
      </c>
      <c r="O3470" s="72" t="str">
        <f>IF(VLOOKUP(M3470,'Hulpblad KAR-parser'!A:C,3,FALSE)="","",VLOOKUP(M3470,'Hulpblad KAR-parser'!A:C,3,FALSE))</f>
        <v>Brandstichting</v>
      </c>
      <c r="P3470" s="136" t="str">
        <f>IF(CONCATENATE(C3470,D3470)="","",VLOOKUP(CONCATENATE(C3470,D3470),Karakteristieken!AQ:AQ,1,FALSE))</f>
        <v/>
      </c>
    </row>
    <row r="3471" spans="1:16" x14ac:dyDescent="0.25">
      <c r="A3471" s="59">
        <v>200110374</v>
      </c>
      <c r="B3471" s="59">
        <v>200098761</v>
      </c>
      <c r="C3471" s="59" t="s">
        <v>3747</v>
      </c>
      <c r="D3471" s="59" t="s">
        <v>3761</v>
      </c>
      <c r="E3471" s="60" t="s">
        <v>3762</v>
      </c>
      <c r="F3471" s="60"/>
      <c r="G3471" s="60"/>
      <c r="H3471" s="60"/>
      <c r="I3471" s="59">
        <f t="shared" si="56"/>
        <v>18</v>
      </c>
      <c r="J3471" s="59" t="s">
        <v>1613</v>
      </c>
      <c r="K3471" s="61"/>
      <c r="L3471" s="62" t="s">
        <v>6737</v>
      </c>
      <c r="M3471" s="62" t="s">
        <v>3762</v>
      </c>
      <c r="N3471" s="72" t="str">
        <f>VLOOKUP(M3471,'Hulpblad KAR-parser'!A:C,2,FALSE)</f>
        <v>OMS/PAC oorzaak</v>
      </c>
      <c r="O3471" s="72" t="str">
        <f>IF(VLOOKUP(M3471,'Hulpblad KAR-parser'!A:C,3,FALSE)="","",VLOOKUP(M3471,'Hulpblad KAR-parser'!A:C,3,FALSE))</f>
        <v>Flamberen</v>
      </c>
      <c r="P3471" s="136" t="str">
        <f>IF(CONCATENATE(C3471,D3471)="","",VLOOKUP(CONCATENATE(C3471,D3471),Karakteristieken!AQ:AQ,1,FALSE))</f>
        <v>OMS/PAC oorzaakFlamberen</v>
      </c>
    </row>
    <row r="3472" spans="1:16" x14ac:dyDescent="0.25">
      <c r="A3472" s="59"/>
      <c r="B3472" s="59"/>
      <c r="C3472" s="59"/>
      <c r="D3472" s="59"/>
      <c r="E3472" s="60" t="s">
        <v>10244</v>
      </c>
      <c r="F3472" s="60"/>
      <c r="G3472" s="60" t="s">
        <v>3762</v>
      </c>
      <c r="H3472" s="60"/>
      <c r="I3472" s="59">
        <f t="shared" si="56"/>
        <v>6</v>
      </c>
      <c r="J3472" s="59" t="s">
        <v>1561</v>
      </c>
      <c r="K3472" s="61"/>
      <c r="L3472" s="62" t="s">
        <v>6737</v>
      </c>
      <c r="M3472" s="62" t="s">
        <v>3762</v>
      </c>
      <c r="N3472" s="72" t="str">
        <f>VLOOKUP(M3472,'Hulpblad KAR-parser'!A:C,2,FALSE)</f>
        <v>OMS/PAC oorzaak</v>
      </c>
      <c r="O3472" s="72" t="str">
        <f>IF(VLOOKUP(M3472,'Hulpblad KAR-parser'!A:C,3,FALSE)="","",VLOOKUP(M3472,'Hulpblad KAR-parser'!A:C,3,FALSE))</f>
        <v>Flamberen</v>
      </c>
      <c r="P3472" s="136" t="str">
        <f>IF(CONCATENATE(C3472,D3472)="","",VLOOKUP(CONCATENATE(C3472,D3472),Karakteristieken!AQ:AQ,1,FALSE))</f>
        <v/>
      </c>
    </row>
    <row r="3473" spans="1:16" x14ac:dyDescent="0.25">
      <c r="A3473" s="59">
        <v>200110375</v>
      </c>
      <c r="B3473" s="59">
        <v>200098762</v>
      </c>
      <c r="C3473" s="59" t="s">
        <v>3747</v>
      </c>
      <c r="D3473" s="59" t="s">
        <v>3765</v>
      </c>
      <c r="E3473" s="60" t="s">
        <v>3766</v>
      </c>
      <c r="F3473" s="60"/>
      <c r="G3473" s="60"/>
      <c r="H3473" s="60"/>
      <c r="I3473" s="59">
        <f t="shared" si="56"/>
        <v>23</v>
      </c>
      <c r="J3473" s="59" t="s">
        <v>1613</v>
      </c>
      <c r="K3473" s="61"/>
      <c r="L3473" s="62" t="s">
        <v>6737</v>
      </c>
      <c r="M3473" s="62" t="s">
        <v>3766</v>
      </c>
      <c r="N3473" s="72" t="str">
        <f>VLOOKUP(M3473,'Hulpblad KAR-parser'!A:C,2,FALSE)</f>
        <v>OMS/PAC oorzaak</v>
      </c>
      <c r="O3473" s="72" t="str">
        <f>IF(VLOOKUP(M3473,'Hulpblad KAR-parser'!A:C,3,FALSE)="","",VLOOKUP(M3473,'Hulpblad KAR-parser'!A:C,3,FALSE))</f>
        <v>Las-/Slijpwerkz.</v>
      </c>
      <c r="P3473" s="136" t="str">
        <f>IF(CONCATENATE(C3473,D3473)="","",VLOOKUP(CONCATENATE(C3473,D3473),Karakteristieken!AQ:AQ,1,FALSE))</f>
        <v>OMS/PAC oorzaakLas-/Slijpwerkz.</v>
      </c>
    </row>
    <row r="3474" spans="1:16" x14ac:dyDescent="0.25">
      <c r="A3474" s="59"/>
      <c r="B3474" s="59"/>
      <c r="C3474" s="59"/>
      <c r="D3474" s="59"/>
      <c r="E3474" s="60" t="s">
        <v>10245</v>
      </c>
      <c r="F3474" s="60"/>
      <c r="G3474" s="60" t="s">
        <v>3766</v>
      </c>
      <c r="H3474" s="60"/>
      <c r="I3474" s="59">
        <f t="shared" si="56"/>
        <v>6</v>
      </c>
      <c r="J3474" s="59" t="s">
        <v>1561</v>
      </c>
      <c r="K3474" s="61"/>
      <c r="L3474" s="62" t="s">
        <v>6737</v>
      </c>
      <c r="M3474" s="62" t="s">
        <v>3766</v>
      </c>
      <c r="N3474" s="72" t="str">
        <f>VLOOKUP(M3474,'Hulpblad KAR-parser'!A:C,2,FALSE)</f>
        <v>OMS/PAC oorzaak</v>
      </c>
      <c r="O3474" s="72" t="str">
        <f>IF(VLOOKUP(M3474,'Hulpblad KAR-parser'!A:C,3,FALSE)="","",VLOOKUP(M3474,'Hulpblad KAR-parser'!A:C,3,FALSE))</f>
        <v>Las-/Slijpwerkz.</v>
      </c>
      <c r="P3474" s="136" t="str">
        <f>IF(CONCATENATE(C3474,D3474)="","",VLOOKUP(CONCATENATE(C3474,D3474),Karakteristieken!AQ:AQ,1,FALSE))</f>
        <v/>
      </c>
    </row>
    <row r="3475" spans="1:16" x14ac:dyDescent="0.25">
      <c r="A3475" s="59">
        <v>200110376</v>
      </c>
      <c r="B3475" s="59">
        <v>200098763</v>
      </c>
      <c r="C3475" s="59" t="s">
        <v>3747</v>
      </c>
      <c r="D3475" s="59" t="s">
        <v>3781</v>
      </c>
      <c r="E3475" s="60" t="s">
        <v>3782</v>
      </c>
      <c r="F3475" s="60"/>
      <c r="G3475" s="60"/>
      <c r="H3475" s="60"/>
      <c r="I3475" s="59">
        <f t="shared" si="56"/>
        <v>18</v>
      </c>
      <c r="J3475" s="59" t="s">
        <v>1613</v>
      </c>
      <c r="K3475" s="61"/>
      <c r="L3475" s="62" t="s">
        <v>6737</v>
      </c>
      <c r="M3475" s="62" t="s">
        <v>3782</v>
      </c>
      <c r="N3475" s="72" t="str">
        <f>VLOOKUP(M3475,'Hulpblad KAR-parser'!A:C,2,FALSE)</f>
        <v>OMS/PAC oorzaak</v>
      </c>
      <c r="O3475" s="72" t="str">
        <f>IF(VLOOKUP(M3475,'Hulpblad KAR-parser'!A:C,3,FALSE)="","",VLOOKUP(M3475,'Hulpblad KAR-parser'!A:C,3,FALSE))</f>
        <v>Lijmwerkzaamheden</v>
      </c>
      <c r="P3475" s="136" t="str">
        <f>IF(CONCATENATE(C3475,D3475)="","",VLOOKUP(CONCATENATE(C3475,D3475),Karakteristieken!AQ:AQ,1,FALSE))</f>
        <v>OMS/PAC oorzaakLijmwerkzaamheden</v>
      </c>
    </row>
    <row r="3476" spans="1:16" x14ac:dyDescent="0.25">
      <c r="A3476" s="59"/>
      <c r="B3476" s="59"/>
      <c r="C3476" s="59"/>
      <c r="D3476" s="59"/>
      <c r="E3476" s="60" t="s">
        <v>10246</v>
      </c>
      <c r="F3476" s="60"/>
      <c r="G3476" s="60" t="s">
        <v>3782</v>
      </c>
      <c r="H3476" s="60"/>
      <c r="I3476" s="59">
        <f t="shared" si="56"/>
        <v>6</v>
      </c>
      <c r="J3476" s="59" t="s">
        <v>1561</v>
      </c>
      <c r="K3476" s="61"/>
      <c r="L3476" s="62" t="s">
        <v>6737</v>
      </c>
      <c r="M3476" s="62" t="s">
        <v>3782</v>
      </c>
      <c r="N3476" s="72" t="str">
        <f>VLOOKUP(M3476,'Hulpblad KAR-parser'!A:C,2,FALSE)</f>
        <v>OMS/PAC oorzaak</v>
      </c>
      <c r="O3476" s="72" t="str">
        <f>IF(VLOOKUP(M3476,'Hulpblad KAR-parser'!A:C,3,FALSE)="","",VLOOKUP(M3476,'Hulpblad KAR-parser'!A:C,3,FALSE))</f>
        <v>Lijmwerkzaamheden</v>
      </c>
      <c r="P3476" s="136" t="str">
        <f>IF(CONCATENATE(C3476,D3476)="","",VLOOKUP(CONCATENATE(C3476,D3476),Karakteristieken!AQ:AQ,1,FALSE))</f>
        <v/>
      </c>
    </row>
    <row r="3477" spans="1:16" x14ac:dyDescent="0.25">
      <c r="A3477" s="59">
        <v>200110377</v>
      </c>
      <c r="B3477" s="59">
        <v>200098764</v>
      </c>
      <c r="C3477" s="59" t="s">
        <v>3747</v>
      </c>
      <c r="D3477" s="59" t="s">
        <v>1713</v>
      </c>
      <c r="E3477" s="60" t="s">
        <v>3754</v>
      </c>
      <c r="F3477" s="60"/>
      <c r="G3477" s="60"/>
      <c r="H3477" s="60"/>
      <c r="I3477" s="59">
        <f t="shared" si="56"/>
        <v>28</v>
      </c>
      <c r="J3477" s="59" t="s">
        <v>1613</v>
      </c>
      <c r="K3477" s="61"/>
      <c r="L3477" s="62" t="s">
        <v>6737</v>
      </c>
      <c r="M3477" s="62" t="s">
        <v>3754</v>
      </c>
      <c r="N3477" s="72" t="str">
        <f>VLOOKUP(M3477,'Hulpblad KAR-parser'!A:C,2,FALSE)</f>
        <v>OMS/PAC oorzaak</v>
      </c>
      <c r="O3477" s="72" t="str">
        <f>IF(VLOOKUP(M3477,'Hulpblad KAR-parser'!A:C,3,FALSE)="","",VLOOKUP(M3477,'Hulpblad KAR-parser'!A:C,3,FALSE))</f>
        <v>Niet te achterhalen</v>
      </c>
      <c r="P3477" s="136" t="str">
        <f>IF(CONCATENATE(C3477,D3477)="","",VLOOKUP(CONCATENATE(C3477,D3477),Karakteristieken!AQ:AQ,1,FALSE))</f>
        <v>OMS/PAC oorzaakNiet te achterhalen</v>
      </c>
    </row>
    <row r="3478" spans="1:16" x14ac:dyDescent="0.25">
      <c r="A3478" s="59"/>
      <c r="B3478" s="59"/>
      <c r="C3478" s="59"/>
      <c r="D3478" s="59"/>
      <c r="E3478" s="60" t="s">
        <v>10247</v>
      </c>
      <c r="F3478" s="60"/>
      <c r="G3478" s="60" t="s">
        <v>3754</v>
      </c>
      <c r="H3478" s="60"/>
      <c r="I3478" s="59">
        <f t="shared" ref="I3478:I3541" si="57">LEN(E3478)</f>
        <v>6</v>
      </c>
      <c r="J3478" s="59" t="s">
        <v>1561</v>
      </c>
      <c r="K3478" s="61"/>
      <c r="L3478" s="62" t="s">
        <v>6737</v>
      </c>
      <c r="M3478" s="62" t="s">
        <v>3754</v>
      </c>
      <c r="N3478" s="72" t="str">
        <f>VLOOKUP(M3478,'Hulpblad KAR-parser'!A:C,2,FALSE)</f>
        <v>OMS/PAC oorzaak</v>
      </c>
      <c r="O3478" s="72" t="str">
        <f>IF(VLOOKUP(M3478,'Hulpblad KAR-parser'!A:C,3,FALSE)="","",VLOOKUP(M3478,'Hulpblad KAR-parser'!A:C,3,FALSE))</f>
        <v>Niet te achterhalen</v>
      </c>
      <c r="P3478" s="136" t="str">
        <f>IF(CONCATENATE(C3478,D3478)="","",VLOOKUP(CONCATENATE(C3478,D3478),Karakteristieken!AQ:AQ,1,FALSE))</f>
        <v/>
      </c>
    </row>
    <row r="3479" spans="1:16" x14ac:dyDescent="0.25">
      <c r="A3479" s="59">
        <v>200110378</v>
      </c>
      <c r="B3479" s="59">
        <v>200098765</v>
      </c>
      <c r="C3479" s="59" t="s">
        <v>3747</v>
      </c>
      <c r="D3479" s="59" t="s">
        <v>3791</v>
      </c>
      <c r="E3479" s="60" t="s">
        <v>3792</v>
      </c>
      <c r="F3479" s="60"/>
      <c r="G3479" s="60"/>
      <c r="H3479" s="60"/>
      <c r="I3479" s="59">
        <f t="shared" si="57"/>
        <v>27</v>
      </c>
      <c r="J3479" s="59" t="s">
        <v>1613</v>
      </c>
      <c r="K3479" s="61"/>
      <c r="L3479" s="62" t="s">
        <v>6737</v>
      </c>
      <c r="M3479" s="62" t="s">
        <v>3792</v>
      </c>
      <c r="N3479" s="72" t="str">
        <f>VLOOKUP(M3479,'Hulpblad KAR-parser'!A:C,2,FALSE)</f>
        <v>OMS/PAC oorzaak</v>
      </c>
      <c r="O3479" s="72" t="str">
        <f>IF(VLOOKUP(M3479,'Hulpblad KAR-parser'!A:C,3,FALSE)="","",VLOOKUP(M3479,'Hulpblad KAR-parser'!A:C,3,FALSE))</f>
        <v>OMS-Infrastructuur</v>
      </c>
      <c r="P3479" s="136" t="str">
        <f>IF(CONCATENATE(C3479,D3479)="","",VLOOKUP(CONCATENATE(C3479,D3479),Karakteristieken!AQ:AQ,1,FALSE))</f>
        <v>OMS/PAC oorzaakOMS-Infrastructuur</v>
      </c>
    </row>
    <row r="3480" spans="1:16" x14ac:dyDescent="0.25">
      <c r="A3480" s="59"/>
      <c r="B3480" s="59"/>
      <c r="C3480" s="59"/>
      <c r="D3480" s="59"/>
      <c r="E3480" s="60" t="s">
        <v>10248</v>
      </c>
      <c r="F3480" s="60"/>
      <c r="G3480" s="60" t="s">
        <v>3792</v>
      </c>
      <c r="H3480" s="60"/>
      <c r="I3480" s="59">
        <f t="shared" si="57"/>
        <v>6</v>
      </c>
      <c r="J3480" s="59" t="s">
        <v>1561</v>
      </c>
      <c r="K3480" s="61"/>
      <c r="L3480" s="62" t="s">
        <v>6737</v>
      </c>
      <c r="M3480" s="62" t="s">
        <v>3792</v>
      </c>
      <c r="N3480" s="72" t="str">
        <f>VLOOKUP(M3480,'Hulpblad KAR-parser'!A:C,2,FALSE)</f>
        <v>OMS/PAC oorzaak</v>
      </c>
      <c r="O3480" s="72" t="str">
        <f>IF(VLOOKUP(M3480,'Hulpblad KAR-parser'!A:C,3,FALSE)="","",VLOOKUP(M3480,'Hulpblad KAR-parser'!A:C,3,FALSE))</f>
        <v>OMS-Infrastructuur</v>
      </c>
      <c r="P3480" s="136" t="str">
        <f>IF(CONCATENATE(C3480,D3480)="","",VLOOKUP(CONCATENATE(C3480,D3480),Karakteristieken!AQ:AQ,1,FALSE))</f>
        <v/>
      </c>
    </row>
    <row r="3481" spans="1:16" x14ac:dyDescent="0.25">
      <c r="A3481" s="59">
        <v>200110380</v>
      </c>
      <c r="B3481" s="59">
        <v>200098767</v>
      </c>
      <c r="C3481" s="59" t="s">
        <v>3747</v>
      </c>
      <c r="D3481" s="59" t="s">
        <v>3779</v>
      </c>
      <c r="E3481" s="60" t="s">
        <v>3780</v>
      </c>
      <c r="F3481" s="60"/>
      <c r="G3481" s="60"/>
      <c r="H3481" s="60"/>
      <c r="I3481" s="59">
        <f t="shared" si="57"/>
        <v>25</v>
      </c>
      <c r="J3481" s="59" t="s">
        <v>1613</v>
      </c>
      <c r="K3481" s="61"/>
      <c r="L3481" s="62" t="s">
        <v>6737</v>
      </c>
      <c r="M3481" s="62" t="s">
        <v>3780</v>
      </c>
      <c r="N3481" s="72" t="str">
        <f>VLOOKUP(M3481,'Hulpblad KAR-parser'!A:C,2,FALSE)</f>
        <v>OMS/PAC oorzaak</v>
      </c>
      <c r="O3481" s="72" t="str">
        <f>IF(VLOOKUP(M3481,'Hulpblad KAR-parser'!A:C,3,FALSE)="","",VLOOKUP(M3481,'Hulpblad KAR-parser'!A:C,3,FALSE))</f>
        <v>Opwervelend stof</v>
      </c>
      <c r="P3481" s="136" t="str">
        <f>IF(CONCATENATE(C3481,D3481)="","",VLOOKUP(CONCATENATE(C3481,D3481),Karakteristieken!AQ:AQ,1,FALSE))</f>
        <v>OMS/PAC oorzaakOpwervelend stof</v>
      </c>
    </row>
    <row r="3482" spans="1:16" x14ac:dyDescent="0.25">
      <c r="A3482" s="59"/>
      <c r="B3482" s="59"/>
      <c r="C3482" s="59"/>
      <c r="D3482" s="59"/>
      <c r="E3482" s="60" t="s">
        <v>10250</v>
      </c>
      <c r="F3482" s="60"/>
      <c r="G3482" s="60" t="s">
        <v>3780</v>
      </c>
      <c r="H3482" s="60"/>
      <c r="I3482" s="59">
        <f t="shared" si="57"/>
        <v>6</v>
      </c>
      <c r="J3482" s="59" t="s">
        <v>1561</v>
      </c>
      <c r="K3482" s="61"/>
      <c r="L3482" s="62" t="s">
        <v>6737</v>
      </c>
      <c r="M3482" s="62" t="s">
        <v>3780</v>
      </c>
      <c r="N3482" s="72" t="str">
        <f>VLOOKUP(M3482,'Hulpblad KAR-parser'!A:C,2,FALSE)</f>
        <v>OMS/PAC oorzaak</v>
      </c>
      <c r="O3482" s="72" t="str">
        <f>IF(VLOOKUP(M3482,'Hulpblad KAR-parser'!A:C,3,FALSE)="","",VLOOKUP(M3482,'Hulpblad KAR-parser'!A:C,3,FALSE))</f>
        <v>Opwervelend stof</v>
      </c>
      <c r="P3482" s="136" t="str">
        <f>IF(CONCATENATE(C3482,D3482)="","",VLOOKUP(CONCATENATE(C3482,D3482),Karakteristieken!AQ:AQ,1,FALSE))</f>
        <v/>
      </c>
    </row>
    <row r="3483" spans="1:16" x14ac:dyDescent="0.25">
      <c r="A3483" s="59">
        <v>200110381</v>
      </c>
      <c r="B3483" s="59">
        <v>200098768</v>
      </c>
      <c r="C3483" s="59" t="s">
        <v>3747</v>
      </c>
      <c r="D3483" s="59" t="s">
        <v>3771</v>
      </c>
      <c r="E3483" s="60" t="s">
        <v>3772</v>
      </c>
      <c r="F3483" s="60"/>
      <c r="G3483" s="60"/>
      <c r="H3483" s="60"/>
      <c r="I3483" s="59">
        <f t="shared" si="57"/>
        <v>28</v>
      </c>
      <c r="J3483" s="59" t="s">
        <v>1613</v>
      </c>
      <c r="K3483" s="61"/>
      <c r="L3483" s="62" t="s">
        <v>6737</v>
      </c>
      <c r="M3483" s="62" t="s">
        <v>3772</v>
      </c>
      <c r="N3483" s="72" t="str">
        <f>VLOOKUP(M3483,'Hulpblad KAR-parser'!A:C,2,FALSE)</f>
        <v>OMS/PAC oorzaak</v>
      </c>
      <c r="O3483" s="72" t="str">
        <f>IF(VLOOKUP(M3483,'Hulpblad KAR-parser'!A:C,3,FALSE)="","",VLOOKUP(M3483,'Hulpblad KAR-parser'!A:C,3,FALSE))</f>
        <v>Opzettelijk Geactiv</v>
      </c>
      <c r="P3483" s="136" t="str">
        <f>IF(CONCATENATE(C3483,D3483)="","",VLOOKUP(CONCATENATE(C3483,D3483),Karakteristieken!AQ:AQ,1,FALSE))</f>
        <v>OMS/PAC oorzaakOpzettelijk Geactiv</v>
      </c>
    </row>
    <row r="3484" spans="1:16" x14ac:dyDescent="0.25">
      <c r="A3484" s="59"/>
      <c r="B3484" s="59"/>
      <c r="C3484" s="59"/>
      <c r="D3484" s="59"/>
      <c r="E3484" s="60" t="s">
        <v>10251</v>
      </c>
      <c r="F3484" s="60"/>
      <c r="G3484" s="60" t="s">
        <v>3772</v>
      </c>
      <c r="H3484" s="60"/>
      <c r="I3484" s="59">
        <f t="shared" si="57"/>
        <v>7</v>
      </c>
      <c r="J3484" s="59" t="s">
        <v>1561</v>
      </c>
      <c r="K3484" s="61"/>
      <c r="L3484" s="62" t="s">
        <v>6737</v>
      </c>
      <c r="M3484" s="62" t="s">
        <v>3772</v>
      </c>
      <c r="N3484" s="72" t="str">
        <f>VLOOKUP(M3484,'Hulpblad KAR-parser'!A:C,2,FALSE)</f>
        <v>OMS/PAC oorzaak</v>
      </c>
      <c r="O3484" s="72" t="str">
        <f>IF(VLOOKUP(M3484,'Hulpblad KAR-parser'!A:C,3,FALSE)="","",VLOOKUP(M3484,'Hulpblad KAR-parser'!A:C,3,FALSE))</f>
        <v>Opzettelijk Geactiv</v>
      </c>
      <c r="P3484" s="136" t="str">
        <f>IF(CONCATENATE(C3484,D3484)="","",VLOOKUP(CONCATENATE(C3484,D3484),Karakteristieken!AQ:AQ,1,FALSE))</f>
        <v/>
      </c>
    </row>
    <row r="3485" spans="1:16" x14ac:dyDescent="0.25">
      <c r="A3485" s="59">
        <v>200110382</v>
      </c>
      <c r="B3485" s="59">
        <v>200098769</v>
      </c>
      <c r="C3485" s="59" t="s">
        <v>3747</v>
      </c>
      <c r="D3485" s="59" t="s">
        <v>3793</v>
      </c>
      <c r="E3485" s="60" t="s">
        <v>3794</v>
      </c>
      <c r="F3485" s="60"/>
      <c r="G3485" s="60"/>
      <c r="H3485" s="60"/>
      <c r="I3485" s="59">
        <f t="shared" si="57"/>
        <v>23</v>
      </c>
      <c r="J3485" s="59" t="s">
        <v>1613</v>
      </c>
      <c r="K3485" s="61"/>
      <c r="L3485" s="62" t="s">
        <v>6737</v>
      </c>
      <c r="M3485" s="62" t="s">
        <v>3794</v>
      </c>
      <c r="N3485" s="72" t="str">
        <f>VLOOKUP(M3485,'Hulpblad KAR-parser'!A:C,2,FALSE)</f>
        <v>OMS/PAC oorzaak</v>
      </c>
      <c r="O3485" s="72" t="str">
        <f>IF(VLOOKUP(M3485,'Hulpblad KAR-parser'!A:C,3,FALSE)="","",VLOOKUP(M3485,'Hulpblad KAR-parser'!A:C,3,FALSE))</f>
        <v>Overige/Anders</v>
      </c>
      <c r="P3485" s="136" t="str">
        <f>IF(CONCATENATE(C3485,D3485)="","",VLOOKUP(CONCATENATE(C3485,D3485),Karakteristieken!AQ:AQ,1,FALSE))</f>
        <v>OMS/PAC oorzaakOverige/Anders</v>
      </c>
    </row>
    <row r="3486" spans="1:16" x14ac:dyDescent="0.25">
      <c r="A3486" s="59"/>
      <c r="B3486" s="59"/>
      <c r="C3486" s="59"/>
      <c r="D3486" s="59"/>
      <c r="E3486" s="60" t="s">
        <v>10252</v>
      </c>
      <c r="F3486" s="60"/>
      <c r="G3486" s="60" t="s">
        <v>3794</v>
      </c>
      <c r="H3486" s="60"/>
      <c r="I3486" s="59">
        <f t="shared" si="57"/>
        <v>6</v>
      </c>
      <c r="J3486" s="59" t="s">
        <v>1561</v>
      </c>
      <c r="K3486" s="61"/>
      <c r="L3486" s="62" t="s">
        <v>6737</v>
      </c>
      <c r="M3486" s="62" t="s">
        <v>3794</v>
      </c>
      <c r="N3486" s="72" t="str">
        <f>VLOOKUP(M3486,'Hulpblad KAR-parser'!A:C,2,FALSE)</f>
        <v>OMS/PAC oorzaak</v>
      </c>
      <c r="O3486" s="72" t="str">
        <f>IF(VLOOKUP(M3486,'Hulpblad KAR-parser'!A:C,3,FALSE)="","",VLOOKUP(M3486,'Hulpblad KAR-parser'!A:C,3,FALSE))</f>
        <v>Overige/Anders</v>
      </c>
      <c r="P3486" s="136" t="str">
        <f>IF(CONCATENATE(C3486,D3486)="","",VLOOKUP(CONCATENATE(C3486,D3486),Karakteristieken!AQ:AQ,1,FALSE))</f>
        <v/>
      </c>
    </row>
    <row r="3487" spans="1:16" x14ac:dyDescent="0.25">
      <c r="A3487" s="59">
        <v>200110383</v>
      </c>
      <c r="B3487" s="59">
        <v>200098770</v>
      </c>
      <c r="C3487" s="59" t="s">
        <v>3747</v>
      </c>
      <c r="D3487" s="59" t="s">
        <v>3757</v>
      </c>
      <c r="E3487" s="60" t="s">
        <v>3758</v>
      </c>
      <c r="F3487" s="60"/>
      <c r="G3487" s="60"/>
      <c r="H3487" s="60"/>
      <c r="I3487" s="59">
        <f t="shared" si="57"/>
        <v>14</v>
      </c>
      <c r="J3487" s="59" t="s">
        <v>1613</v>
      </c>
      <c r="K3487" s="61"/>
      <c r="L3487" s="62" t="s">
        <v>6737</v>
      </c>
      <c r="M3487" s="62" t="s">
        <v>3758</v>
      </c>
      <c r="N3487" s="72" t="str">
        <f>VLOOKUP(M3487,'Hulpblad KAR-parser'!A:C,2,FALSE)</f>
        <v>OMS/PAC oorzaak</v>
      </c>
      <c r="O3487" s="72" t="str">
        <f>IF(VLOOKUP(M3487,'Hulpblad KAR-parser'!A:C,3,FALSE)="","",VLOOKUP(M3487,'Hulpblad KAR-parser'!A:C,3,FALSE))</f>
        <v>Roken</v>
      </c>
      <c r="P3487" s="136" t="str">
        <f>IF(CONCATENATE(C3487,D3487)="","",VLOOKUP(CONCATENATE(C3487,D3487),Karakteristieken!AQ:AQ,1,FALSE))</f>
        <v>OMS/PAC oorzaakRoken</v>
      </c>
    </row>
    <row r="3488" spans="1:16" x14ac:dyDescent="0.25">
      <c r="A3488" s="59"/>
      <c r="B3488" s="59"/>
      <c r="C3488" s="59"/>
      <c r="D3488" s="59"/>
      <c r="E3488" s="60" t="s">
        <v>10253</v>
      </c>
      <c r="F3488" s="60"/>
      <c r="G3488" s="60" t="s">
        <v>3758</v>
      </c>
      <c r="H3488" s="60"/>
      <c r="I3488" s="59">
        <f t="shared" si="57"/>
        <v>6</v>
      </c>
      <c r="J3488" s="59" t="s">
        <v>1561</v>
      </c>
      <c r="K3488" s="61"/>
      <c r="L3488" s="62" t="s">
        <v>6737</v>
      </c>
      <c r="M3488" s="62" t="s">
        <v>3758</v>
      </c>
      <c r="N3488" s="72" t="str">
        <f>VLOOKUP(M3488,'Hulpblad KAR-parser'!A:C,2,FALSE)</f>
        <v>OMS/PAC oorzaak</v>
      </c>
      <c r="O3488" s="72" t="str">
        <f>IF(VLOOKUP(M3488,'Hulpblad KAR-parser'!A:C,3,FALSE)="","",VLOOKUP(M3488,'Hulpblad KAR-parser'!A:C,3,FALSE))</f>
        <v>Roken</v>
      </c>
      <c r="P3488" s="136" t="str">
        <f>IF(CONCATENATE(C3488,D3488)="","",VLOOKUP(CONCATENATE(C3488,D3488),Karakteristieken!AQ:AQ,1,FALSE))</f>
        <v/>
      </c>
    </row>
    <row r="3489" spans="1:16" x14ac:dyDescent="0.25">
      <c r="A3489" s="59">
        <v>200110384</v>
      </c>
      <c r="B3489" s="59">
        <v>200098771</v>
      </c>
      <c r="C3489" s="59" t="s">
        <v>3747</v>
      </c>
      <c r="D3489" s="59" t="s">
        <v>3767</v>
      </c>
      <c r="E3489" s="60" t="s">
        <v>3768</v>
      </c>
      <c r="F3489" s="60"/>
      <c r="G3489" s="60"/>
      <c r="H3489" s="60"/>
      <c r="I3489" s="59">
        <f t="shared" si="57"/>
        <v>21</v>
      </c>
      <c r="J3489" s="59" t="s">
        <v>1613</v>
      </c>
      <c r="K3489" s="61"/>
      <c r="L3489" s="62" t="s">
        <v>6737</v>
      </c>
      <c r="M3489" s="62" t="s">
        <v>3768</v>
      </c>
      <c r="N3489" s="72" t="str">
        <f>VLOOKUP(M3489,'Hulpblad KAR-parser'!A:C,2,FALSE)</f>
        <v>OMS/PAC oorzaak</v>
      </c>
      <c r="O3489" s="72" t="str">
        <f>IF(VLOOKUP(M3489,'Hulpblad KAR-parser'!A:C,3,FALSE)="","",VLOOKUP(M3489,'Hulpblad KAR-parser'!A:C,3,FALSE))</f>
        <v>Soldeerwerkzaamheden</v>
      </c>
      <c r="P3489" s="136" t="str">
        <f>IF(CONCATENATE(C3489,D3489)="","",VLOOKUP(CONCATENATE(C3489,D3489),Karakteristieken!AQ:AQ,1,FALSE))</f>
        <v>OMS/PAC oorzaakSoldeerwerkzaamheden</v>
      </c>
    </row>
    <row r="3490" spans="1:16" x14ac:dyDescent="0.25">
      <c r="A3490" s="59"/>
      <c r="B3490" s="59"/>
      <c r="C3490" s="59"/>
      <c r="D3490" s="59"/>
      <c r="E3490" s="60" t="s">
        <v>10254</v>
      </c>
      <c r="F3490" s="60"/>
      <c r="G3490" s="60" t="s">
        <v>3768</v>
      </c>
      <c r="H3490" s="60"/>
      <c r="I3490" s="59">
        <f t="shared" si="57"/>
        <v>6</v>
      </c>
      <c r="J3490" s="59" t="s">
        <v>1561</v>
      </c>
      <c r="K3490" s="61"/>
      <c r="L3490" s="62" t="s">
        <v>6737</v>
      </c>
      <c r="M3490" s="62" t="s">
        <v>3768</v>
      </c>
      <c r="N3490" s="72" t="str">
        <f>VLOOKUP(M3490,'Hulpblad KAR-parser'!A:C,2,FALSE)</f>
        <v>OMS/PAC oorzaak</v>
      </c>
      <c r="O3490" s="72" t="str">
        <f>IF(VLOOKUP(M3490,'Hulpblad KAR-parser'!A:C,3,FALSE)="","",VLOOKUP(M3490,'Hulpblad KAR-parser'!A:C,3,FALSE))</f>
        <v>Soldeerwerkzaamheden</v>
      </c>
      <c r="P3490" s="136" t="str">
        <f>IF(CONCATENATE(C3490,D3490)="","",VLOOKUP(CONCATENATE(C3490,D3490),Karakteristieken!AQ:AQ,1,FALSE))</f>
        <v/>
      </c>
    </row>
    <row r="3491" spans="1:16" x14ac:dyDescent="0.25">
      <c r="A3491" s="59">
        <v>200110385</v>
      </c>
      <c r="B3491" s="59">
        <v>200098772</v>
      </c>
      <c r="C3491" s="59" t="s">
        <v>3747</v>
      </c>
      <c r="D3491" s="59" t="s">
        <v>3775</v>
      </c>
      <c r="E3491" s="60" t="s">
        <v>3776</v>
      </c>
      <c r="F3491" s="60"/>
      <c r="G3491" s="60"/>
      <c r="H3491" s="60"/>
      <c r="I3491" s="59">
        <f t="shared" si="57"/>
        <v>27</v>
      </c>
      <c r="J3491" s="59" t="s">
        <v>1613</v>
      </c>
      <c r="K3491" s="61"/>
      <c r="L3491" s="62" t="s">
        <v>6737</v>
      </c>
      <c r="M3491" s="62" t="s">
        <v>3776</v>
      </c>
      <c r="N3491" s="72" t="str">
        <f>VLOOKUP(M3491,'Hulpblad KAR-parser'!A:C,2,FALSE)</f>
        <v>OMS/PAC oorzaak</v>
      </c>
      <c r="O3491" s="72" t="str">
        <f>IF(VLOOKUP(M3491,'Hulpblad KAR-parser'!A:C,3,FALSE)="","",VLOOKUP(M3491,'Hulpblad KAR-parser'!A:C,3,FALSE))</f>
        <v>Stoom/Douche/Koken</v>
      </c>
      <c r="P3491" s="136" t="str">
        <f>IF(CONCATENATE(C3491,D3491)="","",VLOOKUP(CONCATENATE(C3491,D3491),Karakteristieken!AQ:AQ,1,FALSE))</f>
        <v>OMS/PAC oorzaakStoom/Douche/Koken</v>
      </c>
    </row>
    <row r="3492" spans="1:16" x14ac:dyDescent="0.25">
      <c r="A3492" s="59"/>
      <c r="B3492" s="59"/>
      <c r="C3492" s="59"/>
      <c r="D3492" s="59"/>
      <c r="E3492" s="60" t="s">
        <v>10255</v>
      </c>
      <c r="F3492" s="60"/>
      <c r="G3492" s="60" t="s">
        <v>3776</v>
      </c>
      <c r="H3492" s="60"/>
      <c r="I3492" s="59">
        <f t="shared" si="57"/>
        <v>6</v>
      </c>
      <c r="J3492" s="59" t="s">
        <v>1561</v>
      </c>
      <c r="K3492" s="61"/>
      <c r="L3492" s="62" t="s">
        <v>6737</v>
      </c>
      <c r="M3492" s="62" t="s">
        <v>3776</v>
      </c>
      <c r="N3492" s="72" t="str">
        <f>VLOOKUP(M3492,'Hulpblad KAR-parser'!A:C,2,FALSE)</f>
        <v>OMS/PAC oorzaak</v>
      </c>
      <c r="O3492" s="72" t="str">
        <f>IF(VLOOKUP(M3492,'Hulpblad KAR-parser'!A:C,3,FALSE)="","",VLOOKUP(M3492,'Hulpblad KAR-parser'!A:C,3,FALSE))</f>
        <v>Stoom/Douche/Koken</v>
      </c>
      <c r="P3492" s="136" t="str">
        <f>IF(CONCATENATE(C3492,D3492)="","",VLOOKUP(CONCATENATE(C3492,D3492),Karakteristieken!AQ:AQ,1,FALSE))</f>
        <v/>
      </c>
    </row>
    <row r="3493" spans="1:16" x14ac:dyDescent="0.25">
      <c r="A3493" s="59">
        <v>200110386</v>
      </c>
      <c r="B3493" s="59">
        <v>200098773</v>
      </c>
      <c r="C3493" s="59" t="s">
        <v>3747</v>
      </c>
      <c r="D3493" s="59" t="s">
        <v>3787</v>
      </c>
      <c r="E3493" s="60" t="s">
        <v>3788</v>
      </c>
      <c r="F3493" s="60"/>
      <c r="G3493" s="60"/>
      <c r="H3493" s="60"/>
      <c r="I3493" s="59">
        <f t="shared" si="57"/>
        <v>27</v>
      </c>
      <c r="J3493" s="59" t="s">
        <v>1613</v>
      </c>
      <c r="K3493" s="61"/>
      <c r="L3493" s="62" t="s">
        <v>6737</v>
      </c>
      <c r="M3493" s="62" t="s">
        <v>3788</v>
      </c>
      <c r="N3493" s="72" t="str">
        <f>VLOOKUP(M3493,'Hulpblad KAR-parser'!A:C,2,FALSE)</f>
        <v>OMS/PAC oorzaak</v>
      </c>
      <c r="O3493" s="72" t="str">
        <f>IF(VLOOKUP(M3493,'Hulpblad KAR-parser'!A:C,3,FALSE)="","",VLOOKUP(M3493,'Hulpblad KAR-parser'!A:C,3,FALSE))</f>
        <v>Systeemstoring/EMC</v>
      </c>
      <c r="P3493" s="136" t="str">
        <f>IF(CONCATENATE(C3493,D3493)="","",VLOOKUP(CONCATENATE(C3493,D3493),Karakteristieken!AQ:AQ,1,FALSE))</f>
        <v>OMS/PAC oorzaakSysteemstoring/EMC</v>
      </c>
    </row>
    <row r="3494" spans="1:16" x14ac:dyDescent="0.25">
      <c r="A3494" s="59"/>
      <c r="B3494" s="59"/>
      <c r="C3494" s="59"/>
      <c r="D3494" s="59"/>
      <c r="E3494" s="60" t="s">
        <v>10256</v>
      </c>
      <c r="F3494" s="60"/>
      <c r="G3494" s="60" t="s">
        <v>3788</v>
      </c>
      <c r="H3494" s="60"/>
      <c r="I3494" s="59">
        <f t="shared" si="57"/>
        <v>6</v>
      </c>
      <c r="J3494" s="59" t="s">
        <v>1561</v>
      </c>
      <c r="K3494" s="61"/>
      <c r="L3494" s="62" t="s">
        <v>6737</v>
      </c>
      <c r="M3494" s="62" t="s">
        <v>3788</v>
      </c>
      <c r="N3494" s="72" t="str">
        <f>VLOOKUP(M3494,'Hulpblad KAR-parser'!A:C,2,FALSE)</f>
        <v>OMS/PAC oorzaak</v>
      </c>
      <c r="O3494" s="72" t="str">
        <f>IF(VLOOKUP(M3494,'Hulpblad KAR-parser'!A:C,3,FALSE)="","",VLOOKUP(M3494,'Hulpblad KAR-parser'!A:C,3,FALSE))</f>
        <v>Systeemstoring/EMC</v>
      </c>
      <c r="P3494" s="136" t="str">
        <f>IF(CONCATENATE(C3494,D3494)="","",VLOOKUP(CONCATENATE(C3494,D3494),Karakteristieken!AQ:AQ,1,FALSE))</f>
        <v/>
      </c>
    </row>
    <row r="3495" spans="1:16" x14ac:dyDescent="0.25">
      <c r="A3495" s="59">
        <v>200110387</v>
      </c>
      <c r="B3495" s="59">
        <v>200098774</v>
      </c>
      <c r="C3495" s="59" t="s">
        <v>3795</v>
      </c>
      <c r="D3495" s="59"/>
      <c r="E3495" s="60" t="s">
        <v>3796</v>
      </c>
      <c r="F3495" s="60"/>
      <c r="G3495" s="60"/>
      <c r="H3495" s="60"/>
      <c r="I3495" s="59">
        <f t="shared" si="57"/>
        <v>13</v>
      </c>
      <c r="J3495" s="59" t="s">
        <v>1613</v>
      </c>
      <c r="K3495" s="61"/>
      <c r="L3495" s="62" t="s">
        <v>6737</v>
      </c>
      <c r="M3495" s="62" t="s">
        <v>3796</v>
      </c>
      <c r="N3495" s="72" t="str">
        <f>VLOOKUP(M3495,'Hulpblad KAR-parser'!A:C,2,FALSE)</f>
        <v>OMS/PAC Toel</v>
      </c>
      <c r="O3495" s="72" t="str">
        <f>IF(VLOOKUP(M3495,'Hulpblad KAR-parser'!A:C,3,FALSE)="","",VLOOKUP(M3495,'Hulpblad KAR-parser'!A:C,3,FALSE))</f>
        <v/>
      </c>
      <c r="P3495" s="136" t="str">
        <f>IF(CONCATENATE(C3495,D3495)="","",VLOOKUP(CONCATENATE(C3495,D3495),Karakteristieken!AQ:AQ,1,FALSE))</f>
        <v>OMS/PAC Toel</v>
      </c>
    </row>
    <row r="3496" spans="1:16" x14ac:dyDescent="0.25">
      <c r="A3496" s="59"/>
      <c r="B3496" s="59"/>
      <c r="C3496" s="59"/>
      <c r="D3496" s="59"/>
      <c r="E3496" s="60" t="s">
        <v>10264</v>
      </c>
      <c r="F3496" s="60"/>
      <c r="G3496" s="60" t="s">
        <v>3796</v>
      </c>
      <c r="H3496" s="60"/>
      <c r="I3496" s="59">
        <f t="shared" si="57"/>
        <v>6</v>
      </c>
      <c r="J3496" s="59" t="s">
        <v>1561</v>
      </c>
      <c r="K3496" s="61"/>
      <c r="L3496" s="62" t="s">
        <v>6737</v>
      </c>
      <c r="M3496" s="62" t="s">
        <v>3796</v>
      </c>
      <c r="N3496" s="72" t="str">
        <f>VLOOKUP(M3496,'Hulpblad KAR-parser'!A:C,2,FALSE)</f>
        <v>OMS/PAC Toel</v>
      </c>
      <c r="O3496" s="72" t="str">
        <f>IF(VLOOKUP(M3496,'Hulpblad KAR-parser'!A:C,3,FALSE)="","",VLOOKUP(M3496,'Hulpblad KAR-parser'!A:C,3,FALSE))</f>
        <v/>
      </c>
      <c r="P3496" s="136" t="str">
        <f>IF(CONCATENATE(C3496,D3496)="","",VLOOKUP(CONCATENATE(C3496,D3496),Karakteristieken!AQ:AQ,1,FALSE))</f>
        <v/>
      </c>
    </row>
    <row r="3497" spans="1:16" x14ac:dyDescent="0.25">
      <c r="A3497" s="59">
        <v>200110388</v>
      </c>
      <c r="B3497" s="59">
        <v>200098775</v>
      </c>
      <c r="C3497" s="59" t="s">
        <v>3747</v>
      </c>
      <c r="D3497" s="59" t="s">
        <v>3763</v>
      </c>
      <c r="E3497" s="60" t="s">
        <v>3764</v>
      </c>
      <c r="F3497" s="60"/>
      <c r="G3497" s="60"/>
      <c r="H3497" s="60"/>
      <c r="I3497" s="59">
        <f t="shared" si="57"/>
        <v>22</v>
      </c>
      <c r="J3497" s="59" t="s">
        <v>1613</v>
      </c>
      <c r="K3497" s="61"/>
      <c r="L3497" s="62" t="s">
        <v>6737</v>
      </c>
      <c r="M3497" s="62" t="s">
        <v>3764</v>
      </c>
      <c r="N3497" s="72" t="str">
        <f>VLOOKUP(M3497,'Hulpblad KAR-parser'!A:C,2,FALSE)</f>
        <v>OMS/PAC oorzaak</v>
      </c>
      <c r="O3497" s="72" t="str">
        <f>IF(VLOOKUP(M3497,'Hulpblad KAR-parser'!A:C,3,FALSE)="","",VLOOKUP(M3497,'Hulpblad KAR-parser'!A:C,3,FALSE))</f>
        <v>Uitlaatgassen</v>
      </c>
      <c r="P3497" s="136" t="str">
        <f>IF(CONCATENATE(C3497,D3497)="","",VLOOKUP(CONCATENATE(C3497,D3497),Karakteristieken!AQ:AQ,1,FALSE))</f>
        <v>OMS/PAC oorzaakUitlaatgassen</v>
      </c>
    </row>
    <row r="3498" spans="1:16" x14ac:dyDescent="0.25">
      <c r="A3498" s="59"/>
      <c r="B3498" s="59"/>
      <c r="C3498" s="59"/>
      <c r="D3498" s="59"/>
      <c r="E3498" s="60" t="s">
        <v>10257</v>
      </c>
      <c r="F3498" s="60"/>
      <c r="G3498" s="60" t="s">
        <v>3764</v>
      </c>
      <c r="H3498" s="60"/>
      <c r="I3498" s="59">
        <f t="shared" si="57"/>
        <v>6</v>
      </c>
      <c r="J3498" s="59" t="s">
        <v>1561</v>
      </c>
      <c r="K3498" s="61"/>
      <c r="L3498" s="62" t="s">
        <v>6737</v>
      </c>
      <c r="M3498" s="62" t="s">
        <v>3764</v>
      </c>
      <c r="N3498" s="72" t="str">
        <f>VLOOKUP(M3498,'Hulpblad KAR-parser'!A:C,2,FALSE)</f>
        <v>OMS/PAC oorzaak</v>
      </c>
      <c r="O3498" s="72" t="str">
        <f>IF(VLOOKUP(M3498,'Hulpblad KAR-parser'!A:C,3,FALSE)="","",VLOOKUP(M3498,'Hulpblad KAR-parser'!A:C,3,FALSE))</f>
        <v>Uitlaatgassen</v>
      </c>
      <c r="P3498" s="136" t="str">
        <f>IF(CONCATENATE(C3498,D3498)="","",VLOOKUP(CONCATENATE(C3498,D3498),Karakteristieken!AQ:AQ,1,FALSE))</f>
        <v/>
      </c>
    </row>
    <row r="3499" spans="1:16" x14ac:dyDescent="0.25">
      <c r="A3499" s="59">
        <v>200110389</v>
      </c>
      <c r="B3499" s="59">
        <v>200098776</v>
      </c>
      <c r="C3499" s="59" t="s">
        <v>3747</v>
      </c>
      <c r="D3499" s="59" t="s">
        <v>3777</v>
      </c>
      <c r="E3499" s="60" t="s">
        <v>3778</v>
      </c>
      <c r="F3499" s="60"/>
      <c r="G3499" s="60"/>
      <c r="H3499" s="60"/>
      <c r="I3499" s="59">
        <f t="shared" si="57"/>
        <v>25</v>
      </c>
      <c r="J3499" s="59" t="s">
        <v>1613</v>
      </c>
      <c r="K3499" s="61"/>
      <c r="L3499" s="62" t="s">
        <v>6737</v>
      </c>
      <c r="M3499" s="62" t="s">
        <v>3778</v>
      </c>
      <c r="N3499" s="72" t="str">
        <f>VLOOKUP(M3499,'Hulpblad KAR-parser'!A:C,2,FALSE)</f>
        <v>OMS/PAC oorzaak</v>
      </c>
      <c r="O3499" s="72" t="str">
        <f>IF(VLOOKUP(M3499,'Hulpblad KAR-parser'!A:C,3,FALSE)="","",VLOOKUP(M3499,'Hulpblad KAR-parser'!A:C,3,FALSE))</f>
        <v>Vervuilde melder</v>
      </c>
      <c r="P3499" s="136" t="str">
        <f>IF(CONCATENATE(C3499,D3499)="","",VLOOKUP(CONCATENATE(C3499,D3499),Karakteristieken!AQ:AQ,1,FALSE))</f>
        <v>OMS/PAC oorzaakVervuilde melder</v>
      </c>
    </row>
    <row r="3500" spans="1:16" x14ac:dyDescent="0.25">
      <c r="A3500" s="59"/>
      <c r="B3500" s="59"/>
      <c r="C3500" s="59"/>
      <c r="D3500" s="59"/>
      <c r="E3500" s="60" t="s">
        <v>10258</v>
      </c>
      <c r="F3500" s="60"/>
      <c r="G3500" s="60" t="s">
        <v>3778</v>
      </c>
      <c r="H3500" s="60"/>
      <c r="I3500" s="59">
        <f t="shared" si="57"/>
        <v>6</v>
      </c>
      <c r="J3500" s="59" t="s">
        <v>1561</v>
      </c>
      <c r="K3500" s="61"/>
      <c r="L3500" s="62" t="s">
        <v>6737</v>
      </c>
      <c r="M3500" s="62" t="s">
        <v>3778</v>
      </c>
      <c r="N3500" s="72" t="str">
        <f>VLOOKUP(M3500,'Hulpblad KAR-parser'!A:C,2,FALSE)</f>
        <v>OMS/PAC oorzaak</v>
      </c>
      <c r="O3500" s="72" t="str">
        <f>IF(VLOOKUP(M3500,'Hulpblad KAR-parser'!A:C,3,FALSE)="","",VLOOKUP(M3500,'Hulpblad KAR-parser'!A:C,3,FALSE))</f>
        <v>Vervuilde melder</v>
      </c>
      <c r="P3500" s="136" t="str">
        <f>IF(CONCATENATE(C3500,D3500)="","",VLOOKUP(CONCATENATE(C3500,D3500),Karakteristieken!AQ:AQ,1,FALSE))</f>
        <v/>
      </c>
    </row>
    <row r="3501" spans="1:16" x14ac:dyDescent="0.25">
      <c r="A3501" s="59">
        <v>200110390</v>
      </c>
      <c r="B3501" s="59">
        <v>200098777</v>
      </c>
      <c r="C3501" s="59" t="s">
        <v>3747</v>
      </c>
      <c r="D3501" s="59" t="s">
        <v>3789</v>
      </c>
      <c r="E3501" s="60" t="s">
        <v>3790</v>
      </c>
      <c r="F3501" s="60"/>
      <c r="G3501" s="60"/>
      <c r="H3501" s="60"/>
      <c r="I3501" s="59">
        <f t="shared" si="57"/>
        <v>14</v>
      </c>
      <c r="J3501" s="59" t="s">
        <v>1613</v>
      </c>
      <c r="K3501" s="61"/>
      <c r="L3501" s="62" t="s">
        <v>6737</v>
      </c>
      <c r="M3501" s="62" t="s">
        <v>3790</v>
      </c>
      <c r="N3501" s="72" t="str">
        <f>VLOOKUP(M3501,'Hulpblad KAR-parser'!A:C,2,FALSE)</f>
        <v>OMS/PAC oorzaak</v>
      </c>
      <c r="O3501" s="72" t="str">
        <f>IF(VLOOKUP(M3501,'Hulpblad KAR-parser'!A:C,3,FALSE)="","",VLOOKUP(M3501,'Hulpblad KAR-parser'!A:C,3,FALSE))</f>
        <v>Werkzaamheden</v>
      </c>
      <c r="P3501" s="136" t="str">
        <f>IF(CONCATENATE(C3501,D3501)="","",VLOOKUP(CONCATENATE(C3501,D3501),Karakteristieken!AQ:AQ,1,FALSE))</f>
        <v>OMS/PAC oorzaakWerkzaamheden</v>
      </c>
    </row>
    <row r="3502" spans="1:16" x14ac:dyDescent="0.25">
      <c r="A3502" s="59"/>
      <c r="B3502" s="59"/>
      <c r="C3502" s="59"/>
      <c r="D3502" s="59"/>
      <c r="E3502" s="60" t="s">
        <v>10259</v>
      </c>
      <c r="F3502" s="60"/>
      <c r="G3502" s="60" t="s">
        <v>3790</v>
      </c>
      <c r="H3502" s="60"/>
      <c r="I3502" s="59">
        <f t="shared" si="57"/>
        <v>6</v>
      </c>
      <c r="J3502" s="59" t="s">
        <v>1561</v>
      </c>
      <c r="K3502" s="61"/>
      <c r="L3502" s="62" t="s">
        <v>6737</v>
      </c>
      <c r="M3502" s="62" t="s">
        <v>3790</v>
      </c>
      <c r="N3502" s="72" t="str">
        <f>VLOOKUP(M3502,'Hulpblad KAR-parser'!A:C,2,FALSE)</f>
        <v>OMS/PAC oorzaak</v>
      </c>
      <c r="O3502" s="72" t="str">
        <f>IF(VLOOKUP(M3502,'Hulpblad KAR-parser'!A:C,3,FALSE)="","",VLOOKUP(M3502,'Hulpblad KAR-parser'!A:C,3,FALSE))</f>
        <v>Werkzaamheden</v>
      </c>
      <c r="P3502" s="136" t="str">
        <f>IF(CONCATENATE(C3502,D3502)="","",VLOOKUP(CONCATENATE(C3502,D3502),Karakteristieken!AQ:AQ,1,FALSE))</f>
        <v/>
      </c>
    </row>
    <row r="3503" spans="1:16" x14ac:dyDescent="0.25">
      <c r="A3503" s="67">
        <v>200110391</v>
      </c>
      <c r="B3503" s="67">
        <v>200098778</v>
      </c>
      <c r="C3503" s="67" t="s">
        <v>3797</v>
      </c>
      <c r="D3503" s="67"/>
      <c r="E3503" s="68" t="s">
        <v>6366</v>
      </c>
      <c r="F3503" s="68"/>
      <c r="G3503" s="68"/>
      <c r="H3503" s="68"/>
      <c r="I3503" s="67">
        <f t="shared" si="57"/>
        <v>16</v>
      </c>
      <c r="J3503" s="67" t="s">
        <v>1613</v>
      </c>
      <c r="K3503" s="91" t="s">
        <v>12550</v>
      </c>
      <c r="L3503" s="62" t="s">
        <v>6737</v>
      </c>
      <c r="M3503" s="62" t="s">
        <v>6366</v>
      </c>
      <c r="N3503" s="72" t="e">
        <f>VLOOKUP(M3503,'Hulpblad KAR-parser'!A:C,2,FALSE)</f>
        <v>#N/A</v>
      </c>
      <c r="O3503" s="72" t="e">
        <f>IF(VLOOKUP(M3503,'Hulpblad KAR-parser'!A:C,3,FALSE)="","",VLOOKUP(M3503,'Hulpblad KAR-parser'!A:C,3,FALSE))</f>
        <v>#N/A</v>
      </c>
      <c r="P3503" s="136" t="e">
        <f>IF(CONCATENATE(C3503,D3503)="","",VLOOKUP(CONCATENATE(C3503,D3503),Karakteristieken!AQ:AQ,1,FALSE))</f>
        <v>#N/A</v>
      </c>
    </row>
    <row r="3504" spans="1:16" x14ac:dyDescent="0.25">
      <c r="A3504" s="67"/>
      <c r="B3504" s="67"/>
      <c r="C3504" s="67"/>
      <c r="D3504" s="67"/>
      <c r="E3504" s="68" t="s">
        <v>10267</v>
      </c>
      <c r="F3504" s="68"/>
      <c r="G3504" s="68" t="s">
        <v>6366</v>
      </c>
      <c r="H3504" s="68"/>
      <c r="I3504" s="67">
        <f t="shared" si="57"/>
        <v>6</v>
      </c>
      <c r="J3504" s="67" t="s">
        <v>1561</v>
      </c>
      <c r="K3504" s="91" t="s">
        <v>12550</v>
      </c>
      <c r="L3504" s="62" t="s">
        <v>6737</v>
      </c>
      <c r="M3504" s="62" t="s">
        <v>6366</v>
      </c>
      <c r="N3504" s="72" t="e">
        <f>VLOOKUP(M3504,'Hulpblad KAR-parser'!A:C,2,FALSE)</f>
        <v>#N/A</v>
      </c>
      <c r="O3504" s="72" t="e">
        <f>IF(VLOOKUP(M3504,'Hulpblad KAR-parser'!A:C,3,FALSE)="","",VLOOKUP(M3504,'Hulpblad KAR-parser'!A:C,3,FALSE))</f>
        <v>#N/A</v>
      </c>
      <c r="P3504" s="136" t="str">
        <f>IF(CONCATENATE(C3504,D3504)="","",VLOOKUP(CONCATENATE(C3504,D3504),Karakteristieken!AQ:AQ,1,FALSE))</f>
        <v/>
      </c>
    </row>
    <row r="3505" spans="1:16" x14ac:dyDescent="0.25">
      <c r="A3505" s="59">
        <v>200110392</v>
      </c>
      <c r="B3505" s="59">
        <v>200098779</v>
      </c>
      <c r="C3505" s="59" t="s">
        <v>3797</v>
      </c>
      <c r="D3505" s="59" t="s">
        <v>3798</v>
      </c>
      <c r="E3505" s="60" t="s">
        <v>3801</v>
      </c>
      <c r="F3505" s="60"/>
      <c r="G3505" s="60"/>
      <c r="H3505" s="60"/>
      <c r="I3505" s="59">
        <f t="shared" si="57"/>
        <v>29</v>
      </c>
      <c r="J3505" s="59" t="s">
        <v>1613</v>
      </c>
      <c r="K3505" s="61"/>
      <c r="L3505" s="62" t="s">
        <v>6737</v>
      </c>
      <c r="M3505" s="62" t="s">
        <v>3801</v>
      </c>
      <c r="N3505" s="72" t="str">
        <f>VLOOKUP(M3505,'Hulpblad KAR-parser'!A:C,2,FALSE)</f>
        <v>Omstandigh. pijn</v>
      </c>
      <c r="O3505" s="72" t="str">
        <f>IF(VLOOKUP(M3505,'Hulpblad KAR-parser'!A:C,3,FALSE)="","",VLOOKUP(M3505,'Hulpblad KAR-parser'!A:C,3,FALSE))</f>
        <v>Bij beweging</v>
      </c>
      <c r="P3505" s="136" t="str">
        <f>IF(CONCATENATE(C3505,D3505)="","",VLOOKUP(CONCATENATE(C3505,D3505),Karakteristieken!AQ:AQ,1,FALSE))</f>
        <v>Omstandigh. pijnBij beweging</v>
      </c>
    </row>
    <row r="3506" spans="1:16" x14ac:dyDescent="0.25">
      <c r="A3506" s="59"/>
      <c r="B3506" s="59"/>
      <c r="C3506" s="59"/>
      <c r="D3506" s="59"/>
      <c r="E3506" s="60" t="s">
        <v>10265</v>
      </c>
      <c r="F3506" s="60"/>
      <c r="G3506" s="60" t="s">
        <v>3801</v>
      </c>
      <c r="H3506" s="60"/>
      <c r="I3506" s="59">
        <f t="shared" si="57"/>
        <v>6</v>
      </c>
      <c r="J3506" s="59" t="s">
        <v>1561</v>
      </c>
      <c r="K3506" s="61"/>
      <c r="L3506" s="62" t="s">
        <v>6737</v>
      </c>
      <c r="M3506" s="62" t="s">
        <v>3801</v>
      </c>
      <c r="N3506" s="72" t="str">
        <f>VLOOKUP(M3506,'Hulpblad KAR-parser'!A:C,2,FALSE)</f>
        <v>Omstandigh. pijn</v>
      </c>
      <c r="O3506" s="72" t="str">
        <f>IF(VLOOKUP(M3506,'Hulpblad KAR-parser'!A:C,3,FALSE)="","",VLOOKUP(M3506,'Hulpblad KAR-parser'!A:C,3,FALSE))</f>
        <v>Bij beweging</v>
      </c>
      <c r="P3506" s="136" t="str">
        <f>IF(CONCATENATE(C3506,D3506)="","",VLOOKUP(CONCATENATE(C3506,D3506),Karakteristieken!AQ:AQ,1,FALSE))</f>
        <v/>
      </c>
    </row>
    <row r="3507" spans="1:16" x14ac:dyDescent="0.25">
      <c r="A3507" s="59">
        <v>200110393</v>
      </c>
      <c r="B3507" s="59">
        <v>200098780</v>
      </c>
      <c r="C3507" s="59" t="s">
        <v>3797</v>
      </c>
      <c r="D3507" s="59" t="s">
        <v>3802</v>
      </c>
      <c r="E3507" s="60" t="s">
        <v>3804</v>
      </c>
      <c r="F3507" s="60"/>
      <c r="G3507" s="60"/>
      <c r="H3507" s="60"/>
      <c r="I3507" s="59">
        <f t="shared" si="57"/>
        <v>25</v>
      </c>
      <c r="J3507" s="59" t="s">
        <v>1613</v>
      </c>
      <c r="K3507" s="61"/>
      <c r="L3507" s="62" t="s">
        <v>6737</v>
      </c>
      <c r="M3507" s="62" t="s">
        <v>3804</v>
      </c>
      <c r="N3507" s="72" t="str">
        <f>VLOOKUP(M3507,'Hulpblad KAR-parser'!A:C,2,FALSE)</f>
        <v>Omstandigh. pijn</v>
      </c>
      <c r="O3507" s="72" t="str">
        <f>IF(VLOOKUP(M3507,'Hulpblad KAR-parser'!A:C,3,FALSE)="","",VLOOKUP(M3507,'Hulpblad KAR-parser'!A:C,3,FALSE))</f>
        <v>Spontaan</v>
      </c>
      <c r="P3507" s="136" t="str">
        <f>IF(CONCATENATE(C3507,D3507)="","",VLOOKUP(CONCATENATE(C3507,D3507),Karakteristieken!AQ:AQ,1,FALSE))</f>
        <v>Omstandigh. pijnSpontaan</v>
      </c>
    </row>
    <row r="3508" spans="1:16" x14ac:dyDescent="0.25">
      <c r="A3508" s="59"/>
      <c r="B3508" s="59"/>
      <c r="C3508" s="59"/>
      <c r="D3508" s="59"/>
      <c r="E3508" s="60" t="s">
        <v>10266</v>
      </c>
      <c r="F3508" s="60"/>
      <c r="G3508" s="60" t="s">
        <v>3804</v>
      </c>
      <c r="H3508" s="60"/>
      <c r="I3508" s="59">
        <f t="shared" si="57"/>
        <v>6</v>
      </c>
      <c r="J3508" s="59" t="s">
        <v>1561</v>
      </c>
      <c r="K3508" s="61"/>
      <c r="L3508" s="62" t="s">
        <v>6737</v>
      </c>
      <c r="M3508" s="62" t="s">
        <v>3804</v>
      </c>
      <c r="N3508" s="72" t="str">
        <f>VLOOKUP(M3508,'Hulpblad KAR-parser'!A:C,2,FALSE)</f>
        <v>Omstandigh. pijn</v>
      </c>
      <c r="O3508" s="72" t="str">
        <f>IF(VLOOKUP(M3508,'Hulpblad KAR-parser'!A:C,3,FALSE)="","",VLOOKUP(M3508,'Hulpblad KAR-parser'!A:C,3,FALSE))</f>
        <v>Spontaan</v>
      </c>
      <c r="P3508" s="136" t="str">
        <f>IF(CONCATENATE(C3508,D3508)="","",VLOOKUP(CONCATENATE(C3508,D3508),Karakteristieken!AQ:AQ,1,FALSE))</f>
        <v/>
      </c>
    </row>
    <row r="3509" spans="1:16" x14ac:dyDescent="0.25">
      <c r="A3509" s="67">
        <v>200110394</v>
      </c>
      <c r="B3509" s="67">
        <v>200098781</v>
      </c>
      <c r="C3509" s="67" t="s">
        <v>3805</v>
      </c>
      <c r="D3509" s="67"/>
      <c r="E3509" s="68" t="s">
        <v>6367</v>
      </c>
      <c r="F3509" s="68"/>
      <c r="G3509" s="68"/>
      <c r="H3509" s="68"/>
      <c r="I3509" s="67">
        <f t="shared" si="57"/>
        <v>18</v>
      </c>
      <c r="J3509" s="67" t="s">
        <v>1613</v>
      </c>
      <c r="K3509" s="91" t="s">
        <v>12550</v>
      </c>
      <c r="L3509" s="62" t="s">
        <v>6737</v>
      </c>
      <c r="M3509" s="62" t="s">
        <v>6367</v>
      </c>
      <c r="N3509" s="72" t="e">
        <f>VLOOKUP(M3509,'Hulpblad KAR-parser'!A:C,2,FALSE)</f>
        <v>#N/A</v>
      </c>
      <c r="O3509" s="72" t="e">
        <f>IF(VLOOKUP(M3509,'Hulpblad KAR-parser'!A:C,3,FALSE)="","",VLOOKUP(M3509,'Hulpblad KAR-parser'!A:C,3,FALSE))</f>
        <v>#N/A</v>
      </c>
      <c r="P3509" s="136" t="e">
        <f>IF(CONCATENATE(C3509,D3509)="","",VLOOKUP(CONCATENATE(C3509,D3509),Karakteristieken!AQ:AQ,1,FALSE))</f>
        <v>#N/A</v>
      </c>
    </row>
    <row r="3510" spans="1:16" x14ac:dyDescent="0.25">
      <c r="A3510" s="67"/>
      <c r="B3510" s="67"/>
      <c r="C3510" s="67"/>
      <c r="D3510" s="67"/>
      <c r="E3510" s="68" t="s">
        <v>10280</v>
      </c>
      <c r="F3510" s="68"/>
      <c r="G3510" s="68" t="s">
        <v>6367</v>
      </c>
      <c r="H3510" s="68"/>
      <c r="I3510" s="67">
        <f t="shared" si="57"/>
        <v>4</v>
      </c>
      <c r="J3510" s="67" t="s">
        <v>1561</v>
      </c>
      <c r="K3510" s="91" t="s">
        <v>12550</v>
      </c>
      <c r="L3510" s="62" t="s">
        <v>6737</v>
      </c>
      <c r="M3510" s="62" t="s">
        <v>6367</v>
      </c>
      <c r="N3510" s="72" t="e">
        <f>VLOOKUP(M3510,'Hulpblad KAR-parser'!A:C,2,FALSE)</f>
        <v>#N/A</v>
      </c>
      <c r="O3510" s="72" t="e">
        <f>IF(VLOOKUP(M3510,'Hulpblad KAR-parser'!A:C,3,FALSE)="","",VLOOKUP(M3510,'Hulpblad KAR-parser'!A:C,3,FALSE))</f>
        <v>#N/A</v>
      </c>
      <c r="P3510" s="136" t="str">
        <f>IF(CONCATENATE(C3510,D3510)="","",VLOOKUP(CONCATENATE(C3510,D3510),Karakteristieken!AQ:AQ,1,FALSE))</f>
        <v/>
      </c>
    </row>
    <row r="3511" spans="1:16" x14ac:dyDescent="0.25">
      <c r="A3511" s="59">
        <v>200110395</v>
      </c>
      <c r="B3511" s="59">
        <v>200098782</v>
      </c>
      <c r="C3511" s="59" t="s">
        <v>3805</v>
      </c>
      <c r="D3511" s="59" t="s">
        <v>3806</v>
      </c>
      <c r="E3511" s="60" t="s">
        <v>3809</v>
      </c>
      <c r="F3511" s="60"/>
      <c r="G3511" s="60"/>
      <c r="H3511" s="60"/>
      <c r="I3511" s="59">
        <f t="shared" si="57"/>
        <v>26</v>
      </c>
      <c r="J3511" s="59" t="s">
        <v>1613</v>
      </c>
      <c r="K3511" s="61"/>
      <c r="L3511" s="62" t="s">
        <v>6737</v>
      </c>
      <c r="M3511" s="62" t="s">
        <v>3809</v>
      </c>
      <c r="N3511" s="72" t="str">
        <f>VLOOKUP(M3511,'Hulpblad KAR-parser'!A:C,2,FALSE)</f>
        <v>Onder invloed van</v>
      </c>
      <c r="O3511" s="72" t="str">
        <f>IF(VLOOKUP(M3511,'Hulpblad KAR-parser'!A:C,3,FALSE)="","",VLOOKUP(M3511,'Hulpblad KAR-parser'!A:C,3,FALSE))</f>
        <v>Alcohol</v>
      </c>
      <c r="P3511" s="136" t="str">
        <f>IF(CONCATENATE(C3511,D3511)="","",VLOOKUP(CONCATENATE(C3511,D3511),Karakteristieken!AQ:AQ,1,FALSE))</f>
        <v>Onder invloed vanAlcohol</v>
      </c>
    </row>
    <row r="3512" spans="1:16" x14ac:dyDescent="0.25">
      <c r="A3512" s="59"/>
      <c r="B3512" s="59"/>
      <c r="C3512" s="59"/>
      <c r="D3512" s="59"/>
      <c r="E3512" s="60" t="s">
        <v>10268</v>
      </c>
      <c r="F3512" s="60"/>
      <c r="G3512" s="60" t="s">
        <v>3809</v>
      </c>
      <c r="H3512" s="60"/>
      <c r="I3512" s="59">
        <f t="shared" si="57"/>
        <v>16</v>
      </c>
      <c r="J3512" s="59" t="s">
        <v>1561</v>
      </c>
      <c r="K3512" s="61"/>
      <c r="L3512" s="62" t="s">
        <v>6737</v>
      </c>
      <c r="M3512" s="62" t="s">
        <v>3809</v>
      </c>
      <c r="N3512" s="72" t="str">
        <f>VLOOKUP(M3512,'Hulpblad KAR-parser'!A:C,2,FALSE)</f>
        <v>Onder invloed van</v>
      </c>
      <c r="O3512" s="72" t="str">
        <f>IF(VLOOKUP(M3512,'Hulpblad KAR-parser'!A:C,3,FALSE)="","",VLOOKUP(M3512,'Hulpblad KAR-parser'!A:C,3,FALSE))</f>
        <v>Alcohol</v>
      </c>
      <c r="P3512" s="136" t="str">
        <f>IF(CONCATENATE(C3512,D3512)="","",VLOOKUP(CONCATENATE(C3512,D3512),Karakteristieken!AQ:AQ,1,FALSE))</f>
        <v/>
      </c>
    </row>
    <row r="3513" spans="1:16" x14ac:dyDescent="0.25">
      <c r="A3513" s="59"/>
      <c r="B3513" s="59"/>
      <c r="C3513" s="59"/>
      <c r="D3513" s="59"/>
      <c r="E3513" s="60" t="s">
        <v>10269</v>
      </c>
      <c r="F3513" s="60"/>
      <c r="G3513" s="60" t="s">
        <v>3809</v>
      </c>
      <c r="H3513" s="60"/>
      <c r="I3513" s="59">
        <f t="shared" si="57"/>
        <v>5</v>
      </c>
      <c r="J3513" s="59" t="s">
        <v>1561</v>
      </c>
      <c r="K3513" s="61"/>
      <c r="L3513" s="62" t="s">
        <v>6737</v>
      </c>
      <c r="M3513" s="62" t="s">
        <v>3809</v>
      </c>
      <c r="N3513" s="72" t="str">
        <f>VLOOKUP(M3513,'Hulpblad KAR-parser'!A:C,2,FALSE)</f>
        <v>Onder invloed van</v>
      </c>
      <c r="O3513" s="72" t="str">
        <f>IF(VLOOKUP(M3513,'Hulpblad KAR-parser'!A:C,3,FALSE)="","",VLOOKUP(M3513,'Hulpblad KAR-parser'!A:C,3,FALSE))</f>
        <v>Alcohol</v>
      </c>
      <c r="P3513" s="136" t="str">
        <f>IF(CONCATENATE(C3513,D3513)="","",VLOOKUP(CONCATENATE(C3513,D3513),Karakteristieken!AQ:AQ,1,FALSE))</f>
        <v/>
      </c>
    </row>
    <row r="3514" spans="1:16" x14ac:dyDescent="0.25">
      <c r="A3514" s="59"/>
      <c r="B3514" s="59"/>
      <c r="C3514" s="59"/>
      <c r="D3514" s="59"/>
      <c r="E3514" s="60" t="s">
        <v>10270</v>
      </c>
      <c r="F3514" s="60"/>
      <c r="G3514" s="60" t="s">
        <v>3809</v>
      </c>
      <c r="H3514" s="60"/>
      <c r="I3514" s="59">
        <f t="shared" si="57"/>
        <v>5</v>
      </c>
      <c r="J3514" s="59" t="s">
        <v>1561</v>
      </c>
      <c r="K3514" s="61"/>
      <c r="L3514" s="62" t="s">
        <v>6737</v>
      </c>
      <c r="M3514" s="62" t="s">
        <v>3809</v>
      </c>
      <c r="N3514" s="72" t="str">
        <f>VLOOKUP(M3514,'Hulpblad KAR-parser'!A:C,2,FALSE)</f>
        <v>Onder invloed van</v>
      </c>
      <c r="O3514" s="72" t="str">
        <f>IF(VLOOKUP(M3514,'Hulpblad KAR-parser'!A:C,3,FALSE)="","",VLOOKUP(M3514,'Hulpblad KAR-parser'!A:C,3,FALSE))</f>
        <v>Alcohol</v>
      </c>
      <c r="P3514" s="136" t="str">
        <f>IF(CONCATENATE(C3514,D3514)="","",VLOOKUP(CONCATENATE(C3514,D3514),Karakteristieken!AQ:AQ,1,FALSE))</f>
        <v/>
      </c>
    </row>
    <row r="3515" spans="1:16" x14ac:dyDescent="0.25">
      <c r="A3515" s="59"/>
      <c r="B3515" s="59"/>
      <c r="C3515" s="59"/>
      <c r="D3515" s="59"/>
      <c r="E3515" s="60" t="s">
        <v>10271</v>
      </c>
      <c r="F3515" s="60"/>
      <c r="G3515" s="60" t="s">
        <v>3809</v>
      </c>
      <c r="H3515" s="60"/>
      <c r="I3515" s="59">
        <f t="shared" si="57"/>
        <v>6</v>
      </c>
      <c r="J3515" s="59" t="s">
        <v>1561</v>
      </c>
      <c r="K3515" s="61"/>
      <c r="L3515" s="62" t="s">
        <v>6737</v>
      </c>
      <c r="M3515" s="62" t="s">
        <v>3809</v>
      </c>
      <c r="N3515" s="72" t="str">
        <f>VLOOKUP(M3515,'Hulpblad KAR-parser'!A:C,2,FALSE)</f>
        <v>Onder invloed van</v>
      </c>
      <c r="O3515" s="72" t="str">
        <f>IF(VLOOKUP(M3515,'Hulpblad KAR-parser'!A:C,3,FALSE)="","",VLOOKUP(M3515,'Hulpblad KAR-parser'!A:C,3,FALSE))</f>
        <v>Alcohol</v>
      </c>
      <c r="P3515" s="136" t="str">
        <f>IF(CONCATENATE(C3515,D3515)="","",VLOOKUP(CONCATENATE(C3515,D3515),Karakteristieken!AQ:AQ,1,FALSE))</f>
        <v/>
      </c>
    </row>
    <row r="3516" spans="1:16" x14ac:dyDescent="0.25">
      <c r="A3516" s="59">
        <v>200110396</v>
      </c>
      <c r="B3516" s="59">
        <v>200098783</v>
      </c>
      <c r="C3516" s="59" t="s">
        <v>3805</v>
      </c>
      <c r="D3516" s="59" t="s">
        <v>3810</v>
      </c>
      <c r="E3516" s="60" t="s">
        <v>3812</v>
      </c>
      <c r="F3516" s="60"/>
      <c r="G3516" s="60"/>
      <c r="H3516" s="60"/>
      <c r="I3516" s="59">
        <f t="shared" si="57"/>
        <v>24</v>
      </c>
      <c r="J3516" s="59" t="s">
        <v>1613</v>
      </c>
      <c r="K3516" s="61"/>
      <c r="L3516" s="62" t="s">
        <v>6737</v>
      </c>
      <c r="M3516" s="62" t="s">
        <v>3812</v>
      </c>
      <c r="N3516" s="72" t="str">
        <f>VLOOKUP(M3516,'Hulpblad KAR-parser'!A:C,2,FALSE)</f>
        <v>Onder invloed van</v>
      </c>
      <c r="O3516" s="72" t="str">
        <f>IF(VLOOKUP(M3516,'Hulpblad KAR-parser'!A:C,3,FALSE)="","",VLOOKUP(M3516,'Hulpblad KAR-parser'!A:C,3,FALSE))</f>
        <v>Drugs</v>
      </c>
      <c r="P3516" s="136" t="str">
        <f>IF(CONCATENATE(C3516,D3516)="","",VLOOKUP(CONCATENATE(C3516,D3516),Karakteristieken!AQ:AQ,1,FALSE))</f>
        <v>Onder invloed vanDrugs</v>
      </c>
    </row>
    <row r="3517" spans="1:16" x14ac:dyDescent="0.25">
      <c r="A3517" s="59"/>
      <c r="B3517" s="59"/>
      <c r="C3517" s="59"/>
      <c r="D3517" s="59"/>
      <c r="E3517" s="60" t="s">
        <v>10272</v>
      </c>
      <c r="F3517" s="60"/>
      <c r="G3517" s="60" t="s">
        <v>3812</v>
      </c>
      <c r="H3517" s="60"/>
      <c r="I3517" s="59">
        <f t="shared" si="57"/>
        <v>14</v>
      </c>
      <c r="J3517" s="59" t="s">
        <v>1561</v>
      </c>
      <c r="K3517" s="61"/>
      <c r="L3517" s="62" t="s">
        <v>6737</v>
      </c>
      <c r="M3517" s="62" t="s">
        <v>3812</v>
      </c>
      <c r="N3517" s="72" t="str">
        <f>VLOOKUP(M3517,'Hulpblad KAR-parser'!A:C,2,FALSE)</f>
        <v>Onder invloed van</v>
      </c>
      <c r="O3517" s="72" t="str">
        <f>IF(VLOOKUP(M3517,'Hulpblad KAR-parser'!A:C,3,FALSE)="","",VLOOKUP(M3517,'Hulpblad KAR-parser'!A:C,3,FALSE))</f>
        <v>Drugs</v>
      </c>
      <c r="P3517" s="136" t="str">
        <f>IF(CONCATENATE(C3517,D3517)="","",VLOOKUP(CONCATENATE(C3517,D3517),Karakteristieken!AQ:AQ,1,FALSE))</f>
        <v/>
      </c>
    </row>
    <row r="3518" spans="1:16" x14ac:dyDescent="0.25">
      <c r="A3518" s="59"/>
      <c r="B3518" s="59"/>
      <c r="C3518" s="59"/>
      <c r="D3518" s="59"/>
      <c r="E3518" s="60" t="s">
        <v>10273</v>
      </c>
      <c r="F3518" s="60"/>
      <c r="G3518" s="60" t="s">
        <v>3812</v>
      </c>
      <c r="H3518" s="60"/>
      <c r="I3518" s="59">
        <f t="shared" si="57"/>
        <v>5</v>
      </c>
      <c r="J3518" s="59" t="s">
        <v>1561</v>
      </c>
      <c r="K3518" s="61"/>
      <c r="L3518" s="62" t="s">
        <v>6737</v>
      </c>
      <c r="M3518" s="62" t="s">
        <v>3812</v>
      </c>
      <c r="N3518" s="72" t="str">
        <f>VLOOKUP(M3518,'Hulpblad KAR-parser'!A:C,2,FALSE)</f>
        <v>Onder invloed van</v>
      </c>
      <c r="O3518" s="72" t="str">
        <f>IF(VLOOKUP(M3518,'Hulpblad KAR-parser'!A:C,3,FALSE)="","",VLOOKUP(M3518,'Hulpblad KAR-parser'!A:C,3,FALSE))</f>
        <v>Drugs</v>
      </c>
      <c r="P3518" s="136" t="str">
        <f>IF(CONCATENATE(C3518,D3518)="","",VLOOKUP(CONCATENATE(C3518,D3518),Karakteristieken!AQ:AQ,1,FALSE))</f>
        <v/>
      </c>
    </row>
    <row r="3519" spans="1:16" x14ac:dyDescent="0.25">
      <c r="A3519" s="59"/>
      <c r="B3519" s="59"/>
      <c r="C3519" s="59"/>
      <c r="D3519" s="59"/>
      <c r="E3519" s="60" t="s">
        <v>10274</v>
      </c>
      <c r="F3519" s="60"/>
      <c r="G3519" s="60" t="s">
        <v>3812</v>
      </c>
      <c r="H3519" s="60"/>
      <c r="I3519" s="59">
        <f t="shared" si="57"/>
        <v>6</v>
      </c>
      <c r="J3519" s="59" t="s">
        <v>1561</v>
      </c>
      <c r="K3519" s="61"/>
      <c r="L3519" s="62" t="s">
        <v>6737</v>
      </c>
      <c r="M3519" s="62" t="s">
        <v>3812</v>
      </c>
      <c r="N3519" s="72" t="str">
        <f>VLOOKUP(M3519,'Hulpblad KAR-parser'!A:C,2,FALSE)</f>
        <v>Onder invloed van</v>
      </c>
      <c r="O3519" s="72" t="str">
        <f>IF(VLOOKUP(M3519,'Hulpblad KAR-parser'!A:C,3,FALSE)="","",VLOOKUP(M3519,'Hulpblad KAR-parser'!A:C,3,FALSE))</f>
        <v>Drugs</v>
      </c>
      <c r="P3519" s="136" t="str">
        <f>IF(CONCATENATE(C3519,D3519)="","",VLOOKUP(CONCATENATE(C3519,D3519),Karakteristieken!AQ:AQ,1,FALSE))</f>
        <v/>
      </c>
    </row>
    <row r="3520" spans="1:16" x14ac:dyDescent="0.25">
      <c r="A3520" s="59"/>
      <c r="B3520" s="59"/>
      <c r="C3520" s="59"/>
      <c r="D3520" s="59"/>
      <c r="E3520" s="60" t="s">
        <v>10275</v>
      </c>
      <c r="F3520" s="60"/>
      <c r="G3520" s="60" t="s">
        <v>3812</v>
      </c>
      <c r="H3520" s="60"/>
      <c r="I3520" s="59">
        <f t="shared" si="57"/>
        <v>6</v>
      </c>
      <c r="J3520" s="59" t="s">
        <v>1561</v>
      </c>
      <c r="K3520" s="61"/>
      <c r="L3520" s="62" t="s">
        <v>6737</v>
      </c>
      <c r="M3520" s="62" t="s">
        <v>3812</v>
      </c>
      <c r="N3520" s="72" t="str">
        <f>VLOOKUP(M3520,'Hulpblad KAR-parser'!A:C,2,FALSE)</f>
        <v>Onder invloed van</v>
      </c>
      <c r="O3520" s="72" t="str">
        <f>IF(VLOOKUP(M3520,'Hulpblad KAR-parser'!A:C,3,FALSE)="","",VLOOKUP(M3520,'Hulpblad KAR-parser'!A:C,3,FALSE))</f>
        <v>Drugs</v>
      </c>
      <c r="P3520" s="136" t="str">
        <f>IF(CONCATENATE(C3520,D3520)="","",VLOOKUP(CONCATENATE(C3520,D3520),Karakteristieken!AQ:AQ,1,FALSE))</f>
        <v/>
      </c>
    </row>
    <row r="3521" spans="1:16" x14ac:dyDescent="0.25">
      <c r="A3521" s="59">
        <v>200110397</v>
      </c>
      <c r="B3521" s="59">
        <v>200098784</v>
      </c>
      <c r="C3521" s="59" t="s">
        <v>3805</v>
      </c>
      <c r="D3521" s="59" t="s">
        <v>3813</v>
      </c>
      <c r="E3521" s="60" t="s">
        <v>3815</v>
      </c>
      <c r="F3521" s="60"/>
      <c r="G3521" s="60"/>
      <c r="H3521" s="60"/>
      <c r="I3521" s="59">
        <f t="shared" si="57"/>
        <v>29</v>
      </c>
      <c r="J3521" s="59" t="s">
        <v>1613</v>
      </c>
      <c r="K3521" s="61"/>
      <c r="L3521" s="62" t="s">
        <v>6737</v>
      </c>
      <c r="M3521" s="62" t="s">
        <v>3815</v>
      </c>
      <c r="N3521" s="72" t="str">
        <f>VLOOKUP(M3521,'Hulpblad KAR-parser'!A:C,2,FALSE)</f>
        <v>Onder invloed van</v>
      </c>
      <c r="O3521" s="72" t="str">
        <f>IF(VLOOKUP(M3521,'Hulpblad KAR-parser'!A:C,3,FALSE)="","",VLOOKUP(M3521,'Hulpblad KAR-parser'!A:C,3,FALSE))</f>
        <v>Medicijnen</v>
      </c>
      <c r="P3521" s="136" t="str">
        <f>IF(CONCATENATE(C3521,D3521)="","",VLOOKUP(CONCATENATE(C3521,D3521),Karakteristieken!AQ:AQ,1,FALSE))</f>
        <v>Onder invloed vanMedicijnen</v>
      </c>
    </row>
    <row r="3522" spans="1:16" x14ac:dyDescent="0.25">
      <c r="A3522" s="59"/>
      <c r="B3522" s="59"/>
      <c r="C3522" s="59"/>
      <c r="D3522" s="59"/>
      <c r="E3522" s="60" t="s">
        <v>10276</v>
      </c>
      <c r="F3522" s="60"/>
      <c r="G3522" s="60" t="s">
        <v>3815</v>
      </c>
      <c r="H3522" s="60"/>
      <c r="I3522" s="59">
        <f t="shared" si="57"/>
        <v>19</v>
      </c>
      <c r="J3522" s="59" t="s">
        <v>1561</v>
      </c>
      <c r="K3522" s="61"/>
      <c r="L3522" s="62" t="s">
        <v>6737</v>
      </c>
      <c r="M3522" s="62" t="s">
        <v>3815</v>
      </c>
      <c r="N3522" s="72" t="str">
        <f>VLOOKUP(M3522,'Hulpblad KAR-parser'!A:C,2,FALSE)</f>
        <v>Onder invloed van</v>
      </c>
      <c r="O3522" s="72" t="str">
        <f>IF(VLOOKUP(M3522,'Hulpblad KAR-parser'!A:C,3,FALSE)="","",VLOOKUP(M3522,'Hulpblad KAR-parser'!A:C,3,FALSE))</f>
        <v>Medicijnen</v>
      </c>
      <c r="P3522" s="136" t="str">
        <f>IF(CONCATENATE(C3522,D3522)="","",VLOOKUP(CONCATENATE(C3522,D3522),Karakteristieken!AQ:AQ,1,FALSE))</f>
        <v/>
      </c>
    </row>
    <row r="3523" spans="1:16" x14ac:dyDescent="0.25">
      <c r="A3523" s="59"/>
      <c r="B3523" s="59"/>
      <c r="C3523" s="59"/>
      <c r="D3523" s="59"/>
      <c r="E3523" s="60" t="s">
        <v>10277</v>
      </c>
      <c r="F3523" s="60"/>
      <c r="G3523" s="60" t="s">
        <v>3815</v>
      </c>
      <c r="H3523" s="60"/>
      <c r="I3523" s="59">
        <f t="shared" si="57"/>
        <v>5</v>
      </c>
      <c r="J3523" s="59" t="s">
        <v>1561</v>
      </c>
      <c r="K3523" s="61"/>
      <c r="L3523" s="62" t="s">
        <v>6737</v>
      </c>
      <c r="M3523" s="62" t="s">
        <v>3815</v>
      </c>
      <c r="N3523" s="72" t="str">
        <f>VLOOKUP(M3523,'Hulpblad KAR-parser'!A:C,2,FALSE)</f>
        <v>Onder invloed van</v>
      </c>
      <c r="O3523" s="72" t="str">
        <f>IF(VLOOKUP(M3523,'Hulpblad KAR-parser'!A:C,3,FALSE)="","",VLOOKUP(M3523,'Hulpblad KAR-parser'!A:C,3,FALSE))</f>
        <v>Medicijnen</v>
      </c>
      <c r="P3523" s="136" t="str">
        <f>IF(CONCATENATE(C3523,D3523)="","",VLOOKUP(CONCATENATE(C3523,D3523),Karakteristieken!AQ:AQ,1,FALSE))</f>
        <v/>
      </c>
    </row>
    <row r="3524" spans="1:16" x14ac:dyDescent="0.25">
      <c r="A3524" s="59"/>
      <c r="B3524" s="59"/>
      <c r="C3524" s="59"/>
      <c r="D3524" s="59"/>
      <c r="E3524" s="60" t="s">
        <v>10278</v>
      </c>
      <c r="F3524" s="60"/>
      <c r="G3524" s="60" t="s">
        <v>3815</v>
      </c>
      <c r="H3524" s="60"/>
      <c r="I3524" s="59">
        <f t="shared" si="57"/>
        <v>5</v>
      </c>
      <c r="J3524" s="59" t="s">
        <v>1561</v>
      </c>
      <c r="K3524" s="61"/>
      <c r="L3524" s="62" t="s">
        <v>6737</v>
      </c>
      <c r="M3524" s="62" t="s">
        <v>3815</v>
      </c>
      <c r="N3524" s="72" t="str">
        <f>VLOOKUP(M3524,'Hulpblad KAR-parser'!A:C,2,FALSE)</f>
        <v>Onder invloed van</v>
      </c>
      <c r="O3524" s="72" t="str">
        <f>IF(VLOOKUP(M3524,'Hulpblad KAR-parser'!A:C,3,FALSE)="","",VLOOKUP(M3524,'Hulpblad KAR-parser'!A:C,3,FALSE))</f>
        <v>Medicijnen</v>
      </c>
      <c r="P3524" s="136" t="str">
        <f>IF(CONCATENATE(C3524,D3524)="","",VLOOKUP(CONCATENATE(C3524,D3524),Karakteristieken!AQ:AQ,1,FALSE))</f>
        <v/>
      </c>
    </row>
    <row r="3525" spans="1:16" x14ac:dyDescent="0.25">
      <c r="A3525" s="59"/>
      <c r="B3525" s="59"/>
      <c r="C3525" s="59"/>
      <c r="D3525" s="59"/>
      <c r="E3525" s="60" t="s">
        <v>10279</v>
      </c>
      <c r="F3525" s="60"/>
      <c r="G3525" s="60" t="s">
        <v>3815</v>
      </c>
      <c r="H3525" s="60"/>
      <c r="I3525" s="59">
        <f t="shared" si="57"/>
        <v>6</v>
      </c>
      <c r="J3525" s="59" t="s">
        <v>1561</v>
      </c>
      <c r="K3525" s="61"/>
      <c r="L3525" s="62" t="s">
        <v>6737</v>
      </c>
      <c r="M3525" s="62" t="s">
        <v>3815</v>
      </c>
      <c r="N3525" s="72" t="str">
        <f>VLOOKUP(M3525,'Hulpblad KAR-parser'!A:C,2,FALSE)</f>
        <v>Onder invloed van</v>
      </c>
      <c r="O3525" s="72" t="str">
        <f>IF(VLOOKUP(M3525,'Hulpblad KAR-parser'!A:C,3,FALSE)="","",VLOOKUP(M3525,'Hulpblad KAR-parser'!A:C,3,FALSE))</f>
        <v>Medicijnen</v>
      </c>
      <c r="P3525" s="136" t="str">
        <f>IF(CONCATENATE(C3525,D3525)="","",VLOOKUP(CONCATENATE(C3525,D3525),Karakteristieken!AQ:AQ,1,FALSE))</f>
        <v/>
      </c>
    </row>
    <row r="3526" spans="1:16" x14ac:dyDescent="0.25">
      <c r="A3526" s="59">
        <v>200110398</v>
      </c>
      <c r="B3526" s="59">
        <v>200098785</v>
      </c>
      <c r="C3526" s="59" t="s">
        <v>3805</v>
      </c>
      <c r="D3526" s="59" t="s">
        <v>3816</v>
      </c>
      <c r="E3526" s="60" t="s">
        <v>3818</v>
      </c>
      <c r="F3526" s="60"/>
      <c r="G3526" s="60"/>
      <c r="H3526" s="60"/>
      <c r="I3526" s="59">
        <f t="shared" si="57"/>
        <v>27</v>
      </c>
      <c r="J3526" s="59" t="s">
        <v>1613</v>
      </c>
      <c r="K3526" s="61"/>
      <c r="L3526" s="62" t="s">
        <v>6737</v>
      </c>
      <c r="M3526" s="62" t="s">
        <v>3818</v>
      </c>
      <c r="N3526" s="72" t="str">
        <f>VLOOKUP(M3526,'Hulpblad KAR-parser'!A:C,2,FALSE)</f>
        <v>Onder invloed van</v>
      </c>
      <c r="O3526" s="72" t="str">
        <f>IF(VLOOKUP(M3526,'Hulpblad KAR-parser'!A:C,3,FALSE)="","",VLOOKUP(M3526,'Hulpblad KAR-parser'!A:C,3,FALSE))</f>
        <v>Onbekend</v>
      </c>
      <c r="P3526" s="136" t="str">
        <f>IF(CONCATENATE(C3526,D3526)="","",VLOOKUP(CONCATENATE(C3526,D3526),Karakteristieken!AQ:AQ,1,FALSE))</f>
        <v>Onder invloed vanOnbekend</v>
      </c>
    </row>
    <row r="3527" spans="1:16" x14ac:dyDescent="0.25">
      <c r="A3527" s="59"/>
      <c r="B3527" s="59"/>
      <c r="C3527" s="59"/>
      <c r="D3527" s="59"/>
      <c r="E3527" s="60" t="s">
        <v>11928</v>
      </c>
      <c r="F3527" s="60"/>
      <c r="G3527" s="60" t="s">
        <v>3818</v>
      </c>
      <c r="H3527" s="60"/>
      <c r="I3527" s="59">
        <f t="shared" si="57"/>
        <v>17</v>
      </c>
      <c r="J3527" s="59" t="s">
        <v>1561</v>
      </c>
      <c r="K3527" s="61"/>
      <c r="L3527" s="62" t="s">
        <v>6737</v>
      </c>
      <c r="M3527" s="62" t="s">
        <v>3818</v>
      </c>
      <c r="N3527" s="72" t="str">
        <f>VLOOKUP(M3527,'Hulpblad KAR-parser'!A:C,2,FALSE)</f>
        <v>Onder invloed van</v>
      </c>
      <c r="O3527" s="72" t="str">
        <f>IF(VLOOKUP(M3527,'Hulpblad KAR-parser'!A:C,3,FALSE)="","",VLOOKUP(M3527,'Hulpblad KAR-parser'!A:C,3,FALSE))</f>
        <v>Onbekend</v>
      </c>
      <c r="P3527" s="136" t="str">
        <f>IF(CONCATENATE(C3527,D3527)="","",VLOOKUP(CONCATENATE(C3527,D3527),Karakteristieken!AQ:AQ,1,FALSE))</f>
        <v/>
      </c>
    </row>
    <row r="3528" spans="1:16" x14ac:dyDescent="0.25">
      <c r="A3528" s="59"/>
      <c r="B3528" s="59"/>
      <c r="C3528" s="59"/>
      <c r="D3528" s="59"/>
      <c r="E3528" s="60" t="s">
        <v>11927</v>
      </c>
      <c r="F3528" s="60"/>
      <c r="G3528" s="60" t="s">
        <v>3818</v>
      </c>
      <c r="H3528" s="60"/>
      <c r="I3528" s="59">
        <f t="shared" si="57"/>
        <v>5</v>
      </c>
      <c r="J3528" s="59" t="s">
        <v>1561</v>
      </c>
      <c r="K3528" s="61"/>
      <c r="L3528" s="62" t="s">
        <v>6737</v>
      </c>
      <c r="M3528" s="62" t="s">
        <v>3818</v>
      </c>
      <c r="N3528" s="72" t="str">
        <f>VLOOKUP(M3528,'Hulpblad KAR-parser'!A:C,2,FALSE)</f>
        <v>Onder invloed van</v>
      </c>
      <c r="O3528" s="72" t="str">
        <f>IF(VLOOKUP(M3528,'Hulpblad KAR-parser'!A:C,3,FALSE)="","",VLOOKUP(M3528,'Hulpblad KAR-parser'!A:C,3,FALSE))</f>
        <v>Onbekend</v>
      </c>
      <c r="P3528" s="136" t="str">
        <f>IF(CONCATENATE(C3528,D3528)="","",VLOOKUP(CONCATENATE(C3528,D3528),Karakteristieken!AQ:AQ,1,FALSE))</f>
        <v/>
      </c>
    </row>
    <row r="3529" spans="1:16" x14ac:dyDescent="0.25">
      <c r="A3529" s="67">
        <v>200110399</v>
      </c>
      <c r="B3529" s="67">
        <v>200098786</v>
      </c>
      <c r="C3529" s="67" t="s">
        <v>3819</v>
      </c>
      <c r="D3529" s="67"/>
      <c r="E3529" s="68" t="s">
        <v>6368</v>
      </c>
      <c r="F3529" s="68"/>
      <c r="G3529" s="68"/>
      <c r="H3529" s="68"/>
      <c r="I3529" s="67">
        <f t="shared" si="57"/>
        <v>16</v>
      </c>
      <c r="J3529" s="67" t="s">
        <v>1613</v>
      </c>
      <c r="K3529" s="91" t="s">
        <v>12550</v>
      </c>
      <c r="L3529" s="62" t="s">
        <v>6737</v>
      </c>
      <c r="M3529" s="62" t="s">
        <v>6368</v>
      </c>
      <c r="N3529" s="72" t="e">
        <f>VLOOKUP(M3529,'Hulpblad KAR-parser'!A:C,2,FALSE)</f>
        <v>#N/A</v>
      </c>
      <c r="O3529" s="72" t="e">
        <f>IF(VLOOKUP(M3529,'Hulpblad KAR-parser'!A:C,3,FALSE)="","",VLOOKUP(M3529,'Hulpblad KAR-parser'!A:C,3,FALSE))</f>
        <v>#N/A</v>
      </c>
      <c r="P3529" s="136" t="e">
        <f>IF(CONCATENATE(C3529,D3529)="","",VLOOKUP(CONCATENATE(C3529,D3529),Karakteristieken!AQ:AQ,1,FALSE))</f>
        <v>#N/A</v>
      </c>
    </row>
    <row r="3530" spans="1:16" x14ac:dyDescent="0.25">
      <c r="A3530" s="67"/>
      <c r="B3530" s="67"/>
      <c r="C3530" s="67"/>
      <c r="D3530" s="67"/>
      <c r="E3530" s="68" t="s">
        <v>10292</v>
      </c>
      <c r="F3530" s="68"/>
      <c r="G3530" s="68" t="s">
        <v>6368</v>
      </c>
      <c r="H3530" s="68"/>
      <c r="I3530" s="67">
        <f t="shared" si="57"/>
        <v>4</v>
      </c>
      <c r="J3530" s="67" t="s">
        <v>1561</v>
      </c>
      <c r="K3530" s="91" t="s">
        <v>12550</v>
      </c>
      <c r="L3530" s="62" t="s">
        <v>6737</v>
      </c>
      <c r="M3530" s="62" t="s">
        <v>6368</v>
      </c>
      <c r="N3530" s="72" t="e">
        <f>VLOOKUP(M3530,'Hulpblad KAR-parser'!A:C,2,FALSE)</f>
        <v>#N/A</v>
      </c>
      <c r="O3530" s="72" t="e">
        <f>IF(VLOOKUP(M3530,'Hulpblad KAR-parser'!A:C,3,FALSE)="","",VLOOKUP(M3530,'Hulpblad KAR-parser'!A:C,3,FALSE))</f>
        <v>#N/A</v>
      </c>
      <c r="P3530" s="136" t="str">
        <f>IF(CONCATENATE(C3530,D3530)="","",VLOOKUP(CONCATENATE(C3530,D3530),Karakteristieken!AQ:AQ,1,FALSE))</f>
        <v/>
      </c>
    </row>
    <row r="3531" spans="1:16" x14ac:dyDescent="0.25">
      <c r="A3531" s="59">
        <v>200137355</v>
      </c>
      <c r="B3531" s="59">
        <v>200098787</v>
      </c>
      <c r="C3531" s="59" t="s">
        <v>3819</v>
      </c>
      <c r="D3531" s="59" t="s">
        <v>12108</v>
      </c>
      <c r="E3531" s="60" t="s">
        <v>3820</v>
      </c>
      <c r="F3531" s="60"/>
      <c r="G3531" s="60"/>
      <c r="H3531" s="60"/>
      <c r="I3531" s="59">
        <f t="shared" si="57"/>
        <v>26</v>
      </c>
      <c r="J3531" s="59" t="s">
        <v>1613</v>
      </c>
      <c r="K3531" s="61"/>
      <c r="L3531" s="62" t="s">
        <v>6737</v>
      </c>
      <c r="M3531" s="62" t="s">
        <v>3820</v>
      </c>
      <c r="N3531" s="72" t="str">
        <f>VLOOKUP(M3531,'Hulpblad KAR-parser'!A:C,2,FALSE)</f>
        <v>Onderdeel agr. bedr.</v>
      </c>
      <c r="O3531" s="72" t="str">
        <f>IF(VLOOKUP(M3531,'Hulpblad KAR-parser'!A:C,3,FALSE)="","",VLOOKUP(M3531,'Hulpblad KAR-parser'!A:C,3,FALSE))</f>
        <v>Brandstofopslag</v>
      </c>
      <c r="P3531" s="136" t="str">
        <f>IF(CONCATENATE(C3531,D3531)="","",VLOOKUP(CONCATENATE(C3531,D3531),Karakteristieken!AQ:AQ,1,FALSE))</f>
        <v>Onderdeel agr. bedr.Brandstofopslag</v>
      </c>
    </row>
    <row r="3532" spans="1:16" x14ac:dyDescent="0.25">
      <c r="A3532" s="59"/>
      <c r="B3532" s="59"/>
      <c r="C3532" s="59"/>
      <c r="D3532" s="59"/>
      <c r="E3532" s="60" t="s">
        <v>10281</v>
      </c>
      <c r="F3532" s="60"/>
      <c r="G3532" s="60" t="s">
        <v>3820</v>
      </c>
      <c r="H3532" s="60"/>
      <c r="I3532" s="59">
        <f t="shared" si="57"/>
        <v>6</v>
      </c>
      <c r="J3532" s="59" t="s">
        <v>1561</v>
      </c>
      <c r="K3532" s="61"/>
      <c r="L3532" s="62" t="s">
        <v>6737</v>
      </c>
      <c r="M3532" s="62" t="s">
        <v>3820</v>
      </c>
      <c r="N3532" s="72" t="str">
        <f>VLOOKUP(M3532,'Hulpblad KAR-parser'!A:C,2,FALSE)</f>
        <v>Onderdeel agr. bedr.</v>
      </c>
      <c r="O3532" s="72" t="str">
        <f>IF(VLOOKUP(M3532,'Hulpblad KAR-parser'!A:C,3,FALSE)="","",VLOOKUP(M3532,'Hulpblad KAR-parser'!A:C,3,FALSE))</f>
        <v>Brandstofopslag</v>
      </c>
      <c r="P3532" s="136" t="str">
        <f>IF(CONCATENATE(C3532,D3532)="","",VLOOKUP(CONCATENATE(C3532,D3532),Karakteristieken!AQ:AQ,1,FALSE))</f>
        <v/>
      </c>
    </row>
    <row r="3533" spans="1:16" x14ac:dyDescent="0.25">
      <c r="A3533" s="59">
        <v>200137356</v>
      </c>
      <c r="B3533" s="59">
        <v>200098788</v>
      </c>
      <c r="C3533" s="59" t="s">
        <v>3819</v>
      </c>
      <c r="D3533" s="59" t="s">
        <v>12109</v>
      </c>
      <c r="E3533" s="60" t="s">
        <v>3821</v>
      </c>
      <c r="F3533" s="60"/>
      <c r="G3533" s="60"/>
      <c r="H3533" s="60"/>
      <c r="I3533" s="59">
        <f t="shared" si="57"/>
        <v>28</v>
      </c>
      <c r="J3533" s="59" t="s">
        <v>1613</v>
      </c>
      <c r="K3533" s="61"/>
      <c r="L3533" s="62" t="s">
        <v>6737</v>
      </c>
      <c r="M3533" s="62" t="s">
        <v>3821</v>
      </c>
      <c r="N3533" s="72" t="str">
        <f>VLOOKUP(M3533,'Hulpblad KAR-parser'!A:C,2,FALSE)</f>
        <v>Onderdeel agr. bedr.</v>
      </c>
      <c r="O3533" s="72" t="str">
        <f>IF(VLOOKUP(M3533,'Hulpblad KAR-parser'!A:C,3,FALSE)="","",VLOOKUP(M3533,'Hulpblad KAR-parser'!A:C,3,FALSE))</f>
        <v>Chemicalienopslag</v>
      </c>
      <c r="P3533" s="136" t="str">
        <f>IF(CONCATENATE(C3533,D3533)="","",VLOOKUP(CONCATENATE(C3533,D3533),Karakteristieken!AQ:AQ,1,FALSE))</f>
        <v>Onderdeel agr. bedr.Chemicalienopslag</v>
      </c>
    </row>
    <row r="3534" spans="1:16" x14ac:dyDescent="0.25">
      <c r="A3534" s="59"/>
      <c r="B3534" s="59"/>
      <c r="C3534" s="59"/>
      <c r="D3534" s="59"/>
      <c r="E3534" s="60" t="s">
        <v>10282</v>
      </c>
      <c r="F3534" s="60"/>
      <c r="G3534" s="60" t="s">
        <v>3821</v>
      </c>
      <c r="H3534" s="60"/>
      <c r="I3534" s="59">
        <f t="shared" si="57"/>
        <v>6</v>
      </c>
      <c r="J3534" s="59" t="s">
        <v>1561</v>
      </c>
      <c r="K3534" s="61"/>
      <c r="L3534" s="62" t="s">
        <v>6737</v>
      </c>
      <c r="M3534" s="62" t="s">
        <v>3821</v>
      </c>
      <c r="N3534" s="72" t="str">
        <f>VLOOKUP(M3534,'Hulpblad KAR-parser'!A:C,2,FALSE)</f>
        <v>Onderdeel agr. bedr.</v>
      </c>
      <c r="O3534" s="72" t="str">
        <f>IF(VLOOKUP(M3534,'Hulpblad KAR-parser'!A:C,3,FALSE)="","",VLOOKUP(M3534,'Hulpblad KAR-parser'!A:C,3,FALSE))</f>
        <v>Chemicalienopslag</v>
      </c>
      <c r="P3534" s="136" t="str">
        <f>IF(CONCATENATE(C3534,D3534)="","",VLOOKUP(CONCATENATE(C3534,D3534),Karakteristieken!AQ:AQ,1,FALSE))</f>
        <v/>
      </c>
    </row>
    <row r="3535" spans="1:16" x14ac:dyDescent="0.25">
      <c r="A3535" s="59">
        <v>200110402</v>
      </c>
      <c r="B3535" s="59">
        <v>200098789</v>
      </c>
      <c r="C3535" s="59" t="s">
        <v>3819</v>
      </c>
      <c r="D3535" s="59" t="s">
        <v>3822</v>
      </c>
      <c r="E3535" s="60" t="s">
        <v>3823</v>
      </c>
      <c r="F3535" s="60"/>
      <c r="G3535" s="60"/>
      <c r="H3535" s="60"/>
      <c r="I3535" s="59">
        <f t="shared" si="57"/>
        <v>26</v>
      </c>
      <c r="J3535" s="59" t="s">
        <v>1613</v>
      </c>
      <c r="K3535" s="61"/>
      <c r="L3535" s="62" t="s">
        <v>6737</v>
      </c>
      <c r="M3535" s="62" t="s">
        <v>3823</v>
      </c>
      <c r="N3535" s="72" t="str">
        <f>VLOOKUP(M3535,'Hulpblad KAR-parser'!A:C,2,FALSE)</f>
        <v>Onderdeel agr. bedr.</v>
      </c>
      <c r="O3535" s="72" t="str">
        <f>IF(VLOOKUP(M3535,'Hulpblad KAR-parser'!A:C,3,FALSE)="","",VLOOKUP(M3535,'Hulpblad KAR-parser'!A:C,3,FALSE))</f>
        <v>Gier-/Drijfmestopsl</v>
      </c>
      <c r="P3535" s="136" t="str">
        <f>IF(CONCATENATE(C3535,D3535)="","",VLOOKUP(CONCATENATE(C3535,D3535),Karakteristieken!AQ:AQ,1,FALSE))</f>
        <v>Onderdeel agr. bedr.Gier-/Drijfmestopsl</v>
      </c>
    </row>
    <row r="3536" spans="1:16" x14ac:dyDescent="0.25">
      <c r="A3536" s="59"/>
      <c r="B3536" s="59"/>
      <c r="C3536" s="59"/>
      <c r="D3536" s="59"/>
      <c r="E3536" s="60" t="s">
        <v>10283</v>
      </c>
      <c r="F3536" s="60"/>
      <c r="G3536" s="60" t="s">
        <v>3823</v>
      </c>
      <c r="H3536" s="60"/>
      <c r="I3536" s="59">
        <f t="shared" si="57"/>
        <v>6</v>
      </c>
      <c r="J3536" s="59" t="s">
        <v>1561</v>
      </c>
      <c r="K3536" s="61"/>
      <c r="L3536" s="62" t="s">
        <v>6737</v>
      </c>
      <c r="M3536" s="62" t="s">
        <v>3823</v>
      </c>
      <c r="N3536" s="72" t="str">
        <f>VLOOKUP(M3536,'Hulpblad KAR-parser'!A:C,2,FALSE)</f>
        <v>Onderdeel agr. bedr.</v>
      </c>
      <c r="O3536" s="72" t="str">
        <f>IF(VLOOKUP(M3536,'Hulpblad KAR-parser'!A:C,3,FALSE)="","",VLOOKUP(M3536,'Hulpblad KAR-parser'!A:C,3,FALSE))</f>
        <v>Gier-/Drijfmestopsl</v>
      </c>
      <c r="P3536" s="136" t="str">
        <f>IF(CONCATENATE(C3536,D3536)="","",VLOOKUP(CONCATENATE(C3536,D3536),Karakteristieken!AQ:AQ,1,FALSE))</f>
        <v/>
      </c>
    </row>
    <row r="3537" spans="1:16" x14ac:dyDescent="0.25">
      <c r="A3537" s="59">
        <v>200110403</v>
      </c>
      <c r="B3537" s="59">
        <v>200098790</v>
      </c>
      <c r="C3537" s="59" t="s">
        <v>3819</v>
      </c>
      <c r="D3537" s="59" t="s">
        <v>3824</v>
      </c>
      <c r="E3537" s="60" t="s">
        <v>3825</v>
      </c>
      <c r="F3537" s="60"/>
      <c r="G3537" s="60"/>
      <c r="H3537" s="60"/>
      <c r="I3537" s="59">
        <f t="shared" si="57"/>
        <v>20</v>
      </c>
      <c r="J3537" s="59" t="s">
        <v>1613</v>
      </c>
      <c r="K3537" s="61"/>
      <c r="L3537" s="62" t="s">
        <v>6737</v>
      </c>
      <c r="M3537" s="62" t="s">
        <v>3825</v>
      </c>
      <c r="N3537" s="72" t="str">
        <f>VLOOKUP(M3537,'Hulpblad KAR-parser'!A:C,2,FALSE)</f>
        <v>Onderdeel agr. bedr.</v>
      </c>
      <c r="O3537" s="72" t="str">
        <f>IF(VLOOKUP(M3537,'Hulpblad KAR-parser'!A:C,3,FALSE)="","",VLOOKUP(M3537,'Hulpblad KAR-parser'!A:C,3,FALSE))</f>
        <v>Kas</v>
      </c>
      <c r="P3537" s="136" t="str">
        <f>IF(CONCATENATE(C3537,D3537)="","",VLOOKUP(CONCATENATE(C3537,D3537),Karakteristieken!AQ:AQ,1,FALSE))</f>
        <v>Onderdeel agr. bedr.Kas</v>
      </c>
    </row>
    <row r="3538" spans="1:16" x14ac:dyDescent="0.25">
      <c r="A3538" s="59"/>
      <c r="B3538" s="59"/>
      <c r="C3538" s="59"/>
      <c r="D3538" s="59"/>
      <c r="E3538" s="60" t="s">
        <v>10284</v>
      </c>
      <c r="F3538" s="60"/>
      <c r="G3538" s="60" t="s">
        <v>3825</v>
      </c>
      <c r="H3538" s="60"/>
      <c r="I3538" s="59">
        <f t="shared" si="57"/>
        <v>7</v>
      </c>
      <c r="J3538" s="59" t="s">
        <v>1561</v>
      </c>
      <c r="K3538" s="61"/>
      <c r="L3538" s="62" t="s">
        <v>6737</v>
      </c>
      <c r="M3538" s="62" t="s">
        <v>3825</v>
      </c>
      <c r="N3538" s="72" t="str">
        <f>VLOOKUP(M3538,'Hulpblad KAR-parser'!A:C,2,FALSE)</f>
        <v>Onderdeel agr. bedr.</v>
      </c>
      <c r="O3538" s="72" t="str">
        <f>IF(VLOOKUP(M3538,'Hulpblad KAR-parser'!A:C,3,FALSE)="","",VLOOKUP(M3538,'Hulpblad KAR-parser'!A:C,3,FALSE))</f>
        <v>Kas</v>
      </c>
      <c r="P3538" s="136" t="str">
        <f>IF(CONCATENATE(C3538,D3538)="","",VLOOKUP(CONCATENATE(C3538,D3538),Karakteristieken!AQ:AQ,1,FALSE))</f>
        <v/>
      </c>
    </row>
    <row r="3539" spans="1:16" x14ac:dyDescent="0.25">
      <c r="A3539" s="59">
        <v>200110404</v>
      </c>
      <c r="B3539" s="59">
        <v>200098791</v>
      </c>
      <c r="C3539" s="59" t="s">
        <v>3819</v>
      </c>
      <c r="D3539" s="59" t="s">
        <v>3826</v>
      </c>
      <c r="E3539" s="60" t="s">
        <v>3827</v>
      </c>
      <c r="F3539" s="60"/>
      <c r="G3539" s="60"/>
      <c r="H3539" s="60"/>
      <c r="I3539" s="59">
        <f t="shared" si="57"/>
        <v>24</v>
      </c>
      <c r="J3539" s="59" t="s">
        <v>1613</v>
      </c>
      <c r="K3539" s="61"/>
      <c r="L3539" s="62" t="s">
        <v>6737</v>
      </c>
      <c r="M3539" s="62" t="s">
        <v>3827</v>
      </c>
      <c r="N3539" s="72" t="str">
        <f>VLOOKUP(M3539,'Hulpblad KAR-parser'!A:C,2,FALSE)</f>
        <v>Onderdeel agr. bedr.</v>
      </c>
      <c r="O3539" s="72" t="str">
        <f>IF(VLOOKUP(M3539,'Hulpblad KAR-parser'!A:C,3,FALSE)="","",VLOOKUP(M3539,'Hulpblad KAR-parser'!A:C,3,FALSE))</f>
        <v>Koelcel</v>
      </c>
      <c r="P3539" s="136" t="str">
        <f>IF(CONCATENATE(C3539,D3539)="","",VLOOKUP(CONCATENATE(C3539,D3539),Karakteristieken!AQ:AQ,1,FALSE))</f>
        <v>Onderdeel agr. bedr.Koelcel</v>
      </c>
    </row>
    <row r="3540" spans="1:16" x14ac:dyDescent="0.25">
      <c r="A3540" s="59"/>
      <c r="B3540" s="59"/>
      <c r="C3540" s="59"/>
      <c r="D3540" s="59"/>
      <c r="E3540" s="60" t="s">
        <v>10285</v>
      </c>
      <c r="F3540" s="60"/>
      <c r="G3540" s="60" t="s">
        <v>3827</v>
      </c>
      <c r="H3540" s="60"/>
      <c r="I3540" s="59">
        <f t="shared" si="57"/>
        <v>6</v>
      </c>
      <c r="J3540" s="59" t="s">
        <v>1561</v>
      </c>
      <c r="K3540" s="61"/>
      <c r="L3540" s="62" t="s">
        <v>6737</v>
      </c>
      <c r="M3540" s="62" t="s">
        <v>3827</v>
      </c>
      <c r="N3540" s="72" t="str">
        <f>VLOOKUP(M3540,'Hulpblad KAR-parser'!A:C,2,FALSE)</f>
        <v>Onderdeel agr. bedr.</v>
      </c>
      <c r="O3540" s="72" t="str">
        <f>IF(VLOOKUP(M3540,'Hulpblad KAR-parser'!A:C,3,FALSE)="","",VLOOKUP(M3540,'Hulpblad KAR-parser'!A:C,3,FALSE))</f>
        <v>Koelcel</v>
      </c>
      <c r="P3540" s="136" t="str">
        <f>IF(CONCATENATE(C3540,D3540)="","",VLOOKUP(CONCATENATE(C3540,D3540),Karakteristieken!AQ:AQ,1,FALSE))</f>
        <v/>
      </c>
    </row>
    <row r="3541" spans="1:16" x14ac:dyDescent="0.25">
      <c r="A3541" s="59">
        <v>200137357</v>
      </c>
      <c r="B3541" s="59">
        <v>200098792</v>
      </c>
      <c r="C3541" s="59" t="s">
        <v>3819</v>
      </c>
      <c r="D3541" s="59" t="s">
        <v>12111</v>
      </c>
      <c r="E3541" s="60" t="s">
        <v>3828</v>
      </c>
      <c r="F3541" s="60"/>
      <c r="G3541" s="60"/>
      <c r="H3541" s="60"/>
      <c r="I3541" s="59">
        <f t="shared" si="57"/>
        <v>26</v>
      </c>
      <c r="J3541" s="59" t="s">
        <v>1613</v>
      </c>
      <c r="K3541" s="61"/>
      <c r="L3541" s="62" t="s">
        <v>6737</v>
      </c>
      <c r="M3541" s="62" t="s">
        <v>3828</v>
      </c>
      <c r="N3541" s="72" t="str">
        <f>VLOOKUP(M3541,'Hulpblad KAR-parser'!A:C,2,FALSE)</f>
        <v>Onderdeel agr. bedr.</v>
      </c>
      <c r="O3541" s="72" t="str">
        <f>IF(VLOOKUP(M3541,'Hulpblad KAR-parser'!A:C,3,FALSE)="","",VLOOKUP(M3541,'Hulpblad KAR-parser'!A:C,3,FALSE))</f>
        <v>Kunstmestopslag</v>
      </c>
      <c r="P3541" s="136" t="str">
        <f>IF(CONCATENATE(C3541,D3541)="","",VLOOKUP(CONCATENATE(C3541,D3541),Karakteristieken!AQ:AQ,1,FALSE))</f>
        <v>Onderdeel agr. bedr.Kunstmestopslag</v>
      </c>
    </row>
    <row r="3542" spans="1:16" x14ac:dyDescent="0.25">
      <c r="A3542" s="59"/>
      <c r="B3542" s="59"/>
      <c r="C3542" s="59"/>
      <c r="D3542" s="59"/>
      <c r="E3542" s="60" t="s">
        <v>10286</v>
      </c>
      <c r="F3542" s="60"/>
      <c r="G3542" s="60" t="s">
        <v>3828</v>
      </c>
      <c r="H3542" s="60"/>
      <c r="I3542" s="59">
        <f t="shared" ref="I3542:I3605" si="58">LEN(E3542)</f>
        <v>6</v>
      </c>
      <c r="J3542" s="59" t="s">
        <v>1561</v>
      </c>
      <c r="K3542" s="61"/>
      <c r="L3542" s="62" t="s">
        <v>6737</v>
      </c>
      <c r="M3542" s="62" t="s">
        <v>3828</v>
      </c>
      <c r="N3542" s="72" t="str">
        <f>VLOOKUP(M3542,'Hulpblad KAR-parser'!A:C,2,FALSE)</f>
        <v>Onderdeel agr. bedr.</v>
      </c>
      <c r="O3542" s="72" t="str">
        <f>IF(VLOOKUP(M3542,'Hulpblad KAR-parser'!A:C,3,FALSE)="","",VLOOKUP(M3542,'Hulpblad KAR-parser'!A:C,3,FALSE))</f>
        <v>Kunstmestopslag</v>
      </c>
      <c r="P3542" s="136" t="str">
        <f>IF(CONCATENATE(C3542,D3542)="","",VLOOKUP(CONCATENATE(C3542,D3542),Karakteristieken!AQ:AQ,1,FALSE))</f>
        <v/>
      </c>
    </row>
    <row r="3543" spans="1:16" x14ac:dyDescent="0.25">
      <c r="A3543" s="59">
        <v>200137358</v>
      </c>
      <c r="B3543" s="59">
        <v>200098793</v>
      </c>
      <c r="C3543" s="59" t="s">
        <v>3819</v>
      </c>
      <c r="D3543" s="59" t="s">
        <v>12113</v>
      </c>
      <c r="E3543" s="60" t="s">
        <v>3829</v>
      </c>
      <c r="F3543" s="60"/>
      <c r="G3543" s="60"/>
      <c r="H3543" s="60"/>
      <c r="I3543" s="59">
        <f t="shared" si="58"/>
        <v>24</v>
      </c>
      <c r="J3543" s="59" t="s">
        <v>1613</v>
      </c>
      <c r="K3543" s="61"/>
      <c r="L3543" s="62" t="s">
        <v>6737</v>
      </c>
      <c r="M3543" s="62" t="s">
        <v>3829</v>
      </c>
      <c r="N3543" s="72" t="str">
        <f>VLOOKUP(M3543,'Hulpblad KAR-parser'!A:C,2,FALSE)</f>
        <v>Onderdeel agr. bedr.</v>
      </c>
      <c r="O3543" s="72" t="str">
        <f>IF(VLOOKUP(M3543,'Hulpblad KAR-parser'!A:C,3,FALSE)="","",VLOOKUP(M3543,'Hulpblad KAR-parser'!A:C,3,FALSE))</f>
        <v>Machineberging</v>
      </c>
      <c r="P3543" s="136" t="str">
        <f>IF(CONCATENATE(C3543,D3543)="","",VLOOKUP(CONCATENATE(C3543,D3543),Karakteristieken!AQ:AQ,1,FALSE))</f>
        <v>Onderdeel agr. bedr.Machineberging</v>
      </c>
    </row>
    <row r="3544" spans="1:16" x14ac:dyDescent="0.25">
      <c r="A3544" s="59"/>
      <c r="B3544" s="59"/>
      <c r="C3544" s="59"/>
      <c r="D3544" s="59"/>
      <c r="E3544" s="60" t="s">
        <v>10287</v>
      </c>
      <c r="F3544" s="60"/>
      <c r="G3544" s="60" t="s">
        <v>3829</v>
      </c>
      <c r="H3544" s="60"/>
      <c r="I3544" s="59">
        <f t="shared" si="58"/>
        <v>6</v>
      </c>
      <c r="J3544" s="59" t="s">
        <v>1561</v>
      </c>
      <c r="K3544" s="61"/>
      <c r="L3544" s="62" t="s">
        <v>6737</v>
      </c>
      <c r="M3544" s="62" t="s">
        <v>3829</v>
      </c>
      <c r="N3544" s="72" t="str">
        <f>VLOOKUP(M3544,'Hulpblad KAR-parser'!A:C,2,FALSE)</f>
        <v>Onderdeel agr. bedr.</v>
      </c>
      <c r="O3544" s="72" t="str">
        <f>IF(VLOOKUP(M3544,'Hulpblad KAR-parser'!A:C,3,FALSE)="","",VLOOKUP(M3544,'Hulpblad KAR-parser'!A:C,3,FALSE))</f>
        <v>Machineberging</v>
      </c>
      <c r="P3544" s="136" t="str">
        <f>IF(CONCATENATE(C3544,D3544)="","",VLOOKUP(CONCATENATE(C3544,D3544),Karakteristieken!AQ:AQ,1,FALSE))</f>
        <v/>
      </c>
    </row>
    <row r="3545" spans="1:16" x14ac:dyDescent="0.25">
      <c r="A3545" s="59">
        <v>200137359</v>
      </c>
      <c r="B3545" s="59">
        <v>200098794</v>
      </c>
      <c r="C3545" s="59" t="s">
        <v>3819</v>
      </c>
      <c r="D3545" s="59" t="s">
        <v>12114</v>
      </c>
      <c r="E3545" s="60" t="s">
        <v>3830</v>
      </c>
      <c r="F3545" s="60"/>
      <c r="G3545" s="60"/>
      <c r="H3545" s="60"/>
      <c r="I3545" s="59">
        <f t="shared" si="58"/>
        <v>28</v>
      </c>
      <c r="J3545" s="59" t="s">
        <v>1613</v>
      </c>
      <c r="K3545" s="61"/>
      <c r="L3545" s="62" t="s">
        <v>6737</v>
      </c>
      <c r="M3545" s="62" t="s">
        <v>3830</v>
      </c>
      <c r="N3545" s="72" t="str">
        <f>VLOOKUP(M3545,'Hulpblad KAR-parser'!A:C,2,FALSE)</f>
        <v>Onderdeel agr. bedr.</v>
      </c>
      <c r="O3545" s="72" t="str">
        <f>IF(VLOOKUP(M3545,'Hulpblad KAR-parser'!A:C,3,FALSE)="","",VLOOKUP(M3545,'Hulpblad KAR-parser'!A:C,3,FALSE))</f>
        <v>Productbewerking</v>
      </c>
      <c r="P3545" s="136" t="str">
        <f>IF(CONCATENATE(C3545,D3545)="","",VLOOKUP(CONCATENATE(C3545,D3545),Karakteristieken!AQ:AQ,1,FALSE))</f>
        <v>Onderdeel agr. bedr.Productbewerking</v>
      </c>
    </row>
    <row r="3546" spans="1:16" x14ac:dyDescent="0.25">
      <c r="A3546" s="59"/>
      <c r="B3546" s="59"/>
      <c r="C3546" s="59"/>
      <c r="D3546" s="59"/>
      <c r="E3546" s="60" t="s">
        <v>10288</v>
      </c>
      <c r="F3546" s="60"/>
      <c r="G3546" s="60" t="s">
        <v>3830</v>
      </c>
      <c r="H3546" s="60"/>
      <c r="I3546" s="59">
        <f t="shared" si="58"/>
        <v>6</v>
      </c>
      <c r="J3546" s="59" t="s">
        <v>1561</v>
      </c>
      <c r="K3546" s="61"/>
      <c r="L3546" s="62" t="s">
        <v>6737</v>
      </c>
      <c r="M3546" s="62" t="s">
        <v>3830</v>
      </c>
      <c r="N3546" s="72" t="str">
        <f>VLOOKUP(M3546,'Hulpblad KAR-parser'!A:C,2,FALSE)</f>
        <v>Onderdeel agr. bedr.</v>
      </c>
      <c r="O3546" s="72" t="str">
        <f>IF(VLOOKUP(M3546,'Hulpblad KAR-parser'!A:C,3,FALSE)="","",VLOOKUP(M3546,'Hulpblad KAR-parser'!A:C,3,FALSE))</f>
        <v>Productbewerking</v>
      </c>
      <c r="P3546" s="136" t="str">
        <f>IF(CONCATENATE(C3546,D3546)="","",VLOOKUP(CONCATENATE(C3546,D3546),Karakteristieken!AQ:AQ,1,FALSE))</f>
        <v/>
      </c>
    </row>
    <row r="3547" spans="1:16" x14ac:dyDescent="0.25">
      <c r="A3547" s="59">
        <v>200137360</v>
      </c>
      <c r="B3547" s="59">
        <v>200098795</v>
      </c>
      <c r="C3547" s="59" t="s">
        <v>3819</v>
      </c>
      <c r="D3547" s="59" t="s">
        <v>12115</v>
      </c>
      <c r="E3547" s="60" t="s">
        <v>3831</v>
      </c>
      <c r="F3547" s="60"/>
      <c r="G3547" s="60"/>
      <c r="H3547" s="60"/>
      <c r="I3547" s="59">
        <f t="shared" si="58"/>
        <v>28</v>
      </c>
      <c r="J3547" s="59" t="s">
        <v>1613</v>
      </c>
      <c r="K3547" s="61"/>
      <c r="L3547" s="62" t="s">
        <v>6737</v>
      </c>
      <c r="M3547" s="62" t="s">
        <v>3831</v>
      </c>
      <c r="N3547" s="72" t="str">
        <f>VLOOKUP(M3547,'Hulpblad KAR-parser'!A:C,2,FALSE)</f>
        <v>Onderdeel agr. bedr.</v>
      </c>
      <c r="O3547" s="72" t="str">
        <f>IF(VLOOKUP(M3547,'Hulpblad KAR-parser'!A:C,3,FALSE)="","",VLOOKUP(M3547,'Hulpblad KAR-parser'!A:C,3,FALSE))</f>
        <v>Productopslag</v>
      </c>
      <c r="P3547" s="136" t="str">
        <f>IF(CONCATENATE(C3547,D3547)="","",VLOOKUP(CONCATENATE(C3547,D3547),Karakteristieken!AQ:AQ,1,FALSE))</f>
        <v>Onderdeel agr. bedr.Productopslag</v>
      </c>
    </row>
    <row r="3548" spans="1:16" x14ac:dyDescent="0.25">
      <c r="A3548" s="59"/>
      <c r="B3548" s="59"/>
      <c r="C3548" s="59"/>
      <c r="D3548" s="59"/>
      <c r="E3548" s="60" t="s">
        <v>10289</v>
      </c>
      <c r="F3548" s="60"/>
      <c r="G3548" s="60" t="s">
        <v>3831</v>
      </c>
      <c r="H3548" s="60"/>
      <c r="I3548" s="59">
        <f t="shared" si="58"/>
        <v>6</v>
      </c>
      <c r="J3548" s="59" t="s">
        <v>1561</v>
      </c>
      <c r="K3548" s="61"/>
      <c r="L3548" s="62" t="s">
        <v>6737</v>
      </c>
      <c r="M3548" s="62" t="s">
        <v>3831</v>
      </c>
      <c r="N3548" s="72" t="str">
        <f>VLOOKUP(M3548,'Hulpblad KAR-parser'!A:C,2,FALSE)</f>
        <v>Onderdeel agr. bedr.</v>
      </c>
      <c r="O3548" s="72" t="str">
        <f>IF(VLOOKUP(M3548,'Hulpblad KAR-parser'!A:C,3,FALSE)="","",VLOOKUP(M3548,'Hulpblad KAR-parser'!A:C,3,FALSE))</f>
        <v>Productopslag</v>
      </c>
      <c r="P3548" s="136" t="str">
        <f>IF(CONCATENATE(C3548,D3548)="","",VLOOKUP(CONCATENATE(C3548,D3548),Karakteristieken!AQ:AQ,1,FALSE))</f>
        <v/>
      </c>
    </row>
    <row r="3549" spans="1:16" x14ac:dyDescent="0.25">
      <c r="A3549" s="59">
        <v>200110409</v>
      </c>
      <c r="B3549" s="59">
        <v>200098796</v>
      </c>
      <c r="C3549" s="59" t="s">
        <v>3819</v>
      </c>
      <c r="D3549" s="59" t="s">
        <v>3832</v>
      </c>
      <c r="E3549" s="60" t="s">
        <v>3833</v>
      </c>
      <c r="F3549" s="60"/>
      <c r="G3549" s="60"/>
      <c r="H3549" s="60"/>
      <c r="I3549" s="59">
        <f t="shared" si="58"/>
        <v>21</v>
      </c>
      <c r="J3549" s="59" t="s">
        <v>1613</v>
      </c>
      <c r="K3549" s="61"/>
      <c r="L3549" s="62" t="s">
        <v>6737</v>
      </c>
      <c r="M3549" s="62" t="s">
        <v>3833</v>
      </c>
      <c r="N3549" s="72" t="str">
        <f>VLOOKUP(M3549,'Hulpblad KAR-parser'!A:C,2,FALSE)</f>
        <v>Onderdeel agr. bedr.</v>
      </c>
      <c r="O3549" s="72" t="str">
        <f>IF(VLOOKUP(M3549,'Hulpblad KAR-parser'!A:C,3,FALSE)="","",VLOOKUP(M3549,'Hulpblad KAR-parser'!A:C,3,FALSE))</f>
        <v>Stal</v>
      </c>
      <c r="P3549" s="136" t="str">
        <f>IF(CONCATENATE(C3549,D3549)="","",VLOOKUP(CONCATENATE(C3549,D3549),Karakteristieken!AQ:AQ,1,FALSE))</f>
        <v>Onderdeel agr. bedr.Stal</v>
      </c>
    </row>
    <row r="3550" spans="1:16" x14ac:dyDescent="0.25">
      <c r="A3550" s="59"/>
      <c r="B3550" s="59"/>
      <c r="C3550" s="59"/>
      <c r="D3550" s="59"/>
      <c r="E3550" s="60" t="s">
        <v>10290</v>
      </c>
      <c r="F3550" s="60"/>
      <c r="G3550" s="60" t="s">
        <v>3833</v>
      </c>
      <c r="H3550" s="60"/>
      <c r="I3550" s="59">
        <f t="shared" si="58"/>
        <v>7</v>
      </c>
      <c r="J3550" s="59" t="s">
        <v>1561</v>
      </c>
      <c r="K3550" s="61"/>
      <c r="L3550" s="62" t="s">
        <v>6737</v>
      </c>
      <c r="M3550" s="62" t="s">
        <v>3833</v>
      </c>
      <c r="N3550" s="72" t="str">
        <f>VLOOKUP(M3550,'Hulpblad KAR-parser'!A:C,2,FALSE)</f>
        <v>Onderdeel agr. bedr.</v>
      </c>
      <c r="O3550" s="72" t="str">
        <f>IF(VLOOKUP(M3550,'Hulpblad KAR-parser'!A:C,3,FALSE)="","",VLOOKUP(M3550,'Hulpblad KAR-parser'!A:C,3,FALSE))</f>
        <v>Stal</v>
      </c>
      <c r="P3550" s="136" t="str">
        <f>IF(CONCATENATE(C3550,D3550)="","",VLOOKUP(CONCATENATE(C3550,D3550),Karakteristieken!AQ:AQ,1,FALSE))</f>
        <v/>
      </c>
    </row>
    <row r="3551" spans="1:16" x14ac:dyDescent="0.25">
      <c r="A3551" s="59">
        <v>200110410</v>
      </c>
      <c r="B3551" s="59">
        <v>200098797</v>
      </c>
      <c r="C3551" s="59" t="s">
        <v>3819</v>
      </c>
      <c r="D3551" s="59" t="s">
        <v>3834</v>
      </c>
      <c r="E3551" s="60" t="s">
        <v>3835</v>
      </c>
      <c r="F3551" s="60"/>
      <c r="G3551" s="60"/>
      <c r="H3551" s="60"/>
      <c r="I3551" s="59">
        <f t="shared" si="58"/>
        <v>27</v>
      </c>
      <c r="J3551" s="59" t="s">
        <v>1613</v>
      </c>
      <c r="K3551" s="61"/>
      <c r="L3551" s="62" t="s">
        <v>6737</v>
      </c>
      <c r="M3551" s="62" t="s">
        <v>3835</v>
      </c>
      <c r="N3551" s="72" t="str">
        <f>VLOOKUP(M3551,'Hulpblad KAR-parser'!A:C,2,FALSE)</f>
        <v>Onderdeel agr. bedr.</v>
      </c>
      <c r="O3551" s="72" t="str">
        <f>IF(VLOOKUP(M3551,'Hulpblad KAR-parser'!A:C,3,FALSE)="","",VLOOKUP(M3551,'Hulpblad KAR-parser'!A:C,3,FALSE))</f>
        <v>Voeropslag</v>
      </c>
      <c r="P3551" s="136" t="str">
        <f>IF(CONCATENATE(C3551,D3551)="","",VLOOKUP(CONCATENATE(C3551,D3551),Karakteristieken!AQ:AQ,1,FALSE))</f>
        <v>Onderdeel agr. bedr.Voeropslag</v>
      </c>
    </row>
    <row r="3552" spans="1:16" x14ac:dyDescent="0.25">
      <c r="A3552" s="59"/>
      <c r="B3552" s="59"/>
      <c r="C3552" s="59"/>
      <c r="D3552" s="59"/>
      <c r="E3552" s="60" t="s">
        <v>10291</v>
      </c>
      <c r="F3552" s="60"/>
      <c r="G3552" s="60" t="s">
        <v>3835</v>
      </c>
      <c r="H3552" s="60"/>
      <c r="I3552" s="59">
        <f t="shared" si="58"/>
        <v>6</v>
      </c>
      <c r="J3552" s="59" t="s">
        <v>1561</v>
      </c>
      <c r="K3552" s="61"/>
      <c r="L3552" s="62" t="s">
        <v>6737</v>
      </c>
      <c r="M3552" s="62" t="s">
        <v>3835</v>
      </c>
      <c r="N3552" s="72" t="str">
        <f>VLOOKUP(M3552,'Hulpblad KAR-parser'!A:C,2,FALSE)</f>
        <v>Onderdeel agr. bedr.</v>
      </c>
      <c r="O3552" s="72" t="str">
        <f>IF(VLOOKUP(M3552,'Hulpblad KAR-parser'!A:C,3,FALSE)="","",VLOOKUP(M3552,'Hulpblad KAR-parser'!A:C,3,FALSE))</f>
        <v>Voeropslag</v>
      </c>
      <c r="P3552" s="136" t="str">
        <f>IF(CONCATENATE(C3552,D3552)="","",VLOOKUP(CONCATENATE(C3552,D3552),Karakteristieken!AQ:AQ,1,FALSE))</f>
        <v/>
      </c>
    </row>
    <row r="3553" spans="1:16" x14ac:dyDescent="0.25">
      <c r="A3553" s="67">
        <v>200110411</v>
      </c>
      <c r="B3553" s="67">
        <v>200098798</v>
      </c>
      <c r="C3553" s="67" t="s">
        <v>3836</v>
      </c>
      <c r="D3553" s="67"/>
      <c r="E3553" s="68" t="s">
        <v>6380</v>
      </c>
      <c r="F3553" s="68"/>
      <c r="G3553" s="68"/>
      <c r="H3553" s="68"/>
      <c r="I3553" s="67">
        <f t="shared" si="58"/>
        <v>11</v>
      </c>
      <c r="J3553" s="67" t="s">
        <v>1613</v>
      </c>
      <c r="K3553" s="91" t="s">
        <v>12550</v>
      </c>
      <c r="L3553" s="62" t="s">
        <v>6737</v>
      </c>
      <c r="M3553" s="62" t="s">
        <v>6380</v>
      </c>
      <c r="N3553" s="72" t="e">
        <f>VLOOKUP(M3553,'Hulpblad KAR-parser'!A:C,2,FALSE)</f>
        <v>#N/A</v>
      </c>
      <c r="O3553" s="72" t="e">
        <f>IF(VLOOKUP(M3553,'Hulpblad KAR-parser'!A:C,3,FALSE)="","",VLOOKUP(M3553,'Hulpblad KAR-parser'!A:C,3,FALSE))</f>
        <v>#N/A</v>
      </c>
      <c r="P3553" s="136" t="e">
        <f>IF(CONCATENATE(C3553,D3553)="","",VLOOKUP(CONCATENATE(C3553,D3553),Karakteristieken!AQ:AQ,1,FALSE))</f>
        <v>#N/A</v>
      </c>
    </row>
    <row r="3554" spans="1:16" x14ac:dyDescent="0.25">
      <c r="A3554" s="67"/>
      <c r="B3554" s="67"/>
      <c r="C3554" s="67"/>
      <c r="D3554" s="67"/>
      <c r="E3554" s="68" t="s">
        <v>10322</v>
      </c>
      <c r="F3554" s="68"/>
      <c r="G3554" s="68" t="s">
        <v>6380</v>
      </c>
      <c r="H3554" s="68"/>
      <c r="I3554" s="67">
        <f t="shared" si="58"/>
        <v>5</v>
      </c>
      <c r="J3554" s="67" t="s">
        <v>1561</v>
      </c>
      <c r="K3554" s="91" t="s">
        <v>12550</v>
      </c>
      <c r="L3554" s="62" t="s">
        <v>6737</v>
      </c>
      <c r="M3554" s="62" t="s">
        <v>6380</v>
      </c>
      <c r="N3554" s="72" t="e">
        <f>VLOOKUP(M3554,'Hulpblad KAR-parser'!A:C,2,FALSE)</f>
        <v>#N/A</v>
      </c>
      <c r="O3554" s="72" t="e">
        <f>IF(VLOOKUP(M3554,'Hulpblad KAR-parser'!A:C,3,FALSE)="","",VLOOKUP(M3554,'Hulpblad KAR-parser'!A:C,3,FALSE))</f>
        <v>#N/A</v>
      </c>
      <c r="P3554" s="136" t="str">
        <f>IF(CONCATENATE(C3554,D3554)="","",VLOOKUP(CONCATENATE(C3554,D3554),Karakteristieken!AQ:AQ,1,FALSE))</f>
        <v/>
      </c>
    </row>
    <row r="3555" spans="1:16" x14ac:dyDescent="0.25">
      <c r="A3555" s="59">
        <v>200110412</v>
      </c>
      <c r="B3555" s="59">
        <v>200098799</v>
      </c>
      <c r="C3555" s="59" t="s">
        <v>3836</v>
      </c>
      <c r="D3555" s="59" t="s">
        <v>3840</v>
      </c>
      <c r="E3555" s="60" t="s">
        <v>3842</v>
      </c>
      <c r="F3555" s="60"/>
      <c r="G3555" s="60"/>
      <c r="H3555" s="60"/>
      <c r="I3555" s="59">
        <f t="shared" si="58"/>
        <v>26</v>
      </c>
      <c r="J3555" s="59" t="s">
        <v>1613</v>
      </c>
      <c r="K3555" s="61"/>
      <c r="L3555" s="62" t="s">
        <v>6737</v>
      </c>
      <c r="M3555" s="62" t="s">
        <v>3842</v>
      </c>
      <c r="N3555" s="72" t="str">
        <f>VLOOKUP(M3555,'Hulpblad KAR-parser'!A:C,2,FALSE)</f>
        <v>Onderdeel gebouw</v>
      </c>
      <c r="O3555" s="72" t="str">
        <f>IF(VLOOKUP(M3555,'Hulpblad KAR-parser'!A:C,3,FALSE)="","",VLOOKUP(M3555,'Hulpblad KAR-parser'!A:C,3,FALSE))</f>
        <v>Berging/Garage</v>
      </c>
      <c r="P3555" s="136" t="str">
        <f>IF(CONCATENATE(C3555,D3555)="","",VLOOKUP(CONCATENATE(C3555,D3555),Karakteristieken!AQ:AQ,1,FALSE))</f>
        <v>Onderdeel gebouwBerging/Garage</v>
      </c>
    </row>
    <row r="3556" spans="1:16" x14ac:dyDescent="0.25">
      <c r="A3556" s="59"/>
      <c r="B3556" s="59"/>
      <c r="C3556" s="59"/>
      <c r="D3556" s="59"/>
      <c r="E3556" s="60" t="s">
        <v>10294</v>
      </c>
      <c r="F3556" s="60"/>
      <c r="G3556" s="60" t="s">
        <v>3842</v>
      </c>
      <c r="H3556" s="60"/>
      <c r="I3556" s="59">
        <f t="shared" si="58"/>
        <v>8</v>
      </c>
      <c r="J3556" s="59" t="s">
        <v>1561</v>
      </c>
      <c r="K3556" s="61"/>
      <c r="L3556" s="62" t="s">
        <v>6737</v>
      </c>
      <c r="M3556" s="62" t="s">
        <v>3842</v>
      </c>
      <c r="N3556" s="72" t="str">
        <f>VLOOKUP(M3556,'Hulpblad KAR-parser'!A:C,2,FALSE)</f>
        <v>Onderdeel gebouw</v>
      </c>
      <c r="O3556" s="72" t="str">
        <f>IF(VLOOKUP(M3556,'Hulpblad KAR-parser'!A:C,3,FALSE)="","",VLOOKUP(M3556,'Hulpblad KAR-parser'!A:C,3,FALSE))</f>
        <v>Berging/Garage</v>
      </c>
      <c r="P3556" s="136" t="str">
        <f>IF(CONCATENATE(C3556,D3556)="","",VLOOKUP(CONCATENATE(C3556,D3556),Karakteristieken!AQ:AQ,1,FALSE))</f>
        <v/>
      </c>
    </row>
    <row r="3557" spans="1:16" x14ac:dyDescent="0.25">
      <c r="A3557" s="59"/>
      <c r="B3557" s="59"/>
      <c r="C3557" s="59"/>
      <c r="D3557" s="59"/>
      <c r="E3557" s="60" t="s">
        <v>10295</v>
      </c>
      <c r="F3557" s="60"/>
      <c r="G3557" s="60" t="s">
        <v>3842</v>
      </c>
      <c r="H3557" s="60"/>
      <c r="I3557" s="59">
        <f t="shared" si="58"/>
        <v>6</v>
      </c>
      <c r="J3557" s="59" t="s">
        <v>1561</v>
      </c>
      <c r="K3557" s="61"/>
      <c r="L3557" s="62" t="s">
        <v>6737</v>
      </c>
      <c r="M3557" s="62" t="s">
        <v>3842</v>
      </c>
      <c r="N3557" s="72" t="str">
        <f>VLOOKUP(M3557,'Hulpblad KAR-parser'!A:C,2,FALSE)</f>
        <v>Onderdeel gebouw</v>
      </c>
      <c r="O3557" s="72" t="str">
        <f>IF(VLOOKUP(M3557,'Hulpblad KAR-parser'!A:C,3,FALSE)="","",VLOOKUP(M3557,'Hulpblad KAR-parser'!A:C,3,FALSE))</f>
        <v>Berging/Garage</v>
      </c>
      <c r="P3557" s="136" t="str">
        <f>IF(CONCATENATE(C3557,D3557)="","",VLOOKUP(CONCATENATE(C3557,D3557),Karakteristieken!AQ:AQ,1,FALSE))</f>
        <v/>
      </c>
    </row>
    <row r="3558" spans="1:16" x14ac:dyDescent="0.25">
      <c r="A3558" s="59">
        <v>200110413</v>
      </c>
      <c r="B3558" s="59">
        <v>200098800</v>
      </c>
      <c r="C3558" s="59" t="s">
        <v>3836</v>
      </c>
      <c r="D3558" s="59" t="s">
        <v>3843</v>
      </c>
      <c r="E3558" s="60" t="s">
        <v>3845</v>
      </c>
      <c r="F3558" s="60"/>
      <c r="G3558" s="60"/>
      <c r="H3558" s="60"/>
      <c r="I3558" s="59">
        <f t="shared" si="58"/>
        <v>15</v>
      </c>
      <c r="J3558" s="59" t="s">
        <v>1613</v>
      </c>
      <c r="K3558" s="61"/>
      <c r="L3558" s="62" t="s">
        <v>6737</v>
      </c>
      <c r="M3558" s="62" t="s">
        <v>3845</v>
      </c>
      <c r="N3558" s="72" t="str">
        <f>VLOOKUP(M3558,'Hulpblad KAR-parser'!A:C,2,FALSE)</f>
        <v>Onderdeel gebouw</v>
      </c>
      <c r="O3558" s="72" t="str">
        <f>IF(VLOOKUP(M3558,'Hulpblad KAR-parser'!A:C,3,FALSE)="","",VLOOKUP(M3558,'Hulpblad KAR-parser'!A:C,3,FALSE))</f>
        <v>Dak</v>
      </c>
      <c r="P3558" s="136" t="str">
        <f>IF(CONCATENATE(C3558,D3558)="","",VLOOKUP(CONCATENATE(C3558,D3558),Karakteristieken!AQ:AQ,1,FALSE))</f>
        <v>Onderdeel gebouwDak</v>
      </c>
    </row>
    <row r="3559" spans="1:16" x14ac:dyDescent="0.25">
      <c r="A3559" s="59"/>
      <c r="B3559" s="59"/>
      <c r="C3559" s="59"/>
      <c r="D3559" s="59"/>
      <c r="E3559" s="60" t="s">
        <v>10296</v>
      </c>
      <c r="F3559" s="60"/>
      <c r="G3559" s="60" t="s">
        <v>3845</v>
      </c>
      <c r="H3559" s="60"/>
      <c r="I3559" s="59">
        <f t="shared" si="58"/>
        <v>4</v>
      </c>
      <c r="J3559" s="59" t="s">
        <v>1561</v>
      </c>
      <c r="K3559" s="61"/>
      <c r="L3559" s="62" t="s">
        <v>6737</v>
      </c>
      <c r="M3559" s="62" t="s">
        <v>3845</v>
      </c>
      <c r="N3559" s="72" t="str">
        <f>VLOOKUP(M3559,'Hulpblad KAR-parser'!A:C,2,FALSE)</f>
        <v>Onderdeel gebouw</v>
      </c>
      <c r="O3559" s="72" t="str">
        <f>IF(VLOOKUP(M3559,'Hulpblad KAR-parser'!A:C,3,FALSE)="","",VLOOKUP(M3559,'Hulpblad KAR-parser'!A:C,3,FALSE))</f>
        <v>Dak</v>
      </c>
      <c r="P3559" s="136" t="str">
        <f>IF(CONCATENATE(C3559,D3559)="","",VLOOKUP(CONCATENATE(C3559,D3559),Karakteristieken!AQ:AQ,1,FALSE))</f>
        <v/>
      </c>
    </row>
    <row r="3560" spans="1:16" x14ac:dyDescent="0.25">
      <c r="A3560" s="59"/>
      <c r="B3560" s="59"/>
      <c r="C3560" s="59"/>
      <c r="D3560" s="59"/>
      <c r="E3560" s="60" t="s">
        <v>10297</v>
      </c>
      <c r="F3560" s="60"/>
      <c r="G3560" s="60" t="s">
        <v>3845</v>
      </c>
      <c r="H3560" s="60"/>
      <c r="I3560" s="59">
        <f t="shared" si="58"/>
        <v>6</v>
      </c>
      <c r="J3560" s="59" t="s">
        <v>1561</v>
      </c>
      <c r="K3560" s="61"/>
      <c r="L3560" s="62" t="s">
        <v>6737</v>
      </c>
      <c r="M3560" s="62" t="s">
        <v>3845</v>
      </c>
      <c r="N3560" s="72" t="str">
        <f>VLOOKUP(M3560,'Hulpblad KAR-parser'!A:C,2,FALSE)</f>
        <v>Onderdeel gebouw</v>
      </c>
      <c r="O3560" s="72" t="str">
        <f>IF(VLOOKUP(M3560,'Hulpblad KAR-parser'!A:C,3,FALSE)="","",VLOOKUP(M3560,'Hulpblad KAR-parser'!A:C,3,FALSE))</f>
        <v>Dak</v>
      </c>
      <c r="P3560" s="136" t="str">
        <f>IF(CONCATENATE(C3560,D3560)="","",VLOOKUP(CONCATENATE(C3560,D3560),Karakteristieken!AQ:AQ,1,FALSE))</f>
        <v/>
      </c>
    </row>
    <row r="3561" spans="1:16" x14ac:dyDescent="0.25">
      <c r="A3561" s="59">
        <v>200137361</v>
      </c>
      <c r="B3561" s="59">
        <v>200098801</v>
      </c>
      <c r="C3561" s="59" t="s">
        <v>3836</v>
      </c>
      <c r="D3561" s="59" t="s">
        <v>6371</v>
      </c>
      <c r="E3561" s="60" t="s">
        <v>3847</v>
      </c>
      <c r="F3561" s="60"/>
      <c r="G3561" s="60"/>
      <c r="H3561" s="60"/>
      <c r="I3561" s="59">
        <f t="shared" si="58"/>
        <v>30</v>
      </c>
      <c r="J3561" s="59" t="s">
        <v>1613</v>
      </c>
      <c r="K3561" s="61"/>
      <c r="L3561" s="62" t="s">
        <v>6737</v>
      </c>
      <c r="M3561" s="62" t="s">
        <v>3847</v>
      </c>
      <c r="N3561" s="72" t="str">
        <f>VLOOKUP(M3561,'Hulpblad KAR-parser'!A:C,2,FALSE)</f>
        <v>Onderdeel gebouw</v>
      </c>
      <c r="O3561" s="72" t="str">
        <f>IF(VLOOKUP(M3561,'Hulpblad KAR-parser'!A:C,3,FALSE)="","",VLOOKUP(M3561,'Hulpblad KAR-parser'!A:C,3,FALSE))</f>
        <v>Hoogspanningsruimte</v>
      </c>
      <c r="P3561" s="136" t="str">
        <f>IF(CONCATENATE(C3561,D3561)="","",VLOOKUP(CONCATENATE(C3561,D3561),Karakteristieken!AQ:AQ,1,FALSE))</f>
        <v>Onderdeel gebouwHoogspanningsruimte</v>
      </c>
    </row>
    <row r="3562" spans="1:16" x14ac:dyDescent="0.25">
      <c r="A3562" s="59"/>
      <c r="B3562" s="59"/>
      <c r="C3562" s="59"/>
      <c r="D3562" s="59"/>
      <c r="E3562" s="60" t="s">
        <v>10298</v>
      </c>
      <c r="F3562" s="60"/>
      <c r="G3562" s="60" t="s">
        <v>3847</v>
      </c>
      <c r="H3562" s="60"/>
      <c r="I3562" s="59">
        <f t="shared" si="58"/>
        <v>6</v>
      </c>
      <c r="J3562" s="59" t="s">
        <v>1561</v>
      </c>
      <c r="K3562" s="61"/>
      <c r="L3562" s="62" t="s">
        <v>6737</v>
      </c>
      <c r="M3562" s="62" t="s">
        <v>3847</v>
      </c>
      <c r="N3562" s="72" t="str">
        <f>VLOOKUP(M3562,'Hulpblad KAR-parser'!A:C,2,FALSE)</f>
        <v>Onderdeel gebouw</v>
      </c>
      <c r="O3562" s="72" t="str">
        <f>IF(VLOOKUP(M3562,'Hulpblad KAR-parser'!A:C,3,FALSE)="","",VLOOKUP(M3562,'Hulpblad KAR-parser'!A:C,3,FALSE))</f>
        <v>Hoogspanningsruimte</v>
      </c>
      <c r="P3562" s="136" t="str">
        <f>IF(CONCATENATE(C3562,D3562)="","",VLOOKUP(CONCATENATE(C3562,D3562),Karakteristieken!AQ:AQ,1,FALSE))</f>
        <v/>
      </c>
    </row>
    <row r="3563" spans="1:16" x14ac:dyDescent="0.25">
      <c r="A3563" s="59"/>
      <c r="B3563" s="59"/>
      <c r="C3563" s="59"/>
      <c r="D3563" s="59"/>
      <c r="E3563" s="60" t="s">
        <v>10299</v>
      </c>
      <c r="F3563" s="60"/>
      <c r="G3563" s="60" t="s">
        <v>3847</v>
      </c>
      <c r="H3563" s="60"/>
      <c r="I3563" s="59">
        <f t="shared" si="58"/>
        <v>5</v>
      </c>
      <c r="J3563" s="59" t="s">
        <v>1561</v>
      </c>
      <c r="K3563" s="61"/>
      <c r="L3563" s="62" t="s">
        <v>6737</v>
      </c>
      <c r="M3563" s="62" t="s">
        <v>3847</v>
      </c>
      <c r="N3563" s="72" t="str">
        <f>VLOOKUP(M3563,'Hulpblad KAR-parser'!A:C,2,FALSE)</f>
        <v>Onderdeel gebouw</v>
      </c>
      <c r="O3563" s="72" t="str">
        <f>IF(VLOOKUP(M3563,'Hulpblad KAR-parser'!A:C,3,FALSE)="","",VLOOKUP(M3563,'Hulpblad KAR-parser'!A:C,3,FALSE))</f>
        <v>Hoogspanningsruimte</v>
      </c>
      <c r="P3563" s="136" t="str">
        <f>IF(CONCATENATE(C3563,D3563)="","",VLOOKUP(CONCATENATE(C3563,D3563),Karakteristieken!AQ:AQ,1,FALSE))</f>
        <v/>
      </c>
    </row>
    <row r="3564" spans="1:16" x14ac:dyDescent="0.25">
      <c r="A3564" s="59"/>
      <c r="B3564" s="59"/>
      <c r="C3564" s="59"/>
      <c r="D3564" s="59"/>
      <c r="E3564" s="60" t="s">
        <v>10300</v>
      </c>
      <c r="F3564" s="60"/>
      <c r="G3564" s="60" t="s">
        <v>3847</v>
      </c>
      <c r="H3564" s="60"/>
      <c r="I3564" s="59">
        <f t="shared" si="58"/>
        <v>12</v>
      </c>
      <c r="J3564" s="59" t="s">
        <v>1561</v>
      </c>
      <c r="K3564" s="61"/>
      <c r="L3564" s="62" t="s">
        <v>6737</v>
      </c>
      <c r="M3564" s="62" t="s">
        <v>3847</v>
      </c>
      <c r="N3564" s="72" t="str">
        <f>VLOOKUP(M3564,'Hulpblad KAR-parser'!A:C,2,FALSE)</f>
        <v>Onderdeel gebouw</v>
      </c>
      <c r="O3564" s="72" t="str">
        <f>IF(VLOOKUP(M3564,'Hulpblad KAR-parser'!A:C,3,FALSE)="","",VLOOKUP(M3564,'Hulpblad KAR-parser'!A:C,3,FALSE))</f>
        <v>Hoogspanningsruimte</v>
      </c>
      <c r="P3564" s="136" t="str">
        <f>IF(CONCATENATE(C3564,D3564)="","",VLOOKUP(CONCATENATE(C3564,D3564),Karakteristieken!AQ:AQ,1,FALSE))</f>
        <v/>
      </c>
    </row>
    <row r="3565" spans="1:16" x14ac:dyDescent="0.25">
      <c r="A3565" s="59">
        <v>200110415</v>
      </c>
      <c r="B3565" s="59">
        <v>200098802</v>
      </c>
      <c r="C3565" s="59" t="s">
        <v>3836</v>
      </c>
      <c r="D3565" s="59" t="s">
        <v>3849</v>
      </c>
      <c r="E3565" s="60" t="s">
        <v>3851</v>
      </c>
      <c r="F3565" s="60"/>
      <c r="G3565" s="60"/>
      <c r="H3565" s="60"/>
      <c r="I3565" s="59">
        <f t="shared" si="58"/>
        <v>29</v>
      </c>
      <c r="J3565" s="59" t="s">
        <v>1613</v>
      </c>
      <c r="K3565" s="61"/>
      <c r="L3565" s="62" t="s">
        <v>6737</v>
      </c>
      <c r="M3565" s="62" t="s">
        <v>3851</v>
      </c>
      <c r="N3565" s="72" t="str">
        <f>VLOOKUP(M3565,'Hulpblad KAR-parser'!A:C,2,FALSE)</f>
        <v>Onderdeel gebouw</v>
      </c>
      <c r="O3565" s="72" t="str">
        <f>IF(VLOOKUP(M3565,'Hulpblad KAR-parser'!A:C,3,FALSE)="","",VLOOKUP(M3565,'Hulpblad KAR-parser'!A:C,3,FALSE))</f>
        <v>Kelder/Souterrain</v>
      </c>
      <c r="P3565" s="136" t="str">
        <f>IF(CONCATENATE(C3565,D3565)="","",VLOOKUP(CONCATENATE(C3565,D3565),Karakteristieken!AQ:AQ,1,FALSE))</f>
        <v>Onderdeel gebouwKelder/Souterrain</v>
      </c>
    </row>
    <row r="3566" spans="1:16" x14ac:dyDescent="0.25">
      <c r="A3566" s="59"/>
      <c r="B3566" s="59"/>
      <c r="C3566" s="59"/>
      <c r="D3566" s="59"/>
      <c r="E3566" s="60" t="s">
        <v>10301</v>
      </c>
      <c r="F3566" s="60"/>
      <c r="G3566" s="60" t="s">
        <v>3851</v>
      </c>
      <c r="H3566" s="60"/>
      <c r="I3566" s="59">
        <f t="shared" si="58"/>
        <v>7</v>
      </c>
      <c r="J3566" s="59" t="s">
        <v>1561</v>
      </c>
      <c r="K3566" s="61"/>
      <c r="L3566" s="62" t="s">
        <v>6737</v>
      </c>
      <c r="M3566" s="62" t="s">
        <v>3851</v>
      </c>
      <c r="N3566" s="72" t="str">
        <f>VLOOKUP(M3566,'Hulpblad KAR-parser'!A:C,2,FALSE)</f>
        <v>Onderdeel gebouw</v>
      </c>
      <c r="O3566" s="72" t="str">
        <f>IF(VLOOKUP(M3566,'Hulpblad KAR-parser'!A:C,3,FALSE)="","",VLOOKUP(M3566,'Hulpblad KAR-parser'!A:C,3,FALSE))</f>
        <v>Kelder/Souterrain</v>
      </c>
      <c r="P3566" s="136" t="str">
        <f>IF(CONCATENATE(C3566,D3566)="","",VLOOKUP(CONCATENATE(C3566,D3566),Karakteristieken!AQ:AQ,1,FALSE))</f>
        <v/>
      </c>
    </row>
    <row r="3567" spans="1:16" x14ac:dyDescent="0.25">
      <c r="A3567" s="59"/>
      <c r="B3567" s="59"/>
      <c r="C3567" s="59"/>
      <c r="D3567" s="59"/>
      <c r="E3567" s="60" t="s">
        <v>10302</v>
      </c>
      <c r="F3567" s="60"/>
      <c r="G3567" s="60" t="s">
        <v>3851</v>
      </c>
      <c r="H3567" s="60"/>
      <c r="I3567" s="59">
        <f t="shared" si="58"/>
        <v>5</v>
      </c>
      <c r="J3567" s="59" t="s">
        <v>1561</v>
      </c>
      <c r="K3567" s="61"/>
      <c r="L3567" s="62" t="s">
        <v>6737</v>
      </c>
      <c r="M3567" s="62" t="s">
        <v>3851</v>
      </c>
      <c r="N3567" s="72" t="str">
        <f>VLOOKUP(M3567,'Hulpblad KAR-parser'!A:C,2,FALSE)</f>
        <v>Onderdeel gebouw</v>
      </c>
      <c r="O3567" s="72" t="str">
        <f>IF(VLOOKUP(M3567,'Hulpblad KAR-parser'!A:C,3,FALSE)="","",VLOOKUP(M3567,'Hulpblad KAR-parser'!A:C,3,FALSE))</f>
        <v>Kelder/Souterrain</v>
      </c>
      <c r="P3567" s="136" t="str">
        <f>IF(CONCATENATE(C3567,D3567)="","",VLOOKUP(CONCATENATE(C3567,D3567),Karakteristieken!AQ:AQ,1,FALSE))</f>
        <v/>
      </c>
    </row>
    <row r="3568" spans="1:16" x14ac:dyDescent="0.25">
      <c r="A3568" s="59"/>
      <c r="B3568" s="59"/>
      <c r="C3568" s="59"/>
      <c r="D3568" s="59"/>
      <c r="E3568" s="60" t="s">
        <v>10303</v>
      </c>
      <c r="F3568" s="60"/>
      <c r="G3568" s="60" t="s">
        <v>3851</v>
      </c>
      <c r="H3568" s="60"/>
      <c r="I3568" s="59">
        <f t="shared" si="58"/>
        <v>6</v>
      </c>
      <c r="J3568" s="59" t="s">
        <v>1561</v>
      </c>
      <c r="K3568" s="61"/>
      <c r="L3568" s="62" t="s">
        <v>6737</v>
      </c>
      <c r="M3568" s="62" t="s">
        <v>3851</v>
      </c>
      <c r="N3568" s="72" t="str">
        <f>VLOOKUP(M3568,'Hulpblad KAR-parser'!A:C,2,FALSE)</f>
        <v>Onderdeel gebouw</v>
      </c>
      <c r="O3568" s="72" t="str">
        <f>IF(VLOOKUP(M3568,'Hulpblad KAR-parser'!A:C,3,FALSE)="","",VLOOKUP(M3568,'Hulpblad KAR-parser'!A:C,3,FALSE))</f>
        <v>Kelder/Souterrain</v>
      </c>
      <c r="P3568" s="136" t="str">
        <f>IF(CONCATENATE(C3568,D3568)="","",VLOOKUP(CONCATENATE(C3568,D3568),Karakteristieken!AQ:AQ,1,FALSE))</f>
        <v/>
      </c>
    </row>
    <row r="3569" spans="1:16" x14ac:dyDescent="0.25">
      <c r="A3569" s="59">
        <v>200110416</v>
      </c>
      <c r="B3569" s="59">
        <v>200098803</v>
      </c>
      <c r="C3569" s="59" t="s">
        <v>3836</v>
      </c>
      <c r="D3569" s="59" t="s">
        <v>3852</v>
      </c>
      <c r="E3569" s="60" t="s">
        <v>3854</v>
      </c>
      <c r="F3569" s="60"/>
      <c r="G3569" s="60"/>
      <c r="H3569" s="60"/>
      <c r="I3569" s="59">
        <f t="shared" si="58"/>
        <v>18</v>
      </c>
      <c r="J3569" s="59" t="s">
        <v>1613</v>
      </c>
      <c r="K3569" s="61"/>
      <c r="L3569" s="62" t="s">
        <v>6737</v>
      </c>
      <c r="M3569" s="62" t="s">
        <v>3854</v>
      </c>
      <c r="N3569" s="72" t="str">
        <f>VLOOKUP(M3569,'Hulpblad KAR-parser'!A:C,2,FALSE)</f>
        <v>Onderdeel gebouw</v>
      </c>
      <c r="O3569" s="72" t="str">
        <f>IF(VLOOKUP(M3569,'Hulpblad KAR-parser'!A:C,3,FALSE)="","",VLOOKUP(M3569,'Hulpblad KAR-parser'!A:C,3,FALSE))</f>
        <v>Keuken</v>
      </c>
      <c r="P3569" s="136" t="str">
        <f>IF(CONCATENATE(C3569,D3569)="","",VLOOKUP(CONCATENATE(C3569,D3569),Karakteristieken!AQ:AQ,1,FALSE))</f>
        <v>Onderdeel gebouwKeuken</v>
      </c>
    </row>
    <row r="3570" spans="1:16" x14ac:dyDescent="0.25">
      <c r="A3570" s="59"/>
      <c r="B3570" s="59"/>
      <c r="C3570" s="59"/>
      <c r="D3570" s="59"/>
      <c r="E3570" s="60" t="s">
        <v>10304</v>
      </c>
      <c r="F3570" s="60"/>
      <c r="G3570" s="60" t="s">
        <v>3854</v>
      </c>
      <c r="H3570" s="60"/>
      <c r="I3570" s="59">
        <f t="shared" si="58"/>
        <v>7</v>
      </c>
      <c r="J3570" s="59" t="s">
        <v>1561</v>
      </c>
      <c r="K3570" s="61"/>
      <c r="L3570" s="62" t="s">
        <v>6737</v>
      </c>
      <c r="M3570" s="62" t="s">
        <v>3854</v>
      </c>
      <c r="N3570" s="72" t="str">
        <f>VLOOKUP(M3570,'Hulpblad KAR-parser'!A:C,2,FALSE)</f>
        <v>Onderdeel gebouw</v>
      </c>
      <c r="O3570" s="72" t="str">
        <f>IF(VLOOKUP(M3570,'Hulpblad KAR-parser'!A:C,3,FALSE)="","",VLOOKUP(M3570,'Hulpblad KAR-parser'!A:C,3,FALSE))</f>
        <v>Keuken</v>
      </c>
      <c r="P3570" s="136" t="str">
        <f>IF(CONCATENATE(C3570,D3570)="","",VLOOKUP(CONCATENATE(C3570,D3570),Karakteristieken!AQ:AQ,1,FALSE))</f>
        <v/>
      </c>
    </row>
    <row r="3571" spans="1:16" x14ac:dyDescent="0.25">
      <c r="A3571" s="59"/>
      <c r="B3571" s="59"/>
      <c r="C3571" s="59"/>
      <c r="D3571" s="59"/>
      <c r="E3571" s="60" t="s">
        <v>10305</v>
      </c>
      <c r="F3571" s="60"/>
      <c r="G3571" s="60" t="s">
        <v>3854</v>
      </c>
      <c r="H3571" s="60"/>
      <c r="I3571" s="59">
        <f t="shared" si="58"/>
        <v>6</v>
      </c>
      <c r="J3571" s="59" t="s">
        <v>1561</v>
      </c>
      <c r="K3571" s="61"/>
      <c r="L3571" s="62" t="s">
        <v>6737</v>
      </c>
      <c r="M3571" s="62" t="s">
        <v>3854</v>
      </c>
      <c r="N3571" s="72" t="str">
        <f>VLOOKUP(M3571,'Hulpblad KAR-parser'!A:C,2,FALSE)</f>
        <v>Onderdeel gebouw</v>
      </c>
      <c r="O3571" s="72" t="str">
        <f>IF(VLOOKUP(M3571,'Hulpblad KAR-parser'!A:C,3,FALSE)="","",VLOOKUP(M3571,'Hulpblad KAR-parser'!A:C,3,FALSE))</f>
        <v>Keuken</v>
      </c>
      <c r="P3571" s="136" t="str">
        <f>IF(CONCATENATE(C3571,D3571)="","",VLOOKUP(CONCATENATE(C3571,D3571),Karakteristieken!AQ:AQ,1,FALSE))</f>
        <v/>
      </c>
    </row>
    <row r="3572" spans="1:16" x14ac:dyDescent="0.25">
      <c r="A3572" s="59">
        <v>200110417</v>
      </c>
      <c r="B3572" s="59">
        <v>200098804</v>
      </c>
      <c r="C3572" s="59" t="s">
        <v>3836</v>
      </c>
      <c r="D3572" s="59" t="s">
        <v>3855</v>
      </c>
      <c r="E3572" s="60" t="s">
        <v>3857</v>
      </c>
      <c r="F3572" s="60"/>
      <c r="G3572" s="60"/>
      <c r="H3572" s="60"/>
      <c r="I3572" s="59">
        <f t="shared" si="58"/>
        <v>24</v>
      </c>
      <c r="J3572" s="59" t="s">
        <v>1613</v>
      </c>
      <c r="K3572" s="61"/>
      <c r="L3572" s="62" t="s">
        <v>6737</v>
      </c>
      <c r="M3572" s="62" t="s">
        <v>3857</v>
      </c>
      <c r="N3572" s="72" t="str">
        <f>VLOOKUP(M3572,'Hulpblad KAR-parser'!A:C,2,FALSE)</f>
        <v>Onderdeel gebouw</v>
      </c>
      <c r="O3572" s="72" t="str">
        <f>IF(VLOOKUP(M3572,'Hulpblad KAR-parser'!A:C,3,FALSE)="","",VLOOKUP(M3572,'Hulpblad KAR-parser'!A:C,3,FALSE))</f>
        <v>Laboratorium</v>
      </c>
      <c r="P3572" s="136" t="str">
        <f>IF(CONCATENATE(C3572,D3572)="","",VLOOKUP(CONCATENATE(C3572,D3572),Karakteristieken!AQ:AQ,1,FALSE))</f>
        <v>Onderdeel gebouwLaboratorium</v>
      </c>
    </row>
    <row r="3573" spans="1:16" x14ac:dyDescent="0.25">
      <c r="A3573" s="59"/>
      <c r="B3573" s="59"/>
      <c r="C3573" s="59"/>
      <c r="D3573" s="59"/>
      <c r="E3573" s="60" t="s">
        <v>10306</v>
      </c>
      <c r="F3573" s="60"/>
      <c r="G3573" s="60" t="s">
        <v>3857</v>
      </c>
      <c r="H3573" s="60"/>
      <c r="I3573" s="59">
        <f t="shared" si="58"/>
        <v>4</v>
      </c>
      <c r="J3573" s="59" t="s">
        <v>1561</v>
      </c>
      <c r="K3573" s="61"/>
      <c r="L3573" s="62" t="s">
        <v>6737</v>
      </c>
      <c r="M3573" s="62" t="s">
        <v>3857</v>
      </c>
      <c r="N3573" s="72" t="str">
        <f>VLOOKUP(M3573,'Hulpblad KAR-parser'!A:C,2,FALSE)</f>
        <v>Onderdeel gebouw</v>
      </c>
      <c r="O3573" s="72" t="str">
        <f>IF(VLOOKUP(M3573,'Hulpblad KAR-parser'!A:C,3,FALSE)="","",VLOOKUP(M3573,'Hulpblad KAR-parser'!A:C,3,FALSE))</f>
        <v>Laboratorium</v>
      </c>
      <c r="P3573" s="136" t="str">
        <f>IF(CONCATENATE(C3573,D3573)="","",VLOOKUP(CONCATENATE(C3573,D3573),Karakteristieken!AQ:AQ,1,FALSE))</f>
        <v/>
      </c>
    </row>
    <row r="3574" spans="1:16" x14ac:dyDescent="0.25">
      <c r="A3574" s="59"/>
      <c r="B3574" s="59"/>
      <c r="C3574" s="59"/>
      <c r="D3574" s="59"/>
      <c r="E3574" s="60" t="s">
        <v>10307</v>
      </c>
      <c r="F3574" s="60"/>
      <c r="G3574" s="60" t="s">
        <v>3857</v>
      </c>
      <c r="H3574" s="60"/>
      <c r="I3574" s="59">
        <f t="shared" si="58"/>
        <v>13</v>
      </c>
      <c r="J3574" s="59" t="s">
        <v>1561</v>
      </c>
      <c r="K3574" s="61"/>
      <c r="L3574" s="62" t="s">
        <v>6737</v>
      </c>
      <c r="M3574" s="62" t="s">
        <v>3857</v>
      </c>
      <c r="N3574" s="72" t="str">
        <f>VLOOKUP(M3574,'Hulpblad KAR-parser'!A:C,2,FALSE)</f>
        <v>Onderdeel gebouw</v>
      </c>
      <c r="O3574" s="72" t="str">
        <f>IF(VLOOKUP(M3574,'Hulpblad KAR-parser'!A:C,3,FALSE)="","",VLOOKUP(M3574,'Hulpblad KAR-parser'!A:C,3,FALSE))</f>
        <v>Laboratorium</v>
      </c>
      <c r="P3574" s="136" t="str">
        <f>IF(CONCATENATE(C3574,D3574)="","",VLOOKUP(CONCATENATE(C3574,D3574),Karakteristieken!AQ:AQ,1,FALSE))</f>
        <v/>
      </c>
    </row>
    <row r="3575" spans="1:16" x14ac:dyDescent="0.25">
      <c r="A3575" s="59"/>
      <c r="B3575" s="59"/>
      <c r="C3575" s="59"/>
      <c r="D3575" s="59"/>
      <c r="E3575" s="60" t="s">
        <v>10308</v>
      </c>
      <c r="F3575" s="60"/>
      <c r="G3575" s="60" t="s">
        <v>3857</v>
      </c>
      <c r="H3575" s="60"/>
      <c r="I3575" s="59">
        <f t="shared" si="58"/>
        <v>5</v>
      </c>
      <c r="J3575" s="59" t="s">
        <v>1561</v>
      </c>
      <c r="K3575" s="61"/>
      <c r="L3575" s="62" t="s">
        <v>6737</v>
      </c>
      <c r="M3575" s="62" t="s">
        <v>3857</v>
      </c>
      <c r="N3575" s="72" t="str">
        <f>VLOOKUP(M3575,'Hulpblad KAR-parser'!A:C,2,FALSE)</f>
        <v>Onderdeel gebouw</v>
      </c>
      <c r="O3575" s="72" t="str">
        <f>IF(VLOOKUP(M3575,'Hulpblad KAR-parser'!A:C,3,FALSE)="","",VLOOKUP(M3575,'Hulpblad KAR-parser'!A:C,3,FALSE))</f>
        <v>Laboratorium</v>
      </c>
      <c r="P3575" s="136" t="str">
        <f>IF(CONCATENATE(C3575,D3575)="","",VLOOKUP(CONCATENATE(C3575,D3575),Karakteristieken!AQ:AQ,1,FALSE))</f>
        <v/>
      </c>
    </row>
    <row r="3576" spans="1:16" x14ac:dyDescent="0.25">
      <c r="A3576" s="59"/>
      <c r="B3576" s="59"/>
      <c r="C3576" s="59"/>
      <c r="D3576" s="59"/>
      <c r="E3576" s="60" t="s">
        <v>10309</v>
      </c>
      <c r="F3576" s="60"/>
      <c r="G3576" s="60" t="s">
        <v>3857</v>
      </c>
      <c r="H3576" s="60"/>
      <c r="I3576" s="59">
        <f t="shared" si="58"/>
        <v>6</v>
      </c>
      <c r="J3576" s="59" t="s">
        <v>1561</v>
      </c>
      <c r="K3576" s="61"/>
      <c r="L3576" s="62" t="s">
        <v>6737</v>
      </c>
      <c r="M3576" s="62" t="s">
        <v>3857</v>
      </c>
      <c r="N3576" s="72" t="str">
        <f>VLOOKUP(M3576,'Hulpblad KAR-parser'!A:C,2,FALSE)</f>
        <v>Onderdeel gebouw</v>
      </c>
      <c r="O3576" s="72" t="str">
        <f>IF(VLOOKUP(M3576,'Hulpblad KAR-parser'!A:C,3,FALSE)="","",VLOOKUP(M3576,'Hulpblad KAR-parser'!A:C,3,FALSE))</f>
        <v>Laboratorium</v>
      </c>
      <c r="P3576" s="136" t="str">
        <f>IF(CONCATENATE(C3576,D3576)="","",VLOOKUP(CONCATENATE(C3576,D3576),Karakteristieken!AQ:AQ,1,FALSE))</f>
        <v/>
      </c>
    </row>
    <row r="3577" spans="1:16" x14ac:dyDescent="0.25">
      <c r="A3577" s="59">
        <v>200110418</v>
      </c>
      <c r="B3577" s="59">
        <v>200098805</v>
      </c>
      <c r="C3577" s="59" t="s">
        <v>3836</v>
      </c>
      <c r="D3577" s="59" t="s">
        <v>3860</v>
      </c>
      <c r="E3577" s="60" t="s">
        <v>3862</v>
      </c>
      <c r="F3577" s="60"/>
      <c r="G3577" s="60"/>
      <c r="H3577" s="60"/>
      <c r="I3577" s="59">
        <f t="shared" si="58"/>
        <v>25</v>
      </c>
      <c r="J3577" s="59" t="s">
        <v>1613</v>
      </c>
      <c r="K3577" s="61"/>
      <c r="L3577" s="62" t="s">
        <v>6737</v>
      </c>
      <c r="M3577" s="62" t="s">
        <v>3862</v>
      </c>
      <c r="N3577" s="72" t="str">
        <f>VLOOKUP(M3577,'Hulpblad KAR-parser'!A:C,2,FALSE)</f>
        <v>Onderdeel gebouw</v>
      </c>
      <c r="O3577" s="72" t="str">
        <f>IF(VLOOKUP(M3577,'Hulpblad KAR-parser'!A:C,3,FALSE)="","",VLOOKUP(M3577,'Hulpblad KAR-parser'!A:C,3,FALSE))</f>
        <v>Parkeergarage</v>
      </c>
      <c r="P3577" s="136" t="str">
        <f>IF(CONCATENATE(C3577,D3577)="","",VLOOKUP(CONCATENATE(C3577,D3577),Karakteristieken!AQ:AQ,1,FALSE))</f>
        <v>Onderdeel gebouwParkeergarage</v>
      </c>
    </row>
    <row r="3578" spans="1:16" x14ac:dyDescent="0.25">
      <c r="A3578" s="59"/>
      <c r="B3578" s="59"/>
      <c r="C3578" s="59"/>
      <c r="D3578" s="59"/>
      <c r="E3578" s="60" t="s">
        <v>10311</v>
      </c>
      <c r="F3578" s="60"/>
      <c r="G3578" s="60" t="s">
        <v>3862</v>
      </c>
      <c r="H3578" s="60"/>
      <c r="I3578" s="59">
        <f t="shared" si="58"/>
        <v>6</v>
      </c>
      <c r="J3578" s="59" t="s">
        <v>1561</v>
      </c>
      <c r="K3578" s="61"/>
      <c r="L3578" s="62" t="s">
        <v>6737</v>
      </c>
      <c r="M3578" s="62" t="s">
        <v>3862</v>
      </c>
      <c r="N3578" s="72" t="str">
        <f>VLOOKUP(M3578,'Hulpblad KAR-parser'!A:C,2,FALSE)</f>
        <v>Onderdeel gebouw</v>
      </c>
      <c r="O3578" s="72" t="str">
        <f>IF(VLOOKUP(M3578,'Hulpblad KAR-parser'!A:C,3,FALSE)="","",VLOOKUP(M3578,'Hulpblad KAR-parser'!A:C,3,FALSE))</f>
        <v>Parkeergarage</v>
      </c>
      <c r="P3578" s="136" t="str">
        <f>IF(CONCATENATE(C3578,D3578)="","",VLOOKUP(CONCATENATE(C3578,D3578),Karakteristieken!AQ:AQ,1,FALSE))</f>
        <v/>
      </c>
    </row>
    <row r="3579" spans="1:16" x14ac:dyDescent="0.25">
      <c r="A3579" s="59">
        <v>200110419</v>
      </c>
      <c r="B3579" s="59">
        <v>200098806</v>
      </c>
      <c r="C3579" s="59" t="s">
        <v>3836</v>
      </c>
      <c r="D3579" s="59" t="s">
        <v>3863</v>
      </c>
      <c r="E3579" s="60" t="s">
        <v>3865</v>
      </c>
      <c r="F3579" s="60"/>
      <c r="G3579" s="60"/>
      <c r="H3579" s="60"/>
      <c r="I3579" s="59">
        <f t="shared" si="58"/>
        <v>21</v>
      </c>
      <c r="J3579" s="59" t="s">
        <v>1613</v>
      </c>
      <c r="K3579" s="61"/>
      <c r="L3579" s="62" t="s">
        <v>6737</v>
      </c>
      <c r="M3579" s="62" t="s">
        <v>3865</v>
      </c>
      <c r="N3579" s="72" t="str">
        <f>VLOOKUP(M3579,'Hulpblad KAR-parser'!A:C,2,FALSE)</f>
        <v>Onderdeel gebouw</v>
      </c>
      <c r="O3579" s="72" t="str">
        <f>IF(VLOOKUP(M3579,'Hulpblad KAR-parser'!A:C,3,FALSE)="","",VLOOKUP(M3579,'Hulpblad KAR-parser'!A:C,3,FALSE))</f>
        <v>Rietendak</v>
      </c>
      <c r="P3579" s="136" t="str">
        <f>IF(CONCATENATE(C3579,D3579)="","",VLOOKUP(CONCATENATE(C3579,D3579),Karakteristieken!AQ:AQ,1,FALSE))</f>
        <v>Onderdeel gebouwRietendak</v>
      </c>
    </row>
    <row r="3580" spans="1:16" x14ac:dyDescent="0.25">
      <c r="A3580" s="59"/>
      <c r="B3580" s="59"/>
      <c r="C3580" s="59"/>
      <c r="D3580" s="59"/>
      <c r="E3580" s="60" t="s">
        <v>10312</v>
      </c>
      <c r="F3580" s="60"/>
      <c r="G3580" s="60" t="s">
        <v>3865</v>
      </c>
      <c r="H3580" s="60"/>
      <c r="I3580" s="59">
        <f t="shared" si="58"/>
        <v>6</v>
      </c>
      <c r="J3580" s="59" t="s">
        <v>1561</v>
      </c>
      <c r="K3580" s="61"/>
      <c r="L3580" s="62" t="s">
        <v>6737</v>
      </c>
      <c r="M3580" s="62" t="s">
        <v>3865</v>
      </c>
      <c r="N3580" s="72" t="str">
        <f>VLOOKUP(M3580,'Hulpblad KAR-parser'!A:C,2,FALSE)</f>
        <v>Onderdeel gebouw</v>
      </c>
      <c r="O3580" s="72" t="str">
        <f>IF(VLOOKUP(M3580,'Hulpblad KAR-parser'!A:C,3,FALSE)="","",VLOOKUP(M3580,'Hulpblad KAR-parser'!A:C,3,FALSE))</f>
        <v>Rietendak</v>
      </c>
      <c r="P3580" s="136" t="str">
        <f>IF(CONCATENATE(C3580,D3580)="","",VLOOKUP(CONCATENATE(C3580,D3580),Karakteristieken!AQ:AQ,1,FALSE))</f>
        <v/>
      </c>
    </row>
    <row r="3581" spans="1:16" x14ac:dyDescent="0.25">
      <c r="A3581" s="59"/>
      <c r="B3581" s="59"/>
      <c r="C3581" s="59"/>
      <c r="D3581" s="59"/>
      <c r="E3581" s="60" t="s">
        <v>10313</v>
      </c>
      <c r="F3581" s="60"/>
      <c r="G3581" s="60" t="s">
        <v>3865</v>
      </c>
      <c r="H3581" s="60"/>
      <c r="I3581" s="59">
        <f t="shared" si="58"/>
        <v>11</v>
      </c>
      <c r="J3581" s="59" t="s">
        <v>1561</v>
      </c>
      <c r="K3581" s="61"/>
      <c r="L3581" s="62" t="s">
        <v>6737</v>
      </c>
      <c r="M3581" s="62" t="s">
        <v>3865</v>
      </c>
      <c r="N3581" s="72" t="str">
        <f>VLOOKUP(M3581,'Hulpblad KAR-parser'!A:C,2,FALSE)</f>
        <v>Onderdeel gebouw</v>
      </c>
      <c r="O3581" s="72" t="str">
        <f>IF(VLOOKUP(M3581,'Hulpblad KAR-parser'!A:C,3,FALSE)="","",VLOOKUP(M3581,'Hulpblad KAR-parser'!A:C,3,FALSE))</f>
        <v>Rietendak</v>
      </c>
      <c r="P3581" s="136" t="str">
        <f>IF(CONCATENATE(C3581,D3581)="","",VLOOKUP(CONCATENATE(C3581,D3581),Karakteristieken!AQ:AQ,1,FALSE))</f>
        <v/>
      </c>
    </row>
    <row r="3582" spans="1:16" x14ac:dyDescent="0.25">
      <c r="A3582" s="59"/>
      <c r="B3582" s="59"/>
      <c r="C3582" s="59"/>
      <c r="D3582" s="59"/>
      <c r="E3582" s="60" t="s">
        <v>10314</v>
      </c>
      <c r="F3582" s="60"/>
      <c r="G3582" s="60" t="s">
        <v>3865</v>
      </c>
      <c r="H3582" s="60"/>
      <c r="I3582" s="59">
        <f t="shared" si="58"/>
        <v>5</v>
      </c>
      <c r="J3582" s="59" t="s">
        <v>1561</v>
      </c>
      <c r="K3582" s="61"/>
      <c r="L3582" s="62" t="s">
        <v>6737</v>
      </c>
      <c r="M3582" s="62" t="s">
        <v>3865</v>
      </c>
      <c r="N3582" s="72" t="str">
        <f>VLOOKUP(M3582,'Hulpblad KAR-parser'!A:C,2,FALSE)</f>
        <v>Onderdeel gebouw</v>
      </c>
      <c r="O3582" s="72" t="str">
        <f>IF(VLOOKUP(M3582,'Hulpblad KAR-parser'!A:C,3,FALSE)="","",VLOOKUP(M3582,'Hulpblad KAR-parser'!A:C,3,FALSE))</f>
        <v>Rietendak</v>
      </c>
      <c r="P3582" s="136" t="str">
        <f>IF(CONCATENATE(C3582,D3582)="","",VLOOKUP(CONCATENATE(C3582,D3582),Karakteristieken!AQ:AQ,1,FALSE))</f>
        <v/>
      </c>
    </row>
    <row r="3583" spans="1:16" x14ac:dyDescent="0.25">
      <c r="A3583" s="59">
        <v>200110420</v>
      </c>
      <c r="B3583" s="59">
        <v>200098807</v>
      </c>
      <c r="C3583" s="59" t="s">
        <v>3836</v>
      </c>
      <c r="D3583" s="59" t="s">
        <v>3866</v>
      </c>
      <c r="E3583" s="60" t="s">
        <v>3868</v>
      </c>
      <c r="F3583" s="60"/>
      <c r="G3583" s="60"/>
      <c r="H3583" s="60"/>
      <c r="I3583" s="59">
        <f t="shared" si="58"/>
        <v>23</v>
      </c>
      <c r="J3583" s="59" t="s">
        <v>1613</v>
      </c>
      <c r="K3583" s="61"/>
      <c r="L3583" s="62" t="s">
        <v>6737</v>
      </c>
      <c r="M3583" s="62" t="s">
        <v>3868</v>
      </c>
      <c r="N3583" s="72" t="str">
        <f>VLOOKUP(M3583,'Hulpblad KAR-parser'!A:C,2,FALSE)</f>
        <v>Onderdeel gebouw</v>
      </c>
      <c r="O3583" s="72" t="str">
        <f>IF(VLOOKUP(M3583,'Hulpblad KAR-parser'!A:C,3,FALSE)="","",VLOOKUP(M3583,'Hulpblad KAR-parser'!A:C,3,FALSE))</f>
        <v>Schoorsteen</v>
      </c>
      <c r="P3583" s="136" t="str">
        <f>IF(CONCATENATE(C3583,D3583)="","",VLOOKUP(CONCATENATE(C3583,D3583),Karakteristieken!AQ:AQ,1,FALSE))</f>
        <v>Onderdeel gebouwSchoorsteen</v>
      </c>
    </row>
    <row r="3584" spans="1:16" x14ac:dyDescent="0.25">
      <c r="A3584" s="59"/>
      <c r="B3584" s="59"/>
      <c r="C3584" s="59"/>
      <c r="D3584" s="59"/>
      <c r="E3584" s="60" t="s">
        <v>10315</v>
      </c>
      <c r="F3584" s="60"/>
      <c r="G3584" s="60" t="s">
        <v>3868</v>
      </c>
      <c r="H3584" s="60"/>
      <c r="I3584" s="59">
        <f t="shared" si="58"/>
        <v>6</v>
      </c>
      <c r="J3584" s="59" t="s">
        <v>1561</v>
      </c>
      <c r="K3584" s="61"/>
      <c r="L3584" s="62" t="s">
        <v>6737</v>
      </c>
      <c r="M3584" s="62" t="s">
        <v>3868</v>
      </c>
      <c r="N3584" s="72" t="str">
        <f>VLOOKUP(M3584,'Hulpblad KAR-parser'!A:C,2,FALSE)</f>
        <v>Onderdeel gebouw</v>
      </c>
      <c r="O3584" s="72" t="str">
        <f>IF(VLOOKUP(M3584,'Hulpblad KAR-parser'!A:C,3,FALSE)="","",VLOOKUP(M3584,'Hulpblad KAR-parser'!A:C,3,FALSE))</f>
        <v>Schoorsteen</v>
      </c>
      <c r="P3584" s="136" t="str">
        <f>IF(CONCATENATE(C3584,D3584)="","",VLOOKUP(CONCATENATE(C3584,D3584),Karakteristieken!AQ:AQ,1,FALSE))</f>
        <v/>
      </c>
    </row>
    <row r="3585" spans="1:16" x14ac:dyDescent="0.25">
      <c r="A3585" s="59"/>
      <c r="B3585" s="59"/>
      <c r="C3585" s="59"/>
      <c r="D3585" s="59"/>
      <c r="E3585" s="60" t="s">
        <v>10316</v>
      </c>
      <c r="F3585" s="60"/>
      <c r="G3585" s="60" t="s">
        <v>3868</v>
      </c>
      <c r="H3585" s="60"/>
      <c r="I3585" s="59">
        <f t="shared" si="58"/>
        <v>12</v>
      </c>
      <c r="J3585" s="59" t="s">
        <v>1561</v>
      </c>
      <c r="K3585" s="61"/>
      <c r="L3585" s="62" t="s">
        <v>6737</v>
      </c>
      <c r="M3585" s="62" t="s">
        <v>3868</v>
      </c>
      <c r="N3585" s="72" t="str">
        <f>VLOOKUP(M3585,'Hulpblad KAR-parser'!A:C,2,FALSE)</f>
        <v>Onderdeel gebouw</v>
      </c>
      <c r="O3585" s="72" t="str">
        <f>IF(VLOOKUP(M3585,'Hulpblad KAR-parser'!A:C,3,FALSE)="","",VLOOKUP(M3585,'Hulpblad KAR-parser'!A:C,3,FALSE))</f>
        <v>Schoorsteen</v>
      </c>
      <c r="P3585" s="136" t="str">
        <f>IF(CONCATENATE(C3585,D3585)="","",VLOOKUP(CONCATENATE(C3585,D3585),Karakteristieken!AQ:AQ,1,FALSE))</f>
        <v/>
      </c>
    </row>
    <row r="3586" spans="1:16" x14ac:dyDescent="0.25">
      <c r="A3586" s="59"/>
      <c r="B3586" s="59"/>
      <c r="C3586" s="59"/>
      <c r="D3586" s="59"/>
      <c r="E3586" s="60" t="s">
        <v>10317</v>
      </c>
      <c r="F3586" s="60"/>
      <c r="G3586" s="60" t="s">
        <v>3868</v>
      </c>
      <c r="H3586" s="60"/>
      <c r="I3586" s="59">
        <f t="shared" si="58"/>
        <v>5</v>
      </c>
      <c r="J3586" s="59" t="s">
        <v>1561</v>
      </c>
      <c r="K3586" s="61"/>
      <c r="L3586" s="62" t="s">
        <v>6737</v>
      </c>
      <c r="M3586" s="62" t="s">
        <v>3868</v>
      </c>
      <c r="N3586" s="72" t="str">
        <f>VLOOKUP(M3586,'Hulpblad KAR-parser'!A:C,2,FALSE)</f>
        <v>Onderdeel gebouw</v>
      </c>
      <c r="O3586" s="72" t="str">
        <f>IF(VLOOKUP(M3586,'Hulpblad KAR-parser'!A:C,3,FALSE)="","",VLOOKUP(M3586,'Hulpblad KAR-parser'!A:C,3,FALSE))</f>
        <v>Schoorsteen</v>
      </c>
      <c r="P3586" s="136" t="str">
        <f>IF(CONCATENATE(C3586,D3586)="","",VLOOKUP(CONCATENATE(C3586,D3586),Karakteristieken!AQ:AQ,1,FALSE))</f>
        <v/>
      </c>
    </row>
    <row r="3587" spans="1:16" x14ac:dyDescent="0.25">
      <c r="A3587" s="59">
        <v>200110421</v>
      </c>
      <c r="B3587" s="59">
        <v>200098808</v>
      </c>
      <c r="C3587" s="59" t="s">
        <v>3836</v>
      </c>
      <c r="D3587" s="59" t="s">
        <v>3871</v>
      </c>
      <c r="E3587" s="60" t="s">
        <v>3873</v>
      </c>
      <c r="F3587" s="60"/>
      <c r="G3587" s="60"/>
      <c r="H3587" s="60"/>
      <c r="I3587" s="59">
        <f t="shared" si="58"/>
        <v>18</v>
      </c>
      <c r="J3587" s="59" t="s">
        <v>1613</v>
      </c>
      <c r="K3587" s="61"/>
      <c r="L3587" s="62" t="s">
        <v>6737</v>
      </c>
      <c r="M3587" s="62" t="s">
        <v>3873</v>
      </c>
      <c r="N3587" s="72" t="str">
        <f>VLOOKUP(M3587,'Hulpblad KAR-parser'!A:C,2,FALSE)</f>
        <v>Onderdeel gebouw</v>
      </c>
      <c r="O3587" s="72" t="str">
        <f>IF(VLOOKUP(M3587,'Hulpblad KAR-parser'!A:C,3,FALSE)="","",VLOOKUP(M3587,'Hulpblad KAR-parser'!A:C,3,FALSE))</f>
        <v>Zolder</v>
      </c>
      <c r="P3587" s="136" t="str">
        <f>IF(CONCATENATE(C3587,D3587)="","",VLOOKUP(CONCATENATE(C3587,D3587),Karakteristieken!AQ:AQ,1,FALSE))</f>
        <v>Onderdeel gebouwZolder</v>
      </c>
    </row>
    <row r="3588" spans="1:16" x14ac:dyDescent="0.25">
      <c r="A3588" s="59"/>
      <c r="B3588" s="59"/>
      <c r="C3588" s="59"/>
      <c r="D3588" s="59"/>
      <c r="E3588" s="60" t="s">
        <v>10319</v>
      </c>
      <c r="F3588" s="60"/>
      <c r="G3588" s="60" t="s">
        <v>3873</v>
      </c>
      <c r="H3588" s="60"/>
      <c r="I3588" s="59">
        <f t="shared" si="58"/>
        <v>6</v>
      </c>
      <c r="J3588" s="59" t="s">
        <v>1561</v>
      </c>
      <c r="K3588" s="61"/>
      <c r="L3588" s="62" t="s">
        <v>6737</v>
      </c>
      <c r="M3588" s="62" t="s">
        <v>3873</v>
      </c>
      <c r="N3588" s="72" t="str">
        <f>VLOOKUP(M3588,'Hulpblad KAR-parser'!A:C,2,FALSE)</f>
        <v>Onderdeel gebouw</v>
      </c>
      <c r="O3588" s="72" t="str">
        <f>IF(VLOOKUP(M3588,'Hulpblad KAR-parser'!A:C,3,FALSE)="","",VLOOKUP(M3588,'Hulpblad KAR-parser'!A:C,3,FALSE))</f>
        <v>Zolder</v>
      </c>
      <c r="P3588" s="136" t="str">
        <f>IF(CONCATENATE(C3588,D3588)="","",VLOOKUP(CONCATENATE(C3588,D3588),Karakteristieken!AQ:AQ,1,FALSE))</f>
        <v/>
      </c>
    </row>
    <row r="3589" spans="1:16" x14ac:dyDescent="0.25">
      <c r="A3589" s="59"/>
      <c r="B3589" s="59"/>
      <c r="C3589" s="59"/>
      <c r="D3589" s="59"/>
      <c r="E3589" s="60" t="s">
        <v>10320</v>
      </c>
      <c r="F3589" s="60"/>
      <c r="G3589" s="60" t="s">
        <v>3873</v>
      </c>
      <c r="H3589" s="60"/>
      <c r="I3589" s="59">
        <f t="shared" si="58"/>
        <v>9</v>
      </c>
      <c r="J3589" s="59" t="s">
        <v>1561</v>
      </c>
      <c r="K3589" s="61"/>
      <c r="L3589" s="62" t="s">
        <v>6737</v>
      </c>
      <c r="M3589" s="62" t="s">
        <v>3873</v>
      </c>
      <c r="N3589" s="72" t="str">
        <f>VLOOKUP(M3589,'Hulpblad KAR-parser'!A:C,2,FALSE)</f>
        <v>Onderdeel gebouw</v>
      </c>
      <c r="O3589" s="72" t="str">
        <f>IF(VLOOKUP(M3589,'Hulpblad KAR-parser'!A:C,3,FALSE)="","",VLOOKUP(M3589,'Hulpblad KAR-parser'!A:C,3,FALSE))</f>
        <v>Zolder</v>
      </c>
      <c r="P3589" s="136" t="str">
        <f>IF(CONCATENATE(C3589,D3589)="","",VLOOKUP(CONCATENATE(C3589,D3589),Karakteristieken!AQ:AQ,1,FALSE))</f>
        <v/>
      </c>
    </row>
    <row r="3590" spans="1:16" x14ac:dyDescent="0.25">
      <c r="A3590" s="59"/>
      <c r="B3590" s="59"/>
      <c r="C3590" s="59"/>
      <c r="D3590" s="59"/>
      <c r="E3590" s="60" t="s">
        <v>10321</v>
      </c>
      <c r="F3590" s="60"/>
      <c r="G3590" s="60" t="s">
        <v>3873</v>
      </c>
      <c r="H3590" s="60"/>
      <c r="I3590" s="59">
        <f t="shared" si="58"/>
        <v>7</v>
      </c>
      <c r="J3590" s="59" t="s">
        <v>1561</v>
      </c>
      <c r="K3590" s="61"/>
      <c r="L3590" s="62" t="s">
        <v>6737</v>
      </c>
      <c r="M3590" s="62" t="s">
        <v>3873</v>
      </c>
      <c r="N3590" s="72" t="str">
        <f>VLOOKUP(M3590,'Hulpblad KAR-parser'!A:C,2,FALSE)</f>
        <v>Onderdeel gebouw</v>
      </c>
      <c r="O3590" s="72" t="str">
        <f>IF(VLOOKUP(M3590,'Hulpblad KAR-parser'!A:C,3,FALSE)="","",VLOOKUP(M3590,'Hulpblad KAR-parser'!A:C,3,FALSE))</f>
        <v>Zolder</v>
      </c>
      <c r="P3590" s="136" t="str">
        <f>IF(CONCATENATE(C3590,D3590)="","",VLOOKUP(CONCATENATE(C3590,D3590),Karakteristieken!AQ:AQ,1,FALSE))</f>
        <v/>
      </c>
    </row>
    <row r="3591" spans="1:16" x14ac:dyDescent="0.25">
      <c r="A3591" s="59">
        <v>200110422</v>
      </c>
      <c r="B3591" s="59">
        <v>200098809</v>
      </c>
      <c r="C3591" s="59" t="s">
        <v>3836</v>
      </c>
      <c r="D3591" s="59" t="s">
        <v>3837</v>
      </c>
      <c r="E3591" s="60" t="s">
        <v>3839</v>
      </c>
      <c r="F3591" s="60"/>
      <c r="G3591" s="60"/>
      <c r="H3591" s="60"/>
      <c r="I3591" s="59">
        <f t="shared" si="58"/>
        <v>24</v>
      </c>
      <c r="J3591" s="59" t="s">
        <v>1613</v>
      </c>
      <c r="K3591" s="61"/>
      <c r="L3591" s="62" t="s">
        <v>6737</v>
      </c>
      <c r="M3591" s="62" t="s">
        <v>3839</v>
      </c>
      <c r="N3591" s="72" t="str">
        <f>VLOOKUP(M3591,'Hulpblad KAR-parser'!A:C,2,FALSE)</f>
        <v>Onderdeel gebouw</v>
      </c>
      <c r="O3591" s="72" t="str">
        <f>IF(VLOOKUP(M3591,'Hulpblad KAR-parser'!A:C,3,FALSE)="","",VLOOKUP(M3591,'Hulpblad KAR-parser'!A:C,3,FALSE))</f>
        <v>Balkon</v>
      </c>
      <c r="P3591" s="136" t="str">
        <f>IF(CONCATENATE(C3591,D3591)="","",VLOOKUP(CONCATENATE(C3591,D3591),Karakteristieken!AQ:AQ,1,FALSE))</f>
        <v>Onderdeel gebouwBalkon</v>
      </c>
    </row>
    <row r="3592" spans="1:16" x14ac:dyDescent="0.25">
      <c r="A3592" s="59"/>
      <c r="B3592" s="59"/>
      <c r="C3592" s="59"/>
      <c r="D3592" s="59"/>
      <c r="E3592" s="60" t="s">
        <v>10293</v>
      </c>
      <c r="F3592" s="60"/>
      <c r="G3592" s="60" t="s">
        <v>3839</v>
      </c>
      <c r="H3592" s="60"/>
      <c r="I3592" s="59">
        <f t="shared" si="58"/>
        <v>6</v>
      </c>
      <c r="J3592" s="59" t="s">
        <v>1561</v>
      </c>
      <c r="K3592" s="61"/>
      <c r="L3592" s="62" t="s">
        <v>6737</v>
      </c>
      <c r="M3592" s="62" t="s">
        <v>3839</v>
      </c>
      <c r="N3592" s="72" t="str">
        <f>VLOOKUP(M3592,'Hulpblad KAR-parser'!A:C,2,FALSE)</f>
        <v>Onderdeel gebouw</v>
      </c>
      <c r="O3592" s="72" t="str">
        <f>IF(VLOOKUP(M3592,'Hulpblad KAR-parser'!A:C,3,FALSE)="","",VLOOKUP(M3592,'Hulpblad KAR-parser'!A:C,3,FALSE))</f>
        <v>Balkon</v>
      </c>
      <c r="P3592" s="136" t="str">
        <f>IF(CONCATENATE(C3592,D3592)="","",VLOOKUP(CONCATENATE(C3592,D3592),Karakteristieken!AQ:AQ,1,FALSE))</f>
        <v/>
      </c>
    </row>
    <row r="3593" spans="1:16" x14ac:dyDescent="0.25">
      <c r="A3593" s="59">
        <v>200110423</v>
      </c>
      <c r="B3593" s="59">
        <v>200098810</v>
      </c>
      <c r="C3593" s="59" t="s">
        <v>3836</v>
      </c>
      <c r="D3593" s="59" t="s">
        <v>3858</v>
      </c>
      <c r="E3593" s="60" t="s">
        <v>3859</v>
      </c>
      <c r="F3593" s="60"/>
      <c r="G3593" s="60"/>
      <c r="H3593" s="60"/>
      <c r="I3593" s="59">
        <f t="shared" si="58"/>
        <v>27</v>
      </c>
      <c r="J3593" s="59" t="s">
        <v>1613</v>
      </c>
      <c r="K3593" s="61"/>
      <c r="L3593" s="62" t="s">
        <v>6737</v>
      </c>
      <c r="M3593" s="62" t="s">
        <v>3859</v>
      </c>
      <c r="N3593" s="72" t="str">
        <f>VLOOKUP(M3593,'Hulpblad KAR-parser'!A:C,2,FALSE)</f>
        <v>Onderdeel gebouw</v>
      </c>
      <c r="O3593" s="72" t="str">
        <f>IF(VLOOKUP(M3593,'Hulpblad KAR-parser'!A:C,3,FALSE)="","",VLOOKUP(M3593,'Hulpblad KAR-parser'!A:C,3,FALSE))</f>
        <v>Meterkast</v>
      </c>
      <c r="P3593" s="136" t="str">
        <f>IF(CONCATENATE(C3593,D3593)="","",VLOOKUP(CONCATENATE(C3593,D3593),Karakteristieken!AQ:AQ,1,FALSE))</f>
        <v>Onderdeel gebouwMeterkast</v>
      </c>
    </row>
    <row r="3594" spans="1:16" x14ac:dyDescent="0.25">
      <c r="A3594" s="59"/>
      <c r="B3594" s="59"/>
      <c r="C3594" s="59"/>
      <c r="D3594" s="59"/>
      <c r="E3594" s="60" t="s">
        <v>10310</v>
      </c>
      <c r="F3594" s="60"/>
      <c r="G3594" s="60" t="s">
        <v>3859</v>
      </c>
      <c r="H3594" s="60"/>
      <c r="I3594" s="59">
        <f t="shared" si="58"/>
        <v>5</v>
      </c>
      <c r="J3594" s="59" t="s">
        <v>1561</v>
      </c>
      <c r="K3594" s="61"/>
      <c r="L3594" s="62" t="s">
        <v>6737</v>
      </c>
      <c r="M3594" s="62" t="s">
        <v>3859</v>
      </c>
      <c r="N3594" s="72" t="str">
        <f>VLOOKUP(M3594,'Hulpblad KAR-parser'!A:C,2,FALSE)</f>
        <v>Onderdeel gebouw</v>
      </c>
      <c r="O3594" s="72" t="str">
        <f>IF(VLOOKUP(M3594,'Hulpblad KAR-parser'!A:C,3,FALSE)="","",VLOOKUP(M3594,'Hulpblad KAR-parser'!A:C,3,FALSE))</f>
        <v>Meterkast</v>
      </c>
      <c r="P3594" s="136" t="str">
        <f>IF(CONCATENATE(C3594,D3594)="","",VLOOKUP(CONCATENATE(C3594,D3594),Karakteristieken!AQ:AQ,1,FALSE))</f>
        <v/>
      </c>
    </row>
    <row r="3595" spans="1:16" x14ac:dyDescent="0.25">
      <c r="A3595" s="59">
        <v>200110424</v>
      </c>
      <c r="B3595" s="59">
        <v>200098811</v>
      </c>
      <c r="C3595" s="59" t="s">
        <v>3836</v>
      </c>
      <c r="D3595" s="59" t="s">
        <v>3869</v>
      </c>
      <c r="E3595" s="60" t="s">
        <v>3870</v>
      </c>
      <c r="F3595" s="60"/>
      <c r="G3595" s="60"/>
      <c r="H3595" s="60"/>
      <c r="I3595" s="59">
        <f t="shared" si="58"/>
        <v>29</v>
      </c>
      <c r="J3595" s="59" t="s">
        <v>1613</v>
      </c>
      <c r="K3595" s="61"/>
      <c r="L3595" s="62" t="s">
        <v>6737</v>
      </c>
      <c r="M3595" s="62" t="s">
        <v>3870</v>
      </c>
      <c r="N3595" s="72" t="str">
        <f>VLOOKUP(M3595,'Hulpblad KAR-parser'!A:C,2,FALSE)</f>
        <v>Onderdeel gebouw</v>
      </c>
      <c r="O3595" s="72" t="str">
        <f>IF(VLOOKUP(M3595,'Hulpblad KAR-parser'!A:C,3,FALSE)="","",VLOOKUP(M3595,'Hulpblad KAR-parser'!A:C,3,FALSE))</f>
        <v>Trappenhuis</v>
      </c>
      <c r="P3595" s="136" t="str">
        <f>IF(CONCATENATE(C3595,D3595)="","",VLOOKUP(CONCATENATE(C3595,D3595),Karakteristieken!AQ:AQ,1,FALSE))</f>
        <v>Onderdeel gebouwTrappenhuis</v>
      </c>
    </row>
    <row r="3596" spans="1:16" x14ac:dyDescent="0.25">
      <c r="A3596" s="59"/>
      <c r="B3596" s="59"/>
      <c r="C3596" s="59"/>
      <c r="D3596" s="59"/>
      <c r="E3596" s="60" t="s">
        <v>10318</v>
      </c>
      <c r="F3596" s="60"/>
      <c r="G3596" s="60" t="s">
        <v>3870</v>
      </c>
      <c r="H3596" s="60"/>
      <c r="I3596" s="59">
        <f t="shared" si="58"/>
        <v>5</v>
      </c>
      <c r="J3596" s="59" t="s">
        <v>1561</v>
      </c>
      <c r="K3596" s="61"/>
      <c r="L3596" s="62" t="s">
        <v>6737</v>
      </c>
      <c r="M3596" s="62" t="s">
        <v>3870</v>
      </c>
      <c r="N3596" s="72" t="str">
        <f>VLOOKUP(M3596,'Hulpblad KAR-parser'!A:C,2,FALSE)</f>
        <v>Onderdeel gebouw</v>
      </c>
      <c r="O3596" s="72" t="str">
        <f>IF(VLOOKUP(M3596,'Hulpblad KAR-parser'!A:C,3,FALSE)="","",VLOOKUP(M3596,'Hulpblad KAR-parser'!A:C,3,FALSE))</f>
        <v>Trappenhuis</v>
      </c>
      <c r="P3596" s="136" t="str">
        <f>IF(CONCATENATE(C3596,D3596)="","",VLOOKUP(CONCATENATE(C3596,D3596),Karakteristieken!AQ:AQ,1,FALSE))</f>
        <v/>
      </c>
    </row>
    <row r="3597" spans="1:16" x14ac:dyDescent="0.25">
      <c r="A3597" s="59">
        <v>200011269</v>
      </c>
      <c r="B3597" s="59">
        <v>200011268</v>
      </c>
      <c r="C3597" s="59" t="s">
        <v>3874</v>
      </c>
      <c r="D3597" s="65" t="s">
        <v>1613</v>
      </c>
      <c r="E3597" s="60" t="s">
        <v>6381</v>
      </c>
      <c r="F3597" s="60"/>
      <c r="G3597" s="60"/>
      <c r="H3597" s="60"/>
      <c r="I3597" s="59">
        <f t="shared" si="58"/>
        <v>12</v>
      </c>
      <c r="J3597" s="59" t="s">
        <v>1613</v>
      </c>
      <c r="K3597" s="61" t="s">
        <v>12187</v>
      </c>
      <c r="L3597" s="62" t="s">
        <v>6737</v>
      </c>
      <c r="M3597" s="62" t="s">
        <v>6381</v>
      </c>
      <c r="N3597" s="72" t="str">
        <f>VLOOKUP(M3597,'Hulpblad KAR-parser'!A:C,2,FALSE)</f>
        <v>Ondergronds</v>
      </c>
      <c r="O3597" s="72" t="str">
        <f>IF(VLOOKUP(M3597,'Hulpblad KAR-parser'!A:C,3,FALSE)="","",VLOOKUP(M3597,'Hulpblad KAR-parser'!A:C,3,FALSE))</f>
        <v/>
      </c>
      <c r="P3597" s="136" t="str">
        <f>IF(CONCATENATE(C3597,D3597)="","",VLOOKUP(CONCATENATE(C3597,D3597),Karakteristieken!AQ:AQ,1,FALSE))</f>
        <v>OndergrondsJa</v>
      </c>
    </row>
    <row r="3598" spans="1:16" x14ac:dyDescent="0.25">
      <c r="A3598" s="59"/>
      <c r="B3598" s="59"/>
      <c r="C3598" s="59"/>
      <c r="D3598" s="59"/>
      <c r="E3598" s="60" t="s">
        <v>10323</v>
      </c>
      <c r="F3598" s="60"/>
      <c r="G3598" s="60" t="s">
        <v>6381</v>
      </c>
      <c r="H3598" s="60"/>
      <c r="I3598" s="59">
        <f t="shared" si="58"/>
        <v>6</v>
      </c>
      <c r="J3598" s="59" t="s">
        <v>1561</v>
      </c>
      <c r="K3598" s="61"/>
      <c r="L3598" s="62" t="s">
        <v>6737</v>
      </c>
      <c r="M3598" s="62" t="s">
        <v>6381</v>
      </c>
      <c r="N3598" s="72" t="str">
        <f>VLOOKUP(M3598,'Hulpblad KAR-parser'!A:C,2,FALSE)</f>
        <v>Ondergronds</v>
      </c>
      <c r="O3598" s="72" t="str">
        <f>IF(VLOOKUP(M3598,'Hulpblad KAR-parser'!A:C,3,FALSE)="","",VLOOKUP(M3598,'Hulpblad KAR-parser'!A:C,3,FALSE))</f>
        <v/>
      </c>
      <c r="P3598" s="136" t="str">
        <f>IF(CONCATENATE(C3598,D3598)="","",VLOOKUP(CONCATENATE(C3598,D3598),Karakteristieken!AQ:AQ,1,FALSE))</f>
        <v/>
      </c>
    </row>
    <row r="3599" spans="1:16" x14ac:dyDescent="0.25">
      <c r="A3599" s="59"/>
      <c r="B3599" s="59"/>
      <c r="C3599" s="59"/>
      <c r="D3599" s="59"/>
      <c r="E3599" s="60" t="s">
        <v>10324</v>
      </c>
      <c r="F3599" s="60"/>
      <c r="G3599" s="60" t="s">
        <v>6381</v>
      </c>
      <c r="H3599" s="60"/>
      <c r="I3599" s="59">
        <f t="shared" si="58"/>
        <v>7</v>
      </c>
      <c r="J3599" s="59" t="s">
        <v>1561</v>
      </c>
      <c r="K3599" s="61"/>
      <c r="L3599" s="62" t="s">
        <v>6737</v>
      </c>
      <c r="M3599" s="62" t="s">
        <v>6381</v>
      </c>
      <c r="N3599" s="72" t="str">
        <f>VLOOKUP(M3599,'Hulpblad KAR-parser'!A:C,2,FALSE)</f>
        <v>Ondergronds</v>
      </c>
      <c r="O3599" s="72" t="str">
        <f>IF(VLOOKUP(M3599,'Hulpblad KAR-parser'!A:C,3,FALSE)="","",VLOOKUP(M3599,'Hulpblad KAR-parser'!A:C,3,FALSE))</f>
        <v/>
      </c>
      <c r="P3599" s="136" t="str">
        <f>IF(CONCATENATE(C3599,D3599)="","",VLOOKUP(CONCATENATE(C3599,D3599),Karakteristieken!AQ:AQ,1,FALSE))</f>
        <v/>
      </c>
    </row>
    <row r="3600" spans="1:16" x14ac:dyDescent="0.25">
      <c r="A3600" s="59">
        <v>200110425</v>
      </c>
      <c r="B3600" s="59">
        <v>200098812</v>
      </c>
      <c r="C3600" s="59" t="s">
        <v>3874</v>
      </c>
      <c r="D3600" s="59" t="s">
        <v>1613</v>
      </c>
      <c r="E3600" s="60" t="s">
        <v>3877</v>
      </c>
      <c r="F3600" s="60"/>
      <c r="G3600" s="60"/>
      <c r="H3600" s="60"/>
      <c r="I3600" s="59">
        <f t="shared" si="58"/>
        <v>15</v>
      </c>
      <c r="J3600" s="59" t="s">
        <v>1613</v>
      </c>
      <c r="K3600" s="61"/>
      <c r="L3600" s="62" t="s">
        <v>6737</v>
      </c>
      <c r="M3600" s="62" t="s">
        <v>3877</v>
      </c>
      <c r="N3600" s="72" t="str">
        <f>VLOOKUP(M3600,'Hulpblad KAR-parser'!A:C,2,FALSE)</f>
        <v>Ondergronds</v>
      </c>
      <c r="O3600" s="72" t="str">
        <f>IF(VLOOKUP(M3600,'Hulpblad KAR-parser'!A:C,3,FALSE)="","",VLOOKUP(M3600,'Hulpblad KAR-parser'!A:C,3,FALSE))</f>
        <v>Ja</v>
      </c>
      <c r="P3600" s="136" t="str">
        <f>IF(CONCATENATE(C3600,D3600)="","",VLOOKUP(CONCATENATE(C3600,D3600),Karakteristieken!AQ:AQ,1,FALSE))</f>
        <v>OndergrondsJa</v>
      </c>
    </row>
    <row r="3601" spans="1:16" x14ac:dyDescent="0.25">
      <c r="A3601" s="59">
        <v>200110426</v>
      </c>
      <c r="B3601" s="59">
        <v>200098813</v>
      </c>
      <c r="C3601" s="59" t="s">
        <v>3874</v>
      </c>
      <c r="D3601" s="59" t="s">
        <v>1561</v>
      </c>
      <c r="E3601" s="60" t="s">
        <v>3879</v>
      </c>
      <c r="F3601" s="60"/>
      <c r="G3601" s="60"/>
      <c r="H3601" s="60"/>
      <c r="I3601" s="59">
        <f t="shared" si="58"/>
        <v>16</v>
      </c>
      <c r="J3601" s="59" t="s">
        <v>1613</v>
      </c>
      <c r="K3601" s="61"/>
      <c r="L3601" s="62" t="s">
        <v>6737</v>
      </c>
      <c r="M3601" s="62" t="s">
        <v>3879</v>
      </c>
      <c r="N3601" s="72" t="str">
        <f>VLOOKUP(M3601,'Hulpblad KAR-parser'!A:C,2,FALSE)</f>
        <v>Ondergronds</v>
      </c>
      <c r="O3601" s="72" t="str">
        <f>IF(VLOOKUP(M3601,'Hulpblad KAR-parser'!A:C,3,FALSE)="","",VLOOKUP(M3601,'Hulpblad KAR-parser'!A:C,3,FALSE))</f>
        <v>Nee</v>
      </c>
      <c r="P3601" s="136" t="str">
        <f>IF(CONCATENATE(C3601,D3601)="","",VLOOKUP(CONCATENATE(C3601,D3601),Karakteristieken!AQ:AQ,1,FALSE))</f>
        <v>OndergrondsNee</v>
      </c>
    </row>
    <row r="3602" spans="1:16" x14ac:dyDescent="0.25">
      <c r="A3602" s="59">
        <v>200110427</v>
      </c>
      <c r="B3602" s="59">
        <v>200059294</v>
      </c>
      <c r="C3602" s="59" t="s">
        <v>5613</v>
      </c>
      <c r="D3602" s="59" t="s">
        <v>4417</v>
      </c>
      <c r="E3602" s="60" t="s">
        <v>6646</v>
      </c>
      <c r="F3602" s="60"/>
      <c r="G3602" s="60"/>
      <c r="H3602" s="60"/>
      <c r="I3602" s="59">
        <f t="shared" si="58"/>
        <v>19</v>
      </c>
      <c r="J3602" s="59" t="s">
        <v>1613</v>
      </c>
      <c r="K3602" s="61"/>
      <c r="L3602" s="62" t="s">
        <v>6738</v>
      </c>
      <c r="M3602" s="62" t="s">
        <v>6646</v>
      </c>
      <c r="N3602" s="72" t="str">
        <f>VLOOKUP(M3602,'Hulpblad KAR-parser'!A:C,2,FALSE)</f>
        <v>Soort voertuig</v>
      </c>
      <c r="O3602" s="72" t="str">
        <f>IF(VLOOKUP(M3602,'Hulpblad KAR-parser'!A:C,3,FALSE)="","",VLOOKUP(M3602,'Hulpblad KAR-parser'!A:C,3,FALSE))</f>
        <v>Bus</v>
      </c>
      <c r="P3602" s="136" t="str">
        <f>IF(CONCATENATE(C3602,D3602)="","",VLOOKUP(CONCATENATE(C3602,D3602),Karakteristieken!AQ:AQ,1,FALSE))</f>
        <v>Soort voertuigBus</v>
      </c>
    </row>
    <row r="3603" spans="1:16" x14ac:dyDescent="0.25">
      <c r="A3603" s="59"/>
      <c r="B3603" s="59"/>
      <c r="C3603" s="59"/>
      <c r="D3603" s="59"/>
      <c r="E3603" s="60" t="s">
        <v>8417</v>
      </c>
      <c r="F3603" s="60"/>
      <c r="G3603" s="60" t="s">
        <v>6646</v>
      </c>
      <c r="H3603" s="60"/>
      <c r="I3603" s="59">
        <f t="shared" si="58"/>
        <v>7</v>
      </c>
      <c r="J3603" s="59" t="s">
        <v>1561</v>
      </c>
      <c r="K3603" s="61"/>
      <c r="L3603" s="62" t="s">
        <v>6738</v>
      </c>
      <c r="M3603" s="62" t="s">
        <v>6646</v>
      </c>
      <c r="N3603" s="72" t="str">
        <f>VLOOKUP(M3603,'Hulpblad KAR-parser'!A:C,2,FALSE)</f>
        <v>Soort voertuig</v>
      </c>
      <c r="O3603" s="72" t="str">
        <f>IF(VLOOKUP(M3603,'Hulpblad KAR-parser'!A:C,3,FALSE)="","",VLOOKUP(M3603,'Hulpblad KAR-parser'!A:C,3,FALSE))</f>
        <v>Bus</v>
      </c>
      <c r="P3603" s="136" t="str">
        <f>IF(CONCATENATE(C3603,D3603)="","",VLOOKUP(CONCATENATE(C3603,D3603),Karakteristieken!AQ:AQ,1,FALSE))</f>
        <v/>
      </c>
    </row>
    <row r="3604" spans="1:16" x14ac:dyDescent="0.25">
      <c r="A3604" s="59">
        <v>200110428</v>
      </c>
      <c r="B3604" s="59">
        <v>200059296</v>
      </c>
      <c r="C3604" s="59" t="s">
        <v>5613</v>
      </c>
      <c r="D3604" s="59" t="s">
        <v>5649</v>
      </c>
      <c r="E3604" s="60" t="s">
        <v>6667</v>
      </c>
      <c r="F3604" s="60"/>
      <c r="G3604" s="60"/>
      <c r="H3604" s="60"/>
      <c r="I3604" s="59">
        <f t="shared" si="58"/>
        <v>28</v>
      </c>
      <c r="J3604" s="59" t="s">
        <v>1613</v>
      </c>
      <c r="K3604" s="61"/>
      <c r="L3604" s="62" t="s">
        <v>6738</v>
      </c>
      <c r="M3604" s="62" t="s">
        <v>6667</v>
      </c>
      <c r="N3604" s="72" t="str">
        <f>VLOOKUP(M3604,'Hulpblad KAR-parser'!A:C,2,FALSE)</f>
        <v>Soort voertuig</v>
      </c>
      <c r="O3604" s="72" t="str">
        <f>IF(VLOOKUP(M3604,'Hulpblad KAR-parser'!A:C,3,FALSE)="","",VLOOKUP(M3604,'Hulpblad KAR-parser'!A:C,3,FALSE))</f>
        <v>Personenauto</v>
      </c>
      <c r="P3604" s="136" t="str">
        <f>IF(CONCATENATE(C3604,D3604)="","",VLOOKUP(CONCATENATE(C3604,D3604),Karakteristieken!AQ:AQ,1,FALSE))</f>
        <v>Soort voertuigPersonenauto</v>
      </c>
    </row>
    <row r="3605" spans="1:16" x14ac:dyDescent="0.25">
      <c r="A3605" s="59"/>
      <c r="B3605" s="59"/>
      <c r="C3605" s="59"/>
      <c r="D3605" s="59"/>
      <c r="E3605" s="60" t="s">
        <v>8416</v>
      </c>
      <c r="F3605" s="60"/>
      <c r="G3605" s="60" t="s">
        <v>6667</v>
      </c>
      <c r="H3605" s="60"/>
      <c r="I3605" s="59">
        <f t="shared" si="58"/>
        <v>8</v>
      </c>
      <c r="J3605" s="59" t="s">
        <v>1561</v>
      </c>
      <c r="K3605" s="61"/>
      <c r="L3605" s="62" t="s">
        <v>6738</v>
      </c>
      <c r="M3605" s="62" t="s">
        <v>6667</v>
      </c>
      <c r="N3605" s="72" t="str">
        <f>VLOOKUP(M3605,'Hulpblad KAR-parser'!A:C,2,FALSE)</f>
        <v>Soort voertuig</v>
      </c>
      <c r="O3605" s="72" t="str">
        <f>IF(VLOOKUP(M3605,'Hulpblad KAR-parser'!A:C,3,FALSE)="","",VLOOKUP(M3605,'Hulpblad KAR-parser'!A:C,3,FALSE))</f>
        <v>Personenauto</v>
      </c>
      <c r="P3605" s="136" t="str">
        <f>IF(CONCATENATE(C3605,D3605)="","",VLOOKUP(CONCATENATE(C3605,D3605),Karakteristieken!AQ:AQ,1,FALSE))</f>
        <v/>
      </c>
    </row>
    <row r="3606" spans="1:16" x14ac:dyDescent="0.25">
      <c r="A3606" s="59">
        <v>200110429</v>
      </c>
      <c r="B3606" s="59">
        <v>200059295</v>
      </c>
      <c r="C3606" s="59" t="s">
        <v>5613</v>
      </c>
      <c r="D3606" s="59" t="s">
        <v>4423</v>
      </c>
      <c r="E3606" s="60" t="s">
        <v>6678</v>
      </c>
      <c r="F3606" s="60"/>
      <c r="G3606" s="60"/>
      <c r="H3606" s="60"/>
      <c r="I3606" s="59">
        <f t="shared" ref="I3606:I3669" si="59">LEN(E3606)</f>
        <v>26</v>
      </c>
      <c r="J3606" s="59" t="s">
        <v>1613</v>
      </c>
      <c r="K3606" s="61"/>
      <c r="L3606" s="62" t="s">
        <v>6738</v>
      </c>
      <c r="M3606" s="62" t="s">
        <v>6678</v>
      </c>
      <c r="N3606" s="72" t="str">
        <f>VLOOKUP(M3606,'Hulpblad KAR-parser'!A:C,2,FALSE)</f>
        <v>Soort voertuig</v>
      </c>
      <c r="O3606" s="72" t="str">
        <f>IF(VLOOKUP(M3606,'Hulpblad KAR-parser'!A:C,3,FALSE)="","",VLOOKUP(M3606,'Hulpblad KAR-parser'!A:C,3,FALSE))</f>
        <v>Vrachtauto</v>
      </c>
      <c r="P3606" s="136" t="str">
        <f>IF(CONCATENATE(C3606,D3606)="","",VLOOKUP(CONCATENATE(C3606,D3606),Karakteristieken!AQ:AQ,1,FALSE))</f>
        <v>Soort voertuigVrachtauto</v>
      </c>
    </row>
    <row r="3607" spans="1:16" x14ac:dyDescent="0.25">
      <c r="A3607" s="59"/>
      <c r="B3607" s="59"/>
      <c r="C3607" s="59"/>
      <c r="D3607" s="59"/>
      <c r="E3607" s="60" t="s">
        <v>8418</v>
      </c>
      <c r="F3607" s="60"/>
      <c r="G3607" s="60" t="s">
        <v>6678</v>
      </c>
      <c r="H3607" s="60"/>
      <c r="I3607" s="59">
        <f t="shared" si="59"/>
        <v>14</v>
      </c>
      <c r="J3607" s="59" t="s">
        <v>1561</v>
      </c>
      <c r="K3607" s="61"/>
      <c r="L3607" s="62" t="s">
        <v>6738</v>
      </c>
      <c r="M3607" s="62" t="s">
        <v>6678</v>
      </c>
      <c r="N3607" s="72" t="str">
        <f>VLOOKUP(M3607,'Hulpblad KAR-parser'!A:C,2,FALSE)</f>
        <v>Soort voertuig</v>
      </c>
      <c r="O3607" s="72" t="str">
        <f>IF(VLOOKUP(M3607,'Hulpblad KAR-parser'!A:C,3,FALSE)="","",VLOOKUP(M3607,'Hulpblad KAR-parser'!A:C,3,FALSE))</f>
        <v>Vrachtauto</v>
      </c>
      <c r="P3607" s="136" t="str">
        <f>IF(CONCATENATE(C3607,D3607)="","",VLOOKUP(CONCATENATE(C3607,D3607),Karakteristieken!AQ:AQ,1,FALSE))</f>
        <v/>
      </c>
    </row>
    <row r="3608" spans="1:16" x14ac:dyDescent="0.25">
      <c r="A3608" s="59"/>
      <c r="B3608" s="59"/>
      <c r="C3608" s="59"/>
      <c r="D3608" s="59"/>
      <c r="E3608" s="60" t="s">
        <v>8420</v>
      </c>
      <c r="F3608" s="60"/>
      <c r="G3608" s="60" t="s">
        <v>6678</v>
      </c>
      <c r="H3608" s="60"/>
      <c r="I3608" s="59">
        <f t="shared" si="59"/>
        <v>15</v>
      </c>
      <c r="J3608" s="59" t="s">
        <v>1561</v>
      </c>
      <c r="K3608" s="61"/>
      <c r="L3608" s="62" t="s">
        <v>6738</v>
      </c>
      <c r="M3608" s="62" t="s">
        <v>6678</v>
      </c>
      <c r="N3608" s="72" t="str">
        <f>VLOOKUP(M3608,'Hulpblad KAR-parser'!A:C,2,FALSE)</f>
        <v>Soort voertuig</v>
      </c>
      <c r="O3608" s="72" t="str">
        <f>IF(VLOOKUP(M3608,'Hulpblad KAR-parser'!A:C,3,FALSE)="","",VLOOKUP(M3608,'Hulpblad KAR-parser'!A:C,3,FALSE))</f>
        <v>Vrachtauto</v>
      </c>
      <c r="P3608" s="136" t="str">
        <f>IF(CONCATENATE(C3608,D3608)="","",VLOOKUP(CONCATENATE(C3608,D3608),Karakteristieken!AQ:AQ,1,FALSE))</f>
        <v/>
      </c>
    </row>
    <row r="3609" spans="1:16" x14ac:dyDescent="0.25">
      <c r="A3609" s="59"/>
      <c r="B3609" s="59"/>
      <c r="C3609" s="59"/>
      <c r="D3609" s="59"/>
      <c r="E3609" s="60" t="s">
        <v>8419</v>
      </c>
      <c r="F3609" s="60"/>
      <c r="G3609" s="60" t="s">
        <v>6678</v>
      </c>
      <c r="H3609" s="60"/>
      <c r="I3609" s="59">
        <f t="shared" si="59"/>
        <v>27</v>
      </c>
      <c r="J3609" s="59" t="s">
        <v>1561</v>
      </c>
      <c r="K3609" s="61"/>
      <c r="L3609" s="62" t="s">
        <v>6738</v>
      </c>
      <c r="M3609" s="62" t="s">
        <v>6678</v>
      </c>
      <c r="N3609" s="72" t="str">
        <f>VLOOKUP(M3609,'Hulpblad KAR-parser'!A:C,2,FALSE)</f>
        <v>Soort voertuig</v>
      </c>
      <c r="O3609" s="72" t="str">
        <f>IF(VLOOKUP(M3609,'Hulpblad KAR-parser'!A:C,3,FALSE)="","",VLOOKUP(M3609,'Hulpblad KAR-parser'!A:C,3,FALSE))</f>
        <v>Vrachtauto</v>
      </c>
      <c r="P3609" s="136" t="str">
        <f>IF(CONCATENATE(C3609,D3609)="","",VLOOKUP(CONCATENATE(C3609,D3609),Karakteristieken!AQ:AQ,1,FALSE))</f>
        <v/>
      </c>
    </row>
    <row r="3610" spans="1:16" x14ac:dyDescent="0.25">
      <c r="A3610" s="67">
        <v>200137362</v>
      </c>
      <c r="B3610" s="67">
        <v>200107743</v>
      </c>
      <c r="C3610" s="67" t="s">
        <v>5192</v>
      </c>
      <c r="D3610" s="67"/>
      <c r="E3610" s="68" t="s">
        <v>11764</v>
      </c>
      <c r="F3610" s="68"/>
      <c r="G3610" s="68"/>
      <c r="H3610" s="68"/>
      <c r="I3610" s="67">
        <f t="shared" si="59"/>
        <v>11</v>
      </c>
      <c r="J3610" s="67" t="s">
        <v>1613</v>
      </c>
      <c r="K3610" s="91" t="s">
        <v>12550</v>
      </c>
      <c r="L3610" s="62" t="s">
        <v>6737</v>
      </c>
      <c r="M3610" s="62" t="s">
        <v>11764</v>
      </c>
      <c r="N3610" s="72" t="e">
        <f>VLOOKUP(M3610,'Hulpblad KAR-parser'!A:C,2,FALSE)</f>
        <v>#N/A</v>
      </c>
      <c r="O3610" s="72" t="e">
        <f>IF(VLOOKUP(M3610,'Hulpblad KAR-parser'!A:C,3,FALSE)="","",VLOOKUP(M3610,'Hulpblad KAR-parser'!A:C,3,FALSE))</f>
        <v>#N/A</v>
      </c>
      <c r="P3610" s="136" t="e">
        <f>IF(CONCATENATE(C3610,D3610)="","",VLOOKUP(CONCATENATE(C3610,D3610),Karakteristieken!AQ:AQ,1,FALSE))</f>
        <v>#N/A</v>
      </c>
    </row>
    <row r="3611" spans="1:16" x14ac:dyDescent="0.25">
      <c r="A3611" s="67"/>
      <c r="B3611" s="67"/>
      <c r="C3611" s="67"/>
      <c r="D3611" s="67"/>
      <c r="E3611" s="68" t="s">
        <v>11765</v>
      </c>
      <c r="F3611" s="68"/>
      <c r="G3611" s="68" t="s">
        <v>11764</v>
      </c>
      <c r="H3611" s="68"/>
      <c r="I3611" s="67">
        <f t="shared" si="59"/>
        <v>5</v>
      </c>
      <c r="J3611" s="67" t="s">
        <v>1561</v>
      </c>
      <c r="K3611" s="91" t="s">
        <v>12550</v>
      </c>
      <c r="L3611" s="62" t="s">
        <v>6737</v>
      </c>
      <c r="M3611" s="62" t="s">
        <v>11764</v>
      </c>
      <c r="N3611" s="72" t="e">
        <f>VLOOKUP(M3611,'Hulpblad KAR-parser'!A:C,2,FALSE)</f>
        <v>#N/A</v>
      </c>
      <c r="O3611" s="72" t="e">
        <f>IF(VLOOKUP(M3611,'Hulpblad KAR-parser'!A:C,3,FALSE)="","",VLOOKUP(M3611,'Hulpblad KAR-parser'!A:C,3,FALSE))</f>
        <v>#N/A</v>
      </c>
      <c r="P3611" s="136" t="str">
        <f>IF(CONCATENATE(C3611,D3611)="","",VLOOKUP(CONCATENATE(C3611,D3611),Karakteristieken!AQ:AQ,1,FALSE))</f>
        <v/>
      </c>
    </row>
    <row r="3612" spans="1:16" x14ac:dyDescent="0.25">
      <c r="A3612" s="59">
        <v>200137363</v>
      </c>
      <c r="B3612" s="59">
        <v>200107745</v>
      </c>
      <c r="C3612" s="59" t="s">
        <v>5192</v>
      </c>
      <c r="D3612" s="59" t="s">
        <v>1613</v>
      </c>
      <c r="E3612" s="60" t="s">
        <v>11763</v>
      </c>
      <c r="F3612" s="60"/>
      <c r="G3612" s="60"/>
      <c r="H3612" s="60"/>
      <c r="I3612" s="59">
        <f t="shared" si="59"/>
        <v>14</v>
      </c>
      <c r="J3612" s="59" t="s">
        <v>1613</v>
      </c>
      <c r="K3612" s="61"/>
      <c r="L3612" s="62" t="s">
        <v>6737</v>
      </c>
      <c r="M3612" s="62" t="s">
        <v>11763</v>
      </c>
      <c r="N3612" s="72" t="str">
        <f>VLOOKUP(M3612,'Hulpblad KAR-parser'!A:C,2,FALSE)</f>
        <v>Ontruiming</v>
      </c>
      <c r="O3612" s="72" t="str">
        <f>IF(VLOOKUP(M3612,'Hulpblad KAR-parser'!A:C,3,FALSE)="","",VLOOKUP(M3612,'Hulpblad KAR-parser'!A:C,3,FALSE))</f>
        <v>Ja</v>
      </c>
      <c r="P3612" s="136" t="str">
        <f>IF(CONCATENATE(C3612,D3612)="","",VLOOKUP(CONCATENATE(C3612,D3612),Karakteristieken!AQ:AQ,1,FALSE))</f>
        <v>OntruimingJa</v>
      </c>
    </row>
    <row r="3613" spans="1:16" x14ac:dyDescent="0.25">
      <c r="A3613" s="59"/>
      <c r="B3613" s="59"/>
      <c r="C3613" s="59"/>
      <c r="D3613" s="59"/>
      <c r="E3613" s="60" t="s">
        <v>11766</v>
      </c>
      <c r="F3613" s="60"/>
      <c r="G3613" s="60" t="s">
        <v>11763</v>
      </c>
      <c r="H3613" s="60"/>
      <c r="I3613" s="59">
        <f t="shared" si="59"/>
        <v>6</v>
      </c>
      <c r="J3613" s="59" t="s">
        <v>1561</v>
      </c>
      <c r="K3613" s="61"/>
      <c r="L3613" s="62" t="s">
        <v>6737</v>
      </c>
      <c r="M3613" s="62" t="s">
        <v>11763</v>
      </c>
      <c r="N3613" s="72" t="str">
        <f>VLOOKUP(M3613,'Hulpblad KAR-parser'!A:C,2,FALSE)</f>
        <v>Ontruiming</v>
      </c>
      <c r="O3613" s="72" t="str">
        <f>IF(VLOOKUP(M3613,'Hulpblad KAR-parser'!A:C,3,FALSE)="","",VLOOKUP(M3613,'Hulpblad KAR-parser'!A:C,3,FALSE))</f>
        <v>Ja</v>
      </c>
      <c r="P3613" s="136" t="str">
        <f>IF(CONCATENATE(C3613,D3613)="","",VLOOKUP(CONCATENATE(C3613,D3613),Karakteristieken!AQ:AQ,1,FALSE))</f>
        <v/>
      </c>
    </row>
    <row r="3614" spans="1:16" x14ac:dyDescent="0.25">
      <c r="A3614" s="59">
        <v>200137364</v>
      </c>
      <c r="B3614" s="59">
        <v>200107747</v>
      </c>
      <c r="C3614" s="59" t="s">
        <v>5192</v>
      </c>
      <c r="D3614" s="59" t="s">
        <v>1561</v>
      </c>
      <c r="E3614" s="60" t="s">
        <v>11762</v>
      </c>
      <c r="F3614" s="60"/>
      <c r="G3614" s="60"/>
      <c r="H3614" s="60"/>
      <c r="I3614" s="59">
        <f t="shared" si="59"/>
        <v>15</v>
      </c>
      <c r="J3614" s="59" t="s">
        <v>1613</v>
      </c>
      <c r="K3614" s="61"/>
      <c r="L3614" s="62" t="s">
        <v>6737</v>
      </c>
      <c r="M3614" s="62" t="s">
        <v>11762</v>
      </c>
      <c r="N3614" s="72" t="str">
        <f>VLOOKUP(M3614,'Hulpblad KAR-parser'!A:C,2,FALSE)</f>
        <v>Ontruiming</v>
      </c>
      <c r="O3614" s="72" t="str">
        <f>IF(VLOOKUP(M3614,'Hulpblad KAR-parser'!A:C,3,FALSE)="","",VLOOKUP(M3614,'Hulpblad KAR-parser'!A:C,3,FALSE))</f>
        <v>Nee</v>
      </c>
      <c r="P3614" s="136" t="str">
        <f>IF(CONCATENATE(C3614,D3614)="","",VLOOKUP(CONCATENATE(C3614,D3614),Karakteristieken!AQ:AQ,1,FALSE))</f>
        <v>OntruimingNee</v>
      </c>
    </row>
    <row r="3615" spans="1:16" x14ac:dyDescent="0.25">
      <c r="A3615" s="59"/>
      <c r="B3615" s="59"/>
      <c r="C3615" s="59"/>
      <c r="D3615" s="59"/>
      <c r="E3615" s="60" t="s">
        <v>11767</v>
      </c>
      <c r="F3615" s="60"/>
      <c r="G3615" s="60" t="s">
        <v>11762</v>
      </c>
      <c r="H3615" s="60"/>
      <c r="I3615" s="59">
        <f t="shared" si="59"/>
        <v>6</v>
      </c>
      <c r="J3615" s="59" t="s">
        <v>1561</v>
      </c>
      <c r="K3615" s="61"/>
      <c r="L3615" s="62" t="s">
        <v>6737</v>
      </c>
      <c r="M3615" s="62" t="s">
        <v>11762</v>
      </c>
      <c r="N3615" s="72" t="str">
        <f>VLOOKUP(M3615,'Hulpblad KAR-parser'!A:C,2,FALSE)</f>
        <v>Ontruiming</v>
      </c>
      <c r="O3615" s="72" t="str">
        <f>IF(VLOOKUP(M3615,'Hulpblad KAR-parser'!A:C,3,FALSE)="","",VLOOKUP(M3615,'Hulpblad KAR-parser'!A:C,3,FALSE))</f>
        <v>Nee</v>
      </c>
      <c r="P3615" s="136" t="str">
        <f>IF(CONCATENATE(C3615,D3615)="","",VLOOKUP(CONCATENATE(C3615,D3615),Karakteristieken!AQ:AQ,1,FALSE))</f>
        <v/>
      </c>
    </row>
    <row r="3616" spans="1:16" x14ac:dyDescent="0.25">
      <c r="A3616" s="59">
        <v>200112656</v>
      </c>
      <c r="B3616" s="59">
        <v>200011538</v>
      </c>
      <c r="C3616" s="59" t="s">
        <v>5174</v>
      </c>
      <c r="D3616" s="59" t="s">
        <v>5192</v>
      </c>
      <c r="E3616" s="60" t="s">
        <v>6564</v>
      </c>
      <c r="F3616" s="60"/>
      <c r="G3616" s="60"/>
      <c r="H3616" s="60"/>
      <c r="I3616" s="59">
        <f t="shared" si="59"/>
        <v>20</v>
      </c>
      <c r="J3616" s="59" t="s">
        <v>1613</v>
      </c>
      <c r="K3616" s="61"/>
      <c r="L3616" s="62" t="s">
        <v>6738</v>
      </c>
      <c r="M3616" s="62" t="s">
        <v>6564</v>
      </c>
      <c r="N3616" s="72" t="str">
        <f>VLOOKUP(M3616,'Hulpblad KAR-parser'!A:C,2,FALSE)</f>
        <v>Soort oefening</v>
      </c>
      <c r="O3616" s="72" t="str">
        <f>IF(VLOOKUP(M3616,'Hulpblad KAR-parser'!A:C,3,FALSE)="","",VLOOKUP(M3616,'Hulpblad KAR-parser'!A:C,3,FALSE))</f>
        <v>Ontruiming</v>
      </c>
      <c r="P3616" s="136" t="str">
        <f>IF(CONCATENATE(C3616,D3616)="","",VLOOKUP(CONCATENATE(C3616,D3616),Karakteristieken!AQ:AQ,1,FALSE))</f>
        <v>Soort oefeningOntruiming</v>
      </c>
    </row>
    <row r="3617" spans="1:16" x14ac:dyDescent="0.25">
      <c r="A3617" s="59">
        <v>200110430</v>
      </c>
      <c r="B3617" s="59">
        <v>200098814</v>
      </c>
      <c r="C3617" s="59" t="s">
        <v>3880</v>
      </c>
      <c r="D3617" s="65" t="s">
        <v>1613</v>
      </c>
      <c r="E3617" s="60" t="s">
        <v>6382</v>
      </c>
      <c r="F3617" s="60"/>
      <c r="G3617" s="60"/>
      <c r="H3617" s="60"/>
      <c r="I3617" s="59">
        <f t="shared" si="59"/>
        <v>16</v>
      </c>
      <c r="J3617" s="59" t="s">
        <v>1613</v>
      </c>
      <c r="K3617" s="61" t="s">
        <v>12187</v>
      </c>
      <c r="L3617" s="62" t="s">
        <v>6737</v>
      </c>
      <c r="M3617" s="62" t="s">
        <v>6382</v>
      </c>
      <c r="N3617" s="72" t="str">
        <f>VLOOKUP(M3617,'Hulpblad KAR-parser'!A:C,2,FALSE)</f>
        <v>Openlijk geweld</v>
      </c>
      <c r="O3617" s="72" t="str">
        <f>IF(VLOOKUP(M3617,'Hulpblad KAR-parser'!A:C,3,FALSE)="","",VLOOKUP(M3617,'Hulpblad KAR-parser'!A:C,3,FALSE))</f>
        <v/>
      </c>
      <c r="P3617" s="136" t="str">
        <f>IF(CONCATENATE(C3617,D3617)="","",VLOOKUP(CONCATENATE(C3617,D3617),Karakteristieken!AQ:AQ,1,FALSE))</f>
        <v>Openlijk geweldJa</v>
      </c>
    </row>
    <row r="3618" spans="1:16" x14ac:dyDescent="0.25">
      <c r="A3618" s="59"/>
      <c r="B3618" s="59"/>
      <c r="C3618" s="59"/>
      <c r="D3618" s="59"/>
      <c r="E3618" s="60" t="s">
        <v>10325</v>
      </c>
      <c r="F3618" s="60"/>
      <c r="G3618" s="60" t="s">
        <v>6382</v>
      </c>
      <c r="H3618" s="60"/>
      <c r="I3618" s="59">
        <f t="shared" si="59"/>
        <v>6</v>
      </c>
      <c r="J3618" s="59" t="s">
        <v>1561</v>
      </c>
      <c r="K3618" s="61"/>
      <c r="L3618" s="62" t="s">
        <v>6737</v>
      </c>
      <c r="M3618" s="62" t="s">
        <v>6382</v>
      </c>
      <c r="N3618" s="72" t="str">
        <f>VLOOKUP(M3618,'Hulpblad KAR-parser'!A:C,2,FALSE)</f>
        <v>Openlijk geweld</v>
      </c>
      <c r="O3618" s="72" t="str">
        <f>IF(VLOOKUP(M3618,'Hulpblad KAR-parser'!A:C,3,FALSE)="","",VLOOKUP(M3618,'Hulpblad KAR-parser'!A:C,3,FALSE))</f>
        <v/>
      </c>
      <c r="P3618" s="136" t="str">
        <f>IF(CONCATENATE(C3618,D3618)="","",VLOOKUP(CONCATENATE(C3618,D3618),Karakteristieken!AQ:AQ,1,FALSE))</f>
        <v/>
      </c>
    </row>
    <row r="3619" spans="1:16" x14ac:dyDescent="0.25">
      <c r="A3619" s="59">
        <v>200110431</v>
      </c>
      <c r="B3619" s="59">
        <v>200098815</v>
      </c>
      <c r="C3619" s="59" t="s">
        <v>3880</v>
      </c>
      <c r="D3619" s="59" t="s">
        <v>1613</v>
      </c>
      <c r="E3619" s="60" t="s">
        <v>3883</v>
      </c>
      <c r="F3619" s="60"/>
      <c r="G3619" s="60"/>
      <c r="H3619" s="60"/>
      <c r="I3619" s="59">
        <f t="shared" si="59"/>
        <v>19</v>
      </c>
      <c r="J3619" s="59" t="s">
        <v>1613</v>
      </c>
      <c r="K3619" s="61"/>
      <c r="L3619" s="62" t="s">
        <v>6737</v>
      </c>
      <c r="M3619" s="62" t="s">
        <v>3883</v>
      </c>
      <c r="N3619" s="72" t="str">
        <f>VLOOKUP(M3619,'Hulpblad KAR-parser'!A:C,2,FALSE)</f>
        <v>Openlijk geweld</v>
      </c>
      <c r="O3619" s="72" t="str">
        <f>IF(VLOOKUP(M3619,'Hulpblad KAR-parser'!A:C,3,FALSE)="","",VLOOKUP(M3619,'Hulpblad KAR-parser'!A:C,3,FALSE))</f>
        <v>Ja</v>
      </c>
      <c r="P3619" s="136" t="str">
        <f>IF(CONCATENATE(C3619,D3619)="","",VLOOKUP(CONCATENATE(C3619,D3619),Karakteristieken!AQ:AQ,1,FALSE))</f>
        <v>Openlijk geweldJa</v>
      </c>
    </row>
    <row r="3620" spans="1:16" x14ac:dyDescent="0.25">
      <c r="A3620" s="59">
        <v>200110432</v>
      </c>
      <c r="B3620" s="59">
        <v>200098816</v>
      </c>
      <c r="C3620" s="59" t="s">
        <v>3880</v>
      </c>
      <c r="D3620" s="59" t="s">
        <v>1561</v>
      </c>
      <c r="E3620" s="60" t="s">
        <v>3885</v>
      </c>
      <c r="F3620" s="60"/>
      <c r="G3620" s="60"/>
      <c r="H3620" s="60"/>
      <c r="I3620" s="59">
        <f t="shared" si="59"/>
        <v>20</v>
      </c>
      <c r="J3620" s="59" t="s">
        <v>1613</v>
      </c>
      <c r="K3620" s="61"/>
      <c r="L3620" s="62" t="s">
        <v>6737</v>
      </c>
      <c r="M3620" s="62" t="s">
        <v>3885</v>
      </c>
      <c r="N3620" s="72" t="str">
        <f>VLOOKUP(M3620,'Hulpblad KAR-parser'!A:C,2,FALSE)</f>
        <v>Openlijk geweld</v>
      </c>
      <c r="O3620" s="72" t="str">
        <f>IF(VLOOKUP(M3620,'Hulpblad KAR-parser'!A:C,3,FALSE)="","",VLOOKUP(M3620,'Hulpblad KAR-parser'!A:C,3,FALSE))</f>
        <v>Nee</v>
      </c>
      <c r="P3620" s="136" t="str">
        <f>IF(CONCATENATE(C3620,D3620)="","",VLOOKUP(CONCATENATE(C3620,D3620),Karakteristieken!AQ:AQ,1,FALSE))</f>
        <v>Openlijk geweldNee</v>
      </c>
    </row>
    <row r="3621" spans="1:16" x14ac:dyDescent="0.25">
      <c r="A3621" s="67">
        <v>200110433</v>
      </c>
      <c r="B3621" s="67">
        <v>200098817</v>
      </c>
      <c r="C3621" s="67" t="s">
        <v>3886</v>
      </c>
      <c r="D3621" s="67"/>
      <c r="E3621" s="68" t="s">
        <v>6383</v>
      </c>
      <c r="F3621" s="68"/>
      <c r="G3621" s="68"/>
      <c r="H3621" s="68"/>
      <c r="I3621" s="67">
        <f t="shared" si="59"/>
        <v>9</v>
      </c>
      <c r="J3621" s="67" t="s">
        <v>1613</v>
      </c>
      <c r="K3621" s="91" t="s">
        <v>12550</v>
      </c>
      <c r="L3621" s="62" t="s">
        <v>6737</v>
      </c>
      <c r="M3621" s="62" t="s">
        <v>6383</v>
      </c>
      <c r="N3621" s="72" t="e">
        <f>VLOOKUP(M3621,'Hulpblad KAR-parser'!A:C,2,FALSE)</f>
        <v>#N/A</v>
      </c>
      <c r="O3621" s="72" t="e">
        <f>IF(VLOOKUP(M3621,'Hulpblad KAR-parser'!A:C,3,FALSE)="","",VLOOKUP(M3621,'Hulpblad KAR-parser'!A:C,3,FALSE))</f>
        <v>#N/A</v>
      </c>
      <c r="P3621" s="136" t="e">
        <f>IF(CONCATENATE(C3621,D3621)="","",VLOOKUP(CONCATENATE(C3621,D3621),Karakteristieken!AQ:AQ,1,FALSE))</f>
        <v>#N/A</v>
      </c>
    </row>
    <row r="3622" spans="1:16" x14ac:dyDescent="0.25">
      <c r="A3622" s="67"/>
      <c r="B3622" s="67"/>
      <c r="C3622" s="67"/>
      <c r="D3622" s="67"/>
      <c r="E3622" s="68" t="s">
        <v>10354</v>
      </c>
      <c r="F3622" s="68"/>
      <c r="G3622" s="68" t="s">
        <v>6383</v>
      </c>
      <c r="H3622" s="68"/>
      <c r="I3622" s="67">
        <f t="shared" si="59"/>
        <v>6</v>
      </c>
      <c r="J3622" s="67" t="s">
        <v>1561</v>
      </c>
      <c r="K3622" s="91" t="s">
        <v>12550</v>
      </c>
      <c r="L3622" s="62" t="s">
        <v>6737</v>
      </c>
      <c r="M3622" s="62" t="s">
        <v>6383</v>
      </c>
      <c r="N3622" s="72" t="e">
        <f>VLOOKUP(M3622,'Hulpblad KAR-parser'!A:C,2,FALSE)</f>
        <v>#N/A</v>
      </c>
      <c r="O3622" s="72" t="e">
        <f>IF(VLOOKUP(M3622,'Hulpblad KAR-parser'!A:C,3,FALSE)="","",VLOOKUP(M3622,'Hulpblad KAR-parser'!A:C,3,FALSE))</f>
        <v>#N/A</v>
      </c>
      <c r="P3622" s="136" t="str">
        <f>IF(CONCATENATE(C3622,D3622)="","",VLOOKUP(CONCATENATE(C3622,D3622),Karakteristieken!AQ:AQ,1,FALSE))</f>
        <v/>
      </c>
    </row>
    <row r="3623" spans="1:16" x14ac:dyDescent="0.25">
      <c r="A3623" s="59">
        <v>200110434</v>
      </c>
      <c r="B3623" s="59">
        <v>200098818</v>
      </c>
      <c r="C3623" s="59" t="s">
        <v>3886</v>
      </c>
      <c r="D3623" s="59" t="s">
        <v>3891</v>
      </c>
      <c r="E3623" s="60" t="s">
        <v>3893</v>
      </c>
      <c r="F3623" s="60"/>
      <c r="G3623" s="60"/>
      <c r="H3623" s="60"/>
      <c r="I3623" s="59">
        <f t="shared" si="59"/>
        <v>17</v>
      </c>
      <c r="J3623" s="59" t="s">
        <v>1613</v>
      </c>
      <c r="K3623" s="61"/>
      <c r="L3623" s="62" t="s">
        <v>6737</v>
      </c>
      <c r="M3623" s="62" t="s">
        <v>3893</v>
      </c>
      <c r="N3623" s="72" t="str">
        <f>VLOOKUP(M3623,'Hulpblad KAR-parser'!A:C,2,FALSE)</f>
        <v>Ops Ambu</v>
      </c>
      <c r="O3623" s="72" t="str">
        <f>IF(VLOOKUP(M3623,'Hulpblad KAR-parser'!A:C,3,FALSE)="","",VLOOKUP(M3623,'Hulpblad KAR-parser'!A:C,3,FALSE))</f>
        <v>Code 10</v>
      </c>
      <c r="P3623" s="136" t="str">
        <f>IF(CONCATENATE(C3623,D3623)="","",VLOOKUP(CONCATENATE(C3623,D3623),Karakteristieken!AQ:AQ,1,FALSE))</f>
        <v>Ops AmbuCode 10</v>
      </c>
    </row>
    <row r="3624" spans="1:16" x14ac:dyDescent="0.25">
      <c r="A3624" s="59"/>
      <c r="B3624" s="59"/>
      <c r="C3624" s="59"/>
      <c r="D3624" s="59"/>
      <c r="E3624" s="60" t="s">
        <v>10326</v>
      </c>
      <c r="F3624" s="60"/>
      <c r="G3624" s="60" t="s">
        <v>3893</v>
      </c>
      <c r="H3624" s="60"/>
      <c r="I3624" s="59">
        <f t="shared" si="59"/>
        <v>13</v>
      </c>
      <c r="J3624" s="59" t="s">
        <v>1561</v>
      </c>
      <c r="K3624" s="61"/>
      <c r="L3624" s="62" t="s">
        <v>6737</v>
      </c>
      <c r="M3624" s="62" t="s">
        <v>3893</v>
      </c>
      <c r="N3624" s="72" t="str">
        <f>VLOOKUP(M3624,'Hulpblad KAR-parser'!A:C,2,FALSE)</f>
        <v>Ops Ambu</v>
      </c>
      <c r="O3624" s="72" t="str">
        <f>IF(VLOOKUP(M3624,'Hulpblad KAR-parser'!A:C,3,FALSE)="","",VLOOKUP(M3624,'Hulpblad KAR-parser'!A:C,3,FALSE))</f>
        <v>Code 10</v>
      </c>
      <c r="P3624" s="136" t="str">
        <f>IF(CONCATENATE(C3624,D3624)="","",VLOOKUP(CONCATENATE(C3624,D3624),Karakteristieken!AQ:AQ,1,FALSE))</f>
        <v/>
      </c>
    </row>
    <row r="3625" spans="1:16" x14ac:dyDescent="0.25">
      <c r="A3625" s="59"/>
      <c r="B3625" s="59"/>
      <c r="C3625" s="59"/>
      <c r="D3625" s="59"/>
      <c r="E3625" s="60" t="s">
        <v>10327</v>
      </c>
      <c r="F3625" s="60"/>
      <c r="G3625" s="60" t="s">
        <v>3893</v>
      </c>
      <c r="H3625" s="60"/>
      <c r="I3625" s="59">
        <f t="shared" si="59"/>
        <v>8</v>
      </c>
      <c r="J3625" s="59" t="s">
        <v>1561</v>
      </c>
      <c r="K3625" s="61"/>
      <c r="L3625" s="62" t="s">
        <v>6737</v>
      </c>
      <c r="M3625" s="62" t="s">
        <v>3893</v>
      </c>
      <c r="N3625" s="72" t="str">
        <f>VLOOKUP(M3625,'Hulpblad KAR-parser'!A:C,2,FALSE)</f>
        <v>Ops Ambu</v>
      </c>
      <c r="O3625" s="72" t="str">
        <f>IF(VLOOKUP(M3625,'Hulpblad KAR-parser'!A:C,3,FALSE)="","",VLOOKUP(M3625,'Hulpblad KAR-parser'!A:C,3,FALSE))</f>
        <v>Code 10</v>
      </c>
      <c r="P3625" s="136" t="str">
        <f>IF(CONCATENATE(C3625,D3625)="","",VLOOKUP(CONCATENATE(C3625,D3625),Karakteristieken!AQ:AQ,1,FALSE))</f>
        <v/>
      </c>
    </row>
    <row r="3626" spans="1:16" x14ac:dyDescent="0.25">
      <c r="A3626" s="59"/>
      <c r="B3626" s="59"/>
      <c r="C3626" s="59"/>
      <c r="D3626" s="59"/>
      <c r="E3626" s="60" t="s">
        <v>10328</v>
      </c>
      <c r="F3626" s="60"/>
      <c r="G3626" s="60" t="s">
        <v>3893</v>
      </c>
      <c r="H3626" s="60"/>
      <c r="I3626" s="59">
        <f t="shared" si="59"/>
        <v>7</v>
      </c>
      <c r="J3626" s="59" t="s">
        <v>1561</v>
      </c>
      <c r="K3626" s="61"/>
      <c r="L3626" s="62" t="s">
        <v>6737</v>
      </c>
      <c r="M3626" s="62" t="s">
        <v>3893</v>
      </c>
      <c r="N3626" s="72" t="str">
        <f>VLOOKUP(M3626,'Hulpblad KAR-parser'!A:C,2,FALSE)</f>
        <v>Ops Ambu</v>
      </c>
      <c r="O3626" s="72" t="str">
        <f>IF(VLOOKUP(M3626,'Hulpblad KAR-parser'!A:C,3,FALSE)="","",VLOOKUP(M3626,'Hulpblad KAR-parser'!A:C,3,FALSE))</f>
        <v>Code 10</v>
      </c>
      <c r="P3626" s="136" t="str">
        <f>IF(CONCATENATE(C3626,D3626)="","",VLOOKUP(CONCATENATE(C3626,D3626),Karakteristieken!AQ:AQ,1,FALSE))</f>
        <v/>
      </c>
    </row>
    <row r="3627" spans="1:16" x14ac:dyDescent="0.25">
      <c r="A3627" s="59"/>
      <c r="B3627" s="59"/>
      <c r="C3627" s="59"/>
      <c r="D3627" s="59"/>
      <c r="E3627" s="60" t="s">
        <v>10329</v>
      </c>
      <c r="F3627" s="60"/>
      <c r="G3627" s="60" t="s">
        <v>3893</v>
      </c>
      <c r="H3627" s="60"/>
      <c r="I3627" s="59">
        <f t="shared" si="59"/>
        <v>5</v>
      </c>
      <c r="J3627" s="59" t="s">
        <v>1561</v>
      </c>
      <c r="K3627" s="61"/>
      <c r="L3627" s="62" t="s">
        <v>6737</v>
      </c>
      <c r="M3627" s="62" t="s">
        <v>3893</v>
      </c>
      <c r="N3627" s="72" t="str">
        <f>VLOOKUP(M3627,'Hulpblad KAR-parser'!A:C,2,FALSE)</f>
        <v>Ops Ambu</v>
      </c>
      <c r="O3627" s="72" t="str">
        <f>IF(VLOOKUP(M3627,'Hulpblad KAR-parser'!A:C,3,FALSE)="","",VLOOKUP(M3627,'Hulpblad KAR-parser'!A:C,3,FALSE))</f>
        <v>Code 10</v>
      </c>
      <c r="P3627" s="136" t="str">
        <f>IF(CONCATENATE(C3627,D3627)="","",VLOOKUP(CONCATENATE(C3627,D3627),Karakteristieken!AQ:AQ,1,FALSE))</f>
        <v/>
      </c>
    </row>
    <row r="3628" spans="1:16" x14ac:dyDescent="0.25">
      <c r="A3628" s="59"/>
      <c r="B3628" s="59"/>
      <c r="C3628" s="59"/>
      <c r="D3628" s="59"/>
      <c r="E3628" s="60" t="s">
        <v>10330</v>
      </c>
      <c r="F3628" s="60"/>
      <c r="G3628" s="60" t="s">
        <v>3893</v>
      </c>
      <c r="H3628" s="60"/>
      <c r="I3628" s="59">
        <f t="shared" si="59"/>
        <v>7</v>
      </c>
      <c r="J3628" s="59" t="s">
        <v>1561</v>
      </c>
      <c r="K3628" s="61"/>
      <c r="L3628" s="62" t="s">
        <v>6737</v>
      </c>
      <c r="M3628" s="62" t="s">
        <v>3893</v>
      </c>
      <c r="N3628" s="72" t="str">
        <f>VLOOKUP(M3628,'Hulpblad KAR-parser'!A:C,2,FALSE)</f>
        <v>Ops Ambu</v>
      </c>
      <c r="O3628" s="72" t="str">
        <f>IF(VLOOKUP(M3628,'Hulpblad KAR-parser'!A:C,3,FALSE)="","",VLOOKUP(M3628,'Hulpblad KAR-parser'!A:C,3,FALSE))</f>
        <v>Code 10</v>
      </c>
      <c r="P3628" s="136" t="str">
        <f>IF(CONCATENATE(C3628,D3628)="","",VLOOKUP(CONCATENATE(C3628,D3628),Karakteristieken!AQ:AQ,1,FALSE))</f>
        <v/>
      </c>
    </row>
    <row r="3629" spans="1:16" x14ac:dyDescent="0.25">
      <c r="A3629" s="59">
        <v>200110435</v>
      </c>
      <c r="B3629" s="59">
        <v>200098819</v>
      </c>
      <c r="C3629" s="59" t="s">
        <v>3886</v>
      </c>
      <c r="D3629" s="59" t="s">
        <v>3894</v>
      </c>
      <c r="E3629" s="60" t="s">
        <v>3896</v>
      </c>
      <c r="F3629" s="60"/>
      <c r="G3629" s="60"/>
      <c r="H3629" s="60"/>
      <c r="I3629" s="59">
        <f t="shared" si="59"/>
        <v>17</v>
      </c>
      <c r="J3629" s="59" t="s">
        <v>1613</v>
      </c>
      <c r="K3629" s="61"/>
      <c r="L3629" s="62" t="s">
        <v>6737</v>
      </c>
      <c r="M3629" s="62" t="s">
        <v>3896</v>
      </c>
      <c r="N3629" s="72" t="str">
        <f>VLOOKUP(M3629,'Hulpblad KAR-parser'!A:C,2,FALSE)</f>
        <v>Ops Ambu</v>
      </c>
      <c r="O3629" s="72" t="str">
        <f>IF(VLOOKUP(M3629,'Hulpblad KAR-parser'!A:C,3,FALSE)="","",VLOOKUP(M3629,'Hulpblad KAR-parser'!A:C,3,FALSE))</f>
        <v>Code 20</v>
      </c>
      <c r="P3629" s="136" t="str">
        <f>IF(CONCATENATE(C3629,D3629)="","",VLOOKUP(CONCATENATE(C3629,D3629),Karakteristieken!AQ:AQ,1,FALSE))</f>
        <v>Ops AmbuCode 20</v>
      </c>
    </row>
    <row r="3630" spans="1:16" x14ac:dyDescent="0.25">
      <c r="A3630" s="59"/>
      <c r="B3630" s="59"/>
      <c r="C3630" s="59"/>
      <c r="D3630" s="59"/>
      <c r="E3630" s="60" t="s">
        <v>10331</v>
      </c>
      <c r="F3630" s="60"/>
      <c r="G3630" s="60" t="s">
        <v>3896</v>
      </c>
      <c r="H3630" s="60"/>
      <c r="I3630" s="59">
        <f t="shared" si="59"/>
        <v>13</v>
      </c>
      <c r="J3630" s="59" t="s">
        <v>1561</v>
      </c>
      <c r="K3630" s="61"/>
      <c r="L3630" s="62" t="s">
        <v>6737</v>
      </c>
      <c r="M3630" s="62" t="s">
        <v>3896</v>
      </c>
      <c r="N3630" s="72" t="str">
        <f>VLOOKUP(M3630,'Hulpblad KAR-parser'!A:C,2,FALSE)</f>
        <v>Ops Ambu</v>
      </c>
      <c r="O3630" s="72" t="str">
        <f>IF(VLOOKUP(M3630,'Hulpblad KAR-parser'!A:C,3,FALSE)="","",VLOOKUP(M3630,'Hulpblad KAR-parser'!A:C,3,FALSE))</f>
        <v>Code 20</v>
      </c>
      <c r="P3630" s="136" t="str">
        <f>IF(CONCATENATE(C3630,D3630)="","",VLOOKUP(CONCATENATE(C3630,D3630),Karakteristieken!AQ:AQ,1,FALSE))</f>
        <v/>
      </c>
    </row>
    <row r="3631" spans="1:16" x14ac:dyDescent="0.25">
      <c r="A3631" s="59"/>
      <c r="B3631" s="59"/>
      <c r="C3631" s="59"/>
      <c r="D3631" s="59"/>
      <c r="E3631" s="60" t="s">
        <v>10332</v>
      </c>
      <c r="F3631" s="60"/>
      <c r="G3631" s="60" t="s">
        <v>3896</v>
      </c>
      <c r="H3631" s="60"/>
      <c r="I3631" s="59">
        <f t="shared" si="59"/>
        <v>8</v>
      </c>
      <c r="J3631" s="59" t="s">
        <v>1561</v>
      </c>
      <c r="K3631" s="61"/>
      <c r="L3631" s="62" t="s">
        <v>6737</v>
      </c>
      <c r="M3631" s="62" t="s">
        <v>3896</v>
      </c>
      <c r="N3631" s="72" t="str">
        <f>VLOOKUP(M3631,'Hulpblad KAR-parser'!A:C,2,FALSE)</f>
        <v>Ops Ambu</v>
      </c>
      <c r="O3631" s="72" t="str">
        <f>IF(VLOOKUP(M3631,'Hulpblad KAR-parser'!A:C,3,FALSE)="","",VLOOKUP(M3631,'Hulpblad KAR-parser'!A:C,3,FALSE))</f>
        <v>Code 20</v>
      </c>
      <c r="P3631" s="136" t="str">
        <f>IF(CONCATENATE(C3631,D3631)="","",VLOOKUP(CONCATENATE(C3631,D3631),Karakteristieken!AQ:AQ,1,FALSE))</f>
        <v/>
      </c>
    </row>
    <row r="3632" spans="1:16" x14ac:dyDescent="0.25">
      <c r="A3632" s="59"/>
      <c r="B3632" s="59"/>
      <c r="C3632" s="59"/>
      <c r="D3632" s="59"/>
      <c r="E3632" s="60" t="s">
        <v>10333</v>
      </c>
      <c r="F3632" s="60"/>
      <c r="G3632" s="60" t="s">
        <v>3896</v>
      </c>
      <c r="H3632" s="60"/>
      <c r="I3632" s="59">
        <f t="shared" si="59"/>
        <v>7</v>
      </c>
      <c r="J3632" s="59" t="s">
        <v>1561</v>
      </c>
      <c r="K3632" s="61"/>
      <c r="L3632" s="62" t="s">
        <v>6737</v>
      </c>
      <c r="M3632" s="62" t="s">
        <v>3896</v>
      </c>
      <c r="N3632" s="72" t="str">
        <f>VLOOKUP(M3632,'Hulpblad KAR-parser'!A:C,2,FALSE)</f>
        <v>Ops Ambu</v>
      </c>
      <c r="O3632" s="72" t="str">
        <f>IF(VLOOKUP(M3632,'Hulpblad KAR-parser'!A:C,3,FALSE)="","",VLOOKUP(M3632,'Hulpblad KAR-parser'!A:C,3,FALSE))</f>
        <v>Code 20</v>
      </c>
      <c r="P3632" s="136" t="str">
        <f>IF(CONCATENATE(C3632,D3632)="","",VLOOKUP(CONCATENATE(C3632,D3632),Karakteristieken!AQ:AQ,1,FALSE))</f>
        <v/>
      </c>
    </row>
    <row r="3633" spans="1:16" x14ac:dyDescent="0.25">
      <c r="A3633" s="59"/>
      <c r="B3633" s="59"/>
      <c r="C3633" s="59"/>
      <c r="D3633" s="59"/>
      <c r="E3633" s="60" t="s">
        <v>10334</v>
      </c>
      <c r="F3633" s="60"/>
      <c r="G3633" s="60" t="s">
        <v>3896</v>
      </c>
      <c r="H3633" s="60"/>
      <c r="I3633" s="59">
        <f t="shared" si="59"/>
        <v>5</v>
      </c>
      <c r="J3633" s="59" t="s">
        <v>1561</v>
      </c>
      <c r="K3633" s="61"/>
      <c r="L3633" s="62" t="s">
        <v>6737</v>
      </c>
      <c r="M3633" s="62" t="s">
        <v>3896</v>
      </c>
      <c r="N3633" s="72" t="str">
        <f>VLOOKUP(M3633,'Hulpblad KAR-parser'!A:C,2,FALSE)</f>
        <v>Ops Ambu</v>
      </c>
      <c r="O3633" s="72" t="str">
        <f>IF(VLOOKUP(M3633,'Hulpblad KAR-parser'!A:C,3,FALSE)="","",VLOOKUP(M3633,'Hulpblad KAR-parser'!A:C,3,FALSE))</f>
        <v>Code 20</v>
      </c>
      <c r="P3633" s="136" t="str">
        <f>IF(CONCATENATE(C3633,D3633)="","",VLOOKUP(CONCATENATE(C3633,D3633),Karakteristieken!AQ:AQ,1,FALSE))</f>
        <v/>
      </c>
    </row>
    <row r="3634" spans="1:16" x14ac:dyDescent="0.25">
      <c r="A3634" s="59"/>
      <c r="B3634" s="59"/>
      <c r="C3634" s="59"/>
      <c r="D3634" s="59"/>
      <c r="E3634" s="60" t="s">
        <v>10335</v>
      </c>
      <c r="F3634" s="60"/>
      <c r="G3634" s="60" t="s">
        <v>3896</v>
      </c>
      <c r="H3634" s="60"/>
      <c r="I3634" s="59">
        <f t="shared" si="59"/>
        <v>7</v>
      </c>
      <c r="J3634" s="59" t="s">
        <v>1561</v>
      </c>
      <c r="K3634" s="61"/>
      <c r="L3634" s="62" t="s">
        <v>6737</v>
      </c>
      <c r="M3634" s="62" t="s">
        <v>3896</v>
      </c>
      <c r="N3634" s="72" t="str">
        <f>VLOOKUP(M3634,'Hulpblad KAR-parser'!A:C,2,FALSE)</f>
        <v>Ops Ambu</v>
      </c>
      <c r="O3634" s="72" t="str">
        <f>IF(VLOOKUP(M3634,'Hulpblad KAR-parser'!A:C,3,FALSE)="","",VLOOKUP(M3634,'Hulpblad KAR-parser'!A:C,3,FALSE))</f>
        <v>Code 20</v>
      </c>
      <c r="P3634" s="136" t="str">
        <f>IF(CONCATENATE(C3634,D3634)="","",VLOOKUP(CONCATENATE(C3634,D3634),Karakteristieken!AQ:AQ,1,FALSE))</f>
        <v/>
      </c>
    </row>
    <row r="3635" spans="1:16" x14ac:dyDescent="0.25">
      <c r="A3635" s="59">
        <v>200110436</v>
      </c>
      <c r="B3635" s="59">
        <v>200098820</v>
      </c>
      <c r="C3635" s="59" t="s">
        <v>3886</v>
      </c>
      <c r="D3635" s="59" t="s">
        <v>3897</v>
      </c>
      <c r="E3635" s="60" t="s">
        <v>3899</v>
      </c>
      <c r="F3635" s="60"/>
      <c r="G3635" s="60"/>
      <c r="H3635" s="60"/>
      <c r="I3635" s="59">
        <f t="shared" si="59"/>
        <v>17</v>
      </c>
      <c r="J3635" s="59" t="s">
        <v>1613</v>
      </c>
      <c r="K3635" s="61"/>
      <c r="L3635" s="62" t="s">
        <v>6737</v>
      </c>
      <c r="M3635" s="62" t="s">
        <v>3899</v>
      </c>
      <c r="N3635" s="72" t="str">
        <f>VLOOKUP(M3635,'Hulpblad KAR-parser'!A:C,2,FALSE)</f>
        <v>Ops Ambu</v>
      </c>
      <c r="O3635" s="72" t="str">
        <f>IF(VLOOKUP(M3635,'Hulpblad KAR-parser'!A:C,3,FALSE)="","",VLOOKUP(M3635,'Hulpblad KAR-parser'!A:C,3,FALSE))</f>
        <v>Code 30</v>
      </c>
      <c r="P3635" s="136" t="str">
        <f>IF(CONCATENATE(C3635,D3635)="","",VLOOKUP(CONCATENATE(C3635,D3635),Karakteristieken!AQ:AQ,1,FALSE))</f>
        <v>Ops AmbuCode 30</v>
      </c>
    </row>
    <row r="3636" spans="1:16" x14ac:dyDescent="0.25">
      <c r="A3636" s="59"/>
      <c r="B3636" s="59"/>
      <c r="C3636" s="59"/>
      <c r="D3636" s="59"/>
      <c r="E3636" s="60" t="s">
        <v>10336</v>
      </c>
      <c r="F3636" s="60"/>
      <c r="G3636" s="60" t="s">
        <v>3899</v>
      </c>
      <c r="H3636" s="60"/>
      <c r="I3636" s="59">
        <f t="shared" si="59"/>
        <v>13</v>
      </c>
      <c r="J3636" s="59" t="s">
        <v>1561</v>
      </c>
      <c r="K3636" s="61"/>
      <c r="L3636" s="62" t="s">
        <v>6737</v>
      </c>
      <c r="M3636" s="62" t="s">
        <v>3899</v>
      </c>
      <c r="N3636" s="72" t="str">
        <f>VLOOKUP(M3636,'Hulpblad KAR-parser'!A:C,2,FALSE)</f>
        <v>Ops Ambu</v>
      </c>
      <c r="O3636" s="72" t="str">
        <f>IF(VLOOKUP(M3636,'Hulpblad KAR-parser'!A:C,3,FALSE)="","",VLOOKUP(M3636,'Hulpblad KAR-parser'!A:C,3,FALSE))</f>
        <v>Code 30</v>
      </c>
      <c r="P3636" s="136" t="str">
        <f>IF(CONCATENATE(C3636,D3636)="","",VLOOKUP(CONCATENATE(C3636,D3636),Karakteristieken!AQ:AQ,1,FALSE))</f>
        <v/>
      </c>
    </row>
    <row r="3637" spans="1:16" x14ac:dyDescent="0.25">
      <c r="A3637" s="59"/>
      <c r="B3637" s="59"/>
      <c r="C3637" s="59"/>
      <c r="D3637" s="59"/>
      <c r="E3637" s="60" t="s">
        <v>10337</v>
      </c>
      <c r="F3637" s="60"/>
      <c r="G3637" s="60" t="s">
        <v>3899</v>
      </c>
      <c r="H3637" s="60"/>
      <c r="I3637" s="59">
        <f t="shared" si="59"/>
        <v>8</v>
      </c>
      <c r="J3637" s="59" t="s">
        <v>1561</v>
      </c>
      <c r="K3637" s="61"/>
      <c r="L3637" s="62" t="s">
        <v>6737</v>
      </c>
      <c r="M3637" s="62" t="s">
        <v>3899</v>
      </c>
      <c r="N3637" s="72" t="str">
        <f>VLOOKUP(M3637,'Hulpblad KAR-parser'!A:C,2,FALSE)</f>
        <v>Ops Ambu</v>
      </c>
      <c r="O3637" s="72" t="str">
        <f>IF(VLOOKUP(M3637,'Hulpblad KAR-parser'!A:C,3,FALSE)="","",VLOOKUP(M3637,'Hulpblad KAR-parser'!A:C,3,FALSE))</f>
        <v>Code 30</v>
      </c>
      <c r="P3637" s="136" t="str">
        <f>IF(CONCATENATE(C3637,D3637)="","",VLOOKUP(CONCATENATE(C3637,D3637),Karakteristieken!AQ:AQ,1,FALSE))</f>
        <v/>
      </c>
    </row>
    <row r="3638" spans="1:16" x14ac:dyDescent="0.25">
      <c r="A3638" s="59"/>
      <c r="B3638" s="59"/>
      <c r="C3638" s="59"/>
      <c r="D3638" s="59"/>
      <c r="E3638" s="60" t="s">
        <v>10338</v>
      </c>
      <c r="F3638" s="60"/>
      <c r="G3638" s="60" t="s">
        <v>3899</v>
      </c>
      <c r="H3638" s="60"/>
      <c r="I3638" s="59">
        <f t="shared" si="59"/>
        <v>7</v>
      </c>
      <c r="J3638" s="59" t="s">
        <v>1561</v>
      </c>
      <c r="K3638" s="61"/>
      <c r="L3638" s="62" t="s">
        <v>6737</v>
      </c>
      <c r="M3638" s="62" t="s">
        <v>3899</v>
      </c>
      <c r="N3638" s="72" t="str">
        <f>VLOOKUP(M3638,'Hulpblad KAR-parser'!A:C,2,FALSE)</f>
        <v>Ops Ambu</v>
      </c>
      <c r="O3638" s="72" t="str">
        <f>IF(VLOOKUP(M3638,'Hulpblad KAR-parser'!A:C,3,FALSE)="","",VLOOKUP(M3638,'Hulpblad KAR-parser'!A:C,3,FALSE))</f>
        <v>Code 30</v>
      </c>
      <c r="P3638" s="136" t="str">
        <f>IF(CONCATENATE(C3638,D3638)="","",VLOOKUP(CONCATENATE(C3638,D3638),Karakteristieken!AQ:AQ,1,FALSE))</f>
        <v/>
      </c>
    </row>
    <row r="3639" spans="1:16" x14ac:dyDescent="0.25">
      <c r="A3639" s="59"/>
      <c r="B3639" s="59"/>
      <c r="C3639" s="59"/>
      <c r="D3639" s="59"/>
      <c r="E3639" s="60" t="s">
        <v>10339</v>
      </c>
      <c r="F3639" s="60"/>
      <c r="G3639" s="60" t="s">
        <v>3899</v>
      </c>
      <c r="H3639" s="60"/>
      <c r="I3639" s="59">
        <f t="shared" si="59"/>
        <v>5</v>
      </c>
      <c r="J3639" s="59" t="s">
        <v>1561</v>
      </c>
      <c r="K3639" s="61"/>
      <c r="L3639" s="62" t="s">
        <v>6737</v>
      </c>
      <c r="M3639" s="62" t="s">
        <v>3899</v>
      </c>
      <c r="N3639" s="72" t="str">
        <f>VLOOKUP(M3639,'Hulpblad KAR-parser'!A:C,2,FALSE)</f>
        <v>Ops Ambu</v>
      </c>
      <c r="O3639" s="72" t="str">
        <f>IF(VLOOKUP(M3639,'Hulpblad KAR-parser'!A:C,3,FALSE)="","",VLOOKUP(M3639,'Hulpblad KAR-parser'!A:C,3,FALSE))</f>
        <v>Code 30</v>
      </c>
      <c r="P3639" s="136" t="str">
        <f>IF(CONCATENATE(C3639,D3639)="","",VLOOKUP(CONCATENATE(C3639,D3639),Karakteristieken!AQ:AQ,1,FALSE))</f>
        <v/>
      </c>
    </row>
    <row r="3640" spans="1:16" x14ac:dyDescent="0.25">
      <c r="A3640" s="59"/>
      <c r="B3640" s="59"/>
      <c r="C3640" s="59"/>
      <c r="D3640" s="59"/>
      <c r="E3640" s="60" t="s">
        <v>10340</v>
      </c>
      <c r="F3640" s="60"/>
      <c r="G3640" s="60" t="s">
        <v>3899</v>
      </c>
      <c r="H3640" s="60"/>
      <c r="I3640" s="59">
        <f t="shared" si="59"/>
        <v>7</v>
      </c>
      <c r="J3640" s="59" t="s">
        <v>1561</v>
      </c>
      <c r="K3640" s="61"/>
      <c r="L3640" s="62" t="s">
        <v>6737</v>
      </c>
      <c r="M3640" s="62" t="s">
        <v>3899</v>
      </c>
      <c r="N3640" s="72" t="str">
        <f>VLOOKUP(M3640,'Hulpblad KAR-parser'!A:C,2,FALSE)</f>
        <v>Ops Ambu</v>
      </c>
      <c r="O3640" s="72" t="str">
        <f>IF(VLOOKUP(M3640,'Hulpblad KAR-parser'!A:C,3,FALSE)="","",VLOOKUP(M3640,'Hulpblad KAR-parser'!A:C,3,FALSE))</f>
        <v>Code 30</v>
      </c>
      <c r="P3640" s="136" t="str">
        <f>IF(CONCATENATE(C3640,D3640)="","",VLOOKUP(CONCATENATE(C3640,D3640),Karakteristieken!AQ:AQ,1,FALSE))</f>
        <v/>
      </c>
    </row>
    <row r="3641" spans="1:16" x14ac:dyDescent="0.25">
      <c r="A3641" s="59">
        <v>200110437</v>
      </c>
      <c r="B3641" s="59">
        <v>200098821</v>
      </c>
      <c r="C3641" s="59" t="s">
        <v>3886</v>
      </c>
      <c r="D3641" s="59" t="s">
        <v>3900</v>
      </c>
      <c r="E3641" s="60" t="s">
        <v>3902</v>
      </c>
      <c r="F3641" s="60"/>
      <c r="G3641" s="60"/>
      <c r="H3641" s="60"/>
      <c r="I3641" s="59">
        <f t="shared" si="59"/>
        <v>17</v>
      </c>
      <c r="J3641" s="59" t="s">
        <v>1613</v>
      </c>
      <c r="K3641" s="61"/>
      <c r="L3641" s="62" t="s">
        <v>6737</v>
      </c>
      <c r="M3641" s="62" t="s">
        <v>3902</v>
      </c>
      <c r="N3641" s="72" t="str">
        <f>VLOOKUP(M3641,'Hulpblad KAR-parser'!A:C,2,FALSE)</f>
        <v>Ops Ambu</v>
      </c>
      <c r="O3641" s="72" t="str">
        <f>IF(VLOOKUP(M3641,'Hulpblad KAR-parser'!A:C,3,FALSE)="","",VLOOKUP(M3641,'Hulpblad KAR-parser'!A:C,3,FALSE))</f>
        <v>Code 40</v>
      </c>
      <c r="P3641" s="136" t="str">
        <f>IF(CONCATENATE(C3641,D3641)="","",VLOOKUP(CONCATENATE(C3641,D3641),Karakteristieken!AQ:AQ,1,FALSE))</f>
        <v>Ops AmbuCode 40</v>
      </c>
    </row>
    <row r="3642" spans="1:16" x14ac:dyDescent="0.25">
      <c r="A3642" s="59"/>
      <c r="B3642" s="59"/>
      <c r="C3642" s="59"/>
      <c r="D3642" s="59"/>
      <c r="E3642" s="60" t="s">
        <v>10341</v>
      </c>
      <c r="F3642" s="60"/>
      <c r="G3642" s="60" t="s">
        <v>3902</v>
      </c>
      <c r="H3642" s="60"/>
      <c r="I3642" s="59">
        <f t="shared" si="59"/>
        <v>13</v>
      </c>
      <c r="J3642" s="59" t="s">
        <v>1561</v>
      </c>
      <c r="K3642" s="61"/>
      <c r="L3642" s="62" t="s">
        <v>6737</v>
      </c>
      <c r="M3642" s="62" t="s">
        <v>3902</v>
      </c>
      <c r="N3642" s="72" t="str">
        <f>VLOOKUP(M3642,'Hulpblad KAR-parser'!A:C,2,FALSE)</f>
        <v>Ops Ambu</v>
      </c>
      <c r="O3642" s="72" t="str">
        <f>IF(VLOOKUP(M3642,'Hulpblad KAR-parser'!A:C,3,FALSE)="","",VLOOKUP(M3642,'Hulpblad KAR-parser'!A:C,3,FALSE))</f>
        <v>Code 40</v>
      </c>
      <c r="P3642" s="136" t="str">
        <f>IF(CONCATENATE(C3642,D3642)="","",VLOOKUP(CONCATENATE(C3642,D3642),Karakteristieken!AQ:AQ,1,FALSE))</f>
        <v/>
      </c>
    </row>
    <row r="3643" spans="1:16" x14ac:dyDescent="0.25">
      <c r="A3643" s="59"/>
      <c r="B3643" s="59"/>
      <c r="C3643" s="59"/>
      <c r="D3643" s="59"/>
      <c r="E3643" s="60" t="s">
        <v>10342</v>
      </c>
      <c r="F3643" s="60"/>
      <c r="G3643" s="60" t="s">
        <v>3902</v>
      </c>
      <c r="H3643" s="60"/>
      <c r="I3643" s="59">
        <f t="shared" si="59"/>
        <v>8</v>
      </c>
      <c r="J3643" s="59" t="s">
        <v>1561</v>
      </c>
      <c r="K3643" s="61"/>
      <c r="L3643" s="62" t="s">
        <v>6737</v>
      </c>
      <c r="M3643" s="62" t="s">
        <v>3902</v>
      </c>
      <c r="N3643" s="72" t="str">
        <f>VLOOKUP(M3643,'Hulpblad KAR-parser'!A:C,2,FALSE)</f>
        <v>Ops Ambu</v>
      </c>
      <c r="O3643" s="72" t="str">
        <f>IF(VLOOKUP(M3643,'Hulpblad KAR-parser'!A:C,3,FALSE)="","",VLOOKUP(M3643,'Hulpblad KAR-parser'!A:C,3,FALSE))</f>
        <v>Code 40</v>
      </c>
      <c r="P3643" s="136" t="str">
        <f>IF(CONCATENATE(C3643,D3643)="","",VLOOKUP(CONCATENATE(C3643,D3643),Karakteristieken!AQ:AQ,1,FALSE))</f>
        <v/>
      </c>
    </row>
    <row r="3644" spans="1:16" x14ac:dyDescent="0.25">
      <c r="A3644" s="59"/>
      <c r="B3644" s="59"/>
      <c r="C3644" s="59"/>
      <c r="D3644" s="59"/>
      <c r="E3644" s="60" t="s">
        <v>10343</v>
      </c>
      <c r="F3644" s="60"/>
      <c r="G3644" s="60" t="s">
        <v>3902</v>
      </c>
      <c r="H3644" s="60"/>
      <c r="I3644" s="59">
        <f t="shared" si="59"/>
        <v>7</v>
      </c>
      <c r="J3644" s="59" t="s">
        <v>1561</v>
      </c>
      <c r="K3644" s="61"/>
      <c r="L3644" s="62" t="s">
        <v>6737</v>
      </c>
      <c r="M3644" s="62" t="s">
        <v>3902</v>
      </c>
      <c r="N3644" s="72" t="str">
        <f>VLOOKUP(M3644,'Hulpblad KAR-parser'!A:C,2,FALSE)</f>
        <v>Ops Ambu</v>
      </c>
      <c r="O3644" s="72" t="str">
        <f>IF(VLOOKUP(M3644,'Hulpblad KAR-parser'!A:C,3,FALSE)="","",VLOOKUP(M3644,'Hulpblad KAR-parser'!A:C,3,FALSE))</f>
        <v>Code 40</v>
      </c>
      <c r="P3644" s="136" t="str">
        <f>IF(CONCATENATE(C3644,D3644)="","",VLOOKUP(CONCATENATE(C3644,D3644),Karakteristieken!AQ:AQ,1,FALSE))</f>
        <v/>
      </c>
    </row>
    <row r="3645" spans="1:16" x14ac:dyDescent="0.25">
      <c r="A3645" s="59"/>
      <c r="B3645" s="59"/>
      <c r="C3645" s="59"/>
      <c r="D3645" s="59"/>
      <c r="E3645" s="60" t="s">
        <v>10344</v>
      </c>
      <c r="F3645" s="60"/>
      <c r="G3645" s="60" t="s">
        <v>3902</v>
      </c>
      <c r="H3645" s="60"/>
      <c r="I3645" s="59">
        <f t="shared" si="59"/>
        <v>5</v>
      </c>
      <c r="J3645" s="59" t="s">
        <v>1561</v>
      </c>
      <c r="K3645" s="61"/>
      <c r="L3645" s="62" t="s">
        <v>6737</v>
      </c>
      <c r="M3645" s="62" t="s">
        <v>3902</v>
      </c>
      <c r="N3645" s="72" t="str">
        <f>VLOOKUP(M3645,'Hulpblad KAR-parser'!A:C,2,FALSE)</f>
        <v>Ops Ambu</v>
      </c>
      <c r="O3645" s="72" t="str">
        <f>IF(VLOOKUP(M3645,'Hulpblad KAR-parser'!A:C,3,FALSE)="","",VLOOKUP(M3645,'Hulpblad KAR-parser'!A:C,3,FALSE))</f>
        <v>Code 40</v>
      </c>
      <c r="P3645" s="136" t="str">
        <f>IF(CONCATENATE(C3645,D3645)="","",VLOOKUP(CONCATENATE(C3645,D3645),Karakteristieken!AQ:AQ,1,FALSE))</f>
        <v/>
      </c>
    </row>
    <row r="3646" spans="1:16" x14ac:dyDescent="0.25">
      <c r="A3646" s="59"/>
      <c r="B3646" s="59"/>
      <c r="C3646" s="59"/>
      <c r="D3646" s="59"/>
      <c r="E3646" s="60" t="s">
        <v>10345</v>
      </c>
      <c r="F3646" s="60"/>
      <c r="G3646" s="60" t="s">
        <v>3902</v>
      </c>
      <c r="H3646" s="60"/>
      <c r="I3646" s="59">
        <f t="shared" si="59"/>
        <v>7</v>
      </c>
      <c r="J3646" s="59" t="s">
        <v>1561</v>
      </c>
      <c r="K3646" s="61"/>
      <c r="L3646" s="62" t="s">
        <v>6737</v>
      </c>
      <c r="M3646" s="62" t="s">
        <v>3902</v>
      </c>
      <c r="N3646" s="72" t="str">
        <f>VLOOKUP(M3646,'Hulpblad KAR-parser'!A:C,2,FALSE)</f>
        <v>Ops Ambu</v>
      </c>
      <c r="O3646" s="72" t="str">
        <f>IF(VLOOKUP(M3646,'Hulpblad KAR-parser'!A:C,3,FALSE)="","",VLOOKUP(M3646,'Hulpblad KAR-parser'!A:C,3,FALSE))</f>
        <v>Code 40</v>
      </c>
      <c r="P3646" s="136" t="str">
        <f>IF(CONCATENATE(C3646,D3646)="","",VLOOKUP(CONCATENATE(C3646,D3646),Karakteristieken!AQ:AQ,1,FALSE))</f>
        <v/>
      </c>
    </row>
    <row r="3647" spans="1:16" x14ac:dyDescent="0.25">
      <c r="A3647" s="59">
        <v>200110438</v>
      </c>
      <c r="B3647" s="59">
        <v>200098822</v>
      </c>
      <c r="C3647" s="59" t="s">
        <v>3886</v>
      </c>
      <c r="D3647" s="59" t="s">
        <v>3887</v>
      </c>
      <c r="E3647" s="60" t="s">
        <v>3890</v>
      </c>
      <c r="F3647" s="60"/>
      <c r="G3647" s="60"/>
      <c r="H3647" s="60"/>
      <c r="I3647" s="59">
        <f t="shared" si="59"/>
        <v>16</v>
      </c>
      <c r="J3647" s="59" t="s">
        <v>1613</v>
      </c>
      <c r="K3647" s="61"/>
      <c r="L3647" s="62" t="s">
        <v>6737</v>
      </c>
      <c r="M3647" s="62" t="s">
        <v>3890</v>
      </c>
      <c r="N3647" s="72" t="str">
        <f>VLOOKUP(M3647,'Hulpblad KAR-parser'!A:C,2,FALSE)</f>
        <v>Ops Ambu</v>
      </c>
      <c r="O3647" s="72" t="str">
        <f>IF(VLOOKUP(M3647,'Hulpblad KAR-parser'!A:C,3,FALSE)="","",VLOOKUP(M3647,'Hulpblad KAR-parser'!A:C,3,FALSE))</f>
        <v>Code 5</v>
      </c>
      <c r="P3647" s="136" t="str">
        <f>IF(CONCATENATE(C3647,D3647)="","",VLOOKUP(CONCATENATE(C3647,D3647),Karakteristieken!AQ:AQ,1,FALSE))</f>
        <v>Ops AmbuCode 5</v>
      </c>
    </row>
    <row r="3648" spans="1:16" x14ac:dyDescent="0.25">
      <c r="A3648" s="59"/>
      <c r="B3648" s="59"/>
      <c r="C3648" s="59"/>
      <c r="D3648" s="59"/>
      <c r="E3648" s="60" t="s">
        <v>10346</v>
      </c>
      <c r="F3648" s="60"/>
      <c r="G3648" s="60" t="s">
        <v>3890</v>
      </c>
      <c r="H3648" s="60"/>
      <c r="I3648" s="59">
        <f t="shared" si="59"/>
        <v>12</v>
      </c>
      <c r="J3648" s="59" t="s">
        <v>1561</v>
      </c>
      <c r="K3648" s="61"/>
      <c r="L3648" s="62" t="s">
        <v>6737</v>
      </c>
      <c r="M3648" s="62" t="s">
        <v>3890</v>
      </c>
      <c r="N3648" s="72" t="str">
        <f>VLOOKUP(M3648,'Hulpblad KAR-parser'!A:C,2,FALSE)</f>
        <v>Ops Ambu</v>
      </c>
      <c r="O3648" s="72" t="str">
        <f>IF(VLOOKUP(M3648,'Hulpblad KAR-parser'!A:C,3,FALSE)="","",VLOOKUP(M3648,'Hulpblad KAR-parser'!A:C,3,FALSE))</f>
        <v>Code 5</v>
      </c>
      <c r="P3648" s="136" t="str">
        <f>IF(CONCATENATE(C3648,D3648)="","",VLOOKUP(CONCATENATE(C3648,D3648),Karakteristieken!AQ:AQ,1,FALSE))</f>
        <v/>
      </c>
    </row>
    <row r="3649" spans="1:16" x14ac:dyDescent="0.25">
      <c r="A3649" s="59"/>
      <c r="B3649" s="59"/>
      <c r="C3649" s="59"/>
      <c r="D3649" s="59"/>
      <c r="E3649" s="60" t="s">
        <v>10347</v>
      </c>
      <c r="F3649" s="60"/>
      <c r="G3649" s="60" t="s">
        <v>3890</v>
      </c>
      <c r="H3649" s="60"/>
      <c r="I3649" s="59">
        <f t="shared" si="59"/>
        <v>7</v>
      </c>
      <c r="J3649" s="59" t="s">
        <v>1561</v>
      </c>
      <c r="K3649" s="61"/>
      <c r="L3649" s="62" t="s">
        <v>6737</v>
      </c>
      <c r="M3649" s="62" t="s">
        <v>3890</v>
      </c>
      <c r="N3649" s="72" t="str">
        <f>VLOOKUP(M3649,'Hulpblad KAR-parser'!A:C,2,FALSE)</f>
        <v>Ops Ambu</v>
      </c>
      <c r="O3649" s="72" t="str">
        <f>IF(VLOOKUP(M3649,'Hulpblad KAR-parser'!A:C,3,FALSE)="","",VLOOKUP(M3649,'Hulpblad KAR-parser'!A:C,3,FALSE))</f>
        <v>Code 5</v>
      </c>
      <c r="P3649" s="136" t="str">
        <f>IF(CONCATENATE(C3649,D3649)="","",VLOOKUP(CONCATENATE(C3649,D3649),Karakteristieken!AQ:AQ,1,FALSE))</f>
        <v/>
      </c>
    </row>
    <row r="3650" spans="1:16" x14ac:dyDescent="0.25">
      <c r="A3650" s="59"/>
      <c r="B3650" s="59"/>
      <c r="C3650" s="59"/>
      <c r="D3650" s="59"/>
      <c r="E3650" s="60" t="s">
        <v>10348</v>
      </c>
      <c r="F3650" s="60"/>
      <c r="G3650" s="60" t="s">
        <v>3890</v>
      </c>
      <c r="H3650" s="60"/>
      <c r="I3650" s="59">
        <f t="shared" si="59"/>
        <v>6</v>
      </c>
      <c r="J3650" s="59" t="s">
        <v>1561</v>
      </c>
      <c r="K3650" s="61"/>
      <c r="L3650" s="62" t="s">
        <v>6737</v>
      </c>
      <c r="M3650" s="62" t="s">
        <v>3890</v>
      </c>
      <c r="N3650" s="72" t="str">
        <f>VLOOKUP(M3650,'Hulpblad KAR-parser'!A:C,2,FALSE)</f>
        <v>Ops Ambu</v>
      </c>
      <c r="O3650" s="72" t="str">
        <f>IF(VLOOKUP(M3650,'Hulpblad KAR-parser'!A:C,3,FALSE)="","",VLOOKUP(M3650,'Hulpblad KAR-parser'!A:C,3,FALSE))</f>
        <v>Code 5</v>
      </c>
      <c r="P3650" s="136" t="str">
        <f>IF(CONCATENATE(C3650,D3650)="","",VLOOKUP(CONCATENATE(C3650,D3650),Karakteristieken!AQ:AQ,1,FALSE))</f>
        <v/>
      </c>
    </row>
    <row r="3651" spans="1:16" x14ac:dyDescent="0.25">
      <c r="A3651" s="59">
        <v>200110439</v>
      </c>
      <c r="B3651" s="59">
        <v>200098823</v>
      </c>
      <c r="C3651" s="59" t="s">
        <v>3886</v>
      </c>
      <c r="D3651" s="59" t="s">
        <v>3903</v>
      </c>
      <c r="E3651" s="60" t="s">
        <v>3905</v>
      </c>
      <c r="F3651" s="60"/>
      <c r="G3651" s="60"/>
      <c r="H3651" s="60"/>
      <c r="I3651" s="59">
        <f t="shared" si="59"/>
        <v>17</v>
      </c>
      <c r="J3651" s="59" t="s">
        <v>1613</v>
      </c>
      <c r="K3651" s="61"/>
      <c r="L3651" s="62" t="s">
        <v>6737</v>
      </c>
      <c r="M3651" s="62" t="s">
        <v>3905</v>
      </c>
      <c r="N3651" s="72" t="str">
        <f>VLOOKUP(M3651,'Hulpblad KAR-parser'!A:C,2,FALSE)</f>
        <v>Ops Ambu</v>
      </c>
      <c r="O3651" s="72" t="str">
        <f>IF(VLOOKUP(M3651,'Hulpblad KAR-parser'!A:C,3,FALSE)="","",VLOOKUP(M3651,'Hulpblad KAR-parser'!A:C,3,FALSE))</f>
        <v>Code 50</v>
      </c>
      <c r="P3651" s="136" t="str">
        <f>IF(CONCATENATE(C3651,D3651)="","",VLOOKUP(CONCATENATE(C3651,D3651),Karakteristieken!AQ:AQ,1,FALSE))</f>
        <v>Ops AmbuCode 50</v>
      </c>
    </row>
    <row r="3652" spans="1:16" x14ac:dyDescent="0.25">
      <c r="A3652" s="59"/>
      <c r="B3652" s="59"/>
      <c r="C3652" s="59"/>
      <c r="D3652" s="59"/>
      <c r="E3652" s="60" t="s">
        <v>10349</v>
      </c>
      <c r="F3652" s="60"/>
      <c r="G3652" s="60" t="s">
        <v>3905</v>
      </c>
      <c r="H3652" s="60"/>
      <c r="I3652" s="59">
        <f t="shared" si="59"/>
        <v>13</v>
      </c>
      <c r="J3652" s="59" t="s">
        <v>1561</v>
      </c>
      <c r="K3652" s="61"/>
      <c r="L3652" s="62" t="s">
        <v>6737</v>
      </c>
      <c r="M3652" s="62" t="s">
        <v>3905</v>
      </c>
      <c r="N3652" s="72" t="str">
        <f>VLOOKUP(M3652,'Hulpblad KAR-parser'!A:C,2,FALSE)</f>
        <v>Ops Ambu</v>
      </c>
      <c r="O3652" s="72" t="str">
        <f>IF(VLOOKUP(M3652,'Hulpblad KAR-parser'!A:C,3,FALSE)="","",VLOOKUP(M3652,'Hulpblad KAR-parser'!A:C,3,FALSE))</f>
        <v>Code 50</v>
      </c>
      <c r="P3652" s="136" t="str">
        <f>IF(CONCATENATE(C3652,D3652)="","",VLOOKUP(CONCATENATE(C3652,D3652),Karakteristieken!AQ:AQ,1,FALSE))</f>
        <v/>
      </c>
    </row>
    <row r="3653" spans="1:16" x14ac:dyDescent="0.25">
      <c r="A3653" s="59"/>
      <c r="B3653" s="59"/>
      <c r="C3653" s="59"/>
      <c r="D3653" s="59"/>
      <c r="E3653" s="60" t="s">
        <v>10350</v>
      </c>
      <c r="F3653" s="60"/>
      <c r="G3653" s="60" t="s">
        <v>3905</v>
      </c>
      <c r="H3653" s="60"/>
      <c r="I3653" s="59">
        <f t="shared" si="59"/>
        <v>8</v>
      </c>
      <c r="J3653" s="59" t="s">
        <v>1561</v>
      </c>
      <c r="K3653" s="61"/>
      <c r="L3653" s="62" t="s">
        <v>6737</v>
      </c>
      <c r="M3653" s="62" t="s">
        <v>3905</v>
      </c>
      <c r="N3653" s="72" t="str">
        <f>VLOOKUP(M3653,'Hulpblad KAR-parser'!A:C,2,FALSE)</f>
        <v>Ops Ambu</v>
      </c>
      <c r="O3653" s="72" t="str">
        <f>IF(VLOOKUP(M3653,'Hulpblad KAR-parser'!A:C,3,FALSE)="","",VLOOKUP(M3653,'Hulpblad KAR-parser'!A:C,3,FALSE))</f>
        <v>Code 50</v>
      </c>
      <c r="P3653" s="136" t="str">
        <f>IF(CONCATENATE(C3653,D3653)="","",VLOOKUP(CONCATENATE(C3653,D3653),Karakteristieken!AQ:AQ,1,FALSE))</f>
        <v/>
      </c>
    </row>
    <row r="3654" spans="1:16" x14ac:dyDescent="0.25">
      <c r="A3654" s="59"/>
      <c r="B3654" s="59"/>
      <c r="C3654" s="59"/>
      <c r="D3654" s="59"/>
      <c r="E3654" s="60" t="s">
        <v>10351</v>
      </c>
      <c r="F3654" s="60"/>
      <c r="G3654" s="60" t="s">
        <v>3905</v>
      </c>
      <c r="H3654" s="60"/>
      <c r="I3654" s="59">
        <f t="shared" si="59"/>
        <v>7</v>
      </c>
      <c r="J3654" s="59" t="s">
        <v>1561</v>
      </c>
      <c r="K3654" s="61"/>
      <c r="L3654" s="62" t="s">
        <v>6737</v>
      </c>
      <c r="M3654" s="62" t="s">
        <v>3905</v>
      </c>
      <c r="N3654" s="72" t="str">
        <f>VLOOKUP(M3654,'Hulpblad KAR-parser'!A:C,2,FALSE)</f>
        <v>Ops Ambu</v>
      </c>
      <c r="O3654" s="72" t="str">
        <f>IF(VLOOKUP(M3654,'Hulpblad KAR-parser'!A:C,3,FALSE)="","",VLOOKUP(M3654,'Hulpblad KAR-parser'!A:C,3,FALSE))</f>
        <v>Code 50</v>
      </c>
      <c r="P3654" s="136" t="str">
        <f>IF(CONCATENATE(C3654,D3654)="","",VLOOKUP(CONCATENATE(C3654,D3654),Karakteristieken!AQ:AQ,1,FALSE))</f>
        <v/>
      </c>
    </row>
    <row r="3655" spans="1:16" x14ac:dyDescent="0.25">
      <c r="A3655" s="59"/>
      <c r="B3655" s="59"/>
      <c r="C3655" s="59"/>
      <c r="D3655" s="59"/>
      <c r="E3655" s="60" t="s">
        <v>10352</v>
      </c>
      <c r="F3655" s="60"/>
      <c r="G3655" s="60" t="s">
        <v>3905</v>
      </c>
      <c r="H3655" s="60"/>
      <c r="I3655" s="59">
        <f t="shared" si="59"/>
        <v>5</v>
      </c>
      <c r="J3655" s="59" t="s">
        <v>1561</v>
      </c>
      <c r="K3655" s="61"/>
      <c r="L3655" s="62" t="s">
        <v>6737</v>
      </c>
      <c r="M3655" s="62" t="s">
        <v>3905</v>
      </c>
      <c r="N3655" s="72" t="str">
        <f>VLOOKUP(M3655,'Hulpblad KAR-parser'!A:C,2,FALSE)</f>
        <v>Ops Ambu</v>
      </c>
      <c r="O3655" s="72" t="str">
        <f>IF(VLOOKUP(M3655,'Hulpblad KAR-parser'!A:C,3,FALSE)="","",VLOOKUP(M3655,'Hulpblad KAR-parser'!A:C,3,FALSE))</f>
        <v>Code 50</v>
      </c>
      <c r="P3655" s="136" t="str">
        <f>IF(CONCATENATE(C3655,D3655)="","",VLOOKUP(CONCATENATE(C3655,D3655),Karakteristieken!AQ:AQ,1,FALSE))</f>
        <v/>
      </c>
    </row>
    <row r="3656" spans="1:16" x14ac:dyDescent="0.25">
      <c r="A3656" s="59"/>
      <c r="B3656" s="59"/>
      <c r="C3656" s="59"/>
      <c r="D3656" s="59"/>
      <c r="E3656" s="60" t="s">
        <v>10353</v>
      </c>
      <c r="F3656" s="60"/>
      <c r="G3656" s="60" t="s">
        <v>3905</v>
      </c>
      <c r="H3656" s="60"/>
      <c r="I3656" s="59">
        <f t="shared" si="59"/>
        <v>7</v>
      </c>
      <c r="J3656" s="59" t="s">
        <v>1561</v>
      </c>
      <c r="K3656" s="61"/>
      <c r="L3656" s="62" t="s">
        <v>6737</v>
      </c>
      <c r="M3656" s="62" t="s">
        <v>3905</v>
      </c>
      <c r="N3656" s="72" t="str">
        <f>VLOOKUP(M3656,'Hulpblad KAR-parser'!A:C,2,FALSE)</f>
        <v>Ops Ambu</v>
      </c>
      <c r="O3656" s="72" t="str">
        <f>IF(VLOOKUP(M3656,'Hulpblad KAR-parser'!A:C,3,FALSE)="","",VLOOKUP(M3656,'Hulpblad KAR-parser'!A:C,3,FALSE))</f>
        <v>Code 50</v>
      </c>
      <c r="P3656" s="136" t="str">
        <f>IF(CONCATENATE(C3656,D3656)="","",VLOOKUP(CONCATENATE(C3656,D3656),Karakteristieken!AQ:AQ,1,FALSE))</f>
        <v/>
      </c>
    </row>
    <row r="3657" spans="1:16" x14ac:dyDescent="0.25">
      <c r="A3657" s="67">
        <v>200110440</v>
      </c>
      <c r="B3657" s="67">
        <v>200098824</v>
      </c>
      <c r="C3657" s="67" t="s">
        <v>3906</v>
      </c>
      <c r="D3657" s="67"/>
      <c r="E3657" s="68" t="s">
        <v>6384</v>
      </c>
      <c r="F3657" s="68"/>
      <c r="G3657" s="68"/>
      <c r="H3657" s="68"/>
      <c r="I3657" s="67">
        <f t="shared" si="59"/>
        <v>17</v>
      </c>
      <c r="J3657" s="67" t="s">
        <v>1613</v>
      </c>
      <c r="K3657" s="91" t="s">
        <v>12550</v>
      </c>
      <c r="L3657" s="62" t="s">
        <v>6737</v>
      </c>
      <c r="M3657" s="62" t="s">
        <v>6384</v>
      </c>
      <c r="N3657" s="72" t="e">
        <f>VLOOKUP(M3657,'Hulpblad KAR-parser'!A:C,2,FALSE)</f>
        <v>#N/A</v>
      </c>
      <c r="O3657" s="72" t="e">
        <f>IF(VLOOKUP(M3657,'Hulpblad KAR-parser'!A:C,3,FALSE)="","",VLOOKUP(M3657,'Hulpblad KAR-parser'!A:C,3,FALSE))</f>
        <v>#N/A</v>
      </c>
      <c r="P3657" s="136" t="e">
        <f>IF(CONCATENATE(C3657,D3657)="","",VLOOKUP(CONCATENATE(C3657,D3657),Karakteristieken!AQ:AQ,1,FALSE))</f>
        <v>#N/A</v>
      </c>
    </row>
    <row r="3658" spans="1:16" x14ac:dyDescent="0.25">
      <c r="A3658" s="67"/>
      <c r="B3658" s="67"/>
      <c r="C3658" s="67"/>
      <c r="D3658" s="67"/>
      <c r="E3658" s="68" t="s">
        <v>10361</v>
      </c>
      <c r="F3658" s="68"/>
      <c r="G3658" s="68" t="s">
        <v>6384</v>
      </c>
      <c r="H3658" s="68"/>
      <c r="I3658" s="67">
        <f t="shared" si="59"/>
        <v>4</v>
      </c>
      <c r="J3658" s="67" t="s">
        <v>1561</v>
      </c>
      <c r="K3658" s="91" t="s">
        <v>12550</v>
      </c>
      <c r="L3658" s="62" t="s">
        <v>6737</v>
      </c>
      <c r="M3658" s="62" t="s">
        <v>6384</v>
      </c>
      <c r="N3658" s="72" t="e">
        <f>VLOOKUP(M3658,'Hulpblad KAR-parser'!A:C,2,FALSE)</f>
        <v>#N/A</v>
      </c>
      <c r="O3658" s="72" t="e">
        <f>IF(VLOOKUP(M3658,'Hulpblad KAR-parser'!A:C,3,FALSE)="","",VLOOKUP(M3658,'Hulpblad KAR-parser'!A:C,3,FALSE))</f>
        <v>#N/A</v>
      </c>
      <c r="P3658" s="136" t="str">
        <f>IF(CONCATENATE(C3658,D3658)="","",VLOOKUP(CONCATENATE(C3658,D3658),Karakteristieken!AQ:AQ,1,FALSE))</f>
        <v/>
      </c>
    </row>
    <row r="3659" spans="1:16" x14ac:dyDescent="0.25">
      <c r="A3659" s="67"/>
      <c r="B3659" s="67"/>
      <c r="C3659" s="67"/>
      <c r="D3659" s="67"/>
      <c r="E3659" s="68" t="s">
        <v>10362</v>
      </c>
      <c r="F3659" s="68"/>
      <c r="G3659" s="68" t="s">
        <v>6384</v>
      </c>
      <c r="H3659" s="68"/>
      <c r="I3659" s="67">
        <f t="shared" si="59"/>
        <v>6</v>
      </c>
      <c r="J3659" s="67" t="s">
        <v>1561</v>
      </c>
      <c r="K3659" s="91" t="s">
        <v>12550</v>
      </c>
      <c r="L3659" s="62" t="s">
        <v>6737</v>
      </c>
      <c r="M3659" s="62" t="s">
        <v>6384</v>
      </c>
      <c r="N3659" s="72" t="e">
        <f>VLOOKUP(M3659,'Hulpblad KAR-parser'!A:C,2,FALSE)</f>
        <v>#N/A</v>
      </c>
      <c r="O3659" s="72" t="e">
        <f>IF(VLOOKUP(M3659,'Hulpblad KAR-parser'!A:C,3,FALSE)="","",VLOOKUP(M3659,'Hulpblad KAR-parser'!A:C,3,FALSE))</f>
        <v>#N/A</v>
      </c>
      <c r="P3659" s="136" t="str">
        <f>IF(CONCATENATE(C3659,D3659)="","",VLOOKUP(CONCATENATE(C3659,D3659),Karakteristieken!AQ:AQ,1,FALSE))</f>
        <v/>
      </c>
    </row>
    <row r="3660" spans="1:16" x14ac:dyDescent="0.25">
      <c r="A3660" s="59">
        <v>200110441</v>
      </c>
      <c r="B3660" s="59">
        <v>200098825</v>
      </c>
      <c r="C3660" s="59" t="s">
        <v>3906</v>
      </c>
      <c r="D3660" s="59" t="s">
        <v>3907</v>
      </c>
      <c r="E3660" s="60" t="s">
        <v>3910</v>
      </c>
      <c r="F3660" s="60"/>
      <c r="G3660" s="60"/>
      <c r="H3660" s="60"/>
      <c r="I3660" s="59">
        <f t="shared" si="59"/>
        <v>27</v>
      </c>
      <c r="J3660" s="59" t="s">
        <v>1613</v>
      </c>
      <c r="K3660" s="61"/>
      <c r="L3660" s="62" t="s">
        <v>6737</v>
      </c>
      <c r="M3660" s="62" t="s">
        <v>3910</v>
      </c>
      <c r="N3660" s="72" t="str">
        <f>VLOOKUP(M3660,'Hulpblad KAR-parser'!A:C,2,FALSE)</f>
        <v>Ops Bijstand GBO</v>
      </c>
      <c r="O3660" s="72" t="str">
        <f>IF(VLOOKUP(M3660,'Hulpblad KAR-parser'!A:C,3,FALSE)="","",VLOOKUP(M3660,'Hulpblad KAR-parser'!A:C,3,FALSE))</f>
        <v>Intern MK gebied</v>
      </c>
      <c r="P3660" s="136" t="str">
        <f>IF(CONCATENATE(C3660,D3660)="","",VLOOKUP(CONCATENATE(C3660,D3660),Karakteristieken!AQ:AQ,1,FALSE))</f>
        <v>Ops Bijstand GBOIntern MK gebied</v>
      </c>
    </row>
    <row r="3661" spans="1:16" x14ac:dyDescent="0.25">
      <c r="A3661" s="59"/>
      <c r="B3661" s="59"/>
      <c r="C3661" s="59"/>
      <c r="D3661" s="59"/>
      <c r="E3661" s="60" t="s">
        <v>10355</v>
      </c>
      <c r="F3661" s="60"/>
      <c r="G3661" s="60" t="s">
        <v>3910</v>
      </c>
      <c r="H3661" s="60"/>
      <c r="I3661" s="59">
        <f t="shared" si="59"/>
        <v>7</v>
      </c>
      <c r="J3661" s="59" t="s">
        <v>1561</v>
      </c>
      <c r="K3661" s="61"/>
      <c r="L3661" s="62" t="s">
        <v>6737</v>
      </c>
      <c r="M3661" s="62" t="s">
        <v>3910</v>
      </c>
      <c r="N3661" s="72" t="str">
        <f>VLOOKUP(M3661,'Hulpblad KAR-parser'!A:C,2,FALSE)</f>
        <v>Ops Bijstand GBO</v>
      </c>
      <c r="O3661" s="72" t="str">
        <f>IF(VLOOKUP(M3661,'Hulpblad KAR-parser'!A:C,3,FALSE)="","",VLOOKUP(M3661,'Hulpblad KAR-parser'!A:C,3,FALSE))</f>
        <v>Intern MK gebied</v>
      </c>
      <c r="P3661" s="136" t="str">
        <f>IF(CONCATENATE(C3661,D3661)="","",VLOOKUP(CONCATENATE(C3661,D3661),Karakteristieken!AQ:AQ,1,FALSE))</f>
        <v/>
      </c>
    </row>
    <row r="3662" spans="1:16" x14ac:dyDescent="0.25">
      <c r="A3662" s="59"/>
      <c r="B3662" s="59"/>
      <c r="C3662" s="59"/>
      <c r="D3662" s="59"/>
      <c r="E3662" s="60" t="s">
        <v>10356</v>
      </c>
      <c r="F3662" s="60"/>
      <c r="G3662" s="60" t="s">
        <v>3910</v>
      </c>
      <c r="H3662" s="60"/>
      <c r="I3662" s="59">
        <f t="shared" si="59"/>
        <v>7</v>
      </c>
      <c r="J3662" s="59" t="s">
        <v>1561</v>
      </c>
      <c r="K3662" s="61"/>
      <c r="L3662" s="62" t="s">
        <v>6737</v>
      </c>
      <c r="M3662" s="62" t="s">
        <v>3910</v>
      </c>
      <c r="N3662" s="72" t="str">
        <f>VLOOKUP(M3662,'Hulpblad KAR-parser'!A:C,2,FALSE)</f>
        <v>Ops Bijstand GBO</v>
      </c>
      <c r="O3662" s="72" t="str">
        <f>IF(VLOOKUP(M3662,'Hulpblad KAR-parser'!A:C,3,FALSE)="","",VLOOKUP(M3662,'Hulpblad KAR-parser'!A:C,3,FALSE))</f>
        <v>Intern MK gebied</v>
      </c>
      <c r="P3662" s="136" t="str">
        <f>IF(CONCATENATE(C3662,D3662)="","",VLOOKUP(CONCATENATE(C3662,D3662),Karakteristieken!AQ:AQ,1,FALSE))</f>
        <v/>
      </c>
    </row>
    <row r="3663" spans="1:16" x14ac:dyDescent="0.25">
      <c r="A3663" s="59">
        <v>200110442</v>
      </c>
      <c r="B3663" s="59">
        <v>200098826</v>
      </c>
      <c r="C3663" s="59" t="s">
        <v>3906</v>
      </c>
      <c r="D3663" s="59" t="s">
        <v>3914</v>
      </c>
      <c r="E3663" s="60" t="s">
        <v>3916</v>
      </c>
      <c r="F3663" s="60"/>
      <c r="G3663" s="60"/>
      <c r="H3663" s="60"/>
      <c r="I3663" s="59">
        <f t="shared" si="59"/>
        <v>26</v>
      </c>
      <c r="J3663" s="59" t="s">
        <v>1613</v>
      </c>
      <c r="K3663" s="61"/>
      <c r="L3663" s="62" t="s">
        <v>6737</v>
      </c>
      <c r="M3663" s="62" t="s">
        <v>3916</v>
      </c>
      <c r="N3663" s="72" t="str">
        <f>VLOOKUP(M3663,'Hulpblad KAR-parser'!A:C,2,FALSE)</f>
        <v>Ops Bijstand GBO</v>
      </c>
      <c r="O3663" s="72" t="str">
        <f>IF(VLOOKUP(M3663,'Hulpblad KAR-parser'!A:C,3,FALSE)="","",VLOOKUP(M3663,'Hulpblad KAR-parser'!A:C,3,FALSE))</f>
        <v>Verlenen</v>
      </c>
      <c r="P3663" s="136" t="str">
        <f>IF(CONCATENATE(C3663,D3663)="","",VLOOKUP(CONCATENATE(C3663,D3663),Karakteristieken!AQ:AQ,1,FALSE))</f>
        <v>Ops Bijstand GBOVerlenen</v>
      </c>
    </row>
    <row r="3664" spans="1:16" x14ac:dyDescent="0.25">
      <c r="A3664" s="59"/>
      <c r="B3664" s="59"/>
      <c r="C3664" s="59"/>
      <c r="D3664" s="59"/>
      <c r="E3664" s="60" t="s">
        <v>10357</v>
      </c>
      <c r="F3664" s="60"/>
      <c r="G3664" s="60" t="s">
        <v>3916</v>
      </c>
      <c r="H3664" s="60"/>
      <c r="I3664" s="59">
        <f t="shared" si="59"/>
        <v>7</v>
      </c>
      <c r="J3664" s="59" t="s">
        <v>1561</v>
      </c>
      <c r="K3664" s="61"/>
      <c r="L3664" s="62" t="s">
        <v>6737</v>
      </c>
      <c r="M3664" s="62" t="s">
        <v>3916</v>
      </c>
      <c r="N3664" s="72" t="str">
        <f>VLOOKUP(M3664,'Hulpblad KAR-parser'!A:C,2,FALSE)</f>
        <v>Ops Bijstand GBO</v>
      </c>
      <c r="O3664" s="72" t="str">
        <f>IF(VLOOKUP(M3664,'Hulpblad KAR-parser'!A:C,3,FALSE)="","",VLOOKUP(M3664,'Hulpblad KAR-parser'!A:C,3,FALSE))</f>
        <v>Verlenen</v>
      </c>
      <c r="P3664" s="136" t="str">
        <f>IF(CONCATENATE(C3664,D3664)="","",VLOOKUP(CONCATENATE(C3664,D3664),Karakteristieken!AQ:AQ,1,FALSE))</f>
        <v/>
      </c>
    </row>
    <row r="3665" spans="1:16" x14ac:dyDescent="0.25">
      <c r="A3665" s="59"/>
      <c r="B3665" s="59"/>
      <c r="C3665" s="59"/>
      <c r="D3665" s="59"/>
      <c r="E3665" s="60" t="s">
        <v>10358</v>
      </c>
      <c r="F3665" s="60"/>
      <c r="G3665" s="60" t="s">
        <v>3916</v>
      </c>
      <c r="H3665" s="60"/>
      <c r="I3665" s="59">
        <f t="shared" si="59"/>
        <v>7</v>
      </c>
      <c r="J3665" s="59" t="s">
        <v>1561</v>
      </c>
      <c r="K3665" s="61"/>
      <c r="L3665" s="62" t="s">
        <v>6737</v>
      </c>
      <c r="M3665" s="62" t="s">
        <v>3916</v>
      </c>
      <c r="N3665" s="72" t="str">
        <f>VLOOKUP(M3665,'Hulpblad KAR-parser'!A:C,2,FALSE)</f>
        <v>Ops Bijstand GBO</v>
      </c>
      <c r="O3665" s="72" t="str">
        <f>IF(VLOOKUP(M3665,'Hulpblad KAR-parser'!A:C,3,FALSE)="","",VLOOKUP(M3665,'Hulpblad KAR-parser'!A:C,3,FALSE))</f>
        <v>Verlenen</v>
      </c>
      <c r="P3665" s="136" t="str">
        <f>IF(CONCATENATE(C3665,D3665)="","",VLOOKUP(CONCATENATE(C3665,D3665),Karakteristieken!AQ:AQ,1,FALSE))</f>
        <v/>
      </c>
    </row>
    <row r="3666" spans="1:16" x14ac:dyDescent="0.25">
      <c r="A3666" s="59">
        <v>200110443</v>
      </c>
      <c r="B3666" s="59">
        <v>200098827</v>
      </c>
      <c r="C3666" s="59" t="s">
        <v>3906</v>
      </c>
      <c r="D3666" s="59" t="s">
        <v>3911</v>
      </c>
      <c r="E3666" s="60" t="s">
        <v>3913</v>
      </c>
      <c r="F3666" s="60"/>
      <c r="G3666" s="60"/>
      <c r="H3666" s="60"/>
      <c r="I3666" s="59">
        <f t="shared" si="59"/>
        <v>24</v>
      </c>
      <c r="J3666" s="59" t="s">
        <v>1613</v>
      </c>
      <c r="K3666" s="61"/>
      <c r="L3666" s="62" t="s">
        <v>6737</v>
      </c>
      <c r="M3666" s="62" t="s">
        <v>3913</v>
      </c>
      <c r="N3666" s="72" t="str">
        <f>VLOOKUP(M3666,'Hulpblad KAR-parser'!A:C,2,FALSE)</f>
        <v>Ops Bijstand GBO</v>
      </c>
      <c r="O3666" s="72" t="str">
        <f>IF(VLOOKUP(M3666,'Hulpblad KAR-parser'!A:C,3,FALSE)="","",VLOOKUP(M3666,'Hulpblad KAR-parser'!A:C,3,FALSE))</f>
        <v>Vragen</v>
      </c>
      <c r="P3666" s="136" t="str">
        <f>IF(CONCATENATE(C3666,D3666)="","",VLOOKUP(CONCATENATE(C3666,D3666),Karakteristieken!AQ:AQ,1,FALSE))</f>
        <v>Ops Bijstand GBOVragen</v>
      </c>
    </row>
    <row r="3667" spans="1:16" x14ac:dyDescent="0.25">
      <c r="A3667" s="59"/>
      <c r="B3667" s="59"/>
      <c r="C3667" s="59"/>
      <c r="D3667" s="59"/>
      <c r="E3667" s="60" t="s">
        <v>10359</v>
      </c>
      <c r="F3667" s="60"/>
      <c r="G3667" s="60" t="s">
        <v>3913</v>
      </c>
      <c r="H3667" s="60"/>
      <c r="I3667" s="59">
        <f t="shared" si="59"/>
        <v>7</v>
      </c>
      <c r="J3667" s="59" t="s">
        <v>1561</v>
      </c>
      <c r="K3667" s="61"/>
      <c r="L3667" s="62" t="s">
        <v>6737</v>
      </c>
      <c r="M3667" s="62" t="s">
        <v>3913</v>
      </c>
      <c r="N3667" s="72" t="str">
        <f>VLOOKUP(M3667,'Hulpblad KAR-parser'!A:C,2,FALSE)</f>
        <v>Ops Bijstand GBO</v>
      </c>
      <c r="O3667" s="72" t="str">
        <f>IF(VLOOKUP(M3667,'Hulpblad KAR-parser'!A:C,3,FALSE)="","",VLOOKUP(M3667,'Hulpblad KAR-parser'!A:C,3,FALSE))</f>
        <v>Vragen</v>
      </c>
      <c r="P3667" s="136" t="str">
        <f>IF(CONCATENATE(C3667,D3667)="","",VLOOKUP(CONCATENATE(C3667,D3667),Karakteristieken!AQ:AQ,1,FALSE))</f>
        <v/>
      </c>
    </row>
    <row r="3668" spans="1:16" x14ac:dyDescent="0.25">
      <c r="A3668" s="59"/>
      <c r="B3668" s="59"/>
      <c r="C3668" s="59"/>
      <c r="D3668" s="59"/>
      <c r="E3668" s="60" t="s">
        <v>10360</v>
      </c>
      <c r="F3668" s="60"/>
      <c r="G3668" s="60" t="s">
        <v>3913</v>
      </c>
      <c r="H3668" s="60"/>
      <c r="I3668" s="59">
        <f t="shared" si="59"/>
        <v>7</v>
      </c>
      <c r="J3668" s="59" t="s">
        <v>1561</v>
      </c>
      <c r="K3668" s="61"/>
      <c r="L3668" s="62" t="s">
        <v>6737</v>
      </c>
      <c r="M3668" s="62" t="s">
        <v>3913</v>
      </c>
      <c r="N3668" s="72" t="str">
        <f>VLOOKUP(M3668,'Hulpblad KAR-parser'!A:C,2,FALSE)</f>
        <v>Ops Bijstand GBO</v>
      </c>
      <c r="O3668" s="72" t="str">
        <f>IF(VLOOKUP(M3668,'Hulpblad KAR-parser'!A:C,3,FALSE)="","",VLOOKUP(M3668,'Hulpblad KAR-parser'!A:C,3,FALSE))</f>
        <v>Vragen</v>
      </c>
      <c r="P3668" s="136" t="str">
        <f>IF(CONCATENATE(C3668,D3668)="","",VLOOKUP(CONCATENATE(C3668,D3668),Karakteristieken!AQ:AQ,1,FALSE))</f>
        <v/>
      </c>
    </row>
    <row r="3669" spans="1:16" x14ac:dyDescent="0.25">
      <c r="A3669" s="67">
        <v>200110444</v>
      </c>
      <c r="B3669" s="67">
        <v>200098828</v>
      </c>
      <c r="C3669" s="67" t="s">
        <v>3917</v>
      </c>
      <c r="D3669" s="67"/>
      <c r="E3669" s="68" t="s">
        <v>6385</v>
      </c>
      <c r="F3669" s="68"/>
      <c r="G3669" s="68"/>
      <c r="H3669" s="68"/>
      <c r="I3669" s="67">
        <f t="shared" si="59"/>
        <v>7</v>
      </c>
      <c r="J3669" s="67" t="s">
        <v>1613</v>
      </c>
      <c r="K3669" s="91" t="s">
        <v>12550</v>
      </c>
      <c r="L3669" s="62" t="s">
        <v>6737</v>
      </c>
      <c r="M3669" s="62" t="s">
        <v>6385</v>
      </c>
      <c r="N3669" s="72" t="e">
        <f>VLOOKUP(M3669,'Hulpblad KAR-parser'!A:C,2,FALSE)</f>
        <v>#N/A</v>
      </c>
      <c r="O3669" s="72" t="e">
        <f>IF(VLOOKUP(M3669,'Hulpblad KAR-parser'!A:C,3,FALSE)="","",VLOOKUP(M3669,'Hulpblad KAR-parser'!A:C,3,FALSE))</f>
        <v>#N/A</v>
      </c>
      <c r="P3669" s="136" t="e">
        <f>IF(CONCATENATE(C3669,D3669)="","",VLOOKUP(CONCATENATE(C3669,D3669),Karakteristieken!AQ:AQ,1,FALSE))</f>
        <v>#N/A</v>
      </c>
    </row>
    <row r="3670" spans="1:16" x14ac:dyDescent="0.25">
      <c r="A3670" s="67"/>
      <c r="B3670" s="67"/>
      <c r="C3670" s="67"/>
      <c r="D3670" s="67"/>
      <c r="E3670" s="68" t="s">
        <v>10390</v>
      </c>
      <c r="F3670" s="68"/>
      <c r="G3670" s="68" t="s">
        <v>6385</v>
      </c>
      <c r="H3670" s="68"/>
      <c r="I3670" s="67">
        <f t="shared" ref="I3670:I3733" si="60">LEN(E3670)</f>
        <v>4</v>
      </c>
      <c r="J3670" s="67" t="s">
        <v>1561</v>
      </c>
      <c r="K3670" s="91" t="s">
        <v>12550</v>
      </c>
      <c r="L3670" s="62" t="s">
        <v>6737</v>
      </c>
      <c r="M3670" s="62" t="s">
        <v>6385</v>
      </c>
      <c r="N3670" s="72" t="e">
        <f>VLOOKUP(M3670,'Hulpblad KAR-parser'!A:C,2,FALSE)</f>
        <v>#N/A</v>
      </c>
      <c r="O3670" s="72" t="e">
        <f>IF(VLOOKUP(M3670,'Hulpblad KAR-parser'!A:C,3,FALSE)="","",VLOOKUP(M3670,'Hulpblad KAR-parser'!A:C,3,FALSE))</f>
        <v>#N/A</v>
      </c>
      <c r="P3670" s="136" t="str">
        <f>IF(CONCATENATE(C3670,D3670)="","",VLOOKUP(CONCATENATE(C3670,D3670),Karakteristieken!AQ:AQ,1,FALSE))</f>
        <v/>
      </c>
    </row>
    <row r="3671" spans="1:16" x14ac:dyDescent="0.25">
      <c r="A3671" s="59">
        <v>200110445</v>
      </c>
      <c r="B3671" s="59">
        <v>200098829</v>
      </c>
      <c r="C3671" s="59" t="s">
        <v>3917</v>
      </c>
      <c r="D3671" s="59" t="s">
        <v>3578</v>
      </c>
      <c r="E3671" s="60" t="s">
        <v>3928</v>
      </c>
      <c r="F3671" s="60"/>
      <c r="G3671" s="60"/>
      <c r="H3671" s="60"/>
      <c r="I3671" s="59">
        <f t="shared" si="60"/>
        <v>13</v>
      </c>
      <c r="J3671" s="59" t="s">
        <v>1613</v>
      </c>
      <c r="K3671" s="61"/>
      <c r="L3671" s="62" t="s">
        <v>6737</v>
      </c>
      <c r="M3671" s="62" t="s">
        <v>3928</v>
      </c>
      <c r="N3671" s="72" t="str">
        <f>VLOOKUP(M3671,'Hulpblad KAR-parser'!A:C,2,FALSE)</f>
        <v>Ops Br</v>
      </c>
      <c r="O3671" s="72" t="str">
        <f>IF(VLOOKUP(M3671,'Hulpblad KAR-parser'!A:C,3,FALSE)="","",VLOOKUP(M3671,'Hulpblad KAR-parser'!A:C,3,FALSE))</f>
        <v>Groot</v>
      </c>
      <c r="P3671" s="136" t="str">
        <f>IF(CONCATENATE(C3671,D3671)="","",VLOOKUP(CONCATENATE(C3671,D3671),Karakteristieken!AQ:AQ,1,FALSE))</f>
        <v>Ops BrGroot</v>
      </c>
    </row>
    <row r="3672" spans="1:16" x14ac:dyDescent="0.25">
      <c r="A3672" s="59"/>
      <c r="B3672" s="59"/>
      <c r="C3672" s="59"/>
      <c r="D3672" s="59"/>
      <c r="E3672" s="60" t="s">
        <v>10364</v>
      </c>
      <c r="F3672" s="60"/>
      <c r="G3672" s="60" t="s">
        <v>3928</v>
      </c>
      <c r="H3672" s="60"/>
      <c r="I3672" s="59">
        <f t="shared" si="60"/>
        <v>9</v>
      </c>
      <c r="J3672" s="59" t="s">
        <v>1561</v>
      </c>
      <c r="K3672" s="61"/>
      <c r="L3672" s="62" t="s">
        <v>6737</v>
      </c>
      <c r="M3672" s="62" t="s">
        <v>3928</v>
      </c>
      <c r="N3672" s="72" t="str">
        <f>VLOOKUP(M3672,'Hulpblad KAR-parser'!A:C,2,FALSE)</f>
        <v>Ops Br</v>
      </c>
      <c r="O3672" s="72" t="str">
        <f>IF(VLOOKUP(M3672,'Hulpblad KAR-parser'!A:C,3,FALSE)="","",VLOOKUP(M3672,'Hulpblad KAR-parser'!A:C,3,FALSE))</f>
        <v>Groot</v>
      </c>
      <c r="P3672" s="136" t="str">
        <f>IF(CONCATENATE(C3672,D3672)="","",VLOOKUP(CONCATENATE(C3672,D3672),Karakteristieken!AQ:AQ,1,FALSE))</f>
        <v/>
      </c>
    </row>
    <row r="3673" spans="1:16" x14ac:dyDescent="0.25">
      <c r="A3673" s="59"/>
      <c r="B3673" s="59"/>
      <c r="C3673" s="59"/>
      <c r="D3673" s="59"/>
      <c r="E3673" s="60" t="s">
        <v>10365</v>
      </c>
      <c r="F3673" s="60"/>
      <c r="G3673" s="60" t="s">
        <v>3928</v>
      </c>
      <c r="H3673" s="60"/>
      <c r="I3673" s="59">
        <f t="shared" si="60"/>
        <v>5</v>
      </c>
      <c r="J3673" s="59" t="s">
        <v>1561</v>
      </c>
      <c r="K3673" s="61"/>
      <c r="L3673" s="62" t="s">
        <v>6737</v>
      </c>
      <c r="M3673" s="62" t="s">
        <v>3928</v>
      </c>
      <c r="N3673" s="72" t="str">
        <f>VLOOKUP(M3673,'Hulpblad KAR-parser'!A:C,2,FALSE)</f>
        <v>Ops Br</v>
      </c>
      <c r="O3673" s="72" t="str">
        <f>IF(VLOOKUP(M3673,'Hulpblad KAR-parser'!A:C,3,FALSE)="","",VLOOKUP(M3673,'Hulpblad KAR-parser'!A:C,3,FALSE))</f>
        <v>Groot</v>
      </c>
      <c r="P3673" s="136" t="str">
        <f>IF(CONCATENATE(C3673,D3673)="","",VLOOKUP(CONCATENATE(C3673,D3673),Karakteristieken!AQ:AQ,1,FALSE))</f>
        <v/>
      </c>
    </row>
    <row r="3674" spans="1:16" x14ac:dyDescent="0.25">
      <c r="A3674" s="59"/>
      <c r="B3674" s="59"/>
      <c r="C3674" s="59"/>
      <c r="D3674" s="59"/>
      <c r="E3674" s="60" t="s">
        <v>10366</v>
      </c>
      <c r="F3674" s="60"/>
      <c r="G3674" s="60" t="s">
        <v>3928</v>
      </c>
      <c r="H3674" s="60"/>
      <c r="I3674" s="59">
        <f t="shared" si="60"/>
        <v>5</v>
      </c>
      <c r="J3674" s="59" t="s">
        <v>1561</v>
      </c>
      <c r="K3674" s="61"/>
      <c r="L3674" s="62" t="s">
        <v>6737</v>
      </c>
      <c r="M3674" s="62" t="s">
        <v>3928</v>
      </c>
      <c r="N3674" s="72" t="str">
        <f>VLOOKUP(M3674,'Hulpblad KAR-parser'!A:C,2,FALSE)</f>
        <v>Ops Br</v>
      </c>
      <c r="O3674" s="72" t="str">
        <f>IF(VLOOKUP(M3674,'Hulpblad KAR-parser'!A:C,3,FALSE)="","",VLOOKUP(M3674,'Hulpblad KAR-parser'!A:C,3,FALSE))</f>
        <v>Groot</v>
      </c>
      <c r="P3674" s="136" t="str">
        <f>IF(CONCATENATE(C3674,D3674)="","",VLOOKUP(CONCATENATE(C3674,D3674),Karakteristieken!AQ:AQ,1,FALSE))</f>
        <v/>
      </c>
    </row>
    <row r="3675" spans="1:16" x14ac:dyDescent="0.25">
      <c r="A3675" s="59"/>
      <c r="B3675" s="59"/>
      <c r="C3675" s="59"/>
      <c r="D3675" s="59"/>
      <c r="E3675" s="60" t="s">
        <v>10367</v>
      </c>
      <c r="F3675" s="60"/>
      <c r="G3675" s="60" t="s">
        <v>3928</v>
      </c>
      <c r="H3675" s="60"/>
      <c r="I3675" s="59">
        <f t="shared" si="60"/>
        <v>9</v>
      </c>
      <c r="J3675" s="59" t="s">
        <v>1561</v>
      </c>
      <c r="K3675" s="61"/>
      <c r="L3675" s="62" t="s">
        <v>6737</v>
      </c>
      <c r="M3675" s="62" t="s">
        <v>3928</v>
      </c>
      <c r="N3675" s="72" t="str">
        <f>VLOOKUP(M3675,'Hulpblad KAR-parser'!A:C,2,FALSE)</f>
        <v>Ops Br</v>
      </c>
      <c r="O3675" s="72" t="str">
        <f>IF(VLOOKUP(M3675,'Hulpblad KAR-parser'!A:C,3,FALSE)="","",VLOOKUP(M3675,'Hulpblad KAR-parser'!A:C,3,FALSE))</f>
        <v>Groot</v>
      </c>
      <c r="P3675" s="136" t="str">
        <f>IF(CONCATENATE(C3675,D3675)="","",VLOOKUP(CONCATENATE(C3675,D3675),Karakteristieken!AQ:AQ,1,FALSE))</f>
        <v/>
      </c>
    </row>
    <row r="3676" spans="1:16" x14ac:dyDescent="0.25">
      <c r="A3676" s="59"/>
      <c r="B3676" s="59"/>
      <c r="C3676" s="59"/>
      <c r="D3676" s="59"/>
      <c r="E3676" s="60" t="s">
        <v>10368</v>
      </c>
      <c r="F3676" s="60"/>
      <c r="G3676" s="60" t="s">
        <v>3928</v>
      </c>
      <c r="H3676" s="60"/>
      <c r="I3676" s="59">
        <f t="shared" si="60"/>
        <v>12</v>
      </c>
      <c r="J3676" s="59" t="s">
        <v>1561</v>
      </c>
      <c r="K3676" s="61"/>
      <c r="L3676" s="62" t="s">
        <v>6737</v>
      </c>
      <c r="M3676" s="62" t="s">
        <v>3928</v>
      </c>
      <c r="N3676" s="72" t="str">
        <f>VLOOKUP(M3676,'Hulpblad KAR-parser'!A:C,2,FALSE)</f>
        <v>Ops Br</v>
      </c>
      <c r="O3676" s="72" t="str">
        <f>IF(VLOOKUP(M3676,'Hulpblad KAR-parser'!A:C,3,FALSE)="","",VLOOKUP(M3676,'Hulpblad KAR-parser'!A:C,3,FALSE))</f>
        <v>Groot</v>
      </c>
      <c r="P3676" s="136" t="str">
        <f>IF(CONCATENATE(C3676,D3676)="","",VLOOKUP(CONCATENATE(C3676,D3676),Karakteristieken!AQ:AQ,1,FALSE))</f>
        <v/>
      </c>
    </row>
    <row r="3677" spans="1:16" x14ac:dyDescent="0.25">
      <c r="A3677" s="59"/>
      <c r="B3677" s="59"/>
      <c r="C3677" s="59"/>
      <c r="D3677" s="59"/>
      <c r="E3677" s="60" t="s">
        <v>10363</v>
      </c>
      <c r="F3677" s="60"/>
      <c r="G3677" s="60" t="s">
        <v>3928</v>
      </c>
      <c r="H3677" s="60"/>
      <c r="I3677" s="59">
        <f t="shared" si="60"/>
        <v>11</v>
      </c>
      <c r="J3677" s="59" t="s">
        <v>1561</v>
      </c>
      <c r="K3677" s="61"/>
      <c r="L3677" s="62" t="s">
        <v>6737</v>
      </c>
      <c r="M3677" s="62" t="s">
        <v>3928</v>
      </c>
      <c r="N3677" s="72" t="str">
        <f>VLOOKUP(M3677,'Hulpblad KAR-parser'!A:C,2,FALSE)</f>
        <v>Ops Br</v>
      </c>
      <c r="O3677" s="72" t="str">
        <f>IF(VLOOKUP(M3677,'Hulpblad KAR-parser'!A:C,3,FALSE)="","",VLOOKUP(M3677,'Hulpblad KAR-parser'!A:C,3,FALSE))</f>
        <v>Groot</v>
      </c>
      <c r="P3677" s="136" t="str">
        <f>IF(CONCATENATE(C3677,D3677)="","",VLOOKUP(CONCATENATE(C3677,D3677),Karakteristieken!AQ:AQ,1,FALSE))</f>
        <v/>
      </c>
    </row>
    <row r="3678" spans="1:16" x14ac:dyDescent="0.25">
      <c r="A3678" s="59"/>
      <c r="B3678" s="59"/>
      <c r="C3678" s="59"/>
      <c r="D3678" s="59"/>
      <c r="E3678" s="60" t="s">
        <v>10369</v>
      </c>
      <c r="F3678" s="60"/>
      <c r="G3678" s="60" t="s">
        <v>3928</v>
      </c>
      <c r="H3678" s="60"/>
      <c r="I3678" s="59">
        <f t="shared" si="60"/>
        <v>5</v>
      </c>
      <c r="J3678" s="59" t="s">
        <v>1561</v>
      </c>
      <c r="K3678" s="61"/>
      <c r="L3678" s="62" t="s">
        <v>6737</v>
      </c>
      <c r="M3678" s="62" t="s">
        <v>3928</v>
      </c>
      <c r="N3678" s="72" t="str">
        <f>VLOOKUP(M3678,'Hulpblad KAR-parser'!A:C,2,FALSE)</f>
        <v>Ops Br</v>
      </c>
      <c r="O3678" s="72" t="str">
        <f>IF(VLOOKUP(M3678,'Hulpblad KAR-parser'!A:C,3,FALSE)="","",VLOOKUP(M3678,'Hulpblad KAR-parser'!A:C,3,FALSE))</f>
        <v>Groot</v>
      </c>
      <c r="P3678" s="136" t="str">
        <f>IF(CONCATENATE(C3678,D3678)="","",VLOOKUP(CONCATENATE(C3678,D3678),Karakteristieken!AQ:AQ,1,FALSE))</f>
        <v/>
      </c>
    </row>
    <row r="3679" spans="1:16" x14ac:dyDescent="0.25">
      <c r="A3679" s="59">
        <v>200110446</v>
      </c>
      <c r="B3679" s="59">
        <v>200098830</v>
      </c>
      <c r="C3679" s="59" t="s">
        <v>3917</v>
      </c>
      <c r="D3679" s="59" t="s">
        <v>3565</v>
      </c>
      <c r="E3679" s="60" t="s">
        <v>3922</v>
      </c>
      <c r="F3679" s="60"/>
      <c r="G3679" s="60"/>
      <c r="H3679" s="60"/>
      <c r="I3679" s="59">
        <f t="shared" si="60"/>
        <v>13</v>
      </c>
      <c r="J3679" s="59" t="s">
        <v>1613</v>
      </c>
      <c r="K3679" s="61"/>
      <c r="L3679" s="62" t="s">
        <v>6737</v>
      </c>
      <c r="M3679" s="62" t="s">
        <v>3922</v>
      </c>
      <c r="N3679" s="72" t="str">
        <f>VLOOKUP(M3679,'Hulpblad KAR-parser'!A:C,2,FALSE)</f>
        <v>Ops Br</v>
      </c>
      <c r="O3679" s="72" t="str">
        <f>IF(VLOOKUP(M3679,'Hulpblad KAR-parser'!A:C,3,FALSE)="","",VLOOKUP(M3679,'Hulpblad KAR-parser'!A:C,3,FALSE))</f>
        <v>Klein</v>
      </c>
      <c r="P3679" s="136" t="str">
        <f>IF(CONCATENATE(C3679,D3679)="","",VLOOKUP(CONCATENATE(C3679,D3679),Karakteristieken!AQ:AQ,1,FALSE))</f>
        <v>Ops BrKlein</v>
      </c>
    </row>
    <row r="3680" spans="1:16" x14ac:dyDescent="0.25">
      <c r="A3680" s="59"/>
      <c r="B3680" s="59"/>
      <c r="C3680" s="59"/>
      <c r="D3680" s="59"/>
      <c r="E3680" s="60" t="s">
        <v>10370</v>
      </c>
      <c r="F3680" s="60"/>
      <c r="G3680" s="60" t="s">
        <v>3922</v>
      </c>
      <c r="H3680" s="60"/>
      <c r="I3680" s="59">
        <f t="shared" si="60"/>
        <v>9</v>
      </c>
      <c r="J3680" s="59" t="s">
        <v>1561</v>
      </c>
      <c r="K3680" s="61"/>
      <c r="L3680" s="62" t="s">
        <v>6737</v>
      </c>
      <c r="M3680" s="62" t="s">
        <v>3922</v>
      </c>
      <c r="N3680" s="72" t="str">
        <f>VLOOKUP(M3680,'Hulpblad KAR-parser'!A:C,2,FALSE)</f>
        <v>Ops Br</v>
      </c>
      <c r="O3680" s="72" t="str">
        <f>IF(VLOOKUP(M3680,'Hulpblad KAR-parser'!A:C,3,FALSE)="","",VLOOKUP(M3680,'Hulpblad KAR-parser'!A:C,3,FALSE))</f>
        <v>Klein</v>
      </c>
      <c r="P3680" s="136" t="str">
        <f>IF(CONCATENATE(C3680,D3680)="","",VLOOKUP(CONCATENATE(C3680,D3680),Karakteristieken!AQ:AQ,1,FALSE))</f>
        <v/>
      </c>
    </row>
    <row r="3681" spans="1:16" x14ac:dyDescent="0.25">
      <c r="A3681" s="59"/>
      <c r="B3681" s="59"/>
      <c r="C3681" s="59"/>
      <c r="D3681" s="59"/>
      <c r="E3681" s="60" t="s">
        <v>10371</v>
      </c>
      <c r="F3681" s="60"/>
      <c r="G3681" s="60" t="s">
        <v>3922</v>
      </c>
      <c r="H3681" s="60"/>
      <c r="I3681" s="59">
        <f t="shared" si="60"/>
        <v>5</v>
      </c>
      <c r="J3681" s="59" t="s">
        <v>1561</v>
      </c>
      <c r="K3681" s="61"/>
      <c r="L3681" s="62" t="s">
        <v>6737</v>
      </c>
      <c r="M3681" s="62" t="s">
        <v>3922</v>
      </c>
      <c r="N3681" s="72" t="str">
        <f>VLOOKUP(M3681,'Hulpblad KAR-parser'!A:C,2,FALSE)</f>
        <v>Ops Br</v>
      </c>
      <c r="O3681" s="72" t="str">
        <f>IF(VLOOKUP(M3681,'Hulpblad KAR-parser'!A:C,3,FALSE)="","",VLOOKUP(M3681,'Hulpblad KAR-parser'!A:C,3,FALSE))</f>
        <v>Klein</v>
      </c>
      <c r="P3681" s="136" t="str">
        <f>IF(CONCATENATE(C3681,D3681)="","",VLOOKUP(CONCATENATE(C3681,D3681),Karakteristieken!AQ:AQ,1,FALSE))</f>
        <v/>
      </c>
    </row>
    <row r="3682" spans="1:16" x14ac:dyDescent="0.25">
      <c r="A3682" s="59"/>
      <c r="B3682" s="59"/>
      <c r="C3682" s="59"/>
      <c r="D3682" s="59"/>
      <c r="E3682" s="60" t="s">
        <v>10372</v>
      </c>
      <c r="F3682" s="60"/>
      <c r="G3682" s="60" t="s">
        <v>3922</v>
      </c>
      <c r="H3682" s="60"/>
      <c r="I3682" s="59">
        <f t="shared" si="60"/>
        <v>5</v>
      </c>
      <c r="J3682" s="59" t="s">
        <v>1561</v>
      </c>
      <c r="K3682" s="61"/>
      <c r="L3682" s="62" t="s">
        <v>6737</v>
      </c>
      <c r="M3682" s="62" t="s">
        <v>3922</v>
      </c>
      <c r="N3682" s="72" t="str">
        <f>VLOOKUP(M3682,'Hulpblad KAR-parser'!A:C,2,FALSE)</f>
        <v>Ops Br</v>
      </c>
      <c r="O3682" s="72" t="str">
        <f>IF(VLOOKUP(M3682,'Hulpblad KAR-parser'!A:C,3,FALSE)="","",VLOOKUP(M3682,'Hulpblad KAR-parser'!A:C,3,FALSE))</f>
        <v>Klein</v>
      </c>
      <c r="P3682" s="136" t="str">
        <f>IF(CONCATENATE(C3682,D3682)="","",VLOOKUP(CONCATENATE(C3682,D3682),Karakteristieken!AQ:AQ,1,FALSE))</f>
        <v/>
      </c>
    </row>
    <row r="3683" spans="1:16" x14ac:dyDescent="0.25">
      <c r="A3683" s="59"/>
      <c r="B3683" s="59"/>
      <c r="C3683" s="59"/>
      <c r="D3683" s="59"/>
      <c r="E3683" s="60" t="s">
        <v>10373</v>
      </c>
      <c r="F3683" s="60"/>
      <c r="G3683" s="60" t="s">
        <v>3922</v>
      </c>
      <c r="H3683" s="60"/>
      <c r="I3683" s="59">
        <f t="shared" si="60"/>
        <v>10</v>
      </c>
      <c r="J3683" s="59" t="s">
        <v>1561</v>
      </c>
      <c r="K3683" s="61"/>
      <c r="L3683" s="62" t="s">
        <v>6737</v>
      </c>
      <c r="M3683" s="62" t="s">
        <v>3922</v>
      </c>
      <c r="N3683" s="72" t="str">
        <f>VLOOKUP(M3683,'Hulpblad KAR-parser'!A:C,2,FALSE)</f>
        <v>Ops Br</v>
      </c>
      <c r="O3683" s="72" t="str">
        <f>IF(VLOOKUP(M3683,'Hulpblad KAR-parser'!A:C,3,FALSE)="","",VLOOKUP(M3683,'Hulpblad KAR-parser'!A:C,3,FALSE))</f>
        <v>Klein</v>
      </c>
      <c r="P3683" s="136" t="str">
        <f>IF(CONCATENATE(C3683,D3683)="","",VLOOKUP(CONCATENATE(C3683,D3683),Karakteristieken!AQ:AQ,1,FALSE))</f>
        <v/>
      </c>
    </row>
    <row r="3684" spans="1:16" x14ac:dyDescent="0.25">
      <c r="A3684" s="59"/>
      <c r="B3684" s="59"/>
      <c r="C3684" s="59"/>
      <c r="D3684" s="59"/>
      <c r="E3684" s="60" t="s">
        <v>10374</v>
      </c>
      <c r="F3684" s="60"/>
      <c r="G3684" s="60" t="s">
        <v>3922</v>
      </c>
      <c r="H3684" s="60"/>
      <c r="I3684" s="59">
        <f t="shared" si="60"/>
        <v>13</v>
      </c>
      <c r="J3684" s="59" t="s">
        <v>1561</v>
      </c>
      <c r="K3684" s="61"/>
      <c r="L3684" s="62" t="s">
        <v>6737</v>
      </c>
      <c r="M3684" s="62" t="s">
        <v>3922</v>
      </c>
      <c r="N3684" s="72" t="str">
        <f>VLOOKUP(M3684,'Hulpblad KAR-parser'!A:C,2,FALSE)</f>
        <v>Ops Br</v>
      </c>
      <c r="O3684" s="72" t="str">
        <f>IF(VLOOKUP(M3684,'Hulpblad KAR-parser'!A:C,3,FALSE)="","",VLOOKUP(M3684,'Hulpblad KAR-parser'!A:C,3,FALSE))</f>
        <v>Klein</v>
      </c>
      <c r="P3684" s="136" t="str">
        <f>IF(CONCATENATE(C3684,D3684)="","",VLOOKUP(CONCATENATE(C3684,D3684),Karakteristieken!AQ:AQ,1,FALSE))</f>
        <v/>
      </c>
    </row>
    <row r="3685" spans="1:16" x14ac:dyDescent="0.25">
      <c r="A3685" s="59"/>
      <c r="B3685" s="59"/>
      <c r="C3685" s="59"/>
      <c r="D3685" s="59"/>
      <c r="E3685" s="60" t="s">
        <v>10375</v>
      </c>
      <c r="F3685" s="60"/>
      <c r="G3685" s="60" t="s">
        <v>3922</v>
      </c>
      <c r="H3685" s="60"/>
      <c r="I3685" s="59">
        <f t="shared" si="60"/>
        <v>5</v>
      </c>
      <c r="J3685" s="59" t="s">
        <v>1561</v>
      </c>
      <c r="K3685" s="61"/>
      <c r="L3685" s="62" t="s">
        <v>6737</v>
      </c>
      <c r="M3685" s="62" t="s">
        <v>3922</v>
      </c>
      <c r="N3685" s="72" t="str">
        <f>VLOOKUP(M3685,'Hulpblad KAR-parser'!A:C,2,FALSE)</f>
        <v>Ops Br</v>
      </c>
      <c r="O3685" s="72" t="str">
        <f>IF(VLOOKUP(M3685,'Hulpblad KAR-parser'!A:C,3,FALSE)="","",VLOOKUP(M3685,'Hulpblad KAR-parser'!A:C,3,FALSE))</f>
        <v>Klein</v>
      </c>
      <c r="P3685" s="136" t="str">
        <f>IF(CONCATENATE(C3685,D3685)="","",VLOOKUP(CONCATENATE(C3685,D3685),Karakteristieken!AQ:AQ,1,FALSE))</f>
        <v/>
      </c>
    </row>
    <row r="3686" spans="1:16" x14ac:dyDescent="0.25">
      <c r="A3686" s="59">
        <v>200110447</v>
      </c>
      <c r="B3686" s="59">
        <v>200098831</v>
      </c>
      <c r="C3686" s="59" t="s">
        <v>3917</v>
      </c>
      <c r="D3686" s="59" t="s">
        <v>3572</v>
      </c>
      <c r="E3686" s="60" t="s">
        <v>3925</v>
      </c>
      <c r="F3686" s="60"/>
      <c r="G3686" s="60"/>
      <c r="H3686" s="60"/>
      <c r="I3686" s="59">
        <f t="shared" si="60"/>
        <v>14</v>
      </c>
      <c r="J3686" s="59" t="s">
        <v>1613</v>
      </c>
      <c r="K3686" s="61"/>
      <c r="L3686" s="62" t="s">
        <v>6737</v>
      </c>
      <c r="M3686" s="62" t="s">
        <v>3925</v>
      </c>
      <c r="N3686" s="72" t="str">
        <f>VLOOKUP(M3686,'Hulpblad KAR-parser'!A:C,2,FALSE)</f>
        <v>Ops Br</v>
      </c>
      <c r="O3686" s="72" t="str">
        <f>IF(VLOOKUP(M3686,'Hulpblad KAR-parser'!A:C,3,FALSE)="","",VLOOKUP(M3686,'Hulpblad KAR-parser'!A:C,3,FALSE))</f>
        <v>Middel</v>
      </c>
      <c r="P3686" s="136" t="str">
        <f>IF(CONCATENATE(C3686,D3686)="","",VLOOKUP(CONCATENATE(C3686,D3686),Karakteristieken!AQ:AQ,1,FALSE))</f>
        <v>Ops BrMiddel</v>
      </c>
    </row>
    <row r="3687" spans="1:16" x14ac:dyDescent="0.25">
      <c r="A3687" s="59"/>
      <c r="B3687" s="59"/>
      <c r="C3687" s="59"/>
      <c r="D3687" s="59"/>
      <c r="E3687" s="60" t="s">
        <v>10376</v>
      </c>
      <c r="F3687" s="60"/>
      <c r="G3687" s="60" t="s">
        <v>3925</v>
      </c>
      <c r="H3687" s="60"/>
      <c r="I3687" s="59">
        <f t="shared" si="60"/>
        <v>10</v>
      </c>
      <c r="J3687" s="59" t="s">
        <v>1561</v>
      </c>
      <c r="K3687" s="61"/>
      <c r="L3687" s="62" t="s">
        <v>6737</v>
      </c>
      <c r="M3687" s="62" t="s">
        <v>3925</v>
      </c>
      <c r="N3687" s="72" t="str">
        <f>VLOOKUP(M3687,'Hulpblad KAR-parser'!A:C,2,FALSE)</f>
        <v>Ops Br</v>
      </c>
      <c r="O3687" s="72" t="str">
        <f>IF(VLOOKUP(M3687,'Hulpblad KAR-parser'!A:C,3,FALSE)="","",VLOOKUP(M3687,'Hulpblad KAR-parser'!A:C,3,FALSE))</f>
        <v>Middel</v>
      </c>
      <c r="P3687" s="136" t="str">
        <f>IF(CONCATENATE(C3687,D3687)="","",VLOOKUP(CONCATENATE(C3687,D3687),Karakteristieken!AQ:AQ,1,FALSE))</f>
        <v/>
      </c>
    </row>
    <row r="3688" spans="1:16" x14ac:dyDescent="0.25">
      <c r="A3688" s="59"/>
      <c r="B3688" s="59"/>
      <c r="C3688" s="59"/>
      <c r="D3688" s="59"/>
      <c r="E3688" s="60" t="s">
        <v>10377</v>
      </c>
      <c r="F3688" s="60"/>
      <c r="G3688" s="60" t="s">
        <v>3925</v>
      </c>
      <c r="H3688" s="60"/>
      <c r="I3688" s="59">
        <f t="shared" si="60"/>
        <v>5</v>
      </c>
      <c r="J3688" s="59" t="s">
        <v>1561</v>
      </c>
      <c r="K3688" s="61"/>
      <c r="L3688" s="62" t="s">
        <v>6737</v>
      </c>
      <c r="M3688" s="62" t="s">
        <v>3925</v>
      </c>
      <c r="N3688" s="72" t="str">
        <f>VLOOKUP(M3688,'Hulpblad KAR-parser'!A:C,2,FALSE)</f>
        <v>Ops Br</v>
      </c>
      <c r="O3688" s="72" t="str">
        <f>IF(VLOOKUP(M3688,'Hulpblad KAR-parser'!A:C,3,FALSE)="","",VLOOKUP(M3688,'Hulpblad KAR-parser'!A:C,3,FALSE))</f>
        <v>Middel</v>
      </c>
      <c r="P3688" s="136" t="str">
        <f>IF(CONCATENATE(C3688,D3688)="","",VLOOKUP(CONCATENATE(C3688,D3688),Karakteristieken!AQ:AQ,1,FALSE))</f>
        <v/>
      </c>
    </row>
    <row r="3689" spans="1:16" x14ac:dyDescent="0.25">
      <c r="A3689" s="59"/>
      <c r="B3689" s="59"/>
      <c r="C3689" s="59"/>
      <c r="D3689" s="59"/>
      <c r="E3689" s="60" t="s">
        <v>10378</v>
      </c>
      <c r="F3689" s="60"/>
      <c r="G3689" s="60" t="s">
        <v>3925</v>
      </c>
      <c r="H3689" s="60"/>
      <c r="I3689" s="59">
        <f t="shared" si="60"/>
        <v>5</v>
      </c>
      <c r="J3689" s="59" t="s">
        <v>1561</v>
      </c>
      <c r="K3689" s="61"/>
      <c r="L3689" s="62" t="s">
        <v>6737</v>
      </c>
      <c r="M3689" s="62" t="s">
        <v>3925</v>
      </c>
      <c r="N3689" s="72" t="str">
        <f>VLOOKUP(M3689,'Hulpblad KAR-parser'!A:C,2,FALSE)</f>
        <v>Ops Br</v>
      </c>
      <c r="O3689" s="72" t="str">
        <f>IF(VLOOKUP(M3689,'Hulpblad KAR-parser'!A:C,3,FALSE)="","",VLOOKUP(M3689,'Hulpblad KAR-parser'!A:C,3,FALSE))</f>
        <v>Middel</v>
      </c>
      <c r="P3689" s="136" t="str">
        <f>IF(CONCATENATE(C3689,D3689)="","",VLOOKUP(CONCATENATE(C3689,D3689),Karakteristieken!AQ:AQ,1,FALSE))</f>
        <v/>
      </c>
    </row>
    <row r="3690" spans="1:16" x14ac:dyDescent="0.25">
      <c r="A3690" s="59"/>
      <c r="B3690" s="59"/>
      <c r="C3690" s="59"/>
      <c r="D3690" s="59"/>
      <c r="E3690" s="60" t="s">
        <v>10379</v>
      </c>
      <c r="F3690" s="60"/>
      <c r="G3690" s="60" t="s">
        <v>3925</v>
      </c>
      <c r="H3690" s="60"/>
      <c r="I3690" s="59">
        <f t="shared" si="60"/>
        <v>10</v>
      </c>
      <c r="J3690" s="59" t="s">
        <v>1561</v>
      </c>
      <c r="K3690" s="61"/>
      <c r="L3690" s="62" t="s">
        <v>6737</v>
      </c>
      <c r="M3690" s="62" t="s">
        <v>3925</v>
      </c>
      <c r="N3690" s="72" t="str">
        <f>VLOOKUP(M3690,'Hulpblad KAR-parser'!A:C,2,FALSE)</f>
        <v>Ops Br</v>
      </c>
      <c r="O3690" s="72" t="str">
        <f>IF(VLOOKUP(M3690,'Hulpblad KAR-parser'!A:C,3,FALSE)="","",VLOOKUP(M3690,'Hulpblad KAR-parser'!A:C,3,FALSE))</f>
        <v>Middel</v>
      </c>
      <c r="P3690" s="136" t="str">
        <f>IF(CONCATENATE(C3690,D3690)="","",VLOOKUP(CONCATENATE(C3690,D3690),Karakteristieken!AQ:AQ,1,FALSE))</f>
        <v/>
      </c>
    </row>
    <row r="3691" spans="1:16" x14ac:dyDescent="0.25">
      <c r="A3691" s="59"/>
      <c r="B3691" s="59"/>
      <c r="C3691" s="59"/>
      <c r="D3691" s="59"/>
      <c r="E3691" s="60" t="s">
        <v>10380</v>
      </c>
      <c r="F3691" s="60"/>
      <c r="G3691" s="60" t="s">
        <v>3925</v>
      </c>
      <c r="H3691" s="60"/>
      <c r="I3691" s="59">
        <f t="shared" si="60"/>
        <v>13</v>
      </c>
      <c r="J3691" s="59" t="s">
        <v>1561</v>
      </c>
      <c r="K3691" s="61"/>
      <c r="L3691" s="62" t="s">
        <v>6737</v>
      </c>
      <c r="M3691" s="62" t="s">
        <v>3925</v>
      </c>
      <c r="N3691" s="72" t="str">
        <f>VLOOKUP(M3691,'Hulpblad KAR-parser'!A:C,2,FALSE)</f>
        <v>Ops Br</v>
      </c>
      <c r="O3691" s="72" t="str">
        <f>IF(VLOOKUP(M3691,'Hulpblad KAR-parser'!A:C,3,FALSE)="","",VLOOKUP(M3691,'Hulpblad KAR-parser'!A:C,3,FALSE))</f>
        <v>Middel</v>
      </c>
      <c r="P3691" s="136" t="str">
        <f>IF(CONCATENATE(C3691,D3691)="","",VLOOKUP(CONCATENATE(C3691,D3691),Karakteristieken!AQ:AQ,1,FALSE))</f>
        <v/>
      </c>
    </row>
    <row r="3692" spans="1:16" x14ac:dyDescent="0.25">
      <c r="A3692" s="59"/>
      <c r="B3692" s="59"/>
      <c r="C3692" s="59"/>
      <c r="D3692" s="59"/>
      <c r="E3692" s="60" t="s">
        <v>10381</v>
      </c>
      <c r="F3692" s="60"/>
      <c r="G3692" s="60" t="s">
        <v>3925</v>
      </c>
      <c r="H3692" s="60"/>
      <c r="I3692" s="59">
        <f t="shared" si="60"/>
        <v>12</v>
      </c>
      <c r="J3692" s="59" t="s">
        <v>1561</v>
      </c>
      <c r="K3692" s="61"/>
      <c r="L3692" s="62" t="s">
        <v>6737</v>
      </c>
      <c r="M3692" s="62" t="s">
        <v>3925</v>
      </c>
      <c r="N3692" s="72" t="str">
        <f>VLOOKUP(M3692,'Hulpblad KAR-parser'!A:C,2,FALSE)</f>
        <v>Ops Br</v>
      </c>
      <c r="O3692" s="72" t="str">
        <f>IF(VLOOKUP(M3692,'Hulpblad KAR-parser'!A:C,3,FALSE)="","",VLOOKUP(M3692,'Hulpblad KAR-parser'!A:C,3,FALSE))</f>
        <v>Middel</v>
      </c>
      <c r="P3692" s="136" t="str">
        <f>IF(CONCATENATE(C3692,D3692)="","",VLOOKUP(CONCATENATE(C3692,D3692),Karakteristieken!AQ:AQ,1,FALSE))</f>
        <v/>
      </c>
    </row>
    <row r="3693" spans="1:16" x14ac:dyDescent="0.25">
      <c r="A3693" s="59"/>
      <c r="B3693" s="59"/>
      <c r="C3693" s="59"/>
      <c r="D3693" s="59"/>
      <c r="E3693" s="60" t="s">
        <v>10382</v>
      </c>
      <c r="F3693" s="60"/>
      <c r="G3693" s="60" t="s">
        <v>3925</v>
      </c>
      <c r="H3693" s="60"/>
      <c r="I3693" s="59">
        <f t="shared" si="60"/>
        <v>5</v>
      </c>
      <c r="J3693" s="59" t="s">
        <v>1561</v>
      </c>
      <c r="K3693" s="61"/>
      <c r="L3693" s="62" t="s">
        <v>6737</v>
      </c>
      <c r="M3693" s="62" t="s">
        <v>3925</v>
      </c>
      <c r="N3693" s="72" t="str">
        <f>VLOOKUP(M3693,'Hulpblad KAR-parser'!A:C,2,FALSE)</f>
        <v>Ops Br</v>
      </c>
      <c r="O3693" s="72" t="str">
        <f>IF(VLOOKUP(M3693,'Hulpblad KAR-parser'!A:C,3,FALSE)="","",VLOOKUP(M3693,'Hulpblad KAR-parser'!A:C,3,FALSE))</f>
        <v>Middel</v>
      </c>
      <c r="P3693" s="136" t="str">
        <f>IF(CONCATENATE(C3693,D3693)="","",VLOOKUP(CONCATENATE(C3693,D3693),Karakteristieken!AQ:AQ,1,FALSE))</f>
        <v/>
      </c>
    </row>
    <row r="3694" spans="1:16" x14ac:dyDescent="0.25">
      <c r="A3694" s="59">
        <v>200110448</v>
      </c>
      <c r="B3694" s="59">
        <v>200098832</v>
      </c>
      <c r="C3694" s="59" t="s">
        <v>3917</v>
      </c>
      <c r="D3694" s="59" t="s">
        <v>3583</v>
      </c>
      <c r="E3694" s="60" t="s">
        <v>3931</v>
      </c>
      <c r="F3694" s="60"/>
      <c r="G3694" s="60"/>
      <c r="H3694" s="60"/>
      <c r="I3694" s="59">
        <f t="shared" si="60"/>
        <v>18</v>
      </c>
      <c r="J3694" s="59" t="s">
        <v>1613</v>
      </c>
      <c r="K3694" s="61"/>
      <c r="L3694" s="62" t="s">
        <v>6737</v>
      </c>
      <c r="M3694" s="62" t="s">
        <v>3931</v>
      </c>
      <c r="N3694" s="72" t="str">
        <f>VLOOKUP(M3694,'Hulpblad KAR-parser'!A:C,2,FALSE)</f>
        <v>Ops Br</v>
      </c>
      <c r="O3694" s="72" t="str">
        <f>IF(VLOOKUP(M3694,'Hulpblad KAR-parser'!A:C,3,FALSE)="","",VLOOKUP(M3694,'Hulpblad KAR-parser'!A:C,3,FALSE))</f>
        <v>Zeer groot</v>
      </c>
      <c r="P3694" s="136" t="str">
        <f>IF(CONCATENATE(C3694,D3694)="","",VLOOKUP(CONCATENATE(C3694,D3694),Karakteristieken!AQ:AQ,1,FALSE))</f>
        <v>Ops BrZeer groot</v>
      </c>
    </row>
    <row r="3695" spans="1:16" x14ac:dyDescent="0.25">
      <c r="A3695" s="59"/>
      <c r="B3695" s="59"/>
      <c r="C3695" s="59"/>
      <c r="D3695" s="59"/>
      <c r="E3695" s="60" t="s">
        <v>10384</v>
      </c>
      <c r="F3695" s="60"/>
      <c r="G3695" s="60" t="s">
        <v>3931</v>
      </c>
      <c r="H3695" s="60"/>
      <c r="I3695" s="59">
        <f t="shared" si="60"/>
        <v>14</v>
      </c>
      <c r="J3695" s="59" t="s">
        <v>1561</v>
      </c>
      <c r="K3695" s="61"/>
      <c r="L3695" s="62" t="s">
        <v>6737</v>
      </c>
      <c r="M3695" s="62" t="s">
        <v>3931</v>
      </c>
      <c r="N3695" s="72" t="str">
        <f>VLOOKUP(M3695,'Hulpblad KAR-parser'!A:C,2,FALSE)</f>
        <v>Ops Br</v>
      </c>
      <c r="O3695" s="72" t="str">
        <f>IF(VLOOKUP(M3695,'Hulpblad KAR-parser'!A:C,3,FALSE)="","",VLOOKUP(M3695,'Hulpblad KAR-parser'!A:C,3,FALSE))</f>
        <v>Zeer groot</v>
      </c>
      <c r="P3695" s="136" t="str">
        <f>IF(CONCATENATE(C3695,D3695)="","",VLOOKUP(CONCATENATE(C3695,D3695),Karakteristieken!AQ:AQ,1,FALSE))</f>
        <v/>
      </c>
    </row>
    <row r="3696" spans="1:16" x14ac:dyDescent="0.25">
      <c r="A3696" s="59"/>
      <c r="B3696" s="59"/>
      <c r="C3696" s="59"/>
      <c r="D3696" s="59"/>
      <c r="E3696" s="60" t="s">
        <v>10385</v>
      </c>
      <c r="F3696" s="60"/>
      <c r="G3696" s="60" t="s">
        <v>3931</v>
      </c>
      <c r="H3696" s="60"/>
      <c r="I3696" s="59">
        <f t="shared" si="60"/>
        <v>5</v>
      </c>
      <c r="J3696" s="59" t="s">
        <v>1561</v>
      </c>
      <c r="K3696" s="61"/>
      <c r="L3696" s="62" t="s">
        <v>6737</v>
      </c>
      <c r="M3696" s="62" t="s">
        <v>3931</v>
      </c>
      <c r="N3696" s="72" t="str">
        <f>VLOOKUP(M3696,'Hulpblad KAR-parser'!A:C,2,FALSE)</f>
        <v>Ops Br</v>
      </c>
      <c r="O3696" s="72" t="str">
        <f>IF(VLOOKUP(M3696,'Hulpblad KAR-parser'!A:C,3,FALSE)="","",VLOOKUP(M3696,'Hulpblad KAR-parser'!A:C,3,FALSE))</f>
        <v>Zeer groot</v>
      </c>
      <c r="P3696" s="136" t="str">
        <f>IF(CONCATENATE(C3696,D3696)="","",VLOOKUP(CONCATENATE(C3696,D3696),Karakteristieken!AQ:AQ,1,FALSE))</f>
        <v/>
      </c>
    </row>
    <row r="3697" spans="1:16" x14ac:dyDescent="0.25">
      <c r="A3697" s="59"/>
      <c r="B3697" s="59"/>
      <c r="C3697" s="59"/>
      <c r="D3697" s="59"/>
      <c r="E3697" s="60" t="s">
        <v>10386</v>
      </c>
      <c r="F3697" s="60"/>
      <c r="G3697" s="60" t="s">
        <v>3931</v>
      </c>
      <c r="H3697" s="60"/>
      <c r="I3697" s="59">
        <f t="shared" si="60"/>
        <v>5</v>
      </c>
      <c r="J3697" s="59" t="s">
        <v>1561</v>
      </c>
      <c r="K3697" s="61"/>
      <c r="L3697" s="62" t="s">
        <v>6737</v>
      </c>
      <c r="M3697" s="62" t="s">
        <v>3931</v>
      </c>
      <c r="N3697" s="72" t="str">
        <f>VLOOKUP(M3697,'Hulpblad KAR-parser'!A:C,2,FALSE)</f>
        <v>Ops Br</v>
      </c>
      <c r="O3697" s="72" t="str">
        <f>IF(VLOOKUP(M3697,'Hulpblad KAR-parser'!A:C,3,FALSE)="","",VLOOKUP(M3697,'Hulpblad KAR-parser'!A:C,3,FALSE))</f>
        <v>Zeer groot</v>
      </c>
      <c r="P3697" s="136" t="str">
        <f>IF(CONCATENATE(C3697,D3697)="","",VLOOKUP(CONCATENATE(C3697,D3697),Karakteristieken!AQ:AQ,1,FALSE))</f>
        <v/>
      </c>
    </row>
    <row r="3698" spans="1:16" x14ac:dyDescent="0.25">
      <c r="A3698" s="59"/>
      <c r="B3698" s="59"/>
      <c r="C3698" s="59"/>
      <c r="D3698" s="59"/>
      <c r="E3698" s="60" t="s">
        <v>10387</v>
      </c>
      <c r="F3698" s="60"/>
      <c r="G3698" s="60" t="s">
        <v>3931</v>
      </c>
      <c r="H3698" s="60"/>
      <c r="I3698" s="59">
        <f t="shared" si="60"/>
        <v>14</v>
      </c>
      <c r="J3698" s="59" t="s">
        <v>1561</v>
      </c>
      <c r="K3698" s="61"/>
      <c r="L3698" s="62" t="s">
        <v>6737</v>
      </c>
      <c r="M3698" s="62" t="s">
        <v>3931</v>
      </c>
      <c r="N3698" s="72" t="str">
        <f>VLOOKUP(M3698,'Hulpblad KAR-parser'!A:C,2,FALSE)</f>
        <v>Ops Br</v>
      </c>
      <c r="O3698" s="72" t="str">
        <f>IF(VLOOKUP(M3698,'Hulpblad KAR-parser'!A:C,3,FALSE)="","",VLOOKUP(M3698,'Hulpblad KAR-parser'!A:C,3,FALSE))</f>
        <v>Zeer groot</v>
      </c>
      <c r="P3698" s="136" t="str">
        <f>IF(CONCATENATE(C3698,D3698)="","",VLOOKUP(CONCATENATE(C3698,D3698),Karakteristieken!AQ:AQ,1,FALSE))</f>
        <v/>
      </c>
    </row>
    <row r="3699" spans="1:16" x14ac:dyDescent="0.25">
      <c r="A3699" s="59"/>
      <c r="B3699" s="59"/>
      <c r="C3699" s="59"/>
      <c r="D3699" s="59"/>
      <c r="E3699" s="60" t="s">
        <v>10388</v>
      </c>
      <c r="F3699" s="60"/>
      <c r="G3699" s="60" t="s">
        <v>3931</v>
      </c>
      <c r="H3699" s="60"/>
      <c r="I3699" s="59">
        <f t="shared" si="60"/>
        <v>17</v>
      </c>
      <c r="J3699" s="59" t="s">
        <v>1561</v>
      </c>
      <c r="K3699" s="61"/>
      <c r="L3699" s="62" t="s">
        <v>6737</v>
      </c>
      <c r="M3699" s="62" t="s">
        <v>3931</v>
      </c>
      <c r="N3699" s="72" t="str">
        <f>VLOOKUP(M3699,'Hulpblad KAR-parser'!A:C,2,FALSE)</f>
        <v>Ops Br</v>
      </c>
      <c r="O3699" s="72" t="str">
        <f>IF(VLOOKUP(M3699,'Hulpblad KAR-parser'!A:C,3,FALSE)="","",VLOOKUP(M3699,'Hulpblad KAR-parser'!A:C,3,FALSE))</f>
        <v>Zeer groot</v>
      </c>
      <c r="P3699" s="136" t="str">
        <f>IF(CONCATENATE(C3699,D3699)="","",VLOOKUP(CONCATENATE(C3699,D3699),Karakteristieken!AQ:AQ,1,FALSE))</f>
        <v/>
      </c>
    </row>
    <row r="3700" spans="1:16" x14ac:dyDescent="0.25">
      <c r="A3700" s="59"/>
      <c r="B3700" s="59"/>
      <c r="C3700" s="59"/>
      <c r="D3700" s="59"/>
      <c r="E3700" s="60" t="s">
        <v>10383</v>
      </c>
      <c r="F3700" s="60"/>
      <c r="G3700" s="60" t="s">
        <v>3931</v>
      </c>
      <c r="H3700" s="60"/>
      <c r="I3700" s="59">
        <f t="shared" si="60"/>
        <v>15</v>
      </c>
      <c r="J3700" s="59" t="s">
        <v>1561</v>
      </c>
      <c r="K3700" s="61"/>
      <c r="L3700" s="62" t="s">
        <v>6737</v>
      </c>
      <c r="M3700" s="62" t="s">
        <v>3931</v>
      </c>
      <c r="N3700" s="72" t="str">
        <f>VLOOKUP(M3700,'Hulpblad KAR-parser'!A:C,2,FALSE)</f>
        <v>Ops Br</v>
      </c>
      <c r="O3700" s="72" t="str">
        <f>IF(VLOOKUP(M3700,'Hulpblad KAR-parser'!A:C,3,FALSE)="","",VLOOKUP(M3700,'Hulpblad KAR-parser'!A:C,3,FALSE))</f>
        <v>Zeer groot</v>
      </c>
      <c r="P3700" s="136" t="str">
        <f>IF(CONCATENATE(C3700,D3700)="","",VLOOKUP(CONCATENATE(C3700,D3700),Karakteristieken!AQ:AQ,1,FALSE))</f>
        <v/>
      </c>
    </row>
    <row r="3701" spans="1:16" x14ac:dyDescent="0.25">
      <c r="A3701" s="59"/>
      <c r="B3701" s="59"/>
      <c r="C3701" s="59"/>
      <c r="D3701" s="59"/>
      <c r="E3701" s="60" t="s">
        <v>10389</v>
      </c>
      <c r="F3701" s="60"/>
      <c r="G3701" s="60" t="s">
        <v>3931</v>
      </c>
      <c r="H3701" s="60"/>
      <c r="I3701" s="59">
        <f t="shared" si="60"/>
        <v>5</v>
      </c>
      <c r="J3701" s="59" t="s">
        <v>1561</v>
      </c>
      <c r="K3701" s="61"/>
      <c r="L3701" s="62" t="s">
        <v>6737</v>
      </c>
      <c r="M3701" s="62" t="s">
        <v>3931</v>
      </c>
      <c r="N3701" s="72" t="str">
        <f>VLOOKUP(M3701,'Hulpblad KAR-parser'!A:C,2,FALSE)</f>
        <v>Ops Br</v>
      </c>
      <c r="O3701" s="72" t="str">
        <f>IF(VLOOKUP(M3701,'Hulpblad KAR-parser'!A:C,3,FALSE)="","",VLOOKUP(M3701,'Hulpblad KAR-parser'!A:C,3,FALSE))</f>
        <v>Zeer groot</v>
      </c>
      <c r="P3701" s="136" t="str">
        <f>IF(CONCATENATE(C3701,D3701)="","",VLOOKUP(CONCATENATE(C3701,D3701),Karakteristieken!AQ:AQ,1,FALSE))</f>
        <v/>
      </c>
    </row>
    <row r="3702" spans="1:16" x14ac:dyDescent="0.25">
      <c r="A3702" s="67">
        <v>200110449</v>
      </c>
      <c r="B3702" s="67">
        <v>200098833</v>
      </c>
      <c r="C3702" s="67" t="s">
        <v>3933</v>
      </c>
      <c r="D3702" s="67"/>
      <c r="E3702" s="68" t="s">
        <v>6386</v>
      </c>
      <c r="F3702" s="68"/>
      <c r="G3702" s="68"/>
      <c r="H3702" s="68"/>
      <c r="I3702" s="67">
        <f t="shared" si="60"/>
        <v>18</v>
      </c>
      <c r="J3702" s="67" t="s">
        <v>1613</v>
      </c>
      <c r="K3702" s="91" t="s">
        <v>12550</v>
      </c>
      <c r="L3702" s="62" t="s">
        <v>6737</v>
      </c>
      <c r="M3702" s="62" t="s">
        <v>6386</v>
      </c>
      <c r="N3702" s="72" t="e">
        <f>VLOOKUP(M3702,'Hulpblad KAR-parser'!A:C,2,FALSE)</f>
        <v>#N/A</v>
      </c>
      <c r="O3702" s="72" t="e">
        <f>IF(VLOOKUP(M3702,'Hulpblad KAR-parser'!A:C,3,FALSE)="","",VLOOKUP(M3702,'Hulpblad KAR-parser'!A:C,3,FALSE))</f>
        <v>#N/A</v>
      </c>
      <c r="P3702" s="136" t="e">
        <f>IF(CONCATENATE(C3702,D3702)="","",VLOOKUP(CONCATENATE(C3702,D3702),Karakteristieken!AQ:AQ,1,FALSE))</f>
        <v>#N/A</v>
      </c>
    </row>
    <row r="3703" spans="1:16" x14ac:dyDescent="0.25">
      <c r="A3703" s="67"/>
      <c r="B3703" s="67"/>
      <c r="C3703" s="67"/>
      <c r="D3703" s="67"/>
      <c r="E3703" s="68" t="s">
        <v>10395</v>
      </c>
      <c r="F3703" s="68"/>
      <c r="G3703" s="68" t="s">
        <v>6386</v>
      </c>
      <c r="H3703" s="68"/>
      <c r="I3703" s="67">
        <f t="shared" si="60"/>
        <v>6</v>
      </c>
      <c r="J3703" s="67" t="s">
        <v>1561</v>
      </c>
      <c r="K3703" s="91" t="s">
        <v>12550</v>
      </c>
      <c r="L3703" s="62" t="s">
        <v>6737</v>
      </c>
      <c r="M3703" s="62" t="s">
        <v>6386</v>
      </c>
      <c r="N3703" s="72" t="e">
        <f>VLOOKUP(M3703,'Hulpblad KAR-parser'!A:C,2,FALSE)</f>
        <v>#N/A</v>
      </c>
      <c r="O3703" s="72" t="e">
        <f>IF(VLOOKUP(M3703,'Hulpblad KAR-parser'!A:C,3,FALSE)="","",VLOOKUP(M3703,'Hulpblad KAR-parser'!A:C,3,FALSE))</f>
        <v>#N/A</v>
      </c>
      <c r="P3703" s="136" t="str">
        <f>IF(CONCATENATE(C3703,D3703)="","",VLOOKUP(CONCATENATE(C3703,D3703),Karakteristieken!AQ:AQ,1,FALSE))</f>
        <v/>
      </c>
    </row>
    <row r="3704" spans="1:16" x14ac:dyDescent="0.25">
      <c r="A3704" s="59">
        <v>200110450</v>
      </c>
      <c r="B3704" s="59">
        <v>200098834</v>
      </c>
      <c r="C3704" s="59" t="s">
        <v>3933</v>
      </c>
      <c r="D3704" s="59" t="s">
        <v>3934</v>
      </c>
      <c r="E3704" s="60" t="s">
        <v>3936</v>
      </c>
      <c r="F3704" s="60"/>
      <c r="G3704" s="60"/>
      <c r="H3704" s="60"/>
      <c r="I3704" s="59">
        <f t="shared" si="60"/>
        <v>30</v>
      </c>
      <c r="J3704" s="59" t="s">
        <v>1613</v>
      </c>
      <c r="K3704" s="61"/>
      <c r="L3704" s="62" t="s">
        <v>6737</v>
      </c>
      <c r="M3704" s="62" t="s">
        <v>3936</v>
      </c>
      <c r="N3704" s="72" t="str">
        <f>VLOOKUP(M3704,'Hulpblad KAR-parser'!A:C,2,FALSE)</f>
        <v>Ops GBO Basis Pel</v>
      </c>
      <c r="O3704" s="72" t="str">
        <f>IF(VLOOKUP(M3704,'Hulpblad KAR-parser'!A:C,3,FALSE)="","",VLOOKUP(M3704,'Hulpblad KAR-parser'!A:C,3,FALSE))</f>
        <v>1 Pel. Basis</v>
      </c>
      <c r="P3704" s="136" t="str">
        <f>IF(CONCATENATE(C3704,D3704)="","",VLOOKUP(CONCATENATE(C3704,D3704),Karakteristieken!AQ:AQ,1,FALSE))</f>
        <v>Ops GBO Basis Pel1 Pel. Basis</v>
      </c>
    </row>
    <row r="3705" spans="1:16" x14ac:dyDescent="0.25">
      <c r="A3705" s="59"/>
      <c r="B3705" s="59"/>
      <c r="C3705" s="59"/>
      <c r="D3705" s="59"/>
      <c r="E3705" s="60" t="s">
        <v>11950</v>
      </c>
      <c r="F3705" s="60"/>
      <c r="G3705" s="60" t="s">
        <v>3936</v>
      </c>
      <c r="H3705" s="60"/>
      <c r="I3705" s="59">
        <f t="shared" si="60"/>
        <v>7</v>
      </c>
      <c r="J3705" s="59" t="s">
        <v>1561</v>
      </c>
      <c r="K3705" s="61"/>
      <c r="L3705" s="62" t="s">
        <v>6737</v>
      </c>
      <c r="M3705" s="62" t="s">
        <v>3936</v>
      </c>
      <c r="N3705" s="72" t="str">
        <f>VLOOKUP(M3705,'Hulpblad KAR-parser'!A:C,2,FALSE)</f>
        <v>Ops GBO Basis Pel</v>
      </c>
      <c r="O3705" s="72" t="str">
        <f>IF(VLOOKUP(M3705,'Hulpblad KAR-parser'!A:C,3,FALSE)="","",VLOOKUP(M3705,'Hulpblad KAR-parser'!A:C,3,FALSE))</f>
        <v>1 Pel. Basis</v>
      </c>
      <c r="P3705" s="136" t="str">
        <f>IF(CONCATENATE(C3705,D3705)="","",VLOOKUP(CONCATENATE(C3705,D3705),Karakteristieken!AQ:AQ,1,FALSE))</f>
        <v/>
      </c>
    </row>
    <row r="3706" spans="1:16" x14ac:dyDescent="0.25">
      <c r="A3706" s="59"/>
      <c r="B3706" s="59"/>
      <c r="C3706" s="59"/>
      <c r="D3706" s="59"/>
      <c r="E3706" s="60" t="s">
        <v>10391</v>
      </c>
      <c r="F3706" s="60"/>
      <c r="G3706" s="60" t="s">
        <v>3936</v>
      </c>
      <c r="H3706" s="60"/>
      <c r="I3706" s="59">
        <f t="shared" si="60"/>
        <v>7</v>
      </c>
      <c r="J3706" s="59" t="s">
        <v>1561</v>
      </c>
      <c r="K3706" s="61"/>
      <c r="L3706" s="62" t="s">
        <v>6737</v>
      </c>
      <c r="M3706" s="62" t="s">
        <v>3936</v>
      </c>
      <c r="N3706" s="72" t="str">
        <f>VLOOKUP(M3706,'Hulpblad KAR-parser'!A:C,2,FALSE)</f>
        <v>Ops GBO Basis Pel</v>
      </c>
      <c r="O3706" s="72" t="str">
        <f>IF(VLOOKUP(M3706,'Hulpblad KAR-parser'!A:C,3,FALSE)="","",VLOOKUP(M3706,'Hulpblad KAR-parser'!A:C,3,FALSE))</f>
        <v>1 Pel. Basis</v>
      </c>
      <c r="P3706" s="136" t="str">
        <f>IF(CONCATENATE(C3706,D3706)="","",VLOOKUP(CONCATENATE(C3706,D3706),Karakteristieken!AQ:AQ,1,FALSE))</f>
        <v/>
      </c>
    </row>
    <row r="3707" spans="1:16" x14ac:dyDescent="0.25">
      <c r="A3707" s="59">
        <v>200110451</v>
      </c>
      <c r="B3707" s="59">
        <v>200098835</v>
      </c>
      <c r="C3707" s="59" t="s">
        <v>3933</v>
      </c>
      <c r="D3707" s="59" t="s">
        <v>3937</v>
      </c>
      <c r="E3707" s="60" t="s">
        <v>3938</v>
      </c>
      <c r="F3707" s="60"/>
      <c r="G3707" s="60"/>
      <c r="H3707" s="60"/>
      <c r="I3707" s="59">
        <f t="shared" si="60"/>
        <v>30</v>
      </c>
      <c r="J3707" s="59" t="s">
        <v>1613</v>
      </c>
      <c r="K3707" s="61"/>
      <c r="L3707" s="62" t="s">
        <v>6737</v>
      </c>
      <c r="M3707" s="62" t="s">
        <v>3938</v>
      </c>
      <c r="N3707" s="72" t="str">
        <f>VLOOKUP(M3707,'Hulpblad KAR-parser'!A:C,2,FALSE)</f>
        <v>Ops GBO Basis Pel</v>
      </c>
      <c r="O3707" s="72" t="str">
        <f>IF(VLOOKUP(M3707,'Hulpblad KAR-parser'!A:C,3,FALSE)="","",VLOOKUP(M3707,'Hulpblad KAR-parser'!A:C,3,FALSE))</f>
        <v>2 Pel. Basis</v>
      </c>
      <c r="P3707" s="136" t="str">
        <f>IF(CONCATENATE(C3707,D3707)="","",VLOOKUP(CONCATENATE(C3707,D3707),Karakteristieken!AQ:AQ,1,FALSE))</f>
        <v>Ops GBO Basis Pel2 Pel. Basis</v>
      </c>
    </row>
    <row r="3708" spans="1:16" x14ac:dyDescent="0.25">
      <c r="A3708" s="59"/>
      <c r="B3708" s="59"/>
      <c r="C3708" s="59"/>
      <c r="D3708" s="59"/>
      <c r="E3708" s="60" t="s">
        <v>11951</v>
      </c>
      <c r="F3708" s="60"/>
      <c r="G3708" s="60" t="s">
        <v>3938</v>
      </c>
      <c r="H3708" s="60"/>
      <c r="I3708" s="59">
        <f t="shared" si="60"/>
        <v>7</v>
      </c>
      <c r="J3708" s="59" t="s">
        <v>1561</v>
      </c>
      <c r="K3708" s="61"/>
      <c r="L3708" s="62" t="s">
        <v>6737</v>
      </c>
      <c r="M3708" s="62" t="s">
        <v>3938</v>
      </c>
      <c r="N3708" s="72" t="str">
        <f>VLOOKUP(M3708,'Hulpblad KAR-parser'!A:C,2,FALSE)</f>
        <v>Ops GBO Basis Pel</v>
      </c>
      <c r="O3708" s="72" t="str">
        <f>IF(VLOOKUP(M3708,'Hulpblad KAR-parser'!A:C,3,FALSE)="","",VLOOKUP(M3708,'Hulpblad KAR-parser'!A:C,3,FALSE))</f>
        <v>2 Pel. Basis</v>
      </c>
      <c r="P3708" s="136" t="str">
        <f>IF(CONCATENATE(C3708,D3708)="","",VLOOKUP(CONCATENATE(C3708,D3708),Karakteristieken!AQ:AQ,1,FALSE))</f>
        <v/>
      </c>
    </row>
    <row r="3709" spans="1:16" x14ac:dyDescent="0.25">
      <c r="A3709" s="59"/>
      <c r="B3709" s="59"/>
      <c r="C3709" s="59"/>
      <c r="D3709" s="59"/>
      <c r="E3709" s="60" t="s">
        <v>10392</v>
      </c>
      <c r="F3709" s="60"/>
      <c r="G3709" s="60" t="s">
        <v>3938</v>
      </c>
      <c r="H3709" s="60"/>
      <c r="I3709" s="59">
        <f t="shared" si="60"/>
        <v>7</v>
      </c>
      <c r="J3709" s="59" t="s">
        <v>1561</v>
      </c>
      <c r="K3709" s="61"/>
      <c r="L3709" s="62" t="s">
        <v>6737</v>
      </c>
      <c r="M3709" s="62" t="s">
        <v>3938</v>
      </c>
      <c r="N3709" s="72" t="str">
        <f>VLOOKUP(M3709,'Hulpblad KAR-parser'!A:C,2,FALSE)</f>
        <v>Ops GBO Basis Pel</v>
      </c>
      <c r="O3709" s="72" t="str">
        <f>IF(VLOOKUP(M3709,'Hulpblad KAR-parser'!A:C,3,FALSE)="","",VLOOKUP(M3709,'Hulpblad KAR-parser'!A:C,3,FALSE))</f>
        <v>2 Pel. Basis</v>
      </c>
      <c r="P3709" s="136" t="str">
        <f>IF(CONCATENATE(C3709,D3709)="","",VLOOKUP(CONCATENATE(C3709,D3709),Karakteristieken!AQ:AQ,1,FALSE))</f>
        <v/>
      </c>
    </row>
    <row r="3710" spans="1:16" x14ac:dyDescent="0.25">
      <c r="A3710" s="59">
        <v>200110452</v>
      </c>
      <c r="B3710" s="59">
        <v>200098836</v>
      </c>
      <c r="C3710" s="59" t="s">
        <v>3933</v>
      </c>
      <c r="D3710" s="59" t="s">
        <v>3939</v>
      </c>
      <c r="E3710" s="60" t="s">
        <v>3940</v>
      </c>
      <c r="F3710" s="60"/>
      <c r="G3710" s="60"/>
      <c r="H3710" s="60"/>
      <c r="I3710" s="59">
        <f t="shared" si="60"/>
        <v>30</v>
      </c>
      <c r="J3710" s="59" t="s">
        <v>1613</v>
      </c>
      <c r="K3710" s="61"/>
      <c r="L3710" s="62" t="s">
        <v>6737</v>
      </c>
      <c r="M3710" s="62" t="s">
        <v>3940</v>
      </c>
      <c r="N3710" s="72" t="str">
        <f>VLOOKUP(M3710,'Hulpblad KAR-parser'!A:C,2,FALSE)</f>
        <v>Ops GBO Basis Pel</v>
      </c>
      <c r="O3710" s="72" t="str">
        <f>IF(VLOOKUP(M3710,'Hulpblad KAR-parser'!A:C,3,FALSE)="","",VLOOKUP(M3710,'Hulpblad KAR-parser'!A:C,3,FALSE))</f>
        <v>3 Pel. Basis</v>
      </c>
      <c r="P3710" s="136" t="str">
        <f>IF(CONCATENATE(C3710,D3710)="","",VLOOKUP(CONCATENATE(C3710,D3710),Karakteristieken!AQ:AQ,1,FALSE))</f>
        <v>Ops GBO Basis Pel3 Pel. Basis</v>
      </c>
    </row>
    <row r="3711" spans="1:16" x14ac:dyDescent="0.25">
      <c r="A3711" s="59"/>
      <c r="B3711" s="59"/>
      <c r="C3711" s="59"/>
      <c r="D3711" s="59"/>
      <c r="E3711" s="60" t="s">
        <v>11952</v>
      </c>
      <c r="F3711" s="60"/>
      <c r="G3711" s="60" t="s">
        <v>3940</v>
      </c>
      <c r="H3711" s="60"/>
      <c r="I3711" s="59">
        <f t="shared" si="60"/>
        <v>7</v>
      </c>
      <c r="J3711" s="59" t="s">
        <v>1561</v>
      </c>
      <c r="K3711" s="61"/>
      <c r="L3711" s="62" t="s">
        <v>6737</v>
      </c>
      <c r="M3711" s="62" t="s">
        <v>3940</v>
      </c>
      <c r="N3711" s="72" t="str">
        <f>VLOOKUP(M3711,'Hulpblad KAR-parser'!A:C,2,FALSE)</f>
        <v>Ops GBO Basis Pel</v>
      </c>
      <c r="O3711" s="72" t="str">
        <f>IF(VLOOKUP(M3711,'Hulpblad KAR-parser'!A:C,3,FALSE)="","",VLOOKUP(M3711,'Hulpblad KAR-parser'!A:C,3,FALSE))</f>
        <v>3 Pel. Basis</v>
      </c>
      <c r="P3711" s="136" t="str">
        <f>IF(CONCATENATE(C3711,D3711)="","",VLOOKUP(CONCATENATE(C3711,D3711),Karakteristieken!AQ:AQ,1,FALSE))</f>
        <v/>
      </c>
    </row>
    <row r="3712" spans="1:16" x14ac:dyDescent="0.25">
      <c r="A3712" s="59"/>
      <c r="B3712" s="59"/>
      <c r="C3712" s="59"/>
      <c r="D3712" s="59"/>
      <c r="E3712" s="60" t="s">
        <v>10393</v>
      </c>
      <c r="F3712" s="60"/>
      <c r="G3712" s="60" t="s">
        <v>3940</v>
      </c>
      <c r="H3712" s="60"/>
      <c r="I3712" s="59">
        <f t="shared" si="60"/>
        <v>7</v>
      </c>
      <c r="J3712" s="59" t="s">
        <v>1561</v>
      </c>
      <c r="K3712" s="61"/>
      <c r="L3712" s="62" t="s">
        <v>6737</v>
      </c>
      <c r="M3712" s="62" t="s">
        <v>3940</v>
      </c>
      <c r="N3712" s="72" t="str">
        <f>VLOOKUP(M3712,'Hulpblad KAR-parser'!A:C,2,FALSE)</f>
        <v>Ops GBO Basis Pel</v>
      </c>
      <c r="O3712" s="72" t="str">
        <f>IF(VLOOKUP(M3712,'Hulpblad KAR-parser'!A:C,3,FALSE)="","",VLOOKUP(M3712,'Hulpblad KAR-parser'!A:C,3,FALSE))</f>
        <v>3 Pel. Basis</v>
      </c>
      <c r="P3712" s="136" t="str">
        <f>IF(CONCATENATE(C3712,D3712)="","",VLOOKUP(CONCATENATE(C3712,D3712),Karakteristieken!AQ:AQ,1,FALSE))</f>
        <v/>
      </c>
    </row>
    <row r="3713" spans="1:16" x14ac:dyDescent="0.25">
      <c r="A3713" s="59">
        <v>200110453</v>
      </c>
      <c r="B3713" s="59">
        <v>200098837</v>
      </c>
      <c r="C3713" s="59" t="s">
        <v>3933</v>
      </c>
      <c r="D3713" s="59" t="s">
        <v>3941</v>
      </c>
      <c r="E3713" s="60" t="s">
        <v>3942</v>
      </c>
      <c r="F3713" s="60"/>
      <c r="G3713" s="60"/>
      <c r="H3713" s="60"/>
      <c r="I3713" s="59">
        <f t="shared" si="60"/>
        <v>30</v>
      </c>
      <c r="J3713" s="59" t="s">
        <v>1613</v>
      </c>
      <c r="K3713" s="61"/>
      <c r="L3713" s="62" t="s">
        <v>6737</v>
      </c>
      <c r="M3713" s="62" t="s">
        <v>3942</v>
      </c>
      <c r="N3713" s="72" t="str">
        <f>VLOOKUP(M3713,'Hulpblad KAR-parser'!A:C,2,FALSE)</f>
        <v>Ops GBO Basis Pel</v>
      </c>
      <c r="O3713" s="72" t="str">
        <f>IF(VLOOKUP(M3713,'Hulpblad KAR-parser'!A:C,3,FALSE)="","",VLOOKUP(M3713,'Hulpblad KAR-parser'!A:C,3,FALSE))</f>
        <v>4 Pel. Basis</v>
      </c>
      <c r="P3713" s="136" t="str">
        <f>IF(CONCATENATE(C3713,D3713)="","",VLOOKUP(CONCATENATE(C3713,D3713),Karakteristieken!AQ:AQ,1,FALSE))</f>
        <v>Ops GBO Basis Pel4 Pel. Basis</v>
      </c>
    </row>
    <row r="3714" spans="1:16" x14ac:dyDescent="0.25">
      <c r="A3714" s="59"/>
      <c r="B3714" s="59"/>
      <c r="C3714" s="59"/>
      <c r="D3714" s="59"/>
      <c r="E3714" s="60" t="s">
        <v>11953</v>
      </c>
      <c r="F3714" s="60"/>
      <c r="G3714" s="60" t="s">
        <v>3942</v>
      </c>
      <c r="H3714" s="60"/>
      <c r="I3714" s="59">
        <f t="shared" si="60"/>
        <v>7</v>
      </c>
      <c r="J3714" s="59" t="s">
        <v>1561</v>
      </c>
      <c r="K3714" s="61"/>
      <c r="L3714" s="62" t="s">
        <v>6737</v>
      </c>
      <c r="M3714" s="62" t="s">
        <v>3942</v>
      </c>
      <c r="N3714" s="72" t="str">
        <f>VLOOKUP(M3714,'Hulpblad KAR-parser'!A:C,2,FALSE)</f>
        <v>Ops GBO Basis Pel</v>
      </c>
      <c r="O3714" s="72" t="str">
        <f>IF(VLOOKUP(M3714,'Hulpblad KAR-parser'!A:C,3,FALSE)="","",VLOOKUP(M3714,'Hulpblad KAR-parser'!A:C,3,FALSE))</f>
        <v>4 Pel. Basis</v>
      </c>
      <c r="P3714" s="136" t="str">
        <f>IF(CONCATENATE(C3714,D3714)="","",VLOOKUP(CONCATENATE(C3714,D3714),Karakteristieken!AQ:AQ,1,FALSE))</f>
        <v/>
      </c>
    </row>
    <row r="3715" spans="1:16" x14ac:dyDescent="0.25">
      <c r="A3715" s="59"/>
      <c r="B3715" s="59"/>
      <c r="C3715" s="59"/>
      <c r="D3715" s="59"/>
      <c r="E3715" s="60" t="s">
        <v>10394</v>
      </c>
      <c r="F3715" s="60"/>
      <c r="G3715" s="60" t="s">
        <v>3942</v>
      </c>
      <c r="H3715" s="60"/>
      <c r="I3715" s="59">
        <f t="shared" si="60"/>
        <v>7</v>
      </c>
      <c r="J3715" s="59" t="s">
        <v>1561</v>
      </c>
      <c r="K3715" s="61"/>
      <c r="L3715" s="62" t="s">
        <v>6737</v>
      </c>
      <c r="M3715" s="62" t="s">
        <v>3942</v>
      </c>
      <c r="N3715" s="72" t="str">
        <f>VLOOKUP(M3715,'Hulpblad KAR-parser'!A:C,2,FALSE)</f>
        <v>Ops GBO Basis Pel</v>
      </c>
      <c r="O3715" s="72" t="str">
        <f>IF(VLOOKUP(M3715,'Hulpblad KAR-parser'!A:C,3,FALSE)="","",VLOOKUP(M3715,'Hulpblad KAR-parser'!A:C,3,FALSE))</f>
        <v>4 Pel. Basis</v>
      </c>
      <c r="P3715" s="136" t="str">
        <f>IF(CONCATENATE(C3715,D3715)="","",VLOOKUP(CONCATENATE(C3715,D3715),Karakteristieken!AQ:AQ,1,FALSE))</f>
        <v/>
      </c>
    </row>
    <row r="3716" spans="1:16" x14ac:dyDescent="0.25">
      <c r="A3716" s="67">
        <v>200110463</v>
      </c>
      <c r="B3716" s="67">
        <v>200098847</v>
      </c>
      <c r="C3716" s="67" t="s">
        <v>3943</v>
      </c>
      <c r="D3716" s="67"/>
      <c r="E3716" s="68" t="s">
        <v>6387</v>
      </c>
      <c r="F3716" s="68"/>
      <c r="G3716" s="68"/>
      <c r="H3716" s="68"/>
      <c r="I3716" s="67">
        <f t="shared" si="60"/>
        <v>11</v>
      </c>
      <c r="J3716" s="67" t="s">
        <v>1613</v>
      </c>
      <c r="K3716" s="91" t="s">
        <v>12550</v>
      </c>
      <c r="L3716" s="62" t="s">
        <v>6737</v>
      </c>
      <c r="M3716" s="62" t="s">
        <v>6387</v>
      </c>
      <c r="N3716" s="72" t="e">
        <f>VLOOKUP(M3716,'Hulpblad KAR-parser'!A:C,2,FALSE)</f>
        <v>#N/A</v>
      </c>
      <c r="O3716" s="72" t="e">
        <f>IF(VLOOKUP(M3716,'Hulpblad KAR-parser'!A:C,3,FALSE)="","",VLOOKUP(M3716,'Hulpblad KAR-parser'!A:C,3,FALSE))</f>
        <v>#N/A</v>
      </c>
      <c r="P3716" s="136" t="e">
        <f>IF(CONCATENATE(C3716,D3716)="","",VLOOKUP(CONCATENATE(C3716,D3716),Karakteristieken!AQ:AQ,1,FALSE))</f>
        <v>#N/A</v>
      </c>
    </row>
    <row r="3717" spans="1:16" x14ac:dyDescent="0.25">
      <c r="A3717" s="59">
        <v>200110464</v>
      </c>
      <c r="B3717" s="59">
        <v>200098848</v>
      </c>
      <c r="C3717" s="59" t="s">
        <v>3943</v>
      </c>
      <c r="D3717" s="59" t="s">
        <v>3944</v>
      </c>
      <c r="E3717" s="60" t="s">
        <v>3946</v>
      </c>
      <c r="F3717" s="60"/>
      <c r="G3717" s="60"/>
      <c r="H3717" s="60"/>
      <c r="I3717" s="59">
        <f t="shared" si="60"/>
        <v>26</v>
      </c>
      <c r="J3717" s="59" t="s">
        <v>1613</v>
      </c>
      <c r="K3717" s="61"/>
      <c r="L3717" s="62" t="s">
        <v>6737</v>
      </c>
      <c r="M3717" s="62" t="s">
        <v>3946</v>
      </c>
      <c r="N3717" s="72" t="str">
        <f>VLOOKUP(M3717,'Hulpblad KAR-parser'!A:C,2,FALSE)</f>
        <v>Ops GBO GW</v>
      </c>
      <c r="O3717" s="72" t="str">
        <f>IF(VLOOKUP(M3717,'Hulpblad KAR-parser'!A:C,3,FALSE)="","",VLOOKUP(M3717,'Hulpblad KAR-parser'!A:C,3,FALSE))</f>
        <v>1 Pel. GW G3000</v>
      </c>
      <c r="P3717" s="136" t="str">
        <f>IF(CONCATENATE(C3717,D3717)="","",VLOOKUP(CONCATENATE(C3717,D3717),Karakteristieken!AQ:AQ,1,FALSE))</f>
        <v>Ops GBO GW1 Pel. GW G3000</v>
      </c>
    </row>
    <row r="3718" spans="1:16" x14ac:dyDescent="0.25">
      <c r="A3718" s="59"/>
      <c r="B3718" s="59"/>
      <c r="C3718" s="59"/>
      <c r="D3718" s="59"/>
      <c r="E3718" s="60" t="s">
        <v>10396</v>
      </c>
      <c r="F3718" s="60"/>
      <c r="G3718" s="60" t="s">
        <v>3946</v>
      </c>
      <c r="H3718" s="60"/>
      <c r="I3718" s="59">
        <f t="shared" si="60"/>
        <v>7</v>
      </c>
      <c r="J3718" s="59" t="s">
        <v>1561</v>
      </c>
      <c r="K3718" s="61"/>
      <c r="L3718" s="62" t="s">
        <v>6737</v>
      </c>
      <c r="M3718" s="62" t="s">
        <v>3946</v>
      </c>
      <c r="N3718" s="72" t="str">
        <f>VLOOKUP(M3718,'Hulpblad KAR-parser'!A:C,2,FALSE)</f>
        <v>Ops GBO GW</v>
      </c>
      <c r="O3718" s="72" t="str">
        <f>IF(VLOOKUP(M3718,'Hulpblad KAR-parser'!A:C,3,FALSE)="","",VLOOKUP(M3718,'Hulpblad KAR-parser'!A:C,3,FALSE))</f>
        <v>1 Pel. GW G3000</v>
      </c>
      <c r="P3718" s="136" t="str">
        <f>IF(CONCATENATE(C3718,D3718)="","",VLOOKUP(CONCATENATE(C3718,D3718),Karakteristieken!AQ:AQ,1,FALSE))</f>
        <v/>
      </c>
    </row>
    <row r="3719" spans="1:16" x14ac:dyDescent="0.25">
      <c r="A3719" s="59">
        <v>200110465</v>
      </c>
      <c r="B3719" s="59">
        <v>200098849</v>
      </c>
      <c r="C3719" s="59" t="s">
        <v>3943</v>
      </c>
      <c r="D3719" s="59" t="s">
        <v>3948</v>
      </c>
      <c r="E3719" s="60" t="s">
        <v>3949</v>
      </c>
      <c r="F3719" s="60"/>
      <c r="G3719" s="60"/>
      <c r="H3719" s="60"/>
      <c r="I3719" s="59">
        <f t="shared" si="60"/>
        <v>26</v>
      </c>
      <c r="J3719" s="59" t="s">
        <v>1613</v>
      </c>
      <c r="K3719" s="61"/>
      <c r="L3719" s="62" t="s">
        <v>6737</v>
      </c>
      <c r="M3719" s="62" t="s">
        <v>3949</v>
      </c>
      <c r="N3719" s="72" t="str">
        <f>VLOOKUP(M3719,'Hulpblad KAR-parser'!A:C,2,FALSE)</f>
        <v>Ops GBO GW</v>
      </c>
      <c r="O3719" s="72" t="str">
        <f>IF(VLOOKUP(M3719,'Hulpblad KAR-parser'!A:C,3,FALSE)="","",VLOOKUP(M3719,'Hulpblad KAR-parser'!A:C,3,FALSE))</f>
        <v>2 Pel. GW G3000</v>
      </c>
      <c r="P3719" s="136" t="str">
        <f>IF(CONCATENATE(C3719,D3719)="","",VLOOKUP(CONCATENATE(C3719,D3719),Karakteristieken!AQ:AQ,1,FALSE))</f>
        <v>Ops GBO GW2 Pel. GW G3000</v>
      </c>
    </row>
    <row r="3720" spans="1:16" x14ac:dyDescent="0.25">
      <c r="A3720" s="59"/>
      <c r="B3720" s="59"/>
      <c r="C3720" s="59"/>
      <c r="D3720" s="59"/>
      <c r="E3720" s="60" t="s">
        <v>10397</v>
      </c>
      <c r="F3720" s="60"/>
      <c r="G3720" s="60" t="s">
        <v>3949</v>
      </c>
      <c r="H3720" s="60"/>
      <c r="I3720" s="59">
        <f t="shared" si="60"/>
        <v>7</v>
      </c>
      <c r="J3720" s="59" t="s">
        <v>1561</v>
      </c>
      <c r="K3720" s="61"/>
      <c r="L3720" s="62" t="s">
        <v>6737</v>
      </c>
      <c r="M3720" s="62" t="s">
        <v>3949</v>
      </c>
      <c r="N3720" s="72" t="str">
        <f>VLOOKUP(M3720,'Hulpblad KAR-parser'!A:C,2,FALSE)</f>
        <v>Ops GBO GW</v>
      </c>
      <c r="O3720" s="72" t="str">
        <f>IF(VLOOKUP(M3720,'Hulpblad KAR-parser'!A:C,3,FALSE)="","",VLOOKUP(M3720,'Hulpblad KAR-parser'!A:C,3,FALSE))</f>
        <v>2 Pel. GW G3000</v>
      </c>
      <c r="P3720" s="136" t="str">
        <f>IF(CONCATENATE(C3720,D3720)="","",VLOOKUP(CONCATENATE(C3720,D3720),Karakteristieken!AQ:AQ,1,FALSE))</f>
        <v/>
      </c>
    </row>
    <row r="3721" spans="1:16" x14ac:dyDescent="0.25">
      <c r="A3721" s="67">
        <v>200110466</v>
      </c>
      <c r="B3721" s="67">
        <v>200098850</v>
      </c>
      <c r="C3721" s="67" t="s">
        <v>3951</v>
      </c>
      <c r="D3721" s="67"/>
      <c r="E3721" s="68" t="s">
        <v>6388</v>
      </c>
      <c r="F3721" s="68"/>
      <c r="G3721" s="68"/>
      <c r="H3721" s="68"/>
      <c r="I3721" s="67">
        <f t="shared" si="60"/>
        <v>11</v>
      </c>
      <c r="J3721" s="67" t="s">
        <v>1613</v>
      </c>
      <c r="K3721" s="91" t="s">
        <v>12550</v>
      </c>
      <c r="L3721" s="62" t="s">
        <v>6737</v>
      </c>
      <c r="M3721" s="62" t="s">
        <v>6388</v>
      </c>
      <c r="N3721" s="72" t="e">
        <f>VLOOKUP(M3721,'Hulpblad KAR-parser'!A:C,2,FALSE)</f>
        <v>#N/A</v>
      </c>
      <c r="O3721" s="72" t="e">
        <f>IF(VLOOKUP(M3721,'Hulpblad KAR-parser'!A:C,3,FALSE)="","",VLOOKUP(M3721,'Hulpblad KAR-parser'!A:C,3,FALSE))</f>
        <v>#N/A</v>
      </c>
      <c r="P3721" s="136" t="e">
        <f>IF(CONCATENATE(C3721,D3721)="","",VLOOKUP(CONCATENATE(C3721,D3721),Karakteristieken!AQ:AQ,1,FALSE))</f>
        <v>#N/A</v>
      </c>
    </row>
    <row r="3722" spans="1:16" x14ac:dyDescent="0.25">
      <c r="A3722" s="67"/>
      <c r="B3722" s="67"/>
      <c r="C3722" s="67"/>
      <c r="D3722" s="67"/>
      <c r="E3722" s="68" t="s">
        <v>10409</v>
      </c>
      <c r="F3722" s="68"/>
      <c r="G3722" s="68" t="s">
        <v>6388</v>
      </c>
      <c r="H3722" s="68"/>
      <c r="I3722" s="67">
        <f t="shared" si="60"/>
        <v>5</v>
      </c>
      <c r="J3722" s="67" t="s">
        <v>1561</v>
      </c>
      <c r="K3722" s="91" t="s">
        <v>12550</v>
      </c>
      <c r="L3722" s="62" t="s">
        <v>6737</v>
      </c>
      <c r="M3722" s="62" t="s">
        <v>6388</v>
      </c>
      <c r="N3722" s="72" t="e">
        <f>VLOOKUP(M3722,'Hulpblad KAR-parser'!A:C,2,FALSE)</f>
        <v>#N/A</v>
      </c>
      <c r="O3722" s="72" t="e">
        <f>IF(VLOOKUP(M3722,'Hulpblad KAR-parser'!A:C,3,FALSE)="","",VLOOKUP(M3722,'Hulpblad KAR-parser'!A:C,3,FALSE))</f>
        <v>#N/A</v>
      </c>
      <c r="P3722" s="136" t="str">
        <f>IF(CONCATENATE(C3722,D3722)="","",VLOOKUP(CONCATENATE(C3722,D3722),Karakteristieken!AQ:AQ,1,FALSE))</f>
        <v/>
      </c>
    </row>
    <row r="3723" spans="1:16" x14ac:dyDescent="0.25">
      <c r="A3723" s="59">
        <v>200110470</v>
      </c>
      <c r="B3723" s="59">
        <v>200098854</v>
      </c>
      <c r="C3723" s="59" t="s">
        <v>3951</v>
      </c>
      <c r="D3723" s="59" t="s">
        <v>3952</v>
      </c>
      <c r="E3723" s="60" t="s">
        <v>3954</v>
      </c>
      <c r="F3723" s="60"/>
      <c r="G3723" s="60"/>
      <c r="H3723" s="60"/>
      <c r="I3723" s="59">
        <f t="shared" si="60"/>
        <v>29</v>
      </c>
      <c r="J3723" s="59" t="s">
        <v>1613</v>
      </c>
      <c r="K3723" s="61"/>
      <c r="L3723" s="62" t="s">
        <v>6737</v>
      </c>
      <c r="M3723" s="62" t="s">
        <v>3954</v>
      </c>
      <c r="N3723" s="72" t="str">
        <f>VLOOKUP(M3723,'Hulpblad KAR-parser'!A:C,2,FALSE)</f>
        <v>Ops GBO HV</v>
      </c>
      <c r="O3723" s="72" t="str">
        <f>IF(VLOOKUP(M3723,'Hulpblad KAR-parser'!A:C,3,FALSE)="","",VLOOKUP(M3723,'Hulpblad KAR-parser'!A:C,3,FALSE))</f>
        <v>1 Pel. Redding &amp; THV</v>
      </c>
      <c r="P3723" s="136" t="str">
        <f>IF(CONCATENATE(C3723,D3723)="","",VLOOKUP(CONCATENATE(C3723,D3723),Karakteristieken!AQ:AQ,1,FALSE))</f>
        <v>Ops GBO HV1 Pel. Redding &amp; THV</v>
      </c>
    </row>
    <row r="3724" spans="1:16" x14ac:dyDescent="0.25">
      <c r="A3724" s="59"/>
      <c r="B3724" s="59"/>
      <c r="C3724" s="59"/>
      <c r="D3724" s="59"/>
      <c r="E3724" s="60" t="s">
        <v>10398</v>
      </c>
      <c r="F3724" s="60"/>
      <c r="G3724" s="60" t="s">
        <v>3954</v>
      </c>
      <c r="H3724" s="60"/>
      <c r="I3724" s="59">
        <f t="shared" si="60"/>
        <v>6</v>
      </c>
      <c r="J3724" s="59" t="s">
        <v>1561</v>
      </c>
      <c r="K3724" s="61"/>
      <c r="L3724" s="62" t="s">
        <v>6737</v>
      </c>
      <c r="M3724" s="62" t="s">
        <v>3954</v>
      </c>
      <c r="N3724" s="72" t="str">
        <f>VLOOKUP(M3724,'Hulpblad KAR-parser'!A:C,2,FALSE)</f>
        <v>Ops GBO HV</v>
      </c>
      <c r="O3724" s="72" t="str">
        <f>IF(VLOOKUP(M3724,'Hulpblad KAR-parser'!A:C,3,FALSE)="","",VLOOKUP(M3724,'Hulpblad KAR-parser'!A:C,3,FALSE))</f>
        <v>1 Pel. Redding &amp; THV</v>
      </c>
      <c r="P3724" s="136" t="str">
        <f>IF(CONCATENATE(C3724,D3724)="","",VLOOKUP(CONCATENATE(C3724,D3724),Karakteristieken!AQ:AQ,1,FALSE))</f>
        <v/>
      </c>
    </row>
    <row r="3725" spans="1:16" x14ac:dyDescent="0.25">
      <c r="A3725" s="59">
        <v>200110474</v>
      </c>
      <c r="B3725" s="59">
        <v>200098858</v>
      </c>
      <c r="C3725" s="59" t="s">
        <v>3951</v>
      </c>
      <c r="D3725" s="59" t="s">
        <v>3956</v>
      </c>
      <c r="E3725" s="60" t="s">
        <v>3957</v>
      </c>
      <c r="F3725" s="60"/>
      <c r="G3725" s="60"/>
      <c r="H3725" s="60"/>
      <c r="I3725" s="59">
        <f t="shared" si="60"/>
        <v>29</v>
      </c>
      <c r="J3725" s="59" t="s">
        <v>1613</v>
      </c>
      <c r="K3725" s="61"/>
      <c r="L3725" s="62" t="s">
        <v>6737</v>
      </c>
      <c r="M3725" s="62" t="s">
        <v>3957</v>
      </c>
      <c r="N3725" s="72" t="str">
        <f>VLOOKUP(M3725,'Hulpblad KAR-parser'!A:C,2,FALSE)</f>
        <v>Ops GBO HV</v>
      </c>
      <c r="O3725" s="72" t="str">
        <f>IF(VLOOKUP(M3725,'Hulpblad KAR-parser'!A:C,3,FALSE)="","",VLOOKUP(M3725,'Hulpblad KAR-parser'!A:C,3,FALSE))</f>
        <v>2 Pel. Redding &amp; THV</v>
      </c>
      <c r="P3725" s="136" t="str">
        <f>IF(CONCATENATE(C3725,D3725)="","",VLOOKUP(CONCATENATE(C3725,D3725),Karakteristieken!AQ:AQ,1,FALSE))</f>
        <v>Ops GBO HV2 Pel. Redding &amp; THV</v>
      </c>
    </row>
    <row r="3726" spans="1:16" x14ac:dyDescent="0.25">
      <c r="A3726" s="59"/>
      <c r="B3726" s="59"/>
      <c r="C3726" s="59"/>
      <c r="D3726" s="59"/>
      <c r="E3726" s="60" t="s">
        <v>10399</v>
      </c>
      <c r="F3726" s="60"/>
      <c r="G3726" s="60" t="s">
        <v>3957</v>
      </c>
      <c r="H3726" s="60"/>
      <c r="I3726" s="59">
        <f t="shared" si="60"/>
        <v>6</v>
      </c>
      <c r="J3726" s="59" t="s">
        <v>1561</v>
      </c>
      <c r="K3726" s="61"/>
      <c r="L3726" s="62" t="s">
        <v>6737</v>
      </c>
      <c r="M3726" s="62" t="s">
        <v>3957</v>
      </c>
      <c r="N3726" s="72" t="str">
        <f>VLOOKUP(M3726,'Hulpblad KAR-parser'!A:C,2,FALSE)</f>
        <v>Ops GBO HV</v>
      </c>
      <c r="O3726" s="72" t="str">
        <f>IF(VLOOKUP(M3726,'Hulpblad KAR-parser'!A:C,3,FALSE)="","",VLOOKUP(M3726,'Hulpblad KAR-parser'!A:C,3,FALSE))</f>
        <v>2 Pel. Redding &amp; THV</v>
      </c>
      <c r="P3726" s="136" t="str">
        <f>IF(CONCATENATE(C3726,D3726)="","",VLOOKUP(CONCATENATE(C3726,D3726),Karakteristieken!AQ:AQ,1,FALSE))</f>
        <v/>
      </c>
    </row>
    <row r="3727" spans="1:16" x14ac:dyDescent="0.25">
      <c r="A3727" s="59">
        <v>200110476</v>
      </c>
      <c r="B3727" s="59">
        <v>200098860</v>
      </c>
      <c r="C3727" s="59" t="s">
        <v>3951</v>
      </c>
      <c r="D3727" s="59" t="s">
        <v>3959</v>
      </c>
      <c r="E3727" s="60" t="s">
        <v>3960</v>
      </c>
      <c r="F3727" s="60"/>
      <c r="G3727" s="60"/>
      <c r="H3727" s="60"/>
      <c r="I3727" s="59">
        <f t="shared" si="60"/>
        <v>29</v>
      </c>
      <c r="J3727" s="59" t="s">
        <v>1613</v>
      </c>
      <c r="K3727" s="61"/>
      <c r="L3727" s="62" t="s">
        <v>6737</v>
      </c>
      <c r="M3727" s="62" t="s">
        <v>3960</v>
      </c>
      <c r="N3727" s="72" t="str">
        <f>VLOOKUP(M3727,'Hulpblad KAR-parser'!A:C,2,FALSE)</f>
        <v>Ops GBO HV</v>
      </c>
      <c r="O3727" s="72" t="str">
        <f>IF(VLOOKUP(M3727,'Hulpblad KAR-parser'!A:C,3,FALSE)="","",VLOOKUP(M3727,'Hulpblad KAR-parser'!A:C,3,FALSE))</f>
        <v>3 Pel. Redding &amp; THV</v>
      </c>
      <c r="P3727" s="136" t="str">
        <f>IF(CONCATENATE(C3727,D3727)="","",VLOOKUP(CONCATENATE(C3727,D3727),Karakteristieken!AQ:AQ,1,FALSE))</f>
        <v>Ops GBO HV3 Pel. Redding &amp; THV</v>
      </c>
    </row>
    <row r="3728" spans="1:16" x14ac:dyDescent="0.25">
      <c r="A3728" s="59"/>
      <c r="B3728" s="59"/>
      <c r="C3728" s="59"/>
      <c r="D3728" s="59"/>
      <c r="E3728" s="60" t="s">
        <v>10400</v>
      </c>
      <c r="F3728" s="60"/>
      <c r="G3728" s="60" t="s">
        <v>3960</v>
      </c>
      <c r="H3728" s="60"/>
      <c r="I3728" s="59">
        <f t="shared" si="60"/>
        <v>6</v>
      </c>
      <c r="J3728" s="59" t="s">
        <v>1561</v>
      </c>
      <c r="K3728" s="61"/>
      <c r="L3728" s="62" t="s">
        <v>6737</v>
      </c>
      <c r="M3728" s="62" t="s">
        <v>3960</v>
      </c>
      <c r="N3728" s="72" t="str">
        <f>VLOOKUP(M3728,'Hulpblad KAR-parser'!A:C,2,FALSE)</f>
        <v>Ops GBO HV</v>
      </c>
      <c r="O3728" s="72" t="str">
        <f>IF(VLOOKUP(M3728,'Hulpblad KAR-parser'!A:C,3,FALSE)="","",VLOOKUP(M3728,'Hulpblad KAR-parser'!A:C,3,FALSE))</f>
        <v>3 Pel. Redding &amp; THV</v>
      </c>
      <c r="P3728" s="136" t="str">
        <f>IF(CONCATENATE(C3728,D3728)="","",VLOOKUP(CONCATENATE(C3728,D3728),Karakteristieken!AQ:AQ,1,FALSE))</f>
        <v/>
      </c>
    </row>
    <row r="3729" spans="1:16" x14ac:dyDescent="0.25">
      <c r="A3729" s="59">
        <v>200110478</v>
      </c>
      <c r="B3729" s="59">
        <v>200098862</v>
      </c>
      <c r="C3729" s="59" t="s">
        <v>3951</v>
      </c>
      <c r="D3729" s="59" t="s">
        <v>3962</v>
      </c>
      <c r="E3729" s="60" t="s">
        <v>3963</v>
      </c>
      <c r="F3729" s="60"/>
      <c r="G3729" s="60"/>
      <c r="H3729" s="60"/>
      <c r="I3729" s="59">
        <f t="shared" si="60"/>
        <v>29</v>
      </c>
      <c r="J3729" s="59" t="s">
        <v>1613</v>
      </c>
      <c r="K3729" s="61"/>
      <c r="L3729" s="62" t="s">
        <v>6737</v>
      </c>
      <c r="M3729" s="62" t="s">
        <v>3963</v>
      </c>
      <c r="N3729" s="72" t="str">
        <f>VLOOKUP(M3729,'Hulpblad KAR-parser'!A:C,2,FALSE)</f>
        <v>Ops GBO HV</v>
      </c>
      <c r="O3729" s="72" t="str">
        <f>IF(VLOOKUP(M3729,'Hulpblad KAR-parser'!A:C,3,FALSE)="","",VLOOKUP(M3729,'Hulpblad KAR-parser'!A:C,3,FALSE))</f>
        <v>4 Pel. Redding &amp; THV</v>
      </c>
      <c r="P3729" s="136" t="str">
        <f>IF(CONCATENATE(C3729,D3729)="","",VLOOKUP(CONCATENATE(C3729,D3729),Karakteristieken!AQ:AQ,1,FALSE))</f>
        <v>Ops GBO HV4 Pel. Redding &amp; THV</v>
      </c>
    </row>
    <row r="3730" spans="1:16" x14ac:dyDescent="0.25">
      <c r="A3730" s="59"/>
      <c r="B3730" s="59"/>
      <c r="C3730" s="59"/>
      <c r="D3730" s="59"/>
      <c r="E3730" s="60" t="s">
        <v>10401</v>
      </c>
      <c r="F3730" s="60"/>
      <c r="G3730" s="60" t="s">
        <v>3963</v>
      </c>
      <c r="H3730" s="60"/>
      <c r="I3730" s="59">
        <f t="shared" si="60"/>
        <v>6</v>
      </c>
      <c r="J3730" s="59" t="s">
        <v>1561</v>
      </c>
      <c r="K3730" s="61"/>
      <c r="L3730" s="62" t="s">
        <v>6737</v>
      </c>
      <c r="M3730" s="62" t="s">
        <v>3963</v>
      </c>
      <c r="N3730" s="72" t="str">
        <f>VLOOKUP(M3730,'Hulpblad KAR-parser'!A:C,2,FALSE)</f>
        <v>Ops GBO HV</v>
      </c>
      <c r="O3730" s="72" t="str">
        <f>IF(VLOOKUP(M3730,'Hulpblad KAR-parser'!A:C,3,FALSE)="","",VLOOKUP(M3730,'Hulpblad KAR-parser'!A:C,3,FALSE))</f>
        <v>4 Pel. Redding &amp; THV</v>
      </c>
      <c r="P3730" s="136" t="str">
        <f>IF(CONCATENATE(C3730,D3730)="","",VLOOKUP(CONCATENATE(C3730,D3730),Karakteristieken!AQ:AQ,1,FALSE))</f>
        <v/>
      </c>
    </row>
    <row r="3731" spans="1:16" x14ac:dyDescent="0.25">
      <c r="A3731" s="59">
        <v>200110479</v>
      </c>
      <c r="B3731" s="59">
        <v>200098863</v>
      </c>
      <c r="C3731" s="59" t="s">
        <v>3951</v>
      </c>
      <c r="D3731" s="59" t="s">
        <v>3968</v>
      </c>
      <c r="E3731" s="60" t="s">
        <v>3969</v>
      </c>
      <c r="F3731" s="60"/>
      <c r="G3731" s="60"/>
      <c r="H3731" s="60"/>
      <c r="I3731" s="59">
        <f t="shared" si="60"/>
        <v>29</v>
      </c>
      <c r="J3731" s="59" t="s">
        <v>1613</v>
      </c>
      <c r="K3731" s="61"/>
      <c r="L3731" s="62" t="s">
        <v>6737</v>
      </c>
      <c r="M3731" s="62" t="s">
        <v>3969</v>
      </c>
      <c r="N3731" s="72" t="str">
        <f>VLOOKUP(M3731,'Hulpblad KAR-parser'!A:C,2,FALSE)</f>
        <v>Ops GBO HV</v>
      </c>
      <c r="O3731" s="72" t="str">
        <f>IF(VLOOKUP(M3731,'Hulpblad KAR-parser'!A:C,3,FALSE)="","",VLOOKUP(M3731,'Hulpblad KAR-parser'!A:C,3,FALSE))</f>
        <v>SHH-ST / Stut-stemp.</v>
      </c>
      <c r="P3731" s="136" t="str">
        <f>IF(CONCATENATE(C3731,D3731)="","",VLOOKUP(CONCATENATE(C3731,D3731),Karakteristieken!AQ:AQ,1,FALSE))</f>
        <v>Ops GBO HVSHH-ST / Stut-stemp.</v>
      </c>
    </row>
    <row r="3732" spans="1:16" x14ac:dyDescent="0.25">
      <c r="A3732" s="59"/>
      <c r="B3732" s="59"/>
      <c r="C3732" s="59"/>
      <c r="D3732" s="59"/>
      <c r="E3732" s="60" t="s">
        <v>10402</v>
      </c>
      <c r="F3732" s="60"/>
      <c r="G3732" s="60" t="s">
        <v>3969</v>
      </c>
      <c r="H3732" s="60"/>
      <c r="I3732" s="59">
        <f t="shared" si="60"/>
        <v>6</v>
      </c>
      <c r="J3732" s="59" t="s">
        <v>1561</v>
      </c>
      <c r="K3732" s="61"/>
      <c r="L3732" s="62" t="s">
        <v>6737</v>
      </c>
      <c r="M3732" s="62" t="s">
        <v>3969</v>
      </c>
      <c r="N3732" s="72" t="str">
        <f>VLOOKUP(M3732,'Hulpblad KAR-parser'!A:C,2,FALSE)</f>
        <v>Ops GBO HV</v>
      </c>
      <c r="O3732" s="72" t="str">
        <f>IF(VLOOKUP(M3732,'Hulpblad KAR-parser'!A:C,3,FALSE)="","",VLOOKUP(M3732,'Hulpblad KAR-parser'!A:C,3,FALSE))</f>
        <v>SHH-ST / Stut-stemp.</v>
      </c>
      <c r="P3732" s="136" t="str">
        <f>IF(CONCATENATE(C3732,D3732)="","",VLOOKUP(CONCATENATE(C3732,D3732),Karakteristieken!AQ:AQ,1,FALSE))</f>
        <v/>
      </c>
    </row>
    <row r="3733" spans="1:16" x14ac:dyDescent="0.25">
      <c r="A3733" s="59">
        <v>200110480</v>
      </c>
      <c r="B3733" s="59">
        <v>200098864</v>
      </c>
      <c r="C3733" s="59" t="s">
        <v>3951</v>
      </c>
      <c r="D3733" s="59" t="s">
        <v>3965</v>
      </c>
      <c r="E3733" s="60" t="s">
        <v>3967</v>
      </c>
      <c r="F3733" s="60"/>
      <c r="G3733" s="60"/>
      <c r="H3733" s="60"/>
      <c r="I3733" s="59">
        <f t="shared" si="60"/>
        <v>15</v>
      </c>
      <c r="J3733" s="59" t="s">
        <v>1613</v>
      </c>
      <c r="K3733" s="61"/>
      <c r="L3733" s="62" t="s">
        <v>6737</v>
      </c>
      <c r="M3733" s="62" t="s">
        <v>3967</v>
      </c>
      <c r="N3733" s="72" t="str">
        <f>VLOOKUP(M3733,'Hulpblad KAR-parser'!A:C,2,FALSE)</f>
        <v>Ops GBO HV</v>
      </c>
      <c r="O3733" s="72" t="str">
        <f>IF(VLOOKUP(M3733,'Hulpblad KAR-parser'!A:C,3,FALSE)="","",VLOOKUP(M3733,'Hulpblad KAR-parser'!A:C,3,FALSE))</f>
        <v>STH</v>
      </c>
      <c r="P3733" s="136" t="str">
        <f>IF(CONCATENATE(C3733,D3733)="","",VLOOKUP(CONCATENATE(C3733,D3733),Karakteristieken!AQ:AQ,1,FALSE))</f>
        <v>Ops GBO HVSTH</v>
      </c>
    </row>
    <row r="3734" spans="1:16" x14ac:dyDescent="0.25">
      <c r="A3734" s="59"/>
      <c r="B3734" s="59"/>
      <c r="C3734" s="59"/>
      <c r="D3734" s="59"/>
      <c r="E3734" s="60" t="s">
        <v>10403</v>
      </c>
      <c r="F3734" s="60"/>
      <c r="G3734" s="60" t="s">
        <v>3967</v>
      </c>
      <c r="H3734" s="60"/>
      <c r="I3734" s="59">
        <f t="shared" ref="I3734:I3797" si="61">LEN(E3734)</f>
        <v>7</v>
      </c>
      <c r="J3734" s="59" t="s">
        <v>1561</v>
      </c>
      <c r="K3734" s="61"/>
      <c r="L3734" s="62" t="s">
        <v>6737</v>
      </c>
      <c r="M3734" s="62" t="s">
        <v>3967</v>
      </c>
      <c r="N3734" s="72" t="str">
        <f>VLOOKUP(M3734,'Hulpblad KAR-parser'!A:C,2,FALSE)</f>
        <v>Ops GBO HV</v>
      </c>
      <c r="O3734" s="72" t="str">
        <f>IF(VLOOKUP(M3734,'Hulpblad KAR-parser'!A:C,3,FALSE)="","",VLOOKUP(M3734,'Hulpblad KAR-parser'!A:C,3,FALSE))</f>
        <v>STH</v>
      </c>
      <c r="P3734" s="136" t="str">
        <f>IF(CONCATENATE(C3734,D3734)="","",VLOOKUP(CONCATENATE(C3734,D3734),Karakteristieken!AQ:AQ,1,FALSE))</f>
        <v/>
      </c>
    </row>
    <row r="3735" spans="1:16" x14ac:dyDescent="0.25">
      <c r="A3735" s="59"/>
      <c r="B3735" s="59"/>
      <c r="C3735" s="59"/>
      <c r="D3735" s="59"/>
      <c r="E3735" s="60" t="s">
        <v>10404</v>
      </c>
      <c r="F3735" s="60"/>
      <c r="G3735" s="60" t="s">
        <v>3967</v>
      </c>
      <c r="H3735" s="60"/>
      <c r="I3735" s="59">
        <f t="shared" si="61"/>
        <v>4</v>
      </c>
      <c r="J3735" s="59" t="s">
        <v>1561</v>
      </c>
      <c r="K3735" s="61"/>
      <c r="L3735" s="62" t="s">
        <v>6737</v>
      </c>
      <c r="M3735" s="62" t="s">
        <v>3967</v>
      </c>
      <c r="N3735" s="72" t="str">
        <f>VLOOKUP(M3735,'Hulpblad KAR-parser'!A:C,2,FALSE)</f>
        <v>Ops GBO HV</v>
      </c>
      <c r="O3735" s="72" t="str">
        <f>IF(VLOOKUP(M3735,'Hulpblad KAR-parser'!A:C,3,FALSE)="","",VLOOKUP(M3735,'Hulpblad KAR-parser'!A:C,3,FALSE))</f>
        <v>STH</v>
      </c>
      <c r="P3735" s="136" t="str">
        <f>IF(CONCATENATE(C3735,D3735)="","",VLOOKUP(CONCATENATE(C3735,D3735),Karakteristieken!AQ:AQ,1,FALSE))</f>
        <v/>
      </c>
    </row>
    <row r="3736" spans="1:16" x14ac:dyDescent="0.25">
      <c r="A3736" s="59">
        <v>200110481</v>
      </c>
      <c r="B3736" s="59">
        <v>200098865</v>
      </c>
      <c r="C3736" s="59" t="s">
        <v>3951</v>
      </c>
      <c r="D3736" s="59" t="s">
        <v>3971</v>
      </c>
      <c r="E3736" s="60" t="s">
        <v>3973</v>
      </c>
      <c r="F3736" s="60"/>
      <c r="G3736" s="60"/>
      <c r="H3736" s="60"/>
      <c r="I3736" s="59">
        <f t="shared" si="61"/>
        <v>27</v>
      </c>
      <c r="J3736" s="59" t="s">
        <v>1613</v>
      </c>
      <c r="K3736" s="61"/>
      <c r="L3736" s="62" t="s">
        <v>6737</v>
      </c>
      <c r="M3736" s="62" t="s">
        <v>3973</v>
      </c>
      <c r="N3736" s="72" t="str">
        <f>VLOOKUP(M3736,'Hulpblad KAR-parser'!A:C,2,FALSE)</f>
        <v>Ops GBO HV</v>
      </c>
      <c r="O3736" s="72" t="str">
        <f>IF(VLOOKUP(M3736,'Hulpblad KAR-parser'!A:C,3,FALSE)="","",VLOOKUP(M3736,'Hulpblad KAR-parser'!A:C,3,FALSE))</f>
        <v>USAR binnenland</v>
      </c>
      <c r="P3736" s="136" t="str">
        <f>IF(CONCATENATE(C3736,D3736)="","",VLOOKUP(CONCATENATE(C3736,D3736),Karakteristieken!AQ:AQ,1,FALSE))</f>
        <v>Ops GBO HVUSAR binnenland</v>
      </c>
    </row>
    <row r="3737" spans="1:16" x14ac:dyDescent="0.25">
      <c r="A3737" s="59"/>
      <c r="B3737" s="59"/>
      <c r="C3737" s="59"/>
      <c r="D3737" s="59"/>
      <c r="E3737" s="60" t="s">
        <v>10405</v>
      </c>
      <c r="F3737" s="60"/>
      <c r="G3737" s="60" t="s">
        <v>3973</v>
      </c>
      <c r="H3737" s="60"/>
      <c r="I3737" s="59">
        <f t="shared" si="61"/>
        <v>7</v>
      </c>
      <c r="J3737" s="59" t="s">
        <v>1561</v>
      </c>
      <c r="K3737" s="61"/>
      <c r="L3737" s="62" t="s">
        <v>6737</v>
      </c>
      <c r="M3737" s="62" t="s">
        <v>3973</v>
      </c>
      <c r="N3737" s="72" t="str">
        <f>VLOOKUP(M3737,'Hulpblad KAR-parser'!A:C,2,FALSE)</f>
        <v>Ops GBO HV</v>
      </c>
      <c r="O3737" s="72" t="str">
        <f>IF(VLOOKUP(M3737,'Hulpblad KAR-parser'!A:C,3,FALSE)="","",VLOOKUP(M3737,'Hulpblad KAR-parser'!A:C,3,FALSE))</f>
        <v>USAR binnenland</v>
      </c>
      <c r="P3737" s="136" t="str">
        <f>IF(CONCATENATE(C3737,D3737)="","",VLOOKUP(CONCATENATE(C3737,D3737),Karakteristieken!AQ:AQ,1,FALSE))</f>
        <v/>
      </c>
    </row>
    <row r="3738" spans="1:16" x14ac:dyDescent="0.25">
      <c r="A3738" s="59"/>
      <c r="B3738" s="59"/>
      <c r="C3738" s="59"/>
      <c r="D3738" s="59"/>
      <c r="E3738" s="60" t="s">
        <v>10406</v>
      </c>
      <c r="F3738" s="60"/>
      <c r="G3738" s="60" t="s">
        <v>3973</v>
      </c>
      <c r="H3738" s="60"/>
      <c r="I3738" s="59">
        <f t="shared" si="61"/>
        <v>7</v>
      </c>
      <c r="J3738" s="59" t="s">
        <v>1561</v>
      </c>
      <c r="K3738" s="61"/>
      <c r="L3738" s="62" t="s">
        <v>6737</v>
      </c>
      <c r="M3738" s="62" t="s">
        <v>3973</v>
      </c>
      <c r="N3738" s="72" t="str">
        <f>VLOOKUP(M3738,'Hulpblad KAR-parser'!A:C,2,FALSE)</f>
        <v>Ops GBO HV</v>
      </c>
      <c r="O3738" s="72" t="str">
        <f>IF(VLOOKUP(M3738,'Hulpblad KAR-parser'!A:C,3,FALSE)="","",VLOOKUP(M3738,'Hulpblad KAR-parser'!A:C,3,FALSE))</f>
        <v>USAR binnenland</v>
      </c>
      <c r="P3738" s="136" t="str">
        <f>IF(CONCATENATE(C3738,D3738)="","",VLOOKUP(CONCATENATE(C3738,D3738),Karakteristieken!AQ:AQ,1,FALSE))</f>
        <v/>
      </c>
    </row>
    <row r="3739" spans="1:16" x14ac:dyDescent="0.25">
      <c r="A3739" s="59">
        <v>200110482</v>
      </c>
      <c r="B3739" s="59">
        <v>200098866</v>
      </c>
      <c r="C3739" s="59" t="s">
        <v>3951</v>
      </c>
      <c r="D3739" s="59" t="s">
        <v>3975</v>
      </c>
      <c r="E3739" s="60" t="s">
        <v>3977</v>
      </c>
      <c r="F3739" s="60"/>
      <c r="G3739" s="60"/>
      <c r="H3739" s="60"/>
      <c r="I3739" s="59">
        <f t="shared" si="61"/>
        <v>27</v>
      </c>
      <c r="J3739" s="59" t="s">
        <v>1613</v>
      </c>
      <c r="K3739" s="61"/>
      <c r="L3739" s="62" t="s">
        <v>6737</v>
      </c>
      <c r="M3739" s="62" t="s">
        <v>3977</v>
      </c>
      <c r="N3739" s="72" t="str">
        <f>VLOOKUP(M3739,'Hulpblad KAR-parser'!A:C,2,FALSE)</f>
        <v>Ops GBO HV</v>
      </c>
      <c r="O3739" s="72" t="str">
        <f>IF(VLOOKUP(M3739,'Hulpblad KAR-parser'!A:C,3,FALSE)="","",VLOOKUP(M3739,'Hulpblad KAR-parser'!A:C,3,FALSE))</f>
        <v>USAR buitenland</v>
      </c>
      <c r="P3739" s="136" t="str">
        <f>IF(CONCATENATE(C3739,D3739)="","",VLOOKUP(CONCATENATE(C3739,D3739),Karakteristieken!AQ:AQ,1,FALSE))</f>
        <v>Ops GBO HVUSAR buitenland</v>
      </c>
    </row>
    <row r="3740" spans="1:16" x14ac:dyDescent="0.25">
      <c r="A3740" s="59"/>
      <c r="B3740" s="59"/>
      <c r="C3740" s="59"/>
      <c r="D3740" s="59"/>
      <c r="E3740" s="60" t="s">
        <v>10407</v>
      </c>
      <c r="F3740" s="60"/>
      <c r="G3740" s="60" t="s">
        <v>3977</v>
      </c>
      <c r="H3740" s="60"/>
      <c r="I3740" s="59">
        <f t="shared" si="61"/>
        <v>7</v>
      </c>
      <c r="J3740" s="59" t="s">
        <v>1561</v>
      </c>
      <c r="K3740" s="61"/>
      <c r="L3740" s="62" t="s">
        <v>6737</v>
      </c>
      <c r="M3740" s="62" t="s">
        <v>3977</v>
      </c>
      <c r="N3740" s="72" t="str">
        <f>VLOOKUP(M3740,'Hulpblad KAR-parser'!A:C,2,FALSE)</f>
        <v>Ops GBO HV</v>
      </c>
      <c r="O3740" s="72" t="str">
        <f>IF(VLOOKUP(M3740,'Hulpblad KAR-parser'!A:C,3,FALSE)="","",VLOOKUP(M3740,'Hulpblad KAR-parser'!A:C,3,FALSE))</f>
        <v>USAR buitenland</v>
      </c>
      <c r="P3740" s="136" t="str">
        <f>IF(CONCATENATE(C3740,D3740)="","",VLOOKUP(CONCATENATE(C3740,D3740),Karakteristieken!AQ:AQ,1,FALSE))</f>
        <v/>
      </c>
    </row>
    <row r="3741" spans="1:16" x14ac:dyDescent="0.25">
      <c r="A3741" s="59"/>
      <c r="B3741" s="59"/>
      <c r="C3741" s="59"/>
      <c r="D3741" s="59"/>
      <c r="E3741" s="60" t="s">
        <v>10408</v>
      </c>
      <c r="F3741" s="60"/>
      <c r="G3741" s="60" t="s">
        <v>3977</v>
      </c>
      <c r="H3741" s="60"/>
      <c r="I3741" s="59">
        <f t="shared" si="61"/>
        <v>7</v>
      </c>
      <c r="J3741" s="59" t="s">
        <v>1561</v>
      </c>
      <c r="K3741" s="61"/>
      <c r="L3741" s="62" t="s">
        <v>6737</v>
      </c>
      <c r="M3741" s="62" t="s">
        <v>3977</v>
      </c>
      <c r="N3741" s="72" t="str">
        <f>VLOOKUP(M3741,'Hulpblad KAR-parser'!A:C,2,FALSE)</f>
        <v>Ops GBO HV</v>
      </c>
      <c r="O3741" s="72" t="str">
        <f>IF(VLOOKUP(M3741,'Hulpblad KAR-parser'!A:C,3,FALSE)="","",VLOOKUP(M3741,'Hulpblad KAR-parser'!A:C,3,FALSE))</f>
        <v>USAR buitenland</v>
      </c>
      <c r="P3741" s="136" t="str">
        <f>IF(CONCATENATE(C3741,D3741)="","",VLOOKUP(CONCATENATE(C3741,D3741),Karakteristieken!AQ:AQ,1,FALSE))</f>
        <v/>
      </c>
    </row>
    <row r="3742" spans="1:16" x14ac:dyDescent="0.25">
      <c r="A3742" s="67">
        <v>200110483</v>
      </c>
      <c r="B3742" s="67">
        <v>200098867</v>
      </c>
      <c r="C3742" s="67" t="s">
        <v>3978</v>
      </c>
      <c r="D3742" s="67"/>
      <c r="E3742" s="68" t="s">
        <v>6389</v>
      </c>
      <c r="F3742" s="68"/>
      <c r="G3742" s="68"/>
      <c r="H3742" s="68"/>
      <c r="I3742" s="67">
        <f t="shared" si="61"/>
        <v>13</v>
      </c>
      <c r="J3742" s="67" t="s">
        <v>1613</v>
      </c>
      <c r="K3742" s="91" t="s">
        <v>12550</v>
      </c>
      <c r="L3742" s="62" t="s">
        <v>6737</v>
      </c>
      <c r="M3742" s="62" t="s">
        <v>6389</v>
      </c>
      <c r="N3742" s="72" t="e">
        <f>VLOOKUP(M3742,'Hulpblad KAR-parser'!A:C,2,FALSE)</f>
        <v>#N/A</v>
      </c>
      <c r="O3742" s="72" t="e">
        <f>IF(VLOOKUP(M3742,'Hulpblad KAR-parser'!A:C,3,FALSE)="","",VLOOKUP(M3742,'Hulpblad KAR-parser'!A:C,3,FALSE))</f>
        <v>#N/A</v>
      </c>
      <c r="P3742" s="136" t="e">
        <f>IF(CONCATENATE(C3742,D3742)="","",VLOOKUP(CONCATENATE(C3742,D3742),Karakteristieken!AQ:AQ,1,FALSE))</f>
        <v>#N/A</v>
      </c>
    </row>
    <row r="3743" spans="1:16" x14ac:dyDescent="0.25">
      <c r="A3743" s="67"/>
      <c r="B3743" s="67"/>
      <c r="C3743" s="67"/>
      <c r="D3743" s="67"/>
      <c r="E3743" s="68" t="s">
        <v>10416</v>
      </c>
      <c r="F3743" s="68"/>
      <c r="G3743" s="68" t="s">
        <v>6389</v>
      </c>
      <c r="H3743" s="68"/>
      <c r="I3743" s="67">
        <f t="shared" si="61"/>
        <v>7</v>
      </c>
      <c r="J3743" s="67" t="s">
        <v>1561</v>
      </c>
      <c r="K3743" s="91" t="s">
        <v>12550</v>
      </c>
      <c r="L3743" s="62" t="s">
        <v>6737</v>
      </c>
      <c r="M3743" s="62" t="s">
        <v>6389</v>
      </c>
      <c r="N3743" s="72" t="e">
        <f>VLOOKUP(M3743,'Hulpblad KAR-parser'!A:C,2,FALSE)</f>
        <v>#N/A</v>
      </c>
      <c r="O3743" s="72" t="e">
        <f>IF(VLOOKUP(M3743,'Hulpblad KAR-parser'!A:C,3,FALSE)="","",VLOOKUP(M3743,'Hulpblad KAR-parser'!A:C,3,FALSE))</f>
        <v>#N/A</v>
      </c>
      <c r="P3743" s="136" t="str">
        <f>IF(CONCATENATE(C3743,D3743)="","",VLOOKUP(CONCATENATE(C3743,D3743),Karakteristieken!AQ:AQ,1,FALSE))</f>
        <v/>
      </c>
    </row>
    <row r="3744" spans="1:16" x14ac:dyDescent="0.25">
      <c r="A3744" s="59">
        <v>200110484</v>
      </c>
      <c r="B3744" s="59">
        <v>200098868</v>
      </c>
      <c r="C3744" s="59" t="s">
        <v>3978</v>
      </c>
      <c r="D3744" s="59" t="s">
        <v>3979</v>
      </c>
      <c r="E3744" s="60" t="s">
        <v>3982</v>
      </c>
      <c r="F3744" s="60"/>
      <c r="G3744" s="60"/>
      <c r="H3744" s="60"/>
      <c r="I3744" s="59">
        <f t="shared" si="61"/>
        <v>24</v>
      </c>
      <c r="J3744" s="59" t="s">
        <v>1613</v>
      </c>
      <c r="K3744" s="61"/>
      <c r="L3744" s="62" t="s">
        <v>6737</v>
      </c>
      <c r="M3744" s="62" t="s">
        <v>3982</v>
      </c>
      <c r="N3744" s="72" t="str">
        <f>VLOOKUP(M3744,'Hulpblad KAR-parser'!A:C,2,FALSE)</f>
        <v>Ops GBO IBGS</v>
      </c>
      <c r="O3744" s="72" t="str">
        <f>IF(VLOOKUP(M3744,'Hulpblad KAR-parser'!A:C,3,FALSE)="","",VLOOKUP(M3744,'Hulpblad KAR-parser'!A:C,3,FALSE))</f>
        <v>1 Pel. IBGS</v>
      </c>
      <c r="P3744" s="136" t="str">
        <f>IF(CONCATENATE(C3744,D3744)="","",VLOOKUP(CONCATENATE(C3744,D3744),Karakteristieken!AQ:AQ,1,FALSE))</f>
        <v>Ops GBO IBGS1 Pel. IBGS</v>
      </c>
    </row>
    <row r="3745" spans="1:16" x14ac:dyDescent="0.25">
      <c r="A3745" s="59"/>
      <c r="B3745" s="59"/>
      <c r="C3745" s="59"/>
      <c r="D3745" s="59"/>
      <c r="E3745" s="60" t="s">
        <v>10410</v>
      </c>
      <c r="F3745" s="60"/>
      <c r="G3745" s="60" t="s">
        <v>3982</v>
      </c>
      <c r="H3745" s="60"/>
      <c r="I3745" s="59">
        <f t="shared" si="61"/>
        <v>7</v>
      </c>
      <c r="J3745" s="59" t="s">
        <v>1561</v>
      </c>
      <c r="K3745" s="61"/>
      <c r="L3745" s="62" t="s">
        <v>6737</v>
      </c>
      <c r="M3745" s="62" t="s">
        <v>3982</v>
      </c>
      <c r="N3745" s="72" t="str">
        <f>VLOOKUP(M3745,'Hulpblad KAR-parser'!A:C,2,FALSE)</f>
        <v>Ops GBO IBGS</v>
      </c>
      <c r="O3745" s="72" t="str">
        <f>IF(VLOOKUP(M3745,'Hulpblad KAR-parser'!A:C,3,FALSE)="","",VLOOKUP(M3745,'Hulpblad KAR-parser'!A:C,3,FALSE))</f>
        <v>1 Pel. IBGS</v>
      </c>
      <c r="P3745" s="136" t="str">
        <f>IF(CONCATENATE(C3745,D3745)="","",VLOOKUP(CONCATENATE(C3745,D3745),Karakteristieken!AQ:AQ,1,FALSE))</f>
        <v/>
      </c>
    </row>
    <row r="3746" spans="1:16" x14ac:dyDescent="0.25">
      <c r="A3746" s="59">
        <v>200110485</v>
      </c>
      <c r="B3746" s="59">
        <v>200098869</v>
      </c>
      <c r="C3746" s="59" t="s">
        <v>3978</v>
      </c>
      <c r="D3746" s="59" t="s">
        <v>12188</v>
      </c>
      <c r="E3746" s="60" t="s">
        <v>3997</v>
      </c>
      <c r="F3746" s="60"/>
      <c r="G3746" s="60"/>
      <c r="H3746" s="60"/>
      <c r="I3746" s="59">
        <f t="shared" si="61"/>
        <v>29</v>
      </c>
      <c r="J3746" s="59" t="s">
        <v>1613</v>
      </c>
      <c r="K3746" s="61"/>
      <c r="L3746" s="62" t="s">
        <v>6737</v>
      </c>
      <c r="M3746" s="62" t="s">
        <v>3997</v>
      </c>
      <c r="N3746" s="72" t="str">
        <f>VLOOKUP(M3746,'Hulpblad KAR-parser'!A:C,2,FALSE)</f>
        <v>Ops GBO IBGS</v>
      </c>
      <c r="O3746" s="72" t="str">
        <f>IF(VLOOKUP(M3746,'Hulpblad KAR-parser'!A:C,3,FALSE)="","",VLOOKUP(M3746,'Hulpblad KAR-parser'!A:C,3,FALSE))</f>
        <v>1 Spec. Pel. IBGS</v>
      </c>
      <c r="P3746" s="136" t="str">
        <f>IF(CONCATENATE(C3746,D3746)="","",VLOOKUP(CONCATENATE(C3746,D3746),Karakteristieken!AQ:AQ,1,FALSE))</f>
        <v>Ops GBO IBGS1 Spec. Pel. IBGS</v>
      </c>
    </row>
    <row r="3747" spans="1:16" x14ac:dyDescent="0.25">
      <c r="A3747" s="59"/>
      <c r="B3747" s="59"/>
      <c r="C3747" s="59"/>
      <c r="D3747" s="59"/>
      <c r="E3747" s="60" t="s">
        <v>10411</v>
      </c>
      <c r="F3747" s="60"/>
      <c r="G3747" s="60" t="s">
        <v>3997</v>
      </c>
      <c r="H3747" s="60"/>
      <c r="I3747" s="59">
        <f t="shared" si="61"/>
        <v>7</v>
      </c>
      <c r="J3747" s="59" t="s">
        <v>1561</v>
      </c>
      <c r="K3747" s="61"/>
      <c r="L3747" s="62" t="s">
        <v>6737</v>
      </c>
      <c r="M3747" s="62" t="s">
        <v>3997</v>
      </c>
      <c r="N3747" s="72" t="str">
        <f>VLOOKUP(M3747,'Hulpblad KAR-parser'!A:C,2,FALSE)</f>
        <v>Ops GBO IBGS</v>
      </c>
      <c r="O3747" s="72" t="str">
        <f>IF(VLOOKUP(M3747,'Hulpblad KAR-parser'!A:C,3,FALSE)="","",VLOOKUP(M3747,'Hulpblad KAR-parser'!A:C,3,FALSE))</f>
        <v>1 Spec. Pel. IBGS</v>
      </c>
      <c r="P3747" s="136" t="str">
        <f>IF(CONCATENATE(C3747,D3747)="","",VLOOKUP(CONCATENATE(C3747,D3747),Karakteristieken!AQ:AQ,1,FALSE))</f>
        <v/>
      </c>
    </row>
    <row r="3748" spans="1:16" x14ac:dyDescent="0.25">
      <c r="A3748" s="59">
        <v>200110486</v>
      </c>
      <c r="B3748" s="59">
        <v>200098870</v>
      </c>
      <c r="C3748" s="59" t="s">
        <v>3978</v>
      </c>
      <c r="D3748" s="59" t="s">
        <v>3984</v>
      </c>
      <c r="E3748" s="60" t="s">
        <v>3986</v>
      </c>
      <c r="F3748" s="60"/>
      <c r="G3748" s="60"/>
      <c r="H3748" s="60"/>
      <c r="I3748" s="59">
        <f t="shared" si="61"/>
        <v>24</v>
      </c>
      <c r="J3748" s="59" t="s">
        <v>1613</v>
      </c>
      <c r="K3748" s="61"/>
      <c r="L3748" s="62" t="s">
        <v>6737</v>
      </c>
      <c r="M3748" s="62" t="s">
        <v>3986</v>
      </c>
      <c r="N3748" s="72" t="str">
        <f>VLOOKUP(M3748,'Hulpblad KAR-parser'!A:C,2,FALSE)</f>
        <v>Ops GBO IBGS</v>
      </c>
      <c r="O3748" s="72" t="str">
        <f>IF(VLOOKUP(M3748,'Hulpblad KAR-parser'!A:C,3,FALSE)="","",VLOOKUP(M3748,'Hulpblad KAR-parser'!A:C,3,FALSE))</f>
        <v>2 Pel. IBGS</v>
      </c>
      <c r="P3748" s="136" t="str">
        <f>IF(CONCATENATE(C3748,D3748)="","",VLOOKUP(CONCATENATE(C3748,D3748),Karakteristieken!AQ:AQ,1,FALSE))</f>
        <v>Ops GBO IBGS2 Pel. IBGS</v>
      </c>
    </row>
    <row r="3749" spans="1:16" x14ac:dyDescent="0.25">
      <c r="A3749" s="59"/>
      <c r="B3749" s="59"/>
      <c r="C3749" s="59"/>
      <c r="D3749" s="59"/>
      <c r="E3749" s="60" t="s">
        <v>10412</v>
      </c>
      <c r="F3749" s="60"/>
      <c r="G3749" s="60" t="s">
        <v>3986</v>
      </c>
      <c r="H3749" s="60"/>
      <c r="I3749" s="59">
        <f t="shared" si="61"/>
        <v>7</v>
      </c>
      <c r="J3749" s="59" t="s">
        <v>1561</v>
      </c>
      <c r="K3749" s="61"/>
      <c r="L3749" s="62" t="s">
        <v>6737</v>
      </c>
      <c r="M3749" s="62" t="s">
        <v>3986</v>
      </c>
      <c r="N3749" s="72" t="str">
        <f>VLOOKUP(M3749,'Hulpblad KAR-parser'!A:C,2,FALSE)</f>
        <v>Ops GBO IBGS</v>
      </c>
      <c r="O3749" s="72" t="str">
        <f>IF(VLOOKUP(M3749,'Hulpblad KAR-parser'!A:C,3,FALSE)="","",VLOOKUP(M3749,'Hulpblad KAR-parser'!A:C,3,FALSE))</f>
        <v>2 Pel. IBGS</v>
      </c>
      <c r="P3749" s="136" t="str">
        <f>IF(CONCATENATE(C3749,D3749)="","",VLOOKUP(CONCATENATE(C3749,D3749),Karakteristieken!AQ:AQ,1,FALSE))</f>
        <v/>
      </c>
    </row>
    <row r="3750" spans="1:16" x14ac:dyDescent="0.25">
      <c r="A3750" s="59">
        <v>200110487</v>
      </c>
      <c r="B3750" s="59">
        <v>200098871</v>
      </c>
      <c r="C3750" s="59" t="s">
        <v>3978</v>
      </c>
      <c r="D3750" s="59" t="s">
        <v>12189</v>
      </c>
      <c r="E3750" s="60" t="s">
        <v>4000</v>
      </c>
      <c r="F3750" s="60"/>
      <c r="G3750" s="60"/>
      <c r="H3750" s="60"/>
      <c r="I3750" s="59">
        <f t="shared" si="61"/>
        <v>29</v>
      </c>
      <c r="J3750" s="59" t="s">
        <v>1613</v>
      </c>
      <c r="K3750" s="61"/>
      <c r="L3750" s="62" t="s">
        <v>6737</v>
      </c>
      <c r="M3750" s="62" t="s">
        <v>4000</v>
      </c>
      <c r="N3750" s="72" t="str">
        <f>VLOOKUP(M3750,'Hulpblad KAR-parser'!A:C,2,FALSE)</f>
        <v>Ops GBO IBGS</v>
      </c>
      <c r="O3750" s="72" t="str">
        <f>IF(VLOOKUP(M3750,'Hulpblad KAR-parser'!A:C,3,FALSE)="","",VLOOKUP(M3750,'Hulpblad KAR-parser'!A:C,3,FALSE))</f>
        <v>2 Spec. Pel. IBGS</v>
      </c>
      <c r="P3750" s="136" t="str">
        <f>IF(CONCATENATE(C3750,D3750)="","",VLOOKUP(CONCATENATE(C3750,D3750),Karakteristieken!AQ:AQ,1,FALSE))</f>
        <v>Ops GBO IBGS2 Spec. Pel. IBGS</v>
      </c>
    </row>
    <row r="3751" spans="1:16" x14ac:dyDescent="0.25">
      <c r="A3751" s="59"/>
      <c r="B3751" s="59"/>
      <c r="C3751" s="59"/>
      <c r="D3751" s="59"/>
      <c r="E3751" s="60" t="s">
        <v>10413</v>
      </c>
      <c r="F3751" s="60"/>
      <c r="G3751" s="60" t="s">
        <v>4000</v>
      </c>
      <c r="H3751" s="60"/>
      <c r="I3751" s="59">
        <f t="shared" si="61"/>
        <v>7</v>
      </c>
      <c r="J3751" s="59" t="s">
        <v>1561</v>
      </c>
      <c r="K3751" s="61"/>
      <c r="L3751" s="62" t="s">
        <v>6737</v>
      </c>
      <c r="M3751" s="62" t="s">
        <v>4000</v>
      </c>
      <c r="N3751" s="72" t="str">
        <f>VLOOKUP(M3751,'Hulpblad KAR-parser'!A:C,2,FALSE)</f>
        <v>Ops GBO IBGS</v>
      </c>
      <c r="O3751" s="72" t="str">
        <f>IF(VLOOKUP(M3751,'Hulpblad KAR-parser'!A:C,3,FALSE)="","",VLOOKUP(M3751,'Hulpblad KAR-parser'!A:C,3,FALSE))</f>
        <v>2 Spec. Pel. IBGS</v>
      </c>
      <c r="P3751" s="136" t="str">
        <f>IF(CONCATENATE(C3751,D3751)="","",VLOOKUP(CONCATENATE(C3751,D3751),Karakteristieken!AQ:AQ,1,FALSE))</f>
        <v/>
      </c>
    </row>
    <row r="3752" spans="1:16" x14ac:dyDescent="0.25">
      <c r="A3752" s="59">
        <v>200110488</v>
      </c>
      <c r="B3752" s="59">
        <v>200098872</v>
      </c>
      <c r="C3752" s="59" t="s">
        <v>3978</v>
      </c>
      <c r="D3752" s="59" t="s">
        <v>3988</v>
      </c>
      <c r="E3752" s="60" t="s">
        <v>3990</v>
      </c>
      <c r="F3752" s="60"/>
      <c r="G3752" s="60"/>
      <c r="H3752" s="60"/>
      <c r="I3752" s="59">
        <f t="shared" si="61"/>
        <v>24</v>
      </c>
      <c r="J3752" s="59" t="s">
        <v>1613</v>
      </c>
      <c r="K3752" s="61"/>
      <c r="L3752" s="62" t="s">
        <v>6737</v>
      </c>
      <c r="M3752" s="62" t="s">
        <v>3990</v>
      </c>
      <c r="N3752" s="72" t="str">
        <f>VLOOKUP(M3752,'Hulpblad KAR-parser'!A:C,2,FALSE)</f>
        <v>Ops GBO IBGS</v>
      </c>
      <c r="O3752" s="72" t="str">
        <f>IF(VLOOKUP(M3752,'Hulpblad KAR-parser'!A:C,3,FALSE)="","",VLOOKUP(M3752,'Hulpblad KAR-parser'!A:C,3,FALSE))</f>
        <v>3 Pel. IBGS</v>
      </c>
      <c r="P3752" s="136" t="str">
        <f>IF(CONCATENATE(C3752,D3752)="","",VLOOKUP(CONCATENATE(C3752,D3752),Karakteristieken!AQ:AQ,1,FALSE))</f>
        <v>Ops GBO IBGS3 Pel. IBGS</v>
      </c>
    </row>
    <row r="3753" spans="1:16" x14ac:dyDescent="0.25">
      <c r="A3753" s="59"/>
      <c r="B3753" s="59"/>
      <c r="C3753" s="59"/>
      <c r="D3753" s="59"/>
      <c r="E3753" s="60" t="s">
        <v>10414</v>
      </c>
      <c r="F3753" s="60"/>
      <c r="G3753" s="60" t="s">
        <v>3990</v>
      </c>
      <c r="H3753" s="60"/>
      <c r="I3753" s="59">
        <f t="shared" si="61"/>
        <v>7</v>
      </c>
      <c r="J3753" s="59" t="s">
        <v>1561</v>
      </c>
      <c r="K3753" s="61"/>
      <c r="L3753" s="62" t="s">
        <v>6737</v>
      </c>
      <c r="M3753" s="62" t="s">
        <v>3990</v>
      </c>
      <c r="N3753" s="72" t="str">
        <f>VLOOKUP(M3753,'Hulpblad KAR-parser'!A:C,2,FALSE)</f>
        <v>Ops GBO IBGS</v>
      </c>
      <c r="O3753" s="72" t="str">
        <f>IF(VLOOKUP(M3753,'Hulpblad KAR-parser'!A:C,3,FALSE)="","",VLOOKUP(M3753,'Hulpblad KAR-parser'!A:C,3,FALSE))</f>
        <v>3 Pel. IBGS</v>
      </c>
      <c r="P3753" s="136" t="str">
        <f>IF(CONCATENATE(C3753,D3753)="","",VLOOKUP(CONCATENATE(C3753,D3753),Karakteristieken!AQ:AQ,1,FALSE))</f>
        <v/>
      </c>
    </row>
    <row r="3754" spans="1:16" x14ac:dyDescent="0.25">
      <c r="A3754" s="59">
        <v>200110489</v>
      </c>
      <c r="B3754" s="59">
        <v>200098873</v>
      </c>
      <c r="C3754" s="59" t="s">
        <v>3978</v>
      </c>
      <c r="D3754" s="59" t="s">
        <v>3992</v>
      </c>
      <c r="E3754" s="60" t="s">
        <v>3994</v>
      </c>
      <c r="F3754" s="60"/>
      <c r="G3754" s="60"/>
      <c r="H3754" s="60"/>
      <c r="I3754" s="59">
        <f t="shared" si="61"/>
        <v>24</v>
      </c>
      <c r="J3754" s="59" t="s">
        <v>1613</v>
      </c>
      <c r="K3754" s="61"/>
      <c r="L3754" s="62" t="s">
        <v>6737</v>
      </c>
      <c r="M3754" s="62" t="s">
        <v>3994</v>
      </c>
      <c r="N3754" s="72" t="str">
        <f>VLOOKUP(M3754,'Hulpblad KAR-parser'!A:C,2,FALSE)</f>
        <v>Ops GBO IBGS</v>
      </c>
      <c r="O3754" s="72" t="str">
        <f>IF(VLOOKUP(M3754,'Hulpblad KAR-parser'!A:C,3,FALSE)="","",VLOOKUP(M3754,'Hulpblad KAR-parser'!A:C,3,FALSE))</f>
        <v>4 Pel. IBGS</v>
      </c>
      <c r="P3754" s="136" t="str">
        <f>IF(CONCATENATE(C3754,D3754)="","",VLOOKUP(CONCATENATE(C3754,D3754),Karakteristieken!AQ:AQ,1,FALSE))</f>
        <v>Ops GBO IBGS4 Pel. IBGS</v>
      </c>
    </row>
    <row r="3755" spans="1:16" x14ac:dyDescent="0.25">
      <c r="A3755" s="59"/>
      <c r="B3755" s="59"/>
      <c r="C3755" s="59"/>
      <c r="D3755" s="59"/>
      <c r="E3755" s="60" t="s">
        <v>10415</v>
      </c>
      <c r="F3755" s="60"/>
      <c r="G3755" s="60" t="s">
        <v>3994</v>
      </c>
      <c r="H3755" s="60"/>
      <c r="I3755" s="59">
        <f t="shared" si="61"/>
        <v>7</v>
      </c>
      <c r="J3755" s="59" t="s">
        <v>1561</v>
      </c>
      <c r="K3755" s="61"/>
      <c r="L3755" s="62" t="s">
        <v>6737</v>
      </c>
      <c r="M3755" s="62" t="s">
        <v>3994</v>
      </c>
      <c r="N3755" s="72" t="str">
        <f>VLOOKUP(M3755,'Hulpblad KAR-parser'!A:C,2,FALSE)</f>
        <v>Ops GBO IBGS</v>
      </c>
      <c r="O3755" s="72" t="str">
        <f>IF(VLOOKUP(M3755,'Hulpblad KAR-parser'!A:C,3,FALSE)="","",VLOOKUP(M3755,'Hulpblad KAR-parser'!A:C,3,FALSE))</f>
        <v>4 Pel. IBGS</v>
      </c>
      <c r="P3755" s="136" t="str">
        <f>IF(CONCATENATE(C3755,D3755)="","",VLOOKUP(CONCATENATE(C3755,D3755),Karakteristieken!AQ:AQ,1,FALSE))</f>
        <v/>
      </c>
    </row>
    <row r="3756" spans="1:16" x14ac:dyDescent="0.25">
      <c r="A3756" s="67">
        <v>200110490</v>
      </c>
      <c r="B3756" s="67">
        <v>200098874</v>
      </c>
      <c r="C3756" s="67" t="s">
        <v>4002</v>
      </c>
      <c r="D3756" s="67"/>
      <c r="E3756" s="68" t="s">
        <v>6390</v>
      </c>
      <c r="F3756" s="68"/>
      <c r="G3756" s="68"/>
      <c r="H3756" s="68"/>
      <c r="I3756" s="67">
        <f t="shared" si="61"/>
        <v>11</v>
      </c>
      <c r="J3756" s="67" t="s">
        <v>1613</v>
      </c>
      <c r="K3756" s="91" t="s">
        <v>12550</v>
      </c>
      <c r="L3756" s="62" t="s">
        <v>6737</v>
      </c>
      <c r="M3756" s="62" t="s">
        <v>6390</v>
      </c>
      <c r="N3756" s="72" t="e">
        <f>VLOOKUP(M3756,'Hulpblad KAR-parser'!A:C,2,FALSE)</f>
        <v>#N/A</v>
      </c>
      <c r="O3756" s="72" t="e">
        <f>IF(VLOOKUP(M3756,'Hulpblad KAR-parser'!A:C,3,FALSE)="","",VLOOKUP(M3756,'Hulpblad KAR-parser'!A:C,3,FALSE))</f>
        <v>#N/A</v>
      </c>
      <c r="P3756" s="136" t="e">
        <f>IF(CONCATENATE(C3756,D3756)="","",VLOOKUP(CONCATENATE(C3756,D3756),Karakteristieken!AQ:AQ,1,FALSE))</f>
        <v>#N/A</v>
      </c>
    </row>
    <row r="3757" spans="1:16" x14ac:dyDescent="0.25">
      <c r="A3757" s="67"/>
      <c r="B3757" s="67"/>
      <c r="C3757" s="67"/>
      <c r="D3757" s="67"/>
      <c r="E3757" s="68" t="s">
        <v>10417</v>
      </c>
      <c r="F3757" s="68"/>
      <c r="G3757" s="68" t="s">
        <v>6390</v>
      </c>
      <c r="H3757" s="68"/>
      <c r="I3757" s="67">
        <f t="shared" si="61"/>
        <v>7</v>
      </c>
      <c r="J3757" s="67" t="s">
        <v>1561</v>
      </c>
      <c r="K3757" s="91" t="s">
        <v>12550</v>
      </c>
      <c r="L3757" s="62" t="s">
        <v>6737</v>
      </c>
      <c r="M3757" s="62" t="s">
        <v>6390</v>
      </c>
      <c r="N3757" s="72" t="e">
        <f>VLOOKUP(M3757,'Hulpblad KAR-parser'!A:C,2,FALSE)</f>
        <v>#N/A</v>
      </c>
      <c r="O3757" s="72" t="e">
        <f>IF(VLOOKUP(M3757,'Hulpblad KAR-parser'!A:C,3,FALSE)="","",VLOOKUP(M3757,'Hulpblad KAR-parser'!A:C,3,FALSE))</f>
        <v>#N/A</v>
      </c>
      <c r="P3757" s="136" t="str">
        <f>IF(CONCATENATE(C3757,D3757)="","",VLOOKUP(CONCATENATE(C3757,D3757),Karakteristieken!AQ:AQ,1,FALSE))</f>
        <v/>
      </c>
    </row>
    <row r="3758" spans="1:16" x14ac:dyDescent="0.25">
      <c r="A3758" s="67"/>
      <c r="B3758" s="67"/>
      <c r="C3758" s="67"/>
      <c r="D3758" s="67"/>
      <c r="E3758" s="68" t="s">
        <v>10419</v>
      </c>
      <c r="F3758" s="68"/>
      <c r="G3758" s="68" t="s">
        <v>6390</v>
      </c>
      <c r="H3758" s="68"/>
      <c r="I3758" s="67">
        <f t="shared" si="61"/>
        <v>5</v>
      </c>
      <c r="J3758" s="67" t="s">
        <v>1561</v>
      </c>
      <c r="K3758" s="91" t="s">
        <v>12550</v>
      </c>
      <c r="L3758" s="62" t="s">
        <v>6737</v>
      </c>
      <c r="M3758" s="62" t="s">
        <v>6390</v>
      </c>
      <c r="N3758" s="72" t="e">
        <f>VLOOKUP(M3758,'Hulpblad KAR-parser'!A:C,2,FALSE)</f>
        <v>#N/A</v>
      </c>
      <c r="O3758" s="72" t="e">
        <f>IF(VLOOKUP(M3758,'Hulpblad KAR-parser'!A:C,3,FALSE)="","",VLOOKUP(M3758,'Hulpblad KAR-parser'!A:C,3,FALSE))</f>
        <v>#N/A</v>
      </c>
      <c r="P3758" s="136" t="str">
        <f>IF(CONCATENATE(C3758,D3758)="","",VLOOKUP(CONCATENATE(C3758,D3758),Karakteristieken!AQ:AQ,1,FALSE))</f>
        <v/>
      </c>
    </row>
    <row r="3759" spans="1:16" x14ac:dyDescent="0.25">
      <c r="A3759" s="59">
        <v>200110491</v>
      </c>
      <c r="B3759" s="59">
        <v>200098875</v>
      </c>
      <c r="C3759" s="59" t="s">
        <v>4002</v>
      </c>
      <c r="D3759" s="59" t="s">
        <v>4003</v>
      </c>
      <c r="E3759" s="60" t="s">
        <v>4006</v>
      </c>
      <c r="F3759" s="60"/>
      <c r="G3759" s="60"/>
      <c r="H3759" s="60"/>
      <c r="I3759" s="59">
        <f t="shared" si="61"/>
        <v>20</v>
      </c>
      <c r="J3759" s="59" t="s">
        <v>1613</v>
      </c>
      <c r="K3759" s="61"/>
      <c r="L3759" s="62" t="s">
        <v>6737</v>
      </c>
      <c r="M3759" s="62" t="s">
        <v>4006</v>
      </c>
      <c r="N3759" s="72" t="str">
        <f>VLOOKUP(M3759,'Hulpblad KAR-parser'!A:C,2,FALSE)</f>
        <v>Ops GBO IV</v>
      </c>
      <c r="O3759" s="72" t="str">
        <f>IF(VLOOKUP(M3759,'Hulpblad KAR-parser'!A:C,3,FALSE)="","",VLOOKUP(M3759,'Hulpblad KAR-parser'!A:C,3,FALSE))</f>
        <v>1 Pel. IV</v>
      </c>
      <c r="P3759" s="136" t="str">
        <f>IF(CONCATENATE(C3759,D3759)="","",VLOOKUP(CONCATENATE(C3759,D3759),Karakteristieken!AQ:AQ,1,FALSE))</f>
        <v>Ops GBO IV1 Pel. IV</v>
      </c>
    </row>
    <row r="3760" spans="1:16" x14ac:dyDescent="0.25">
      <c r="A3760" s="59"/>
      <c r="B3760" s="59"/>
      <c r="C3760" s="59"/>
      <c r="D3760" s="59"/>
      <c r="E3760" s="60" t="s">
        <v>10418</v>
      </c>
      <c r="F3760" s="60"/>
      <c r="G3760" s="60" t="s">
        <v>4006</v>
      </c>
      <c r="H3760" s="60"/>
      <c r="I3760" s="59">
        <f t="shared" si="61"/>
        <v>7</v>
      </c>
      <c r="J3760" s="59" t="s">
        <v>1561</v>
      </c>
      <c r="K3760" s="61"/>
      <c r="L3760" s="62" t="s">
        <v>6737</v>
      </c>
      <c r="M3760" s="62" t="s">
        <v>4006</v>
      </c>
      <c r="N3760" s="72" t="str">
        <f>VLOOKUP(M3760,'Hulpblad KAR-parser'!A:C,2,FALSE)</f>
        <v>Ops GBO IV</v>
      </c>
      <c r="O3760" s="72" t="str">
        <f>IF(VLOOKUP(M3760,'Hulpblad KAR-parser'!A:C,3,FALSE)="","",VLOOKUP(M3760,'Hulpblad KAR-parser'!A:C,3,FALSE))</f>
        <v>1 Pel. IV</v>
      </c>
      <c r="P3760" s="136" t="str">
        <f>IF(CONCATENATE(C3760,D3760)="","",VLOOKUP(CONCATENATE(C3760,D3760),Karakteristieken!AQ:AQ,1,FALSE))</f>
        <v/>
      </c>
    </row>
    <row r="3761" spans="1:16" x14ac:dyDescent="0.25">
      <c r="A3761" s="67">
        <v>200110492</v>
      </c>
      <c r="B3761" s="67">
        <v>200098876</v>
      </c>
      <c r="C3761" s="67" t="s">
        <v>4008</v>
      </c>
      <c r="D3761" s="67"/>
      <c r="E3761" s="68" t="s">
        <v>6391</v>
      </c>
      <c r="F3761" s="68"/>
      <c r="G3761" s="68"/>
      <c r="H3761" s="68"/>
      <c r="I3761" s="67">
        <f t="shared" si="61"/>
        <v>19</v>
      </c>
      <c r="J3761" s="67" t="s">
        <v>1613</v>
      </c>
      <c r="K3761" s="91" t="s">
        <v>12550</v>
      </c>
      <c r="L3761" s="62" t="s">
        <v>6737</v>
      </c>
      <c r="M3761" s="62" t="s">
        <v>6391</v>
      </c>
      <c r="N3761" s="72" t="e">
        <f>VLOOKUP(M3761,'Hulpblad KAR-parser'!A:C,2,FALSE)</f>
        <v>#N/A</v>
      </c>
      <c r="O3761" s="72" t="e">
        <f>IF(VLOOKUP(M3761,'Hulpblad KAR-parser'!A:C,3,FALSE)="","",VLOOKUP(M3761,'Hulpblad KAR-parser'!A:C,3,FALSE))</f>
        <v>#N/A</v>
      </c>
      <c r="P3761" s="136" t="e">
        <f>IF(CONCATENATE(C3761,D3761)="","",VLOOKUP(CONCATENATE(C3761,D3761),Karakteristieken!AQ:AQ,1,FALSE))</f>
        <v>#N/A</v>
      </c>
    </row>
    <row r="3762" spans="1:16" x14ac:dyDescent="0.25">
      <c r="A3762" s="67"/>
      <c r="B3762" s="67"/>
      <c r="C3762" s="67"/>
      <c r="D3762" s="67"/>
      <c r="E3762" s="68" t="s">
        <v>10422</v>
      </c>
      <c r="F3762" s="68"/>
      <c r="G3762" s="68" t="s">
        <v>6391</v>
      </c>
      <c r="H3762" s="68"/>
      <c r="I3762" s="67">
        <f t="shared" si="61"/>
        <v>5</v>
      </c>
      <c r="J3762" s="67" t="s">
        <v>1561</v>
      </c>
      <c r="K3762" s="91" t="s">
        <v>12550</v>
      </c>
      <c r="L3762" s="62" t="s">
        <v>6737</v>
      </c>
      <c r="M3762" s="62" t="s">
        <v>6391</v>
      </c>
      <c r="N3762" s="72" t="e">
        <f>VLOOKUP(M3762,'Hulpblad KAR-parser'!A:C,2,FALSE)</f>
        <v>#N/A</v>
      </c>
      <c r="O3762" s="72" t="e">
        <f>IF(VLOOKUP(M3762,'Hulpblad KAR-parser'!A:C,3,FALSE)="","",VLOOKUP(M3762,'Hulpblad KAR-parser'!A:C,3,FALSE))</f>
        <v>#N/A</v>
      </c>
      <c r="P3762" s="136" t="str">
        <f>IF(CONCATENATE(C3762,D3762)="","",VLOOKUP(CONCATENATE(C3762,D3762),Karakteristieken!AQ:AQ,1,FALSE))</f>
        <v/>
      </c>
    </row>
    <row r="3763" spans="1:16" x14ac:dyDescent="0.25">
      <c r="A3763" s="59">
        <v>200110493</v>
      </c>
      <c r="B3763" s="59">
        <v>200098877</v>
      </c>
      <c r="C3763" s="59" t="s">
        <v>4008</v>
      </c>
      <c r="D3763" s="59" t="s">
        <v>4009</v>
      </c>
      <c r="E3763" s="60" t="s">
        <v>4011</v>
      </c>
      <c r="F3763" s="60"/>
      <c r="G3763" s="60"/>
      <c r="H3763" s="60"/>
      <c r="I3763" s="59">
        <f t="shared" si="61"/>
        <v>25</v>
      </c>
      <c r="J3763" s="59" t="s">
        <v>1613</v>
      </c>
      <c r="K3763" s="61"/>
      <c r="L3763" s="62" t="s">
        <v>6737</v>
      </c>
      <c r="M3763" s="62" t="s">
        <v>4011</v>
      </c>
      <c r="N3763" s="72" t="str">
        <f>VLOOKUP(M3763,'Hulpblad KAR-parser'!A:C,2,FALSE)</f>
        <v>Ops GBO Log en OnS</v>
      </c>
      <c r="O3763" s="72" t="str">
        <f>IF(VLOOKUP(M3763,'Hulpblad KAR-parser'!A:C,3,FALSE)="","",VLOOKUP(M3763,'Hulpblad KAR-parser'!A:C,3,FALSE))</f>
        <v>1 Pel. Log &amp; Ons</v>
      </c>
      <c r="P3763" s="136" t="str">
        <f>IF(CONCATENATE(C3763,D3763)="","",VLOOKUP(CONCATENATE(C3763,D3763),Karakteristieken!AQ:AQ,1,FALSE))</f>
        <v>Ops GBO Log en OnS1 Pel. Log &amp; Ons</v>
      </c>
    </row>
    <row r="3764" spans="1:16" x14ac:dyDescent="0.25">
      <c r="A3764" s="59"/>
      <c r="B3764" s="59"/>
      <c r="C3764" s="59"/>
      <c r="D3764" s="59"/>
      <c r="E3764" s="60" t="s">
        <v>10420</v>
      </c>
      <c r="F3764" s="60"/>
      <c r="G3764" s="60" t="s">
        <v>4011</v>
      </c>
      <c r="H3764" s="60"/>
      <c r="I3764" s="59">
        <f t="shared" si="61"/>
        <v>6</v>
      </c>
      <c r="J3764" s="59" t="s">
        <v>1561</v>
      </c>
      <c r="K3764" s="61"/>
      <c r="L3764" s="62" t="s">
        <v>6737</v>
      </c>
      <c r="M3764" s="62" t="s">
        <v>4011</v>
      </c>
      <c r="N3764" s="72" t="str">
        <f>VLOOKUP(M3764,'Hulpblad KAR-parser'!A:C,2,FALSE)</f>
        <v>Ops GBO Log en OnS</v>
      </c>
      <c r="O3764" s="72" t="str">
        <f>IF(VLOOKUP(M3764,'Hulpblad KAR-parser'!A:C,3,FALSE)="","",VLOOKUP(M3764,'Hulpblad KAR-parser'!A:C,3,FALSE))</f>
        <v>1 Pel. Log &amp; Ons</v>
      </c>
      <c r="P3764" s="136" t="str">
        <f>IF(CONCATENATE(C3764,D3764)="","",VLOOKUP(CONCATENATE(C3764,D3764),Karakteristieken!AQ:AQ,1,FALSE))</f>
        <v/>
      </c>
    </row>
    <row r="3765" spans="1:16" x14ac:dyDescent="0.25">
      <c r="A3765" s="59">
        <v>200110494</v>
      </c>
      <c r="B3765" s="59">
        <v>200098878</v>
      </c>
      <c r="C3765" s="59" t="s">
        <v>4008</v>
      </c>
      <c r="D3765" s="59" t="s">
        <v>4013</v>
      </c>
      <c r="E3765" s="60" t="s">
        <v>4014</v>
      </c>
      <c r="F3765" s="60"/>
      <c r="G3765" s="60"/>
      <c r="H3765" s="60"/>
      <c r="I3765" s="59">
        <f t="shared" si="61"/>
        <v>25</v>
      </c>
      <c r="J3765" s="59" t="s">
        <v>1613</v>
      </c>
      <c r="K3765" s="61"/>
      <c r="L3765" s="62" t="s">
        <v>6737</v>
      </c>
      <c r="M3765" s="62" t="s">
        <v>4014</v>
      </c>
      <c r="N3765" s="72" t="str">
        <f>VLOOKUP(M3765,'Hulpblad KAR-parser'!A:C,2,FALSE)</f>
        <v>Ops GBO Log en OnS</v>
      </c>
      <c r="O3765" s="72" t="str">
        <f>IF(VLOOKUP(M3765,'Hulpblad KAR-parser'!A:C,3,FALSE)="","",VLOOKUP(M3765,'Hulpblad KAR-parser'!A:C,3,FALSE))</f>
        <v>2 Pel. Log &amp; Ons</v>
      </c>
      <c r="P3765" s="136" t="str">
        <f>IF(CONCATENATE(C3765,D3765)="","",VLOOKUP(CONCATENATE(C3765,D3765),Karakteristieken!AQ:AQ,1,FALSE))</f>
        <v>Ops GBO Log en OnS2 Pel. Log &amp; Ons</v>
      </c>
    </row>
    <row r="3766" spans="1:16" x14ac:dyDescent="0.25">
      <c r="A3766" s="59"/>
      <c r="B3766" s="59"/>
      <c r="C3766" s="59"/>
      <c r="D3766" s="59"/>
      <c r="E3766" s="60" t="s">
        <v>10421</v>
      </c>
      <c r="F3766" s="60"/>
      <c r="G3766" s="60" t="s">
        <v>4014</v>
      </c>
      <c r="H3766" s="60"/>
      <c r="I3766" s="59">
        <f t="shared" si="61"/>
        <v>6</v>
      </c>
      <c r="J3766" s="59" t="s">
        <v>1561</v>
      </c>
      <c r="K3766" s="61"/>
      <c r="L3766" s="62" t="s">
        <v>6737</v>
      </c>
      <c r="M3766" s="62" t="s">
        <v>4014</v>
      </c>
      <c r="N3766" s="72" t="str">
        <f>VLOOKUP(M3766,'Hulpblad KAR-parser'!A:C,2,FALSE)</f>
        <v>Ops GBO Log en OnS</v>
      </c>
      <c r="O3766" s="72" t="str">
        <f>IF(VLOOKUP(M3766,'Hulpblad KAR-parser'!A:C,3,FALSE)="","",VLOOKUP(M3766,'Hulpblad KAR-parser'!A:C,3,FALSE))</f>
        <v>2 Pel. Log &amp; Ons</v>
      </c>
      <c r="P3766" s="136" t="str">
        <f>IF(CONCATENATE(C3766,D3766)="","",VLOOKUP(CONCATENATE(C3766,D3766),Karakteristieken!AQ:AQ,1,FALSE))</f>
        <v/>
      </c>
    </row>
    <row r="3767" spans="1:16" x14ac:dyDescent="0.25">
      <c r="A3767" s="67">
        <v>200110495</v>
      </c>
      <c r="B3767" s="67">
        <v>200098879</v>
      </c>
      <c r="C3767" s="67" t="s">
        <v>4016</v>
      </c>
      <c r="D3767" s="67"/>
      <c r="E3767" s="68" t="s">
        <v>6392</v>
      </c>
      <c r="F3767" s="68"/>
      <c r="G3767" s="68"/>
      <c r="H3767" s="68"/>
      <c r="I3767" s="67">
        <f t="shared" si="61"/>
        <v>13</v>
      </c>
      <c r="J3767" s="67" t="s">
        <v>1613</v>
      </c>
      <c r="K3767" s="91" t="s">
        <v>12550</v>
      </c>
      <c r="L3767" s="62" t="s">
        <v>6737</v>
      </c>
      <c r="M3767" s="62" t="s">
        <v>6392</v>
      </c>
      <c r="N3767" s="72" t="e">
        <f>VLOOKUP(M3767,'Hulpblad KAR-parser'!A:C,2,FALSE)</f>
        <v>#N/A</v>
      </c>
      <c r="O3767" s="72" t="e">
        <f>IF(VLOOKUP(M3767,'Hulpblad KAR-parser'!A:C,3,FALSE)="","",VLOOKUP(M3767,'Hulpblad KAR-parser'!A:C,3,FALSE))</f>
        <v>#N/A</v>
      </c>
      <c r="P3767" s="136" t="e">
        <f>IF(CONCATENATE(C3767,D3767)="","",VLOOKUP(CONCATENATE(C3767,D3767),Karakteristieken!AQ:AQ,1,FALSE))</f>
        <v>#N/A</v>
      </c>
    </row>
    <row r="3768" spans="1:16" x14ac:dyDescent="0.25">
      <c r="A3768" s="67"/>
      <c r="B3768" s="67"/>
      <c r="C3768" s="67"/>
      <c r="D3768" s="67"/>
      <c r="E3768" s="68" t="s">
        <v>10423</v>
      </c>
      <c r="F3768" s="68"/>
      <c r="G3768" s="68" t="s">
        <v>6392</v>
      </c>
      <c r="H3768" s="68"/>
      <c r="I3768" s="67">
        <f t="shared" si="61"/>
        <v>6</v>
      </c>
      <c r="J3768" s="67" t="s">
        <v>1561</v>
      </c>
      <c r="K3768" s="91" t="s">
        <v>12550</v>
      </c>
      <c r="L3768" s="62" t="s">
        <v>6737</v>
      </c>
      <c r="M3768" s="62" t="s">
        <v>6392</v>
      </c>
      <c r="N3768" s="72" t="e">
        <f>VLOOKUP(M3768,'Hulpblad KAR-parser'!A:C,2,FALSE)</f>
        <v>#N/A</v>
      </c>
      <c r="O3768" s="72" t="e">
        <f>IF(VLOOKUP(M3768,'Hulpblad KAR-parser'!A:C,3,FALSE)="","",VLOOKUP(M3768,'Hulpblad KAR-parser'!A:C,3,FALSE))</f>
        <v>#N/A</v>
      </c>
      <c r="P3768" s="136" t="str">
        <f>IF(CONCATENATE(C3768,D3768)="","",VLOOKUP(CONCATENATE(C3768,D3768),Karakteristieken!AQ:AQ,1,FALSE))</f>
        <v/>
      </c>
    </row>
    <row r="3769" spans="1:16" x14ac:dyDescent="0.25">
      <c r="A3769" s="67"/>
      <c r="B3769" s="67"/>
      <c r="C3769" s="67"/>
      <c r="D3769" s="67"/>
      <c r="E3769" s="68" t="s">
        <v>10433</v>
      </c>
      <c r="F3769" s="68"/>
      <c r="G3769" s="68" t="s">
        <v>6392</v>
      </c>
      <c r="H3769" s="68"/>
      <c r="I3769" s="67">
        <f t="shared" si="61"/>
        <v>7</v>
      </c>
      <c r="J3769" s="67" t="s">
        <v>1561</v>
      </c>
      <c r="K3769" s="91" t="s">
        <v>12550</v>
      </c>
      <c r="L3769" s="62" t="s">
        <v>6737</v>
      </c>
      <c r="M3769" s="62" t="s">
        <v>6392</v>
      </c>
      <c r="N3769" s="72" t="e">
        <f>VLOOKUP(M3769,'Hulpblad KAR-parser'!A:C,2,FALSE)</f>
        <v>#N/A</v>
      </c>
      <c r="O3769" s="72" t="e">
        <f>IF(VLOOKUP(M3769,'Hulpblad KAR-parser'!A:C,3,FALSE)="","",VLOOKUP(M3769,'Hulpblad KAR-parser'!A:C,3,FALSE))</f>
        <v>#N/A</v>
      </c>
      <c r="P3769" s="136" t="str">
        <f>IF(CONCATENATE(C3769,D3769)="","",VLOOKUP(CONCATENATE(C3769,D3769),Karakteristieken!AQ:AQ,1,FALSE))</f>
        <v/>
      </c>
    </row>
    <row r="3770" spans="1:16" x14ac:dyDescent="0.25">
      <c r="A3770" s="59">
        <v>200110498</v>
      </c>
      <c r="B3770" s="59">
        <v>200098882</v>
      </c>
      <c r="C3770" s="100" t="s">
        <v>12881</v>
      </c>
      <c r="D3770" s="59" t="s">
        <v>4017</v>
      </c>
      <c r="E3770" s="60" t="s">
        <v>12895</v>
      </c>
      <c r="F3770" s="60"/>
      <c r="G3770" s="60"/>
      <c r="H3770" s="60"/>
      <c r="I3770" s="59">
        <f t="shared" si="61"/>
        <v>18</v>
      </c>
      <c r="J3770" s="59" t="s">
        <v>1613</v>
      </c>
      <c r="K3770" s="61" t="s">
        <v>12187</v>
      </c>
      <c r="L3770" s="62" t="s">
        <v>6737</v>
      </c>
      <c r="M3770" s="62" t="s">
        <v>12895</v>
      </c>
      <c r="N3770" s="72" t="str">
        <f>VLOOKUP(M3770,'Hulpblad KAR-parser'!A:C,2,FALSE)</f>
        <v>Ops GBO nbb</v>
      </c>
      <c r="O3770" s="72" t="str">
        <f>IF(VLOOKUP(M3770,'Hulpblad KAR-parser'!A:C,3,FALSE)="","",VLOOKUP(M3770,'Hulpblad KAR-parser'!A:C,3,FALSE))</f>
        <v>1 Pel. NatBr Bestr</v>
      </c>
      <c r="P3770" s="136" t="str">
        <f>IF(CONCATENATE(C3770,D3770)="","",VLOOKUP(CONCATENATE(C3770,D3770),Karakteristieken!AQ:AQ,1,FALSE))</f>
        <v>Ops GBO NBB1 Pel. NatBr Bestr</v>
      </c>
    </row>
    <row r="3771" spans="1:16" x14ac:dyDescent="0.25">
      <c r="A3771" s="59"/>
      <c r="B3771" s="59"/>
      <c r="C3771" s="59"/>
      <c r="D3771" s="59"/>
      <c r="E3771" s="60" t="s">
        <v>10426</v>
      </c>
      <c r="F3771" s="60"/>
      <c r="G3771" s="60" t="s">
        <v>12895</v>
      </c>
      <c r="H3771" s="60"/>
      <c r="I3771" s="59">
        <f t="shared" si="61"/>
        <v>6</v>
      </c>
      <c r="J3771" s="59" t="s">
        <v>1561</v>
      </c>
      <c r="K3771" s="61"/>
      <c r="L3771" s="62" t="s">
        <v>6737</v>
      </c>
      <c r="M3771" s="62" t="s">
        <v>12895</v>
      </c>
      <c r="N3771" s="72" t="str">
        <f>VLOOKUP(M3771,'Hulpblad KAR-parser'!A:C,2,FALSE)</f>
        <v>Ops GBO nbb</v>
      </c>
      <c r="O3771" s="72" t="str">
        <f>IF(VLOOKUP(M3771,'Hulpblad KAR-parser'!A:C,3,FALSE)="","",VLOOKUP(M3771,'Hulpblad KAR-parser'!A:C,3,FALSE))</f>
        <v>1 Pel. NatBr Bestr</v>
      </c>
      <c r="P3771" s="136" t="str">
        <f>IF(CONCATENATE(C3771,D3771)="","",VLOOKUP(CONCATENATE(C3771,D3771),Karakteristieken!AQ:AQ,1,FALSE))</f>
        <v/>
      </c>
    </row>
    <row r="3772" spans="1:16" x14ac:dyDescent="0.25">
      <c r="A3772" s="59">
        <v>200110499</v>
      </c>
      <c r="B3772" s="59">
        <v>200098883</v>
      </c>
      <c r="C3772" s="100" t="s">
        <v>12881</v>
      </c>
      <c r="D3772" s="59" t="s">
        <v>4034</v>
      </c>
      <c r="E3772" s="60" t="s">
        <v>12896</v>
      </c>
      <c r="F3772" s="60"/>
      <c r="G3772" s="60"/>
      <c r="H3772" s="60"/>
      <c r="I3772" s="59">
        <f t="shared" si="61"/>
        <v>21</v>
      </c>
      <c r="J3772" s="59" t="s">
        <v>1613</v>
      </c>
      <c r="K3772" s="61" t="s">
        <v>12187</v>
      </c>
      <c r="L3772" s="62" t="s">
        <v>6737</v>
      </c>
      <c r="M3772" s="62" t="s">
        <v>12896</v>
      </c>
      <c r="N3772" s="72" t="str">
        <f>VLOOKUP(M3772,'Hulpblad KAR-parser'!A:C,2,FALSE)</f>
        <v>Ops GBO nbb</v>
      </c>
      <c r="O3772" s="72" t="str">
        <f>IF(VLOOKUP(M3772,'Hulpblad KAR-parser'!A:C,3,FALSE)="","",VLOOKUP(M3772,'Hulpblad KAR-parser'!A:C,3,FALSE))</f>
        <v>1 Pel DF NatBr Bestr</v>
      </c>
      <c r="P3772" s="136" t="str">
        <f>IF(CONCATENATE(C3772,D3772)="","",VLOOKUP(CONCATENATE(C3772,D3772),Karakteristieken!AQ:AQ,1,FALSE))</f>
        <v>Ops GBO NBB1 Pel DF NatBr Bestr</v>
      </c>
    </row>
    <row r="3773" spans="1:16" x14ac:dyDescent="0.25">
      <c r="A3773" s="59"/>
      <c r="B3773" s="59"/>
      <c r="C3773" s="59"/>
      <c r="D3773" s="59"/>
      <c r="E3773" s="60" t="s">
        <v>10424</v>
      </c>
      <c r="F3773" s="60"/>
      <c r="G3773" s="60" t="s">
        <v>12896</v>
      </c>
      <c r="H3773" s="60"/>
      <c r="I3773" s="59">
        <f t="shared" si="61"/>
        <v>7</v>
      </c>
      <c r="J3773" s="59" t="s">
        <v>1561</v>
      </c>
      <c r="K3773" s="61"/>
      <c r="L3773" s="62" t="s">
        <v>6737</v>
      </c>
      <c r="M3773" s="62" t="s">
        <v>12896</v>
      </c>
      <c r="N3773" s="72" t="str">
        <f>VLOOKUP(M3773,'Hulpblad KAR-parser'!A:C,2,FALSE)</f>
        <v>Ops GBO nbb</v>
      </c>
      <c r="O3773" s="72" t="str">
        <f>IF(VLOOKUP(M3773,'Hulpblad KAR-parser'!A:C,3,FALSE)="","",VLOOKUP(M3773,'Hulpblad KAR-parser'!A:C,3,FALSE))</f>
        <v>1 Pel DF NatBr Bestr</v>
      </c>
      <c r="P3773" s="136" t="str">
        <f>IF(CONCATENATE(C3773,D3773)="","",VLOOKUP(CONCATENATE(C3773,D3773),Karakteristieken!AQ:AQ,1,FALSE))</f>
        <v/>
      </c>
    </row>
    <row r="3774" spans="1:16" x14ac:dyDescent="0.25">
      <c r="A3774" s="59">
        <v>200110500</v>
      </c>
      <c r="B3774" s="59">
        <v>200098884</v>
      </c>
      <c r="C3774" s="100" t="s">
        <v>12881</v>
      </c>
      <c r="D3774" s="59" t="s">
        <v>4030</v>
      </c>
      <c r="E3774" s="60" t="s">
        <v>12897</v>
      </c>
      <c r="F3774" s="60"/>
      <c r="G3774" s="60"/>
      <c r="H3774" s="60"/>
      <c r="I3774" s="59">
        <f t="shared" si="61"/>
        <v>21</v>
      </c>
      <c r="J3774" s="59" t="s">
        <v>1613</v>
      </c>
      <c r="K3774" s="61" t="s">
        <v>12187</v>
      </c>
      <c r="L3774" s="62" t="s">
        <v>6737</v>
      </c>
      <c r="M3774" s="62" t="s">
        <v>12897</v>
      </c>
      <c r="N3774" s="72" t="str">
        <f>VLOOKUP(M3774,'Hulpblad KAR-parser'!A:C,2,FALSE)</f>
        <v>Ops GBO nbb</v>
      </c>
      <c r="O3774" s="72" t="str">
        <f>IF(VLOOKUP(M3774,'Hulpblad KAR-parser'!A:C,3,FALSE)="","",VLOOKUP(M3774,'Hulpblad KAR-parser'!A:C,3,FALSE))</f>
        <v>1 Pel GW NatBr Bestr</v>
      </c>
      <c r="P3774" s="136" t="str">
        <f>IF(CONCATENATE(C3774,D3774)="","",VLOOKUP(CONCATENATE(C3774,D3774),Karakteristieken!AQ:AQ,1,FALSE))</f>
        <v>Ops GBO NBB1 Pel GW NatBr Bestr</v>
      </c>
    </row>
    <row r="3775" spans="1:16" x14ac:dyDescent="0.25">
      <c r="A3775" s="59"/>
      <c r="B3775" s="59"/>
      <c r="C3775" s="59"/>
      <c r="D3775" s="59"/>
      <c r="E3775" s="60" t="s">
        <v>10425</v>
      </c>
      <c r="F3775" s="60"/>
      <c r="G3775" s="60" t="s">
        <v>12897</v>
      </c>
      <c r="H3775" s="60"/>
      <c r="I3775" s="59">
        <f t="shared" si="61"/>
        <v>7</v>
      </c>
      <c r="J3775" s="59" t="s">
        <v>1561</v>
      </c>
      <c r="K3775" s="61"/>
      <c r="L3775" s="62" t="s">
        <v>6737</v>
      </c>
      <c r="M3775" s="62" t="s">
        <v>12897</v>
      </c>
      <c r="N3775" s="72" t="str">
        <f>VLOOKUP(M3775,'Hulpblad KAR-parser'!A:C,2,FALSE)</f>
        <v>Ops GBO nbb</v>
      </c>
      <c r="O3775" s="72" t="str">
        <f>IF(VLOOKUP(M3775,'Hulpblad KAR-parser'!A:C,3,FALSE)="","",VLOOKUP(M3775,'Hulpblad KAR-parser'!A:C,3,FALSE))</f>
        <v>1 Pel GW NatBr Bestr</v>
      </c>
      <c r="P3775" s="136" t="str">
        <f>IF(CONCATENATE(C3775,D3775)="","",VLOOKUP(CONCATENATE(C3775,D3775),Karakteristieken!AQ:AQ,1,FALSE))</f>
        <v/>
      </c>
    </row>
    <row r="3776" spans="1:16" x14ac:dyDescent="0.25">
      <c r="A3776" s="59">
        <v>200110503</v>
      </c>
      <c r="B3776" s="59">
        <v>200098887</v>
      </c>
      <c r="C3776" s="100" t="s">
        <v>12881</v>
      </c>
      <c r="D3776" s="59" t="s">
        <v>4020</v>
      </c>
      <c r="E3776" s="60" t="s">
        <v>12898</v>
      </c>
      <c r="F3776" s="60"/>
      <c r="G3776" s="60"/>
      <c r="H3776" s="60"/>
      <c r="I3776" s="59">
        <f t="shared" si="61"/>
        <v>18</v>
      </c>
      <c r="J3776" s="59" t="s">
        <v>1613</v>
      </c>
      <c r="K3776" s="61" t="s">
        <v>12187</v>
      </c>
      <c r="L3776" s="62" t="s">
        <v>6737</v>
      </c>
      <c r="M3776" s="62" t="s">
        <v>12898</v>
      </c>
      <c r="N3776" s="72" t="str">
        <f>VLOOKUP(M3776,'Hulpblad KAR-parser'!A:C,2,FALSE)</f>
        <v>Ops GBO nbb</v>
      </c>
      <c r="O3776" s="72" t="str">
        <f>IF(VLOOKUP(M3776,'Hulpblad KAR-parser'!A:C,3,FALSE)="","",VLOOKUP(M3776,'Hulpblad KAR-parser'!A:C,3,FALSE))</f>
        <v>2 Pel. NatBr Bestr</v>
      </c>
      <c r="P3776" s="136" t="str">
        <f>IF(CONCATENATE(C3776,D3776)="","",VLOOKUP(CONCATENATE(C3776,D3776),Karakteristieken!AQ:AQ,1,FALSE))</f>
        <v>Ops GBO NBB2 Pel. NatBr Bestr</v>
      </c>
    </row>
    <row r="3777" spans="1:16" x14ac:dyDescent="0.25">
      <c r="A3777" s="59"/>
      <c r="B3777" s="59"/>
      <c r="C3777" s="59"/>
      <c r="D3777" s="59"/>
      <c r="E3777" s="60" t="s">
        <v>10428</v>
      </c>
      <c r="F3777" s="60"/>
      <c r="G3777" s="60" t="s">
        <v>12898</v>
      </c>
      <c r="H3777" s="60"/>
      <c r="I3777" s="59">
        <f t="shared" si="61"/>
        <v>6</v>
      </c>
      <c r="J3777" s="59" t="s">
        <v>1561</v>
      </c>
      <c r="K3777" s="61"/>
      <c r="L3777" s="62" t="s">
        <v>6737</v>
      </c>
      <c r="M3777" s="62" t="s">
        <v>12898</v>
      </c>
      <c r="N3777" s="72" t="str">
        <f>VLOOKUP(M3777,'Hulpblad KAR-parser'!A:C,2,FALSE)</f>
        <v>Ops GBO nbb</v>
      </c>
      <c r="O3777" s="72" t="str">
        <f>IF(VLOOKUP(M3777,'Hulpblad KAR-parser'!A:C,3,FALSE)="","",VLOOKUP(M3777,'Hulpblad KAR-parser'!A:C,3,FALSE))</f>
        <v>2 Pel. NatBr Bestr</v>
      </c>
      <c r="P3777" s="136" t="str">
        <f>IF(CONCATENATE(C3777,D3777)="","",VLOOKUP(CONCATENATE(C3777,D3777),Karakteristieken!AQ:AQ,1,FALSE))</f>
        <v/>
      </c>
    </row>
    <row r="3778" spans="1:16" x14ac:dyDescent="0.25">
      <c r="A3778" s="59">
        <v>200110504</v>
      </c>
      <c r="B3778" s="59">
        <v>200098888</v>
      </c>
      <c r="C3778" s="100" t="s">
        <v>12881</v>
      </c>
      <c r="D3778" s="59" t="s">
        <v>4032</v>
      </c>
      <c r="E3778" s="60" t="s">
        <v>12899</v>
      </c>
      <c r="F3778" s="60"/>
      <c r="G3778" s="60"/>
      <c r="H3778" s="60"/>
      <c r="I3778" s="59">
        <f t="shared" si="61"/>
        <v>21</v>
      </c>
      <c r="J3778" s="59" t="s">
        <v>1613</v>
      </c>
      <c r="K3778" s="61" t="s">
        <v>12187</v>
      </c>
      <c r="L3778" s="62" t="s">
        <v>6737</v>
      </c>
      <c r="M3778" s="62" t="s">
        <v>12899</v>
      </c>
      <c r="N3778" s="72" t="str">
        <f>VLOOKUP(M3778,'Hulpblad KAR-parser'!A:C,2,FALSE)</f>
        <v>Ops GBO nbb</v>
      </c>
      <c r="O3778" s="72" t="str">
        <f>IF(VLOOKUP(M3778,'Hulpblad KAR-parser'!A:C,3,FALSE)="","",VLOOKUP(M3778,'Hulpblad KAR-parser'!A:C,3,FALSE))</f>
        <v>2 Pel GW NatBr Bestr</v>
      </c>
      <c r="P3778" s="136" t="str">
        <f>IF(CONCATENATE(C3778,D3778)="","",VLOOKUP(CONCATENATE(C3778,D3778),Karakteristieken!AQ:AQ,1,FALSE))</f>
        <v>Ops GBO NBB2 Pel GW NatBr Bestr</v>
      </c>
    </row>
    <row r="3779" spans="1:16" x14ac:dyDescent="0.25">
      <c r="A3779" s="59"/>
      <c r="B3779" s="59"/>
      <c r="C3779" s="59"/>
      <c r="D3779" s="59"/>
      <c r="E3779" s="60" t="s">
        <v>10427</v>
      </c>
      <c r="F3779" s="60"/>
      <c r="G3779" s="60" t="s">
        <v>12899</v>
      </c>
      <c r="H3779" s="60"/>
      <c r="I3779" s="59">
        <f t="shared" si="61"/>
        <v>7</v>
      </c>
      <c r="J3779" s="59" t="s">
        <v>1561</v>
      </c>
      <c r="K3779" s="61"/>
      <c r="L3779" s="62" t="s">
        <v>6737</v>
      </c>
      <c r="M3779" s="62" t="s">
        <v>12899</v>
      </c>
      <c r="N3779" s="72" t="str">
        <f>VLOOKUP(M3779,'Hulpblad KAR-parser'!A:C,2,FALSE)</f>
        <v>Ops GBO nbb</v>
      </c>
      <c r="O3779" s="72" t="str">
        <f>IF(VLOOKUP(M3779,'Hulpblad KAR-parser'!A:C,3,FALSE)="","",VLOOKUP(M3779,'Hulpblad KAR-parser'!A:C,3,FALSE))</f>
        <v>2 Pel GW NatBr Bestr</v>
      </c>
      <c r="P3779" s="136" t="str">
        <f>IF(CONCATENATE(C3779,D3779)="","",VLOOKUP(CONCATENATE(C3779,D3779),Karakteristieken!AQ:AQ,1,FALSE))</f>
        <v/>
      </c>
    </row>
    <row r="3780" spans="1:16" x14ac:dyDescent="0.25">
      <c r="A3780" s="59">
        <v>200110505</v>
      </c>
      <c r="B3780" s="59">
        <v>200098889</v>
      </c>
      <c r="C3780" s="100" t="s">
        <v>12881</v>
      </c>
      <c r="D3780" s="59" t="s">
        <v>4022</v>
      </c>
      <c r="E3780" s="60" t="s">
        <v>12900</v>
      </c>
      <c r="F3780" s="60"/>
      <c r="G3780" s="60"/>
      <c r="H3780" s="60"/>
      <c r="I3780" s="59">
        <f t="shared" si="61"/>
        <v>18</v>
      </c>
      <c r="J3780" s="59" t="s">
        <v>1613</v>
      </c>
      <c r="K3780" s="61" t="s">
        <v>12187</v>
      </c>
      <c r="L3780" s="62" t="s">
        <v>6737</v>
      </c>
      <c r="M3780" s="62" t="s">
        <v>12900</v>
      </c>
      <c r="N3780" s="72" t="str">
        <f>VLOOKUP(M3780,'Hulpblad KAR-parser'!A:C,2,FALSE)</f>
        <v>Ops GBO nbb</v>
      </c>
      <c r="O3780" s="72" t="str">
        <f>IF(VLOOKUP(M3780,'Hulpblad KAR-parser'!A:C,3,FALSE)="","",VLOOKUP(M3780,'Hulpblad KAR-parser'!A:C,3,FALSE))</f>
        <v>3 Pel. NatBr Bestr</v>
      </c>
      <c r="P3780" s="136" t="str">
        <f>IF(CONCATENATE(C3780,D3780)="","",VLOOKUP(CONCATENATE(C3780,D3780),Karakteristieken!AQ:AQ,1,FALSE))</f>
        <v>Ops GBO NBB3 Pel. NatBr Bestr</v>
      </c>
    </row>
    <row r="3781" spans="1:16" x14ac:dyDescent="0.25">
      <c r="A3781" s="59"/>
      <c r="B3781" s="59"/>
      <c r="C3781" s="59"/>
      <c r="D3781" s="59"/>
      <c r="E3781" s="60" t="s">
        <v>10429</v>
      </c>
      <c r="F3781" s="60"/>
      <c r="G3781" s="60" t="s">
        <v>12900</v>
      </c>
      <c r="H3781" s="60"/>
      <c r="I3781" s="59">
        <f t="shared" si="61"/>
        <v>6</v>
      </c>
      <c r="J3781" s="59" t="s">
        <v>1561</v>
      </c>
      <c r="K3781" s="61"/>
      <c r="L3781" s="62" t="s">
        <v>6737</v>
      </c>
      <c r="M3781" s="62" t="s">
        <v>12900</v>
      </c>
      <c r="N3781" s="72" t="str">
        <f>VLOOKUP(M3781,'Hulpblad KAR-parser'!A:C,2,FALSE)</f>
        <v>Ops GBO nbb</v>
      </c>
      <c r="O3781" s="72" t="str">
        <f>IF(VLOOKUP(M3781,'Hulpblad KAR-parser'!A:C,3,FALSE)="","",VLOOKUP(M3781,'Hulpblad KAR-parser'!A:C,3,FALSE))</f>
        <v>3 Pel. NatBr Bestr</v>
      </c>
      <c r="P3781" s="136" t="str">
        <f>IF(CONCATENATE(C3781,D3781)="","",VLOOKUP(CONCATENATE(C3781,D3781),Karakteristieken!AQ:AQ,1,FALSE))</f>
        <v/>
      </c>
    </row>
    <row r="3782" spans="1:16" x14ac:dyDescent="0.25">
      <c r="A3782" s="59">
        <v>200110506</v>
      </c>
      <c r="B3782" s="59">
        <v>200098890</v>
      </c>
      <c r="C3782" s="100" t="s">
        <v>12881</v>
      </c>
      <c r="D3782" s="59" t="s">
        <v>4024</v>
      </c>
      <c r="E3782" s="60" t="s">
        <v>12901</v>
      </c>
      <c r="F3782" s="60"/>
      <c r="G3782" s="60"/>
      <c r="H3782" s="60"/>
      <c r="I3782" s="59">
        <f t="shared" si="61"/>
        <v>18</v>
      </c>
      <c r="J3782" s="59" t="s">
        <v>1613</v>
      </c>
      <c r="K3782" s="61" t="s">
        <v>12187</v>
      </c>
      <c r="L3782" s="62" t="s">
        <v>6737</v>
      </c>
      <c r="M3782" s="62" t="s">
        <v>12901</v>
      </c>
      <c r="N3782" s="72" t="str">
        <f>VLOOKUP(M3782,'Hulpblad KAR-parser'!A:C,2,FALSE)</f>
        <v>Ops GBO nbb</v>
      </c>
      <c r="O3782" s="72" t="str">
        <f>IF(VLOOKUP(M3782,'Hulpblad KAR-parser'!A:C,3,FALSE)="","",VLOOKUP(M3782,'Hulpblad KAR-parser'!A:C,3,FALSE))</f>
        <v>4 Pel. NatBr Bestr</v>
      </c>
      <c r="P3782" s="136" t="str">
        <f>IF(CONCATENATE(C3782,D3782)="","",VLOOKUP(CONCATENATE(C3782,D3782),Karakteristieken!AQ:AQ,1,FALSE))</f>
        <v>Ops GBO NBB4 Pel. NatBr Bestr</v>
      </c>
    </row>
    <row r="3783" spans="1:16" x14ac:dyDescent="0.25">
      <c r="A3783" s="59"/>
      <c r="B3783" s="59"/>
      <c r="C3783" s="59"/>
      <c r="D3783" s="59"/>
      <c r="E3783" s="60" t="s">
        <v>10430</v>
      </c>
      <c r="F3783" s="60"/>
      <c r="G3783" s="60" t="s">
        <v>12901</v>
      </c>
      <c r="H3783" s="60"/>
      <c r="I3783" s="59">
        <f t="shared" si="61"/>
        <v>6</v>
      </c>
      <c r="J3783" s="59" t="s">
        <v>1561</v>
      </c>
      <c r="K3783" s="61"/>
      <c r="L3783" s="62" t="s">
        <v>6737</v>
      </c>
      <c r="M3783" s="62" t="s">
        <v>12901</v>
      </c>
      <c r="N3783" s="72" t="str">
        <f>VLOOKUP(M3783,'Hulpblad KAR-parser'!A:C,2,FALSE)</f>
        <v>Ops GBO nbb</v>
      </c>
      <c r="O3783" s="72" t="str">
        <f>IF(VLOOKUP(M3783,'Hulpblad KAR-parser'!A:C,3,FALSE)="","",VLOOKUP(M3783,'Hulpblad KAR-parser'!A:C,3,FALSE))</f>
        <v>4 Pel. NatBr Bestr</v>
      </c>
      <c r="P3783" s="136" t="str">
        <f>IF(CONCATENATE(C3783,D3783)="","",VLOOKUP(CONCATENATE(C3783,D3783),Karakteristieken!AQ:AQ,1,FALSE))</f>
        <v/>
      </c>
    </row>
    <row r="3784" spans="1:16" x14ac:dyDescent="0.25">
      <c r="A3784" s="59">
        <v>200110507</v>
      </c>
      <c r="B3784" s="59">
        <v>200098891</v>
      </c>
      <c r="C3784" s="100" t="s">
        <v>12881</v>
      </c>
      <c r="D3784" s="59" t="s">
        <v>4026</v>
      </c>
      <c r="E3784" s="60" t="s">
        <v>12902</v>
      </c>
      <c r="F3784" s="60"/>
      <c r="G3784" s="60"/>
      <c r="H3784" s="60"/>
      <c r="I3784" s="59">
        <f t="shared" si="61"/>
        <v>18</v>
      </c>
      <c r="J3784" s="59" t="s">
        <v>1613</v>
      </c>
      <c r="K3784" s="61" t="s">
        <v>12187</v>
      </c>
      <c r="L3784" s="62" t="s">
        <v>6737</v>
      </c>
      <c r="M3784" s="62" t="s">
        <v>12902</v>
      </c>
      <c r="N3784" s="72" t="str">
        <f>VLOOKUP(M3784,'Hulpblad KAR-parser'!A:C,2,FALSE)</f>
        <v>Ops GBO nbb</v>
      </c>
      <c r="O3784" s="72" t="str">
        <f>IF(VLOOKUP(M3784,'Hulpblad KAR-parser'!A:C,3,FALSE)="","",VLOOKUP(M3784,'Hulpblad KAR-parser'!A:C,3,FALSE))</f>
        <v>5 Pel. NatBr Bestr</v>
      </c>
      <c r="P3784" s="136" t="str">
        <f>IF(CONCATENATE(C3784,D3784)="","",VLOOKUP(CONCATENATE(C3784,D3784),Karakteristieken!AQ:AQ,1,FALSE))</f>
        <v>Ops GBO NBB5 Pel. NatBr Bestr</v>
      </c>
    </row>
    <row r="3785" spans="1:16" x14ac:dyDescent="0.25">
      <c r="A3785" s="59"/>
      <c r="B3785" s="59"/>
      <c r="C3785" s="59"/>
      <c r="D3785" s="59"/>
      <c r="E3785" s="60" t="s">
        <v>10431</v>
      </c>
      <c r="F3785" s="60"/>
      <c r="G3785" s="60" t="s">
        <v>12902</v>
      </c>
      <c r="H3785" s="60"/>
      <c r="I3785" s="59">
        <f t="shared" si="61"/>
        <v>6</v>
      </c>
      <c r="J3785" s="59" t="s">
        <v>1561</v>
      </c>
      <c r="K3785" s="61"/>
      <c r="L3785" s="62" t="s">
        <v>6737</v>
      </c>
      <c r="M3785" s="62" t="s">
        <v>12902</v>
      </c>
      <c r="N3785" s="72" t="str">
        <f>VLOOKUP(M3785,'Hulpblad KAR-parser'!A:C,2,FALSE)</f>
        <v>Ops GBO nbb</v>
      </c>
      <c r="O3785" s="72" t="str">
        <f>IF(VLOOKUP(M3785,'Hulpblad KAR-parser'!A:C,3,FALSE)="","",VLOOKUP(M3785,'Hulpblad KAR-parser'!A:C,3,FALSE))</f>
        <v>5 Pel. NatBr Bestr</v>
      </c>
      <c r="P3785" s="136" t="str">
        <f>IF(CONCATENATE(C3785,D3785)="","",VLOOKUP(CONCATENATE(C3785,D3785),Karakteristieken!AQ:AQ,1,FALSE))</f>
        <v/>
      </c>
    </row>
    <row r="3786" spans="1:16" x14ac:dyDescent="0.25">
      <c r="A3786" s="59">
        <v>200110508</v>
      </c>
      <c r="B3786" s="59">
        <v>200098892</v>
      </c>
      <c r="C3786" s="100" t="s">
        <v>12881</v>
      </c>
      <c r="D3786" s="59" t="s">
        <v>4028</v>
      </c>
      <c r="E3786" s="60" t="s">
        <v>12903</v>
      </c>
      <c r="F3786" s="60"/>
      <c r="G3786" s="60"/>
      <c r="H3786" s="60"/>
      <c r="I3786" s="59">
        <f t="shared" si="61"/>
        <v>18</v>
      </c>
      <c r="J3786" s="59" t="s">
        <v>1613</v>
      </c>
      <c r="K3786" s="61" t="s">
        <v>12187</v>
      </c>
      <c r="L3786" s="62" t="s">
        <v>6737</v>
      </c>
      <c r="M3786" s="62" t="s">
        <v>12903</v>
      </c>
      <c r="N3786" s="72" t="str">
        <f>VLOOKUP(M3786,'Hulpblad KAR-parser'!A:C,2,FALSE)</f>
        <v>Ops GBO nbb</v>
      </c>
      <c r="O3786" s="72" t="str">
        <f>IF(VLOOKUP(M3786,'Hulpblad KAR-parser'!A:C,3,FALSE)="","",VLOOKUP(M3786,'Hulpblad KAR-parser'!A:C,3,FALSE))</f>
        <v>6 Pel. NatBr Bestr</v>
      </c>
      <c r="P3786" s="136" t="str">
        <f>IF(CONCATENATE(C3786,D3786)="","",VLOOKUP(CONCATENATE(C3786,D3786),Karakteristieken!AQ:AQ,1,FALSE))</f>
        <v>Ops GBO NBB6 Pel. NatBr Bestr</v>
      </c>
    </row>
    <row r="3787" spans="1:16" x14ac:dyDescent="0.25">
      <c r="A3787" s="59"/>
      <c r="B3787" s="59"/>
      <c r="C3787" s="59"/>
      <c r="D3787" s="59"/>
      <c r="E3787" s="60" t="s">
        <v>10432</v>
      </c>
      <c r="F3787" s="60"/>
      <c r="G3787" s="60" t="s">
        <v>12903</v>
      </c>
      <c r="H3787" s="60"/>
      <c r="I3787" s="59">
        <f t="shared" si="61"/>
        <v>6</v>
      </c>
      <c r="J3787" s="59" t="s">
        <v>1561</v>
      </c>
      <c r="K3787" s="61"/>
      <c r="L3787" s="62" t="s">
        <v>6737</v>
      </c>
      <c r="M3787" s="62" t="s">
        <v>12903</v>
      </c>
      <c r="N3787" s="72" t="str">
        <f>VLOOKUP(M3787,'Hulpblad KAR-parser'!A:C,2,FALSE)</f>
        <v>Ops GBO nbb</v>
      </c>
      <c r="O3787" s="72" t="str">
        <f>IF(VLOOKUP(M3787,'Hulpblad KAR-parser'!A:C,3,FALSE)="","",VLOOKUP(M3787,'Hulpblad KAR-parser'!A:C,3,FALSE))</f>
        <v>6 Pel. NatBr Bestr</v>
      </c>
      <c r="P3787" s="136" t="str">
        <f>IF(CONCATENATE(C3787,D3787)="","",VLOOKUP(CONCATENATE(C3787,D3787),Karakteristieken!AQ:AQ,1,FALSE))</f>
        <v/>
      </c>
    </row>
    <row r="3788" spans="1:16" x14ac:dyDescent="0.25">
      <c r="A3788" s="67">
        <v>200110509</v>
      </c>
      <c r="B3788" s="67">
        <v>200098893</v>
      </c>
      <c r="C3788" s="67" t="s">
        <v>4035</v>
      </c>
      <c r="D3788" s="67"/>
      <c r="E3788" s="68" t="s">
        <v>6393</v>
      </c>
      <c r="F3788" s="68"/>
      <c r="G3788" s="68"/>
      <c r="H3788" s="68"/>
      <c r="I3788" s="67">
        <f t="shared" si="61"/>
        <v>12</v>
      </c>
      <c r="J3788" s="67" t="s">
        <v>1613</v>
      </c>
      <c r="K3788" s="91" t="s">
        <v>12550</v>
      </c>
      <c r="L3788" s="62" t="s">
        <v>6737</v>
      </c>
      <c r="M3788" s="62" t="s">
        <v>6393</v>
      </c>
      <c r="N3788" s="72" t="e">
        <f>VLOOKUP(M3788,'Hulpblad KAR-parser'!A:C,2,FALSE)</f>
        <v>#N/A</v>
      </c>
      <c r="O3788" s="72" t="e">
        <f>IF(VLOOKUP(M3788,'Hulpblad KAR-parser'!A:C,3,FALSE)="","",VLOOKUP(M3788,'Hulpblad KAR-parser'!A:C,3,FALSE))</f>
        <v>#N/A</v>
      </c>
      <c r="P3788" s="136" t="e">
        <f>IF(CONCATENATE(C3788,D3788)="","",VLOOKUP(CONCATENATE(C3788,D3788),Karakteristieken!AQ:AQ,1,FALSE))</f>
        <v>#N/A</v>
      </c>
    </row>
    <row r="3789" spans="1:16" x14ac:dyDescent="0.25">
      <c r="A3789" s="67"/>
      <c r="B3789" s="67"/>
      <c r="C3789" s="67"/>
      <c r="D3789" s="67"/>
      <c r="E3789" s="68" t="s">
        <v>10438</v>
      </c>
      <c r="F3789" s="68"/>
      <c r="G3789" s="68" t="s">
        <v>6393</v>
      </c>
      <c r="H3789" s="68"/>
      <c r="I3789" s="67">
        <f t="shared" si="61"/>
        <v>7</v>
      </c>
      <c r="J3789" s="67" t="s">
        <v>1561</v>
      </c>
      <c r="K3789" s="91" t="s">
        <v>12550</v>
      </c>
      <c r="L3789" s="62" t="s">
        <v>6737</v>
      </c>
      <c r="M3789" s="62" t="s">
        <v>6393</v>
      </c>
      <c r="N3789" s="72" t="e">
        <f>VLOOKUP(M3789,'Hulpblad KAR-parser'!A:C,2,FALSE)</f>
        <v>#N/A</v>
      </c>
      <c r="O3789" s="72" t="e">
        <f>IF(VLOOKUP(M3789,'Hulpblad KAR-parser'!A:C,3,FALSE)="","",VLOOKUP(M3789,'Hulpblad KAR-parser'!A:C,3,FALSE))</f>
        <v>#N/A</v>
      </c>
      <c r="P3789" s="136" t="str">
        <f>IF(CONCATENATE(C3789,D3789)="","",VLOOKUP(CONCATENATE(C3789,D3789),Karakteristieken!AQ:AQ,1,FALSE))</f>
        <v/>
      </c>
    </row>
    <row r="3790" spans="1:16" x14ac:dyDescent="0.25">
      <c r="A3790" s="59">
        <v>200110510</v>
      </c>
      <c r="B3790" s="59">
        <v>200098894</v>
      </c>
      <c r="C3790" s="59" t="s">
        <v>4035</v>
      </c>
      <c r="D3790" s="59" t="s">
        <v>4036</v>
      </c>
      <c r="E3790" s="60" t="s">
        <v>4037</v>
      </c>
      <c r="F3790" s="60"/>
      <c r="G3790" s="60"/>
      <c r="H3790" s="60"/>
      <c r="I3790" s="59">
        <f t="shared" si="61"/>
        <v>22</v>
      </c>
      <c r="J3790" s="59" t="s">
        <v>1613</v>
      </c>
      <c r="K3790" s="61"/>
      <c r="L3790" s="62" t="s">
        <v>6737</v>
      </c>
      <c r="M3790" s="62" t="s">
        <v>4037</v>
      </c>
      <c r="N3790" s="72" t="str">
        <f>VLOOKUP(M3790,'Hulpblad KAR-parser'!A:C,2,FALSE)</f>
        <v>Ops GBO SBB</v>
      </c>
      <c r="O3790" s="72" t="str">
        <f>IF(VLOOKUP(M3790,'Hulpblad KAR-parser'!A:C,3,FALSE)="","",VLOOKUP(M3790,'Hulpblad KAR-parser'!A:C,3,FALSE))</f>
        <v>1 Pel. SBB</v>
      </c>
      <c r="P3790" s="136" t="str">
        <f>IF(CONCATENATE(C3790,D3790)="","",VLOOKUP(CONCATENATE(C3790,D3790),Karakteristieken!AQ:AQ,1,FALSE))</f>
        <v>Ops GBO SBB1 Pel. SBB</v>
      </c>
    </row>
    <row r="3791" spans="1:16" x14ac:dyDescent="0.25">
      <c r="A3791" s="59"/>
      <c r="B3791" s="59"/>
      <c r="C3791" s="59"/>
      <c r="D3791" s="59"/>
      <c r="E3791" s="60" t="s">
        <v>10434</v>
      </c>
      <c r="F3791" s="60"/>
      <c r="G3791" s="60" t="s">
        <v>4037</v>
      </c>
      <c r="H3791" s="60"/>
      <c r="I3791" s="59">
        <f t="shared" si="61"/>
        <v>7</v>
      </c>
      <c r="J3791" s="59" t="s">
        <v>1561</v>
      </c>
      <c r="K3791" s="61"/>
      <c r="L3791" s="62" t="s">
        <v>6737</v>
      </c>
      <c r="M3791" s="62" t="s">
        <v>4037</v>
      </c>
      <c r="N3791" s="72" t="str">
        <f>VLOOKUP(M3791,'Hulpblad KAR-parser'!A:C,2,FALSE)</f>
        <v>Ops GBO SBB</v>
      </c>
      <c r="O3791" s="72" t="str">
        <f>IF(VLOOKUP(M3791,'Hulpblad KAR-parser'!A:C,3,FALSE)="","",VLOOKUP(M3791,'Hulpblad KAR-parser'!A:C,3,FALSE))</f>
        <v>1 Pel. SBB</v>
      </c>
      <c r="P3791" s="136" t="str">
        <f>IF(CONCATENATE(C3791,D3791)="","",VLOOKUP(CONCATENATE(C3791,D3791),Karakteristieken!AQ:AQ,1,FALSE))</f>
        <v/>
      </c>
    </row>
    <row r="3792" spans="1:16" x14ac:dyDescent="0.25">
      <c r="A3792" s="59">
        <v>200110511</v>
      </c>
      <c r="B3792" s="59">
        <v>200098895</v>
      </c>
      <c r="C3792" s="59" t="s">
        <v>4035</v>
      </c>
      <c r="D3792" s="59" t="s">
        <v>4039</v>
      </c>
      <c r="E3792" s="60" t="s">
        <v>4040</v>
      </c>
      <c r="F3792" s="60"/>
      <c r="G3792" s="60"/>
      <c r="H3792" s="60"/>
      <c r="I3792" s="59">
        <f t="shared" si="61"/>
        <v>22</v>
      </c>
      <c r="J3792" s="59" t="s">
        <v>1613</v>
      </c>
      <c r="K3792" s="61"/>
      <c r="L3792" s="62" t="s">
        <v>6737</v>
      </c>
      <c r="M3792" s="62" t="s">
        <v>4040</v>
      </c>
      <c r="N3792" s="72" t="str">
        <f>VLOOKUP(M3792,'Hulpblad KAR-parser'!A:C,2,FALSE)</f>
        <v>Ops GBO SBB</v>
      </c>
      <c r="O3792" s="72" t="str">
        <f>IF(VLOOKUP(M3792,'Hulpblad KAR-parser'!A:C,3,FALSE)="","",VLOOKUP(M3792,'Hulpblad KAR-parser'!A:C,3,FALSE))</f>
        <v>2 Pel. SBB</v>
      </c>
      <c r="P3792" s="136" t="str">
        <f>IF(CONCATENATE(C3792,D3792)="","",VLOOKUP(CONCATENATE(C3792,D3792),Karakteristieken!AQ:AQ,1,FALSE))</f>
        <v>Ops GBO SBB2 Pel. SBB</v>
      </c>
    </row>
    <row r="3793" spans="1:16" x14ac:dyDescent="0.25">
      <c r="A3793" s="59"/>
      <c r="B3793" s="59"/>
      <c r="C3793" s="59"/>
      <c r="D3793" s="59"/>
      <c r="E3793" s="60" t="s">
        <v>10435</v>
      </c>
      <c r="F3793" s="60"/>
      <c r="G3793" s="60" t="s">
        <v>4040</v>
      </c>
      <c r="H3793" s="60"/>
      <c r="I3793" s="59">
        <f t="shared" si="61"/>
        <v>7</v>
      </c>
      <c r="J3793" s="59" t="s">
        <v>1561</v>
      </c>
      <c r="K3793" s="61"/>
      <c r="L3793" s="62" t="s">
        <v>6737</v>
      </c>
      <c r="M3793" s="62" t="s">
        <v>4040</v>
      </c>
      <c r="N3793" s="72" t="str">
        <f>VLOOKUP(M3793,'Hulpblad KAR-parser'!A:C,2,FALSE)</f>
        <v>Ops GBO SBB</v>
      </c>
      <c r="O3793" s="72" t="str">
        <f>IF(VLOOKUP(M3793,'Hulpblad KAR-parser'!A:C,3,FALSE)="","",VLOOKUP(M3793,'Hulpblad KAR-parser'!A:C,3,FALSE))</f>
        <v>2 Pel. SBB</v>
      </c>
      <c r="P3793" s="136" t="str">
        <f>IF(CONCATENATE(C3793,D3793)="","",VLOOKUP(CONCATENATE(C3793,D3793),Karakteristieken!AQ:AQ,1,FALSE))</f>
        <v/>
      </c>
    </row>
    <row r="3794" spans="1:16" x14ac:dyDescent="0.25">
      <c r="A3794" s="59">
        <v>200110512</v>
      </c>
      <c r="B3794" s="59">
        <v>200098896</v>
      </c>
      <c r="C3794" s="59" t="s">
        <v>4035</v>
      </c>
      <c r="D3794" s="59" t="s">
        <v>4042</v>
      </c>
      <c r="E3794" s="60" t="s">
        <v>4043</v>
      </c>
      <c r="F3794" s="60"/>
      <c r="G3794" s="60"/>
      <c r="H3794" s="60"/>
      <c r="I3794" s="59">
        <f t="shared" si="61"/>
        <v>22</v>
      </c>
      <c r="J3794" s="59" t="s">
        <v>1613</v>
      </c>
      <c r="K3794" s="61"/>
      <c r="L3794" s="62" t="s">
        <v>6737</v>
      </c>
      <c r="M3794" s="62" t="s">
        <v>4043</v>
      </c>
      <c r="N3794" s="72" t="str">
        <f>VLOOKUP(M3794,'Hulpblad KAR-parser'!A:C,2,FALSE)</f>
        <v>Ops GBO SBB</v>
      </c>
      <c r="O3794" s="72" t="str">
        <f>IF(VLOOKUP(M3794,'Hulpblad KAR-parser'!A:C,3,FALSE)="","",VLOOKUP(M3794,'Hulpblad KAR-parser'!A:C,3,FALSE))</f>
        <v>3 Pel. SBB</v>
      </c>
      <c r="P3794" s="136" t="str">
        <f>IF(CONCATENATE(C3794,D3794)="","",VLOOKUP(CONCATENATE(C3794,D3794),Karakteristieken!AQ:AQ,1,FALSE))</f>
        <v>Ops GBO SBB3 Pel. SBB</v>
      </c>
    </row>
    <row r="3795" spans="1:16" x14ac:dyDescent="0.25">
      <c r="A3795" s="59"/>
      <c r="B3795" s="59"/>
      <c r="C3795" s="59"/>
      <c r="D3795" s="59"/>
      <c r="E3795" s="60" t="s">
        <v>10436</v>
      </c>
      <c r="F3795" s="60"/>
      <c r="G3795" s="60" t="s">
        <v>4043</v>
      </c>
      <c r="H3795" s="60"/>
      <c r="I3795" s="59">
        <f t="shared" si="61"/>
        <v>7</v>
      </c>
      <c r="J3795" s="59" t="s">
        <v>1561</v>
      </c>
      <c r="K3795" s="61"/>
      <c r="L3795" s="62" t="s">
        <v>6737</v>
      </c>
      <c r="M3795" s="62" t="s">
        <v>4043</v>
      </c>
      <c r="N3795" s="72" t="str">
        <f>VLOOKUP(M3795,'Hulpblad KAR-parser'!A:C,2,FALSE)</f>
        <v>Ops GBO SBB</v>
      </c>
      <c r="O3795" s="72" t="str">
        <f>IF(VLOOKUP(M3795,'Hulpblad KAR-parser'!A:C,3,FALSE)="","",VLOOKUP(M3795,'Hulpblad KAR-parser'!A:C,3,FALSE))</f>
        <v>3 Pel. SBB</v>
      </c>
      <c r="P3795" s="136" t="str">
        <f>IF(CONCATENATE(C3795,D3795)="","",VLOOKUP(CONCATENATE(C3795,D3795),Karakteristieken!AQ:AQ,1,FALSE))</f>
        <v/>
      </c>
    </row>
    <row r="3796" spans="1:16" x14ac:dyDescent="0.25">
      <c r="A3796" s="59">
        <v>200110513</v>
      </c>
      <c r="B3796" s="59">
        <v>200098897</v>
      </c>
      <c r="C3796" s="59" t="s">
        <v>4035</v>
      </c>
      <c r="D3796" s="59" t="s">
        <v>4045</v>
      </c>
      <c r="E3796" s="60" t="s">
        <v>4046</v>
      </c>
      <c r="F3796" s="60"/>
      <c r="G3796" s="60"/>
      <c r="H3796" s="60"/>
      <c r="I3796" s="59">
        <f t="shared" si="61"/>
        <v>22</v>
      </c>
      <c r="J3796" s="59" t="s">
        <v>1613</v>
      </c>
      <c r="K3796" s="61"/>
      <c r="L3796" s="62" t="s">
        <v>6737</v>
      </c>
      <c r="M3796" s="62" t="s">
        <v>4046</v>
      </c>
      <c r="N3796" s="72" t="str">
        <f>VLOOKUP(M3796,'Hulpblad KAR-parser'!A:C,2,FALSE)</f>
        <v>Ops GBO SBB</v>
      </c>
      <c r="O3796" s="72" t="str">
        <f>IF(VLOOKUP(M3796,'Hulpblad KAR-parser'!A:C,3,FALSE)="","",VLOOKUP(M3796,'Hulpblad KAR-parser'!A:C,3,FALSE))</f>
        <v>4 Pel. SBB</v>
      </c>
      <c r="P3796" s="136" t="str">
        <f>IF(CONCATENATE(C3796,D3796)="","",VLOOKUP(CONCATENATE(C3796,D3796),Karakteristieken!AQ:AQ,1,FALSE))</f>
        <v>Ops GBO SBB4 Pel. SBB</v>
      </c>
    </row>
    <row r="3797" spans="1:16" x14ac:dyDescent="0.25">
      <c r="A3797" s="59"/>
      <c r="B3797" s="59"/>
      <c r="C3797" s="59"/>
      <c r="D3797" s="59"/>
      <c r="E3797" s="60" t="s">
        <v>10437</v>
      </c>
      <c r="F3797" s="60"/>
      <c r="G3797" s="60" t="s">
        <v>4046</v>
      </c>
      <c r="H3797" s="60"/>
      <c r="I3797" s="59">
        <f t="shared" si="61"/>
        <v>7</v>
      </c>
      <c r="J3797" s="59" t="s">
        <v>1561</v>
      </c>
      <c r="K3797" s="61"/>
      <c r="L3797" s="62" t="s">
        <v>6737</v>
      </c>
      <c r="M3797" s="62" t="s">
        <v>4046</v>
      </c>
      <c r="N3797" s="72" t="str">
        <f>VLOOKUP(M3797,'Hulpblad KAR-parser'!A:C,2,FALSE)</f>
        <v>Ops GBO SBB</v>
      </c>
      <c r="O3797" s="72" t="str">
        <f>IF(VLOOKUP(M3797,'Hulpblad KAR-parser'!A:C,3,FALSE)="","",VLOOKUP(M3797,'Hulpblad KAR-parser'!A:C,3,FALSE))</f>
        <v>4 Pel. SBB</v>
      </c>
      <c r="P3797" s="136" t="str">
        <f>IF(CONCATENATE(C3797,D3797)="","",VLOOKUP(CONCATENATE(C3797,D3797),Karakteristieken!AQ:AQ,1,FALSE))</f>
        <v/>
      </c>
    </row>
    <row r="3798" spans="1:16" x14ac:dyDescent="0.25">
      <c r="A3798" s="67">
        <v>200110514</v>
      </c>
      <c r="B3798" s="67">
        <v>200098898</v>
      </c>
      <c r="C3798" s="67" t="s">
        <v>4048</v>
      </c>
      <c r="D3798" s="67"/>
      <c r="E3798" s="68" t="s">
        <v>6394</v>
      </c>
      <c r="F3798" s="68"/>
      <c r="G3798" s="68"/>
      <c r="H3798" s="68"/>
      <c r="I3798" s="67">
        <f t="shared" ref="I3798:I3861" si="62">LEN(E3798)</f>
        <v>15</v>
      </c>
      <c r="J3798" s="67" t="s">
        <v>1613</v>
      </c>
      <c r="K3798" s="91" t="s">
        <v>12550</v>
      </c>
      <c r="L3798" s="62" t="s">
        <v>6737</v>
      </c>
      <c r="M3798" s="62" t="s">
        <v>6394</v>
      </c>
      <c r="N3798" s="72" t="e">
        <f>VLOOKUP(M3798,'Hulpblad KAR-parser'!A:C,2,FALSE)</f>
        <v>#N/A</v>
      </c>
      <c r="O3798" s="72" t="e">
        <f>IF(VLOOKUP(M3798,'Hulpblad KAR-parser'!A:C,3,FALSE)="","",VLOOKUP(M3798,'Hulpblad KAR-parser'!A:C,3,FALSE))</f>
        <v>#N/A</v>
      </c>
      <c r="P3798" s="136" t="e">
        <f>IF(CONCATENATE(C3798,D3798)="","",VLOOKUP(CONCATENATE(C3798,D3798),Karakteristieken!AQ:AQ,1,FALSE))</f>
        <v>#N/A</v>
      </c>
    </row>
    <row r="3799" spans="1:16" x14ac:dyDescent="0.25">
      <c r="A3799" s="67"/>
      <c r="B3799" s="67"/>
      <c r="C3799" s="67"/>
      <c r="D3799" s="67"/>
      <c r="E3799" s="68" t="s">
        <v>10439</v>
      </c>
      <c r="F3799" s="68"/>
      <c r="G3799" s="68" t="s">
        <v>6394</v>
      </c>
      <c r="H3799" s="68"/>
      <c r="I3799" s="67">
        <f t="shared" si="62"/>
        <v>6</v>
      </c>
      <c r="J3799" s="67" t="s">
        <v>1561</v>
      </c>
      <c r="K3799" s="91" t="s">
        <v>12550</v>
      </c>
      <c r="L3799" s="62" t="s">
        <v>6737</v>
      </c>
      <c r="M3799" s="62" t="s">
        <v>6394</v>
      </c>
      <c r="N3799" s="72" t="e">
        <f>VLOOKUP(M3799,'Hulpblad KAR-parser'!A:C,2,FALSE)</f>
        <v>#N/A</v>
      </c>
      <c r="O3799" s="72" t="e">
        <f>IF(VLOOKUP(M3799,'Hulpblad KAR-parser'!A:C,3,FALSE)="","",VLOOKUP(M3799,'Hulpblad KAR-parser'!A:C,3,FALSE))</f>
        <v>#N/A</v>
      </c>
      <c r="P3799" s="136" t="str">
        <f>IF(CONCATENATE(C3799,D3799)="","",VLOOKUP(CONCATENATE(C3799,D3799),Karakteristieken!AQ:AQ,1,FALSE))</f>
        <v/>
      </c>
    </row>
    <row r="3800" spans="1:16" x14ac:dyDescent="0.25">
      <c r="A3800" s="67"/>
      <c r="B3800" s="67"/>
      <c r="C3800" s="67"/>
      <c r="D3800" s="67"/>
      <c r="E3800" s="68" t="s">
        <v>10454</v>
      </c>
      <c r="F3800" s="68"/>
      <c r="G3800" s="68" t="s">
        <v>6394</v>
      </c>
      <c r="H3800" s="68"/>
      <c r="I3800" s="67">
        <f t="shared" si="62"/>
        <v>6</v>
      </c>
      <c r="J3800" s="67" t="s">
        <v>1561</v>
      </c>
      <c r="K3800" s="91" t="s">
        <v>12550</v>
      </c>
      <c r="L3800" s="62" t="s">
        <v>6737</v>
      </c>
      <c r="M3800" s="62" t="s">
        <v>6394</v>
      </c>
      <c r="N3800" s="72" t="e">
        <f>VLOOKUP(M3800,'Hulpblad KAR-parser'!A:C,2,FALSE)</f>
        <v>#N/A</v>
      </c>
      <c r="O3800" s="72" t="e">
        <f>IF(VLOOKUP(M3800,'Hulpblad KAR-parser'!A:C,3,FALSE)="","",VLOOKUP(M3800,'Hulpblad KAR-parser'!A:C,3,FALSE))</f>
        <v>#N/A</v>
      </c>
      <c r="P3800" s="136" t="str">
        <f>IF(CONCATENATE(C3800,D3800)="","",VLOOKUP(CONCATENATE(C3800,D3800),Karakteristieken!AQ:AQ,1,FALSE))</f>
        <v/>
      </c>
    </row>
    <row r="3801" spans="1:16" x14ac:dyDescent="0.25">
      <c r="A3801" s="59">
        <v>200110516</v>
      </c>
      <c r="B3801" s="59">
        <v>200098900</v>
      </c>
      <c r="C3801" s="59" t="s">
        <v>4048</v>
      </c>
      <c r="D3801" s="59" t="s">
        <v>4049</v>
      </c>
      <c r="E3801" s="60" t="s">
        <v>4052</v>
      </c>
      <c r="F3801" s="60"/>
      <c r="G3801" s="60"/>
      <c r="H3801" s="60"/>
      <c r="I3801" s="59">
        <f t="shared" si="62"/>
        <v>28</v>
      </c>
      <c r="J3801" s="59" t="s">
        <v>1613</v>
      </c>
      <c r="K3801" s="61"/>
      <c r="L3801" s="62" t="s">
        <v>6737</v>
      </c>
      <c r="M3801" s="62" t="s">
        <v>4052</v>
      </c>
      <c r="N3801" s="72" t="str">
        <f>VLOOKUP(M3801,'Hulpblad KAR-parser'!A:C,2,FALSE)</f>
        <v>Ops GBO Spec.Bl.</v>
      </c>
      <c r="O3801" s="72" t="str">
        <f>IF(VLOOKUP(M3801,'Hulpblad KAR-parser'!A:C,3,FALSE)="","",VLOOKUP(M3801,'Hulpblad KAR-parser'!A:C,3,FALSE))</f>
        <v>1 Pel. Schuim</v>
      </c>
      <c r="P3801" s="136" t="str">
        <f>IF(CONCATENATE(C3801,D3801)="","",VLOOKUP(CONCATENATE(C3801,D3801),Karakteristieken!AQ:AQ,1,FALSE))</f>
        <v>Ops GBO Spec.Bl.1 Pel. Schuim</v>
      </c>
    </row>
    <row r="3802" spans="1:16" x14ac:dyDescent="0.25">
      <c r="A3802" s="59"/>
      <c r="B3802" s="59"/>
      <c r="C3802" s="59"/>
      <c r="D3802" s="59"/>
      <c r="E3802" s="60" t="s">
        <v>10440</v>
      </c>
      <c r="F3802" s="60"/>
      <c r="G3802" s="60" t="s">
        <v>4052</v>
      </c>
      <c r="H3802" s="60"/>
      <c r="I3802" s="59">
        <f t="shared" si="62"/>
        <v>7</v>
      </c>
      <c r="J3802" s="59" t="s">
        <v>1561</v>
      </c>
      <c r="K3802" s="61"/>
      <c r="L3802" s="62" t="s">
        <v>6737</v>
      </c>
      <c r="M3802" s="62" t="s">
        <v>4052</v>
      </c>
      <c r="N3802" s="72" t="str">
        <f>VLOOKUP(M3802,'Hulpblad KAR-parser'!A:C,2,FALSE)</f>
        <v>Ops GBO Spec.Bl.</v>
      </c>
      <c r="O3802" s="72" t="str">
        <f>IF(VLOOKUP(M3802,'Hulpblad KAR-parser'!A:C,3,FALSE)="","",VLOOKUP(M3802,'Hulpblad KAR-parser'!A:C,3,FALSE))</f>
        <v>1 Pel. Schuim</v>
      </c>
      <c r="P3802" s="136" t="str">
        <f>IF(CONCATENATE(C3802,D3802)="","",VLOOKUP(CONCATENATE(C3802,D3802),Karakteristieken!AQ:AQ,1,FALSE))</f>
        <v/>
      </c>
    </row>
    <row r="3803" spans="1:16" x14ac:dyDescent="0.25">
      <c r="A3803" s="59">
        <v>200114936</v>
      </c>
      <c r="B3803" s="59">
        <v>200107231</v>
      </c>
      <c r="C3803" s="59" t="s">
        <v>4048</v>
      </c>
      <c r="D3803" s="59" t="s">
        <v>4058</v>
      </c>
      <c r="E3803" s="60" t="s">
        <v>4060</v>
      </c>
      <c r="F3803" s="60"/>
      <c r="G3803" s="60"/>
      <c r="H3803" s="60"/>
      <c r="I3803" s="59">
        <f t="shared" si="62"/>
        <v>29</v>
      </c>
      <c r="J3803" s="59" t="s">
        <v>1613</v>
      </c>
      <c r="K3803" s="61"/>
      <c r="L3803" s="62" t="s">
        <v>6737</v>
      </c>
      <c r="M3803" s="62" t="s">
        <v>4060</v>
      </c>
      <c r="N3803" s="72" t="str">
        <f>VLOOKUP(M3803,'Hulpblad KAR-parser'!A:C,2,FALSE)</f>
        <v>Ops GBO Spec.Bl.</v>
      </c>
      <c r="O3803" s="72" t="str">
        <f>IF(VLOOKUP(M3803,'Hulpblad KAR-parser'!A:C,3,FALSE)="","",VLOOKUP(M3803,'Hulpblad KAR-parser'!A:C,3,FALSE))</f>
        <v>1 Pel. Tank brand</v>
      </c>
      <c r="P3803" s="136" t="str">
        <f>IF(CONCATENATE(C3803,D3803)="","",VLOOKUP(CONCATENATE(C3803,D3803),Karakteristieken!AQ:AQ,1,FALSE))</f>
        <v>Ops GBO Spec.Bl.1 Pel. Tank brand</v>
      </c>
    </row>
    <row r="3804" spans="1:16" x14ac:dyDescent="0.25">
      <c r="A3804" s="59"/>
      <c r="B3804" s="59"/>
      <c r="C3804" s="59"/>
      <c r="D3804" s="59"/>
      <c r="E3804" s="60" t="s">
        <v>10441</v>
      </c>
      <c r="F3804" s="60"/>
      <c r="G3804" s="60" t="s">
        <v>4060</v>
      </c>
      <c r="H3804" s="60"/>
      <c r="I3804" s="59">
        <f t="shared" si="62"/>
        <v>17</v>
      </c>
      <c r="J3804" s="59" t="s">
        <v>1561</v>
      </c>
      <c r="K3804" s="61"/>
      <c r="L3804" s="62" t="s">
        <v>6737</v>
      </c>
      <c r="M3804" s="62" t="s">
        <v>4060</v>
      </c>
      <c r="N3804" s="72" t="str">
        <f>VLOOKUP(M3804,'Hulpblad KAR-parser'!A:C,2,FALSE)</f>
        <v>Ops GBO Spec.Bl.</v>
      </c>
      <c r="O3804" s="72" t="str">
        <f>IF(VLOOKUP(M3804,'Hulpblad KAR-parser'!A:C,3,FALSE)="","",VLOOKUP(M3804,'Hulpblad KAR-parser'!A:C,3,FALSE))</f>
        <v>1 Pel. Tank brand</v>
      </c>
      <c r="P3804" s="136" t="str">
        <f>IF(CONCATENATE(C3804,D3804)="","",VLOOKUP(CONCATENATE(C3804,D3804),Karakteristieken!AQ:AQ,1,FALSE))</f>
        <v/>
      </c>
    </row>
    <row r="3805" spans="1:16" x14ac:dyDescent="0.25">
      <c r="A3805" s="59"/>
      <c r="B3805" s="59"/>
      <c r="C3805" s="59"/>
      <c r="D3805" s="59"/>
      <c r="E3805" s="60" t="s">
        <v>10442</v>
      </c>
      <c r="F3805" s="60"/>
      <c r="G3805" s="60" t="s">
        <v>4060</v>
      </c>
      <c r="H3805" s="60"/>
      <c r="I3805" s="59">
        <f t="shared" si="62"/>
        <v>21</v>
      </c>
      <c r="J3805" s="59" t="s">
        <v>1561</v>
      </c>
      <c r="K3805" s="61"/>
      <c r="L3805" s="62" t="s">
        <v>6737</v>
      </c>
      <c r="M3805" s="62" t="s">
        <v>4060</v>
      </c>
      <c r="N3805" s="72" t="str">
        <f>VLOOKUP(M3805,'Hulpblad KAR-parser'!A:C,2,FALSE)</f>
        <v>Ops GBO Spec.Bl.</v>
      </c>
      <c r="O3805" s="72" t="str">
        <f>IF(VLOOKUP(M3805,'Hulpblad KAR-parser'!A:C,3,FALSE)="","",VLOOKUP(M3805,'Hulpblad KAR-parser'!A:C,3,FALSE))</f>
        <v>1 Pel. Tank brand</v>
      </c>
      <c r="P3805" s="136" t="str">
        <f>IF(CONCATENATE(C3805,D3805)="","",VLOOKUP(CONCATENATE(C3805,D3805),Karakteristieken!AQ:AQ,1,FALSE))</f>
        <v/>
      </c>
    </row>
    <row r="3806" spans="1:16" x14ac:dyDescent="0.25">
      <c r="A3806" s="59"/>
      <c r="B3806" s="59"/>
      <c r="C3806" s="59"/>
      <c r="D3806" s="59"/>
      <c r="E3806" s="60" t="s">
        <v>10443</v>
      </c>
      <c r="F3806" s="60"/>
      <c r="G3806" s="60" t="s">
        <v>4060</v>
      </c>
      <c r="H3806" s="60"/>
      <c r="I3806" s="59">
        <f t="shared" si="62"/>
        <v>7</v>
      </c>
      <c r="J3806" s="59" t="s">
        <v>1561</v>
      </c>
      <c r="K3806" s="61"/>
      <c r="L3806" s="62" t="s">
        <v>6737</v>
      </c>
      <c r="M3806" s="62" t="s">
        <v>4060</v>
      </c>
      <c r="N3806" s="72" t="str">
        <f>VLOOKUP(M3806,'Hulpblad KAR-parser'!A:C,2,FALSE)</f>
        <v>Ops GBO Spec.Bl.</v>
      </c>
      <c r="O3806" s="72" t="str">
        <f>IF(VLOOKUP(M3806,'Hulpblad KAR-parser'!A:C,3,FALSE)="","",VLOOKUP(M3806,'Hulpblad KAR-parser'!A:C,3,FALSE))</f>
        <v>1 Pel. Tank brand</v>
      </c>
      <c r="P3806" s="136" t="str">
        <f>IF(CONCATENATE(C3806,D3806)="","",VLOOKUP(CONCATENATE(C3806,D3806),Karakteristieken!AQ:AQ,1,FALSE))</f>
        <v/>
      </c>
    </row>
    <row r="3807" spans="1:16" x14ac:dyDescent="0.25">
      <c r="A3807" s="59">
        <v>200114937</v>
      </c>
      <c r="B3807" s="59">
        <v>200107232</v>
      </c>
      <c r="C3807" s="59" t="s">
        <v>4048</v>
      </c>
      <c r="D3807" s="59" t="s">
        <v>4065</v>
      </c>
      <c r="E3807" s="60" t="s">
        <v>4067</v>
      </c>
      <c r="F3807" s="60"/>
      <c r="G3807" s="60"/>
      <c r="H3807" s="60"/>
      <c r="I3807" s="59">
        <f t="shared" si="62"/>
        <v>29</v>
      </c>
      <c r="J3807" s="59" t="s">
        <v>1613</v>
      </c>
      <c r="K3807" s="61"/>
      <c r="L3807" s="62" t="s">
        <v>6737</v>
      </c>
      <c r="M3807" s="62" t="s">
        <v>4067</v>
      </c>
      <c r="N3807" s="72" t="str">
        <f>VLOOKUP(M3807,'Hulpblad KAR-parser'!A:C,2,FALSE)</f>
        <v>Ops GBO Spec.Bl.</v>
      </c>
      <c r="O3807" s="72" t="str">
        <f>IF(VLOOKUP(M3807,'Hulpblad KAR-parser'!A:C,3,FALSE)="","",VLOOKUP(M3807,'Hulpblad KAR-parser'!A:C,3,FALSE))</f>
        <v>1 Pel. Tankput brand</v>
      </c>
      <c r="P3807" s="136" t="str">
        <f>IF(CONCATENATE(C3807,D3807)="","",VLOOKUP(CONCATENATE(C3807,D3807),Karakteristieken!AQ:AQ,1,FALSE))</f>
        <v>Ops GBO Spec.Bl.1 Pel. Tankput brand</v>
      </c>
    </row>
    <row r="3808" spans="1:16" x14ac:dyDescent="0.25">
      <c r="A3808" s="59"/>
      <c r="B3808" s="59"/>
      <c r="C3808" s="59"/>
      <c r="D3808" s="59"/>
      <c r="E3808" s="60" t="s">
        <v>10444</v>
      </c>
      <c r="F3808" s="60"/>
      <c r="G3808" s="60" t="s">
        <v>4067</v>
      </c>
      <c r="H3808" s="60"/>
      <c r="I3808" s="59">
        <f t="shared" si="62"/>
        <v>20</v>
      </c>
      <c r="J3808" s="59" t="s">
        <v>1561</v>
      </c>
      <c r="K3808" s="61"/>
      <c r="L3808" s="62" t="s">
        <v>6737</v>
      </c>
      <c r="M3808" s="62" t="s">
        <v>4067</v>
      </c>
      <c r="N3808" s="72" t="str">
        <f>VLOOKUP(M3808,'Hulpblad KAR-parser'!A:C,2,FALSE)</f>
        <v>Ops GBO Spec.Bl.</v>
      </c>
      <c r="O3808" s="72" t="str">
        <f>IF(VLOOKUP(M3808,'Hulpblad KAR-parser'!A:C,3,FALSE)="","",VLOOKUP(M3808,'Hulpblad KAR-parser'!A:C,3,FALSE))</f>
        <v>1 Pel. Tankput brand</v>
      </c>
      <c r="P3808" s="136" t="str">
        <f>IF(CONCATENATE(C3808,D3808)="","",VLOOKUP(CONCATENATE(C3808,D3808),Karakteristieken!AQ:AQ,1,FALSE))</f>
        <v/>
      </c>
    </row>
    <row r="3809" spans="1:16" x14ac:dyDescent="0.25">
      <c r="A3809" s="59"/>
      <c r="B3809" s="59"/>
      <c r="C3809" s="59"/>
      <c r="D3809" s="59"/>
      <c r="E3809" s="60" t="s">
        <v>10445</v>
      </c>
      <c r="F3809" s="60"/>
      <c r="G3809" s="60" t="s">
        <v>4067</v>
      </c>
      <c r="H3809" s="60"/>
      <c r="I3809" s="59">
        <f t="shared" si="62"/>
        <v>24</v>
      </c>
      <c r="J3809" s="59" t="s">
        <v>1561</v>
      </c>
      <c r="K3809" s="61"/>
      <c r="L3809" s="62" t="s">
        <v>6737</v>
      </c>
      <c r="M3809" s="62" t="s">
        <v>4067</v>
      </c>
      <c r="N3809" s="72" t="str">
        <f>VLOOKUP(M3809,'Hulpblad KAR-parser'!A:C,2,FALSE)</f>
        <v>Ops GBO Spec.Bl.</v>
      </c>
      <c r="O3809" s="72" t="str">
        <f>IF(VLOOKUP(M3809,'Hulpblad KAR-parser'!A:C,3,FALSE)="","",VLOOKUP(M3809,'Hulpblad KAR-parser'!A:C,3,FALSE))</f>
        <v>1 Pel. Tankput brand</v>
      </c>
      <c r="P3809" s="136" t="str">
        <f>IF(CONCATENATE(C3809,D3809)="","",VLOOKUP(CONCATENATE(C3809,D3809),Karakteristieken!AQ:AQ,1,FALSE))</f>
        <v/>
      </c>
    </row>
    <row r="3810" spans="1:16" x14ac:dyDescent="0.25">
      <c r="A3810" s="59"/>
      <c r="B3810" s="59"/>
      <c r="C3810" s="59"/>
      <c r="D3810" s="59"/>
      <c r="E3810" s="60" t="s">
        <v>10446</v>
      </c>
      <c r="F3810" s="60"/>
      <c r="G3810" s="60" t="s">
        <v>4067</v>
      </c>
      <c r="H3810" s="60"/>
      <c r="I3810" s="59">
        <f t="shared" si="62"/>
        <v>7</v>
      </c>
      <c r="J3810" s="59" t="s">
        <v>1561</v>
      </c>
      <c r="K3810" s="61"/>
      <c r="L3810" s="62" t="s">
        <v>6737</v>
      </c>
      <c r="M3810" s="62" t="s">
        <v>4067</v>
      </c>
      <c r="N3810" s="72" t="str">
        <f>VLOOKUP(M3810,'Hulpblad KAR-parser'!A:C,2,FALSE)</f>
        <v>Ops GBO Spec.Bl.</v>
      </c>
      <c r="O3810" s="72" t="str">
        <f>IF(VLOOKUP(M3810,'Hulpblad KAR-parser'!A:C,3,FALSE)="","",VLOOKUP(M3810,'Hulpblad KAR-parser'!A:C,3,FALSE))</f>
        <v>1 Pel. Tankput brand</v>
      </c>
      <c r="P3810" s="136" t="str">
        <f>IF(CONCATENATE(C3810,D3810)="","",VLOOKUP(CONCATENATE(C3810,D3810),Karakteristieken!AQ:AQ,1,FALSE))</f>
        <v/>
      </c>
    </row>
    <row r="3811" spans="1:16" x14ac:dyDescent="0.25">
      <c r="A3811" s="59">
        <v>200110518</v>
      </c>
      <c r="B3811" s="59">
        <v>200098902</v>
      </c>
      <c r="C3811" s="59" t="s">
        <v>4048</v>
      </c>
      <c r="D3811" s="59" t="s">
        <v>4054</v>
      </c>
      <c r="E3811" s="60" t="s">
        <v>4056</v>
      </c>
      <c r="F3811" s="60"/>
      <c r="G3811" s="60"/>
      <c r="H3811" s="60"/>
      <c r="I3811" s="59">
        <f t="shared" si="62"/>
        <v>28</v>
      </c>
      <c r="J3811" s="59" t="s">
        <v>1613</v>
      </c>
      <c r="K3811" s="61"/>
      <c r="L3811" s="62" t="s">
        <v>6737</v>
      </c>
      <c r="M3811" s="62" t="s">
        <v>4056</v>
      </c>
      <c r="N3811" s="72" t="str">
        <f>VLOOKUP(M3811,'Hulpblad KAR-parser'!A:C,2,FALSE)</f>
        <v>Ops GBO Spec.Bl.</v>
      </c>
      <c r="O3811" s="72" t="str">
        <f>IF(VLOOKUP(M3811,'Hulpblad KAR-parser'!A:C,3,FALSE)="","",VLOOKUP(M3811,'Hulpblad KAR-parser'!A:C,3,FALSE))</f>
        <v>2 Pel. Schuim</v>
      </c>
      <c r="P3811" s="136" t="str">
        <f>IF(CONCATENATE(C3811,D3811)="","",VLOOKUP(CONCATENATE(C3811,D3811),Karakteristieken!AQ:AQ,1,FALSE))</f>
        <v>Ops GBO Spec.Bl.2 Pel. Schuim</v>
      </c>
    </row>
    <row r="3812" spans="1:16" x14ac:dyDescent="0.25">
      <c r="A3812" s="59"/>
      <c r="B3812" s="59"/>
      <c r="C3812" s="59"/>
      <c r="D3812" s="59"/>
      <c r="E3812" s="60" t="s">
        <v>10447</v>
      </c>
      <c r="F3812" s="60"/>
      <c r="G3812" s="60" t="s">
        <v>4056</v>
      </c>
      <c r="H3812" s="60"/>
      <c r="I3812" s="59">
        <f t="shared" si="62"/>
        <v>7</v>
      </c>
      <c r="J3812" s="59" t="s">
        <v>1561</v>
      </c>
      <c r="K3812" s="61"/>
      <c r="L3812" s="62" t="s">
        <v>6737</v>
      </c>
      <c r="M3812" s="62" t="s">
        <v>4056</v>
      </c>
      <c r="N3812" s="72" t="str">
        <f>VLOOKUP(M3812,'Hulpblad KAR-parser'!A:C,2,FALSE)</f>
        <v>Ops GBO Spec.Bl.</v>
      </c>
      <c r="O3812" s="72" t="str">
        <f>IF(VLOOKUP(M3812,'Hulpblad KAR-parser'!A:C,3,FALSE)="","",VLOOKUP(M3812,'Hulpblad KAR-parser'!A:C,3,FALSE))</f>
        <v>2 Pel. Schuim</v>
      </c>
      <c r="P3812" s="136" t="str">
        <f>IF(CONCATENATE(C3812,D3812)="","",VLOOKUP(CONCATENATE(C3812,D3812),Karakteristieken!AQ:AQ,1,FALSE))</f>
        <v/>
      </c>
    </row>
    <row r="3813" spans="1:16" x14ac:dyDescent="0.25">
      <c r="A3813" s="59">
        <v>200114938</v>
      </c>
      <c r="B3813" s="59">
        <v>200107233</v>
      </c>
      <c r="C3813" s="59" t="s">
        <v>4048</v>
      </c>
      <c r="D3813" s="59" t="s">
        <v>4062</v>
      </c>
      <c r="E3813" s="60" t="s">
        <v>4063</v>
      </c>
      <c r="F3813" s="60"/>
      <c r="G3813" s="60"/>
      <c r="H3813" s="60"/>
      <c r="I3813" s="59">
        <f t="shared" si="62"/>
        <v>29</v>
      </c>
      <c r="J3813" s="59" t="s">
        <v>1613</v>
      </c>
      <c r="K3813" s="61"/>
      <c r="L3813" s="62" t="s">
        <v>6737</v>
      </c>
      <c r="M3813" s="62" t="s">
        <v>4063</v>
      </c>
      <c r="N3813" s="72" t="str">
        <f>VLOOKUP(M3813,'Hulpblad KAR-parser'!A:C,2,FALSE)</f>
        <v>Ops GBO Spec.Bl.</v>
      </c>
      <c r="O3813" s="72" t="str">
        <f>IF(VLOOKUP(M3813,'Hulpblad KAR-parser'!A:C,3,FALSE)="","",VLOOKUP(M3813,'Hulpblad KAR-parser'!A:C,3,FALSE))</f>
        <v>2 Pel. Tank brand</v>
      </c>
      <c r="P3813" s="136" t="str">
        <f>IF(CONCATENATE(C3813,D3813)="","",VLOOKUP(CONCATENATE(C3813,D3813),Karakteristieken!AQ:AQ,1,FALSE))</f>
        <v>Ops GBO Spec.Bl.2 Pel. Tank brand</v>
      </c>
    </row>
    <row r="3814" spans="1:16" x14ac:dyDescent="0.25">
      <c r="A3814" s="59"/>
      <c r="B3814" s="59"/>
      <c r="C3814" s="59"/>
      <c r="D3814" s="59"/>
      <c r="E3814" s="60" t="s">
        <v>10448</v>
      </c>
      <c r="F3814" s="60"/>
      <c r="G3814" s="60" t="s">
        <v>4063</v>
      </c>
      <c r="H3814" s="60"/>
      <c r="I3814" s="59">
        <f t="shared" si="62"/>
        <v>17</v>
      </c>
      <c r="J3814" s="59" t="s">
        <v>1561</v>
      </c>
      <c r="K3814" s="61"/>
      <c r="L3814" s="62" t="s">
        <v>6737</v>
      </c>
      <c r="M3814" s="62" t="s">
        <v>4063</v>
      </c>
      <c r="N3814" s="72" t="str">
        <f>VLOOKUP(M3814,'Hulpblad KAR-parser'!A:C,2,FALSE)</f>
        <v>Ops GBO Spec.Bl.</v>
      </c>
      <c r="O3814" s="72" t="str">
        <f>IF(VLOOKUP(M3814,'Hulpblad KAR-parser'!A:C,3,FALSE)="","",VLOOKUP(M3814,'Hulpblad KAR-parser'!A:C,3,FALSE))</f>
        <v>2 Pel. Tank brand</v>
      </c>
      <c r="P3814" s="136" t="str">
        <f>IF(CONCATENATE(C3814,D3814)="","",VLOOKUP(CONCATENATE(C3814,D3814),Karakteristieken!AQ:AQ,1,FALSE))</f>
        <v/>
      </c>
    </row>
    <row r="3815" spans="1:16" x14ac:dyDescent="0.25">
      <c r="A3815" s="59"/>
      <c r="B3815" s="59"/>
      <c r="C3815" s="59"/>
      <c r="D3815" s="59"/>
      <c r="E3815" s="60" t="s">
        <v>10449</v>
      </c>
      <c r="F3815" s="60"/>
      <c r="G3815" s="60" t="s">
        <v>4063</v>
      </c>
      <c r="H3815" s="60"/>
      <c r="I3815" s="59">
        <f t="shared" si="62"/>
        <v>21</v>
      </c>
      <c r="J3815" s="59" t="s">
        <v>1561</v>
      </c>
      <c r="K3815" s="61"/>
      <c r="L3815" s="62" t="s">
        <v>6737</v>
      </c>
      <c r="M3815" s="62" t="s">
        <v>4063</v>
      </c>
      <c r="N3815" s="72" t="str">
        <f>VLOOKUP(M3815,'Hulpblad KAR-parser'!A:C,2,FALSE)</f>
        <v>Ops GBO Spec.Bl.</v>
      </c>
      <c r="O3815" s="72" t="str">
        <f>IF(VLOOKUP(M3815,'Hulpblad KAR-parser'!A:C,3,FALSE)="","",VLOOKUP(M3815,'Hulpblad KAR-parser'!A:C,3,FALSE))</f>
        <v>2 Pel. Tank brand</v>
      </c>
      <c r="P3815" s="136" t="str">
        <f>IF(CONCATENATE(C3815,D3815)="","",VLOOKUP(CONCATENATE(C3815,D3815),Karakteristieken!AQ:AQ,1,FALSE))</f>
        <v/>
      </c>
    </row>
    <row r="3816" spans="1:16" x14ac:dyDescent="0.25">
      <c r="A3816" s="59"/>
      <c r="B3816" s="59"/>
      <c r="C3816" s="59"/>
      <c r="D3816" s="59"/>
      <c r="E3816" s="60" t="s">
        <v>10450</v>
      </c>
      <c r="F3816" s="60"/>
      <c r="G3816" s="60" t="s">
        <v>4063</v>
      </c>
      <c r="H3816" s="60"/>
      <c r="I3816" s="59">
        <f t="shared" si="62"/>
        <v>7</v>
      </c>
      <c r="J3816" s="59" t="s">
        <v>1561</v>
      </c>
      <c r="K3816" s="61"/>
      <c r="L3816" s="62" t="s">
        <v>6737</v>
      </c>
      <c r="M3816" s="62" t="s">
        <v>4063</v>
      </c>
      <c r="N3816" s="72" t="str">
        <f>VLOOKUP(M3816,'Hulpblad KAR-parser'!A:C,2,FALSE)</f>
        <v>Ops GBO Spec.Bl.</v>
      </c>
      <c r="O3816" s="72" t="str">
        <f>IF(VLOOKUP(M3816,'Hulpblad KAR-parser'!A:C,3,FALSE)="","",VLOOKUP(M3816,'Hulpblad KAR-parser'!A:C,3,FALSE))</f>
        <v>2 Pel. Tank brand</v>
      </c>
      <c r="P3816" s="136" t="str">
        <f>IF(CONCATENATE(C3816,D3816)="","",VLOOKUP(CONCATENATE(C3816,D3816),Karakteristieken!AQ:AQ,1,FALSE))</f>
        <v/>
      </c>
    </row>
    <row r="3817" spans="1:16" x14ac:dyDescent="0.25">
      <c r="A3817" s="59">
        <v>200114939</v>
      </c>
      <c r="B3817" s="59">
        <v>200107234</v>
      </c>
      <c r="C3817" s="59" t="s">
        <v>4048</v>
      </c>
      <c r="D3817" s="59" t="s">
        <v>4069</v>
      </c>
      <c r="E3817" s="60" t="s">
        <v>4070</v>
      </c>
      <c r="F3817" s="60"/>
      <c r="G3817" s="60"/>
      <c r="H3817" s="60"/>
      <c r="I3817" s="59">
        <f t="shared" si="62"/>
        <v>29</v>
      </c>
      <c r="J3817" s="59" t="s">
        <v>1613</v>
      </c>
      <c r="K3817" s="61"/>
      <c r="L3817" s="62" t="s">
        <v>6737</v>
      </c>
      <c r="M3817" s="62" t="s">
        <v>4070</v>
      </c>
      <c r="N3817" s="72" t="str">
        <f>VLOOKUP(M3817,'Hulpblad KAR-parser'!A:C,2,FALSE)</f>
        <v>Ops GBO Spec.Bl.</v>
      </c>
      <c r="O3817" s="72" t="str">
        <f>IF(VLOOKUP(M3817,'Hulpblad KAR-parser'!A:C,3,FALSE)="","",VLOOKUP(M3817,'Hulpblad KAR-parser'!A:C,3,FALSE))</f>
        <v>2 Pel. Tankput brand</v>
      </c>
      <c r="P3817" s="136" t="str">
        <f>IF(CONCATENATE(C3817,D3817)="","",VLOOKUP(CONCATENATE(C3817,D3817),Karakteristieken!AQ:AQ,1,FALSE))</f>
        <v>Ops GBO Spec.Bl.2 Pel. Tankput brand</v>
      </c>
    </row>
    <row r="3818" spans="1:16" x14ac:dyDescent="0.25">
      <c r="A3818" s="59"/>
      <c r="B3818" s="59"/>
      <c r="C3818" s="59"/>
      <c r="D3818" s="59"/>
      <c r="E3818" s="60" t="s">
        <v>10451</v>
      </c>
      <c r="F3818" s="60"/>
      <c r="G3818" s="60" t="s">
        <v>4070</v>
      </c>
      <c r="H3818" s="60"/>
      <c r="I3818" s="59">
        <f t="shared" si="62"/>
        <v>20</v>
      </c>
      <c r="J3818" s="59" t="s">
        <v>1561</v>
      </c>
      <c r="K3818" s="61"/>
      <c r="L3818" s="62" t="s">
        <v>6737</v>
      </c>
      <c r="M3818" s="62" t="s">
        <v>4070</v>
      </c>
      <c r="N3818" s="72" t="str">
        <f>VLOOKUP(M3818,'Hulpblad KAR-parser'!A:C,2,FALSE)</f>
        <v>Ops GBO Spec.Bl.</v>
      </c>
      <c r="O3818" s="72" t="str">
        <f>IF(VLOOKUP(M3818,'Hulpblad KAR-parser'!A:C,3,FALSE)="","",VLOOKUP(M3818,'Hulpblad KAR-parser'!A:C,3,FALSE))</f>
        <v>2 Pel. Tankput brand</v>
      </c>
      <c r="P3818" s="136" t="str">
        <f>IF(CONCATENATE(C3818,D3818)="","",VLOOKUP(CONCATENATE(C3818,D3818),Karakteristieken!AQ:AQ,1,FALSE))</f>
        <v/>
      </c>
    </row>
    <row r="3819" spans="1:16" x14ac:dyDescent="0.25">
      <c r="A3819" s="59"/>
      <c r="B3819" s="59"/>
      <c r="C3819" s="59"/>
      <c r="D3819" s="59"/>
      <c r="E3819" s="60" t="s">
        <v>10452</v>
      </c>
      <c r="F3819" s="60"/>
      <c r="G3819" s="60" t="s">
        <v>4070</v>
      </c>
      <c r="H3819" s="60"/>
      <c r="I3819" s="59">
        <f t="shared" si="62"/>
        <v>24</v>
      </c>
      <c r="J3819" s="59" t="s">
        <v>1561</v>
      </c>
      <c r="K3819" s="61"/>
      <c r="L3819" s="62" t="s">
        <v>6737</v>
      </c>
      <c r="M3819" s="62" t="s">
        <v>4070</v>
      </c>
      <c r="N3819" s="72" t="str">
        <f>VLOOKUP(M3819,'Hulpblad KAR-parser'!A:C,2,FALSE)</f>
        <v>Ops GBO Spec.Bl.</v>
      </c>
      <c r="O3819" s="72" t="str">
        <f>IF(VLOOKUP(M3819,'Hulpblad KAR-parser'!A:C,3,FALSE)="","",VLOOKUP(M3819,'Hulpblad KAR-parser'!A:C,3,FALSE))</f>
        <v>2 Pel. Tankput brand</v>
      </c>
      <c r="P3819" s="136" t="str">
        <f>IF(CONCATENATE(C3819,D3819)="","",VLOOKUP(CONCATENATE(C3819,D3819),Karakteristieken!AQ:AQ,1,FALSE))</f>
        <v/>
      </c>
    </row>
    <row r="3820" spans="1:16" x14ac:dyDescent="0.25">
      <c r="A3820" s="59"/>
      <c r="B3820" s="59"/>
      <c r="C3820" s="59"/>
      <c r="D3820" s="59"/>
      <c r="E3820" s="60" t="s">
        <v>10453</v>
      </c>
      <c r="F3820" s="60"/>
      <c r="G3820" s="60" t="s">
        <v>4070</v>
      </c>
      <c r="H3820" s="60"/>
      <c r="I3820" s="59">
        <f t="shared" si="62"/>
        <v>7</v>
      </c>
      <c r="J3820" s="59" t="s">
        <v>1561</v>
      </c>
      <c r="K3820" s="61"/>
      <c r="L3820" s="62" t="s">
        <v>6737</v>
      </c>
      <c r="M3820" s="62" t="s">
        <v>4070</v>
      </c>
      <c r="N3820" s="72" t="str">
        <f>VLOOKUP(M3820,'Hulpblad KAR-parser'!A:C,2,FALSE)</f>
        <v>Ops GBO Spec.Bl.</v>
      </c>
      <c r="O3820" s="72" t="str">
        <f>IF(VLOOKUP(M3820,'Hulpblad KAR-parser'!A:C,3,FALSE)="","",VLOOKUP(M3820,'Hulpblad KAR-parser'!A:C,3,FALSE))</f>
        <v>2 Pel. Tankput brand</v>
      </c>
      <c r="P3820" s="136" t="str">
        <f>IF(CONCATENATE(C3820,D3820)="","",VLOOKUP(CONCATENATE(C3820,D3820),Karakteristieken!AQ:AQ,1,FALSE))</f>
        <v/>
      </c>
    </row>
    <row r="3821" spans="1:16" x14ac:dyDescent="0.25">
      <c r="A3821" s="67">
        <v>200110521</v>
      </c>
      <c r="B3821" s="67">
        <v>200098905</v>
      </c>
      <c r="C3821" s="67" t="s">
        <v>4072</v>
      </c>
      <c r="D3821" s="67"/>
      <c r="E3821" s="68" t="s">
        <v>6395</v>
      </c>
      <c r="F3821" s="68"/>
      <c r="G3821" s="68"/>
      <c r="H3821" s="68"/>
      <c r="I3821" s="67">
        <f t="shared" si="62"/>
        <v>7</v>
      </c>
      <c r="J3821" s="67" t="s">
        <v>1613</v>
      </c>
      <c r="K3821" s="91" t="s">
        <v>12550</v>
      </c>
      <c r="L3821" s="62" t="s">
        <v>6737</v>
      </c>
      <c r="M3821" s="62" t="s">
        <v>6395</v>
      </c>
      <c r="N3821" s="72" t="e">
        <f>VLOOKUP(M3821,'Hulpblad KAR-parser'!A:C,2,FALSE)</f>
        <v>#N/A</v>
      </c>
      <c r="O3821" s="72" t="e">
        <f>IF(VLOOKUP(M3821,'Hulpblad KAR-parser'!A:C,3,FALSE)="","",VLOOKUP(M3821,'Hulpblad KAR-parser'!A:C,3,FALSE))</f>
        <v>#N/A</v>
      </c>
      <c r="P3821" s="136" t="e">
        <f>IF(CONCATENATE(C3821,D3821)="","",VLOOKUP(CONCATENATE(C3821,D3821),Karakteristieken!AQ:AQ,1,FALSE))</f>
        <v>#N/A</v>
      </c>
    </row>
    <row r="3822" spans="1:16" x14ac:dyDescent="0.25">
      <c r="A3822" s="67"/>
      <c r="B3822" s="67"/>
      <c r="C3822" s="67"/>
      <c r="D3822" s="67"/>
      <c r="E3822" s="68" t="s">
        <v>10475</v>
      </c>
      <c r="F3822" s="68"/>
      <c r="G3822" s="68" t="s">
        <v>6395</v>
      </c>
      <c r="H3822" s="68"/>
      <c r="I3822" s="67">
        <f t="shared" si="62"/>
        <v>4</v>
      </c>
      <c r="J3822" s="67" t="s">
        <v>1561</v>
      </c>
      <c r="K3822" s="91" t="s">
        <v>12550</v>
      </c>
      <c r="L3822" s="62" t="s">
        <v>6737</v>
      </c>
      <c r="M3822" s="62" t="s">
        <v>6395</v>
      </c>
      <c r="N3822" s="72" t="e">
        <f>VLOOKUP(M3822,'Hulpblad KAR-parser'!A:C,2,FALSE)</f>
        <v>#N/A</v>
      </c>
      <c r="O3822" s="72" t="e">
        <f>IF(VLOOKUP(M3822,'Hulpblad KAR-parser'!A:C,3,FALSE)="","",VLOOKUP(M3822,'Hulpblad KAR-parser'!A:C,3,FALSE))</f>
        <v>#N/A</v>
      </c>
      <c r="P3822" s="136" t="str">
        <f>IF(CONCATENATE(C3822,D3822)="","",VLOOKUP(CONCATENATE(C3822,D3822),Karakteristieken!AQ:AQ,1,FALSE))</f>
        <v/>
      </c>
    </row>
    <row r="3823" spans="1:16" x14ac:dyDescent="0.25">
      <c r="A3823" s="59">
        <v>200110522</v>
      </c>
      <c r="B3823" s="59">
        <v>200098906</v>
      </c>
      <c r="C3823" s="59" t="s">
        <v>4072</v>
      </c>
      <c r="D3823" s="59" t="s">
        <v>3578</v>
      </c>
      <c r="E3823" s="60" t="s">
        <v>4083</v>
      </c>
      <c r="F3823" s="60"/>
      <c r="G3823" s="60"/>
      <c r="H3823" s="60"/>
      <c r="I3823" s="59">
        <f t="shared" si="62"/>
        <v>13</v>
      </c>
      <c r="J3823" s="59" t="s">
        <v>1613</v>
      </c>
      <c r="K3823" s="61"/>
      <c r="L3823" s="62" t="s">
        <v>6737</v>
      </c>
      <c r="M3823" s="62" t="s">
        <v>4083</v>
      </c>
      <c r="N3823" s="72" t="str">
        <f>VLOOKUP(M3823,'Hulpblad KAR-parser'!A:C,2,FALSE)</f>
        <v>Ops HV</v>
      </c>
      <c r="O3823" s="72" t="str">
        <f>IF(VLOOKUP(M3823,'Hulpblad KAR-parser'!A:C,3,FALSE)="","",VLOOKUP(M3823,'Hulpblad KAR-parser'!A:C,3,FALSE))</f>
        <v>Groot</v>
      </c>
      <c r="P3823" s="136" t="str">
        <f>IF(CONCATENATE(C3823,D3823)="","",VLOOKUP(CONCATENATE(C3823,D3823),Karakteristieken!AQ:AQ,1,FALSE))</f>
        <v>Ops HVGroot</v>
      </c>
    </row>
    <row r="3824" spans="1:16" x14ac:dyDescent="0.25">
      <c r="A3824" s="59"/>
      <c r="B3824" s="59"/>
      <c r="C3824" s="59"/>
      <c r="D3824" s="59"/>
      <c r="E3824" s="60" t="s">
        <v>10455</v>
      </c>
      <c r="F3824" s="60"/>
      <c r="G3824" s="60" t="s">
        <v>4083</v>
      </c>
      <c r="H3824" s="60"/>
      <c r="I3824" s="59">
        <f t="shared" si="62"/>
        <v>5</v>
      </c>
      <c r="J3824" s="59" t="s">
        <v>1561</v>
      </c>
      <c r="K3824" s="61"/>
      <c r="L3824" s="62" t="s">
        <v>6737</v>
      </c>
      <c r="M3824" s="62" t="s">
        <v>4083</v>
      </c>
      <c r="N3824" s="72" t="str">
        <f>VLOOKUP(M3824,'Hulpblad KAR-parser'!A:C,2,FALSE)</f>
        <v>Ops HV</v>
      </c>
      <c r="O3824" s="72" t="str">
        <f>IF(VLOOKUP(M3824,'Hulpblad KAR-parser'!A:C,3,FALSE)="","",VLOOKUP(M3824,'Hulpblad KAR-parser'!A:C,3,FALSE))</f>
        <v>Groot</v>
      </c>
      <c r="P3824" s="136" t="str">
        <f>IF(CONCATENATE(C3824,D3824)="","",VLOOKUP(CONCATENATE(C3824,D3824),Karakteristieken!AQ:AQ,1,FALSE))</f>
        <v/>
      </c>
    </row>
    <row r="3825" spans="1:16" x14ac:dyDescent="0.25">
      <c r="A3825" s="59"/>
      <c r="B3825" s="59"/>
      <c r="C3825" s="59"/>
      <c r="D3825" s="59"/>
      <c r="E3825" s="60" t="s">
        <v>10456</v>
      </c>
      <c r="F3825" s="60"/>
      <c r="G3825" s="60" t="s">
        <v>4083</v>
      </c>
      <c r="H3825" s="60"/>
      <c r="I3825" s="59">
        <f t="shared" si="62"/>
        <v>9</v>
      </c>
      <c r="J3825" s="59" t="s">
        <v>1561</v>
      </c>
      <c r="K3825" s="61"/>
      <c r="L3825" s="62" t="s">
        <v>6737</v>
      </c>
      <c r="M3825" s="62" t="s">
        <v>4083</v>
      </c>
      <c r="N3825" s="72" t="str">
        <f>VLOOKUP(M3825,'Hulpblad KAR-parser'!A:C,2,FALSE)</f>
        <v>Ops HV</v>
      </c>
      <c r="O3825" s="72" t="str">
        <f>IF(VLOOKUP(M3825,'Hulpblad KAR-parser'!A:C,3,FALSE)="","",VLOOKUP(M3825,'Hulpblad KAR-parser'!A:C,3,FALSE))</f>
        <v>Groot</v>
      </c>
      <c r="P3825" s="136" t="str">
        <f>IF(CONCATENATE(C3825,D3825)="","",VLOOKUP(CONCATENATE(C3825,D3825),Karakteristieken!AQ:AQ,1,FALSE))</f>
        <v/>
      </c>
    </row>
    <row r="3826" spans="1:16" x14ac:dyDescent="0.25">
      <c r="A3826" s="59"/>
      <c r="B3826" s="59"/>
      <c r="C3826" s="59"/>
      <c r="D3826" s="59"/>
      <c r="E3826" s="60" t="s">
        <v>10457</v>
      </c>
      <c r="F3826" s="60"/>
      <c r="G3826" s="60" t="s">
        <v>4083</v>
      </c>
      <c r="H3826" s="60"/>
      <c r="I3826" s="59">
        <f t="shared" si="62"/>
        <v>9</v>
      </c>
      <c r="J3826" s="59" t="s">
        <v>1561</v>
      </c>
      <c r="K3826" s="61"/>
      <c r="L3826" s="62" t="s">
        <v>6737</v>
      </c>
      <c r="M3826" s="62" t="s">
        <v>4083</v>
      </c>
      <c r="N3826" s="72" t="str">
        <f>VLOOKUP(M3826,'Hulpblad KAR-parser'!A:C,2,FALSE)</f>
        <v>Ops HV</v>
      </c>
      <c r="O3826" s="72" t="str">
        <f>IF(VLOOKUP(M3826,'Hulpblad KAR-parser'!A:C,3,FALSE)="","",VLOOKUP(M3826,'Hulpblad KAR-parser'!A:C,3,FALSE))</f>
        <v>Groot</v>
      </c>
      <c r="P3826" s="136" t="str">
        <f>IF(CONCATENATE(C3826,D3826)="","",VLOOKUP(CONCATENATE(C3826,D3826),Karakteristieken!AQ:AQ,1,FALSE))</f>
        <v/>
      </c>
    </row>
    <row r="3827" spans="1:16" x14ac:dyDescent="0.25">
      <c r="A3827" s="59"/>
      <c r="B3827" s="59"/>
      <c r="C3827" s="59"/>
      <c r="D3827" s="59"/>
      <c r="E3827" s="60" t="s">
        <v>10458</v>
      </c>
      <c r="F3827" s="60"/>
      <c r="G3827" s="60" t="s">
        <v>4083</v>
      </c>
      <c r="H3827" s="60"/>
      <c r="I3827" s="59">
        <f t="shared" si="62"/>
        <v>5</v>
      </c>
      <c r="J3827" s="59" t="s">
        <v>1561</v>
      </c>
      <c r="K3827" s="61"/>
      <c r="L3827" s="62" t="s">
        <v>6737</v>
      </c>
      <c r="M3827" s="62" t="s">
        <v>4083</v>
      </c>
      <c r="N3827" s="72" t="str">
        <f>VLOOKUP(M3827,'Hulpblad KAR-parser'!A:C,2,FALSE)</f>
        <v>Ops HV</v>
      </c>
      <c r="O3827" s="72" t="str">
        <f>IF(VLOOKUP(M3827,'Hulpblad KAR-parser'!A:C,3,FALSE)="","",VLOOKUP(M3827,'Hulpblad KAR-parser'!A:C,3,FALSE))</f>
        <v>Groot</v>
      </c>
      <c r="P3827" s="136" t="str">
        <f>IF(CONCATENATE(C3827,D3827)="","",VLOOKUP(CONCATENATE(C3827,D3827),Karakteristieken!AQ:AQ,1,FALSE))</f>
        <v/>
      </c>
    </row>
    <row r="3828" spans="1:16" x14ac:dyDescent="0.25">
      <c r="A3828" s="59"/>
      <c r="B3828" s="59"/>
      <c r="C3828" s="59"/>
      <c r="D3828" s="59"/>
      <c r="E3828" s="60" t="s">
        <v>10459</v>
      </c>
      <c r="F3828" s="60"/>
      <c r="G3828" s="60" t="s">
        <v>4083</v>
      </c>
      <c r="H3828" s="60"/>
      <c r="I3828" s="59">
        <f t="shared" si="62"/>
        <v>5</v>
      </c>
      <c r="J3828" s="59" t="s">
        <v>1561</v>
      </c>
      <c r="K3828" s="61"/>
      <c r="L3828" s="62" t="s">
        <v>6737</v>
      </c>
      <c r="M3828" s="62" t="s">
        <v>4083</v>
      </c>
      <c r="N3828" s="72" t="str">
        <f>VLOOKUP(M3828,'Hulpblad KAR-parser'!A:C,2,FALSE)</f>
        <v>Ops HV</v>
      </c>
      <c r="O3828" s="72" t="str">
        <f>IF(VLOOKUP(M3828,'Hulpblad KAR-parser'!A:C,3,FALSE)="","",VLOOKUP(M3828,'Hulpblad KAR-parser'!A:C,3,FALSE))</f>
        <v>Groot</v>
      </c>
      <c r="P3828" s="136" t="str">
        <f>IF(CONCATENATE(C3828,D3828)="","",VLOOKUP(CONCATENATE(C3828,D3828),Karakteristieken!AQ:AQ,1,FALSE))</f>
        <v/>
      </c>
    </row>
    <row r="3829" spans="1:16" x14ac:dyDescent="0.25">
      <c r="A3829" s="59">
        <v>200110523</v>
      </c>
      <c r="B3829" s="59">
        <v>200098907</v>
      </c>
      <c r="C3829" s="59" t="s">
        <v>4072</v>
      </c>
      <c r="D3829" s="59" t="s">
        <v>3565</v>
      </c>
      <c r="E3829" s="60" t="s">
        <v>4077</v>
      </c>
      <c r="F3829" s="60"/>
      <c r="G3829" s="60"/>
      <c r="H3829" s="60"/>
      <c r="I3829" s="59">
        <f t="shared" si="62"/>
        <v>13</v>
      </c>
      <c r="J3829" s="59" t="s">
        <v>1613</v>
      </c>
      <c r="K3829" s="61"/>
      <c r="L3829" s="62" t="s">
        <v>6737</v>
      </c>
      <c r="M3829" s="62" t="s">
        <v>4077</v>
      </c>
      <c r="N3829" s="72" t="str">
        <f>VLOOKUP(M3829,'Hulpblad KAR-parser'!A:C,2,FALSE)</f>
        <v>Ops HV</v>
      </c>
      <c r="O3829" s="72" t="str">
        <f>IF(VLOOKUP(M3829,'Hulpblad KAR-parser'!A:C,3,FALSE)="","",VLOOKUP(M3829,'Hulpblad KAR-parser'!A:C,3,FALSE))</f>
        <v>Klein</v>
      </c>
      <c r="P3829" s="136" t="str">
        <f>IF(CONCATENATE(C3829,D3829)="","",VLOOKUP(CONCATENATE(C3829,D3829),Karakteristieken!AQ:AQ,1,FALSE))</f>
        <v>Ops HVKlein</v>
      </c>
    </row>
    <row r="3830" spans="1:16" x14ac:dyDescent="0.25">
      <c r="A3830" s="59"/>
      <c r="B3830" s="59"/>
      <c r="C3830" s="59"/>
      <c r="D3830" s="59"/>
      <c r="E3830" s="60" t="s">
        <v>10460</v>
      </c>
      <c r="F3830" s="60"/>
      <c r="G3830" s="60" t="s">
        <v>4077</v>
      </c>
      <c r="H3830" s="60"/>
      <c r="I3830" s="59">
        <f t="shared" si="62"/>
        <v>9</v>
      </c>
      <c r="J3830" s="59" t="s">
        <v>1561</v>
      </c>
      <c r="K3830" s="61"/>
      <c r="L3830" s="62" t="s">
        <v>6737</v>
      </c>
      <c r="M3830" s="62" t="s">
        <v>4077</v>
      </c>
      <c r="N3830" s="72" t="str">
        <f>VLOOKUP(M3830,'Hulpblad KAR-parser'!A:C,2,FALSE)</f>
        <v>Ops HV</v>
      </c>
      <c r="O3830" s="72" t="str">
        <f>IF(VLOOKUP(M3830,'Hulpblad KAR-parser'!A:C,3,FALSE)="","",VLOOKUP(M3830,'Hulpblad KAR-parser'!A:C,3,FALSE))</f>
        <v>Klein</v>
      </c>
      <c r="P3830" s="136" t="str">
        <f>IF(CONCATENATE(C3830,D3830)="","",VLOOKUP(CONCATENATE(C3830,D3830),Karakteristieken!AQ:AQ,1,FALSE))</f>
        <v/>
      </c>
    </row>
    <row r="3831" spans="1:16" x14ac:dyDescent="0.25">
      <c r="A3831" s="59"/>
      <c r="B3831" s="59"/>
      <c r="C3831" s="59"/>
      <c r="D3831" s="59"/>
      <c r="E3831" s="60" t="s">
        <v>10461</v>
      </c>
      <c r="F3831" s="60"/>
      <c r="G3831" s="60" t="s">
        <v>4077</v>
      </c>
      <c r="H3831" s="60"/>
      <c r="I3831" s="59">
        <f t="shared" si="62"/>
        <v>5</v>
      </c>
      <c r="J3831" s="59" t="s">
        <v>1561</v>
      </c>
      <c r="K3831" s="61"/>
      <c r="L3831" s="62" t="s">
        <v>6737</v>
      </c>
      <c r="M3831" s="62" t="s">
        <v>4077</v>
      </c>
      <c r="N3831" s="72" t="str">
        <f>VLOOKUP(M3831,'Hulpblad KAR-parser'!A:C,2,FALSE)</f>
        <v>Ops HV</v>
      </c>
      <c r="O3831" s="72" t="str">
        <f>IF(VLOOKUP(M3831,'Hulpblad KAR-parser'!A:C,3,FALSE)="","",VLOOKUP(M3831,'Hulpblad KAR-parser'!A:C,3,FALSE))</f>
        <v>Klein</v>
      </c>
      <c r="P3831" s="136" t="str">
        <f>IF(CONCATENATE(C3831,D3831)="","",VLOOKUP(CONCATENATE(C3831,D3831),Karakteristieken!AQ:AQ,1,FALSE))</f>
        <v/>
      </c>
    </row>
    <row r="3832" spans="1:16" x14ac:dyDescent="0.25">
      <c r="A3832" s="59"/>
      <c r="B3832" s="59"/>
      <c r="C3832" s="59"/>
      <c r="D3832" s="59"/>
      <c r="E3832" s="60" t="s">
        <v>10462</v>
      </c>
      <c r="F3832" s="60"/>
      <c r="G3832" s="60" t="s">
        <v>4077</v>
      </c>
      <c r="H3832" s="60"/>
      <c r="I3832" s="59">
        <f t="shared" si="62"/>
        <v>10</v>
      </c>
      <c r="J3832" s="59" t="s">
        <v>1561</v>
      </c>
      <c r="K3832" s="61"/>
      <c r="L3832" s="62" t="s">
        <v>6737</v>
      </c>
      <c r="M3832" s="62" t="s">
        <v>4077</v>
      </c>
      <c r="N3832" s="72" t="str">
        <f>VLOOKUP(M3832,'Hulpblad KAR-parser'!A:C,2,FALSE)</f>
        <v>Ops HV</v>
      </c>
      <c r="O3832" s="72" t="str">
        <f>IF(VLOOKUP(M3832,'Hulpblad KAR-parser'!A:C,3,FALSE)="","",VLOOKUP(M3832,'Hulpblad KAR-parser'!A:C,3,FALSE))</f>
        <v>Klein</v>
      </c>
      <c r="P3832" s="136" t="str">
        <f>IF(CONCATENATE(C3832,D3832)="","",VLOOKUP(CONCATENATE(C3832,D3832),Karakteristieken!AQ:AQ,1,FALSE))</f>
        <v/>
      </c>
    </row>
    <row r="3833" spans="1:16" x14ac:dyDescent="0.25">
      <c r="A3833" s="59"/>
      <c r="B3833" s="59"/>
      <c r="C3833" s="59"/>
      <c r="D3833" s="59"/>
      <c r="E3833" s="60" t="s">
        <v>10463</v>
      </c>
      <c r="F3833" s="60"/>
      <c r="G3833" s="60" t="s">
        <v>4077</v>
      </c>
      <c r="H3833" s="60"/>
      <c r="I3833" s="59">
        <f t="shared" si="62"/>
        <v>5</v>
      </c>
      <c r="J3833" s="59" t="s">
        <v>1561</v>
      </c>
      <c r="K3833" s="61"/>
      <c r="L3833" s="62" t="s">
        <v>6737</v>
      </c>
      <c r="M3833" s="62" t="s">
        <v>4077</v>
      </c>
      <c r="N3833" s="72" t="str">
        <f>VLOOKUP(M3833,'Hulpblad KAR-parser'!A:C,2,FALSE)</f>
        <v>Ops HV</v>
      </c>
      <c r="O3833" s="72" t="str">
        <f>IF(VLOOKUP(M3833,'Hulpblad KAR-parser'!A:C,3,FALSE)="","",VLOOKUP(M3833,'Hulpblad KAR-parser'!A:C,3,FALSE))</f>
        <v>Klein</v>
      </c>
      <c r="P3833" s="136" t="str">
        <f>IF(CONCATENATE(C3833,D3833)="","",VLOOKUP(CONCATENATE(C3833,D3833),Karakteristieken!AQ:AQ,1,FALSE))</f>
        <v/>
      </c>
    </row>
    <row r="3834" spans="1:16" x14ac:dyDescent="0.25">
      <c r="A3834" s="59"/>
      <c r="B3834" s="59"/>
      <c r="C3834" s="59"/>
      <c r="D3834" s="59"/>
      <c r="E3834" s="60" t="s">
        <v>10464</v>
      </c>
      <c r="F3834" s="60"/>
      <c r="G3834" s="60" t="s">
        <v>4077</v>
      </c>
      <c r="H3834" s="60"/>
      <c r="I3834" s="59">
        <f t="shared" si="62"/>
        <v>5</v>
      </c>
      <c r="J3834" s="59" t="s">
        <v>1561</v>
      </c>
      <c r="K3834" s="61"/>
      <c r="L3834" s="62" t="s">
        <v>6737</v>
      </c>
      <c r="M3834" s="62" t="s">
        <v>4077</v>
      </c>
      <c r="N3834" s="72" t="str">
        <f>VLOOKUP(M3834,'Hulpblad KAR-parser'!A:C,2,FALSE)</f>
        <v>Ops HV</v>
      </c>
      <c r="O3834" s="72" t="str">
        <f>IF(VLOOKUP(M3834,'Hulpblad KAR-parser'!A:C,3,FALSE)="","",VLOOKUP(M3834,'Hulpblad KAR-parser'!A:C,3,FALSE))</f>
        <v>Klein</v>
      </c>
      <c r="P3834" s="136" t="str">
        <f>IF(CONCATENATE(C3834,D3834)="","",VLOOKUP(CONCATENATE(C3834,D3834),Karakteristieken!AQ:AQ,1,FALSE))</f>
        <v/>
      </c>
    </row>
    <row r="3835" spans="1:16" x14ac:dyDescent="0.25">
      <c r="A3835" s="59">
        <v>200110524</v>
      </c>
      <c r="B3835" s="59">
        <v>200098908</v>
      </c>
      <c r="C3835" s="59" t="s">
        <v>4072</v>
      </c>
      <c r="D3835" s="59" t="s">
        <v>3572</v>
      </c>
      <c r="E3835" s="60" t="s">
        <v>4080</v>
      </c>
      <c r="F3835" s="60"/>
      <c r="G3835" s="60"/>
      <c r="H3835" s="60"/>
      <c r="I3835" s="59">
        <f t="shared" si="62"/>
        <v>14</v>
      </c>
      <c r="J3835" s="59" t="s">
        <v>1613</v>
      </c>
      <c r="K3835" s="61"/>
      <c r="L3835" s="62" t="s">
        <v>6737</v>
      </c>
      <c r="M3835" s="62" t="s">
        <v>4080</v>
      </c>
      <c r="N3835" s="72" t="str">
        <f>VLOOKUP(M3835,'Hulpblad KAR-parser'!A:C,2,FALSE)</f>
        <v>Ops HV</v>
      </c>
      <c r="O3835" s="72" t="str">
        <f>IF(VLOOKUP(M3835,'Hulpblad KAR-parser'!A:C,3,FALSE)="","",VLOOKUP(M3835,'Hulpblad KAR-parser'!A:C,3,FALSE))</f>
        <v>Middel</v>
      </c>
      <c r="P3835" s="136" t="str">
        <f>IF(CONCATENATE(C3835,D3835)="","",VLOOKUP(CONCATENATE(C3835,D3835),Karakteristieken!AQ:AQ,1,FALSE))</f>
        <v>Ops HVMiddel</v>
      </c>
    </row>
    <row r="3836" spans="1:16" x14ac:dyDescent="0.25">
      <c r="A3836" s="59"/>
      <c r="B3836" s="59"/>
      <c r="C3836" s="59"/>
      <c r="D3836" s="59"/>
      <c r="E3836" s="60" t="s">
        <v>10465</v>
      </c>
      <c r="F3836" s="60"/>
      <c r="G3836" s="60" t="s">
        <v>4080</v>
      </c>
      <c r="H3836" s="60"/>
      <c r="I3836" s="59">
        <f t="shared" si="62"/>
        <v>10</v>
      </c>
      <c r="J3836" s="59" t="s">
        <v>1561</v>
      </c>
      <c r="K3836" s="61"/>
      <c r="L3836" s="62" t="s">
        <v>6737</v>
      </c>
      <c r="M3836" s="62" t="s">
        <v>4080</v>
      </c>
      <c r="N3836" s="72" t="str">
        <f>VLOOKUP(M3836,'Hulpblad KAR-parser'!A:C,2,FALSE)</f>
        <v>Ops HV</v>
      </c>
      <c r="O3836" s="72" t="str">
        <f>IF(VLOOKUP(M3836,'Hulpblad KAR-parser'!A:C,3,FALSE)="","",VLOOKUP(M3836,'Hulpblad KAR-parser'!A:C,3,FALSE))</f>
        <v>Middel</v>
      </c>
      <c r="P3836" s="136" t="str">
        <f>IF(CONCATENATE(C3836,D3836)="","",VLOOKUP(CONCATENATE(C3836,D3836),Karakteristieken!AQ:AQ,1,FALSE))</f>
        <v/>
      </c>
    </row>
    <row r="3837" spans="1:16" x14ac:dyDescent="0.25">
      <c r="A3837" s="59"/>
      <c r="B3837" s="59"/>
      <c r="C3837" s="59"/>
      <c r="D3837" s="59"/>
      <c r="E3837" s="60" t="s">
        <v>10466</v>
      </c>
      <c r="F3837" s="60"/>
      <c r="G3837" s="60" t="s">
        <v>4080</v>
      </c>
      <c r="H3837" s="60"/>
      <c r="I3837" s="59">
        <f t="shared" si="62"/>
        <v>5</v>
      </c>
      <c r="J3837" s="59" t="s">
        <v>1561</v>
      </c>
      <c r="K3837" s="61"/>
      <c r="L3837" s="62" t="s">
        <v>6737</v>
      </c>
      <c r="M3837" s="62" t="s">
        <v>4080</v>
      </c>
      <c r="N3837" s="72" t="str">
        <f>VLOOKUP(M3837,'Hulpblad KAR-parser'!A:C,2,FALSE)</f>
        <v>Ops HV</v>
      </c>
      <c r="O3837" s="72" t="str">
        <f>IF(VLOOKUP(M3837,'Hulpblad KAR-parser'!A:C,3,FALSE)="","",VLOOKUP(M3837,'Hulpblad KAR-parser'!A:C,3,FALSE))</f>
        <v>Middel</v>
      </c>
      <c r="P3837" s="136" t="str">
        <f>IF(CONCATENATE(C3837,D3837)="","",VLOOKUP(CONCATENATE(C3837,D3837),Karakteristieken!AQ:AQ,1,FALSE))</f>
        <v/>
      </c>
    </row>
    <row r="3838" spans="1:16" x14ac:dyDescent="0.25">
      <c r="A3838" s="59"/>
      <c r="B3838" s="59"/>
      <c r="C3838" s="59"/>
      <c r="D3838" s="59"/>
      <c r="E3838" s="60" t="s">
        <v>10467</v>
      </c>
      <c r="F3838" s="60"/>
      <c r="G3838" s="60" t="s">
        <v>4080</v>
      </c>
      <c r="H3838" s="60"/>
      <c r="I3838" s="59">
        <f t="shared" si="62"/>
        <v>5</v>
      </c>
      <c r="J3838" s="59" t="s">
        <v>1561</v>
      </c>
      <c r="K3838" s="61"/>
      <c r="L3838" s="62" t="s">
        <v>6737</v>
      </c>
      <c r="M3838" s="62" t="s">
        <v>4080</v>
      </c>
      <c r="N3838" s="72" t="str">
        <f>VLOOKUP(M3838,'Hulpblad KAR-parser'!A:C,2,FALSE)</f>
        <v>Ops HV</v>
      </c>
      <c r="O3838" s="72" t="str">
        <f>IF(VLOOKUP(M3838,'Hulpblad KAR-parser'!A:C,3,FALSE)="","",VLOOKUP(M3838,'Hulpblad KAR-parser'!A:C,3,FALSE))</f>
        <v>Middel</v>
      </c>
      <c r="P3838" s="136" t="str">
        <f>IF(CONCATENATE(C3838,D3838)="","",VLOOKUP(CONCATENATE(C3838,D3838),Karakteristieken!AQ:AQ,1,FALSE))</f>
        <v/>
      </c>
    </row>
    <row r="3839" spans="1:16" x14ac:dyDescent="0.25">
      <c r="A3839" s="59"/>
      <c r="B3839" s="59"/>
      <c r="C3839" s="59"/>
      <c r="D3839" s="59"/>
      <c r="E3839" s="60" t="s">
        <v>10468</v>
      </c>
      <c r="F3839" s="60"/>
      <c r="G3839" s="60" t="s">
        <v>4080</v>
      </c>
      <c r="H3839" s="60"/>
      <c r="I3839" s="59">
        <f t="shared" si="62"/>
        <v>10</v>
      </c>
      <c r="J3839" s="59" t="s">
        <v>1561</v>
      </c>
      <c r="K3839" s="61"/>
      <c r="L3839" s="62" t="s">
        <v>6737</v>
      </c>
      <c r="M3839" s="62" t="s">
        <v>4080</v>
      </c>
      <c r="N3839" s="72" t="str">
        <f>VLOOKUP(M3839,'Hulpblad KAR-parser'!A:C,2,FALSE)</f>
        <v>Ops HV</v>
      </c>
      <c r="O3839" s="72" t="str">
        <f>IF(VLOOKUP(M3839,'Hulpblad KAR-parser'!A:C,3,FALSE)="","",VLOOKUP(M3839,'Hulpblad KAR-parser'!A:C,3,FALSE))</f>
        <v>Middel</v>
      </c>
      <c r="P3839" s="136" t="str">
        <f>IF(CONCATENATE(C3839,D3839)="","",VLOOKUP(CONCATENATE(C3839,D3839),Karakteristieken!AQ:AQ,1,FALSE))</f>
        <v/>
      </c>
    </row>
    <row r="3840" spans="1:16" x14ac:dyDescent="0.25">
      <c r="A3840" s="59"/>
      <c r="B3840" s="59"/>
      <c r="C3840" s="59"/>
      <c r="D3840" s="59"/>
      <c r="E3840" s="60" t="s">
        <v>10469</v>
      </c>
      <c r="F3840" s="60"/>
      <c r="G3840" s="60" t="s">
        <v>4080</v>
      </c>
      <c r="H3840" s="60"/>
      <c r="I3840" s="59">
        <f t="shared" si="62"/>
        <v>5</v>
      </c>
      <c r="J3840" s="59" t="s">
        <v>1561</v>
      </c>
      <c r="K3840" s="61"/>
      <c r="L3840" s="62" t="s">
        <v>6737</v>
      </c>
      <c r="M3840" s="62" t="s">
        <v>4080</v>
      </c>
      <c r="N3840" s="72" t="str">
        <f>VLOOKUP(M3840,'Hulpblad KAR-parser'!A:C,2,FALSE)</f>
        <v>Ops HV</v>
      </c>
      <c r="O3840" s="72" t="str">
        <f>IF(VLOOKUP(M3840,'Hulpblad KAR-parser'!A:C,3,FALSE)="","",VLOOKUP(M3840,'Hulpblad KAR-parser'!A:C,3,FALSE))</f>
        <v>Middel</v>
      </c>
      <c r="P3840" s="136" t="str">
        <f>IF(CONCATENATE(C3840,D3840)="","",VLOOKUP(CONCATENATE(C3840,D3840),Karakteristieken!AQ:AQ,1,FALSE))</f>
        <v/>
      </c>
    </row>
    <row r="3841" spans="1:16" x14ac:dyDescent="0.25">
      <c r="A3841" s="59">
        <v>200110525</v>
      </c>
      <c r="B3841" s="59">
        <v>200098909</v>
      </c>
      <c r="C3841" s="59" t="s">
        <v>4072</v>
      </c>
      <c r="D3841" s="59" t="s">
        <v>3583</v>
      </c>
      <c r="E3841" s="60" t="s">
        <v>4086</v>
      </c>
      <c r="F3841" s="60"/>
      <c r="G3841" s="60"/>
      <c r="H3841" s="60"/>
      <c r="I3841" s="59">
        <f t="shared" si="62"/>
        <v>18</v>
      </c>
      <c r="J3841" s="59" t="s">
        <v>1613</v>
      </c>
      <c r="K3841" s="61"/>
      <c r="L3841" s="62" t="s">
        <v>6737</v>
      </c>
      <c r="M3841" s="62" t="s">
        <v>4086</v>
      </c>
      <c r="N3841" s="72" t="str">
        <f>VLOOKUP(M3841,'Hulpblad KAR-parser'!A:C,2,FALSE)</f>
        <v>Ops HV</v>
      </c>
      <c r="O3841" s="72" t="str">
        <f>IF(VLOOKUP(M3841,'Hulpblad KAR-parser'!A:C,3,FALSE)="","",VLOOKUP(M3841,'Hulpblad KAR-parser'!A:C,3,FALSE))</f>
        <v>Zeer groot</v>
      </c>
      <c r="P3841" s="136" t="str">
        <f>IF(CONCATENATE(C3841,D3841)="","",VLOOKUP(CONCATENATE(C3841,D3841),Karakteristieken!AQ:AQ,1,FALSE))</f>
        <v>Ops HVZeer groot</v>
      </c>
    </row>
    <row r="3842" spans="1:16" x14ac:dyDescent="0.25">
      <c r="A3842" s="59"/>
      <c r="B3842" s="59"/>
      <c r="C3842" s="59"/>
      <c r="D3842" s="59"/>
      <c r="E3842" s="60" t="s">
        <v>10470</v>
      </c>
      <c r="F3842" s="60"/>
      <c r="G3842" s="60" t="s">
        <v>4086</v>
      </c>
      <c r="H3842" s="60"/>
      <c r="I3842" s="59">
        <f t="shared" si="62"/>
        <v>14</v>
      </c>
      <c r="J3842" s="59" t="s">
        <v>1561</v>
      </c>
      <c r="K3842" s="61"/>
      <c r="L3842" s="62" t="s">
        <v>6737</v>
      </c>
      <c r="M3842" s="62" t="s">
        <v>4086</v>
      </c>
      <c r="N3842" s="72" t="str">
        <f>VLOOKUP(M3842,'Hulpblad KAR-parser'!A:C,2,FALSE)</f>
        <v>Ops HV</v>
      </c>
      <c r="O3842" s="72" t="str">
        <f>IF(VLOOKUP(M3842,'Hulpblad KAR-parser'!A:C,3,FALSE)="","",VLOOKUP(M3842,'Hulpblad KAR-parser'!A:C,3,FALSE))</f>
        <v>Zeer groot</v>
      </c>
      <c r="P3842" s="136" t="str">
        <f>IF(CONCATENATE(C3842,D3842)="","",VLOOKUP(CONCATENATE(C3842,D3842),Karakteristieken!AQ:AQ,1,FALSE))</f>
        <v/>
      </c>
    </row>
    <row r="3843" spans="1:16" x14ac:dyDescent="0.25">
      <c r="A3843" s="59"/>
      <c r="B3843" s="59"/>
      <c r="C3843" s="59"/>
      <c r="D3843" s="59"/>
      <c r="E3843" s="60" t="s">
        <v>10471</v>
      </c>
      <c r="F3843" s="60"/>
      <c r="G3843" s="60" t="s">
        <v>4086</v>
      </c>
      <c r="H3843" s="60"/>
      <c r="I3843" s="59">
        <f t="shared" si="62"/>
        <v>5</v>
      </c>
      <c r="J3843" s="59" t="s">
        <v>1561</v>
      </c>
      <c r="K3843" s="61"/>
      <c r="L3843" s="62" t="s">
        <v>6737</v>
      </c>
      <c r="M3843" s="62" t="s">
        <v>4086</v>
      </c>
      <c r="N3843" s="72" t="str">
        <f>VLOOKUP(M3843,'Hulpblad KAR-parser'!A:C,2,FALSE)</f>
        <v>Ops HV</v>
      </c>
      <c r="O3843" s="72" t="str">
        <f>IF(VLOOKUP(M3843,'Hulpblad KAR-parser'!A:C,3,FALSE)="","",VLOOKUP(M3843,'Hulpblad KAR-parser'!A:C,3,FALSE))</f>
        <v>Zeer groot</v>
      </c>
      <c r="P3843" s="136" t="str">
        <f>IF(CONCATENATE(C3843,D3843)="","",VLOOKUP(CONCATENATE(C3843,D3843),Karakteristieken!AQ:AQ,1,FALSE))</f>
        <v/>
      </c>
    </row>
    <row r="3844" spans="1:16" x14ac:dyDescent="0.25">
      <c r="A3844" s="59"/>
      <c r="B3844" s="59"/>
      <c r="C3844" s="59"/>
      <c r="D3844" s="59"/>
      <c r="E3844" s="60" t="s">
        <v>10472</v>
      </c>
      <c r="F3844" s="60"/>
      <c r="G3844" s="60" t="s">
        <v>4086</v>
      </c>
      <c r="H3844" s="60"/>
      <c r="I3844" s="59">
        <f t="shared" si="62"/>
        <v>5</v>
      </c>
      <c r="J3844" s="59" t="s">
        <v>1561</v>
      </c>
      <c r="K3844" s="61"/>
      <c r="L3844" s="62" t="s">
        <v>6737</v>
      </c>
      <c r="M3844" s="62" t="s">
        <v>4086</v>
      </c>
      <c r="N3844" s="72" t="str">
        <f>VLOOKUP(M3844,'Hulpblad KAR-parser'!A:C,2,FALSE)</f>
        <v>Ops HV</v>
      </c>
      <c r="O3844" s="72" t="str">
        <f>IF(VLOOKUP(M3844,'Hulpblad KAR-parser'!A:C,3,FALSE)="","",VLOOKUP(M3844,'Hulpblad KAR-parser'!A:C,3,FALSE))</f>
        <v>Zeer groot</v>
      </c>
      <c r="P3844" s="136" t="str">
        <f>IF(CONCATENATE(C3844,D3844)="","",VLOOKUP(CONCATENATE(C3844,D3844),Karakteristieken!AQ:AQ,1,FALSE))</f>
        <v/>
      </c>
    </row>
    <row r="3845" spans="1:16" x14ac:dyDescent="0.25">
      <c r="A3845" s="59"/>
      <c r="B3845" s="59"/>
      <c r="C3845" s="59"/>
      <c r="D3845" s="59"/>
      <c r="E3845" s="60" t="s">
        <v>10473</v>
      </c>
      <c r="F3845" s="60"/>
      <c r="G3845" s="60" t="s">
        <v>4086</v>
      </c>
      <c r="H3845" s="60"/>
      <c r="I3845" s="59">
        <f t="shared" si="62"/>
        <v>14</v>
      </c>
      <c r="J3845" s="59" t="s">
        <v>1561</v>
      </c>
      <c r="K3845" s="61"/>
      <c r="L3845" s="62" t="s">
        <v>6737</v>
      </c>
      <c r="M3845" s="62" t="s">
        <v>4086</v>
      </c>
      <c r="N3845" s="72" t="str">
        <f>VLOOKUP(M3845,'Hulpblad KAR-parser'!A:C,2,FALSE)</f>
        <v>Ops HV</v>
      </c>
      <c r="O3845" s="72" t="str">
        <f>IF(VLOOKUP(M3845,'Hulpblad KAR-parser'!A:C,3,FALSE)="","",VLOOKUP(M3845,'Hulpblad KAR-parser'!A:C,3,FALSE))</f>
        <v>Zeer groot</v>
      </c>
      <c r="P3845" s="136" t="str">
        <f>IF(CONCATENATE(C3845,D3845)="","",VLOOKUP(CONCATENATE(C3845,D3845),Karakteristieken!AQ:AQ,1,FALSE))</f>
        <v/>
      </c>
    </row>
    <row r="3846" spans="1:16" x14ac:dyDescent="0.25">
      <c r="A3846" s="59"/>
      <c r="B3846" s="59"/>
      <c r="C3846" s="59"/>
      <c r="D3846" s="59"/>
      <c r="E3846" s="60" t="s">
        <v>10474</v>
      </c>
      <c r="F3846" s="60"/>
      <c r="G3846" s="60" t="s">
        <v>4086</v>
      </c>
      <c r="H3846" s="60"/>
      <c r="I3846" s="59">
        <f t="shared" si="62"/>
        <v>5</v>
      </c>
      <c r="J3846" s="59" t="s">
        <v>1561</v>
      </c>
      <c r="K3846" s="61"/>
      <c r="L3846" s="62" t="s">
        <v>6737</v>
      </c>
      <c r="M3846" s="62" t="s">
        <v>4086</v>
      </c>
      <c r="N3846" s="72" t="str">
        <f>VLOOKUP(M3846,'Hulpblad KAR-parser'!A:C,2,FALSE)</f>
        <v>Ops HV</v>
      </c>
      <c r="O3846" s="72" t="str">
        <f>IF(VLOOKUP(M3846,'Hulpblad KAR-parser'!A:C,3,FALSE)="","",VLOOKUP(M3846,'Hulpblad KAR-parser'!A:C,3,FALSE))</f>
        <v>Zeer groot</v>
      </c>
      <c r="P3846" s="136" t="str">
        <f>IF(CONCATENATE(C3846,D3846)="","",VLOOKUP(CONCATENATE(C3846,D3846),Karakteristieken!AQ:AQ,1,FALSE))</f>
        <v/>
      </c>
    </row>
    <row r="3847" spans="1:16" x14ac:dyDescent="0.25">
      <c r="A3847" s="67">
        <v>200110526</v>
      </c>
      <c r="B3847" s="67">
        <v>200098910</v>
      </c>
      <c r="C3847" s="67" t="s">
        <v>4088</v>
      </c>
      <c r="D3847" s="67"/>
      <c r="E3847" s="68" t="s">
        <v>6396</v>
      </c>
      <c r="F3847" s="68"/>
      <c r="G3847" s="68"/>
      <c r="H3847" s="68"/>
      <c r="I3847" s="67">
        <f t="shared" si="62"/>
        <v>9</v>
      </c>
      <c r="J3847" s="67" t="s">
        <v>1613</v>
      </c>
      <c r="K3847" s="91" t="s">
        <v>12550</v>
      </c>
      <c r="L3847" s="62" t="s">
        <v>6737</v>
      </c>
      <c r="M3847" s="62" t="s">
        <v>6396</v>
      </c>
      <c r="N3847" s="72" t="e">
        <f>VLOOKUP(M3847,'Hulpblad KAR-parser'!A:C,2,FALSE)</f>
        <v>#N/A</v>
      </c>
      <c r="O3847" s="72" t="e">
        <f>IF(VLOOKUP(M3847,'Hulpblad KAR-parser'!A:C,3,FALSE)="","",VLOOKUP(M3847,'Hulpblad KAR-parser'!A:C,3,FALSE))</f>
        <v>#N/A</v>
      </c>
      <c r="P3847" s="136" t="e">
        <f>IF(CONCATENATE(C3847,D3847)="","",VLOOKUP(CONCATENATE(C3847,D3847),Karakteristieken!AQ:AQ,1,FALSE))</f>
        <v>#N/A</v>
      </c>
    </row>
    <row r="3848" spans="1:16" x14ac:dyDescent="0.25">
      <c r="A3848" s="67"/>
      <c r="B3848" s="67"/>
      <c r="C3848" s="67"/>
      <c r="D3848" s="67"/>
      <c r="E3848" s="68" t="s">
        <v>10503</v>
      </c>
      <c r="F3848" s="68"/>
      <c r="G3848" s="68" t="s">
        <v>6396</v>
      </c>
      <c r="H3848" s="68"/>
      <c r="I3848" s="67">
        <f t="shared" si="62"/>
        <v>5</v>
      </c>
      <c r="J3848" s="67" t="s">
        <v>1561</v>
      </c>
      <c r="K3848" s="91" t="s">
        <v>12550</v>
      </c>
      <c r="L3848" s="62" t="s">
        <v>6737</v>
      </c>
      <c r="M3848" s="62" t="s">
        <v>6396</v>
      </c>
      <c r="N3848" s="72" t="e">
        <f>VLOOKUP(M3848,'Hulpblad KAR-parser'!A:C,2,FALSE)</f>
        <v>#N/A</v>
      </c>
      <c r="O3848" s="72" t="e">
        <f>IF(VLOOKUP(M3848,'Hulpblad KAR-parser'!A:C,3,FALSE)="","",VLOOKUP(M3848,'Hulpblad KAR-parser'!A:C,3,FALSE))</f>
        <v>#N/A</v>
      </c>
      <c r="P3848" s="136" t="str">
        <f>IF(CONCATENATE(C3848,D3848)="","",VLOOKUP(CONCATENATE(C3848,D3848),Karakteristieken!AQ:AQ,1,FALSE))</f>
        <v/>
      </c>
    </row>
    <row r="3849" spans="1:16" x14ac:dyDescent="0.25">
      <c r="A3849" s="67"/>
      <c r="B3849" s="67"/>
      <c r="C3849" s="67"/>
      <c r="D3849" s="67"/>
      <c r="E3849" s="68" t="s">
        <v>10504</v>
      </c>
      <c r="F3849" s="68"/>
      <c r="G3849" s="68" t="s">
        <v>6396</v>
      </c>
      <c r="H3849" s="68"/>
      <c r="I3849" s="67">
        <f t="shared" si="62"/>
        <v>6</v>
      </c>
      <c r="J3849" s="67" t="s">
        <v>1561</v>
      </c>
      <c r="K3849" s="91" t="s">
        <v>12550</v>
      </c>
      <c r="L3849" s="62" t="s">
        <v>6737</v>
      </c>
      <c r="M3849" s="62" t="s">
        <v>6396</v>
      </c>
      <c r="N3849" s="72" t="e">
        <f>VLOOKUP(M3849,'Hulpblad KAR-parser'!A:C,2,FALSE)</f>
        <v>#N/A</v>
      </c>
      <c r="O3849" s="72" t="e">
        <f>IF(VLOOKUP(M3849,'Hulpblad KAR-parser'!A:C,3,FALSE)="","",VLOOKUP(M3849,'Hulpblad KAR-parser'!A:C,3,FALSE))</f>
        <v>#N/A</v>
      </c>
      <c r="P3849" s="136" t="str">
        <f>IF(CONCATENATE(C3849,D3849)="","",VLOOKUP(CONCATENATE(C3849,D3849),Karakteristieken!AQ:AQ,1,FALSE))</f>
        <v/>
      </c>
    </row>
    <row r="3850" spans="1:16" x14ac:dyDescent="0.25">
      <c r="A3850" s="59">
        <v>200110527</v>
      </c>
      <c r="B3850" s="59">
        <v>200098911</v>
      </c>
      <c r="C3850" s="59" t="s">
        <v>4088</v>
      </c>
      <c r="D3850" s="59" t="s">
        <v>3578</v>
      </c>
      <c r="E3850" s="60" t="s">
        <v>4098</v>
      </c>
      <c r="F3850" s="60"/>
      <c r="G3850" s="60"/>
      <c r="H3850" s="60"/>
      <c r="I3850" s="59">
        <f t="shared" si="62"/>
        <v>15</v>
      </c>
      <c r="J3850" s="59" t="s">
        <v>1613</v>
      </c>
      <c r="K3850" s="61"/>
      <c r="L3850" s="62" t="s">
        <v>6737</v>
      </c>
      <c r="M3850" s="62" t="s">
        <v>4098</v>
      </c>
      <c r="N3850" s="72" t="str">
        <f>VLOOKUP(M3850,'Hulpblad KAR-parser'!A:C,2,FALSE)</f>
        <v>Ops IBGS</v>
      </c>
      <c r="O3850" s="72" t="str">
        <f>IF(VLOOKUP(M3850,'Hulpblad KAR-parser'!A:C,3,FALSE)="","",VLOOKUP(M3850,'Hulpblad KAR-parser'!A:C,3,FALSE))</f>
        <v>Groot</v>
      </c>
      <c r="P3850" s="136" t="str">
        <f>IF(CONCATENATE(C3850,D3850)="","",VLOOKUP(CONCATENATE(C3850,D3850),Karakteristieken!AQ:AQ,1,FALSE))</f>
        <v>Ops IBGSGroot</v>
      </c>
    </row>
    <row r="3851" spans="1:16" x14ac:dyDescent="0.25">
      <c r="A3851" s="59"/>
      <c r="B3851" s="59"/>
      <c r="C3851" s="59"/>
      <c r="D3851" s="59"/>
      <c r="E3851" s="60" t="s">
        <v>10477</v>
      </c>
      <c r="F3851" s="60"/>
      <c r="G3851" s="60" t="s">
        <v>4098</v>
      </c>
      <c r="H3851" s="60"/>
      <c r="I3851" s="59">
        <f t="shared" si="62"/>
        <v>5</v>
      </c>
      <c r="J3851" s="59" t="s">
        <v>1561</v>
      </c>
      <c r="K3851" s="61"/>
      <c r="L3851" s="62" t="s">
        <v>6737</v>
      </c>
      <c r="M3851" s="62" t="s">
        <v>4098</v>
      </c>
      <c r="N3851" s="72" t="str">
        <f>VLOOKUP(M3851,'Hulpblad KAR-parser'!A:C,2,FALSE)</f>
        <v>Ops IBGS</v>
      </c>
      <c r="O3851" s="72" t="str">
        <f>IF(VLOOKUP(M3851,'Hulpblad KAR-parser'!A:C,3,FALSE)="","",VLOOKUP(M3851,'Hulpblad KAR-parser'!A:C,3,FALSE))</f>
        <v>Groot</v>
      </c>
      <c r="P3851" s="136" t="str">
        <f>IF(CONCATENATE(C3851,D3851)="","",VLOOKUP(CONCATENATE(C3851,D3851),Karakteristieken!AQ:AQ,1,FALSE))</f>
        <v/>
      </c>
    </row>
    <row r="3852" spans="1:16" x14ac:dyDescent="0.25">
      <c r="A3852" s="59"/>
      <c r="B3852" s="59"/>
      <c r="C3852" s="59"/>
      <c r="D3852" s="59"/>
      <c r="E3852" s="60" t="s">
        <v>10478</v>
      </c>
      <c r="F3852" s="60"/>
      <c r="G3852" s="60" t="s">
        <v>4098</v>
      </c>
      <c r="H3852" s="60"/>
      <c r="I3852" s="59">
        <f t="shared" si="62"/>
        <v>10</v>
      </c>
      <c r="J3852" s="59" t="s">
        <v>1561</v>
      </c>
      <c r="K3852" s="61"/>
      <c r="L3852" s="62" t="s">
        <v>6737</v>
      </c>
      <c r="M3852" s="62" t="s">
        <v>4098</v>
      </c>
      <c r="N3852" s="72" t="str">
        <f>VLOOKUP(M3852,'Hulpblad KAR-parser'!A:C,2,FALSE)</f>
        <v>Ops IBGS</v>
      </c>
      <c r="O3852" s="72" t="str">
        <f>IF(VLOOKUP(M3852,'Hulpblad KAR-parser'!A:C,3,FALSE)="","",VLOOKUP(M3852,'Hulpblad KAR-parser'!A:C,3,FALSE))</f>
        <v>Groot</v>
      </c>
      <c r="P3852" s="136" t="str">
        <f>IF(CONCATENATE(C3852,D3852)="","",VLOOKUP(CONCATENATE(C3852,D3852),Karakteristieken!AQ:AQ,1,FALSE))</f>
        <v/>
      </c>
    </row>
    <row r="3853" spans="1:16" x14ac:dyDescent="0.25">
      <c r="A3853" s="59"/>
      <c r="B3853" s="59"/>
      <c r="C3853" s="59"/>
      <c r="D3853" s="59"/>
      <c r="E3853" s="60" t="s">
        <v>10479</v>
      </c>
      <c r="F3853" s="60"/>
      <c r="G3853" s="60" t="s">
        <v>4098</v>
      </c>
      <c r="H3853" s="60"/>
      <c r="I3853" s="59">
        <f t="shared" si="62"/>
        <v>5</v>
      </c>
      <c r="J3853" s="59" t="s">
        <v>1561</v>
      </c>
      <c r="K3853" s="61"/>
      <c r="L3853" s="62" t="s">
        <v>6737</v>
      </c>
      <c r="M3853" s="62" t="s">
        <v>4098</v>
      </c>
      <c r="N3853" s="72" t="str">
        <f>VLOOKUP(M3853,'Hulpblad KAR-parser'!A:C,2,FALSE)</f>
        <v>Ops IBGS</v>
      </c>
      <c r="O3853" s="72" t="str">
        <f>IF(VLOOKUP(M3853,'Hulpblad KAR-parser'!A:C,3,FALSE)="","",VLOOKUP(M3853,'Hulpblad KAR-parser'!A:C,3,FALSE))</f>
        <v>Groot</v>
      </c>
      <c r="P3853" s="136" t="str">
        <f>IF(CONCATENATE(C3853,D3853)="","",VLOOKUP(CONCATENATE(C3853,D3853),Karakteristieken!AQ:AQ,1,FALSE))</f>
        <v/>
      </c>
    </row>
    <row r="3854" spans="1:16" x14ac:dyDescent="0.25">
      <c r="A3854" s="59"/>
      <c r="B3854" s="59"/>
      <c r="C3854" s="59"/>
      <c r="D3854" s="59"/>
      <c r="E3854" s="60" t="s">
        <v>10476</v>
      </c>
      <c r="F3854" s="60"/>
      <c r="G3854" s="60" t="s">
        <v>4098</v>
      </c>
      <c r="H3854" s="60"/>
      <c r="I3854" s="59">
        <f t="shared" si="62"/>
        <v>11</v>
      </c>
      <c r="J3854" s="59" t="s">
        <v>1561</v>
      </c>
      <c r="K3854" s="61"/>
      <c r="L3854" s="62" t="s">
        <v>6737</v>
      </c>
      <c r="M3854" s="62" t="s">
        <v>4098</v>
      </c>
      <c r="N3854" s="72" t="str">
        <f>VLOOKUP(M3854,'Hulpblad KAR-parser'!A:C,2,FALSE)</f>
        <v>Ops IBGS</v>
      </c>
      <c r="O3854" s="72" t="str">
        <f>IF(VLOOKUP(M3854,'Hulpblad KAR-parser'!A:C,3,FALSE)="","",VLOOKUP(M3854,'Hulpblad KAR-parser'!A:C,3,FALSE))</f>
        <v>Groot</v>
      </c>
      <c r="P3854" s="136" t="str">
        <f>IF(CONCATENATE(C3854,D3854)="","",VLOOKUP(CONCATENATE(C3854,D3854),Karakteristieken!AQ:AQ,1,FALSE))</f>
        <v/>
      </c>
    </row>
    <row r="3855" spans="1:16" x14ac:dyDescent="0.25">
      <c r="A3855" s="59"/>
      <c r="B3855" s="59"/>
      <c r="C3855" s="59"/>
      <c r="D3855" s="59"/>
      <c r="E3855" s="60" t="s">
        <v>10480</v>
      </c>
      <c r="F3855" s="60"/>
      <c r="G3855" s="60" t="s">
        <v>4098</v>
      </c>
      <c r="H3855" s="60"/>
      <c r="I3855" s="59">
        <f t="shared" si="62"/>
        <v>7</v>
      </c>
      <c r="J3855" s="59" t="s">
        <v>1561</v>
      </c>
      <c r="K3855" s="61"/>
      <c r="L3855" s="62" t="s">
        <v>6737</v>
      </c>
      <c r="M3855" s="62" t="s">
        <v>4098</v>
      </c>
      <c r="N3855" s="72" t="str">
        <f>VLOOKUP(M3855,'Hulpblad KAR-parser'!A:C,2,FALSE)</f>
        <v>Ops IBGS</v>
      </c>
      <c r="O3855" s="72" t="str">
        <f>IF(VLOOKUP(M3855,'Hulpblad KAR-parser'!A:C,3,FALSE)="","",VLOOKUP(M3855,'Hulpblad KAR-parser'!A:C,3,FALSE))</f>
        <v>Groot</v>
      </c>
      <c r="P3855" s="136" t="str">
        <f>IF(CONCATENATE(C3855,D3855)="","",VLOOKUP(CONCATENATE(C3855,D3855),Karakteristieken!AQ:AQ,1,FALSE))</f>
        <v/>
      </c>
    </row>
    <row r="3856" spans="1:16" x14ac:dyDescent="0.25">
      <c r="A3856" s="59"/>
      <c r="B3856" s="59"/>
      <c r="C3856" s="59"/>
      <c r="D3856" s="59"/>
      <c r="E3856" s="60" t="s">
        <v>10481</v>
      </c>
      <c r="F3856" s="60"/>
      <c r="G3856" s="60" t="s">
        <v>4098</v>
      </c>
      <c r="H3856" s="60"/>
      <c r="I3856" s="59">
        <f t="shared" si="62"/>
        <v>10</v>
      </c>
      <c r="J3856" s="59" t="s">
        <v>1561</v>
      </c>
      <c r="K3856" s="61"/>
      <c r="L3856" s="62" t="s">
        <v>6737</v>
      </c>
      <c r="M3856" s="62" t="s">
        <v>4098</v>
      </c>
      <c r="N3856" s="72" t="str">
        <f>VLOOKUP(M3856,'Hulpblad KAR-parser'!A:C,2,FALSE)</f>
        <v>Ops IBGS</v>
      </c>
      <c r="O3856" s="72" t="str">
        <f>IF(VLOOKUP(M3856,'Hulpblad KAR-parser'!A:C,3,FALSE)="","",VLOOKUP(M3856,'Hulpblad KAR-parser'!A:C,3,FALSE))</f>
        <v>Groot</v>
      </c>
      <c r="P3856" s="136" t="str">
        <f>IF(CONCATENATE(C3856,D3856)="","",VLOOKUP(CONCATENATE(C3856,D3856),Karakteristieken!AQ:AQ,1,FALSE))</f>
        <v/>
      </c>
    </row>
    <row r="3857" spans="1:16" x14ac:dyDescent="0.25">
      <c r="A3857" s="59"/>
      <c r="B3857" s="59"/>
      <c r="C3857" s="59"/>
      <c r="D3857" s="59"/>
      <c r="E3857" s="60" t="s">
        <v>10482</v>
      </c>
      <c r="F3857" s="60"/>
      <c r="G3857" s="60" t="s">
        <v>4098</v>
      </c>
      <c r="H3857" s="60"/>
      <c r="I3857" s="59">
        <f t="shared" si="62"/>
        <v>5</v>
      </c>
      <c r="J3857" s="59" t="s">
        <v>1561</v>
      </c>
      <c r="K3857" s="61"/>
      <c r="L3857" s="62" t="s">
        <v>6737</v>
      </c>
      <c r="M3857" s="62" t="s">
        <v>4098</v>
      </c>
      <c r="N3857" s="72" t="str">
        <f>VLOOKUP(M3857,'Hulpblad KAR-parser'!A:C,2,FALSE)</f>
        <v>Ops IBGS</v>
      </c>
      <c r="O3857" s="72" t="str">
        <f>IF(VLOOKUP(M3857,'Hulpblad KAR-parser'!A:C,3,FALSE)="","",VLOOKUP(M3857,'Hulpblad KAR-parser'!A:C,3,FALSE))</f>
        <v>Groot</v>
      </c>
      <c r="P3857" s="136" t="str">
        <f>IF(CONCATENATE(C3857,D3857)="","",VLOOKUP(CONCATENATE(C3857,D3857),Karakteristieken!AQ:AQ,1,FALSE))</f>
        <v/>
      </c>
    </row>
    <row r="3858" spans="1:16" x14ac:dyDescent="0.25">
      <c r="A3858" s="59">
        <v>200110528</v>
      </c>
      <c r="B3858" s="59">
        <v>200098912</v>
      </c>
      <c r="C3858" s="59" t="s">
        <v>4088</v>
      </c>
      <c r="D3858" s="59" t="s">
        <v>3565</v>
      </c>
      <c r="E3858" s="60" t="s">
        <v>4092</v>
      </c>
      <c r="F3858" s="60"/>
      <c r="G3858" s="60"/>
      <c r="H3858" s="60"/>
      <c r="I3858" s="59">
        <f t="shared" si="62"/>
        <v>15</v>
      </c>
      <c r="J3858" s="59" t="s">
        <v>1613</v>
      </c>
      <c r="K3858" s="61"/>
      <c r="L3858" s="62" t="s">
        <v>6737</v>
      </c>
      <c r="M3858" s="62" t="s">
        <v>4092</v>
      </c>
      <c r="N3858" s="72" t="str">
        <f>VLOOKUP(M3858,'Hulpblad KAR-parser'!A:C,2,FALSE)</f>
        <v>Ops IBGS</v>
      </c>
      <c r="O3858" s="72" t="str">
        <f>IF(VLOOKUP(M3858,'Hulpblad KAR-parser'!A:C,3,FALSE)="","",VLOOKUP(M3858,'Hulpblad KAR-parser'!A:C,3,FALSE))</f>
        <v>Klein</v>
      </c>
      <c r="P3858" s="136" t="str">
        <f>IF(CONCATENATE(C3858,D3858)="","",VLOOKUP(CONCATENATE(C3858,D3858),Karakteristieken!AQ:AQ,1,FALSE))</f>
        <v>Ops IBGSKlein</v>
      </c>
    </row>
    <row r="3859" spans="1:16" x14ac:dyDescent="0.25">
      <c r="A3859" s="59"/>
      <c r="B3859" s="59"/>
      <c r="C3859" s="59"/>
      <c r="D3859" s="59"/>
      <c r="E3859" s="60" t="s">
        <v>10484</v>
      </c>
      <c r="F3859" s="60"/>
      <c r="G3859" s="60" t="s">
        <v>4092</v>
      </c>
      <c r="H3859" s="60"/>
      <c r="I3859" s="59">
        <f t="shared" si="62"/>
        <v>5</v>
      </c>
      <c r="J3859" s="59" t="s">
        <v>1561</v>
      </c>
      <c r="K3859" s="61"/>
      <c r="L3859" s="62" t="s">
        <v>6737</v>
      </c>
      <c r="M3859" s="62" t="s">
        <v>4092</v>
      </c>
      <c r="N3859" s="72" t="str">
        <f>VLOOKUP(M3859,'Hulpblad KAR-parser'!A:C,2,FALSE)</f>
        <v>Ops IBGS</v>
      </c>
      <c r="O3859" s="72" t="str">
        <f>IF(VLOOKUP(M3859,'Hulpblad KAR-parser'!A:C,3,FALSE)="","",VLOOKUP(M3859,'Hulpblad KAR-parser'!A:C,3,FALSE))</f>
        <v>Klein</v>
      </c>
      <c r="P3859" s="136" t="str">
        <f>IF(CONCATENATE(C3859,D3859)="","",VLOOKUP(CONCATENATE(C3859,D3859),Karakteristieken!AQ:AQ,1,FALSE))</f>
        <v/>
      </c>
    </row>
    <row r="3860" spans="1:16" x14ac:dyDescent="0.25">
      <c r="A3860" s="59"/>
      <c r="B3860" s="59"/>
      <c r="C3860" s="59"/>
      <c r="D3860" s="59"/>
      <c r="E3860" s="60" t="s">
        <v>10483</v>
      </c>
      <c r="F3860" s="60"/>
      <c r="G3860" s="60" t="s">
        <v>4092</v>
      </c>
      <c r="H3860" s="60"/>
      <c r="I3860" s="59">
        <f t="shared" si="62"/>
        <v>11</v>
      </c>
      <c r="J3860" s="59" t="s">
        <v>1561</v>
      </c>
      <c r="K3860" s="61"/>
      <c r="L3860" s="62" t="s">
        <v>6737</v>
      </c>
      <c r="M3860" s="62" t="s">
        <v>4092</v>
      </c>
      <c r="N3860" s="72" t="str">
        <f>VLOOKUP(M3860,'Hulpblad KAR-parser'!A:C,2,FALSE)</f>
        <v>Ops IBGS</v>
      </c>
      <c r="O3860" s="72" t="str">
        <f>IF(VLOOKUP(M3860,'Hulpblad KAR-parser'!A:C,3,FALSE)="","",VLOOKUP(M3860,'Hulpblad KAR-parser'!A:C,3,FALSE))</f>
        <v>Klein</v>
      </c>
      <c r="P3860" s="136" t="str">
        <f>IF(CONCATENATE(C3860,D3860)="","",VLOOKUP(CONCATENATE(C3860,D3860),Karakteristieken!AQ:AQ,1,FALSE))</f>
        <v/>
      </c>
    </row>
    <row r="3861" spans="1:16" x14ac:dyDescent="0.25">
      <c r="A3861" s="59"/>
      <c r="B3861" s="59"/>
      <c r="C3861" s="59"/>
      <c r="D3861" s="59"/>
      <c r="E3861" s="60" t="s">
        <v>10485</v>
      </c>
      <c r="F3861" s="60"/>
      <c r="G3861" s="60" t="s">
        <v>4092</v>
      </c>
      <c r="H3861" s="60"/>
      <c r="I3861" s="59">
        <f t="shared" si="62"/>
        <v>7</v>
      </c>
      <c r="J3861" s="59" t="s">
        <v>1561</v>
      </c>
      <c r="K3861" s="61"/>
      <c r="L3861" s="62" t="s">
        <v>6737</v>
      </c>
      <c r="M3861" s="62" t="s">
        <v>4092</v>
      </c>
      <c r="N3861" s="72" t="str">
        <f>VLOOKUP(M3861,'Hulpblad KAR-parser'!A:C,2,FALSE)</f>
        <v>Ops IBGS</v>
      </c>
      <c r="O3861" s="72" t="str">
        <f>IF(VLOOKUP(M3861,'Hulpblad KAR-parser'!A:C,3,FALSE)="","",VLOOKUP(M3861,'Hulpblad KAR-parser'!A:C,3,FALSE))</f>
        <v>Klein</v>
      </c>
      <c r="P3861" s="136" t="str">
        <f>IF(CONCATENATE(C3861,D3861)="","",VLOOKUP(CONCATENATE(C3861,D3861),Karakteristieken!AQ:AQ,1,FALSE))</f>
        <v/>
      </c>
    </row>
    <row r="3862" spans="1:16" x14ac:dyDescent="0.25">
      <c r="A3862" s="59"/>
      <c r="B3862" s="59"/>
      <c r="C3862" s="59"/>
      <c r="D3862" s="59"/>
      <c r="E3862" s="60" t="s">
        <v>10486</v>
      </c>
      <c r="F3862" s="60"/>
      <c r="G3862" s="60" t="s">
        <v>4092</v>
      </c>
      <c r="H3862" s="60"/>
      <c r="I3862" s="59">
        <f t="shared" ref="I3862:I3925" si="63">LEN(E3862)</f>
        <v>10</v>
      </c>
      <c r="J3862" s="59" t="s">
        <v>1561</v>
      </c>
      <c r="K3862" s="61"/>
      <c r="L3862" s="62" t="s">
        <v>6737</v>
      </c>
      <c r="M3862" s="62" t="s">
        <v>4092</v>
      </c>
      <c r="N3862" s="72" t="str">
        <f>VLOOKUP(M3862,'Hulpblad KAR-parser'!A:C,2,FALSE)</f>
        <v>Ops IBGS</v>
      </c>
      <c r="O3862" s="72" t="str">
        <f>IF(VLOOKUP(M3862,'Hulpblad KAR-parser'!A:C,3,FALSE)="","",VLOOKUP(M3862,'Hulpblad KAR-parser'!A:C,3,FALSE))</f>
        <v>Klein</v>
      </c>
      <c r="P3862" s="136" t="str">
        <f>IF(CONCATENATE(C3862,D3862)="","",VLOOKUP(CONCATENATE(C3862,D3862),Karakteristieken!AQ:AQ,1,FALSE))</f>
        <v/>
      </c>
    </row>
    <row r="3863" spans="1:16" x14ac:dyDescent="0.25">
      <c r="A3863" s="59"/>
      <c r="B3863" s="59"/>
      <c r="C3863" s="59"/>
      <c r="D3863" s="59"/>
      <c r="E3863" s="60" t="s">
        <v>10487</v>
      </c>
      <c r="F3863" s="60"/>
      <c r="G3863" s="60" t="s">
        <v>4092</v>
      </c>
      <c r="H3863" s="60"/>
      <c r="I3863" s="59">
        <f t="shared" si="63"/>
        <v>5</v>
      </c>
      <c r="J3863" s="59" t="s">
        <v>1561</v>
      </c>
      <c r="K3863" s="61"/>
      <c r="L3863" s="62" t="s">
        <v>6737</v>
      </c>
      <c r="M3863" s="62" t="s">
        <v>4092</v>
      </c>
      <c r="N3863" s="72" t="str">
        <f>VLOOKUP(M3863,'Hulpblad KAR-parser'!A:C,2,FALSE)</f>
        <v>Ops IBGS</v>
      </c>
      <c r="O3863" s="72" t="str">
        <f>IF(VLOOKUP(M3863,'Hulpblad KAR-parser'!A:C,3,FALSE)="","",VLOOKUP(M3863,'Hulpblad KAR-parser'!A:C,3,FALSE))</f>
        <v>Klein</v>
      </c>
      <c r="P3863" s="136" t="str">
        <f>IF(CONCATENATE(C3863,D3863)="","",VLOOKUP(CONCATENATE(C3863,D3863),Karakteristieken!AQ:AQ,1,FALSE))</f>
        <v/>
      </c>
    </row>
    <row r="3864" spans="1:16" x14ac:dyDescent="0.25">
      <c r="A3864" s="59"/>
      <c r="B3864" s="59"/>
      <c r="C3864" s="59"/>
      <c r="D3864" s="59"/>
      <c r="E3864" s="60" t="s">
        <v>10488</v>
      </c>
      <c r="F3864" s="60"/>
      <c r="G3864" s="60" t="s">
        <v>4092</v>
      </c>
      <c r="H3864" s="60"/>
      <c r="I3864" s="59">
        <f t="shared" si="63"/>
        <v>10</v>
      </c>
      <c r="J3864" s="59" t="s">
        <v>1561</v>
      </c>
      <c r="K3864" s="61"/>
      <c r="L3864" s="62" t="s">
        <v>6737</v>
      </c>
      <c r="M3864" s="62" t="s">
        <v>4092</v>
      </c>
      <c r="N3864" s="72" t="str">
        <f>VLOOKUP(M3864,'Hulpblad KAR-parser'!A:C,2,FALSE)</f>
        <v>Ops IBGS</v>
      </c>
      <c r="O3864" s="72" t="str">
        <f>IF(VLOOKUP(M3864,'Hulpblad KAR-parser'!A:C,3,FALSE)="","",VLOOKUP(M3864,'Hulpblad KAR-parser'!A:C,3,FALSE))</f>
        <v>Klein</v>
      </c>
      <c r="P3864" s="136" t="str">
        <f>IF(CONCATENATE(C3864,D3864)="","",VLOOKUP(CONCATENATE(C3864,D3864),Karakteristieken!AQ:AQ,1,FALSE))</f>
        <v/>
      </c>
    </row>
    <row r="3865" spans="1:16" x14ac:dyDescent="0.25">
      <c r="A3865" s="59"/>
      <c r="B3865" s="59"/>
      <c r="C3865" s="59"/>
      <c r="D3865" s="59"/>
      <c r="E3865" s="60" t="s">
        <v>10489</v>
      </c>
      <c r="F3865" s="60"/>
      <c r="G3865" s="60" t="s">
        <v>4092</v>
      </c>
      <c r="H3865" s="60"/>
      <c r="I3865" s="59">
        <f t="shared" si="63"/>
        <v>5</v>
      </c>
      <c r="J3865" s="59" t="s">
        <v>1561</v>
      </c>
      <c r="K3865" s="61"/>
      <c r="L3865" s="62" t="s">
        <v>6737</v>
      </c>
      <c r="M3865" s="62" t="s">
        <v>4092</v>
      </c>
      <c r="N3865" s="72" t="str">
        <f>VLOOKUP(M3865,'Hulpblad KAR-parser'!A:C,2,FALSE)</f>
        <v>Ops IBGS</v>
      </c>
      <c r="O3865" s="72" t="str">
        <f>IF(VLOOKUP(M3865,'Hulpblad KAR-parser'!A:C,3,FALSE)="","",VLOOKUP(M3865,'Hulpblad KAR-parser'!A:C,3,FALSE))</f>
        <v>Klein</v>
      </c>
      <c r="P3865" s="136" t="str">
        <f>IF(CONCATENATE(C3865,D3865)="","",VLOOKUP(CONCATENATE(C3865,D3865),Karakteristieken!AQ:AQ,1,FALSE))</f>
        <v/>
      </c>
    </row>
    <row r="3866" spans="1:16" x14ac:dyDescent="0.25">
      <c r="A3866" s="59">
        <v>200110529</v>
      </c>
      <c r="B3866" s="59">
        <v>200098913</v>
      </c>
      <c r="C3866" s="59" t="s">
        <v>4088</v>
      </c>
      <c r="D3866" s="59" t="s">
        <v>3572</v>
      </c>
      <c r="E3866" s="60" t="s">
        <v>4095</v>
      </c>
      <c r="F3866" s="60"/>
      <c r="G3866" s="60"/>
      <c r="H3866" s="60"/>
      <c r="I3866" s="59">
        <f t="shared" si="63"/>
        <v>16</v>
      </c>
      <c r="J3866" s="59" t="s">
        <v>1613</v>
      </c>
      <c r="K3866" s="61"/>
      <c r="L3866" s="62" t="s">
        <v>6737</v>
      </c>
      <c r="M3866" s="62" t="s">
        <v>4095</v>
      </c>
      <c r="N3866" s="72" t="str">
        <f>VLOOKUP(M3866,'Hulpblad KAR-parser'!A:C,2,FALSE)</f>
        <v>Ops IBGS</v>
      </c>
      <c r="O3866" s="72" t="str">
        <f>IF(VLOOKUP(M3866,'Hulpblad KAR-parser'!A:C,3,FALSE)="","",VLOOKUP(M3866,'Hulpblad KAR-parser'!A:C,3,FALSE))</f>
        <v>Middel</v>
      </c>
      <c r="P3866" s="136" t="str">
        <f>IF(CONCATENATE(C3866,D3866)="","",VLOOKUP(CONCATENATE(C3866,D3866),Karakteristieken!AQ:AQ,1,FALSE))</f>
        <v>Ops IBGSMiddel</v>
      </c>
    </row>
    <row r="3867" spans="1:16" x14ac:dyDescent="0.25">
      <c r="A3867" s="59"/>
      <c r="B3867" s="59"/>
      <c r="C3867" s="59"/>
      <c r="D3867" s="59"/>
      <c r="E3867" s="60" t="s">
        <v>10491</v>
      </c>
      <c r="F3867" s="60"/>
      <c r="G3867" s="60" t="s">
        <v>4095</v>
      </c>
      <c r="H3867" s="60"/>
      <c r="I3867" s="59">
        <f t="shared" si="63"/>
        <v>5</v>
      </c>
      <c r="J3867" s="59" t="s">
        <v>1561</v>
      </c>
      <c r="K3867" s="61"/>
      <c r="L3867" s="62" t="s">
        <v>6737</v>
      </c>
      <c r="M3867" s="62" t="s">
        <v>4095</v>
      </c>
      <c r="N3867" s="72" t="str">
        <f>VLOOKUP(M3867,'Hulpblad KAR-parser'!A:C,2,FALSE)</f>
        <v>Ops IBGS</v>
      </c>
      <c r="O3867" s="72" t="str">
        <f>IF(VLOOKUP(M3867,'Hulpblad KAR-parser'!A:C,3,FALSE)="","",VLOOKUP(M3867,'Hulpblad KAR-parser'!A:C,3,FALSE))</f>
        <v>Middel</v>
      </c>
      <c r="P3867" s="136" t="str">
        <f>IF(CONCATENATE(C3867,D3867)="","",VLOOKUP(CONCATENATE(C3867,D3867),Karakteristieken!AQ:AQ,1,FALSE))</f>
        <v/>
      </c>
    </row>
    <row r="3868" spans="1:16" x14ac:dyDescent="0.25">
      <c r="A3868" s="59"/>
      <c r="B3868" s="59"/>
      <c r="C3868" s="59"/>
      <c r="D3868" s="59"/>
      <c r="E3868" s="60" t="s">
        <v>10490</v>
      </c>
      <c r="F3868" s="60"/>
      <c r="G3868" s="60" t="s">
        <v>4095</v>
      </c>
      <c r="H3868" s="60"/>
      <c r="I3868" s="59">
        <f t="shared" si="63"/>
        <v>12</v>
      </c>
      <c r="J3868" s="59" t="s">
        <v>1561</v>
      </c>
      <c r="K3868" s="61"/>
      <c r="L3868" s="62" t="s">
        <v>6737</v>
      </c>
      <c r="M3868" s="62" t="s">
        <v>4095</v>
      </c>
      <c r="N3868" s="72" t="str">
        <f>VLOOKUP(M3868,'Hulpblad KAR-parser'!A:C,2,FALSE)</f>
        <v>Ops IBGS</v>
      </c>
      <c r="O3868" s="72" t="str">
        <f>IF(VLOOKUP(M3868,'Hulpblad KAR-parser'!A:C,3,FALSE)="","",VLOOKUP(M3868,'Hulpblad KAR-parser'!A:C,3,FALSE))</f>
        <v>Middel</v>
      </c>
      <c r="P3868" s="136" t="str">
        <f>IF(CONCATENATE(C3868,D3868)="","",VLOOKUP(CONCATENATE(C3868,D3868),Karakteristieken!AQ:AQ,1,FALSE))</f>
        <v/>
      </c>
    </row>
    <row r="3869" spans="1:16" x14ac:dyDescent="0.25">
      <c r="A3869" s="59"/>
      <c r="B3869" s="59"/>
      <c r="C3869" s="59"/>
      <c r="D3869" s="59"/>
      <c r="E3869" s="60" t="s">
        <v>12151</v>
      </c>
      <c r="F3869" s="60"/>
      <c r="G3869" s="60" t="s">
        <v>4095</v>
      </c>
      <c r="H3869" s="60"/>
      <c r="I3869" s="59">
        <f t="shared" si="63"/>
        <v>7</v>
      </c>
      <c r="J3869" s="59" t="s">
        <v>1561</v>
      </c>
      <c r="K3869" s="61"/>
      <c r="L3869" s="62" t="s">
        <v>6737</v>
      </c>
      <c r="M3869" s="62" t="s">
        <v>4095</v>
      </c>
      <c r="N3869" s="72" t="str">
        <f>VLOOKUP(M3869,'Hulpblad KAR-parser'!A:C,2,FALSE)</f>
        <v>Ops IBGS</v>
      </c>
      <c r="O3869" s="72" t="str">
        <f>IF(VLOOKUP(M3869,'Hulpblad KAR-parser'!A:C,3,FALSE)="","",VLOOKUP(M3869,'Hulpblad KAR-parser'!A:C,3,FALSE))</f>
        <v>Middel</v>
      </c>
      <c r="P3869" s="136" t="str">
        <f>IF(CONCATENATE(C3869,D3869)="","",VLOOKUP(CONCATENATE(C3869,D3869),Karakteristieken!AQ:AQ,1,FALSE))</f>
        <v/>
      </c>
    </row>
    <row r="3870" spans="1:16" x14ac:dyDescent="0.25">
      <c r="A3870" s="59"/>
      <c r="B3870" s="59"/>
      <c r="C3870" s="59"/>
      <c r="D3870" s="59"/>
      <c r="E3870" s="60" t="s">
        <v>10492</v>
      </c>
      <c r="F3870" s="60"/>
      <c r="G3870" s="60" t="s">
        <v>4095</v>
      </c>
      <c r="H3870" s="60"/>
      <c r="I3870" s="59">
        <f t="shared" si="63"/>
        <v>5</v>
      </c>
      <c r="J3870" s="59" t="s">
        <v>1561</v>
      </c>
      <c r="K3870" s="61"/>
      <c r="L3870" s="62" t="s">
        <v>6737</v>
      </c>
      <c r="M3870" s="62" t="s">
        <v>4095</v>
      </c>
      <c r="N3870" s="72" t="str">
        <f>VLOOKUP(M3870,'Hulpblad KAR-parser'!A:C,2,FALSE)</f>
        <v>Ops IBGS</v>
      </c>
      <c r="O3870" s="72" t="str">
        <f>IF(VLOOKUP(M3870,'Hulpblad KAR-parser'!A:C,3,FALSE)="","",VLOOKUP(M3870,'Hulpblad KAR-parser'!A:C,3,FALSE))</f>
        <v>Middel</v>
      </c>
      <c r="P3870" s="136" t="str">
        <f>IF(CONCATENATE(C3870,D3870)="","",VLOOKUP(CONCATENATE(C3870,D3870),Karakteristieken!AQ:AQ,1,FALSE))</f>
        <v/>
      </c>
    </row>
    <row r="3871" spans="1:16" x14ac:dyDescent="0.25">
      <c r="A3871" s="59"/>
      <c r="B3871" s="59"/>
      <c r="C3871" s="59"/>
      <c r="D3871" s="59"/>
      <c r="E3871" s="60" t="s">
        <v>10493</v>
      </c>
      <c r="F3871" s="60"/>
      <c r="G3871" s="60" t="s">
        <v>4095</v>
      </c>
      <c r="H3871" s="60"/>
      <c r="I3871" s="59">
        <f t="shared" si="63"/>
        <v>11</v>
      </c>
      <c r="J3871" s="59" t="s">
        <v>1561</v>
      </c>
      <c r="K3871" s="61"/>
      <c r="L3871" s="62" t="s">
        <v>6737</v>
      </c>
      <c r="M3871" s="62" t="s">
        <v>4095</v>
      </c>
      <c r="N3871" s="72" t="str">
        <f>VLOOKUP(M3871,'Hulpblad KAR-parser'!A:C,2,FALSE)</f>
        <v>Ops IBGS</v>
      </c>
      <c r="O3871" s="72" t="str">
        <f>IF(VLOOKUP(M3871,'Hulpblad KAR-parser'!A:C,3,FALSE)="","",VLOOKUP(M3871,'Hulpblad KAR-parser'!A:C,3,FALSE))</f>
        <v>Middel</v>
      </c>
      <c r="P3871" s="136" t="str">
        <f>IF(CONCATENATE(C3871,D3871)="","",VLOOKUP(CONCATENATE(C3871,D3871),Karakteristieken!AQ:AQ,1,FALSE))</f>
        <v/>
      </c>
    </row>
    <row r="3872" spans="1:16" x14ac:dyDescent="0.25">
      <c r="A3872" s="59"/>
      <c r="B3872" s="59"/>
      <c r="C3872" s="59"/>
      <c r="D3872" s="59"/>
      <c r="E3872" s="60" t="s">
        <v>10494</v>
      </c>
      <c r="F3872" s="60"/>
      <c r="G3872" s="60" t="s">
        <v>4095</v>
      </c>
      <c r="H3872" s="60"/>
      <c r="I3872" s="59">
        <f t="shared" si="63"/>
        <v>11</v>
      </c>
      <c r="J3872" s="59" t="s">
        <v>1561</v>
      </c>
      <c r="K3872" s="61"/>
      <c r="L3872" s="62" t="s">
        <v>6737</v>
      </c>
      <c r="M3872" s="62" t="s">
        <v>4095</v>
      </c>
      <c r="N3872" s="72" t="str">
        <f>VLOOKUP(M3872,'Hulpblad KAR-parser'!A:C,2,FALSE)</f>
        <v>Ops IBGS</v>
      </c>
      <c r="O3872" s="72" t="str">
        <f>IF(VLOOKUP(M3872,'Hulpblad KAR-parser'!A:C,3,FALSE)="","",VLOOKUP(M3872,'Hulpblad KAR-parser'!A:C,3,FALSE))</f>
        <v>Middel</v>
      </c>
      <c r="P3872" s="136" t="str">
        <f>IF(CONCATENATE(C3872,D3872)="","",VLOOKUP(CONCATENATE(C3872,D3872),Karakteristieken!AQ:AQ,1,FALSE))</f>
        <v/>
      </c>
    </row>
    <row r="3873" spans="1:16" x14ac:dyDescent="0.25">
      <c r="A3873" s="59"/>
      <c r="B3873" s="59"/>
      <c r="C3873" s="59"/>
      <c r="D3873" s="59"/>
      <c r="E3873" s="60" t="s">
        <v>10495</v>
      </c>
      <c r="F3873" s="60"/>
      <c r="G3873" s="60" t="s">
        <v>4095</v>
      </c>
      <c r="H3873" s="60"/>
      <c r="I3873" s="59">
        <f t="shared" si="63"/>
        <v>5</v>
      </c>
      <c r="J3873" s="59" t="s">
        <v>1561</v>
      </c>
      <c r="K3873" s="61"/>
      <c r="L3873" s="62" t="s">
        <v>6737</v>
      </c>
      <c r="M3873" s="62" t="s">
        <v>4095</v>
      </c>
      <c r="N3873" s="72" t="str">
        <f>VLOOKUP(M3873,'Hulpblad KAR-parser'!A:C,2,FALSE)</f>
        <v>Ops IBGS</v>
      </c>
      <c r="O3873" s="72" t="str">
        <f>IF(VLOOKUP(M3873,'Hulpblad KAR-parser'!A:C,3,FALSE)="","",VLOOKUP(M3873,'Hulpblad KAR-parser'!A:C,3,FALSE))</f>
        <v>Middel</v>
      </c>
      <c r="P3873" s="136" t="str">
        <f>IF(CONCATENATE(C3873,D3873)="","",VLOOKUP(CONCATENATE(C3873,D3873),Karakteristieken!AQ:AQ,1,FALSE))</f>
        <v/>
      </c>
    </row>
    <row r="3874" spans="1:16" x14ac:dyDescent="0.25">
      <c r="A3874" s="59">
        <v>200110530</v>
      </c>
      <c r="B3874" s="59">
        <v>200098914</v>
      </c>
      <c r="C3874" s="59" t="s">
        <v>4088</v>
      </c>
      <c r="D3874" s="59" t="s">
        <v>3583</v>
      </c>
      <c r="E3874" s="60" t="s">
        <v>4101</v>
      </c>
      <c r="F3874" s="60"/>
      <c r="G3874" s="60"/>
      <c r="H3874" s="60"/>
      <c r="I3874" s="59">
        <f t="shared" si="63"/>
        <v>20</v>
      </c>
      <c r="J3874" s="59" t="s">
        <v>1613</v>
      </c>
      <c r="K3874" s="61"/>
      <c r="L3874" s="62" t="s">
        <v>6737</v>
      </c>
      <c r="M3874" s="62" t="s">
        <v>4101</v>
      </c>
      <c r="N3874" s="72" t="str">
        <f>VLOOKUP(M3874,'Hulpblad KAR-parser'!A:C,2,FALSE)</f>
        <v>Ops IBGS</v>
      </c>
      <c r="O3874" s="72" t="str">
        <f>IF(VLOOKUP(M3874,'Hulpblad KAR-parser'!A:C,3,FALSE)="","",VLOOKUP(M3874,'Hulpblad KAR-parser'!A:C,3,FALSE))</f>
        <v>Zeer groot</v>
      </c>
      <c r="P3874" s="136" t="str">
        <f>IF(CONCATENATE(C3874,D3874)="","",VLOOKUP(CONCATENATE(C3874,D3874),Karakteristieken!AQ:AQ,1,FALSE))</f>
        <v>Ops IBGSZeer groot</v>
      </c>
    </row>
    <row r="3875" spans="1:16" x14ac:dyDescent="0.25">
      <c r="A3875" s="59"/>
      <c r="B3875" s="59"/>
      <c r="C3875" s="59"/>
      <c r="D3875" s="59"/>
      <c r="E3875" s="60" t="s">
        <v>10497</v>
      </c>
      <c r="F3875" s="60"/>
      <c r="G3875" s="60" t="s">
        <v>4101</v>
      </c>
      <c r="H3875" s="60"/>
      <c r="I3875" s="59">
        <f t="shared" si="63"/>
        <v>5</v>
      </c>
      <c r="J3875" s="59" t="s">
        <v>1561</v>
      </c>
      <c r="K3875" s="61"/>
      <c r="L3875" s="62" t="s">
        <v>6737</v>
      </c>
      <c r="M3875" s="62" t="s">
        <v>4101</v>
      </c>
      <c r="N3875" s="72" t="str">
        <f>VLOOKUP(M3875,'Hulpblad KAR-parser'!A:C,2,FALSE)</f>
        <v>Ops IBGS</v>
      </c>
      <c r="O3875" s="72" t="str">
        <f>IF(VLOOKUP(M3875,'Hulpblad KAR-parser'!A:C,3,FALSE)="","",VLOOKUP(M3875,'Hulpblad KAR-parser'!A:C,3,FALSE))</f>
        <v>Zeer groot</v>
      </c>
      <c r="P3875" s="136" t="str">
        <f>IF(CONCATENATE(C3875,D3875)="","",VLOOKUP(CONCATENATE(C3875,D3875),Karakteristieken!AQ:AQ,1,FALSE))</f>
        <v/>
      </c>
    </row>
    <row r="3876" spans="1:16" x14ac:dyDescent="0.25">
      <c r="A3876" s="59"/>
      <c r="B3876" s="59"/>
      <c r="C3876" s="59"/>
      <c r="D3876" s="59"/>
      <c r="E3876" s="60" t="s">
        <v>10496</v>
      </c>
      <c r="F3876" s="60"/>
      <c r="G3876" s="60" t="s">
        <v>4101</v>
      </c>
      <c r="H3876" s="60"/>
      <c r="I3876" s="59">
        <f t="shared" si="63"/>
        <v>16</v>
      </c>
      <c r="J3876" s="59" t="s">
        <v>1561</v>
      </c>
      <c r="K3876" s="61"/>
      <c r="L3876" s="62" t="s">
        <v>6737</v>
      </c>
      <c r="M3876" s="62" t="s">
        <v>4101</v>
      </c>
      <c r="N3876" s="72" t="str">
        <f>VLOOKUP(M3876,'Hulpblad KAR-parser'!A:C,2,FALSE)</f>
        <v>Ops IBGS</v>
      </c>
      <c r="O3876" s="72" t="str">
        <f>IF(VLOOKUP(M3876,'Hulpblad KAR-parser'!A:C,3,FALSE)="","",VLOOKUP(M3876,'Hulpblad KAR-parser'!A:C,3,FALSE))</f>
        <v>Zeer groot</v>
      </c>
      <c r="P3876" s="136" t="str">
        <f>IF(CONCATENATE(C3876,D3876)="","",VLOOKUP(CONCATENATE(C3876,D3876),Karakteristieken!AQ:AQ,1,FALSE))</f>
        <v/>
      </c>
    </row>
    <row r="3877" spans="1:16" x14ac:dyDescent="0.25">
      <c r="A3877" s="59"/>
      <c r="B3877" s="59"/>
      <c r="C3877" s="59"/>
      <c r="D3877" s="59"/>
      <c r="E3877" s="60" t="s">
        <v>10498</v>
      </c>
      <c r="F3877" s="60"/>
      <c r="G3877" s="60" t="s">
        <v>4101</v>
      </c>
      <c r="H3877" s="60"/>
      <c r="I3877" s="59">
        <f t="shared" si="63"/>
        <v>7</v>
      </c>
      <c r="J3877" s="59" t="s">
        <v>1561</v>
      </c>
      <c r="K3877" s="61"/>
      <c r="L3877" s="62" t="s">
        <v>6737</v>
      </c>
      <c r="M3877" s="62" t="s">
        <v>4101</v>
      </c>
      <c r="N3877" s="72" t="str">
        <f>VLOOKUP(M3877,'Hulpblad KAR-parser'!A:C,2,FALSE)</f>
        <v>Ops IBGS</v>
      </c>
      <c r="O3877" s="72" t="str">
        <f>IF(VLOOKUP(M3877,'Hulpblad KAR-parser'!A:C,3,FALSE)="","",VLOOKUP(M3877,'Hulpblad KAR-parser'!A:C,3,FALSE))</f>
        <v>Zeer groot</v>
      </c>
      <c r="P3877" s="136" t="str">
        <f>IF(CONCATENATE(C3877,D3877)="","",VLOOKUP(CONCATENATE(C3877,D3877),Karakteristieken!AQ:AQ,1,FALSE))</f>
        <v/>
      </c>
    </row>
    <row r="3878" spans="1:16" x14ac:dyDescent="0.25">
      <c r="A3878" s="59"/>
      <c r="B3878" s="59"/>
      <c r="C3878" s="59"/>
      <c r="D3878" s="59"/>
      <c r="E3878" s="60" t="s">
        <v>10499</v>
      </c>
      <c r="F3878" s="60"/>
      <c r="G3878" s="60" t="s">
        <v>4101</v>
      </c>
      <c r="H3878" s="60"/>
      <c r="I3878" s="59">
        <f t="shared" si="63"/>
        <v>15</v>
      </c>
      <c r="J3878" s="59" t="s">
        <v>1561</v>
      </c>
      <c r="K3878" s="61"/>
      <c r="L3878" s="62" t="s">
        <v>6737</v>
      </c>
      <c r="M3878" s="62" t="s">
        <v>4101</v>
      </c>
      <c r="N3878" s="72" t="str">
        <f>VLOOKUP(M3878,'Hulpblad KAR-parser'!A:C,2,FALSE)</f>
        <v>Ops IBGS</v>
      </c>
      <c r="O3878" s="72" t="str">
        <f>IF(VLOOKUP(M3878,'Hulpblad KAR-parser'!A:C,3,FALSE)="","",VLOOKUP(M3878,'Hulpblad KAR-parser'!A:C,3,FALSE))</f>
        <v>Zeer groot</v>
      </c>
      <c r="P3878" s="136" t="str">
        <f>IF(CONCATENATE(C3878,D3878)="","",VLOOKUP(CONCATENATE(C3878,D3878),Karakteristieken!AQ:AQ,1,FALSE))</f>
        <v/>
      </c>
    </row>
    <row r="3879" spans="1:16" x14ac:dyDescent="0.25">
      <c r="A3879" s="59"/>
      <c r="B3879" s="59"/>
      <c r="C3879" s="59"/>
      <c r="D3879" s="59"/>
      <c r="E3879" s="60" t="s">
        <v>10500</v>
      </c>
      <c r="F3879" s="60"/>
      <c r="G3879" s="60" t="s">
        <v>4101</v>
      </c>
      <c r="H3879" s="60"/>
      <c r="I3879" s="59">
        <f t="shared" si="63"/>
        <v>5</v>
      </c>
      <c r="J3879" s="59" t="s">
        <v>1561</v>
      </c>
      <c r="K3879" s="61"/>
      <c r="L3879" s="62" t="s">
        <v>6737</v>
      </c>
      <c r="M3879" s="62" t="s">
        <v>4101</v>
      </c>
      <c r="N3879" s="72" t="str">
        <f>VLOOKUP(M3879,'Hulpblad KAR-parser'!A:C,2,FALSE)</f>
        <v>Ops IBGS</v>
      </c>
      <c r="O3879" s="72" t="str">
        <f>IF(VLOOKUP(M3879,'Hulpblad KAR-parser'!A:C,3,FALSE)="","",VLOOKUP(M3879,'Hulpblad KAR-parser'!A:C,3,FALSE))</f>
        <v>Zeer groot</v>
      </c>
      <c r="P3879" s="136" t="str">
        <f>IF(CONCATENATE(C3879,D3879)="","",VLOOKUP(CONCATENATE(C3879,D3879),Karakteristieken!AQ:AQ,1,FALSE))</f>
        <v/>
      </c>
    </row>
    <row r="3880" spans="1:16" x14ac:dyDescent="0.25">
      <c r="A3880" s="59"/>
      <c r="B3880" s="59"/>
      <c r="C3880" s="59"/>
      <c r="D3880" s="59"/>
      <c r="E3880" s="60" t="s">
        <v>10501</v>
      </c>
      <c r="F3880" s="60"/>
      <c r="G3880" s="60" t="s">
        <v>4101</v>
      </c>
      <c r="H3880" s="60"/>
      <c r="I3880" s="59">
        <f t="shared" si="63"/>
        <v>15</v>
      </c>
      <c r="J3880" s="59" t="s">
        <v>1561</v>
      </c>
      <c r="K3880" s="61"/>
      <c r="L3880" s="62" t="s">
        <v>6737</v>
      </c>
      <c r="M3880" s="62" t="s">
        <v>4101</v>
      </c>
      <c r="N3880" s="72" t="str">
        <f>VLOOKUP(M3880,'Hulpblad KAR-parser'!A:C,2,FALSE)</f>
        <v>Ops IBGS</v>
      </c>
      <c r="O3880" s="72" t="str">
        <f>IF(VLOOKUP(M3880,'Hulpblad KAR-parser'!A:C,3,FALSE)="","",VLOOKUP(M3880,'Hulpblad KAR-parser'!A:C,3,FALSE))</f>
        <v>Zeer groot</v>
      </c>
      <c r="P3880" s="136" t="str">
        <f>IF(CONCATENATE(C3880,D3880)="","",VLOOKUP(CONCATENATE(C3880,D3880),Karakteristieken!AQ:AQ,1,FALSE))</f>
        <v/>
      </c>
    </row>
    <row r="3881" spans="1:16" x14ac:dyDescent="0.25">
      <c r="A3881" s="59"/>
      <c r="B3881" s="59"/>
      <c r="C3881" s="59"/>
      <c r="D3881" s="59"/>
      <c r="E3881" s="60" t="s">
        <v>10502</v>
      </c>
      <c r="F3881" s="60"/>
      <c r="G3881" s="60" t="s">
        <v>4101</v>
      </c>
      <c r="H3881" s="60"/>
      <c r="I3881" s="59">
        <f t="shared" si="63"/>
        <v>5</v>
      </c>
      <c r="J3881" s="59" t="s">
        <v>1561</v>
      </c>
      <c r="K3881" s="61"/>
      <c r="L3881" s="62" t="s">
        <v>6737</v>
      </c>
      <c r="M3881" s="62" t="s">
        <v>4101</v>
      </c>
      <c r="N3881" s="72" t="str">
        <f>VLOOKUP(M3881,'Hulpblad KAR-parser'!A:C,2,FALSE)</f>
        <v>Ops IBGS</v>
      </c>
      <c r="O3881" s="72" t="str">
        <f>IF(VLOOKUP(M3881,'Hulpblad KAR-parser'!A:C,3,FALSE)="","",VLOOKUP(M3881,'Hulpblad KAR-parser'!A:C,3,FALSE))</f>
        <v>Zeer groot</v>
      </c>
      <c r="P3881" s="136" t="str">
        <f>IF(CONCATENATE(C3881,D3881)="","",VLOOKUP(CONCATENATE(C3881,D3881),Karakteristieken!AQ:AQ,1,FALSE))</f>
        <v/>
      </c>
    </row>
    <row r="3882" spans="1:16" x14ac:dyDescent="0.25">
      <c r="A3882" s="67">
        <v>200110531</v>
      </c>
      <c r="B3882" s="67">
        <v>200098915</v>
      </c>
      <c r="C3882" s="67" t="s">
        <v>4103</v>
      </c>
      <c r="D3882" s="67"/>
      <c r="E3882" s="68" t="s">
        <v>6397</v>
      </c>
      <c r="F3882" s="68"/>
      <c r="G3882" s="68"/>
      <c r="H3882" s="68"/>
      <c r="I3882" s="67">
        <f t="shared" si="63"/>
        <v>8</v>
      </c>
      <c r="J3882" s="67" t="s">
        <v>1613</v>
      </c>
      <c r="K3882" s="91" t="s">
        <v>12550</v>
      </c>
      <c r="L3882" s="62" t="s">
        <v>6737</v>
      </c>
      <c r="M3882" s="62" t="s">
        <v>6397</v>
      </c>
      <c r="N3882" s="72" t="e">
        <f>VLOOKUP(M3882,'Hulpblad KAR-parser'!A:C,2,FALSE)</f>
        <v>#N/A</v>
      </c>
      <c r="O3882" s="72" t="e">
        <f>IF(VLOOKUP(M3882,'Hulpblad KAR-parser'!A:C,3,FALSE)="","",VLOOKUP(M3882,'Hulpblad KAR-parser'!A:C,3,FALSE))</f>
        <v>#N/A</v>
      </c>
      <c r="P3882" s="136" t="e">
        <f>IF(CONCATENATE(C3882,D3882)="","",VLOOKUP(CONCATENATE(C3882,D3882),Karakteristieken!AQ:AQ,1,FALSE))</f>
        <v>#N/A</v>
      </c>
    </row>
    <row r="3883" spans="1:16" x14ac:dyDescent="0.25">
      <c r="A3883" s="67"/>
      <c r="B3883" s="67"/>
      <c r="C3883" s="67"/>
      <c r="D3883" s="67"/>
      <c r="E3883" s="68" t="s">
        <v>10529</v>
      </c>
      <c r="F3883" s="68"/>
      <c r="G3883" s="68" t="s">
        <v>6397</v>
      </c>
      <c r="H3883" s="68"/>
      <c r="I3883" s="67">
        <f t="shared" si="63"/>
        <v>5</v>
      </c>
      <c r="J3883" s="67" t="s">
        <v>1561</v>
      </c>
      <c r="K3883" s="91" t="s">
        <v>12550</v>
      </c>
      <c r="L3883" s="62" t="s">
        <v>6737</v>
      </c>
      <c r="M3883" s="62" t="s">
        <v>6397</v>
      </c>
      <c r="N3883" s="72" t="e">
        <f>VLOOKUP(M3883,'Hulpblad KAR-parser'!A:C,2,FALSE)</f>
        <v>#N/A</v>
      </c>
      <c r="O3883" s="72" t="e">
        <f>IF(VLOOKUP(M3883,'Hulpblad KAR-parser'!A:C,3,FALSE)="","",VLOOKUP(M3883,'Hulpblad KAR-parser'!A:C,3,FALSE))</f>
        <v>#N/A</v>
      </c>
      <c r="P3883" s="136" t="str">
        <f>IF(CONCATENATE(C3883,D3883)="","",VLOOKUP(CONCATENATE(C3883,D3883),Karakteristieken!AQ:AQ,1,FALSE))</f>
        <v/>
      </c>
    </row>
    <row r="3884" spans="1:16" x14ac:dyDescent="0.25">
      <c r="A3884" s="59">
        <v>200110532</v>
      </c>
      <c r="B3884" s="59">
        <v>200098916</v>
      </c>
      <c r="C3884" s="59" t="s">
        <v>4103</v>
      </c>
      <c r="D3884" s="59" t="s">
        <v>3578</v>
      </c>
      <c r="E3884" s="60" t="s">
        <v>4112</v>
      </c>
      <c r="F3884" s="60"/>
      <c r="G3884" s="60"/>
      <c r="H3884" s="60"/>
      <c r="I3884" s="59">
        <f t="shared" si="63"/>
        <v>14</v>
      </c>
      <c r="J3884" s="59" t="s">
        <v>1613</v>
      </c>
      <c r="K3884" s="61"/>
      <c r="L3884" s="62" t="s">
        <v>6737</v>
      </c>
      <c r="M3884" s="62" t="s">
        <v>4112</v>
      </c>
      <c r="N3884" s="72" t="str">
        <f>VLOOKUP(M3884,'Hulpblad KAR-parser'!A:C,2,FALSE)</f>
        <v>Ops LVO</v>
      </c>
      <c r="O3884" s="72" t="str">
        <f>IF(VLOOKUP(M3884,'Hulpblad KAR-parser'!A:C,3,FALSE)="","",VLOOKUP(M3884,'Hulpblad KAR-parser'!A:C,3,FALSE))</f>
        <v>Groot</v>
      </c>
      <c r="P3884" s="136" t="str">
        <f>IF(CONCATENATE(C3884,D3884)="","",VLOOKUP(CONCATENATE(C3884,D3884),Karakteristieken!AQ:AQ,1,FALSE))</f>
        <v>Ops LVOGroot</v>
      </c>
    </row>
    <row r="3885" spans="1:16" x14ac:dyDescent="0.25">
      <c r="A3885" s="59"/>
      <c r="B3885" s="59"/>
      <c r="C3885" s="59"/>
      <c r="D3885" s="59"/>
      <c r="E3885" s="60" t="s">
        <v>10505</v>
      </c>
      <c r="F3885" s="60"/>
      <c r="G3885" s="60" t="s">
        <v>4112</v>
      </c>
      <c r="H3885" s="60"/>
      <c r="I3885" s="59">
        <f t="shared" si="63"/>
        <v>5</v>
      </c>
      <c r="J3885" s="59" t="s">
        <v>1561</v>
      </c>
      <c r="K3885" s="61"/>
      <c r="L3885" s="62" t="s">
        <v>6737</v>
      </c>
      <c r="M3885" s="62" t="s">
        <v>4112</v>
      </c>
      <c r="N3885" s="72" t="str">
        <f>VLOOKUP(M3885,'Hulpblad KAR-parser'!A:C,2,FALSE)</f>
        <v>Ops LVO</v>
      </c>
      <c r="O3885" s="72" t="str">
        <f>IF(VLOOKUP(M3885,'Hulpblad KAR-parser'!A:C,3,FALSE)="","",VLOOKUP(M3885,'Hulpblad KAR-parser'!A:C,3,FALSE))</f>
        <v>Groot</v>
      </c>
      <c r="P3885" s="136" t="str">
        <f>IF(CONCATENATE(C3885,D3885)="","",VLOOKUP(CONCATENATE(C3885,D3885),Karakteristieken!AQ:AQ,1,FALSE))</f>
        <v/>
      </c>
    </row>
    <row r="3886" spans="1:16" x14ac:dyDescent="0.25">
      <c r="A3886" s="59"/>
      <c r="B3886" s="59"/>
      <c r="C3886" s="59"/>
      <c r="D3886" s="59"/>
      <c r="E3886" s="60" t="s">
        <v>10506</v>
      </c>
      <c r="F3886" s="60"/>
      <c r="G3886" s="60" t="s">
        <v>4112</v>
      </c>
      <c r="H3886" s="60"/>
      <c r="I3886" s="59">
        <f t="shared" si="63"/>
        <v>10</v>
      </c>
      <c r="J3886" s="59" t="s">
        <v>1561</v>
      </c>
      <c r="K3886" s="61"/>
      <c r="L3886" s="62" t="s">
        <v>6737</v>
      </c>
      <c r="M3886" s="62" t="s">
        <v>4112</v>
      </c>
      <c r="N3886" s="72" t="str">
        <f>VLOOKUP(M3886,'Hulpblad KAR-parser'!A:C,2,FALSE)</f>
        <v>Ops LVO</v>
      </c>
      <c r="O3886" s="72" t="str">
        <f>IF(VLOOKUP(M3886,'Hulpblad KAR-parser'!A:C,3,FALSE)="","",VLOOKUP(M3886,'Hulpblad KAR-parser'!A:C,3,FALSE))</f>
        <v>Groot</v>
      </c>
      <c r="P3886" s="136" t="str">
        <f>IF(CONCATENATE(C3886,D3886)="","",VLOOKUP(CONCATENATE(C3886,D3886),Karakteristieken!AQ:AQ,1,FALSE))</f>
        <v/>
      </c>
    </row>
    <row r="3887" spans="1:16" x14ac:dyDescent="0.25">
      <c r="A3887" s="59"/>
      <c r="B3887" s="59"/>
      <c r="C3887" s="59"/>
      <c r="D3887" s="59"/>
      <c r="E3887" s="60" t="s">
        <v>10507</v>
      </c>
      <c r="F3887" s="60"/>
      <c r="G3887" s="60" t="s">
        <v>4112</v>
      </c>
      <c r="H3887" s="60"/>
      <c r="I3887" s="59">
        <f t="shared" si="63"/>
        <v>5</v>
      </c>
      <c r="J3887" s="59" t="s">
        <v>1561</v>
      </c>
      <c r="K3887" s="61"/>
      <c r="L3887" s="62" t="s">
        <v>6737</v>
      </c>
      <c r="M3887" s="62" t="s">
        <v>4112</v>
      </c>
      <c r="N3887" s="72" t="str">
        <f>VLOOKUP(M3887,'Hulpblad KAR-parser'!A:C,2,FALSE)</f>
        <v>Ops LVO</v>
      </c>
      <c r="O3887" s="72" t="str">
        <f>IF(VLOOKUP(M3887,'Hulpblad KAR-parser'!A:C,3,FALSE)="","",VLOOKUP(M3887,'Hulpblad KAR-parser'!A:C,3,FALSE))</f>
        <v>Groot</v>
      </c>
      <c r="P3887" s="136" t="str">
        <f>IF(CONCATENATE(C3887,D3887)="","",VLOOKUP(CONCATENATE(C3887,D3887),Karakteristieken!AQ:AQ,1,FALSE))</f>
        <v/>
      </c>
    </row>
    <row r="3888" spans="1:16" x14ac:dyDescent="0.25">
      <c r="A3888" s="59"/>
      <c r="B3888" s="59"/>
      <c r="C3888" s="59"/>
      <c r="D3888" s="59"/>
      <c r="E3888" s="60" t="s">
        <v>10508</v>
      </c>
      <c r="F3888" s="60"/>
      <c r="G3888" s="60" t="s">
        <v>4112</v>
      </c>
      <c r="H3888" s="60"/>
      <c r="I3888" s="59">
        <f t="shared" si="63"/>
        <v>10</v>
      </c>
      <c r="J3888" s="59" t="s">
        <v>1561</v>
      </c>
      <c r="K3888" s="61"/>
      <c r="L3888" s="62" t="s">
        <v>6737</v>
      </c>
      <c r="M3888" s="62" t="s">
        <v>4112</v>
      </c>
      <c r="N3888" s="72" t="str">
        <f>VLOOKUP(M3888,'Hulpblad KAR-parser'!A:C,2,FALSE)</f>
        <v>Ops LVO</v>
      </c>
      <c r="O3888" s="72" t="str">
        <f>IF(VLOOKUP(M3888,'Hulpblad KAR-parser'!A:C,3,FALSE)="","",VLOOKUP(M3888,'Hulpblad KAR-parser'!A:C,3,FALSE))</f>
        <v>Groot</v>
      </c>
      <c r="P3888" s="136" t="str">
        <f>IF(CONCATENATE(C3888,D3888)="","",VLOOKUP(CONCATENATE(C3888,D3888),Karakteristieken!AQ:AQ,1,FALSE))</f>
        <v/>
      </c>
    </row>
    <row r="3889" spans="1:16" x14ac:dyDescent="0.25">
      <c r="A3889" s="59"/>
      <c r="B3889" s="59"/>
      <c r="C3889" s="59"/>
      <c r="D3889" s="59"/>
      <c r="E3889" s="60" t="s">
        <v>10509</v>
      </c>
      <c r="F3889" s="60"/>
      <c r="G3889" s="60" t="s">
        <v>4112</v>
      </c>
      <c r="H3889" s="60"/>
      <c r="I3889" s="59">
        <f t="shared" si="63"/>
        <v>6</v>
      </c>
      <c r="J3889" s="59" t="s">
        <v>1561</v>
      </c>
      <c r="K3889" s="61"/>
      <c r="L3889" s="62" t="s">
        <v>6737</v>
      </c>
      <c r="M3889" s="62" t="s">
        <v>4112</v>
      </c>
      <c r="N3889" s="72" t="str">
        <f>VLOOKUP(M3889,'Hulpblad KAR-parser'!A:C,2,FALSE)</f>
        <v>Ops LVO</v>
      </c>
      <c r="O3889" s="72" t="str">
        <f>IF(VLOOKUP(M3889,'Hulpblad KAR-parser'!A:C,3,FALSE)="","",VLOOKUP(M3889,'Hulpblad KAR-parser'!A:C,3,FALSE))</f>
        <v>Groot</v>
      </c>
      <c r="P3889" s="136" t="str">
        <f>IF(CONCATENATE(C3889,D3889)="","",VLOOKUP(CONCATENATE(C3889,D3889),Karakteristieken!AQ:AQ,1,FALSE))</f>
        <v/>
      </c>
    </row>
    <row r="3890" spans="1:16" x14ac:dyDescent="0.25">
      <c r="A3890" s="59"/>
      <c r="B3890" s="59"/>
      <c r="C3890" s="59"/>
      <c r="D3890" s="59"/>
      <c r="E3890" s="60" t="s">
        <v>10510</v>
      </c>
      <c r="F3890" s="60"/>
      <c r="G3890" s="60" t="s">
        <v>4112</v>
      </c>
      <c r="H3890" s="60"/>
      <c r="I3890" s="59">
        <f t="shared" si="63"/>
        <v>5</v>
      </c>
      <c r="J3890" s="59" t="s">
        <v>1561</v>
      </c>
      <c r="K3890" s="61"/>
      <c r="L3890" s="62" t="s">
        <v>6737</v>
      </c>
      <c r="M3890" s="62" t="s">
        <v>4112</v>
      </c>
      <c r="N3890" s="72" t="str">
        <f>VLOOKUP(M3890,'Hulpblad KAR-parser'!A:C,2,FALSE)</f>
        <v>Ops LVO</v>
      </c>
      <c r="O3890" s="72" t="str">
        <f>IF(VLOOKUP(M3890,'Hulpblad KAR-parser'!A:C,3,FALSE)="","",VLOOKUP(M3890,'Hulpblad KAR-parser'!A:C,3,FALSE))</f>
        <v>Groot</v>
      </c>
      <c r="P3890" s="136" t="str">
        <f>IF(CONCATENATE(C3890,D3890)="","",VLOOKUP(CONCATENATE(C3890,D3890),Karakteristieken!AQ:AQ,1,FALSE))</f>
        <v/>
      </c>
    </row>
    <row r="3891" spans="1:16" x14ac:dyDescent="0.25">
      <c r="A3891" s="59">
        <v>200110533</v>
      </c>
      <c r="B3891" s="59">
        <v>200098917</v>
      </c>
      <c r="C3891" s="59" t="s">
        <v>4103</v>
      </c>
      <c r="D3891" s="59" t="s">
        <v>3565</v>
      </c>
      <c r="E3891" s="60" t="s">
        <v>4106</v>
      </c>
      <c r="F3891" s="60"/>
      <c r="G3891" s="60"/>
      <c r="H3891" s="60"/>
      <c r="I3891" s="59">
        <f t="shared" si="63"/>
        <v>14</v>
      </c>
      <c r="J3891" s="59" t="s">
        <v>1613</v>
      </c>
      <c r="K3891" s="61"/>
      <c r="L3891" s="62" t="s">
        <v>6737</v>
      </c>
      <c r="M3891" s="62" t="s">
        <v>4106</v>
      </c>
      <c r="N3891" s="72" t="str">
        <f>VLOOKUP(M3891,'Hulpblad KAR-parser'!A:C,2,FALSE)</f>
        <v>Ops LVO</v>
      </c>
      <c r="O3891" s="72" t="str">
        <f>IF(VLOOKUP(M3891,'Hulpblad KAR-parser'!A:C,3,FALSE)="","",VLOOKUP(M3891,'Hulpblad KAR-parser'!A:C,3,FALSE))</f>
        <v>Klein</v>
      </c>
      <c r="P3891" s="136" t="str">
        <f>IF(CONCATENATE(C3891,D3891)="","",VLOOKUP(CONCATENATE(C3891,D3891),Karakteristieken!AQ:AQ,1,FALSE))</f>
        <v>Ops LVOKlein</v>
      </c>
    </row>
    <row r="3892" spans="1:16" x14ac:dyDescent="0.25">
      <c r="A3892" s="59"/>
      <c r="B3892" s="59"/>
      <c r="C3892" s="59"/>
      <c r="D3892" s="59"/>
      <c r="E3892" s="60" t="s">
        <v>10511</v>
      </c>
      <c r="F3892" s="60"/>
      <c r="G3892" s="60" t="s">
        <v>4106</v>
      </c>
      <c r="H3892" s="60"/>
      <c r="I3892" s="59">
        <f t="shared" si="63"/>
        <v>10</v>
      </c>
      <c r="J3892" s="59" t="s">
        <v>1561</v>
      </c>
      <c r="K3892" s="61"/>
      <c r="L3892" s="62" t="s">
        <v>6737</v>
      </c>
      <c r="M3892" s="62" t="s">
        <v>4106</v>
      </c>
      <c r="N3892" s="72" t="str">
        <f>VLOOKUP(M3892,'Hulpblad KAR-parser'!A:C,2,FALSE)</f>
        <v>Ops LVO</v>
      </c>
      <c r="O3892" s="72" t="str">
        <f>IF(VLOOKUP(M3892,'Hulpblad KAR-parser'!A:C,3,FALSE)="","",VLOOKUP(M3892,'Hulpblad KAR-parser'!A:C,3,FALSE))</f>
        <v>Klein</v>
      </c>
      <c r="P3892" s="136" t="str">
        <f>IF(CONCATENATE(C3892,D3892)="","",VLOOKUP(CONCATENATE(C3892,D3892),Karakteristieken!AQ:AQ,1,FALSE))</f>
        <v/>
      </c>
    </row>
    <row r="3893" spans="1:16" x14ac:dyDescent="0.25">
      <c r="A3893" s="59"/>
      <c r="B3893" s="59"/>
      <c r="C3893" s="59"/>
      <c r="D3893" s="59"/>
      <c r="E3893" s="60" t="s">
        <v>10512</v>
      </c>
      <c r="F3893" s="60"/>
      <c r="G3893" s="60" t="s">
        <v>4106</v>
      </c>
      <c r="H3893" s="60"/>
      <c r="I3893" s="59">
        <f t="shared" si="63"/>
        <v>5</v>
      </c>
      <c r="J3893" s="59" t="s">
        <v>1561</v>
      </c>
      <c r="K3893" s="61"/>
      <c r="L3893" s="62" t="s">
        <v>6737</v>
      </c>
      <c r="M3893" s="62" t="s">
        <v>4106</v>
      </c>
      <c r="N3893" s="72" t="str">
        <f>VLOOKUP(M3893,'Hulpblad KAR-parser'!A:C,2,FALSE)</f>
        <v>Ops LVO</v>
      </c>
      <c r="O3893" s="72" t="str">
        <f>IF(VLOOKUP(M3893,'Hulpblad KAR-parser'!A:C,3,FALSE)="","",VLOOKUP(M3893,'Hulpblad KAR-parser'!A:C,3,FALSE))</f>
        <v>Klein</v>
      </c>
      <c r="P3893" s="136" t="str">
        <f>IF(CONCATENATE(C3893,D3893)="","",VLOOKUP(CONCATENATE(C3893,D3893),Karakteristieken!AQ:AQ,1,FALSE))</f>
        <v/>
      </c>
    </row>
    <row r="3894" spans="1:16" x14ac:dyDescent="0.25">
      <c r="A3894" s="59"/>
      <c r="B3894" s="59"/>
      <c r="C3894" s="59"/>
      <c r="D3894" s="59"/>
      <c r="E3894" s="60" t="s">
        <v>10513</v>
      </c>
      <c r="F3894" s="60"/>
      <c r="G3894" s="60" t="s">
        <v>4106</v>
      </c>
      <c r="H3894" s="60"/>
      <c r="I3894" s="59">
        <f t="shared" si="63"/>
        <v>5</v>
      </c>
      <c r="J3894" s="59" t="s">
        <v>1561</v>
      </c>
      <c r="K3894" s="61"/>
      <c r="L3894" s="62" t="s">
        <v>6737</v>
      </c>
      <c r="M3894" s="62" t="s">
        <v>4106</v>
      </c>
      <c r="N3894" s="72" t="str">
        <f>VLOOKUP(M3894,'Hulpblad KAR-parser'!A:C,2,FALSE)</f>
        <v>Ops LVO</v>
      </c>
      <c r="O3894" s="72" t="str">
        <f>IF(VLOOKUP(M3894,'Hulpblad KAR-parser'!A:C,3,FALSE)="","",VLOOKUP(M3894,'Hulpblad KAR-parser'!A:C,3,FALSE))</f>
        <v>Klein</v>
      </c>
      <c r="P3894" s="136" t="str">
        <f>IF(CONCATENATE(C3894,D3894)="","",VLOOKUP(CONCATENATE(C3894,D3894),Karakteristieken!AQ:AQ,1,FALSE))</f>
        <v/>
      </c>
    </row>
    <row r="3895" spans="1:16" x14ac:dyDescent="0.25">
      <c r="A3895" s="59"/>
      <c r="B3895" s="59"/>
      <c r="C3895" s="59"/>
      <c r="D3895" s="59"/>
      <c r="E3895" s="60" t="s">
        <v>10514</v>
      </c>
      <c r="F3895" s="60"/>
      <c r="G3895" s="60" t="s">
        <v>4106</v>
      </c>
      <c r="H3895" s="60"/>
      <c r="I3895" s="59">
        <f t="shared" si="63"/>
        <v>10</v>
      </c>
      <c r="J3895" s="59" t="s">
        <v>1561</v>
      </c>
      <c r="K3895" s="61"/>
      <c r="L3895" s="62" t="s">
        <v>6737</v>
      </c>
      <c r="M3895" s="62" t="s">
        <v>4106</v>
      </c>
      <c r="N3895" s="72" t="str">
        <f>VLOOKUP(M3895,'Hulpblad KAR-parser'!A:C,2,FALSE)</f>
        <v>Ops LVO</v>
      </c>
      <c r="O3895" s="72" t="str">
        <f>IF(VLOOKUP(M3895,'Hulpblad KAR-parser'!A:C,3,FALSE)="","",VLOOKUP(M3895,'Hulpblad KAR-parser'!A:C,3,FALSE))</f>
        <v>Klein</v>
      </c>
      <c r="P3895" s="136" t="str">
        <f>IF(CONCATENATE(C3895,D3895)="","",VLOOKUP(CONCATENATE(C3895,D3895),Karakteristieken!AQ:AQ,1,FALSE))</f>
        <v/>
      </c>
    </row>
    <row r="3896" spans="1:16" x14ac:dyDescent="0.25">
      <c r="A3896" s="59"/>
      <c r="B3896" s="59"/>
      <c r="C3896" s="59"/>
      <c r="D3896" s="59"/>
      <c r="E3896" s="60" t="s">
        <v>10515</v>
      </c>
      <c r="F3896" s="60"/>
      <c r="G3896" s="60" t="s">
        <v>4106</v>
      </c>
      <c r="H3896" s="60"/>
      <c r="I3896" s="59">
        <f t="shared" si="63"/>
        <v>6</v>
      </c>
      <c r="J3896" s="59" t="s">
        <v>1561</v>
      </c>
      <c r="K3896" s="61"/>
      <c r="L3896" s="62" t="s">
        <v>6737</v>
      </c>
      <c r="M3896" s="62" t="s">
        <v>4106</v>
      </c>
      <c r="N3896" s="72" t="str">
        <f>VLOOKUP(M3896,'Hulpblad KAR-parser'!A:C,2,FALSE)</f>
        <v>Ops LVO</v>
      </c>
      <c r="O3896" s="72" t="str">
        <f>IF(VLOOKUP(M3896,'Hulpblad KAR-parser'!A:C,3,FALSE)="","",VLOOKUP(M3896,'Hulpblad KAR-parser'!A:C,3,FALSE))</f>
        <v>Klein</v>
      </c>
      <c r="P3896" s="136" t="str">
        <f>IF(CONCATENATE(C3896,D3896)="","",VLOOKUP(CONCATENATE(C3896,D3896),Karakteristieken!AQ:AQ,1,FALSE))</f>
        <v/>
      </c>
    </row>
    <row r="3897" spans="1:16" x14ac:dyDescent="0.25">
      <c r="A3897" s="59"/>
      <c r="B3897" s="59"/>
      <c r="C3897" s="59"/>
      <c r="D3897" s="59"/>
      <c r="E3897" s="60" t="s">
        <v>10516</v>
      </c>
      <c r="F3897" s="60"/>
      <c r="G3897" s="60" t="s">
        <v>4106</v>
      </c>
      <c r="H3897" s="60"/>
      <c r="I3897" s="59">
        <f t="shared" si="63"/>
        <v>5</v>
      </c>
      <c r="J3897" s="59" t="s">
        <v>1561</v>
      </c>
      <c r="K3897" s="61"/>
      <c r="L3897" s="62" t="s">
        <v>6737</v>
      </c>
      <c r="M3897" s="62" t="s">
        <v>4106</v>
      </c>
      <c r="N3897" s="72" t="str">
        <f>VLOOKUP(M3897,'Hulpblad KAR-parser'!A:C,2,FALSE)</f>
        <v>Ops LVO</v>
      </c>
      <c r="O3897" s="72" t="str">
        <f>IF(VLOOKUP(M3897,'Hulpblad KAR-parser'!A:C,3,FALSE)="","",VLOOKUP(M3897,'Hulpblad KAR-parser'!A:C,3,FALSE))</f>
        <v>Klein</v>
      </c>
      <c r="P3897" s="136" t="str">
        <f>IF(CONCATENATE(C3897,D3897)="","",VLOOKUP(CONCATENATE(C3897,D3897),Karakteristieken!AQ:AQ,1,FALSE))</f>
        <v/>
      </c>
    </row>
    <row r="3898" spans="1:16" x14ac:dyDescent="0.25">
      <c r="A3898" s="59">
        <v>200110534</v>
      </c>
      <c r="B3898" s="59">
        <v>200098918</v>
      </c>
      <c r="C3898" s="59" t="s">
        <v>4103</v>
      </c>
      <c r="D3898" s="59" t="s">
        <v>3572</v>
      </c>
      <c r="E3898" s="60" t="s">
        <v>4109</v>
      </c>
      <c r="F3898" s="60"/>
      <c r="G3898" s="60"/>
      <c r="H3898" s="60"/>
      <c r="I3898" s="59">
        <f t="shared" si="63"/>
        <v>15</v>
      </c>
      <c r="J3898" s="59" t="s">
        <v>1613</v>
      </c>
      <c r="K3898" s="61"/>
      <c r="L3898" s="62" t="s">
        <v>6737</v>
      </c>
      <c r="M3898" s="62" t="s">
        <v>4109</v>
      </c>
      <c r="N3898" s="72" t="str">
        <f>VLOOKUP(M3898,'Hulpblad KAR-parser'!A:C,2,FALSE)</f>
        <v>Ops LVO</v>
      </c>
      <c r="O3898" s="72" t="str">
        <f>IF(VLOOKUP(M3898,'Hulpblad KAR-parser'!A:C,3,FALSE)="","",VLOOKUP(M3898,'Hulpblad KAR-parser'!A:C,3,FALSE))</f>
        <v>Middel</v>
      </c>
      <c r="P3898" s="136" t="str">
        <f>IF(CONCATENATE(C3898,D3898)="","",VLOOKUP(CONCATENATE(C3898,D3898),Karakteristieken!AQ:AQ,1,FALSE))</f>
        <v>Ops LVOMiddel</v>
      </c>
    </row>
    <row r="3899" spans="1:16" x14ac:dyDescent="0.25">
      <c r="A3899" s="59"/>
      <c r="B3899" s="59"/>
      <c r="C3899" s="59"/>
      <c r="D3899" s="59"/>
      <c r="E3899" s="60" t="s">
        <v>10517</v>
      </c>
      <c r="F3899" s="60"/>
      <c r="G3899" s="60" t="s">
        <v>4109</v>
      </c>
      <c r="H3899" s="60"/>
      <c r="I3899" s="59">
        <f t="shared" si="63"/>
        <v>5</v>
      </c>
      <c r="J3899" s="59" t="s">
        <v>1561</v>
      </c>
      <c r="K3899" s="61"/>
      <c r="L3899" s="62" t="s">
        <v>6737</v>
      </c>
      <c r="M3899" s="62" t="s">
        <v>4109</v>
      </c>
      <c r="N3899" s="72" t="str">
        <f>VLOOKUP(M3899,'Hulpblad KAR-parser'!A:C,2,FALSE)</f>
        <v>Ops LVO</v>
      </c>
      <c r="O3899" s="72" t="str">
        <f>IF(VLOOKUP(M3899,'Hulpblad KAR-parser'!A:C,3,FALSE)="","",VLOOKUP(M3899,'Hulpblad KAR-parser'!A:C,3,FALSE))</f>
        <v>Middel</v>
      </c>
      <c r="P3899" s="136" t="str">
        <f>IF(CONCATENATE(C3899,D3899)="","",VLOOKUP(CONCATENATE(C3899,D3899),Karakteristieken!AQ:AQ,1,FALSE))</f>
        <v/>
      </c>
    </row>
    <row r="3900" spans="1:16" x14ac:dyDescent="0.25">
      <c r="A3900" s="59"/>
      <c r="B3900" s="59"/>
      <c r="C3900" s="59"/>
      <c r="D3900" s="59"/>
      <c r="E3900" s="60" t="s">
        <v>10518</v>
      </c>
      <c r="F3900" s="60"/>
      <c r="G3900" s="60" t="s">
        <v>4109</v>
      </c>
      <c r="H3900" s="60"/>
      <c r="I3900" s="59">
        <f t="shared" si="63"/>
        <v>11</v>
      </c>
      <c r="J3900" s="59" t="s">
        <v>1561</v>
      </c>
      <c r="K3900" s="61"/>
      <c r="L3900" s="62" t="s">
        <v>6737</v>
      </c>
      <c r="M3900" s="62" t="s">
        <v>4109</v>
      </c>
      <c r="N3900" s="72" t="str">
        <f>VLOOKUP(M3900,'Hulpblad KAR-parser'!A:C,2,FALSE)</f>
        <v>Ops LVO</v>
      </c>
      <c r="O3900" s="72" t="str">
        <f>IF(VLOOKUP(M3900,'Hulpblad KAR-parser'!A:C,3,FALSE)="","",VLOOKUP(M3900,'Hulpblad KAR-parser'!A:C,3,FALSE))</f>
        <v>Middel</v>
      </c>
      <c r="P3900" s="136" t="str">
        <f>IF(CONCATENATE(C3900,D3900)="","",VLOOKUP(CONCATENATE(C3900,D3900),Karakteristieken!AQ:AQ,1,FALSE))</f>
        <v/>
      </c>
    </row>
    <row r="3901" spans="1:16" x14ac:dyDescent="0.25">
      <c r="A3901" s="59"/>
      <c r="B3901" s="59"/>
      <c r="C3901" s="59"/>
      <c r="D3901" s="59"/>
      <c r="E3901" s="60" t="s">
        <v>10519</v>
      </c>
      <c r="F3901" s="60"/>
      <c r="G3901" s="60" t="s">
        <v>4109</v>
      </c>
      <c r="H3901" s="60"/>
      <c r="I3901" s="59">
        <f t="shared" si="63"/>
        <v>6</v>
      </c>
      <c r="J3901" s="59" t="s">
        <v>1561</v>
      </c>
      <c r="K3901" s="61"/>
      <c r="L3901" s="62" t="s">
        <v>6737</v>
      </c>
      <c r="M3901" s="62" t="s">
        <v>4109</v>
      </c>
      <c r="N3901" s="72" t="str">
        <f>VLOOKUP(M3901,'Hulpblad KAR-parser'!A:C,2,FALSE)</f>
        <v>Ops LVO</v>
      </c>
      <c r="O3901" s="72" t="str">
        <f>IF(VLOOKUP(M3901,'Hulpblad KAR-parser'!A:C,3,FALSE)="","",VLOOKUP(M3901,'Hulpblad KAR-parser'!A:C,3,FALSE))</f>
        <v>Middel</v>
      </c>
      <c r="P3901" s="136" t="str">
        <f>IF(CONCATENATE(C3901,D3901)="","",VLOOKUP(CONCATENATE(C3901,D3901),Karakteristieken!AQ:AQ,1,FALSE))</f>
        <v/>
      </c>
    </row>
    <row r="3902" spans="1:16" x14ac:dyDescent="0.25">
      <c r="A3902" s="59"/>
      <c r="B3902" s="59"/>
      <c r="C3902" s="59"/>
      <c r="D3902" s="59"/>
      <c r="E3902" s="60" t="s">
        <v>10520</v>
      </c>
      <c r="F3902" s="60"/>
      <c r="G3902" s="60" t="s">
        <v>4109</v>
      </c>
      <c r="H3902" s="60"/>
      <c r="I3902" s="59">
        <f t="shared" si="63"/>
        <v>5</v>
      </c>
      <c r="J3902" s="59" t="s">
        <v>1561</v>
      </c>
      <c r="K3902" s="61"/>
      <c r="L3902" s="62" t="s">
        <v>6737</v>
      </c>
      <c r="M3902" s="62" t="s">
        <v>4109</v>
      </c>
      <c r="N3902" s="72" t="str">
        <f>VLOOKUP(M3902,'Hulpblad KAR-parser'!A:C,2,FALSE)</f>
        <v>Ops LVO</v>
      </c>
      <c r="O3902" s="72" t="str">
        <f>IF(VLOOKUP(M3902,'Hulpblad KAR-parser'!A:C,3,FALSE)="","",VLOOKUP(M3902,'Hulpblad KAR-parser'!A:C,3,FALSE))</f>
        <v>Middel</v>
      </c>
      <c r="P3902" s="136" t="str">
        <f>IF(CONCATENATE(C3902,D3902)="","",VLOOKUP(CONCATENATE(C3902,D3902),Karakteristieken!AQ:AQ,1,FALSE))</f>
        <v/>
      </c>
    </row>
    <row r="3903" spans="1:16" x14ac:dyDescent="0.25">
      <c r="A3903" s="59"/>
      <c r="B3903" s="59"/>
      <c r="C3903" s="59"/>
      <c r="D3903" s="59"/>
      <c r="E3903" s="60" t="s">
        <v>10521</v>
      </c>
      <c r="F3903" s="60"/>
      <c r="G3903" s="60" t="s">
        <v>4109</v>
      </c>
      <c r="H3903" s="60"/>
      <c r="I3903" s="59">
        <f t="shared" si="63"/>
        <v>11</v>
      </c>
      <c r="J3903" s="59" t="s">
        <v>1561</v>
      </c>
      <c r="K3903" s="61"/>
      <c r="L3903" s="62" t="s">
        <v>6737</v>
      </c>
      <c r="M3903" s="62" t="s">
        <v>4109</v>
      </c>
      <c r="N3903" s="72" t="str">
        <f>VLOOKUP(M3903,'Hulpblad KAR-parser'!A:C,2,FALSE)</f>
        <v>Ops LVO</v>
      </c>
      <c r="O3903" s="72" t="str">
        <f>IF(VLOOKUP(M3903,'Hulpblad KAR-parser'!A:C,3,FALSE)="","",VLOOKUP(M3903,'Hulpblad KAR-parser'!A:C,3,FALSE))</f>
        <v>Middel</v>
      </c>
      <c r="P3903" s="136" t="str">
        <f>IF(CONCATENATE(C3903,D3903)="","",VLOOKUP(CONCATENATE(C3903,D3903),Karakteristieken!AQ:AQ,1,FALSE))</f>
        <v/>
      </c>
    </row>
    <row r="3904" spans="1:16" x14ac:dyDescent="0.25">
      <c r="A3904" s="59"/>
      <c r="B3904" s="59"/>
      <c r="C3904" s="59"/>
      <c r="D3904" s="59"/>
      <c r="E3904" s="60" t="s">
        <v>10522</v>
      </c>
      <c r="F3904" s="60"/>
      <c r="G3904" s="60" t="s">
        <v>4109</v>
      </c>
      <c r="H3904" s="60"/>
      <c r="I3904" s="59">
        <f t="shared" si="63"/>
        <v>5</v>
      </c>
      <c r="J3904" s="59" t="s">
        <v>1561</v>
      </c>
      <c r="K3904" s="61"/>
      <c r="L3904" s="62" t="s">
        <v>6737</v>
      </c>
      <c r="M3904" s="62" t="s">
        <v>4109</v>
      </c>
      <c r="N3904" s="72" t="str">
        <f>VLOOKUP(M3904,'Hulpblad KAR-parser'!A:C,2,FALSE)</f>
        <v>Ops LVO</v>
      </c>
      <c r="O3904" s="72" t="str">
        <f>IF(VLOOKUP(M3904,'Hulpblad KAR-parser'!A:C,3,FALSE)="","",VLOOKUP(M3904,'Hulpblad KAR-parser'!A:C,3,FALSE))</f>
        <v>Middel</v>
      </c>
      <c r="P3904" s="136" t="str">
        <f>IF(CONCATENATE(C3904,D3904)="","",VLOOKUP(CONCATENATE(C3904,D3904),Karakteristieken!AQ:AQ,1,FALSE))</f>
        <v/>
      </c>
    </row>
    <row r="3905" spans="1:16" x14ac:dyDescent="0.25">
      <c r="A3905" s="59">
        <v>200110535</v>
      </c>
      <c r="B3905" s="59">
        <v>200098919</v>
      </c>
      <c r="C3905" s="59" t="s">
        <v>4103</v>
      </c>
      <c r="D3905" s="59" t="s">
        <v>3583</v>
      </c>
      <c r="E3905" s="60" t="s">
        <v>4115</v>
      </c>
      <c r="F3905" s="60"/>
      <c r="G3905" s="60"/>
      <c r="H3905" s="60"/>
      <c r="I3905" s="59">
        <f t="shared" si="63"/>
        <v>19</v>
      </c>
      <c r="J3905" s="59" t="s">
        <v>1613</v>
      </c>
      <c r="K3905" s="61"/>
      <c r="L3905" s="62" t="s">
        <v>6737</v>
      </c>
      <c r="M3905" s="62" t="s">
        <v>4115</v>
      </c>
      <c r="N3905" s="72" t="str">
        <f>VLOOKUP(M3905,'Hulpblad KAR-parser'!A:C,2,FALSE)</f>
        <v>Ops LVO</v>
      </c>
      <c r="O3905" s="72" t="str">
        <f>IF(VLOOKUP(M3905,'Hulpblad KAR-parser'!A:C,3,FALSE)="","",VLOOKUP(M3905,'Hulpblad KAR-parser'!A:C,3,FALSE))</f>
        <v>Zeer groot</v>
      </c>
      <c r="P3905" s="136" t="str">
        <f>IF(CONCATENATE(C3905,D3905)="","",VLOOKUP(CONCATENATE(C3905,D3905),Karakteristieken!AQ:AQ,1,FALSE))</f>
        <v>Ops LVOZeer groot</v>
      </c>
    </row>
    <row r="3906" spans="1:16" x14ac:dyDescent="0.25">
      <c r="A3906" s="59"/>
      <c r="B3906" s="59"/>
      <c r="C3906" s="59"/>
      <c r="D3906" s="59"/>
      <c r="E3906" s="60" t="s">
        <v>10523</v>
      </c>
      <c r="F3906" s="60"/>
      <c r="G3906" s="60" t="s">
        <v>4115</v>
      </c>
      <c r="H3906" s="60"/>
      <c r="I3906" s="59">
        <f t="shared" si="63"/>
        <v>15</v>
      </c>
      <c r="J3906" s="59" t="s">
        <v>1561</v>
      </c>
      <c r="K3906" s="61"/>
      <c r="L3906" s="62" t="s">
        <v>6737</v>
      </c>
      <c r="M3906" s="62" t="s">
        <v>4115</v>
      </c>
      <c r="N3906" s="72" t="str">
        <f>VLOOKUP(M3906,'Hulpblad KAR-parser'!A:C,2,FALSE)</f>
        <v>Ops LVO</v>
      </c>
      <c r="O3906" s="72" t="str">
        <f>IF(VLOOKUP(M3906,'Hulpblad KAR-parser'!A:C,3,FALSE)="","",VLOOKUP(M3906,'Hulpblad KAR-parser'!A:C,3,FALSE))</f>
        <v>Zeer groot</v>
      </c>
      <c r="P3906" s="136" t="str">
        <f>IF(CONCATENATE(C3906,D3906)="","",VLOOKUP(CONCATENATE(C3906,D3906),Karakteristieken!AQ:AQ,1,FALSE))</f>
        <v/>
      </c>
    </row>
    <row r="3907" spans="1:16" x14ac:dyDescent="0.25">
      <c r="A3907" s="59"/>
      <c r="B3907" s="59"/>
      <c r="C3907" s="59"/>
      <c r="D3907" s="59"/>
      <c r="E3907" s="60" t="s">
        <v>10524</v>
      </c>
      <c r="F3907" s="60"/>
      <c r="G3907" s="60" t="s">
        <v>4115</v>
      </c>
      <c r="H3907" s="60"/>
      <c r="I3907" s="59">
        <f t="shared" si="63"/>
        <v>6</v>
      </c>
      <c r="J3907" s="59" t="s">
        <v>1561</v>
      </c>
      <c r="K3907" s="61"/>
      <c r="L3907" s="62" t="s">
        <v>6737</v>
      </c>
      <c r="M3907" s="62" t="s">
        <v>4115</v>
      </c>
      <c r="N3907" s="72" t="str">
        <f>VLOOKUP(M3907,'Hulpblad KAR-parser'!A:C,2,FALSE)</f>
        <v>Ops LVO</v>
      </c>
      <c r="O3907" s="72" t="str">
        <f>IF(VLOOKUP(M3907,'Hulpblad KAR-parser'!A:C,3,FALSE)="","",VLOOKUP(M3907,'Hulpblad KAR-parser'!A:C,3,FALSE))</f>
        <v>Zeer groot</v>
      </c>
      <c r="P3907" s="136" t="str">
        <f>IF(CONCATENATE(C3907,D3907)="","",VLOOKUP(CONCATENATE(C3907,D3907),Karakteristieken!AQ:AQ,1,FALSE))</f>
        <v/>
      </c>
    </row>
    <row r="3908" spans="1:16" x14ac:dyDescent="0.25">
      <c r="A3908" s="59"/>
      <c r="B3908" s="59"/>
      <c r="C3908" s="59"/>
      <c r="D3908" s="59"/>
      <c r="E3908" s="60" t="s">
        <v>10525</v>
      </c>
      <c r="F3908" s="60"/>
      <c r="G3908" s="60" t="s">
        <v>4115</v>
      </c>
      <c r="H3908" s="60"/>
      <c r="I3908" s="59">
        <f t="shared" si="63"/>
        <v>5</v>
      </c>
      <c r="J3908" s="59" t="s">
        <v>1561</v>
      </c>
      <c r="K3908" s="61"/>
      <c r="L3908" s="62" t="s">
        <v>6737</v>
      </c>
      <c r="M3908" s="62" t="s">
        <v>4115</v>
      </c>
      <c r="N3908" s="72" t="str">
        <f>VLOOKUP(M3908,'Hulpblad KAR-parser'!A:C,2,FALSE)</f>
        <v>Ops LVO</v>
      </c>
      <c r="O3908" s="72" t="str">
        <f>IF(VLOOKUP(M3908,'Hulpblad KAR-parser'!A:C,3,FALSE)="","",VLOOKUP(M3908,'Hulpblad KAR-parser'!A:C,3,FALSE))</f>
        <v>Zeer groot</v>
      </c>
      <c r="P3908" s="136" t="str">
        <f>IF(CONCATENATE(C3908,D3908)="","",VLOOKUP(CONCATENATE(C3908,D3908),Karakteristieken!AQ:AQ,1,FALSE))</f>
        <v/>
      </c>
    </row>
    <row r="3909" spans="1:16" x14ac:dyDescent="0.25">
      <c r="A3909" s="59"/>
      <c r="B3909" s="59"/>
      <c r="C3909" s="59"/>
      <c r="D3909" s="59"/>
      <c r="E3909" s="60" t="s">
        <v>10526</v>
      </c>
      <c r="F3909" s="60"/>
      <c r="G3909" s="60" t="s">
        <v>4115</v>
      </c>
      <c r="H3909" s="60"/>
      <c r="I3909" s="59">
        <f t="shared" si="63"/>
        <v>5</v>
      </c>
      <c r="J3909" s="59" t="s">
        <v>1561</v>
      </c>
      <c r="K3909" s="61"/>
      <c r="L3909" s="62" t="s">
        <v>6737</v>
      </c>
      <c r="M3909" s="62" t="s">
        <v>4115</v>
      </c>
      <c r="N3909" s="72" t="str">
        <f>VLOOKUP(M3909,'Hulpblad KAR-parser'!A:C,2,FALSE)</f>
        <v>Ops LVO</v>
      </c>
      <c r="O3909" s="72" t="str">
        <f>IF(VLOOKUP(M3909,'Hulpblad KAR-parser'!A:C,3,FALSE)="","",VLOOKUP(M3909,'Hulpblad KAR-parser'!A:C,3,FALSE))</f>
        <v>Zeer groot</v>
      </c>
      <c r="P3909" s="136" t="str">
        <f>IF(CONCATENATE(C3909,D3909)="","",VLOOKUP(CONCATENATE(C3909,D3909),Karakteristieken!AQ:AQ,1,FALSE))</f>
        <v/>
      </c>
    </row>
    <row r="3910" spans="1:16" x14ac:dyDescent="0.25">
      <c r="A3910" s="59"/>
      <c r="B3910" s="59"/>
      <c r="C3910" s="59"/>
      <c r="D3910" s="59"/>
      <c r="E3910" s="60" t="s">
        <v>10527</v>
      </c>
      <c r="F3910" s="60"/>
      <c r="G3910" s="60" t="s">
        <v>4115</v>
      </c>
      <c r="H3910" s="60"/>
      <c r="I3910" s="59">
        <f t="shared" si="63"/>
        <v>15</v>
      </c>
      <c r="J3910" s="59" t="s">
        <v>1561</v>
      </c>
      <c r="K3910" s="61"/>
      <c r="L3910" s="62" t="s">
        <v>6737</v>
      </c>
      <c r="M3910" s="62" t="s">
        <v>4115</v>
      </c>
      <c r="N3910" s="72" t="str">
        <f>VLOOKUP(M3910,'Hulpblad KAR-parser'!A:C,2,FALSE)</f>
        <v>Ops LVO</v>
      </c>
      <c r="O3910" s="72" t="str">
        <f>IF(VLOOKUP(M3910,'Hulpblad KAR-parser'!A:C,3,FALSE)="","",VLOOKUP(M3910,'Hulpblad KAR-parser'!A:C,3,FALSE))</f>
        <v>Zeer groot</v>
      </c>
      <c r="P3910" s="136" t="str">
        <f>IF(CONCATENATE(C3910,D3910)="","",VLOOKUP(CONCATENATE(C3910,D3910),Karakteristieken!AQ:AQ,1,FALSE))</f>
        <v/>
      </c>
    </row>
    <row r="3911" spans="1:16" x14ac:dyDescent="0.25">
      <c r="A3911" s="59"/>
      <c r="B3911" s="59"/>
      <c r="C3911" s="59"/>
      <c r="D3911" s="59"/>
      <c r="E3911" s="60" t="s">
        <v>10528</v>
      </c>
      <c r="F3911" s="60"/>
      <c r="G3911" s="60" t="s">
        <v>4115</v>
      </c>
      <c r="H3911" s="60"/>
      <c r="I3911" s="59">
        <f t="shared" si="63"/>
        <v>5</v>
      </c>
      <c r="J3911" s="59" t="s">
        <v>1561</v>
      </c>
      <c r="K3911" s="61"/>
      <c r="L3911" s="62" t="s">
        <v>6737</v>
      </c>
      <c r="M3911" s="62" t="s">
        <v>4115</v>
      </c>
      <c r="N3911" s="72" t="str">
        <f>VLOOKUP(M3911,'Hulpblad KAR-parser'!A:C,2,FALSE)</f>
        <v>Ops LVO</v>
      </c>
      <c r="O3911" s="72" t="str">
        <f>IF(VLOOKUP(M3911,'Hulpblad KAR-parser'!A:C,3,FALSE)="","",VLOOKUP(M3911,'Hulpblad KAR-parser'!A:C,3,FALSE))</f>
        <v>Zeer groot</v>
      </c>
      <c r="P3911" s="136" t="str">
        <f>IF(CONCATENATE(C3911,D3911)="","",VLOOKUP(CONCATENATE(C3911,D3911),Karakteristieken!AQ:AQ,1,FALSE))</f>
        <v/>
      </c>
    </row>
    <row r="3912" spans="1:16" x14ac:dyDescent="0.25">
      <c r="A3912" s="67">
        <v>200110536</v>
      </c>
      <c r="B3912" s="67">
        <v>200098920</v>
      </c>
      <c r="C3912" s="67" t="s">
        <v>4117</v>
      </c>
      <c r="D3912" s="67"/>
      <c r="E3912" s="68" t="s">
        <v>6398</v>
      </c>
      <c r="F3912" s="68"/>
      <c r="G3912" s="68"/>
      <c r="H3912" s="68"/>
      <c r="I3912" s="67">
        <f t="shared" si="63"/>
        <v>7</v>
      </c>
      <c r="J3912" s="67" t="s">
        <v>1613</v>
      </c>
      <c r="K3912" s="91" t="s">
        <v>12550</v>
      </c>
      <c r="L3912" s="62" t="s">
        <v>6737</v>
      </c>
      <c r="M3912" s="62" t="s">
        <v>6398</v>
      </c>
      <c r="N3912" s="72" t="e">
        <f>VLOOKUP(M3912,'Hulpblad KAR-parser'!A:C,2,FALSE)</f>
        <v>#N/A</v>
      </c>
      <c r="O3912" s="72" t="e">
        <f>IF(VLOOKUP(M3912,'Hulpblad KAR-parser'!A:C,3,FALSE)="","",VLOOKUP(M3912,'Hulpblad KAR-parser'!A:C,3,FALSE))</f>
        <v>#N/A</v>
      </c>
      <c r="P3912" s="136" t="e">
        <f>IF(CONCATENATE(C3912,D3912)="","",VLOOKUP(CONCATENATE(C3912,D3912),Karakteristieken!AQ:AQ,1,FALSE))</f>
        <v>#N/A</v>
      </c>
    </row>
    <row r="3913" spans="1:16" x14ac:dyDescent="0.25">
      <c r="A3913" s="67"/>
      <c r="B3913" s="67"/>
      <c r="C3913" s="67"/>
      <c r="D3913" s="67"/>
      <c r="E3913" s="68" t="s">
        <v>10538</v>
      </c>
      <c r="F3913" s="68"/>
      <c r="G3913" s="68" t="s">
        <v>6398</v>
      </c>
      <c r="H3913" s="68"/>
      <c r="I3913" s="67">
        <f t="shared" si="63"/>
        <v>4</v>
      </c>
      <c r="J3913" s="67" t="s">
        <v>1561</v>
      </c>
      <c r="K3913" s="91" t="s">
        <v>12550</v>
      </c>
      <c r="L3913" s="62" t="s">
        <v>6737</v>
      </c>
      <c r="M3913" s="62" t="s">
        <v>6398</v>
      </c>
      <c r="N3913" s="72" t="e">
        <f>VLOOKUP(M3913,'Hulpblad KAR-parser'!A:C,2,FALSE)</f>
        <v>#N/A</v>
      </c>
      <c r="O3913" s="72" t="e">
        <f>IF(VLOOKUP(M3913,'Hulpblad KAR-parser'!A:C,3,FALSE)="","",VLOOKUP(M3913,'Hulpblad KAR-parser'!A:C,3,FALSE))</f>
        <v>#N/A</v>
      </c>
      <c r="P3913" s="136" t="str">
        <f>IF(CONCATENATE(C3913,D3913)="","",VLOOKUP(CONCATENATE(C3913,D3913),Karakteristieken!AQ:AQ,1,FALSE))</f>
        <v/>
      </c>
    </row>
    <row r="3914" spans="1:16" x14ac:dyDescent="0.25">
      <c r="A3914" s="59">
        <v>200110537</v>
      </c>
      <c r="B3914" s="59">
        <v>200098921</v>
      </c>
      <c r="C3914" s="59" t="s">
        <v>4117</v>
      </c>
      <c r="D3914" s="59" t="s">
        <v>4118</v>
      </c>
      <c r="E3914" s="60" t="s">
        <v>4121</v>
      </c>
      <c r="F3914" s="60"/>
      <c r="G3914" s="60"/>
      <c r="H3914" s="60"/>
      <c r="I3914" s="59">
        <f t="shared" si="63"/>
        <v>11</v>
      </c>
      <c r="J3914" s="59" t="s">
        <v>1613</v>
      </c>
      <c r="K3914" s="61"/>
      <c r="L3914" s="62" t="s">
        <v>6737</v>
      </c>
      <c r="M3914" s="62" t="s">
        <v>4121</v>
      </c>
      <c r="N3914" s="72" t="str">
        <f>VLOOKUP(M3914,'Hulpblad KAR-parser'!A:C,2,FALSE)</f>
        <v>Ops MK</v>
      </c>
      <c r="O3914" s="72" t="str">
        <f>IF(VLOOKUP(M3914,'Hulpblad KAR-parser'!A:C,3,FALSE)="","",VLOOKUP(M3914,'Hulpblad KAR-parser'!A:C,3,FALSE))</f>
        <v>MKA</v>
      </c>
      <c r="P3914" s="136" t="str">
        <f>IF(CONCATENATE(C3914,D3914)="","",VLOOKUP(CONCATENATE(C3914,D3914),Karakteristieken!AQ:AQ,1,FALSE))</f>
        <v>Ops MKMKA</v>
      </c>
    </row>
    <row r="3915" spans="1:16" x14ac:dyDescent="0.25">
      <c r="A3915" s="59"/>
      <c r="B3915" s="59"/>
      <c r="C3915" s="59"/>
      <c r="D3915" s="59"/>
      <c r="E3915" s="60" t="s">
        <v>10530</v>
      </c>
      <c r="F3915" s="60"/>
      <c r="G3915" s="60" t="s">
        <v>4121</v>
      </c>
      <c r="H3915" s="60"/>
      <c r="I3915" s="59">
        <f t="shared" si="63"/>
        <v>5</v>
      </c>
      <c r="J3915" s="59" t="s">
        <v>1561</v>
      </c>
      <c r="K3915" s="61"/>
      <c r="L3915" s="62" t="s">
        <v>6737</v>
      </c>
      <c r="M3915" s="62" t="s">
        <v>4121</v>
      </c>
      <c r="N3915" s="72" t="str">
        <f>VLOOKUP(M3915,'Hulpblad KAR-parser'!A:C,2,FALSE)</f>
        <v>Ops MK</v>
      </c>
      <c r="O3915" s="72" t="str">
        <f>IF(VLOOKUP(M3915,'Hulpblad KAR-parser'!A:C,3,FALSE)="","",VLOOKUP(M3915,'Hulpblad KAR-parser'!A:C,3,FALSE))</f>
        <v>MKA</v>
      </c>
      <c r="P3915" s="136" t="str">
        <f>IF(CONCATENATE(C3915,D3915)="","",VLOOKUP(CONCATENATE(C3915,D3915),Karakteristieken!AQ:AQ,1,FALSE))</f>
        <v/>
      </c>
    </row>
    <row r="3916" spans="1:16" x14ac:dyDescent="0.25">
      <c r="A3916" s="59"/>
      <c r="B3916" s="59"/>
      <c r="C3916" s="59"/>
      <c r="D3916" s="59"/>
      <c r="E3916" s="60" t="s">
        <v>10531</v>
      </c>
      <c r="F3916" s="60"/>
      <c r="G3916" s="60" t="s">
        <v>4121</v>
      </c>
      <c r="H3916" s="60"/>
      <c r="I3916" s="59">
        <f t="shared" si="63"/>
        <v>6</v>
      </c>
      <c r="J3916" s="59" t="s">
        <v>1561</v>
      </c>
      <c r="K3916" s="61"/>
      <c r="L3916" s="62" t="s">
        <v>6737</v>
      </c>
      <c r="M3916" s="62" t="s">
        <v>4121</v>
      </c>
      <c r="N3916" s="72" t="str">
        <f>VLOOKUP(M3916,'Hulpblad KAR-parser'!A:C,2,FALSE)</f>
        <v>Ops MK</v>
      </c>
      <c r="O3916" s="72" t="str">
        <f>IF(VLOOKUP(M3916,'Hulpblad KAR-parser'!A:C,3,FALSE)="","",VLOOKUP(M3916,'Hulpblad KAR-parser'!A:C,3,FALSE))</f>
        <v>MKA</v>
      </c>
      <c r="P3916" s="136" t="str">
        <f>IF(CONCATENATE(C3916,D3916)="","",VLOOKUP(CONCATENATE(C3916,D3916),Karakteristieken!AQ:AQ,1,FALSE))</f>
        <v/>
      </c>
    </row>
    <row r="3917" spans="1:16" x14ac:dyDescent="0.25">
      <c r="A3917" s="59">
        <v>200110538</v>
      </c>
      <c r="B3917" s="59">
        <v>200098922</v>
      </c>
      <c r="C3917" s="59" t="s">
        <v>4117</v>
      </c>
      <c r="D3917" s="59" t="s">
        <v>4125</v>
      </c>
      <c r="E3917" s="60" t="s">
        <v>4127</v>
      </c>
      <c r="F3917" s="60"/>
      <c r="G3917" s="60"/>
      <c r="H3917" s="60"/>
      <c r="I3917" s="59">
        <f t="shared" si="63"/>
        <v>11</v>
      </c>
      <c r="J3917" s="59" t="s">
        <v>1613</v>
      </c>
      <c r="K3917" s="61"/>
      <c r="L3917" s="62" t="s">
        <v>6737</v>
      </c>
      <c r="M3917" s="62" t="s">
        <v>4127</v>
      </c>
      <c r="N3917" s="72" t="str">
        <f>VLOOKUP(M3917,'Hulpblad KAR-parser'!A:C,2,FALSE)</f>
        <v>Ops MK</v>
      </c>
      <c r="O3917" s="72" t="str">
        <f>IF(VLOOKUP(M3917,'Hulpblad KAR-parser'!A:C,3,FALSE)="","",VLOOKUP(M3917,'Hulpblad KAR-parser'!A:C,3,FALSE))</f>
        <v>MKB</v>
      </c>
      <c r="P3917" s="136" t="str">
        <f>IF(CONCATENATE(C3917,D3917)="","",VLOOKUP(CONCATENATE(C3917,D3917),Karakteristieken!AQ:AQ,1,FALSE))</f>
        <v>Ops MKMKB</v>
      </c>
    </row>
    <row r="3918" spans="1:16" x14ac:dyDescent="0.25">
      <c r="A3918" s="59"/>
      <c r="B3918" s="59"/>
      <c r="C3918" s="59"/>
      <c r="D3918" s="59"/>
      <c r="E3918" s="60" t="s">
        <v>10532</v>
      </c>
      <c r="F3918" s="60"/>
      <c r="G3918" s="60" t="s">
        <v>4127</v>
      </c>
      <c r="H3918" s="60"/>
      <c r="I3918" s="59">
        <f t="shared" si="63"/>
        <v>6</v>
      </c>
      <c r="J3918" s="59" t="s">
        <v>1561</v>
      </c>
      <c r="K3918" s="61"/>
      <c r="L3918" s="62" t="s">
        <v>6737</v>
      </c>
      <c r="M3918" s="62" t="s">
        <v>4127</v>
      </c>
      <c r="N3918" s="72" t="str">
        <f>VLOOKUP(M3918,'Hulpblad KAR-parser'!A:C,2,FALSE)</f>
        <v>Ops MK</v>
      </c>
      <c r="O3918" s="72" t="str">
        <f>IF(VLOOKUP(M3918,'Hulpblad KAR-parser'!A:C,3,FALSE)="","",VLOOKUP(M3918,'Hulpblad KAR-parser'!A:C,3,FALSE))</f>
        <v>MKB</v>
      </c>
      <c r="P3918" s="136" t="str">
        <f>IF(CONCATENATE(C3918,D3918)="","",VLOOKUP(CONCATENATE(C3918,D3918),Karakteristieken!AQ:AQ,1,FALSE))</f>
        <v/>
      </c>
    </row>
    <row r="3919" spans="1:16" x14ac:dyDescent="0.25">
      <c r="A3919" s="59"/>
      <c r="B3919" s="59"/>
      <c r="C3919" s="59"/>
      <c r="D3919" s="59"/>
      <c r="E3919" s="60" t="s">
        <v>10533</v>
      </c>
      <c r="F3919" s="60"/>
      <c r="G3919" s="60" t="s">
        <v>4127</v>
      </c>
      <c r="H3919" s="60"/>
      <c r="I3919" s="59">
        <f t="shared" si="63"/>
        <v>5</v>
      </c>
      <c r="J3919" s="59" t="s">
        <v>1561</v>
      </c>
      <c r="K3919" s="61"/>
      <c r="L3919" s="62" t="s">
        <v>6737</v>
      </c>
      <c r="M3919" s="62" t="s">
        <v>4127</v>
      </c>
      <c r="N3919" s="72" t="str">
        <f>VLOOKUP(M3919,'Hulpblad KAR-parser'!A:C,2,FALSE)</f>
        <v>Ops MK</v>
      </c>
      <c r="O3919" s="72" t="str">
        <f>IF(VLOOKUP(M3919,'Hulpblad KAR-parser'!A:C,3,FALSE)="","",VLOOKUP(M3919,'Hulpblad KAR-parser'!A:C,3,FALSE))</f>
        <v>MKB</v>
      </c>
      <c r="P3919" s="136" t="str">
        <f>IF(CONCATENATE(C3919,D3919)="","",VLOOKUP(CONCATENATE(C3919,D3919),Karakteristieken!AQ:AQ,1,FALSE))</f>
        <v/>
      </c>
    </row>
    <row r="3920" spans="1:16" x14ac:dyDescent="0.25">
      <c r="A3920" s="59">
        <v>200110539</v>
      </c>
      <c r="B3920" s="59">
        <v>200098923</v>
      </c>
      <c r="C3920" s="59" t="s">
        <v>4117</v>
      </c>
      <c r="D3920" s="59" t="s">
        <v>4122</v>
      </c>
      <c r="E3920" s="60" t="s">
        <v>4124</v>
      </c>
      <c r="F3920" s="60"/>
      <c r="G3920" s="60"/>
      <c r="H3920" s="60"/>
      <c r="I3920" s="59">
        <f t="shared" si="63"/>
        <v>11</v>
      </c>
      <c r="J3920" s="59" t="s">
        <v>1613</v>
      </c>
      <c r="K3920" s="61"/>
      <c r="L3920" s="62" t="s">
        <v>6737</v>
      </c>
      <c r="M3920" s="62" t="s">
        <v>4124</v>
      </c>
      <c r="N3920" s="72" t="str">
        <f>VLOOKUP(M3920,'Hulpblad KAR-parser'!A:C,2,FALSE)</f>
        <v>Ops MK</v>
      </c>
      <c r="O3920" s="72" t="str">
        <f>IF(VLOOKUP(M3920,'Hulpblad KAR-parser'!A:C,3,FALSE)="","",VLOOKUP(M3920,'Hulpblad KAR-parser'!A:C,3,FALSE))</f>
        <v>MKP</v>
      </c>
      <c r="P3920" s="136" t="str">
        <f>IF(CONCATENATE(C3920,D3920)="","",VLOOKUP(CONCATENATE(C3920,D3920),Karakteristieken!AQ:AQ,1,FALSE))</f>
        <v>Ops MKMKP</v>
      </c>
    </row>
    <row r="3921" spans="1:16" x14ac:dyDescent="0.25">
      <c r="A3921" s="59"/>
      <c r="B3921" s="59"/>
      <c r="C3921" s="59"/>
      <c r="D3921" s="59"/>
      <c r="E3921" s="60" t="s">
        <v>10534</v>
      </c>
      <c r="F3921" s="60"/>
      <c r="G3921" s="60" t="s">
        <v>4124</v>
      </c>
      <c r="H3921" s="60"/>
      <c r="I3921" s="59">
        <f t="shared" si="63"/>
        <v>6</v>
      </c>
      <c r="J3921" s="59" t="s">
        <v>1561</v>
      </c>
      <c r="K3921" s="61"/>
      <c r="L3921" s="62" t="s">
        <v>6737</v>
      </c>
      <c r="M3921" s="62" t="s">
        <v>4124</v>
      </c>
      <c r="N3921" s="72" t="str">
        <f>VLOOKUP(M3921,'Hulpblad KAR-parser'!A:C,2,FALSE)</f>
        <v>Ops MK</v>
      </c>
      <c r="O3921" s="72" t="str">
        <f>IF(VLOOKUP(M3921,'Hulpblad KAR-parser'!A:C,3,FALSE)="","",VLOOKUP(M3921,'Hulpblad KAR-parser'!A:C,3,FALSE))</f>
        <v>MKP</v>
      </c>
      <c r="P3921" s="136" t="str">
        <f>IF(CONCATENATE(C3921,D3921)="","",VLOOKUP(CONCATENATE(C3921,D3921),Karakteristieken!AQ:AQ,1,FALSE))</f>
        <v/>
      </c>
    </row>
    <row r="3922" spans="1:16" x14ac:dyDescent="0.25">
      <c r="A3922" s="59"/>
      <c r="B3922" s="59"/>
      <c r="C3922" s="59"/>
      <c r="D3922" s="59"/>
      <c r="E3922" s="60" t="s">
        <v>10535</v>
      </c>
      <c r="F3922" s="60"/>
      <c r="G3922" s="60" t="s">
        <v>4124</v>
      </c>
      <c r="H3922" s="60"/>
      <c r="I3922" s="59">
        <f t="shared" si="63"/>
        <v>5</v>
      </c>
      <c r="J3922" s="59" t="s">
        <v>1561</v>
      </c>
      <c r="K3922" s="61"/>
      <c r="L3922" s="62" t="s">
        <v>6737</v>
      </c>
      <c r="M3922" s="62" t="s">
        <v>4124</v>
      </c>
      <c r="N3922" s="72" t="str">
        <f>VLOOKUP(M3922,'Hulpblad KAR-parser'!A:C,2,FALSE)</f>
        <v>Ops MK</v>
      </c>
      <c r="O3922" s="72" t="str">
        <f>IF(VLOOKUP(M3922,'Hulpblad KAR-parser'!A:C,3,FALSE)="","",VLOOKUP(M3922,'Hulpblad KAR-parser'!A:C,3,FALSE))</f>
        <v>MKP</v>
      </c>
      <c r="P3922" s="136" t="str">
        <f>IF(CONCATENATE(C3922,D3922)="","",VLOOKUP(CONCATENATE(C3922,D3922),Karakteristieken!AQ:AQ,1,FALSE))</f>
        <v/>
      </c>
    </row>
    <row r="3923" spans="1:16" x14ac:dyDescent="0.25">
      <c r="A3923" s="59">
        <v>200110540</v>
      </c>
      <c r="B3923" s="59">
        <v>200098924</v>
      </c>
      <c r="C3923" s="59" t="s">
        <v>4117</v>
      </c>
      <c r="D3923" s="59" t="s">
        <v>4129</v>
      </c>
      <c r="E3923" s="60" t="s">
        <v>4131</v>
      </c>
      <c r="F3923" s="60"/>
      <c r="G3923" s="60"/>
      <c r="H3923" s="60"/>
      <c r="I3923" s="59">
        <f t="shared" si="63"/>
        <v>24</v>
      </c>
      <c r="J3923" s="59" t="s">
        <v>1613</v>
      </c>
      <c r="K3923" s="61"/>
      <c r="L3923" s="62" t="s">
        <v>6737</v>
      </c>
      <c r="M3923" s="62" t="s">
        <v>4131</v>
      </c>
      <c r="N3923" s="72" t="str">
        <f>VLOOKUP(M3923,'Hulpblad KAR-parser'!A:C,2,FALSE)</f>
        <v>Ops MK</v>
      </c>
      <c r="O3923" s="72" t="str">
        <f>IF(VLOOKUP(M3923,'Hulpblad KAR-parser'!A:C,3,FALSE)="","",VLOOKUP(M3923,'Hulpblad KAR-parser'!A:C,3,FALSE))</f>
        <v>Piket leiding MK</v>
      </c>
      <c r="P3923" s="136" t="str">
        <f>IF(CONCATENATE(C3923,D3923)="","",VLOOKUP(CONCATENATE(C3923,D3923),Karakteristieken!AQ:AQ,1,FALSE))</f>
        <v>Ops MKPiket leiding MK</v>
      </c>
    </row>
    <row r="3924" spans="1:16" x14ac:dyDescent="0.25">
      <c r="A3924" s="59"/>
      <c r="B3924" s="59"/>
      <c r="C3924" s="59"/>
      <c r="D3924" s="59"/>
      <c r="E3924" s="60" t="s">
        <v>10536</v>
      </c>
      <c r="F3924" s="60"/>
      <c r="G3924" s="60" t="s">
        <v>4131</v>
      </c>
      <c r="H3924" s="60"/>
      <c r="I3924" s="59">
        <f t="shared" si="63"/>
        <v>5</v>
      </c>
      <c r="J3924" s="59" t="s">
        <v>1561</v>
      </c>
      <c r="K3924" s="61"/>
      <c r="L3924" s="62" t="s">
        <v>6737</v>
      </c>
      <c r="M3924" s="62" t="s">
        <v>4131</v>
      </c>
      <c r="N3924" s="72" t="str">
        <f>VLOOKUP(M3924,'Hulpblad KAR-parser'!A:C,2,FALSE)</f>
        <v>Ops MK</v>
      </c>
      <c r="O3924" s="72" t="str">
        <f>IF(VLOOKUP(M3924,'Hulpblad KAR-parser'!A:C,3,FALSE)="","",VLOOKUP(M3924,'Hulpblad KAR-parser'!A:C,3,FALSE))</f>
        <v>Piket leiding MK</v>
      </c>
      <c r="P3924" s="136" t="str">
        <f>IF(CONCATENATE(C3924,D3924)="","",VLOOKUP(CONCATENATE(C3924,D3924),Karakteristieken!AQ:AQ,1,FALSE))</f>
        <v/>
      </c>
    </row>
    <row r="3925" spans="1:16" x14ac:dyDescent="0.25">
      <c r="A3925" s="59"/>
      <c r="B3925" s="59"/>
      <c r="C3925" s="59"/>
      <c r="D3925" s="59"/>
      <c r="E3925" s="60" t="s">
        <v>10537</v>
      </c>
      <c r="F3925" s="60"/>
      <c r="G3925" s="60" t="s">
        <v>4131</v>
      </c>
      <c r="H3925" s="60"/>
      <c r="I3925" s="59">
        <f t="shared" si="63"/>
        <v>5</v>
      </c>
      <c r="J3925" s="59" t="s">
        <v>1561</v>
      </c>
      <c r="K3925" s="61"/>
      <c r="L3925" s="62" t="s">
        <v>6737</v>
      </c>
      <c r="M3925" s="62" t="s">
        <v>4131</v>
      </c>
      <c r="N3925" s="72" t="str">
        <f>VLOOKUP(M3925,'Hulpblad KAR-parser'!A:C,2,FALSE)</f>
        <v>Ops MK</v>
      </c>
      <c r="O3925" s="72" t="str">
        <f>IF(VLOOKUP(M3925,'Hulpblad KAR-parser'!A:C,3,FALSE)="","",VLOOKUP(M3925,'Hulpblad KAR-parser'!A:C,3,FALSE))</f>
        <v>Piket leiding MK</v>
      </c>
      <c r="P3925" s="136" t="str">
        <f>IF(CONCATENATE(C3925,D3925)="","",VLOOKUP(CONCATENATE(C3925,D3925),Karakteristieken!AQ:AQ,1,FALSE))</f>
        <v/>
      </c>
    </row>
    <row r="3926" spans="1:16" x14ac:dyDescent="0.25">
      <c r="A3926" s="67">
        <v>200110542</v>
      </c>
      <c r="B3926" s="67">
        <v>200098926</v>
      </c>
      <c r="C3926" s="67" t="s">
        <v>4132</v>
      </c>
      <c r="D3926" s="67"/>
      <c r="E3926" s="68" t="s">
        <v>6399</v>
      </c>
      <c r="F3926" s="68"/>
      <c r="G3926" s="68"/>
      <c r="H3926" s="68"/>
      <c r="I3926" s="67">
        <f t="shared" ref="I3926:I3989" si="64">LEN(E3926)</f>
        <v>7</v>
      </c>
      <c r="J3926" s="67" t="s">
        <v>1613</v>
      </c>
      <c r="K3926" s="91" t="s">
        <v>12550</v>
      </c>
      <c r="L3926" s="62" t="s">
        <v>6737</v>
      </c>
      <c r="M3926" s="62" t="s">
        <v>6399</v>
      </c>
      <c r="N3926" s="72" t="e">
        <f>VLOOKUP(M3926,'Hulpblad KAR-parser'!A:C,2,FALSE)</f>
        <v>#N/A</v>
      </c>
      <c r="O3926" s="72" t="e">
        <f>IF(VLOOKUP(M3926,'Hulpblad KAR-parser'!A:C,3,FALSE)="","",VLOOKUP(M3926,'Hulpblad KAR-parser'!A:C,3,FALSE))</f>
        <v>#N/A</v>
      </c>
      <c r="P3926" s="136" t="e">
        <f>IF(CONCATENATE(C3926,D3926)="","",VLOOKUP(CONCATENATE(C3926,D3926),Karakteristieken!AQ:AQ,1,FALSE))</f>
        <v>#N/A</v>
      </c>
    </row>
    <row r="3927" spans="1:16" x14ac:dyDescent="0.25">
      <c r="A3927" s="67"/>
      <c r="B3927" s="67"/>
      <c r="C3927" s="67"/>
      <c r="D3927" s="67"/>
      <c r="E3927" s="68" t="s">
        <v>10559</v>
      </c>
      <c r="F3927" s="68"/>
      <c r="G3927" s="68" t="s">
        <v>6399</v>
      </c>
      <c r="H3927" s="68"/>
      <c r="I3927" s="67">
        <f t="shared" si="64"/>
        <v>4</v>
      </c>
      <c r="J3927" s="67" t="s">
        <v>1561</v>
      </c>
      <c r="K3927" s="91" t="s">
        <v>12550</v>
      </c>
      <c r="L3927" s="62" t="s">
        <v>6737</v>
      </c>
      <c r="M3927" s="62" t="s">
        <v>6399</v>
      </c>
      <c r="N3927" s="72" t="e">
        <f>VLOOKUP(M3927,'Hulpblad KAR-parser'!A:C,2,FALSE)</f>
        <v>#N/A</v>
      </c>
      <c r="O3927" s="72" t="e">
        <f>IF(VLOOKUP(M3927,'Hulpblad KAR-parser'!A:C,3,FALSE)="","",VLOOKUP(M3927,'Hulpblad KAR-parser'!A:C,3,FALSE))</f>
        <v>#N/A</v>
      </c>
      <c r="P3927" s="136" t="str">
        <f>IF(CONCATENATE(C3927,D3927)="","",VLOOKUP(CONCATENATE(C3927,D3927),Karakteristieken!AQ:AQ,1,FALSE))</f>
        <v/>
      </c>
    </row>
    <row r="3928" spans="1:16" x14ac:dyDescent="0.25">
      <c r="A3928" s="59">
        <v>200110543</v>
      </c>
      <c r="B3928" s="59">
        <v>200098927</v>
      </c>
      <c r="C3928" s="59" t="s">
        <v>4132</v>
      </c>
      <c r="D3928" s="59" t="s">
        <v>3578</v>
      </c>
      <c r="E3928" s="60" t="s">
        <v>4142</v>
      </c>
      <c r="F3928" s="60"/>
      <c r="G3928" s="60"/>
      <c r="H3928" s="60"/>
      <c r="I3928" s="59">
        <f t="shared" si="64"/>
        <v>13</v>
      </c>
      <c r="J3928" s="59" t="s">
        <v>1613</v>
      </c>
      <c r="K3928" s="61"/>
      <c r="L3928" s="62" t="s">
        <v>6737</v>
      </c>
      <c r="M3928" s="62" t="s">
        <v>4142</v>
      </c>
      <c r="N3928" s="72" t="str">
        <f>VLOOKUP(M3928,'Hulpblad KAR-parser'!A:C,2,FALSE)</f>
        <v>Ops WO</v>
      </c>
      <c r="O3928" s="72" t="str">
        <f>IF(VLOOKUP(M3928,'Hulpblad KAR-parser'!A:C,3,FALSE)="","",VLOOKUP(M3928,'Hulpblad KAR-parser'!A:C,3,FALSE))</f>
        <v>Groot</v>
      </c>
      <c r="P3928" s="136" t="str">
        <f>IF(CONCATENATE(C3928,D3928)="","",VLOOKUP(CONCATENATE(C3928,D3928),Karakteristieken!AQ:AQ,1,FALSE))</f>
        <v>Ops WOGroot</v>
      </c>
    </row>
    <row r="3929" spans="1:16" x14ac:dyDescent="0.25">
      <c r="A3929" s="59"/>
      <c r="B3929" s="59"/>
      <c r="C3929" s="59"/>
      <c r="D3929" s="59"/>
      <c r="E3929" s="60" t="s">
        <v>10539</v>
      </c>
      <c r="F3929" s="60"/>
      <c r="G3929" s="60" t="s">
        <v>4142</v>
      </c>
      <c r="H3929" s="60"/>
      <c r="I3929" s="59">
        <f t="shared" si="64"/>
        <v>9</v>
      </c>
      <c r="J3929" s="59" t="s">
        <v>1561</v>
      </c>
      <c r="K3929" s="61"/>
      <c r="L3929" s="62" t="s">
        <v>6737</v>
      </c>
      <c r="M3929" s="62" t="s">
        <v>4142</v>
      </c>
      <c r="N3929" s="72" t="str">
        <f>VLOOKUP(M3929,'Hulpblad KAR-parser'!A:C,2,FALSE)</f>
        <v>Ops WO</v>
      </c>
      <c r="O3929" s="72" t="str">
        <f>IF(VLOOKUP(M3929,'Hulpblad KAR-parser'!A:C,3,FALSE)="","",VLOOKUP(M3929,'Hulpblad KAR-parser'!A:C,3,FALSE))</f>
        <v>Groot</v>
      </c>
      <c r="P3929" s="136" t="str">
        <f>IF(CONCATENATE(C3929,D3929)="","",VLOOKUP(CONCATENATE(C3929,D3929),Karakteristieken!AQ:AQ,1,FALSE))</f>
        <v/>
      </c>
    </row>
    <row r="3930" spans="1:16" x14ac:dyDescent="0.25">
      <c r="A3930" s="59"/>
      <c r="B3930" s="59"/>
      <c r="C3930" s="59"/>
      <c r="D3930" s="59"/>
      <c r="E3930" s="60" t="s">
        <v>10540</v>
      </c>
      <c r="F3930" s="60"/>
      <c r="G3930" s="60" t="s">
        <v>4142</v>
      </c>
      <c r="H3930" s="60"/>
      <c r="I3930" s="59">
        <f t="shared" si="64"/>
        <v>5</v>
      </c>
      <c r="J3930" s="59" t="s">
        <v>1561</v>
      </c>
      <c r="K3930" s="61"/>
      <c r="L3930" s="62" t="s">
        <v>6737</v>
      </c>
      <c r="M3930" s="62" t="s">
        <v>4142</v>
      </c>
      <c r="N3930" s="72" t="str">
        <f>VLOOKUP(M3930,'Hulpblad KAR-parser'!A:C,2,FALSE)</f>
        <v>Ops WO</v>
      </c>
      <c r="O3930" s="72" t="str">
        <f>IF(VLOOKUP(M3930,'Hulpblad KAR-parser'!A:C,3,FALSE)="","",VLOOKUP(M3930,'Hulpblad KAR-parser'!A:C,3,FALSE))</f>
        <v>Groot</v>
      </c>
      <c r="P3930" s="136" t="str">
        <f>IF(CONCATENATE(C3930,D3930)="","",VLOOKUP(CONCATENATE(C3930,D3930),Karakteristieken!AQ:AQ,1,FALSE))</f>
        <v/>
      </c>
    </row>
    <row r="3931" spans="1:16" x14ac:dyDescent="0.25">
      <c r="A3931" s="59"/>
      <c r="B3931" s="59"/>
      <c r="C3931" s="59"/>
      <c r="D3931" s="59"/>
      <c r="E3931" s="60" t="s">
        <v>10541</v>
      </c>
      <c r="F3931" s="60"/>
      <c r="G3931" s="60" t="s">
        <v>4142</v>
      </c>
      <c r="H3931" s="60"/>
      <c r="I3931" s="59">
        <f t="shared" si="64"/>
        <v>5</v>
      </c>
      <c r="J3931" s="59" t="s">
        <v>1561</v>
      </c>
      <c r="K3931" s="61"/>
      <c r="L3931" s="62" t="s">
        <v>6737</v>
      </c>
      <c r="M3931" s="62" t="s">
        <v>4142</v>
      </c>
      <c r="N3931" s="72" t="str">
        <f>VLOOKUP(M3931,'Hulpblad KAR-parser'!A:C,2,FALSE)</f>
        <v>Ops WO</v>
      </c>
      <c r="O3931" s="72" t="str">
        <f>IF(VLOOKUP(M3931,'Hulpblad KAR-parser'!A:C,3,FALSE)="","",VLOOKUP(M3931,'Hulpblad KAR-parser'!A:C,3,FALSE))</f>
        <v>Groot</v>
      </c>
      <c r="P3931" s="136" t="str">
        <f>IF(CONCATENATE(C3931,D3931)="","",VLOOKUP(CONCATENATE(C3931,D3931),Karakteristieken!AQ:AQ,1,FALSE))</f>
        <v/>
      </c>
    </row>
    <row r="3932" spans="1:16" x14ac:dyDescent="0.25">
      <c r="A3932" s="59"/>
      <c r="B3932" s="59"/>
      <c r="C3932" s="59"/>
      <c r="D3932" s="59"/>
      <c r="E3932" s="60" t="s">
        <v>10542</v>
      </c>
      <c r="F3932" s="60"/>
      <c r="G3932" s="60" t="s">
        <v>4142</v>
      </c>
      <c r="H3932" s="60"/>
      <c r="I3932" s="59">
        <f t="shared" si="64"/>
        <v>9</v>
      </c>
      <c r="J3932" s="59" t="s">
        <v>1561</v>
      </c>
      <c r="K3932" s="61"/>
      <c r="L3932" s="62" t="s">
        <v>6737</v>
      </c>
      <c r="M3932" s="62" t="s">
        <v>4142</v>
      </c>
      <c r="N3932" s="72" t="str">
        <f>VLOOKUP(M3932,'Hulpblad KAR-parser'!A:C,2,FALSE)</f>
        <v>Ops WO</v>
      </c>
      <c r="O3932" s="72" t="str">
        <f>IF(VLOOKUP(M3932,'Hulpblad KAR-parser'!A:C,3,FALSE)="","",VLOOKUP(M3932,'Hulpblad KAR-parser'!A:C,3,FALSE))</f>
        <v>Groot</v>
      </c>
      <c r="P3932" s="136" t="str">
        <f>IF(CONCATENATE(C3932,D3932)="","",VLOOKUP(CONCATENATE(C3932,D3932),Karakteristieken!AQ:AQ,1,FALSE))</f>
        <v/>
      </c>
    </row>
    <row r="3933" spans="1:16" x14ac:dyDescent="0.25">
      <c r="A3933" s="59"/>
      <c r="B3933" s="59"/>
      <c r="C3933" s="59"/>
      <c r="D3933" s="59"/>
      <c r="E3933" s="60" t="s">
        <v>10543</v>
      </c>
      <c r="F3933" s="60"/>
      <c r="G3933" s="60" t="s">
        <v>4142</v>
      </c>
      <c r="H3933" s="60"/>
      <c r="I3933" s="59">
        <f t="shared" si="64"/>
        <v>5</v>
      </c>
      <c r="J3933" s="59" t="s">
        <v>1561</v>
      </c>
      <c r="K3933" s="61"/>
      <c r="L3933" s="62" t="s">
        <v>6737</v>
      </c>
      <c r="M3933" s="62" t="s">
        <v>4142</v>
      </c>
      <c r="N3933" s="72" t="str">
        <f>VLOOKUP(M3933,'Hulpblad KAR-parser'!A:C,2,FALSE)</f>
        <v>Ops WO</v>
      </c>
      <c r="O3933" s="72" t="str">
        <f>IF(VLOOKUP(M3933,'Hulpblad KAR-parser'!A:C,3,FALSE)="","",VLOOKUP(M3933,'Hulpblad KAR-parser'!A:C,3,FALSE))</f>
        <v>Groot</v>
      </c>
      <c r="P3933" s="136" t="str">
        <f>IF(CONCATENATE(C3933,D3933)="","",VLOOKUP(CONCATENATE(C3933,D3933),Karakteristieken!AQ:AQ,1,FALSE))</f>
        <v/>
      </c>
    </row>
    <row r="3934" spans="1:16" x14ac:dyDescent="0.25">
      <c r="A3934" s="59">
        <v>200110544</v>
      </c>
      <c r="B3934" s="59">
        <v>200098928</v>
      </c>
      <c r="C3934" s="59" t="s">
        <v>4132</v>
      </c>
      <c r="D3934" s="59" t="s">
        <v>3565</v>
      </c>
      <c r="E3934" s="60" t="s">
        <v>4137</v>
      </c>
      <c r="F3934" s="60"/>
      <c r="G3934" s="60"/>
      <c r="H3934" s="60"/>
      <c r="I3934" s="59">
        <f t="shared" si="64"/>
        <v>13</v>
      </c>
      <c r="J3934" s="59" t="s">
        <v>1613</v>
      </c>
      <c r="K3934" s="61"/>
      <c r="L3934" s="62" t="s">
        <v>6737</v>
      </c>
      <c r="M3934" s="62" t="s">
        <v>4137</v>
      </c>
      <c r="N3934" s="72" t="str">
        <f>VLOOKUP(M3934,'Hulpblad KAR-parser'!A:C,2,FALSE)</f>
        <v>Ops WO</v>
      </c>
      <c r="O3934" s="72" t="str">
        <f>IF(VLOOKUP(M3934,'Hulpblad KAR-parser'!A:C,3,FALSE)="","",VLOOKUP(M3934,'Hulpblad KAR-parser'!A:C,3,FALSE))</f>
        <v>Klein</v>
      </c>
      <c r="P3934" s="136" t="str">
        <f>IF(CONCATENATE(C3934,D3934)="","",VLOOKUP(CONCATENATE(C3934,D3934),Karakteristieken!AQ:AQ,1,FALSE))</f>
        <v>Ops WOKlein</v>
      </c>
    </row>
    <row r="3935" spans="1:16" x14ac:dyDescent="0.25">
      <c r="A3935" s="59"/>
      <c r="B3935" s="59"/>
      <c r="C3935" s="59"/>
      <c r="D3935" s="59"/>
      <c r="E3935" s="60" t="s">
        <v>10544</v>
      </c>
      <c r="F3935" s="60"/>
      <c r="G3935" s="60" t="s">
        <v>4137</v>
      </c>
      <c r="H3935" s="60"/>
      <c r="I3935" s="59">
        <f t="shared" si="64"/>
        <v>9</v>
      </c>
      <c r="J3935" s="59" t="s">
        <v>1561</v>
      </c>
      <c r="K3935" s="61"/>
      <c r="L3935" s="62" t="s">
        <v>6737</v>
      </c>
      <c r="M3935" s="62" t="s">
        <v>4137</v>
      </c>
      <c r="N3935" s="72" t="str">
        <f>VLOOKUP(M3935,'Hulpblad KAR-parser'!A:C,2,FALSE)</f>
        <v>Ops WO</v>
      </c>
      <c r="O3935" s="72" t="str">
        <f>IF(VLOOKUP(M3935,'Hulpblad KAR-parser'!A:C,3,FALSE)="","",VLOOKUP(M3935,'Hulpblad KAR-parser'!A:C,3,FALSE))</f>
        <v>Klein</v>
      </c>
      <c r="P3935" s="136" t="str">
        <f>IF(CONCATENATE(C3935,D3935)="","",VLOOKUP(CONCATENATE(C3935,D3935),Karakteristieken!AQ:AQ,1,FALSE))</f>
        <v/>
      </c>
    </row>
    <row r="3936" spans="1:16" x14ac:dyDescent="0.25">
      <c r="A3936" s="59"/>
      <c r="B3936" s="59"/>
      <c r="C3936" s="59"/>
      <c r="D3936" s="59"/>
      <c r="E3936" s="60" t="s">
        <v>10545</v>
      </c>
      <c r="F3936" s="60"/>
      <c r="G3936" s="60" t="s">
        <v>4137</v>
      </c>
      <c r="H3936" s="60"/>
      <c r="I3936" s="59">
        <f t="shared" si="64"/>
        <v>5</v>
      </c>
      <c r="J3936" s="59" t="s">
        <v>1561</v>
      </c>
      <c r="K3936" s="61"/>
      <c r="L3936" s="62" t="s">
        <v>6737</v>
      </c>
      <c r="M3936" s="62" t="s">
        <v>4137</v>
      </c>
      <c r="N3936" s="72" t="str">
        <f>VLOOKUP(M3936,'Hulpblad KAR-parser'!A:C,2,FALSE)</f>
        <v>Ops WO</v>
      </c>
      <c r="O3936" s="72" t="str">
        <f>IF(VLOOKUP(M3936,'Hulpblad KAR-parser'!A:C,3,FALSE)="","",VLOOKUP(M3936,'Hulpblad KAR-parser'!A:C,3,FALSE))</f>
        <v>Klein</v>
      </c>
      <c r="P3936" s="136" t="str">
        <f>IF(CONCATENATE(C3936,D3936)="","",VLOOKUP(CONCATENATE(C3936,D3936),Karakteristieken!AQ:AQ,1,FALSE))</f>
        <v/>
      </c>
    </row>
    <row r="3937" spans="1:16" x14ac:dyDescent="0.25">
      <c r="A3937" s="59"/>
      <c r="B3937" s="59"/>
      <c r="C3937" s="59"/>
      <c r="D3937" s="59"/>
      <c r="E3937" s="60" t="s">
        <v>10546</v>
      </c>
      <c r="F3937" s="60"/>
      <c r="G3937" s="60" t="s">
        <v>4137</v>
      </c>
      <c r="H3937" s="60"/>
      <c r="I3937" s="59">
        <f t="shared" si="64"/>
        <v>5</v>
      </c>
      <c r="J3937" s="59" t="s">
        <v>1561</v>
      </c>
      <c r="K3937" s="61"/>
      <c r="L3937" s="62" t="s">
        <v>6737</v>
      </c>
      <c r="M3937" s="62" t="s">
        <v>4137</v>
      </c>
      <c r="N3937" s="72" t="str">
        <f>VLOOKUP(M3937,'Hulpblad KAR-parser'!A:C,2,FALSE)</f>
        <v>Ops WO</v>
      </c>
      <c r="O3937" s="72" t="str">
        <f>IF(VLOOKUP(M3937,'Hulpblad KAR-parser'!A:C,3,FALSE)="","",VLOOKUP(M3937,'Hulpblad KAR-parser'!A:C,3,FALSE))</f>
        <v>Klein</v>
      </c>
      <c r="P3937" s="136" t="str">
        <f>IF(CONCATENATE(C3937,D3937)="","",VLOOKUP(CONCATENATE(C3937,D3937),Karakteristieken!AQ:AQ,1,FALSE))</f>
        <v/>
      </c>
    </row>
    <row r="3938" spans="1:16" x14ac:dyDescent="0.25">
      <c r="A3938" s="59"/>
      <c r="B3938" s="59"/>
      <c r="C3938" s="59"/>
      <c r="D3938" s="59"/>
      <c r="E3938" s="60" t="s">
        <v>10547</v>
      </c>
      <c r="F3938" s="60"/>
      <c r="G3938" s="60" t="s">
        <v>4137</v>
      </c>
      <c r="H3938" s="60"/>
      <c r="I3938" s="59">
        <f t="shared" si="64"/>
        <v>9</v>
      </c>
      <c r="J3938" s="59" t="s">
        <v>1561</v>
      </c>
      <c r="K3938" s="61"/>
      <c r="L3938" s="62" t="s">
        <v>6737</v>
      </c>
      <c r="M3938" s="62" t="s">
        <v>4137</v>
      </c>
      <c r="N3938" s="72" t="str">
        <f>VLOOKUP(M3938,'Hulpblad KAR-parser'!A:C,2,FALSE)</f>
        <v>Ops WO</v>
      </c>
      <c r="O3938" s="72" t="str">
        <f>IF(VLOOKUP(M3938,'Hulpblad KAR-parser'!A:C,3,FALSE)="","",VLOOKUP(M3938,'Hulpblad KAR-parser'!A:C,3,FALSE))</f>
        <v>Klein</v>
      </c>
      <c r="P3938" s="136" t="str">
        <f>IF(CONCATENATE(C3938,D3938)="","",VLOOKUP(CONCATENATE(C3938,D3938),Karakteristieken!AQ:AQ,1,FALSE))</f>
        <v/>
      </c>
    </row>
    <row r="3939" spans="1:16" x14ac:dyDescent="0.25">
      <c r="A3939" s="59"/>
      <c r="B3939" s="59"/>
      <c r="C3939" s="59"/>
      <c r="D3939" s="59"/>
      <c r="E3939" s="60" t="s">
        <v>10548</v>
      </c>
      <c r="F3939" s="60"/>
      <c r="G3939" s="60" t="s">
        <v>4137</v>
      </c>
      <c r="H3939" s="60"/>
      <c r="I3939" s="59">
        <f t="shared" si="64"/>
        <v>5</v>
      </c>
      <c r="J3939" s="59" t="s">
        <v>1561</v>
      </c>
      <c r="K3939" s="61"/>
      <c r="L3939" s="62" t="s">
        <v>6737</v>
      </c>
      <c r="M3939" s="62" t="s">
        <v>4137</v>
      </c>
      <c r="N3939" s="72" t="str">
        <f>VLOOKUP(M3939,'Hulpblad KAR-parser'!A:C,2,FALSE)</f>
        <v>Ops WO</v>
      </c>
      <c r="O3939" s="72" t="str">
        <f>IF(VLOOKUP(M3939,'Hulpblad KAR-parser'!A:C,3,FALSE)="","",VLOOKUP(M3939,'Hulpblad KAR-parser'!A:C,3,FALSE))</f>
        <v>Klein</v>
      </c>
      <c r="P3939" s="136" t="str">
        <f>IF(CONCATENATE(C3939,D3939)="","",VLOOKUP(CONCATENATE(C3939,D3939),Karakteristieken!AQ:AQ,1,FALSE))</f>
        <v/>
      </c>
    </row>
    <row r="3940" spans="1:16" x14ac:dyDescent="0.25">
      <c r="A3940" s="59">
        <v>200110545</v>
      </c>
      <c r="B3940" s="59">
        <v>200098929</v>
      </c>
      <c r="C3940" s="59" t="s">
        <v>4132</v>
      </c>
      <c r="D3940" s="59" t="s">
        <v>3572</v>
      </c>
      <c r="E3940" s="60" t="s">
        <v>4139</v>
      </c>
      <c r="F3940" s="60"/>
      <c r="G3940" s="60"/>
      <c r="H3940" s="60"/>
      <c r="I3940" s="59">
        <f t="shared" si="64"/>
        <v>14</v>
      </c>
      <c r="J3940" s="59" t="s">
        <v>1613</v>
      </c>
      <c r="K3940" s="61"/>
      <c r="L3940" s="62" t="s">
        <v>6737</v>
      </c>
      <c r="M3940" s="62" t="s">
        <v>4139</v>
      </c>
      <c r="N3940" s="72" t="str">
        <f>VLOOKUP(M3940,'Hulpblad KAR-parser'!A:C,2,FALSE)</f>
        <v>Ops WO</v>
      </c>
      <c r="O3940" s="72" t="str">
        <f>IF(VLOOKUP(M3940,'Hulpblad KAR-parser'!A:C,3,FALSE)="","",VLOOKUP(M3940,'Hulpblad KAR-parser'!A:C,3,FALSE))</f>
        <v>Middel</v>
      </c>
      <c r="P3940" s="136" t="str">
        <f>IF(CONCATENATE(C3940,D3940)="","",VLOOKUP(CONCATENATE(C3940,D3940),Karakteristieken!AQ:AQ,1,FALSE))</f>
        <v>Ops WOMiddel</v>
      </c>
    </row>
    <row r="3941" spans="1:16" x14ac:dyDescent="0.25">
      <c r="A3941" s="59"/>
      <c r="B3941" s="59"/>
      <c r="C3941" s="59"/>
      <c r="D3941" s="59"/>
      <c r="E3941" s="60" t="s">
        <v>10549</v>
      </c>
      <c r="F3941" s="60"/>
      <c r="G3941" s="60" t="s">
        <v>4139</v>
      </c>
      <c r="H3941" s="60"/>
      <c r="I3941" s="59">
        <f t="shared" si="64"/>
        <v>5</v>
      </c>
      <c r="J3941" s="59" t="s">
        <v>1561</v>
      </c>
      <c r="K3941" s="61"/>
      <c r="L3941" s="62" t="s">
        <v>6737</v>
      </c>
      <c r="M3941" s="62" t="s">
        <v>4139</v>
      </c>
      <c r="N3941" s="72" t="str">
        <f>VLOOKUP(M3941,'Hulpblad KAR-parser'!A:C,2,FALSE)</f>
        <v>Ops WO</v>
      </c>
      <c r="O3941" s="72" t="str">
        <f>IF(VLOOKUP(M3941,'Hulpblad KAR-parser'!A:C,3,FALSE)="","",VLOOKUP(M3941,'Hulpblad KAR-parser'!A:C,3,FALSE))</f>
        <v>Middel</v>
      </c>
      <c r="P3941" s="136" t="str">
        <f>IF(CONCATENATE(C3941,D3941)="","",VLOOKUP(CONCATENATE(C3941,D3941),Karakteristieken!AQ:AQ,1,FALSE))</f>
        <v/>
      </c>
    </row>
    <row r="3942" spans="1:16" x14ac:dyDescent="0.25">
      <c r="A3942" s="59"/>
      <c r="B3942" s="59"/>
      <c r="C3942" s="59"/>
      <c r="D3942" s="59"/>
      <c r="E3942" s="60" t="s">
        <v>10550</v>
      </c>
      <c r="F3942" s="60"/>
      <c r="G3942" s="60" t="s">
        <v>4139</v>
      </c>
      <c r="H3942" s="60"/>
      <c r="I3942" s="59">
        <f t="shared" si="64"/>
        <v>10</v>
      </c>
      <c r="J3942" s="59" t="s">
        <v>1561</v>
      </c>
      <c r="K3942" s="61"/>
      <c r="L3942" s="62" t="s">
        <v>6737</v>
      </c>
      <c r="M3942" s="62" t="s">
        <v>4139</v>
      </c>
      <c r="N3942" s="72" t="str">
        <f>VLOOKUP(M3942,'Hulpblad KAR-parser'!A:C,2,FALSE)</f>
        <v>Ops WO</v>
      </c>
      <c r="O3942" s="72" t="str">
        <f>IF(VLOOKUP(M3942,'Hulpblad KAR-parser'!A:C,3,FALSE)="","",VLOOKUP(M3942,'Hulpblad KAR-parser'!A:C,3,FALSE))</f>
        <v>Middel</v>
      </c>
      <c r="P3942" s="136" t="str">
        <f>IF(CONCATENATE(C3942,D3942)="","",VLOOKUP(CONCATENATE(C3942,D3942),Karakteristieken!AQ:AQ,1,FALSE))</f>
        <v/>
      </c>
    </row>
    <row r="3943" spans="1:16" x14ac:dyDescent="0.25">
      <c r="A3943" s="59"/>
      <c r="B3943" s="59"/>
      <c r="C3943" s="59"/>
      <c r="D3943" s="59"/>
      <c r="E3943" s="60" t="s">
        <v>10551</v>
      </c>
      <c r="F3943" s="60"/>
      <c r="G3943" s="60" t="s">
        <v>4139</v>
      </c>
      <c r="H3943" s="60"/>
      <c r="I3943" s="59">
        <f t="shared" si="64"/>
        <v>5</v>
      </c>
      <c r="J3943" s="59" t="s">
        <v>1561</v>
      </c>
      <c r="K3943" s="61"/>
      <c r="L3943" s="62" t="s">
        <v>6737</v>
      </c>
      <c r="M3943" s="62" t="s">
        <v>4139</v>
      </c>
      <c r="N3943" s="72" t="str">
        <f>VLOOKUP(M3943,'Hulpblad KAR-parser'!A:C,2,FALSE)</f>
        <v>Ops WO</v>
      </c>
      <c r="O3943" s="72" t="str">
        <f>IF(VLOOKUP(M3943,'Hulpblad KAR-parser'!A:C,3,FALSE)="","",VLOOKUP(M3943,'Hulpblad KAR-parser'!A:C,3,FALSE))</f>
        <v>Middel</v>
      </c>
      <c r="P3943" s="136" t="str">
        <f>IF(CONCATENATE(C3943,D3943)="","",VLOOKUP(CONCATENATE(C3943,D3943),Karakteristieken!AQ:AQ,1,FALSE))</f>
        <v/>
      </c>
    </row>
    <row r="3944" spans="1:16" x14ac:dyDescent="0.25">
      <c r="A3944" s="59"/>
      <c r="B3944" s="59"/>
      <c r="C3944" s="59"/>
      <c r="D3944" s="59"/>
      <c r="E3944" s="60" t="s">
        <v>10552</v>
      </c>
      <c r="F3944" s="60"/>
      <c r="G3944" s="60" t="s">
        <v>4139</v>
      </c>
      <c r="H3944" s="60"/>
      <c r="I3944" s="59">
        <f t="shared" si="64"/>
        <v>10</v>
      </c>
      <c r="J3944" s="59" t="s">
        <v>1561</v>
      </c>
      <c r="K3944" s="61"/>
      <c r="L3944" s="62" t="s">
        <v>6737</v>
      </c>
      <c r="M3944" s="62" t="s">
        <v>4139</v>
      </c>
      <c r="N3944" s="72" t="str">
        <f>VLOOKUP(M3944,'Hulpblad KAR-parser'!A:C,2,FALSE)</f>
        <v>Ops WO</v>
      </c>
      <c r="O3944" s="72" t="str">
        <f>IF(VLOOKUP(M3944,'Hulpblad KAR-parser'!A:C,3,FALSE)="","",VLOOKUP(M3944,'Hulpblad KAR-parser'!A:C,3,FALSE))</f>
        <v>Middel</v>
      </c>
      <c r="P3944" s="136" t="str">
        <f>IF(CONCATENATE(C3944,D3944)="","",VLOOKUP(CONCATENATE(C3944,D3944),Karakteristieken!AQ:AQ,1,FALSE))</f>
        <v/>
      </c>
    </row>
    <row r="3945" spans="1:16" x14ac:dyDescent="0.25">
      <c r="A3945" s="59"/>
      <c r="B3945" s="59"/>
      <c r="C3945" s="59"/>
      <c r="D3945" s="59"/>
      <c r="E3945" s="60" t="s">
        <v>10553</v>
      </c>
      <c r="F3945" s="60"/>
      <c r="G3945" s="60" t="s">
        <v>4139</v>
      </c>
      <c r="H3945" s="60"/>
      <c r="I3945" s="59">
        <f t="shared" si="64"/>
        <v>5</v>
      </c>
      <c r="J3945" s="59" t="s">
        <v>1561</v>
      </c>
      <c r="K3945" s="61"/>
      <c r="L3945" s="62" t="s">
        <v>6737</v>
      </c>
      <c r="M3945" s="62" t="s">
        <v>4139</v>
      </c>
      <c r="N3945" s="72" t="str">
        <f>VLOOKUP(M3945,'Hulpblad KAR-parser'!A:C,2,FALSE)</f>
        <v>Ops WO</v>
      </c>
      <c r="O3945" s="72" t="str">
        <f>IF(VLOOKUP(M3945,'Hulpblad KAR-parser'!A:C,3,FALSE)="","",VLOOKUP(M3945,'Hulpblad KAR-parser'!A:C,3,FALSE))</f>
        <v>Middel</v>
      </c>
      <c r="P3945" s="136" t="str">
        <f>IF(CONCATENATE(C3945,D3945)="","",VLOOKUP(CONCATENATE(C3945,D3945),Karakteristieken!AQ:AQ,1,FALSE))</f>
        <v/>
      </c>
    </row>
    <row r="3946" spans="1:16" x14ac:dyDescent="0.25">
      <c r="A3946" s="59">
        <v>200110546</v>
      </c>
      <c r="B3946" s="59">
        <v>200098930</v>
      </c>
      <c r="C3946" s="59" t="s">
        <v>4132</v>
      </c>
      <c r="D3946" s="59" t="s">
        <v>3583</v>
      </c>
      <c r="E3946" s="60" t="s">
        <v>4145</v>
      </c>
      <c r="F3946" s="60"/>
      <c r="G3946" s="60"/>
      <c r="H3946" s="60"/>
      <c r="I3946" s="59">
        <f t="shared" si="64"/>
        <v>18</v>
      </c>
      <c r="J3946" s="59" t="s">
        <v>1613</v>
      </c>
      <c r="K3946" s="61"/>
      <c r="L3946" s="62" t="s">
        <v>6737</v>
      </c>
      <c r="M3946" s="62" t="s">
        <v>4145</v>
      </c>
      <c r="N3946" s="72" t="str">
        <f>VLOOKUP(M3946,'Hulpblad KAR-parser'!A:C,2,FALSE)</f>
        <v>Ops WO</v>
      </c>
      <c r="O3946" s="72" t="str">
        <f>IF(VLOOKUP(M3946,'Hulpblad KAR-parser'!A:C,3,FALSE)="","",VLOOKUP(M3946,'Hulpblad KAR-parser'!A:C,3,FALSE))</f>
        <v>Zeer groot</v>
      </c>
      <c r="P3946" s="136" t="str">
        <f>IF(CONCATENATE(C3946,D3946)="","",VLOOKUP(CONCATENATE(C3946,D3946),Karakteristieken!AQ:AQ,1,FALSE))</f>
        <v>Ops WOZeer groot</v>
      </c>
    </row>
    <row r="3947" spans="1:16" x14ac:dyDescent="0.25">
      <c r="A3947" s="59"/>
      <c r="B3947" s="59"/>
      <c r="C3947" s="59"/>
      <c r="D3947" s="59"/>
      <c r="E3947" s="60" t="s">
        <v>10554</v>
      </c>
      <c r="F3947" s="60"/>
      <c r="G3947" s="60" t="s">
        <v>4145</v>
      </c>
      <c r="H3947" s="60"/>
      <c r="I3947" s="59">
        <f t="shared" si="64"/>
        <v>5</v>
      </c>
      <c r="J3947" s="59" t="s">
        <v>1561</v>
      </c>
      <c r="K3947" s="61"/>
      <c r="L3947" s="62" t="s">
        <v>6737</v>
      </c>
      <c r="M3947" s="62" t="s">
        <v>4145</v>
      </c>
      <c r="N3947" s="72" t="str">
        <f>VLOOKUP(M3947,'Hulpblad KAR-parser'!A:C,2,FALSE)</f>
        <v>Ops WO</v>
      </c>
      <c r="O3947" s="72" t="str">
        <f>IF(VLOOKUP(M3947,'Hulpblad KAR-parser'!A:C,3,FALSE)="","",VLOOKUP(M3947,'Hulpblad KAR-parser'!A:C,3,FALSE))</f>
        <v>Zeer groot</v>
      </c>
      <c r="P3947" s="136" t="str">
        <f>IF(CONCATENATE(C3947,D3947)="","",VLOOKUP(CONCATENATE(C3947,D3947),Karakteristieken!AQ:AQ,1,FALSE))</f>
        <v/>
      </c>
    </row>
    <row r="3948" spans="1:16" x14ac:dyDescent="0.25">
      <c r="A3948" s="59"/>
      <c r="B3948" s="59"/>
      <c r="C3948" s="59"/>
      <c r="D3948" s="59"/>
      <c r="E3948" s="60" t="s">
        <v>10555</v>
      </c>
      <c r="F3948" s="60"/>
      <c r="G3948" s="60" t="s">
        <v>4145</v>
      </c>
      <c r="H3948" s="60"/>
      <c r="I3948" s="59">
        <f t="shared" si="64"/>
        <v>14</v>
      </c>
      <c r="J3948" s="59" t="s">
        <v>1561</v>
      </c>
      <c r="K3948" s="61"/>
      <c r="L3948" s="62" t="s">
        <v>6737</v>
      </c>
      <c r="M3948" s="62" t="s">
        <v>4145</v>
      </c>
      <c r="N3948" s="72" t="str">
        <f>VLOOKUP(M3948,'Hulpblad KAR-parser'!A:C,2,FALSE)</f>
        <v>Ops WO</v>
      </c>
      <c r="O3948" s="72" t="str">
        <f>IF(VLOOKUP(M3948,'Hulpblad KAR-parser'!A:C,3,FALSE)="","",VLOOKUP(M3948,'Hulpblad KAR-parser'!A:C,3,FALSE))</f>
        <v>Zeer groot</v>
      </c>
      <c r="P3948" s="136" t="str">
        <f>IF(CONCATENATE(C3948,D3948)="","",VLOOKUP(CONCATENATE(C3948,D3948),Karakteristieken!AQ:AQ,1,FALSE))</f>
        <v/>
      </c>
    </row>
    <row r="3949" spans="1:16" x14ac:dyDescent="0.25">
      <c r="A3949" s="59"/>
      <c r="B3949" s="59"/>
      <c r="C3949" s="59"/>
      <c r="D3949" s="59"/>
      <c r="E3949" s="60" t="s">
        <v>10556</v>
      </c>
      <c r="F3949" s="60"/>
      <c r="G3949" s="60" t="s">
        <v>4145</v>
      </c>
      <c r="H3949" s="60"/>
      <c r="I3949" s="59">
        <f t="shared" si="64"/>
        <v>5</v>
      </c>
      <c r="J3949" s="59" t="s">
        <v>1561</v>
      </c>
      <c r="K3949" s="61"/>
      <c r="L3949" s="62" t="s">
        <v>6737</v>
      </c>
      <c r="M3949" s="62" t="s">
        <v>4145</v>
      </c>
      <c r="N3949" s="72" t="str">
        <f>VLOOKUP(M3949,'Hulpblad KAR-parser'!A:C,2,FALSE)</f>
        <v>Ops WO</v>
      </c>
      <c r="O3949" s="72" t="str">
        <f>IF(VLOOKUP(M3949,'Hulpblad KAR-parser'!A:C,3,FALSE)="","",VLOOKUP(M3949,'Hulpblad KAR-parser'!A:C,3,FALSE))</f>
        <v>Zeer groot</v>
      </c>
      <c r="P3949" s="136" t="str">
        <f>IF(CONCATENATE(C3949,D3949)="","",VLOOKUP(CONCATENATE(C3949,D3949),Karakteristieken!AQ:AQ,1,FALSE))</f>
        <v/>
      </c>
    </row>
    <row r="3950" spans="1:16" x14ac:dyDescent="0.25">
      <c r="A3950" s="59"/>
      <c r="B3950" s="59"/>
      <c r="C3950" s="59"/>
      <c r="D3950" s="59"/>
      <c r="E3950" s="60" t="s">
        <v>10557</v>
      </c>
      <c r="F3950" s="60"/>
      <c r="G3950" s="60" t="s">
        <v>4145</v>
      </c>
      <c r="H3950" s="60"/>
      <c r="I3950" s="59">
        <f t="shared" si="64"/>
        <v>14</v>
      </c>
      <c r="J3950" s="59" t="s">
        <v>1561</v>
      </c>
      <c r="K3950" s="61"/>
      <c r="L3950" s="62" t="s">
        <v>6737</v>
      </c>
      <c r="M3950" s="62" t="s">
        <v>4145</v>
      </c>
      <c r="N3950" s="72" t="str">
        <f>VLOOKUP(M3950,'Hulpblad KAR-parser'!A:C,2,FALSE)</f>
        <v>Ops WO</v>
      </c>
      <c r="O3950" s="72" t="str">
        <f>IF(VLOOKUP(M3950,'Hulpblad KAR-parser'!A:C,3,FALSE)="","",VLOOKUP(M3950,'Hulpblad KAR-parser'!A:C,3,FALSE))</f>
        <v>Zeer groot</v>
      </c>
      <c r="P3950" s="136" t="str">
        <f>IF(CONCATENATE(C3950,D3950)="","",VLOOKUP(CONCATENATE(C3950,D3950),Karakteristieken!AQ:AQ,1,FALSE))</f>
        <v/>
      </c>
    </row>
    <row r="3951" spans="1:16" x14ac:dyDescent="0.25">
      <c r="A3951" s="59"/>
      <c r="B3951" s="59"/>
      <c r="C3951" s="59"/>
      <c r="D3951" s="59"/>
      <c r="E3951" s="60" t="s">
        <v>10558</v>
      </c>
      <c r="F3951" s="60"/>
      <c r="G3951" s="60" t="s">
        <v>4145</v>
      </c>
      <c r="H3951" s="60"/>
      <c r="I3951" s="59">
        <f t="shared" si="64"/>
        <v>5</v>
      </c>
      <c r="J3951" s="59" t="s">
        <v>1561</v>
      </c>
      <c r="K3951" s="61"/>
      <c r="L3951" s="62" t="s">
        <v>6737</v>
      </c>
      <c r="M3951" s="62" t="s">
        <v>4145</v>
      </c>
      <c r="N3951" s="72" t="str">
        <f>VLOOKUP(M3951,'Hulpblad KAR-parser'!A:C,2,FALSE)</f>
        <v>Ops WO</v>
      </c>
      <c r="O3951" s="72" t="str">
        <f>IF(VLOOKUP(M3951,'Hulpblad KAR-parser'!A:C,3,FALSE)="","",VLOOKUP(M3951,'Hulpblad KAR-parser'!A:C,3,FALSE))</f>
        <v>Zeer groot</v>
      </c>
      <c r="P3951" s="136" t="str">
        <f>IF(CONCATENATE(C3951,D3951)="","",VLOOKUP(CONCATENATE(C3951,D3951),Karakteristieken!AQ:AQ,1,FALSE))</f>
        <v/>
      </c>
    </row>
    <row r="3952" spans="1:16" x14ac:dyDescent="0.25">
      <c r="A3952" s="67">
        <v>200110547</v>
      </c>
      <c r="B3952" s="67">
        <v>200098931</v>
      </c>
      <c r="C3952" s="67" t="s">
        <v>4147</v>
      </c>
      <c r="D3952" s="67"/>
      <c r="E3952" s="68" t="s">
        <v>6400</v>
      </c>
      <c r="F3952" s="68"/>
      <c r="G3952" s="68"/>
      <c r="H3952" s="68"/>
      <c r="I3952" s="67">
        <f t="shared" si="64"/>
        <v>11</v>
      </c>
      <c r="J3952" s="67" t="s">
        <v>1613</v>
      </c>
      <c r="K3952" s="91" t="s">
        <v>12550</v>
      </c>
      <c r="L3952" s="62" t="s">
        <v>6737</v>
      </c>
      <c r="M3952" s="62" t="s">
        <v>6400</v>
      </c>
      <c r="N3952" s="72" t="e">
        <f>VLOOKUP(M3952,'Hulpblad KAR-parser'!A:C,2,FALSE)</f>
        <v>#N/A</v>
      </c>
      <c r="O3952" s="72" t="e">
        <f>IF(VLOOKUP(M3952,'Hulpblad KAR-parser'!A:C,3,FALSE)="","",VLOOKUP(M3952,'Hulpblad KAR-parser'!A:C,3,FALSE))</f>
        <v>#N/A</v>
      </c>
      <c r="P3952" s="136" t="e">
        <f>IF(CONCATENATE(C3952,D3952)="","",VLOOKUP(CONCATENATE(C3952,D3952),Karakteristieken!AQ:AQ,1,FALSE))</f>
        <v>#N/A</v>
      </c>
    </row>
    <row r="3953" spans="1:16" x14ac:dyDescent="0.25">
      <c r="A3953" s="67"/>
      <c r="B3953" s="67"/>
      <c r="C3953" s="67"/>
      <c r="D3953" s="67"/>
      <c r="E3953" s="68" t="s">
        <v>11980</v>
      </c>
      <c r="F3953" s="68"/>
      <c r="G3953" s="68" t="s">
        <v>6400</v>
      </c>
      <c r="H3953" s="68"/>
      <c r="I3953" s="67">
        <f t="shared" si="64"/>
        <v>5</v>
      </c>
      <c r="J3953" s="67" t="s">
        <v>1561</v>
      </c>
      <c r="K3953" s="91" t="s">
        <v>12550</v>
      </c>
      <c r="L3953" s="62" t="s">
        <v>6737</v>
      </c>
      <c r="M3953" s="62" t="s">
        <v>6400</v>
      </c>
      <c r="N3953" s="72" t="e">
        <f>VLOOKUP(M3953,'Hulpblad KAR-parser'!A:C,2,FALSE)</f>
        <v>#N/A</v>
      </c>
      <c r="O3953" s="72" t="e">
        <f>IF(VLOOKUP(M3953,'Hulpblad KAR-parser'!A:C,3,FALSE)="","",VLOOKUP(M3953,'Hulpblad KAR-parser'!A:C,3,FALSE))</f>
        <v>#N/A</v>
      </c>
      <c r="P3953" s="136" t="str">
        <f>IF(CONCATENATE(C3953,D3953)="","",VLOOKUP(CONCATENATE(C3953,D3953),Karakteristieken!AQ:AQ,1,FALSE))</f>
        <v/>
      </c>
    </row>
    <row r="3954" spans="1:16" x14ac:dyDescent="0.25">
      <c r="A3954" s="59">
        <v>200110548</v>
      </c>
      <c r="B3954" s="59">
        <v>200098932</v>
      </c>
      <c r="C3954" s="59" t="s">
        <v>4147</v>
      </c>
      <c r="D3954" s="59" t="s">
        <v>4150</v>
      </c>
      <c r="E3954" s="60" t="s">
        <v>4151</v>
      </c>
      <c r="F3954" s="60"/>
      <c r="G3954" s="60"/>
      <c r="H3954" s="60"/>
      <c r="I3954" s="59">
        <f t="shared" si="64"/>
        <v>19</v>
      </c>
      <c r="J3954" s="59" t="s">
        <v>1613</v>
      </c>
      <c r="K3954" s="61"/>
      <c r="L3954" s="62" t="s">
        <v>6737</v>
      </c>
      <c r="M3954" s="62" t="s">
        <v>4151</v>
      </c>
      <c r="N3954" s="72" t="str">
        <f>VLOOKUP(M3954,'Hulpblad KAR-parser'!A:C,2,FALSE)</f>
        <v>Opsp.middel.</v>
      </c>
      <c r="O3954" s="72" t="str">
        <f>IF(VLOOKUP(M3954,'Hulpblad KAR-parser'!A:C,3,FALSE)="","",VLOOKUP(M3954,'Hulpblad KAR-parser'!A:C,3,FALSE))</f>
        <v>LokAuto</v>
      </c>
      <c r="P3954" s="136" t="str">
        <f>IF(CONCATENATE(C3954,D3954)="","",VLOOKUP(CONCATENATE(C3954,D3954),Karakteristieken!AQ:AQ,1,FALSE))</f>
        <v>Opsp.middel.LokAuto</v>
      </c>
    </row>
    <row r="3955" spans="1:16" x14ac:dyDescent="0.25">
      <c r="A3955" s="59"/>
      <c r="B3955" s="59"/>
      <c r="C3955" s="59"/>
      <c r="D3955" s="59"/>
      <c r="E3955" s="60" t="s">
        <v>11981</v>
      </c>
      <c r="F3955" s="60"/>
      <c r="G3955" s="60" t="s">
        <v>4151</v>
      </c>
      <c r="H3955" s="60"/>
      <c r="I3955" s="59">
        <f t="shared" si="64"/>
        <v>7</v>
      </c>
      <c r="J3955" s="59" t="s">
        <v>1561</v>
      </c>
      <c r="K3955" s="61"/>
      <c r="L3955" s="62" t="s">
        <v>6737</v>
      </c>
      <c r="M3955" s="62" t="s">
        <v>4151</v>
      </c>
      <c r="N3955" s="72" t="str">
        <f>VLOOKUP(M3955,'Hulpblad KAR-parser'!A:C,2,FALSE)</f>
        <v>Opsp.middel.</v>
      </c>
      <c r="O3955" s="72" t="str">
        <f>IF(VLOOKUP(M3955,'Hulpblad KAR-parser'!A:C,3,FALSE)="","",VLOOKUP(M3955,'Hulpblad KAR-parser'!A:C,3,FALSE))</f>
        <v>LokAuto</v>
      </c>
      <c r="P3955" s="136" t="str">
        <f>IF(CONCATENATE(C3955,D3955)="","",VLOOKUP(CONCATENATE(C3955,D3955),Karakteristieken!AQ:AQ,1,FALSE))</f>
        <v/>
      </c>
    </row>
    <row r="3956" spans="1:16" x14ac:dyDescent="0.25">
      <c r="A3956" s="59">
        <v>200110549</v>
      </c>
      <c r="B3956" s="59">
        <v>200098933</v>
      </c>
      <c r="C3956" s="59" t="s">
        <v>4147</v>
      </c>
      <c r="D3956" s="59" t="s">
        <v>4152</v>
      </c>
      <c r="E3956" s="60" t="s">
        <v>4153</v>
      </c>
      <c r="F3956" s="60"/>
      <c r="G3956" s="60"/>
      <c r="H3956" s="60"/>
      <c r="I3956" s="59">
        <f t="shared" si="64"/>
        <v>20</v>
      </c>
      <c r="J3956" s="59" t="s">
        <v>1613</v>
      </c>
      <c r="K3956" s="61"/>
      <c r="L3956" s="62" t="s">
        <v>6737</v>
      </c>
      <c r="M3956" s="62" t="s">
        <v>4153</v>
      </c>
      <c r="N3956" s="72" t="str">
        <f>VLOOKUP(M3956,'Hulpblad KAR-parser'!A:C,2,FALSE)</f>
        <v>Opsp.middel.</v>
      </c>
      <c r="O3956" s="72" t="str">
        <f>IF(VLOOKUP(M3956,'Hulpblad KAR-parser'!A:C,3,FALSE)="","",VLOOKUP(M3956,'Hulpblad KAR-parser'!A:C,3,FALSE))</f>
        <v>LokFiets</v>
      </c>
      <c r="P3956" s="136" t="str">
        <f>IF(CONCATENATE(C3956,D3956)="","",VLOOKUP(CONCATENATE(C3956,D3956),Karakteristieken!AQ:AQ,1,FALSE))</f>
        <v>Opsp.middel.LokFiets</v>
      </c>
    </row>
    <row r="3957" spans="1:16" x14ac:dyDescent="0.25">
      <c r="A3957" s="59"/>
      <c r="B3957" s="59"/>
      <c r="C3957" s="59"/>
      <c r="D3957" s="59"/>
      <c r="E3957" s="60" t="s">
        <v>11982</v>
      </c>
      <c r="F3957" s="60"/>
      <c r="G3957" s="60" t="s">
        <v>4153</v>
      </c>
      <c r="H3957" s="60"/>
      <c r="I3957" s="59">
        <f t="shared" si="64"/>
        <v>7</v>
      </c>
      <c r="J3957" s="59" t="s">
        <v>1561</v>
      </c>
      <c r="K3957" s="61"/>
      <c r="L3957" s="62" t="s">
        <v>6737</v>
      </c>
      <c r="M3957" s="62" t="s">
        <v>4153</v>
      </c>
      <c r="N3957" s="72" t="str">
        <f>VLOOKUP(M3957,'Hulpblad KAR-parser'!A:C,2,FALSE)</f>
        <v>Opsp.middel.</v>
      </c>
      <c r="O3957" s="72" t="str">
        <f>IF(VLOOKUP(M3957,'Hulpblad KAR-parser'!A:C,3,FALSE)="","",VLOOKUP(M3957,'Hulpblad KAR-parser'!A:C,3,FALSE))</f>
        <v>LokFiets</v>
      </c>
      <c r="P3957" s="136" t="str">
        <f>IF(CONCATENATE(C3957,D3957)="","",VLOOKUP(CONCATENATE(C3957,D3957),Karakteristieken!AQ:AQ,1,FALSE))</f>
        <v/>
      </c>
    </row>
    <row r="3958" spans="1:16" x14ac:dyDescent="0.25">
      <c r="A3958" s="59">
        <v>200110550</v>
      </c>
      <c r="B3958" s="59">
        <v>200098934</v>
      </c>
      <c r="C3958" s="59" t="s">
        <v>4147</v>
      </c>
      <c r="D3958" s="59" t="s">
        <v>4148</v>
      </c>
      <c r="E3958" s="60" t="s">
        <v>4149</v>
      </c>
      <c r="F3958" s="60"/>
      <c r="G3958" s="60"/>
      <c r="H3958" s="60"/>
      <c r="I3958" s="59">
        <f t="shared" si="64"/>
        <v>18</v>
      </c>
      <c r="J3958" s="59" t="s">
        <v>1613</v>
      </c>
      <c r="K3958" s="61"/>
      <c r="L3958" s="62" t="s">
        <v>6737</v>
      </c>
      <c r="M3958" s="62" t="s">
        <v>4149</v>
      </c>
      <c r="N3958" s="72" t="str">
        <f>VLOOKUP(M3958,'Hulpblad KAR-parser'!A:C,2,FALSE)</f>
        <v>Opsp.middel.</v>
      </c>
      <c r="O3958" s="72" t="str">
        <f>IF(VLOOKUP(M3958,'Hulpblad KAR-parser'!A:C,3,FALSE)="","",VLOOKUP(M3958,'Hulpblad KAR-parser'!A:C,3,FALSE))</f>
        <v>Mobeye</v>
      </c>
      <c r="P3958" s="136" t="str">
        <f>IF(CONCATENATE(C3958,D3958)="","",VLOOKUP(CONCATENATE(C3958,D3958),Karakteristieken!AQ:AQ,1,FALSE))</f>
        <v>Opsp.middel.Mobeye</v>
      </c>
    </row>
    <row r="3959" spans="1:16" x14ac:dyDescent="0.25">
      <c r="A3959" s="59"/>
      <c r="B3959" s="59"/>
      <c r="C3959" s="59"/>
      <c r="D3959" s="59"/>
      <c r="E3959" s="60" t="s">
        <v>11983</v>
      </c>
      <c r="F3959" s="60"/>
      <c r="G3959" s="60" t="s">
        <v>4149</v>
      </c>
      <c r="H3959" s="60"/>
      <c r="I3959" s="59">
        <f t="shared" si="64"/>
        <v>7</v>
      </c>
      <c r="J3959" s="59" t="s">
        <v>1561</v>
      </c>
      <c r="K3959" s="61"/>
      <c r="L3959" s="62" t="s">
        <v>6737</v>
      </c>
      <c r="M3959" s="62" t="s">
        <v>4149</v>
      </c>
      <c r="N3959" s="72" t="str">
        <f>VLOOKUP(M3959,'Hulpblad KAR-parser'!A:C,2,FALSE)</f>
        <v>Opsp.middel.</v>
      </c>
      <c r="O3959" s="72" t="str">
        <f>IF(VLOOKUP(M3959,'Hulpblad KAR-parser'!A:C,3,FALSE)="","",VLOOKUP(M3959,'Hulpblad KAR-parser'!A:C,3,FALSE))</f>
        <v>Mobeye</v>
      </c>
      <c r="P3959" s="136" t="str">
        <f>IF(CONCATENATE(C3959,D3959)="","",VLOOKUP(CONCATENATE(C3959,D3959),Karakteristieken!AQ:AQ,1,FALSE))</f>
        <v/>
      </c>
    </row>
    <row r="3960" spans="1:16" x14ac:dyDescent="0.25">
      <c r="A3960" s="67">
        <v>200110551</v>
      </c>
      <c r="B3960" s="67">
        <v>200098935</v>
      </c>
      <c r="C3960" s="67" t="s">
        <v>4154</v>
      </c>
      <c r="D3960" s="67"/>
      <c r="E3960" s="68" t="s">
        <v>6401</v>
      </c>
      <c r="F3960" s="68"/>
      <c r="G3960" s="68"/>
      <c r="H3960" s="68"/>
      <c r="I3960" s="67">
        <f t="shared" si="64"/>
        <v>19</v>
      </c>
      <c r="J3960" s="67" t="s">
        <v>1613</v>
      </c>
      <c r="K3960" s="91" t="s">
        <v>12550</v>
      </c>
      <c r="L3960" s="62" t="s">
        <v>6737</v>
      </c>
      <c r="M3960" s="62" t="s">
        <v>6401</v>
      </c>
      <c r="N3960" s="72" t="e">
        <f>VLOOKUP(M3960,'Hulpblad KAR-parser'!A:C,2,FALSE)</f>
        <v>#N/A</v>
      </c>
      <c r="O3960" s="72" t="e">
        <f>IF(VLOOKUP(M3960,'Hulpblad KAR-parser'!A:C,3,FALSE)="","",VLOOKUP(M3960,'Hulpblad KAR-parser'!A:C,3,FALSE))</f>
        <v>#N/A</v>
      </c>
      <c r="P3960" s="136" t="e">
        <f>IF(CONCATENATE(C3960,D3960)="","",VLOOKUP(CONCATENATE(C3960,D3960),Karakteristieken!AQ:AQ,1,FALSE))</f>
        <v>#N/A</v>
      </c>
    </row>
    <row r="3961" spans="1:16" x14ac:dyDescent="0.25">
      <c r="A3961" s="67"/>
      <c r="B3961" s="67"/>
      <c r="C3961" s="67"/>
      <c r="D3961" s="67"/>
      <c r="E3961" s="68" t="s">
        <v>10566</v>
      </c>
      <c r="F3961" s="68"/>
      <c r="G3961" s="68" t="s">
        <v>6401</v>
      </c>
      <c r="H3961" s="68"/>
      <c r="I3961" s="67">
        <f t="shared" si="64"/>
        <v>4</v>
      </c>
      <c r="J3961" s="67" t="s">
        <v>1561</v>
      </c>
      <c r="K3961" s="91" t="s">
        <v>12550</v>
      </c>
      <c r="L3961" s="62" t="s">
        <v>6737</v>
      </c>
      <c r="M3961" s="62" t="s">
        <v>6401</v>
      </c>
      <c r="N3961" s="72" t="e">
        <f>VLOOKUP(M3961,'Hulpblad KAR-parser'!A:C,2,FALSE)</f>
        <v>#N/A</v>
      </c>
      <c r="O3961" s="72" t="e">
        <f>IF(VLOOKUP(M3961,'Hulpblad KAR-parser'!A:C,3,FALSE)="","",VLOOKUP(M3961,'Hulpblad KAR-parser'!A:C,3,FALSE))</f>
        <v>#N/A</v>
      </c>
      <c r="P3961" s="136" t="str">
        <f>IF(CONCATENATE(C3961,D3961)="","",VLOOKUP(CONCATENATE(C3961,D3961),Karakteristieken!AQ:AQ,1,FALSE))</f>
        <v/>
      </c>
    </row>
    <row r="3962" spans="1:16" x14ac:dyDescent="0.25">
      <c r="A3962" s="67"/>
      <c r="B3962" s="67"/>
      <c r="C3962" s="67"/>
      <c r="D3962" s="67"/>
      <c r="E3962" s="68" t="s">
        <v>10567</v>
      </c>
      <c r="F3962" s="68"/>
      <c r="G3962" s="68" t="s">
        <v>6401</v>
      </c>
      <c r="H3962" s="68"/>
      <c r="I3962" s="67">
        <f t="shared" si="64"/>
        <v>6</v>
      </c>
      <c r="J3962" s="67" t="s">
        <v>1561</v>
      </c>
      <c r="K3962" s="91" t="s">
        <v>12550</v>
      </c>
      <c r="L3962" s="62" t="s">
        <v>6737</v>
      </c>
      <c r="M3962" s="62" t="s">
        <v>6401</v>
      </c>
      <c r="N3962" s="72" t="e">
        <f>VLOOKUP(M3962,'Hulpblad KAR-parser'!A:C,2,FALSE)</f>
        <v>#N/A</v>
      </c>
      <c r="O3962" s="72" t="e">
        <f>IF(VLOOKUP(M3962,'Hulpblad KAR-parser'!A:C,3,FALSE)="","",VLOOKUP(M3962,'Hulpblad KAR-parser'!A:C,3,FALSE))</f>
        <v>#N/A</v>
      </c>
      <c r="P3962" s="136" t="str">
        <f>IF(CONCATENATE(C3962,D3962)="","",VLOOKUP(CONCATENATE(C3962,D3962),Karakteristieken!AQ:AQ,1,FALSE))</f>
        <v/>
      </c>
    </row>
    <row r="3963" spans="1:16" x14ac:dyDescent="0.25">
      <c r="A3963" s="59">
        <v>200110552</v>
      </c>
      <c r="B3963" s="59">
        <v>200098936</v>
      </c>
      <c r="C3963" s="59" t="s">
        <v>4154</v>
      </c>
      <c r="D3963" s="59" t="s">
        <v>191</v>
      </c>
      <c r="E3963" s="60" t="s">
        <v>4157</v>
      </c>
      <c r="F3963" s="60"/>
      <c r="G3963" s="60"/>
      <c r="H3963" s="60"/>
      <c r="I3963" s="59">
        <f t="shared" si="64"/>
        <v>29</v>
      </c>
      <c r="J3963" s="59" t="s">
        <v>1613</v>
      </c>
      <c r="K3963" s="61"/>
      <c r="L3963" s="62" t="s">
        <v>6737</v>
      </c>
      <c r="M3963" s="62" t="s">
        <v>4157</v>
      </c>
      <c r="N3963" s="72" t="str">
        <f>VLOOKUP(M3963,'Hulpblad KAR-parser'!A:C,2,FALSE)</f>
        <v>Optisch &amp; geluidsign</v>
      </c>
      <c r="O3963" s="72" t="str">
        <f>IF(VLOOKUP(M3963,'Hulpblad KAR-parser'!A:C,3,FALSE)="","",VLOOKUP(M3963,'Hulpblad KAR-parser'!A:C,3,FALSE))</f>
        <v>Ambulancezorg</v>
      </c>
      <c r="P3963" s="136" t="str">
        <f>IF(CONCATENATE(C3963,D3963)="","",VLOOKUP(CONCATENATE(C3963,D3963),Karakteristieken!AQ:AQ,1,FALSE))</f>
        <v>Optisch &amp; geluidsignAmbulancezorg</v>
      </c>
    </row>
    <row r="3964" spans="1:16" x14ac:dyDescent="0.25">
      <c r="A3964" s="59"/>
      <c r="B3964" s="59"/>
      <c r="C3964" s="59"/>
      <c r="D3964" s="59"/>
      <c r="E3964" s="60" t="s">
        <v>10560</v>
      </c>
      <c r="F3964" s="60"/>
      <c r="G3964" s="60" t="s">
        <v>4157</v>
      </c>
      <c r="H3964" s="60"/>
      <c r="I3964" s="59">
        <f t="shared" si="64"/>
        <v>5</v>
      </c>
      <c r="J3964" s="59" t="s">
        <v>1561</v>
      </c>
      <c r="K3964" s="61"/>
      <c r="L3964" s="62" t="s">
        <v>6737</v>
      </c>
      <c r="M3964" s="62" t="s">
        <v>4157</v>
      </c>
      <c r="N3964" s="72" t="str">
        <f>VLOOKUP(M3964,'Hulpblad KAR-parser'!A:C,2,FALSE)</f>
        <v>Optisch &amp; geluidsign</v>
      </c>
      <c r="O3964" s="72" t="str">
        <f>IF(VLOOKUP(M3964,'Hulpblad KAR-parser'!A:C,3,FALSE)="","",VLOOKUP(M3964,'Hulpblad KAR-parser'!A:C,3,FALSE))</f>
        <v>Ambulancezorg</v>
      </c>
      <c r="P3964" s="136" t="str">
        <f>IF(CONCATENATE(C3964,D3964)="","",VLOOKUP(CONCATENATE(C3964,D3964),Karakteristieken!AQ:AQ,1,FALSE))</f>
        <v/>
      </c>
    </row>
    <row r="3965" spans="1:16" x14ac:dyDescent="0.25">
      <c r="A3965" s="59"/>
      <c r="B3965" s="59"/>
      <c r="C3965" s="59"/>
      <c r="D3965" s="59"/>
      <c r="E3965" s="60" t="s">
        <v>10561</v>
      </c>
      <c r="F3965" s="60"/>
      <c r="G3965" s="60" t="s">
        <v>4157</v>
      </c>
      <c r="H3965" s="60"/>
      <c r="I3965" s="59">
        <f t="shared" si="64"/>
        <v>7</v>
      </c>
      <c r="J3965" s="59" t="s">
        <v>1561</v>
      </c>
      <c r="K3965" s="61"/>
      <c r="L3965" s="62" t="s">
        <v>6737</v>
      </c>
      <c r="M3965" s="62" t="s">
        <v>4157</v>
      </c>
      <c r="N3965" s="72" t="str">
        <f>VLOOKUP(M3965,'Hulpblad KAR-parser'!A:C,2,FALSE)</f>
        <v>Optisch &amp; geluidsign</v>
      </c>
      <c r="O3965" s="72" t="str">
        <f>IF(VLOOKUP(M3965,'Hulpblad KAR-parser'!A:C,3,FALSE)="","",VLOOKUP(M3965,'Hulpblad KAR-parser'!A:C,3,FALSE))</f>
        <v>Ambulancezorg</v>
      </c>
      <c r="P3965" s="136" t="str">
        <f>IF(CONCATENATE(C3965,D3965)="","",VLOOKUP(CONCATENATE(C3965,D3965),Karakteristieken!AQ:AQ,1,FALSE))</f>
        <v/>
      </c>
    </row>
    <row r="3966" spans="1:16" x14ac:dyDescent="0.25">
      <c r="A3966" s="59">
        <v>200110553</v>
      </c>
      <c r="B3966" s="59">
        <v>200098937</v>
      </c>
      <c r="C3966" s="59" t="s">
        <v>4154</v>
      </c>
      <c r="D3966" s="59" t="s">
        <v>40</v>
      </c>
      <c r="E3966" s="60" t="s">
        <v>4159</v>
      </c>
      <c r="F3966" s="60"/>
      <c r="G3966" s="60"/>
      <c r="H3966" s="60"/>
      <c r="I3966" s="59">
        <f t="shared" si="64"/>
        <v>29</v>
      </c>
      <c r="J3966" s="59" t="s">
        <v>1613</v>
      </c>
      <c r="K3966" s="61"/>
      <c r="L3966" s="62" t="s">
        <v>6737</v>
      </c>
      <c r="M3966" s="62" t="s">
        <v>4159</v>
      </c>
      <c r="N3966" s="72" t="str">
        <f>VLOOKUP(M3966,'Hulpblad KAR-parser'!A:C,2,FALSE)</f>
        <v>Optisch &amp; geluidsign</v>
      </c>
      <c r="O3966" s="72" t="str">
        <f>IF(VLOOKUP(M3966,'Hulpblad KAR-parser'!A:C,3,FALSE)="","",VLOOKUP(M3966,'Hulpblad KAR-parser'!A:C,3,FALSE))</f>
        <v>Brandweer</v>
      </c>
      <c r="P3966" s="136" t="str">
        <f>IF(CONCATENATE(C3966,D3966)="","",VLOOKUP(CONCATENATE(C3966,D3966),Karakteristieken!AQ:AQ,1,FALSE))</f>
        <v>Optisch &amp; geluidsignBrandweer</v>
      </c>
    </row>
    <row r="3967" spans="1:16" x14ac:dyDescent="0.25">
      <c r="A3967" s="59"/>
      <c r="B3967" s="59"/>
      <c r="C3967" s="59"/>
      <c r="D3967" s="59"/>
      <c r="E3967" s="60" t="s">
        <v>10562</v>
      </c>
      <c r="F3967" s="60"/>
      <c r="G3967" s="60" t="s">
        <v>4159</v>
      </c>
      <c r="H3967" s="60"/>
      <c r="I3967" s="59">
        <f t="shared" si="64"/>
        <v>5</v>
      </c>
      <c r="J3967" s="59" t="s">
        <v>1561</v>
      </c>
      <c r="K3967" s="61"/>
      <c r="L3967" s="62" t="s">
        <v>6737</v>
      </c>
      <c r="M3967" s="62" t="s">
        <v>4159</v>
      </c>
      <c r="N3967" s="72" t="str">
        <f>VLOOKUP(M3967,'Hulpblad KAR-parser'!A:C,2,FALSE)</f>
        <v>Optisch &amp; geluidsign</v>
      </c>
      <c r="O3967" s="72" t="str">
        <f>IF(VLOOKUP(M3967,'Hulpblad KAR-parser'!A:C,3,FALSE)="","",VLOOKUP(M3967,'Hulpblad KAR-parser'!A:C,3,FALSE))</f>
        <v>Brandweer</v>
      </c>
      <c r="P3967" s="136" t="str">
        <f>IF(CONCATENATE(C3967,D3967)="","",VLOOKUP(CONCATENATE(C3967,D3967),Karakteristieken!AQ:AQ,1,FALSE))</f>
        <v/>
      </c>
    </row>
    <row r="3968" spans="1:16" x14ac:dyDescent="0.25">
      <c r="A3968" s="59"/>
      <c r="B3968" s="59"/>
      <c r="C3968" s="59"/>
      <c r="D3968" s="59"/>
      <c r="E3968" s="60" t="s">
        <v>10563</v>
      </c>
      <c r="F3968" s="60"/>
      <c r="G3968" s="60" t="s">
        <v>4159</v>
      </c>
      <c r="H3968" s="60"/>
      <c r="I3968" s="59">
        <f t="shared" si="64"/>
        <v>7</v>
      </c>
      <c r="J3968" s="59" t="s">
        <v>1561</v>
      </c>
      <c r="K3968" s="61"/>
      <c r="L3968" s="62" t="s">
        <v>6737</v>
      </c>
      <c r="M3968" s="62" t="s">
        <v>4159</v>
      </c>
      <c r="N3968" s="72" t="str">
        <f>VLOOKUP(M3968,'Hulpblad KAR-parser'!A:C,2,FALSE)</f>
        <v>Optisch &amp; geluidsign</v>
      </c>
      <c r="O3968" s="72" t="str">
        <f>IF(VLOOKUP(M3968,'Hulpblad KAR-parser'!A:C,3,FALSE)="","",VLOOKUP(M3968,'Hulpblad KAR-parser'!A:C,3,FALSE))</f>
        <v>Brandweer</v>
      </c>
      <c r="P3968" s="136" t="str">
        <f>IF(CONCATENATE(C3968,D3968)="","",VLOOKUP(CONCATENATE(C3968,D3968),Karakteristieken!AQ:AQ,1,FALSE))</f>
        <v/>
      </c>
    </row>
    <row r="3969" spans="1:16" x14ac:dyDescent="0.25">
      <c r="A3969" s="59">
        <v>200110554</v>
      </c>
      <c r="B3969" s="59">
        <v>200098938</v>
      </c>
      <c r="C3969" s="59" t="s">
        <v>4154</v>
      </c>
      <c r="D3969" s="59" t="s">
        <v>100</v>
      </c>
      <c r="E3969" s="60" t="s">
        <v>4160</v>
      </c>
      <c r="F3969" s="60"/>
      <c r="G3969" s="60"/>
      <c r="H3969" s="60"/>
      <c r="I3969" s="59">
        <f t="shared" si="64"/>
        <v>27</v>
      </c>
      <c r="J3969" s="59" t="s">
        <v>1613</v>
      </c>
      <c r="K3969" s="61"/>
      <c r="L3969" s="62" t="s">
        <v>6737</v>
      </c>
      <c r="M3969" s="62" t="s">
        <v>4160</v>
      </c>
      <c r="N3969" s="72" t="str">
        <f>VLOOKUP(M3969,'Hulpblad KAR-parser'!A:C,2,FALSE)</f>
        <v>Optisch &amp; geluidsign</v>
      </c>
      <c r="O3969" s="72" t="str">
        <f>IF(VLOOKUP(M3969,'Hulpblad KAR-parser'!A:C,3,FALSE)="","",VLOOKUP(M3969,'Hulpblad KAR-parser'!A:C,3,FALSE))</f>
        <v>Politie</v>
      </c>
      <c r="P3969" s="136" t="str">
        <f>IF(CONCATENATE(C3969,D3969)="","",VLOOKUP(CONCATENATE(C3969,D3969),Karakteristieken!AQ:AQ,1,FALSE))</f>
        <v>Optisch &amp; geluidsignPolitie</v>
      </c>
    </row>
    <row r="3970" spans="1:16" x14ac:dyDescent="0.25">
      <c r="A3970" s="59"/>
      <c r="B3970" s="59"/>
      <c r="C3970" s="59"/>
      <c r="D3970" s="59"/>
      <c r="E3970" s="60" t="s">
        <v>10564</v>
      </c>
      <c r="F3970" s="60"/>
      <c r="G3970" s="60" t="s">
        <v>4160</v>
      </c>
      <c r="H3970" s="60"/>
      <c r="I3970" s="59">
        <f t="shared" si="64"/>
        <v>5</v>
      </c>
      <c r="J3970" s="59" t="s">
        <v>1561</v>
      </c>
      <c r="K3970" s="61"/>
      <c r="L3970" s="62" t="s">
        <v>6737</v>
      </c>
      <c r="M3970" s="62" t="s">
        <v>4160</v>
      </c>
      <c r="N3970" s="72" t="str">
        <f>VLOOKUP(M3970,'Hulpblad KAR-parser'!A:C,2,FALSE)</f>
        <v>Optisch &amp; geluidsign</v>
      </c>
      <c r="O3970" s="72" t="str">
        <f>IF(VLOOKUP(M3970,'Hulpblad KAR-parser'!A:C,3,FALSE)="","",VLOOKUP(M3970,'Hulpblad KAR-parser'!A:C,3,FALSE))</f>
        <v>Politie</v>
      </c>
      <c r="P3970" s="136" t="str">
        <f>IF(CONCATENATE(C3970,D3970)="","",VLOOKUP(CONCATENATE(C3970,D3970),Karakteristieken!AQ:AQ,1,FALSE))</f>
        <v/>
      </c>
    </row>
    <row r="3971" spans="1:16" x14ac:dyDescent="0.25">
      <c r="A3971" s="59"/>
      <c r="B3971" s="59"/>
      <c r="C3971" s="59"/>
      <c r="D3971" s="59"/>
      <c r="E3971" s="60" t="s">
        <v>10565</v>
      </c>
      <c r="F3971" s="60"/>
      <c r="G3971" s="60" t="s">
        <v>4160</v>
      </c>
      <c r="H3971" s="60"/>
      <c r="I3971" s="59">
        <f t="shared" si="64"/>
        <v>7</v>
      </c>
      <c r="J3971" s="59" t="s">
        <v>1561</v>
      </c>
      <c r="K3971" s="61"/>
      <c r="L3971" s="62" t="s">
        <v>6737</v>
      </c>
      <c r="M3971" s="62" t="s">
        <v>4160</v>
      </c>
      <c r="N3971" s="72" t="str">
        <f>VLOOKUP(M3971,'Hulpblad KAR-parser'!A:C,2,FALSE)</f>
        <v>Optisch &amp; geluidsign</v>
      </c>
      <c r="O3971" s="72" t="str">
        <f>IF(VLOOKUP(M3971,'Hulpblad KAR-parser'!A:C,3,FALSE)="","",VLOOKUP(M3971,'Hulpblad KAR-parser'!A:C,3,FALSE))</f>
        <v>Politie</v>
      </c>
      <c r="P3971" s="136" t="str">
        <f>IF(CONCATENATE(C3971,D3971)="","",VLOOKUP(CONCATENATE(C3971,D3971),Karakteristieken!AQ:AQ,1,FALSE))</f>
        <v/>
      </c>
    </row>
    <row r="3972" spans="1:16" x14ac:dyDescent="0.25">
      <c r="A3972" s="67">
        <v>200110555</v>
      </c>
      <c r="B3972" s="67">
        <v>200098939</v>
      </c>
      <c r="C3972" s="67" t="s">
        <v>4161</v>
      </c>
      <c r="D3972" s="67"/>
      <c r="E3972" s="68" t="s">
        <v>6402</v>
      </c>
      <c r="F3972" s="68"/>
      <c r="G3972" s="68"/>
      <c r="H3972" s="68"/>
      <c r="I3972" s="67">
        <f t="shared" si="64"/>
        <v>12</v>
      </c>
      <c r="J3972" s="67" t="s">
        <v>1613</v>
      </c>
      <c r="K3972" s="91" t="s">
        <v>12550</v>
      </c>
      <c r="L3972" s="62" t="s">
        <v>6737</v>
      </c>
      <c r="M3972" s="62" t="s">
        <v>6402</v>
      </c>
      <c r="N3972" s="72" t="e">
        <f>VLOOKUP(M3972,'Hulpblad KAR-parser'!A:C,2,FALSE)</f>
        <v>#N/A</v>
      </c>
      <c r="O3972" s="72" t="e">
        <f>IF(VLOOKUP(M3972,'Hulpblad KAR-parser'!A:C,3,FALSE)="","",VLOOKUP(M3972,'Hulpblad KAR-parser'!A:C,3,FALSE))</f>
        <v>#N/A</v>
      </c>
      <c r="P3972" s="136" t="e">
        <f>IF(CONCATENATE(C3972,D3972)="","",VLOOKUP(CONCATENATE(C3972,D3972),Karakteristieken!AQ:AQ,1,FALSE))</f>
        <v>#N/A</v>
      </c>
    </row>
    <row r="3973" spans="1:16" x14ac:dyDescent="0.25">
      <c r="A3973" s="67"/>
      <c r="B3973" s="67"/>
      <c r="C3973" s="67"/>
      <c r="D3973" s="67"/>
      <c r="E3973" s="68" t="s">
        <v>10570</v>
      </c>
      <c r="F3973" s="68"/>
      <c r="G3973" s="68" t="s">
        <v>6402</v>
      </c>
      <c r="H3973" s="68"/>
      <c r="I3973" s="67">
        <f t="shared" si="64"/>
        <v>4</v>
      </c>
      <c r="J3973" s="67" t="s">
        <v>1561</v>
      </c>
      <c r="K3973" s="91" t="s">
        <v>12550</v>
      </c>
      <c r="L3973" s="62" t="s">
        <v>6737</v>
      </c>
      <c r="M3973" s="62" t="s">
        <v>6402</v>
      </c>
      <c r="N3973" s="72" t="e">
        <f>VLOOKUP(M3973,'Hulpblad KAR-parser'!A:C,2,FALSE)</f>
        <v>#N/A</v>
      </c>
      <c r="O3973" s="72" t="e">
        <f>IF(VLOOKUP(M3973,'Hulpblad KAR-parser'!A:C,3,FALSE)="","",VLOOKUP(M3973,'Hulpblad KAR-parser'!A:C,3,FALSE))</f>
        <v>#N/A</v>
      </c>
      <c r="P3973" s="136" t="str">
        <f>IF(CONCATENATE(C3973,D3973)="","",VLOOKUP(CONCATENATE(C3973,D3973),Karakteristieken!AQ:AQ,1,FALSE))</f>
        <v/>
      </c>
    </row>
    <row r="3974" spans="1:16" x14ac:dyDescent="0.25">
      <c r="A3974" s="59">
        <v>200110556</v>
      </c>
      <c r="B3974" s="59">
        <v>200098940</v>
      </c>
      <c r="C3974" s="59" t="s">
        <v>4161</v>
      </c>
      <c r="D3974" s="59" t="s">
        <v>1613</v>
      </c>
      <c r="E3974" s="60" t="s">
        <v>4164</v>
      </c>
      <c r="F3974" s="60"/>
      <c r="G3974" s="60"/>
      <c r="H3974" s="60"/>
      <c r="I3974" s="59">
        <f t="shared" si="64"/>
        <v>15</v>
      </c>
      <c r="J3974" s="59" t="s">
        <v>1613</v>
      </c>
      <c r="K3974" s="61"/>
      <c r="L3974" s="62" t="s">
        <v>6737</v>
      </c>
      <c r="M3974" s="62" t="s">
        <v>4164</v>
      </c>
      <c r="N3974" s="72" t="str">
        <f>VLOOKUP(M3974,'Hulpblad KAR-parser'!A:C,2,FALSE)</f>
        <v>Opzettelijk</v>
      </c>
      <c r="O3974" s="72" t="str">
        <f>IF(VLOOKUP(M3974,'Hulpblad KAR-parser'!A:C,3,FALSE)="","",VLOOKUP(M3974,'Hulpblad KAR-parser'!A:C,3,FALSE))</f>
        <v>Ja</v>
      </c>
      <c r="P3974" s="136" t="str">
        <f>IF(CONCATENATE(C3974,D3974)="","",VLOOKUP(CONCATENATE(C3974,D3974),Karakteristieken!AQ:AQ,1,FALSE))</f>
        <v>OpzettelijkJa</v>
      </c>
    </row>
    <row r="3975" spans="1:16" x14ac:dyDescent="0.25">
      <c r="A3975" s="59"/>
      <c r="B3975" s="59"/>
      <c r="C3975" s="59"/>
      <c r="D3975" s="59"/>
      <c r="E3975" s="60" t="s">
        <v>10568</v>
      </c>
      <c r="F3975" s="60"/>
      <c r="G3975" s="60" t="s">
        <v>4164</v>
      </c>
      <c r="H3975" s="60"/>
      <c r="I3975" s="59">
        <f t="shared" si="64"/>
        <v>5</v>
      </c>
      <c r="J3975" s="59" t="s">
        <v>1561</v>
      </c>
      <c r="K3975" s="61"/>
      <c r="L3975" s="62" t="s">
        <v>6737</v>
      </c>
      <c r="M3975" s="62" t="s">
        <v>4164</v>
      </c>
      <c r="N3975" s="72" t="str">
        <f>VLOOKUP(M3975,'Hulpblad KAR-parser'!A:C,2,FALSE)</f>
        <v>Opzettelijk</v>
      </c>
      <c r="O3975" s="72" t="str">
        <f>IF(VLOOKUP(M3975,'Hulpblad KAR-parser'!A:C,3,FALSE)="","",VLOOKUP(M3975,'Hulpblad KAR-parser'!A:C,3,FALSE))</f>
        <v>Ja</v>
      </c>
      <c r="P3975" s="136" t="str">
        <f>IF(CONCATENATE(C3975,D3975)="","",VLOOKUP(CONCATENATE(C3975,D3975),Karakteristieken!AQ:AQ,1,FALSE))</f>
        <v/>
      </c>
    </row>
    <row r="3976" spans="1:16" x14ac:dyDescent="0.25">
      <c r="A3976" s="59">
        <v>200110557</v>
      </c>
      <c r="B3976" s="59">
        <v>200098941</v>
      </c>
      <c r="C3976" s="59" t="s">
        <v>4161</v>
      </c>
      <c r="D3976" s="59" t="s">
        <v>1561</v>
      </c>
      <c r="E3976" s="60" t="s">
        <v>4166</v>
      </c>
      <c r="F3976" s="60"/>
      <c r="G3976" s="60"/>
      <c r="H3976" s="60"/>
      <c r="I3976" s="59">
        <f t="shared" si="64"/>
        <v>16</v>
      </c>
      <c r="J3976" s="59" t="s">
        <v>1613</v>
      </c>
      <c r="K3976" s="61"/>
      <c r="L3976" s="62" t="s">
        <v>6737</v>
      </c>
      <c r="M3976" s="62" t="s">
        <v>4166</v>
      </c>
      <c r="N3976" s="72" t="str">
        <f>VLOOKUP(M3976,'Hulpblad KAR-parser'!A:C,2,FALSE)</f>
        <v>Opzettelijk</v>
      </c>
      <c r="O3976" s="72" t="str">
        <f>IF(VLOOKUP(M3976,'Hulpblad KAR-parser'!A:C,3,FALSE)="","",VLOOKUP(M3976,'Hulpblad KAR-parser'!A:C,3,FALSE))</f>
        <v>Nee</v>
      </c>
      <c r="P3976" s="136" t="str">
        <f>IF(CONCATENATE(C3976,D3976)="","",VLOOKUP(CONCATENATE(C3976,D3976),Karakteristieken!AQ:AQ,1,FALSE))</f>
        <v>OpzettelijkNee</v>
      </c>
    </row>
    <row r="3977" spans="1:16" x14ac:dyDescent="0.25">
      <c r="A3977" s="59"/>
      <c r="B3977" s="59"/>
      <c r="C3977" s="59"/>
      <c r="D3977" s="59"/>
      <c r="E3977" s="60" t="s">
        <v>10569</v>
      </c>
      <c r="F3977" s="60"/>
      <c r="G3977" s="60" t="s">
        <v>4166</v>
      </c>
      <c r="H3977" s="60"/>
      <c r="I3977" s="59">
        <f t="shared" si="64"/>
        <v>5</v>
      </c>
      <c r="J3977" s="59" t="s">
        <v>1561</v>
      </c>
      <c r="K3977" s="61"/>
      <c r="L3977" s="62" t="s">
        <v>6737</v>
      </c>
      <c r="M3977" s="62" t="s">
        <v>4166</v>
      </c>
      <c r="N3977" s="72" t="str">
        <f>VLOOKUP(M3977,'Hulpblad KAR-parser'!A:C,2,FALSE)</f>
        <v>Opzettelijk</v>
      </c>
      <c r="O3977" s="72" t="str">
        <f>IF(VLOOKUP(M3977,'Hulpblad KAR-parser'!A:C,3,FALSE)="","",VLOOKUP(M3977,'Hulpblad KAR-parser'!A:C,3,FALSE))</f>
        <v>Nee</v>
      </c>
      <c r="P3977" s="136" t="str">
        <f>IF(CONCATENATE(C3977,D3977)="","",VLOOKUP(CONCATENATE(C3977,D3977),Karakteristieken!AQ:AQ,1,FALSE))</f>
        <v/>
      </c>
    </row>
    <row r="3978" spans="1:16" x14ac:dyDescent="0.25">
      <c r="A3978" s="67">
        <v>200137365</v>
      </c>
      <c r="B3978" s="67">
        <v>200059163</v>
      </c>
      <c r="C3978" s="67" t="s">
        <v>11768</v>
      </c>
      <c r="D3978" s="67" t="s">
        <v>4804</v>
      </c>
      <c r="E3978" s="68" t="s">
        <v>6285</v>
      </c>
      <c r="F3978" s="68"/>
      <c r="G3978" s="68"/>
      <c r="H3978" s="68"/>
      <c r="I3978" s="67">
        <f t="shared" si="64"/>
        <v>15</v>
      </c>
      <c r="J3978" s="67" t="s">
        <v>1613</v>
      </c>
      <c r="K3978" s="91" t="s">
        <v>12550</v>
      </c>
      <c r="L3978" s="62" t="s">
        <v>6738</v>
      </c>
      <c r="M3978" s="62" t="s">
        <v>6285</v>
      </c>
      <c r="N3978" s="72" t="str">
        <f>VLOOKUP(M3978,'Hulpblad KAR-parser'!A:C,2,FALSE)</f>
        <v>Aantref/lek gev.stof</v>
      </c>
      <c r="O3978" s="72" t="str">
        <f>IF(VLOOKUP(M3978,'Hulpblad KAR-parser'!A:C,3,FALSE)="","",VLOOKUP(M3978,'Hulpblad KAR-parser'!A:C,3,FALSE))</f>
        <v>Gevaarlijke stof</v>
      </c>
      <c r="P3978" s="136" t="str">
        <f>IF(CONCATENATE(C3978,D3978)="","",VLOOKUP(CONCATENATE(C3978,D3978),Karakteristieken!AQ:AQ,1,FALSE))</f>
        <v>Aantref/lek gev.stofGevaarlijke stof</v>
      </c>
    </row>
    <row r="3979" spans="1:16" x14ac:dyDescent="0.25">
      <c r="A3979" s="67"/>
      <c r="B3979" s="67"/>
      <c r="C3979" s="67"/>
      <c r="D3979" s="67"/>
      <c r="E3979" s="68" t="s">
        <v>8226</v>
      </c>
      <c r="F3979" s="68"/>
      <c r="G3979" s="68" t="s">
        <v>6285</v>
      </c>
      <c r="H3979" s="68"/>
      <c r="I3979" s="67">
        <f t="shared" si="64"/>
        <v>11</v>
      </c>
      <c r="J3979" s="67" t="s">
        <v>1561</v>
      </c>
      <c r="K3979" s="91" t="s">
        <v>12550</v>
      </c>
      <c r="L3979" s="62" t="s">
        <v>6738</v>
      </c>
      <c r="M3979" s="62" t="s">
        <v>6285</v>
      </c>
      <c r="N3979" s="72" t="str">
        <f>VLOOKUP(M3979,'Hulpblad KAR-parser'!A:C,2,FALSE)</f>
        <v>Aantref/lek gev.stof</v>
      </c>
      <c r="O3979" s="72" t="str">
        <f>IF(VLOOKUP(M3979,'Hulpblad KAR-parser'!A:C,3,FALSE)="","",VLOOKUP(M3979,'Hulpblad KAR-parser'!A:C,3,FALSE))</f>
        <v>Gevaarlijke stof</v>
      </c>
      <c r="P3979" s="136" t="str">
        <f>IF(CONCATENATE(C3979,D3979)="","",VLOOKUP(CONCATENATE(C3979,D3979),Karakteristieken!AQ:AQ,1,FALSE))</f>
        <v/>
      </c>
    </row>
    <row r="3980" spans="1:16" x14ac:dyDescent="0.25">
      <c r="A3980" s="59">
        <v>200114613</v>
      </c>
      <c r="B3980" s="59">
        <v>200059194</v>
      </c>
      <c r="C3980" s="59" t="s">
        <v>1761</v>
      </c>
      <c r="D3980" s="59" t="s">
        <v>1762</v>
      </c>
      <c r="E3980" s="60" t="s">
        <v>6196</v>
      </c>
      <c r="F3980" s="60"/>
      <c r="G3980" s="60"/>
      <c r="H3980" s="60"/>
      <c r="I3980" s="59">
        <f t="shared" si="64"/>
        <v>22</v>
      </c>
      <c r="J3980" s="59" t="s">
        <v>1613</v>
      </c>
      <c r="K3980" s="61"/>
      <c r="L3980" s="62" t="s">
        <v>6738</v>
      </c>
      <c r="M3980" s="62" t="s">
        <v>6196</v>
      </c>
      <c r="N3980" s="72" t="str">
        <f>VLOOKUP(M3980,'Hulpblad KAR-parser'!A:C,2,FALSE)</f>
        <v>Binnen/buiten</v>
      </c>
      <c r="O3980" s="72" t="str">
        <f>IF(VLOOKUP(M3980,'Hulpblad KAR-parser'!A:C,3,FALSE)="","",VLOOKUP(M3980,'Hulpblad KAR-parser'!A:C,3,FALSE))</f>
        <v>Binnen</v>
      </c>
      <c r="P3980" s="136" t="str">
        <f>IF(CONCATENATE(C3980,D3980)="","",VLOOKUP(CONCATENATE(C3980,D3980),Karakteristieken!AQ:AQ,1,FALSE))</f>
        <v>Binnen/buitenBinnen</v>
      </c>
    </row>
    <row r="3981" spans="1:16" x14ac:dyDescent="0.25">
      <c r="A3981" s="67">
        <v>200137366</v>
      </c>
      <c r="B3981" s="67">
        <v>200059194</v>
      </c>
      <c r="C3981" s="67" t="s">
        <v>11768</v>
      </c>
      <c r="D3981" s="67" t="s">
        <v>4804</v>
      </c>
      <c r="E3981" s="68" t="s">
        <v>6196</v>
      </c>
      <c r="F3981" s="68"/>
      <c r="G3981" s="68"/>
      <c r="H3981" s="68"/>
      <c r="I3981" s="67">
        <f t="shared" si="64"/>
        <v>22</v>
      </c>
      <c r="J3981" s="67" t="s">
        <v>1613</v>
      </c>
      <c r="K3981" s="91" t="s">
        <v>12550</v>
      </c>
      <c r="L3981" s="62" t="s">
        <v>6738</v>
      </c>
      <c r="M3981" s="62" t="s">
        <v>6196</v>
      </c>
      <c r="N3981" s="72" t="str">
        <f>VLOOKUP(M3981,'Hulpblad KAR-parser'!A:C,2,FALSE)</f>
        <v>Binnen/buiten</v>
      </c>
      <c r="O3981" s="72" t="str">
        <f>IF(VLOOKUP(M3981,'Hulpblad KAR-parser'!A:C,3,FALSE)="","",VLOOKUP(M3981,'Hulpblad KAR-parser'!A:C,3,FALSE))</f>
        <v>Binnen</v>
      </c>
      <c r="P3981" s="136" t="str">
        <f>IF(CONCATENATE(C3981,D3981)="","",VLOOKUP(CONCATENATE(C3981,D3981),Karakteristieken!AQ:AQ,1,FALSE))</f>
        <v>Aantref/lek gev.stofGevaarlijke stof</v>
      </c>
    </row>
    <row r="3982" spans="1:16" x14ac:dyDescent="0.25">
      <c r="A3982" s="59">
        <v>200114965</v>
      </c>
      <c r="B3982" s="59">
        <v>200059194</v>
      </c>
      <c r="C3982" s="59" t="s">
        <v>4154</v>
      </c>
      <c r="D3982" s="59" t="s">
        <v>40</v>
      </c>
      <c r="E3982" s="60" t="s">
        <v>6196</v>
      </c>
      <c r="F3982" s="60"/>
      <c r="G3982" s="60"/>
      <c r="H3982" s="60"/>
      <c r="I3982" s="59">
        <f t="shared" si="64"/>
        <v>22</v>
      </c>
      <c r="J3982" s="59" t="s">
        <v>1613</v>
      </c>
      <c r="K3982" s="61"/>
      <c r="L3982" s="62" t="s">
        <v>6738</v>
      </c>
      <c r="M3982" s="62" t="s">
        <v>6196</v>
      </c>
      <c r="N3982" s="72" t="str">
        <f>VLOOKUP(M3982,'Hulpblad KAR-parser'!A:C,2,FALSE)</f>
        <v>Binnen/buiten</v>
      </c>
      <c r="O3982" s="72" t="str">
        <f>IF(VLOOKUP(M3982,'Hulpblad KAR-parser'!A:C,3,FALSE)="","",VLOOKUP(M3982,'Hulpblad KAR-parser'!A:C,3,FALSE))</f>
        <v>Binnen</v>
      </c>
      <c r="P3982" s="136" t="str">
        <f>IF(CONCATENATE(C3982,D3982)="","",VLOOKUP(CONCATENATE(C3982,D3982),Karakteristieken!AQ:AQ,1,FALSE))</f>
        <v>Optisch &amp; geluidsignBrandweer</v>
      </c>
    </row>
    <row r="3983" spans="1:16" x14ac:dyDescent="0.25">
      <c r="A3983" s="59"/>
      <c r="B3983" s="59"/>
      <c r="C3983" s="59"/>
      <c r="D3983" s="59"/>
      <c r="E3983" s="60" t="s">
        <v>8227</v>
      </c>
      <c r="F3983" s="60"/>
      <c r="G3983" s="60" t="s">
        <v>6196</v>
      </c>
      <c r="H3983" s="60"/>
      <c r="I3983" s="59">
        <f t="shared" si="64"/>
        <v>18</v>
      </c>
      <c r="J3983" s="59" t="s">
        <v>1561</v>
      </c>
      <c r="K3983" s="61"/>
      <c r="L3983" s="62" t="s">
        <v>6738</v>
      </c>
      <c r="M3983" s="62" t="s">
        <v>6196</v>
      </c>
      <c r="N3983" s="72" t="str">
        <f>VLOOKUP(M3983,'Hulpblad KAR-parser'!A:C,2,FALSE)</f>
        <v>Binnen/buiten</v>
      </c>
      <c r="O3983" s="72" t="str">
        <f>IF(VLOOKUP(M3983,'Hulpblad KAR-parser'!A:C,3,FALSE)="","",VLOOKUP(M3983,'Hulpblad KAR-parser'!A:C,3,FALSE))</f>
        <v>Binnen</v>
      </c>
      <c r="P3983" s="136" t="str">
        <f>IF(CONCATENATE(C3983,D3983)="","",VLOOKUP(CONCATENATE(C3983,D3983),Karakteristieken!AQ:AQ,1,FALSE))</f>
        <v/>
      </c>
    </row>
    <row r="3984" spans="1:16" x14ac:dyDescent="0.25">
      <c r="A3984" s="59">
        <v>200114638</v>
      </c>
      <c r="B3984" s="59">
        <v>200059226</v>
      </c>
      <c r="C3984" s="59" t="s">
        <v>1761</v>
      </c>
      <c r="D3984" s="59" t="s">
        <v>784</v>
      </c>
      <c r="E3984" s="60" t="s">
        <v>6230</v>
      </c>
      <c r="F3984" s="60"/>
      <c r="G3984" s="60"/>
      <c r="H3984" s="60"/>
      <c r="I3984" s="59">
        <f t="shared" si="64"/>
        <v>22</v>
      </c>
      <c r="J3984" s="59" t="s">
        <v>1613</v>
      </c>
      <c r="K3984" s="61"/>
      <c r="L3984" s="62" t="s">
        <v>6738</v>
      </c>
      <c r="M3984" s="62" t="s">
        <v>6230</v>
      </c>
      <c r="N3984" s="72" t="str">
        <f>VLOOKUP(M3984,'Hulpblad KAR-parser'!A:C,2,FALSE)</f>
        <v>Binnen/buiten</v>
      </c>
      <c r="O3984" s="72" t="str">
        <f>IF(VLOOKUP(M3984,'Hulpblad KAR-parser'!A:C,3,FALSE)="","",VLOOKUP(M3984,'Hulpblad KAR-parser'!A:C,3,FALSE))</f>
        <v>Buiten</v>
      </c>
      <c r="P3984" s="136" t="str">
        <f>IF(CONCATENATE(C3984,D3984)="","",VLOOKUP(CONCATENATE(C3984,D3984),Karakteristieken!AQ:AQ,1,FALSE))</f>
        <v>Binnen/buitenBuiten</v>
      </c>
    </row>
    <row r="3985" spans="1:16" x14ac:dyDescent="0.25">
      <c r="A3985" s="67">
        <v>200137367</v>
      </c>
      <c r="B3985" s="67">
        <v>200059226</v>
      </c>
      <c r="C3985" s="67" t="s">
        <v>11768</v>
      </c>
      <c r="D3985" s="67" t="s">
        <v>4804</v>
      </c>
      <c r="E3985" s="68" t="s">
        <v>6230</v>
      </c>
      <c r="F3985" s="68"/>
      <c r="G3985" s="68"/>
      <c r="H3985" s="68"/>
      <c r="I3985" s="67">
        <f t="shared" si="64"/>
        <v>22</v>
      </c>
      <c r="J3985" s="67" t="s">
        <v>1613</v>
      </c>
      <c r="K3985" s="91" t="s">
        <v>12550</v>
      </c>
      <c r="L3985" s="62" t="s">
        <v>6738</v>
      </c>
      <c r="M3985" s="62" t="s">
        <v>6230</v>
      </c>
      <c r="N3985" s="72" t="str">
        <f>VLOOKUP(M3985,'Hulpblad KAR-parser'!A:C,2,FALSE)</f>
        <v>Binnen/buiten</v>
      </c>
      <c r="O3985" s="72" t="str">
        <f>IF(VLOOKUP(M3985,'Hulpblad KAR-parser'!A:C,3,FALSE)="","",VLOOKUP(M3985,'Hulpblad KAR-parser'!A:C,3,FALSE))</f>
        <v>Buiten</v>
      </c>
      <c r="P3985" s="136" t="str">
        <f>IF(CONCATENATE(C3985,D3985)="","",VLOOKUP(CONCATENATE(C3985,D3985),Karakteristieken!AQ:AQ,1,FALSE))</f>
        <v>Aantref/lek gev.stofGevaarlijke stof</v>
      </c>
    </row>
    <row r="3986" spans="1:16" x14ac:dyDescent="0.25">
      <c r="A3986" s="59"/>
      <c r="B3986" s="59"/>
      <c r="C3986" s="59"/>
      <c r="D3986" s="59"/>
      <c r="E3986" s="60" t="s">
        <v>8228</v>
      </c>
      <c r="F3986" s="60"/>
      <c r="G3986" s="60" t="s">
        <v>6230</v>
      </c>
      <c r="H3986" s="60"/>
      <c r="I3986" s="59">
        <f t="shared" si="64"/>
        <v>18</v>
      </c>
      <c r="J3986" s="59" t="s">
        <v>1561</v>
      </c>
      <c r="K3986" s="61"/>
      <c r="L3986" s="62" t="s">
        <v>6738</v>
      </c>
      <c r="M3986" s="62" t="s">
        <v>6230</v>
      </c>
      <c r="N3986" s="72" t="str">
        <f>VLOOKUP(M3986,'Hulpblad KAR-parser'!A:C,2,FALSE)</f>
        <v>Binnen/buiten</v>
      </c>
      <c r="O3986" s="72" t="str">
        <f>IF(VLOOKUP(M3986,'Hulpblad KAR-parser'!A:C,3,FALSE)="","",VLOOKUP(M3986,'Hulpblad KAR-parser'!A:C,3,FALSE))</f>
        <v>Buiten</v>
      </c>
      <c r="P3986" s="136" t="str">
        <f>IF(CONCATENATE(C3986,D3986)="","",VLOOKUP(CONCATENATE(C3986,D3986),Karakteristieken!AQ:AQ,1,FALSE))</f>
        <v/>
      </c>
    </row>
    <row r="3987" spans="1:16" x14ac:dyDescent="0.25">
      <c r="A3987" s="59">
        <v>200053330</v>
      </c>
      <c r="B3987" s="59">
        <v>200027324</v>
      </c>
      <c r="C3987" s="59" t="s">
        <v>4842</v>
      </c>
      <c r="D3987" s="59" t="s">
        <v>4860</v>
      </c>
      <c r="E3987" s="60" t="s">
        <v>6498</v>
      </c>
      <c r="F3987" s="60"/>
      <c r="G3987" s="60"/>
      <c r="H3987" s="60"/>
      <c r="I3987" s="59">
        <f t="shared" si="64"/>
        <v>15</v>
      </c>
      <c r="J3987" s="59" t="s">
        <v>1613</v>
      </c>
      <c r="K3987" s="61"/>
      <c r="L3987" s="62" t="s">
        <v>6738</v>
      </c>
      <c r="M3987" s="62" t="s">
        <v>6498</v>
      </c>
      <c r="N3987" s="72" t="str">
        <f>VLOOKUP(M3987,'Hulpblad KAR-parser'!A:C,2,FALSE)</f>
        <v>Soort dier</v>
      </c>
      <c r="O3987" s="72" t="str">
        <f>IF(VLOOKUP(M3987,'Hulpblad KAR-parser'!A:C,3,FALSE)="","",VLOOKUP(M3987,'Hulpblad KAR-parser'!A:C,3,FALSE))</f>
        <v>Vee</v>
      </c>
      <c r="P3987" s="136" t="str">
        <f>IF(CONCATENATE(C3987,D3987)="","",VLOOKUP(CONCATENATE(C3987,D3987),Karakteristieken!AQ:AQ,1,FALSE))</f>
        <v>Soort dierVee</v>
      </c>
    </row>
    <row r="3988" spans="1:16" x14ac:dyDescent="0.25">
      <c r="A3988" s="59">
        <v>200112658</v>
      </c>
      <c r="B3988" s="59">
        <v>200107075</v>
      </c>
      <c r="C3988" s="59" t="s">
        <v>5473</v>
      </c>
      <c r="D3988" s="59" t="s">
        <v>5495</v>
      </c>
      <c r="E3988" s="60" t="s">
        <v>6599</v>
      </c>
      <c r="F3988" s="60"/>
      <c r="G3988" s="60"/>
      <c r="H3988" s="60"/>
      <c r="I3988" s="59">
        <f t="shared" si="64"/>
        <v>10</v>
      </c>
      <c r="J3988" s="59" t="s">
        <v>1613</v>
      </c>
      <c r="K3988" s="61"/>
      <c r="L3988" s="62" t="s">
        <v>6738</v>
      </c>
      <c r="M3988" s="62" t="s">
        <v>6599</v>
      </c>
      <c r="N3988" s="72" t="str">
        <f>VLOOKUP(M3988,'Hulpblad KAR-parser'!A:C,2,FALSE)</f>
        <v>Soort stremming</v>
      </c>
      <c r="O3988" s="72" t="str">
        <f>IF(VLOOKUP(M3988,'Hulpblad KAR-parser'!A:C,3,FALSE)="","",VLOOKUP(M3988,'Hulpblad KAR-parser'!A:C,3,FALSE))</f>
        <v>Pechgeval</v>
      </c>
      <c r="P3988" s="136" t="str">
        <f>IF(CONCATENATE(C3988,D3988)="","",VLOOKUP(CONCATENATE(C3988,D3988),Karakteristieken!AQ:AQ,1,FALSE))</f>
        <v>Soort stremmingPechgeval</v>
      </c>
    </row>
    <row r="3989" spans="1:16" x14ac:dyDescent="0.25">
      <c r="A3989" s="59"/>
      <c r="B3989" s="59"/>
      <c r="C3989" s="59"/>
      <c r="D3989" s="59"/>
      <c r="E3989" s="60" t="s">
        <v>11625</v>
      </c>
      <c r="F3989" s="60"/>
      <c r="G3989" s="60" t="s">
        <v>6599</v>
      </c>
      <c r="H3989" s="60"/>
      <c r="I3989" s="59">
        <f t="shared" si="64"/>
        <v>20</v>
      </c>
      <c r="J3989" s="59" t="s">
        <v>1561</v>
      </c>
      <c r="K3989" s="61"/>
      <c r="L3989" s="62" t="s">
        <v>6738</v>
      </c>
      <c r="M3989" s="62" t="s">
        <v>6599</v>
      </c>
      <c r="N3989" s="72" t="str">
        <f>VLOOKUP(M3989,'Hulpblad KAR-parser'!A:C,2,FALSE)</f>
        <v>Soort stremming</v>
      </c>
      <c r="O3989" s="72" t="str">
        <f>IF(VLOOKUP(M3989,'Hulpblad KAR-parser'!A:C,3,FALSE)="","",VLOOKUP(M3989,'Hulpblad KAR-parser'!A:C,3,FALSE))</f>
        <v>Pechgeval</v>
      </c>
      <c r="P3989" s="136" t="str">
        <f>IF(CONCATENATE(C3989,D3989)="","",VLOOKUP(CONCATENATE(C3989,D3989),Karakteristieken!AQ:AQ,1,FALSE))</f>
        <v/>
      </c>
    </row>
    <row r="3990" spans="1:16" x14ac:dyDescent="0.25">
      <c r="A3990" s="59">
        <v>200110567</v>
      </c>
      <c r="B3990" s="59">
        <v>200098943</v>
      </c>
      <c r="C3990" s="59" t="s">
        <v>4167</v>
      </c>
      <c r="D3990" s="65" t="s">
        <v>1613</v>
      </c>
      <c r="E3990" s="60" t="s">
        <v>6403</v>
      </c>
      <c r="F3990" s="60"/>
      <c r="G3990" s="60"/>
      <c r="H3990" s="60"/>
      <c r="I3990" s="59">
        <f t="shared" ref="I3990:I4048" si="65">LEN(E3990)</f>
        <v>15</v>
      </c>
      <c r="J3990" s="59" t="s">
        <v>1613</v>
      </c>
      <c r="K3990" s="61" t="s">
        <v>12187</v>
      </c>
      <c r="L3990" s="62" t="s">
        <v>6737</v>
      </c>
      <c r="M3990" s="62" t="s">
        <v>6403</v>
      </c>
      <c r="N3990" s="72" t="str">
        <f>VLOOKUP(M3990,'Hulpblad KAR-parser'!A:C,2,FALSE)</f>
        <v>Persalarmering</v>
      </c>
      <c r="O3990" s="72" t="str">
        <f>IF(VLOOKUP(M3990,'Hulpblad KAR-parser'!A:C,3,FALSE)="","",VLOOKUP(M3990,'Hulpblad KAR-parser'!A:C,3,FALSE))</f>
        <v/>
      </c>
      <c r="P3990" s="136" t="str">
        <f>IF(CONCATENATE(C3990,D3990)="","",VLOOKUP(CONCATENATE(C3990,D3990),Karakteristieken!AQ:AQ,1,FALSE))</f>
        <v>PersalarmeringJa</v>
      </c>
    </row>
    <row r="3991" spans="1:16" x14ac:dyDescent="0.25">
      <c r="A3991" s="59"/>
      <c r="B3991" s="59"/>
      <c r="C3991" s="59"/>
      <c r="D3991" s="59"/>
      <c r="E3991" s="60" t="s">
        <v>10572</v>
      </c>
      <c r="F3991" s="60"/>
      <c r="G3991" s="60" t="s">
        <v>6403</v>
      </c>
      <c r="H3991" s="60"/>
      <c r="I3991" s="59">
        <f t="shared" si="65"/>
        <v>7</v>
      </c>
      <c r="J3991" s="59" t="s">
        <v>1561</v>
      </c>
      <c r="K3991" s="61"/>
      <c r="L3991" s="62" t="s">
        <v>6737</v>
      </c>
      <c r="M3991" s="62" t="s">
        <v>6403</v>
      </c>
      <c r="N3991" s="72" t="str">
        <f>VLOOKUP(M3991,'Hulpblad KAR-parser'!A:C,2,FALSE)</f>
        <v>Persalarmering</v>
      </c>
      <c r="O3991" s="72" t="str">
        <f>IF(VLOOKUP(M3991,'Hulpblad KAR-parser'!A:C,3,FALSE)="","",VLOOKUP(M3991,'Hulpblad KAR-parser'!A:C,3,FALSE))</f>
        <v/>
      </c>
      <c r="P3991" s="136" t="str">
        <f>IF(CONCATENATE(C3991,D3991)="","",VLOOKUP(CONCATENATE(C3991,D3991),Karakteristieken!AQ:AQ,1,FALSE))</f>
        <v/>
      </c>
    </row>
    <row r="3992" spans="1:16" x14ac:dyDescent="0.25">
      <c r="A3992" s="59">
        <v>200110568</v>
      </c>
      <c r="B3992" s="59">
        <v>200098944</v>
      </c>
      <c r="C3992" s="59" t="s">
        <v>4167</v>
      </c>
      <c r="D3992" s="59" t="s">
        <v>1613</v>
      </c>
      <c r="E3992" s="60" t="s">
        <v>4170</v>
      </c>
      <c r="F3992" s="60"/>
      <c r="G3992" s="60"/>
      <c r="H3992" s="60"/>
      <c r="I3992" s="59">
        <f t="shared" si="65"/>
        <v>18</v>
      </c>
      <c r="J3992" s="59" t="s">
        <v>1613</v>
      </c>
      <c r="K3992" s="61"/>
      <c r="L3992" s="62" t="s">
        <v>6737</v>
      </c>
      <c r="M3992" s="62" t="s">
        <v>4170</v>
      </c>
      <c r="N3992" s="72" t="str">
        <f>VLOOKUP(M3992,'Hulpblad KAR-parser'!A:C,2,FALSE)</f>
        <v>Persalarmering</v>
      </c>
      <c r="O3992" s="72" t="str">
        <f>IF(VLOOKUP(M3992,'Hulpblad KAR-parser'!A:C,3,FALSE)="","",VLOOKUP(M3992,'Hulpblad KAR-parser'!A:C,3,FALSE))</f>
        <v>Ja</v>
      </c>
      <c r="P3992" s="136" t="str">
        <f>IF(CONCATENATE(C3992,D3992)="","",VLOOKUP(CONCATENATE(C3992,D3992),Karakteristieken!AQ:AQ,1,FALSE))</f>
        <v>PersalarmeringJa</v>
      </c>
    </row>
    <row r="3993" spans="1:16" x14ac:dyDescent="0.25">
      <c r="A3993" s="59"/>
      <c r="B3993" s="59"/>
      <c r="C3993" s="59"/>
      <c r="D3993" s="59"/>
      <c r="E3993" s="60" t="s">
        <v>10571</v>
      </c>
      <c r="F3993" s="60"/>
      <c r="G3993" s="60" t="s">
        <v>4170</v>
      </c>
      <c r="H3993" s="60"/>
      <c r="I3993" s="59">
        <f t="shared" si="65"/>
        <v>10</v>
      </c>
      <c r="J3993" s="59" t="s">
        <v>1561</v>
      </c>
      <c r="K3993" s="61"/>
      <c r="L3993" s="62" t="s">
        <v>6737</v>
      </c>
      <c r="M3993" s="62" t="s">
        <v>4170</v>
      </c>
      <c r="N3993" s="72" t="str">
        <f>VLOOKUP(M3993,'Hulpblad KAR-parser'!A:C,2,FALSE)</f>
        <v>Persalarmering</v>
      </c>
      <c r="O3993" s="72" t="str">
        <f>IF(VLOOKUP(M3993,'Hulpblad KAR-parser'!A:C,3,FALSE)="","",VLOOKUP(M3993,'Hulpblad KAR-parser'!A:C,3,FALSE))</f>
        <v>Ja</v>
      </c>
      <c r="P3993" s="136" t="str">
        <f>IF(CONCATENATE(C3993,D3993)="","",VLOOKUP(CONCATENATE(C3993,D3993),Karakteristieken!AQ:AQ,1,FALSE))</f>
        <v/>
      </c>
    </row>
    <row r="3994" spans="1:16" x14ac:dyDescent="0.25">
      <c r="A3994" s="59">
        <v>200110569</v>
      </c>
      <c r="B3994" s="59">
        <v>200098945</v>
      </c>
      <c r="C3994" s="59" t="s">
        <v>4167</v>
      </c>
      <c r="D3994" s="59" t="s">
        <v>1561</v>
      </c>
      <c r="E3994" s="60" t="s">
        <v>4172</v>
      </c>
      <c r="F3994" s="60"/>
      <c r="G3994" s="60"/>
      <c r="H3994" s="60"/>
      <c r="I3994" s="59">
        <f t="shared" si="65"/>
        <v>19</v>
      </c>
      <c r="J3994" s="59" t="s">
        <v>1613</v>
      </c>
      <c r="K3994" s="61"/>
      <c r="L3994" s="62" t="s">
        <v>6737</v>
      </c>
      <c r="M3994" s="62" t="s">
        <v>4172</v>
      </c>
      <c r="N3994" s="72" t="str">
        <f>VLOOKUP(M3994,'Hulpblad KAR-parser'!A:C,2,FALSE)</f>
        <v>Persalarmering</v>
      </c>
      <c r="O3994" s="72" t="str">
        <f>IF(VLOOKUP(M3994,'Hulpblad KAR-parser'!A:C,3,FALSE)="","",VLOOKUP(M3994,'Hulpblad KAR-parser'!A:C,3,FALSE))</f>
        <v>Nee</v>
      </c>
      <c r="P3994" s="136" t="str">
        <f>IF(CONCATENATE(C3994,D3994)="","",VLOOKUP(CONCATENATE(C3994,D3994),Karakteristieken!AQ:AQ,1,FALSE))</f>
        <v>PersalarmeringNee</v>
      </c>
    </row>
    <row r="3995" spans="1:16" x14ac:dyDescent="0.25">
      <c r="A3995" s="59">
        <v>200110570</v>
      </c>
      <c r="B3995" s="59">
        <v>200098946</v>
      </c>
      <c r="C3995" s="59" t="s">
        <v>4173</v>
      </c>
      <c r="D3995" s="59"/>
      <c r="E3995" s="60" t="s">
        <v>4175</v>
      </c>
      <c r="F3995" s="60"/>
      <c r="G3995" s="60"/>
      <c r="H3995" s="60"/>
      <c r="I3995" s="59">
        <f t="shared" si="65"/>
        <v>17</v>
      </c>
      <c r="J3995" s="59" t="s">
        <v>1613</v>
      </c>
      <c r="K3995" s="61"/>
      <c r="L3995" s="62" t="s">
        <v>6737</v>
      </c>
      <c r="M3995" s="62" t="s">
        <v>4175</v>
      </c>
      <c r="N3995" s="72" t="str">
        <f>VLOOKUP(M3995,'Hulpblad KAR-parser'!A:C,2,FALSE)</f>
        <v>Personeelsnummer</v>
      </c>
      <c r="O3995" s="72" t="str">
        <f>IF(VLOOKUP(M3995,'Hulpblad KAR-parser'!A:C,3,FALSE)="","",VLOOKUP(M3995,'Hulpblad KAR-parser'!A:C,3,FALSE))</f>
        <v/>
      </c>
      <c r="P3995" s="136" t="str">
        <f>IF(CONCATENATE(C3995,D3995)="","",VLOOKUP(CONCATENATE(C3995,D3995),Karakteristieken!AQ:AQ,1,FALSE))</f>
        <v>Personeelsnummer</v>
      </c>
    </row>
    <row r="3996" spans="1:16" x14ac:dyDescent="0.25">
      <c r="A3996" s="59"/>
      <c r="B3996" s="59"/>
      <c r="C3996" s="59"/>
      <c r="D3996" s="59"/>
      <c r="E3996" s="60" t="s">
        <v>10573</v>
      </c>
      <c r="F3996" s="60"/>
      <c r="G3996" s="60" t="s">
        <v>4175</v>
      </c>
      <c r="H3996" s="60"/>
      <c r="I3996" s="59">
        <f t="shared" si="65"/>
        <v>7</v>
      </c>
      <c r="J3996" s="59" t="s">
        <v>1561</v>
      </c>
      <c r="K3996" s="61"/>
      <c r="L3996" s="62" t="s">
        <v>6737</v>
      </c>
      <c r="M3996" s="62" t="s">
        <v>4175</v>
      </c>
      <c r="N3996" s="72" t="str">
        <f>VLOOKUP(M3996,'Hulpblad KAR-parser'!A:C,2,FALSE)</f>
        <v>Personeelsnummer</v>
      </c>
      <c r="O3996" s="72" t="str">
        <f>IF(VLOOKUP(M3996,'Hulpblad KAR-parser'!A:C,3,FALSE)="","",VLOOKUP(M3996,'Hulpblad KAR-parser'!A:C,3,FALSE))</f>
        <v/>
      </c>
      <c r="P3996" s="136" t="str">
        <f>IF(CONCATENATE(C3996,D3996)="","",VLOOKUP(CONCATENATE(C3996,D3996),Karakteristieken!AQ:AQ,1,FALSE))</f>
        <v/>
      </c>
    </row>
    <row r="3997" spans="1:16" x14ac:dyDescent="0.25">
      <c r="A3997" s="59"/>
      <c r="B3997" s="59"/>
      <c r="C3997" s="59"/>
      <c r="D3997" s="59"/>
      <c r="E3997" s="60" t="s">
        <v>10574</v>
      </c>
      <c r="F3997" s="60"/>
      <c r="G3997" s="60" t="s">
        <v>4175</v>
      </c>
      <c r="H3997" s="60"/>
      <c r="I3997" s="59">
        <f t="shared" si="65"/>
        <v>6</v>
      </c>
      <c r="J3997" s="59" t="s">
        <v>1561</v>
      </c>
      <c r="K3997" s="61"/>
      <c r="L3997" s="62" t="s">
        <v>6737</v>
      </c>
      <c r="M3997" s="62" t="s">
        <v>4175</v>
      </c>
      <c r="N3997" s="72" t="str">
        <f>VLOOKUP(M3997,'Hulpblad KAR-parser'!A:C,2,FALSE)</f>
        <v>Personeelsnummer</v>
      </c>
      <c r="O3997" s="72" t="str">
        <f>IF(VLOOKUP(M3997,'Hulpblad KAR-parser'!A:C,3,FALSE)="","",VLOOKUP(M3997,'Hulpblad KAR-parser'!A:C,3,FALSE))</f>
        <v/>
      </c>
      <c r="P3997" s="136" t="str">
        <f>IF(CONCATENATE(C3997,D3997)="","",VLOOKUP(CONCATENATE(C3997,D3997),Karakteristieken!AQ:AQ,1,FALSE))</f>
        <v/>
      </c>
    </row>
    <row r="3998" spans="1:16" x14ac:dyDescent="0.25">
      <c r="A3998" s="59">
        <v>200110571</v>
      </c>
      <c r="B3998" s="59">
        <v>200059311</v>
      </c>
      <c r="C3998" s="59" t="s">
        <v>5613</v>
      </c>
      <c r="D3998" s="59" t="s">
        <v>5649</v>
      </c>
      <c r="E3998" s="60" t="s">
        <v>6668</v>
      </c>
      <c r="F3998" s="60"/>
      <c r="G3998" s="60"/>
      <c r="H3998" s="60"/>
      <c r="I3998" s="59">
        <f t="shared" si="65"/>
        <v>22</v>
      </c>
      <c r="J3998" s="59" t="s">
        <v>1613</v>
      </c>
      <c r="K3998" s="61"/>
      <c r="L3998" s="62" t="s">
        <v>6738</v>
      </c>
      <c r="M3998" s="62" t="s">
        <v>6668</v>
      </c>
      <c r="N3998" s="72" t="str">
        <f>VLOOKUP(M3998,'Hulpblad KAR-parser'!A:C,2,FALSE)</f>
        <v>Soort voertuig</v>
      </c>
      <c r="O3998" s="72" t="str">
        <f>IF(VLOOKUP(M3998,'Hulpblad KAR-parser'!A:C,3,FALSE)="","",VLOOKUP(M3998,'Hulpblad KAR-parser'!A:C,3,FALSE))</f>
        <v>Personenauto</v>
      </c>
      <c r="P3998" s="136" t="str">
        <f>IF(CONCATENATE(C3998,D3998)="","",VLOOKUP(CONCATENATE(C3998,D3998),Karakteristieken!AQ:AQ,1,FALSE))</f>
        <v>Soort voertuigPersonenauto</v>
      </c>
    </row>
    <row r="3999" spans="1:16" x14ac:dyDescent="0.25">
      <c r="A3999" s="59"/>
      <c r="B3999" s="59"/>
      <c r="C3999" s="59"/>
      <c r="D3999" s="59"/>
      <c r="E3999" s="60" t="s">
        <v>8431</v>
      </c>
      <c r="F3999" s="60"/>
      <c r="G3999" s="60" t="s">
        <v>6668</v>
      </c>
      <c r="H3999" s="60"/>
      <c r="I3999" s="59">
        <f t="shared" si="65"/>
        <v>14</v>
      </c>
      <c r="J3999" s="59" t="s">
        <v>1561</v>
      </c>
      <c r="K3999" s="61"/>
      <c r="L3999" s="62" t="s">
        <v>6738</v>
      </c>
      <c r="M3999" s="62" t="s">
        <v>6668</v>
      </c>
      <c r="N3999" s="72" t="str">
        <f>VLOOKUP(M3999,'Hulpblad KAR-parser'!A:C,2,FALSE)</f>
        <v>Soort voertuig</v>
      </c>
      <c r="O3999" s="72" t="str">
        <f>IF(VLOOKUP(M3999,'Hulpblad KAR-parser'!A:C,3,FALSE)="","",VLOOKUP(M3999,'Hulpblad KAR-parser'!A:C,3,FALSE))</f>
        <v>Personenauto</v>
      </c>
      <c r="P3999" s="136" t="str">
        <f>IF(CONCATENATE(C3999,D3999)="","",VLOOKUP(CONCATENATE(C3999,D3999),Karakteristieken!AQ:AQ,1,FALSE))</f>
        <v/>
      </c>
    </row>
    <row r="4000" spans="1:16" x14ac:dyDescent="0.25">
      <c r="A4000" s="59"/>
      <c r="B4000" s="59"/>
      <c r="C4000" s="59"/>
      <c r="D4000" s="59"/>
      <c r="E4000" s="60" t="s">
        <v>8442</v>
      </c>
      <c r="F4000" s="60"/>
      <c r="G4000" s="60" t="s">
        <v>6668</v>
      </c>
      <c r="H4000" s="60"/>
      <c r="I4000" s="59">
        <f t="shared" si="65"/>
        <v>8</v>
      </c>
      <c r="J4000" s="59" t="s">
        <v>1561</v>
      </c>
      <c r="K4000" s="61"/>
      <c r="L4000" s="62" t="s">
        <v>6738</v>
      </c>
      <c r="M4000" s="62" t="s">
        <v>6668</v>
      </c>
      <c r="N4000" s="72" t="str">
        <f>VLOOKUP(M4000,'Hulpblad KAR-parser'!A:C,2,FALSE)</f>
        <v>Soort voertuig</v>
      </c>
      <c r="O4000" s="72" t="str">
        <f>IF(VLOOKUP(M4000,'Hulpblad KAR-parser'!A:C,3,FALSE)="","",VLOOKUP(M4000,'Hulpblad KAR-parser'!A:C,3,FALSE))</f>
        <v>Personenauto</v>
      </c>
      <c r="P4000" s="136" t="str">
        <f>IF(CONCATENATE(C4000,D4000)="","",VLOOKUP(CONCATENATE(C4000,D4000),Karakteristieken!AQ:AQ,1,FALSE))</f>
        <v/>
      </c>
    </row>
    <row r="4001" spans="1:16" x14ac:dyDescent="0.25">
      <c r="A4001" s="59"/>
      <c r="B4001" s="59"/>
      <c r="C4001" s="59"/>
      <c r="D4001" s="59"/>
      <c r="E4001" s="60" t="s">
        <v>8458</v>
      </c>
      <c r="F4001" s="60"/>
      <c r="G4001" s="60" t="s">
        <v>6668</v>
      </c>
      <c r="H4001" s="60"/>
      <c r="I4001" s="59">
        <f t="shared" si="65"/>
        <v>16</v>
      </c>
      <c r="J4001" s="59" t="s">
        <v>1561</v>
      </c>
      <c r="K4001" s="61"/>
      <c r="L4001" s="62" t="s">
        <v>6738</v>
      </c>
      <c r="M4001" s="62" t="s">
        <v>6668</v>
      </c>
      <c r="N4001" s="72" t="str">
        <f>VLOOKUP(M4001,'Hulpblad KAR-parser'!A:C,2,FALSE)</f>
        <v>Soort voertuig</v>
      </c>
      <c r="O4001" s="72" t="str">
        <f>IF(VLOOKUP(M4001,'Hulpblad KAR-parser'!A:C,3,FALSE)="","",VLOOKUP(M4001,'Hulpblad KAR-parser'!A:C,3,FALSE))</f>
        <v>Personenauto</v>
      </c>
      <c r="P4001" s="136" t="str">
        <f>IF(CONCATENATE(C4001,D4001)="","",VLOOKUP(CONCATENATE(C4001,D4001),Karakteristieken!AQ:AQ,1,FALSE))</f>
        <v/>
      </c>
    </row>
    <row r="4002" spans="1:16" x14ac:dyDescent="0.25">
      <c r="A4002" s="67">
        <v>200110572</v>
      </c>
      <c r="B4002" s="67">
        <v>200098947</v>
      </c>
      <c r="C4002" s="67" t="s">
        <v>4176</v>
      </c>
      <c r="D4002" s="67"/>
      <c r="E4002" s="68" t="s">
        <v>6404</v>
      </c>
      <c r="F4002" s="68"/>
      <c r="G4002" s="68"/>
      <c r="H4002" s="68"/>
      <c r="I4002" s="67">
        <f t="shared" si="65"/>
        <v>18</v>
      </c>
      <c r="J4002" s="67" t="s">
        <v>1613</v>
      </c>
      <c r="K4002" s="91" t="s">
        <v>12550</v>
      </c>
      <c r="L4002" s="62" t="s">
        <v>6737</v>
      </c>
      <c r="M4002" s="62" t="s">
        <v>6404</v>
      </c>
      <c r="N4002" s="72" t="e">
        <f>VLOOKUP(M4002,'Hulpblad KAR-parser'!A:C,2,FALSE)</f>
        <v>#N/A</v>
      </c>
      <c r="O4002" s="72" t="e">
        <f>IF(VLOOKUP(M4002,'Hulpblad KAR-parser'!A:C,3,FALSE)="","",VLOOKUP(M4002,'Hulpblad KAR-parser'!A:C,3,FALSE))</f>
        <v>#N/A</v>
      </c>
      <c r="P4002" s="136" t="e">
        <f>IF(CONCATENATE(C4002,D4002)="","",VLOOKUP(CONCATENATE(C4002,D4002),Karakteristieken!AQ:AQ,1,FALSE))</f>
        <v>#N/A</v>
      </c>
    </row>
    <row r="4003" spans="1:16" x14ac:dyDescent="0.25">
      <c r="A4003" s="67"/>
      <c r="B4003" s="67"/>
      <c r="C4003" s="67"/>
      <c r="D4003" s="67"/>
      <c r="E4003" s="68" t="s">
        <v>10579</v>
      </c>
      <c r="F4003" s="68"/>
      <c r="G4003" s="68" t="s">
        <v>6404</v>
      </c>
      <c r="H4003" s="68"/>
      <c r="I4003" s="67">
        <f t="shared" si="65"/>
        <v>6</v>
      </c>
      <c r="J4003" s="67" t="s">
        <v>1561</v>
      </c>
      <c r="K4003" s="91" t="s">
        <v>12550</v>
      </c>
      <c r="L4003" s="62" t="s">
        <v>6737</v>
      </c>
      <c r="M4003" s="62" t="s">
        <v>6404</v>
      </c>
      <c r="N4003" s="72" t="e">
        <f>VLOOKUP(M4003,'Hulpblad KAR-parser'!A:C,2,FALSE)</f>
        <v>#N/A</v>
      </c>
      <c r="O4003" s="72" t="e">
        <f>IF(VLOOKUP(M4003,'Hulpblad KAR-parser'!A:C,3,FALSE)="","",VLOOKUP(M4003,'Hulpblad KAR-parser'!A:C,3,FALSE))</f>
        <v>#N/A</v>
      </c>
      <c r="P4003" s="136" t="str">
        <f>IF(CONCATENATE(C4003,D4003)="","",VLOOKUP(CONCATENATE(C4003,D4003),Karakteristieken!AQ:AQ,1,FALSE))</f>
        <v/>
      </c>
    </row>
    <row r="4004" spans="1:16" x14ac:dyDescent="0.25">
      <c r="A4004" s="59">
        <v>200110573</v>
      </c>
      <c r="B4004" s="59">
        <v>200098948</v>
      </c>
      <c r="C4004" s="59" t="s">
        <v>4176</v>
      </c>
      <c r="D4004" s="59" t="s">
        <v>4182</v>
      </c>
      <c r="E4004" s="60" t="s">
        <v>4184</v>
      </c>
      <c r="F4004" s="60"/>
      <c r="G4004" s="60"/>
      <c r="H4004" s="60"/>
      <c r="I4004" s="59">
        <f t="shared" si="65"/>
        <v>25</v>
      </c>
      <c r="J4004" s="59" t="s">
        <v>1613</v>
      </c>
      <c r="K4004" s="61"/>
      <c r="L4004" s="62" t="s">
        <v>6737</v>
      </c>
      <c r="M4004" s="62" t="s">
        <v>4184</v>
      </c>
      <c r="N4004" s="72" t="str">
        <f>VLOOKUP(M4004,'Hulpblad KAR-parser'!A:C,2,FALSE)</f>
        <v>Persoon hoog/diep</v>
      </c>
      <c r="O4004" s="72" t="str">
        <f>IF(VLOOKUP(M4004,'Hulpblad KAR-parser'!A:C,3,FALSE)="","",VLOOKUP(M4004,'Hulpblad KAR-parser'!A:C,3,FALSE))</f>
        <v>Diepte</v>
      </c>
      <c r="P4004" s="136" t="str">
        <f>IF(CONCATENATE(C4004,D4004)="","",VLOOKUP(CONCATENATE(C4004,D4004),Karakteristieken!AQ:AQ,1,FALSE))</f>
        <v>Persoon hoog/diepDiepte</v>
      </c>
    </row>
    <row r="4005" spans="1:16" x14ac:dyDescent="0.25">
      <c r="A4005" s="59"/>
      <c r="B4005" s="59"/>
      <c r="C4005" s="59"/>
      <c r="D4005" s="59"/>
      <c r="E4005" s="60" t="s">
        <v>10575</v>
      </c>
      <c r="F4005" s="60"/>
      <c r="G4005" s="60" t="s">
        <v>4184</v>
      </c>
      <c r="H4005" s="60"/>
      <c r="I4005" s="59">
        <f t="shared" si="65"/>
        <v>6</v>
      </c>
      <c r="J4005" s="59" t="s">
        <v>1561</v>
      </c>
      <c r="K4005" s="61"/>
      <c r="L4005" s="62" t="s">
        <v>6737</v>
      </c>
      <c r="M4005" s="62" t="s">
        <v>4184</v>
      </c>
      <c r="N4005" s="72" t="str">
        <f>VLOOKUP(M4005,'Hulpblad KAR-parser'!A:C,2,FALSE)</f>
        <v>Persoon hoog/diep</v>
      </c>
      <c r="O4005" s="72" t="str">
        <f>IF(VLOOKUP(M4005,'Hulpblad KAR-parser'!A:C,3,FALSE)="","",VLOOKUP(M4005,'Hulpblad KAR-parser'!A:C,3,FALSE))</f>
        <v>Diepte</v>
      </c>
      <c r="P4005" s="136" t="str">
        <f>IF(CONCATENATE(C4005,D4005)="","",VLOOKUP(CONCATENATE(C4005,D4005),Karakteristieken!AQ:AQ,1,FALSE))</f>
        <v/>
      </c>
    </row>
    <row r="4006" spans="1:16" x14ac:dyDescent="0.25">
      <c r="A4006" s="59">
        <v>200110574</v>
      </c>
      <c r="B4006" s="59">
        <v>200098949</v>
      </c>
      <c r="C4006" s="59" t="s">
        <v>4176</v>
      </c>
      <c r="D4006" s="59" t="s">
        <v>4177</v>
      </c>
      <c r="E4006" s="60" t="s">
        <v>4180</v>
      </c>
      <c r="F4006" s="60"/>
      <c r="G4006" s="60"/>
      <c r="H4006" s="60"/>
      <c r="I4006" s="59">
        <f t="shared" si="65"/>
        <v>25</v>
      </c>
      <c r="J4006" s="59" t="s">
        <v>1613</v>
      </c>
      <c r="K4006" s="61"/>
      <c r="L4006" s="62" t="s">
        <v>6737</v>
      </c>
      <c r="M4006" s="62" t="s">
        <v>4180</v>
      </c>
      <c r="N4006" s="72" t="str">
        <f>VLOOKUP(M4006,'Hulpblad KAR-parser'!A:C,2,FALSE)</f>
        <v>Persoon hoog/diep</v>
      </c>
      <c r="O4006" s="72" t="str">
        <f>IF(VLOOKUP(M4006,'Hulpblad KAR-parser'!A:C,3,FALSE)="","",VLOOKUP(M4006,'Hulpblad KAR-parser'!A:C,3,FALSE))</f>
        <v>Hoogte</v>
      </c>
      <c r="P4006" s="136" t="str">
        <f>IF(CONCATENATE(C4006,D4006)="","",VLOOKUP(CONCATENATE(C4006,D4006),Karakteristieken!AQ:AQ,1,FALSE))</f>
        <v>Persoon hoog/diepHoogte</v>
      </c>
    </row>
    <row r="4007" spans="1:16" x14ac:dyDescent="0.25">
      <c r="A4007" s="59"/>
      <c r="B4007" s="59"/>
      <c r="C4007" s="59"/>
      <c r="D4007" s="59"/>
      <c r="E4007" s="60" t="s">
        <v>10576</v>
      </c>
      <c r="F4007" s="60"/>
      <c r="G4007" s="60" t="s">
        <v>4180</v>
      </c>
      <c r="H4007" s="60"/>
      <c r="I4007" s="59">
        <f t="shared" si="65"/>
        <v>13</v>
      </c>
      <c r="J4007" s="59" t="s">
        <v>1561</v>
      </c>
      <c r="K4007" s="61"/>
      <c r="L4007" s="62" t="s">
        <v>6737</v>
      </c>
      <c r="M4007" s="62" t="s">
        <v>4180</v>
      </c>
      <c r="N4007" s="72" t="str">
        <f>VLOOKUP(M4007,'Hulpblad KAR-parser'!A:C,2,FALSE)</f>
        <v>Persoon hoog/diep</v>
      </c>
      <c r="O4007" s="72" t="str">
        <f>IF(VLOOKUP(M4007,'Hulpblad KAR-parser'!A:C,3,FALSE)="","",VLOOKUP(M4007,'Hulpblad KAR-parser'!A:C,3,FALSE))</f>
        <v>Hoogte</v>
      </c>
      <c r="P4007" s="136" t="str">
        <f>IF(CONCATENATE(C4007,D4007)="","",VLOOKUP(CONCATENATE(C4007,D4007),Karakteristieken!AQ:AQ,1,FALSE))</f>
        <v/>
      </c>
    </row>
    <row r="4008" spans="1:16" x14ac:dyDescent="0.25">
      <c r="A4008" s="59"/>
      <c r="B4008" s="59"/>
      <c r="C4008" s="59"/>
      <c r="D4008" s="59"/>
      <c r="E4008" s="60" t="s">
        <v>10577</v>
      </c>
      <c r="F4008" s="60"/>
      <c r="G4008" s="60" t="s">
        <v>4180</v>
      </c>
      <c r="H4008" s="60"/>
      <c r="I4008" s="59">
        <f t="shared" si="65"/>
        <v>6</v>
      </c>
      <c r="J4008" s="59" t="s">
        <v>1561</v>
      </c>
      <c r="K4008" s="61"/>
      <c r="L4008" s="62" t="s">
        <v>6737</v>
      </c>
      <c r="M4008" s="62" t="s">
        <v>4180</v>
      </c>
      <c r="N4008" s="72" t="str">
        <f>VLOOKUP(M4008,'Hulpblad KAR-parser'!A:C,2,FALSE)</f>
        <v>Persoon hoog/diep</v>
      </c>
      <c r="O4008" s="72" t="str">
        <f>IF(VLOOKUP(M4008,'Hulpblad KAR-parser'!A:C,3,FALSE)="","",VLOOKUP(M4008,'Hulpblad KAR-parser'!A:C,3,FALSE))</f>
        <v>Hoogte</v>
      </c>
      <c r="P4008" s="136" t="str">
        <f>IF(CONCATENATE(C4008,D4008)="","",VLOOKUP(CONCATENATE(C4008,D4008),Karakteristieken!AQ:AQ,1,FALSE))</f>
        <v/>
      </c>
    </row>
    <row r="4009" spans="1:16" x14ac:dyDescent="0.25">
      <c r="A4009" s="59"/>
      <c r="B4009" s="59"/>
      <c r="C4009" s="59"/>
      <c r="D4009" s="59"/>
      <c r="E4009" s="60" t="s">
        <v>10578</v>
      </c>
      <c r="F4009" s="60"/>
      <c r="G4009" s="60" t="s">
        <v>4180</v>
      </c>
      <c r="H4009" s="60"/>
      <c r="I4009" s="59">
        <f t="shared" si="65"/>
        <v>5</v>
      </c>
      <c r="J4009" s="59" t="s">
        <v>1561</v>
      </c>
      <c r="K4009" s="61"/>
      <c r="L4009" s="62" t="s">
        <v>6737</v>
      </c>
      <c r="M4009" s="62" t="s">
        <v>4180</v>
      </c>
      <c r="N4009" s="72" t="str">
        <f>VLOOKUP(M4009,'Hulpblad KAR-parser'!A:C,2,FALSE)</f>
        <v>Persoon hoog/diep</v>
      </c>
      <c r="O4009" s="72" t="str">
        <f>IF(VLOOKUP(M4009,'Hulpblad KAR-parser'!A:C,3,FALSE)="","",VLOOKUP(M4009,'Hulpblad KAR-parser'!A:C,3,FALSE))</f>
        <v>Hoogte</v>
      </c>
      <c r="P4009" s="136" t="str">
        <f>IF(CONCATENATE(C4009,D4009)="","",VLOOKUP(CONCATENATE(C4009,D4009),Karakteristieken!AQ:AQ,1,FALSE))</f>
        <v/>
      </c>
    </row>
    <row r="4010" spans="1:16" x14ac:dyDescent="0.25">
      <c r="A4010" s="59">
        <v>200110575</v>
      </c>
      <c r="B4010" s="59">
        <v>200059037</v>
      </c>
      <c r="C4010" s="59" t="s">
        <v>4186</v>
      </c>
      <c r="D4010" s="65" t="s">
        <v>1613</v>
      </c>
      <c r="E4010" s="60" t="s">
        <v>6405</v>
      </c>
      <c r="F4010" s="60"/>
      <c r="G4010" s="60"/>
      <c r="H4010" s="60"/>
      <c r="I4010" s="59">
        <f t="shared" si="65"/>
        <v>17</v>
      </c>
      <c r="J4010" s="59" t="s">
        <v>1613</v>
      </c>
      <c r="K4010" s="61" t="s">
        <v>12187</v>
      </c>
      <c r="L4010" s="62" t="s">
        <v>6737</v>
      </c>
      <c r="M4010" s="62" t="s">
        <v>6405</v>
      </c>
      <c r="N4010" s="72" t="str">
        <f>VLOOKUP(M4010,'Hulpblad KAR-parser'!A:C,2,FALSE)</f>
        <v>Persoon in brand</v>
      </c>
      <c r="O4010" s="72" t="str">
        <f>IF(VLOOKUP(M4010,'Hulpblad KAR-parser'!A:C,3,FALSE)="","",VLOOKUP(M4010,'Hulpblad KAR-parser'!A:C,3,FALSE))</f>
        <v/>
      </c>
      <c r="P4010" s="136" t="str">
        <f>IF(CONCATENATE(C4010,D4010)="","",VLOOKUP(CONCATENATE(C4010,D4010),Karakteristieken!AQ:AQ,1,FALSE))</f>
        <v>Persoon in brandJa</v>
      </c>
    </row>
    <row r="4011" spans="1:16" x14ac:dyDescent="0.25">
      <c r="A4011" s="59"/>
      <c r="B4011" s="59"/>
      <c r="C4011" s="59"/>
      <c r="D4011" s="59"/>
      <c r="E4011" s="60" t="s">
        <v>10580</v>
      </c>
      <c r="F4011" s="60"/>
      <c r="G4011" s="60" t="s">
        <v>6405</v>
      </c>
      <c r="H4011" s="60"/>
      <c r="I4011" s="59">
        <f t="shared" si="65"/>
        <v>14</v>
      </c>
      <c r="J4011" s="59" t="s">
        <v>1561</v>
      </c>
      <c r="K4011" s="61"/>
      <c r="L4011" s="62" t="s">
        <v>6737</v>
      </c>
      <c r="M4011" s="62" t="s">
        <v>6405</v>
      </c>
      <c r="N4011" s="72" t="str">
        <f>VLOOKUP(M4011,'Hulpblad KAR-parser'!A:C,2,FALSE)</f>
        <v>Persoon in brand</v>
      </c>
      <c r="O4011" s="72" t="str">
        <f>IF(VLOOKUP(M4011,'Hulpblad KAR-parser'!A:C,3,FALSE)="","",VLOOKUP(M4011,'Hulpblad KAR-parser'!A:C,3,FALSE))</f>
        <v/>
      </c>
      <c r="P4011" s="136" t="str">
        <f>IF(CONCATENATE(C4011,D4011)="","",VLOOKUP(CONCATENATE(C4011,D4011),Karakteristieken!AQ:AQ,1,FALSE))</f>
        <v/>
      </c>
    </row>
    <row r="4012" spans="1:16" x14ac:dyDescent="0.25">
      <c r="A4012" s="59"/>
      <c r="B4012" s="59"/>
      <c r="C4012" s="59"/>
      <c r="D4012" s="59"/>
      <c r="E4012" s="60" t="s">
        <v>10581</v>
      </c>
      <c r="F4012" s="60"/>
      <c r="G4012" s="60" t="s">
        <v>6405</v>
      </c>
      <c r="H4012" s="60"/>
      <c r="I4012" s="59">
        <f t="shared" si="65"/>
        <v>5</v>
      </c>
      <c r="J4012" s="59" t="s">
        <v>1561</v>
      </c>
      <c r="K4012" s="61"/>
      <c r="L4012" s="62" t="s">
        <v>6737</v>
      </c>
      <c r="M4012" s="62" t="s">
        <v>6405</v>
      </c>
      <c r="N4012" s="72" t="str">
        <f>VLOOKUP(M4012,'Hulpblad KAR-parser'!A:C,2,FALSE)</f>
        <v>Persoon in brand</v>
      </c>
      <c r="O4012" s="72" t="str">
        <f>IF(VLOOKUP(M4012,'Hulpblad KAR-parser'!A:C,3,FALSE)="","",VLOOKUP(M4012,'Hulpblad KAR-parser'!A:C,3,FALSE))</f>
        <v/>
      </c>
      <c r="P4012" s="136" t="str">
        <f>IF(CONCATENATE(C4012,D4012)="","",VLOOKUP(CONCATENATE(C4012,D4012),Karakteristieken!AQ:AQ,1,FALSE))</f>
        <v/>
      </c>
    </row>
    <row r="4013" spans="1:16" x14ac:dyDescent="0.25">
      <c r="A4013" s="59"/>
      <c r="B4013" s="59"/>
      <c r="C4013" s="59"/>
      <c r="D4013" s="59"/>
      <c r="E4013" s="60" t="s">
        <v>10582</v>
      </c>
      <c r="F4013" s="60"/>
      <c r="G4013" s="60" t="s">
        <v>6405</v>
      </c>
      <c r="H4013" s="60"/>
      <c r="I4013" s="59">
        <f t="shared" si="65"/>
        <v>14</v>
      </c>
      <c r="J4013" s="59" t="s">
        <v>1561</v>
      </c>
      <c r="K4013" s="61"/>
      <c r="L4013" s="62" t="s">
        <v>6737</v>
      </c>
      <c r="M4013" s="62" t="s">
        <v>6405</v>
      </c>
      <c r="N4013" s="72" t="str">
        <f>VLOOKUP(M4013,'Hulpblad KAR-parser'!A:C,2,FALSE)</f>
        <v>Persoon in brand</v>
      </c>
      <c r="O4013" s="72" t="str">
        <f>IF(VLOOKUP(M4013,'Hulpblad KAR-parser'!A:C,3,FALSE)="","",VLOOKUP(M4013,'Hulpblad KAR-parser'!A:C,3,FALSE))</f>
        <v/>
      </c>
      <c r="P4013" s="136" t="str">
        <f>IF(CONCATENATE(C4013,D4013)="","",VLOOKUP(CONCATENATE(C4013,D4013),Karakteristieken!AQ:AQ,1,FALSE))</f>
        <v/>
      </c>
    </row>
    <row r="4014" spans="1:16" x14ac:dyDescent="0.25">
      <c r="A4014" s="59"/>
      <c r="B4014" s="59"/>
      <c r="C4014" s="59"/>
      <c r="D4014" s="59"/>
      <c r="E4014" s="60" t="s">
        <v>10583</v>
      </c>
      <c r="F4014" s="60"/>
      <c r="G4014" s="60" t="s">
        <v>6405</v>
      </c>
      <c r="H4014" s="60"/>
      <c r="I4014" s="59">
        <f t="shared" si="65"/>
        <v>6</v>
      </c>
      <c r="J4014" s="59" t="s">
        <v>1561</v>
      </c>
      <c r="K4014" s="61"/>
      <c r="L4014" s="62" t="s">
        <v>6737</v>
      </c>
      <c r="M4014" s="62" t="s">
        <v>6405</v>
      </c>
      <c r="N4014" s="72" t="str">
        <f>VLOOKUP(M4014,'Hulpblad KAR-parser'!A:C,2,FALSE)</f>
        <v>Persoon in brand</v>
      </c>
      <c r="O4014" s="72" t="str">
        <f>IF(VLOOKUP(M4014,'Hulpblad KAR-parser'!A:C,3,FALSE)="","",VLOOKUP(M4014,'Hulpblad KAR-parser'!A:C,3,FALSE))</f>
        <v/>
      </c>
      <c r="P4014" s="136" t="str">
        <f>IF(CONCATENATE(C4014,D4014)="","",VLOOKUP(CONCATENATE(C4014,D4014),Karakteristieken!AQ:AQ,1,FALSE))</f>
        <v/>
      </c>
    </row>
    <row r="4015" spans="1:16" x14ac:dyDescent="0.25">
      <c r="A4015" s="59"/>
      <c r="B4015" s="59"/>
      <c r="C4015" s="59"/>
      <c r="D4015" s="59"/>
      <c r="E4015" s="60" t="s">
        <v>10584</v>
      </c>
      <c r="F4015" s="60"/>
      <c r="G4015" s="60" t="s">
        <v>6405</v>
      </c>
      <c r="H4015" s="60"/>
      <c r="I4015" s="59">
        <f t="shared" si="65"/>
        <v>5</v>
      </c>
      <c r="J4015" s="59" t="s">
        <v>1561</v>
      </c>
      <c r="K4015" s="61"/>
      <c r="L4015" s="62" t="s">
        <v>6737</v>
      </c>
      <c r="M4015" s="62" t="s">
        <v>6405</v>
      </c>
      <c r="N4015" s="72" t="str">
        <f>VLOOKUP(M4015,'Hulpblad KAR-parser'!A:C,2,FALSE)</f>
        <v>Persoon in brand</v>
      </c>
      <c r="O4015" s="72" t="str">
        <f>IF(VLOOKUP(M4015,'Hulpblad KAR-parser'!A:C,3,FALSE)="","",VLOOKUP(M4015,'Hulpblad KAR-parser'!A:C,3,FALSE))</f>
        <v/>
      </c>
      <c r="P4015" s="136" t="str">
        <f>IF(CONCATENATE(C4015,D4015)="","",VLOOKUP(CONCATENATE(C4015,D4015),Karakteristieken!AQ:AQ,1,FALSE))</f>
        <v/>
      </c>
    </row>
    <row r="4016" spans="1:16" x14ac:dyDescent="0.25">
      <c r="A4016" s="59">
        <v>200114614</v>
      </c>
      <c r="B4016" s="59">
        <v>200059055</v>
      </c>
      <c r="C4016" s="59" t="s">
        <v>6197</v>
      </c>
      <c r="D4016" s="59" t="s">
        <v>1762</v>
      </c>
      <c r="E4016" s="60" t="s">
        <v>6198</v>
      </c>
      <c r="F4016" s="60"/>
      <c r="G4016" s="60"/>
      <c r="H4016" s="60"/>
      <c r="I4016" s="59">
        <f t="shared" si="65"/>
        <v>24</v>
      </c>
      <c r="J4016" s="59" t="s">
        <v>1613</v>
      </c>
      <c r="K4016" s="61"/>
      <c r="L4016" s="62" t="s">
        <v>6738</v>
      </c>
      <c r="M4016" s="62" t="s">
        <v>6198</v>
      </c>
      <c r="N4016" s="72" t="str">
        <f>VLOOKUP(M4016,'Hulpblad KAR-parser'!A:C,2,FALSE)</f>
        <v>Binnen/Buiten</v>
      </c>
      <c r="O4016" s="72" t="str">
        <f>IF(VLOOKUP(M4016,'Hulpblad KAR-parser'!A:C,3,FALSE)="","",VLOOKUP(M4016,'Hulpblad KAR-parser'!A:C,3,FALSE))</f>
        <v>Binnen</v>
      </c>
      <c r="P4016" s="136" t="str">
        <f>IF(CONCATENATE(C4016,D4016)="","",VLOOKUP(CONCATENATE(C4016,D4016),Karakteristieken!AQ:AQ,1,FALSE))</f>
        <v>Binnen/buitenBinnen</v>
      </c>
    </row>
    <row r="4017" spans="1:16" x14ac:dyDescent="0.25">
      <c r="A4017" s="59">
        <v>200110578</v>
      </c>
      <c r="B4017" s="59">
        <v>200059055</v>
      </c>
      <c r="C4017" s="59" t="s">
        <v>4186</v>
      </c>
      <c r="D4017" s="59" t="s">
        <v>1613</v>
      </c>
      <c r="E4017" s="60" t="s">
        <v>6198</v>
      </c>
      <c r="F4017" s="60"/>
      <c r="G4017" s="60"/>
      <c r="H4017" s="60"/>
      <c r="I4017" s="59">
        <f t="shared" si="65"/>
        <v>24</v>
      </c>
      <c r="J4017" s="59" t="s">
        <v>1613</v>
      </c>
      <c r="K4017" s="61"/>
      <c r="L4017" s="62" t="s">
        <v>6738</v>
      </c>
      <c r="M4017" s="62" t="s">
        <v>6198</v>
      </c>
      <c r="N4017" s="72" t="str">
        <f>VLOOKUP(M4017,'Hulpblad KAR-parser'!A:C,2,FALSE)</f>
        <v>Binnen/Buiten</v>
      </c>
      <c r="O4017" s="72" t="str">
        <f>IF(VLOOKUP(M4017,'Hulpblad KAR-parser'!A:C,3,FALSE)="","",VLOOKUP(M4017,'Hulpblad KAR-parser'!A:C,3,FALSE))</f>
        <v>Binnen</v>
      </c>
      <c r="P4017" s="136" t="str">
        <f>IF(CONCATENATE(C4017,D4017)="","",VLOOKUP(CONCATENATE(C4017,D4017),Karakteristieken!AQ:AQ,1,FALSE))</f>
        <v>Persoon in brandJa</v>
      </c>
    </row>
    <row r="4018" spans="1:16" x14ac:dyDescent="0.25">
      <c r="A4018" s="59"/>
      <c r="B4018" s="59"/>
      <c r="C4018" s="59"/>
      <c r="D4018" s="59"/>
      <c r="E4018" s="60" t="s">
        <v>7164</v>
      </c>
      <c r="F4018" s="60"/>
      <c r="G4018" s="60" t="s">
        <v>6198</v>
      </c>
      <c r="H4018" s="60"/>
      <c r="I4018" s="59">
        <f t="shared" si="65"/>
        <v>18</v>
      </c>
      <c r="J4018" s="59" t="s">
        <v>1561</v>
      </c>
      <c r="K4018" s="61"/>
      <c r="L4018" s="62" t="s">
        <v>6738</v>
      </c>
      <c r="M4018" s="62" t="s">
        <v>6198</v>
      </c>
      <c r="N4018" s="72" t="str">
        <f>VLOOKUP(M4018,'Hulpblad KAR-parser'!A:C,2,FALSE)</f>
        <v>Binnen/Buiten</v>
      </c>
      <c r="O4018" s="72" t="str">
        <f>IF(VLOOKUP(M4018,'Hulpblad KAR-parser'!A:C,3,FALSE)="","",VLOOKUP(M4018,'Hulpblad KAR-parser'!A:C,3,FALSE))</f>
        <v>Binnen</v>
      </c>
      <c r="P4018" s="136" t="str">
        <f>IF(CONCATENATE(C4018,D4018)="","",VLOOKUP(CONCATENATE(C4018,D4018),Karakteristieken!AQ:AQ,1,FALSE))</f>
        <v/>
      </c>
    </row>
    <row r="4019" spans="1:16" x14ac:dyDescent="0.25">
      <c r="A4019" s="59">
        <v>200110579</v>
      </c>
      <c r="B4019" s="59">
        <v>200059049</v>
      </c>
      <c r="C4019" s="59" t="s">
        <v>4186</v>
      </c>
      <c r="D4019" s="59" t="s">
        <v>1613</v>
      </c>
      <c r="E4019" s="60" t="s">
        <v>6406</v>
      </c>
      <c r="F4019" s="60"/>
      <c r="G4019" s="60"/>
      <c r="H4019" s="60"/>
      <c r="I4019" s="59">
        <f t="shared" si="65"/>
        <v>24</v>
      </c>
      <c r="J4019" s="59" t="s">
        <v>1613</v>
      </c>
      <c r="K4019" s="61"/>
      <c r="L4019" s="62" t="s">
        <v>6738</v>
      </c>
      <c r="M4019" s="62" t="s">
        <v>6406</v>
      </c>
      <c r="N4019" s="72" t="str">
        <f>VLOOKUP(M4019,'Hulpblad KAR-parser'!A:C,2,FALSE)</f>
        <v>Persoon in brand</v>
      </c>
      <c r="O4019" s="72" t="str">
        <f>IF(VLOOKUP(M4019,'Hulpblad KAR-parser'!A:C,3,FALSE)="","",VLOOKUP(M4019,'Hulpblad KAR-parser'!A:C,3,FALSE))</f>
        <v>Ja</v>
      </c>
      <c r="P4019" s="136" t="str">
        <f>IF(CONCATENATE(C4019,D4019)="","",VLOOKUP(CONCATENATE(C4019,D4019),Karakteristieken!AQ:AQ,1,FALSE))</f>
        <v>Persoon in brandJa</v>
      </c>
    </row>
    <row r="4020" spans="1:16" x14ac:dyDescent="0.25">
      <c r="A4020" s="59"/>
      <c r="B4020" s="59"/>
      <c r="C4020" s="59"/>
      <c r="D4020" s="59"/>
      <c r="E4020" s="60" t="s">
        <v>7120</v>
      </c>
      <c r="F4020" s="60"/>
      <c r="G4020" s="60" t="s">
        <v>6406</v>
      </c>
      <c r="H4020" s="60"/>
      <c r="I4020" s="59">
        <f t="shared" si="65"/>
        <v>18</v>
      </c>
      <c r="J4020" s="59" t="s">
        <v>1561</v>
      </c>
      <c r="K4020" s="61"/>
      <c r="L4020" s="62" t="s">
        <v>6738</v>
      </c>
      <c r="M4020" s="62" t="s">
        <v>6406</v>
      </c>
      <c r="N4020" s="72" t="str">
        <f>VLOOKUP(M4020,'Hulpblad KAR-parser'!A:C,2,FALSE)</f>
        <v>Persoon in brand</v>
      </c>
      <c r="O4020" s="72" t="str">
        <f>IF(VLOOKUP(M4020,'Hulpblad KAR-parser'!A:C,3,FALSE)="","",VLOOKUP(M4020,'Hulpblad KAR-parser'!A:C,3,FALSE))</f>
        <v>Ja</v>
      </c>
      <c r="P4020" s="136" t="str">
        <f>IF(CONCATENATE(C4020,D4020)="","",VLOOKUP(CONCATENATE(C4020,D4020),Karakteristieken!AQ:AQ,1,FALSE))</f>
        <v/>
      </c>
    </row>
    <row r="4021" spans="1:16" x14ac:dyDescent="0.25">
      <c r="A4021" s="59">
        <v>200110580</v>
      </c>
      <c r="B4021" s="59">
        <v>200098950</v>
      </c>
      <c r="C4021" s="59" t="s">
        <v>4186</v>
      </c>
      <c r="D4021" s="59" t="s">
        <v>1613</v>
      </c>
      <c r="E4021" s="60" t="s">
        <v>4189</v>
      </c>
      <c r="F4021" s="60"/>
      <c r="G4021" s="60"/>
      <c r="H4021" s="60"/>
      <c r="I4021" s="59">
        <f t="shared" si="65"/>
        <v>20</v>
      </c>
      <c r="J4021" s="59" t="s">
        <v>1613</v>
      </c>
      <c r="K4021" s="61"/>
      <c r="L4021" s="62" t="s">
        <v>6737</v>
      </c>
      <c r="M4021" s="62" t="s">
        <v>4189</v>
      </c>
      <c r="N4021" s="72" t="str">
        <f>VLOOKUP(M4021,'Hulpblad KAR-parser'!A:C,2,FALSE)</f>
        <v>Persoon in brand</v>
      </c>
      <c r="O4021" s="72" t="str">
        <f>IF(VLOOKUP(M4021,'Hulpblad KAR-parser'!A:C,3,FALSE)="","",VLOOKUP(M4021,'Hulpblad KAR-parser'!A:C,3,FALSE))</f>
        <v>Ja</v>
      </c>
      <c r="P4021" s="136" t="str">
        <f>IF(CONCATENATE(C4021,D4021)="","",VLOOKUP(CONCATENATE(C4021,D4021),Karakteristieken!AQ:AQ,1,FALSE))</f>
        <v>Persoon in brandJa</v>
      </c>
    </row>
    <row r="4022" spans="1:16" x14ac:dyDescent="0.25">
      <c r="A4022" s="59"/>
      <c r="B4022" s="59"/>
      <c r="C4022" s="59"/>
      <c r="D4022" s="59"/>
      <c r="E4022" s="60" t="s">
        <v>7054</v>
      </c>
      <c r="F4022" s="60"/>
      <c r="G4022" s="60" t="s">
        <v>4189</v>
      </c>
      <c r="H4022" s="60"/>
      <c r="I4022" s="59">
        <f t="shared" si="65"/>
        <v>11</v>
      </c>
      <c r="J4022" s="59" t="s">
        <v>1561</v>
      </c>
      <c r="K4022" s="61"/>
      <c r="L4022" s="62" t="s">
        <v>6737</v>
      </c>
      <c r="M4022" s="62" t="s">
        <v>4189</v>
      </c>
      <c r="N4022" s="72" t="str">
        <f>VLOOKUP(M4022,'Hulpblad KAR-parser'!A:C,2,FALSE)</f>
        <v>Persoon in brand</v>
      </c>
      <c r="O4022" s="72" t="str">
        <f>IF(VLOOKUP(M4022,'Hulpblad KAR-parser'!A:C,3,FALSE)="","",VLOOKUP(M4022,'Hulpblad KAR-parser'!A:C,3,FALSE))</f>
        <v>Ja</v>
      </c>
      <c r="P4022" s="136" t="str">
        <f>IF(CONCATENATE(C4022,D4022)="","",VLOOKUP(CONCATENATE(C4022,D4022),Karakteristieken!AQ:AQ,1,FALSE))</f>
        <v/>
      </c>
    </row>
    <row r="4023" spans="1:16" x14ac:dyDescent="0.25">
      <c r="A4023" s="59">
        <v>200110581</v>
      </c>
      <c r="B4023" s="59">
        <v>200098951</v>
      </c>
      <c r="C4023" s="59" t="s">
        <v>4186</v>
      </c>
      <c r="D4023" s="59" t="s">
        <v>1561</v>
      </c>
      <c r="E4023" s="60" t="s">
        <v>4191</v>
      </c>
      <c r="F4023" s="60"/>
      <c r="G4023" s="60"/>
      <c r="H4023" s="60"/>
      <c r="I4023" s="59">
        <f t="shared" si="65"/>
        <v>21</v>
      </c>
      <c r="J4023" s="59" t="s">
        <v>1613</v>
      </c>
      <c r="K4023" s="61"/>
      <c r="L4023" s="62" t="s">
        <v>6737</v>
      </c>
      <c r="M4023" s="62" t="s">
        <v>4191</v>
      </c>
      <c r="N4023" s="72" t="str">
        <f>VLOOKUP(M4023,'Hulpblad KAR-parser'!A:C,2,FALSE)</f>
        <v>Persoon in brand</v>
      </c>
      <c r="O4023" s="72" t="str">
        <f>IF(VLOOKUP(M4023,'Hulpblad KAR-parser'!A:C,3,FALSE)="","",VLOOKUP(M4023,'Hulpblad KAR-parser'!A:C,3,FALSE))</f>
        <v>Nee</v>
      </c>
      <c r="P4023" s="136" t="str">
        <f>IF(CONCATENATE(C4023,D4023)="","",VLOOKUP(CONCATENATE(C4023,D4023),Karakteristieken!AQ:AQ,1,FALSE))</f>
        <v>Persoon in brandNee</v>
      </c>
    </row>
    <row r="4024" spans="1:16" x14ac:dyDescent="0.25">
      <c r="A4024" s="59">
        <v>200110582</v>
      </c>
      <c r="B4024" s="59">
        <v>200059275</v>
      </c>
      <c r="C4024" s="59" t="s">
        <v>4360</v>
      </c>
      <c r="D4024" s="59" t="s">
        <v>4387</v>
      </c>
      <c r="E4024" s="60" t="s">
        <v>6436</v>
      </c>
      <c r="F4024" s="60"/>
      <c r="G4024" s="60"/>
      <c r="H4024" s="60"/>
      <c r="I4024" s="59">
        <f t="shared" si="65"/>
        <v>20</v>
      </c>
      <c r="J4024" s="59" t="s">
        <v>1613</v>
      </c>
      <c r="K4024" s="61"/>
      <c r="L4024" s="62" t="s">
        <v>6738</v>
      </c>
      <c r="M4024" s="62" t="s">
        <v>6436</v>
      </c>
      <c r="N4024" s="72" t="str">
        <f>VLOOKUP(M4024,'Hulpblad KAR-parser'!A:C,2,FALSE)</f>
        <v>Soort Aanr spoor</v>
      </c>
      <c r="O4024" s="72" t="str">
        <f>IF(VLOOKUP(M4024,'Hulpblad KAR-parser'!A:C,3,FALSE)="","",VLOOKUP(M4024,'Hulpblad KAR-parser'!A:C,3,FALSE))</f>
        <v>Metro</v>
      </c>
      <c r="P4024" s="136" t="str">
        <f>IF(CONCATENATE(C4024,D4024)="","",VLOOKUP(CONCATENATE(C4024,D4024),Karakteristieken!AQ:AQ,1,FALSE))</f>
        <v>Soort Aanr spoorMetro</v>
      </c>
    </row>
    <row r="4025" spans="1:16" x14ac:dyDescent="0.25">
      <c r="A4025" s="59">
        <v>200114982</v>
      </c>
      <c r="B4025" s="59">
        <v>200059275</v>
      </c>
      <c r="C4025" s="59" t="s">
        <v>4360</v>
      </c>
      <c r="D4025" s="59" t="s">
        <v>86</v>
      </c>
      <c r="E4025" s="60" t="s">
        <v>6436</v>
      </c>
      <c r="F4025" s="60"/>
      <c r="G4025" s="60"/>
      <c r="H4025" s="60"/>
      <c r="I4025" s="59">
        <f t="shared" si="65"/>
        <v>20</v>
      </c>
      <c r="J4025" s="59" t="s">
        <v>1613</v>
      </c>
      <c r="K4025" s="61"/>
      <c r="L4025" s="62" t="s">
        <v>6738</v>
      </c>
      <c r="M4025" s="62" t="s">
        <v>6436</v>
      </c>
      <c r="N4025" s="72" t="str">
        <f>VLOOKUP(M4025,'Hulpblad KAR-parser'!A:C,2,FALSE)</f>
        <v>Soort Aanr spoor</v>
      </c>
      <c r="O4025" s="72" t="str">
        <f>IF(VLOOKUP(M4025,'Hulpblad KAR-parser'!A:C,3,FALSE)="","",VLOOKUP(M4025,'Hulpblad KAR-parser'!A:C,3,FALSE))</f>
        <v>Metro</v>
      </c>
      <c r="P4025" s="136" t="str">
        <f>IF(CONCATENATE(C4025,D4025)="","",VLOOKUP(CONCATENATE(C4025,D4025),Karakteristieken!AQ:AQ,1,FALSE))</f>
        <v>Soort Aanr spoorPersoon</v>
      </c>
    </row>
    <row r="4026" spans="1:16" x14ac:dyDescent="0.25">
      <c r="A4026" s="59"/>
      <c r="B4026" s="59"/>
      <c r="C4026" s="59"/>
      <c r="D4026" s="59"/>
      <c r="E4026" s="60" t="s">
        <v>8272</v>
      </c>
      <c r="F4026" s="60"/>
      <c r="G4026" s="60" t="s">
        <v>6436</v>
      </c>
      <c r="H4026" s="60"/>
      <c r="I4026" s="59">
        <f t="shared" si="65"/>
        <v>14</v>
      </c>
      <c r="J4026" s="59" t="s">
        <v>1561</v>
      </c>
      <c r="K4026" s="61"/>
      <c r="L4026" s="62" t="s">
        <v>6738</v>
      </c>
      <c r="M4026" s="62" t="s">
        <v>6436</v>
      </c>
      <c r="N4026" s="72" t="str">
        <f>VLOOKUP(M4026,'Hulpblad KAR-parser'!A:C,2,FALSE)</f>
        <v>Soort Aanr spoor</v>
      </c>
      <c r="O4026" s="72" t="str">
        <f>IF(VLOOKUP(M4026,'Hulpblad KAR-parser'!A:C,3,FALSE)="","",VLOOKUP(M4026,'Hulpblad KAR-parser'!A:C,3,FALSE))</f>
        <v>Metro</v>
      </c>
      <c r="P4026" s="136" t="str">
        <f>IF(CONCATENATE(C4026,D4026)="","",VLOOKUP(CONCATENATE(C4026,D4026),Karakteristieken!AQ:AQ,1,FALSE))</f>
        <v/>
      </c>
    </row>
    <row r="4027" spans="1:16" x14ac:dyDescent="0.25">
      <c r="A4027" s="59"/>
      <c r="B4027" s="59"/>
      <c r="C4027" s="59"/>
      <c r="D4027" s="59"/>
      <c r="E4027" s="60" t="s">
        <v>8282</v>
      </c>
      <c r="F4027" s="60"/>
      <c r="G4027" s="60" t="s">
        <v>6436</v>
      </c>
      <c r="H4027" s="60"/>
      <c r="I4027" s="59">
        <f t="shared" si="65"/>
        <v>14</v>
      </c>
      <c r="J4027" s="59" t="s">
        <v>1561</v>
      </c>
      <c r="K4027" s="61"/>
      <c r="L4027" s="62" t="s">
        <v>6738</v>
      </c>
      <c r="M4027" s="62" t="s">
        <v>6436</v>
      </c>
      <c r="N4027" s="72" t="str">
        <f>VLOOKUP(M4027,'Hulpblad KAR-parser'!A:C,2,FALSE)</f>
        <v>Soort Aanr spoor</v>
      </c>
      <c r="O4027" s="72" t="str">
        <f>IF(VLOOKUP(M4027,'Hulpblad KAR-parser'!A:C,3,FALSE)="","",VLOOKUP(M4027,'Hulpblad KAR-parser'!A:C,3,FALSE))</f>
        <v>Metro</v>
      </c>
      <c r="P4027" s="136" t="str">
        <f>IF(CONCATENATE(C4027,D4027)="","",VLOOKUP(CONCATENATE(C4027,D4027),Karakteristieken!AQ:AQ,1,FALSE))</f>
        <v/>
      </c>
    </row>
    <row r="4028" spans="1:16" x14ac:dyDescent="0.25">
      <c r="A4028" s="59">
        <v>200114983</v>
      </c>
      <c r="B4028" s="59">
        <v>200059273</v>
      </c>
      <c r="C4028" s="59" t="s">
        <v>4360</v>
      </c>
      <c r="D4028" s="59" t="s">
        <v>86</v>
      </c>
      <c r="E4028" s="60" t="s">
        <v>6440</v>
      </c>
      <c r="F4028" s="60"/>
      <c r="G4028" s="60"/>
      <c r="H4028" s="60"/>
      <c r="I4028" s="59">
        <f t="shared" si="65"/>
        <v>19</v>
      </c>
      <c r="J4028" s="59" t="s">
        <v>1613</v>
      </c>
      <c r="K4028" s="61"/>
      <c r="L4028" s="62" t="s">
        <v>6738</v>
      </c>
      <c r="M4028" s="62" t="s">
        <v>6440</v>
      </c>
      <c r="N4028" s="72" t="str">
        <f>VLOOKUP(M4028,'Hulpblad KAR-parser'!A:C,2,FALSE)</f>
        <v>Soort Aanr spoor</v>
      </c>
      <c r="O4028" s="72" t="str">
        <f>IF(VLOOKUP(M4028,'Hulpblad KAR-parser'!A:C,3,FALSE)="","",VLOOKUP(M4028,'Hulpblad KAR-parser'!A:C,3,FALSE))</f>
        <v>Persoon</v>
      </c>
      <c r="P4028" s="136" t="str">
        <f>IF(CONCATENATE(C4028,D4028)="","",VLOOKUP(CONCATENATE(C4028,D4028),Karakteristieken!AQ:AQ,1,FALSE))</f>
        <v>Soort Aanr spoorPersoon</v>
      </c>
    </row>
    <row r="4029" spans="1:16" x14ac:dyDescent="0.25">
      <c r="A4029" s="59">
        <v>200110585</v>
      </c>
      <c r="B4029" s="59">
        <v>200059273</v>
      </c>
      <c r="C4029" s="59" t="s">
        <v>4360</v>
      </c>
      <c r="D4029" s="59" t="s">
        <v>4384</v>
      </c>
      <c r="E4029" s="60" t="s">
        <v>6440</v>
      </c>
      <c r="F4029" s="60"/>
      <c r="G4029" s="60"/>
      <c r="H4029" s="60"/>
      <c r="I4029" s="59">
        <f t="shared" si="65"/>
        <v>19</v>
      </c>
      <c r="J4029" s="59" t="s">
        <v>1613</v>
      </c>
      <c r="K4029" s="61"/>
      <c r="L4029" s="62" t="s">
        <v>6738</v>
      </c>
      <c r="M4029" s="62" t="s">
        <v>6440</v>
      </c>
      <c r="N4029" s="72" t="str">
        <f>VLOOKUP(M4029,'Hulpblad KAR-parser'!A:C,2,FALSE)</f>
        <v>Soort Aanr spoor</v>
      </c>
      <c r="O4029" s="72" t="str">
        <f>IF(VLOOKUP(M4029,'Hulpblad KAR-parser'!A:C,3,FALSE)="","",VLOOKUP(M4029,'Hulpblad KAR-parser'!A:C,3,FALSE))</f>
        <v>Persoon</v>
      </c>
      <c r="P4029" s="136" t="str">
        <f>IF(CONCATENATE(C4029,D4029)="","",VLOOKUP(CONCATENATE(C4029,D4029),Karakteristieken!AQ:AQ,1,FALSE))</f>
        <v>Soort Aanr spoorTram</v>
      </c>
    </row>
    <row r="4030" spans="1:16" x14ac:dyDescent="0.25">
      <c r="A4030" s="59"/>
      <c r="B4030" s="59"/>
      <c r="C4030" s="59"/>
      <c r="D4030" s="59"/>
      <c r="E4030" s="60" t="s">
        <v>8283</v>
      </c>
      <c r="F4030" s="60"/>
      <c r="G4030" s="60" t="s">
        <v>6440</v>
      </c>
      <c r="H4030" s="60"/>
      <c r="I4030" s="59">
        <f t="shared" si="65"/>
        <v>13</v>
      </c>
      <c r="J4030" s="59" t="s">
        <v>1561</v>
      </c>
      <c r="K4030" s="61"/>
      <c r="L4030" s="62" t="s">
        <v>6738</v>
      </c>
      <c r="M4030" s="62" t="s">
        <v>6440</v>
      </c>
      <c r="N4030" s="72" t="str">
        <f>VLOOKUP(M4030,'Hulpblad KAR-parser'!A:C,2,FALSE)</f>
        <v>Soort Aanr spoor</v>
      </c>
      <c r="O4030" s="72" t="str">
        <f>IF(VLOOKUP(M4030,'Hulpblad KAR-parser'!A:C,3,FALSE)="","",VLOOKUP(M4030,'Hulpblad KAR-parser'!A:C,3,FALSE))</f>
        <v>Persoon</v>
      </c>
      <c r="P4030" s="136" t="str">
        <f>IF(CONCATENATE(C4030,D4030)="","",VLOOKUP(CONCATENATE(C4030,D4030),Karakteristieken!AQ:AQ,1,FALSE))</f>
        <v/>
      </c>
    </row>
    <row r="4031" spans="1:16" x14ac:dyDescent="0.25">
      <c r="A4031" s="59"/>
      <c r="B4031" s="59"/>
      <c r="C4031" s="59"/>
      <c r="D4031" s="59"/>
      <c r="E4031" s="60" t="s">
        <v>8289</v>
      </c>
      <c r="F4031" s="60"/>
      <c r="G4031" s="60" t="s">
        <v>6440</v>
      </c>
      <c r="H4031" s="60"/>
      <c r="I4031" s="59">
        <f t="shared" si="65"/>
        <v>13</v>
      </c>
      <c r="J4031" s="59" t="s">
        <v>1561</v>
      </c>
      <c r="K4031" s="61"/>
      <c r="L4031" s="62" t="s">
        <v>6738</v>
      </c>
      <c r="M4031" s="62" t="s">
        <v>6440</v>
      </c>
      <c r="N4031" s="72" t="str">
        <f>VLOOKUP(M4031,'Hulpblad KAR-parser'!A:C,2,FALSE)</f>
        <v>Soort Aanr spoor</v>
      </c>
      <c r="O4031" s="72" t="str">
        <f>IF(VLOOKUP(M4031,'Hulpblad KAR-parser'!A:C,3,FALSE)="","",VLOOKUP(M4031,'Hulpblad KAR-parser'!A:C,3,FALSE))</f>
        <v>Persoon</v>
      </c>
      <c r="P4031" s="136" t="str">
        <f>IF(CONCATENATE(C4031,D4031)="","",VLOOKUP(CONCATENATE(C4031,D4031),Karakteristieken!AQ:AQ,1,FALSE))</f>
        <v/>
      </c>
    </row>
    <row r="4032" spans="1:16" x14ac:dyDescent="0.25">
      <c r="A4032" s="59">
        <v>200110586</v>
      </c>
      <c r="B4032" s="59">
        <v>200059274</v>
      </c>
      <c r="C4032" s="59" t="s">
        <v>4360</v>
      </c>
      <c r="D4032" s="59" t="s">
        <v>86</v>
      </c>
      <c r="E4032" s="60" t="s">
        <v>6441</v>
      </c>
      <c r="F4032" s="60"/>
      <c r="G4032" s="60"/>
      <c r="H4032" s="60"/>
      <c r="I4032" s="59">
        <f t="shared" si="65"/>
        <v>20</v>
      </c>
      <c r="J4032" s="59" t="s">
        <v>1613</v>
      </c>
      <c r="K4032" s="61"/>
      <c r="L4032" s="62" t="s">
        <v>6738</v>
      </c>
      <c r="M4032" s="62" t="s">
        <v>6441</v>
      </c>
      <c r="N4032" s="72" t="str">
        <f>VLOOKUP(M4032,'Hulpblad KAR-parser'!A:C,2,FALSE)</f>
        <v>Soort Aanr spoor</v>
      </c>
      <c r="O4032" s="72" t="str">
        <f>IF(VLOOKUP(M4032,'Hulpblad KAR-parser'!A:C,3,FALSE)="","",VLOOKUP(M4032,'Hulpblad KAR-parser'!A:C,3,FALSE))</f>
        <v>Persoon</v>
      </c>
      <c r="P4032" s="136" t="str">
        <f>IF(CONCATENATE(C4032,D4032)="","",VLOOKUP(CONCATENATE(C4032,D4032),Karakteristieken!AQ:AQ,1,FALSE))</f>
        <v>Soort Aanr spoorPersoon</v>
      </c>
    </row>
    <row r="4033" spans="1:16" x14ac:dyDescent="0.25">
      <c r="A4033" s="59"/>
      <c r="B4033" s="59"/>
      <c r="C4033" s="59"/>
      <c r="D4033" s="59"/>
      <c r="E4033" s="60" t="s">
        <v>8284</v>
      </c>
      <c r="F4033" s="60"/>
      <c r="G4033" s="60" t="s">
        <v>6441</v>
      </c>
      <c r="H4033" s="60"/>
      <c r="I4033" s="59">
        <f t="shared" si="65"/>
        <v>14</v>
      </c>
      <c r="J4033" s="59" t="s">
        <v>1561</v>
      </c>
      <c r="K4033" s="61"/>
      <c r="L4033" s="62" t="s">
        <v>6738</v>
      </c>
      <c r="M4033" s="62" t="s">
        <v>6441</v>
      </c>
      <c r="N4033" s="72" t="str">
        <f>VLOOKUP(M4033,'Hulpblad KAR-parser'!A:C,2,FALSE)</f>
        <v>Soort Aanr spoor</v>
      </c>
      <c r="O4033" s="72" t="str">
        <f>IF(VLOOKUP(M4033,'Hulpblad KAR-parser'!A:C,3,FALSE)="","",VLOOKUP(M4033,'Hulpblad KAR-parser'!A:C,3,FALSE))</f>
        <v>Persoon</v>
      </c>
      <c r="P4033" s="136" t="str">
        <f>IF(CONCATENATE(C4033,D4033)="","",VLOOKUP(CONCATENATE(C4033,D4033),Karakteristieken!AQ:AQ,1,FALSE))</f>
        <v/>
      </c>
    </row>
    <row r="4034" spans="1:16" x14ac:dyDescent="0.25">
      <c r="A4034" s="59"/>
      <c r="B4034" s="59"/>
      <c r="C4034" s="59"/>
      <c r="D4034" s="59"/>
      <c r="E4034" s="60" t="s">
        <v>8296</v>
      </c>
      <c r="F4034" s="60"/>
      <c r="G4034" s="60" t="s">
        <v>6441</v>
      </c>
      <c r="H4034" s="60"/>
      <c r="I4034" s="59">
        <f t="shared" si="65"/>
        <v>14</v>
      </c>
      <c r="J4034" s="59" t="s">
        <v>1561</v>
      </c>
      <c r="K4034" s="61"/>
      <c r="L4034" s="62" t="s">
        <v>6738</v>
      </c>
      <c r="M4034" s="62" t="s">
        <v>6441</v>
      </c>
      <c r="N4034" s="72" t="str">
        <f>VLOOKUP(M4034,'Hulpblad KAR-parser'!A:C,2,FALSE)</f>
        <v>Soort Aanr spoor</v>
      </c>
      <c r="O4034" s="72" t="str">
        <f>IF(VLOOKUP(M4034,'Hulpblad KAR-parser'!A:C,3,FALSE)="","",VLOOKUP(M4034,'Hulpblad KAR-parser'!A:C,3,FALSE))</f>
        <v>Persoon</v>
      </c>
      <c r="P4034" s="136" t="str">
        <f>IF(CONCATENATE(C4034,D4034)="","",VLOOKUP(CONCATENATE(C4034,D4034),Karakteristieken!AQ:AQ,1,FALSE))</f>
        <v/>
      </c>
    </row>
    <row r="4035" spans="1:16" x14ac:dyDescent="0.25">
      <c r="A4035" s="67">
        <v>200137368</v>
      </c>
      <c r="B4035" s="67">
        <v>200059180</v>
      </c>
      <c r="C4035" s="67" t="s">
        <v>11768</v>
      </c>
      <c r="D4035" s="67" t="s">
        <v>4804</v>
      </c>
      <c r="E4035" s="68" t="s">
        <v>6286</v>
      </c>
      <c r="F4035" s="68"/>
      <c r="G4035" s="68"/>
      <c r="H4035" s="68"/>
      <c r="I4035" s="67">
        <f t="shared" si="65"/>
        <v>20</v>
      </c>
      <c r="J4035" s="67" t="s">
        <v>1613</v>
      </c>
      <c r="K4035" s="91" t="s">
        <v>12550</v>
      </c>
      <c r="L4035" s="62" t="s">
        <v>6738</v>
      </c>
      <c r="M4035" s="62" t="s">
        <v>6286</v>
      </c>
      <c r="N4035" s="72" t="str">
        <f>VLOOKUP(M4035,'Hulpblad KAR-parser'!A:C,2,FALSE)</f>
        <v>Aantref/lek gev.stof</v>
      </c>
      <c r="O4035" s="72" t="str">
        <f>IF(VLOOKUP(M4035,'Hulpblad KAR-parser'!A:C,3,FALSE)="","",VLOOKUP(M4035,'Hulpblad KAR-parser'!A:C,3,FALSE))</f>
        <v>Gevaarlijke stof</v>
      </c>
      <c r="P4035" s="136" t="str">
        <f>IF(CONCATENATE(C4035,D4035)="","",VLOOKUP(CONCATENATE(C4035,D4035),Karakteristieken!AQ:AQ,1,FALSE))</f>
        <v>Aantref/lek gev.stofGevaarlijke stof</v>
      </c>
    </row>
    <row r="4036" spans="1:16" x14ac:dyDescent="0.25">
      <c r="A4036" s="67"/>
      <c r="B4036" s="67"/>
      <c r="C4036" s="67"/>
      <c r="D4036" s="67"/>
      <c r="E4036" s="68" t="s">
        <v>8229</v>
      </c>
      <c r="F4036" s="68"/>
      <c r="G4036" s="68" t="s">
        <v>6286</v>
      </c>
      <c r="H4036" s="68"/>
      <c r="I4036" s="67">
        <f t="shared" si="65"/>
        <v>16</v>
      </c>
      <c r="J4036" s="67" t="s">
        <v>1561</v>
      </c>
      <c r="K4036" s="91" t="s">
        <v>12550</v>
      </c>
      <c r="L4036" s="62" t="s">
        <v>6738</v>
      </c>
      <c r="M4036" s="62" t="s">
        <v>6286</v>
      </c>
      <c r="N4036" s="72" t="str">
        <f>VLOOKUP(M4036,'Hulpblad KAR-parser'!A:C,2,FALSE)</f>
        <v>Aantref/lek gev.stof</v>
      </c>
      <c r="O4036" s="72" t="str">
        <f>IF(VLOOKUP(M4036,'Hulpblad KAR-parser'!A:C,3,FALSE)="","",VLOOKUP(M4036,'Hulpblad KAR-parser'!A:C,3,FALSE))</f>
        <v>Gevaarlijke stof</v>
      </c>
      <c r="P4036" s="136" t="str">
        <f>IF(CONCATENATE(C4036,D4036)="","",VLOOKUP(CONCATENATE(C4036,D4036),Karakteristieken!AQ:AQ,1,FALSE))</f>
        <v/>
      </c>
    </row>
    <row r="4037" spans="1:16" x14ac:dyDescent="0.25">
      <c r="A4037" s="59">
        <v>200114615</v>
      </c>
      <c r="B4037" s="59">
        <v>200059211</v>
      </c>
      <c r="C4037" s="59" t="s">
        <v>1761</v>
      </c>
      <c r="D4037" s="59" t="s">
        <v>1762</v>
      </c>
      <c r="E4037" s="60" t="s">
        <v>6199</v>
      </c>
      <c r="F4037" s="60"/>
      <c r="G4037" s="60"/>
      <c r="H4037" s="60"/>
      <c r="I4037" s="59">
        <f t="shared" si="65"/>
        <v>27</v>
      </c>
      <c r="J4037" s="59" t="s">
        <v>1613</v>
      </c>
      <c r="K4037" s="61"/>
      <c r="L4037" s="62" t="s">
        <v>6738</v>
      </c>
      <c r="M4037" s="62" t="s">
        <v>6199</v>
      </c>
      <c r="N4037" s="72" t="str">
        <f>VLOOKUP(M4037,'Hulpblad KAR-parser'!A:C,2,FALSE)</f>
        <v>Binnen/buiten</v>
      </c>
      <c r="O4037" s="72" t="str">
        <f>IF(VLOOKUP(M4037,'Hulpblad KAR-parser'!A:C,3,FALSE)="","",VLOOKUP(M4037,'Hulpblad KAR-parser'!A:C,3,FALSE))</f>
        <v>Binnen</v>
      </c>
      <c r="P4037" s="136" t="str">
        <f>IF(CONCATENATE(C4037,D4037)="","",VLOOKUP(CONCATENATE(C4037,D4037),Karakteristieken!AQ:AQ,1,FALSE))</f>
        <v>Binnen/buitenBinnen</v>
      </c>
    </row>
    <row r="4038" spans="1:16" x14ac:dyDescent="0.25">
      <c r="A4038" s="67">
        <v>200137369</v>
      </c>
      <c r="B4038" s="67">
        <v>200059211</v>
      </c>
      <c r="C4038" s="67" t="s">
        <v>11768</v>
      </c>
      <c r="D4038" s="67" t="s">
        <v>4804</v>
      </c>
      <c r="E4038" s="68" t="s">
        <v>6199</v>
      </c>
      <c r="F4038" s="68"/>
      <c r="G4038" s="68"/>
      <c r="H4038" s="68"/>
      <c r="I4038" s="67">
        <f t="shared" si="65"/>
        <v>27</v>
      </c>
      <c r="J4038" s="67" t="s">
        <v>1613</v>
      </c>
      <c r="K4038" s="91" t="s">
        <v>12550</v>
      </c>
      <c r="L4038" s="62" t="s">
        <v>6738</v>
      </c>
      <c r="M4038" s="62" t="s">
        <v>6199</v>
      </c>
      <c r="N4038" s="72" t="str">
        <f>VLOOKUP(M4038,'Hulpblad KAR-parser'!A:C,2,FALSE)</f>
        <v>Binnen/buiten</v>
      </c>
      <c r="O4038" s="72" t="str">
        <f>IF(VLOOKUP(M4038,'Hulpblad KAR-parser'!A:C,3,FALSE)="","",VLOOKUP(M4038,'Hulpblad KAR-parser'!A:C,3,FALSE))</f>
        <v>Binnen</v>
      </c>
      <c r="P4038" s="136" t="str">
        <f>IF(CONCATENATE(C4038,D4038)="","",VLOOKUP(CONCATENATE(C4038,D4038),Karakteristieken!AQ:AQ,1,FALSE))</f>
        <v>Aantref/lek gev.stofGevaarlijke stof</v>
      </c>
    </row>
    <row r="4039" spans="1:16" x14ac:dyDescent="0.25">
      <c r="A4039" s="59">
        <v>200114966</v>
      </c>
      <c r="B4039" s="59">
        <v>200059211</v>
      </c>
      <c r="C4039" s="59" t="s">
        <v>4154</v>
      </c>
      <c r="D4039" s="59" t="s">
        <v>40</v>
      </c>
      <c r="E4039" s="60" t="s">
        <v>6199</v>
      </c>
      <c r="F4039" s="60"/>
      <c r="G4039" s="60"/>
      <c r="H4039" s="60"/>
      <c r="I4039" s="59">
        <f t="shared" si="65"/>
        <v>27</v>
      </c>
      <c r="J4039" s="59" t="s">
        <v>1613</v>
      </c>
      <c r="K4039" s="61"/>
      <c r="L4039" s="62" t="s">
        <v>6738</v>
      </c>
      <c r="M4039" s="62" t="s">
        <v>6199</v>
      </c>
      <c r="N4039" s="72" t="str">
        <f>VLOOKUP(M4039,'Hulpblad KAR-parser'!A:C,2,FALSE)</f>
        <v>Binnen/buiten</v>
      </c>
      <c r="O4039" s="72" t="str">
        <f>IF(VLOOKUP(M4039,'Hulpblad KAR-parser'!A:C,3,FALSE)="","",VLOOKUP(M4039,'Hulpblad KAR-parser'!A:C,3,FALSE))</f>
        <v>Binnen</v>
      </c>
      <c r="P4039" s="136" t="str">
        <f>IF(CONCATENATE(C4039,D4039)="","",VLOOKUP(CONCATENATE(C4039,D4039),Karakteristieken!AQ:AQ,1,FALSE))</f>
        <v>Optisch &amp; geluidsignBrandweer</v>
      </c>
    </row>
    <row r="4040" spans="1:16" x14ac:dyDescent="0.25">
      <c r="A4040" s="59"/>
      <c r="B4040" s="59"/>
      <c r="C4040" s="59"/>
      <c r="D4040" s="59"/>
      <c r="E4040" s="60" t="s">
        <v>8230</v>
      </c>
      <c r="F4040" s="60"/>
      <c r="G4040" s="60" t="s">
        <v>6199</v>
      </c>
      <c r="H4040" s="60"/>
      <c r="I4040" s="59">
        <f t="shared" si="65"/>
        <v>23</v>
      </c>
      <c r="J4040" s="59" t="s">
        <v>1561</v>
      </c>
      <c r="K4040" s="61"/>
      <c r="L4040" s="62" t="s">
        <v>6738</v>
      </c>
      <c r="M4040" s="62" t="s">
        <v>6199</v>
      </c>
      <c r="N4040" s="72" t="str">
        <f>VLOOKUP(M4040,'Hulpblad KAR-parser'!A:C,2,FALSE)</f>
        <v>Binnen/buiten</v>
      </c>
      <c r="O4040" s="72" t="str">
        <f>IF(VLOOKUP(M4040,'Hulpblad KAR-parser'!A:C,3,FALSE)="","",VLOOKUP(M4040,'Hulpblad KAR-parser'!A:C,3,FALSE))</f>
        <v>Binnen</v>
      </c>
      <c r="P4040" s="136" t="str">
        <f>IF(CONCATENATE(C4040,D4040)="","",VLOOKUP(CONCATENATE(C4040,D4040),Karakteristieken!AQ:AQ,1,FALSE))</f>
        <v/>
      </c>
    </row>
    <row r="4041" spans="1:16" x14ac:dyDescent="0.25">
      <c r="A4041" s="59">
        <v>200114639</v>
      </c>
      <c r="B4041" s="59">
        <v>200059243</v>
      </c>
      <c r="C4041" s="59" t="s">
        <v>1761</v>
      </c>
      <c r="D4041" s="59" t="s">
        <v>784</v>
      </c>
      <c r="E4041" s="60" t="s">
        <v>6231</v>
      </c>
      <c r="F4041" s="60"/>
      <c r="G4041" s="60"/>
      <c r="H4041" s="60"/>
      <c r="I4041" s="59">
        <f t="shared" si="65"/>
        <v>27</v>
      </c>
      <c r="J4041" s="59" t="s">
        <v>1613</v>
      </c>
      <c r="K4041" s="61"/>
      <c r="L4041" s="62" t="s">
        <v>6738</v>
      </c>
      <c r="M4041" s="62" t="s">
        <v>6231</v>
      </c>
      <c r="N4041" s="72" t="str">
        <f>VLOOKUP(M4041,'Hulpblad KAR-parser'!A:C,2,FALSE)</f>
        <v>Binnen/buiten</v>
      </c>
      <c r="O4041" s="72" t="str">
        <f>IF(VLOOKUP(M4041,'Hulpblad KAR-parser'!A:C,3,FALSE)="","",VLOOKUP(M4041,'Hulpblad KAR-parser'!A:C,3,FALSE))</f>
        <v>Buiten</v>
      </c>
      <c r="P4041" s="136" t="str">
        <f>IF(CONCATENATE(C4041,D4041)="","",VLOOKUP(CONCATENATE(C4041,D4041),Karakteristieken!AQ:AQ,1,FALSE))</f>
        <v>Binnen/buitenBuiten</v>
      </c>
    </row>
    <row r="4042" spans="1:16" x14ac:dyDescent="0.25">
      <c r="A4042" s="67">
        <v>200137370</v>
      </c>
      <c r="B4042" s="67">
        <v>200059243</v>
      </c>
      <c r="C4042" s="67" t="s">
        <v>11768</v>
      </c>
      <c r="D4042" s="67" t="s">
        <v>4804</v>
      </c>
      <c r="E4042" s="68" t="s">
        <v>6231</v>
      </c>
      <c r="F4042" s="68"/>
      <c r="G4042" s="68"/>
      <c r="H4042" s="68"/>
      <c r="I4042" s="67">
        <f t="shared" si="65"/>
        <v>27</v>
      </c>
      <c r="J4042" s="67" t="s">
        <v>1613</v>
      </c>
      <c r="K4042" s="91" t="s">
        <v>12550</v>
      </c>
      <c r="L4042" s="62" t="s">
        <v>6738</v>
      </c>
      <c r="M4042" s="62" t="s">
        <v>6231</v>
      </c>
      <c r="N4042" s="72" t="str">
        <f>VLOOKUP(M4042,'Hulpblad KAR-parser'!A:C,2,FALSE)</f>
        <v>Binnen/buiten</v>
      </c>
      <c r="O4042" s="72" t="str">
        <f>IF(VLOOKUP(M4042,'Hulpblad KAR-parser'!A:C,3,FALSE)="","",VLOOKUP(M4042,'Hulpblad KAR-parser'!A:C,3,FALSE))</f>
        <v>Buiten</v>
      </c>
      <c r="P4042" s="136" t="str">
        <f>IF(CONCATENATE(C4042,D4042)="","",VLOOKUP(CONCATENATE(C4042,D4042),Karakteristieken!AQ:AQ,1,FALSE))</f>
        <v>Aantref/lek gev.stofGevaarlijke stof</v>
      </c>
    </row>
    <row r="4043" spans="1:16" x14ac:dyDescent="0.25">
      <c r="A4043" s="59"/>
      <c r="B4043" s="59"/>
      <c r="C4043" s="59"/>
      <c r="D4043" s="59"/>
      <c r="E4043" s="60" t="s">
        <v>8231</v>
      </c>
      <c r="F4043" s="60"/>
      <c r="G4043" s="60" t="s">
        <v>6231</v>
      </c>
      <c r="H4043" s="60"/>
      <c r="I4043" s="59">
        <f t="shared" si="65"/>
        <v>23</v>
      </c>
      <c r="J4043" s="59" t="s">
        <v>1561</v>
      </c>
      <c r="K4043" s="61"/>
      <c r="L4043" s="62" t="s">
        <v>6738</v>
      </c>
      <c r="M4043" s="62" t="s">
        <v>6231</v>
      </c>
      <c r="N4043" s="72" t="str">
        <f>VLOOKUP(M4043,'Hulpblad KAR-parser'!A:C,2,FALSE)</f>
        <v>Binnen/buiten</v>
      </c>
      <c r="O4043" s="72" t="str">
        <f>IF(VLOOKUP(M4043,'Hulpblad KAR-parser'!A:C,3,FALSE)="","",VLOOKUP(M4043,'Hulpblad KAR-parser'!A:C,3,FALSE))</f>
        <v>Buiten</v>
      </c>
      <c r="P4043" s="136" t="str">
        <f>IF(CONCATENATE(C4043,D4043)="","",VLOOKUP(CONCATENATE(C4043,D4043),Karakteristieken!AQ:AQ,1,FALSE))</f>
        <v/>
      </c>
    </row>
    <row r="4044" spans="1:16" x14ac:dyDescent="0.25">
      <c r="A4044" s="67">
        <v>200110595</v>
      </c>
      <c r="B4044" s="67">
        <v>200098952</v>
      </c>
      <c r="C4044" s="67" t="s">
        <v>4192</v>
      </c>
      <c r="D4044" s="67"/>
      <c r="E4044" s="68" t="s">
        <v>6408</v>
      </c>
      <c r="F4044" s="68"/>
      <c r="G4044" s="68"/>
      <c r="H4044" s="68"/>
      <c r="I4044" s="67">
        <f t="shared" si="65"/>
        <v>13</v>
      </c>
      <c r="J4044" s="67" t="s">
        <v>1613</v>
      </c>
      <c r="K4044" s="91" t="s">
        <v>12550</v>
      </c>
      <c r="L4044" s="62" t="s">
        <v>6737</v>
      </c>
      <c r="M4044" s="62" t="s">
        <v>6408</v>
      </c>
      <c r="N4044" s="72" t="e">
        <f>VLOOKUP(M4044,'Hulpblad KAR-parser'!A:C,2,FALSE)</f>
        <v>#N/A</v>
      </c>
      <c r="O4044" s="72" t="e">
        <f>IF(VLOOKUP(M4044,'Hulpblad KAR-parser'!A:C,3,FALSE)="","",VLOOKUP(M4044,'Hulpblad KAR-parser'!A:C,3,FALSE))</f>
        <v>#N/A</v>
      </c>
      <c r="P4044" s="136" t="e">
        <f>IF(CONCATENATE(C4044,D4044)="","",VLOOKUP(CONCATENATE(C4044,D4044),Karakteristieken!AQ:AQ,1,FALSE))</f>
        <v>#N/A</v>
      </c>
    </row>
    <row r="4045" spans="1:16" x14ac:dyDescent="0.25">
      <c r="A4045" s="59">
        <v>200110596</v>
      </c>
      <c r="B4045" s="59">
        <v>200098953</v>
      </c>
      <c r="C4045" s="59" t="s">
        <v>4192</v>
      </c>
      <c r="D4045" s="59" t="s">
        <v>4193</v>
      </c>
      <c r="E4045" s="60" t="s">
        <v>4194</v>
      </c>
      <c r="F4045" s="60"/>
      <c r="G4045" s="60"/>
      <c r="H4045" s="60"/>
      <c r="I4045" s="59">
        <f t="shared" si="65"/>
        <v>19</v>
      </c>
      <c r="J4045" s="59" t="s">
        <v>1613</v>
      </c>
      <c r="K4045" s="61"/>
      <c r="L4045" s="62" t="s">
        <v>6737</v>
      </c>
      <c r="M4045" s="62" t="s">
        <v>4194</v>
      </c>
      <c r="N4045" s="72" t="str">
        <f>VLOOKUP(M4045,'Hulpblad KAR-parser'!A:C,2,FALSE)</f>
        <v>Planscenario</v>
      </c>
      <c r="O4045" s="72" t="str">
        <f>IF(VLOOKUP(M4045,'Hulpblad KAR-parser'!A:C,3,FALSE)="","",VLOOKUP(M4045,'Hulpblad KAR-parser'!A:C,3,FALSE))</f>
        <v>Bleve</v>
      </c>
      <c r="P4045" s="136" t="str">
        <f>IF(CONCATENATE(C4045,D4045)="","",VLOOKUP(CONCATENATE(C4045,D4045),Karakteristieken!AQ:AQ,1,FALSE))</f>
        <v>PlanscenarioBleve</v>
      </c>
    </row>
    <row r="4046" spans="1:16" x14ac:dyDescent="0.25">
      <c r="A4046" s="59"/>
      <c r="B4046" s="59"/>
      <c r="C4046" s="59"/>
      <c r="D4046" s="59"/>
      <c r="E4046" s="60" t="s">
        <v>10585</v>
      </c>
      <c r="F4046" s="60"/>
      <c r="G4046" s="60" t="s">
        <v>4194</v>
      </c>
      <c r="H4046" s="60"/>
      <c r="I4046" s="59">
        <f t="shared" si="65"/>
        <v>6</v>
      </c>
      <c r="J4046" s="59" t="s">
        <v>1561</v>
      </c>
      <c r="K4046" s="61"/>
      <c r="L4046" s="62" t="s">
        <v>6737</v>
      </c>
      <c r="M4046" s="62" t="s">
        <v>4194</v>
      </c>
      <c r="N4046" s="72" t="str">
        <f>VLOOKUP(M4046,'Hulpblad KAR-parser'!A:C,2,FALSE)</f>
        <v>Planscenario</v>
      </c>
      <c r="O4046" s="72" t="str">
        <f>IF(VLOOKUP(M4046,'Hulpblad KAR-parser'!A:C,3,FALSE)="","",VLOOKUP(M4046,'Hulpblad KAR-parser'!A:C,3,FALSE))</f>
        <v>Bleve</v>
      </c>
      <c r="P4046" s="136" t="str">
        <f>IF(CONCATENATE(C4046,D4046)="","",VLOOKUP(CONCATENATE(C4046,D4046),Karakteristieken!AQ:AQ,1,FALSE))</f>
        <v/>
      </c>
    </row>
    <row r="4047" spans="1:16" x14ac:dyDescent="0.25">
      <c r="A4047" s="59"/>
      <c r="B4047" s="59"/>
      <c r="C4047" s="59"/>
      <c r="D4047" s="59"/>
      <c r="E4047" s="60" t="s">
        <v>10586</v>
      </c>
      <c r="F4047" s="60"/>
      <c r="G4047" s="60" t="s">
        <v>4194</v>
      </c>
      <c r="H4047" s="60"/>
      <c r="I4047" s="59">
        <f t="shared" si="65"/>
        <v>7</v>
      </c>
      <c r="J4047" s="59" t="s">
        <v>1561</v>
      </c>
      <c r="K4047" s="61"/>
      <c r="L4047" s="62" t="s">
        <v>6737</v>
      </c>
      <c r="M4047" s="62" t="s">
        <v>4194</v>
      </c>
      <c r="N4047" s="72" t="str">
        <f>VLOOKUP(M4047,'Hulpblad KAR-parser'!A:C,2,FALSE)</f>
        <v>Planscenario</v>
      </c>
      <c r="O4047" s="72" t="str">
        <f>IF(VLOOKUP(M4047,'Hulpblad KAR-parser'!A:C,3,FALSE)="","",VLOOKUP(M4047,'Hulpblad KAR-parser'!A:C,3,FALSE))</f>
        <v>Bleve</v>
      </c>
      <c r="P4047" s="136" t="str">
        <f>IF(CONCATENATE(C4047,D4047)="","",VLOOKUP(CONCATENATE(C4047,D4047),Karakteristieken!AQ:AQ,1,FALSE))</f>
        <v/>
      </c>
    </row>
    <row r="4048" spans="1:16" x14ac:dyDescent="0.25">
      <c r="A4048" s="59"/>
      <c r="B4048" s="59"/>
      <c r="C4048" s="59"/>
      <c r="D4048" s="59"/>
      <c r="E4048" s="60" t="s">
        <v>10587</v>
      </c>
      <c r="F4048" s="60"/>
      <c r="G4048" s="60" t="s">
        <v>4194</v>
      </c>
      <c r="H4048" s="60"/>
      <c r="I4048" s="59">
        <f t="shared" si="65"/>
        <v>8</v>
      </c>
      <c r="J4048" s="59" t="s">
        <v>1561</v>
      </c>
      <c r="K4048" s="61"/>
      <c r="L4048" s="62" t="s">
        <v>6737</v>
      </c>
      <c r="M4048" s="62" t="s">
        <v>4194</v>
      </c>
      <c r="N4048" s="72" t="str">
        <f>VLOOKUP(M4048,'Hulpblad KAR-parser'!A:C,2,FALSE)</f>
        <v>Planscenario</v>
      </c>
      <c r="O4048" s="72" t="str">
        <f>IF(VLOOKUP(M4048,'Hulpblad KAR-parser'!A:C,3,FALSE)="","",VLOOKUP(M4048,'Hulpblad KAR-parser'!A:C,3,FALSE))</f>
        <v>Bleve</v>
      </c>
      <c r="P4048" s="136" t="str">
        <f>IF(CONCATENATE(C4048,D4048)="","",VLOOKUP(CONCATENATE(C4048,D4048),Karakteristieken!AQ:AQ,1,FALSE))</f>
        <v/>
      </c>
    </row>
    <row r="4049" spans="1:16" x14ac:dyDescent="0.25">
      <c r="A4049" s="59"/>
      <c r="B4049" s="59"/>
      <c r="C4049" s="59"/>
      <c r="D4049" s="59"/>
      <c r="E4049" s="60" t="s">
        <v>11994</v>
      </c>
      <c r="F4049" s="60"/>
      <c r="G4049" s="60" t="s">
        <v>4194</v>
      </c>
      <c r="H4049" s="60"/>
      <c r="I4049" s="59">
        <v>6</v>
      </c>
      <c r="J4049" s="59" t="s">
        <v>1561</v>
      </c>
      <c r="K4049" s="61"/>
      <c r="L4049" s="62" t="s">
        <v>6737</v>
      </c>
      <c r="M4049" s="62" t="s">
        <v>4194</v>
      </c>
      <c r="N4049" s="72" t="s">
        <v>4192</v>
      </c>
      <c r="O4049" s="72" t="s">
        <v>4193</v>
      </c>
      <c r="P4049" s="136" t="str">
        <f>IF(CONCATENATE(C4049,D4049)="","",VLOOKUP(CONCATENATE(C4049,D4049),Karakteristieken!AQ:AQ,1,FALSE))</f>
        <v/>
      </c>
    </row>
    <row r="4050" spans="1:16" x14ac:dyDescent="0.25">
      <c r="A4050" s="59">
        <v>200110597</v>
      </c>
      <c r="B4050" s="59">
        <v>200098954</v>
      </c>
      <c r="C4050" s="59" t="s">
        <v>4192</v>
      </c>
      <c r="D4050" s="59" t="s">
        <v>4195</v>
      </c>
      <c r="E4050" s="60" t="s">
        <v>4196</v>
      </c>
      <c r="F4050" s="60"/>
      <c r="G4050" s="60"/>
      <c r="H4050" s="60"/>
      <c r="I4050" s="59">
        <f>LEN(E4050)</f>
        <v>22</v>
      </c>
      <c r="J4050" s="59" t="s">
        <v>1613</v>
      </c>
      <c r="K4050" s="61"/>
      <c r="L4050" s="62" t="s">
        <v>6737</v>
      </c>
      <c r="M4050" s="62" t="s">
        <v>4196</v>
      </c>
      <c r="N4050" s="72" t="str">
        <f>VLOOKUP(M4050,'Hulpblad KAR-parser'!A:C,2,FALSE)</f>
        <v>Planscenario</v>
      </c>
      <c r="O4050" s="72" t="str">
        <f>IF(VLOOKUP(M4050,'Hulpblad KAR-parser'!A:C,3,FALSE)="","",VLOOKUP(M4050,'Hulpblad KAR-parser'!A:C,3,FALSE))</f>
        <v>Blow Out</v>
      </c>
      <c r="P4050" s="136" t="str">
        <f>IF(CONCATENATE(C4050,D4050)="","",VLOOKUP(CONCATENATE(C4050,D4050),Karakteristieken!AQ:AQ,1,FALSE))</f>
        <v>PlanscenarioBlow Out</v>
      </c>
    </row>
    <row r="4051" spans="1:16" x14ac:dyDescent="0.25">
      <c r="A4051" s="59"/>
      <c r="B4051" s="59"/>
      <c r="C4051" s="59"/>
      <c r="D4051" s="59"/>
      <c r="E4051" s="60" t="s">
        <v>10588</v>
      </c>
      <c r="F4051" s="60"/>
      <c r="G4051" s="60" t="s">
        <v>4196</v>
      </c>
      <c r="H4051" s="60"/>
      <c r="I4051" s="59">
        <f>LEN(E4051)</f>
        <v>9</v>
      </c>
      <c r="J4051" s="59" t="s">
        <v>1561</v>
      </c>
      <c r="K4051" s="61"/>
      <c r="L4051" s="62" t="s">
        <v>6737</v>
      </c>
      <c r="M4051" s="62" t="s">
        <v>4196</v>
      </c>
      <c r="N4051" s="72" t="str">
        <f>VLOOKUP(M4051,'Hulpblad KAR-parser'!A:C,2,FALSE)</f>
        <v>Planscenario</v>
      </c>
      <c r="O4051" s="72" t="str">
        <f>IF(VLOOKUP(M4051,'Hulpblad KAR-parser'!A:C,3,FALSE)="","",VLOOKUP(M4051,'Hulpblad KAR-parser'!A:C,3,FALSE))</f>
        <v>Blow Out</v>
      </c>
      <c r="P4051" s="136" t="str">
        <f>IF(CONCATENATE(C4051,D4051)="","",VLOOKUP(CONCATENATE(C4051,D4051),Karakteristieken!AQ:AQ,1,FALSE))</f>
        <v/>
      </c>
    </row>
    <row r="4052" spans="1:16" x14ac:dyDescent="0.25">
      <c r="A4052" s="59"/>
      <c r="B4052" s="59"/>
      <c r="C4052" s="59"/>
      <c r="D4052" s="59"/>
      <c r="E4052" s="60" t="s">
        <v>10589</v>
      </c>
      <c r="F4052" s="60"/>
      <c r="G4052" s="60" t="s">
        <v>4196</v>
      </c>
      <c r="H4052" s="60"/>
      <c r="I4052" s="59">
        <f>LEN(E4052)</f>
        <v>8</v>
      </c>
      <c r="J4052" s="59" t="s">
        <v>1561</v>
      </c>
      <c r="K4052" s="61"/>
      <c r="L4052" s="62" t="s">
        <v>6737</v>
      </c>
      <c r="M4052" s="62" t="s">
        <v>4196</v>
      </c>
      <c r="N4052" s="72" t="str">
        <f>VLOOKUP(M4052,'Hulpblad KAR-parser'!A:C,2,FALSE)</f>
        <v>Planscenario</v>
      </c>
      <c r="O4052" s="72" t="str">
        <f>IF(VLOOKUP(M4052,'Hulpblad KAR-parser'!A:C,3,FALSE)="","",VLOOKUP(M4052,'Hulpblad KAR-parser'!A:C,3,FALSE))</f>
        <v>Blow Out</v>
      </c>
      <c r="P4052" s="136" t="str">
        <f>IF(CONCATENATE(C4052,D4052)="","",VLOOKUP(CONCATENATE(C4052,D4052),Karakteristieken!AQ:AQ,1,FALSE))</f>
        <v/>
      </c>
    </row>
    <row r="4053" spans="1:16" x14ac:dyDescent="0.25">
      <c r="A4053" s="59"/>
      <c r="B4053" s="59"/>
      <c r="C4053" s="59"/>
      <c r="D4053" s="59"/>
      <c r="E4053" s="60" t="s">
        <v>11995</v>
      </c>
      <c r="F4053" s="60"/>
      <c r="G4053" s="60" t="s">
        <v>4196</v>
      </c>
      <c r="H4053" s="60"/>
      <c r="I4053" s="59">
        <v>9</v>
      </c>
      <c r="J4053" s="59" t="s">
        <v>1561</v>
      </c>
      <c r="K4053" s="61"/>
      <c r="L4053" s="62" t="s">
        <v>6737</v>
      </c>
      <c r="M4053" s="62" t="s">
        <v>4196</v>
      </c>
      <c r="N4053" s="72" t="s">
        <v>4192</v>
      </c>
      <c r="O4053" s="72" t="s">
        <v>4195</v>
      </c>
      <c r="P4053" s="136" t="str">
        <f>IF(CONCATENATE(C4053,D4053)="","",VLOOKUP(CONCATENATE(C4053,D4053),Karakteristieken!AQ:AQ,1,FALSE))</f>
        <v/>
      </c>
    </row>
    <row r="4054" spans="1:16" x14ac:dyDescent="0.25">
      <c r="A4054" s="59">
        <v>200110598</v>
      </c>
      <c r="B4054" s="59">
        <v>200098955</v>
      </c>
      <c r="C4054" s="59" t="s">
        <v>4192</v>
      </c>
      <c r="D4054" s="59" t="s">
        <v>4197</v>
      </c>
      <c r="E4054" s="60" t="s">
        <v>4198</v>
      </c>
      <c r="F4054" s="60"/>
      <c r="G4054" s="60"/>
      <c r="H4054" s="60"/>
      <c r="I4054" s="59">
        <f t="shared" ref="I4054:I4059" si="66">LEN(E4054)</f>
        <v>29</v>
      </c>
      <c r="J4054" s="59" t="s">
        <v>1613</v>
      </c>
      <c r="K4054" s="61"/>
      <c r="L4054" s="62" t="s">
        <v>6737</v>
      </c>
      <c r="M4054" s="62" t="s">
        <v>4198</v>
      </c>
      <c r="N4054" s="72" t="str">
        <f>VLOOKUP(M4054,'Hulpblad KAR-parser'!A:C,2,FALSE)</f>
        <v>Planscenario</v>
      </c>
      <c r="O4054" s="72" t="str">
        <f>IF(VLOOKUP(M4054,'Hulpblad KAR-parser'!A:C,3,FALSE)="","",VLOOKUP(M4054,'Hulpblad KAR-parser'!A:C,3,FALSE))</f>
        <v>Dreigende Bleve</v>
      </c>
      <c r="P4054" s="136" t="str">
        <f>IF(CONCATENATE(C4054,D4054)="","",VLOOKUP(CONCATENATE(C4054,D4054),Karakteristieken!AQ:AQ,1,FALSE))</f>
        <v>PlanscenarioDreigende Bleve</v>
      </c>
    </row>
    <row r="4055" spans="1:16" x14ac:dyDescent="0.25">
      <c r="A4055" s="59"/>
      <c r="B4055" s="59"/>
      <c r="C4055" s="59"/>
      <c r="D4055" s="59"/>
      <c r="E4055" s="60" t="s">
        <v>10590</v>
      </c>
      <c r="F4055" s="60"/>
      <c r="G4055" s="60" t="s">
        <v>4198</v>
      </c>
      <c r="H4055" s="60"/>
      <c r="I4055" s="59">
        <f t="shared" si="66"/>
        <v>8</v>
      </c>
      <c r="J4055" s="59" t="s">
        <v>1561</v>
      </c>
      <c r="K4055" s="61"/>
      <c r="L4055" s="62" t="s">
        <v>6737</v>
      </c>
      <c r="M4055" s="62" t="s">
        <v>4198</v>
      </c>
      <c r="N4055" s="72" t="str">
        <f>VLOOKUP(M4055,'Hulpblad KAR-parser'!A:C,2,FALSE)</f>
        <v>Planscenario</v>
      </c>
      <c r="O4055" s="72" t="str">
        <f>IF(VLOOKUP(M4055,'Hulpblad KAR-parser'!A:C,3,FALSE)="","",VLOOKUP(M4055,'Hulpblad KAR-parser'!A:C,3,FALSE))</f>
        <v>Dreigende Bleve</v>
      </c>
      <c r="P4055" s="136" t="str">
        <f>IF(CONCATENATE(C4055,D4055)="","",VLOOKUP(CONCATENATE(C4055,D4055),Karakteristieken!AQ:AQ,1,FALSE))</f>
        <v/>
      </c>
    </row>
    <row r="4056" spans="1:16" x14ac:dyDescent="0.25">
      <c r="A4056" s="59"/>
      <c r="B4056" s="59"/>
      <c r="C4056" s="59"/>
      <c r="D4056" s="59"/>
      <c r="E4056" s="60" t="s">
        <v>10591</v>
      </c>
      <c r="F4056" s="60"/>
      <c r="G4056" s="60" t="s">
        <v>4198</v>
      </c>
      <c r="H4056" s="60"/>
      <c r="I4056" s="59">
        <f t="shared" si="66"/>
        <v>9</v>
      </c>
      <c r="J4056" s="59" t="s">
        <v>1561</v>
      </c>
      <c r="K4056" s="61"/>
      <c r="L4056" s="62" t="s">
        <v>6737</v>
      </c>
      <c r="M4056" s="62" t="s">
        <v>4198</v>
      </c>
      <c r="N4056" s="72" t="str">
        <f>VLOOKUP(M4056,'Hulpblad KAR-parser'!A:C,2,FALSE)</f>
        <v>Planscenario</v>
      </c>
      <c r="O4056" s="72" t="str">
        <f>IF(VLOOKUP(M4056,'Hulpblad KAR-parser'!A:C,3,FALSE)="","",VLOOKUP(M4056,'Hulpblad KAR-parser'!A:C,3,FALSE))</f>
        <v>Dreigende Bleve</v>
      </c>
      <c r="P4056" s="136" t="str">
        <f>IF(CONCATENATE(C4056,D4056)="","",VLOOKUP(CONCATENATE(C4056,D4056),Karakteristieken!AQ:AQ,1,FALSE))</f>
        <v/>
      </c>
    </row>
    <row r="4057" spans="1:16" x14ac:dyDescent="0.25">
      <c r="A4057" s="59"/>
      <c r="B4057" s="59"/>
      <c r="C4057" s="59"/>
      <c r="D4057" s="59"/>
      <c r="E4057" s="60" t="s">
        <v>10592</v>
      </c>
      <c r="F4057" s="60"/>
      <c r="G4057" s="60" t="s">
        <v>4198</v>
      </c>
      <c r="H4057" s="60"/>
      <c r="I4057" s="59">
        <f t="shared" si="66"/>
        <v>10</v>
      </c>
      <c r="J4057" s="59" t="s">
        <v>1561</v>
      </c>
      <c r="K4057" s="61"/>
      <c r="L4057" s="62" t="s">
        <v>6737</v>
      </c>
      <c r="M4057" s="62" t="s">
        <v>4198</v>
      </c>
      <c r="N4057" s="72" t="str">
        <f>VLOOKUP(M4057,'Hulpblad KAR-parser'!A:C,2,FALSE)</f>
        <v>Planscenario</v>
      </c>
      <c r="O4057" s="72" t="str">
        <f>IF(VLOOKUP(M4057,'Hulpblad KAR-parser'!A:C,3,FALSE)="","",VLOOKUP(M4057,'Hulpblad KAR-parser'!A:C,3,FALSE))</f>
        <v>Dreigende Bleve</v>
      </c>
      <c r="P4057" s="136" t="str">
        <f>IF(CONCATENATE(C4057,D4057)="","",VLOOKUP(CONCATENATE(C4057,D4057),Karakteristieken!AQ:AQ,1,FALSE))</f>
        <v/>
      </c>
    </row>
    <row r="4058" spans="1:16" x14ac:dyDescent="0.25">
      <c r="A4058" s="59"/>
      <c r="B4058" s="59"/>
      <c r="C4058" s="59"/>
      <c r="D4058" s="59"/>
      <c r="E4058" s="60" t="s">
        <v>10593</v>
      </c>
      <c r="F4058" s="60"/>
      <c r="G4058" s="60" t="s">
        <v>4198</v>
      </c>
      <c r="H4058" s="60"/>
      <c r="I4058" s="59">
        <f t="shared" si="66"/>
        <v>17</v>
      </c>
      <c r="J4058" s="59" t="s">
        <v>1561</v>
      </c>
      <c r="K4058" s="61"/>
      <c r="L4058" s="62" t="s">
        <v>6737</v>
      </c>
      <c r="M4058" s="62" t="s">
        <v>4198</v>
      </c>
      <c r="N4058" s="72" t="str">
        <f>VLOOKUP(M4058,'Hulpblad KAR-parser'!A:C,2,FALSE)</f>
        <v>Planscenario</v>
      </c>
      <c r="O4058" s="72" t="str">
        <f>IF(VLOOKUP(M4058,'Hulpblad KAR-parser'!A:C,3,FALSE)="","",VLOOKUP(M4058,'Hulpblad KAR-parser'!A:C,3,FALSE))</f>
        <v>Dreigende Bleve</v>
      </c>
      <c r="P4058" s="136" t="str">
        <f>IF(CONCATENATE(C4058,D4058)="","",VLOOKUP(CONCATENATE(C4058,D4058),Karakteristieken!AQ:AQ,1,FALSE))</f>
        <v/>
      </c>
    </row>
    <row r="4059" spans="1:16" x14ac:dyDescent="0.25">
      <c r="A4059" s="59"/>
      <c r="B4059" s="59"/>
      <c r="C4059" s="59"/>
      <c r="D4059" s="59"/>
      <c r="E4059" s="60" t="s">
        <v>10594</v>
      </c>
      <c r="F4059" s="60"/>
      <c r="G4059" s="60" t="s">
        <v>4198</v>
      </c>
      <c r="H4059" s="60"/>
      <c r="I4059" s="59">
        <f t="shared" si="66"/>
        <v>18</v>
      </c>
      <c r="J4059" s="59" t="s">
        <v>1561</v>
      </c>
      <c r="K4059" s="61"/>
      <c r="L4059" s="62" t="s">
        <v>6737</v>
      </c>
      <c r="M4059" s="62" t="s">
        <v>4198</v>
      </c>
      <c r="N4059" s="72" t="str">
        <f>VLOOKUP(M4059,'Hulpblad KAR-parser'!A:C,2,FALSE)</f>
        <v>Planscenario</v>
      </c>
      <c r="O4059" s="72" t="str">
        <f>IF(VLOOKUP(M4059,'Hulpblad KAR-parser'!A:C,3,FALSE)="","",VLOOKUP(M4059,'Hulpblad KAR-parser'!A:C,3,FALSE))</f>
        <v>Dreigende Bleve</v>
      </c>
      <c r="P4059" s="136" t="str">
        <f>IF(CONCATENATE(C4059,D4059)="","",VLOOKUP(CONCATENATE(C4059,D4059),Karakteristieken!AQ:AQ,1,FALSE))</f>
        <v/>
      </c>
    </row>
    <row r="4060" spans="1:16" x14ac:dyDescent="0.25">
      <c r="A4060" s="59"/>
      <c r="B4060" s="59"/>
      <c r="C4060" s="59"/>
      <c r="D4060" s="59"/>
      <c r="E4060" s="60" t="s">
        <v>11996</v>
      </c>
      <c r="F4060" s="60"/>
      <c r="G4060" s="60" t="s">
        <v>4198</v>
      </c>
      <c r="H4060" s="60"/>
      <c r="I4060" s="59">
        <v>9</v>
      </c>
      <c r="J4060" s="59" t="s">
        <v>1561</v>
      </c>
      <c r="K4060" s="61"/>
      <c r="L4060" s="62" t="s">
        <v>6737</v>
      </c>
      <c r="M4060" s="62" t="s">
        <v>4198</v>
      </c>
      <c r="N4060" s="72" t="s">
        <v>4192</v>
      </c>
      <c r="O4060" s="72" t="s">
        <v>4197</v>
      </c>
      <c r="P4060" s="136" t="str">
        <f>IF(CONCATENATE(C4060,D4060)="","",VLOOKUP(CONCATENATE(C4060,D4060),Karakteristieken!AQ:AQ,1,FALSE))</f>
        <v/>
      </c>
    </row>
    <row r="4061" spans="1:16" x14ac:dyDescent="0.25">
      <c r="A4061" s="59">
        <v>200114974</v>
      </c>
      <c r="B4061" s="59">
        <v>200107235</v>
      </c>
      <c r="C4061" s="59" t="s">
        <v>4192</v>
      </c>
      <c r="D4061" s="59" t="s">
        <v>4199</v>
      </c>
      <c r="E4061" s="60" t="s">
        <v>4201</v>
      </c>
      <c r="F4061" s="60"/>
      <c r="G4061" s="60"/>
      <c r="H4061" s="60"/>
      <c r="I4061" s="59">
        <f>LEN(E4061)</f>
        <v>21</v>
      </c>
      <c r="J4061" s="59" t="s">
        <v>1613</v>
      </c>
      <c r="K4061" s="61"/>
      <c r="L4061" s="62" t="s">
        <v>6737</v>
      </c>
      <c r="M4061" s="62" t="s">
        <v>4201</v>
      </c>
      <c r="N4061" s="72" t="str">
        <f>VLOOKUP(M4061,'Hulpblad KAR-parser'!A:C,2,FALSE)</f>
        <v>Planscenario</v>
      </c>
      <c r="O4061" s="72" t="str">
        <f>IF(VLOOKUP(M4061,'Hulpblad KAR-parser'!A:C,3,FALSE)="","",VLOOKUP(M4061,'Hulpblad KAR-parser'!A:C,3,FALSE))</f>
        <v>Emissie</v>
      </c>
      <c r="P4061" s="136" t="str">
        <f>IF(CONCATENATE(C4061,D4061)="","",VLOOKUP(CONCATENATE(C4061,D4061),Karakteristieken!AQ:AQ,1,FALSE))</f>
        <v>PlanscenarioEmissie</v>
      </c>
    </row>
    <row r="4062" spans="1:16" x14ac:dyDescent="0.25">
      <c r="A4062" s="59"/>
      <c r="B4062" s="59"/>
      <c r="C4062" s="59"/>
      <c r="D4062" s="59"/>
      <c r="E4062" s="60" t="s">
        <v>10595</v>
      </c>
      <c r="F4062" s="60"/>
      <c r="G4062" s="60" t="s">
        <v>4201</v>
      </c>
      <c r="H4062" s="60"/>
      <c r="I4062" s="59">
        <f>LEN(E4062)</f>
        <v>8</v>
      </c>
      <c r="J4062" s="59" t="s">
        <v>1561</v>
      </c>
      <c r="K4062" s="61"/>
      <c r="L4062" s="62" t="s">
        <v>6737</v>
      </c>
      <c r="M4062" s="62" t="s">
        <v>4201</v>
      </c>
      <c r="N4062" s="72" t="str">
        <f>VLOOKUP(M4062,'Hulpblad KAR-parser'!A:C,2,FALSE)</f>
        <v>Planscenario</v>
      </c>
      <c r="O4062" s="72" t="str">
        <f>IF(VLOOKUP(M4062,'Hulpblad KAR-parser'!A:C,3,FALSE)="","",VLOOKUP(M4062,'Hulpblad KAR-parser'!A:C,3,FALSE))</f>
        <v>Emissie</v>
      </c>
      <c r="P4062" s="136" t="str">
        <f>IF(CONCATENATE(C4062,D4062)="","",VLOOKUP(CONCATENATE(C4062,D4062),Karakteristieken!AQ:AQ,1,FALSE))</f>
        <v/>
      </c>
    </row>
    <row r="4063" spans="1:16" x14ac:dyDescent="0.25">
      <c r="A4063" s="59"/>
      <c r="B4063" s="59"/>
      <c r="C4063" s="59"/>
      <c r="D4063" s="59"/>
      <c r="E4063" s="60" t="s">
        <v>11997</v>
      </c>
      <c r="F4063" s="60"/>
      <c r="G4063" s="60" t="s">
        <v>4201</v>
      </c>
      <c r="H4063" s="60"/>
      <c r="I4063" s="59">
        <v>8</v>
      </c>
      <c r="J4063" s="59" t="s">
        <v>1561</v>
      </c>
      <c r="K4063" s="61"/>
      <c r="L4063" s="62" t="s">
        <v>6737</v>
      </c>
      <c r="M4063" s="62" t="s">
        <v>4201</v>
      </c>
      <c r="N4063" s="72" t="s">
        <v>4192</v>
      </c>
      <c r="O4063" s="72" t="s">
        <v>4199</v>
      </c>
      <c r="P4063" s="136" t="str">
        <f>IF(CONCATENATE(C4063,D4063)="","",VLOOKUP(CONCATENATE(C4063,D4063),Karakteristieken!AQ:AQ,1,FALSE))</f>
        <v/>
      </c>
    </row>
    <row r="4064" spans="1:16" x14ac:dyDescent="0.25">
      <c r="A4064" s="59">
        <v>200110599</v>
      </c>
      <c r="B4064" s="59">
        <v>200098956</v>
      </c>
      <c r="C4064" s="59" t="s">
        <v>4192</v>
      </c>
      <c r="D4064" s="59" t="s">
        <v>4202</v>
      </c>
      <c r="E4064" s="60" t="s">
        <v>4203</v>
      </c>
      <c r="F4064" s="60"/>
      <c r="G4064" s="60"/>
      <c r="H4064" s="60"/>
      <c r="I4064" s="59">
        <f t="shared" ref="I4064:I4069" si="67">LEN(E4064)</f>
        <v>25</v>
      </c>
      <c r="J4064" s="59" t="s">
        <v>1613</v>
      </c>
      <c r="K4064" s="61"/>
      <c r="L4064" s="62" t="s">
        <v>6737</v>
      </c>
      <c r="M4064" s="62" t="s">
        <v>4203</v>
      </c>
      <c r="N4064" s="72" t="str">
        <f>VLOOKUP(M4064,'Hulpblad KAR-parser'!A:C,2,FALSE)</f>
        <v>Planscenario</v>
      </c>
      <c r="O4064" s="72" t="str">
        <f>IF(VLOOKUP(M4064,'Hulpblad KAR-parser'!A:C,3,FALSE)="","",VLOOKUP(M4064,'Hulpblad KAR-parser'!A:C,3,FALSE))</f>
        <v>Fakkelbrand</v>
      </c>
      <c r="P4064" s="136" t="str">
        <f>IF(CONCATENATE(C4064,D4064)="","",VLOOKUP(CONCATENATE(C4064,D4064),Karakteristieken!AQ:AQ,1,FALSE))</f>
        <v>PlanscenarioFakkelbrand</v>
      </c>
    </row>
    <row r="4065" spans="1:16" x14ac:dyDescent="0.25">
      <c r="A4065" s="59"/>
      <c r="B4065" s="59"/>
      <c r="C4065" s="59"/>
      <c r="D4065" s="59"/>
      <c r="E4065" s="60" t="s">
        <v>10596</v>
      </c>
      <c r="F4065" s="60"/>
      <c r="G4065" s="60" t="s">
        <v>4203</v>
      </c>
      <c r="H4065" s="60"/>
      <c r="I4065" s="59">
        <f t="shared" si="67"/>
        <v>6</v>
      </c>
      <c r="J4065" s="59" t="s">
        <v>1561</v>
      </c>
      <c r="K4065" s="61"/>
      <c r="L4065" s="62" t="s">
        <v>6737</v>
      </c>
      <c r="M4065" s="62" t="s">
        <v>4203</v>
      </c>
      <c r="N4065" s="72" t="str">
        <f>VLOOKUP(M4065,'Hulpblad KAR-parser'!A:C,2,FALSE)</f>
        <v>Planscenario</v>
      </c>
      <c r="O4065" s="72" t="str">
        <f>IF(VLOOKUP(M4065,'Hulpblad KAR-parser'!A:C,3,FALSE)="","",VLOOKUP(M4065,'Hulpblad KAR-parser'!A:C,3,FALSE))</f>
        <v>Fakkelbrand</v>
      </c>
      <c r="P4065" s="136" t="str">
        <f>IF(CONCATENATE(C4065,D4065)="","",VLOOKUP(CONCATENATE(C4065,D4065),Karakteristieken!AQ:AQ,1,FALSE))</f>
        <v/>
      </c>
    </row>
    <row r="4066" spans="1:16" x14ac:dyDescent="0.25">
      <c r="A4066" s="59"/>
      <c r="B4066" s="59"/>
      <c r="C4066" s="59"/>
      <c r="D4066" s="59"/>
      <c r="E4066" s="60" t="s">
        <v>10597</v>
      </c>
      <c r="F4066" s="60"/>
      <c r="G4066" s="60" t="s">
        <v>4203</v>
      </c>
      <c r="H4066" s="60"/>
      <c r="I4066" s="59">
        <f t="shared" si="67"/>
        <v>9</v>
      </c>
      <c r="J4066" s="59" t="s">
        <v>1561</v>
      </c>
      <c r="K4066" s="61"/>
      <c r="L4066" s="62" t="s">
        <v>6737</v>
      </c>
      <c r="M4066" s="62" t="s">
        <v>4203</v>
      </c>
      <c r="N4066" s="72" t="str">
        <f>VLOOKUP(M4066,'Hulpblad KAR-parser'!A:C,2,FALSE)</f>
        <v>Planscenario</v>
      </c>
      <c r="O4066" s="72" t="str">
        <f>IF(VLOOKUP(M4066,'Hulpblad KAR-parser'!A:C,3,FALSE)="","",VLOOKUP(M4066,'Hulpblad KAR-parser'!A:C,3,FALSE))</f>
        <v>Fakkelbrand</v>
      </c>
      <c r="P4066" s="136" t="str">
        <f>IF(CONCATENATE(C4066,D4066)="","",VLOOKUP(CONCATENATE(C4066,D4066),Karakteristieken!AQ:AQ,1,FALSE))</f>
        <v/>
      </c>
    </row>
    <row r="4067" spans="1:16" x14ac:dyDescent="0.25">
      <c r="A4067" s="59"/>
      <c r="B4067" s="59"/>
      <c r="C4067" s="59"/>
      <c r="D4067" s="59"/>
      <c r="E4067" s="60" t="s">
        <v>10598</v>
      </c>
      <c r="F4067" s="60"/>
      <c r="G4067" s="60" t="s">
        <v>4203</v>
      </c>
      <c r="H4067" s="60"/>
      <c r="I4067" s="59">
        <f t="shared" si="67"/>
        <v>12</v>
      </c>
      <c r="J4067" s="59" t="s">
        <v>1561</v>
      </c>
      <c r="K4067" s="61"/>
      <c r="L4067" s="62" t="s">
        <v>6737</v>
      </c>
      <c r="M4067" s="62" t="s">
        <v>4203</v>
      </c>
      <c r="N4067" s="72" t="str">
        <f>VLOOKUP(M4067,'Hulpblad KAR-parser'!A:C,2,FALSE)</f>
        <v>Planscenario</v>
      </c>
      <c r="O4067" s="72" t="str">
        <f>IF(VLOOKUP(M4067,'Hulpblad KAR-parser'!A:C,3,FALSE)="","",VLOOKUP(M4067,'Hulpblad KAR-parser'!A:C,3,FALSE))</f>
        <v>Fakkelbrand</v>
      </c>
      <c r="P4067" s="136" t="str">
        <f>IF(CONCATENATE(C4067,D4067)="","",VLOOKUP(CONCATENATE(C4067,D4067),Karakteristieken!AQ:AQ,1,FALSE))</f>
        <v/>
      </c>
    </row>
    <row r="4068" spans="1:16" x14ac:dyDescent="0.25">
      <c r="A4068" s="59"/>
      <c r="B4068" s="59"/>
      <c r="C4068" s="59"/>
      <c r="D4068" s="59"/>
      <c r="E4068" s="60" t="s">
        <v>10599</v>
      </c>
      <c r="F4068" s="60"/>
      <c r="G4068" s="60" t="s">
        <v>4203</v>
      </c>
      <c r="H4068" s="60"/>
      <c r="I4068" s="59">
        <f t="shared" si="67"/>
        <v>9</v>
      </c>
      <c r="J4068" s="59" t="s">
        <v>1561</v>
      </c>
      <c r="K4068" s="61"/>
      <c r="L4068" s="62" t="s">
        <v>6737</v>
      </c>
      <c r="M4068" s="62" t="s">
        <v>4203</v>
      </c>
      <c r="N4068" s="72" t="str">
        <f>VLOOKUP(M4068,'Hulpblad KAR-parser'!A:C,2,FALSE)</f>
        <v>Planscenario</v>
      </c>
      <c r="O4068" s="72" t="str">
        <f>IF(VLOOKUP(M4068,'Hulpblad KAR-parser'!A:C,3,FALSE)="","",VLOOKUP(M4068,'Hulpblad KAR-parser'!A:C,3,FALSE))</f>
        <v>Fakkelbrand</v>
      </c>
      <c r="P4068" s="136" t="str">
        <f>IF(CONCATENATE(C4068,D4068)="","",VLOOKUP(CONCATENATE(C4068,D4068),Karakteristieken!AQ:AQ,1,FALSE))</f>
        <v/>
      </c>
    </row>
    <row r="4069" spans="1:16" x14ac:dyDescent="0.25">
      <c r="A4069" s="59"/>
      <c r="B4069" s="59"/>
      <c r="C4069" s="59"/>
      <c r="D4069" s="59"/>
      <c r="E4069" s="60" t="s">
        <v>10600</v>
      </c>
      <c r="F4069" s="60"/>
      <c r="G4069" s="60" t="s">
        <v>4203</v>
      </c>
      <c r="H4069" s="60"/>
      <c r="I4069" s="59">
        <f t="shared" si="67"/>
        <v>5</v>
      </c>
      <c r="J4069" s="59" t="s">
        <v>1561</v>
      </c>
      <c r="K4069" s="61"/>
      <c r="L4069" s="62" t="s">
        <v>6737</v>
      </c>
      <c r="M4069" s="62" t="s">
        <v>4203</v>
      </c>
      <c r="N4069" s="72" t="str">
        <f>VLOOKUP(M4069,'Hulpblad KAR-parser'!A:C,2,FALSE)</f>
        <v>Planscenario</v>
      </c>
      <c r="O4069" s="72" t="str">
        <f>IF(VLOOKUP(M4069,'Hulpblad KAR-parser'!A:C,3,FALSE)="","",VLOOKUP(M4069,'Hulpblad KAR-parser'!A:C,3,FALSE))</f>
        <v>Fakkelbrand</v>
      </c>
      <c r="P4069" s="136" t="str">
        <f>IF(CONCATENATE(C4069,D4069)="","",VLOOKUP(CONCATENATE(C4069,D4069),Karakteristieken!AQ:AQ,1,FALSE))</f>
        <v/>
      </c>
    </row>
    <row r="4070" spans="1:16" x14ac:dyDescent="0.25">
      <c r="A4070" s="59"/>
      <c r="B4070" s="59"/>
      <c r="C4070" s="59"/>
      <c r="D4070" s="59"/>
      <c r="E4070" s="60" t="s">
        <v>11998</v>
      </c>
      <c r="F4070" s="60"/>
      <c r="G4070" s="60" t="s">
        <v>4203</v>
      </c>
      <c r="H4070" s="60"/>
      <c r="I4070" s="59">
        <v>6</v>
      </c>
      <c r="J4070" s="59" t="s">
        <v>1561</v>
      </c>
      <c r="K4070" s="61"/>
      <c r="L4070" s="62" t="s">
        <v>6737</v>
      </c>
      <c r="M4070" s="62" t="s">
        <v>4203</v>
      </c>
      <c r="N4070" s="72" t="s">
        <v>4192</v>
      </c>
      <c r="O4070" s="72" t="s">
        <v>4202</v>
      </c>
      <c r="P4070" s="136" t="str">
        <f>IF(CONCATENATE(C4070,D4070)="","",VLOOKUP(CONCATENATE(C4070,D4070),Karakteristieken!AQ:AQ,1,FALSE))</f>
        <v/>
      </c>
    </row>
    <row r="4071" spans="1:16" x14ac:dyDescent="0.25">
      <c r="A4071" s="59">
        <v>200110600</v>
      </c>
      <c r="B4071" s="59">
        <v>200098957</v>
      </c>
      <c r="C4071" s="59" t="s">
        <v>4192</v>
      </c>
      <c r="D4071" s="59" t="s">
        <v>4204</v>
      </c>
      <c r="E4071" s="60" t="s">
        <v>4205</v>
      </c>
      <c r="F4071" s="60"/>
      <c r="G4071" s="60"/>
      <c r="H4071" s="60"/>
      <c r="I4071" s="59">
        <f>LEN(E4071)</f>
        <v>24</v>
      </c>
      <c r="J4071" s="59" t="s">
        <v>1613</v>
      </c>
      <c r="K4071" s="61"/>
      <c r="L4071" s="62" t="s">
        <v>6737</v>
      </c>
      <c r="M4071" s="62" t="s">
        <v>4205</v>
      </c>
      <c r="N4071" s="72" t="str">
        <f>VLOOKUP(M4071,'Hulpblad KAR-parser'!A:C,2,FALSE)</f>
        <v>Planscenario</v>
      </c>
      <c r="O4071" s="72" t="str">
        <f>IF(VLOOKUP(M4071,'Hulpblad KAR-parser'!A:C,3,FALSE)="","",VLOOKUP(M4071,'Hulpblad KAR-parser'!A:C,3,FALSE))</f>
        <v>PGS opslag</v>
      </c>
      <c r="P4071" s="136" t="str">
        <f>IF(CONCATENATE(C4071,D4071)="","",VLOOKUP(CONCATENATE(C4071,D4071),Karakteristieken!AQ:AQ,1,FALSE))</f>
        <v>PlanscenarioPGS opslag</v>
      </c>
    </row>
    <row r="4072" spans="1:16" x14ac:dyDescent="0.25">
      <c r="A4072" s="59"/>
      <c r="B4072" s="59"/>
      <c r="C4072" s="59"/>
      <c r="D4072" s="59"/>
      <c r="E4072" s="60" t="s">
        <v>10601</v>
      </c>
      <c r="F4072" s="60"/>
      <c r="G4072" s="60" t="s">
        <v>4205</v>
      </c>
      <c r="H4072" s="60"/>
      <c r="I4072" s="59">
        <f>LEN(E4072)</f>
        <v>11</v>
      </c>
      <c r="J4072" s="59" t="s">
        <v>1561</v>
      </c>
      <c r="K4072" s="61"/>
      <c r="L4072" s="62" t="s">
        <v>6737</v>
      </c>
      <c r="M4072" s="62" t="s">
        <v>4205</v>
      </c>
      <c r="N4072" s="72" t="str">
        <f>VLOOKUP(M4072,'Hulpblad KAR-parser'!A:C,2,FALSE)</f>
        <v>Planscenario</v>
      </c>
      <c r="O4072" s="72" t="str">
        <f>IF(VLOOKUP(M4072,'Hulpblad KAR-parser'!A:C,3,FALSE)="","",VLOOKUP(M4072,'Hulpblad KAR-parser'!A:C,3,FALSE))</f>
        <v>PGS opslag</v>
      </c>
      <c r="P4072" s="136" t="str">
        <f>IF(CONCATENATE(C4072,D4072)="","",VLOOKUP(CONCATENATE(C4072,D4072),Karakteristieken!AQ:AQ,1,FALSE))</f>
        <v/>
      </c>
    </row>
    <row r="4073" spans="1:16" x14ac:dyDescent="0.25">
      <c r="A4073" s="59"/>
      <c r="B4073" s="59"/>
      <c r="C4073" s="59"/>
      <c r="D4073" s="59"/>
      <c r="E4073" s="60" t="s">
        <v>11999</v>
      </c>
      <c r="F4073" s="60"/>
      <c r="G4073" s="60" t="s">
        <v>4205</v>
      </c>
      <c r="H4073" s="60"/>
      <c r="I4073" s="59">
        <v>11</v>
      </c>
      <c r="J4073" s="59" t="s">
        <v>1561</v>
      </c>
      <c r="K4073" s="61"/>
      <c r="L4073" s="62" t="s">
        <v>6737</v>
      </c>
      <c r="M4073" s="62" t="s">
        <v>4205</v>
      </c>
      <c r="N4073" s="72" t="s">
        <v>4192</v>
      </c>
      <c r="O4073" s="72" t="s">
        <v>4204</v>
      </c>
      <c r="P4073" s="136" t="str">
        <f>IF(CONCATENATE(C4073,D4073)="","",VLOOKUP(CONCATENATE(C4073,D4073),Karakteristieken!AQ:AQ,1,FALSE))</f>
        <v/>
      </c>
    </row>
    <row r="4074" spans="1:16" x14ac:dyDescent="0.25">
      <c r="A4074" s="59">
        <v>200110601</v>
      </c>
      <c r="B4074" s="59">
        <v>200098958</v>
      </c>
      <c r="C4074" s="59" t="s">
        <v>4192</v>
      </c>
      <c r="D4074" s="59" t="s">
        <v>4206</v>
      </c>
      <c r="E4074" s="60" t="s">
        <v>4207</v>
      </c>
      <c r="F4074" s="60"/>
      <c r="G4074" s="60"/>
      <c r="H4074" s="60"/>
      <c r="I4074" s="59">
        <f>LEN(E4074)</f>
        <v>23</v>
      </c>
      <c r="J4074" s="59" t="s">
        <v>1613</v>
      </c>
      <c r="K4074" s="61"/>
      <c r="L4074" s="62" t="s">
        <v>6737</v>
      </c>
      <c r="M4074" s="62" t="s">
        <v>4207</v>
      </c>
      <c r="N4074" s="72" t="str">
        <f>VLOOKUP(M4074,'Hulpblad KAR-parser'!A:C,2,FALSE)</f>
        <v>Planscenario</v>
      </c>
      <c r="O4074" s="72" t="str">
        <f>IF(VLOOKUP(M4074,'Hulpblad KAR-parser'!A:C,3,FALSE)="","",VLOOKUP(M4074,'Hulpblad KAR-parser'!A:C,3,FALSE))</f>
        <v>Plasbrand</v>
      </c>
      <c r="P4074" s="136" t="str">
        <f>IF(CONCATENATE(C4074,D4074)="","",VLOOKUP(CONCATENATE(C4074,D4074),Karakteristieken!AQ:AQ,1,FALSE))</f>
        <v>PlanscenarioPlasbrand</v>
      </c>
    </row>
    <row r="4075" spans="1:16" x14ac:dyDescent="0.25">
      <c r="A4075" s="59"/>
      <c r="B4075" s="59"/>
      <c r="C4075" s="59"/>
      <c r="D4075" s="59"/>
      <c r="E4075" s="60" t="s">
        <v>10602</v>
      </c>
      <c r="F4075" s="60"/>
      <c r="G4075" s="60" t="s">
        <v>4207</v>
      </c>
      <c r="H4075" s="60"/>
      <c r="I4075" s="59">
        <f>LEN(E4075)</f>
        <v>7</v>
      </c>
      <c r="J4075" s="59" t="s">
        <v>1561</v>
      </c>
      <c r="K4075" s="61"/>
      <c r="L4075" s="62" t="s">
        <v>6737</v>
      </c>
      <c r="M4075" s="62" t="s">
        <v>4207</v>
      </c>
      <c r="N4075" s="72" t="str">
        <f>VLOOKUP(M4075,'Hulpblad KAR-parser'!A:C,2,FALSE)</f>
        <v>Planscenario</v>
      </c>
      <c r="O4075" s="72" t="str">
        <f>IF(VLOOKUP(M4075,'Hulpblad KAR-parser'!A:C,3,FALSE)="","",VLOOKUP(M4075,'Hulpblad KAR-parser'!A:C,3,FALSE))</f>
        <v>Plasbrand</v>
      </c>
      <c r="P4075" s="136" t="str">
        <f>IF(CONCATENATE(C4075,D4075)="","",VLOOKUP(CONCATENATE(C4075,D4075),Karakteristieken!AQ:AQ,1,FALSE))</f>
        <v/>
      </c>
    </row>
    <row r="4076" spans="1:16" x14ac:dyDescent="0.25">
      <c r="A4076" s="59"/>
      <c r="B4076" s="59"/>
      <c r="C4076" s="59"/>
      <c r="D4076" s="59"/>
      <c r="E4076" s="60" t="s">
        <v>10603</v>
      </c>
      <c r="F4076" s="60"/>
      <c r="G4076" s="60" t="s">
        <v>4207</v>
      </c>
      <c r="H4076" s="60"/>
      <c r="I4076" s="59">
        <f>LEN(E4076)</f>
        <v>10</v>
      </c>
      <c r="J4076" s="59" t="s">
        <v>1561</v>
      </c>
      <c r="K4076" s="61"/>
      <c r="L4076" s="62" t="s">
        <v>6737</v>
      </c>
      <c r="M4076" s="62" t="s">
        <v>4207</v>
      </c>
      <c r="N4076" s="72" t="str">
        <f>VLOOKUP(M4076,'Hulpblad KAR-parser'!A:C,2,FALSE)</f>
        <v>Planscenario</v>
      </c>
      <c r="O4076" s="72" t="str">
        <f>IF(VLOOKUP(M4076,'Hulpblad KAR-parser'!A:C,3,FALSE)="","",VLOOKUP(M4076,'Hulpblad KAR-parser'!A:C,3,FALSE))</f>
        <v>Plasbrand</v>
      </c>
      <c r="P4076" s="136" t="str">
        <f>IF(CONCATENATE(C4076,D4076)="","",VLOOKUP(CONCATENATE(C4076,D4076),Karakteristieken!AQ:AQ,1,FALSE))</f>
        <v/>
      </c>
    </row>
    <row r="4077" spans="1:16" x14ac:dyDescent="0.25">
      <c r="A4077" s="59"/>
      <c r="B4077" s="59"/>
      <c r="C4077" s="59"/>
      <c r="D4077" s="59"/>
      <c r="E4077" s="60" t="s">
        <v>10604</v>
      </c>
      <c r="F4077" s="60"/>
      <c r="G4077" s="60" t="s">
        <v>4207</v>
      </c>
      <c r="H4077" s="60"/>
      <c r="I4077" s="59">
        <f>LEN(E4077)</f>
        <v>5</v>
      </c>
      <c r="J4077" s="59" t="s">
        <v>1561</v>
      </c>
      <c r="K4077" s="61"/>
      <c r="L4077" s="62" t="s">
        <v>6737</v>
      </c>
      <c r="M4077" s="62" t="s">
        <v>4207</v>
      </c>
      <c r="N4077" s="72" t="str">
        <f>VLOOKUP(M4077,'Hulpblad KAR-parser'!A:C,2,FALSE)</f>
        <v>Planscenario</v>
      </c>
      <c r="O4077" s="72" t="str">
        <f>IF(VLOOKUP(M4077,'Hulpblad KAR-parser'!A:C,3,FALSE)="","",VLOOKUP(M4077,'Hulpblad KAR-parser'!A:C,3,FALSE))</f>
        <v>Plasbrand</v>
      </c>
      <c r="P4077" s="136" t="str">
        <f>IF(CONCATENATE(C4077,D4077)="","",VLOOKUP(CONCATENATE(C4077,D4077),Karakteristieken!AQ:AQ,1,FALSE))</f>
        <v/>
      </c>
    </row>
    <row r="4078" spans="1:16" x14ac:dyDescent="0.25">
      <c r="A4078" s="59"/>
      <c r="B4078" s="59"/>
      <c r="C4078" s="59"/>
      <c r="D4078" s="59"/>
      <c r="E4078" s="60" t="s">
        <v>12000</v>
      </c>
      <c r="F4078" s="60"/>
      <c r="G4078" s="60" t="s">
        <v>4207</v>
      </c>
      <c r="H4078" s="60"/>
      <c r="I4078" s="59">
        <v>10</v>
      </c>
      <c r="J4078" s="59" t="s">
        <v>1561</v>
      </c>
      <c r="K4078" s="61"/>
      <c r="L4078" s="62" t="s">
        <v>6737</v>
      </c>
      <c r="M4078" s="62" t="s">
        <v>4207</v>
      </c>
      <c r="N4078" s="72" t="s">
        <v>4192</v>
      </c>
      <c r="O4078" s="72" t="s">
        <v>4206</v>
      </c>
      <c r="P4078" s="136" t="str">
        <f>IF(CONCATENATE(C4078,D4078)="","",VLOOKUP(CONCATENATE(C4078,D4078),Karakteristieken!AQ:AQ,1,FALSE))</f>
        <v/>
      </c>
    </row>
    <row r="4079" spans="1:16" x14ac:dyDescent="0.25">
      <c r="A4079" s="59">
        <v>200110602</v>
      </c>
      <c r="B4079" s="59">
        <v>200098959</v>
      </c>
      <c r="C4079" s="59" t="s">
        <v>4192</v>
      </c>
      <c r="D4079" s="59" t="s">
        <v>4208</v>
      </c>
      <c r="E4079" s="60" t="s">
        <v>4209</v>
      </c>
      <c r="F4079" s="60"/>
      <c r="G4079" s="60"/>
      <c r="H4079" s="60"/>
      <c r="I4079" s="59">
        <f>LEN(E4079)</f>
        <v>27</v>
      </c>
      <c r="J4079" s="59" t="s">
        <v>1613</v>
      </c>
      <c r="K4079" s="61"/>
      <c r="L4079" s="62" t="s">
        <v>6737</v>
      </c>
      <c r="M4079" s="62" t="s">
        <v>4209</v>
      </c>
      <c r="N4079" s="72" t="str">
        <f>VLOOKUP(M4079,'Hulpblad KAR-parser'!A:C,2,FALSE)</f>
        <v>Planscenario</v>
      </c>
      <c r="O4079" s="72" t="str">
        <f>IF(VLOOKUP(M4079,'Hulpblad KAR-parser'!A:C,3,FALSE)="","",VLOOKUP(M4079,'Hulpblad KAR-parser'!A:C,3,FALSE))</f>
        <v>Toxische plasverdamp</v>
      </c>
      <c r="P4079" s="136" t="str">
        <f>IF(CONCATENATE(C4079,D4079)="","",VLOOKUP(CONCATENATE(C4079,D4079),Karakteristieken!AQ:AQ,1,FALSE))</f>
        <v>PlanscenarioToxische plasverdamp</v>
      </c>
    </row>
    <row r="4080" spans="1:16" x14ac:dyDescent="0.25">
      <c r="A4080" s="59"/>
      <c r="B4080" s="59"/>
      <c r="C4080" s="59"/>
      <c r="D4080" s="59"/>
      <c r="E4080" s="60" t="s">
        <v>12001</v>
      </c>
      <c r="F4080" s="60"/>
      <c r="G4080" s="60" t="s">
        <v>4209</v>
      </c>
      <c r="H4080" s="60"/>
      <c r="I4080" s="59">
        <v>14</v>
      </c>
      <c r="J4080" s="59" t="s">
        <v>1561</v>
      </c>
      <c r="K4080" s="61"/>
      <c r="L4080" s="62" t="s">
        <v>6737</v>
      </c>
      <c r="M4080" s="62" t="s">
        <v>4209</v>
      </c>
      <c r="N4080" s="72" t="s">
        <v>4192</v>
      </c>
      <c r="O4080" s="72" t="s">
        <v>4208</v>
      </c>
      <c r="P4080" s="136" t="str">
        <f>IF(CONCATENATE(C4080,D4080)="","",VLOOKUP(CONCATENATE(C4080,D4080),Karakteristieken!AQ:AQ,1,FALSE))</f>
        <v/>
      </c>
    </row>
    <row r="4081" spans="1:16" x14ac:dyDescent="0.25">
      <c r="A4081" s="59"/>
      <c r="B4081" s="59"/>
      <c r="C4081" s="59"/>
      <c r="D4081" s="59"/>
      <c r="E4081" s="60" t="s">
        <v>10605</v>
      </c>
      <c r="F4081" s="60"/>
      <c r="G4081" s="60" t="s">
        <v>4209</v>
      </c>
      <c r="H4081" s="60"/>
      <c r="I4081" s="59">
        <f t="shared" ref="I4081:I4144" si="68">LEN(E4081)</f>
        <v>14</v>
      </c>
      <c r="J4081" s="59" t="s">
        <v>1561</v>
      </c>
      <c r="K4081" s="61"/>
      <c r="L4081" s="62" t="s">
        <v>6737</v>
      </c>
      <c r="M4081" s="62" t="s">
        <v>4209</v>
      </c>
      <c r="N4081" s="72" t="str">
        <f>VLOOKUP(M4081,'Hulpblad KAR-parser'!A:C,2,FALSE)</f>
        <v>Planscenario</v>
      </c>
      <c r="O4081" s="72" t="str">
        <f>IF(VLOOKUP(M4081,'Hulpblad KAR-parser'!A:C,3,FALSE)="","",VLOOKUP(M4081,'Hulpblad KAR-parser'!A:C,3,FALSE))</f>
        <v>Toxische plasverdamp</v>
      </c>
      <c r="P4081" s="136" t="str">
        <f>IF(CONCATENATE(C4081,D4081)="","",VLOOKUP(CONCATENATE(C4081,D4081),Karakteristieken!AQ:AQ,1,FALSE))</f>
        <v/>
      </c>
    </row>
    <row r="4082" spans="1:16" x14ac:dyDescent="0.25">
      <c r="A4082" s="59">
        <v>200110603</v>
      </c>
      <c r="B4082" s="59">
        <v>200059292</v>
      </c>
      <c r="C4082" s="59" t="s">
        <v>5538</v>
      </c>
      <c r="D4082" s="59" t="s">
        <v>4491</v>
      </c>
      <c r="E4082" s="60" t="s">
        <v>6622</v>
      </c>
      <c r="F4082" s="60"/>
      <c r="G4082" s="60"/>
      <c r="H4082" s="60"/>
      <c r="I4082" s="59">
        <f t="shared" si="68"/>
        <v>26</v>
      </c>
      <c r="J4082" s="59" t="s">
        <v>1613</v>
      </c>
      <c r="K4082" s="61"/>
      <c r="L4082" s="62" t="s">
        <v>6738</v>
      </c>
      <c r="M4082" s="62" t="s">
        <v>6622</v>
      </c>
      <c r="N4082" s="72" t="str">
        <f>VLOOKUP(M4082,'Hulpblad KAR-parser'!A:C,2,FALSE)</f>
        <v>Soort vaartuig</v>
      </c>
      <c r="O4082" s="72" t="str">
        <f>IF(VLOOKUP(M4082,'Hulpblad KAR-parser'!A:C,3,FALSE)="","",VLOOKUP(M4082,'Hulpblad KAR-parser'!A:C,3,FALSE))</f>
        <v>Recr-/Pleziervaart</v>
      </c>
      <c r="P4082" s="136" t="str">
        <f>IF(CONCATENATE(C4082,D4082)="","",VLOOKUP(CONCATENATE(C4082,D4082),Karakteristieken!AQ:AQ,1,FALSE))</f>
        <v>Soort vaartuigRecr-/Pleziervaart</v>
      </c>
    </row>
    <row r="4083" spans="1:16" x14ac:dyDescent="0.25">
      <c r="A4083" s="59"/>
      <c r="B4083" s="59"/>
      <c r="C4083" s="59"/>
      <c r="D4083" s="59"/>
      <c r="E4083" s="60" t="s">
        <v>8371</v>
      </c>
      <c r="F4083" s="60"/>
      <c r="G4083" s="60" t="s">
        <v>6622</v>
      </c>
      <c r="H4083" s="60"/>
      <c r="I4083" s="59">
        <f t="shared" si="68"/>
        <v>18</v>
      </c>
      <c r="J4083" s="59" t="s">
        <v>1561</v>
      </c>
      <c r="K4083" s="61"/>
      <c r="L4083" s="62" t="s">
        <v>6738</v>
      </c>
      <c r="M4083" s="62" t="s">
        <v>6622</v>
      </c>
      <c r="N4083" s="72" t="str">
        <f>VLOOKUP(M4083,'Hulpblad KAR-parser'!A:C,2,FALSE)</f>
        <v>Soort vaartuig</v>
      </c>
      <c r="O4083" s="72" t="str">
        <f>IF(VLOOKUP(M4083,'Hulpblad KAR-parser'!A:C,3,FALSE)="","",VLOOKUP(M4083,'Hulpblad KAR-parser'!A:C,3,FALSE))</f>
        <v>Recr-/Pleziervaart</v>
      </c>
      <c r="P4083" s="136" t="str">
        <f>IF(CONCATENATE(C4083,D4083)="","",VLOOKUP(CONCATENATE(C4083,D4083),Karakteristieken!AQ:AQ,1,FALSE))</f>
        <v/>
      </c>
    </row>
    <row r="4084" spans="1:16" x14ac:dyDescent="0.25">
      <c r="A4084" s="59"/>
      <c r="B4084" s="59"/>
      <c r="C4084" s="59"/>
      <c r="D4084" s="59"/>
      <c r="E4084" s="60" t="s">
        <v>8372</v>
      </c>
      <c r="F4084" s="60"/>
      <c r="G4084" s="60" t="s">
        <v>6622</v>
      </c>
      <c r="H4084" s="60"/>
      <c r="I4084" s="59">
        <f t="shared" si="68"/>
        <v>23</v>
      </c>
      <c r="J4084" s="59" t="s">
        <v>1561</v>
      </c>
      <c r="K4084" s="61"/>
      <c r="L4084" s="62" t="s">
        <v>6738</v>
      </c>
      <c r="M4084" s="62" t="s">
        <v>6622</v>
      </c>
      <c r="N4084" s="72" t="str">
        <f>VLOOKUP(M4084,'Hulpblad KAR-parser'!A:C,2,FALSE)</f>
        <v>Soort vaartuig</v>
      </c>
      <c r="O4084" s="72" t="str">
        <f>IF(VLOOKUP(M4084,'Hulpblad KAR-parser'!A:C,3,FALSE)="","",VLOOKUP(M4084,'Hulpblad KAR-parser'!A:C,3,FALSE))</f>
        <v>Recr-/Pleziervaart</v>
      </c>
      <c r="P4084" s="136" t="str">
        <f>IF(CONCATENATE(C4084,D4084)="","",VLOOKUP(CONCATENATE(C4084,D4084),Karakteristieken!AQ:AQ,1,FALSE))</f>
        <v/>
      </c>
    </row>
    <row r="4085" spans="1:16" x14ac:dyDescent="0.25">
      <c r="A4085" s="59"/>
      <c r="B4085" s="59"/>
      <c r="C4085" s="59"/>
      <c r="D4085" s="59"/>
      <c r="E4085" s="60" t="s">
        <v>8373</v>
      </c>
      <c r="F4085" s="60"/>
      <c r="G4085" s="60" t="s">
        <v>6622</v>
      </c>
      <c r="H4085" s="60"/>
      <c r="I4085" s="59">
        <f t="shared" si="68"/>
        <v>22</v>
      </c>
      <c r="J4085" s="59" t="s">
        <v>1561</v>
      </c>
      <c r="K4085" s="61"/>
      <c r="L4085" s="62" t="s">
        <v>6738</v>
      </c>
      <c r="M4085" s="62" t="s">
        <v>6622</v>
      </c>
      <c r="N4085" s="72" t="str">
        <f>VLOOKUP(M4085,'Hulpblad KAR-parser'!A:C,2,FALSE)</f>
        <v>Soort vaartuig</v>
      </c>
      <c r="O4085" s="72" t="str">
        <f>IF(VLOOKUP(M4085,'Hulpblad KAR-parser'!A:C,3,FALSE)="","",VLOOKUP(M4085,'Hulpblad KAR-parser'!A:C,3,FALSE))</f>
        <v>Recr-/Pleziervaart</v>
      </c>
      <c r="P4085" s="136" t="str">
        <f>IF(CONCATENATE(C4085,D4085)="","",VLOOKUP(CONCATENATE(C4085,D4085),Karakteristieken!AQ:AQ,1,FALSE))</f>
        <v/>
      </c>
    </row>
    <row r="4086" spans="1:16" x14ac:dyDescent="0.25">
      <c r="A4086" s="59"/>
      <c r="B4086" s="59"/>
      <c r="C4086" s="59"/>
      <c r="D4086" s="59"/>
      <c r="E4086" s="60" t="s">
        <v>8375</v>
      </c>
      <c r="F4086" s="60"/>
      <c r="G4086" s="60" t="s">
        <v>6622</v>
      </c>
      <c r="H4086" s="60"/>
      <c r="I4086" s="59">
        <f t="shared" si="68"/>
        <v>19</v>
      </c>
      <c r="J4086" s="59" t="s">
        <v>1561</v>
      </c>
      <c r="K4086" s="61"/>
      <c r="L4086" s="62" t="s">
        <v>6738</v>
      </c>
      <c r="M4086" s="62" t="s">
        <v>6622</v>
      </c>
      <c r="N4086" s="72" t="str">
        <f>VLOOKUP(M4086,'Hulpblad KAR-parser'!A:C,2,FALSE)</f>
        <v>Soort vaartuig</v>
      </c>
      <c r="O4086" s="72" t="str">
        <f>IF(VLOOKUP(M4086,'Hulpblad KAR-parser'!A:C,3,FALSE)="","",VLOOKUP(M4086,'Hulpblad KAR-parser'!A:C,3,FALSE))</f>
        <v>Recr-/Pleziervaart</v>
      </c>
      <c r="P4086" s="136" t="str">
        <f>IF(CONCATENATE(C4086,D4086)="","",VLOOKUP(CONCATENATE(C4086,D4086),Karakteristieken!AQ:AQ,1,FALSE))</f>
        <v/>
      </c>
    </row>
    <row r="4087" spans="1:16" x14ac:dyDescent="0.25">
      <c r="A4087" s="59"/>
      <c r="B4087" s="59"/>
      <c r="C4087" s="59"/>
      <c r="D4087" s="59"/>
      <c r="E4087" s="60" t="s">
        <v>8376</v>
      </c>
      <c r="F4087" s="60"/>
      <c r="G4087" s="60" t="s">
        <v>6622</v>
      </c>
      <c r="H4087" s="60"/>
      <c r="I4087" s="59">
        <f t="shared" si="68"/>
        <v>24</v>
      </c>
      <c r="J4087" s="59" t="s">
        <v>1561</v>
      </c>
      <c r="K4087" s="61"/>
      <c r="L4087" s="62" t="s">
        <v>6738</v>
      </c>
      <c r="M4087" s="62" t="s">
        <v>6622</v>
      </c>
      <c r="N4087" s="72" t="str">
        <f>VLOOKUP(M4087,'Hulpblad KAR-parser'!A:C,2,FALSE)</f>
        <v>Soort vaartuig</v>
      </c>
      <c r="O4087" s="72" t="str">
        <f>IF(VLOOKUP(M4087,'Hulpblad KAR-parser'!A:C,3,FALSE)="","",VLOOKUP(M4087,'Hulpblad KAR-parser'!A:C,3,FALSE))</f>
        <v>Recr-/Pleziervaart</v>
      </c>
      <c r="P4087" s="136" t="str">
        <f>IF(CONCATENATE(C4087,D4087)="","",VLOOKUP(CONCATENATE(C4087,D4087),Karakteristieken!AQ:AQ,1,FALSE))</f>
        <v/>
      </c>
    </row>
    <row r="4088" spans="1:16" x14ac:dyDescent="0.25">
      <c r="A4088" s="59"/>
      <c r="B4088" s="59"/>
      <c r="C4088" s="59"/>
      <c r="D4088" s="59"/>
      <c r="E4088" s="60" t="s">
        <v>8378</v>
      </c>
      <c r="F4088" s="60"/>
      <c r="G4088" s="60" t="s">
        <v>6622</v>
      </c>
      <c r="H4088" s="60"/>
      <c r="I4088" s="59">
        <f t="shared" si="68"/>
        <v>20</v>
      </c>
      <c r="J4088" s="59" t="s">
        <v>1561</v>
      </c>
      <c r="K4088" s="61"/>
      <c r="L4088" s="62" t="s">
        <v>6738</v>
      </c>
      <c r="M4088" s="62" t="s">
        <v>6622</v>
      </c>
      <c r="N4088" s="72" t="str">
        <f>VLOOKUP(M4088,'Hulpblad KAR-parser'!A:C,2,FALSE)</f>
        <v>Soort vaartuig</v>
      </c>
      <c r="O4088" s="72" t="str">
        <f>IF(VLOOKUP(M4088,'Hulpblad KAR-parser'!A:C,3,FALSE)="","",VLOOKUP(M4088,'Hulpblad KAR-parser'!A:C,3,FALSE))</f>
        <v>Recr-/Pleziervaart</v>
      </c>
      <c r="P4088" s="136" t="str">
        <f>IF(CONCATENATE(C4088,D4088)="","",VLOOKUP(CONCATENATE(C4088,D4088),Karakteristieken!AQ:AQ,1,FALSE))</f>
        <v/>
      </c>
    </row>
    <row r="4089" spans="1:16" x14ac:dyDescent="0.25">
      <c r="A4089" s="59"/>
      <c r="B4089" s="59"/>
      <c r="C4089" s="59"/>
      <c r="D4089" s="59"/>
      <c r="E4089" s="60" t="s">
        <v>8379</v>
      </c>
      <c r="F4089" s="60"/>
      <c r="G4089" s="60" t="s">
        <v>6622</v>
      </c>
      <c r="H4089" s="60"/>
      <c r="I4089" s="59">
        <f t="shared" si="68"/>
        <v>21</v>
      </c>
      <c r="J4089" s="59" t="s">
        <v>1561</v>
      </c>
      <c r="K4089" s="61"/>
      <c r="L4089" s="62" t="s">
        <v>6738</v>
      </c>
      <c r="M4089" s="62" t="s">
        <v>6622</v>
      </c>
      <c r="N4089" s="72" t="str">
        <f>VLOOKUP(M4089,'Hulpblad KAR-parser'!A:C,2,FALSE)</f>
        <v>Soort vaartuig</v>
      </c>
      <c r="O4089" s="72" t="str">
        <f>IF(VLOOKUP(M4089,'Hulpblad KAR-parser'!A:C,3,FALSE)="","",VLOOKUP(M4089,'Hulpblad KAR-parser'!A:C,3,FALSE))</f>
        <v>Recr-/Pleziervaart</v>
      </c>
      <c r="P4089" s="136" t="str">
        <f>IF(CONCATENATE(C4089,D4089)="","",VLOOKUP(CONCATENATE(C4089,D4089),Karakteristieken!AQ:AQ,1,FALSE))</f>
        <v/>
      </c>
    </row>
    <row r="4090" spans="1:16" x14ac:dyDescent="0.25">
      <c r="A4090" s="59"/>
      <c r="B4090" s="59"/>
      <c r="C4090" s="59"/>
      <c r="D4090" s="59"/>
      <c r="E4090" s="60" t="s">
        <v>8381</v>
      </c>
      <c r="F4090" s="60"/>
      <c r="G4090" s="60" t="s">
        <v>6622</v>
      </c>
      <c r="H4090" s="60"/>
      <c r="I4090" s="59">
        <f t="shared" si="68"/>
        <v>21</v>
      </c>
      <c r="J4090" s="59" t="s">
        <v>1561</v>
      </c>
      <c r="K4090" s="61"/>
      <c r="L4090" s="62" t="s">
        <v>6738</v>
      </c>
      <c r="M4090" s="62" t="s">
        <v>6622</v>
      </c>
      <c r="N4090" s="72" t="str">
        <f>VLOOKUP(M4090,'Hulpblad KAR-parser'!A:C,2,FALSE)</f>
        <v>Soort vaartuig</v>
      </c>
      <c r="O4090" s="72" t="str">
        <f>IF(VLOOKUP(M4090,'Hulpblad KAR-parser'!A:C,3,FALSE)="","",VLOOKUP(M4090,'Hulpblad KAR-parser'!A:C,3,FALSE))</f>
        <v>Recr-/Pleziervaart</v>
      </c>
      <c r="P4090" s="136" t="str">
        <f>IF(CONCATENATE(C4090,D4090)="","",VLOOKUP(CONCATENATE(C4090,D4090),Karakteristieken!AQ:AQ,1,FALSE))</f>
        <v/>
      </c>
    </row>
    <row r="4091" spans="1:16" x14ac:dyDescent="0.25">
      <c r="A4091" s="59"/>
      <c r="B4091" s="59"/>
      <c r="C4091" s="59"/>
      <c r="D4091" s="59"/>
      <c r="E4091" s="60" t="s">
        <v>8382</v>
      </c>
      <c r="F4091" s="60"/>
      <c r="G4091" s="60" t="s">
        <v>6622</v>
      </c>
      <c r="H4091" s="60"/>
      <c r="I4091" s="59">
        <f t="shared" si="68"/>
        <v>23</v>
      </c>
      <c r="J4091" s="59" t="s">
        <v>1561</v>
      </c>
      <c r="K4091" s="61"/>
      <c r="L4091" s="62" t="s">
        <v>6738</v>
      </c>
      <c r="M4091" s="62" t="s">
        <v>6622</v>
      </c>
      <c r="N4091" s="72" t="str">
        <f>VLOOKUP(M4091,'Hulpblad KAR-parser'!A:C,2,FALSE)</f>
        <v>Soort vaartuig</v>
      </c>
      <c r="O4091" s="72" t="str">
        <f>IF(VLOOKUP(M4091,'Hulpblad KAR-parser'!A:C,3,FALSE)="","",VLOOKUP(M4091,'Hulpblad KAR-parser'!A:C,3,FALSE))</f>
        <v>Recr-/Pleziervaart</v>
      </c>
      <c r="P4091" s="136" t="str">
        <f>IF(CONCATENATE(C4091,D4091)="","",VLOOKUP(CONCATENATE(C4091,D4091),Karakteristieken!AQ:AQ,1,FALSE))</f>
        <v/>
      </c>
    </row>
    <row r="4092" spans="1:16" x14ac:dyDescent="0.25">
      <c r="A4092" s="59"/>
      <c r="B4092" s="59"/>
      <c r="C4092" s="59"/>
      <c r="D4092" s="59"/>
      <c r="E4092" s="60" t="s">
        <v>8383</v>
      </c>
      <c r="F4092" s="60"/>
      <c r="G4092" s="60" t="s">
        <v>6622</v>
      </c>
      <c r="H4092" s="60"/>
      <c r="I4092" s="59">
        <f t="shared" si="68"/>
        <v>28</v>
      </c>
      <c r="J4092" s="59" t="s">
        <v>1561</v>
      </c>
      <c r="K4092" s="61"/>
      <c r="L4092" s="62" t="s">
        <v>6738</v>
      </c>
      <c r="M4092" s="62" t="s">
        <v>6622</v>
      </c>
      <c r="N4092" s="72" t="str">
        <f>VLOOKUP(M4092,'Hulpblad KAR-parser'!A:C,2,FALSE)</f>
        <v>Soort vaartuig</v>
      </c>
      <c r="O4092" s="72" t="str">
        <f>IF(VLOOKUP(M4092,'Hulpblad KAR-parser'!A:C,3,FALSE)="","",VLOOKUP(M4092,'Hulpblad KAR-parser'!A:C,3,FALSE))</f>
        <v>Recr-/Pleziervaart</v>
      </c>
      <c r="P4092" s="136" t="str">
        <f>IF(CONCATENATE(C4092,D4092)="","",VLOOKUP(CONCATENATE(C4092,D4092),Karakteristieken!AQ:AQ,1,FALSE))</f>
        <v/>
      </c>
    </row>
    <row r="4093" spans="1:16" x14ac:dyDescent="0.25">
      <c r="A4093" s="59"/>
      <c r="B4093" s="59"/>
      <c r="C4093" s="59"/>
      <c r="D4093" s="59"/>
      <c r="E4093" s="60" t="s">
        <v>8394</v>
      </c>
      <c r="F4093" s="60"/>
      <c r="G4093" s="60" t="s">
        <v>6622</v>
      </c>
      <c r="H4093" s="60"/>
      <c r="I4093" s="59">
        <f t="shared" si="68"/>
        <v>23</v>
      </c>
      <c r="J4093" s="59" t="s">
        <v>1561</v>
      </c>
      <c r="K4093" s="61"/>
      <c r="L4093" s="62" t="s">
        <v>6738</v>
      </c>
      <c r="M4093" s="62" t="s">
        <v>6622</v>
      </c>
      <c r="N4093" s="72" t="str">
        <f>VLOOKUP(M4093,'Hulpblad KAR-parser'!A:C,2,FALSE)</f>
        <v>Soort vaartuig</v>
      </c>
      <c r="O4093" s="72" t="str">
        <f>IF(VLOOKUP(M4093,'Hulpblad KAR-parser'!A:C,3,FALSE)="","",VLOOKUP(M4093,'Hulpblad KAR-parser'!A:C,3,FALSE))</f>
        <v>Recr-/Pleziervaart</v>
      </c>
      <c r="P4093" s="136" t="str">
        <f>IF(CONCATENATE(C4093,D4093)="","",VLOOKUP(CONCATENATE(C4093,D4093),Karakteristieken!AQ:AQ,1,FALSE))</f>
        <v/>
      </c>
    </row>
    <row r="4094" spans="1:16" x14ac:dyDescent="0.25">
      <c r="A4094" s="59"/>
      <c r="B4094" s="59"/>
      <c r="C4094" s="59"/>
      <c r="D4094" s="59"/>
      <c r="E4094" s="60" t="s">
        <v>8401</v>
      </c>
      <c r="F4094" s="60"/>
      <c r="G4094" s="60" t="s">
        <v>6622</v>
      </c>
      <c r="H4094" s="60"/>
      <c r="I4094" s="59">
        <f t="shared" si="68"/>
        <v>17</v>
      </c>
      <c r="J4094" s="59" t="s">
        <v>1561</v>
      </c>
      <c r="K4094" s="61"/>
      <c r="L4094" s="62" t="s">
        <v>6738</v>
      </c>
      <c r="M4094" s="62" t="s">
        <v>6622</v>
      </c>
      <c r="N4094" s="72" t="str">
        <f>VLOOKUP(M4094,'Hulpblad KAR-parser'!A:C,2,FALSE)</f>
        <v>Soort vaartuig</v>
      </c>
      <c r="O4094" s="72" t="str">
        <f>IF(VLOOKUP(M4094,'Hulpblad KAR-parser'!A:C,3,FALSE)="","",VLOOKUP(M4094,'Hulpblad KAR-parser'!A:C,3,FALSE))</f>
        <v>Recr-/Pleziervaart</v>
      </c>
      <c r="P4094" s="136" t="str">
        <f>IF(CONCATENATE(C4094,D4094)="","",VLOOKUP(CONCATENATE(C4094,D4094),Karakteristieken!AQ:AQ,1,FALSE))</f>
        <v/>
      </c>
    </row>
    <row r="4095" spans="1:16" x14ac:dyDescent="0.25">
      <c r="A4095" s="59"/>
      <c r="B4095" s="59"/>
      <c r="C4095" s="59"/>
      <c r="D4095" s="59"/>
      <c r="E4095" s="60" t="s">
        <v>8402</v>
      </c>
      <c r="F4095" s="60"/>
      <c r="G4095" s="60" t="s">
        <v>6622</v>
      </c>
      <c r="H4095" s="60"/>
      <c r="I4095" s="59">
        <f t="shared" si="68"/>
        <v>22</v>
      </c>
      <c r="J4095" s="59" t="s">
        <v>1561</v>
      </c>
      <c r="K4095" s="61"/>
      <c r="L4095" s="62" t="s">
        <v>6738</v>
      </c>
      <c r="M4095" s="62" t="s">
        <v>6622</v>
      </c>
      <c r="N4095" s="72" t="str">
        <f>VLOOKUP(M4095,'Hulpblad KAR-parser'!A:C,2,FALSE)</f>
        <v>Soort vaartuig</v>
      </c>
      <c r="O4095" s="72" t="str">
        <f>IF(VLOOKUP(M4095,'Hulpblad KAR-parser'!A:C,3,FALSE)="","",VLOOKUP(M4095,'Hulpblad KAR-parser'!A:C,3,FALSE))</f>
        <v>Recr-/Pleziervaart</v>
      </c>
      <c r="P4095" s="136" t="str">
        <f>IF(CONCATENATE(C4095,D4095)="","",VLOOKUP(CONCATENATE(C4095,D4095),Karakteristieken!AQ:AQ,1,FALSE))</f>
        <v/>
      </c>
    </row>
    <row r="4096" spans="1:16" x14ac:dyDescent="0.25">
      <c r="A4096" s="59"/>
      <c r="B4096" s="59"/>
      <c r="C4096" s="59"/>
      <c r="D4096" s="59"/>
      <c r="E4096" s="60" t="s">
        <v>8403</v>
      </c>
      <c r="F4096" s="60"/>
      <c r="G4096" s="60" t="s">
        <v>6622</v>
      </c>
      <c r="H4096" s="60"/>
      <c r="I4096" s="59">
        <f t="shared" si="68"/>
        <v>20</v>
      </c>
      <c r="J4096" s="59" t="s">
        <v>1561</v>
      </c>
      <c r="K4096" s="61"/>
      <c r="L4096" s="62" t="s">
        <v>6738</v>
      </c>
      <c r="M4096" s="62" t="s">
        <v>6622</v>
      </c>
      <c r="N4096" s="72" t="str">
        <f>VLOOKUP(M4096,'Hulpblad KAR-parser'!A:C,2,FALSE)</f>
        <v>Soort vaartuig</v>
      </c>
      <c r="O4096" s="72" t="str">
        <f>IF(VLOOKUP(M4096,'Hulpblad KAR-parser'!A:C,3,FALSE)="","",VLOOKUP(M4096,'Hulpblad KAR-parser'!A:C,3,FALSE))</f>
        <v>Recr-/Pleziervaart</v>
      </c>
      <c r="P4096" s="136" t="str">
        <f>IF(CONCATENATE(C4096,D4096)="","",VLOOKUP(CONCATENATE(C4096,D4096),Karakteristieken!AQ:AQ,1,FALSE))</f>
        <v/>
      </c>
    </row>
    <row r="4097" spans="1:16" x14ac:dyDescent="0.25">
      <c r="A4097" s="59"/>
      <c r="B4097" s="59"/>
      <c r="C4097" s="59"/>
      <c r="D4097" s="59"/>
      <c r="E4097" s="60" t="s">
        <v>8404</v>
      </c>
      <c r="F4097" s="60"/>
      <c r="G4097" s="60" t="s">
        <v>6622</v>
      </c>
      <c r="H4097" s="60"/>
      <c r="I4097" s="59">
        <f t="shared" si="68"/>
        <v>21</v>
      </c>
      <c r="J4097" s="59" t="s">
        <v>1561</v>
      </c>
      <c r="K4097" s="61"/>
      <c r="L4097" s="62" t="s">
        <v>6738</v>
      </c>
      <c r="M4097" s="62" t="s">
        <v>6622</v>
      </c>
      <c r="N4097" s="72" t="str">
        <f>VLOOKUP(M4097,'Hulpblad KAR-parser'!A:C,2,FALSE)</f>
        <v>Soort vaartuig</v>
      </c>
      <c r="O4097" s="72" t="str">
        <f>IF(VLOOKUP(M4097,'Hulpblad KAR-parser'!A:C,3,FALSE)="","",VLOOKUP(M4097,'Hulpblad KAR-parser'!A:C,3,FALSE))</f>
        <v>Recr-/Pleziervaart</v>
      </c>
      <c r="P4097" s="136" t="str">
        <f>IF(CONCATENATE(C4097,D4097)="","",VLOOKUP(CONCATENATE(C4097,D4097),Karakteristieken!AQ:AQ,1,FALSE))</f>
        <v/>
      </c>
    </row>
    <row r="4098" spans="1:16" x14ac:dyDescent="0.25">
      <c r="A4098" s="59"/>
      <c r="B4098" s="59"/>
      <c r="C4098" s="59"/>
      <c r="D4098" s="59"/>
      <c r="E4098" s="60" t="s">
        <v>8406</v>
      </c>
      <c r="F4098" s="60"/>
      <c r="G4098" s="60" t="s">
        <v>6622</v>
      </c>
      <c r="H4098" s="60"/>
      <c r="I4098" s="59">
        <f t="shared" si="68"/>
        <v>18</v>
      </c>
      <c r="J4098" s="59" t="s">
        <v>1561</v>
      </c>
      <c r="K4098" s="61"/>
      <c r="L4098" s="62" t="s">
        <v>6738</v>
      </c>
      <c r="M4098" s="62" t="s">
        <v>6622</v>
      </c>
      <c r="N4098" s="72" t="str">
        <f>VLOOKUP(M4098,'Hulpblad KAR-parser'!A:C,2,FALSE)</f>
        <v>Soort vaartuig</v>
      </c>
      <c r="O4098" s="72" t="str">
        <f>IF(VLOOKUP(M4098,'Hulpblad KAR-parser'!A:C,3,FALSE)="","",VLOOKUP(M4098,'Hulpblad KAR-parser'!A:C,3,FALSE))</f>
        <v>Recr-/Pleziervaart</v>
      </c>
      <c r="P4098" s="136" t="str">
        <f>IF(CONCATENATE(C4098,D4098)="","",VLOOKUP(CONCATENATE(C4098,D4098),Karakteristieken!AQ:AQ,1,FALSE))</f>
        <v/>
      </c>
    </row>
    <row r="4099" spans="1:16" x14ac:dyDescent="0.25">
      <c r="A4099" s="59"/>
      <c r="B4099" s="59"/>
      <c r="C4099" s="59"/>
      <c r="D4099" s="59"/>
      <c r="E4099" s="60" t="s">
        <v>8407</v>
      </c>
      <c r="F4099" s="60"/>
      <c r="G4099" s="60" t="s">
        <v>6622</v>
      </c>
      <c r="H4099" s="60"/>
      <c r="I4099" s="59">
        <f t="shared" si="68"/>
        <v>23</v>
      </c>
      <c r="J4099" s="59" t="s">
        <v>1561</v>
      </c>
      <c r="K4099" s="61"/>
      <c r="L4099" s="62" t="s">
        <v>6738</v>
      </c>
      <c r="M4099" s="62" t="s">
        <v>6622</v>
      </c>
      <c r="N4099" s="72" t="str">
        <f>VLOOKUP(M4099,'Hulpblad KAR-parser'!A:C,2,FALSE)</f>
        <v>Soort vaartuig</v>
      </c>
      <c r="O4099" s="72" t="str">
        <f>IF(VLOOKUP(M4099,'Hulpblad KAR-parser'!A:C,3,FALSE)="","",VLOOKUP(M4099,'Hulpblad KAR-parser'!A:C,3,FALSE))</f>
        <v>Recr-/Pleziervaart</v>
      </c>
      <c r="P4099" s="136" t="str">
        <f>IF(CONCATENATE(C4099,D4099)="","",VLOOKUP(CONCATENATE(C4099,D4099),Karakteristieken!AQ:AQ,1,FALSE))</f>
        <v/>
      </c>
    </row>
    <row r="4100" spans="1:16" x14ac:dyDescent="0.25">
      <c r="A4100" s="59"/>
      <c r="B4100" s="59"/>
      <c r="C4100" s="59"/>
      <c r="D4100" s="59"/>
      <c r="E4100" s="60" t="s">
        <v>8408</v>
      </c>
      <c r="F4100" s="60"/>
      <c r="G4100" s="60" t="s">
        <v>6622</v>
      </c>
      <c r="H4100" s="60"/>
      <c r="I4100" s="59">
        <f t="shared" si="68"/>
        <v>21</v>
      </c>
      <c r="J4100" s="59" t="s">
        <v>1561</v>
      </c>
      <c r="K4100" s="61"/>
      <c r="L4100" s="62" t="s">
        <v>6738</v>
      </c>
      <c r="M4100" s="62" t="s">
        <v>6622</v>
      </c>
      <c r="N4100" s="72" t="str">
        <f>VLOOKUP(M4100,'Hulpblad KAR-parser'!A:C,2,FALSE)</f>
        <v>Soort vaartuig</v>
      </c>
      <c r="O4100" s="72" t="str">
        <f>IF(VLOOKUP(M4100,'Hulpblad KAR-parser'!A:C,3,FALSE)="","",VLOOKUP(M4100,'Hulpblad KAR-parser'!A:C,3,FALSE))</f>
        <v>Recr-/Pleziervaart</v>
      </c>
      <c r="P4100" s="136" t="str">
        <f>IF(CONCATENATE(C4100,D4100)="","",VLOOKUP(CONCATENATE(C4100,D4100),Karakteristieken!AQ:AQ,1,FALSE))</f>
        <v/>
      </c>
    </row>
    <row r="4101" spans="1:16" x14ac:dyDescent="0.25">
      <c r="A4101" s="59"/>
      <c r="B4101" s="59"/>
      <c r="C4101" s="59"/>
      <c r="D4101" s="59"/>
      <c r="E4101" s="60" t="s">
        <v>8409</v>
      </c>
      <c r="F4101" s="60"/>
      <c r="G4101" s="60" t="s">
        <v>6622</v>
      </c>
      <c r="H4101" s="60"/>
      <c r="I4101" s="59">
        <f t="shared" si="68"/>
        <v>22</v>
      </c>
      <c r="J4101" s="59" t="s">
        <v>1561</v>
      </c>
      <c r="K4101" s="61"/>
      <c r="L4101" s="62" t="s">
        <v>6738</v>
      </c>
      <c r="M4101" s="62" t="s">
        <v>6622</v>
      </c>
      <c r="N4101" s="72" t="str">
        <f>VLOOKUP(M4101,'Hulpblad KAR-parser'!A:C,2,FALSE)</f>
        <v>Soort vaartuig</v>
      </c>
      <c r="O4101" s="72" t="str">
        <f>IF(VLOOKUP(M4101,'Hulpblad KAR-parser'!A:C,3,FALSE)="","",VLOOKUP(M4101,'Hulpblad KAR-parser'!A:C,3,FALSE))</f>
        <v>Recr-/Pleziervaart</v>
      </c>
      <c r="P4101" s="136" t="str">
        <f>IF(CONCATENATE(C4101,D4101)="","",VLOOKUP(CONCATENATE(C4101,D4101),Karakteristieken!AQ:AQ,1,FALSE))</f>
        <v/>
      </c>
    </row>
    <row r="4102" spans="1:16" x14ac:dyDescent="0.25">
      <c r="A4102" s="59">
        <v>200110608</v>
      </c>
      <c r="B4102" s="59">
        <v>200098964</v>
      </c>
      <c r="C4102" s="59" t="s">
        <v>4210</v>
      </c>
      <c r="D4102" s="65" t="s">
        <v>1613</v>
      </c>
      <c r="E4102" s="60" t="s">
        <v>6409</v>
      </c>
      <c r="F4102" s="60"/>
      <c r="G4102" s="60"/>
      <c r="H4102" s="60"/>
      <c r="I4102" s="59">
        <f t="shared" si="68"/>
        <v>12</v>
      </c>
      <c r="J4102" s="59" t="s">
        <v>1613</v>
      </c>
      <c r="K4102" s="61" t="s">
        <v>12187</v>
      </c>
      <c r="L4102" s="62" t="s">
        <v>6737</v>
      </c>
      <c r="M4102" s="62" t="s">
        <v>6409</v>
      </c>
      <c r="N4102" s="72" t="str">
        <f>VLOOKUP(M4102,'Hulpblad KAR-parser'!A:C,2,FALSE)</f>
        <v>Pol in nood</v>
      </c>
      <c r="O4102" s="72" t="str">
        <f>IF(VLOOKUP(M4102,'Hulpblad KAR-parser'!A:C,3,FALSE)="","",VLOOKUP(M4102,'Hulpblad KAR-parser'!A:C,3,FALSE))</f>
        <v/>
      </c>
      <c r="P4102" s="136" t="str">
        <f>IF(CONCATENATE(C4102,D4102)="","",VLOOKUP(CONCATENATE(C4102,D4102),Karakteristieken!AQ:AQ,1,FALSE))</f>
        <v>Pol in noodJa</v>
      </c>
    </row>
    <row r="4103" spans="1:16" x14ac:dyDescent="0.25">
      <c r="A4103" s="59"/>
      <c r="B4103" s="59"/>
      <c r="C4103" s="59"/>
      <c r="D4103" s="59"/>
      <c r="E4103" s="60" t="s">
        <v>10606</v>
      </c>
      <c r="F4103" s="60"/>
      <c r="G4103" s="60" t="s">
        <v>6409</v>
      </c>
      <c r="H4103" s="60"/>
      <c r="I4103" s="59">
        <f t="shared" si="68"/>
        <v>6</v>
      </c>
      <c r="J4103" s="59" t="s">
        <v>1561</v>
      </c>
      <c r="K4103" s="61"/>
      <c r="L4103" s="62" t="s">
        <v>6737</v>
      </c>
      <c r="M4103" s="62" t="s">
        <v>6409</v>
      </c>
      <c r="N4103" s="72" t="str">
        <f>VLOOKUP(M4103,'Hulpblad KAR-parser'!A:C,2,FALSE)</f>
        <v>Pol in nood</v>
      </c>
      <c r="O4103" s="72" t="str">
        <f>IF(VLOOKUP(M4103,'Hulpblad KAR-parser'!A:C,3,FALSE)="","",VLOOKUP(M4103,'Hulpblad KAR-parser'!A:C,3,FALSE))</f>
        <v/>
      </c>
      <c r="P4103" s="136" t="str">
        <f>IF(CONCATENATE(C4103,D4103)="","",VLOOKUP(CONCATENATE(C4103,D4103),Karakteristieken!AQ:AQ,1,FALSE))</f>
        <v/>
      </c>
    </row>
    <row r="4104" spans="1:16" x14ac:dyDescent="0.25">
      <c r="A4104" s="59"/>
      <c r="B4104" s="59"/>
      <c r="C4104" s="59"/>
      <c r="D4104" s="59"/>
      <c r="E4104" s="60" t="s">
        <v>10607</v>
      </c>
      <c r="F4104" s="60"/>
      <c r="G4104" s="60" t="s">
        <v>6409</v>
      </c>
      <c r="H4104" s="60"/>
      <c r="I4104" s="59">
        <f t="shared" si="68"/>
        <v>6</v>
      </c>
      <c r="J4104" s="59" t="s">
        <v>1561</v>
      </c>
      <c r="K4104" s="61"/>
      <c r="L4104" s="62" t="s">
        <v>6737</v>
      </c>
      <c r="M4104" s="62" t="s">
        <v>6409</v>
      </c>
      <c r="N4104" s="72" t="str">
        <f>VLOOKUP(M4104,'Hulpblad KAR-parser'!A:C,2,FALSE)</f>
        <v>Pol in nood</v>
      </c>
      <c r="O4104" s="72" t="str">
        <f>IF(VLOOKUP(M4104,'Hulpblad KAR-parser'!A:C,3,FALSE)="","",VLOOKUP(M4104,'Hulpblad KAR-parser'!A:C,3,FALSE))</f>
        <v/>
      </c>
      <c r="P4104" s="136" t="str">
        <f>IF(CONCATENATE(C4104,D4104)="","",VLOOKUP(CONCATENATE(C4104,D4104),Karakteristieken!AQ:AQ,1,FALSE))</f>
        <v/>
      </c>
    </row>
    <row r="4105" spans="1:16" x14ac:dyDescent="0.25">
      <c r="A4105" s="59">
        <v>200110609</v>
      </c>
      <c r="B4105" s="59">
        <v>200098965</v>
      </c>
      <c r="C4105" s="59" t="s">
        <v>4210</v>
      </c>
      <c r="D4105" s="59" t="s">
        <v>1613</v>
      </c>
      <c r="E4105" s="60" t="s">
        <v>4213</v>
      </c>
      <c r="F4105" s="60"/>
      <c r="G4105" s="60"/>
      <c r="H4105" s="60"/>
      <c r="I4105" s="59">
        <f t="shared" si="68"/>
        <v>15</v>
      </c>
      <c r="J4105" s="59" t="s">
        <v>1613</v>
      </c>
      <c r="K4105" s="61"/>
      <c r="L4105" s="62" t="s">
        <v>6737</v>
      </c>
      <c r="M4105" s="62" t="s">
        <v>4213</v>
      </c>
      <c r="N4105" s="72" t="str">
        <f>VLOOKUP(M4105,'Hulpblad KAR-parser'!A:C,2,FALSE)</f>
        <v>Pol in nood</v>
      </c>
      <c r="O4105" s="72" t="str">
        <f>IF(VLOOKUP(M4105,'Hulpblad KAR-parser'!A:C,3,FALSE)="","",VLOOKUP(M4105,'Hulpblad KAR-parser'!A:C,3,FALSE))</f>
        <v>Ja</v>
      </c>
      <c r="P4105" s="136" t="str">
        <f>IF(CONCATENATE(C4105,D4105)="","",VLOOKUP(CONCATENATE(C4105,D4105),Karakteristieken!AQ:AQ,1,FALSE))</f>
        <v>Pol in noodJa</v>
      </c>
    </row>
    <row r="4106" spans="1:16" x14ac:dyDescent="0.25">
      <c r="A4106" s="59">
        <v>200110610</v>
      </c>
      <c r="B4106" s="59">
        <v>200098966</v>
      </c>
      <c r="C4106" s="59" t="s">
        <v>4210</v>
      </c>
      <c r="D4106" s="59" t="s">
        <v>1561</v>
      </c>
      <c r="E4106" s="60" t="s">
        <v>4215</v>
      </c>
      <c r="F4106" s="60"/>
      <c r="G4106" s="60"/>
      <c r="H4106" s="60"/>
      <c r="I4106" s="59">
        <f t="shared" si="68"/>
        <v>16</v>
      </c>
      <c r="J4106" s="59" t="s">
        <v>1613</v>
      </c>
      <c r="K4106" s="61"/>
      <c r="L4106" s="62" t="s">
        <v>6737</v>
      </c>
      <c r="M4106" s="62" t="s">
        <v>4215</v>
      </c>
      <c r="N4106" s="72" t="str">
        <f>VLOOKUP(M4106,'Hulpblad KAR-parser'!A:C,2,FALSE)</f>
        <v>Pol in nood</v>
      </c>
      <c r="O4106" s="72" t="str">
        <f>IF(VLOOKUP(M4106,'Hulpblad KAR-parser'!A:C,3,FALSE)="","",VLOOKUP(M4106,'Hulpblad KAR-parser'!A:C,3,FALSE))</f>
        <v>Nee</v>
      </c>
      <c r="P4106" s="136" t="str">
        <f>IF(CONCATENATE(C4106,D4106)="","",VLOOKUP(CONCATENATE(C4106,D4106),Karakteristieken!AQ:AQ,1,FALSE))</f>
        <v>Pol in noodNee</v>
      </c>
    </row>
    <row r="4107" spans="1:16" x14ac:dyDescent="0.25">
      <c r="A4107" s="59">
        <v>200110611</v>
      </c>
      <c r="B4107" s="59">
        <v>200098967</v>
      </c>
      <c r="C4107" s="59" t="s">
        <v>4216</v>
      </c>
      <c r="D4107" s="65" t="s">
        <v>1613</v>
      </c>
      <c r="E4107" s="60" t="s">
        <v>6410</v>
      </c>
      <c r="F4107" s="60"/>
      <c r="G4107" s="60"/>
      <c r="H4107" s="60"/>
      <c r="I4107" s="59">
        <f t="shared" si="68"/>
        <v>14</v>
      </c>
      <c r="J4107" s="59" t="s">
        <v>1613</v>
      </c>
      <c r="K4107" s="61" t="s">
        <v>12187</v>
      </c>
      <c r="L4107" s="62" t="s">
        <v>6737</v>
      </c>
      <c r="M4107" s="62" t="s">
        <v>6410</v>
      </c>
      <c r="N4107" s="72" t="str">
        <f>VLOOKUP(M4107,'Hulpblad KAR-parser'!A:C,2,FALSE)</f>
        <v>Potloodventer</v>
      </c>
      <c r="O4107" s="72" t="str">
        <f>IF(VLOOKUP(M4107,'Hulpblad KAR-parser'!A:C,3,FALSE)="","",VLOOKUP(M4107,'Hulpblad KAR-parser'!A:C,3,FALSE))</f>
        <v/>
      </c>
      <c r="P4107" s="136" t="str">
        <f>IF(CONCATENATE(C4107,D4107)="","",VLOOKUP(CONCATENATE(C4107,D4107),Karakteristieken!AQ:AQ,1,FALSE))</f>
        <v>PotloodventerJa</v>
      </c>
    </row>
    <row r="4108" spans="1:16" x14ac:dyDescent="0.25">
      <c r="A4108" s="59"/>
      <c r="B4108" s="59"/>
      <c r="C4108" s="59"/>
      <c r="D4108" s="59"/>
      <c r="E4108" s="60" t="s">
        <v>10610</v>
      </c>
      <c r="F4108" s="60"/>
      <c r="G4108" s="60" t="s">
        <v>6410</v>
      </c>
      <c r="H4108" s="60"/>
      <c r="I4108" s="59">
        <f t="shared" si="68"/>
        <v>7</v>
      </c>
      <c r="J4108" s="59" t="s">
        <v>1561</v>
      </c>
      <c r="K4108" s="61"/>
      <c r="L4108" s="62" t="s">
        <v>6737</v>
      </c>
      <c r="M4108" s="62" t="s">
        <v>6410</v>
      </c>
      <c r="N4108" s="72" t="str">
        <f>VLOOKUP(M4108,'Hulpblad KAR-parser'!A:C,2,FALSE)</f>
        <v>Potloodventer</v>
      </c>
      <c r="O4108" s="72" t="str">
        <f>IF(VLOOKUP(M4108,'Hulpblad KAR-parser'!A:C,3,FALSE)="","",VLOOKUP(M4108,'Hulpblad KAR-parser'!A:C,3,FALSE))</f>
        <v/>
      </c>
      <c r="P4108" s="136" t="str">
        <f>IF(CONCATENATE(C4108,D4108)="","",VLOOKUP(CONCATENATE(C4108,D4108),Karakteristieken!AQ:AQ,1,FALSE))</f>
        <v/>
      </c>
    </row>
    <row r="4109" spans="1:16" x14ac:dyDescent="0.25">
      <c r="A4109" s="59">
        <v>200110612</v>
      </c>
      <c r="B4109" s="59">
        <v>200098968</v>
      </c>
      <c r="C4109" s="59" t="s">
        <v>4216</v>
      </c>
      <c r="D4109" s="59" t="s">
        <v>1613</v>
      </c>
      <c r="E4109" s="60" t="s">
        <v>4219</v>
      </c>
      <c r="F4109" s="60"/>
      <c r="G4109" s="60"/>
      <c r="H4109" s="60"/>
      <c r="I4109" s="59">
        <f t="shared" si="68"/>
        <v>17</v>
      </c>
      <c r="J4109" s="59" t="s">
        <v>1613</v>
      </c>
      <c r="K4109" s="61"/>
      <c r="L4109" s="62" t="s">
        <v>6737</v>
      </c>
      <c r="M4109" s="62" t="s">
        <v>4219</v>
      </c>
      <c r="N4109" s="72" t="str">
        <f>VLOOKUP(M4109,'Hulpblad KAR-parser'!A:C,2,FALSE)</f>
        <v>Potloodventer</v>
      </c>
      <c r="O4109" s="72" t="str">
        <f>IF(VLOOKUP(M4109,'Hulpblad KAR-parser'!A:C,3,FALSE)="","",VLOOKUP(M4109,'Hulpblad KAR-parser'!A:C,3,FALSE))</f>
        <v>Ja</v>
      </c>
      <c r="P4109" s="136" t="str">
        <f>IF(CONCATENATE(C4109,D4109)="","",VLOOKUP(CONCATENATE(C4109,D4109),Karakteristieken!AQ:AQ,1,FALSE))</f>
        <v>PotloodventerJa</v>
      </c>
    </row>
    <row r="4110" spans="1:16" x14ac:dyDescent="0.25">
      <c r="A4110" s="59"/>
      <c r="B4110" s="59"/>
      <c r="C4110" s="59"/>
      <c r="D4110" s="59"/>
      <c r="E4110" s="60" t="s">
        <v>10608</v>
      </c>
      <c r="F4110" s="60"/>
      <c r="G4110" s="60" t="s">
        <v>4219</v>
      </c>
      <c r="H4110" s="60"/>
      <c r="I4110" s="59">
        <f t="shared" si="68"/>
        <v>5</v>
      </c>
      <c r="J4110" s="59" t="s">
        <v>1561</v>
      </c>
      <c r="K4110" s="61"/>
      <c r="L4110" s="62" t="s">
        <v>6737</v>
      </c>
      <c r="M4110" s="62" t="s">
        <v>4219</v>
      </c>
      <c r="N4110" s="72" t="str">
        <f>VLOOKUP(M4110,'Hulpblad KAR-parser'!A:C,2,FALSE)</f>
        <v>Potloodventer</v>
      </c>
      <c r="O4110" s="72" t="str">
        <f>IF(VLOOKUP(M4110,'Hulpblad KAR-parser'!A:C,3,FALSE)="","",VLOOKUP(M4110,'Hulpblad KAR-parser'!A:C,3,FALSE))</f>
        <v>Ja</v>
      </c>
      <c r="P4110" s="136" t="str">
        <f>IF(CONCATENATE(C4110,D4110)="","",VLOOKUP(CONCATENATE(C4110,D4110),Karakteristieken!AQ:AQ,1,FALSE))</f>
        <v/>
      </c>
    </row>
    <row r="4111" spans="1:16" x14ac:dyDescent="0.25">
      <c r="A4111" s="59"/>
      <c r="B4111" s="59"/>
      <c r="C4111" s="59"/>
      <c r="D4111" s="59"/>
      <c r="E4111" s="60" t="s">
        <v>10609</v>
      </c>
      <c r="F4111" s="60"/>
      <c r="G4111" s="60" t="s">
        <v>4219</v>
      </c>
      <c r="H4111" s="60"/>
      <c r="I4111" s="59">
        <f t="shared" si="68"/>
        <v>6</v>
      </c>
      <c r="J4111" s="59" t="s">
        <v>1561</v>
      </c>
      <c r="K4111" s="61"/>
      <c r="L4111" s="62" t="s">
        <v>6737</v>
      </c>
      <c r="M4111" s="62" t="s">
        <v>4219</v>
      </c>
      <c r="N4111" s="72" t="str">
        <f>VLOOKUP(M4111,'Hulpblad KAR-parser'!A:C,2,FALSE)</f>
        <v>Potloodventer</v>
      </c>
      <c r="O4111" s="72" t="str">
        <f>IF(VLOOKUP(M4111,'Hulpblad KAR-parser'!A:C,3,FALSE)="","",VLOOKUP(M4111,'Hulpblad KAR-parser'!A:C,3,FALSE))</f>
        <v>Ja</v>
      </c>
      <c r="P4111" s="136" t="str">
        <f>IF(CONCATENATE(C4111,D4111)="","",VLOOKUP(CONCATENATE(C4111,D4111),Karakteristieken!AQ:AQ,1,FALSE))</f>
        <v/>
      </c>
    </row>
    <row r="4112" spans="1:16" x14ac:dyDescent="0.25">
      <c r="A4112" s="59">
        <v>200110613</v>
      </c>
      <c r="B4112" s="59">
        <v>200098969</v>
      </c>
      <c r="C4112" s="59" t="s">
        <v>4216</v>
      </c>
      <c r="D4112" s="59" t="s">
        <v>1561</v>
      </c>
      <c r="E4112" s="60" t="s">
        <v>4221</v>
      </c>
      <c r="F4112" s="60"/>
      <c r="G4112" s="60"/>
      <c r="H4112" s="60"/>
      <c r="I4112" s="59">
        <f t="shared" si="68"/>
        <v>18</v>
      </c>
      <c r="J4112" s="59" t="s">
        <v>1613</v>
      </c>
      <c r="K4112" s="61"/>
      <c r="L4112" s="62" t="s">
        <v>6737</v>
      </c>
      <c r="M4112" s="62" t="s">
        <v>4221</v>
      </c>
      <c r="N4112" s="72" t="str">
        <f>VLOOKUP(M4112,'Hulpblad KAR-parser'!A:C,2,FALSE)</f>
        <v>Potloodventer</v>
      </c>
      <c r="O4112" s="72" t="str">
        <f>IF(VLOOKUP(M4112,'Hulpblad KAR-parser'!A:C,3,FALSE)="","",VLOOKUP(M4112,'Hulpblad KAR-parser'!A:C,3,FALSE))</f>
        <v>Nee</v>
      </c>
      <c r="P4112" s="136" t="str">
        <f>IF(CONCATENATE(C4112,D4112)="","",VLOOKUP(CONCATENATE(C4112,D4112),Karakteristieken!AQ:AQ,1,FALSE))</f>
        <v>PotloodventerNee</v>
      </c>
    </row>
    <row r="4113" spans="1:16" x14ac:dyDescent="0.25">
      <c r="A4113" s="67">
        <v>200110614</v>
      </c>
      <c r="B4113" s="67">
        <v>200098970</v>
      </c>
      <c r="C4113" s="67" t="s">
        <v>4222</v>
      </c>
      <c r="D4113" s="67"/>
      <c r="E4113" s="68" t="s">
        <v>6417</v>
      </c>
      <c r="F4113" s="68"/>
      <c r="G4113" s="68"/>
      <c r="H4113" s="68"/>
      <c r="I4113" s="67">
        <f t="shared" si="68"/>
        <v>9</v>
      </c>
      <c r="J4113" s="67" t="s">
        <v>1613</v>
      </c>
      <c r="K4113" s="91" t="s">
        <v>12550</v>
      </c>
      <c r="L4113" s="62" t="s">
        <v>6737</v>
      </c>
      <c r="M4113" s="62" t="s">
        <v>6417</v>
      </c>
      <c r="N4113" s="72" t="e">
        <f>VLOOKUP(M4113,'Hulpblad KAR-parser'!A:C,2,FALSE)</f>
        <v>#N/A</v>
      </c>
      <c r="O4113" s="72" t="e">
        <f>IF(VLOOKUP(M4113,'Hulpblad KAR-parser'!A:C,3,FALSE)="","",VLOOKUP(M4113,'Hulpblad KAR-parser'!A:C,3,FALSE))</f>
        <v>#N/A</v>
      </c>
      <c r="P4113" s="136" t="e">
        <f>IF(CONCATENATE(C4113,D4113)="","",VLOOKUP(CONCATENATE(C4113,D4113),Karakteristieken!AQ:AQ,1,FALSE))</f>
        <v>#N/A</v>
      </c>
    </row>
    <row r="4114" spans="1:16" x14ac:dyDescent="0.25">
      <c r="A4114" s="67"/>
      <c r="B4114" s="67"/>
      <c r="C4114" s="67"/>
      <c r="D4114" s="67"/>
      <c r="E4114" s="68" t="s">
        <v>10625</v>
      </c>
      <c r="F4114" s="68"/>
      <c r="G4114" s="68" t="s">
        <v>6417</v>
      </c>
      <c r="H4114" s="68"/>
      <c r="I4114" s="67">
        <f t="shared" si="68"/>
        <v>4</v>
      </c>
      <c r="J4114" s="67" t="s">
        <v>1561</v>
      </c>
      <c r="K4114" s="91" t="s">
        <v>12550</v>
      </c>
      <c r="L4114" s="62" t="s">
        <v>6737</v>
      </c>
      <c r="M4114" s="62" t="s">
        <v>6417</v>
      </c>
      <c r="N4114" s="72" t="e">
        <f>VLOOKUP(M4114,'Hulpblad KAR-parser'!A:C,2,FALSE)</f>
        <v>#N/A</v>
      </c>
      <c r="O4114" s="72" t="e">
        <f>IF(VLOOKUP(M4114,'Hulpblad KAR-parser'!A:C,3,FALSE)="","",VLOOKUP(M4114,'Hulpblad KAR-parser'!A:C,3,FALSE))</f>
        <v>#N/A</v>
      </c>
      <c r="P4114" s="136" t="str">
        <f>IF(CONCATENATE(C4114,D4114)="","",VLOOKUP(CONCATENATE(C4114,D4114),Karakteristieken!AQ:AQ,1,FALSE))</f>
        <v/>
      </c>
    </row>
    <row r="4115" spans="1:16" x14ac:dyDescent="0.25">
      <c r="A4115" s="59">
        <v>200110615</v>
      </c>
      <c r="B4115" s="59">
        <v>200098971</v>
      </c>
      <c r="C4115" s="59" t="s">
        <v>4222</v>
      </c>
      <c r="D4115" s="59" t="s">
        <v>4223</v>
      </c>
      <c r="E4115" s="60" t="s">
        <v>4226</v>
      </c>
      <c r="F4115" s="60"/>
      <c r="G4115" s="60"/>
      <c r="H4115" s="60"/>
      <c r="I4115" s="59">
        <f t="shared" si="68"/>
        <v>27</v>
      </c>
      <c r="J4115" s="59" t="s">
        <v>1613</v>
      </c>
      <c r="K4115" s="61"/>
      <c r="L4115" s="62" t="s">
        <v>6737</v>
      </c>
      <c r="M4115" s="62" t="s">
        <v>4226</v>
      </c>
      <c r="N4115" s="72" t="str">
        <f>VLOOKUP(M4115,'Hulpblad KAR-parser'!A:C,2,FALSE)</f>
        <v>Probl. schip/Watersp</v>
      </c>
      <c r="O4115" s="72" t="str">
        <f>IF(VLOOKUP(M4115,'Hulpblad KAR-parser'!A:C,3,FALSE)="","",VLOOKUP(M4115,'Hulpblad KAR-parser'!A:C,3,FALSE))</f>
        <v>Aan grond gelopen</v>
      </c>
      <c r="P4115" s="136" t="str">
        <f>IF(CONCATENATE(C4115,D4115)="","",VLOOKUP(CONCATENATE(C4115,D4115),Karakteristieken!AQ:AQ,1,FALSE))</f>
        <v>Probl. schip/WaterspAan grond gelopen</v>
      </c>
    </row>
    <row r="4116" spans="1:16" x14ac:dyDescent="0.25">
      <c r="A4116" s="59"/>
      <c r="B4116" s="59"/>
      <c r="C4116" s="59"/>
      <c r="D4116" s="59"/>
      <c r="E4116" s="60" t="s">
        <v>10611</v>
      </c>
      <c r="F4116" s="60"/>
      <c r="G4116" s="60" t="s">
        <v>4226</v>
      </c>
      <c r="H4116" s="60"/>
      <c r="I4116" s="59">
        <f t="shared" si="68"/>
        <v>6</v>
      </c>
      <c r="J4116" s="59" t="s">
        <v>1561</v>
      </c>
      <c r="K4116" s="61"/>
      <c r="L4116" s="62" t="s">
        <v>6737</v>
      </c>
      <c r="M4116" s="62" t="s">
        <v>4226</v>
      </c>
      <c r="N4116" s="72" t="str">
        <f>VLOOKUP(M4116,'Hulpblad KAR-parser'!A:C,2,FALSE)</f>
        <v>Probl. schip/Watersp</v>
      </c>
      <c r="O4116" s="72" t="str">
        <f>IF(VLOOKUP(M4116,'Hulpblad KAR-parser'!A:C,3,FALSE)="","",VLOOKUP(M4116,'Hulpblad KAR-parser'!A:C,3,FALSE))</f>
        <v>Aan grond gelopen</v>
      </c>
      <c r="P4116" s="136" t="str">
        <f>IF(CONCATENATE(C4116,D4116)="","",VLOOKUP(CONCATENATE(C4116,D4116),Karakteristieken!AQ:AQ,1,FALSE))</f>
        <v/>
      </c>
    </row>
    <row r="4117" spans="1:16" x14ac:dyDescent="0.25">
      <c r="A4117" s="59">
        <v>200110616</v>
      </c>
      <c r="B4117" s="59">
        <v>200098972</v>
      </c>
      <c r="C4117" s="59" t="s">
        <v>4222</v>
      </c>
      <c r="D4117" s="59" t="s">
        <v>4227</v>
      </c>
      <c r="E4117" s="60" t="s">
        <v>4229</v>
      </c>
      <c r="F4117" s="60"/>
      <c r="G4117" s="60"/>
      <c r="H4117" s="60"/>
      <c r="I4117" s="59">
        <f t="shared" si="68"/>
        <v>22</v>
      </c>
      <c r="J4117" s="59" t="s">
        <v>1613</v>
      </c>
      <c r="K4117" s="61"/>
      <c r="L4117" s="62" t="s">
        <v>6737</v>
      </c>
      <c r="M4117" s="62" t="s">
        <v>4229</v>
      </c>
      <c r="N4117" s="72" t="str">
        <f>VLOOKUP(M4117,'Hulpblad KAR-parser'!A:C,2,FALSE)</f>
        <v>Probl. schip/Watersp</v>
      </c>
      <c r="O4117" s="72" t="str">
        <f>IF(VLOOKUP(M4117,'Hulpblad KAR-parser'!A:C,3,FALSE)="","",VLOOKUP(M4117,'Hulpblad KAR-parser'!A:C,3,FALSE))</f>
        <v>Aan lagerwal</v>
      </c>
      <c r="P4117" s="136" t="str">
        <f>IF(CONCATENATE(C4117,D4117)="","",VLOOKUP(CONCATENATE(C4117,D4117),Karakteristieken!AQ:AQ,1,FALSE))</f>
        <v>Probl. schip/WaterspAan lagerwal</v>
      </c>
    </row>
    <row r="4118" spans="1:16" x14ac:dyDescent="0.25">
      <c r="A4118" s="59"/>
      <c r="B4118" s="59"/>
      <c r="C4118" s="59"/>
      <c r="D4118" s="59"/>
      <c r="E4118" s="60" t="s">
        <v>10612</v>
      </c>
      <c r="F4118" s="60"/>
      <c r="G4118" s="60" t="s">
        <v>4229</v>
      </c>
      <c r="H4118" s="60"/>
      <c r="I4118" s="59">
        <f t="shared" si="68"/>
        <v>6</v>
      </c>
      <c r="J4118" s="59" t="s">
        <v>1561</v>
      </c>
      <c r="K4118" s="61"/>
      <c r="L4118" s="62" t="s">
        <v>6737</v>
      </c>
      <c r="M4118" s="62" t="s">
        <v>4229</v>
      </c>
      <c r="N4118" s="72" t="str">
        <f>VLOOKUP(M4118,'Hulpblad KAR-parser'!A:C,2,FALSE)</f>
        <v>Probl. schip/Watersp</v>
      </c>
      <c r="O4118" s="72" t="str">
        <f>IF(VLOOKUP(M4118,'Hulpblad KAR-parser'!A:C,3,FALSE)="","",VLOOKUP(M4118,'Hulpblad KAR-parser'!A:C,3,FALSE))</f>
        <v>Aan lagerwal</v>
      </c>
      <c r="P4118" s="136" t="str">
        <f>IF(CONCATENATE(C4118,D4118)="","",VLOOKUP(CONCATENATE(C4118,D4118),Karakteristieken!AQ:AQ,1,FALSE))</f>
        <v/>
      </c>
    </row>
    <row r="4119" spans="1:16" x14ac:dyDescent="0.25">
      <c r="A4119" s="59">
        <v>200137371</v>
      </c>
      <c r="B4119" s="59">
        <v>200107820</v>
      </c>
      <c r="C4119" s="59" t="s">
        <v>4222</v>
      </c>
      <c r="D4119" s="59" t="s">
        <v>4230</v>
      </c>
      <c r="E4119" s="60" t="s">
        <v>4233</v>
      </c>
      <c r="F4119" s="60"/>
      <c r="G4119" s="60"/>
      <c r="H4119" s="60"/>
      <c r="I4119" s="59">
        <f t="shared" si="68"/>
        <v>16</v>
      </c>
      <c r="J4119" s="59" t="s">
        <v>1613</v>
      </c>
      <c r="K4119" s="61"/>
      <c r="L4119" s="62" t="s">
        <v>6737</v>
      </c>
      <c r="M4119" s="62" t="s">
        <v>4233</v>
      </c>
      <c r="N4119" s="72" t="str">
        <f>VLOOKUP(M4119,'Hulpblad KAR-parser'!A:C,2,FALSE)</f>
        <v>Probl. schip/Watersp</v>
      </c>
      <c r="O4119" s="72" t="str">
        <f>IF(VLOOKUP(M4119,'Hulpblad KAR-parser'!A:C,3,FALSE)="","",VLOOKUP(M4119,'Hulpblad KAR-parser'!A:C,3,FALSE))</f>
        <v>Duiker</v>
      </c>
      <c r="P4119" s="136" t="str">
        <f>IF(CONCATENATE(C4119,D4119)="","",VLOOKUP(CONCATENATE(C4119,D4119),Karakteristieken!AQ:AQ,1,FALSE))</f>
        <v>Probl. schip/WaterspDuiker</v>
      </c>
    </row>
    <row r="4120" spans="1:16" x14ac:dyDescent="0.25">
      <c r="A4120" s="59"/>
      <c r="B4120" s="59"/>
      <c r="C4120" s="59"/>
      <c r="D4120" s="59"/>
      <c r="E4120" s="60" t="s">
        <v>12002</v>
      </c>
      <c r="F4120" s="60"/>
      <c r="G4120" s="60" t="s">
        <v>4233</v>
      </c>
      <c r="H4120" s="60"/>
      <c r="I4120" s="59">
        <f t="shared" si="68"/>
        <v>6</v>
      </c>
      <c r="J4120" s="59" t="s">
        <v>1561</v>
      </c>
      <c r="K4120" s="61"/>
      <c r="L4120" s="62" t="s">
        <v>6737</v>
      </c>
      <c r="M4120" s="62" t="s">
        <v>4233</v>
      </c>
      <c r="N4120" s="72" t="str">
        <f>VLOOKUP(M4120,'Hulpblad KAR-parser'!A:C,2,FALSE)</f>
        <v>Probl. schip/Watersp</v>
      </c>
      <c r="O4120" s="72" t="str">
        <f>IF(VLOOKUP(M4120,'Hulpblad KAR-parser'!A:C,3,FALSE)="","",VLOOKUP(M4120,'Hulpblad KAR-parser'!A:C,3,FALSE))</f>
        <v>Duiker</v>
      </c>
      <c r="P4120" s="136" t="str">
        <f>IF(CONCATENATE(C4120,D4120)="","",VLOOKUP(CONCATENATE(C4120,D4120),Karakteristieken!AQ:AQ,1,FALSE))</f>
        <v/>
      </c>
    </row>
    <row r="4121" spans="1:16" x14ac:dyDescent="0.25">
      <c r="A4121" s="59">
        <v>200110617</v>
      </c>
      <c r="B4121" s="59">
        <v>200098973</v>
      </c>
      <c r="C4121" s="59" t="s">
        <v>4222</v>
      </c>
      <c r="D4121" s="59" t="s">
        <v>4234</v>
      </c>
      <c r="E4121" s="60" t="s">
        <v>4236</v>
      </c>
      <c r="F4121" s="60"/>
      <c r="G4121" s="60"/>
      <c r="H4121" s="60"/>
      <c r="I4121" s="59">
        <f t="shared" si="68"/>
        <v>20</v>
      </c>
      <c r="J4121" s="59" t="s">
        <v>1613</v>
      </c>
      <c r="K4121" s="61"/>
      <c r="L4121" s="62" t="s">
        <v>6737</v>
      </c>
      <c r="M4121" s="62" t="s">
        <v>4236</v>
      </c>
      <c r="N4121" s="72" t="str">
        <f>VLOOKUP(M4121,'Hulpblad KAR-parser'!A:C,2,FALSE)</f>
        <v>Probl. schip/Watersp</v>
      </c>
      <c r="O4121" s="72" t="str">
        <f>IF(VLOOKUP(M4121,'Hulpblad KAR-parser'!A:C,3,FALSE)="","",VLOOKUP(M4121,'Hulpblad KAR-parser'!A:C,3,FALSE))</f>
        <v>Gekapseisd</v>
      </c>
      <c r="P4121" s="136" t="str">
        <f>IF(CONCATENATE(C4121,D4121)="","",VLOOKUP(CONCATENATE(C4121,D4121),Karakteristieken!AQ:AQ,1,FALSE))</f>
        <v>Probl. schip/WaterspGekapseisd</v>
      </c>
    </row>
    <row r="4122" spans="1:16" x14ac:dyDescent="0.25">
      <c r="A4122" s="59"/>
      <c r="B4122" s="59"/>
      <c r="C4122" s="59"/>
      <c r="D4122" s="59"/>
      <c r="E4122" s="60" t="s">
        <v>10613</v>
      </c>
      <c r="F4122" s="60"/>
      <c r="G4122" s="60" t="s">
        <v>4236</v>
      </c>
      <c r="H4122" s="60"/>
      <c r="I4122" s="59">
        <f t="shared" si="68"/>
        <v>6</v>
      </c>
      <c r="J4122" s="59" t="s">
        <v>1561</v>
      </c>
      <c r="K4122" s="61"/>
      <c r="L4122" s="62" t="s">
        <v>6737</v>
      </c>
      <c r="M4122" s="62" t="s">
        <v>4236</v>
      </c>
      <c r="N4122" s="72" t="str">
        <f>VLOOKUP(M4122,'Hulpblad KAR-parser'!A:C,2,FALSE)</f>
        <v>Probl. schip/Watersp</v>
      </c>
      <c r="O4122" s="72" t="str">
        <f>IF(VLOOKUP(M4122,'Hulpblad KAR-parser'!A:C,3,FALSE)="","",VLOOKUP(M4122,'Hulpblad KAR-parser'!A:C,3,FALSE))</f>
        <v>Gekapseisd</v>
      </c>
      <c r="P4122" s="136" t="str">
        <f>IF(CONCATENATE(C4122,D4122)="","",VLOOKUP(CONCATENATE(C4122,D4122),Karakteristieken!AQ:AQ,1,FALSE))</f>
        <v/>
      </c>
    </row>
    <row r="4123" spans="1:16" x14ac:dyDescent="0.25">
      <c r="A4123" s="59">
        <v>200114976</v>
      </c>
      <c r="B4123" s="59">
        <v>200107236</v>
      </c>
      <c r="C4123" s="59" t="s">
        <v>4222</v>
      </c>
      <c r="D4123" s="59" t="s">
        <v>4237</v>
      </c>
      <c r="E4123" s="60" t="s">
        <v>4240</v>
      </c>
      <c r="F4123" s="60"/>
      <c r="G4123" s="60"/>
      <c r="H4123" s="60"/>
      <c r="I4123" s="59">
        <f t="shared" si="68"/>
        <v>24</v>
      </c>
      <c r="J4123" s="59" t="s">
        <v>1613</v>
      </c>
      <c r="K4123" s="61"/>
      <c r="L4123" s="62" t="s">
        <v>6737</v>
      </c>
      <c r="M4123" s="62" t="s">
        <v>4240</v>
      </c>
      <c r="N4123" s="72" t="str">
        <f>VLOOKUP(M4123,'Hulpblad KAR-parser'!A:C,2,FALSE)</f>
        <v>Probl. schip/Watersp</v>
      </c>
      <c r="O4123" s="72" t="str">
        <f>IF(VLOOKUP(M4123,'Hulpblad KAR-parser'!A:C,3,FALSE)="","",VLOOKUP(M4123,'Hulpblad KAR-parser'!A:C,3,FALSE))</f>
        <v>Gezonken schip</v>
      </c>
      <c r="P4123" s="136" t="str">
        <f>IF(CONCATENATE(C4123,D4123)="","",VLOOKUP(CONCATENATE(C4123,D4123),Karakteristieken!AQ:AQ,1,FALSE))</f>
        <v>Probl. schip/WaterspGezonken schip</v>
      </c>
    </row>
    <row r="4124" spans="1:16" x14ac:dyDescent="0.25">
      <c r="A4124" s="59"/>
      <c r="B4124" s="59"/>
      <c r="C4124" s="59"/>
      <c r="D4124" s="59"/>
      <c r="E4124" s="60" t="s">
        <v>10614</v>
      </c>
      <c r="F4124" s="60"/>
      <c r="G4124" s="60" t="s">
        <v>4240</v>
      </c>
      <c r="H4124" s="60"/>
      <c r="I4124" s="59">
        <f t="shared" si="68"/>
        <v>6</v>
      </c>
      <c r="J4124" s="59" t="s">
        <v>1561</v>
      </c>
      <c r="K4124" s="61"/>
      <c r="L4124" s="62" t="s">
        <v>6737</v>
      </c>
      <c r="M4124" s="62" t="s">
        <v>4240</v>
      </c>
      <c r="N4124" s="72" t="str">
        <f>VLOOKUP(M4124,'Hulpblad KAR-parser'!A:C,2,FALSE)</f>
        <v>Probl. schip/Watersp</v>
      </c>
      <c r="O4124" s="72" t="str">
        <f>IF(VLOOKUP(M4124,'Hulpblad KAR-parser'!A:C,3,FALSE)="","",VLOOKUP(M4124,'Hulpblad KAR-parser'!A:C,3,FALSE))</f>
        <v>Gezonken schip</v>
      </c>
      <c r="P4124" s="136" t="str">
        <f>IF(CONCATENATE(C4124,D4124)="","",VLOOKUP(CONCATENATE(C4124,D4124),Karakteristieken!AQ:AQ,1,FALSE))</f>
        <v/>
      </c>
    </row>
    <row r="4125" spans="1:16" x14ac:dyDescent="0.25">
      <c r="A4125" s="59">
        <v>200110618</v>
      </c>
      <c r="B4125" s="59">
        <v>200098974</v>
      </c>
      <c r="C4125" s="59" t="s">
        <v>4222</v>
      </c>
      <c r="D4125" s="59" t="s">
        <v>4241</v>
      </c>
      <c r="E4125" s="60" t="s">
        <v>4243</v>
      </c>
      <c r="F4125" s="60"/>
      <c r="G4125" s="60"/>
      <c r="H4125" s="60"/>
      <c r="I4125" s="59">
        <f t="shared" si="68"/>
        <v>23</v>
      </c>
      <c r="J4125" s="59" t="s">
        <v>1613</v>
      </c>
      <c r="K4125" s="61"/>
      <c r="L4125" s="62" t="s">
        <v>6737</v>
      </c>
      <c r="M4125" s="62" t="s">
        <v>4243</v>
      </c>
      <c r="N4125" s="72" t="str">
        <f>VLOOKUP(M4125,'Hulpblad KAR-parser'!A:C,2,FALSE)</f>
        <v>Probl. schip/Watersp</v>
      </c>
      <c r="O4125" s="72" t="str">
        <f>IF(VLOOKUP(M4125,'Hulpblad KAR-parser'!A:C,3,FALSE)="","",VLOOKUP(M4125,'Hulpblad KAR-parser'!A:C,3,FALSE))</f>
        <v>Kapot tuigage</v>
      </c>
      <c r="P4125" s="136" t="str">
        <f>IF(CONCATENATE(C4125,D4125)="","",VLOOKUP(CONCATENATE(C4125,D4125),Karakteristieken!AQ:AQ,1,FALSE))</f>
        <v>Probl. schip/WaterspKapot tuigage</v>
      </c>
    </row>
    <row r="4126" spans="1:16" x14ac:dyDescent="0.25">
      <c r="A4126" s="59"/>
      <c r="B4126" s="59"/>
      <c r="C4126" s="59"/>
      <c r="D4126" s="59"/>
      <c r="E4126" s="60" t="s">
        <v>10615</v>
      </c>
      <c r="F4126" s="60"/>
      <c r="G4126" s="60" t="s">
        <v>4243</v>
      </c>
      <c r="H4126" s="60"/>
      <c r="I4126" s="59">
        <f t="shared" si="68"/>
        <v>6</v>
      </c>
      <c r="J4126" s="59" t="s">
        <v>1561</v>
      </c>
      <c r="K4126" s="61"/>
      <c r="L4126" s="62" t="s">
        <v>6737</v>
      </c>
      <c r="M4126" s="62" t="s">
        <v>4243</v>
      </c>
      <c r="N4126" s="72" t="str">
        <f>VLOOKUP(M4126,'Hulpblad KAR-parser'!A:C,2,FALSE)</f>
        <v>Probl. schip/Watersp</v>
      </c>
      <c r="O4126" s="72" t="str">
        <f>IF(VLOOKUP(M4126,'Hulpblad KAR-parser'!A:C,3,FALSE)="","",VLOOKUP(M4126,'Hulpblad KAR-parser'!A:C,3,FALSE))</f>
        <v>Kapot tuigage</v>
      </c>
      <c r="P4126" s="136" t="str">
        <f>IF(CONCATENATE(C4126,D4126)="","",VLOOKUP(CONCATENATE(C4126,D4126),Karakteristieken!AQ:AQ,1,FALSE))</f>
        <v/>
      </c>
    </row>
    <row r="4127" spans="1:16" x14ac:dyDescent="0.25">
      <c r="A4127" s="59">
        <v>200110619</v>
      </c>
      <c r="B4127" s="59">
        <v>200098975</v>
      </c>
      <c r="C4127" s="59" t="s">
        <v>4222</v>
      </c>
      <c r="D4127" s="59" t="s">
        <v>4244</v>
      </c>
      <c r="E4127" s="60" t="s">
        <v>4246</v>
      </c>
      <c r="F4127" s="60"/>
      <c r="G4127" s="60"/>
      <c r="H4127" s="60"/>
      <c r="I4127" s="59">
        <f t="shared" si="68"/>
        <v>21</v>
      </c>
      <c r="J4127" s="59" t="s">
        <v>1613</v>
      </c>
      <c r="K4127" s="61"/>
      <c r="L4127" s="62" t="s">
        <v>6737</v>
      </c>
      <c r="M4127" s="62" t="s">
        <v>4246</v>
      </c>
      <c r="N4127" s="72" t="str">
        <f>VLOOKUP(M4127,'Hulpblad KAR-parser'!A:C,2,FALSE)</f>
        <v>Probl. schip/Watersp</v>
      </c>
      <c r="O4127" s="72" t="str">
        <f>IF(VLOOKUP(M4127,'Hulpblad KAR-parser'!A:C,3,FALSE)="","",VLOOKUP(M4127,'Hulpblad KAR-parser'!A:C,3,FALSE))</f>
        <v>Lek/Zinkend</v>
      </c>
      <c r="P4127" s="136" t="str">
        <f>IF(CONCATENATE(C4127,D4127)="","",VLOOKUP(CONCATENATE(C4127,D4127),Karakteristieken!AQ:AQ,1,FALSE))</f>
        <v>Probl. schip/WaterspLek/Zinkend</v>
      </c>
    </row>
    <row r="4128" spans="1:16" x14ac:dyDescent="0.25">
      <c r="A4128" s="59"/>
      <c r="B4128" s="59"/>
      <c r="C4128" s="59"/>
      <c r="D4128" s="59"/>
      <c r="E4128" s="60" t="s">
        <v>10616</v>
      </c>
      <c r="F4128" s="60"/>
      <c r="G4128" s="60" t="s">
        <v>4246</v>
      </c>
      <c r="H4128" s="60"/>
      <c r="I4128" s="59">
        <f t="shared" si="68"/>
        <v>6</v>
      </c>
      <c r="J4128" s="59" t="s">
        <v>1561</v>
      </c>
      <c r="K4128" s="61"/>
      <c r="L4128" s="62" t="s">
        <v>6737</v>
      </c>
      <c r="M4128" s="62" t="s">
        <v>4246</v>
      </c>
      <c r="N4128" s="72" t="str">
        <f>VLOOKUP(M4128,'Hulpblad KAR-parser'!A:C,2,FALSE)</f>
        <v>Probl. schip/Watersp</v>
      </c>
      <c r="O4128" s="72" t="str">
        <f>IF(VLOOKUP(M4128,'Hulpblad KAR-parser'!A:C,3,FALSE)="","",VLOOKUP(M4128,'Hulpblad KAR-parser'!A:C,3,FALSE))</f>
        <v>Lek/Zinkend</v>
      </c>
      <c r="P4128" s="136" t="str">
        <f>IF(CONCATENATE(C4128,D4128)="","",VLOOKUP(CONCATENATE(C4128,D4128),Karakteristieken!AQ:AQ,1,FALSE))</f>
        <v/>
      </c>
    </row>
    <row r="4129" spans="1:16" x14ac:dyDescent="0.25">
      <c r="A4129" s="59">
        <v>200110620</v>
      </c>
      <c r="B4129" s="59">
        <v>200098976</v>
      </c>
      <c r="C4129" s="59" t="s">
        <v>4222</v>
      </c>
      <c r="D4129" s="59" t="s">
        <v>4247</v>
      </c>
      <c r="E4129" s="60" t="s">
        <v>4249</v>
      </c>
      <c r="F4129" s="60"/>
      <c r="G4129" s="60"/>
      <c r="H4129" s="60"/>
      <c r="I4129" s="59">
        <f t="shared" si="68"/>
        <v>19</v>
      </c>
      <c r="J4129" s="59" t="s">
        <v>1613</v>
      </c>
      <c r="K4129" s="61"/>
      <c r="L4129" s="62" t="s">
        <v>6737</v>
      </c>
      <c r="M4129" s="62" t="s">
        <v>4249</v>
      </c>
      <c r="N4129" s="72" t="str">
        <f>VLOOKUP(M4129,'Hulpblad KAR-parser'!A:C,2,FALSE)</f>
        <v>Probl. schip/Watersp</v>
      </c>
      <c r="O4129" s="72" t="str">
        <f>IF(VLOOKUP(M4129,'Hulpblad KAR-parser'!A:C,3,FALSE)="","",VLOOKUP(M4129,'Hulpblad KAR-parser'!A:C,3,FALSE))</f>
        <v>Motorpech</v>
      </c>
      <c r="P4129" s="136" t="str">
        <f>IF(CONCATENATE(C4129,D4129)="","",VLOOKUP(CONCATENATE(C4129,D4129),Karakteristieken!AQ:AQ,1,FALSE))</f>
        <v>Probl. schip/WaterspMotorpech</v>
      </c>
    </row>
    <row r="4130" spans="1:16" x14ac:dyDescent="0.25">
      <c r="A4130" s="59"/>
      <c r="B4130" s="59"/>
      <c r="C4130" s="59"/>
      <c r="D4130" s="59"/>
      <c r="E4130" s="60" t="s">
        <v>10617</v>
      </c>
      <c r="F4130" s="60"/>
      <c r="G4130" s="60" t="s">
        <v>4249</v>
      </c>
      <c r="H4130" s="60"/>
      <c r="I4130" s="59">
        <f t="shared" si="68"/>
        <v>6</v>
      </c>
      <c r="J4130" s="59" t="s">
        <v>1561</v>
      </c>
      <c r="K4130" s="61"/>
      <c r="L4130" s="62" t="s">
        <v>6737</v>
      </c>
      <c r="M4130" s="62" t="s">
        <v>4249</v>
      </c>
      <c r="N4130" s="72" t="str">
        <f>VLOOKUP(M4130,'Hulpblad KAR-parser'!A:C,2,FALSE)</f>
        <v>Probl. schip/Watersp</v>
      </c>
      <c r="O4130" s="72" t="str">
        <f>IF(VLOOKUP(M4130,'Hulpblad KAR-parser'!A:C,3,FALSE)="","",VLOOKUP(M4130,'Hulpblad KAR-parser'!A:C,3,FALSE))</f>
        <v>Motorpech</v>
      </c>
      <c r="P4130" s="136" t="str">
        <f>IF(CONCATENATE(C4130,D4130)="","",VLOOKUP(CONCATENATE(C4130,D4130),Karakteristieken!AQ:AQ,1,FALSE))</f>
        <v/>
      </c>
    </row>
    <row r="4131" spans="1:16" x14ac:dyDescent="0.25">
      <c r="A4131" s="59">
        <v>200110621</v>
      </c>
      <c r="B4131" s="59">
        <v>200098977</v>
      </c>
      <c r="C4131" s="59" t="s">
        <v>4222</v>
      </c>
      <c r="D4131" s="59" t="s">
        <v>4250</v>
      </c>
      <c r="E4131" s="60" t="s">
        <v>4252</v>
      </c>
      <c r="F4131" s="60"/>
      <c r="G4131" s="60"/>
      <c r="H4131" s="60"/>
      <c r="I4131" s="59">
        <f t="shared" si="68"/>
        <v>29</v>
      </c>
      <c r="J4131" s="59" t="s">
        <v>1613</v>
      </c>
      <c r="K4131" s="61"/>
      <c r="L4131" s="62" t="s">
        <v>6737</v>
      </c>
      <c r="M4131" s="62" t="s">
        <v>4252</v>
      </c>
      <c r="N4131" s="72" t="str">
        <f>VLOOKUP(M4131,'Hulpblad KAR-parser'!A:C,2,FALSE)</f>
        <v>Probl. schip/Watersp</v>
      </c>
      <c r="O4131" s="72" t="str">
        <f>IF(VLOOKUP(M4131,'Hulpblad KAR-parser'!A:C,3,FALSE)="","",VLOOKUP(M4131,'Hulpblad KAR-parser'!A:C,3,FALSE))</f>
        <v>Onzeker van positie</v>
      </c>
      <c r="P4131" s="136" t="str">
        <f>IF(CONCATENATE(C4131,D4131)="","",VLOOKUP(CONCATENATE(C4131,D4131),Karakteristieken!AQ:AQ,1,FALSE))</f>
        <v>Probl. schip/WaterspOnzeker van positie</v>
      </c>
    </row>
    <row r="4132" spans="1:16" x14ac:dyDescent="0.25">
      <c r="A4132" s="59"/>
      <c r="B4132" s="59"/>
      <c r="C4132" s="59"/>
      <c r="D4132" s="59"/>
      <c r="E4132" s="60" t="s">
        <v>10618</v>
      </c>
      <c r="F4132" s="60"/>
      <c r="G4132" s="60" t="s">
        <v>4252</v>
      </c>
      <c r="H4132" s="60"/>
      <c r="I4132" s="59">
        <f t="shared" si="68"/>
        <v>6</v>
      </c>
      <c r="J4132" s="59" t="s">
        <v>1561</v>
      </c>
      <c r="K4132" s="61"/>
      <c r="L4132" s="62" t="s">
        <v>6737</v>
      </c>
      <c r="M4132" s="62" t="s">
        <v>4252</v>
      </c>
      <c r="N4132" s="72" t="str">
        <f>VLOOKUP(M4132,'Hulpblad KAR-parser'!A:C,2,FALSE)</f>
        <v>Probl. schip/Watersp</v>
      </c>
      <c r="O4132" s="72" t="str">
        <f>IF(VLOOKUP(M4132,'Hulpblad KAR-parser'!A:C,3,FALSE)="","",VLOOKUP(M4132,'Hulpblad KAR-parser'!A:C,3,FALSE))</f>
        <v>Onzeker van positie</v>
      </c>
      <c r="P4132" s="136" t="str">
        <f>IF(CONCATENATE(C4132,D4132)="","",VLOOKUP(CONCATENATE(C4132,D4132),Karakteristieken!AQ:AQ,1,FALSE))</f>
        <v/>
      </c>
    </row>
    <row r="4133" spans="1:16" x14ac:dyDescent="0.25">
      <c r="A4133" s="59">
        <v>200110622</v>
      </c>
      <c r="B4133" s="59">
        <v>200098978</v>
      </c>
      <c r="C4133" s="59" t="s">
        <v>4222</v>
      </c>
      <c r="D4133" s="59" t="s">
        <v>4253</v>
      </c>
      <c r="E4133" s="60" t="s">
        <v>4255</v>
      </c>
      <c r="F4133" s="60"/>
      <c r="G4133" s="60"/>
      <c r="H4133" s="60"/>
      <c r="I4133" s="59">
        <f t="shared" si="68"/>
        <v>29</v>
      </c>
      <c r="J4133" s="59" t="s">
        <v>1613</v>
      </c>
      <c r="K4133" s="61"/>
      <c r="L4133" s="62" t="s">
        <v>6737</v>
      </c>
      <c r="M4133" s="62" t="s">
        <v>4255</v>
      </c>
      <c r="N4133" s="72" t="str">
        <f>VLOOKUP(M4133,'Hulpblad KAR-parser'!A:C,2,FALSE)</f>
        <v>Probl. schip/Watersp</v>
      </c>
      <c r="O4133" s="72" t="str">
        <f>IF(VLOOKUP(M4133,'Hulpblad KAR-parser'!A:C,3,FALSE)="","",VLOOKUP(M4133,'Hulpblad KAR-parser'!A:C,3,FALSE))</f>
        <v>Schip Verm/Overtijd</v>
      </c>
      <c r="P4133" s="136" t="str">
        <f>IF(CONCATENATE(C4133,D4133)="","",VLOOKUP(CONCATENATE(C4133,D4133),Karakteristieken!AQ:AQ,1,FALSE))</f>
        <v>Probl. schip/WaterspSchip Verm/Overtijd</v>
      </c>
    </row>
    <row r="4134" spans="1:16" x14ac:dyDescent="0.25">
      <c r="A4134" s="59"/>
      <c r="B4134" s="59"/>
      <c r="C4134" s="59"/>
      <c r="D4134" s="59"/>
      <c r="E4134" s="60" t="s">
        <v>10619</v>
      </c>
      <c r="F4134" s="60"/>
      <c r="G4134" s="60" t="s">
        <v>4255</v>
      </c>
      <c r="H4134" s="60"/>
      <c r="I4134" s="59">
        <f t="shared" si="68"/>
        <v>6</v>
      </c>
      <c r="J4134" s="59" t="s">
        <v>1561</v>
      </c>
      <c r="K4134" s="61"/>
      <c r="L4134" s="62" t="s">
        <v>6737</v>
      </c>
      <c r="M4134" s="62" t="s">
        <v>4255</v>
      </c>
      <c r="N4134" s="72" t="str">
        <f>VLOOKUP(M4134,'Hulpblad KAR-parser'!A:C,2,FALSE)</f>
        <v>Probl. schip/Watersp</v>
      </c>
      <c r="O4134" s="72" t="str">
        <f>IF(VLOOKUP(M4134,'Hulpblad KAR-parser'!A:C,3,FALSE)="","",VLOOKUP(M4134,'Hulpblad KAR-parser'!A:C,3,FALSE))</f>
        <v>Schip Verm/Overtijd</v>
      </c>
      <c r="P4134" s="136" t="str">
        <f>IF(CONCATENATE(C4134,D4134)="","",VLOOKUP(CONCATENATE(C4134,D4134),Karakteristieken!AQ:AQ,1,FALSE))</f>
        <v/>
      </c>
    </row>
    <row r="4135" spans="1:16" x14ac:dyDescent="0.25">
      <c r="A4135" s="59">
        <v>200110623</v>
      </c>
      <c r="B4135" s="59">
        <v>200098979</v>
      </c>
      <c r="C4135" s="59" t="s">
        <v>4222</v>
      </c>
      <c r="D4135" s="59" t="s">
        <v>4256</v>
      </c>
      <c r="E4135" s="60" t="s">
        <v>4258</v>
      </c>
      <c r="F4135" s="60"/>
      <c r="G4135" s="60"/>
      <c r="H4135" s="60"/>
      <c r="I4135" s="59">
        <f t="shared" si="68"/>
        <v>17</v>
      </c>
      <c r="J4135" s="59" t="s">
        <v>1613</v>
      </c>
      <c r="K4135" s="61"/>
      <c r="L4135" s="62" t="s">
        <v>6737</v>
      </c>
      <c r="M4135" s="62" t="s">
        <v>4258</v>
      </c>
      <c r="N4135" s="72" t="str">
        <f>VLOOKUP(M4135,'Hulpblad KAR-parser'!A:C,2,FALSE)</f>
        <v>Probl. schip/Watersp</v>
      </c>
      <c r="O4135" s="72" t="str">
        <f>IF(VLOOKUP(M4135,'Hulpblad KAR-parser'!A:C,3,FALSE)="","",VLOOKUP(M4135,'Hulpblad KAR-parser'!A:C,3,FALSE))</f>
        <v>Slagzij</v>
      </c>
      <c r="P4135" s="136" t="str">
        <f>IF(CONCATENATE(C4135,D4135)="","",VLOOKUP(CONCATENATE(C4135,D4135),Karakteristieken!AQ:AQ,1,FALSE))</f>
        <v>Probl. schip/WaterspSlagzij</v>
      </c>
    </row>
    <row r="4136" spans="1:16" x14ac:dyDescent="0.25">
      <c r="A4136" s="59"/>
      <c r="B4136" s="59"/>
      <c r="C4136" s="59"/>
      <c r="D4136" s="59"/>
      <c r="E4136" s="60" t="s">
        <v>10620</v>
      </c>
      <c r="F4136" s="60"/>
      <c r="G4136" s="60" t="s">
        <v>4258</v>
      </c>
      <c r="H4136" s="60"/>
      <c r="I4136" s="59">
        <f t="shared" si="68"/>
        <v>6</v>
      </c>
      <c r="J4136" s="59" t="s">
        <v>1561</v>
      </c>
      <c r="K4136" s="61"/>
      <c r="L4136" s="62" t="s">
        <v>6737</v>
      </c>
      <c r="M4136" s="62" t="s">
        <v>4258</v>
      </c>
      <c r="N4136" s="72" t="str">
        <f>VLOOKUP(M4136,'Hulpblad KAR-parser'!A:C,2,FALSE)</f>
        <v>Probl. schip/Watersp</v>
      </c>
      <c r="O4136" s="72" t="str">
        <f>IF(VLOOKUP(M4136,'Hulpblad KAR-parser'!A:C,3,FALSE)="","",VLOOKUP(M4136,'Hulpblad KAR-parser'!A:C,3,FALSE))</f>
        <v>Slagzij</v>
      </c>
      <c r="P4136" s="136" t="str">
        <f>IF(CONCATENATE(C4136,D4136)="","",VLOOKUP(CONCATENATE(C4136,D4136),Karakteristieken!AQ:AQ,1,FALSE))</f>
        <v/>
      </c>
    </row>
    <row r="4137" spans="1:16" x14ac:dyDescent="0.25">
      <c r="A4137" s="59">
        <v>200110624</v>
      </c>
      <c r="B4137" s="59">
        <v>200098980</v>
      </c>
      <c r="C4137" s="59" t="s">
        <v>4222</v>
      </c>
      <c r="D4137" s="59" t="s">
        <v>4259</v>
      </c>
      <c r="E4137" s="60" t="s">
        <v>4261</v>
      </c>
      <c r="F4137" s="60"/>
      <c r="G4137" s="60"/>
      <c r="H4137" s="60"/>
      <c r="I4137" s="59">
        <f t="shared" si="68"/>
        <v>28</v>
      </c>
      <c r="J4137" s="59" t="s">
        <v>1613</v>
      </c>
      <c r="K4137" s="61"/>
      <c r="L4137" s="62" t="s">
        <v>6737</v>
      </c>
      <c r="M4137" s="62" t="s">
        <v>4261</v>
      </c>
      <c r="N4137" s="72" t="str">
        <f>VLOOKUP(M4137,'Hulpblad KAR-parser'!A:C,2,FALSE)</f>
        <v>Probl. schip/Watersp</v>
      </c>
      <c r="O4137" s="72" t="str">
        <f>IF(VLOOKUP(M4137,'Hulpblad KAR-parser'!A:C,3,FALSE)="","",VLOOKUP(M4137,'Hulpblad KAR-parser'!A:C,3,FALSE))</f>
        <v>Stuurloos/Op drift</v>
      </c>
      <c r="P4137" s="136" t="str">
        <f>IF(CONCATENATE(C4137,D4137)="","",VLOOKUP(CONCATENATE(C4137,D4137),Karakteristieken!AQ:AQ,1,FALSE))</f>
        <v>Probl. schip/WaterspStuurloos/Op drift</v>
      </c>
    </row>
    <row r="4138" spans="1:16" x14ac:dyDescent="0.25">
      <c r="A4138" s="59"/>
      <c r="B4138" s="59"/>
      <c r="C4138" s="59"/>
      <c r="D4138" s="59"/>
      <c r="E4138" s="60" t="s">
        <v>10621</v>
      </c>
      <c r="F4138" s="60"/>
      <c r="G4138" s="60" t="s">
        <v>4261</v>
      </c>
      <c r="H4138" s="60"/>
      <c r="I4138" s="59">
        <f t="shared" si="68"/>
        <v>6</v>
      </c>
      <c r="J4138" s="59" t="s">
        <v>1561</v>
      </c>
      <c r="K4138" s="61"/>
      <c r="L4138" s="62" t="s">
        <v>6737</v>
      </c>
      <c r="M4138" s="62" t="s">
        <v>4261</v>
      </c>
      <c r="N4138" s="72" t="str">
        <f>VLOOKUP(M4138,'Hulpblad KAR-parser'!A:C,2,FALSE)</f>
        <v>Probl. schip/Watersp</v>
      </c>
      <c r="O4138" s="72" t="str">
        <f>IF(VLOOKUP(M4138,'Hulpblad KAR-parser'!A:C,3,FALSE)="","",VLOOKUP(M4138,'Hulpblad KAR-parser'!A:C,3,FALSE))</f>
        <v>Stuurloos/Op drift</v>
      </c>
      <c r="P4138" s="136" t="str">
        <f>IF(CONCATENATE(C4138,D4138)="","",VLOOKUP(CONCATENATE(C4138,D4138),Karakteristieken!AQ:AQ,1,FALSE))</f>
        <v/>
      </c>
    </row>
    <row r="4139" spans="1:16" x14ac:dyDescent="0.25">
      <c r="A4139" s="59">
        <v>200110627</v>
      </c>
      <c r="B4139" s="59">
        <v>200098983</v>
      </c>
      <c r="C4139" s="59" t="s">
        <v>4222</v>
      </c>
      <c r="D4139" s="59" t="s">
        <v>4264</v>
      </c>
      <c r="E4139" s="60" t="s">
        <v>4266</v>
      </c>
      <c r="F4139" s="60"/>
      <c r="G4139" s="60"/>
      <c r="H4139" s="60"/>
      <c r="I4139" s="59">
        <f t="shared" si="68"/>
        <v>28</v>
      </c>
      <c r="J4139" s="59" t="s">
        <v>1613</v>
      </c>
      <c r="K4139" s="61"/>
      <c r="L4139" s="62" t="s">
        <v>6737</v>
      </c>
      <c r="M4139" s="62" t="s">
        <v>4266</v>
      </c>
      <c r="N4139" s="72" t="str">
        <f>VLOOKUP(M4139,'Hulpblad KAR-parser'!A:C,2,FALSE)</f>
        <v>Probl. schip/Watersp</v>
      </c>
      <c r="O4139" s="72" t="str">
        <f>IF(VLOOKUP(M4139,'Hulpblad KAR-parser'!A:C,3,FALSE)="","",VLOOKUP(M4139,'Hulpblad KAR-parser'!A:C,3,FALSE))</f>
        <v>Surfuitrust. Gevond</v>
      </c>
      <c r="P4139" s="136" t="str">
        <f>IF(CONCATENATE(C4139,D4139)="","",VLOOKUP(CONCATENATE(C4139,D4139),Karakteristieken!AQ:AQ,1,FALSE))</f>
        <v>Probl. schip/WaterspSurfuitrust. Gevond</v>
      </c>
    </row>
    <row r="4140" spans="1:16" x14ac:dyDescent="0.25">
      <c r="A4140" s="59"/>
      <c r="B4140" s="59"/>
      <c r="C4140" s="59"/>
      <c r="D4140" s="59"/>
      <c r="E4140" s="60" t="s">
        <v>10624</v>
      </c>
      <c r="F4140" s="60"/>
      <c r="G4140" s="60" t="s">
        <v>4266</v>
      </c>
      <c r="H4140" s="60"/>
      <c r="I4140" s="59">
        <f t="shared" si="68"/>
        <v>6</v>
      </c>
      <c r="J4140" s="59" t="s">
        <v>1561</v>
      </c>
      <c r="K4140" s="61"/>
      <c r="L4140" s="62" t="s">
        <v>6737</v>
      </c>
      <c r="M4140" s="62" t="s">
        <v>4266</v>
      </c>
      <c r="N4140" s="72" t="str">
        <f>VLOOKUP(M4140,'Hulpblad KAR-parser'!A:C,2,FALSE)</f>
        <v>Probl. schip/Watersp</v>
      </c>
      <c r="O4140" s="72" t="str">
        <f>IF(VLOOKUP(M4140,'Hulpblad KAR-parser'!A:C,3,FALSE)="","",VLOOKUP(M4140,'Hulpblad KAR-parser'!A:C,3,FALSE))</f>
        <v>Surfuitrust. Gevond</v>
      </c>
      <c r="P4140" s="136" t="str">
        <f>IF(CONCATENATE(C4140,D4140)="","",VLOOKUP(CONCATENATE(C4140,D4140),Karakteristieken!AQ:AQ,1,FALSE))</f>
        <v/>
      </c>
    </row>
    <row r="4141" spans="1:16" x14ac:dyDescent="0.25">
      <c r="A4141" s="59">
        <v>200110625</v>
      </c>
      <c r="B4141" s="59">
        <v>200098981</v>
      </c>
      <c r="C4141" s="59" t="s">
        <v>4222</v>
      </c>
      <c r="D4141" s="59" t="s">
        <v>12487</v>
      </c>
      <c r="E4141" s="60" t="s">
        <v>12488</v>
      </c>
      <c r="F4141" s="60"/>
      <c r="G4141" s="60"/>
      <c r="H4141" s="60"/>
      <c r="I4141" s="59">
        <f t="shared" si="68"/>
        <v>35</v>
      </c>
      <c r="J4141" s="59" t="s">
        <v>1613</v>
      </c>
      <c r="K4141" s="61"/>
      <c r="L4141" s="62" t="s">
        <v>6737</v>
      </c>
      <c r="M4141" s="62" t="s">
        <v>12488</v>
      </c>
      <c r="N4141" s="72" t="str">
        <f>VLOOKUP(M4141,'Hulpblad KAR-parser'!A:C,2,FALSE)</f>
        <v>Probl. schip/Watersp</v>
      </c>
      <c r="O4141" s="72" t="str">
        <f>IF(VLOOKUP(M4141,'Hulpblad KAR-parser'!A:C,3,FALSE)="","",VLOOKUP(M4141,'Hulpblad KAR-parser'!A:C,3,FALSE))</f>
        <v>Watersporter probl.</v>
      </c>
      <c r="P4141" s="136" t="str">
        <f>IF(CONCATENATE(C4141,D4141)="","",VLOOKUP(CONCATENATE(C4141,D4141),Karakteristieken!AQ:AQ,1,FALSE))</f>
        <v>Probl. schip/WaterspWatersporter probl.</v>
      </c>
    </row>
    <row r="4142" spans="1:16" x14ac:dyDescent="0.25">
      <c r="A4142" s="59"/>
      <c r="B4142" s="59"/>
      <c r="C4142" s="59"/>
      <c r="D4142" s="59"/>
      <c r="E4142" s="60" t="s">
        <v>4262</v>
      </c>
      <c r="F4142" s="60"/>
      <c r="G4142" s="60" t="s">
        <v>12488</v>
      </c>
      <c r="H4142" s="60"/>
      <c r="I4142" s="59">
        <f t="shared" si="68"/>
        <v>29</v>
      </c>
      <c r="J4142" s="59" t="s">
        <v>1561</v>
      </c>
      <c r="K4142" s="61"/>
      <c r="L4142" s="62" t="s">
        <v>6737</v>
      </c>
      <c r="M4142" s="62" t="s">
        <v>12488</v>
      </c>
      <c r="N4142" s="72" t="str">
        <f>VLOOKUP(M4142,'Hulpblad KAR-parser'!A:C,2,FALSE)</f>
        <v>Probl. schip/Watersp</v>
      </c>
      <c r="O4142" s="72" t="str">
        <f>IF(VLOOKUP(M4142,'Hulpblad KAR-parser'!A:C,3,FALSE)="","",VLOOKUP(M4142,'Hulpblad KAR-parser'!A:C,3,FALSE))</f>
        <v>Watersporter probl.</v>
      </c>
      <c r="P4142" s="136" t="str">
        <f>IF(CONCATENATE(C4142,D4142)="","",VLOOKUP(CONCATENATE(C4142,D4142),Karakteristieken!AQ:AQ,1,FALSE))</f>
        <v/>
      </c>
    </row>
    <row r="4143" spans="1:16" x14ac:dyDescent="0.25">
      <c r="A4143" s="59"/>
      <c r="B4143" s="59"/>
      <c r="C4143" s="59"/>
      <c r="D4143" s="59"/>
      <c r="E4143" s="60" t="s">
        <v>4263</v>
      </c>
      <c r="F4143" s="60"/>
      <c r="G4143" s="60" t="s">
        <v>12488</v>
      </c>
      <c r="H4143" s="60"/>
      <c r="I4143" s="59">
        <f t="shared" si="68"/>
        <v>24</v>
      </c>
      <c r="J4143" s="59" t="s">
        <v>1561</v>
      </c>
      <c r="K4143" s="61"/>
      <c r="L4143" s="62" t="s">
        <v>6737</v>
      </c>
      <c r="M4143" s="62" t="s">
        <v>12488</v>
      </c>
      <c r="N4143" s="72" t="str">
        <f>VLOOKUP(M4143,'Hulpblad KAR-parser'!A:C,2,FALSE)</f>
        <v>Probl. schip/Watersp</v>
      </c>
      <c r="O4143" s="72" t="str">
        <f>IF(VLOOKUP(M4143,'Hulpblad KAR-parser'!A:C,3,FALSE)="","",VLOOKUP(M4143,'Hulpblad KAR-parser'!A:C,3,FALSE))</f>
        <v>Watersporter probl.</v>
      </c>
      <c r="P4143" s="136" t="str">
        <f>IF(CONCATENATE(C4143,D4143)="","",VLOOKUP(CONCATENATE(C4143,D4143),Karakteristieken!AQ:AQ,1,FALSE))</f>
        <v/>
      </c>
    </row>
    <row r="4144" spans="1:16" x14ac:dyDescent="0.25">
      <c r="A4144" s="59"/>
      <c r="B4144" s="59"/>
      <c r="C4144" s="59"/>
      <c r="D4144" s="59"/>
      <c r="E4144" s="60" t="s">
        <v>12495</v>
      </c>
      <c r="F4144" s="60"/>
      <c r="G4144" s="60" t="s">
        <v>12488</v>
      </c>
      <c r="H4144" s="60"/>
      <c r="I4144" s="59">
        <f t="shared" si="68"/>
        <v>30</v>
      </c>
      <c r="J4144" s="59" t="s">
        <v>1561</v>
      </c>
      <c r="K4144" s="61"/>
      <c r="L4144" s="62" t="s">
        <v>6737</v>
      </c>
      <c r="M4144" s="62" t="s">
        <v>12488</v>
      </c>
      <c r="N4144" s="72" t="str">
        <f>VLOOKUP(M4144,'Hulpblad KAR-parser'!A:C,2,FALSE)</f>
        <v>Probl. schip/Watersp</v>
      </c>
      <c r="O4144" s="72" t="str">
        <f>IF(VLOOKUP(M4144,'Hulpblad KAR-parser'!A:C,3,FALSE)="","",VLOOKUP(M4144,'Hulpblad KAR-parser'!A:C,3,FALSE))</f>
        <v>Watersporter probl.</v>
      </c>
      <c r="P4144" s="136" t="str">
        <f>IF(CONCATENATE(C4144,D4144)="","",VLOOKUP(CONCATENATE(C4144,D4144),Karakteristieken!AQ:AQ,1,FALSE))</f>
        <v/>
      </c>
    </row>
    <row r="4145" spans="1:16" x14ac:dyDescent="0.25">
      <c r="A4145" s="59"/>
      <c r="B4145" s="59"/>
      <c r="C4145" s="59"/>
      <c r="D4145" s="59"/>
      <c r="E4145" s="60" t="s">
        <v>12496</v>
      </c>
      <c r="F4145" s="60"/>
      <c r="G4145" s="60" t="s">
        <v>12488</v>
      </c>
      <c r="H4145" s="60"/>
      <c r="I4145" s="59">
        <f t="shared" ref="I4145:I4208" si="69">LEN(E4145)</f>
        <v>25</v>
      </c>
      <c r="J4145" s="59" t="s">
        <v>1561</v>
      </c>
      <c r="K4145" s="61"/>
      <c r="L4145" s="62" t="s">
        <v>6737</v>
      </c>
      <c r="M4145" s="62" t="s">
        <v>12488</v>
      </c>
      <c r="N4145" s="72" t="str">
        <f>VLOOKUP(M4145,'Hulpblad KAR-parser'!A:C,2,FALSE)</f>
        <v>Probl. schip/Watersp</v>
      </c>
      <c r="O4145" s="72" t="str">
        <f>IF(VLOOKUP(M4145,'Hulpblad KAR-parser'!A:C,3,FALSE)="","",VLOOKUP(M4145,'Hulpblad KAR-parser'!A:C,3,FALSE))</f>
        <v>Watersporter probl.</v>
      </c>
      <c r="P4145" s="136" t="str">
        <f>IF(CONCATENATE(C4145,D4145)="","",VLOOKUP(CONCATENATE(C4145,D4145),Karakteristieken!AQ:AQ,1,FALSE))</f>
        <v/>
      </c>
    </row>
    <row r="4146" spans="1:16" x14ac:dyDescent="0.25">
      <c r="A4146" s="59"/>
      <c r="B4146" s="59"/>
      <c r="C4146" s="59"/>
      <c r="D4146" s="59"/>
      <c r="E4146" s="60" t="s">
        <v>10622</v>
      </c>
      <c r="F4146" s="60"/>
      <c r="G4146" s="60" t="s">
        <v>12488</v>
      </c>
      <c r="H4146" s="60"/>
      <c r="I4146" s="59">
        <f t="shared" si="69"/>
        <v>6</v>
      </c>
      <c r="J4146" s="59" t="s">
        <v>1561</v>
      </c>
      <c r="K4146" s="61"/>
      <c r="L4146" s="62" t="s">
        <v>6737</v>
      </c>
      <c r="M4146" s="62" t="s">
        <v>12488</v>
      </c>
      <c r="N4146" s="72" t="str">
        <f>VLOOKUP(M4146,'Hulpblad KAR-parser'!A:C,2,FALSE)</f>
        <v>Probl. schip/Watersp</v>
      </c>
      <c r="O4146" s="72" t="str">
        <f>IF(VLOOKUP(M4146,'Hulpblad KAR-parser'!A:C,3,FALSE)="","",VLOOKUP(M4146,'Hulpblad KAR-parser'!A:C,3,FALSE))</f>
        <v>Watersporter probl.</v>
      </c>
      <c r="P4146" s="136" t="str">
        <f>IF(CONCATENATE(C4146,D4146)="","",VLOOKUP(CONCATENATE(C4146,D4146),Karakteristieken!AQ:AQ,1,FALSE))</f>
        <v/>
      </c>
    </row>
    <row r="4147" spans="1:16" x14ac:dyDescent="0.25">
      <c r="A4147" s="59">
        <v>200110626</v>
      </c>
      <c r="B4147" s="59">
        <v>200098982</v>
      </c>
      <c r="C4147" s="59" t="s">
        <v>4222</v>
      </c>
      <c r="D4147" s="59" t="s">
        <v>12486</v>
      </c>
      <c r="E4147" s="60" t="s">
        <v>12489</v>
      </c>
      <c r="F4147" s="60"/>
      <c r="G4147" s="60"/>
      <c r="H4147" s="60"/>
      <c r="I4147" s="59">
        <f t="shared" si="69"/>
        <v>30</v>
      </c>
      <c r="J4147" s="59" t="s">
        <v>1613</v>
      </c>
      <c r="K4147" s="61"/>
      <c r="L4147" s="62" t="s">
        <v>6737</v>
      </c>
      <c r="M4147" s="62" t="s">
        <v>12489</v>
      </c>
      <c r="N4147" s="72" t="str">
        <f>VLOOKUP(M4147,'Hulpblad KAR-parser'!A:C,2,FALSE)</f>
        <v>Probl. schip/Watersp</v>
      </c>
      <c r="O4147" s="72" t="str">
        <f>IF(VLOOKUP(M4147,'Hulpblad KAR-parser'!A:C,3,FALSE)="","",VLOOKUP(M4147,'Hulpblad KAR-parser'!A:C,3,FALSE))</f>
        <v>Watersporter vermist</v>
      </c>
      <c r="P4147" s="136" t="str">
        <f>IF(CONCATENATE(C4147,D4147)="","",VLOOKUP(CONCATENATE(C4147,D4147),Karakteristieken!AQ:AQ,1,FALSE))</f>
        <v>Probl. schip/WaterspWatersporter vermist</v>
      </c>
    </row>
    <row r="4148" spans="1:16" x14ac:dyDescent="0.25">
      <c r="A4148" s="59"/>
      <c r="B4148" s="59"/>
      <c r="C4148" s="59"/>
      <c r="D4148" s="59"/>
      <c r="E4148" s="60" t="s">
        <v>10623</v>
      </c>
      <c r="F4148" s="60"/>
      <c r="G4148" s="60" t="s">
        <v>12489</v>
      </c>
      <c r="H4148" s="60"/>
      <c r="I4148" s="59">
        <f t="shared" si="69"/>
        <v>6</v>
      </c>
      <c r="J4148" s="59" t="s">
        <v>1561</v>
      </c>
      <c r="K4148" s="61"/>
      <c r="L4148" s="62" t="s">
        <v>6737</v>
      </c>
      <c r="M4148" s="62" t="s">
        <v>12489</v>
      </c>
      <c r="N4148" s="72" t="str">
        <f>VLOOKUP(M4148,'Hulpblad KAR-parser'!A:C,2,FALSE)</f>
        <v>Probl. schip/Watersp</v>
      </c>
      <c r="O4148" s="72" t="str">
        <f>IF(VLOOKUP(M4148,'Hulpblad KAR-parser'!A:C,3,FALSE)="","",VLOOKUP(M4148,'Hulpblad KAR-parser'!A:C,3,FALSE))</f>
        <v>Watersporter vermist</v>
      </c>
      <c r="P4148" s="136" t="str">
        <f>IF(CONCATENATE(C4148,D4148)="","",VLOOKUP(CONCATENATE(C4148,D4148),Karakteristieken!AQ:AQ,1,FALSE))</f>
        <v/>
      </c>
    </row>
    <row r="4149" spans="1:16" x14ac:dyDescent="0.25">
      <c r="A4149" s="59"/>
      <c r="B4149" s="59"/>
      <c r="C4149" s="59"/>
      <c r="D4149" s="59"/>
      <c r="E4149" s="60" t="s">
        <v>12492</v>
      </c>
      <c r="F4149" s="60"/>
      <c r="G4149" s="60" t="s">
        <v>12489</v>
      </c>
      <c r="H4149" s="60"/>
      <c r="I4149" s="59">
        <f t="shared" si="69"/>
        <v>6</v>
      </c>
      <c r="J4149" s="59" t="s">
        <v>1561</v>
      </c>
      <c r="K4149" s="61"/>
      <c r="L4149" s="62" t="s">
        <v>6737</v>
      </c>
      <c r="M4149" s="62" t="s">
        <v>12489</v>
      </c>
      <c r="N4149" s="72" t="str">
        <f>VLOOKUP(M4149,'Hulpblad KAR-parser'!A:C,2,FALSE)</f>
        <v>Probl. schip/Watersp</v>
      </c>
      <c r="O4149" s="72" t="str">
        <f>IF(VLOOKUP(M4149,'Hulpblad KAR-parser'!A:C,3,FALSE)="","",VLOOKUP(M4149,'Hulpblad KAR-parser'!A:C,3,FALSE))</f>
        <v>Watersporter vermist</v>
      </c>
      <c r="P4149" s="136" t="str">
        <f>IF(CONCATENATE(C4149,D4149)="","",VLOOKUP(CONCATENATE(C4149,D4149),Karakteristieken!AQ:AQ,1,FALSE))</f>
        <v/>
      </c>
    </row>
    <row r="4150" spans="1:16" x14ac:dyDescent="0.25">
      <c r="A4150" s="59"/>
      <c r="B4150" s="59"/>
      <c r="C4150" s="59"/>
      <c r="D4150" s="59"/>
      <c r="E4150" s="60" t="s">
        <v>12491</v>
      </c>
      <c r="F4150" s="60"/>
      <c r="G4150" s="60" t="s">
        <v>12489</v>
      </c>
      <c r="H4150" s="60"/>
      <c r="I4150" s="59">
        <f t="shared" si="69"/>
        <v>6</v>
      </c>
      <c r="J4150" s="59" t="s">
        <v>1561</v>
      </c>
      <c r="K4150" s="61"/>
      <c r="L4150" s="62" t="s">
        <v>6737</v>
      </c>
      <c r="M4150" s="62" t="s">
        <v>12489</v>
      </c>
      <c r="N4150" s="72" t="str">
        <f>VLOOKUP(M4150,'Hulpblad KAR-parser'!A:C,2,FALSE)</f>
        <v>Probl. schip/Watersp</v>
      </c>
      <c r="O4150" s="72" t="str">
        <f>IF(VLOOKUP(M4150,'Hulpblad KAR-parser'!A:C,3,FALSE)="","",VLOOKUP(M4150,'Hulpblad KAR-parser'!A:C,3,FALSE))</f>
        <v>Watersporter vermist</v>
      </c>
      <c r="P4150" s="136" t="str">
        <f>IF(CONCATENATE(C4150,D4150)="","",VLOOKUP(CONCATENATE(C4150,D4150),Karakteristieken!AQ:AQ,1,FALSE))</f>
        <v/>
      </c>
    </row>
    <row r="4151" spans="1:16" x14ac:dyDescent="0.25">
      <c r="A4151" s="67">
        <v>200110628</v>
      </c>
      <c r="B4151" s="67">
        <v>200098984</v>
      </c>
      <c r="C4151" s="67" t="s">
        <v>4267</v>
      </c>
      <c r="D4151" s="67"/>
      <c r="E4151" s="68" t="s">
        <v>6418</v>
      </c>
      <c r="F4151" s="68"/>
      <c r="G4151" s="68"/>
      <c r="H4151" s="68"/>
      <c r="I4151" s="67">
        <f t="shared" si="69"/>
        <v>15</v>
      </c>
      <c r="J4151" s="67" t="s">
        <v>1613</v>
      </c>
      <c r="K4151" s="91" t="s">
        <v>12550</v>
      </c>
      <c r="L4151" s="62" t="s">
        <v>6737</v>
      </c>
      <c r="M4151" s="62" t="s">
        <v>6418</v>
      </c>
      <c r="N4151" s="72" t="e">
        <f>VLOOKUP(M4151,'Hulpblad KAR-parser'!A:C,2,FALSE)</f>
        <v>#N/A</v>
      </c>
      <c r="O4151" s="72" t="e">
        <f>IF(VLOOKUP(M4151,'Hulpblad KAR-parser'!A:C,3,FALSE)="","",VLOOKUP(M4151,'Hulpblad KAR-parser'!A:C,3,FALSE))</f>
        <v>#N/A</v>
      </c>
      <c r="P4151" s="136" t="e">
        <f>IF(CONCATENATE(C4151,D4151)="","",VLOOKUP(CONCATENATE(C4151,D4151),Karakteristieken!AQ:AQ,1,FALSE))</f>
        <v>#N/A</v>
      </c>
    </row>
    <row r="4152" spans="1:16" x14ac:dyDescent="0.25">
      <c r="A4152" s="67"/>
      <c r="B4152" s="67"/>
      <c r="C4152" s="67"/>
      <c r="D4152" s="67"/>
      <c r="E4152" s="68" t="s">
        <v>10626</v>
      </c>
      <c r="F4152" s="68"/>
      <c r="G4152" s="68" t="s">
        <v>6418</v>
      </c>
      <c r="H4152" s="68"/>
      <c r="I4152" s="67">
        <f t="shared" si="69"/>
        <v>6</v>
      </c>
      <c r="J4152" s="67" t="s">
        <v>1561</v>
      </c>
      <c r="K4152" s="91" t="s">
        <v>12550</v>
      </c>
      <c r="L4152" s="62" t="s">
        <v>6737</v>
      </c>
      <c r="M4152" s="62" t="s">
        <v>6418</v>
      </c>
      <c r="N4152" s="72" t="e">
        <f>VLOOKUP(M4152,'Hulpblad KAR-parser'!A:C,2,FALSE)</f>
        <v>#N/A</v>
      </c>
      <c r="O4152" s="72" t="e">
        <f>IF(VLOOKUP(M4152,'Hulpblad KAR-parser'!A:C,3,FALSE)="","",VLOOKUP(M4152,'Hulpblad KAR-parser'!A:C,3,FALSE))</f>
        <v>#N/A</v>
      </c>
      <c r="P4152" s="136" t="str">
        <f>IF(CONCATENATE(C4152,D4152)="","",VLOOKUP(CONCATENATE(C4152,D4152),Karakteristieken!AQ:AQ,1,FALSE))</f>
        <v/>
      </c>
    </row>
    <row r="4153" spans="1:16" x14ac:dyDescent="0.25">
      <c r="A4153" s="67"/>
      <c r="B4153" s="67"/>
      <c r="C4153" s="67"/>
      <c r="D4153" s="67"/>
      <c r="E4153" s="68" t="s">
        <v>10627</v>
      </c>
      <c r="F4153" s="68"/>
      <c r="G4153" s="68" t="s">
        <v>6418</v>
      </c>
      <c r="H4153" s="68"/>
      <c r="I4153" s="67">
        <f t="shared" si="69"/>
        <v>6</v>
      </c>
      <c r="J4153" s="67" t="s">
        <v>1561</v>
      </c>
      <c r="K4153" s="91" t="s">
        <v>12550</v>
      </c>
      <c r="L4153" s="62" t="s">
        <v>6737</v>
      </c>
      <c r="M4153" s="62" t="s">
        <v>6418</v>
      </c>
      <c r="N4153" s="72" t="e">
        <f>VLOOKUP(M4153,'Hulpblad KAR-parser'!A:C,2,FALSE)</f>
        <v>#N/A</v>
      </c>
      <c r="O4153" s="72" t="e">
        <f>IF(VLOOKUP(M4153,'Hulpblad KAR-parser'!A:C,3,FALSE)="","",VLOOKUP(M4153,'Hulpblad KAR-parser'!A:C,3,FALSE))</f>
        <v>#N/A</v>
      </c>
      <c r="P4153" s="136" t="str">
        <f>IF(CONCATENATE(C4153,D4153)="","",VLOOKUP(CONCATENATE(C4153,D4153),Karakteristieken!AQ:AQ,1,FALSE))</f>
        <v/>
      </c>
    </row>
    <row r="4154" spans="1:16" x14ac:dyDescent="0.25">
      <c r="A4154" s="67">
        <v>200110629</v>
      </c>
      <c r="B4154" s="67">
        <v>200098985</v>
      </c>
      <c r="C4154" s="67" t="s">
        <v>4270</v>
      </c>
      <c r="D4154" s="67"/>
      <c r="E4154" s="68" t="s">
        <v>6419</v>
      </c>
      <c r="F4154" s="68"/>
      <c r="G4154" s="68"/>
      <c r="H4154" s="68"/>
      <c r="I4154" s="67">
        <f t="shared" si="69"/>
        <v>14</v>
      </c>
      <c r="J4154" s="67" t="s">
        <v>1613</v>
      </c>
      <c r="K4154" s="91" t="s">
        <v>12550</v>
      </c>
      <c r="L4154" s="62" t="s">
        <v>6737</v>
      </c>
      <c r="M4154" s="62" t="s">
        <v>6419</v>
      </c>
      <c r="N4154" s="72" t="e">
        <f>VLOOKUP(M4154,'Hulpblad KAR-parser'!A:C,2,FALSE)</f>
        <v>#N/A</v>
      </c>
      <c r="O4154" s="72" t="e">
        <f>IF(VLOOKUP(M4154,'Hulpblad KAR-parser'!A:C,3,FALSE)="","",VLOOKUP(M4154,'Hulpblad KAR-parser'!A:C,3,FALSE))</f>
        <v>#N/A</v>
      </c>
      <c r="P4154" s="136" t="e">
        <f>IF(CONCATENATE(C4154,D4154)="","",VLOOKUP(CONCATENATE(C4154,D4154),Karakteristieken!AQ:AQ,1,FALSE))</f>
        <v>#N/A</v>
      </c>
    </row>
    <row r="4155" spans="1:16" x14ac:dyDescent="0.25">
      <c r="A4155" s="67"/>
      <c r="B4155" s="67"/>
      <c r="C4155" s="67"/>
      <c r="D4155" s="67"/>
      <c r="E4155" s="68" t="s">
        <v>10628</v>
      </c>
      <c r="F4155" s="68"/>
      <c r="G4155" s="68" t="s">
        <v>6419</v>
      </c>
      <c r="H4155" s="68"/>
      <c r="I4155" s="67">
        <f t="shared" si="69"/>
        <v>4</v>
      </c>
      <c r="J4155" s="67" t="s">
        <v>1561</v>
      </c>
      <c r="K4155" s="91" t="s">
        <v>12550</v>
      </c>
      <c r="L4155" s="62" t="s">
        <v>6737</v>
      </c>
      <c r="M4155" s="62" t="s">
        <v>6419</v>
      </c>
      <c r="N4155" s="72" t="e">
        <f>VLOOKUP(M4155,'Hulpblad KAR-parser'!A:C,2,FALSE)</f>
        <v>#N/A</v>
      </c>
      <c r="O4155" s="72" t="e">
        <f>IF(VLOOKUP(M4155,'Hulpblad KAR-parser'!A:C,3,FALSE)="","",VLOOKUP(M4155,'Hulpblad KAR-parser'!A:C,3,FALSE))</f>
        <v>#N/A</v>
      </c>
      <c r="P4155" s="136" t="str">
        <f>IF(CONCATENATE(C4155,D4155)="","",VLOOKUP(CONCATENATE(C4155,D4155),Karakteristieken!AQ:AQ,1,FALSE))</f>
        <v/>
      </c>
    </row>
    <row r="4156" spans="1:16" x14ac:dyDescent="0.25">
      <c r="A4156" s="67"/>
      <c r="B4156" s="67"/>
      <c r="C4156" s="67"/>
      <c r="D4156" s="67"/>
      <c r="E4156" s="68" t="s">
        <v>10629</v>
      </c>
      <c r="F4156" s="68"/>
      <c r="G4156" s="68" t="s">
        <v>6419</v>
      </c>
      <c r="H4156" s="68"/>
      <c r="I4156" s="67">
        <f t="shared" si="69"/>
        <v>6</v>
      </c>
      <c r="J4156" s="67" t="s">
        <v>1561</v>
      </c>
      <c r="K4156" s="91" t="s">
        <v>12550</v>
      </c>
      <c r="L4156" s="62" t="s">
        <v>6737</v>
      </c>
      <c r="M4156" s="62" t="s">
        <v>6419</v>
      </c>
      <c r="N4156" s="72" t="e">
        <f>VLOOKUP(M4156,'Hulpblad KAR-parser'!A:C,2,FALSE)</f>
        <v>#N/A</v>
      </c>
      <c r="O4156" s="72" t="e">
        <f>IF(VLOOKUP(M4156,'Hulpblad KAR-parser'!A:C,3,FALSE)="","",VLOOKUP(M4156,'Hulpblad KAR-parser'!A:C,3,FALSE))</f>
        <v>#N/A</v>
      </c>
      <c r="P4156" s="136" t="str">
        <f>IF(CONCATENATE(C4156,D4156)="","",VLOOKUP(CONCATENATE(C4156,D4156),Karakteristieken!AQ:AQ,1,FALSE))</f>
        <v/>
      </c>
    </row>
    <row r="4157" spans="1:16" x14ac:dyDescent="0.25">
      <c r="A4157" s="67">
        <v>200110630</v>
      </c>
      <c r="B4157" s="67">
        <v>200098986</v>
      </c>
      <c r="C4157" s="67" t="s">
        <v>4272</v>
      </c>
      <c r="D4157" s="67"/>
      <c r="E4157" s="68" t="s">
        <v>6420</v>
      </c>
      <c r="F4157" s="68"/>
      <c r="G4157" s="68"/>
      <c r="H4157" s="68"/>
      <c r="I4157" s="67">
        <f t="shared" si="69"/>
        <v>16</v>
      </c>
      <c r="J4157" s="67" t="s">
        <v>1613</v>
      </c>
      <c r="K4157" s="91" t="s">
        <v>12550</v>
      </c>
      <c r="L4157" s="62" t="s">
        <v>6737</v>
      </c>
      <c r="M4157" s="62" t="s">
        <v>6420</v>
      </c>
      <c r="N4157" s="72" t="e">
        <f>VLOOKUP(M4157,'Hulpblad KAR-parser'!A:C,2,FALSE)</f>
        <v>#N/A</v>
      </c>
      <c r="O4157" s="72" t="e">
        <f>IF(VLOOKUP(M4157,'Hulpblad KAR-parser'!A:C,3,FALSE)="","",VLOOKUP(M4157,'Hulpblad KAR-parser'!A:C,3,FALSE))</f>
        <v>#N/A</v>
      </c>
      <c r="P4157" s="136" t="e">
        <f>IF(CONCATENATE(C4157,D4157)="","",VLOOKUP(CONCATENATE(C4157,D4157),Karakteristieken!AQ:AQ,1,FALSE))</f>
        <v>#N/A</v>
      </c>
    </row>
    <row r="4158" spans="1:16" x14ac:dyDescent="0.25">
      <c r="A4158" s="67"/>
      <c r="B4158" s="67"/>
      <c r="C4158" s="67"/>
      <c r="D4158" s="67"/>
      <c r="E4158" s="68" t="s">
        <v>10630</v>
      </c>
      <c r="F4158" s="68"/>
      <c r="G4158" s="68" t="s">
        <v>6420</v>
      </c>
      <c r="H4158" s="68"/>
      <c r="I4158" s="67">
        <f t="shared" si="69"/>
        <v>5</v>
      </c>
      <c r="J4158" s="67" t="s">
        <v>1561</v>
      </c>
      <c r="K4158" s="91" t="s">
        <v>12550</v>
      </c>
      <c r="L4158" s="62" t="s">
        <v>6737</v>
      </c>
      <c r="M4158" s="62" t="s">
        <v>6420</v>
      </c>
      <c r="N4158" s="72" t="e">
        <f>VLOOKUP(M4158,'Hulpblad KAR-parser'!A:C,2,FALSE)</f>
        <v>#N/A</v>
      </c>
      <c r="O4158" s="72" t="e">
        <f>IF(VLOOKUP(M4158,'Hulpblad KAR-parser'!A:C,3,FALSE)="","",VLOOKUP(M4158,'Hulpblad KAR-parser'!A:C,3,FALSE))</f>
        <v>#N/A</v>
      </c>
      <c r="P4158" s="136" t="str">
        <f>IF(CONCATENATE(C4158,D4158)="","",VLOOKUP(CONCATENATE(C4158,D4158),Karakteristieken!AQ:AQ,1,FALSE))</f>
        <v/>
      </c>
    </row>
    <row r="4159" spans="1:16" x14ac:dyDescent="0.25">
      <c r="A4159" s="67"/>
      <c r="B4159" s="67"/>
      <c r="C4159" s="67"/>
      <c r="D4159" s="67"/>
      <c r="E4159" s="68" t="s">
        <v>10631</v>
      </c>
      <c r="F4159" s="68"/>
      <c r="G4159" s="68" t="s">
        <v>6420</v>
      </c>
      <c r="H4159" s="68"/>
      <c r="I4159" s="67">
        <f t="shared" si="69"/>
        <v>6</v>
      </c>
      <c r="J4159" s="67" t="s">
        <v>1561</v>
      </c>
      <c r="K4159" s="91" t="s">
        <v>12550</v>
      </c>
      <c r="L4159" s="62" t="s">
        <v>6737</v>
      </c>
      <c r="M4159" s="62" t="s">
        <v>6420</v>
      </c>
      <c r="N4159" s="72" t="e">
        <f>VLOOKUP(M4159,'Hulpblad KAR-parser'!A:C,2,FALSE)</f>
        <v>#N/A</v>
      </c>
      <c r="O4159" s="72" t="e">
        <f>IF(VLOOKUP(M4159,'Hulpblad KAR-parser'!A:C,3,FALSE)="","",VLOOKUP(M4159,'Hulpblad KAR-parser'!A:C,3,FALSE))</f>
        <v>#N/A</v>
      </c>
      <c r="P4159" s="136" t="str">
        <f>IF(CONCATENATE(C4159,D4159)="","",VLOOKUP(CONCATENATE(C4159,D4159),Karakteristieken!AQ:AQ,1,FALSE))</f>
        <v/>
      </c>
    </row>
    <row r="4160" spans="1:16" x14ac:dyDescent="0.25">
      <c r="A4160" s="67">
        <v>200110631</v>
      </c>
      <c r="B4160" s="67">
        <v>200098987</v>
      </c>
      <c r="C4160" s="67" t="s">
        <v>4274</v>
      </c>
      <c r="D4160" s="67"/>
      <c r="E4160" s="68" t="s">
        <v>6421</v>
      </c>
      <c r="F4160" s="68"/>
      <c r="G4160" s="68"/>
      <c r="H4160" s="68"/>
      <c r="I4160" s="67">
        <f t="shared" si="69"/>
        <v>14</v>
      </c>
      <c r="J4160" s="67" t="s">
        <v>1613</v>
      </c>
      <c r="K4160" s="91" t="s">
        <v>12550</v>
      </c>
      <c r="L4160" s="62" t="s">
        <v>6737</v>
      </c>
      <c r="M4160" s="62" t="s">
        <v>6421</v>
      </c>
      <c r="N4160" s="72" t="e">
        <f>VLOOKUP(M4160,'Hulpblad KAR-parser'!A:C,2,FALSE)</f>
        <v>#N/A</v>
      </c>
      <c r="O4160" s="72" t="e">
        <f>IF(VLOOKUP(M4160,'Hulpblad KAR-parser'!A:C,3,FALSE)="","",VLOOKUP(M4160,'Hulpblad KAR-parser'!A:C,3,FALSE))</f>
        <v>#N/A</v>
      </c>
      <c r="P4160" s="136" t="e">
        <f>IF(CONCATENATE(C4160,D4160)="","",VLOOKUP(CONCATENATE(C4160,D4160),Karakteristieken!AQ:AQ,1,FALSE))</f>
        <v>#N/A</v>
      </c>
    </row>
    <row r="4161" spans="1:16" x14ac:dyDescent="0.25">
      <c r="A4161" s="67"/>
      <c r="B4161" s="67"/>
      <c r="C4161" s="67"/>
      <c r="D4161" s="67"/>
      <c r="E4161" s="68" t="s">
        <v>10642</v>
      </c>
      <c r="F4161" s="68"/>
      <c r="G4161" s="68" t="s">
        <v>6421</v>
      </c>
      <c r="H4161" s="68"/>
      <c r="I4161" s="67">
        <f t="shared" si="69"/>
        <v>5</v>
      </c>
      <c r="J4161" s="67" t="s">
        <v>1561</v>
      </c>
      <c r="K4161" s="91" t="s">
        <v>12550</v>
      </c>
      <c r="L4161" s="62" t="s">
        <v>6737</v>
      </c>
      <c r="M4161" s="62" t="s">
        <v>6421</v>
      </c>
      <c r="N4161" s="72" t="e">
        <f>VLOOKUP(M4161,'Hulpblad KAR-parser'!A:C,2,FALSE)</f>
        <v>#N/A</v>
      </c>
      <c r="O4161" s="72" t="e">
        <f>IF(VLOOKUP(M4161,'Hulpblad KAR-parser'!A:C,3,FALSE)="","",VLOOKUP(M4161,'Hulpblad KAR-parser'!A:C,3,FALSE))</f>
        <v>#N/A</v>
      </c>
      <c r="P4161" s="136" t="str">
        <f>IF(CONCATENATE(C4161,D4161)="","",VLOOKUP(CONCATENATE(C4161,D4161),Karakteristieken!AQ:AQ,1,FALSE))</f>
        <v/>
      </c>
    </row>
    <row r="4162" spans="1:16" x14ac:dyDescent="0.25">
      <c r="A4162" s="67"/>
      <c r="B4162" s="67"/>
      <c r="C4162" s="67"/>
      <c r="D4162" s="67"/>
      <c r="E4162" s="68" t="s">
        <v>10643</v>
      </c>
      <c r="F4162" s="68"/>
      <c r="G4162" s="68" t="s">
        <v>6421</v>
      </c>
      <c r="H4162" s="68"/>
      <c r="I4162" s="67">
        <f t="shared" si="69"/>
        <v>6</v>
      </c>
      <c r="J4162" s="67" t="s">
        <v>1561</v>
      </c>
      <c r="K4162" s="91" t="s">
        <v>12550</v>
      </c>
      <c r="L4162" s="62" t="s">
        <v>6737</v>
      </c>
      <c r="M4162" s="62" t="s">
        <v>6421</v>
      </c>
      <c r="N4162" s="72" t="e">
        <f>VLOOKUP(M4162,'Hulpblad KAR-parser'!A:C,2,FALSE)</f>
        <v>#N/A</v>
      </c>
      <c r="O4162" s="72" t="e">
        <f>IF(VLOOKUP(M4162,'Hulpblad KAR-parser'!A:C,3,FALSE)="","",VLOOKUP(M4162,'Hulpblad KAR-parser'!A:C,3,FALSE))</f>
        <v>#N/A</v>
      </c>
      <c r="P4162" s="136" t="str">
        <f>IF(CONCATENATE(C4162,D4162)="","",VLOOKUP(CONCATENATE(C4162,D4162),Karakteristieken!AQ:AQ,1,FALSE))</f>
        <v/>
      </c>
    </row>
    <row r="4163" spans="1:16" x14ac:dyDescent="0.25">
      <c r="A4163" s="59">
        <v>200110632</v>
      </c>
      <c r="B4163" s="59">
        <v>200098988</v>
      </c>
      <c r="C4163" s="59" t="s">
        <v>4274</v>
      </c>
      <c r="D4163" s="59" t="s">
        <v>4275</v>
      </c>
      <c r="E4163" s="60" t="s">
        <v>4278</v>
      </c>
      <c r="F4163" s="60"/>
      <c r="G4163" s="60"/>
      <c r="H4163" s="60"/>
      <c r="I4163" s="59">
        <f t="shared" si="69"/>
        <v>19</v>
      </c>
      <c r="J4163" s="59" t="s">
        <v>1613</v>
      </c>
      <c r="K4163" s="61"/>
      <c r="L4163" s="62" t="s">
        <v>6737</v>
      </c>
      <c r="M4163" s="62" t="s">
        <v>4278</v>
      </c>
      <c r="N4163" s="72" t="str">
        <f>VLOOKUP(M4163,'Hulpblad KAR-parser'!A:C,2,FALSE)</f>
        <v>Procedure Pol</v>
      </c>
      <c r="O4163" s="72" t="str">
        <f>IF(VLOOKUP(M4163,'Hulpblad KAR-parser'!A:C,3,FALSE)="","",VLOOKUP(M4163,'Hulpblad KAR-parser'!A:C,3,FALSE))</f>
        <v>Amok</v>
      </c>
      <c r="P4163" s="136" t="str">
        <f>IF(CONCATENATE(C4163,D4163)="","",VLOOKUP(CONCATENATE(C4163,D4163),Karakteristieken!AQ:AQ,1,FALSE))</f>
        <v>Procedure PolAmok</v>
      </c>
    </row>
    <row r="4164" spans="1:16" x14ac:dyDescent="0.25">
      <c r="A4164" s="59"/>
      <c r="B4164" s="59"/>
      <c r="C4164" s="59"/>
      <c r="D4164" s="59"/>
      <c r="E4164" s="60" t="s">
        <v>10632</v>
      </c>
      <c r="F4164" s="60"/>
      <c r="G4164" s="60" t="s">
        <v>4278</v>
      </c>
      <c r="H4164" s="60"/>
      <c r="I4164" s="59">
        <f t="shared" si="69"/>
        <v>6</v>
      </c>
      <c r="J4164" s="59" t="s">
        <v>1561</v>
      </c>
      <c r="K4164" s="61"/>
      <c r="L4164" s="62" t="s">
        <v>6737</v>
      </c>
      <c r="M4164" s="62" t="s">
        <v>4278</v>
      </c>
      <c r="N4164" s="72" t="str">
        <f>VLOOKUP(M4164,'Hulpblad KAR-parser'!A:C,2,FALSE)</f>
        <v>Procedure Pol</v>
      </c>
      <c r="O4164" s="72" t="str">
        <f>IF(VLOOKUP(M4164,'Hulpblad KAR-parser'!A:C,3,FALSE)="","",VLOOKUP(M4164,'Hulpblad KAR-parser'!A:C,3,FALSE))</f>
        <v>Amok</v>
      </c>
      <c r="P4164" s="136" t="str">
        <f>IF(CONCATENATE(C4164,D4164)="","",VLOOKUP(CONCATENATE(C4164,D4164),Karakteristieken!AQ:AQ,1,FALSE))</f>
        <v/>
      </c>
    </row>
    <row r="4165" spans="1:16" x14ac:dyDescent="0.25">
      <c r="A4165" s="59"/>
      <c r="B4165" s="59"/>
      <c r="C4165" s="59"/>
      <c r="D4165" s="59"/>
      <c r="E4165" s="60" t="s">
        <v>10633</v>
      </c>
      <c r="F4165" s="60"/>
      <c r="G4165" s="60" t="s">
        <v>4278</v>
      </c>
      <c r="H4165" s="60"/>
      <c r="I4165" s="59">
        <f t="shared" si="69"/>
        <v>6</v>
      </c>
      <c r="J4165" s="59" t="s">
        <v>1561</v>
      </c>
      <c r="K4165" s="61"/>
      <c r="L4165" s="62" t="s">
        <v>6737</v>
      </c>
      <c r="M4165" s="62" t="s">
        <v>4278</v>
      </c>
      <c r="N4165" s="72" t="str">
        <f>VLOOKUP(M4165,'Hulpblad KAR-parser'!A:C,2,FALSE)</f>
        <v>Procedure Pol</v>
      </c>
      <c r="O4165" s="72" t="str">
        <f>IF(VLOOKUP(M4165,'Hulpblad KAR-parser'!A:C,3,FALSE)="","",VLOOKUP(M4165,'Hulpblad KAR-parser'!A:C,3,FALSE))</f>
        <v>Amok</v>
      </c>
      <c r="P4165" s="136" t="str">
        <f>IF(CONCATENATE(C4165,D4165)="","",VLOOKUP(CONCATENATE(C4165,D4165),Karakteristieken!AQ:AQ,1,FALSE))</f>
        <v/>
      </c>
    </row>
    <row r="4166" spans="1:16" x14ac:dyDescent="0.25">
      <c r="A4166" s="59">
        <v>200110633</v>
      </c>
      <c r="B4166" s="59">
        <v>200098989</v>
      </c>
      <c r="C4166" s="59" t="s">
        <v>4274</v>
      </c>
      <c r="D4166" s="59" t="s">
        <v>4279</v>
      </c>
      <c r="E4166" s="60" t="s">
        <v>4281</v>
      </c>
      <c r="F4166" s="60"/>
      <c r="G4166" s="60"/>
      <c r="H4166" s="60"/>
      <c r="I4166" s="59">
        <f t="shared" si="69"/>
        <v>19</v>
      </c>
      <c r="J4166" s="59" t="s">
        <v>1613</v>
      </c>
      <c r="K4166" s="61"/>
      <c r="L4166" s="62" t="s">
        <v>6737</v>
      </c>
      <c r="M4166" s="62" t="s">
        <v>4281</v>
      </c>
      <c r="N4166" s="72" t="str">
        <f>VLOOKUP(M4166,'Hulpblad KAR-parser'!A:C,2,FALSE)</f>
        <v>Procedure Pol</v>
      </c>
      <c r="O4166" s="72" t="str">
        <f>IF(VLOOKUP(M4166,'Hulpblad KAR-parser'!A:C,3,FALSE)="","",VLOOKUP(M4166,'Hulpblad KAR-parser'!A:C,3,FALSE))</f>
        <v>BTGV</v>
      </c>
      <c r="P4166" s="136" t="str">
        <f>IF(CONCATENATE(C4166,D4166)="","",VLOOKUP(CONCATENATE(C4166,D4166),Karakteristieken!AQ:AQ,1,FALSE))</f>
        <v>Procedure PolBTGV</v>
      </c>
    </row>
    <row r="4167" spans="1:16" x14ac:dyDescent="0.25">
      <c r="A4167" s="59"/>
      <c r="B4167" s="59"/>
      <c r="C4167" s="59"/>
      <c r="D4167" s="59"/>
      <c r="E4167" s="60" t="s">
        <v>10634</v>
      </c>
      <c r="F4167" s="60"/>
      <c r="G4167" s="60" t="s">
        <v>4281</v>
      </c>
      <c r="H4167" s="60"/>
      <c r="I4167" s="59">
        <f t="shared" si="69"/>
        <v>6</v>
      </c>
      <c r="J4167" s="59" t="s">
        <v>1561</v>
      </c>
      <c r="K4167" s="61"/>
      <c r="L4167" s="62" t="s">
        <v>6737</v>
      </c>
      <c r="M4167" s="62" t="s">
        <v>4281</v>
      </c>
      <c r="N4167" s="72" t="str">
        <f>VLOOKUP(M4167,'Hulpblad KAR-parser'!A:C,2,FALSE)</f>
        <v>Procedure Pol</v>
      </c>
      <c r="O4167" s="72" t="str">
        <f>IF(VLOOKUP(M4167,'Hulpblad KAR-parser'!A:C,3,FALSE)="","",VLOOKUP(M4167,'Hulpblad KAR-parser'!A:C,3,FALSE))</f>
        <v>BTGV</v>
      </c>
      <c r="P4167" s="136" t="str">
        <f>IF(CONCATENATE(C4167,D4167)="","",VLOOKUP(CONCATENATE(C4167,D4167),Karakteristieken!AQ:AQ,1,FALSE))</f>
        <v/>
      </c>
    </row>
    <row r="4168" spans="1:16" x14ac:dyDescent="0.25">
      <c r="A4168" s="59"/>
      <c r="B4168" s="59"/>
      <c r="C4168" s="59"/>
      <c r="D4168" s="59"/>
      <c r="E4168" s="60" t="s">
        <v>10635</v>
      </c>
      <c r="F4168" s="60"/>
      <c r="G4168" s="60" t="s">
        <v>4281</v>
      </c>
      <c r="H4168" s="60"/>
      <c r="I4168" s="59">
        <f t="shared" si="69"/>
        <v>6</v>
      </c>
      <c r="J4168" s="59" t="s">
        <v>1561</v>
      </c>
      <c r="K4168" s="61"/>
      <c r="L4168" s="62" t="s">
        <v>6737</v>
      </c>
      <c r="M4168" s="62" t="s">
        <v>4281</v>
      </c>
      <c r="N4168" s="72" t="str">
        <f>VLOOKUP(M4168,'Hulpblad KAR-parser'!A:C,2,FALSE)</f>
        <v>Procedure Pol</v>
      </c>
      <c r="O4168" s="72" t="str">
        <f>IF(VLOOKUP(M4168,'Hulpblad KAR-parser'!A:C,3,FALSE)="","",VLOOKUP(M4168,'Hulpblad KAR-parser'!A:C,3,FALSE))</f>
        <v>BTGV</v>
      </c>
      <c r="P4168" s="136" t="str">
        <f>IF(CONCATENATE(C4168,D4168)="","",VLOOKUP(CONCATENATE(C4168,D4168),Karakteristieken!AQ:AQ,1,FALSE))</f>
        <v/>
      </c>
    </row>
    <row r="4169" spans="1:16" x14ac:dyDescent="0.25">
      <c r="A4169" s="59">
        <v>200110634</v>
      </c>
      <c r="B4169" s="59">
        <v>200098990</v>
      </c>
      <c r="C4169" s="59" t="s">
        <v>4274</v>
      </c>
      <c r="D4169" s="59" t="s">
        <v>4282</v>
      </c>
      <c r="E4169" s="60" t="s">
        <v>4284</v>
      </c>
      <c r="F4169" s="60"/>
      <c r="G4169" s="60"/>
      <c r="H4169" s="60"/>
      <c r="I4169" s="59">
        <f t="shared" si="69"/>
        <v>20</v>
      </c>
      <c r="J4169" s="59" t="s">
        <v>1613</v>
      </c>
      <c r="K4169" s="61"/>
      <c r="L4169" s="62" t="s">
        <v>6737</v>
      </c>
      <c r="M4169" s="62" t="s">
        <v>4284</v>
      </c>
      <c r="N4169" s="72" t="str">
        <f>VLOOKUP(M4169,'Hulpblad KAR-parser'!A:C,2,FALSE)</f>
        <v>Procedure Pol</v>
      </c>
      <c r="O4169" s="72" t="str">
        <f>IF(VLOOKUP(M4169,'Hulpblad KAR-parser'!A:C,3,FALSE)="","",VLOOKUP(M4169,'Hulpblad KAR-parser'!A:C,3,FALSE))</f>
        <v>INRAP</v>
      </c>
      <c r="P4169" s="136" t="str">
        <f>IF(CONCATENATE(C4169,D4169)="","",VLOOKUP(CONCATENATE(C4169,D4169),Karakteristieken!AQ:AQ,1,FALSE))</f>
        <v>Procedure PolINRAP</v>
      </c>
    </row>
    <row r="4170" spans="1:16" x14ac:dyDescent="0.25">
      <c r="A4170" s="59"/>
      <c r="B4170" s="59"/>
      <c r="C4170" s="59"/>
      <c r="D4170" s="59"/>
      <c r="E4170" s="60" t="s">
        <v>10636</v>
      </c>
      <c r="F4170" s="60"/>
      <c r="G4170" s="60" t="s">
        <v>4284</v>
      </c>
      <c r="H4170" s="60"/>
      <c r="I4170" s="59">
        <f t="shared" si="69"/>
        <v>7</v>
      </c>
      <c r="J4170" s="59" t="s">
        <v>1561</v>
      </c>
      <c r="K4170" s="61"/>
      <c r="L4170" s="62" t="s">
        <v>6737</v>
      </c>
      <c r="M4170" s="62" t="s">
        <v>4284</v>
      </c>
      <c r="N4170" s="72" t="str">
        <f>VLOOKUP(M4170,'Hulpblad KAR-parser'!A:C,2,FALSE)</f>
        <v>Procedure Pol</v>
      </c>
      <c r="O4170" s="72" t="str">
        <f>IF(VLOOKUP(M4170,'Hulpblad KAR-parser'!A:C,3,FALSE)="","",VLOOKUP(M4170,'Hulpblad KAR-parser'!A:C,3,FALSE))</f>
        <v>INRAP</v>
      </c>
      <c r="P4170" s="136" t="str">
        <f>IF(CONCATENATE(C4170,D4170)="","",VLOOKUP(CONCATENATE(C4170,D4170),Karakteristieken!AQ:AQ,1,FALSE))</f>
        <v/>
      </c>
    </row>
    <row r="4171" spans="1:16" x14ac:dyDescent="0.25">
      <c r="A4171" s="59"/>
      <c r="B4171" s="59"/>
      <c r="C4171" s="59"/>
      <c r="D4171" s="59"/>
      <c r="E4171" s="60" t="s">
        <v>10637</v>
      </c>
      <c r="F4171" s="60"/>
      <c r="G4171" s="60" t="s">
        <v>4284</v>
      </c>
      <c r="H4171" s="60"/>
      <c r="I4171" s="59">
        <f t="shared" si="69"/>
        <v>6</v>
      </c>
      <c r="J4171" s="59" t="s">
        <v>1561</v>
      </c>
      <c r="K4171" s="61"/>
      <c r="L4171" s="62" t="s">
        <v>6737</v>
      </c>
      <c r="M4171" s="62" t="s">
        <v>4284</v>
      </c>
      <c r="N4171" s="72" t="str">
        <f>VLOOKUP(M4171,'Hulpblad KAR-parser'!A:C,2,FALSE)</f>
        <v>Procedure Pol</v>
      </c>
      <c r="O4171" s="72" t="str">
        <f>IF(VLOOKUP(M4171,'Hulpblad KAR-parser'!A:C,3,FALSE)="","",VLOOKUP(M4171,'Hulpblad KAR-parser'!A:C,3,FALSE))</f>
        <v>INRAP</v>
      </c>
      <c r="P4171" s="136" t="str">
        <f>IF(CONCATENATE(C4171,D4171)="","",VLOOKUP(CONCATENATE(C4171,D4171),Karakteristieken!AQ:AQ,1,FALSE))</f>
        <v/>
      </c>
    </row>
    <row r="4172" spans="1:16" x14ac:dyDescent="0.25">
      <c r="A4172" s="59">
        <v>200110635</v>
      </c>
      <c r="B4172" s="59">
        <v>200098991</v>
      </c>
      <c r="C4172" s="59" t="s">
        <v>4274</v>
      </c>
      <c r="D4172" s="59" t="s">
        <v>4285</v>
      </c>
      <c r="E4172" s="60" t="s">
        <v>4286</v>
      </c>
      <c r="F4172" s="60"/>
      <c r="G4172" s="60"/>
      <c r="H4172" s="60"/>
      <c r="I4172" s="59">
        <f t="shared" si="69"/>
        <v>25</v>
      </c>
      <c r="J4172" s="59" t="s">
        <v>1613</v>
      </c>
      <c r="K4172" s="61"/>
      <c r="L4172" s="62" t="s">
        <v>6737</v>
      </c>
      <c r="M4172" s="62" t="s">
        <v>4286</v>
      </c>
      <c r="N4172" s="72" t="str">
        <f>VLOOKUP(M4172,'Hulpblad KAR-parser'!A:C,2,FALSE)</f>
        <v>Procedure Pol</v>
      </c>
      <c r="O4172" s="72" t="str">
        <f>IF(VLOOKUP(M4172,'Hulpblad KAR-parser'!A:C,3,FALSE)="","",VLOOKUP(M4172,'Hulpblad KAR-parser'!A:C,3,FALSE))</f>
        <v>Manhunt scenario 1A</v>
      </c>
      <c r="P4172" s="136" t="str">
        <f>IF(CONCATENATE(C4172,D4172)="","",VLOOKUP(CONCATENATE(C4172,D4172),Karakteristieken!AQ:AQ,1,FALSE))</f>
        <v>Procedure PolManhunt scenario 1A</v>
      </c>
    </row>
    <row r="4173" spans="1:16" x14ac:dyDescent="0.25">
      <c r="A4173" s="59"/>
      <c r="B4173" s="59"/>
      <c r="C4173" s="59"/>
      <c r="D4173" s="59"/>
      <c r="E4173" s="60" t="s">
        <v>10638</v>
      </c>
      <c r="F4173" s="60"/>
      <c r="G4173" s="60" t="s">
        <v>4286</v>
      </c>
      <c r="H4173" s="60"/>
      <c r="I4173" s="59">
        <f t="shared" si="69"/>
        <v>6</v>
      </c>
      <c r="J4173" s="59" t="s">
        <v>1561</v>
      </c>
      <c r="K4173" s="61"/>
      <c r="L4173" s="62" t="s">
        <v>6737</v>
      </c>
      <c r="M4173" s="62" t="s">
        <v>4286</v>
      </c>
      <c r="N4173" s="72" t="str">
        <f>VLOOKUP(M4173,'Hulpblad KAR-parser'!A:C,2,FALSE)</f>
        <v>Procedure Pol</v>
      </c>
      <c r="O4173" s="72" t="str">
        <f>IF(VLOOKUP(M4173,'Hulpblad KAR-parser'!A:C,3,FALSE)="","",VLOOKUP(M4173,'Hulpblad KAR-parser'!A:C,3,FALSE))</f>
        <v>Manhunt scenario 1A</v>
      </c>
      <c r="P4173" s="136" t="str">
        <f>IF(CONCATENATE(C4173,D4173)="","",VLOOKUP(CONCATENATE(C4173,D4173),Karakteristieken!AQ:AQ,1,FALSE))</f>
        <v/>
      </c>
    </row>
    <row r="4174" spans="1:16" x14ac:dyDescent="0.25">
      <c r="A4174" s="59">
        <v>200110636</v>
      </c>
      <c r="B4174" s="59">
        <v>200098992</v>
      </c>
      <c r="C4174" s="59" t="s">
        <v>4274</v>
      </c>
      <c r="D4174" s="59" t="s">
        <v>4287</v>
      </c>
      <c r="E4174" s="60" t="s">
        <v>4288</v>
      </c>
      <c r="F4174" s="60"/>
      <c r="G4174" s="60"/>
      <c r="H4174" s="60"/>
      <c r="I4174" s="59">
        <f t="shared" si="69"/>
        <v>25</v>
      </c>
      <c r="J4174" s="59" t="s">
        <v>1613</v>
      </c>
      <c r="K4174" s="61"/>
      <c r="L4174" s="62" t="s">
        <v>6737</v>
      </c>
      <c r="M4174" s="62" t="s">
        <v>4288</v>
      </c>
      <c r="N4174" s="72" t="str">
        <f>VLOOKUP(M4174,'Hulpblad KAR-parser'!A:C,2,FALSE)</f>
        <v>Procedure Pol</v>
      </c>
      <c r="O4174" s="72" t="str">
        <f>IF(VLOOKUP(M4174,'Hulpblad KAR-parser'!A:C,3,FALSE)="","",VLOOKUP(M4174,'Hulpblad KAR-parser'!A:C,3,FALSE))</f>
        <v>Manhunt scenario 1B</v>
      </c>
      <c r="P4174" s="136" t="str">
        <f>IF(CONCATENATE(C4174,D4174)="","",VLOOKUP(CONCATENATE(C4174,D4174),Karakteristieken!AQ:AQ,1,FALSE))</f>
        <v>Procedure PolManhunt scenario 1B</v>
      </c>
    </row>
    <row r="4175" spans="1:16" x14ac:dyDescent="0.25">
      <c r="A4175" s="59"/>
      <c r="B4175" s="59"/>
      <c r="C4175" s="59"/>
      <c r="D4175" s="59"/>
      <c r="E4175" s="60" t="s">
        <v>10639</v>
      </c>
      <c r="F4175" s="60"/>
      <c r="G4175" s="60" t="s">
        <v>4288</v>
      </c>
      <c r="H4175" s="60"/>
      <c r="I4175" s="59">
        <f t="shared" si="69"/>
        <v>6</v>
      </c>
      <c r="J4175" s="59" t="s">
        <v>1561</v>
      </c>
      <c r="K4175" s="61"/>
      <c r="L4175" s="62" t="s">
        <v>6737</v>
      </c>
      <c r="M4175" s="62" t="s">
        <v>4288</v>
      </c>
      <c r="N4175" s="72" t="str">
        <f>VLOOKUP(M4175,'Hulpblad KAR-parser'!A:C,2,FALSE)</f>
        <v>Procedure Pol</v>
      </c>
      <c r="O4175" s="72" t="str">
        <f>IF(VLOOKUP(M4175,'Hulpblad KAR-parser'!A:C,3,FALSE)="","",VLOOKUP(M4175,'Hulpblad KAR-parser'!A:C,3,FALSE))</f>
        <v>Manhunt scenario 1B</v>
      </c>
      <c r="P4175" s="136" t="str">
        <f>IF(CONCATENATE(C4175,D4175)="","",VLOOKUP(CONCATENATE(C4175,D4175),Karakteristieken!AQ:AQ,1,FALSE))</f>
        <v/>
      </c>
    </row>
    <row r="4176" spans="1:16" x14ac:dyDescent="0.25">
      <c r="A4176" s="59">
        <v>200110637</v>
      </c>
      <c r="B4176" s="59">
        <v>200098993</v>
      </c>
      <c r="C4176" s="59" t="s">
        <v>4274</v>
      </c>
      <c r="D4176" s="59" t="s">
        <v>4289</v>
      </c>
      <c r="E4176" s="60" t="s">
        <v>4290</v>
      </c>
      <c r="F4176" s="60"/>
      <c r="G4176" s="60"/>
      <c r="H4176" s="60"/>
      <c r="I4176" s="59">
        <f t="shared" si="69"/>
        <v>25</v>
      </c>
      <c r="J4176" s="59" t="s">
        <v>1613</v>
      </c>
      <c r="K4176" s="61"/>
      <c r="L4176" s="62" t="s">
        <v>6737</v>
      </c>
      <c r="M4176" s="62" t="s">
        <v>4290</v>
      </c>
      <c r="N4176" s="72" t="str">
        <f>VLOOKUP(M4176,'Hulpblad KAR-parser'!A:C,2,FALSE)</f>
        <v>Procedure Pol</v>
      </c>
      <c r="O4176" s="72" t="str">
        <f>IF(VLOOKUP(M4176,'Hulpblad KAR-parser'!A:C,3,FALSE)="","",VLOOKUP(M4176,'Hulpblad KAR-parser'!A:C,3,FALSE))</f>
        <v>Manhunt scenario 2A</v>
      </c>
      <c r="P4176" s="136" t="str">
        <f>IF(CONCATENATE(C4176,D4176)="","",VLOOKUP(CONCATENATE(C4176,D4176),Karakteristieken!AQ:AQ,1,FALSE))</f>
        <v>Procedure PolManhunt scenario 2A</v>
      </c>
    </row>
    <row r="4177" spans="1:16" x14ac:dyDescent="0.25">
      <c r="A4177" s="59"/>
      <c r="B4177" s="59"/>
      <c r="C4177" s="59"/>
      <c r="D4177" s="59"/>
      <c r="E4177" s="60" t="s">
        <v>10640</v>
      </c>
      <c r="F4177" s="60"/>
      <c r="G4177" s="60" t="s">
        <v>4290</v>
      </c>
      <c r="H4177" s="60"/>
      <c r="I4177" s="59">
        <f t="shared" si="69"/>
        <v>6</v>
      </c>
      <c r="J4177" s="59" t="s">
        <v>1561</v>
      </c>
      <c r="K4177" s="61"/>
      <c r="L4177" s="62" t="s">
        <v>6737</v>
      </c>
      <c r="M4177" s="62" t="s">
        <v>4290</v>
      </c>
      <c r="N4177" s="72" t="str">
        <f>VLOOKUP(M4177,'Hulpblad KAR-parser'!A:C,2,FALSE)</f>
        <v>Procedure Pol</v>
      </c>
      <c r="O4177" s="72" t="str">
        <f>IF(VLOOKUP(M4177,'Hulpblad KAR-parser'!A:C,3,FALSE)="","",VLOOKUP(M4177,'Hulpblad KAR-parser'!A:C,3,FALSE))</f>
        <v>Manhunt scenario 2A</v>
      </c>
      <c r="P4177" s="136" t="str">
        <f>IF(CONCATENATE(C4177,D4177)="","",VLOOKUP(CONCATENATE(C4177,D4177),Karakteristieken!AQ:AQ,1,FALSE))</f>
        <v/>
      </c>
    </row>
    <row r="4178" spans="1:16" x14ac:dyDescent="0.25">
      <c r="A4178" s="59">
        <v>200110638</v>
      </c>
      <c r="B4178" s="59">
        <v>200098994</v>
      </c>
      <c r="C4178" s="59" t="s">
        <v>4274</v>
      </c>
      <c r="D4178" s="59" t="s">
        <v>4291</v>
      </c>
      <c r="E4178" s="60" t="s">
        <v>4292</v>
      </c>
      <c r="F4178" s="60"/>
      <c r="G4178" s="60"/>
      <c r="H4178" s="60"/>
      <c r="I4178" s="59">
        <f t="shared" si="69"/>
        <v>25</v>
      </c>
      <c r="J4178" s="59" t="s">
        <v>1613</v>
      </c>
      <c r="K4178" s="61"/>
      <c r="L4178" s="62" t="s">
        <v>6737</v>
      </c>
      <c r="M4178" s="62" t="s">
        <v>4292</v>
      </c>
      <c r="N4178" s="72" t="str">
        <f>VLOOKUP(M4178,'Hulpblad KAR-parser'!A:C,2,FALSE)</f>
        <v>Procedure Pol</v>
      </c>
      <c r="O4178" s="72" t="str">
        <f>IF(VLOOKUP(M4178,'Hulpblad KAR-parser'!A:C,3,FALSE)="","",VLOOKUP(M4178,'Hulpblad KAR-parser'!A:C,3,FALSE))</f>
        <v>Manhunt scenario 2B</v>
      </c>
      <c r="P4178" s="136" t="str">
        <f>IF(CONCATENATE(C4178,D4178)="","",VLOOKUP(CONCATENATE(C4178,D4178),Karakteristieken!AQ:AQ,1,FALSE))</f>
        <v>Procedure PolManhunt scenario 2B</v>
      </c>
    </row>
    <row r="4179" spans="1:16" x14ac:dyDescent="0.25">
      <c r="A4179" s="59"/>
      <c r="B4179" s="59"/>
      <c r="C4179" s="59"/>
      <c r="D4179" s="59"/>
      <c r="E4179" s="60" t="s">
        <v>10641</v>
      </c>
      <c r="F4179" s="60"/>
      <c r="G4179" s="60" t="s">
        <v>4292</v>
      </c>
      <c r="H4179" s="60"/>
      <c r="I4179" s="59">
        <f t="shared" si="69"/>
        <v>6</v>
      </c>
      <c r="J4179" s="59" t="s">
        <v>1561</v>
      </c>
      <c r="K4179" s="61"/>
      <c r="L4179" s="62" t="s">
        <v>6737</v>
      </c>
      <c r="M4179" s="62" t="s">
        <v>4292</v>
      </c>
      <c r="N4179" s="72" t="str">
        <f>VLOOKUP(M4179,'Hulpblad KAR-parser'!A:C,2,FALSE)</f>
        <v>Procedure Pol</v>
      </c>
      <c r="O4179" s="72" t="str">
        <f>IF(VLOOKUP(M4179,'Hulpblad KAR-parser'!A:C,3,FALSE)="","",VLOOKUP(M4179,'Hulpblad KAR-parser'!A:C,3,FALSE))</f>
        <v>Manhunt scenario 2B</v>
      </c>
      <c r="P4179" s="136" t="str">
        <f>IF(CONCATENATE(C4179,D4179)="","",VLOOKUP(CONCATENATE(C4179,D4179),Karakteristieken!AQ:AQ,1,FALSE))</f>
        <v/>
      </c>
    </row>
    <row r="4180" spans="1:16" x14ac:dyDescent="0.25">
      <c r="A4180" s="67">
        <v>200137372</v>
      </c>
      <c r="B4180" s="67">
        <v>200059177</v>
      </c>
      <c r="C4180" s="67" t="s">
        <v>11768</v>
      </c>
      <c r="D4180" s="67" t="s">
        <v>4804</v>
      </c>
      <c r="E4180" s="68" t="s">
        <v>6287</v>
      </c>
      <c r="F4180" s="68"/>
      <c r="G4180" s="68"/>
      <c r="H4180" s="68"/>
      <c r="I4180" s="67">
        <f t="shared" si="69"/>
        <v>19</v>
      </c>
      <c r="J4180" s="67" t="s">
        <v>1613</v>
      </c>
      <c r="K4180" s="91" t="s">
        <v>12550</v>
      </c>
      <c r="L4180" s="62" t="s">
        <v>6738</v>
      </c>
      <c r="M4180" s="62" t="s">
        <v>6287</v>
      </c>
      <c r="N4180" s="72" t="str">
        <f>VLOOKUP(M4180,'Hulpblad KAR-parser'!A:C,2,FALSE)</f>
        <v>Aantref/lek gev.stof</v>
      </c>
      <c r="O4180" s="72" t="str">
        <f>IF(VLOOKUP(M4180,'Hulpblad KAR-parser'!A:C,3,FALSE)="","",VLOOKUP(M4180,'Hulpblad KAR-parser'!A:C,3,FALSE))</f>
        <v>Gevaarlijke stof</v>
      </c>
      <c r="P4180" s="136" t="str">
        <f>IF(CONCATENATE(C4180,D4180)="","",VLOOKUP(CONCATENATE(C4180,D4180),Karakteristieken!AQ:AQ,1,FALSE))</f>
        <v>Aantref/lek gev.stofGevaarlijke stof</v>
      </c>
    </row>
    <row r="4181" spans="1:16" x14ac:dyDescent="0.25">
      <c r="A4181" s="67"/>
      <c r="B4181" s="67"/>
      <c r="C4181" s="67"/>
      <c r="D4181" s="67"/>
      <c r="E4181" s="68" t="s">
        <v>8232</v>
      </c>
      <c r="F4181" s="68"/>
      <c r="G4181" s="68" t="s">
        <v>6287</v>
      </c>
      <c r="H4181" s="68"/>
      <c r="I4181" s="67">
        <f t="shared" si="69"/>
        <v>15</v>
      </c>
      <c r="J4181" s="67" t="s">
        <v>1561</v>
      </c>
      <c r="K4181" s="91" t="s">
        <v>12550</v>
      </c>
      <c r="L4181" s="62" t="s">
        <v>6738</v>
      </c>
      <c r="M4181" s="62" t="s">
        <v>6287</v>
      </c>
      <c r="N4181" s="72" t="str">
        <f>VLOOKUP(M4181,'Hulpblad KAR-parser'!A:C,2,FALSE)</f>
        <v>Aantref/lek gev.stof</v>
      </c>
      <c r="O4181" s="72" t="str">
        <f>IF(VLOOKUP(M4181,'Hulpblad KAR-parser'!A:C,3,FALSE)="","",VLOOKUP(M4181,'Hulpblad KAR-parser'!A:C,3,FALSE))</f>
        <v>Gevaarlijke stof</v>
      </c>
      <c r="P4181" s="136" t="str">
        <f>IF(CONCATENATE(C4181,D4181)="","",VLOOKUP(CONCATENATE(C4181,D4181),Karakteristieken!AQ:AQ,1,FALSE))</f>
        <v/>
      </c>
    </row>
    <row r="4182" spans="1:16" x14ac:dyDescent="0.25">
      <c r="A4182" s="59">
        <v>200114616</v>
      </c>
      <c r="B4182" s="59">
        <v>200059208</v>
      </c>
      <c r="C4182" s="59" t="s">
        <v>1761</v>
      </c>
      <c r="D4182" s="59" t="s">
        <v>1762</v>
      </c>
      <c r="E4182" s="60" t="s">
        <v>6200</v>
      </c>
      <c r="F4182" s="60"/>
      <c r="G4182" s="60"/>
      <c r="H4182" s="60"/>
      <c r="I4182" s="59">
        <f t="shared" si="69"/>
        <v>26</v>
      </c>
      <c r="J4182" s="59" t="s">
        <v>1613</v>
      </c>
      <c r="K4182" s="61"/>
      <c r="L4182" s="62" t="s">
        <v>6738</v>
      </c>
      <c r="M4182" s="62" t="s">
        <v>6200</v>
      </c>
      <c r="N4182" s="72" t="str">
        <f>VLOOKUP(M4182,'Hulpblad KAR-parser'!A:C,2,FALSE)</f>
        <v>Binnen/buiten</v>
      </c>
      <c r="O4182" s="72" t="str">
        <f>IF(VLOOKUP(M4182,'Hulpblad KAR-parser'!A:C,3,FALSE)="","",VLOOKUP(M4182,'Hulpblad KAR-parser'!A:C,3,FALSE))</f>
        <v>Binnen</v>
      </c>
      <c r="P4182" s="136" t="str">
        <f>IF(CONCATENATE(C4182,D4182)="","",VLOOKUP(CONCATENATE(C4182,D4182),Karakteristieken!AQ:AQ,1,FALSE))</f>
        <v>Binnen/buitenBinnen</v>
      </c>
    </row>
    <row r="4183" spans="1:16" x14ac:dyDescent="0.25">
      <c r="A4183" s="67">
        <v>200137373</v>
      </c>
      <c r="B4183" s="67">
        <v>200059208</v>
      </c>
      <c r="C4183" s="67" t="s">
        <v>11768</v>
      </c>
      <c r="D4183" s="67" t="s">
        <v>4804</v>
      </c>
      <c r="E4183" s="68" t="s">
        <v>6200</v>
      </c>
      <c r="F4183" s="68"/>
      <c r="G4183" s="68"/>
      <c r="H4183" s="68"/>
      <c r="I4183" s="67">
        <f t="shared" si="69"/>
        <v>26</v>
      </c>
      <c r="J4183" s="67" t="s">
        <v>1613</v>
      </c>
      <c r="K4183" s="91" t="s">
        <v>12550</v>
      </c>
      <c r="L4183" s="62" t="s">
        <v>6738</v>
      </c>
      <c r="M4183" s="62" t="s">
        <v>6200</v>
      </c>
      <c r="N4183" s="72" t="str">
        <f>VLOOKUP(M4183,'Hulpblad KAR-parser'!A:C,2,FALSE)</f>
        <v>Binnen/buiten</v>
      </c>
      <c r="O4183" s="72" t="str">
        <f>IF(VLOOKUP(M4183,'Hulpblad KAR-parser'!A:C,3,FALSE)="","",VLOOKUP(M4183,'Hulpblad KAR-parser'!A:C,3,FALSE))</f>
        <v>Binnen</v>
      </c>
      <c r="P4183" s="136" t="str">
        <f>IF(CONCATENATE(C4183,D4183)="","",VLOOKUP(CONCATENATE(C4183,D4183),Karakteristieken!AQ:AQ,1,FALSE))</f>
        <v>Aantref/lek gev.stofGevaarlijke stof</v>
      </c>
    </row>
    <row r="4184" spans="1:16" x14ac:dyDescent="0.25">
      <c r="A4184" s="59">
        <v>200114967</v>
      </c>
      <c r="B4184" s="59">
        <v>200059208</v>
      </c>
      <c r="C4184" s="59" t="s">
        <v>4154</v>
      </c>
      <c r="D4184" s="59" t="s">
        <v>40</v>
      </c>
      <c r="E4184" s="60" t="s">
        <v>6200</v>
      </c>
      <c r="F4184" s="60"/>
      <c r="G4184" s="60"/>
      <c r="H4184" s="60"/>
      <c r="I4184" s="59">
        <f t="shared" si="69"/>
        <v>26</v>
      </c>
      <c r="J4184" s="59" t="s">
        <v>1613</v>
      </c>
      <c r="K4184" s="61"/>
      <c r="L4184" s="62" t="s">
        <v>6738</v>
      </c>
      <c r="M4184" s="62" t="s">
        <v>6200</v>
      </c>
      <c r="N4184" s="72" t="str">
        <f>VLOOKUP(M4184,'Hulpblad KAR-parser'!A:C,2,FALSE)</f>
        <v>Binnen/buiten</v>
      </c>
      <c r="O4184" s="72" t="str">
        <f>IF(VLOOKUP(M4184,'Hulpblad KAR-parser'!A:C,3,FALSE)="","",VLOOKUP(M4184,'Hulpblad KAR-parser'!A:C,3,FALSE))</f>
        <v>Binnen</v>
      </c>
      <c r="P4184" s="136" t="str">
        <f>IF(CONCATENATE(C4184,D4184)="","",VLOOKUP(CONCATENATE(C4184,D4184),Karakteristieken!AQ:AQ,1,FALSE))</f>
        <v>Optisch &amp; geluidsignBrandweer</v>
      </c>
    </row>
    <row r="4185" spans="1:16" x14ac:dyDescent="0.25">
      <c r="A4185" s="59"/>
      <c r="B4185" s="59"/>
      <c r="C4185" s="59"/>
      <c r="D4185" s="59"/>
      <c r="E4185" s="60" t="s">
        <v>8233</v>
      </c>
      <c r="F4185" s="60"/>
      <c r="G4185" s="60" t="s">
        <v>6200</v>
      </c>
      <c r="H4185" s="60"/>
      <c r="I4185" s="59">
        <f t="shared" si="69"/>
        <v>22</v>
      </c>
      <c r="J4185" s="59" t="s">
        <v>1561</v>
      </c>
      <c r="K4185" s="61"/>
      <c r="L4185" s="62" t="s">
        <v>6738</v>
      </c>
      <c r="M4185" s="62" t="s">
        <v>6200</v>
      </c>
      <c r="N4185" s="72" t="str">
        <f>VLOOKUP(M4185,'Hulpblad KAR-parser'!A:C,2,FALSE)</f>
        <v>Binnen/buiten</v>
      </c>
      <c r="O4185" s="72" t="str">
        <f>IF(VLOOKUP(M4185,'Hulpblad KAR-parser'!A:C,3,FALSE)="","",VLOOKUP(M4185,'Hulpblad KAR-parser'!A:C,3,FALSE))</f>
        <v>Binnen</v>
      </c>
      <c r="P4185" s="136" t="str">
        <f>IF(CONCATENATE(C4185,D4185)="","",VLOOKUP(CONCATENATE(C4185,D4185),Karakteristieken!AQ:AQ,1,FALSE))</f>
        <v/>
      </c>
    </row>
    <row r="4186" spans="1:16" x14ac:dyDescent="0.25">
      <c r="A4186" s="59">
        <v>200110644</v>
      </c>
      <c r="B4186" s="59">
        <v>200059240</v>
      </c>
      <c r="C4186" s="59" t="s">
        <v>1761</v>
      </c>
      <c r="D4186" s="59" t="s">
        <v>784</v>
      </c>
      <c r="E4186" s="60" t="s">
        <v>6232</v>
      </c>
      <c r="F4186" s="60"/>
      <c r="G4186" s="60"/>
      <c r="H4186" s="60"/>
      <c r="I4186" s="59">
        <f t="shared" si="69"/>
        <v>26</v>
      </c>
      <c r="J4186" s="59" t="s">
        <v>1613</v>
      </c>
      <c r="K4186" s="61"/>
      <c r="L4186" s="62" t="s">
        <v>6738</v>
      </c>
      <c r="M4186" s="62" t="s">
        <v>6232</v>
      </c>
      <c r="N4186" s="72" t="str">
        <f>VLOOKUP(M4186,'Hulpblad KAR-parser'!A:C,2,FALSE)</f>
        <v>Binnen/buiten</v>
      </c>
      <c r="O4186" s="72" t="str">
        <f>IF(VLOOKUP(M4186,'Hulpblad KAR-parser'!A:C,3,FALSE)="","",VLOOKUP(M4186,'Hulpblad KAR-parser'!A:C,3,FALSE))</f>
        <v>Buiten</v>
      </c>
      <c r="P4186" s="136" t="str">
        <f>IF(CONCATENATE(C4186,D4186)="","",VLOOKUP(CONCATENATE(C4186,D4186),Karakteristieken!AQ:AQ,1,FALSE))</f>
        <v>Binnen/buitenBuiten</v>
      </c>
    </row>
    <row r="4187" spans="1:16" x14ac:dyDescent="0.25">
      <c r="A4187" s="67">
        <v>200137374</v>
      </c>
      <c r="B4187" s="67">
        <v>200059240</v>
      </c>
      <c r="C4187" s="67" t="s">
        <v>11768</v>
      </c>
      <c r="D4187" s="67" t="s">
        <v>4804</v>
      </c>
      <c r="E4187" s="68" t="s">
        <v>6232</v>
      </c>
      <c r="F4187" s="68"/>
      <c r="G4187" s="68"/>
      <c r="H4187" s="68"/>
      <c r="I4187" s="67">
        <f t="shared" si="69"/>
        <v>26</v>
      </c>
      <c r="J4187" s="67" t="s">
        <v>1613</v>
      </c>
      <c r="K4187" s="91" t="s">
        <v>12550</v>
      </c>
      <c r="L4187" s="62" t="s">
        <v>6738</v>
      </c>
      <c r="M4187" s="62" t="s">
        <v>6232</v>
      </c>
      <c r="N4187" s="72" t="str">
        <f>VLOOKUP(M4187,'Hulpblad KAR-parser'!A:C,2,FALSE)</f>
        <v>Binnen/buiten</v>
      </c>
      <c r="O4187" s="72" t="str">
        <f>IF(VLOOKUP(M4187,'Hulpblad KAR-parser'!A:C,3,FALSE)="","",VLOOKUP(M4187,'Hulpblad KAR-parser'!A:C,3,FALSE))</f>
        <v>Buiten</v>
      </c>
      <c r="P4187" s="136" t="str">
        <f>IF(CONCATENATE(C4187,D4187)="","",VLOOKUP(CONCATENATE(C4187,D4187),Karakteristieken!AQ:AQ,1,FALSE))</f>
        <v>Aantref/lek gev.stofGevaarlijke stof</v>
      </c>
    </row>
    <row r="4188" spans="1:16" x14ac:dyDescent="0.25">
      <c r="A4188" s="59"/>
      <c r="B4188" s="59"/>
      <c r="C4188" s="59"/>
      <c r="D4188" s="59"/>
      <c r="E4188" s="60" t="s">
        <v>8234</v>
      </c>
      <c r="F4188" s="60"/>
      <c r="G4188" s="60" t="s">
        <v>6232</v>
      </c>
      <c r="H4188" s="60"/>
      <c r="I4188" s="59">
        <f t="shared" si="69"/>
        <v>22</v>
      </c>
      <c r="J4188" s="59" t="s">
        <v>1561</v>
      </c>
      <c r="K4188" s="61"/>
      <c r="L4188" s="62" t="s">
        <v>6738</v>
      </c>
      <c r="M4188" s="62" t="s">
        <v>6232</v>
      </c>
      <c r="N4188" s="72" t="str">
        <f>VLOOKUP(M4188,'Hulpblad KAR-parser'!A:C,2,FALSE)</f>
        <v>Binnen/buiten</v>
      </c>
      <c r="O4188" s="72" t="str">
        <f>IF(VLOOKUP(M4188,'Hulpblad KAR-parser'!A:C,3,FALSE)="","",VLOOKUP(M4188,'Hulpblad KAR-parser'!A:C,3,FALSE))</f>
        <v>Buiten</v>
      </c>
      <c r="P4188" s="136" t="str">
        <f>IF(CONCATENATE(C4188,D4188)="","",VLOOKUP(CONCATENATE(C4188,D4188),Karakteristieken!AQ:AQ,1,FALSE))</f>
        <v/>
      </c>
    </row>
    <row r="4189" spans="1:16" x14ac:dyDescent="0.25">
      <c r="A4189" s="59">
        <v>200110647</v>
      </c>
      <c r="B4189" s="59">
        <v>200059298</v>
      </c>
      <c r="C4189" s="59" t="s">
        <v>5613</v>
      </c>
      <c r="D4189" s="59" t="s">
        <v>5652</v>
      </c>
      <c r="E4189" s="60" t="s">
        <v>6670</v>
      </c>
      <c r="F4189" s="60"/>
      <c r="G4189" s="60"/>
      <c r="H4189" s="60"/>
      <c r="I4189" s="59">
        <f t="shared" si="69"/>
        <v>14</v>
      </c>
      <c r="J4189" s="59" t="s">
        <v>1613</v>
      </c>
      <c r="K4189" s="61"/>
      <c r="L4189" s="62" t="s">
        <v>6738</v>
      </c>
      <c r="M4189" s="62" t="s">
        <v>6670</v>
      </c>
      <c r="N4189" s="72" t="str">
        <f>VLOOKUP(M4189,'Hulpblad KAR-parser'!A:C,2,FALSE)</f>
        <v>Soort voertuig</v>
      </c>
      <c r="O4189" s="72" t="str">
        <f>IF(VLOOKUP(M4189,'Hulpblad KAR-parser'!A:C,3,FALSE)="","",VLOOKUP(M4189,'Hulpblad KAR-parser'!A:C,3,FALSE))</f>
        <v>Quad</v>
      </c>
      <c r="P4189" s="136" t="str">
        <f>IF(CONCATENATE(C4189,D4189)="","",VLOOKUP(CONCATENATE(C4189,D4189),Karakteristieken!AQ:AQ,1,FALSE))</f>
        <v>Soort voertuigQuad</v>
      </c>
    </row>
    <row r="4190" spans="1:16" x14ac:dyDescent="0.25">
      <c r="A4190" s="59"/>
      <c r="B4190" s="59"/>
      <c r="C4190" s="59"/>
      <c r="D4190" s="59"/>
      <c r="E4190" s="60" t="s">
        <v>8459</v>
      </c>
      <c r="F4190" s="60"/>
      <c r="G4190" s="60" t="s">
        <v>6670</v>
      </c>
      <c r="H4190" s="60"/>
      <c r="I4190" s="59">
        <f t="shared" si="69"/>
        <v>8</v>
      </c>
      <c r="J4190" s="59" t="s">
        <v>1561</v>
      </c>
      <c r="K4190" s="61"/>
      <c r="L4190" s="62" t="s">
        <v>6738</v>
      </c>
      <c r="M4190" s="62" t="s">
        <v>6670</v>
      </c>
      <c r="N4190" s="72" t="str">
        <f>VLOOKUP(M4190,'Hulpblad KAR-parser'!A:C,2,FALSE)</f>
        <v>Soort voertuig</v>
      </c>
      <c r="O4190" s="72" t="str">
        <f>IF(VLOOKUP(M4190,'Hulpblad KAR-parser'!A:C,3,FALSE)="","",VLOOKUP(M4190,'Hulpblad KAR-parser'!A:C,3,FALSE))</f>
        <v>Quad</v>
      </c>
      <c r="P4190" s="136" t="str">
        <f>IF(CONCATENATE(C4190,D4190)="","",VLOOKUP(CONCATENATE(C4190,D4190),Karakteristieken!AQ:AQ,1,FALSE))</f>
        <v/>
      </c>
    </row>
    <row r="4191" spans="1:16" x14ac:dyDescent="0.25">
      <c r="A4191" s="59">
        <v>200110648</v>
      </c>
      <c r="B4191" s="59">
        <v>200098995</v>
      </c>
      <c r="C4191" s="59" t="s">
        <v>4293</v>
      </c>
      <c r="D4191" s="65" t="s">
        <v>1613</v>
      </c>
      <c r="E4191" s="60" t="s">
        <v>6422</v>
      </c>
      <c r="F4191" s="60"/>
      <c r="G4191" s="60"/>
      <c r="H4191" s="60"/>
      <c r="I4191" s="59">
        <f t="shared" si="69"/>
        <v>16</v>
      </c>
      <c r="J4191" s="59" t="s">
        <v>1613</v>
      </c>
      <c r="K4191" s="61" t="s">
        <v>12187</v>
      </c>
      <c r="L4191" s="62" t="s">
        <v>6737</v>
      </c>
      <c r="M4191" s="62" t="s">
        <v>6422</v>
      </c>
      <c r="N4191" s="72" t="str">
        <f>VLOOKUP(M4191,'Hulpblad KAR-parser'!A:C,2,FALSE)</f>
        <v>Ramp op afstand</v>
      </c>
      <c r="O4191" s="72" t="str">
        <f>IF(VLOOKUP(M4191,'Hulpblad KAR-parser'!A:C,3,FALSE)="","",VLOOKUP(M4191,'Hulpblad KAR-parser'!A:C,3,FALSE))</f>
        <v/>
      </c>
      <c r="P4191" s="136" t="str">
        <f>IF(CONCATENATE(C4191,D4191)="","",VLOOKUP(CONCATENATE(C4191,D4191),Karakteristieken!AQ:AQ,1,FALSE))</f>
        <v>Ramp op afstandJa</v>
      </c>
    </row>
    <row r="4192" spans="1:16" x14ac:dyDescent="0.25">
      <c r="A4192" s="59"/>
      <c r="B4192" s="59"/>
      <c r="C4192" s="59"/>
      <c r="D4192" s="59"/>
      <c r="E4192" s="60" t="s">
        <v>10644</v>
      </c>
      <c r="F4192" s="60"/>
      <c r="G4192" s="60" t="s">
        <v>6422</v>
      </c>
      <c r="H4192" s="60"/>
      <c r="I4192" s="59">
        <f t="shared" si="69"/>
        <v>6</v>
      </c>
      <c r="J4192" s="59" t="s">
        <v>1561</v>
      </c>
      <c r="K4192" s="61"/>
      <c r="L4192" s="62" t="s">
        <v>6737</v>
      </c>
      <c r="M4192" s="62" t="s">
        <v>6422</v>
      </c>
      <c r="N4192" s="72" t="str">
        <f>VLOOKUP(M4192,'Hulpblad KAR-parser'!A:C,2,FALSE)</f>
        <v>Ramp op afstand</v>
      </c>
      <c r="O4192" s="72" t="str">
        <f>IF(VLOOKUP(M4192,'Hulpblad KAR-parser'!A:C,3,FALSE)="","",VLOOKUP(M4192,'Hulpblad KAR-parser'!A:C,3,FALSE))</f>
        <v/>
      </c>
      <c r="P4192" s="136" t="str">
        <f>IF(CONCATENATE(C4192,D4192)="","",VLOOKUP(CONCATENATE(C4192,D4192),Karakteristieken!AQ:AQ,1,FALSE))</f>
        <v/>
      </c>
    </row>
    <row r="4193" spans="1:16" x14ac:dyDescent="0.25">
      <c r="A4193" s="59">
        <v>200110649</v>
      </c>
      <c r="B4193" s="59">
        <v>200098996</v>
      </c>
      <c r="C4193" s="59" t="s">
        <v>4293</v>
      </c>
      <c r="D4193" s="59" t="s">
        <v>1613</v>
      </c>
      <c r="E4193" s="60" t="s">
        <v>4297</v>
      </c>
      <c r="F4193" s="60"/>
      <c r="G4193" s="60"/>
      <c r="H4193" s="60"/>
      <c r="I4193" s="59">
        <f t="shared" si="69"/>
        <v>19</v>
      </c>
      <c r="J4193" s="59" t="s">
        <v>1613</v>
      </c>
      <c r="K4193" s="61"/>
      <c r="L4193" s="62" t="s">
        <v>6737</v>
      </c>
      <c r="M4193" s="62" t="s">
        <v>4297</v>
      </c>
      <c r="N4193" s="72" t="str">
        <f>VLOOKUP(M4193,'Hulpblad KAR-parser'!A:C,2,FALSE)</f>
        <v>Ramp op afstand</v>
      </c>
      <c r="O4193" s="72" t="str">
        <f>IF(VLOOKUP(M4193,'Hulpblad KAR-parser'!A:C,3,FALSE)="","",VLOOKUP(M4193,'Hulpblad KAR-parser'!A:C,3,FALSE))</f>
        <v>Ja</v>
      </c>
      <c r="P4193" s="136" t="str">
        <f>IF(CONCATENATE(C4193,D4193)="","",VLOOKUP(CONCATENATE(C4193,D4193),Karakteristieken!AQ:AQ,1,FALSE))</f>
        <v>Ramp op afstandJa</v>
      </c>
    </row>
    <row r="4194" spans="1:16" x14ac:dyDescent="0.25">
      <c r="A4194" s="59">
        <v>200110650</v>
      </c>
      <c r="B4194" s="59">
        <v>200098997</v>
      </c>
      <c r="C4194" s="59" t="s">
        <v>4293</v>
      </c>
      <c r="D4194" s="59" t="s">
        <v>1561</v>
      </c>
      <c r="E4194" s="60" t="s">
        <v>4299</v>
      </c>
      <c r="F4194" s="60"/>
      <c r="G4194" s="60"/>
      <c r="H4194" s="60"/>
      <c r="I4194" s="59">
        <f t="shared" si="69"/>
        <v>20</v>
      </c>
      <c r="J4194" s="59" t="s">
        <v>1613</v>
      </c>
      <c r="K4194" s="61"/>
      <c r="L4194" s="62" t="s">
        <v>6737</v>
      </c>
      <c r="M4194" s="62" t="s">
        <v>4299</v>
      </c>
      <c r="N4194" s="72" t="str">
        <f>VLOOKUP(M4194,'Hulpblad KAR-parser'!A:C,2,FALSE)</f>
        <v>Ramp op afstand</v>
      </c>
      <c r="O4194" s="72" t="str">
        <f>IF(VLOOKUP(M4194,'Hulpblad KAR-parser'!A:C,3,FALSE)="","",VLOOKUP(M4194,'Hulpblad KAR-parser'!A:C,3,FALSE))</f>
        <v>Nee</v>
      </c>
      <c r="P4194" s="136" t="str">
        <f>IF(CONCATENATE(C4194,D4194)="","",VLOOKUP(CONCATENATE(C4194,D4194),Karakteristieken!AQ:AQ,1,FALSE))</f>
        <v>Ramp op afstandNee</v>
      </c>
    </row>
    <row r="4195" spans="1:16" x14ac:dyDescent="0.25">
      <c r="A4195" s="67">
        <v>200110651</v>
      </c>
      <c r="B4195" s="67">
        <v>200098998</v>
      </c>
      <c r="C4195" s="67" t="s">
        <v>4300</v>
      </c>
      <c r="D4195" s="67"/>
      <c r="E4195" s="68" t="s">
        <v>6423</v>
      </c>
      <c r="F4195" s="68"/>
      <c r="G4195" s="68"/>
      <c r="H4195" s="68"/>
      <c r="I4195" s="67">
        <f t="shared" si="69"/>
        <v>13</v>
      </c>
      <c r="J4195" s="67" t="s">
        <v>1613</v>
      </c>
      <c r="K4195" s="91" t="s">
        <v>12550</v>
      </c>
      <c r="L4195" s="62" t="s">
        <v>6737</v>
      </c>
      <c r="M4195" s="62" t="s">
        <v>6423</v>
      </c>
      <c r="N4195" s="72" t="e">
        <f>VLOOKUP(M4195,'Hulpblad KAR-parser'!A:C,2,FALSE)</f>
        <v>#N/A</v>
      </c>
      <c r="O4195" s="72" t="e">
        <f>IF(VLOOKUP(M4195,'Hulpblad KAR-parser'!A:C,3,FALSE)="","",VLOOKUP(M4195,'Hulpblad KAR-parser'!A:C,3,FALSE))</f>
        <v>#N/A</v>
      </c>
      <c r="P4195" s="136" t="e">
        <f>IF(CONCATENATE(C4195,D4195)="","",VLOOKUP(CONCATENATE(C4195,D4195),Karakteristieken!AQ:AQ,1,FALSE))</f>
        <v>#N/A</v>
      </c>
    </row>
    <row r="4196" spans="1:16" x14ac:dyDescent="0.25">
      <c r="A4196" s="67"/>
      <c r="B4196" s="67"/>
      <c r="C4196" s="67"/>
      <c r="D4196" s="67"/>
      <c r="E4196" s="68" t="s">
        <v>10649</v>
      </c>
      <c r="F4196" s="68"/>
      <c r="G4196" s="68" t="s">
        <v>6423</v>
      </c>
      <c r="H4196" s="68"/>
      <c r="I4196" s="67">
        <f t="shared" si="69"/>
        <v>5</v>
      </c>
      <c r="J4196" s="67" t="s">
        <v>1561</v>
      </c>
      <c r="K4196" s="91" t="s">
        <v>12550</v>
      </c>
      <c r="L4196" s="62" t="s">
        <v>6737</v>
      </c>
      <c r="M4196" s="62" t="s">
        <v>6423</v>
      </c>
      <c r="N4196" s="72" t="e">
        <f>VLOOKUP(M4196,'Hulpblad KAR-parser'!A:C,2,FALSE)</f>
        <v>#N/A</v>
      </c>
      <c r="O4196" s="72" t="e">
        <f>IF(VLOOKUP(M4196,'Hulpblad KAR-parser'!A:C,3,FALSE)="","",VLOOKUP(M4196,'Hulpblad KAR-parser'!A:C,3,FALSE))</f>
        <v>#N/A</v>
      </c>
      <c r="P4196" s="136" t="str">
        <f>IF(CONCATENATE(C4196,D4196)="","",VLOOKUP(CONCATENATE(C4196,D4196),Karakteristieken!AQ:AQ,1,FALSE))</f>
        <v/>
      </c>
    </row>
    <row r="4197" spans="1:16" x14ac:dyDescent="0.25">
      <c r="A4197" s="59">
        <v>200110652</v>
      </c>
      <c r="B4197" s="59">
        <v>200098999</v>
      </c>
      <c r="C4197" s="59" t="s">
        <v>4300</v>
      </c>
      <c r="D4197" s="59" t="s">
        <v>4301</v>
      </c>
      <c r="E4197" s="60" t="s">
        <v>4305</v>
      </c>
      <c r="F4197" s="60"/>
      <c r="G4197" s="60"/>
      <c r="H4197" s="60"/>
      <c r="I4197" s="59">
        <f t="shared" si="69"/>
        <v>26</v>
      </c>
      <c r="J4197" s="59" t="s">
        <v>1613</v>
      </c>
      <c r="K4197" s="61"/>
      <c r="L4197" s="62" t="s">
        <v>6737</v>
      </c>
      <c r="M4197" s="62" t="s">
        <v>4305</v>
      </c>
      <c r="N4197" s="72" t="str">
        <f>VLOOKUP(M4197,'Hulpblad KAR-parser'!A:C,2,FALSE)</f>
        <v>Reinigen van</v>
      </c>
      <c r="O4197" s="72" t="str">
        <f>IF(VLOOKUP(M4197,'Hulpblad KAR-parser'!A:C,3,FALSE)="","",VLOOKUP(M4197,'Hulpblad KAR-parser'!A:C,3,FALSE))</f>
        <v>Gemeente weg</v>
      </c>
      <c r="P4197" s="136" t="str">
        <f>IF(CONCATENATE(C4197,D4197)="","",VLOOKUP(CONCATENATE(C4197,D4197),Karakteristieken!AQ:AQ,1,FALSE))</f>
        <v>Reinigen vanGemeente weg</v>
      </c>
    </row>
    <row r="4198" spans="1:16" x14ac:dyDescent="0.25">
      <c r="A4198" s="59"/>
      <c r="B4198" s="59"/>
      <c r="C4198" s="59"/>
      <c r="D4198" s="59"/>
      <c r="E4198" s="60" t="s">
        <v>10645</v>
      </c>
      <c r="F4198" s="60"/>
      <c r="G4198" s="60" t="s">
        <v>4305</v>
      </c>
      <c r="H4198" s="60"/>
      <c r="I4198" s="59">
        <f t="shared" si="69"/>
        <v>6</v>
      </c>
      <c r="J4198" s="59" t="s">
        <v>1561</v>
      </c>
      <c r="K4198" s="61"/>
      <c r="L4198" s="62" t="s">
        <v>6737</v>
      </c>
      <c r="M4198" s="62" t="s">
        <v>4305</v>
      </c>
      <c r="N4198" s="72" t="str">
        <f>VLOOKUP(M4198,'Hulpblad KAR-parser'!A:C,2,FALSE)</f>
        <v>Reinigen van</v>
      </c>
      <c r="O4198" s="72" t="str">
        <f>IF(VLOOKUP(M4198,'Hulpblad KAR-parser'!A:C,3,FALSE)="","",VLOOKUP(M4198,'Hulpblad KAR-parser'!A:C,3,FALSE))</f>
        <v>Gemeente weg</v>
      </c>
      <c r="P4198" s="136" t="str">
        <f>IF(CONCATENATE(C4198,D4198)="","",VLOOKUP(CONCATENATE(C4198,D4198),Karakteristieken!AQ:AQ,1,FALSE))</f>
        <v/>
      </c>
    </row>
    <row r="4199" spans="1:16" x14ac:dyDescent="0.25">
      <c r="A4199" s="59">
        <v>200110653</v>
      </c>
      <c r="B4199" s="59">
        <v>200099000</v>
      </c>
      <c r="C4199" s="59" t="s">
        <v>4300</v>
      </c>
      <c r="D4199" s="59" t="s">
        <v>4306</v>
      </c>
      <c r="E4199" s="60" t="s">
        <v>4308</v>
      </c>
      <c r="F4199" s="60"/>
      <c r="G4199" s="60"/>
      <c r="H4199" s="60"/>
      <c r="I4199" s="59">
        <f t="shared" si="69"/>
        <v>29</v>
      </c>
      <c r="J4199" s="59" t="s">
        <v>1613</v>
      </c>
      <c r="K4199" s="61"/>
      <c r="L4199" s="62" t="s">
        <v>6737</v>
      </c>
      <c r="M4199" s="62" t="s">
        <v>4308</v>
      </c>
      <c r="N4199" s="72" t="str">
        <f>VLOOKUP(M4199,'Hulpblad KAR-parser'!A:C,2,FALSE)</f>
        <v>Reinigen van</v>
      </c>
      <c r="O4199" s="72" t="str">
        <f>IF(VLOOKUP(M4199,'Hulpblad KAR-parser'!A:C,3,FALSE)="","",VLOOKUP(M4199,'Hulpblad KAR-parser'!A:C,3,FALSE))</f>
        <v>Provinciale weg</v>
      </c>
      <c r="P4199" s="136" t="str">
        <f>IF(CONCATENATE(C4199,D4199)="","",VLOOKUP(CONCATENATE(C4199,D4199),Karakteristieken!AQ:AQ,1,FALSE))</f>
        <v>Reinigen vanProvinciale weg</v>
      </c>
    </row>
    <row r="4200" spans="1:16" x14ac:dyDescent="0.25">
      <c r="A4200" s="59"/>
      <c r="B4200" s="59"/>
      <c r="C4200" s="59"/>
      <c r="D4200" s="59"/>
      <c r="E4200" s="60" t="s">
        <v>10646</v>
      </c>
      <c r="F4200" s="60"/>
      <c r="G4200" s="60" t="s">
        <v>4308</v>
      </c>
      <c r="H4200" s="60"/>
      <c r="I4200" s="59">
        <f t="shared" si="69"/>
        <v>6</v>
      </c>
      <c r="J4200" s="59" t="s">
        <v>1561</v>
      </c>
      <c r="K4200" s="61"/>
      <c r="L4200" s="62" t="s">
        <v>6737</v>
      </c>
      <c r="M4200" s="62" t="s">
        <v>4308</v>
      </c>
      <c r="N4200" s="72" t="str">
        <f>VLOOKUP(M4200,'Hulpblad KAR-parser'!A:C,2,FALSE)</f>
        <v>Reinigen van</v>
      </c>
      <c r="O4200" s="72" t="str">
        <f>IF(VLOOKUP(M4200,'Hulpblad KAR-parser'!A:C,3,FALSE)="","",VLOOKUP(M4200,'Hulpblad KAR-parser'!A:C,3,FALSE))</f>
        <v>Provinciale weg</v>
      </c>
      <c r="P4200" s="136" t="str">
        <f>IF(CONCATENATE(C4200,D4200)="","",VLOOKUP(CONCATENATE(C4200,D4200),Karakteristieken!AQ:AQ,1,FALSE))</f>
        <v/>
      </c>
    </row>
    <row r="4201" spans="1:16" x14ac:dyDescent="0.25">
      <c r="A4201" s="59">
        <v>200110654</v>
      </c>
      <c r="B4201" s="59">
        <v>200099001</v>
      </c>
      <c r="C4201" s="59" t="s">
        <v>4300</v>
      </c>
      <c r="D4201" s="59" t="s">
        <v>4309</v>
      </c>
      <c r="E4201" s="60" t="s">
        <v>4311</v>
      </c>
      <c r="F4201" s="60"/>
      <c r="G4201" s="60"/>
      <c r="H4201" s="60"/>
      <c r="I4201" s="59">
        <f t="shared" si="69"/>
        <v>22</v>
      </c>
      <c r="J4201" s="59" t="s">
        <v>1613</v>
      </c>
      <c r="K4201" s="61"/>
      <c r="L4201" s="62" t="s">
        <v>6737</v>
      </c>
      <c r="M4201" s="62" t="s">
        <v>4311</v>
      </c>
      <c r="N4201" s="72" t="str">
        <f>VLOOKUP(M4201,'Hulpblad KAR-parser'!A:C,2,FALSE)</f>
        <v>Reinigen van</v>
      </c>
      <c r="O4201" s="72" t="str">
        <f>IF(VLOOKUP(M4201,'Hulpblad KAR-parser'!A:C,3,FALSE)="","",VLOOKUP(M4201,'Hulpblad KAR-parser'!A:C,3,FALSE))</f>
        <v>Rijksweg</v>
      </c>
      <c r="P4201" s="136" t="str">
        <f>IF(CONCATENATE(C4201,D4201)="","",VLOOKUP(CONCATENATE(C4201,D4201),Karakteristieken!AQ:AQ,1,FALSE))</f>
        <v>Reinigen vanRijksweg</v>
      </c>
    </row>
    <row r="4202" spans="1:16" x14ac:dyDescent="0.25">
      <c r="A4202" s="59"/>
      <c r="B4202" s="59"/>
      <c r="C4202" s="59"/>
      <c r="D4202" s="59"/>
      <c r="E4202" s="60" t="s">
        <v>10647</v>
      </c>
      <c r="F4202" s="60"/>
      <c r="G4202" s="60" t="s">
        <v>4311</v>
      </c>
      <c r="H4202" s="60"/>
      <c r="I4202" s="59">
        <f t="shared" si="69"/>
        <v>6</v>
      </c>
      <c r="J4202" s="59" t="s">
        <v>1561</v>
      </c>
      <c r="K4202" s="61"/>
      <c r="L4202" s="62" t="s">
        <v>6737</v>
      </c>
      <c r="M4202" s="62" t="s">
        <v>4311</v>
      </c>
      <c r="N4202" s="72" t="str">
        <f>VLOOKUP(M4202,'Hulpblad KAR-parser'!A:C,2,FALSE)</f>
        <v>Reinigen van</v>
      </c>
      <c r="O4202" s="72" t="str">
        <f>IF(VLOOKUP(M4202,'Hulpblad KAR-parser'!A:C,3,FALSE)="","",VLOOKUP(M4202,'Hulpblad KAR-parser'!A:C,3,FALSE))</f>
        <v>Rijksweg</v>
      </c>
      <c r="P4202" s="136" t="str">
        <f>IF(CONCATENATE(C4202,D4202)="","",VLOOKUP(CONCATENATE(C4202,D4202),Karakteristieken!AQ:AQ,1,FALSE))</f>
        <v/>
      </c>
    </row>
    <row r="4203" spans="1:16" x14ac:dyDescent="0.25">
      <c r="A4203" s="59">
        <v>200110655</v>
      </c>
      <c r="B4203" s="59">
        <v>200099002</v>
      </c>
      <c r="C4203" s="59" t="s">
        <v>4300</v>
      </c>
      <c r="D4203" s="59" t="s">
        <v>4312</v>
      </c>
      <c r="E4203" s="60" t="s">
        <v>4314</v>
      </c>
      <c r="F4203" s="60"/>
      <c r="G4203" s="60"/>
      <c r="H4203" s="60"/>
      <c r="I4203" s="59">
        <f t="shared" si="69"/>
        <v>25</v>
      </c>
      <c r="J4203" s="59" t="s">
        <v>1613</v>
      </c>
      <c r="K4203" s="61"/>
      <c r="L4203" s="62" t="s">
        <v>6737</v>
      </c>
      <c r="M4203" s="62" t="s">
        <v>4314</v>
      </c>
      <c r="N4203" s="72" t="str">
        <f>VLOOKUP(M4203,'Hulpblad KAR-parser'!A:C,2,FALSE)</f>
        <v>Reinigen van</v>
      </c>
      <c r="O4203" s="72" t="str">
        <f>IF(VLOOKUP(M4203,'Hulpblad KAR-parser'!A:C,3,FALSE)="","",VLOOKUP(M4203,'Hulpblad KAR-parser'!A:C,3,FALSE))</f>
        <v>Spoor/Trein</v>
      </c>
      <c r="P4203" s="136" t="str">
        <f>IF(CONCATENATE(C4203,D4203)="","",VLOOKUP(CONCATENATE(C4203,D4203),Karakteristieken!AQ:AQ,1,FALSE))</f>
        <v>Reinigen vanSpoor/Trein</v>
      </c>
    </row>
    <row r="4204" spans="1:16" x14ac:dyDescent="0.25">
      <c r="A4204" s="59"/>
      <c r="B4204" s="59"/>
      <c r="C4204" s="59"/>
      <c r="D4204" s="59"/>
      <c r="E4204" s="60" t="s">
        <v>10648</v>
      </c>
      <c r="F4204" s="60"/>
      <c r="G4204" s="60" t="s">
        <v>4314</v>
      </c>
      <c r="H4204" s="60"/>
      <c r="I4204" s="59">
        <f t="shared" si="69"/>
        <v>6</v>
      </c>
      <c r="J4204" s="59" t="s">
        <v>1561</v>
      </c>
      <c r="K4204" s="61"/>
      <c r="L4204" s="62" t="s">
        <v>6737</v>
      </c>
      <c r="M4204" s="62" t="s">
        <v>4314</v>
      </c>
      <c r="N4204" s="72" t="str">
        <f>VLOOKUP(M4204,'Hulpblad KAR-parser'!A:C,2,FALSE)</f>
        <v>Reinigen van</v>
      </c>
      <c r="O4204" s="72" t="str">
        <f>IF(VLOOKUP(M4204,'Hulpblad KAR-parser'!A:C,3,FALSE)="","",VLOOKUP(M4204,'Hulpblad KAR-parser'!A:C,3,FALSE))</f>
        <v>Spoor/Trein</v>
      </c>
      <c r="P4204" s="136" t="str">
        <f>IF(CONCATENATE(C4204,D4204)="","",VLOOKUP(CONCATENATE(C4204,D4204),Karakteristieken!AQ:AQ,1,FALSE))</f>
        <v/>
      </c>
    </row>
    <row r="4205" spans="1:16" x14ac:dyDescent="0.25">
      <c r="A4205" s="59">
        <v>200110658</v>
      </c>
      <c r="B4205" s="59">
        <v>200059286</v>
      </c>
      <c r="C4205" s="59" t="s">
        <v>5538</v>
      </c>
      <c r="D4205" s="59" t="s">
        <v>5557</v>
      </c>
      <c r="E4205" s="60" t="s">
        <v>6616</v>
      </c>
      <c r="F4205" s="60"/>
      <c r="G4205" s="60"/>
      <c r="H4205" s="60"/>
      <c r="I4205" s="59">
        <f t="shared" si="69"/>
        <v>22</v>
      </c>
      <c r="J4205" s="59" t="s">
        <v>1613</v>
      </c>
      <c r="K4205" s="61"/>
      <c r="L4205" s="62" t="s">
        <v>6738</v>
      </c>
      <c r="M4205" s="62" t="s">
        <v>6616</v>
      </c>
      <c r="N4205" s="72" t="str">
        <f>VLOOKUP(M4205,'Hulpblad KAR-parser'!A:C,2,FALSE)</f>
        <v>Soort vaartuig</v>
      </c>
      <c r="O4205" s="72" t="str">
        <f>IF(VLOOKUP(M4205,'Hulpblad KAR-parser'!A:C,3,FALSE)="","",VLOOKUP(M4205,'Hulpblad KAR-parser'!A:C,3,FALSE))</f>
        <v>Kano/Roeiboot</v>
      </c>
      <c r="P4205" s="136" t="str">
        <f>IF(CONCATENATE(C4205,D4205)="","",VLOOKUP(CONCATENATE(C4205,D4205),Karakteristieken!AQ:AQ,1,FALSE))</f>
        <v>Soort vaartuigKano/Roeiboot</v>
      </c>
    </row>
    <row r="4206" spans="1:16" x14ac:dyDescent="0.25">
      <c r="A4206" s="59"/>
      <c r="B4206" s="59"/>
      <c r="C4206" s="59"/>
      <c r="D4206" s="59"/>
      <c r="E4206" s="60" t="s">
        <v>8367</v>
      </c>
      <c r="F4206" s="60"/>
      <c r="G4206" s="60" t="s">
        <v>6616</v>
      </c>
      <c r="H4206" s="60"/>
      <c r="I4206" s="59">
        <f t="shared" si="69"/>
        <v>13</v>
      </c>
      <c r="J4206" s="59" t="s">
        <v>1561</v>
      </c>
      <c r="K4206" s="61"/>
      <c r="L4206" s="62" t="s">
        <v>6738</v>
      </c>
      <c r="M4206" s="62" t="s">
        <v>6616</v>
      </c>
      <c r="N4206" s="72" t="str">
        <f>VLOOKUP(M4206,'Hulpblad KAR-parser'!A:C,2,FALSE)</f>
        <v>Soort vaartuig</v>
      </c>
      <c r="O4206" s="72" t="str">
        <f>IF(VLOOKUP(M4206,'Hulpblad KAR-parser'!A:C,3,FALSE)="","",VLOOKUP(M4206,'Hulpblad KAR-parser'!A:C,3,FALSE))</f>
        <v>Kano/Roeiboot</v>
      </c>
      <c r="P4206" s="136" t="str">
        <f>IF(CONCATENATE(C4206,D4206)="","",VLOOKUP(CONCATENATE(C4206,D4206),Karakteristieken!AQ:AQ,1,FALSE))</f>
        <v/>
      </c>
    </row>
    <row r="4207" spans="1:16" x14ac:dyDescent="0.25">
      <c r="A4207" s="59"/>
      <c r="B4207" s="59"/>
      <c r="C4207" s="59"/>
      <c r="D4207" s="59"/>
      <c r="E4207" s="60" t="s">
        <v>8368</v>
      </c>
      <c r="F4207" s="60"/>
      <c r="G4207" s="60" t="s">
        <v>6616</v>
      </c>
      <c r="H4207" s="60"/>
      <c r="I4207" s="59">
        <f t="shared" si="69"/>
        <v>18</v>
      </c>
      <c r="J4207" s="59" t="s">
        <v>1561</v>
      </c>
      <c r="K4207" s="61"/>
      <c r="L4207" s="62" t="s">
        <v>6738</v>
      </c>
      <c r="M4207" s="62" t="s">
        <v>6616</v>
      </c>
      <c r="N4207" s="72" t="str">
        <f>VLOOKUP(M4207,'Hulpblad KAR-parser'!A:C,2,FALSE)</f>
        <v>Soort vaartuig</v>
      </c>
      <c r="O4207" s="72" t="str">
        <f>IF(VLOOKUP(M4207,'Hulpblad KAR-parser'!A:C,3,FALSE)="","",VLOOKUP(M4207,'Hulpblad KAR-parser'!A:C,3,FALSE))</f>
        <v>Kano/Roeiboot</v>
      </c>
      <c r="P4207" s="136" t="str">
        <f>IF(CONCATENATE(C4207,D4207)="","",VLOOKUP(CONCATENATE(C4207,D4207),Karakteristieken!AQ:AQ,1,FALSE))</f>
        <v/>
      </c>
    </row>
    <row r="4208" spans="1:16" x14ac:dyDescent="0.25">
      <c r="A4208" s="59"/>
      <c r="B4208" s="59"/>
      <c r="C4208" s="59"/>
      <c r="D4208" s="59"/>
      <c r="E4208" s="60" t="s">
        <v>6615</v>
      </c>
      <c r="F4208" s="60"/>
      <c r="G4208" s="60" t="s">
        <v>6616</v>
      </c>
      <c r="H4208" s="60"/>
      <c r="I4208" s="59">
        <f t="shared" si="69"/>
        <v>17</v>
      </c>
      <c r="J4208" s="59" t="s">
        <v>1561</v>
      </c>
      <c r="K4208" s="61"/>
      <c r="L4208" s="62" t="s">
        <v>6738</v>
      </c>
      <c r="M4208" s="62" t="s">
        <v>6616</v>
      </c>
      <c r="N4208" s="72" t="str">
        <f>VLOOKUP(M4208,'Hulpblad KAR-parser'!A:C,2,FALSE)</f>
        <v>Soort vaartuig</v>
      </c>
      <c r="O4208" s="72" t="str">
        <f>IF(VLOOKUP(M4208,'Hulpblad KAR-parser'!A:C,3,FALSE)="","",VLOOKUP(M4208,'Hulpblad KAR-parser'!A:C,3,FALSE))</f>
        <v>Kano/Roeiboot</v>
      </c>
      <c r="P4208" s="136" t="str">
        <f>IF(CONCATENATE(C4208,D4208)="","",VLOOKUP(CONCATENATE(C4208,D4208),Karakteristieken!AQ:AQ,1,FALSE))</f>
        <v/>
      </c>
    </row>
    <row r="4209" spans="1:16" x14ac:dyDescent="0.25">
      <c r="A4209" s="59">
        <v>200110659</v>
      </c>
      <c r="B4209" s="59">
        <v>200059139</v>
      </c>
      <c r="C4209" s="59" t="s">
        <v>4939</v>
      </c>
      <c r="D4209" s="59" t="s">
        <v>4947</v>
      </c>
      <c r="E4209" s="60" t="s">
        <v>6507</v>
      </c>
      <c r="F4209" s="60"/>
      <c r="G4209" s="60"/>
      <c r="H4209" s="60"/>
      <c r="I4209" s="59">
        <f t="shared" ref="I4209:I4272" si="70">LEN(E4209)</f>
        <v>14</v>
      </c>
      <c r="J4209" s="59" t="s">
        <v>1613</v>
      </c>
      <c r="K4209" s="61"/>
      <c r="L4209" s="62" t="s">
        <v>6738</v>
      </c>
      <c r="M4209" s="62" t="s">
        <v>6507</v>
      </c>
      <c r="N4209" s="72" t="str">
        <f>VLOOKUP(M4209,'Hulpblad KAR-parser'!A:C,2,FALSE)</f>
        <v>Soort geplande actie</v>
      </c>
      <c r="O4209" s="72" t="str">
        <f>IF(VLOOKUP(M4209,'Hulpblad KAR-parser'!A:C,3,FALSE)="","",VLOOKUP(M4209,'Hulpblad KAR-parser'!A:C,3,FALSE))</f>
        <v>Begassing/Rookproef</v>
      </c>
      <c r="P4209" s="136" t="str">
        <f>IF(CONCATENATE(C4209,D4209)="","",VLOOKUP(CONCATENATE(C4209,D4209),Karakteristieken!AQ:AQ,1,FALSE))</f>
        <v>Soort geplande actieBegassing/Rookproef</v>
      </c>
    </row>
    <row r="4210" spans="1:16" x14ac:dyDescent="0.25">
      <c r="A4210" s="59"/>
      <c r="B4210" s="59"/>
      <c r="C4210" s="59"/>
      <c r="D4210" s="59"/>
      <c r="E4210" s="60" t="s">
        <v>7672</v>
      </c>
      <c r="F4210" s="60"/>
      <c r="G4210" s="60" t="s">
        <v>6507</v>
      </c>
      <c r="H4210" s="60"/>
      <c r="I4210" s="59">
        <f t="shared" si="70"/>
        <v>10</v>
      </c>
      <c r="J4210" s="59" t="s">
        <v>1561</v>
      </c>
      <c r="K4210" s="61"/>
      <c r="L4210" s="62" t="s">
        <v>6738</v>
      </c>
      <c r="M4210" s="62" t="s">
        <v>6507</v>
      </c>
      <c r="N4210" s="72" t="str">
        <f>VLOOKUP(M4210,'Hulpblad KAR-parser'!A:C,2,FALSE)</f>
        <v>Soort geplande actie</v>
      </c>
      <c r="O4210" s="72" t="str">
        <f>IF(VLOOKUP(M4210,'Hulpblad KAR-parser'!A:C,3,FALSE)="","",VLOOKUP(M4210,'Hulpblad KAR-parser'!A:C,3,FALSE))</f>
        <v>Begassing/Rookproef</v>
      </c>
      <c r="P4210" s="136" t="str">
        <f>IF(CONCATENATE(C4210,D4210)="","",VLOOKUP(CONCATENATE(C4210,D4210),Karakteristieken!AQ:AQ,1,FALSE))</f>
        <v/>
      </c>
    </row>
    <row r="4211" spans="1:16" x14ac:dyDescent="0.25">
      <c r="A4211" s="59"/>
      <c r="B4211" s="59"/>
      <c r="C4211" s="59"/>
      <c r="D4211" s="59"/>
      <c r="E4211" s="60" t="s">
        <v>7677</v>
      </c>
      <c r="F4211" s="60"/>
      <c r="G4211" s="60" t="s">
        <v>6507</v>
      </c>
      <c r="H4211" s="60"/>
      <c r="I4211" s="59">
        <f t="shared" si="70"/>
        <v>15</v>
      </c>
      <c r="J4211" s="59" t="s">
        <v>1561</v>
      </c>
      <c r="K4211" s="61"/>
      <c r="L4211" s="62" t="s">
        <v>6738</v>
      </c>
      <c r="M4211" s="62" t="s">
        <v>6507</v>
      </c>
      <c r="N4211" s="72" t="str">
        <f>VLOOKUP(M4211,'Hulpblad KAR-parser'!A:C,2,FALSE)</f>
        <v>Soort geplande actie</v>
      </c>
      <c r="O4211" s="72" t="str">
        <f>IF(VLOOKUP(M4211,'Hulpblad KAR-parser'!A:C,3,FALSE)="","",VLOOKUP(M4211,'Hulpblad KAR-parser'!A:C,3,FALSE))</f>
        <v>Begassing/Rookproef</v>
      </c>
      <c r="P4211" s="136" t="str">
        <f>IF(CONCATENATE(C4211,D4211)="","",VLOOKUP(CONCATENATE(C4211,D4211),Karakteristieken!AQ:AQ,1,FALSE))</f>
        <v/>
      </c>
    </row>
    <row r="4212" spans="1:16" x14ac:dyDescent="0.25">
      <c r="A4212" s="59"/>
      <c r="B4212" s="59"/>
      <c r="C4212" s="59"/>
      <c r="D4212" s="59"/>
      <c r="E4212" s="60" t="s">
        <v>7678</v>
      </c>
      <c r="F4212" s="60"/>
      <c r="G4212" s="60" t="s">
        <v>6507</v>
      </c>
      <c r="H4212" s="60"/>
      <c r="I4212" s="59">
        <f t="shared" si="70"/>
        <v>10</v>
      </c>
      <c r="J4212" s="59" t="s">
        <v>1561</v>
      </c>
      <c r="K4212" s="61"/>
      <c r="L4212" s="62" t="s">
        <v>6738</v>
      </c>
      <c r="M4212" s="62" t="s">
        <v>6507</v>
      </c>
      <c r="N4212" s="72" t="str">
        <f>VLOOKUP(M4212,'Hulpblad KAR-parser'!A:C,2,FALSE)</f>
        <v>Soort geplande actie</v>
      </c>
      <c r="O4212" s="72" t="str">
        <f>IF(VLOOKUP(M4212,'Hulpblad KAR-parser'!A:C,3,FALSE)="","",VLOOKUP(M4212,'Hulpblad KAR-parser'!A:C,3,FALSE))</f>
        <v>Begassing/Rookproef</v>
      </c>
      <c r="P4212" s="136" t="str">
        <f>IF(CONCATENATE(C4212,D4212)="","",VLOOKUP(CONCATENATE(C4212,D4212),Karakteristieken!AQ:AQ,1,FALSE))</f>
        <v/>
      </c>
    </row>
    <row r="4213" spans="1:16" x14ac:dyDescent="0.25">
      <c r="A4213" s="67">
        <v>200053177</v>
      </c>
      <c r="B4213" s="67">
        <v>200049541</v>
      </c>
      <c r="C4213" s="67" t="s">
        <v>4315</v>
      </c>
      <c r="D4213" s="67"/>
      <c r="E4213" s="68" t="s">
        <v>6425</v>
      </c>
      <c r="F4213" s="68"/>
      <c r="G4213" s="68"/>
      <c r="H4213" s="68"/>
      <c r="I4213" s="67">
        <f t="shared" si="70"/>
        <v>5</v>
      </c>
      <c r="J4213" s="67" t="s">
        <v>1613</v>
      </c>
      <c r="K4213" s="91" t="s">
        <v>12550</v>
      </c>
      <c r="L4213" s="62" t="s">
        <v>6737</v>
      </c>
      <c r="M4213" s="62" t="s">
        <v>6425</v>
      </c>
      <c r="N4213" s="72" t="e">
        <f>VLOOKUP(M4213,'Hulpblad KAR-parser'!A:C,2,FALSE)</f>
        <v>#N/A</v>
      </c>
      <c r="O4213" s="72" t="e">
        <f>IF(VLOOKUP(M4213,'Hulpblad KAR-parser'!A:C,3,FALSE)="","",VLOOKUP(M4213,'Hulpblad KAR-parser'!A:C,3,FALSE))</f>
        <v>#N/A</v>
      </c>
      <c r="P4213" s="136" t="e">
        <f>IF(CONCATENATE(C4213,D4213)="","",VLOOKUP(CONCATENATE(C4213,D4213),Karakteristieken!AQ:AQ,1,FALSE))</f>
        <v>#N/A</v>
      </c>
    </row>
    <row r="4214" spans="1:16" x14ac:dyDescent="0.25">
      <c r="A4214" s="59">
        <v>200110660</v>
      </c>
      <c r="B4214" s="59">
        <v>200099004</v>
      </c>
      <c r="C4214" s="59" t="s">
        <v>4315</v>
      </c>
      <c r="D4214" s="59" t="s">
        <v>4333</v>
      </c>
      <c r="E4214" s="60" t="s">
        <v>4335</v>
      </c>
      <c r="F4214" s="60"/>
      <c r="G4214" s="60"/>
      <c r="H4214" s="60"/>
      <c r="I4214" s="59">
        <f t="shared" si="70"/>
        <v>25</v>
      </c>
      <c r="J4214" s="59" t="s">
        <v>1613</v>
      </c>
      <c r="K4214" s="61"/>
      <c r="L4214" s="62" t="s">
        <v>6737</v>
      </c>
      <c r="M4214" s="62" t="s">
        <v>4335</v>
      </c>
      <c r="N4214" s="72" t="str">
        <f>VLOOKUP(M4214,'Hulpblad KAR-parser'!A:C,2,FALSE)</f>
        <v>RTIC</v>
      </c>
      <c r="O4214" s="72" t="str">
        <f>IF(VLOOKUP(M4214,'Hulpblad KAR-parser'!A:C,3,FALSE)="","",VLOOKUP(M4214,'Hulpblad KAR-parser'!A:C,3,FALSE))</f>
        <v>Geen relevante info</v>
      </c>
      <c r="P4214" s="136" t="str">
        <f>IF(CONCATENATE(C4214,D4214)="","",VLOOKUP(CONCATENATE(C4214,D4214),Karakteristieken!AQ:AQ,1,FALSE))</f>
        <v>RTICGeen relevante info</v>
      </c>
    </row>
    <row r="4215" spans="1:16" x14ac:dyDescent="0.25">
      <c r="A4215" s="59"/>
      <c r="B4215" s="59"/>
      <c r="C4215" s="59"/>
      <c r="D4215" s="59"/>
      <c r="E4215" s="60" t="s">
        <v>10650</v>
      </c>
      <c r="F4215" s="60"/>
      <c r="G4215" s="60" t="s">
        <v>4335</v>
      </c>
      <c r="H4215" s="60"/>
      <c r="I4215" s="59">
        <f t="shared" si="70"/>
        <v>6</v>
      </c>
      <c r="J4215" s="59" t="s">
        <v>1561</v>
      </c>
      <c r="K4215" s="61"/>
      <c r="L4215" s="62" t="s">
        <v>6737</v>
      </c>
      <c r="M4215" s="62" t="s">
        <v>4335</v>
      </c>
      <c r="N4215" s="72" t="str">
        <f>VLOOKUP(M4215,'Hulpblad KAR-parser'!A:C,2,FALSE)</f>
        <v>RTIC</v>
      </c>
      <c r="O4215" s="72" t="str">
        <f>IF(VLOOKUP(M4215,'Hulpblad KAR-parser'!A:C,3,FALSE)="","",VLOOKUP(M4215,'Hulpblad KAR-parser'!A:C,3,FALSE))</f>
        <v>Geen relevante info</v>
      </c>
      <c r="P4215" s="136" t="str">
        <f>IF(CONCATENATE(C4215,D4215)="","",VLOOKUP(CONCATENATE(C4215,D4215),Karakteristieken!AQ:AQ,1,FALSE))</f>
        <v/>
      </c>
    </row>
    <row r="4216" spans="1:16" x14ac:dyDescent="0.25">
      <c r="A4216" s="59">
        <v>200110661</v>
      </c>
      <c r="B4216" s="59">
        <v>200099005</v>
      </c>
      <c r="C4216" s="59" t="s">
        <v>4315</v>
      </c>
      <c r="D4216" s="59" t="s">
        <v>4325</v>
      </c>
      <c r="E4216" s="60" t="s">
        <v>4327</v>
      </c>
      <c r="F4216" s="60"/>
      <c r="G4216" s="60"/>
      <c r="H4216" s="60"/>
      <c r="I4216" s="59">
        <f t="shared" si="70"/>
        <v>10</v>
      </c>
      <c r="J4216" s="59" t="s">
        <v>1613</v>
      </c>
      <c r="K4216" s="61"/>
      <c r="L4216" s="62" t="s">
        <v>6737</v>
      </c>
      <c r="M4216" s="62" t="s">
        <v>4327</v>
      </c>
      <c r="N4216" s="72" t="str">
        <f>VLOOKUP(M4216,'Hulpblad KAR-parser'!A:C,2,FALSE)</f>
        <v>RTIC</v>
      </c>
      <c r="O4216" s="72" t="str">
        <f>IF(VLOOKUP(M4216,'Hulpblad KAR-parser'!A:C,3,FALSE)="","",VLOOKUP(M4216,'Hulpblad KAR-parser'!A:C,3,FALSE))</f>
        <v>Info</v>
      </c>
      <c r="P4216" s="136" t="str">
        <f>IF(CONCATENATE(C4216,D4216)="","",VLOOKUP(CONCATENATE(C4216,D4216),Karakteristieken!AQ:AQ,1,FALSE))</f>
        <v>RTICInfo</v>
      </c>
    </row>
    <row r="4217" spans="1:16" x14ac:dyDescent="0.25">
      <c r="A4217" s="59"/>
      <c r="B4217" s="59"/>
      <c r="C4217" s="59"/>
      <c r="D4217" s="59"/>
      <c r="E4217" s="60" t="s">
        <v>10651</v>
      </c>
      <c r="F4217" s="60"/>
      <c r="G4217" s="60" t="s">
        <v>4327</v>
      </c>
      <c r="H4217" s="60"/>
      <c r="I4217" s="59">
        <f t="shared" si="70"/>
        <v>6</v>
      </c>
      <c r="J4217" s="59" t="s">
        <v>1561</v>
      </c>
      <c r="K4217" s="61"/>
      <c r="L4217" s="62" t="s">
        <v>6737</v>
      </c>
      <c r="M4217" s="62" t="s">
        <v>4327</v>
      </c>
      <c r="N4217" s="72" t="str">
        <f>VLOOKUP(M4217,'Hulpblad KAR-parser'!A:C,2,FALSE)</f>
        <v>RTIC</v>
      </c>
      <c r="O4217" s="72" t="str">
        <f>IF(VLOOKUP(M4217,'Hulpblad KAR-parser'!A:C,3,FALSE)="","",VLOOKUP(M4217,'Hulpblad KAR-parser'!A:C,3,FALSE))</f>
        <v>Info</v>
      </c>
      <c r="P4217" s="136" t="str">
        <f>IF(CONCATENATE(C4217,D4217)="","",VLOOKUP(CONCATENATE(C4217,D4217),Karakteristieken!AQ:AQ,1,FALSE))</f>
        <v/>
      </c>
    </row>
    <row r="4218" spans="1:16" x14ac:dyDescent="0.25">
      <c r="A4218" s="59">
        <v>200110662</v>
      </c>
      <c r="B4218" s="59">
        <v>200099006</v>
      </c>
      <c r="C4218" s="59" t="s">
        <v>4315</v>
      </c>
      <c r="D4218" s="59" t="s">
        <v>4322</v>
      </c>
      <c r="E4218" s="60" t="s">
        <v>4324</v>
      </c>
      <c r="F4218" s="60"/>
      <c r="G4218" s="60"/>
      <c r="H4218" s="60"/>
      <c r="I4218" s="59">
        <f t="shared" si="70"/>
        <v>11</v>
      </c>
      <c r="J4218" s="59" t="s">
        <v>1613</v>
      </c>
      <c r="K4218" s="61"/>
      <c r="L4218" s="62" t="s">
        <v>6737</v>
      </c>
      <c r="M4218" s="62" t="s">
        <v>4324</v>
      </c>
      <c r="N4218" s="72" t="str">
        <f>VLOOKUP(M4218,'Hulpblad KAR-parser'!A:C,2,FALSE)</f>
        <v>RTIC</v>
      </c>
      <c r="O4218" s="72" t="str">
        <f>IF(VLOOKUP(M4218,'Hulpblad KAR-parser'!A:C,3,FALSE)="","",VLOOKUP(M4218,'Hulpblad KAR-parser'!A:C,3,FALSE))</f>
        <v>Klaar</v>
      </c>
      <c r="P4218" s="136" t="str">
        <f>IF(CONCATENATE(C4218,D4218)="","",VLOOKUP(CONCATENATE(C4218,D4218),Karakteristieken!AQ:AQ,1,FALSE))</f>
        <v>RTICKlaar</v>
      </c>
    </row>
    <row r="4219" spans="1:16" x14ac:dyDescent="0.25">
      <c r="A4219" s="59"/>
      <c r="B4219" s="59"/>
      <c r="C4219" s="59"/>
      <c r="D4219" s="59"/>
      <c r="E4219" s="60" t="s">
        <v>10652</v>
      </c>
      <c r="F4219" s="60"/>
      <c r="G4219" s="60" t="s">
        <v>4324</v>
      </c>
      <c r="H4219" s="60"/>
      <c r="I4219" s="59">
        <f t="shared" si="70"/>
        <v>6</v>
      </c>
      <c r="J4219" s="59" t="s">
        <v>1561</v>
      </c>
      <c r="K4219" s="61"/>
      <c r="L4219" s="62" t="s">
        <v>6737</v>
      </c>
      <c r="M4219" s="62" t="s">
        <v>4324</v>
      </c>
      <c r="N4219" s="72" t="str">
        <f>VLOOKUP(M4219,'Hulpblad KAR-parser'!A:C,2,FALSE)</f>
        <v>RTIC</v>
      </c>
      <c r="O4219" s="72" t="str">
        <f>IF(VLOOKUP(M4219,'Hulpblad KAR-parser'!A:C,3,FALSE)="","",VLOOKUP(M4219,'Hulpblad KAR-parser'!A:C,3,FALSE))</f>
        <v>Klaar</v>
      </c>
      <c r="P4219" s="136" t="str">
        <f>IF(CONCATENATE(C4219,D4219)="","",VLOOKUP(CONCATENATE(C4219,D4219),Karakteristieken!AQ:AQ,1,FALSE))</f>
        <v/>
      </c>
    </row>
    <row r="4220" spans="1:16" x14ac:dyDescent="0.25">
      <c r="A4220" s="59">
        <v>200110663</v>
      </c>
      <c r="B4220" s="59">
        <v>200099007</v>
      </c>
      <c r="C4220" s="59" t="s">
        <v>4315</v>
      </c>
      <c r="D4220" s="59" t="s">
        <v>1561</v>
      </c>
      <c r="E4220" s="60" t="s">
        <v>4329</v>
      </c>
      <c r="F4220" s="60"/>
      <c r="G4220" s="60"/>
      <c r="H4220" s="60"/>
      <c r="I4220" s="59">
        <f t="shared" si="70"/>
        <v>9</v>
      </c>
      <c r="J4220" s="59" t="s">
        <v>1613</v>
      </c>
      <c r="K4220" s="61"/>
      <c r="L4220" s="62" t="s">
        <v>6737</v>
      </c>
      <c r="M4220" s="62" t="s">
        <v>4329</v>
      </c>
      <c r="N4220" s="72" t="str">
        <f>VLOOKUP(M4220,'Hulpblad KAR-parser'!A:C,2,FALSE)</f>
        <v>RTIC</v>
      </c>
      <c r="O4220" s="72" t="str">
        <f>IF(VLOOKUP(M4220,'Hulpblad KAR-parser'!A:C,3,FALSE)="","",VLOOKUP(M4220,'Hulpblad KAR-parser'!A:C,3,FALSE))</f>
        <v>Nee</v>
      </c>
      <c r="P4220" s="136" t="str">
        <f>IF(CONCATENATE(C4220,D4220)="","",VLOOKUP(CONCATENATE(C4220,D4220),Karakteristieken!AQ:AQ,1,FALSE))</f>
        <v>RTICNee</v>
      </c>
    </row>
    <row r="4221" spans="1:16" x14ac:dyDescent="0.25">
      <c r="A4221" s="59"/>
      <c r="B4221" s="59"/>
      <c r="C4221" s="59"/>
      <c r="D4221" s="59"/>
      <c r="E4221" s="60" t="s">
        <v>10653</v>
      </c>
      <c r="F4221" s="60"/>
      <c r="G4221" s="60" t="s">
        <v>4329</v>
      </c>
      <c r="H4221" s="60"/>
      <c r="I4221" s="59">
        <f t="shared" si="70"/>
        <v>6</v>
      </c>
      <c r="J4221" s="59" t="s">
        <v>1561</v>
      </c>
      <c r="K4221" s="61"/>
      <c r="L4221" s="62" t="s">
        <v>6737</v>
      </c>
      <c r="M4221" s="62" t="s">
        <v>4329</v>
      </c>
      <c r="N4221" s="72" t="str">
        <f>VLOOKUP(M4221,'Hulpblad KAR-parser'!A:C,2,FALSE)</f>
        <v>RTIC</v>
      </c>
      <c r="O4221" s="72" t="str">
        <f>IF(VLOOKUP(M4221,'Hulpblad KAR-parser'!A:C,3,FALSE)="","",VLOOKUP(M4221,'Hulpblad KAR-parser'!A:C,3,FALSE))</f>
        <v>Nee</v>
      </c>
      <c r="P4221" s="136" t="str">
        <f>IF(CONCATENATE(C4221,D4221)="","",VLOOKUP(CONCATENATE(C4221,D4221),Karakteristieken!AQ:AQ,1,FALSE))</f>
        <v/>
      </c>
    </row>
    <row r="4222" spans="1:16" x14ac:dyDescent="0.25">
      <c r="A4222" s="59">
        <v>200110664</v>
      </c>
      <c r="B4222" s="59">
        <v>200099008</v>
      </c>
      <c r="C4222" s="59" t="s">
        <v>4315</v>
      </c>
      <c r="D4222" s="59" t="s">
        <v>4339</v>
      </c>
      <c r="E4222" s="60" t="s">
        <v>4341</v>
      </c>
      <c r="F4222" s="60"/>
      <c r="G4222" s="60"/>
      <c r="H4222" s="60"/>
      <c r="I4222" s="59">
        <f t="shared" si="70"/>
        <v>15</v>
      </c>
      <c r="J4222" s="59" t="s">
        <v>1613</v>
      </c>
      <c r="K4222" s="61"/>
      <c r="L4222" s="62" t="s">
        <v>6737</v>
      </c>
      <c r="M4222" s="62" t="s">
        <v>4341</v>
      </c>
      <c r="N4222" s="72" t="str">
        <f>VLOOKUP(M4222,'Hulpblad KAR-parser'!A:C,2,FALSE)</f>
        <v>RTIC</v>
      </c>
      <c r="O4222" s="72" t="str">
        <f>IF(VLOOKUP(M4222,'Hulpblad KAR-parser'!A:C,3,FALSE)="","",VLOOKUP(M4222,'Hulpblad KAR-parser'!A:C,3,FALSE))</f>
        <v xml:space="preserve">OC Vraagt </v>
      </c>
      <c r="P4222" s="136" t="str">
        <f>IF(CONCATENATE(C4222,D4222)="","",VLOOKUP(CONCATENATE(C4222,D4222),Karakteristieken!AQ:AQ,1,FALSE))</f>
        <v>RTICOC Vraagt</v>
      </c>
    </row>
    <row r="4223" spans="1:16" x14ac:dyDescent="0.25">
      <c r="A4223" s="59"/>
      <c r="B4223" s="59"/>
      <c r="C4223" s="59"/>
      <c r="D4223" s="59"/>
      <c r="E4223" s="60" t="s">
        <v>10654</v>
      </c>
      <c r="F4223" s="60"/>
      <c r="G4223" s="60" t="s">
        <v>4341</v>
      </c>
      <c r="H4223" s="60"/>
      <c r="I4223" s="59">
        <f t="shared" si="70"/>
        <v>6</v>
      </c>
      <c r="J4223" s="59" t="s">
        <v>1561</v>
      </c>
      <c r="K4223" s="61"/>
      <c r="L4223" s="62" t="s">
        <v>6737</v>
      </c>
      <c r="M4223" s="62" t="s">
        <v>4341</v>
      </c>
      <c r="N4223" s="72" t="str">
        <f>VLOOKUP(M4223,'Hulpblad KAR-parser'!A:C,2,FALSE)</f>
        <v>RTIC</v>
      </c>
      <c r="O4223" s="72" t="str">
        <f>IF(VLOOKUP(M4223,'Hulpblad KAR-parser'!A:C,3,FALSE)="","",VLOOKUP(M4223,'Hulpblad KAR-parser'!A:C,3,FALSE))</f>
        <v xml:space="preserve">OC Vraagt </v>
      </c>
      <c r="P4223" s="136" t="str">
        <f>IF(CONCATENATE(C4223,D4223)="","",VLOOKUP(CONCATENATE(C4223,D4223),Karakteristieken!AQ:AQ,1,FALSE))</f>
        <v/>
      </c>
    </row>
    <row r="4224" spans="1:16" x14ac:dyDescent="0.25">
      <c r="A4224" s="59">
        <v>200110665</v>
      </c>
      <c r="B4224" s="59">
        <v>200099009</v>
      </c>
      <c r="C4224" s="59" t="s">
        <v>4315</v>
      </c>
      <c r="D4224" s="59" t="s">
        <v>4336</v>
      </c>
      <c r="E4224" s="60" t="s">
        <v>4338</v>
      </c>
      <c r="F4224" s="60"/>
      <c r="G4224" s="60"/>
      <c r="H4224" s="60"/>
      <c r="I4224" s="59">
        <f t="shared" si="70"/>
        <v>11</v>
      </c>
      <c r="J4224" s="59" t="s">
        <v>1613</v>
      </c>
      <c r="K4224" s="61"/>
      <c r="L4224" s="62" t="s">
        <v>6737</v>
      </c>
      <c r="M4224" s="62" t="s">
        <v>4338</v>
      </c>
      <c r="N4224" s="72" t="str">
        <f>VLOOKUP(M4224,'Hulpblad KAR-parser'!A:C,2,FALSE)</f>
        <v>RTIC</v>
      </c>
      <c r="O4224" s="72" t="str">
        <f>IF(VLOOKUP(M4224,'Hulpblad KAR-parser'!A:C,3,FALSE)="","",VLOOKUP(M4224,'Hulpblad KAR-parser'!A:C,3,FALSE))</f>
        <v>Stopt</v>
      </c>
      <c r="P4224" s="136" t="str">
        <f>IF(CONCATENATE(C4224,D4224)="","",VLOOKUP(CONCATENATE(C4224,D4224),Karakteristieken!AQ:AQ,1,FALSE))</f>
        <v>RTICStopt</v>
      </c>
    </row>
    <row r="4225" spans="1:16" x14ac:dyDescent="0.25">
      <c r="A4225" s="59"/>
      <c r="B4225" s="59"/>
      <c r="C4225" s="59"/>
      <c r="D4225" s="59"/>
      <c r="E4225" s="60" t="s">
        <v>10655</v>
      </c>
      <c r="F4225" s="60"/>
      <c r="G4225" s="60" t="s">
        <v>4338</v>
      </c>
      <c r="H4225" s="60"/>
      <c r="I4225" s="59">
        <f t="shared" si="70"/>
        <v>6</v>
      </c>
      <c r="J4225" s="59" t="s">
        <v>1561</v>
      </c>
      <c r="K4225" s="61"/>
      <c r="L4225" s="62" t="s">
        <v>6737</v>
      </c>
      <c r="M4225" s="62" t="s">
        <v>4338</v>
      </c>
      <c r="N4225" s="72" t="str">
        <f>VLOOKUP(M4225,'Hulpblad KAR-parser'!A:C,2,FALSE)</f>
        <v>RTIC</v>
      </c>
      <c r="O4225" s="72" t="str">
        <f>IF(VLOOKUP(M4225,'Hulpblad KAR-parser'!A:C,3,FALSE)="","",VLOOKUP(M4225,'Hulpblad KAR-parser'!A:C,3,FALSE))</f>
        <v>Stopt</v>
      </c>
      <c r="P4225" s="136" t="str">
        <f>IF(CONCATENATE(C4225,D4225)="","",VLOOKUP(CONCATENATE(C4225,D4225),Karakteristieken!AQ:AQ,1,FALSE))</f>
        <v/>
      </c>
    </row>
    <row r="4226" spans="1:16" x14ac:dyDescent="0.25">
      <c r="A4226" s="59">
        <v>200110666</v>
      </c>
      <c r="B4226" s="59">
        <v>200099010</v>
      </c>
      <c r="C4226" s="59" t="s">
        <v>4315</v>
      </c>
      <c r="D4226" s="59" t="s">
        <v>4316</v>
      </c>
      <c r="E4226" s="60" t="s">
        <v>4318</v>
      </c>
      <c r="F4226" s="60"/>
      <c r="G4226" s="60"/>
      <c r="H4226" s="60"/>
      <c r="I4226" s="59">
        <f t="shared" si="70"/>
        <v>12</v>
      </c>
      <c r="J4226" s="59" t="s">
        <v>1613</v>
      </c>
      <c r="K4226" s="61"/>
      <c r="L4226" s="62" t="s">
        <v>6737</v>
      </c>
      <c r="M4226" s="62" t="s">
        <v>4318</v>
      </c>
      <c r="N4226" s="72" t="str">
        <f>VLOOKUP(M4226,'Hulpblad KAR-parser'!A:C,2,FALSE)</f>
        <v>RTIC</v>
      </c>
      <c r="O4226" s="72" t="str">
        <f>IF(VLOOKUP(M4226,'Hulpblad KAR-parser'!A:C,3,FALSE)="","",VLOOKUP(M4226,'Hulpblad KAR-parser'!A:C,3,FALSE))</f>
        <v>Vraagt</v>
      </c>
      <c r="P4226" s="136" t="str">
        <f>IF(CONCATENATE(C4226,D4226)="","",VLOOKUP(CONCATENATE(C4226,D4226),Karakteristieken!AQ:AQ,1,FALSE))</f>
        <v>RTICVraagt</v>
      </c>
    </row>
    <row r="4227" spans="1:16" x14ac:dyDescent="0.25">
      <c r="A4227" s="59"/>
      <c r="B4227" s="59"/>
      <c r="C4227" s="59"/>
      <c r="D4227" s="59"/>
      <c r="E4227" s="60" t="s">
        <v>10656</v>
      </c>
      <c r="F4227" s="60"/>
      <c r="G4227" s="60" t="s">
        <v>4318</v>
      </c>
      <c r="H4227" s="60"/>
      <c r="I4227" s="59">
        <f t="shared" si="70"/>
        <v>6</v>
      </c>
      <c r="J4227" s="59" t="s">
        <v>1561</v>
      </c>
      <c r="K4227" s="61"/>
      <c r="L4227" s="62" t="s">
        <v>6737</v>
      </c>
      <c r="M4227" s="62" t="s">
        <v>4318</v>
      </c>
      <c r="N4227" s="72" t="str">
        <f>VLOOKUP(M4227,'Hulpblad KAR-parser'!A:C,2,FALSE)</f>
        <v>RTIC</v>
      </c>
      <c r="O4227" s="72" t="str">
        <f>IF(VLOOKUP(M4227,'Hulpblad KAR-parser'!A:C,3,FALSE)="","",VLOOKUP(M4227,'Hulpblad KAR-parser'!A:C,3,FALSE))</f>
        <v>Vraagt</v>
      </c>
      <c r="P4227" s="136" t="str">
        <f>IF(CONCATENATE(C4227,D4227)="","",VLOOKUP(CONCATENATE(C4227,D4227),Karakteristieken!AQ:AQ,1,FALSE))</f>
        <v/>
      </c>
    </row>
    <row r="4228" spans="1:16" x14ac:dyDescent="0.25">
      <c r="A4228" s="59">
        <v>200110667</v>
      </c>
      <c r="B4228" s="59">
        <v>200099011</v>
      </c>
      <c r="C4228" s="59" t="s">
        <v>4315</v>
      </c>
      <c r="D4228" s="59" t="s">
        <v>4330</v>
      </c>
      <c r="E4228" s="60" t="s">
        <v>4332</v>
      </c>
      <c r="F4228" s="60"/>
      <c r="G4228" s="60"/>
      <c r="H4228" s="60"/>
      <c r="I4228" s="59">
        <f t="shared" si="70"/>
        <v>11</v>
      </c>
      <c r="J4228" s="59" t="s">
        <v>1613</v>
      </c>
      <c r="K4228" s="61"/>
      <c r="L4228" s="62" t="s">
        <v>6737</v>
      </c>
      <c r="M4228" s="62" t="s">
        <v>4332</v>
      </c>
      <c r="N4228" s="72" t="str">
        <f>VLOOKUP(M4228,'Hulpblad KAR-parser'!A:C,2,FALSE)</f>
        <v>RTIC</v>
      </c>
      <c r="O4228" s="72" t="str">
        <f>IF(VLOOKUP(M4228,'Hulpblad KAR-parser'!A:C,3,FALSE)="","",VLOOKUP(M4228,'Hulpblad KAR-parser'!A:C,3,FALSE))</f>
        <v>Wacht</v>
      </c>
      <c r="P4228" s="136" t="str">
        <f>IF(CONCATENATE(C4228,D4228)="","",VLOOKUP(CONCATENATE(C4228,D4228),Karakteristieken!AQ:AQ,1,FALSE))</f>
        <v>RTICWacht</v>
      </c>
    </row>
    <row r="4229" spans="1:16" x14ac:dyDescent="0.25">
      <c r="A4229" s="59"/>
      <c r="B4229" s="59"/>
      <c r="C4229" s="59"/>
      <c r="D4229" s="59"/>
      <c r="E4229" s="60" t="s">
        <v>10657</v>
      </c>
      <c r="F4229" s="60"/>
      <c r="G4229" s="60" t="s">
        <v>4332</v>
      </c>
      <c r="H4229" s="60"/>
      <c r="I4229" s="59">
        <f t="shared" si="70"/>
        <v>6</v>
      </c>
      <c r="J4229" s="59" t="s">
        <v>1561</v>
      </c>
      <c r="K4229" s="61"/>
      <c r="L4229" s="62" t="s">
        <v>6737</v>
      </c>
      <c r="M4229" s="62" t="s">
        <v>4332</v>
      </c>
      <c r="N4229" s="72" t="str">
        <f>VLOOKUP(M4229,'Hulpblad KAR-parser'!A:C,2,FALSE)</f>
        <v>RTIC</v>
      </c>
      <c r="O4229" s="72" t="str">
        <f>IF(VLOOKUP(M4229,'Hulpblad KAR-parser'!A:C,3,FALSE)="","",VLOOKUP(M4229,'Hulpblad KAR-parser'!A:C,3,FALSE))</f>
        <v>Wacht</v>
      </c>
      <c r="P4229" s="136" t="str">
        <f>IF(CONCATENATE(C4229,D4229)="","",VLOOKUP(CONCATENATE(C4229,D4229),Karakteristieken!AQ:AQ,1,FALSE))</f>
        <v/>
      </c>
    </row>
    <row r="4230" spans="1:16" x14ac:dyDescent="0.25">
      <c r="A4230" s="59">
        <v>200110668</v>
      </c>
      <c r="B4230" s="59">
        <v>200099012</v>
      </c>
      <c r="C4230" s="59" t="s">
        <v>4315</v>
      </c>
      <c r="D4230" s="59" t="s">
        <v>4319</v>
      </c>
      <c r="E4230" s="60" t="s">
        <v>4321</v>
      </c>
      <c r="F4230" s="60"/>
      <c r="G4230" s="60"/>
      <c r="H4230" s="60"/>
      <c r="I4230" s="59">
        <f t="shared" si="70"/>
        <v>11</v>
      </c>
      <c r="J4230" s="59" t="s">
        <v>1613</v>
      </c>
      <c r="K4230" s="61"/>
      <c r="L4230" s="62" t="s">
        <v>6737</v>
      </c>
      <c r="M4230" s="62" t="s">
        <v>4321</v>
      </c>
      <c r="N4230" s="72" t="str">
        <f>VLOOKUP(M4230,'Hulpblad KAR-parser'!A:C,2,FALSE)</f>
        <v>RTIC</v>
      </c>
      <c r="O4230" s="72" t="str">
        <f>IF(VLOOKUP(M4230,'Hulpblad KAR-parser'!A:C,3,FALSE)="","",VLOOKUP(M4230,'Hulpblad KAR-parser'!A:C,3,FALSE))</f>
        <v>Zoekt</v>
      </c>
      <c r="P4230" s="136" t="str">
        <f>IF(CONCATENATE(C4230,D4230)="","",VLOOKUP(CONCATENATE(C4230,D4230),Karakteristieken!AQ:AQ,1,FALSE))</f>
        <v>RTICZoekt</v>
      </c>
    </row>
    <row r="4231" spans="1:16" x14ac:dyDescent="0.25">
      <c r="A4231" s="59"/>
      <c r="B4231" s="59"/>
      <c r="C4231" s="59"/>
      <c r="D4231" s="59"/>
      <c r="E4231" s="60" t="s">
        <v>10658</v>
      </c>
      <c r="F4231" s="60"/>
      <c r="G4231" s="60" t="s">
        <v>4321</v>
      </c>
      <c r="H4231" s="60"/>
      <c r="I4231" s="59">
        <f t="shared" si="70"/>
        <v>6</v>
      </c>
      <c r="J4231" s="59" t="s">
        <v>1561</v>
      </c>
      <c r="K4231" s="61"/>
      <c r="L4231" s="62" t="s">
        <v>6737</v>
      </c>
      <c r="M4231" s="62" t="s">
        <v>4321</v>
      </c>
      <c r="N4231" s="72" t="str">
        <f>VLOOKUP(M4231,'Hulpblad KAR-parser'!A:C,2,FALSE)</f>
        <v>RTIC</v>
      </c>
      <c r="O4231" s="72" t="str">
        <f>IF(VLOOKUP(M4231,'Hulpblad KAR-parser'!A:C,3,FALSE)="","",VLOOKUP(M4231,'Hulpblad KAR-parser'!A:C,3,FALSE))</f>
        <v>Zoekt</v>
      </c>
      <c r="P4231" s="136" t="str">
        <f>IF(CONCATENATE(C4231,D4231)="","",VLOOKUP(CONCATENATE(C4231,D4231),Karakteristieken!AQ:AQ,1,FALSE))</f>
        <v/>
      </c>
    </row>
    <row r="4232" spans="1:16" x14ac:dyDescent="0.25">
      <c r="A4232" s="59">
        <v>200110680</v>
      </c>
      <c r="B4232" s="59">
        <v>200099024</v>
      </c>
      <c r="C4232" s="59" t="s">
        <v>4342</v>
      </c>
      <c r="D4232" s="59"/>
      <c r="E4232" s="60" t="s">
        <v>4344</v>
      </c>
      <c r="F4232" s="60"/>
      <c r="G4232" s="60"/>
      <c r="H4232" s="60"/>
      <c r="I4232" s="59">
        <f t="shared" si="70"/>
        <v>17</v>
      </c>
      <c r="J4232" s="59" t="s">
        <v>1613</v>
      </c>
      <c r="K4232" s="61"/>
      <c r="L4232" s="62" t="s">
        <v>6737</v>
      </c>
      <c r="M4232" s="62" t="s">
        <v>4344</v>
      </c>
      <c r="N4232" s="72" t="str">
        <f>VLOOKUP(M4232,'Hulpblad KAR-parser'!A:C,2,FALSE)</f>
        <v>Scen. Ext partner</v>
      </c>
      <c r="O4232" s="72" t="str">
        <f>IF(VLOOKUP(M4232,'Hulpblad KAR-parser'!A:C,3,FALSE)="","",VLOOKUP(M4232,'Hulpblad KAR-parser'!A:C,3,FALSE))</f>
        <v/>
      </c>
      <c r="P4232" s="136" t="str">
        <f>IF(CONCATENATE(C4232,D4232)="","",VLOOKUP(CONCATENATE(C4232,D4232),Karakteristieken!AQ:AQ,1,FALSE))</f>
        <v>Scen. Ext partner</v>
      </c>
    </row>
    <row r="4233" spans="1:16" x14ac:dyDescent="0.25">
      <c r="A4233" s="59"/>
      <c r="B4233" s="59"/>
      <c r="C4233" s="59"/>
      <c r="D4233" s="59"/>
      <c r="E4233" s="60" t="s">
        <v>10659</v>
      </c>
      <c r="F4233" s="60"/>
      <c r="G4233" s="60" t="s">
        <v>4344</v>
      </c>
      <c r="H4233" s="60"/>
      <c r="I4233" s="59">
        <f t="shared" si="70"/>
        <v>7</v>
      </c>
      <c r="J4233" s="59" t="s">
        <v>1561</v>
      </c>
      <c r="K4233" s="61"/>
      <c r="L4233" s="62" t="s">
        <v>6737</v>
      </c>
      <c r="M4233" s="62" t="s">
        <v>4344</v>
      </c>
      <c r="N4233" s="72" t="str">
        <f>VLOOKUP(M4233,'Hulpblad KAR-parser'!A:C,2,FALSE)</f>
        <v>Scen. Ext partner</v>
      </c>
      <c r="O4233" s="72" t="str">
        <f>IF(VLOOKUP(M4233,'Hulpblad KAR-parser'!A:C,3,FALSE)="","",VLOOKUP(M4233,'Hulpblad KAR-parser'!A:C,3,FALSE))</f>
        <v/>
      </c>
      <c r="P4233" s="136" t="str">
        <f>IF(CONCATENATE(C4233,D4233)="","",VLOOKUP(CONCATENATE(C4233,D4233),Karakteristieken!AQ:AQ,1,FALSE))</f>
        <v/>
      </c>
    </row>
    <row r="4234" spans="1:16" x14ac:dyDescent="0.25">
      <c r="A4234" s="59">
        <v>200110681</v>
      </c>
      <c r="B4234" s="59">
        <v>200099025</v>
      </c>
      <c r="C4234" s="59" t="s">
        <v>4345</v>
      </c>
      <c r="D4234" s="65" t="s">
        <v>1613</v>
      </c>
      <c r="E4234" s="60" t="s">
        <v>6426</v>
      </c>
      <c r="F4234" s="60"/>
      <c r="G4234" s="60"/>
      <c r="H4234" s="60"/>
      <c r="I4234" s="59">
        <f t="shared" si="70"/>
        <v>21</v>
      </c>
      <c r="J4234" s="59" t="s">
        <v>1613</v>
      </c>
      <c r="K4234" s="61" t="s">
        <v>12187</v>
      </c>
      <c r="L4234" s="62" t="s">
        <v>6737</v>
      </c>
      <c r="M4234" s="62" t="s">
        <v>6426</v>
      </c>
      <c r="N4234" s="72" t="str">
        <f>VLOOKUP(M4234,'Hulpblad KAR-parser'!A:C,2,FALSE)</f>
        <v>Schietterrein actief</v>
      </c>
      <c r="O4234" s="72" t="str">
        <f>IF(VLOOKUP(M4234,'Hulpblad KAR-parser'!A:C,3,FALSE)="","",VLOOKUP(M4234,'Hulpblad KAR-parser'!A:C,3,FALSE))</f>
        <v/>
      </c>
      <c r="P4234" s="136" t="str">
        <f>IF(CONCATENATE(C4234,D4234)="","",VLOOKUP(CONCATENATE(C4234,D4234),Karakteristieken!AQ:AQ,1,FALSE))</f>
        <v>Schietterrein actiefJa</v>
      </c>
    </row>
    <row r="4235" spans="1:16" x14ac:dyDescent="0.25">
      <c r="A4235" s="59"/>
      <c r="B4235" s="59"/>
      <c r="C4235" s="59"/>
      <c r="D4235" s="59"/>
      <c r="E4235" s="60" t="s">
        <v>10660</v>
      </c>
      <c r="F4235" s="60"/>
      <c r="G4235" s="60" t="s">
        <v>6426</v>
      </c>
      <c r="H4235" s="60"/>
      <c r="I4235" s="59">
        <f t="shared" si="70"/>
        <v>7</v>
      </c>
      <c r="J4235" s="59" t="s">
        <v>1561</v>
      </c>
      <c r="K4235" s="61"/>
      <c r="L4235" s="62" t="s">
        <v>6737</v>
      </c>
      <c r="M4235" s="62" t="s">
        <v>6426</v>
      </c>
      <c r="N4235" s="72" t="str">
        <f>VLOOKUP(M4235,'Hulpblad KAR-parser'!A:C,2,FALSE)</f>
        <v>Schietterrein actief</v>
      </c>
      <c r="O4235" s="72" t="str">
        <f>IF(VLOOKUP(M4235,'Hulpblad KAR-parser'!A:C,3,FALSE)="","",VLOOKUP(M4235,'Hulpblad KAR-parser'!A:C,3,FALSE))</f>
        <v/>
      </c>
      <c r="P4235" s="136" t="str">
        <f>IF(CONCATENATE(C4235,D4235)="","",VLOOKUP(CONCATENATE(C4235,D4235),Karakteristieken!AQ:AQ,1,FALSE))</f>
        <v/>
      </c>
    </row>
    <row r="4236" spans="1:16" x14ac:dyDescent="0.25">
      <c r="A4236" s="59"/>
      <c r="B4236" s="59"/>
      <c r="C4236" s="59"/>
      <c r="D4236" s="59"/>
      <c r="E4236" s="60" t="s">
        <v>10661</v>
      </c>
      <c r="F4236" s="60"/>
      <c r="G4236" s="60" t="s">
        <v>6426</v>
      </c>
      <c r="H4236" s="60"/>
      <c r="I4236" s="59">
        <f t="shared" si="70"/>
        <v>6</v>
      </c>
      <c r="J4236" s="59" t="s">
        <v>1561</v>
      </c>
      <c r="K4236" s="61"/>
      <c r="L4236" s="62" t="s">
        <v>6737</v>
      </c>
      <c r="M4236" s="62" t="s">
        <v>6426</v>
      </c>
      <c r="N4236" s="72" t="str">
        <f>VLOOKUP(M4236,'Hulpblad KAR-parser'!A:C,2,FALSE)</f>
        <v>Schietterrein actief</v>
      </c>
      <c r="O4236" s="72" t="str">
        <f>IF(VLOOKUP(M4236,'Hulpblad KAR-parser'!A:C,3,FALSE)="","",VLOOKUP(M4236,'Hulpblad KAR-parser'!A:C,3,FALSE))</f>
        <v/>
      </c>
      <c r="P4236" s="136" t="str">
        <f>IF(CONCATENATE(C4236,D4236)="","",VLOOKUP(CONCATENATE(C4236,D4236),Karakteristieken!AQ:AQ,1,FALSE))</f>
        <v/>
      </c>
    </row>
    <row r="4237" spans="1:16" x14ac:dyDescent="0.25">
      <c r="A4237" s="59">
        <v>200110682</v>
      </c>
      <c r="B4237" s="59">
        <v>200099026</v>
      </c>
      <c r="C4237" s="59" t="s">
        <v>4345</v>
      </c>
      <c r="D4237" s="59" t="s">
        <v>1613</v>
      </c>
      <c r="E4237" s="60" t="s">
        <v>4348</v>
      </c>
      <c r="F4237" s="60"/>
      <c r="G4237" s="60"/>
      <c r="H4237" s="60"/>
      <c r="I4237" s="59">
        <f t="shared" si="70"/>
        <v>24</v>
      </c>
      <c r="J4237" s="59" t="s">
        <v>1613</v>
      </c>
      <c r="K4237" s="61"/>
      <c r="L4237" s="62" t="s">
        <v>6737</v>
      </c>
      <c r="M4237" s="62" t="s">
        <v>4348</v>
      </c>
      <c r="N4237" s="72" t="str">
        <f>VLOOKUP(M4237,'Hulpblad KAR-parser'!A:C,2,FALSE)</f>
        <v>Schietterrein actief</v>
      </c>
      <c r="O4237" s="72" t="str">
        <f>IF(VLOOKUP(M4237,'Hulpblad KAR-parser'!A:C,3,FALSE)="","",VLOOKUP(M4237,'Hulpblad KAR-parser'!A:C,3,FALSE))</f>
        <v>Ja</v>
      </c>
      <c r="P4237" s="136" t="str">
        <f>IF(CONCATENATE(C4237,D4237)="","",VLOOKUP(CONCATENATE(C4237,D4237),Karakteristieken!AQ:AQ,1,FALSE))</f>
        <v>Schietterrein actiefJa</v>
      </c>
    </row>
    <row r="4238" spans="1:16" x14ac:dyDescent="0.25">
      <c r="A4238" s="59">
        <v>200110683</v>
      </c>
      <c r="B4238" s="59">
        <v>200099027</v>
      </c>
      <c r="C4238" s="59" t="s">
        <v>4345</v>
      </c>
      <c r="D4238" s="59" t="s">
        <v>1561</v>
      </c>
      <c r="E4238" s="60" t="s">
        <v>4350</v>
      </c>
      <c r="F4238" s="60"/>
      <c r="G4238" s="60"/>
      <c r="H4238" s="60"/>
      <c r="I4238" s="59">
        <f t="shared" si="70"/>
        <v>25</v>
      </c>
      <c r="J4238" s="59" t="s">
        <v>1613</v>
      </c>
      <c r="K4238" s="61"/>
      <c r="L4238" s="62" t="s">
        <v>6737</v>
      </c>
      <c r="M4238" s="62" t="s">
        <v>4350</v>
      </c>
      <c r="N4238" s="72" t="str">
        <f>VLOOKUP(M4238,'Hulpblad KAR-parser'!A:C,2,FALSE)</f>
        <v>Schietterrein actief</v>
      </c>
      <c r="O4238" s="72" t="str">
        <f>IF(VLOOKUP(M4238,'Hulpblad KAR-parser'!A:C,3,FALSE)="","",VLOOKUP(M4238,'Hulpblad KAR-parser'!A:C,3,FALSE))</f>
        <v>Nee</v>
      </c>
      <c r="P4238" s="136" t="str">
        <f>IF(CONCATENATE(C4238,D4238)="","",VLOOKUP(CONCATENATE(C4238,D4238),Karakteristieken!AQ:AQ,1,FALSE))</f>
        <v>Schietterrein actiefNee</v>
      </c>
    </row>
    <row r="4239" spans="1:16" x14ac:dyDescent="0.25">
      <c r="A4239" s="59">
        <v>200110684</v>
      </c>
      <c r="B4239" s="59">
        <v>200059290</v>
      </c>
      <c r="C4239" s="59" t="s">
        <v>4222</v>
      </c>
      <c r="D4239" s="59" t="s">
        <v>4247</v>
      </c>
      <c r="E4239" s="60" t="s">
        <v>6414</v>
      </c>
      <c r="F4239" s="60"/>
      <c r="G4239" s="60"/>
      <c r="H4239" s="60"/>
      <c r="I4239" s="59">
        <f t="shared" si="70"/>
        <v>25</v>
      </c>
      <c r="J4239" s="59" t="s">
        <v>1613</v>
      </c>
      <c r="K4239" s="61"/>
      <c r="L4239" s="62" t="s">
        <v>6738</v>
      </c>
      <c r="M4239" s="62" t="s">
        <v>6414</v>
      </c>
      <c r="N4239" s="72" t="str">
        <f>VLOOKUP(M4239,'Hulpblad KAR-parser'!A:C,2,FALSE)</f>
        <v>Probl. schip/Watersp</v>
      </c>
      <c r="O4239" s="72" t="str">
        <f>IF(VLOOKUP(M4239,'Hulpblad KAR-parser'!A:C,3,FALSE)="","",VLOOKUP(M4239,'Hulpblad KAR-parser'!A:C,3,FALSE))</f>
        <v>Motorpech</v>
      </c>
      <c r="P4239" s="136" t="str">
        <f>IF(CONCATENATE(C4239,D4239)="","",VLOOKUP(CONCATENATE(C4239,D4239),Karakteristieken!AQ:AQ,1,FALSE))</f>
        <v>Probl. schip/WaterspMotorpech</v>
      </c>
    </row>
    <row r="4240" spans="1:16" x14ac:dyDescent="0.25">
      <c r="A4240" s="59"/>
      <c r="B4240" s="59"/>
      <c r="C4240" s="59"/>
      <c r="D4240" s="59"/>
      <c r="E4240" s="60" t="s">
        <v>8388</v>
      </c>
      <c r="F4240" s="60"/>
      <c r="G4240" s="60" t="s">
        <v>6414</v>
      </c>
      <c r="H4240" s="60"/>
      <c r="I4240" s="59">
        <f t="shared" si="70"/>
        <v>24</v>
      </c>
      <c r="J4240" s="59" t="s">
        <v>1561</v>
      </c>
      <c r="K4240" s="61"/>
      <c r="L4240" s="62" t="s">
        <v>6738</v>
      </c>
      <c r="M4240" s="62" t="s">
        <v>6414</v>
      </c>
      <c r="N4240" s="72" t="str">
        <f>VLOOKUP(M4240,'Hulpblad KAR-parser'!A:C,2,FALSE)</f>
        <v>Probl. schip/Watersp</v>
      </c>
      <c r="O4240" s="72" t="str">
        <f>IF(VLOOKUP(M4240,'Hulpblad KAR-parser'!A:C,3,FALSE)="","",VLOOKUP(M4240,'Hulpblad KAR-parser'!A:C,3,FALSE))</f>
        <v>Motorpech</v>
      </c>
      <c r="P4240" s="136" t="str">
        <f>IF(CONCATENATE(C4240,D4240)="","",VLOOKUP(CONCATENATE(C4240,D4240),Karakteristieken!AQ:AQ,1,FALSE))</f>
        <v/>
      </c>
    </row>
    <row r="4241" spans="1:16" x14ac:dyDescent="0.25">
      <c r="A4241" s="59">
        <v>200110685</v>
      </c>
      <c r="B4241" s="59">
        <v>200059281</v>
      </c>
      <c r="C4241" s="59" t="s">
        <v>4222</v>
      </c>
      <c r="D4241" s="59" t="s">
        <v>4259</v>
      </c>
      <c r="E4241" s="60" t="s">
        <v>6415</v>
      </c>
      <c r="F4241" s="60"/>
      <c r="G4241" s="60"/>
      <c r="H4241" s="60"/>
      <c r="I4241" s="59">
        <f t="shared" si="70"/>
        <v>16</v>
      </c>
      <c r="J4241" s="59" t="s">
        <v>1613</v>
      </c>
      <c r="K4241" s="61"/>
      <c r="L4241" s="62" t="s">
        <v>6738</v>
      </c>
      <c r="M4241" s="62" t="s">
        <v>6415</v>
      </c>
      <c r="N4241" s="72" t="str">
        <f>VLOOKUP(M4241,'Hulpblad KAR-parser'!A:C,2,FALSE)</f>
        <v>Probl. schip/Watersp</v>
      </c>
      <c r="O4241" s="72" t="str">
        <f>IF(VLOOKUP(M4241,'Hulpblad KAR-parser'!A:C,3,FALSE)="","",VLOOKUP(M4241,'Hulpblad KAR-parser'!A:C,3,FALSE))</f>
        <v>Stuurloos/Op drift</v>
      </c>
      <c r="P4241" s="136" t="str">
        <f>IF(CONCATENATE(C4241,D4241)="","",VLOOKUP(CONCATENATE(C4241,D4241),Karakteristieken!AQ:AQ,1,FALSE))</f>
        <v>Probl. schip/WaterspStuurloos/Op drift</v>
      </c>
    </row>
    <row r="4242" spans="1:16" x14ac:dyDescent="0.25">
      <c r="A4242" s="59"/>
      <c r="B4242" s="59"/>
      <c r="C4242" s="59"/>
      <c r="D4242" s="59"/>
      <c r="E4242" s="60" t="s">
        <v>8356</v>
      </c>
      <c r="F4242" s="60"/>
      <c r="G4242" s="60" t="s">
        <v>6415</v>
      </c>
      <c r="H4242" s="60"/>
      <c r="I4242" s="59">
        <f t="shared" si="70"/>
        <v>13</v>
      </c>
      <c r="J4242" s="59" t="s">
        <v>1561</v>
      </c>
      <c r="K4242" s="61"/>
      <c r="L4242" s="62" t="s">
        <v>6738</v>
      </c>
      <c r="M4242" s="62" t="s">
        <v>6415</v>
      </c>
      <c r="N4242" s="72" t="str">
        <f>VLOOKUP(M4242,'Hulpblad KAR-parser'!A:C,2,FALSE)</f>
        <v>Probl. schip/Watersp</v>
      </c>
      <c r="O4242" s="72" t="str">
        <f>IF(VLOOKUP(M4242,'Hulpblad KAR-parser'!A:C,3,FALSE)="","",VLOOKUP(M4242,'Hulpblad KAR-parser'!A:C,3,FALSE))</f>
        <v>Stuurloos/Op drift</v>
      </c>
      <c r="P4242" s="136" t="str">
        <f>IF(CONCATENATE(C4242,D4242)="","",VLOOKUP(CONCATENATE(C4242,D4242),Karakteristieken!AQ:AQ,1,FALSE))</f>
        <v/>
      </c>
    </row>
    <row r="4243" spans="1:16" x14ac:dyDescent="0.25">
      <c r="A4243" s="59"/>
      <c r="B4243" s="59"/>
      <c r="C4243" s="59"/>
      <c r="D4243" s="59"/>
      <c r="E4243" s="60" t="s">
        <v>8359</v>
      </c>
      <c r="F4243" s="60"/>
      <c r="G4243" s="60" t="s">
        <v>6415</v>
      </c>
      <c r="H4243" s="60"/>
      <c r="I4243" s="59">
        <f t="shared" si="70"/>
        <v>15</v>
      </c>
      <c r="J4243" s="59" t="s">
        <v>1561</v>
      </c>
      <c r="K4243" s="61"/>
      <c r="L4243" s="62" t="s">
        <v>6738</v>
      </c>
      <c r="M4243" s="62" t="s">
        <v>6415</v>
      </c>
      <c r="N4243" s="72" t="str">
        <f>VLOOKUP(M4243,'Hulpblad KAR-parser'!A:C,2,FALSE)</f>
        <v>Probl. schip/Watersp</v>
      </c>
      <c r="O4243" s="72" t="str">
        <f>IF(VLOOKUP(M4243,'Hulpblad KAR-parser'!A:C,3,FALSE)="","",VLOOKUP(M4243,'Hulpblad KAR-parser'!A:C,3,FALSE))</f>
        <v>Stuurloos/Op drift</v>
      </c>
      <c r="P4243" s="136" t="str">
        <f>IF(CONCATENATE(C4243,D4243)="","",VLOOKUP(CONCATENATE(C4243,D4243),Karakteristieken!AQ:AQ,1,FALSE))</f>
        <v/>
      </c>
    </row>
    <row r="4244" spans="1:16" x14ac:dyDescent="0.25">
      <c r="A4244" s="59">
        <v>200110687</v>
      </c>
      <c r="B4244" s="59">
        <v>200059303</v>
      </c>
      <c r="C4244" s="59" t="s">
        <v>5613</v>
      </c>
      <c r="D4244" s="59" t="s">
        <v>5655</v>
      </c>
      <c r="E4244" s="60" t="s">
        <v>6672</v>
      </c>
      <c r="F4244" s="60"/>
      <c r="G4244" s="60"/>
      <c r="H4244" s="60"/>
      <c r="I4244" s="59">
        <f t="shared" si="70"/>
        <v>17</v>
      </c>
      <c r="J4244" s="59" t="s">
        <v>1613</v>
      </c>
      <c r="K4244" s="61"/>
      <c r="L4244" s="62" t="s">
        <v>6738</v>
      </c>
      <c r="M4244" s="62" t="s">
        <v>6672</v>
      </c>
      <c r="N4244" s="72" t="str">
        <f>VLOOKUP(M4244,'Hulpblad KAR-parser'!A:C,2,FALSE)</f>
        <v>Soort voertuig</v>
      </c>
      <c r="O4244" s="72" t="str">
        <f>IF(VLOOKUP(M4244,'Hulpblad KAR-parser'!A:C,3,FALSE)="","",VLOOKUP(M4244,'Hulpblad KAR-parser'!A:C,3,FALSE))</f>
        <v>Scooter</v>
      </c>
      <c r="P4244" s="136" t="str">
        <f>IF(CONCATENATE(C4244,D4244)="","",VLOOKUP(CONCATENATE(C4244,D4244),Karakteristieken!AQ:AQ,1,FALSE))</f>
        <v>Soort voertuigScooter</v>
      </c>
    </row>
    <row r="4245" spans="1:16" x14ac:dyDescent="0.25">
      <c r="A4245" s="59"/>
      <c r="B4245" s="59"/>
      <c r="C4245" s="59"/>
      <c r="D4245" s="59"/>
      <c r="E4245" s="60" t="s">
        <v>8460</v>
      </c>
      <c r="F4245" s="60"/>
      <c r="G4245" s="60" t="s">
        <v>6672</v>
      </c>
      <c r="H4245" s="60"/>
      <c r="I4245" s="59">
        <f t="shared" si="70"/>
        <v>11</v>
      </c>
      <c r="J4245" s="59" t="s">
        <v>1561</v>
      </c>
      <c r="K4245" s="61"/>
      <c r="L4245" s="62" t="s">
        <v>6738</v>
      </c>
      <c r="M4245" s="62" t="s">
        <v>6672</v>
      </c>
      <c r="N4245" s="72" t="str">
        <f>VLOOKUP(M4245,'Hulpblad KAR-parser'!A:C,2,FALSE)</f>
        <v>Soort voertuig</v>
      </c>
      <c r="O4245" s="72" t="str">
        <f>IF(VLOOKUP(M4245,'Hulpblad KAR-parser'!A:C,3,FALSE)="","",VLOOKUP(M4245,'Hulpblad KAR-parser'!A:C,3,FALSE))</f>
        <v>Scooter</v>
      </c>
      <c r="P4245" s="136" t="str">
        <f>IF(CONCATENATE(C4245,D4245)="","",VLOOKUP(CONCATENATE(C4245,D4245),Karakteristieken!AQ:AQ,1,FALSE))</f>
        <v/>
      </c>
    </row>
    <row r="4246" spans="1:16" x14ac:dyDescent="0.25">
      <c r="A4246" s="124"/>
      <c r="B4246" s="124"/>
      <c r="C4246" s="129" t="s">
        <v>12829</v>
      </c>
      <c r="D4246" s="129" t="s">
        <v>12827</v>
      </c>
      <c r="E4246" s="112" t="s">
        <v>12834</v>
      </c>
      <c r="F4246" s="124"/>
      <c r="G4246" s="124"/>
      <c r="H4246" s="124"/>
      <c r="I4246" s="63">
        <f t="shared" si="70"/>
        <v>12</v>
      </c>
      <c r="J4246" s="63" t="s">
        <v>1613</v>
      </c>
      <c r="K4246" s="93" t="s">
        <v>12198</v>
      </c>
      <c r="L4246" s="62" t="s">
        <v>6737</v>
      </c>
      <c r="M4246" s="62" t="s">
        <v>12834</v>
      </c>
      <c r="N4246" s="72" t="str">
        <f>VLOOKUP(M4246,'Hulpblad KAR-parser'!A:C,2,FALSE)</f>
        <v>Soort seksueel benad</v>
      </c>
      <c r="O4246" s="72" t="str">
        <f>IF(VLOOKUP(M4246,'Hulpblad KAR-parser'!A:C,3,FALSE)="","",VLOOKUP(M4246,'Hulpblad KAR-parser'!A:C,3,FALSE))</f>
        <v>Sexchatting</v>
      </c>
      <c r="P4246" s="136" t="str">
        <f>IF(CONCATENATE(C4246,D4246)="","",VLOOKUP(CONCATENATE(C4246,D4246),Karakteristieken!AQ:AQ,1,FALSE))</f>
        <v>Soort seksueel benadSexchatting</v>
      </c>
    </row>
    <row r="4247" spans="1:16" x14ac:dyDescent="0.25">
      <c r="A4247" s="124"/>
      <c r="B4247" s="124"/>
      <c r="C4247" s="129"/>
      <c r="D4247" s="129"/>
      <c r="E4247" s="112" t="s">
        <v>12836</v>
      </c>
      <c r="F4247" s="124"/>
      <c r="G4247" s="112" t="s">
        <v>12834</v>
      </c>
      <c r="H4247" s="124"/>
      <c r="I4247" s="63">
        <f t="shared" si="70"/>
        <v>6</v>
      </c>
      <c r="J4247" s="63" t="s">
        <v>1561</v>
      </c>
      <c r="K4247" s="93" t="s">
        <v>12198</v>
      </c>
      <c r="L4247" s="62" t="s">
        <v>6737</v>
      </c>
      <c r="M4247" s="62" t="s">
        <v>12834</v>
      </c>
      <c r="N4247" s="72" t="str">
        <f>VLOOKUP(M4247,'Hulpblad KAR-parser'!A:C,2,FALSE)</f>
        <v>Soort seksueel benad</v>
      </c>
      <c r="O4247" s="72" t="str">
        <f>IF(VLOOKUP(M4247,'Hulpblad KAR-parser'!A:C,3,FALSE)="","",VLOOKUP(M4247,'Hulpblad KAR-parser'!A:C,3,FALSE))</f>
        <v>Sexchatting</v>
      </c>
      <c r="P4247" s="136" t="str">
        <f>IF(CONCATENATE(C4247,D4247)="","",VLOOKUP(CONCATENATE(C4247,D4247),Karakteristieken!AQ:AQ,1,FALSE))</f>
        <v/>
      </c>
    </row>
    <row r="4248" spans="1:16" x14ac:dyDescent="0.25">
      <c r="A4248" s="59">
        <v>200110689</v>
      </c>
      <c r="B4248" s="59">
        <v>200099030</v>
      </c>
      <c r="C4248" s="59" t="s">
        <v>4351</v>
      </c>
      <c r="D4248" s="59"/>
      <c r="E4248" s="60" t="s">
        <v>4353</v>
      </c>
      <c r="F4248" s="60"/>
      <c r="G4248" s="60"/>
      <c r="H4248" s="60"/>
      <c r="I4248" s="59">
        <f t="shared" si="70"/>
        <v>20</v>
      </c>
      <c r="J4248" s="59" t="s">
        <v>1613</v>
      </c>
      <c r="K4248" s="61"/>
      <c r="L4248" s="62" t="s">
        <v>6737</v>
      </c>
      <c r="M4248" s="62" t="s">
        <v>4353</v>
      </c>
      <c r="N4248" s="72" t="str">
        <f>VLOOKUP(M4248,'Hulpblad KAR-parser'!A:C,2,FALSE)</f>
        <v>Signalement persoon</v>
      </c>
      <c r="O4248" s="72" t="str">
        <f>IF(VLOOKUP(M4248,'Hulpblad KAR-parser'!A:C,3,FALSE)="","",VLOOKUP(M4248,'Hulpblad KAR-parser'!A:C,3,FALSE))</f>
        <v/>
      </c>
      <c r="P4248" s="136" t="str">
        <f>IF(CONCATENATE(C4248,D4248)="","",VLOOKUP(CONCATENATE(C4248,D4248),Karakteristieken!AQ:AQ,1,FALSE))</f>
        <v>Signalement persoon</v>
      </c>
    </row>
    <row r="4249" spans="1:16" x14ac:dyDescent="0.25">
      <c r="A4249" s="59"/>
      <c r="B4249" s="59"/>
      <c r="C4249" s="59"/>
      <c r="D4249" s="59"/>
      <c r="E4249" s="60" t="s">
        <v>10662</v>
      </c>
      <c r="F4249" s="60"/>
      <c r="G4249" s="60" t="s">
        <v>4353</v>
      </c>
      <c r="H4249" s="60"/>
      <c r="I4249" s="59">
        <f t="shared" si="70"/>
        <v>6</v>
      </c>
      <c r="J4249" s="59" t="s">
        <v>1561</v>
      </c>
      <c r="K4249" s="61"/>
      <c r="L4249" s="62" t="s">
        <v>6737</v>
      </c>
      <c r="M4249" s="62" t="s">
        <v>4353</v>
      </c>
      <c r="N4249" s="72" t="str">
        <f>VLOOKUP(M4249,'Hulpblad KAR-parser'!A:C,2,FALSE)</f>
        <v>Signalement persoon</v>
      </c>
      <c r="O4249" s="72" t="str">
        <f>IF(VLOOKUP(M4249,'Hulpblad KAR-parser'!A:C,3,FALSE)="","",VLOOKUP(M4249,'Hulpblad KAR-parser'!A:C,3,FALSE))</f>
        <v/>
      </c>
      <c r="P4249" s="136" t="str">
        <f>IF(CONCATENATE(C4249,D4249)="","",VLOOKUP(CONCATENATE(C4249,D4249),Karakteristieken!AQ:AQ,1,FALSE))</f>
        <v/>
      </c>
    </row>
    <row r="4250" spans="1:16" x14ac:dyDescent="0.25">
      <c r="A4250" s="59"/>
      <c r="B4250" s="59"/>
      <c r="C4250" s="59"/>
      <c r="D4250" s="59"/>
      <c r="E4250" s="60" t="s">
        <v>10663</v>
      </c>
      <c r="F4250" s="60"/>
      <c r="G4250" s="60" t="s">
        <v>4353</v>
      </c>
      <c r="H4250" s="60"/>
      <c r="I4250" s="59">
        <f t="shared" si="70"/>
        <v>7</v>
      </c>
      <c r="J4250" s="59" t="s">
        <v>1561</v>
      </c>
      <c r="K4250" s="61"/>
      <c r="L4250" s="62" t="s">
        <v>6737</v>
      </c>
      <c r="M4250" s="62" t="s">
        <v>4353</v>
      </c>
      <c r="N4250" s="72" t="str">
        <f>VLOOKUP(M4250,'Hulpblad KAR-parser'!A:C,2,FALSE)</f>
        <v>Signalement persoon</v>
      </c>
      <c r="O4250" s="72" t="str">
        <f>IF(VLOOKUP(M4250,'Hulpblad KAR-parser'!A:C,3,FALSE)="","",VLOOKUP(M4250,'Hulpblad KAR-parser'!A:C,3,FALSE))</f>
        <v/>
      </c>
      <c r="P4250" s="136" t="str">
        <f>IF(CONCATENATE(C4250,D4250)="","",VLOOKUP(CONCATENATE(C4250,D4250),Karakteristieken!AQ:AQ,1,FALSE))</f>
        <v/>
      </c>
    </row>
    <row r="4251" spans="1:16" x14ac:dyDescent="0.25">
      <c r="A4251" s="59">
        <v>200112664</v>
      </c>
      <c r="B4251" s="59">
        <v>200106352</v>
      </c>
      <c r="C4251" s="59" t="s">
        <v>4909</v>
      </c>
      <c r="D4251" s="59" t="s">
        <v>4924</v>
      </c>
      <c r="E4251" s="60" t="s">
        <v>6505</v>
      </c>
      <c r="F4251" s="60"/>
      <c r="G4251" s="60"/>
      <c r="H4251" s="60"/>
      <c r="I4251" s="59">
        <f t="shared" si="70"/>
        <v>8</v>
      </c>
      <c r="J4251" s="59" t="s">
        <v>1613</v>
      </c>
      <c r="K4251" s="61"/>
      <c r="L4251" s="62" t="s">
        <v>6738</v>
      </c>
      <c r="M4251" s="62" t="s">
        <v>6505</v>
      </c>
      <c r="N4251" s="72" t="str">
        <f>VLOOKUP(M4251,'Hulpblad KAR-parser'!A:C,2,FALSE)</f>
        <v xml:space="preserve">Soort fraude </v>
      </c>
      <c r="O4251" s="72" t="str">
        <f>IF(VLOOKUP(M4251,'Hulpblad KAR-parser'!A:C,3,FALSE)="","",VLOOKUP(M4251,'Hulpblad KAR-parser'!A:C,3,FALSE))</f>
        <v>Skimmen</v>
      </c>
      <c r="P4251" s="136" t="str">
        <f>IF(CONCATENATE(C4251,D4251)="","",VLOOKUP(CONCATENATE(C4251,D4251),Karakteristieken!AQ:AQ,1,FALSE))</f>
        <v>Soort fraudeSkimmen</v>
      </c>
    </row>
    <row r="4252" spans="1:16" x14ac:dyDescent="0.25">
      <c r="A4252" s="59">
        <v>200110690</v>
      </c>
      <c r="B4252" s="59">
        <v>200099031</v>
      </c>
      <c r="C4252" s="59" t="s">
        <v>4354</v>
      </c>
      <c r="D4252" s="65" t="s">
        <v>1613</v>
      </c>
      <c r="E4252" s="60" t="s">
        <v>6427</v>
      </c>
      <c r="F4252" s="60"/>
      <c r="G4252" s="60"/>
      <c r="H4252" s="60"/>
      <c r="I4252" s="59">
        <f t="shared" si="70"/>
        <v>19</v>
      </c>
      <c r="J4252" s="59" t="s">
        <v>1613</v>
      </c>
      <c r="K4252" s="61" t="s">
        <v>12187</v>
      </c>
      <c r="L4252" s="62" t="s">
        <v>6737</v>
      </c>
      <c r="M4252" s="62" t="s">
        <v>6427</v>
      </c>
      <c r="N4252" s="72" t="str">
        <f>VLOOKUP(M4252,'Hulpblad KAR-parser'!A:C,2,FALSE)</f>
        <v>Sleutelhouder komt</v>
      </c>
      <c r="O4252" s="72" t="str">
        <f>IF(VLOOKUP(M4252,'Hulpblad KAR-parser'!A:C,3,FALSE)="","",VLOOKUP(M4252,'Hulpblad KAR-parser'!A:C,3,FALSE))</f>
        <v/>
      </c>
      <c r="P4252" s="136" t="str">
        <f>IF(CONCATENATE(C4252,D4252)="","",VLOOKUP(CONCATENATE(C4252,D4252),Karakteristieken!AQ:AQ,1,FALSE))</f>
        <v>Sleutelhouder komtJa</v>
      </c>
    </row>
    <row r="4253" spans="1:16" x14ac:dyDescent="0.25">
      <c r="A4253" s="59"/>
      <c r="B4253" s="59"/>
      <c r="C4253" s="59"/>
      <c r="D4253" s="59"/>
      <c r="E4253" s="60" t="s">
        <v>10664</v>
      </c>
      <c r="F4253" s="60"/>
      <c r="G4253" s="60" t="s">
        <v>6427</v>
      </c>
      <c r="H4253" s="60"/>
      <c r="I4253" s="59">
        <f t="shared" si="70"/>
        <v>5</v>
      </c>
      <c r="J4253" s="59" t="s">
        <v>1561</v>
      </c>
      <c r="K4253" s="61"/>
      <c r="L4253" s="62" t="s">
        <v>6737</v>
      </c>
      <c r="M4253" s="62" t="s">
        <v>6427</v>
      </c>
      <c r="N4253" s="72" t="str">
        <f>VLOOKUP(M4253,'Hulpblad KAR-parser'!A:C,2,FALSE)</f>
        <v>Sleutelhouder komt</v>
      </c>
      <c r="O4253" s="72" t="str">
        <f>IF(VLOOKUP(M4253,'Hulpblad KAR-parser'!A:C,3,FALSE)="","",VLOOKUP(M4253,'Hulpblad KAR-parser'!A:C,3,FALSE))</f>
        <v/>
      </c>
      <c r="P4253" s="136" t="str">
        <f>IF(CONCATENATE(C4253,D4253)="","",VLOOKUP(CONCATENATE(C4253,D4253),Karakteristieken!AQ:AQ,1,FALSE))</f>
        <v/>
      </c>
    </row>
    <row r="4254" spans="1:16" x14ac:dyDescent="0.25">
      <c r="A4254" s="59">
        <v>200110691</v>
      </c>
      <c r="B4254" s="59">
        <v>200099032</v>
      </c>
      <c r="C4254" s="59" t="s">
        <v>4354</v>
      </c>
      <c r="D4254" s="59" t="s">
        <v>1613</v>
      </c>
      <c r="E4254" s="60" t="s">
        <v>4357</v>
      </c>
      <c r="F4254" s="60"/>
      <c r="G4254" s="60"/>
      <c r="H4254" s="60"/>
      <c r="I4254" s="59">
        <f t="shared" si="70"/>
        <v>22</v>
      </c>
      <c r="J4254" s="59" t="s">
        <v>1613</v>
      </c>
      <c r="K4254" s="61"/>
      <c r="L4254" s="62" t="s">
        <v>6737</v>
      </c>
      <c r="M4254" s="62" t="s">
        <v>4357</v>
      </c>
      <c r="N4254" s="72" t="str">
        <f>VLOOKUP(M4254,'Hulpblad KAR-parser'!A:C,2,FALSE)</f>
        <v>Sleutelhouder komt</v>
      </c>
      <c r="O4254" s="72" t="str">
        <f>IF(VLOOKUP(M4254,'Hulpblad KAR-parser'!A:C,3,FALSE)="","",VLOOKUP(M4254,'Hulpblad KAR-parser'!A:C,3,FALSE))</f>
        <v>Ja</v>
      </c>
      <c r="P4254" s="136" t="str">
        <f>IF(CONCATENATE(C4254,D4254)="","",VLOOKUP(CONCATENATE(C4254,D4254),Karakteristieken!AQ:AQ,1,FALSE))</f>
        <v>Sleutelhouder komtJa</v>
      </c>
    </row>
    <row r="4255" spans="1:16" x14ac:dyDescent="0.25">
      <c r="A4255" s="59">
        <v>200110692</v>
      </c>
      <c r="B4255" s="59">
        <v>200099033</v>
      </c>
      <c r="C4255" s="59" t="s">
        <v>4354</v>
      </c>
      <c r="D4255" s="59" t="s">
        <v>1561</v>
      </c>
      <c r="E4255" s="60" t="s">
        <v>4359</v>
      </c>
      <c r="F4255" s="60"/>
      <c r="G4255" s="60"/>
      <c r="H4255" s="60"/>
      <c r="I4255" s="59">
        <f t="shared" si="70"/>
        <v>23</v>
      </c>
      <c r="J4255" s="59" t="s">
        <v>1613</v>
      </c>
      <c r="K4255" s="61"/>
      <c r="L4255" s="62" t="s">
        <v>6737</v>
      </c>
      <c r="M4255" s="62" t="s">
        <v>4359</v>
      </c>
      <c r="N4255" s="72" t="str">
        <f>VLOOKUP(M4255,'Hulpblad KAR-parser'!A:C,2,FALSE)</f>
        <v>Sleutelhouder komt</v>
      </c>
      <c r="O4255" s="72" t="str">
        <f>IF(VLOOKUP(M4255,'Hulpblad KAR-parser'!A:C,3,FALSE)="","",VLOOKUP(M4255,'Hulpblad KAR-parser'!A:C,3,FALSE))</f>
        <v>Nee</v>
      </c>
      <c r="P4255" s="136" t="str">
        <f>IF(CONCATENATE(C4255,D4255)="","",VLOOKUP(CONCATENATE(C4255,D4255),Karakteristieken!AQ:AQ,1,FALSE))</f>
        <v>Sleutelhouder komtNee</v>
      </c>
    </row>
    <row r="4256" spans="1:16" x14ac:dyDescent="0.25">
      <c r="A4256" s="67">
        <v>200110693</v>
      </c>
      <c r="B4256" s="67">
        <v>200099034</v>
      </c>
      <c r="C4256" s="67" t="s">
        <v>4360</v>
      </c>
      <c r="D4256" s="67"/>
      <c r="E4256" s="68" t="s">
        <v>6446</v>
      </c>
      <c r="F4256" s="68"/>
      <c r="G4256" s="68"/>
      <c r="H4256" s="68"/>
      <c r="I4256" s="67">
        <f t="shared" si="70"/>
        <v>17</v>
      </c>
      <c r="J4256" s="67" t="s">
        <v>1613</v>
      </c>
      <c r="K4256" s="91" t="s">
        <v>12550</v>
      </c>
      <c r="L4256" s="62" t="s">
        <v>6737</v>
      </c>
      <c r="M4256" s="62" t="s">
        <v>6446</v>
      </c>
      <c r="N4256" s="72" t="e">
        <f>VLOOKUP(M4256,'Hulpblad KAR-parser'!A:C,2,FALSE)</f>
        <v>#N/A</v>
      </c>
      <c r="O4256" s="72" t="e">
        <f>IF(VLOOKUP(M4256,'Hulpblad KAR-parser'!A:C,3,FALSE)="","",VLOOKUP(M4256,'Hulpblad KAR-parser'!A:C,3,FALSE))</f>
        <v>#N/A</v>
      </c>
      <c r="P4256" s="136" t="e">
        <f>IF(CONCATENATE(C4256,D4256)="","",VLOOKUP(CONCATENATE(C4256,D4256),Karakteristieken!AQ:AQ,1,FALSE))</f>
        <v>#N/A</v>
      </c>
    </row>
    <row r="4257" spans="1:16" x14ac:dyDescent="0.25">
      <c r="A4257" s="67"/>
      <c r="B4257" s="67"/>
      <c r="C4257" s="67"/>
      <c r="D4257" s="67"/>
      <c r="E4257" s="68" t="s">
        <v>10680</v>
      </c>
      <c r="F4257" s="68"/>
      <c r="G4257" s="68" t="s">
        <v>6446</v>
      </c>
      <c r="H4257" s="68"/>
      <c r="I4257" s="67">
        <f t="shared" si="70"/>
        <v>7</v>
      </c>
      <c r="J4257" s="67" t="s">
        <v>1561</v>
      </c>
      <c r="K4257" s="91" t="s">
        <v>12550</v>
      </c>
      <c r="L4257" s="62" t="s">
        <v>6737</v>
      </c>
      <c r="M4257" s="62" t="s">
        <v>6446</v>
      </c>
      <c r="N4257" s="72" t="e">
        <f>VLOOKUP(M4257,'Hulpblad KAR-parser'!A:C,2,FALSE)</f>
        <v>#N/A</v>
      </c>
      <c r="O4257" s="72" t="e">
        <f>IF(VLOOKUP(M4257,'Hulpblad KAR-parser'!A:C,3,FALSE)="","",VLOOKUP(M4257,'Hulpblad KAR-parser'!A:C,3,FALSE))</f>
        <v>#N/A</v>
      </c>
      <c r="P4257" s="136" t="str">
        <f>IF(CONCATENATE(C4257,D4257)="","",VLOOKUP(CONCATENATE(C4257,D4257),Karakteristieken!AQ:AQ,1,FALSE))</f>
        <v/>
      </c>
    </row>
    <row r="4258" spans="1:16" x14ac:dyDescent="0.25">
      <c r="A4258" s="59">
        <v>200110694</v>
      </c>
      <c r="B4258" s="59">
        <v>200099035</v>
      </c>
      <c r="C4258" s="59" t="s">
        <v>4360</v>
      </c>
      <c r="D4258" s="59" t="s">
        <v>77</v>
      </c>
      <c r="E4258" s="60" t="s">
        <v>4403</v>
      </c>
      <c r="F4258" s="60"/>
      <c r="G4258" s="60"/>
      <c r="H4258" s="60"/>
      <c r="I4258" s="59">
        <f t="shared" si="70"/>
        <v>22</v>
      </c>
      <c r="J4258" s="59" t="s">
        <v>1613</v>
      </c>
      <c r="K4258" s="61"/>
      <c r="L4258" s="62" t="s">
        <v>6737</v>
      </c>
      <c r="M4258" s="62" t="s">
        <v>4403</v>
      </c>
      <c r="N4258" s="72" t="str">
        <f>VLOOKUP(M4258,'Hulpblad KAR-parser'!A:C,2,FALSE)</f>
        <v>Soort Aanr spoor</v>
      </c>
      <c r="O4258" s="72" t="str">
        <f>IF(VLOOKUP(M4258,'Hulpblad KAR-parser'!A:C,3,FALSE)="","",VLOOKUP(M4258,'Hulpblad KAR-parser'!A:C,3,FALSE))</f>
        <v>Dier</v>
      </c>
      <c r="P4258" s="136" t="str">
        <f>IF(CONCATENATE(C4258,D4258)="","",VLOOKUP(CONCATENATE(C4258,D4258),Karakteristieken!AQ:AQ,1,FALSE))</f>
        <v>Soort Aanr spoorDier</v>
      </c>
    </row>
    <row r="4259" spans="1:16" x14ac:dyDescent="0.25">
      <c r="A4259" s="59"/>
      <c r="B4259" s="59"/>
      <c r="C4259" s="59"/>
      <c r="D4259" s="59"/>
      <c r="E4259" s="60" t="s">
        <v>10665</v>
      </c>
      <c r="F4259" s="60"/>
      <c r="G4259" s="60" t="s">
        <v>4403</v>
      </c>
      <c r="H4259" s="60"/>
      <c r="I4259" s="59">
        <f t="shared" si="70"/>
        <v>6</v>
      </c>
      <c r="J4259" s="59" t="s">
        <v>1561</v>
      </c>
      <c r="K4259" s="61"/>
      <c r="L4259" s="62" t="s">
        <v>6737</v>
      </c>
      <c r="M4259" s="62" t="s">
        <v>4403</v>
      </c>
      <c r="N4259" s="72" t="str">
        <f>VLOOKUP(M4259,'Hulpblad KAR-parser'!A:C,2,FALSE)</f>
        <v>Soort Aanr spoor</v>
      </c>
      <c r="O4259" s="72" t="str">
        <f>IF(VLOOKUP(M4259,'Hulpblad KAR-parser'!A:C,3,FALSE)="","",VLOOKUP(M4259,'Hulpblad KAR-parser'!A:C,3,FALSE))</f>
        <v>Dier</v>
      </c>
      <c r="P4259" s="136" t="str">
        <f>IF(CONCATENATE(C4259,D4259)="","",VLOOKUP(CONCATENATE(C4259,D4259),Karakteristieken!AQ:AQ,1,FALSE))</f>
        <v/>
      </c>
    </row>
    <row r="4260" spans="1:16" x14ac:dyDescent="0.25">
      <c r="A4260" s="59">
        <v>200110695</v>
      </c>
      <c r="B4260" s="59">
        <v>200099036</v>
      </c>
      <c r="C4260" s="59" t="s">
        <v>4360</v>
      </c>
      <c r="D4260" s="59" t="s">
        <v>4369</v>
      </c>
      <c r="E4260" s="60" t="s">
        <v>4371</v>
      </c>
      <c r="F4260" s="60"/>
      <c r="G4260" s="60"/>
      <c r="H4260" s="60"/>
      <c r="I4260" s="59">
        <f t="shared" si="70"/>
        <v>27</v>
      </c>
      <c r="J4260" s="59" t="s">
        <v>1613</v>
      </c>
      <c r="K4260" s="61"/>
      <c r="L4260" s="62" t="s">
        <v>6737</v>
      </c>
      <c r="M4260" s="62" t="s">
        <v>4371</v>
      </c>
      <c r="N4260" s="72" t="str">
        <f>VLOOKUP(M4260,'Hulpblad KAR-parser'!A:C,2,FALSE)</f>
        <v>Soort Aanr spoor</v>
      </c>
      <c r="O4260" s="72" t="str">
        <f>IF(VLOOKUP(M4260,'Hulpblad KAR-parser'!A:C,3,FALSE)="","",VLOOKUP(M4260,'Hulpblad KAR-parser'!A:C,3,FALSE))</f>
        <v>Gekanteld/Vervormd</v>
      </c>
      <c r="P4260" s="136" t="str">
        <f>IF(CONCATENATE(C4260,D4260)="","",VLOOKUP(CONCATENATE(C4260,D4260),Karakteristieken!AQ:AQ,1,FALSE))</f>
        <v>Soort Aanr spoorGekanteld/Vervormd</v>
      </c>
    </row>
    <row r="4261" spans="1:16" x14ac:dyDescent="0.25">
      <c r="A4261" s="59"/>
      <c r="B4261" s="59"/>
      <c r="C4261" s="59"/>
      <c r="D4261" s="59"/>
      <c r="E4261" s="60" t="s">
        <v>10666</v>
      </c>
      <c r="F4261" s="60"/>
      <c r="G4261" s="60" t="s">
        <v>4371</v>
      </c>
      <c r="H4261" s="60"/>
      <c r="I4261" s="59">
        <f t="shared" si="70"/>
        <v>6</v>
      </c>
      <c r="J4261" s="59" t="s">
        <v>1561</v>
      </c>
      <c r="K4261" s="61"/>
      <c r="L4261" s="62" t="s">
        <v>6737</v>
      </c>
      <c r="M4261" s="62" t="s">
        <v>4371</v>
      </c>
      <c r="N4261" s="72" t="str">
        <f>VLOOKUP(M4261,'Hulpblad KAR-parser'!A:C,2,FALSE)</f>
        <v>Soort Aanr spoor</v>
      </c>
      <c r="O4261" s="72" t="str">
        <f>IF(VLOOKUP(M4261,'Hulpblad KAR-parser'!A:C,3,FALSE)="","",VLOOKUP(M4261,'Hulpblad KAR-parser'!A:C,3,FALSE))</f>
        <v>Gekanteld/Vervormd</v>
      </c>
      <c r="P4261" s="136" t="str">
        <f>IF(CONCATENATE(C4261,D4261)="","",VLOOKUP(CONCATENATE(C4261,D4261),Karakteristieken!AQ:AQ,1,FALSE))</f>
        <v/>
      </c>
    </row>
    <row r="4262" spans="1:16" x14ac:dyDescent="0.25">
      <c r="A4262" s="59">
        <v>200110696</v>
      </c>
      <c r="B4262" s="59">
        <v>200099037</v>
      </c>
      <c r="C4262" s="59" t="s">
        <v>4360</v>
      </c>
      <c r="D4262" s="59" t="s">
        <v>4378</v>
      </c>
      <c r="E4262" s="60" t="s">
        <v>4380</v>
      </c>
      <c r="F4262" s="60"/>
      <c r="G4262" s="60"/>
      <c r="H4262" s="60"/>
      <c r="I4262" s="59">
        <f t="shared" si="70"/>
        <v>28</v>
      </c>
      <c r="J4262" s="59" t="s">
        <v>1613</v>
      </c>
      <c r="K4262" s="61"/>
      <c r="L4262" s="62" t="s">
        <v>6737</v>
      </c>
      <c r="M4262" s="62" t="s">
        <v>4380</v>
      </c>
      <c r="N4262" s="72" t="str">
        <f>VLOOKUP(M4262,'Hulpblad KAR-parser'!A:C,2,FALSE)</f>
        <v>Soort Aanr spoor</v>
      </c>
      <c r="O4262" s="72" t="str">
        <f>IF(VLOOKUP(M4262,'Hulpblad KAR-parser'!A:C,3,FALSE)="","",VLOOKUP(M4262,'Hulpblad KAR-parser'!A:C,3,FALSE))</f>
        <v>Goederentrein</v>
      </c>
      <c r="P4262" s="136" t="str">
        <f>IF(CONCATENATE(C4262,D4262)="","",VLOOKUP(CONCATENATE(C4262,D4262),Karakteristieken!AQ:AQ,1,FALSE))</f>
        <v>Soort Aanr spoorGoederentrein</v>
      </c>
    </row>
    <row r="4263" spans="1:16" x14ac:dyDescent="0.25">
      <c r="A4263" s="59"/>
      <c r="B4263" s="59"/>
      <c r="C4263" s="59"/>
      <c r="D4263" s="59"/>
      <c r="E4263" s="60" t="s">
        <v>10667</v>
      </c>
      <c r="F4263" s="60"/>
      <c r="G4263" s="60" t="s">
        <v>4380</v>
      </c>
      <c r="H4263" s="60"/>
      <c r="I4263" s="59">
        <f t="shared" si="70"/>
        <v>6</v>
      </c>
      <c r="J4263" s="59" t="s">
        <v>1561</v>
      </c>
      <c r="K4263" s="61"/>
      <c r="L4263" s="62" t="s">
        <v>6737</v>
      </c>
      <c r="M4263" s="62" t="s">
        <v>4380</v>
      </c>
      <c r="N4263" s="72" t="str">
        <f>VLOOKUP(M4263,'Hulpblad KAR-parser'!A:C,2,FALSE)</f>
        <v>Soort Aanr spoor</v>
      </c>
      <c r="O4263" s="72" t="str">
        <f>IF(VLOOKUP(M4263,'Hulpblad KAR-parser'!A:C,3,FALSE)="","",VLOOKUP(M4263,'Hulpblad KAR-parser'!A:C,3,FALSE))</f>
        <v>Goederentrein</v>
      </c>
      <c r="P4263" s="136" t="str">
        <f>IF(CONCATENATE(C4263,D4263)="","",VLOOKUP(CONCATENATE(C4263,D4263),Karakteristieken!AQ:AQ,1,FALSE))</f>
        <v/>
      </c>
    </row>
    <row r="4264" spans="1:16" x14ac:dyDescent="0.25">
      <c r="A4264" s="59">
        <v>200110697</v>
      </c>
      <c r="B4264" s="59">
        <v>200099038</v>
      </c>
      <c r="C4264" s="59" t="s">
        <v>4360</v>
      </c>
      <c r="D4264" s="59" t="s">
        <v>4365</v>
      </c>
      <c r="E4264" s="60" t="s">
        <v>4368</v>
      </c>
      <c r="F4264" s="60"/>
      <c r="G4264" s="60"/>
      <c r="H4264" s="60"/>
      <c r="I4264" s="59">
        <f t="shared" si="70"/>
        <v>29</v>
      </c>
      <c r="J4264" s="59" t="s">
        <v>1613</v>
      </c>
      <c r="K4264" s="61"/>
      <c r="L4264" s="62" t="s">
        <v>6737</v>
      </c>
      <c r="M4264" s="62" t="s">
        <v>4368</v>
      </c>
      <c r="N4264" s="72" t="str">
        <f>VLOOKUP(M4264,'Hulpblad KAR-parser'!A:C,2,FALSE)</f>
        <v>Soort Aanr spoor</v>
      </c>
      <c r="O4264" s="72" t="str">
        <f>IF(VLOOKUP(M4264,'Hulpblad KAR-parser'!A:C,3,FALSE)="","",VLOOKUP(M4264,'Hulpblad KAR-parser'!A:C,3,FALSE))</f>
        <v>Hard koppelen</v>
      </c>
      <c r="P4264" s="136" t="str">
        <f>IF(CONCATENATE(C4264,D4264)="","",VLOOKUP(CONCATENATE(C4264,D4264),Karakteristieken!AQ:AQ,1,FALSE))</f>
        <v>Soort Aanr spoorHard koppelen</v>
      </c>
    </row>
    <row r="4265" spans="1:16" x14ac:dyDescent="0.25">
      <c r="A4265" s="59"/>
      <c r="B4265" s="59"/>
      <c r="C4265" s="59"/>
      <c r="D4265" s="59"/>
      <c r="E4265" s="60" t="s">
        <v>10668</v>
      </c>
      <c r="F4265" s="60"/>
      <c r="G4265" s="60" t="s">
        <v>4368</v>
      </c>
      <c r="H4265" s="60"/>
      <c r="I4265" s="59">
        <f t="shared" si="70"/>
        <v>6</v>
      </c>
      <c r="J4265" s="59" t="s">
        <v>1561</v>
      </c>
      <c r="K4265" s="61"/>
      <c r="L4265" s="62" t="s">
        <v>6737</v>
      </c>
      <c r="M4265" s="62" t="s">
        <v>4368</v>
      </c>
      <c r="N4265" s="72" t="str">
        <f>VLOOKUP(M4265,'Hulpblad KAR-parser'!A:C,2,FALSE)</f>
        <v>Soort Aanr spoor</v>
      </c>
      <c r="O4265" s="72" t="str">
        <f>IF(VLOOKUP(M4265,'Hulpblad KAR-parser'!A:C,3,FALSE)="","",VLOOKUP(M4265,'Hulpblad KAR-parser'!A:C,3,FALSE))</f>
        <v>Hard koppelen</v>
      </c>
      <c r="P4265" s="136" t="str">
        <f>IF(CONCATENATE(C4265,D4265)="","",VLOOKUP(CONCATENATE(C4265,D4265),Karakteristieken!AQ:AQ,1,FALSE))</f>
        <v/>
      </c>
    </row>
    <row r="4266" spans="1:16" x14ac:dyDescent="0.25">
      <c r="A4266" s="59">
        <v>200110698</v>
      </c>
      <c r="B4266" s="59">
        <v>200099039</v>
      </c>
      <c r="C4266" s="59" t="s">
        <v>4360</v>
      </c>
      <c r="D4266" s="59" t="s">
        <v>4393</v>
      </c>
      <c r="E4266" s="60" t="s">
        <v>4395</v>
      </c>
      <c r="F4266" s="60"/>
      <c r="G4266" s="60"/>
      <c r="H4266" s="60"/>
      <c r="I4266" s="59">
        <f t="shared" si="70"/>
        <v>30</v>
      </c>
      <c r="J4266" s="59" t="s">
        <v>1613</v>
      </c>
      <c r="K4266" s="61"/>
      <c r="L4266" s="62" t="s">
        <v>6737</v>
      </c>
      <c r="M4266" s="62" t="s">
        <v>4395</v>
      </c>
      <c r="N4266" s="72" t="str">
        <f>VLOOKUP(M4266,'Hulpblad KAR-parser'!A:C,2,FALSE)</f>
        <v>Soort Aanr spoor</v>
      </c>
      <c r="O4266" s="72" t="str">
        <f>IF(VLOOKUP(M4266,'Hulpblad KAR-parser'!A:C,3,FALSE)="","",VLOOKUP(M4266,'Hulpblad KAR-parser'!A:C,3,FALSE))</f>
        <v>Klein voertuig</v>
      </c>
      <c r="P4266" s="136" t="str">
        <f>IF(CONCATENATE(C4266,D4266)="","",VLOOKUP(CONCATENATE(C4266,D4266),Karakteristieken!AQ:AQ,1,FALSE))</f>
        <v>Soort Aanr spoorKlein voertuig</v>
      </c>
    </row>
    <row r="4267" spans="1:16" x14ac:dyDescent="0.25">
      <c r="A4267" s="59"/>
      <c r="B4267" s="59"/>
      <c r="C4267" s="59"/>
      <c r="D4267" s="59"/>
      <c r="E4267" s="60" t="s">
        <v>10669</v>
      </c>
      <c r="F4267" s="60"/>
      <c r="G4267" s="60" t="s">
        <v>4395</v>
      </c>
      <c r="H4267" s="60"/>
      <c r="I4267" s="59">
        <f t="shared" si="70"/>
        <v>6</v>
      </c>
      <c r="J4267" s="59" t="s">
        <v>1561</v>
      </c>
      <c r="K4267" s="61"/>
      <c r="L4267" s="62" t="s">
        <v>6737</v>
      </c>
      <c r="M4267" s="62" t="s">
        <v>4395</v>
      </c>
      <c r="N4267" s="72" t="str">
        <f>VLOOKUP(M4267,'Hulpblad KAR-parser'!A:C,2,FALSE)</f>
        <v>Soort Aanr spoor</v>
      </c>
      <c r="O4267" s="72" t="str">
        <f>IF(VLOOKUP(M4267,'Hulpblad KAR-parser'!A:C,3,FALSE)="","",VLOOKUP(M4267,'Hulpblad KAR-parser'!A:C,3,FALSE))</f>
        <v>Klein voertuig</v>
      </c>
      <c r="P4267" s="136" t="str">
        <f>IF(CONCATENATE(C4267,D4267)="","",VLOOKUP(CONCATENATE(C4267,D4267),Karakteristieken!AQ:AQ,1,FALSE))</f>
        <v/>
      </c>
    </row>
    <row r="4268" spans="1:16" x14ac:dyDescent="0.25">
      <c r="A4268" s="59">
        <v>200110699</v>
      </c>
      <c r="B4268" s="59">
        <v>200099040</v>
      </c>
      <c r="C4268" s="59" t="s">
        <v>4360</v>
      </c>
      <c r="D4268" s="59" t="s">
        <v>4381</v>
      </c>
      <c r="E4268" s="60" t="s">
        <v>4383</v>
      </c>
      <c r="F4268" s="60"/>
      <c r="G4268" s="60"/>
      <c r="H4268" s="60"/>
      <c r="I4268" s="59">
        <f t="shared" si="70"/>
        <v>28</v>
      </c>
      <c r="J4268" s="59" t="s">
        <v>1613</v>
      </c>
      <c r="K4268" s="61"/>
      <c r="L4268" s="62" t="s">
        <v>6737</v>
      </c>
      <c r="M4268" s="62" t="s">
        <v>4383</v>
      </c>
      <c r="N4268" s="72" t="str">
        <f>VLOOKUP(M4268,'Hulpblad KAR-parser'!A:C,2,FALSE)</f>
        <v>Soort Aanr spoor</v>
      </c>
      <c r="O4268" s="72" t="str">
        <f>IF(VLOOKUP(M4268,'Hulpblad KAR-parser'!A:C,3,FALSE)="","",VLOOKUP(M4268,'Hulpblad KAR-parser'!A:C,3,FALSE))</f>
        <v>Light Rail</v>
      </c>
      <c r="P4268" s="136" t="str">
        <f>IF(CONCATENATE(C4268,D4268)="","",VLOOKUP(CONCATENATE(C4268,D4268),Karakteristieken!AQ:AQ,1,FALSE))</f>
        <v>Soort Aanr spoorLight Rail</v>
      </c>
    </row>
    <row r="4269" spans="1:16" x14ac:dyDescent="0.25">
      <c r="A4269" s="59"/>
      <c r="B4269" s="59"/>
      <c r="C4269" s="59"/>
      <c r="D4269" s="59"/>
      <c r="E4269" s="60" t="s">
        <v>10670</v>
      </c>
      <c r="F4269" s="60"/>
      <c r="G4269" s="60" t="s">
        <v>4383</v>
      </c>
      <c r="H4269" s="60"/>
      <c r="I4269" s="59">
        <f t="shared" si="70"/>
        <v>6</v>
      </c>
      <c r="J4269" s="59" t="s">
        <v>1561</v>
      </c>
      <c r="K4269" s="61"/>
      <c r="L4269" s="62" t="s">
        <v>6737</v>
      </c>
      <c r="M4269" s="62" t="s">
        <v>4383</v>
      </c>
      <c r="N4269" s="72" t="str">
        <f>VLOOKUP(M4269,'Hulpblad KAR-parser'!A:C,2,FALSE)</f>
        <v>Soort Aanr spoor</v>
      </c>
      <c r="O4269" s="72" t="str">
        <f>IF(VLOOKUP(M4269,'Hulpblad KAR-parser'!A:C,3,FALSE)="","",VLOOKUP(M4269,'Hulpblad KAR-parser'!A:C,3,FALSE))</f>
        <v>Light Rail</v>
      </c>
      <c r="P4269" s="136" t="str">
        <f>IF(CONCATENATE(C4269,D4269)="","",VLOOKUP(CONCATENATE(C4269,D4269),Karakteristieken!AQ:AQ,1,FALSE))</f>
        <v/>
      </c>
    </row>
    <row r="4270" spans="1:16" x14ac:dyDescent="0.25">
      <c r="A4270" s="59">
        <v>200110700</v>
      </c>
      <c r="B4270" s="59">
        <v>200099041</v>
      </c>
      <c r="C4270" s="59" t="s">
        <v>4360</v>
      </c>
      <c r="D4270" s="59" t="s">
        <v>4387</v>
      </c>
      <c r="E4270" s="60" t="s">
        <v>4389</v>
      </c>
      <c r="F4270" s="60"/>
      <c r="G4270" s="60"/>
      <c r="H4270" s="60"/>
      <c r="I4270" s="59">
        <f t="shared" si="70"/>
        <v>23</v>
      </c>
      <c r="J4270" s="59" t="s">
        <v>1613</v>
      </c>
      <c r="K4270" s="61"/>
      <c r="L4270" s="62" t="s">
        <v>6737</v>
      </c>
      <c r="M4270" s="62" t="s">
        <v>4389</v>
      </c>
      <c r="N4270" s="72" t="str">
        <f>VLOOKUP(M4270,'Hulpblad KAR-parser'!A:C,2,FALSE)</f>
        <v>Soort Aanr spoor</v>
      </c>
      <c r="O4270" s="72" t="str">
        <f>IF(VLOOKUP(M4270,'Hulpblad KAR-parser'!A:C,3,FALSE)="","",VLOOKUP(M4270,'Hulpblad KAR-parser'!A:C,3,FALSE))</f>
        <v>Metro</v>
      </c>
      <c r="P4270" s="136" t="str">
        <f>IF(CONCATENATE(C4270,D4270)="","",VLOOKUP(CONCATENATE(C4270,D4270),Karakteristieken!AQ:AQ,1,FALSE))</f>
        <v>Soort Aanr spoorMetro</v>
      </c>
    </row>
    <row r="4271" spans="1:16" x14ac:dyDescent="0.25">
      <c r="A4271" s="59"/>
      <c r="B4271" s="59"/>
      <c r="C4271" s="59"/>
      <c r="D4271" s="59"/>
      <c r="E4271" s="60" t="s">
        <v>10671</v>
      </c>
      <c r="F4271" s="60"/>
      <c r="G4271" s="60" t="s">
        <v>4389</v>
      </c>
      <c r="H4271" s="60"/>
      <c r="I4271" s="59">
        <f t="shared" si="70"/>
        <v>6</v>
      </c>
      <c r="J4271" s="59" t="s">
        <v>1561</v>
      </c>
      <c r="K4271" s="61"/>
      <c r="L4271" s="62" t="s">
        <v>6737</v>
      </c>
      <c r="M4271" s="62" t="s">
        <v>4389</v>
      </c>
      <c r="N4271" s="72" t="str">
        <f>VLOOKUP(M4271,'Hulpblad KAR-parser'!A:C,2,FALSE)</f>
        <v>Soort Aanr spoor</v>
      </c>
      <c r="O4271" s="72" t="str">
        <f>IF(VLOOKUP(M4271,'Hulpblad KAR-parser'!A:C,3,FALSE)="","",VLOOKUP(M4271,'Hulpblad KAR-parser'!A:C,3,FALSE))</f>
        <v>Metro</v>
      </c>
      <c r="P4271" s="136" t="str">
        <f>IF(CONCATENATE(C4271,D4271)="","",VLOOKUP(CONCATENATE(C4271,D4271),Karakteristieken!AQ:AQ,1,FALSE))</f>
        <v/>
      </c>
    </row>
    <row r="4272" spans="1:16" x14ac:dyDescent="0.25">
      <c r="A4272" s="59">
        <v>200110701</v>
      </c>
      <c r="B4272" s="59">
        <v>200099042</v>
      </c>
      <c r="C4272" s="59" t="s">
        <v>4360</v>
      </c>
      <c r="D4272" s="59" t="s">
        <v>654</v>
      </c>
      <c r="E4272" s="60" t="s">
        <v>4405</v>
      </c>
      <c r="F4272" s="60"/>
      <c r="G4272" s="60"/>
      <c r="H4272" s="60"/>
      <c r="I4272" s="59">
        <f t="shared" si="70"/>
        <v>24</v>
      </c>
      <c r="J4272" s="59" t="s">
        <v>1613</v>
      </c>
      <c r="K4272" s="61"/>
      <c r="L4272" s="62" t="s">
        <v>6737</v>
      </c>
      <c r="M4272" s="62" t="s">
        <v>4405</v>
      </c>
      <c r="N4272" s="72" t="str">
        <f>VLOOKUP(M4272,'Hulpblad KAR-parser'!A:C,2,FALSE)</f>
        <v>Soort Aanr spoor</v>
      </c>
      <c r="O4272" s="72" t="str">
        <f>IF(VLOOKUP(M4272,'Hulpblad KAR-parser'!A:C,3,FALSE)="","",VLOOKUP(M4272,'Hulpblad KAR-parser'!A:C,3,FALSE))</f>
        <v>Object</v>
      </c>
      <c r="P4272" s="136" t="str">
        <f>IF(CONCATENATE(C4272,D4272)="","",VLOOKUP(CONCATENATE(C4272,D4272),Karakteristieken!AQ:AQ,1,FALSE))</f>
        <v>Soort Aanr spoorObject</v>
      </c>
    </row>
    <row r="4273" spans="1:16" x14ac:dyDescent="0.25">
      <c r="A4273" s="59"/>
      <c r="B4273" s="59"/>
      <c r="C4273" s="59"/>
      <c r="D4273" s="59"/>
      <c r="E4273" s="60" t="s">
        <v>10672</v>
      </c>
      <c r="F4273" s="60"/>
      <c r="G4273" s="60" t="s">
        <v>4405</v>
      </c>
      <c r="H4273" s="60"/>
      <c r="I4273" s="59">
        <f t="shared" ref="I4273:I4336" si="71">LEN(E4273)</f>
        <v>6</v>
      </c>
      <c r="J4273" s="59" t="s">
        <v>1561</v>
      </c>
      <c r="K4273" s="61"/>
      <c r="L4273" s="62" t="s">
        <v>6737</v>
      </c>
      <c r="M4273" s="62" t="s">
        <v>4405</v>
      </c>
      <c r="N4273" s="72" t="str">
        <f>VLOOKUP(M4273,'Hulpblad KAR-parser'!A:C,2,FALSE)</f>
        <v>Soort Aanr spoor</v>
      </c>
      <c r="O4273" s="72" t="str">
        <f>IF(VLOOKUP(M4273,'Hulpblad KAR-parser'!A:C,3,FALSE)="","",VLOOKUP(M4273,'Hulpblad KAR-parser'!A:C,3,FALSE))</f>
        <v>Object</v>
      </c>
      <c r="P4273" s="136" t="str">
        <f>IF(CONCATENATE(C4273,D4273)="","",VLOOKUP(CONCATENATE(C4273,D4273),Karakteristieken!AQ:AQ,1,FALSE))</f>
        <v/>
      </c>
    </row>
    <row r="4274" spans="1:16" x14ac:dyDescent="0.25">
      <c r="A4274" s="59">
        <v>200110702</v>
      </c>
      <c r="B4274" s="59">
        <v>200099043</v>
      </c>
      <c r="C4274" s="59" t="s">
        <v>4360</v>
      </c>
      <c r="D4274" s="59" t="s">
        <v>4361</v>
      </c>
      <c r="E4274" s="60" t="s">
        <v>4364</v>
      </c>
      <c r="F4274" s="60"/>
      <c r="G4274" s="60"/>
      <c r="H4274" s="60"/>
      <c r="I4274" s="59">
        <f t="shared" si="71"/>
        <v>28</v>
      </c>
      <c r="J4274" s="59" t="s">
        <v>1613</v>
      </c>
      <c r="K4274" s="61"/>
      <c r="L4274" s="62" t="s">
        <v>6737</v>
      </c>
      <c r="M4274" s="62" t="s">
        <v>4364</v>
      </c>
      <c r="N4274" s="72" t="str">
        <f>VLOOKUP(M4274,'Hulpblad KAR-parser'!A:C,2,FALSE)</f>
        <v>Soort Aanr spoor</v>
      </c>
      <c r="O4274" s="72" t="str">
        <f>IF(VLOOKUP(M4274,'Hulpblad KAR-parser'!A:C,3,FALSE)="","",VLOOKUP(M4274,'Hulpblad KAR-parser'!A:C,3,FALSE))</f>
        <v>Ontsporing</v>
      </c>
      <c r="P4274" s="136" t="str">
        <f>IF(CONCATENATE(C4274,D4274)="","",VLOOKUP(CONCATENATE(C4274,D4274),Karakteristieken!AQ:AQ,1,FALSE))</f>
        <v>Soort Aanr spoorOntsporing</v>
      </c>
    </row>
    <row r="4275" spans="1:16" x14ac:dyDescent="0.25">
      <c r="A4275" s="59"/>
      <c r="B4275" s="59"/>
      <c r="C4275" s="59"/>
      <c r="D4275" s="59"/>
      <c r="E4275" s="60" t="s">
        <v>10673</v>
      </c>
      <c r="F4275" s="60"/>
      <c r="G4275" s="60" t="s">
        <v>4364</v>
      </c>
      <c r="H4275" s="60"/>
      <c r="I4275" s="59">
        <f t="shared" si="71"/>
        <v>6</v>
      </c>
      <c r="J4275" s="59" t="s">
        <v>1561</v>
      </c>
      <c r="K4275" s="61"/>
      <c r="L4275" s="62" t="s">
        <v>6737</v>
      </c>
      <c r="M4275" s="62" t="s">
        <v>4364</v>
      </c>
      <c r="N4275" s="72" t="str">
        <f>VLOOKUP(M4275,'Hulpblad KAR-parser'!A:C,2,FALSE)</f>
        <v>Soort Aanr spoor</v>
      </c>
      <c r="O4275" s="72" t="str">
        <f>IF(VLOOKUP(M4275,'Hulpblad KAR-parser'!A:C,3,FALSE)="","",VLOOKUP(M4275,'Hulpblad KAR-parser'!A:C,3,FALSE))</f>
        <v>Ontsporing</v>
      </c>
      <c r="P4275" s="136" t="str">
        <f>IF(CONCATENATE(C4275,D4275)="","",VLOOKUP(CONCATENATE(C4275,D4275),Karakteristieken!AQ:AQ,1,FALSE))</f>
        <v/>
      </c>
    </row>
    <row r="4276" spans="1:16" x14ac:dyDescent="0.25">
      <c r="A4276" s="59">
        <v>200110703</v>
      </c>
      <c r="B4276" s="59">
        <v>200099044</v>
      </c>
      <c r="C4276" s="59" t="s">
        <v>4360</v>
      </c>
      <c r="D4276" s="59" t="s">
        <v>4375</v>
      </c>
      <c r="E4276" s="60" t="s">
        <v>4377</v>
      </c>
      <c r="F4276" s="60"/>
      <c r="G4276" s="60"/>
      <c r="H4276" s="60"/>
      <c r="I4276" s="59">
        <f t="shared" si="71"/>
        <v>30</v>
      </c>
      <c r="J4276" s="59" t="s">
        <v>1613</v>
      </c>
      <c r="K4276" s="61"/>
      <c r="L4276" s="62" t="s">
        <v>6737</v>
      </c>
      <c r="M4276" s="62" t="s">
        <v>4377</v>
      </c>
      <c r="N4276" s="72" t="str">
        <f>VLOOKUP(M4276,'Hulpblad KAR-parser'!A:C,2,FALSE)</f>
        <v>Soort Aanr spoor</v>
      </c>
      <c r="O4276" s="72" t="str">
        <f>IF(VLOOKUP(M4276,'Hulpblad KAR-parser'!A:C,3,FALSE)="","",VLOOKUP(M4276,'Hulpblad KAR-parser'!A:C,3,FALSE))</f>
        <v>Passagierstrein</v>
      </c>
      <c r="P4276" s="136" t="str">
        <f>IF(CONCATENATE(C4276,D4276)="","",VLOOKUP(CONCATENATE(C4276,D4276),Karakteristieken!AQ:AQ,1,FALSE))</f>
        <v>Soort Aanr spoorPassagierstrein</v>
      </c>
    </row>
    <row r="4277" spans="1:16" x14ac:dyDescent="0.25">
      <c r="A4277" s="59"/>
      <c r="B4277" s="59"/>
      <c r="C4277" s="59"/>
      <c r="D4277" s="59"/>
      <c r="E4277" s="60" t="s">
        <v>10674</v>
      </c>
      <c r="F4277" s="60"/>
      <c r="G4277" s="60" t="s">
        <v>4377</v>
      </c>
      <c r="H4277" s="60"/>
      <c r="I4277" s="59">
        <f t="shared" si="71"/>
        <v>6</v>
      </c>
      <c r="J4277" s="59" t="s">
        <v>1561</v>
      </c>
      <c r="K4277" s="61"/>
      <c r="L4277" s="62" t="s">
        <v>6737</v>
      </c>
      <c r="M4277" s="62" t="s">
        <v>4377</v>
      </c>
      <c r="N4277" s="72" t="str">
        <f>VLOOKUP(M4277,'Hulpblad KAR-parser'!A:C,2,FALSE)</f>
        <v>Soort Aanr spoor</v>
      </c>
      <c r="O4277" s="72" t="str">
        <f>IF(VLOOKUP(M4277,'Hulpblad KAR-parser'!A:C,3,FALSE)="","",VLOOKUP(M4277,'Hulpblad KAR-parser'!A:C,3,FALSE))</f>
        <v>Passagierstrein</v>
      </c>
      <c r="P4277" s="136" t="str">
        <f>IF(CONCATENATE(C4277,D4277)="","",VLOOKUP(CONCATENATE(C4277,D4277),Karakteristieken!AQ:AQ,1,FALSE))</f>
        <v/>
      </c>
    </row>
    <row r="4278" spans="1:16" x14ac:dyDescent="0.25">
      <c r="A4278" s="59">
        <v>200110704</v>
      </c>
      <c r="B4278" s="59">
        <v>200099045</v>
      </c>
      <c r="C4278" s="59" t="s">
        <v>4360</v>
      </c>
      <c r="D4278" s="59" t="s">
        <v>86</v>
      </c>
      <c r="E4278" s="60" t="s">
        <v>4397</v>
      </c>
      <c r="F4278" s="60"/>
      <c r="G4278" s="60"/>
      <c r="H4278" s="60"/>
      <c r="I4278" s="59">
        <f t="shared" si="71"/>
        <v>23</v>
      </c>
      <c r="J4278" s="59" t="s">
        <v>1613</v>
      </c>
      <c r="K4278" s="61"/>
      <c r="L4278" s="62" t="s">
        <v>6737</v>
      </c>
      <c r="M4278" s="62" t="s">
        <v>4397</v>
      </c>
      <c r="N4278" s="72" t="str">
        <f>VLOOKUP(M4278,'Hulpblad KAR-parser'!A:C,2,FALSE)</f>
        <v>Soort Aanr spoor</v>
      </c>
      <c r="O4278" s="72" t="str">
        <f>IF(VLOOKUP(M4278,'Hulpblad KAR-parser'!A:C,3,FALSE)="","",VLOOKUP(M4278,'Hulpblad KAR-parser'!A:C,3,FALSE))</f>
        <v>Persoon</v>
      </c>
      <c r="P4278" s="136" t="str">
        <f>IF(CONCATENATE(C4278,D4278)="","",VLOOKUP(CONCATENATE(C4278,D4278),Karakteristieken!AQ:AQ,1,FALSE))</f>
        <v>Soort Aanr spoorPersoon</v>
      </c>
    </row>
    <row r="4279" spans="1:16" x14ac:dyDescent="0.25">
      <c r="A4279" s="59"/>
      <c r="B4279" s="59"/>
      <c r="C4279" s="59"/>
      <c r="D4279" s="59"/>
      <c r="E4279" s="60" t="s">
        <v>10675</v>
      </c>
      <c r="F4279" s="60"/>
      <c r="G4279" s="60" t="s">
        <v>4397</v>
      </c>
      <c r="H4279" s="60"/>
      <c r="I4279" s="59">
        <f t="shared" si="71"/>
        <v>6</v>
      </c>
      <c r="J4279" s="59" t="s">
        <v>1561</v>
      </c>
      <c r="K4279" s="61"/>
      <c r="L4279" s="62" t="s">
        <v>6737</v>
      </c>
      <c r="M4279" s="62" t="s">
        <v>4397</v>
      </c>
      <c r="N4279" s="72" t="str">
        <f>VLOOKUP(M4279,'Hulpblad KAR-parser'!A:C,2,FALSE)</f>
        <v>Soort Aanr spoor</v>
      </c>
      <c r="O4279" s="72" t="str">
        <f>IF(VLOOKUP(M4279,'Hulpblad KAR-parser'!A:C,3,FALSE)="","",VLOOKUP(M4279,'Hulpblad KAR-parser'!A:C,3,FALSE))</f>
        <v>Persoon</v>
      </c>
      <c r="P4279" s="136" t="str">
        <f>IF(CONCATENATE(C4279,D4279)="","",VLOOKUP(CONCATENATE(C4279,D4279),Karakteristieken!AQ:AQ,1,FALSE))</f>
        <v/>
      </c>
    </row>
    <row r="4280" spans="1:16" x14ac:dyDescent="0.25">
      <c r="A4280" s="59">
        <v>200110705</v>
      </c>
      <c r="B4280" s="59">
        <v>200099046</v>
      </c>
      <c r="C4280" s="59" t="s">
        <v>4360</v>
      </c>
      <c r="D4280" s="59" t="s">
        <v>4398</v>
      </c>
      <c r="E4280" s="60" t="s">
        <v>4400</v>
      </c>
      <c r="F4280" s="60"/>
      <c r="G4280" s="60"/>
      <c r="H4280" s="60"/>
      <c r="I4280" s="59">
        <f t="shared" si="71"/>
        <v>29</v>
      </c>
      <c r="J4280" s="59" t="s">
        <v>1613</v>
      </c>
      <c r="K4280" s="61"/>
      <c r="L4280" s="62" t="s">
        <v>6737</v>
      </c>
      <c r="M4280" s="62" t="s">
        <v>4400</v>
      </c>
      <c r="N4280" s="72" t="str">
        <f>VLOOKUP(M4280,'Hulpblad KAR-parser'!A:C,2,FALSE)</f>
        <v>Soort Aanr spoor</v>
      </c>
      <c r="O4280" s="72" t="str">
        <f>IF(VLOOKUP(M4280,'Hulpblad KAR-parser'!A:C,3,FALSE)="","",VLOOKUP(M4280,'Hulpblad KAR-parser'!A:C,3,FALSE))</f>
        <v>Persoon overleden</v>
      </c>
      <c r="P4280" s="136" t="str">
        <f>IF(CONCATENATE(C4280,D4280)="","",VLOOKUP(CONCATENATE(C4280,D4280),Karakteristieken!AQ:AQ,1,FALSE))</f>
        <v>Soort Aanr spoorPersoon overleden</v>
      </c>
    </row>
    <row r="4281" spans="1:16" x14ac:dyDescent="0.25">
      <c r="A4281" s="59"/>
      <c r="B4281" s="59"/>
      <c r="C4281" s="59"/>
      <c r="D4281" s="59"/>
      <c r="E4281" s="60" t="s">
        <v>10676</v>
      </c>
      <c r="F4281" s="60"/>
      <c r="G4281" s="60" t="s">
        <v>4400</v>
      </c>
      <c r="H4281" s="60"/>
      <c r="I4281" s="59">
        <f t="shared" si="71"/>
        <v>6</v>
      </c>
      <c r="J4281" s="59" t="s">
        <v>1561</v>
      </c>
      <c r="K4281" s="61"/>
      <c r="L4281" s="62" t="s">
        <v>6737</v>
      </c>
      <c r="M4281" s="62" t="s">
        <v>4400</v>
      </c>
      <c r="N4281" s="72" t="str">
        <f>VLOOKUP(M4281,'Hulpblad KAR-parser'!A:C,2,FALSE)</f>
        <v>Soort Aanr spoor</v>
      </c>
      <c r="O4281" s="72" t="str">
        <f>IF(VLOOKUP(M4281,'Hulpblad KAR-parser'!A:C,3,FALSE)="","",VLOOKUP(M4281,'Hulpblad KAR-parser'!A:C,3,FALSE))</f>
        <v>Persoon overleden</v>
      </c>
      <c r="P4281" s="136" t="str">
        <f>IF(CONCATENATE(C4281,D4281)="","",VLOOKUP(CONCATENATE(C4281,D4281),Karakteristieken!AQ:AQ,1,FALSE))</f>
        <v/>
      </c>
    </row>
    <row r="4282" spans="1:16" x14ac:dyDescent="0.25">
      <c r="A4282" s="59">
        <v>200110706</v>
      </c>
      <c r="B4282" s="59">
        <v>200099047</v>
      </c>
      <c r="C4282" s="59" t="s">
        <v>4360</v>
      </c>
      <c r="D4282" s="59" t="s">
        <v>4372</v>
      </c>
      <c r="E4282" s="60" t="s">
        <v>4374</v>
      </c>
      <c r="F4282" s="60"/>
      <c r="G4282" s="60"/>
      <c r="H4282" s="60"/>
      <c r="I4282" s="59">
        <f t="shared" si="71"/>
        <v>30</v>
      </c>
      <c r="J4282" s="59" t="s">
        <v>1613</v>
      </c>
      <c r="K4282" s="61"/>
      <c r="L4282" s="62" t="s">
        <v>6737</v>
      </c>
      <c r="M4282" s="62" t="s">
        <v>4374</v>
      </c>
      <c r="N4282" s="72" t="str">
        <f>VLOOKUP(M4282,'Hulpblad KAR-parser'!A:C,2,FALSE)</f>
        <v>Soort Aanr spoor</v>
      </c>
      <c r="O4282" s="72" t="str">
        <f>IF(VLOOKUP(M4282,'Hulpblad KAR-parser'!A:C,3,FALSE)="","",VLOOKUP(M4282,'Hulpblad KAR-parser'!A:C,3,FALSE))</f>
        <v>Rangeerdelen</v>
      </c>
      <c r="P4282" s="136" t="str">
        <f>IF(CONCATENATE(C4282,D4282)="","",VLOOKUP(CONCATENATE(C4282,D4282),Karakteristieken!AQ:AQ,1,FALSE))</f>
        <v>Soort Aanr spoorRangeerdelen</v>
      </c>
    </row>
    <row r="4283" spans="1:16" x14ac:dyDescent="0.25">
      <c r="A4283" s="59"/>
      <c r="B4283" s="59"/>
      <c r="C4283" s="59"/>
      <c r="D4283" s="59"/>
      <c r="E4283" s="60" t="s">
        <v>10677</v>
      </c>
      <c r="F4283" s="60"/>
      <c r="G4283" s="60" t="s">
        <v>4374</v>
      </c>
      <c r="H4283" s="60"/>
      <c r="I4283" s="59">
        <f t="shared" si="71"/>
        <v>6</v>
      </c>
      <c r="J4283" s="59" t="s">
        <v>1561</v>
      </c>
      <c r="K4283" s="61"/>
      <c r="L4283" s="62" t="s">
        <v>6737</v>
      </c>
      <c r="M4283" s="62" t="s">
        <v>4374</v>
      </c>
      <c r="N4283" s="72" t="str">
        <f>VLOOKUP(M4283,'Hulpblad KAR-parser'!A:C,2,FALSE)</f>
        <v>Soort Aanr spoor</v>
      </c>
      <c r="O4283" s="72" t="str">
        <f>IF(VLOOKUP(M4283,'Hulpblad KAR-parser'!A:C,3,FALSE)="","",VLOOKUP(M4283,'Hulpblad KAR-parser'!A:C,3,FALSE))</f>
        <v>Rangeerdelen</v>
      </c>
      <c r="P4283" s="136" t="str">
        <f>IF(CONCATENATE(C4283,D4283)="","",VLOOKUP(CONCATENATE(C4283,D4283),Karakteristieken!AQ:AQ,1,FALSE))</f>
        <v/>
      </c>
    </row>
    <row r="4284" spans="1:16" x14ac:dyDescent="0.25">
      <c r="A4284" s="59">
        <v>200110707</v>
      </c>
      <c r="B4284" s="59">
        <v>200099048</v>
      </c>
      <c r="C4284" s="59" t="s">
        <v>4360</v>
      </c>
      <c r="D4284" s="59" t="s">
        <v>4384</v>
      </c>
      <c r="E4284" s="60" t="s">
        <v>4386</v>
      </c>
      <c r="F4284" s="60"/>
      <c r="G4284" s="60"/>
      <c r="H4284" s="60"/>
      <c r="I4284" s="59">
        <f t="shared" si="71"/>
        <v>22</v>
      </c>
      <c r="J4284" s="59" t="s">
        <v>1613</v>
      </c>
      <c r="K4284" s="61"/>
      <c r="L4284" s="62" t="s">
        <v>6737</v>
      </c>
      <c r="M4284" s="62" t="s">
        <v>4386</v>
      </c>
      <c r="N4284" s="72" t="str">
        <f>VLOOKUP(M4284,'Hulpblad KAR-parser'!A:C,2,FALSE)</f>
        <v>Soort Aanr spoor</v>
      </c>
      <c r="O4284" s="72" t="str">
        <f>IF(VLOOKUP(M4284,'Hulpblad KAR-parser'!A:C,3,FALSE)="","",VLOOKUP(M4284,'Hulpblad KAR-parser'!A:C,3,FALSE))</f>
        <v>Tram</v>
      </c>
      <c r="P4284" s="136" t="str">
        <f>IF(CONCATENATE(C4284,D4284)="","",VLOOKUP(CONCATENATE(C4284,D4284),Karakteristieken!AQ:AQ,1,FALSE))</f>
        <v>Soort Aanr spoorTram</v>
      </c>
    </row>
    <row r="4285" spans="1:16" x14ac:dyDescent="0.25">
      <c r="A4285" s="59"/>
      <c r="B4285" s="59"/>
      <c r="C4285" s="59"/>
      <c r="D4285" s="59"/>
      <c r="E4285" s="60" t="s">
        <v>10678</v>
      </c>
      <c r="F4285" s="60"/>
      <c r="G4285" s="60" t="s">
        <v>4386</v>
      </c>
      <c r="H4285" s="60"/>
      <c r="I4285" s="59">
        <f t="shared" si="71"/>
        <v>6</v>
      </c>
      <c r="J4285" s="59" t="s">
        <v>1561</v>
      </c>
      <c r="K4285" s="61"/>
      <c r="L4285" s="62" t="s">
        <v>6737</v>
      </c>
      <c r="M4285" s="62" t="s">
        <v>4386</v>
      </c>
      <c r="N4285" s="72" t="str">
        <f>VLOOKUP(M4285,'Hulpblad KAR-parser'!A:C,2,FALSE)</f>
        <v>Soort Aanr spoor</v>
      </c>
      <c r="O4285" s="72" t="str">
        <f>IF(VLOOKUP(M4285,'Hulpblad KAR-parser'!A:C,3,FALSE)="","",VLOOKUP(M4285,'Hulpblad KAR-parser'!A:C,3,FALSE))</f>
        <v>Tram</v>
      </c>
      <c r="P4285" s="136" t="str">
        <f>IF(CONCATENATE(C4285,D4285)="","",VLOOKUP(CONCATENATE(C4285,D4285),Karakteristieken!AQ:AQ,1,FALSE))</f>
        <v/>
      </c>
    </row>
    <row r="4286" spans="1:16" x14ac:dyDescent="0.25">
      <c r="A4286" s="59">
        <v>200110708</v>
      </c>
      <c r="B4286" s="59">
        <v>200099049</v>
      </c>
      <c r="C4286" s="59" t="s">
        <v>4360</v>
      </c>
      <c r="D4286" s="59" t="s">
        <v>4390</v>
      </c>
      <c r="E4286" s="60" t="s">
        <v>4392</v>
      </c>
      <c r="F4286" s="60"/>
      <c r="G4286" s="60"/>
      <c r="H4286" s="60"/>
      <c r="I4286" s="59">
        <f t="shared" si="71"/>
        <v>30</v>
      </c>
      <c r="J4286" s="59" t="s">
        <v>1613</v>
      </c>
      <c r="K4286" s="61"/>
      <c r="L4286" s="62" t="s">
        <v>6737</v>
      </c>
      <c r="M4286" s="62" t="s">
        <v>4392</v>
      </c>
      <c r="N4286" s="72" t="str">
        <f>VLOOKUP(M4286,'Hulpblad KAR-parser'!A:C,2,FALSE)</f>
        <v>Soort Aanr spoor</v>
      </c>
      <c r="O4286" s="72" t="str">
        <f>IF(VLOOKUP(M4286,'Hulpblad KAR-parser'!A:C,3,FALSE)="","",VLOOKUP(M4286,'Hulpblad KAR-parser'!A:C,3,FALSE))</f>
        <v>Zwaar voertuig</v>
      </c>
      <c r="P4286" s="136" t="str">
        <f>IF(CONCATENATE(C4286,D4286)="","",VLOOKUP(CONCATENATE(C4286,D4286),Karakteristieken!AQ:AQ,1,FALSE))</f>
        <v>Soort Aanr spoorZwaar voertuig</v>
      </c>
    </row>
    <row r="4287" spans="1:16" x14ac:dyDescent="0.25">
      <c r="A4287" s="59"/>
      <c r="B4287" s="59"/>
      <c r="C4287" s="59"/>
      <c r="D4287" s="59"/>
      <c r="E4287" s="60" t="s">
        <v>10679</v>
      </c>
      <c r="F4287" s="60"/>
      <c r="G4287" s="60" t="s">
        <v>4392</v>
      </c>
      <c r="H4287" s="60"/>
      <c r="I4287" s="59">
        <f t="shared" si="71"/>
        <v>6</v>
      </c>
      <c r="J4287" s="59" t="s">
        <v>1561</v>
      </c>
      <c r="K4287" s="61"/>
      <c r="L4287" s="62" t="s">
        <v>6737</v>
      </c>
      <c r="M4287" s="62" t="s">
        <v>4392</v>
      </c>
      <c r="N4287" s="72" t="str">
        <f>VLOOKUP(M4287,'Hulpblad KAR-parser'!A:C,2,FALSE)</f>
        <v>Soort Aanr spoor</v>
      </c>
      <c r="O4287" s="72" t="str">
        <f>IF(VLOOKUP(M4287,'Hulpblad KAR-parser'!A:C,3,FALSE)="","",VLOOKUP(M4287,'Hulpblad KAR-parser'!A:C,3,FALSE))</f>
        <v>Zwaar voertuig</v>
      </c>
      <c r="P4287" s="136" t="str">
        <f>IF(CONCATENATE(C4287,D4287)="","",VLOOKUP(CONCATENATE(C4287,D4287),Karakteristieken!AQ:AQ,1,FALSE))</f>
        <v/>
      </c>
    </row>
    <row r="4288" spans="1:16" x14ac:dyDescent="0.25">
      <c r="A4288" s="67">
        <v>200110709</v>
      </c>
      <c r="B4288" s="67">
        <v>200099050</v>
      </c>
      <c r="C4288" s="67" t="s">
        <v>4406</v>
      </c>
      <c r="D4288" s="67"/>
      <c r="E4288" s="68" t="s">
        <v>6447</v>
      </c>
      <c r="F4288" s="68"/>
      <c r="G4288" s="68"/>
      <c r="H4288" s="68"/>
      <c r="I4288" s="67">
        <f t="shared" si="71"/>
        <v>15</v>
      </c>
      <c r="J4288" s="67" t="s">
        <v>1613</v>
      </c>
      <c r="K4288" s="91" t="s">
        <v>12550</v>
      </c>
      <c r="L4288" s="62" t="s">
        <v>6737</v>
      </c>
      <c r="M4288" s="62" t="s">
        <v>6447</v>
      </c>
      <c r="N4288" s="72" t="e">
        <f>VLOOKUP(M4288,'Hulpblad KAR-parser'!A:C,2,FALSE)</f>
        <v>#N/A</v>
      </c>
      <c r="O4288" s="72" t="e">
        <f>IF(VLOOKUP(M4288,'Hulpblad KAR-parser'!A:C,3,FALSE)="","",VLOOKUP(M4288,'Hulpblad KAR-parser'!A:C,3,FALSE))</f>
        <v>#N/A</v>
      </c>
      <c r="P4288" s="136" t="e">
        <f>IF(CONCATENATE(C4288,D4288)="","",VLOOKUP(CONCATENATE(C4288,D4288),Karakteristieken!AQ:AQ,1,FALSE))</f>
        <v>#N/A</v>
      </c>
    </row>
    <row r="4289" spans="1:16" x14ac:dyDescent="0.25">
      <c r="A4289" s="67"/>
      <c r="B4289" s="67"/>
      <c r="C4289" s="67"/>
      <c r="D4289" s="67"/>
      <c r="E4289" s="68" t="s">
        <v>10704</v>
      </c>
      <c r="F4289" s="68"/>
      <c r="G4289" s="68" t="s">
        <v>6447</v>
      </c>
      <c r="H4289" s="68"/>
      <c r="I4289" s="67">
        <f t="shared" si="71"/>
        <v>7</v>
      </c>
      <c r="J4289" s="67" t="s">
        <v>1561</v>
      </c>
      <c r="K4289" s="91" t="s">
        <v>12550</v>
      </c>
      <c r="L4289" s="62" t="s">
        <v>6737</v>
      </c>
      <c r="M4289" s="62" t="s">
        <v>6447</v>
      </c>
      <c r="N4289" s="72" t="e">
        <f>VLOOKUP(M4289,'Hulpblad KAR-parser'!A:C,2,FALSE)</f>
        <v>#N/A</v>
      </c>
      <c r="O4289" s="72" t="e">
        <f>IF(VLOOKUP(M4289,'Hulpblad KAR-parser'!A:C,3,FALSE)="","",VLOOKUP(M4289,'Hulpblad KAR-parser'!A:C,3,FALSE))</f>
        <v>#N/A</v>
      </c>
      <c r="P4289" s="136" t="str">
        <f>IF(CONCATENATE(C4289,D4289)="","",VLOOKUP(CONCATENATE(C4289,D4289),Karakteristieken!AQ:AQ,1,FALSE))</f>
        <v/>
      </c>
    </row>
    <row r="4290" spans="1:16" x14ac:dyDescent="0.25">
      <c r="A4290" s="59">
        <v>200110710</v>
      </c>
      <c r="B4290" s="59">
        <v>200099051</v>
      </c>
      <c r="C4290" s="59" t="s">
        <v>4406</v>
      </c>
      <c r="D4290" s="59" t="s">
        <v>4407</v>
      </c>
      <c r="E4290" s="60" t="s">
        <v>4410</v>
      </c>
      <c r="F4290" s="60"/>
      <c r="G4290" s="60"/>
      <c r="H4290" s="60"/>
      <c r="I4290" s="59">
        <f t="shared" si="71"/>
        <v>26</v>
      </c>
      <c r="J4290" s="59" t="s">
        <v>1613</v>
      </c>
      <c r="K4290" s="61"/>
      <c r="L4290" s="62" t="s">
        <v>6737</v>
      </c>
      <c r="M4290" s="62" t="s">
        <v>4410</v>
      </c>
      <c r="N4290" s="72" t="str">
        <f>VLOOKUP(M4290,'Hulpblad KAR-parser'!A:C,2,FALSE)</f>
        <v>Soort Aanr weg</v>
      </c>
      <c r="O4290" s="72" t="str">
        <f>IF(VLOOKUP(M4290,'Hulpblad KAR-parser'!A:C,3,FALSE)="","",VLOOKUP(M4290,'Hulpblad KAR-parser'!A:C,3,FALSE))</f>
        <v>Aanrijding</v>
      </c>
      <c r="P4290" s="136" t="str">
        <f>IF(CONCATENATE(C4290,D4290)="","",VLOOKUP(CONCATENATE(C4290,D4290),Karakteristieken!AQ:AQ,1,FALSE))</f>
        <v>Soort Aanr wegAanrijding</v>
      </c>
    </row>
    <row r="4291" spans="1:16" x14ac:dyDescent="0.25">
      <c r="A4291" s="59"/>
      <c r="B4291" s="59"/>
      <c r="C4291" s="59"/>
      <c r="D4291" s="59"/>
      <c r="E4291" s="60" t="s">
        <v>10681</v>
      </c>
      <c r="F4291" s="60"/>
      <c r="G4291" s="60" t="s">
        <v>4410</v>
      </c>
      <c r="H4291" s="60"/>
      <c r="I4291" s="59">
        <f t="shared" si="71"/>
        <v>6</v>
      </c>
      <c r="J4291" s="59" t="s">
        <v>1561</v>
      </c>
      <c r="K4291" s="61"/>
      <c r="L4291" s="62" t="s">
        <v>6737</v>
      </c>
      <c r="M4291" s="62" t="s">
        <v>4410</v>
      </c>
      <c r="N4291" s="72" t="str">
        <f>VLOOKUP(M4291,'Hulpblad KAR-parser'!A:C,2,FALSE)</f>
        <v>Soort Aanr weg</v>
      </c>
      <c r="O4291" s="72" t="str">
        <f>IF(VLOOKUP(M4291,'Hulpblad KAR-parser'!A:C,3,FALSE)="","",VLOOKUP(M4291,'Hulpblad KAR-parser'!A:C,3,FALSE))</f>
        <v>Aanrijding</v>
      </c>
      <c r="P4291" s="136" t="str">
        <f>IF(CONCATENATE(C4291,D4291)="","",VLOOKUP(CONCATENATE(C4291,D4291),Karakteristieken!AQ:AQ,1,FALSE))</f>
        <v/>
      </c>
    </row>
    <row r="4292" spans="1:16" x14ac:dyDescent="0.25">
      <c r="A4292" s="59">
        <v>200110711</v>
      </c>
      <c r="B4292" s="59">
        <v>200099052</v>
      </c>
      <c r="C4292" s="59" t="s">
        <v>4406</v>
      </c>
      <c r="D4292" s="59" t="s">
        <v>4411</v>
      </c>
      <c r="E4292" s="60" t="s">
        <v>4413</v>
      </c>
      <c r="F4292" s="60"/>
      <c r="G4292" s="60"/>
      <c r="H4292" s="60"/>
      <c r="I4292" s="59">
        <f t="shared" si="71"/>
        <v>20</v>
      </c>
      <c r="J4292" s="59" t="s">
        <v>1613</v>
      </c>
      <c r="K4292" s="61"/>
      <c r="L4292" s="62" t="s">
        <v>6737</v>
      </c>
      <c r="M4292" s="62" t="s">
        <v>4413</v>
      </c>
      <c r="N4292" s="72" t="str">
        <f>VLOOKUP(M4292,'Hulpblad KAR-parser'!A:C,2,FALSE)</f>
        <v>Soort Aanr weg</v>
      </c>
      <c r="O4292" s="72" t="str">
        <f>IF(VLOOKUP(M4292,'Hulpblad KAR-parser'!A:C,3,FALSE)="","",VLOOKUP(M4292,'Hulpblad KAR-parser'!A:C,3,FALSE))</f>
        <v>Auto</v>
      </c>
      <c r="P4292" s="136" t="str">
        <f>IF(CONCATENATE(C4292,D4292)="","",VLOOKUP(CONCATENATE(C4292,D4292),Karakteristieken!AQ:AQ,1,FALSE))</f>
        <v>Soort Aanr wegAuto</v>
      </c>
    </row>
    <row r="4293" spans="1:16" x14ac:dyDescent="0.25">
      <c r="A4293" s="59"/>
      <c r="B4293" s="59"/>
      <c r="C4293" s="59"/>
      <c r="D4293" s="59"/>
      <c r="E4293" s="60" t="s">
        <v>10682</v>
      </c>
      <c r="F4293" s="60"/>
      <c r="G4293" s="60" t="s">
        <v>4413</v>
      </c>
      <c r="H4293" s="60"/>
      <c r="I4293" s="59">
        <f t="shared" si="71"/>
        <v>6</v>
      </c>
      <c r="J4293" s="59" t="s">
        <v>1561</v>
      </c>
      <c r="K4293" s="61"/>
      <c r="L4293" s="62" t="s">
        <v>6737</v>
      </c>
      <c r="M4293" s="62" t="s">
        <v>4413</v>
      </c>
      <c r="N4293" s="72" t="str">
        <f>VLOOKUP(M4293,'Hulpblad KAR-parser'!A:C,2,FALSE)</f>
        <v>Soort Aanr weg</v>
      </c>
      <c r="O4293" s="72" t="str">
        <f>IF(VLOOKUP(M4293,'Hulpblad KAR-parser'!A:C,3,FALSE)="","",VLOOKUP(M4293,'Hulpblad KAR-parser'!A:C,3,FALSE))</f>
        <v>Auto</v>
      </c>
      <c r="P4293" s="136" t="str">
        <f>IF(CONCATENATE(C4293,D4293)="","",VLOOKUP(CONCATENATE(C4293,D4293),Karakteristieken!AQ:AQ,1,FALSE))</f>
        <v/>
      </c>
    </row>
    <row r="4294" spans="1:16" x14ac:dyDescent="0.25">
      <c r="A4294" s="59">
        <v>200110712</v>
      </c>
      <c r="B4294" s="59">
        <v>200099053</v>
      </c>
      <c r="C4294" s="59" t="s">
        <v>4406</v>
      </c>
      <c r="D4294" s="59" t="s">
        <v>4414</v>
      </c>
      <c r="E4294" s="60" t="s">
        <v>4416</v>
      </c>
      <c r="F4294" s="60"/>
      <c r="G4294" s="60"/>
      <c r="H4294" s="60"/>
      <c r="I4294" s="59">
        <f t="shared" si="71"/>
        <v>25</v>
      </c>
      <c r="J4294" s="59" t="s">
        <v>1613</v>
      </c>
      <c r="K4294" s="61"/>
      <c r="L4294" s="62" t="s">
        <v>6737</v>
      </c>
      <c r="M4294" s="62" t="s">
        <v>4416</v>
      </c>
      <c r="N4294" s="72" t="str">
        <f>VLOOKUP(M4294,'Hulpblad KAR-parser'!A:C,2,FALSE)</f>
        <v>Soort Aanr weg</v>
      </c>
      <c r="O4294" s="72" t="str">
        <f>IF(VLOOKUP(M4294,'Hulpblad KAR-parser'!A:C,3,FALSE)="","",VLOOKUP(M4294,'Hulpblad KAR-parser'!A:C,3,FALSE))</f>
        <v>Auto-auto</v>
      </c>
      <c r="P4294" s="136" t="str">
        <f>IF(CONCATENATE(C4294,D4294)="","",VLOOKUP(CONCATENATE(C4294,D4294),Karakteristieken!AQ:AQ,1,FALSE))</f>
        <v>Soort Aanr wegAuto-auto</v>
      </c>
    </row>
    <row r="4295" spans="1:16" x14ac:dyDescent="0.25">
      <c r="A4295" s="59"/>
      <c r="B4295" s="59"/>
      <c r="C4295" s="59"/>
      <c r="D4295" s="59"/>
      <c r="E4295" s="60" t="s">
        <v>10683</v>
      </c>
      <c r="F4295" s="60"/>
      <c r="G4295" s="60" t="s">
        <v>4416</v>
      </c>
      <c r="H4295" s="60"/>
      <c r="I4295" s="59">
        <f t="shared" si="71"/>
        <v>6</v>
      </c>
      <c r="J4295" s="59" t="s">
        <v>1561</v>
      </c>
      <c r="K4295" s="61"/>
      <c r="L4295" s="62" t="s">
        <v>6737</v>
      </c>
      <c r="M4295" s="62" t="s">
        <v>4416</v>
      </c>
      <c r="N4295" s="72" t="str">
        <f>VLOOKUP(M4295,'Hulpblad KAR-parser'!A:C,2,FALSE)</f>
        <v>Soort Aanr weg</v>
      </c>
      <c r="O4295" s="72" t="str">
        <f>IF(VLOOKUP(M4295,'Hulpblad KAR-parser'!A:C,3,FALSE)="","",VLOOKUP(M4295,'Hulpblad KAR-parser'!A:C,3,FALSE))</f>
        <v>Auto-auto</v>
      </c>
      <c r="P4295" s="136" t="str">
        <f>IF(CONCATENATE(C4295,D4295)="","",VLOOKUP(CONCATENATE(C4295,D4295),Karakteristieken!AQ:AQ,1,FALSE))</f>
        <v/>
      </c>
    </row>
    <row r="4296" spans="1:16" x14ac:dyDescent="0.25">
      <c r="A4296" s="59">
        <v>200110713</v>
      </c>
      <c r="B4296" s="59">
        <v>200099054</v>
      </c>
      <c r="C4296" s="59" t="s">
        <v>4406</v>
      </c>
      <c r="D4296" s="59" t="s">
        <v>4442</v>
      </c>
      <c r="E4296" s="60" t="s">
        <v>4444</v>
      </c>
      <c r="F4296" s="60"/>
      <c r="G4296" s="60"/>
      <c r="H4296" s="60"/>
      <c r="I4296" s="59">
        <f t="shared" si="71"/>
        <v>20</v>
      </c>
      <c r="J4296" s="59" t="s">
        <v>1613</v>
      </c>
      <c r="K4296" s="61"/>
      <c r="L4296" s="62" t="s">
        <v>6737</v>
      </c>
      <c r="M4296" s="62" t="s">
        <v>4444</v>
      </c>
      <c r="N4296" s="72" t="str">
        <f>VLOOKUP(M4296,'Hulpblad KAR-parser'!A:C,2,FALSE)</f>
        <v>Soort Aanr weg</v>
      </c>
      <c r="O4296" s="72" t="str">
        <f>IF(VLOOKUP(M4296,'Hulpblad KAR-parser'!A:C,3,FALSE)="","",VLOOKUP(M4296,'Hulpblad KAR-parser'!A:C,3,FALSE))</f>
        <v>Boom</v>
      </c>
      <c r="P4296" s="136" t="str">
        <f>IF(CONCATENATE(C4296,D4296)="","",VLOOKUP(CONCATENATE(C4296,D4296),Karakteristieken!AQ:AQ,1,FALSE))</f>
        <v>Soort Aanr wegBoom</v>
      </c>
    </row>
    <row r="4297" spans="1:16" x14ac:dyDescent="0.25">
      <c r="A4297" s="59"/>
      <c r="B4297" s="59"/>
      <c r="C4297" s="59"/>
      <c r="D4297" s="59"/>
      <c r="E4297" s="60" t="s">
        <v>10684</v>
      </c>
      <c r="F4297" s="60"/>
      <c r="G4297" s="60" t="s">
        <v>4444</v>
      </c>
      <c r="H4297" s="60"/>
      <c r="I4297" s="59">
        <f t="shared" si="71"/>
        <v>6</v>
      </c>
      <c r="J4297" s="59" t="s">
        <v>1561</v>
      </c>
      <c r="K4297" s="61"/>
      <c r="L4297" s="62" t="s">
        <v>6737</v>
      </c>
      <c r="M4297" s="62" t="s">
        <v>4444</v>
      </c>
      <c r="N4297" s="72" t="str">
        <f>VLOOKUP(M4297,'Hulpblad KAR-parser'!A:C,2,FALSE)</f>
        <v>Soort Aanr weg</v>
      </c>
      <c r="O4297" s="72" t="str">
        <f>IF(VLOOKUP(M4297,'Hulpblad KAR-parser'!A:C,3,FALSE)="","",VLOOKUP(M4297,'Hulpblad KAR-parser'!A:C,3,FALSE))</f>
        <v>Boom</v>
      </c>
      <c r="P4297" s="136" t="str">
        <f>IF(CONCATENATE(C4297,D4297)="","",VLOOKUP(CONCATENATE(C4297,D4297),Karakteristieken!AQ:AQ,1,FALSE))</f>
        <v/>
      </c>
    </row>
    <row r="4298" spans="1:16" x14ac:dyDescent="0.25">
      <c r="A4298" s="59">
        <v>200110714</v>
      </c>
      <c r="B4298" s="59">
        <v>200099055</v>
      </c>
      <c r="C4298" s="59" t="s">
        <v>4406</v>
      </c>
      <c r="D4298" s="59" t="s">
        <v>4434</v>
      </c>
      <c r="E4298" s="60" t="s">
        <v>4436</v>
      </c>
      <c r="F4298" s="60"/>
      <c r="G4298" s="60"/>
      <c r="H4298" s="60"/>
      <c r="I4298" s="59">
        <f t="shared" si="71"/>
        <v>25</v>
      </c>
      <c r="J4298" s="59" t="s">
        <v>1613</v>
      </c>
      <c r="K4298" s="61"/>
      <c r="L4298" s="62" t="s">
        <v>6737</v>
      </c>
      <c r="M4298" s="62" t="s">
        <v>4436</v>
      </c>
      <c r="N4298" s="72" t="str">
        <f>VLOOKUP(M4298,'Hulpblad KAR-parser'!A:C,2,FALSE)</f>
        <v>Soort Aanr weg</v>
      </c>
      <c r="O4298" s="72" t="str">
        <f>IF(VLOOKUP(M4298,'Hulpblad KAR-parser'!A:C,3,FALSE)="","",VLOOKUP(M4298,'Hulpblad KAR-parser'!A:C,3,FALSE))</f>
        <v>Bromfiets</v>
      </c>
      <c r="P4298" s="136" t="str">
        <f>IF(CONCATENATE(C4298,D4298)="","",VLOOKUP(CONCATENATE(C4298,D4298),Karakteristieken!AQ:AQ,1,FALSE))</f>
        <v>Soort Aanr wegBromfiets</v>
      </c>
    </row>
    <row r="4299" spans="1:16" x14ac:dyDescent="0.25">
      <c r="A4299" s="59"/>
      <c r="B4299" s="59"/>
      <c r="C4299" s="59"/>
      <c r="D4299" s="59"/>
      <c r="E4299" s="60" t="s">
        <v>10685</v>
      </c>
      <c r="F4299" s="60"/>
      <c r="G4299" s="60" t="s">
        <v>4436</v>
      </c>
      <c r="H4299" s="60"/>
      <c r="I4299" s="59">
        <f t="shared" si="71"/>
        <v>6</v>
      </c>
      <c r="J4299" s="59" t="s">
        <v>1561</v>
      </c>
      <c r="K4299" s="61"/>
      <c r="L4299" s="62" t="s">
        <v>6737</v>
      </c>
      <c r="M4299" s="62" t="s">
        <v>4436</v>
      </c>
      <c r="N4299" s="72" t="str">
        <f>VLOOKUP(M4299,'Hulpblad KAR-parser'!A:C,2,FALSE)</f>
        <v>Soort Aanr weg</v>
      </c>
      <c r="O4299" s="72" t="str">
        <f>IF(VLOOKUP(M4299,'Hulpblad KAR-parser'!A:C,3,FALSE)="","",VLOOKUP(M4299,'Hulpblad KAR-parser'!A:C,3,FALSE))</f>
        <v>Bromfiets</v>
      </c>
      <c r="P4299" s="136" t="str">
        <f>IF(CONCATENATE(C4299,D4299)="","",VLOOKUP(CONCATENATE(C4299,D4299),Karakteristieken!AQ:AQ,1,FALSE))</f>
        <v/>
      </c>
    </row>
    <row r="4300" spans="1:16" x14ac:dyDescent="0.25">
      <c r="A4300" s="59">
        <v>200110715</v>
      </c>
      <c r="B4300" s="59">
        <v>200099056</v>
      </c>
      <c r="C4300" s="59" t="s">
        <v>4406</v>
      </c>
      <c r="D4300" s="59" t="s">
        <v>4417</v>
      </c>
      <c r="E4300" s="60" t="s">
        <v>4419</v>
      </c>
      <c r="F4300" s="60"/>
      <c r="G4300" s="60"/>
      <c r="H4300" s="60"/>
      <c r="I4300" s="59">
        <f t="shared" si="71"/>
        <v>19</v>
      </c>
      <c r="J4300" s="59" t="s">
        <v>1613</v>
      </c>
      <c r="K4300" s="61"/>
      <c r="L4300" s="62" t="s">
        <v>6737</v>
      </c>
      <c r="M4300" s="62" t="s">
        <v>4419</v>
      </c>
      <c r="N4300" s="72" t="str">
        <f>VLOOKUP(M4300,'Hulpblad KAR-parser'!A:C,2,FALSE)</f>
        <v>Soort Aanr weg</v>
      </c>
      <c r="O4300" s="72" t="str">
        <f>IF(VLOOKUP(M4300,'Hulpblad KAR-parser'!A:C,3,FALSE)="","",VLOOKUP(M4300,'Hulpblad KAR-parser'!A:C,3,FALSE))</f>
        <v>Bus</v>
      </c>
      <c r="P4300" s="136" t="str">
        <f>IF(CONCATENATE(C4300,D4300)="","",VLOOKUP(CONCATENATE(C4300,D4300),Karakteristieken!AQ:AQ,1,FALSE))</f>
        <v>Soort Aanr wegBus</v>
      </c>
    </row>
    <row r="4301" spans="1:16" x14ac:dyDescent="0.25">
      <c r="A4301" s="59"/>
      <c r="B4301" s="59"/>
      <c r="C4301" s="59"/>
      <c r="D4301" s="59"/>
      <c r="E4301" s="60" t="s">
        <v>10686</v>
      </c>
      <c r="F4301" s="60"/>
      <c r="G4301" s="60" t="s">
        <v>4419</v>
      </c>
      <c r="H4301" s="60"/>
      <c r="I4301" s="59">
        <f t="shared" si="71"/>
        <v>6</v>
      </c>
      <c r="J4301" s="59" t="s">
        <v>1561</v>
      </c>
      <c r="K4301" s="61"/>
      <c r="L4301" s="62" t="s">
        <v>6737</v>
      </c>
      <c r="M4301" s="62" t="s">
        <v>4419</v>
      </c>
      <c r="N4301" s="72" t="str">
        <f>VLOOKUP(M4301,'Hulpblad KAR-parser'!A:C,2,FALSE)</f>
        <v>Soort Aanr weg</v>
      </c>
      <c r="O4301" s="72" t="str">
        <f>IF(VLOOKUP(M4301,'Hulpblad KAR-parser'!A:C,3,FALSE)="","",VLOOKUP(M4301,'Hulpblad KAR-parser'!A:C,3,FALSE))</f>
        <v>Bus</v>
      </c>
      <c r="P4301" s="136" t="str">
        <f>IF(CONCATENATE(C4301,D4301)="","",VLOOKUP(CONCATENATE(C4301,D4301),Karakteristieken!AQ:AQ,1,FALSE))</f>
        <v/>
      </c>
    </row>
    <row r="4302" spans="1:16" x14ac:dyDescent="0.25">
      <c r="A4302" s="59">
        <v>200110716</v>
      </c>
      <c r="B4302" s="59">
        <v>200099057</v>
      </c>
      <c r="C4302" s="59" t="s">
        <v>4406</v>
      </c>
      <c r="D4302" s="59" t="s">
        <v>77</v>
      </c>
      <c r="E4302" s="60" t="s">
        <v>4459</v>
      </c>
      <c r="F4302" s="60"/>
      <c r="G4302" s="60"/>
      <c r="H4302" s="60"/>
      <c r="I4302" s="59">
        <f t="shared" si="71"/>
        <v>20</v>
      </c>
      <c r="J4302" s="59" t="s">
        <v>1613</v>
      </c>
      <c r="K4302" s="61"/>
      <c r="L4302" s="62" t="s">
        <v>6737</v>
      </c>
      <c r="M4302" s="62" t="s">
        <v>4459</v>
      </c>
      <c r="N4302" s="72" t="str">
        <f>VLOOKUP(M4302,'Hulpblad KAR-parser'!A:C,2,FALSE)</f>
        <v>Soort Aanr weg</v>
      </c>
      <c r="O4302" s="72" t="str">
        <f>IF(VLOOKUP(M4302,'Hulpblad KAR-parser'!A:C,3,FALSE)="","",VLOOKUP(M4302,'Hulpblad KAR-parser'!A:C,3,FALSE))</f>
        <v>Dier</v>
      </c>
      <c r="P4302" s="136" t="str">
        <f>IF(CONCATENATE(C4302,D4302)="","",VLOOKUP(CONCATENATE(C4302,D4302),Karakteristieken!AQ:AQ,1,FALSE))</f>
        <v>Soort Aanr wegDier</v>
      </c>
    </row>
    <row r="4303" spans="1:16" x14ac:dyDescent="0.25">
      <c r="A4303" s="59"/>
      <c r="B4303" s="59"/>
      <c r="C4303" s="59"/>
      <c r="D4303" s="59"/>
      <c r="E4303" s="60" t="s">
        <v>10687</v>
      </c>
      <c r="F4303" s="60"/>
      <c r="G4303" s="60" t="s">
        <v>4459</v>
      </c>
      <c r="H4303" s="60"/>
      <c r="I4303" s="59">
        <f t="shared" si="71"/>
        <v>6</v>
      </c>
      <c r="J4303" s="59" t="s">
        <v>1561</v>
      </c>
      <c r="K4303" s="61"/>
      <c r="L4303" s="62" t="s">
        <v>6737</v>
      </c>
      <c r="M4303" s="62" t="s">
        <v>4459</v>
      </c>
      <c r="N4303" s="72" t="str">
        <f>VLOOKUP(M4303,'Hulpblad KAR-parser'!A:C,2,FALSE)</f>
        <v>Soort Aanr weg</v>
      </c>
      <c r="O4303" s="72" t="str">
        <f>IF(VLOOKUP(M4303,'Hulpblad KAR-parser'!A:C,3,FALSE)="","",VLOOKUP(M4303,'Hulpblad KAR-parser'!A:C,3,FALSE))</f>
        <v>Dier</v>
      </c>
      <c r="P4303" s="136" t="str">
        <f>IF(CONCATENATE(C4303,D4303)="","",VLOOKUP(CONCATENATE(C4303,D4303),Karakteristieken!AQ:AQ,1,FALSE))</f>
        <v/>
      </c>
    </row>
    <row r="4304" spans="1:16" x14ac:dyDescent="0.25">
      <c r="A4304" s="59">
        <v>200110717</v>
      </c>
      <c r="B4304" s="59">
        <v>200099058</v>
      </c>
      <c r="C4304" s="59" t="s">
        <v>4406</v>
      </c>
      <c r="D4304" s="59" t="s">
        <v>4420</v>
      </c>
      <c r="E4304" s="60" t="s">
        <v>4422</v>
      </c>
      <c r="F4304" s="60"/>
      <c r="G4304" s="60"/>
      <c r="H4304" s="60"/>
      <c r="I4304" s="59">
        <f t="shared" si="71"/>
        <v>28</v>
      </c>
      <c r="J4304" s="59" t="s">
        <v>1613</v>
      </c>
      <c r="K4304" s="61"/>
      <c r="L4304" s="62" t="s">
        <v>6737</v>
      </c>
      <c r="M4304" s="62" t="s">
        <v>4422</v>
      </c>
      <c r="N4304" s="72" t="str">
        <f>VLOOKUP(M4304,'Hulpblad KAR-parser'!A:C,2,FALSE)</f>
        <v>Soort Aanr weg</v>
      </c>
      <c r="O4304" s="72" t="str">
        <f>IF(VLOOKUP(M4304,'Hulpblad KAR-parser'!A:C,3,FALSE)="","",VLOOKUP(M4304,'Hulpblad KAR-parser'!A:C,3,FALSE))</f>
        <v>Dubbeldekkerbus</v>
      </c>
      <c r="P4304" s="136" t="str">
        <f>IF(CONCATENATE(C4304,D4304)="","",VLOOKUP(CONCATENATE(C4304,D4304),Karakteristieken!AQ:AQ,1,FALSE))</f>
        <v>Soort Aanr wegDubbeldekkerbus</v>
      </c>
    </row>
    <row r="4305" spans="1:16" x14ac:dyDescent="0.25">
      <c r="A4305" s="59"/>
      <c r="B4305" s="59"/>
      <c r="C4305" s="59"/>
      <c r="D4305" s="59"/>
      <c r="E4305" s="60" t="s">
        <v>10688</v>
      </c>
      <c r="F4305" s="60"/>
      <c r="G4305" s="60" t="s">
        <v>4422</v>
      </c>
      <c r="H4305" s="60"/>
      <c r="I4305" s="59">
        <f t="shared" si="71"/>
        <v>6</v>
      </c>
      <c r="J4305" s="59" t="s">
        <v>1561</v>
      </c>
      <c r="K4305" s="61"/>
      <c r="L4305" s="62" t="s">
        <v>6737</v>
      </c>
      <c r="M4305" s="62" t="s">
        <v>4422</v>
      </c>
      <c r="N4305" s="72" t="str">
        <f>VLOOKUP(M4305,'Hulpblad KAR-parser'!A:C,2,FALSE)</f>
        <v>Soort Aanr weg</v>
      </c>
      <c r="O4305" s="72" t="str">
        <f>IF(VLOOKUP(M4305,'Hulpblad KAR-parser'!A:C,3,FALSE)="","",VLOOKUP(M4305,'Hulpblad KAR-parser'!A:C,3,FALSE))</f>
        <v>Dubbeldekkerbus</v>
      </c>
      <c r="P4305" s="136" t="str">
        <f>IF(CONCATENATE(C4305,D4305)="","",VLOOKUP(CONCATENATE(C4305,D4305),Karakteristieken!AQ:AQ,1,FALSE))</f>
        <v/>
      </c>
    </row>
    <row r="4306" spans="1:16" x14ac:dyDescent="0.25">
      <c r="A4306" s="59">
        <v>200110718</v>
      </c>
      <c r="B4306" s="59">
        <v>200099059</v>
      </c>
      <c r="C4306" s="59" t="s">
        <v>4406</v>
      </c>
      <c r="D4306" s="59" t="s">
        <v>4449</v>
      </c>
      <c r="E4306" s="60" t="s">
        <v>4451</v>
      </c>
      <c r="F4306" s="60"/>
      <c r="G4306" s="60"/>
      <c r="H4306" s="60"/>
      <c r="I4306" s="59">
        <f t="shared" si="71"/>
        <v>25</v>
      </c>
      <c r="J4306" s="59" t="s">
        <v>1613</v>
      </c>
      <c r="K4306" s="61"/>
      <c r="L4306" s="62" t="s">
        <v>6737</v>
      </c>
      <c r="M4306" s="62" t="s">
        <v>4451</v>
      </c>
      <c r="N4306" s="72" t="str">
        <f>VLOOKUP(M4306,'Hulpblad KAR-parser'!A:C,2,FALSE)</f>
        <v>Soort Aanr weg</v>
      </c>
      <c r="O4306" s="72" t="str">
        <f>IF(VLOOKUP(M4306,'Hulpblad KAR-parser'!A:C,3,FALSE)="","",VLOOKUP(M4306,'Hulpblad KAR-parser'!A:C,3,FALSE))</f>
        <v>Eenzijdig</v>
      </c>
      <c r="P4306" s="136" t="str">
        <f>IF(CONCATENATE(C4306,D4306)="","",VLOOKUP(CONCATENATE(C4306,D4306),Karakteristieken!AQ:AQ,1,FALSE))</f>
        <v>Soort Aanr wegEenzijdig</v>
      </c>
    </row>
    <row r="4307" spans="1:16" x14ac:dyDescent="0.25">
      <c r="A4307" s="59"/>
      <c r="B4307" s="59"/>
      <c r="C4307" s="59"/>
      <c r="D4307" s="59"/>
      <c r="E4307" s="60" t="s">
        <v>10689</v>
      </c>
      <c r="F4307" s="60"/>
      <c r="G4307" s="60" t="s">
        <v>4451</v>
      </c>
      <c r="H4307" s="60"/>
      <c r="I4307" s="59">
        <f t="shared" si="71"/>
        <v>6</v>
      </c>
      <c r="J4307" s="59" t="s">
        <v>1561</v>
      </c>
      <c r="K4307" s="61"/>
      <c r="L4307" s="62" t="s">
        <v>6737</v>
      </c>
      <c r="M4307" s="62" t="s">
        <v>4451</v>
      </c>
      <c r="N4307" s="72" t="str">
        <f>VLOOKUP(M4307,'Hulpblad KAR-parser'!A:C,2,FALSE)</f>
        <v>Soort Aanr weg</v>
      </c>
      <c r="O4307" s="72" t="str">
        <f>IF(VLOOKUP(M4307,'Hulpblad KAR-parser'!A:C,3,FALSE)="","",VLOOKUP(M4307,'Hulpblad KAR-parser'!A:C,3,FALSE))</f>
        <v>Eenzijdig</v>
      </c>
      <c r="P4307" s="136" t="str">
        <f>IF(CONCATENATE(C4307,D4307)="","",VLOOKUP(CONCATENATE(C4307,D4307),Karakteristieken!AQ:AQ,1,FALSE))</f>
        <v/>
      </c>
    </row>
    <row r="4308" spans="1:16" x14ac:dyDescent="0.25">
      <c r="A4308" s="59">
        <v>200110719</v>
      </c>
      <c r="B4308" s="59">
        <v>200099060</v>
      </c>
      <c r="C4308" s="59" t="s">
        <v>4406</v>
      </c>
      <c r="D4308" s="59" t="s">
        <v>4437</v>
      </c>
      <c r="E4308" s="60" t="s">
        <v>4439</v>
      </c>
      <c r="F4308" s="60"/>
      <c r="G4308" s="60"/>
      <c r="H4308" s="60"/>
      <c r="I4308" s="59">
        <f t="shared" si="71"/>
        <v>21</v>
      </c>
      <c r="J4308" s="59" t="s">
        <v>1613</v>
      </c>
      <c r="K4308" s="61"/>
      <c r="L4308" s="62" t="s">
        <v>6737</v>
      </c>
      <c r="M4308" s="62" t="s">
        <v>4439</v>
      </c>
      <c r="N4308" s="72" t="str">
        <f>VLOOKUP(M4308,'Hulpblad KAR-parser'!A:C,2,FALSE)</f>
        <v>Soort Aanr weg</v>
      </c>
      <c r="O4308" s="72" t="str">
        <f>IF(VLOOKUP(M4308,'Hulpblad KAR-parser'!A:C,3,FALSE)="","",VLOOKUP(M4308,'Hulpblad KAR-parser'!A:C,3,FALSE))</f>
        <v>Fiets</v>
      </c>
      <c r="P4308" s="136" t="str">
        <f>IF(CONCATENATE(C4308,D4308)="","",VLOOKUP(CONCATENATE(C4308,D4308),Karakteristieken!AQ:AQ,1,FALSE))</f>
        <v>Soort Aanr wegFiets</v>
      </c>
    </row>
    <row r="4309" spans="1:16" x14ac:dyDescent="0.25">
      <c r="A4309" s="59"/>
      <c r="B4309" s="59"/>
      <c r="C4309" s="59"/>
      <c r="D4309" s="59"/>
      <c r="E4309" s="60" t="s">
        <v>10690</v>
      </c>
      <c r="F4309" s="60"/>
      <c r="G4309" s="60" t="s">
        <v>4439</v>
      </c>
      <c r="H4309" s="60"/>
      <c r="I4309" s="59">
        <f t="shared" si="71"/>
        <v>6</v>
      </c>
      <c r="J4309" s="59" t="s">
        <v>1561</v>
      </c>
      <c r="K4309" s="61"/>
      <c r="L4309" s="62" t="s">
        <v>6737</v>
      </c>
      <c r="M4309" s="62" t="s">
        <v>4439</v>
      </c>
      <c r="N4309" s="72" t="str">
        <f>VLOOKUP(M4309,'Hulpblad KAR-parser'!A:C,2,FALSE)</f>
        <v>Soort Aanr weg</v>
      </c>
      <c r="O4309" s="72" t="str">
        <f>IF(VLOOKUP(M4309,'Hulpblad KAR-parser'!A:C,3,FALSE)="","",VLOOKUP(M4309,'Hulpblad KAR-parser'!A:C,3,FALSE))</f>
        <v>Fiets</v>
      </c>
      <c r="P4309" s="136" t="str">
        <f>IF(CONCATENATE(C4309,D4309)="","",VLOOKUP(CONCATENATE(C4309,D4309),Karakteristieken!AQ:AQ,1,FALSE))</f>
        <v/>
      </c>
    </row>
    <row r="4310" spans="1:16" x14ac:dyDescent="0.25">
      <c r="A4310" s="59">
        <v>200110720</v>
      </c>
      <c r="B4310" s="59">
        <v>200099061</v>
      </c>
      <c r="C4310" s="59" t="s">
        <v>4406</v>
      </c>
      <c r="D4310" s="59" t="s">
        <v>124</v>
      </c>
      <c r="E4310" s="60" t="s">
        <v>4446</v>
      </c>
      <c r="F4310" s="60"/>
      <c r="G4310" s="60"/>
      <c r="H4310" s="60"/>
      <c r="I4310" s="59">
        <f t="shared" si="71"/>
        <v>22</v>
      </c>
      <c r="J4310" s="59" t="s">
        <v>1613</v>
      </c>
      <c r="K4310" s="61"/>
      <c r="L4310" s="62" t="s">
        <v>6737</v>
      </c>
      <c r="M4310" s="62" t="s">
        <v>4446</v>
      </c>
      <c r="N4310" s="72" t="str">
        <f>VLOOKUP(M4310,'Hulpblad KAR-parser'!A:C,2,FALSE)</f>
        <v>Soort Aanr weg</v>
      </c>
      <c r="O4310" s="72" t="str">
        <f>IF(VLOOKUP(M4310,'Hulpblad KAR-parser'!A:C,3,FALSE)="","",VLOOKUP(M4310,'Hulpblad KAR-parser'!A:C,3,FALSE))</f>
        <v>Gebouw</v>
      </c>
      <c r="P4310" s="136" t="str">
        <f>IF(CONCATENATE(C4310,D4310)="","",VLOOKUP(CONCATENATE(C4310,D4310),Karakteristieken!AQ:AQ,1,FALSE))</f>
        <v>Soort Aanr wegGebouw</v>
      </c>
    </row>
    <row r="4311" spans="1:16" x14ac:dyDescent="0.25">
      <c r="A4311" s="59"/>
      <c r="B4311" s="59"/>
      <c r="C4311" s="59"/>
      <c r="D4311" s="59"/>
      <c r="E4311" s="60" t="s">
        <v>10691</v>
      </c>
      <c r="F4311" s="60"/>
      <c r="G4311" s="60" t="s">
        <v>4446</v>
      </c>
      <c r="H4311" s="60"/>
      <c r="I4311" s="59">
        <f t="shared" si="71"/>
        <v>6</v>
      </c>
      <c r="J4311" s="59" t="s">
        <v>1561</v>
      </c>
      <c r="K4311" s="61"/>
      <c r="L4311" s="62" t="s">
        <v>6737</v>
      </c>
      <c r="M4311" s="62" t="s">
        <v>4446</v>
      </c>
      <c r="N4311" s="72" t="str">
        <f>VLOOKUP(M4311,'Hulpblad KAR-parser'!A:C,2,FALSE)</f>
        <v>Soort Aanr weg</v>
      </c>
      <c r="O4311" s="72" t="str">
        <f>IF(VLOOKUP(M4311,'Hulpblad KAR-parser'!A:C,3,FALSE)="","",VLOOKUP(M4311,'Hulpblad KAR-parser'!A:C,3,FALSE))</f>
        <v>Gebouw</v>
      </c>
      <c r="P4311" s="136" t="str">
        <f>IF(CONCATENATE(C4311,D4311)="","",VLOOKUP(CONCATENATE(C4311,D4311),Karakteristieken!AQ:AQ,1,FALSE))</f>
        <v/>
      </c>
    </row>
    <row r="4312" spans="1:16" x14ac:dyDescent="0.25">
      <c r="A4312" s="59">
        <v>200110721</v>
      </c>
      <c r="B4312" s="59">
        <v>200099062</v>
      </c>
      <c r="C4312" s="59" t="s">
        <v>4406</v>
      </c>
      <c r="D4312" s="59" t="s">
        <v>4452</v>
      </c>
      <c r="E4312" s="60" t="s">
        <v>4454</v>
      </c>
      <c r="F4312" s="60"/>
      <c r="G4312" s="60"/>
      <c r="H4312" s="60"/>
      <c r="I4312" s="59">
        <f t="shared" si="71"/>
        <v>25</v>
      </c>
      <c r="J4312" s="59" t="s">
        <v>1613</v>
      </c>
      <c r="K4312" s="61"/>
      <c r="L4312" s="62" t="s">
        <v>6737</v>
      </c>
      <c r="M4312" s="62" t="s">
        <v>4454</v>
      </c>
      <c r="N4312" s="72" t="str">
        <f>VLOOKUP(M4312,'Hulpblad KAR-parser'!A:C,2,FALSE)</f>
        <v>Soort Aanr weg</v>
      </c>
      <c r="O4312" s="72" t="str">
        <f>IF(VLOOKUP(M4312,'Hulpblad KAR-parser'!A:C,3,FALSE)="","",VLOOKUP(M4312,'Hulpblad KAR-parser'!A:C,3,FALSE))</f>
        <v>Gekanteld/Op de kop</v>
      </c>
      <c r="P4312" s="136" t="str">
        <f>IF(CONCATENATE(C4312,D4312)="","",VLOOKUP(CONCATENATE(C4312,D4312),Karakteristieken!AQ:AQ,1,FALSE))</f>
        <v>Soort Aanr wegGekanteld/Op de kop</v>
      </c>
    </row>
    <row r="4313" spans="1:16" x14ac:dyDescent="0.25">
      <c r="A4313" s="59"/>
      <c r="B4313" s="59"/>
      <c r="C4313" s="59"/>
      <c r="D4313" s="59"/>
      <c r="E4313" s="60" t="s">
        <v>10692</v>
      </c>
      <c r="F4313" s="60"/>
      <c r="G4313" s="60" t="s">
        <v>4454</v>
      </c>
      <c r="H4313" s="60"/>
      <c r="I4313" s="59">
        <f t="shared" si="71"/>
        <v>6</v>
      </c>
      <c r="J4313" s="59" t="s">
        <v>1561</v>
      </c>
      <c r="K4313" s="61"/>
      <c r="L4313" s="62" t="s">
        <v>6737</v>
      </c>
      <c r="M4313" s="62" t="s">
        <v>4454</v>
      </c>
      <c r="N4313" s="72" t="str">
        <f>VLOOKUP(M4313,'Hulpblad KAR-parser'!A:C,2,FALSE)</f>
        <v>Soort Aanr weg</v>
      </c>
      <c r="O4313" s="72" t="str">
        <f>IF(VLOOKUP(M4313,'Hulpblad KAR-parser'!A:C,3,FALSE)="","",VLOOKUP(M4313,'Hulpblad KAR-parser'!A:C,3,FALSE))</f>
        <v>Gekanteld/Op de kop</v>
      </c>
      <c r="P4313" s="136" t="str">
        <f>IF(CONCATENATE(C4313,D4313)="","",VLOOKUP(CONCATENATE(C4313,D4313),Karakteristieken!AQ:AQ,1,FALSE))</f>
        <v/>
      </c>
    </row>
    <row r="4314" spans="1:16" x14ac:dyDescent="0.25">
      <c r="A4314" s="59">
        <v>200110722</v>
      </c>
      <c r="B4314" s="59">
        <v>200099063</v>
      </c>
      <c r="C4314" s="59" t="s">
        <v>4406</v>
      </c>
      <c r="D4314" s="59" t="s">
        <v>4455</v>
      </c>
      <c r="E4314" s="60" t="s">
        <v>4457</v>
      </c>
      <c r="F4314" s="60"/>
      <c r="G4314" s="60"/>
      <c r="H4314" s="60"/>
      <c r="I4314" s="59">
        <f t="shared" si="71"/>
        <v>26</v>
      </c>
      <c r="J4314" s="59" t="s">
        <v>1613</v>
      </c>
      <c r="K4314" s="61"/>
      <c r="L4314" s="62" t="s">
        <v>6737</v>
      </c>
      <c r="M4314" s="62" t="s">
        <v>4457</v>
      </c>
      <c r="N4314" s="72" t="str">
        <f>VLOOKUP(M4314,'Hulpblad KAR-parser'!A:C,2,FALSE)</f>
        <v>Soort Aanr weg</v>
      </c>
      <c r="O4314" s="72" t="str">
        <f>IF(VLOOKUP(M4314,'Hulpblad KAR-parser'!A:C,3,FALSE)="","",VLOOKUP(M4314,'Hulpblad KAR-parser'!A:C,3,FALSE))</f>
        <v>Meervoudig</v>
      </c>
      <c r="P4314" s="136" t="str">
        <f>IF(CONCATENATE(C4314,D4314)="","",VLOOKUP(CONCATENATE(C4314,D4314),Karakteristieken!AQ:AQ,1,FALSE))</f>
        <v>Soort Aanr wegMeervoudig</v>
      </c>
    </row>
    <row r="4315" spans="1:16" x14ac:dyDescent="0.25">
      <c r="A4315" s="59"/>
      <c r="B4315" s="59"/>
      <c r="C4315" s="59"/>
      <c r="D4315" s="59"/>
      <c r="E4315" s="60" t="s">
        <v>10693</v>
      </c>
      <c r="F4315" s="60"/>
      <c r="G4315" s="60" t="s">
        <v>4457</v>
      </c>
      <c r="H4315" s="60"/>
      <c r="I4315" s="59">
        <f t="shared" si="71"/>
        <v>6</v>
      </c>
      <c r="J4315" s="59" t="s">
        <v>1561</v>
      </c>
      <c r="K4315" s="61"/>
      <c r="L4315" s="62" t="s">
        <v>6737</v>
      </c>
      <c r="M4315" s="62" t="s">
        <v>4457</v>
      </c>
      <c r="N4315" s="72" t="str">
        <f>VLOOKUP(M4315,'Hulpblad KAR-parser'!A:C,2,FALSE)</f>
        <v>Soort Aanr weg</v>
      </c>
      <c r="O4315" s="72" t="str">
        <f>IF(VLOOKUP(M4315,'Hulpblad KAR-parser'!A:C,3,FALSE)="","",VLOOKUP(M4315,'Hulpblad KAR-parser'!A:C,3,FALSE))</f>
        <v>Meervoudig</v>
      </c>
      <c r="P4315" s="136" t="str">
        <f>IF(CONCATENATE(C4315,D4315)="","",VLOOKUP(CONCATENATE(C4315,D4315),Karakteristieken!AQ:AQ,1,FALSE))</f>
        <v/>
      </c>
    </row>
    <row r="4316" spans="1:16" x14ac:dyDescent="0.25">
      <c r="A4316" s="59">
        <v>200110723</v>
      </c>
      <c r="B4316" s="59">
        <v>200099064</v>
      </c>
      <c r="C4316" s="59" t="s">
        <v>4406</v>
      </c>
      <c r="D4316" s="59" t="s">
        <v>4431</v>
      </c>
      <c r="E4316" s="60" t="s">
        <v>4433</v>
      </c>
      <c r="F4316" s="60"/>
      <c r="G4316" s="60"/>
      <c r="H4316" s="60"/>
      <c r="I4316" s="59">
        <f t="shared" si="71"/>
        <v>21</v>
      </c>
      <c r="J4316" s="59" t="s">
        <v>1613</v>
      </c>
      <c r="K4316" s="61"/>
      <c r="L4316" s="62" t="s">
        <v>6737</v>
      </c>
      <c r="M4316" s="62" t="s">
        <v>4433</v>
      </c>
      <c r="N4316" s="72" t="str">
        <f>VLOOKUP(M4316,'Hulpblad KAR-parser'!A:C,2,FALSE)</f>
        <v>Soort Aanr weg</v>
      </c>
      <c r="O4316" s="72" t="str">
        <f>IF(VLOOKUP(M4316,'Hulpblad KAR-parser'!A:C,3,FALSE)="","",VLOOKUP(M4316,'Hulpblad KAR-parser'!A:C,3,FALSE))</f>
        <v>Motor</v>
      </c>
      <c r="P4316" s="136" t="str">
        <f>IF(CONCATENATE(C4316,D4316)="","",VLOOKUP(CONCATENATE(C4316,D4316),Karakteristieken!AQ:AQ,1,FALSE))</f>
        <v>Soort Aanr wegMotor</v>
      </c>
    </row>
    <row r="4317" spans="1:16" x14ac:dyDescent="0.25">
      <c r="A4317" s="59"/>
      <c r="B4317" s="59"/>
      <c r="C4317" s="59"/>
      <c r="D4317" s="59"/>
      <c r="E4317" s="60" t="s">
        <v>10694</v>
      </c>
      <c r="F4317" s="60"/>
      <c r="G4317" s="60" t="s">
        <v>4433</v>
      </c>
      <c r="H4317" s="60"/>
      <c r="I4317" s="59">
        <f t="shared" si="71"/>
        <v>6</v>
      </c>
      <c r="J4317" s="59" t="s">
        <v>1561</v>
      </c>
      <c r="K4317" s="61"/>
      <c r="L4317" s="62" t="s">
        <v>6737</v>
      </c>
      <c r="M4317" s="62" t="s">
        <v>4433</v>
      </c>
      <c r="N4317" s="72" t="str">
        <f>VLOOKUP(M4317,'Hulpblad KAR-parser'!A:C,2,FALSE)</f>
        <v>Soort Aanr weg</v>
      </c>
      <c r="O4317" s="72" t="str">
        <f>IF(VLOOKUP(M4317,'Hulpblad KAR-parser'!A:C,3,FALSE)="","",VLOOKUP(M4317,'Hulpblad KAR-parser'!A:C,3,FALSE))</f>
        <v>Motor</v>
      </c>
      <c r="P4317" s="136" t="str">
        <f>IF(CONCATENATE(C4317,D4317)="","",VLOOKUP(CONCATENATE(C4317,D4317),Karakteristieken!AQ:AQ,1,FALSE))</f>
        <v/>
      </c>
    </row>
    <row r="4318" spans="1:16" x14ac:dyDescent="0.25">
      <c r="A4318" s="59">
        <v>200110724</v>
      </c>
      <c r="B4318" s="59">
        <v>200099065</v>
      </c>
      <c r="C4318" s="59" t="s">
        <v>4406</v>
      </c>
      <c r="D4318" s="59" t="s">
        <v>654</v>
      </c>
      <c r="E4318" s="60" t="s">
        <v>4448</v>
      </c>
      <c r="F4318" s="60"/>
      <c r="G4318" s="60"/>
      <c r="H4318" s="60"/>
      <c r="I4318" s="59">
        <f t="shared" si="71"/>
        <v>22</v>
      </c>
      <c r="J4318" s="59" t="s">
        <v>1613</v>
      </c>
      <c r="K4318" s="61"/>
      <c r="L4318" s="62" t="s">
        <v>6737</v>
      </c>
      <c r="M4318" s="62" t="s">
        <v>4448</v>
      </c>
      <c r="N4318" s="72" t="str">
        <f>VLOOKUP(M4318,'Hulpblad KAR-parser'!A:C,2,FALSE)</f>
        <v>Soort Aanr weg</v>
      </c>
      <c r="O4318" s="72" t="str">
        <f>IF(VLOOKUP(M4318,'Hulpblad KAR-parser'!A:C,3,FALSE)="","",VLOOKUP(M4318,'Hulpblad KAR-parser'!A:C,3,FALSE))</f>
        <v>Object</v>
      </c>
      <c r="P4318" s="136" t="str">
        <f>IF(CONCATENATE(C4318,D4318)="","",VLOOKUP(CONCATENATE(C4318,D4318),Karakteristieken!AQ:AQ,1,FALSE))</f>
        <v>Soort Aanr wegObject</v>
      </c>
    </row>
    <row r="4319" spans="1:16" x14ac:dyDescent="0.25">
      <c r="A4319" s="59"/>
      <c r="B4319" s="59"/>
      <c r="C4319" s="59"/>
      <c r="D4319" s="59"/>
      <c r="E4319" s="60" t="s">
        <v>10695</v>
      </c>
      <c r="F4319" s="60"/>
      <c r="G4319" s="60" t="s">
        <v>4448</v>
      </c>
      <c r="H4319" s="60"/>
      <c r="I4319" s="59">
        <f t="shared" si="71"/>
        <v>6</v>
      </c>
      <c r="J4319" s="59" t="s">
        <v>1561</v>
      </c>
      <c r="K4319" s="61"/>
      <c r="L4319" s="62" t="s">
        <v>6737</v>
      </c>
      <c r="M4319" s="62" t="s">
        <v>4448</v>
      </c>
      <c r="N4319" s="72" t="str">
        <f>VLOOKUP(M4319,'Hulpblad KAR-parser'!A:C,2,FALSE)</f>
        <v>Soort Aanr weg</v>
      </c>
      <c r="O4319" s="72" t="str">
        <f>IF(VLOOKUP(M4319,'Hulpblad KAR-parser'!A:C,3,FALSE)="","",VLOOKUP(M4319,'Hulpblad KAR-parser'!A:C,3,FALSE))</f>
        <v>Object</v>
      </c>
      <c r="P4319" s="136" t="str">
        <f>IF(CONCATENATE(C4319,D4319)="","",VLOOKUP(CONCATENATE(C4319,D4319),Karakteristieken!AQ:AQ,1,FALSE))</f>
        <v/>
      </c>
    </row>
    <row r="4320" spans="1:16" x14ac:dyDescent="0.25">
      <c r="A4320" s="59">
        <v>200110725</v>
      </c>
      <c r="B4320" s="59">
        <v>200099066</v>
      </c>
      <c r="C4320" s="59" t="s">
        <v>4406</v>
      </c>
      <c r="D4320" s="59" t="s">
        <v>86</v>
      </c>
      <c r="E4320" s="60" t="s">
        <v>4441</v>
      </c>
      <c r="F4320" s="60"/>
      <c r="G4320" s="60"/>
      <c r="H4320" s="60"/>
      <c r="I4320" s="59">
        <f t="shared" si="71"/>
        <v>23</v>
      </c>
      <c r="J4320" s="59" t="s">
        <v>1613</v>
      </c>
      <c r="K4320" s="61"/>
      <c r="L4320" s="62" t="s">
        <v>6737</v>
      </c>
      <c r="M4320" s="62" t="s">
        <v>4441</v>
      </c>
      <c r="N4320" s="72" t="str">
        <f>VLOOKUP(M4320,'Hulpblad KAR-parser'!A:C,2,FALSE)</f>
        <v>Soort Aanr weg</v>
      </c>
      <c r="O4320" s="72" t="str">
        <f>IF(VLOOKUP(M4320,'Hulpblad KAR-parser'!A:C,3,FALSE)="","",VLOOKUP(M4320,'Hulpblad KAR-parser'!A:C,3,FALSE))</f>
        <v>Persoon</v>
      </c>
      <c r="P4320" s="136" t="str">
        <f>IF(CONCATENATE(C4320,D4320)="","",VLOOKUP(CONCATENATE(C4320,D4320),Karakteristieken!AQ:AQ,1,FALSE))</f>
        <v>Soort Aanr wegPersoon</v>
      </c>
    </row>
    <row r="4321" spans="1:16" x14ac:dyDescent="0.25">
      <c r="A4321" s="59"/>
      <c r="B4321" s="59"/>
      <c r="C4321" s="59"/>
      <c r="D4321" s="59"/>
      <c r="E4321" s="60" t="s">
        <v>10696</v>
      </c>
      <c r="F4321" s="60"/>
      <c r="G4321" s="60" t="s">
        <v>4441</v>
      </c>
      <c r="H4321" s="60"/>
      <c r="I4321" s="59">
        <f t="shared" si="71"/>
        <v>6</v>
      </c>
      <c r="J4321" s="59" t="s">
        <v>1561</v>
      </c>
      <c r="K4321" s="61"/>
      <c r="L4321" s="62" t="s">
        <v>6737</v>
      </c>
      <c r="M4321" s="62" t="s">
        <v>4441</v>
      </c>
      <c r="N4321" s="72" t="str">
        <f>VLOOKUP(M4321,'Hulpblad KAR-parser'!A:C,2,FALSE)</f>
        <v>Soort Aanr weg</v>
      </c>
      <c r="O4321" s="72" t="str">
        <f>IF(VLOOKUP(M4321,'Hulpblad KAR-parser'!A:C,3,FALSE)="","",VLOOKUP(M4321,'Hulpblad KAR-parser'!A:C,3,FALSE))</f>
        <v>Persoon</v>
      </c>
      <c r="P4321" s="136" t="str">
        <f>IF(CONCATENATE(C4321,D4321)="","",VLOOKUP(CONCATENATE(C4321,D4321),Karakteristieken!AQ:AQ,1,FALSE))</f>
        <v/>
      </c>
    </row>
    <row r="4322" spans="1:16" x14ac:dyDescent="0.25">
      <c r="A4322" s="59">
        <v>200114991</v>
      </c>
      <c r="B4322" s="59">
        <v>200107237</v>
      </c>
      <c r="C4322" s="59" t="s">
        <v>4406</v>
      </c>
      <c r="D4322" s="65" t="s">
        <v>4426</v>
      </c>
      <c r="E4322" s="60" t="s">
        <v>4428</v>
      </c>
      <c r="F4322" s="60"/>
      <c r="G4322" s="60"/>
      <c r="H4322" s="60"/>
      <c r="I4322" s="59">
        <f t="shared" si="71"/>
        <v>24</v>
      </c>
      <c r="J4322" s="59" t="s">
        <v>1613</v>
      </c>
      <c r="K4322" s="61" t="s">
        <v>12187</v>
      </c>
      <c r="L4322" s="62" t="s">
        <v>6737</v>
      </c>
      <c r="M4322" s="62" t="s">
        <v>4428</v>
      </c>
      <c r="N4322" s="72" t="str">
        <f>VLOOKUP(M4322,'Hulpblad KAR-parser'!A:C,2,FALSE)</f>
        <v>Soort Aanr weg</v>
      </c>
      <c r="O4322" s="72" t="str">
        <f>IF(VLOOKUP(M4322,'Hulpblad KAR-parser'!A:C,3,FALSE)="","",VLOOKUP(M4322,'Hulpblad KAR-parser'!A:C,3,FALSE))</f>
        <v>Tankauto</v>
      </c>
      <c r="P4322" s="136" t="str">
        <f>IF(CONCATENATE(C4322,D4322)="","",VLOOKUP(CONCATENATE(C4322,D4322),Karakteristieken!AQ:AQ,1,FALSE))</f>
        <v>Soort Aanr wegTankauto</v>
      </c>
    </row>
    <row r="4323" spans="1:16" x14ac:dyDescent="0.25">
      <c r="A4323" s="59"/>
      <c r="B4323" s="59"/>
      <c r="C4323" s="59"/>
      <c r="D4323" s="59"/>
      <c r="E4323" s="60" t="s">
        <v>10699</v>
      </c>
      <c r="F4323" s="60"/>
      <c r="G4323" s="60" t="s">
        <v>4428</v>
      </c>
      <c r="H4323" s="60"/>
      <c r="I4323" s="59">
        <f t="shared" si="71"/>
        <v>6</v>
      </c>
      <c r="J4323" s="59" t="s">
        <v>1561</v>
      </c>
      <c r="K4323" s="61"/>
      <c r="L4323" s="62" t="s">
        <v>6737</v>
      </c>
      <c r="M4323" s="62" t="s">
        <v>4428</v>
      </c>
      <c r="N4323" s="72" t="str">
        <f>VLOOKUP(M4323,'Hulpblad KAR-parser'!A:C,2,FALSE)</f>
        <v>Soort Aanr weg</v>
      </c>
      <c r="O4323" s="72" t="str">
        <f>IF(VLOOKUP(M4323,'Hulpblad KAR-parser'!A:C,3,FALSE)="","",VLOOKUP(M4323,'Hulpblad KAR-parser'!A:C,3,FALSE))</f>
        <v>Tankauto</v>
      </c>
      <c r="P4323" s="136" t="str">
        <f>IF(CONCATENATE(C4323,D4323)="","",VLOOKUP(CONCATENATE(C4323,D4323),Karakteristieken!AQ:AQ,1,FALSE))</f>
        <v/>
      </c>
    </row>
    <row r="4324" spans="1:16" x14ac:dyDescent="0.25">
      <c r="A4324" s="59"/>
      <c r="B4324" s="59"/>
      <c r="C4324" s="59"/>
      <c r="D4324" s="59"/>
      <c r="E4324" s="60" t="s">
        <v>10697</v>
      </c>
      <c r="F4324" s="60"/>
      <c r="G4324" s="60" t="s">
        <v>4428</v>
      </c>
      <c r="H4324" s="60"/>
      <c r="I4324" s="59">
        <f t="shared" si="71"/>
        <v>6</v>
      </c>
      <c r="J4324" s="59" t="s">
        <v>1561</v>
      </c>
      <c r="K4324" s="61"/>
      <c r="L4324" s="62" t="s">
        <v>6737</v>
      </c>
      <c r="M4324" s="62" t="s">
        <v>4428</v>
      </c>
      <c r="N4324" s="72" t="str">
        <f>VLOOKUP(M4324,'Hulpblad KAR-parser'!A:C,2,FALSE)</f>
        <v>Soort Aanr weg</v>
      </c>
      <c r="O4324" s="72" t="str">
        <f>IF(VLOOKUP(M4324,'Hulpblad KAR-parser'!A:C,3,FALSE)="","",VLOOKUP(M4324,'Hulpblad KAR-parser'!A:C,3,FALSE))</f>
        <v>Tankauto</v>
      </c>
      <c r="P4324" s="136" t="str">
        <f>IF(CONCATENATE(C4324,D4324)="","",VLOOKUP(CONCATENATE(C4324,D4324),Karakteristieken!AQ:AQ,1,FALSE))</f>
        <v/>
      </c>
    </row>
    <row r="4325" spans="1:16" x14ac:dyDescent="0.25">
      <c r="A4325" s="59"/>
      <c r="B4325" s="59"/>
      <c r="C4325" s="59"/>
      <c r="D4325" s="59"/>
      <c r="E4325" s="60" t="s">
        <v>10698</v>
      </c>
      <c r="F4325" s="60"/>
      <c r="G4325" s="60" t="s">
        <v>4428</v>
      </c>
      <c r="H4325" s="60"/>
      <c r="I4325" s="59">
        <f t="shared" si="71"/>
        <v>25</v>
      </c>
      <c r="J4325" s="59" t="s">
        <v>1561</v>
      </c>
      <c r="K4325" s="61"/>
      <c r="L4325" s="62" t="s">
        <v>6737</v>
      </c>
      <c r="M4325" s="62" t="s">
        <v>4428</v>
      </c>
      <c r="N4325" s="72" t="str">
        <f>VLOOKUP(M4325,'Hulpblad KAR-parser'!A:C,2,FALSE)</f>
        <v>Soort Aanr weg</v>
      </c>
      <c r="O4325" s="72" t="str">
        <f>IF(VLOOKUP(M4325,'Hulpblad KAR-parser'!A:C,3,FALSE)="","",VLOOKUP(M4325,'Hulpblad KAR-parser'!A:C,3,FALSE))</f>
        <v>Tankauto</v>
      </c>
      <c r="P4325" s="136" t="str">
        <f>IF(CONCATENATE(C4325,D4325)="","",VLOOKUP(CONCATENATE(C4325,D4325),Karakteristieken!AQ:AQ,1,FALSE))</f>
        <v/>
      </c>
    </row>
    <row r="4326" spans="1:16" x14ac:dyDescent="0.25">
      <c r="A4326" s="59">
        <v>200114992</v>
      </c>
      <c r="B4326" s="59">
        <v>200107238</v>
      </c>
      <c r="C4326" s="59" t="s">
        <v>4406</v>
      </c>
      <c r="D4326" s="65" t="s">
        <v>4423</v>
      </c>
      <c r="E4326" s="60" t="s">
        <v>4425</v>
      </c>
      <c r="F4326" s="60"/>
      <c r="G4326" s="60"/>
      <c r="H4326" s="60"/>
      <c r="I4326" s="59">
        <f t="shared" si="71"/>
        <v>26</v>
      </c>
      <c r="J4326" s="59" t="s">
        <v>1613</v>
      </c>
      <c r="K4326" s="61" t="s">
        <v>12187</v>
      </c>
      <c r="L4326" s="62" t="s">
        <v>6737</v>
      </c>
      <c r="M4326" s="62" t="s">
        <v>4425</v>
      </c>
      <c r="N4326" s="72" t="str">
        <f>VLOOKUP(M4326,'Hulpblad KAR-parser'!A:C,2,FALSE)</f>
        <v>Soort Aanr weg</v>
      </c>
      <c r="O4326" s="72" t="str">
        <f>IF(VLOOKUP(M4326,'Hulpblad KAR-parser'!A:C,3,FALSE)="","",VLOOKUP(M4326,'Hulpblad KAR-parser'!A:C,3,FALSE))</f>
        <v>Vrachtauto</v>
      </c>
      <c r="P4326" s="136" t="str">
        <f>IF(CONCATENATE(C4326,D4326)="","",VLOOKUP(CONCATENATE(C4326,D4326),Karakteristieken!AQ:AQ,1,FALSE))</f>
        <v>Soort Aanr wegVrachtauto</v>
      </c>
    </row>
    <row r="4327" spans="1:16" x14ac:dyDescent="0.25">
      <c r="A4327" s="59"/>
      <c r="B4327" s="59"/>
      <c r="C4327" s="59"/>
      <c r="D4327" s="59"/>
      <c r="E4327" s="60" t="s">
        <v>10702</v>
      </c>
      <c r="F4327" s="60"/>
      <c r="G4327" s="60" t="s">
        <v>4425</v>
      </c>
      <c r="H4327" s="60"/>
      <c r="I4327" s="59">
        <f t="shared" si="71"/>
        <v>6</v>
      </c>
      <c r="J4327" s="59" t="s">
        <v>1561</v>
      </c>
      <c r="K4327" s="61"/>
      <c r="L4327" s="62" t="s">
        <v>6737</v>
      </c>
      <c r="M4327" s="62" t="s">
        <v>4425</v>
      </c>
      <c r="N4327" s="72" t="str">
        <f>VLOOKUP(M4327,'Hulpblad KAR-parser'!A:C,2,FALSE)</f>
        <v>Soort Aanr weg</v>
      </c>
      <c r="O4327" s="72" t="str">
        <f>IF(VLOOKUP(M4327,'Hulpblad KAR-parser'!A:C,3,FALSE)="","",VLOOKUP(M4327,'Hulpblad KAR-parser'!A:C,3,FALSE))</f>
        <v>Vrachtauto</v>
      </c>
      <c r="P4327" s="136" t="str">
        <f>IF(CONCATENATE(C4327,D4327)="","",VLOOKUP(CONCATENATE(C4327,D4327),Karakteristieken!AQ:AQ,1,FALSE))</f>
        <v/>
      </c>
    </row>
    <row r="4328" spans="1:16" x14ac:dyDescent="0.25">
      <c r="A4328" s="59"/>
      <c r="B4328" s="59"/>
      <c r="C4328" s="59"/>
      <c r="D4328" s="59"/>
      <c r="E4328" s="60" t="s">
        <v>10700</v>
      </c>
      <c r="F4328" s="60"/>
      <c r="G4328" s="60" t="s">
        <v>4425</v>
      </c>
      <c r="H4328" s="60"/>
      <c r="I4328" s="59">
        <f t="shared" si="71"/>
        <v>6</v>
      </c>
      <c r="J4328" s="59" t="s">
        <v>1561</v>
      </c>
      <c r="K4328" s="61"/>
      <c r="L4328" s="62" t="s">
        <v>6737</v>
      </c>
      <c r="M4328" s="62" t="s">
        <v>4425</v>
      </c>
      <c r="N4328" s="72" t="str">
        <f>VLOOKUP(M4328,'Hulpblad KAR-parser'!A:C,2,FALSE)</f>
        <v>Soort Aanr weg</v>
      </c>
      <c r="O4328" s="72" t="str">
        <f>IF(VLOOKUP(M4328,'Hulpblad KAR-parser'!A:C,3,FALSE)="","",VLOOKUP(M4328,'Hulpblad KAR-parser'!A:C,3,FALSE))</f>
        <v>Vrachtauto</v>
      </c>
      <c r="P4328" s="136" t="str">
        <f>IF(CONCATENATE(C4328,D4328)="","",VLOOKUP(CONCATENATE(C4328,D4328),Karakteristieken!AQ:AQ,1,FALSE))</f>
        <v/>
      </c>
    </row>
    <row r="4329" spans="1:16" x14ac:dyDescent="0.25">
      <c r="A4329" s="59"/>
      <c r="B4329" s="59"/>
      <c r="C4329" s="59"/>
      <c r="D4329" s="59"/>
      <c r="E4329" s="60" t="s">
        <v>10701</v>
      </c>
      <c r="F4329" s="60"/>
      <c r="G4329" s="60" t="s">
        <v>4425</v>
      </c>
      <c r="H4329" s="60"/>
      <c r="I4329" s="59">
        <f t="shared" si="71"/>
        <v>27</v>
      </c>
      <c r="J4329" s="59" t="s">
        <v>1561</v>
      </c>
      <c r="K4329" s="61"/>
      <c r="L4329" s="62" t="s">
        <v>6737</v>
      </c>
      <c r="M4329" s="62" t="s">
        <v>4425</v>
      </c>
      <c r="N4329" s="72" t="str">
        <f>VLOOKUP(M4329,'Hulpblad KAR-parser'!A:C,2,FALSE)</f>
        <v>Soort Aanr weg</v>
      </c>
      <c r="O4329" s="72" t="str">
        <f>IF(VLOOKUP(M4329,'Hulpblad KAR-parser'!A:C,3,FALSE)="","",VLOOKUP(M4329,'Hulpblad KAR-parser'!A:C,3,FALSE))</f>
        <v>Vrachtauto</v>
      </c>
      <c r="P4329" s="136" t="str">
        <f>IF(CONCATENATE(C4329,D4329)="","",VLOOKUP(CONCATENATE(C4329,D4329),Karakteristieken!AQ:AQ,1,FALSE))</f>
        <v/>
      </c>
    </row>
    <row r="4330" spans="1:16" x14ac:dyDescent="0.25">
      <c r="A4330" s="59">
        <v>200110728</v>
      </c>
      <c r="B4330" s="59">
        <v>200099069</v>
      </c>
      <c r="C4330" s="59" t="s">
        <v>4406</v>
      </c>
      <c r="D4330" s="59" t="s">
        <v>4390</v>
      </c>
      <c r="E4330" s="60" t="s">
        <v>4430</v>
      </c>
      <c r="F4330" s="60"/>
      <c r="G4330" s="60"/>
      <c r="H4330" s="60"/>
      <c r="I4330" s="59">
        <f t="shared" si="71"/>
        <v>30</v>
      </c>
      <c r="J4330" s="59" t="s">
        <v>1613</v>
      </c>
      <c r="K4330" s="61"/>
      <c r="L4330" s="62" t="s">
        <v>6737</v>
      </c>
      <c r="M4330" s="62" t="s">
        <v>4430</v>
      </c>
      <c r="N4330" s="72" t="str">
        <f>VLOOKUP(M4330,'Hulpblad KAR-parser'!A:C,2,FALSE)</f>
        <v>Soort Aanr weg</v>
      </c>
      <c r="O4330" s="72" t="str">
        <f>IF(VLOOKUP(M4330,'Hulpblad KAR-parser'!A:C,3,FALSE)="","",VLOOKUP(M4330,'Hulpblad KAR-parser'!A:C,3,FALSE))</f>
        <v>Zwaar voertuig</v>
      </c>
      <c r="P4330" s="136" t="str">
        <f>IF(CONCATENATE(C4330,D4330)="","",VLOOKUP(CONCATENATE(C4330,D4330),Karakteristieken!AQ:AQ,1,FALSE))</f>
        <v>Soort Aanr wegZwaar voertuig</v>
      </c>
    </row>
    <row r="4331" spans="1:16" x14ac:dyDescent="0.25">
      <c r="A4331" s="59"/>
      <c r="B4331" s="59"/>
      <c r="C4331" s="59"/>
      <c r="D4331" s="59"/>
      <c r="E4331" s="60" t="s">
        <v>10703</v>
      </c>
      <c r="F4331" s="60"/>
      <c r="G4331" s="60" t="s">
        <v>4430</v>
      </c>
      <c r="H4331" s="60"/>
      <c r="I4331" s="59">
        <f t="shared" si="71"/>
        <v>6</v>
      </c>
      <c r="J4331" s="59" t="s">
        <v>1561</v>
      </c>
      <c r="K4331" s="61"/>
      <c r="L4331" s="62" t="s">
        <v>6737</v>
      </c>
      <c r="M4331" s="62" t="s">
        <v>4430</v>
      </c>
      <c r="N4331" s="72" t="str">
        <f>VLOOKUP(M4331,'Hulpblad KAR-parser'!A:C,2,FALSE)</f>
        <v>Soort Aanr weg</v>
      </c>
      <c r="O4331" s="72" t="str">
        <f>IF(VLOOKUP(M4331,'Hulpblad KAR-parser'!A:C,3,FALSE)="","",VLOOKUP(M4331,'Hulpblad KAR-parser'!A:C,3,FALSE))</f>
        <v>Zwaar voertuig</v>
      </c>
      <c r="P4331" s="136" t="str">
        <f>IF(CONCATENATE(C4331,D4331)="","",VLOOKUP(CONCATENATE(C4331,D4331),Karakteristieken!AQ:AQ,1,FALSE))</f>
        <v/>
      </c>
    </row>
    <row r="4332" spans="1:16" x14ac:dyDescent="0.25">
      <c r="A4332" s="67">
        <v>200110729</v>
      </c>
      <c r="B4332" s="67">
        <v>200099070</v>
      </c>
      <c r="C4332" s="67" t="s">
        <v>4460</v>
      </c>
      <c r="D4332" s="67"/>
      <c r="E4332" s="68" t="s">
        <v>6448</v>
      </c>
      <c r="F4332" s="68"/>
      <c r="G4332" s="68"/>
      <c r="H4332" s="68"/>
      <c r="I4332" s="67">
        <f t="shared" si="71"/>
        <v>17</v>
      </c>
      <c r="J4332" s="67" t="s">
        <v>1613</v>
      </c>
      <c r="K4332" s="91" t="s">
        <v>12550</v>
      </c>
      <c r="L4332" s="62" t="s">
        <v>6737</v>
      </c>
      <c r="M4332" s="62" t="s">
        <v>6448</v>
      </c>
      <c r="N4332" s="72" t="e">
        <f>VLOOKUP(M4332,'Hulpblad KAR-parser'!A:C,2,FALSE)</f>
        <v>#N/A</v>
      </c>
      <c r="O4332" s="72" t="e">
        <f>IF(VLOOKUP(M4332,'Hulpblad KAR-parser'!A:C,3,FALSE)="","",VLOOKUP(M4332,'Hulpblad KAR-parser'!A:C,3,FALSE))</f>
        <v>#N/A</v>
      </c>
      <c r="P4332" s="136" t="e">
        <f>IF(CONCATENATE(C4332,D4332)="","",VLOOKUP(CONCATENATE(C4332,D4332),Karakteristieken!AQ:AQ,1,FALSE))</f>
        <v>#N/A</v>
      </c>
    </row>
    <row r="4333" spans="1:16" x14ac:dyDescent="0.25">
      <c r="A4333" s="67"/>
      <c r="B4333" s="67"/>
      <c r="C4333" s="67"/>
      <c r="D4333" s="67"/>
      <c r="E4333" s="68" t="s">
        <v>10714</v>
      </c>
      <c r="F4333" s="68"/>
      <c r="G4333" s="68" t="s">
        <v>6448</v>
      </c>
      <c r="H4333" s="68"/>
      <c r="I4333" s="67">
        <f t="shared" si="71"/>
        <v>7</v>
      </c>
      <c r="J4333" s="67" t="s">
        <v>1561</v>
      </c>
      <c r="K4333" s="91" t="s">
        <v>12550</v>
      </c>
      <c r="L4333" s="62" t="s">
        <v>6737</v>
      </c>
      <c r="M4333" s="62" t="s">
        <v>6448</v>
      </c>
      <c r="N4333" s="72" t="e">
        <f>VLOOKUP(M4333,'Hulpblad KAR-parser'!A:C,2,FALSE)</f>
        <v>#N/A</v>
      </c>
      <c r="O4333" s="72" t="e">
        <f>IF(VLOOKUP(M4333,'Hulpblad KAR-parser'!A:C,3,FALSE)="","",VLOOKUP(M4333,'Hulpblad KAR-parser'!A:C,3,FALSE))</f>
        <v>#N/A</v>
      </c>
      <c r="P4333" s="136" t="str">
        <f>IF(CONCATENATE(C4333,D4333)="","",VLOOKUP(CONCATENATE(C4333,D4333),Karakteristieken!AQ:AQ,1,FALSE))</f>
        <v/>
      </c>
    </row>
    <row r="4334" spans="1:16" x14ac:dyDescent="0.25">
      <c r="A4334" s="59">
        <v>200110730</v>
      </c>
      <c r="B4334" s="59">
        <v>200099071</v>
      </c>
      <c r="C4334" s="59" t="s">
        <v>4460</v>
      </c>
      <c r="D4334" s="59" t="s">
        <v>4480</v>
      </c>
      <c r="E4334" s="60" t="s">
        <v>4482</v>
      </c>
      <c r="F4334" s="60"/>
      <c r="G4334" s="60"/>
      <c r="H4334" s="60"/>
      <c r="I4334" s="59">
        <f t="shared" si="71"/>
        <v>29</v>
      </c>
      <c r="J4334" s="59" t="s">
        <v>1613</v>
      </c>
      <c r="K4334" s="61"/>
      <c r="L4334" s="62" t="s">
        <v>6737</v>
      </c>
      <c r="M4334" s="62" t="s">
        <v>4482</v>
      </c>
      <c r="N4334" s="72" t="str">
        <f>VLOOKUP(M4334,'Hulpblad KAR-parser'!A:C,2,FALSE)</f>
        <v>Soort aantreffen</v>
      </c>
      <c r="O4334" s="72" t="str">
        <f>IF(VLOOKUP(M4334,'Hulpblad KAR-parser'!A:C,3,FALSE)="","",VLOOKUP(M4334,'Hulpblad KAR-parser'!A:C,3,FALSE))</f>
        <v>Aangespoeld</v>
      </c>
      <c r="P4334" s="136" t="str">
        <f>IF(CONCATENATE(C4334,D4334)="","",VLOOKUP(CONCATENATE(C4334,D4334),Karakteristieken!AQ:AQ,1,FALSE))</f>
        <v>Soort aantreffenAangespoeld</v>
      </c>
    </row>
    <row r="4335" spans="1:16" x14ac:dyDescent="0.25">
      <c r="A4335" s="59"/>
      <c r="B4335" s="59"/>
      <c r="C4335" s="59"/>
      <c r="D4335" s="59"/>
      <c r="E4335" s="60" t="s">
        <v>10705</v>
      </c>
      <c r="F4335" s="60"/>
      <c r="G4335" s="60" t="s">
        <v>4482</v>
      </c>
      <c r="H4335" s="60"/>
      <c r="I4335" s="59">
        <f t="shared" si="71"/>
        <v>7</v>
      </c>
      <c r="J4335" s="59" t="s">
        <v>1561</v>
      </c>
      <c r="K4335" s="61"/>
      <c r="L4335" s="62" t="s">
        <v>6737</v>
      </c>
      <c r="M4335" s="62" t="s">
        <v>4482</v>
      </c>
      <c r="N4335" s="72" t="str">
        <f>VLOOKUP(M4335,'Hulpblad KAR-parser'!A:C,2,FALSE)</f>
        <v>Soort aantreffen</v>
      </c>
      <c r="O4335" s="72" t="str">
        <f>IF(VLOOKUP(M4335,'Hulpblad KAR-parser'!A:C,3,FALSE)="","",VLOOKUP(M4335,'Hulpblad KAR-parser'!A:C,3,FALSE))</f>
        <v>Aangespoeld</v>
      </c>
      <c r="P4335" s="136" t="str">
        <f>IF(CONCATENATE(C4335,D4335)="","",VLOOKUP(CONCATENATE(C4335,D4335),Karakteristieken!AQ:AQ,1,FALSE))</f>
        <v/>
      </c>
    </row>
    <row r="4336" spans="1:16" x14ac:dyDescent="0.25">
      <c r="A4336" s="59">
        <v>200110731</v>
      </c>
      <c r="B4336" s="59">
        <v>200099072</v>
      </c>
      <c r="C4336" s="59" t="s">
        <v>4460</v>
      </c>
      <c r="D4336" s="59" t="s">
        <v>77</v>
      </c>
      <c r="E4336" s="60" t="s">
        <v>4463</v>
      </c>
      <c r="F4336" s="60"/>
      <c r="G4336" s="60"/>
      <c r="H4336" s="60"/>
      <c r="I4336" s="59">
        <f t="shared" si="71"/>
        <v>22</v>
      </c>
      <c r="J4336" s="59" t="s">
        <v>1613</v>
      </c>
      <c r="K4336" s="61"/>
      <c r="L4336" s="62" t="s">
        <v>6737</v>
      </c>
      <c r="M4336" s="62" t="s">
        <v>4463</v>
      </c>
      <c r="N4336" s="72" t="str">
        <f>VLOOKUP(M4336,'Hulpblad KAR-parser'!A:C,2,FALSE)</f>
        <v>Soort aantreffen</v>
      </c>
      <c r="O4336" s="72" t="str">
        <f>IF(VLOOKUP(M4336,'Hulpblad KAR-parser'!A:C,3,FALSE)="","",VLOOKUP(M4336,'Hulpblad KAR-parser'!A:C,3,FALSE))</f>
        <v>Dier</v>
      </c>
      <c r="P4336" s="136" t="str">
        <f>IF(CONCATENATE(C4336,D4336)="","",VLOOKUP(CONCATENATE(C4336,D4336),Karakteristieken!AQ:AQ,1,FALSE))</f>
        <v>Soort aantreffenDier</v>
      </c>
    </row>
    <row r="4337" spans="1:16" x14ac:dyDescent="0.25">
      <c r="A4337" s="59"/>
      <c r="B4337" s="59"/>
      <c r="C4337" s="59"/>
      <c r="D4337" s="59"/>
      <c r="E4337" s="60" t="s">
        <v>10706</v>
      </c>
      <c r="F4337" s="60"/>
      <c r="G4337" s="60" t="s">
        <v>4463</v>
      </c>
      <c r="H4337" s="60"/>
      <c r="I4337" s="59">
        <f t="shared" ref="I4337:I4400" si="72">LEN(E4337)</f>
        <v>6</v>
      </c>
      <c r="J4337" s="59" t="s">
        <v>1561</v>
      </c>
      <c r="K4337" s="61"/>
      <c r="L4337" s="62" t="s">
        <v>6737</v>
      </c>
      <c r="M4337" s="62" t="s">
        <v>4463</v>
      </c>
      <c r="N4337" s="72" t="str">
        <f>VLOOKUP(M4337,'Hulpblad KAR-parser'!A:C,2,FALSE)</f>
        <v>Soort aantreffen</v>
      </c>
      <c r="O4337" s="72" t="str">
        <f>IF(VLOOKUP(M4337,'Hulpblad KAR-parser'!A:C,3,FALSE)="","",VLOOKUP(M4337,'Hulpblad KAR-parser'!A:C,3,FALSE))</f>
        <v>Dier</v>
      </c>
      <c r="P4337" s="136" t="str">
        <f>IF(CONCATENATE(C4337,D4337)="","",VLOOKUP(CONCATENATE(C4337,D4337),Karakteristieken!AQ:AQ,1,FALSE))</f>
        <v/>
      </c>
    </row>
    <row r="4338" spans="1:16" x14ac:dyDescent="0.25">
      <c r="A4338" s="59">
        <v>200110732</v>
      </c>
      <c r="B4338" s="59">
        <v>200099073</v>
      </c>
      <c r="C4338" s="59" t="s">
        <v>4460</v>
      </c>
      <c r="D4338" s="59" t="s">
        <v>4464</v>
      </c>
      <c r="E4338" s="60" t="s">
        <v>4466</v>
      </c>
      <c r="F4338" s="60"/>
      <c r="G4338" s="60"/>
      <c r="H4338" s="60"/>
      <c r="I4338" s="59">
        <f t="shared" si="72"/>
        <v>29</v>
      </c>
      <c r="J4338" s="59" t="s">
        <v>1613</v>
      </c>
      <c r="K4338" s="61"/>
      <c r="L4338" s="62" t="s">
        <v>6737</v>
      </c>
      <c r="M4338" s="62" t="s">
        <v>4466</v>
      </c>
      <c r="N4338" s="72" t="str">
        <f>VLOOKUP(M4338,'Hulpblad KAR-parser'!A:C,2,FALSE)</f>
        <v>Soort aantreffen</v>
      </c>
      <c r="O4338" s="72" t="str">
        <f>IF(VLOOKUP(M4338,'Hulpblad KAR-parser'!A:C,3,FALSE)="","",VLOOKUP(M4338,'Hulpblad KAR-parser'!A:C,3,FALSE))</f>
        <v>Fiscale wanbetaler</v>
      </c>
      <c r="P4338" s="136" t="str">
        <f>IF(CONCATENATE(C4338,D4338)="","",VLOOKUP(CONCATENATE(C4338,D4338),Karakteristieken!AQ:AQ,1,FALSE))</f>
        <v>Soort aantreffenFiscale wanbetaler</v>
      </c>
    </row>
    <row r="4339" spans="1:16" x14ac:dyDescent="0.25">
      <c r="A4339" s="59"/>
      <c r="B4339" s="59"/>
      <c r="C4339" s="59"/>
      <c r="D4339" s="59"/>
      <c r="E4339" s="60" t="s">
        <v>10707</v>
      </c>
      <c r="F4339" s="60"/>
      <c r="G4339" s="60" t="s">
        <v>4466</v>
      </c>
      <c r="H4339" s="60"/>
      <c r="I4339" s="59">
        <f t="shared" si="72"/>
        <v>6</v>
      </c>
      <c r="J4339" s="59" t="s">
        <v>1561</v>
      </c>
      <c r="K4339" s="61"/>
      <c r="L4339" s="62" t="s">
        <v>6737</v>
      </c>
      <c r="M4339" s="62" t="s">
        <v>4466</v>
      </c>
      <c r="N4339" s="72" t="str">
        <f>VLOOKUP(M4339,'Hulpblad KAR-parser'!A:C,2,FALSE)</f>
        <v>Soort aantreffen</v>
      </c>
      <c r="O4339" s="72" t="str">
        <f>IF(VLOOKUP(M4339,'Hulpblad KAR-parser'!A:C,3,FALSE)="","",VLOOKUP(M4339,'Hulpblad KAR-parser'!A:C,3,FALSE))</f>
        <v>Fiscale wanbetaler</v>
      </c>
      <c r="P4339" s="136" t="str">
        <f>IF(CONCATENATE(C4339,D4339)="","",VLOOKUP(CONCATENATE(C4339,D4339),Karakteristieken!AQ:AQ,1,FALSE))</f>
        <v/>
      </c>
    </row>
    <row r="4340" spans="1:16" x14ac:dyDescent="0.25">
      <c r="A4340" s="59">
        <v>200110733</v>
      </c>
      <c r="B4340" s="59">
        <v>200099074</v>
      </c>
      <c r="C4340" s="59" t="s">
        <v>4460</v>
      </c>
      <c r="D4340" s="59" t="s">
        <v>4467</v>
      </c>
      <c r="E4340" s="60" t="s">
        <v>4469</v>
      </c>
      <c r="F4340" s="60"/>
      <c r="G4340" s="60"/>
      <c r="H4340" s="60"/>
      <c r="I4340" s="59">
        <f t="shared" si="72"/>
        <v>29</v>
      </c>
      <c r="J4340" s="59" t="s">
        <v>1613</v>
      </c>
      <c r="K4340" s="61"/>
      <c r="L4340" s="62" t="s">
        <v>6737</v>
      </c>
      <c r="M4340" s="62" t="s">
        <v>4469</v>
      </c>
      <c r="N4340" s="72" t="str">
        <f>VLOOKUP(M4340,'Hulpblad KAR-parser'!A:C,2,FALSE)</f>
        <v>Soort aantreffen</v>
      </c>
      <c r="O4340" s="72" t="str">
        <f>IF(VLOOKUP(M4340,'Hulpblad KAR-parser'!A:C,3,FALSE)="","",VLOOKUP(M4340,'Hulpblad KAR-parser'!A:C,3,FALSE))</f>
        <v>Gestolen voertuig</v>
      </c>
      <c r="P4340" s="136" t="str">
        <f>IF(CONCATENATE(C4340,D4340)="","",VLOOKUP(CONCATENATE(C4340,D4340),Karakteristieken!AQ:AQ,1,FALSE))</f>
        <v>Soort aantreffenGestolen voertuig</v>
      </c>
    </row>
    <row r="4341" spans="1:16" x14ac:dyDescent="0.25">
      <c r="A4341" s="59"/>
      <c r="B4341" s="59"/>
      <c r="C4341" s="59"/>
      <c r="D4341" s="59"/>
      <c r="E4341" s="60" t="s">
        <v>10708</v>
      </c>
      <c r="F4341" s="60"/>
      <c r="G4341" s="60" t="s">
        <v>4469</v>
      </c>
      <c r="H4341" s="60"/>
      <c r="I4341" s="59">
        <f t="shared" si="72"/>
        <v>6</v>
      </c>
      <c r="J4341" s="59" t="s">
        <v>1561</v>
      </c>
      <c r="K4341" s="61"/>
      <c r="L4341" s="62" t="s">
        <v>6737</v>
      </c>
      <c r="M4341" s="62" t="s">
        <v>4469</v>
      </c>
      <c r="N4341" s="72" t="str">
        <f>VLOOKUP(M4341,'Hulpblad KAR-parser'!A:C,2,FALSE)</f>
        <v>Soort aantreffen</v>
      </c>
      <c r="O4341" s="72" t="str">
        <f>IF(VLOOKUP(M4341,'Hulpblad KAR-parser'!A:C,3,FALSE)="","",VLOOKUP(M4341,'Hulpblad KAR-parser'!A:C,3,FALSE))</f>
        <v>Gestolen voertuig</v>
      </c>
      <c r="P4341" s="136" t="str">
        <f>IF(CONCATENATE(C4341,D4341)="","",VLOOKUP(CONCATENATE(C4341,D4341),Karakteristieken!AQ:AQ,1,FALSE))</f>
        <v/>
      </c>
    </row>
    <row r="4342" spans="1:16" x14ac:dyDescent="0.25">
      <c r="A4342" s="59">
        <v>200110734</v>
      </c>
      <c r="B4342" s="59">
        <v>200099075</v>
      </c>
      <c r="C4342" s="59" t="s">
        <v>4460</v>
      </c>
      <c r="D4342" s="59" t="s">
        <v>4470</v>
      </c>
      <c r="E4342" s="60" t="s">
        <v>4472</v>
      </c>
      <c r="F4342" s="60"/>
      <c r="G4342" s="60"/>
      <c r="H4342" s="60"/>
      <c r="I4342" s="59">
        <f t="shared" si="72"/>
        <v>22</v>
      </c>
      <c r="J4342" s="59" t="s">
        <v>1613</v>
      </c>
      <c r="K4342" s="61"/>
      <c r="L4342" s="62" t="s">
        <v>6737</v>
      </c>
      <c r="M4342" s="62" t="s">
        <v>4472</v>
      </c>
      <c r="N4342" s="72" t="str">
        <f>VLOOKUP(M4342,'Hulpblad KAR-parser'!A:C,2,FALSE)</f>
        <v>Soort aantreffen</v>
      </c>
      <c r="O4342" s="72" t="str">
        <f>IF(VLOOKUP(M4342,'Hulpblad KAR-parser'!A:C,3,FALSE)="","",VLOOKUP(M4342,'Hulpblad KAR-parser'!A:C,3,FALSE))</f>
        <v>Goed</v>
      </c>
      <c r="P4342" s="136" t="str">
        <f>IF(CONCATENATE(C4342,D4342)="","",VLOOKUP(CONCATENATE(C4342,D4342),Karakteristieken!AQ:AQ,1,FALSE))</f>
        <v>Soort aantreffenGoed</v>
      </c>
    </row>
    <row r="4343" spans="1:16" x14ac:dyDescent="0.25">
      <c r="A4343" s="59"/>
      <c r="B4343" s="59"/>
      <c r="C4343" s="59"/>
      <c r="D4343" s="59"/>
      <c r="E4343" s="60" t="s">
        <v>10709</v>
      </c>
      <c r="F4343" s="60"/>
      <c r="G4343" s="60" t="s">
        <v>4472</v>
      </c>
      <c r="H4343" s="60"/>
      <c r="I4343" s="59">
        <f t="shared" si="72"/>
        <v>6</v>
      </c>
      <c r="J4343" s="59" t="s">
        <v>1561</v>
      </c>
      <c r="K4343" s="61"/>
      <c r="L4343" s="62" t="s">
        <v>6737</v>
      </c>
      <c r="M4343" s="62" t="s">
        <v>4472</v>
      </c>
      <c r="N4343" s="72" t="str">
        <f>VLOOKUP(M4343,'Hulpblad KAR-parser'!A:C,2,FALSE)</f>
        <v>Soort aantreffen</v>
      </c>
      <c r="O4343" s="72" t="str">
        <f>IF(VLOOKUP(M4343,'Hulpblad KAR-parser'!A:C,3,FALSE)="","",VLOOKUP(M4343,'Hulpblad KAR-parser'!A:C,3,FALSE))</f>
        <v>Goed</v>
      </c>
      <c r="P4343" s="136" t="str">
        <f>IF(CONCATENATE(C4343,D4343)="","",VLOOKUP(CONCATENATE(C4343,D4343),Karakteristieken!AQ:AQ,1,FALSE))</f>
        <v/>
      </c>
    </row>
    <row r="4344" spans="1:16" x14ac:dyDescent="0.25">
      <c r="A4344" s="59">
        <v>200110735</v>
      </c>
      <c r="B4344" s="59">
        <v>200099076</v>
      </c>
      <c r="C4344" s="59" t="s">
        <v>4460</v>
      </c>
      <c r="D4344" s="59" t="s">
        <v>4483</v>
      </c>
      <c r="E4344" s="60" t="s">
        <v>4485</v>
      </c>
      <c r="F4344" s="60"/>
      <c r="G4344" s="60"/>
      <c r="H4344" s="60"/>
      <c r="I4344" s="59">
        <f t="shared" si="72"/>
        <v>30</v>
      </c>
      <c r="J4344" s="59" t="s">
        <v>1613</v>
      </c>
      <c r="K4344" s="61"/>
      <c r="L4344" s="62" t="s">
        <v>6737</v>
      </c>
      <c r="M4344" s="62" t="s">
        <v>4485</v>
      </c>
      <c r="N4344" s="72" t="str">
        <f>VLOOKUP(M4344,'Hulpblad KAR-parser'!A:C,2,FALSE)</f>
        <v>Soort aantreffen</v>
      </c>
      <c r="O4344" s="72" t="str">
        <f>IF(VLOOKUP(M4344,'Hulpblad KAR-parser'!A:C,3,FALSE)="","",VLOOKUP(M4344,'Hulpblad KAR-parser'!A:C,3,FALSE))</f>
        <v>In het water</v>
      </c>
      <c r="P4344" s="136" t="str">
        <f>IF(CONCATENATE(C4344,D4344)="","",VLOOKUP(CONCATENATE(C4344,D4344),Karakteristieken!AQ:AQ,1,FALSE))</f>
        <v>Soort aantreffenIn het water</v>
      </c>
    </row>
    <row r="4345" spans="1:16" x14ac:dyDescent="0.25">
      <c r="A4345" s="59"/>
      <c r="B4345" s="59"/>
      <c r="C4345" s="59"/>
      <c r="D4345" s="59"/>
      <c r="E4345" s="60" t="s">
        <v>10710</v>
      </c>
      <c r="F4345" s="60"/>
      <c r="G4345" s="60" t="s">
        <v>4485</v>
      </c>
      <c r="H4345" s="60"/>
      <c r="I4345" s="59">
        <f t="shared" si="72"/>
        <v>6</v>
      </c>
      <c r="J4345" s="59" t="s">
        <v>1561</v>
      </c>
      <c r="K4345" s="61"/>
      <c r="L4345" s="62" t="s">
        <v>6737</v>
      </c>
      <c r="M4345" s="62" t="s">
        <v>4485</v>
      </c>
      <c r="N4345" s="72" t="str">
        <f>VLOOKUP(M4345,'Hulpblad KAR-parser'!A:C,2,FALSE)</f>
        <v>Soort aantreffen</v>
      </c>
      <c r="O4345" s="72" t="str">
        <f>IF(VLOOKUP(M4345,'Hulpblad KAR-parser'!A:C,3,FALSE)="","",VLOOKUP(M4345,'Hulpblad KAR-parser'!A:C,3,FALSE))</f>
        <v>In het water</v>
      </c>
      <c r="P4345" s="136" t="str">
        <f>IF(CONCATENATE(C4345,D4345)="","",VLOOKUP(CONCATENATE(C4345,D4345),Karakteristieken!AQ:AQ,1,FALSE))</f>
        <v/>
      </c>
    </row>
    <row r="4346" spans="1:16" x14ac:dyDescent="0.25">
      <c r="A4346" s="59">
        <v>200110736</v>
      </c>
      <c r="B4346" s="59">
        <v>200099077</v>
      </c>
      <c r="C4346" s="59" t="s">
        <v>4460</v>
      </c>
      <c r="D4346" s="59" t="s">
        <v>182</v>
      </c>
      <c r="E4346" s="60" t="s">
        <v>4474</v>
      </c>
      <c r="F4346" s="60"/>
      <c r="G4346" s="60"/>
      <c r="H4346" s="60"/>
      <c r="I4346" s="59">
        <f t="shared" si="72"/>
        <v>26</v>
      </c>
      <c r="J4346" s="59" t="s">
        <v>1613</v>
      </c>
      <c r="K4346" s="61"/>
      <c r="L4346" s="62" t="s">
        <v>6737</v>
      </c>
      <c r="M4346" s="62" t="s">
        <v>4474</v>
      </c>
      <c r="N4346" s="72" t="str">
        <f>VLOOKUP(M4346,'Hulpblad KAR-parser'!A:C,2,FALSE)</f>
        <v>Soort aantreffen</v>
      </c>
      <c r="O4346" s="72" t="str">
        <f>IF(VLOOKUP(M4346,'Hulpblad KAR-parser'!A:C,3,FALSE)="","",VLOOKUP(M4346,'Hulpblad KAR-parser'!A:C,3,FALSE))</f>
        <v>Vaartuig</v>
      </c>
      <c r="P4346" s="136" t="str">
        <f>IF(CONCATENATE(C4346,D4346)="","",VLOOKUP(CONCATENATE(C4346,D4346),Karakteristieken!AQ:AQ,1,FALSE))</f>
        <v>Soort aantreffenVaartuig</v>
      </c>
    </row>
    <row r="4347" spans="1:16" x14ac:dyDescent="0.25">
      <c r="A4347" s="59"/>
      <c r="B4347" s="59"/>
      <c r="C4347" s="59"/>
      <c r="D4347" s="59"/>
      <c r="E4347" s="60" t="s">
        <v>10711</v>
      </c>
      <c r="F4347" s="60"/>
      <c r="G4347" s="60" t="s">
        <v>4474</v>
      </c>
      <c r="H4347" s="60"/>
      <c r="I4347" s="59">
        <f t="shared" si="72"/>
        <v>6</v>
      </c>
      <c r="J4347" s="59" t="s">
        <v>1561</v>
      </c>
      <c r="K4347" s="61"/>
      <c r="L4347" s="62" t="s">
        <v>6737</v>
      </c>
      <c r="M4347" s="62" t="s">
        <v>4474</v>
      </c>
      <c r="N4347" s="72" t="str">
        <f>VLOOKUP(M4347,'Hulpblad KAR-parser'!A:C,2,FALSE)</f>
        <v>Soort aantreffen</v>
      </c>
      <c r="O4347" s="72" t="str">
        <f>IF(VLOOKUP(M4347,'Hulpblad KAR-parser'!A:C,3,FALSE)="","",VLOOKUP(M4347,'Hulpblad KAR-parser'!A:C,3,FALSE))</f>
        <v>Vaartuig</v>
      </c>
      <c r="P4347" s="136" t="str">
        <f>IF(CONCATENATE(C4347,D4347)="","",VLOOKUP(CONCATENATE(C4347,D4347),Karakteristieken!AQ:AQ,1,FALSE))</f>
        <v/>
      </c>
    </row>
    <row r="4348" spans="1:16" x14ac:dyDescent="0.25">
      <c r="A4348" s="59">
        <v>200110737</v>
      </c>
      <c r="B4348" s="59">
        <v>200099078</v>
      </c>
      <c r="C4348" s="59" t="s">
        <v>4460</v>
      </c>
      <c r="D4348" s="59" t="s">
        <v>171</v>
      </c>
      <c r="E4348" s="60" t="s">
        <v>4476</v>
      </c>
      <c r="F4348" s="60"/>
      <c r="G4348" s="60"/>
      <c r="H4348" s="60"/>
      <c r="I4348" s="59">
        <f t="shared" si="72"/>
        <v>26</v>
      </c>
      <c r="J4348" s="59" t="s">
        <v>1613</v>
      </c>
      <c r="K4348" s="61"/>
      <c r="L4348" s="62" t="s">
        <v>6737</v>
      </c>
      <c r="M4348" s="62" t="s">
        <v>4476</v>
      </c>
      <c r="N4348" s="72" t="str">
        <f>VLOOKUP(M4348,'Hulpblad KAR-parser'!A:C,2,FALSE)</f>
        <v>Soort aantreffen</v>
      </c>
      <c r="O4348" s="72" t="str">
        <f>IF(VLOOKUP(M4348,'Hulpblad KAR-parser'!A:C,3,FALSE)="","",VLOOKUP(M4348,'Hulpblad KAR-parser'!A:C,3,FALSE))</f>
        <v>Voertuig</v>
      </c>
      <c r="P4348" s="136" t="str">
        <f>IF(CONCATENATE(C4348,D4348)="","",VLOOKUP(CONCATENATE(C4348,D4348),Karakteristieken!AQ:AQ,1,FALSE))</f>
        <v>Soort aantreffenVoertuig</v>
      </c>
    </row>
    <row r="4349" spans="1:16" x14ac:dyDescent="0.25">
      <c r="A4349" s="59"/>
      <c r="B4349" s="59"/>
      <c r="C4349" s="59"/>
      <c r="D4349" s="59"/>
      <c r="E4349" s="60" t="s">
        <v>10712</v>
      </c>
      <c r="F4349" s="60"/>
      <c r="G4349" s="60" t="s">
        <v>4476</v>
      </c>
      <c r="H4349" s="60"/>
      <c r="I4349" s="59">
        <f t="shared" si="72"/>
        <v>6</v>
      </c>
      <c r="J4349" s="59" t="s">
        <v>1561</v>
      </c>
      <c r="K4349" s="61"/>
      <c r="L4349" s="62" t="s">
        <v>6737</v>
      </c>
      <c r="M4349" s="62" t="s">
        <v>4476</v>
      </c>
      <c r="N4349" s="72" t="str">
        <f>VLOOKUP(M4349,'Hulpblad KAR-parser'!A:C,2,FALSE)</f>
        <v>Soort aantreffen</v>
      </c>
      <c r="O4349" s="72" t="str">
        <f>IF(VLOOKUP(M4349,'Hulpblad KAR-parser'!A:C,3,FALSE)="","",VLOOKUP(M4349,'Hulpblad KAR-parser'!A:C,3,FALSE))</f>
        <v>Voertuig</v>
      </c>
      <c r="P4349" s="136" t="str">
        <f>IF(CONCATENATE(C4349,D4349)="","",VLOOKUP(CONCATENATE(C4349,D4349),Karakteristieken!AQ:AQ,1,FALSE))</f>
        <v/>
      </c>
    </row>
    <row r="4350" spans="1:16" x14ac:dyDescent="0.25">
      <c r="A4350" s="59">
        <v>200110738</v>
      </c>
      <c r="B4350" s="59">
        <v>200099079</v>
      </c>
      <c r="C4350" s="59" t="s">
        <v>4460</v>
      </c>
      <c r="D4350" s="59" t="s">
        <v>4477</v>
      </c>
      <c r="E4350" s="60" t="s">
        <v>4479</v>
      </c>
      <c r="F4350" s="60"/>
      <c r="G4350" s="60"/>
      <c r="H4350" s="60"/>
      <c r="I4350" s="59">
        <f t="shared" si="72"/>
        <v>23</v>
      </c>
      <c r="J4350" s="59" t="s">
        <v>1613</v>
      </c>
      <c r="K4350" s="61"/>
      <c r="L4350" s="62" t="s">
        <v>6737</v>
      </c>
      <c r="M4350" s="62" t="s">
        <v>4479</v>
      </c>
      <c r="N4350" s="72" t="str">
        <f>VLOOKUP(M4350,'Hulpblad KAR-parser'!A:C,2,FALSE)</f>
        <v>Soort aantreffen</v>
      </c>
      <c r="O4350" s="72" t="str">
        <f>IF(VLOOKUP(M4350,'Hulpblad KAR-parser'!A:C,3,FALSE)="","",VLOOKUP(M4350,'Hulpblad KAR-parser'!A:C,3,FALSE))</f>
        <v>Wapen</v>
      </c>
      <c r="P4350" s="136" t="str">
        <f>IF(CONCATENATE(C4350,D4350)="","",VLOOKUP(CONCATENATE(C4350,D4350),Karakteristieken!AQ:AQ,1,FALSE))</f>
        <v>Soort aantreffenWapen</v>
      </c>
    </row>
    <row r="4351" spans="1:16" x14ac:dyDescent="0.25">
      <c r="A4351" s="59"/>
      <c r="B4351" s="59"/>
      <c r="C4351" s="59"/>
      <c r="D4351" s="59"/>
      <c r="E4351" s="60" t="s">
        <v>10713</v>
      </c>
      <c r="F4351" s="60"/>
      <c r="G4351" s="60" t="s">
        <v>4479</v>
      </c>
      <c r="H4351" s="60"/>
      <c r="I4351" s="59">
        <f t="shared" si="72"/>
        <v>6</v>
      </c>
      <c r="J4351" s="59" t="s">
        <v>1561</v>
      </c>
      <c r="K4351" s="61"/>
      <c r="L4351" s="62" t="s">
        <v>6737</v>
      </c>
      <c r="M4351" s="62" t="s">
        <v>4479</v>
      </c>
      <c r="N4351" s="72" t="str">
        <f>VLOOKUP(M4351,'Hulpblad KAR-parser'!A:C,2,FALSE)</f>
        <v>Soort aantreffen</v>
      </c>
      <c r="O4351" s="72" t="str">
        <f>IF(VLOOKUP(M4351,'Hulpblad KAR-parser'!A:C,3,FALSE)="","",VLOOKUP(M4351,'Hulpblad KAR-parser'!A:C,3,FALSE))</f>
        <v>Wapen</v>
      </c>
      <c r="P4351" s="136" t="str">
        <f>IF(CONCATENATE(C4351,D4351)="","",VLOOKUP(CONCATENATE(C4351,D4351),Karakteristieken!AQ:AQ,1,FALSE))</f>
        <v/>
      </c>
    </row>
    <row r="4352" spans="1:16" x14ac:dyDescent="0.25">
      <c r="A4352" s="67">
        <v>200110739</v>
      </c>
      <c r="B4352" s="67">
        <v>200099080</v>
      </c>
      <c r="C4352" s="67" t="s">
        <v>4486</v>
      </c>
      <c r="D4352" s="67"/>
      <c r="E4352" s="68" t="s">
        <v>6449</v>
      </c>
      <c r="F4352" s="68"/>
      <c r="G4352" s="68"/>
      <c r="H4352" s="68"/>
      <c r="I4352" s="67">
        <f t="shared" si="72"/>
        <v>16</v>
      </c>
      <c r="J4352" s="67" t="s">
        <v>1613</v>
      </c>
      <c r="K4352" s="91" t="s">
        <v>12550</v>
      </c>
      <c r="L4352" s="62" t="s">
        <v>6737</v>
      </c>
      <c r="M4352" s="62" t="s">
        <v>6449</v>
      </c>
      <c r="N4352" s="72" t="e">
        <f>VLOOKUP(M4352,'Hulpblad KAR-parser'!A:C,2,FALSE)</f>
        <v>#N/A</v>
      </c>
      <c r="O4352" s="72" t="e">
        <f>IF(VLOOKUP(M4352,'Hulpblad KAR-parser'!A:C,3,FALSE)="","",VLOOKUP(M4352,'Hulpblad KAR-parser'!A:C,3,FALSE))</f>
        <v>#N/A</v>
      </c>
      <c r="P4352" s="136" t="e">
        <f>IF(CONCATENATE(C4352,D4352)="","",VLOOKUP(CONCATENATE(C4352,D4352),Karakteristieken!AQ:AQ,1,FALSE))</f>
        <v>#N/A</v>
      </c>
    </row>
    <row r="4353" spans="1:16" x14ac:dyDescent="0.25">
      <c r="A4353" s="67"/>
      <c r="B4353" s="67"/>
      <c r="C4353" s="67"/>
      <c r="D4353" s="67"/>
      <c r="E4353" s="68" t="s">
        <v>10720</v>
      </c>
      <c r="F4353" s="68"/>
      <c r="G4353" s="68" t="s">
        <v>6449</v>
      </c>
      <c r="H4353" s="68"/>
      <c r="I4353" s="67">
        <f t="shared" si="72"/>
        <v>7</v>
      </c>
      <c r="J4353" s="67" t="s">
        <v>1561</v>
      </c>
      <c r="K4353" s="91" t="s">
        <v>12550</v>
      </c>
      <c r="L4353" s="62" t="s">
        <v>6737</v>
      </c>
      <c r="M4353" s="62" t="s">
        <v>6449</v>
      </c>
      <c r="N4353" s="72" t="e">
        <f>VLOOKUP(M4353,'Hulpblad KAR-parser'!A:C,2,FALSE)</f>
        <v>#N/A</v>
      </c>
      <c r="O4353" s="72" t="e">
        <f>IF(VLOOKUP(M4353,'Hulpblad KAR-parser'!A:C,3,FALSE)="","",VLOOKUP(M4353,'Hulpblad KAR-parser'!A:C,3,FALSE))</f>
        <v>#N/A</v>
      </c>
      <c r="P4353" s="136" t="str">
        <f>IF(CONCATENATE(C4353,D4353)="","",VLOOKUP(CONCATENATE(C4353,D4353),Karakteristieken!AQ:AQ,1,FALSE))</f>
        <v/>
      </c>
    </row>
    <row r="4354" spans="1:16" x14ac:dyDescent="0.25">
      <c r="A4354" s="59">
        <v>200110740</v>
      </c>
      <c r="B4354" s="59">
        <v>200099081</v>
      </c>
      <c r="C4354" s="59" t="s">
        <v>4486</v>
      </c>
      <c r="D4354" s="59" t="s">
        <v>4487</v>
      </c>
      <c r="E4354" s="60" t="s">
        <v>4490</v>
      </c>
      <c r="F4354" s="60"/>
      <c r="G4354" s="60"/>
      <c r="H4354" s="60"/>
      <c r="I4354" s="59">
        <f t="shared" si="72"/>
        <v>29</v>
      </c>
      <c r="J4354" s="59" t="s">
        <v>1613</v>
      </c>
      <c r="K4354" s="61"/>
      <c r="L4354" s="62" t="s">
        <v>6737</v>
      </c>
      <c r="M4354" s="62" t="s">
        <v>4490</v>
      </c>
      <c r="N4354" s="72" t="str">
        <f>VLOOKUP(M4354,'Hulpblad KAR-parser'!A:C,2,FALSE)</f>
        <v>Soort aanvaring</v>
      </c>
      <c r="O4354" s="72" t="str">
        <f>IF(VLOOKUP(M4354,'Hulpblad KAR-parser'!A:C,3,FALSE)="","",VLOOKUP(M4354,'Hulpblad KAR-parser'!A:C,3,FALSE))</f>
        <v>Beroepsvaart</v>
      </c>
      <c r="P4354" s="136" t="str">
        <f>IF(CONCATENATE(C4354,D4354)="","",VLOOKUP(CONCATENATE(C4354,D4354),Karakteristieken!AQ:AQ,1,FALSE))</f>
        <v>Soort aanvaringBeroepsvaart</v>
      </c>
    </row>
    <row r="4355" spans="1:16" x14ac:dyDescent="0.25">
      <c r="A4355" s="59"/>
      <c r="B4355" s="59"/>
      <c r="C4355" s="59"/>
      <c r="D4355" s="59"/>
      <c r="E4355" s="60" t="s">
        <v>10715</v>
      </c>
      <c r="F4355" s="60"/>
      <c r="G4355" s="60" t="s">
        <v>4490</v>
      </c>
      <c r="H4355" s="60"/>
      <c r="I4355" s="59">
        <f t="shared" si="72"/>
        <v>6</v>
      </c>
      <c r="J4355" s="59" t="s">
        <v>1561</v>
      </c>
      <c r="K4355" s="61"/>
      <c r="L4355" s="62" t="s">
        <v>6737</v>
      </c>
      <c r="M4355" s="62" t="s">
        <v>4490</v>
      </c>
      <c r="N4355" s="72" t="str">
        <f>VLOOKUP(M4355,'Hulpblad KAR-parser'!A:C,2,FALSE)</f>
        <v>Soort aanvaring</v>
      </c>
      <c r="O4355" s="72" t="str">
        <f>IF(VLOOKUP(M4355,'Hulpblad KAR-parser'!A:C,3,FALSE)="","",VLOOKUP(M4355,'Hulpblad KAR-parser'!A:C,3,FALSE))</f>
        <v>Beroepsvaart</v>
      </c>
      <c r="P4355" s="136" t="str">
        <f>IF(CONCATENATE(C4355,D4355)="","",VLOOKUP(CONCATENATE(C4355,D4355),Karakteristieken!AQ:AQ,1,FALSE))</f>
        <v/>
      </c>
    </row>
    <row r="4356" spans="1:16" x14ac:dyDescent="0.25">
      <c r="A4356" s="59">
        <v>200110741</v>
      </c>
      <c r="B4356" s="59">
        <v>200099082</v>
      </c>
      <c r="C4356" s="59" t="s">
        <v>4486</v>
      </c>
      <c r="D4356" s="59" t="s">
        <v>4455</v>
      </c>
      <c r="E4356" s="60" t="s">
        <v>4501</v>
      </c>
      <c r="F4356" s="60"/>
      <c r="G4356" s="60"/>
      <c r="H4356" s="60"/>
      <c r="I4356" s="59">
        <f t="shared" si="72"/>
        <v>27</v>
      </c>
      <c r="J4356" s="59" t="s">
        <v>1613</v>
      </c>
      <c r="K4356" s="61"/>
      <c r="L4356" s="62" t="s">
        <v>6737</v>
      </c>
      <c r="M4356" s="62" t="s">
        <v>4501</v>
      </c>
      <c r="N4356" s="72" t="str">
        <f>VLOOKUP(M4356,'Hulpblad KAR-parser'!A:C,2,FALSE)</f>
        <v>Soort aanvaring</v>
      </c>
      <c r="O4356" s="72" t="str">
        <f>IF(VLOOKUP(M4356,'Hulpblad KAR-parser'!A:C,3,FALSE)="","",VLOOKUP(M4356,'Hulpblad KAR-parser'!A:C,3,FALSE))</f>
        <v>Meervoudig</v>
      </c>
      <c r="P4356" s="136" t="str">
        <f>IF(CONCATENATE(C4356,D4356)="","",VLOOKUP(CONCATENATE(C4356,D4356),Karakteristieken!AQ:AQ,1,FALSE))</f>
        <v>Soort aanvaringMeervoudig</v>
      </c>
    </row>
    <row r="4357" spans="1:16" x14ac:dyDescent="0.25">
      <c r="A4357" s="59"/>
      <c r="B4357" s="59"/>
      <c r="C4357" s="59"/>
      <c r="D4357" s="59"/>
      <c r="E4357" s="60" t="s">
        <v>10716</v>
      </c>
      <c r="F4357" s="60"/>
      <c r="G4357" s="60" t="s">
        <v>4501</v>
      </c>
      <c r="H4357" s="60"/>
      <c r="I4357" s="59">
        <f t="shared" si="72"/>
        <v>6</v>
      </c>
      <c r="J4357" s="59" t="s">
        <v>1561</v>
      </c>
      <c r="K4357" s="61"/>
      <c r="L4357" s="62" t="s">
        <v>6737</v>
      </c>
      <c r="M4357" s="62" t="s">
        <v>4501</v>
      </c>
      <c r="N4357" s="72" t="str">
        <f>VLOOKUP(M4357,'Hulpblad KAR-parser'!A:C,2,FALSE)</f>
        <v>Soort aanvaring</v>
      </c>
      <c r="O4357" s="72" t="str">
        <f>IF(VLOOKUP(M4357,'Hulpblad KAR-parser'!A:C,3,FALSE)="","",VLOOKUP(M4357,'Hulpblad KAR-parser'!A:C,3,FALSE))</f>
        <v>Meervoudig</v>
      </c>
      <c r="P4357" s="136" t="str">
        <f>IF(CONCATENATE(C4357,D4357)="","",VLOOKUP(CONCATENATE(C4357,D4357),Karakteristieken!AQ:AQ,1,FALSE))</f>
        <v/>
      </c>
    </row>
    <row r="4358" spans="1:16" x14ac:dyDescent="0.25">
      <c r="A4358" s="59">
        <v>200110742</v>
      </c>
      <c r="B4358" s="59">
        <v>200099083</v>
      </c>
      <c r="C4358" s="59" t="s">
        <v>4486</v>
      </c>
      <c r="D4358" s="59" t="s">
        <v>4497</v>
      </c>
      <c r="E4358" s="60" t="s">
        <v>4499</v>
      </c>
      <c r="F4358" s="60"/>
      <c r="G4358" s="60"/>
      <c r="H4358" s="60"/>
      <c r="I4358" s="59">
        <f t="shared" si="72"/>
        <v>27</v>
      </c>
      <c r="J4358" s="59" t="s">
        <v>1613</v>
      </c>
      <c r="K4358" s="61"/>
      <c r="L4358" s="62" t="s">
        <v>6737</v>
      </c>
      <c r="M4358" s="62" t="s">
        <v>4499</v>
      </c>
      <c r="N4358" s="72" t="str">
        <f>VLOOKUP(M4358,'Hulpblad KAR-parser'!A:C,2,FALSE)</f>
        <v>Soort aanvaring</v>
      </c>
      <c r="O4358" s="72" t="str">
        <f>IF(VLOOKUP(M4358,'Hulpblad KAR-parser'!A:C,3,FALSE)="","",VLOOKUP(M4358,'Hulpblad KAR-parser'!A:C,3,FALSE))</f>
        <v>Object/Wal</v>
      </c>
      <c r="P4358" s="136" t="str">
        <f>IF(CONCATENATE(C4358,D4358)="","",VLOOKUP(CONCATENATE(C4358,D4358),Karakteristieken!AQ:AQ,1,FALSE))</f>
        <v>Soort aanvaringObject/Wal</v>
      </c>
    </row>
    <row r="4359" spans="1:16" x14ac:dyDescent="0.25">
      <c r="A4359" s="59"/>
      <c r="B4359" s="59"/>
      <c r="C4359" s="59"/>
      <c r="D4359" s="59"/>
      <c r="E4359" s="60" t="s">
        <v>10717</v>
      </c>
      <c r="F4359" s="60"/>
      <c r="G4359" s="60" t="s">
        <v>4499</v>
      </c>
      <c r="H4359" s="60"/>
      <c r="I4359" s="59">
        <f t="shared" si="72"/>
        <v>6</v>
      </c>
      <c r="J4359" s="59" t="s">
        <v>1561</v>
      </c>
      <c r="K4359" s="61"/>
      <c r="L4359" s="62" t="s">
        <v>6737</v>
      </c>
      <c r="M4359" s="62" t="s">
        <v>4499</v>
      </c>
      <c r="N4359" s="72" t="str">
        <f>VLOOKUP(M4359,'Hulpblad KAR-parser'!A:C,2,FALSE)</f>
        <v>Soort aanvaring</v>
      </c>
      <c r="O4359" s="72" t="str">
        <f>IF(VLOOKUP(M4359,'Hulpblad KAR-parser'!A:C,3,FALSE)="","",VLOOKUP(M4359,'Hulpblad KAR-parser'!A:C,3,FALSE))</f>
        <v>Object/Wal</v>
      </c>
      <c r="P4359" s="136" t="str">
        <f>IF(CONCATENATE(C4359,D4359)="","",VLOOKUP(CONCATENATE(C4359,D4359),Karakteristieken!AQ:AQ,1,FALSE))</f>
        <v/>
      </c>
    </row>
    <row r="4360" spans="1:16" x14ac:dyDescent="0.25">
      <c r="A4360" s="59">
        <v>200110743</v>
      </c>
      <c r="B4360" s="59">
        <v>200099084</v>
      </c>
      <c r="C4360" s="59" t="s">
        <v>4486</v>
      </c>
      <c r="D4360" s="59" t="s">
        <v>4491</v>
      </c>
      <c r="E4360" s="60" t="s">
        <v>4493</v>
      </c>
      <c r="F4360" s="60"/>
      <c r="G4360" s="60"/>
      <c r="H4360" s="60"/>
      <c r="I4360" s="59">
        <f t="shared" si="72"/>
        <v>29</v>
      </c>
      <c r="J4360" s="59" t="s">
        <v>1613</v>
      </c>
      <c r="K4360" s="61"/>
      <c r="L4360" s="62" t="s">
        <v>6737</v>
      </c>
      <c r="M4360" s="62" t="s">
        <v>4493</v>
      </c>
      <c r="N4360" s="72" t="str">
        <f>VLOOKUP(M4360,'Hulpblad KAR-parser'!A:C,2,FALSE)</f>
        <v>Soort aanvaring</v>
      </c>
      <c r="O4360" s="72" t="str">
        <f>IF(VLOOKUP(M4360,'Hulpblad KAR-parser'!A:C,3,FALSE)="","",VLOOKUP(M4360,'Hulpblad KAR-parser'!A:C,3,FALSE))</f>
        <v>Recr-/Pleziervaart</v>
      </c>
      <c r="P4360" s="136" t="str">
        <f>IF(CONCATENATE(C4360,D4360)="","",VLOOKUP(CONCATENATE(C4360,D4360),Karakteristieken!AQ:AQ,1,FALSE))</f>
        <v>Soort aanvaringRecr-/Pleziervaart</v>
      </c>
    </row>
    <row r="4361" spans="1:16" x14ac:dyDescent="0.25">
      <c r="A4361" s="59"/>
      <c r="B4361" s="59"/>
      <c r="C4361" s="59"/>
      <c r="D4361" s="59"/>
      <c r="E4361" s="60" t="s">
        <v>10718</v>
      </c>
      <c r="F4361" s="60"/>
      <c r="G4361" s="60" t="s">
        <v>4493</v>
      </c>
      <c r="H4361" s="60"/>
      <c r="I4361" s="59">
        <f t="shared" si="72"/>
        <v>6</v>
      </c>
      <c r="J4361" s="59" t="s">
        <v>1561</v>
      </c>
      <c r="K4361" s="61"/>
      <c r="L4361" s="62" t="s">
        <v>6737</v>
      </c>
      <c r="M4361" s="62" t="s">
        <v>4493</v>
      </c>
      <c r="N4361" s="72" t="str">
        <f>VLOOKUP(M4361,'Hulpblad KAR-parser'!A:C,2,FALSE)</f>
        <v>Soort aanvaring</v>
      </c>
      <c r="O4361" s="72" t="str">
        <f>IF(VLOOKUP(M4361,'Hulpblad KAR-parser'!A:C,3,FALSE)="","",VLOOKUP(M4361,'Hulpblad KAR-parser'!A:C,3,FALSE))</f>
        <v>Recr-/Pleziervaart</v>
      </c>
      <c r="P4361" s="136" t="str">
        <f>IF(CONCATENATE(C4361,D4361)="","",VLOOKUP(CONCATENATE(C4361,D4361),Karakteristieken!AQ:AQ,1,FALSE))</f>
        <v/>
      </c>
    </row>
    <row r="4362" spans="1:16" x14ac:dyDescent="0.25">
      <c r="A4362" s="59">
        <v>200110744</v>
      </c>
      <c r="B4362" s="59">
        <v>200099085</v>
      </c>
      <c r="C4362" s="59" t="s">
        <v>4486</v>
      </c>
      <c r="D4362" s="59" t="s">
        <v>4494</v>
      </c>
      <c r="E4362" s="60" t="s">
        <v>4496</v>
      </c>
      <c r="F4362" s="60"/>
      <c r="G4362" s="60"/>
      <c r="H4362" s="60"/>
      <c r="I4362" s="59">
        <f t="shared" si="72"/>
        <v>24</v>
      </c>
      <c r="J4362" s="59" t="s">
        <v>1613</v>
      </c>
      <c r="K4362" s="61"/>
      <c r="L4362" s="62" t="s">
        <v>6737</v>
      </c>
      <c r="M4362" s="62" t="s">
        <v>4496</v>
      </c>
      <c r="N4362" s="72" t="str">
        <f>VLOOKUP(M4362,'Hulpblad KAR-parser'!A:C,2,FALSE)</f>
        <v>Soort aanvaring</v>
      </c>
      <c r="O4362" s="72" t="str">
        <f>IF(VLOOKUP(M4362,'Hulpblad KAR-parser'!A:C,3,FALSE)="","",VLOOKUP(M4362,'Hulpblad KAR-parser'!A:C,3,FALSE))</f>
        <v>Zwemmer/Duiker</v>
      </c>
      <c r="P4362" s="136" t="str">
        <f>IF(CONCATENATE(C4362,D4362)="","",VLOOKUP(CONCATENATE(C4362,D4362),Karakteristieken!AQ:AQ,1,FALSE))</f>
        <v>Soort aanvaringZwemmer/Duiker</v>
      </c>
    </row>
    <row r="4363" spans="1:16" x14ac:dyDescent="0.25">
      <c r="A4363" s="59"/>
      <c r="B4363" s="59"/>
      <c r="C4363" s="59"/>
      <c r="D4363" s="59"/>
      <c r="E4363" s="60" t="s">
        <v>10719</v>
      </c>
      <c r="F4363" s="60"/>
      <c r="G4363" s="60" t="s">
        <v>4496</v>
      </c>
      <c r="H4363" s="60"/>
      <c r="I4363" s="59">
        <f t="shared" si="72"/>
        <v>6</v>
      </c>
      <c r="J4363" s="59" t="s">
        <v>1561</v>
      </c>
      <c r="K4363" s="61"/>
      <c r="L4363" s="62" t="s">
        <v>6737</v>
      </c>
      <c r="M4363" s="62" t="s">
        <v>4496</v>
      </c>
      <c r="N4363" s="72" t="str">
        <f>VLOOKUP(M4363,'Hulpblad KAR-parser'!A:C,2,FALSE)</f>
        <v>Soort aanvaring</v>
      </c>
      <c r="O4363" s="72" t="str">
        <f>IF(VLOOKUP(M4363,'Hulpblad KAR-parser'!A:C,3,FALSE)="","",VLOOKUP(M4363,'Hulpblad KAR-parser'!A:C,3,FALSE))</f>
        <v>Zwemmer/Duiker</v>
      </c>
      <c r="P4363" s="136" t="str">
        <f>IF(CONCATENATE(C4363,D4363)="","",VLOOKUP(CONCATENATE(C4363,D4363),Karakteristieken!AQ:AQ,1,FALSE))</f>
        <v/>
      </c>
    </row>
    <row r="4364" spans="1:16" x14ac:dyDescent="0.25">
      <c r="A4364" s="67">
        <v>200110745</v>
      </c>
      <c r="B4364" s="67">
        <v>200099086</v>
      </c>
      <c r="C4364" s="67" t="s">
        <v>4502</v>
      </c>
      <c r="D4364" s="67"/>
      <c r="E4364" s="68" t="s">
        <v>6450</v>
      </c>
      <c r="F4364" s="68"/>
      <c r="G4364" s="68"/>
      <c r="H4364" s="68"/>
      <c r="I4364" s="67">
        <f t="shared" si="72"/>
        <v>20</v>
      </c>
      <c r="J4364" s="67" t="s">
        <v>1613</v>
      </c>
      <c r="K4364" s="91" t="s">
        <v>12550</v>
      </c>
      <c r="L4364" s="62" t="s">
        <v>6737</v>
      </c>
      <c r="M4364" s="62" t="s">
        <v>6450</v>
      </c>
      <c r="N4364" s="72" t="e">
        <f>VLOOKUP(M4364,'Hulpblad KAR-parser'!A:C,2,FALSE)</f>
        <v>#N/A</v>
      </c>
      <c r="O4364" s="72" t="e">
        <f>IF(VLOOKUP(M4364,'Hulpblad KAR-parser'!A:C,3,FALSE)="","",VLOOKUP(M4364,'Hulpblad KAR-parser'!A:C,3,FALSE))</f>
        <v>#N/A</v>
      </c>
      <c r="P4364" s="136" t="e">
        <f>IF(CONCATENATE(C4364,D4364)="","",VLOOKUP(CONCATENATE(C4364,D4364),Karakteristieken!AQ:AQ,1,FALSE))</f>
        <v>#N/A</v>
      </c>
    </row>
    <row r="4365" spans="1:16" x14ac:dyDescent="0.25">
      <c r="A4365" s="67"/>
      <c r="B4365" s="67"/>
      <c r="C4365" s="67"/>
      <c r="D4365" s="67"/>
      <c r="E4365" s="68" t="s">
        <v>10721</v>
      </c>
      <c r="F4365" s="68"/>
      <c r="G4365" s="68" t="s">
        <v>6450</v>
      </c>
      <c r="H4365" s="68"/>
      <c r="I4365" s="67">
        <f t="shared" si="72"/>
        <v>7</v>
      </c>
      <c r="J4365" s="67" t="s">
        <v>1561</v>
      </c>
      <c r="K4365" s="91" t="s">
        <v>12550</v>
      </c>
      <c r="L4365" s="62" t="s">
        <v>6737</v>
      </c>
      <c r="M4365" s="62" t="s">
        <v>6450</v>
      </c>
      <c r="N4365" s="72" t="e">
        <f>VLOOKUP(M4365,'Hulpblad KAR-parser'!A:C,2,FALSE)</f>
        <v>#N/A</v>
      </c>
      <c r="O4365" s="72" t="e">
        <f>IF(VLOOKUP(M4365,'Hulpblad KAR-parser'!A:C,3,FALSE)="","",VLOOKUP(M4365,'Hulpblad KAR-parser'!A:C,3,FALSE))</f>
        <v>#N/A</v>
      </c>
      <c r="P4365" s="136" t="str">
        <f>IF(CONCATENATE(C4365,D4365)="","",VLOOKUP(CONCATENATE(C4365,D4365),Karakteristieken!AQ:AQ,1,FALSE))</f>
        <v/>
      </c>
    </row>
    <row r="4366" spans="1:16" x14ac:dyDescent="0.25">
      <c r="A4366" s="67">
        <v>200110746</v>
      </c>
      <c r="B4366" s="67">
        <v>200099087</v>
      </c>
      <c r="C4366" s="67" t="s">
        <v>4505</v>
      </c>
      <c r="D4366" s="67"/>
      <c r="E4366" s="68" t="s">
        <v>6451</v>
      </c>
      <c r="F4366" s="68"/>
      <c r="G4366" s="68"/>
      <c r="H4366" s="68"/>
      <c r="I4366" s="67">
        <f t="shared" si="72"/>
        <v>12</v>
      </c>
      <c r="J4366" s="67" t="s">
        <v>1613</v>
      </c>
      <c r="K4366" s="91" t="s">
        <v>12550</v>
      </c>
      <c r="L4366" s="62" t="s">
        <v>6737</v>
      </c>
      <c r="M4366" s="62" t="s">
        <v>6451</v>
      </c>
      <c r="N4366" s="72" t="e">
        <f>VLOOKUP(M4366,'Hulpblad KAR-parser'!A:C,2,FALSE)</f>
        <v>#N/A</v>
      </c>
      <c r="O4366" s="72" t="e">
        <f>IF(VLOOKUP(M4366,'Hulpblad KAR-parser'!A:C,3,FALSE)="","",VLOOKUP(M4366,'Hulpblad KAR-parser'!A:C,3,FALSE))</f>
        <v>#N/A</v>
      </c>
      <c r="P4366" s="136" t="e">
        <f>IF(CONCATENATE(C4366,D4366)="","",VLOOKUP(CONCATENATE(C4366,D4366),Karakteristieken!AQ:AQ,1,FALSE))</f>
        <v>#N/A</v>
      </c>
    </row>
    <row r="4367" spans="1:16" x14ac:dyDescent="0.25">
      <c r="A4367" s="67"/>
      <c r="B4367" s="67"/>
      <c r="C4367" s="67"/>
      <c r="D4367" s="67"/>
      <c r="E4367" s="68" t="s">
        <v>10728</v>
      </c>
      <c r="F4367" s="68"/>
      <c r="G4367" s="68" t="s">
        <v>6451</v>
      </c>
      <c r="H4367" s="68"/>
      <c r="I4367" s="67">
        <f t="shared" si="72"/>
        <v>7</v>
      </c>
      <c r="J4367" s="67" t="s">
        <v>1561</v>
      </c>
      <c r="K4367" s="91" t="s">
        <v>12550</v>
      </c>
      <c r="L4367" s="62" t="s">
        <v>6737</v>
      </c>
      <c r="M4367" s="62" t="s">
        <v>6451</v>
      </c>
      <c r="N4367" s="72" t="e">
        <f>VLOOKUP(M4367,'Hulpblad KAR-parser'!A:C,2,FALSE)</f>
        <v>#N/A</v>
      </c>
      <c r="O4367" s="72" t="e">
        <f>IF(VLOOKUP(M4367,'Hulpblad KAR-parser'!A:C,3,FALSE)="","",VLOOKUP(M4367,'Hulpblad KAR-parser'!A:C,3,FALSE))</f>
        <v>#N/A</v>
      </c>
      <c r="P4367" s="136" t="str">
        <f>IF(CONCATENATE(C4367,D4367)="","",VLOOKUP(CONCATENATE(C4367,D4367),Karakteristieken!AQ:AQ,1,FALSE))</f>
        <v/>
      </c>
    </row>
    <row r="4368" spans="1:16" x14ac:dyDescent="0.25">
      <c r="A4368" s="59">
        <v>200110747</v>
      </c>
      <c r="B4368" s="59">
        <v>200099088</v>
      </c>
      <c r="C4368" s="59" t="s">
        <v>4505</v>
      </c>
      <c r="D4368" s="59" t="s">
        <v>1733</v>
      </c>
      <c r="E4368" s="60" t="s">
        <v>4508</v>
      </c>
      <c r="F4368" s="60"/>
      <c r="G4368" s="60"/>
      <c r="H4368" s="60"/>
      <c r="I4368" s="59">
        <f t="shared" si="72"/>
        <v>19</v>
      </c>
      <c r="J4368" s="59" t="s">
        <v>1613</v>
      </c>
      <c r="K4368" s="61"/>
      <c r="L4368" s="62" t="s">
        <v>6737</v>
      </c>
      <c r="M4368" s="62" t="s">
        <v>4508</v>
      </c>
      <c r="N4368" s="72" t="str">
        <f>VLOOKUP(M4368,'Hulpblad KAR-parser'!A:C,2,FALSE)</f>
        <v>Soort afval</v>
      </c>
      <c r="O4368" s="72" t="str">
        <f>IF(VLOOKUP(M4368,'Hulpblad KAR-parser'!A:C,3,FALSE)="","",VLOOKUP(M4368,'Hulpblad KAR-parser'!A:C,3,FALSE))</f>
        <v>Asbest</v>
      </c>
      <c r="P4368" s="136" t="str">
        <f>IF(CONCATENATE(C4368,D4368)="","",VLOOKUP(CONCATENATE(C4368,D4368),Karakteristieken!AQ:AQ,1,FALSE))</f>
        <v>Soort afvalAsbest</v>
      </c>
    </row>
    <row r="4369" spans="1:16" x14ac:dyDescent="0.25">
      <c r="A4369" s="59"/>
      <c r="B4369" s="59"/>
      <c r="C4369" s="59"/>
      <c r="D4369" s="59"/>
      <c r="E4369" s="60" t="s">
        <v>10722</v>
      </c>
      <c r="F4369" s="60"/>
      <c r="G4369" s="60" t="s">
        <v>4508</v>
      </c>
      <c r="H4369" s="60"/>
      <c r="I4369" s="59">
        <f t="shared" si="72"/>
        <v>6</v>
      </c>
      <c r="J4369" s="59" t="s">
        <v>1561</v>
      </c>
      <c r="K4369" s="61"/>
      <c r="L4369" s="62" t="s">
        <v>6737</v>
      </c>
      <c r="M4369" s="62" t="s">
        <v>4508</v>
      </c>
      <c r="N4369" s="72" t="str">
        <f>VLOOKUP(M4369,'Hulpblad KAR-parser'!A:C,2,FALSE)</f>
        <v>Soort afval</v>
      </c>
      <c r="O4369" s="72" t="str">
        <f>IF(VLOOKUP(M4369,'Hulpblad KAR-parser'!A:C,3,FALSE)="","",VLOOKUP(M4369,'Hulpblad KAR-parser'!A:C,3,FALSE))</f>
        <v>Asbest</v>
      </c>
      <c r="P4369" s="136" t="str">
        <f>IF(CONCATENATE(C4369,D4369)="","",VLOOKUP(CONCATENATE(C4369,D4369),Karakteristieken!AQ:AQ,1,FALSE))</f>
        <v/>
      </c>
    </row>
    <row r="4370" spans="1:16" x14ac:dyDescent="0.25">
      <c r="A4370" s="59">
        <v>200110748</v>
      </c>
      <c r="B4370" s="59">
        <v>200099089</v>
      </c>
      <c r="C4370" s="59" t="s">
        <v>4505</v>
      </c>
      <c r="D4370" s="59" t="s">
        <v>4509</v>
      </c>
      <c r="E4370" s="60" t="s">
        <v>4511</v>
      </c>
      <c r="F4370" s="60"/>
      <c r="G4370" s="60"/>
      <c r="H4370" s="60"/>
      <c r="I4370" s="59">
        <f t="shared" si="72"/>
        <v>21</v>
      </c>
      <c r="J4370" s="59" t="s">
        <v>1613</v>
      </c>
      <c r="K4370" s="61"/>
      <c r="L4370" s="62" t="s">
        <v>6737</v>
      </c>
      <c r="M4370" s="62" t="s">
        <v>4511</v>
      </c>
      <c r="N4370" s="72" t="str">
        <f>VLOOKUP(M4370,'Hulpblad KAR-parser'!A:C,2,FALSE)</f>
        <v>Soort afval</v>
      </c>
      <c r="O4370" s="72" t="str">
        <f>IF(VLOOKUP(M4370,'Hulpblad KAR-parser'!A:C,3,FALSE)="","",VLOOKUP(M4370,'Hulpblad KAR-parser'!A:C,3,FALSE))</f>
        <v>Chemisch</v>
      </c>
      <c r="P4370" s="136" t="str">
        <f>IF(CONCATENATE(C4370,D4370)="","",VLOOKUP(CONCATENATE(C4370,D4370),Karakteristieken!AQ:AQ,1,FALSE))</f>
        <v>Soort afvalChemisch</v>
      </c>
    </row>
    <row r="4371" spans="1:16" x14ac:dyDescent="0.25">
      <c r="A4371" s="59"/>
      <c r="B4371" s="59"/>
      <c r="C4371" s="59"/>
      <c r="D4371" s="59"/>
      <c r="E4371" s="60" t="s">
        <v>10723</v>
      </c>
      <c r="F4371" s="60"/>
      <c r="G4371" s="60" t="s">
        <v>4511</v>
      </c>
      <c r="H4371" s="60"/>
      <c r="I4371" s="59">
        <f t="shared" si="72"/>
        <v>6</v>
      </c>
      <c r="J4371" s="59" t="s">
        <v>1561</v>
      </c>
      <c r="K4371" s="61"/>
      <c r="L4371" s="62" t="s">
        <v>6737</v>
      </c>
      <c r="M4371" s="62" t="s">
        <v>4511</v>
      </c>
      <c r="N4371" s="72" t="str">
        <f>VLOOKUP(M4371,'Hulpblad KAR-parser'!A:C,2,FALSE)</f>
        <v>Soort afval</v>
      </c>
      <c r="O4371" s="72" t="str">
        <f>IF(VLOOKUP(M4371,'Hulpblad KAR-parser'!A:C,3,FALSE)="","",VLOOKUP(M4371,'Hulpblad KAR-parser'!A:C,3,FALSE))</f>
        <v>Chemisch</v>
      </c>
      <c r="P4371" s="136" t="str">
        <f>IF(CONCATENATE(C4371,D4371)="","",VLOOKUP(CONCATENATE(C4371,D4371),Karakteristieken!AQ:AQ,1,FALSE))</f>
        <v/>
      </c>
    </row>
    <row r="4372" spans="1:16" x14ac:dyDescent="0.25">
      <c r="A4372" s="59">
        <v>200110749</v>
      </c>
      <c r="B4372" s="59">
        <v>200099090</v>
      </c>
      <c r="C4372" s="59" t="s">
        <v>4505</v>
      </c>
      <c r="D4372" s="59" t="s">
        <v>875</v>
      </c>
      <c r="E4372" s="60" t="s">
        <v>4513</v>
      </c>
      <c r="F4372" s="60"/>
      <c r="G4372" s="60"/>
      <c r="H4372" s="60"/>
      <c r="I4372" s="59">
        <f t="shared" si="72"/>
        <v>21</v>
      </c>
      <c r="J4372" s="59" t="s">
        <v>1613</v>
      </c>
      <c r="K4372" s="61"/>
      <c r="L4372" s="62" t="s">
        <v>6737</v>
      </c>
      <c r="M4372" s="62" t="s">
        <v>4513</v>
      </c>
      <c r="N4372" s="72" t="str">
        <f>VLOOKUP(M4372,'Hulpblad KAR-parser'!A:C,2,FALSE)</f>
        <v>Soort afval</v>
      </c>
      <c r="O4372" s="72" t="str">
        <f>IF(VLOOKUP(M4372,'Hulpblad KAR-parser'!A:C,3,FALSE)="","",VLOOKUP(M4372,'Hulpblad KAR-parser'!A:C,3,FALSE))</f>
        <v>Drugslab</v>
      </c>
      <c r="P4372" s="136" t="str">
        <f>IF(CONCATENATE(C4372,D4372)="","",VLOOKUP(CONCATENATE(C4372,D4372),Karakteristieken!AQ:AQ,1,FALSE))</f>
        <v>Soort afvalDrugslab</v>
      </c>
    </row>
    <row r="4373" spans="1:16" x14ac:dyDescent="0.25">
      <c r="A4373" s="59"/>
      <c r="B4373" s="59"/>
      <c r="C4373" s="59"/>
      <c r="D4373" s="59"/>
      <c r="E4373" s="60" t="s">
        <v>10724</v>
      </c>
      <c r="F4373" s="60"/>
      <c r="G4373" s="60" t="s">
        <v>4513</v>
      </c>
      <c r="H4373" s="60"/>
      <c r="I4373" s="59">
        <f t="shared" si="72"/>
        <v>6</v>
      </c>
      <c r="J4373" s="59" t="s">
        <v>1561</v>
      </c>
      <c r="K4373" s="61"/>
      <c r="L4373" s="62" t="s">
        <v>6737</v>
      </c>
      <c r="M4373" s="62" t="s">
        <v>4513</v>
      </c>
      <c r="N4373" s="72" t="str">
        <f>VLOOKUP(M4373,'Hulpblad KAR-parser'!A:C,2,FALSE)</f>
        <v>Soort afval</v>
      </c>
      <c r="O4373" s="72" t="str">
        <f>IF(VLOOKUP(M4373,'Hulpblad KAR-parser'!A:C,3,FALSE)="","",VLOOKUP(M4373,'Hulpblad KAR-parser'!A:C,3,FALSE))</f>
        <v>Drugslab</v>
      </c>
      <c r="P4373" s="136" t="str">
        <f>IF(CONCATENATE(C4373,D4373)="","",VLOOKUP(CONCATENATE(C4373,D4373),Karakteristieken!AQ:AQ,1,FALSE))</f>
        <v/>
      </c>
    </row>
    <row r="4374" spans="1:16" x14ac:dyDescent="0.25">
      <c r="A4374" s="59">
        <v>200110750</v>
      </c>
      <c r="B4374" s="59">
        <v>200099091</v>
      </c>
      <c r="C4374" s="59" t="s">
        <v>4505</v>
      </c>
      <c r="D4374" s="59" t="s">
        <v>4514</v>
      </c>
      <c r="E4374" s="60" t="s">
        <v>4516</v>
      </c>
      <c r="F4374" s="60"/>
      <c r="G4374" s="60"/>
      <c r="H4374" s="60"/>
      <c r="I4374" s="59">
        <f t="shared" si="72"/>
        <v>21</v>
      </c>
      <c r="J4374" s="59" t="s">
        <v>1613</v>
      </c>
      <c r="K4374" s="61"/>
      <c r="L4374" s="62" t="s">
        <v>6737</v>
      </c>
      <c r="M4374" s="62" t="s">
        <v>4516</v>
      </c>
      <c r="N4374" s="72" t="str">
        <f>VLOOKUP(M4374,'Hulpblad KAR-parser'!A:C,2,FALSE)</f>
        <v>Soort afval</v>
      </c>
      <c r="O4374" s="72" t="str">
        <f>IF(VLOOKUP(M4374,'Hulpblad KAR-parser'!A:C,3,FALSE)="","",VLOOKUP(M4374,'Hulpblad KAR-parser'!A:C,3,FALSE))</f>
        <v>Huisvuil</v>
      </c>
      <c r="P4374" s="136" t="str">
        <f>IF(CONCATENATE(C4374,D4374)="","",VLOOKUP(CONCATENATE(C4374,D4374),Karakteristieken!AQ:AQ,1,FALSE))</f>
        <v>Soort afvalHuisvuil</v>
      </c>
    </row>
    <row r="4375" spans="1:16" x14ac:dyDescent="0.25">
      <c r="A4375" s="59"/>
      <c r="B4375" s="59"/>
      <c r="C4375" s="59"/>
      <c r="D4375" s="59"/>
      <c r="E4375" s="60" t="s">
        <v>10725</v>
      </c>
      <c r="F4375" s="60"/>
      <c r="G4375" s="60" t="s">
        <v>4516</v>
      </c>
      <c r="H4375" s="60"/>
      <c r="I4375" s="59">
        <f t="shared" si="72"/>
        <v>6</v>
      </c>
      <c r="J4375" s="59" t="s">
        <v>1561</v>
      </c>
      <c r="K4375" s="61"/>
      <c r="L4375" s="62" t="s">
        <v>6737</v>
      </c>
      <c r="M4375" s="62" t="s">
        <v>4516</v>
      </c>
      <c r="N4375" s="72" t="str">
        <f>VLOOKUP(M4375,'Hulpblad KAR-parser'!A:C,2,FALSE)</f>
        <v>Soort afval</v>
      </c>
      <c r="O4375" s="72" t="str">
        <f>IF(VLOOKUP(M4375,'Hulpblad KAR-parser'!A:C,3,FALSE)="","",VLOOKUP(M4375,'Hulpblad KAR-parser'!A:C,3,FALSE))</f>
        <v>Huisvuil</v>
      </c>
      <c r="P4375" s="136" t="str">
        <f>IF(CONCATENATE(C4375,D4375)="","",VLOOKUP(CONCATENATE(C4375,D4375),Karakteristieken!AQ:AQ,1,FALSE))</f>
        <v/>
      </c>
    </row>
    <row r="4376" spans="1:16" x14ac:dyDescent="0.25">
      <c r="A4376" s="59">
        <v>200110751</v>
      </c>
      <c r="B4376" s="59">
        <v>200099092</v>
      </c>
      <c r="C4376" s="59" t="s">
        <v>4505</v>
      </c>
      <c r="D4376" s="59" t="s">
        <v>2074</v>
      </c>
      <c r="E4376" s="60" t="s">
        <v>4518</v>
      </c>
      <c r="F4376" s="60"/>
      <c r="G4376" s="60"/>
      <c r="H4376" s="60"/>
      <c r="I4376" s="59">
        <f t="shared" si="72"/>
        <v>17</v>
      </c>
      <c r="J4376" s="59" t="s">
        <v>1613</v>
      </c>
      <c r="K4376" s="61"/>
      <c r="L4376" s="62" t="s">
        <v>6737</v>
      </c>
      <c r="M4376" s="62" t="s">
        <v>4518</v>
      </c>
      <c r="N4376" s="72" t="str">
        <f>VLOOKUP(M4376,'Hulpblad KAR-parser'!A:C,2,FALSE)</f>
        <v>Soort afval</v>
      </c>
      <c r="O4376" s="72" t="str">
        <f>IF(VLOOKUP(M4376,'Hulpblad KAR-parser'!A:C,3,FALSE)="","",VLOOKUP(M4376,'Hulpblad KAR-parser'!A:C,3,FALSE))</f>
        <v>Mest</v>
      </c>
      <c r="P4376" s="136" t="str">
        <f>IF(CONCATENATE(C4376,D4376)="","",VLOOKUP(CONCATENATE(C4376,D4376),Karakteristieken!AQ:AQ,1,FALSE))</f>
        <v>Soort afvalMest</v>
      </c>
    </row>
    <row r="4377" spans="1:16" x14ac:dyDescent="0.25">
      <c r="A4377" s="59"/>
      <c r="B4377" s="59"/>
      <c r="C4377" s="59"/>
      <c r="D4377" s="59"/>
      <c r="E4377" s="60" t="s">
        <v>10726</v>
      </c>
      <c r="F4377" s="60"/>
      <c r="G4377" s="60" t="s">
        <v>4518</v>
      </c>
      <c r="H4377" s="60"/>
      <c r="I4377" s="59">
        <f t="shared" si="72"/>
        <v>7</v>
      </c>
      <c r="J4377" s="59" t="s">
        <v>1561</v>
      </c>
      <c r="K4377" s="61"/>
      <c r="L4377" s="62" t="s">
        <v>6737</v>
      </c>
      <c r="M4377" s="62" t="s">
        <v>4518</v>
      </c>
      <c r="N4377" s="72" t="str">
        <f>VLOOKUP(M4377,'Hulpblad KAR-parser'!A:C,2,FALSE)</f>
        <v>Soort afval</v>
      </c>
      <c r="O4377" s="72" t="str">
        <f>IF(VLOOKUP(M4377,'Hulpblad KAR-parser'!A:C,3,FALSE)="","",VLOOKUP(M4377,'Hulpblad KAR-parser'!A:C,3,FALSE))</f>
        <v>Mest</v>
      </c>
      <c r="P4377" s="136" t="str">
        <f>IF(CONCATENATE(C4377,D4377)="","",VLOOKUP(CONCATENATE(C4377,D4377),Karakteristieken!AQ:AQ,1,FALSE))</f>
        <v/>
      </c>
    </row>
    <row r="4378" spans="1:16" x14ac:dyDescent="0.25">
      <c r="A4378" s="59">
        <v>200110752</v>
      </c>
      <c r="B4378" s="59">
        <v>200099093</v>
      </c>
      <c r="C4378" s="59" t="s">
        <v>4505</v>
      </c>
      <c r="D4378" s="59" t="s">
        <v>310</v>
      </c>
      <c r="E4378" s="60" t="s">
        <v>4520</v>
      </c>
      <c r="F4378" s="60"/>
      <c r="G4378" s="60"/>
      <c r="H4378" s="60"/>
      <c r="I4378" s="59">
        <f t="shared" si="72"/>
        <v>25</v>
      </c>
      <c r="J4378" s="59" t="s">
        <v>1613</v>
      </c>
      <c r="K4378" s="61"/>
      <c r="L4378" s="62" t="s">
        <v>6737</v>
      </c>
      <c r="M4378" s="62" t="s">
        <v>4520</v>
      </c>
      <c r="N4378" s="72" t="str">
        <f>VLOOKUP(M4378,'Hulpblad KAR-parser'!A:C,2,FALSE)</f>
        <v>Soort afval</v>
      </c>
      <c r="O4378" s="72" t="str">
        <f>IF(VLOOKUP(M4378,'Hulpblad KAR-parser'!A:C,3,FALSE)="","",VLOOKUP(M4378,'Hulpblad KAR-parser'!A:C,3,FALSE))</f>
        <v>Wietplantage</v>
      </c>
      <c r="P4378" s="136" t="str">
        <f>IF(CONCATENATE(C4378,D4378)="","",VLOOKUP(CONCATENATE(C4378,D4378),Karakteristieken!AQ:AQ,1,FALSE))</f>
        <v>Soort afvalWietplantage</v>
      </c>
    </row>
    <row r="4379" spans="1:16" x14ac:dyDescent="0.25">
      <c r="A4379" s="59"/>
      <c r="B4379" s="59"/>
      <c r="C4379" s="59"/>
      <c r="D4379" s="59"/>
      <c r="E4379" s="60" t="s">
        <v>10727</v>
      </c>
      <c r="F4379" s="60"/>
      <c r="G4379" s="60" t="s">
        <v>4520</v>
      </c>
      <c r="H4379" s="60"/>
      <c r="I4379" s="59">
        <f t="shared" si="72"/>
        <v>7</v>
      </c>
      <c r="J4379" s="59" t="s">
        <v>1561</v>
      </c>
      <c r="K4379" s="61"/>
      <c r="L4379" s="62" t="s">
        <v>6737</v>
      </c>
      <c r="M4379" s="62" t="s">
        <v>4520</v>
      </c>
      <c r="N4379" s="72" t="str">
        <f>VLOOKUP(M4379,'Hulpblad KAR-parser'!A:C,2,FALSE)</f>
        <v>Soort afval</v>
      </c>
      <c r="O4379" s="72" t="str">
        <f>IF(VLOOKUP(M4379,'Hulpblad KAR-parser'!A:C,3,FALSE)="","",VLOOKUP(M4379,'Hulpblad KAR-parser'!A:C,3,FALSE))</f>
        <v>Wietplantage</v>
      </c>
      <c r="P4379" s="136" t="str">
        <f>IF(CONCATENATE(C4379,D4379)="","",VLOOKUP(CONCATENATE(C4379,D4379),Karakteristieken!AQ:AQ,1,FALSE))</f>
        <v/>
      </c>
    </row>
    <row r="4380" spans="1:16" x14ac:dyDescent="0.25">
      <c r="A4380" s="67">
        <v>200110753</v>
      </c>
      <c r="B4380" s="67">
        <v>200099094</v>
      </c>
      <c r="C4380" s="67" t="s">
        <v>4521</v>
      </c>
      <c r="D4380" s="67"/>
      <c r="E4380" s="68" t="s">
        <v>6453</v>
      </c>
      <c r="F4380" s="68"/>
      <c r="G4380" s="68"/>
      <c r="H4380" s="68"/>
      <c r="I4380" s="67">
        <f t="shared" si="72"/>
        <v>12</v>
      </c>
      <c r="J4380" s="67" t="s">
        <v>1613</v>
      </c>
      <c r="K4380" s="91" t="s">
        <v>12550</v>
      </c>
      <c r="L4380" s="62" t="s">
        <v>6737</v>
      </c>
      <c r="M4380" s="62" t="s">
        <v>6453</v>
      </c>
      <c r="N4380" s="72" t="e">
        <f>VLOOKUP(M4380,'Hulpblad KAR-parser'!A:C,2,FALSE)</f>
        <v>#N/A</v>
      </c>
      <c r="O4380" s="72" t="e">
        <f>IF(VLOOKUP(M4380,'Hulpblad KAR-parser'!A:C,3,FALSE)="","",VLOOKUP(M4380,'Hulpblad KAR-parser'!A:C,3,FALSE))</f>
        <v>#N/A</v>
      </c>
      <c r="P4380" s="136" t="e">
        <f>IF(CONCATENATE(C4380,D4380)="","",VLOOKUP(CONCATENATE(C4380,D4380),Karakteristieken!AQ:AQ,1,FALSE))</f>
        <v>#N/A</v>
      </c>
    </row>
    <row r="4381" spans="1:16" x14ac:dyDescent="0.25">
      <c r="A4381" s="67"/>
      <c r="B4381" s="67"/>
      <c r="C4381" s="67"/>
      <c r="D4381" s="67"/>
      <c r="E4381" s="68" t="s">
        <v>10742</v>
      </c>
      <c r="F4381" s="68"/>
      <c r="G4381" s="68" t="s">
        <v>6453</v>
      </c>
      <c r="H4381" s="68"/>
      <c r="I4381" s="67">
        <f t="shared" si="72"/>
        <v>6</v>
      </c>
      <c r="J4381" s="67" t="s">
        <v>1561</v>
      </c>
      <c r="K4381" s="91" t="s">
        <v>12550</v>
      </c>
      <c r="L4381" s="62" t="s">
        <v>6737</v>
      </c>
      <c r="M4381" s="62" t="s">
        <v>6453</v>
      </c>
      <c r="N4381" s="72" t="e">
        <f>VLOOKUP(M4381,'Hulpblad KAR-parser'!A:C,2,FALSE)</f>
        <v>#N/A</v>
      </c>
      <c r="O4381" s="72" t="e">
        <f>IF(VLOOKUP(M4381,'Hulpblad KAR-parser'!A:C,3,FALSE)="","",VLOOKUP(M4381,'Hulpblad KAR-parser'!A:C,3,FALSE))</f>
        <v>#N/A</v>
      </c>
      <c r="P4381" s="136" t="str">
        <f>IF(CONCATENATE(C4381,D4381)="","",VLOOKUP(CONCATENATE(C4381,D4381),Karakteristieken!AQ:AQ,1,FALSE))</f>
        <v/>
      </c>
    </row>
    <row r="4382" spans="1:16" x14ac:dyDescent="0.25">
      <c r="A4382" s="67"/>
      <c r="B4382" s="67"/>
      <c r="C4382" s="67"/>
      <c r="D4382" s="67"/>
      <c r="E4382" s="68" t="s">
        <v>10743</v>
      </c>
      <c r="F4382" s="68"/>
      <c r="G4382" s="68" t="s">
        <v>6453</v>
      </c>
      <c r="H4382" s="68"/>
      <c r="I4382" s="67">
        <f t="shared" si="72"/>
        <v>6</v>
      </c>
      <c r="J4382" s="67" t="s">
        <v>1561</v>
      </c>
      <c r="K4382" s="91" t="s">
        <v>12550</v>
      </c>
      <c r="L4382" s="62" t="s">
        <v>6737</v>
      </c>
      <c r="M4382" s="62" t="s">
        <v>6453</v>
      </c>
      <c r="N4382" s="72" t="e">
        <f>VLOOKUP(M4382,'Hulpblad KAR-parser'!A:C,2,FALSE)</f>
        <v>#N/A</v>
      </c>
      <c r="O4382" s="72" t="e">
        <f>IF(VLOOKUP(M4382,'Hulpblad KAR-parser'!A:C,3,FALSE)="","",VLOOKUP(M4382,'Hulpblad KAR-parser'!A:C,3,FALSE))</f>
        <v>#N/A</v>
      </c>
      <c r="P4382" s="136" t="str">
        <f>IF(CONCATENATE(C4382,D4382)="","",VLOOKUP(CONCATENATE(C4382,D4382),Karakteristieken!AQ:AQ,1,FALSE))</f>
        <v/>
      </c>
    </row>
    <row r="4383" spans="1:16" x14ac:dyDescent="0.25">
      <c r="A4383" s="59">
        <v>200110754</v>
      </c>
      <c r="B4383" s="59">
        <v>200099095</v>
      </c>
      <c r="C4383" s="59" t="s">
        <v>4521</v>
      </c>
      <c r="D4383" s="59" t="s">
        <v>4522</v>
      </c>
      <c r="E4383" s="60" t="s">
        <v>4525</v>
      </c>
      <c r="F4383" s="60"/>
      <c r="G4383" s="60"/>
      <c r="H4383" s="60"/>
      <c r="I4383" s="59">
        <f t="shared" si="72"/>
        <v>22</v>
      </c>
      <c r="J4383" s="59" t="s">
        <v>1613</v>
      </c>
      <c r="K4383" s="61"/>
      <c r="L4383" s="62" t="s">
        <v>6737</v>
      </c>
      <c r="M4383" s="62" t="s">
        <v>4525</v>
      </c>
      <c r="N4383" s="72" t="str">
        <f>VLOOKUP(M4383,'Hulpblad KAR-parser'!A:C,2,FALSE)</f>
        <v>Soort alarm</v>
      </c>
      <c r="O4383" s="72" t="str">
        <f>IF(VLOOKUP(M4383,'Hulpblad KAR-parser'!A:C,3,FALSE)="","",VLOOKUP(M4383,'Hulpblad KAR-parser'!A:C,3,FALSE))</f>
        <v>INS proefalarm</v>
      </c>
      <c r="P4383" s="136" t="str">
        <f>IF(CONCATENATE(C4383,D4383)="","",VLOOKUP(CONCATENATE(C4383,D4383),Karakteristieken!AQ:AQ,1,FALSE))</f>
        <v>Soort alarmINS proefalarm</v>
      </c>
    </row>
    <row r="4384" spans="1:16" x14ac:dyDescent="0.25">
      <c r="A4384" s="59"/>
      <c r="B4384" s="59"/>
      <c r="C4384" s="59"/>
      <c r="D4384" s="59"/>
      <c r="E4384" s="60" t="s">
        <v>10729</v>
      </c>
      <c r="F4384" s="60"/>
      <c r="G4384" s="60" t="s">
        <v>4525</v>
      </c>
      <c r="H4384" s="60"/>
      <c r="I4384" s="59">
        <f t="shared" si="72"/>
        <v>6</v>
      </c>
      <c r="J4384" s="59" t="s">
        <v>1561</v>
      </c>
      <c r="K4384" s="61"/>
      <c r="L4384" s="62" t="s">
        <v>6737</v>
      </c>
      <c r="M4384" s="62" t="s">
        <v>4525</v>
      </c>
      <c r="N4384" s="72" t="str">
        <f>VLOOKUP(M4384,'Hulpblad KAR-parser'!A:C,2,FALSE)</f>
        <v>Soort alarm</v>
      </c>
      <c r="O4384" s="72" t="str">
        <f>IF(VLOOKUP(M4384,'Hulpblad KAR-parser'!A:C,3,FALSE)="","",VLOOKUP(M4384,'Hulpblad KAR-parser'!A:C,3,FALSE))</f>
        <v>INS proefalarm</v>
      </c>
      <c r="P4384" s="136" t="str">
        <f>IF(CONCATENATE(C4384,D4384)="","",VLOOKUP(CONCATENATE(C4384,D4384),Karakteristieken!AQ:AQ,1,FALSE))</f>
        <v/>
      </c>
    </row>
    <row r="4385" spans="1:16" x14ac:dyDescent="0.25">
      <c r="A4385" s="59"/>
      <c r="B4385" s="59"/>
      <c r="C4385" s="59"/>
      <c r="D4385" s="59"/>
      <c r="E4385" s="60" t="s">
        <v>10730</v>
      </c>
      <c r="F4385" s="60"/>
      <c r="G4385" s="60" t="s">
        <v>4525</v>
      </c>
      <c r="H4385" s="60"/>
      <c r="I4385" s="59">
        <f t="shared" si="72"/>
        <v>6</v>
      </c>
      <c r="J4385" s="59" t="s">
        <v>1561</v>
      </c>
      <c r="K4385" s="61"/>
      <c r="L4385" s="62" t="s">
        <v>6737</v>
      </c>
      <c r="M4385" s="62" t="s">
        <v>4525</v>
      </c>
      <c r="N4385" s="72" t="str">
        <f>VLOOKUP(M4385,'Hulpblad KAR-parser'!A:C,2,FALSE)</f>
        <v>Soort alarm</v>
      </c>
      <c r="O4385" s="72" t="str">
        <f>IF(VLOOKUP(M4385,'Hulpblad KAR-parser'!A:C,3,FALSE)="","",VLOOKUP(M4385,'Hulpblad KAR-parser'!A:C,3,FALSE))</f>
        <v>INS proefalarm</v>
      </c>
      <c r="P4385" s="136" t="str">
        <f>IF(CONCATENATE(C4385,D4385)="","",VLOOKUP(CONCATENATE(C4385,D4385),Karakteristieken!AQ:AQ,1,FALSE))</f>
        <v/>
      </c>
    </row>
    <row r="4386" spans="1:16" x14ac:dyDescent="0.25">
      <c r="A4386" s="59">
        <v>200110755</v>
      </c>
      <c r="B4386" s="59">
        <v>200099096</v>
      </c>
      <c r="C4386" s="59" t="s">
        <v>4521</v>
      </c>
      <c r="D4386" s="59" t="s">
        <v>4527</v>
      </c>
      <c r="E4386" s="60" t="s">
        <v>4529</v>
      </c>
      <c r="F4386" s="60"/>
      <c r="G4386" s="60"/>
      <c r="H4386" s="60"/>
      <c r="I4386" s="59">
        <f t="shared" si="72"/>
        <v>27</v>
      </c>
      <c r="J4386" s="59" t="s">
        <v>1613</v>
      </c>
      <c r="K4386" s="61"/>
      <c r="L4386" s="62" t="s">
        <v>6737</v>
      </c>
      <c r="M4386" s="62" t="s">
        <v>4529</v>
      </c>
      <c r="N4386" s="72" t="str">
        <f>VLOOKUP(M4386,'Hulpblad KAR-parser'!A:C,2,FALSE)</f>
        <v>Soort alarm</v>
      </c>
      <c r="O4386" s="72" t="str">
        <f>IF(VLOOKUP(M4386,'Hulpblad KAR-parser'!A:C,3,FALSE)="","",VLOOKUP(M4386,'Hulpblad KAR-parser'!A:C,3,FALSE))</f>
        <v>NL Alert proefalarm</v>
      </c>
      <c r="P4386" s="136" t="str">
        <f>IF(CONCATENATE(C4386,D4386)="","",VLOOKUP(CONCATENATE(C4386,D4386),Karakteristieken!AQ:AQ,1,FALSE))</f>
        <v>Soort alarmNL Alert proefalarm</v>
      </c>
    </row>
    <row r="4387" spans="1:16" x14ac:dyDescent="0.25">
      <c r="A4387" s="59"/>
      <c r="B4387" s="59"/>
      <c r="C4387" s="59"/>
      <c r="D4387" s="59"/>
      <c r="E4387" s="60" t="s">
        <v>10731</v>
      </c>
      <c r="F4387" s="60"/>
      <c r="G4387" s="60" t="s">
        <v>4529</v>
      </c>
      <c r="H4387" s="60"/>
      <c r="I4387" s="59">
        <f t="shared" si="72"/>
        <v>6</v>
      </c>
      <c r="J4387" s="59" t="s">
        <v>1561</v>
      </c>
      <c r="K4387" s="61"/>
      <c r="L4387" s="62" t="s">
        <v>6737</v>
      </c>
      <c r="M4387" s="62" t="s">
        <v>4529</v>
      </c>
      <c r="N4387" s="72" t="str">
        <f>VLOOKUP(M4387,'Hulpblad KAR-parser'!A:C,2,FALSE)</f>
        <v>Soort alarm</v>
      </c>
      <c r="O4387" s="72" t="str">
        <f>IF(VLOOKUP(M4387,'Hulpblad KAR-parser'!A:C,3,FALSE)="","",VLOOKUP(M4387,'Hulpblad KAR-parser'!A:C,3,FALSE))</f>
        <v>NL Alert proefalarm</v>
      </c>
      <c r="P4387" s="136" t="str">
        <f>IF(CONCATENATE(C4387,D4387)="","",VLOOKUP(CONCATENATE(C4387,D4387),Karakteristieken!AQ:AQ,1,FALSE))</f>
        <v/>
      </c>
    </row>
    <row r="4388" spans="1:16" x14ac:dyDescent="0.25">
      <c r="A4388" s="59"/>
      <c r="B4388" s="59"/>
      <c r="C4388" s="59"/>
      <c r="D4388" s="59"/>
      <c r="E4388" s="60" t="s">
        <v>10732</v>
      </c>
      <c r="F4388" s="60"/>
      <c r="G4388" s="60" t="s">
        <v>4529</v>
      </c>
      <c r="H4388" s="60"/>
      <c r="I4388" s="59">
        <f t="shared" si="72"/>
        <v>6</v>
      </c>
      <c r="J4388" s="59" t="s">
        <v>1561</v>
      </c>
      <c r="K4388" s="61"/>
      <c r="L4388" s="62" t="s">
        <v>6737</v>
      </c>
      <c r="M4388" s="62" t="s">
        <v>4529</v>
      </c>
      <c r="N4388" s="72" t="str">
        <f>VLOOKUP(M4388,'Hulpblad KAR-parser'!A:C,2,FALSE)</f>
        <v>Soort alarm</v>
      </c>
      <c r="O4388" s="72" t="str">
        <f>IF(VLOOKUP(M4388,'Hulpblad KAR-parser'!A:C,3,FALSE)="","",VLOOKUP(M4388,'Hulpblad KAR-parser'!A:C,3,FALSE))</f>
        <v>NL Alert proefalarm</v>
      </c>
      <c r="P4388" s="136" t="str">
        <f>IF(CONCATENATE(C4388,D4388)="","",VLOOKUP(CONCATENATE(C4388,D4388),Karakteristieken!AQ:AQ,1,FALSE))</f>
        <v/>
      </c>
    </row>
    <row r="4389" spans="1:16" x14ac:dyDescent="0.25">
      <c r="A4389" s="59">
        <v>200110756</v>
      </c>
      <c r="B4389" s="59">
        <v>200099097</v>
      </c>
      <c r="C4389" s="59" t="s">
        <v>4521</v>
      </c>
      <c r="D4389" s="59" t="s">
        <v>4530</v>
      </c>
      <c r="E4389" s="60" t="s">
        <v>4532</v>
      </c>
      <c r="F4389" s="60"/>
      <c r="G4389" s="60"/>
      <c r="H4389" s="60"/>
      <c r="I4389" s="59">
        <f t="shared" si="72"/>
        <v>22</v>
      </c>
      <c r="J4389" s="59" t="s">
        <v>1613</v>
      </c>
      <c r="K4389" s="61"/>
      <c r="L4389" s="62" t="s">
        <v>6737</v>
      </c>
      <c r="M4389" s="62" t="s">
        <v>4532</v>
      </c>
      <c r="N4389" s="72" t="str">
        <f>VLOOKUP(M4389,'Hulpblad KAR-parser'!A:C,2,FALSE)</f>
        <v>Soort alarm</v>
      </c>
      <c r="O4389" s="72" t="str">
        <f>IF(VLOOKUP(M4389,'Hulpblad KAR-parser'!A:C,3,FALSE)="","",VLOOKUP(M4389,'Hulpblad KAR-parser'!A:C,3,FALSE))</f>
        <v>Noodalarm</v>
      </c>
      <c r="P4389" s="136" t="str">
        <f>IF(CONCATENATE(C4389,D4389)="","",VLOOKUP(CONCATENATE(C4389,D4389),Karakteristieken!AQ:AQ,1,FALSE))</f>
        <v>Soort alarmNoodalarm</v>
      </c>
    </row>
    <row r="4390" spans="1:16" x14ac:dyDescent="0.25">
      <c r="A4390" s="59"/>
      <c r="B4390" s="59"/>
      <c r="C4390" s="59"/>
      <c r="D4390" s="59"/>
      <c r="E4390" s="60" t="s">
        <v>10733</v>
      </c>
      <c r="F4390" s="60"/>
      <c r="G4390" s="60" t="s">
        <v>4532</v>
      </c>
      <c r="H4390" s="60"/>
      <c r="I4390" s="59">
        <f t="shared" si="72"/>
        <v>5</v>
      </c>
      <c r="J4390" s="59" t="s">
        <v>1561</v>
      </c>
      <c r="K4390" s="61"/>
      <c r="L4390" s="62" t="s">
        <v>6737</v>
      </c>
      <c r="M4390" s="62" t="s">
        <v>4532</v>
      </c>
      <c r="N4390" s="72" t="str">
        <f>VLOOKUP(M4390,'Hulpblad KAR-parser'!A:C,2,FALSE)</f>
        <v>Soort alarm</v>
      </c>
      <c r="O4390" s="72" t="str">
        <f>IF(VLOOKUP(M4390,'Hulpblad KAR-parser'!A:C,3,FALSE)="","",VLOOKUP(M4390,'Hulpblad KAR-parser'!A:C,3,FALSE))</f>
        <v>Noodalarm</v>
      </c>
      <c r="P4390" s="136" t="str">
        <f>IF(CONCATENATE(C4390,D4390)="","",VLOOKUP(CONCATENATE(C4390,D4390),Karakteristieken!AQ:AQ,1,FALSE))</f>
        <v/>
      </c>
    </row>
    <row r="4391" spans="1:16" x14ac:dyDescent="0.25">
      <c r="A4391" s="59">
        <v>200110757</v>
      </c>
      <c r="B4391" s="59">
        <v>200099098</v>
      </c>
      <c r="C4391" s="59" t="s">
        <v>4521</v>
      </c>
      <c r="D4391" s="59" t="s">
        <v>4533</v>
      </c>
      <c r="E4391" s="60" t="s">
        <v>4535</v>
      </c>
      <c r="F4391" s="60"/>
      <c r="G4391" s="60"/>
      <c r="H4391" s="60"/>
      <c r="I4391" s="59">
        <f t="shared" si="72"/>
        <v>24</v>
      </c>
      <c r="J4391" s="59" t="s">
        <v>1613</v>
      </c>
      <c r="K4391" s="61"/>
      <c r="L4391" s="62" t="s">
        <v>6737</v>
      </c>
      <c r="M4391" s="62" t="s">
        <v>4535</v>
      </c>
      <c r="N4391" s="72" t="str">
        <f>VLOOKUP(M4391,'Hulpblad KAR-parser'!A:C,2,FALSE)</f>
        <v>Soort alarm</v>
      </c>
      <c r="O4391" s="72" t="str">
        <f>IF(VLOOKUP(M4391,'Hulpblad KAR-parser'!A:C,3,FALSE)="","",VLOOKUP(M4391,'Hulpblad KAR-parser'!A:C,3,FALSE))</f>
        <v>P2000 proefalarm</v>
      </c>
      <c r="P4391" s="136" t="str">
        <f>IF(CONCATENATE(C4391,D4391)="","",VLOOKUP(CONCATENATE(C4391,D4391),Karakteristieken!AQ:AQ,1,FALSE))</f>
        <v>Soort alarmP2000 proefalarm</v>
      </c>
    </row>
    <row r="4392" spans="1:16" x14ac:dyDescent="0.25">
      <c r="A4392" s="59"/>
      <c r="B4392" s="59"/>
      <c r="C4392" s="59"/>
      <c r="D4392" s="59"/>
      <c r="E4392" s="60" t="s">
        <v>10734</v>
      </c>
      <c r="F4392" s="60"/>
      <c r="G4392" s="60" t="s">
        <v>4535</v>
      </c>
      <c r="H4392" s="60"/>
      <c r="I4392" s="59">
        <f t="shared" si="72"/>
        <v>5</v>
      </c>
      <c r="J4392" s="59" t="s">
        <v>1561</v>
      </c>
      <c r="K4392" s="61"/>
      <c r="L4392" s="62" t="s">
        <v>6737</v>
      </c>
      <c r="M4392" s="62" t="s">
        <v>4535</v>
      </c>
      <c r="N4392" s="72" t="str">
        <f>VLOOKUP(M4392,'Hulpblad KAR-parser'!A:C,2,FALSE)</f>
        <v>Soort alarm</v>
      </c>
      <c r="O4392" s="72" t="str">
        <f>IF(VLOOKUP(M4392,'Hulpblad KAR-parser'!A:C,3,FALSE)="","",VLOOKUP(M4392,'Hulpblad KAR-parser'!A:C,3,FALSE))</f>
        <v>P2000 proefalarm</v>
      </c>
      <c r="P4392" s="136" t="str">
        <f>IF(CONCATENATE(C4392,D4392)="","",VLOOKUP(CONCATENATE(C4392,D4392),Karakteristieken!AQ:AQ,1,FALSE))</f>
        <v/>
      </c>
    </row>
    <row r="4393" spans="1:16" x14ac:dyDescent="0.25">
      <c r="A4393" s="59"/>
      <c r="B4393" s="59"/>
      <c r="C4393" s="59"/>
      <c r="D4393" s="59"/>
      <c r="E4393" s="60" t="s">
        <v>10735</v>
      </c>
      <c r="F4393" s="60"/>
      <c r="G4393" s="60" t="s">
        <v>4535</v>
      </c>
      <c r="H4393" s="60"/>
      <c r="I4393" s="59">
        <f t="shared" si="72"/>
        <v>5</v>
      </c>
      <c r="J4393" s="59" t="s">
        <v>1561</v>
      </c>
      <c r="K4393" s="61"/>
      <c r="L4393" s="62" t="s">
        <v>6737</v>
      </c>
      <c r="M4393" s="62" t="s">
        <v>4535</v>
      </c>
      <c r="N4393" s="72" t="str">
        <f>VLOOKUP(M4393,'Hulpblad KAR-parser'!A:C,2,FALSE)</f>
        <v>Soort alarm</v>
      </c>
      <c r="O4393" s="72" t="str">
        <f>IF(VLOOKUP(M4393,'Hulpblad KAR-parser'!A:C,3,FALSE)="","",VLOOKUP(M4393,'Hulpblad KAR-parser'!A:C,3,FALSE))</f>
        <v>P2000 proefalarm</v>
      </c>
      <c r="P4393" s="136" t="str">
        <f>IF(CONCATENATE(C4393,D4393)="","",VLOOKUP(CONCATENATE(C4393,D4393),Karakteristieken!AQ:AQ,1,FALSE))</f>
        <v/>
      </c>
    </row>
    <row r="4394" spans="1:16" x14ac:dyDescent="0.25">
      <c r="A4394" s="59">
        <v>200110758</v>
      </c>
      <c r="B4394" s="59">
        <v>200099099</v>
      </c>
      <c r="C4394" s="59" t="s">
        <v>4521</v>
      </c>
      <c r="D4394" s="59" t="s">
        <v>4537</v>
      </c>
      <c r="E4394" s="60" t="s">
        <v>4539</v>
      </c>
      <c r="F4394" s="60"/>
      <c r="G4394" s="60"/>
      <c r="H4394" s="60"/>
      <c r="I4394" s="59">
        <f t="shared" si="72"/>
        <v>28</v>
      </c>
      <c r="J4394" s="59" t="s">
        <v>1613</v>
      </c>
      <c r="K4394" s="61"/>
      <c r="L4394" s="62" t="s">
        <v>6737</v>
      </c>
      <c r="M4394" s="62" t="s">
        <v>4539</v>
      </c>
      <c r="N4394" s="72" t="str">
        <f>VLOOKUP(M4394,'Hulpblad KAR-parser'!A:C,2,FALSE)</f>
        <v>Soort alarm</v>
      </c>
      <c r="O4394" s="72" t="str">
        <f>IF(VLOOKUP(M4394,'Hulpblad KAR-parser'!A:C,3,FALSE)="","",VLOOKUP(M4394,'Hulpblad KAR-parser'!A:C,3,FALSE))</f>
        <v>Semafonie proefalarm</v>
      </c>
      <c r="P4394" s="136" t="str">
        <f>IF(CONCATENATE(C4394,D4394)="","",VLOOKUP(CONCATENATE(C4394,D4394),Karakteristieken!AQ:AQ,1,FALSE))</f>
        <v>Soort alarmSemafonie proefalarm</v>
      </c>
    </row>
    <row r="4395" spans="1:16" x14ac:dyDescent="0.25">
      <c r="A4395" s="59"/>
      <c r="B4395" s="59"/>
      <c r="C4395" s="59"/>
      <c r="D4395" s="59"/>
      <c r="E4395" s="60" t="s">
        <v>10736</v>
      </c>
      <c r="F4395" s="60"/>
      <c r="G4395" s="60" t="s">
        <v>4539</v>
      </c>
      <c r="H4395" s="60"/>
      <c r="I4395" s="59">
        <f t="shared" si="72"/>
        <v>6</v>
      </c>
      <c r="J4395" s="59" t="s">
        <v>1561</v>
      </c>
      <c r="K4395" s="61"/>
      <c r="L4395" s="62" t="s">
        <v>6737</v>
      </c>
      <c r="M4395" s="62" t="s">
        <v>4539</v>
      </c>
      <c r="N4395" s="72" t="str">
        <f>VLOOKUP(M4395,'Hulpblad KAR-parser'!A:C,2,FALSE)</f>
        <v>Soort alarm</v>
      </c>
      <c r="O4395" s="72" t="str">
        <f>IF(VLOOKUP(M4395,'Hulpblad KAR-parser'!A:C,3,FALSE)="","",VLOOKUP(M4395,'Hulpblad KAR-parser'!A:C,3,FALSE))</f>
        <v>Semafonie proefalarm</v>
      </c>
      <c r="P4395" s="136" t="str">
        <f>IF(CONCATENATE(C4395,D4395)="","",VLOOKUP(CONCATENATE(C4395,D4395),Karakteristieken!AQ:AQ,1,FALSE))</f>
        <v/>
      </c>
    </row>
    <row r="4396" spans="1:16" x14ac:dyDescent="0.25">
      <c r="A4396" s="59"/>
      <c r="B4396" s="59"/>
      <c r="C4396" s="59"/>
      <c r="D4396" s="59"/>
      <c r="E4396" s="60" t="s">
        <v>10737</v>
      </c>
      <c r="F4396" s="60"/>
      <c r="G4396" s="60" t="s">
        <v>4539</v>
      </c>
      <c r="H4396" s="60"/>
      <c r="I4396" s="59">
        <f t="shared" si="72"/>
        <v>6</v>
      </c>
      <c r="J4396" s="59" t="s">
        <v>1561</v>
      </c>
      <c r="K4396" s="61"/>
      <c r="L4396" s="62" t="s">
        <v>6737</v>
      </c>
      <c r="M4396" s="62" t="s">
        <v>4539</v>
      </c>
      <c r="N4396" s="72" t="str">
        <f>VLOOKUP(M4396,'Hulpblad KAR-parser'!A:C,2,FALSE)</f>
        <v>Soort alarm</v>
      </c>
      <c r="O4396" s="72" t="str">
        <f>IF(VLOOKUP(M4396,'Hulpblad KAR-parser'!A:C,3,FALSE)="","",VLOOKUP(M4396,'Hulpblad KAR-parser'!A:C,3,FALSE))</f>
        <v>Semafonie proefalarm</v>
      </c>
      <c r="P4396" s="136" t="str">
        <f>IF(CONCATENATE(C4396,D4396)="","",VLOOKUP(CONCATENATE(C4396,D4396),Karakteristieken!AQ:AQ,1,FALSE))</f>
        <v/>
      </c>
    </row>
    <row r="4397" spans="1:16" x14ac:dyDescent="0.25">
      <c r="A4397" s="59">
        <v>200110759</v>
      </c>
      <c r="B4397" s="59">
        <v>200099100</v>
      </c>
      <c r="C4397" s="59" t="s">
        <v>4521</v>
      </c>
      <c r="D4397" s="59" t="s">
        <v>4541</v>
      </c>
      <c r="E4397" s="60" t="s">
        <v>4543</v>
      </c>
      <c r="F4397" s="60"/>
      <c r="G4397" s="60"/>
      <c r="H4397" s="60"/>
      <c r="I4397" s="59">
        <f t="shared" si="72"/>
        <v>27</v>
      </c>
      <c r="J4397" s="59" t="s">
        <v>1613</v>
      </c>
      <c r="K4397" s="61"/>
      <c r="L4397" s="62" t="s">
        <v>6737</v>
      </c>
      <c r="M4397" s="62" t="s">
        <v>4543</v>
      </c>
      <c r="N4397" s="72" t="str">
        <f>VLOOKUP(M4397,'Hulpblad KAR-parser'!A:C,2,FALSE)</f>
        <v>Soort alarm</v>
      </c>
      <c r="O4397" s="72" t="str">
        <f>IF(VLOOKUP(M4397,'Hulpblad KAR-parser'!A:C,3,FALSE)="","",VLOOKUP(M4397,'Hulpblad KAR-parser'!A:C,3,FALSE))</f>
        <v xml:space="preserve">WAS luid proefalarm </v>
      </c>
      <c r="P4397" s="136" t="str">
        <f>IF(CONCATENATE(C4397,D4397)="","",VLOOKUP(CONCATENATE(C4397,D4397),Karakteristieken!AQ:AQ,1,FALSE))</f>
        <v>Soort alarmWAS luid proefalarm</v>
      </c>
    </row>
    <row r="4398" spans="1:16" x14ac:dyDescent="0.25">
      <c r="A4398" s="59"/>
      <c r="B4398" s="59"/>
      <c r="C4398" s="59"/>
      <c r="D4398" s="59"/>
      <c r="E4398" s="60" t="s">
        <v>10738</v>
      </c>
      <c r="F4398" s="60"/>
      <c r="G4398" s="60" t="s">
        <v>4543</v>
      </c>
      <c r="H4398" s="60"/>
      <c r="I4398" s="59">
        <f t="shared" si="72"/>
        <v>6</v>
      </c>
      <c r="J4398" s="59" t="s">
        <v>1561</v>
      </c>
      <c r="K4398" s="61"/>
      <c r="L4398" s="62" t="s">
        <v>6737</v>
      </c>
      <c r="M4398" s="62" t="s">
        <v>4543</v>
      </c>
      <c r="N4398" s="72" t="str">
        <f>VLOOKUP(M4398,'Hulpblad KAR-parser'!A:C,2,FALSE)</f>
        <v>Soort alarm</v>
      </c>
      <c r="O4398" s="72" t="str">
        <f>IF(VLOOKUP(M4398,'Hulpblad KAR-parser'!A:C,3,FALSE)="","",VLOOKUP(M4398,'Hulpblad KAR-parser'!A:C,3,FALSE))</f>
        <v xml:space="preserve">WAS luid proefalarm </v>
      </c>
      <c r="P4398" s="136" t="str">
        <f>IF(CONCATENATE(C4398,D4398)="","",VLOOKUP(CONCATENATE(C4398,D4398),Karakteristieken!AQ:AQ,1,FALSE))</f>
        <v/>
      </c>
    </row>
    <row r="4399" spans="1:16" x14ac:dyDescent="0.25">
      <c r="A4399" s="59"/>
      <c r="B4399" s="59"/>
      <c r="C4399" s="59"/>
      <c r="D4399" s="59"/>
      <c r="E4399" s="60" t="s">
        <v>10739</v>
      </c>
      <c r="F4399" s="60"/>
      <c r="G4399" s="60" t="s">
        <v>4543</v>
      </c>
      <c r="H4399" s="60"/>
      <c r="I4399" s="59">
        <f t="shared" si="72"/>
        <v>6</v>
      </c>
      <c r="J4399" s="59" t="s">
        <v>1561</v>
      </c>
      <c r="K4399" s="61"/>
      <c r="L4399" s="62" t="s">
        <v>6737</v>
      </c>
      <c r="M4399" s="62" t="s">
        <v>4543</v>
      </c>
      <c r="N4399" s="72" t="str">
        <f>VLOOKUP(M4399,'Hulpblad KAR-parser'!A:C,2,FALSE)</f>
        <v>Soort alarm</v>
      </c>
      <c r="O4399" s="72" t="str">
        <f>IF(VLOOKUP(M4399,'Hulpblad KAR-parser'!A:C,3,FALSE)="","",VLOOKUP(M4399,'Hulpblad KAR-parser'!A:C,3,FALSE))</f>
        <v xml:space="preserve">WAS luid proefalarm </v>
      </c>
      <c r="P4399" s="136" t="str">
        <f>IF(CONCATENATE(C4399,D4399)="","",VLOOKUP(CONCATENATE(C4399,D4399),Karakteristieken!AQ:AQ,1,FALSE))</f>
        <v/>
      </c>
    </row>
    <row r="4400" spans="1:16" x14ac:dyDescent="0.25">
      <c r="A4400" s="59">
        <v>200110760</v>
      </c>
      <c r="B4400" s="59">
        <v>200099101</v>
      </c>
      <c r="C4400" s="59" t="s">
        <v>4521</v>
      </c>
      <c r="D4400" s="59" t="s">
        <v>4544</v>
      </c>
      <c r="E4400" s="60" t="s">
        <v>4546</v>
      </c>
      <c r="F4400" s="60"/>
      <c r="G4400" s="60"/>
      <c r="H4400" s="60"/>
      <c r="I4400" s="59">
        <f t="shared" si="72"/>
        <v>27</v>
      </c>
      <c r="J4400" s="59" t="s">
        <v>1613</v>
      </c>
      <c r="K4400" s="61"/>
      <c r="L4400" s="62" t="s">
        <v>6737</v>
      </c>
      <c r="M4400" s="62" t="s">
        <v>4546</v>
      </c>
      <c r="N4400" s="72" t="str">
        <f>VLOOKUP(M4400,'Hulpblad KAR-parser'!A:C,2,FALSE)</f>
        <v>Soort alarm</v>
      </c>
      <c r="O4400" s="72" t="str">
        <f>IF(VLOOKUP(M4400,'Hulpblad KAR-parser'!A:C,3,FALSE)="","",VLOOKUP(M4400,'Hulpblad KAR-parser'!A:C,3,FALSE))</f>
        <v>WAS stil proefalarm</v>
      </c>
      <c r="P4400" s="136" t="str">
        <f>IF(CONCATENATE(C4400,D4400)="","",VLOOKUP(CONCATENATE(C4400,D4400),Karakteristieken!AQ:AQ,1,FALSE))</f>
        <v>Soort alarmWAS stil proefalarm</v>
      </c>
    </row>
    <row r="4401" spans="1:16" x14ac:dyDescent="0.25">
      <c r="A4401" s="59"/>
      <c r="B4401" s="59"/>
      <c r="C4401" s="59"/>
      <c r="D4401" s="59"/>
      <c r="E4401" s="60" t="s">
        <v>10740</v>
      </c>
      <c r="F4401" s="60"/>
      <c r="G4401" s="60" t="s">
        <v>4546</v>
      </c>
      <c r="H4401" s="60"/>
      <c r="I4401" s="59">
        <f t="shared" ref="I4401:I4452" si="73">LEN(E4401)</f>
        <v>6</v>
      </c>
      <c r="J4401" s="59" t="s">
        <v>1561</v>
      </c>
      <c r="K4401" s="61"/>
      <c r="L4401" s="62" t="s">
        <v>6737</v>
      </c>
      <c r="M4401" s="62" t="s">
        <v>4546</v>
      </c>
      <c r="N4401" s="72" t="str">
        <f>VLOOKUP(M4401,'Hulpblad KAR-parser'!A:C,2,FALSE)</f>
        <v>Soort alarm</v>
      </c>
      <c r="O4401" s="72" t="str">
        <f>IF(VLOOKUP(M4401,'Hulpblad KAR-parser'!A:C,3,FALSE)="","",VLOOKUP(M4401,'Hulpblad KAR-parser'!A:C,3,FALSE))</f>
        <v>WAS stil proefalarm</v>
      </c>
      <c r="P4401" s="136" t="str">
        <f>IF(CONCATENATE(C4401,D4401)="","",VLOOKUP(CONCATENATE(C4401,D4401),Karakteristieken!AQ:AQ,1,FALSE))</f>
        <v/>
      </c>
    </row>
    <row r="4402" spans="1:16" x14ac:dyDescent="0.25">
      <c r="A4402" s="59"/>
      <c r="B4402" s="59"/>
      <c r="C4402" s="59"/>
      <c r="D4402" s="59"/>
      <c r="E4402" s="60" t="s">
        <v>10741</v>
      </c>
      <c r="F4402" s="60"/>
      <c r="G4402" s="60" t="s">
        <v>4546</v>
      </c>
      <c r="H4402" s="60"/>
      <c r="I4402" s="59">
        <f t="shared" si="73"/>
        <v>6</v>
      </c>
      <c r="J4402" s="59" t="s">
        <v>1561</v>
      </c>
      <c r="K4402" s="61"/>
      <c r="L4402" s="62" t="s">
        <v>6737</v>
      </c>
      <c r="M4402" s="62" t="s">
        <v>4546</v>
      </c>
      <c r="N4402" s="72" t="str">
        <f>VLOOKUP(M4402,'Hulpblad KAR-parser'!A:C,2,FALSE)</f>
        <v>Soort alarm</v>
      </c>
      <c r="O4402" s="72" t="str">
        <f>IF(VLOOKUP(M4402,'Hulpblad KAR-parser'!A:C,3,FALSE)="","",VLOOKUP(M4402,'Hulpblad KAR-parser'!A:C,3,FALSE))</f>
        <v>WAS stil proefalarm</v>
      </c>
      <c r="P4402" s="136" t="str">
        <f>IF(CONCATENATE(C4402,D4402)="","",VLOOKUP(CONCATENATE(C4402,D4402),Karakteristieken!AQ:AQ,1,FALSE))</f>
        <v/>
      </c>
    </row>
    <row r="4403" spans="1:16" x14ac:dyDescent="0.25">
      <c r="A4403" s="67">
        <v>200114997</v>
      </c>
      <c r="B4403" s="67">
        <v>200107243</v>
      </c>
      <c r="C4403" s="67" t="s">
        <v>4547</v>
      </c>
      <c r="D4403" s="67"/>
      <c r="E4403" s="68" t="s">
        <v>6458</v>
      </c>
      <c r="F4403" s="68"/>
      <c r="G4403" s="68"/>
      <c r="H4403" s="68"/>
      <c r="I4403" s="67">
        <f t="shared" si="73"/>
        <v>12</v>
      </c>
      <c r="J4403" s="67" t="s">
        <v>1613</v>
      </c>
      <c r="K4403" s="91" t="s">
        <v>12550</v>
      </c>
      <c r="L4403" s="62" t="s">
        <v>6737</v>
      </c>
      <c r="M4403" s="62" t="s">
        <v>6458</v>
      </c>
      <c r="N4403" s="72" t="e">
        <f>VLOOKUP(M4403,'Hulpblad KAR-parser'!A:C,2,FALSE)</f>
        <v>#N/A</v>
      </c>
      <c r="O4403" s="72" t="e">
        <f>IF(VLOOKUP(M4403,'Hulpblad KAR-parser'!A:C,3,FALSE)="","",VLOOKUP(M4403,'Hulpblad KAR-parser'!A:C,3,FALSE))</f>
        <v>#N/A</v>
      </c>
      <c r="P4403" s="136" t="e">
        <f>IF(CONCATENATE(C4403,D4403)="","",VLOOKUP(CONCATENATE(C4403,D4403),Karakteristieken!AQ:AQ,1,FALSE))</f>
        <v>#N/A</v>
      </c>
    </row>
    <row r="4404" spans="1:16" x14ac:dyDescent="0.25">
      <c r="A4404" s="67"/>
      <c r="B4404" s="67"/>
      <c r="C4404" s="67"/>
      <c r="D4404" s="67"/>
      <c r="E4404" s="68" t="s">
        <v>10752</v>
      </c>
      <c r="F4404" s="68"/>
      <c r="G4404" s="68" t="s">
        <v>6458</v>
      </c>
      <c r="H4404" s="68"/>
      <c r="I4404" s="67">
        <f t="shared" si="73"/>
        <v>7</v>
      </c>
      <c r="J4404" s="67" t="s">
        <v>1561</v>
      </c>
      <c r="K4404" s="91" t="s">
        <v>12550</v>
      </c>
      <c r="L4404" s="62" t="s">
        <v>6737</v>
      </c>
      <c r="M4404" s="62" t="s">
        <v>6458</v>
      </c>
      <c r="N4404" s="72" t="e">
        <f>VLOOKUP(M4404,'Hulpblad KAR-parser'!A:C,2,FALSE)</f>
        <v>#N/A</v>
      </c>
      <c r="O4404" s="72" t="e">
        <f>IF(VLOOKUP(M4404,'Hulpblad KAR-parser'!A:C,3,FALSE)="","",VLOOKUP(M4404,'Hulpblad KAR-parser'!A:C,3,FALSE))</f>
        <v>#N/A</v>
      </c>
      <c r="P4404" s="136" t="str">
        <f>IF(CONCATENATE(C4404,D4404)="","",VLOOKUP(CONCATENATE(C4404,D4404),Karakteristieken!AQ:AQ,1,FALSE))</f>
        <v/>
      </c>
    </row>
    <row r="4405" spans="1:16" x14ac:dyDescent="0.25">
      <c r="A4405" s="59">
        <v>200114993</v>
      </c>
      <c r="B4405" s="59">
        <v>200107239</v>
      </c>
      <c r="C4405" s="59" t="s">
        <v>4547</v>
      </c>
      <c r="D4405" s="59" t="s">
        <v>4548</v>
      </c>
      <c r="E4405" s="60" t="s">
        <v>4551</v>
      </c>
      <c r="F4405" s="60"/>
      <c r="G4405" s="60"/>
      <c r="H4405" s="60"/>
      <c r="I4405" s="59">
        <f t="shared" si="73"/>
        <v>17</v>
      </c>
      <c r="J4405" s="59" t="s">
        <v>1613</v>
      </c>
      <c r="K4405" s="61"/>
      <c r="L4405" s="62" t="s">
        <v>6737</v>
      </c>
      <c r="M4405" s="62" t="s">
        <v>4551</v>
      </c>
      <c r="N4405" s="72" t="str">
        <f>VLOOKUP(M4405,'Hulpblad KAR-parser'!A:C,2,FALSE)</f>
        <v>Soort alert</v>
      </c>
      <c r="O4405" s="72" t="str">
        <f>IF(VLOOKUP(M4405,'Hulpblad KAR-parser'!A:C,3,FALSE)="","",VLOOKUP(M4405,'Hulpblad KAR-parser'!A:C,3,FALSE))</f>
        <v>Land</v>
      </c>
      <c r="P4405" s="136" t="str">
        <f>IF(CONCATENATE(C4405,D4405)="","",VLOOKUP(CONCATENATE(C4405,D4405),Karakteristieken!AQ:AQ,1,FALSE))</f>
        <v>Soort alertLand</v>
      </c>
    </row>
    <row r="4406" spans="1:16" x14ac:dyDescent="0.25">
      <c r="A4406" s="59"/>
      <c r="B4406" s="59"/>
      <c r="C4406" s="59"/>
      <c r="D4406" s="59"/>
      <c r="E4406" s="60" t="s">
        <v>10744</v>
      </c>
      <c r="F4406" s="60"/>
      <c r="G4406" s="60" t="s">
        <v>4551</v>
      </c>
      <c r="H4406" s="60"/>
      <c r="I4406" s="59">
        <f t="shared" si="73"/>
        <v>6</v>
      </c>
      <c r="J4406" s="59" t="s">
        <v>1561</v>
      </c>
      <c r="K4406" s="61"/>
      <c r="L4406" s="62" t="s">
        <v>6737</v>
      </c>
      <c r="M4406" s="62" t="s">
        <v>4551</v>
      </c>
      <c r="N4406" s="72" t="str">
        <f>VLOOKUP(M4406,'Hulpblad KAR-parser'!A:C,2,FALSE)</f>
        <v>Soort alert</v>
      </c>
      <c r="O4406" s="72" t="str">
        <f>IF(VLOOKUP(M4406,'Hulpblad KAR-parser'!A:C,3,FALSE)="","",VLOOKUP(M4406,'Hulpblad KAR-parser'!A:C,3,FALSE))</f>
        <v>Land</v>
      </c>
      <c r="P4406" s="136" t="str">
        <f>IF(CONCATENATE(C4406,D4406)="","",VLOOKUP(CONCATENATE(C4406,D4406),Karakteristieken!AQ:AQ,1,FALSE))</f>
        <v/>
      </c>
    </row>
    <row r="4407" spans="1:16" x14ac:dyDescent="0.25">
      <c r="A4407" s="59"/>
      <c r="B4407" s="59"/>
      <c r="C4407" s="59"/>
      <c r="D4407" s="59"/>
      <c r="E4407" s="60" t="s">
        <v>10745</v>
      </c>
      <c r="F4407" s="60"/>
      <c r="G4407" s="60" t="s">
        <v>4551</v>
      </c>
      <c r="H4407" s="60"/>
      <c r="I4407" s="59">
        <f t="shared" si="73"/>
        <v>5</v>
      </c>
      <c r="J4407" s="59" t="s">
        <v>1561</v>
      </c>
      <c r="K4407" s="61"/>
      <c r="L4407" s="62" t="s">
        <v>6737</v>
      </c>
      <c r="M4407" s="62" t="s">
        <v>4551</v>
      </c>
      <c r="N4407" s="72" t="str">
        <f>VLOOKUP(M4407,'Hulpblad KAR-parser'!A:C,2,FALSE)</f>
        <v>Soort alert</v>
      </c>
      <c r="O4407" s="72" t="str">
        <f>IF(VLOOKUP(M4407,'Hulpblad KAR-parser'!A:C,3,FALSE)="","",VLOOKUP(M4407,'Hulpblad KAR-parser'!A:C,3,FALSE))</f>
        <v>Land</v>
      </c>
      <c r="P4407" s="136" t="str">
        <f>IF(CONCATENATE(C4407,D4407)="","",VLOOKUP(CONCATENATE(C4407,D4407),Karakteristieken!AQ:AQ,1,FALSE))</f>
        <v/>
      </c>
    </row>
    <row r="4408" spans="1:16" x14ac:dyDescent="0.25">
      <c r="A4408" s="59">
        <v>200114994</v>
      </c>
      <c r="B4408" s="59">
        <v>200107240</v>
      </c>
      <c r="C4408" s="59" t="s">
        <v>4547</v>
      </c>
      <c r="D4408" s="59" t="s">
        <v>682</v>
      </c>
      <c r="E4408" s="60" t="s">
        <v>4553</v>
      </c>
      <c r="F4408" s="60"/>
      <c r="G4408" s="60"/>
      <c r="H4408" s="60"/>
      <c r="I4408" s="59">
        <f t="shared" si="73"/>
        <v>18</v>
      </c>
      <c r="J4408" s="59" t="s">
        <v>1613</v>
      </c>
      <c r="K4408" s="61"/>
      <c r="L4408" s="62" t="s">
        <v>6737</v>
      </c>
      <c r="M4408" s="62" t="s">
        <v>4553</v>
      </c>
      <c r="N4408" s="72" t="str">
        <f>VLOOKUP(M4408,'Hulpblad KAR-parser'!A:C,2,FALSE)</f>
        <v>Soort alert</v>
      </c>
      <c r="O4408" s="72" t="str">
        <f>IF(VLOOKUP(M4408,'Hulpblad KAR-parser'!A:C,3,FALSE)="","",VLOOKUP(M4408,'Hulpblad KAR-parser'!A:C,3,FALSE))</f>
        <v>Lucht</v>
      </c>
      <c r="P4408" s="136" t="str">
        <f>IF(CONCATENATE(C4408,D4408)="","",VLOOKUP(CONCATENATE(C4408,D4408),Karakteristieken!AQ:AQ,1,FALSE))</f>
        <v>Soort alertLucht</v>
      </c>
    </row>
    <row r="4409" spans="1:16" x14ac:dyDescent="0.25">
      <c r="A4409" s="59"/>
      <c r="B4409" s="59"/>
      <c r="C4409" s="59"/>
      <c r="D4409" s="59"/>
      <c r="E4409" s="60" t="s">
        <v>10746</v>
      </c>
      <c r="F4409" s="60"/>
      <c r="G4409" s="60" t="s">
        <v>4553</v>
      </c>
      <c r="H4409" s="60"/>
      <c r="I4409" s="59">
        <f t="shared" si="73"/>
        <v>5</v>
      </c>
      <c r="J4409" s="59" t="s">
        <v>1561</v>
      </c>
      <c r="K4409" s="61"/>
      <c r="L4409" s="62" t="s">
        <v>6737</v>
      </c>
      <c r="M4409" s="62" t="s">
        <v>4553</v>
      </c>
      <c r="N4409" s="72" t="str">
        <f>VLOOKUP(M4409,'Hulpblad KAR-parser'!A:C,2,FALSE)</f>
        <v>Soort alert</v>
      </c>
      <c r="O4409" s="72" t="str">
        <f>IF(VLOOKUP(M4409,'Hulpblad KAR-parser'!A:C,3,FALSE)="","",VLOOKUP(M4409,'Hulpblad KAR-parser'!A:C,3,FALSE))</f>
        <v>Lucht</v>
      </c>
      <c r="P4409" s="136" t="str">
        <f>IF(CONCATENATE(C4409,D4409)="","",VLOOKUP(CONCATENATE(C4409,D4409),Karakteristieken!AQ:AQ,1,FALSE))</f>
        <v/>
      </c>
    </row>
    <row r="4410" spans="1:16" x14ac:dyDescent="0.25">
      <c r="A4410" s="59"/>
      <c r="B4410" s="59"/>
      <c r="C4410" s="59"/>
      <c r="D4410" s="59"/>
      <c r="E4410" s="60" t="s">
        <v>10747</v>
      </c>
      <c r="F4410" s="60"/>
      <c r="G4410" s="60" t="s">
        <v>4553</v>
      </c>
      <c r="H4410" s="60"/>
      <c r="I4410" s="59">
        <f t="shared" si="73"/>
        <v>7</v>
      </c>
      <c r="J4410" s="59" t="s">
        <v>1561</v>
      </c>
      <c r="K4410" s="61"/>
      <c r="L4410" s="62" t="s">
        <v>6737</v>
      </c>
      <c r="M4410" s="62" t="s">
        <v>4553</v>
      </c>
      <c r="N4410" s="72" t="str">
        <f>VLOOKUP(M4410,'Hulpblad KAR-parser'!A:C,2,FALSE)</f>
        <v>Soort alert</v>
      </c>
      <c r="O4410" s="72" t="str">
        <f>IF(VLOOKUP(M4410,'Hulpblad KAR-parser'!A:C,3,FALSE)="","",VLOOKUP(M4410,'Hulpblad KAR-parser'!A:C,3,FALSE))</f>
        <v>Lucht</v>
      </c>
      <c r="P4410" s="136" t="str">
        <f>IF(CONCATENATE(C4410,D4410)="","",VLOOKUP(CONCATENATE(C4410,D4410),Karakteristieken!AQ:AQ,1,FALSE))</f>
        <v/>
      </c>
    </row>
    <row r="4411" spans="1:16" x14ac:dyDescent="0.25">
      <c r="A4411" s="59">
        <v>200114995</v>
      </c>
      <c r="B4411" s="59">
        <v>200107241</v>
      </c>
      <c r="C4411" s="59" t="s">
        <v>4547</v>
      </c>
      <c r="D4411" s="59" t="s">
        <v>4557</v>
      </c>
      <c r="E4411" s="60" t="s">
        <v>4559</v>
      </c>
      <c r="F4411" s="60"/>
      <c r="G4411" s="60"/>
      <c r="H4411" s="60"/>
      <c r="I4411" s="59">
        <f t="shared" si="73"/>
        <v>24</v>
      </c>
      <c r="J4411" s="59" t="s">
        <v>1613</v>
      </c>
      <c r="K4411" s="61"/>
      <c r="L4411" s="62" t="s">
        <v>6737</v>
      </c>
      <c r="M4411" s="62" t="s">
        <v>4559</v>
      </c>
      <c r="N4411" s="72" t="str">
        <f>VLOOKUP(M4411,'Hulpblad KAR-parser'!A:C,2,FALSE)</f>
        <v>Soort alert</v>
      </c>
      <c r="O4411" s="72" t="str">
        <f>IF(VLOOKUP(M4411,'Hulpblad KAR-parser'!A:C,3,FALSE)="","",VLOOKUP(M4411,'Hulpblad KAR-parser'!A:C,3,FALSE))</f>
        <v>Quick Alert</v>
      </c>
      <c r="P4411" s="136" t="str">
        <f>IF(CONCATENATE(C4411,D4411)="","",VLOOKUP(CONCATENATE(C4411,D4411),Karakteristieken!AQ:AQ,1,FALSE))</f>
        <v>Soort alertQuick Alert</v>
      </c>
    </row>
    <row r="4412" spans="1:16" x14ac:dyDescent="0.25">
      <c r="A4412" s="59"/>
      <c r="B4412" s="59"/>
      <c r="C4412" s="59"/>
      <c r="D4412" s="59"/>
      <c r="E4412" s="60" t="s">
        <v>10748</v>
      </c>
      <c r="F4412" s="60"/>
      <c r="G4412" s="60" t="s">
        <v>4559</v>
      </c>
      <c r="H4412" s="60"/>
      <c r="I4412" s="59">
        <f t="shared" si="73"/>
        <v>5</v>
      </c>
      <c r="J4412" s="59" t="s">
        <v>1561</v>
      </c>
      <c r="K4412" s="61"/>
      <c r="L4412" s="62" t="s">
        <v>6737</v>
      </c>
      <c r="M4412" s="62" t="s">
        <v>4559</v>
      </c>
      <c r="N4412" s="72" t="str">
        <f>VLOOKUP(M4412,'Hulpblad KAR-parser'!A:C,2,FALSE)</f>
        <v>Soort alert</v>
      </c>
      <c r="O4412" s="72" t="str">
        <f>IF(VLOOKUP(M4412,'Hulpblad KAR-parser'!A:C,3,FALSE)="","",VLOOKUP(M4412,'Hulpblad KAR-parser'!A:C,3,FALSE))</f>
        <v>Quick Alert</v>
      </c>
      <c r="P4412" s="136" t="str">
        <f>IF(CONCATENATE(C4412,D4412)="","",VLOOKUP(CONCATENATE(C4412,D4412),Karakteristieken!AQ:AQ,1,FALSE))</f>
        <v/>
      </c>
    </row>
    <row r="4413" spans="1:16" x14ac:dyDescent="0.25">
      <c r="A4413" s="59"/>
      <c r="B4413" s="59"/>
      <c r="C4413" s="59"/>
      <c r="D4413" s="59"/>
      <c r="E4413" s="60" t="s">
        <v>10749</v>
      </c>
      <c r="F4413" s="60"/>
      <c r="G4413" s="60" t="s">
        <v>4559</v>
      </c>
      <c r="H4413" s="60"/>
      <c r="I4413" s="59">
        <f t="shared" si="73"/>
        <v>3</v>
      </c>
      <c r="J4413" s="59" t="s">
        <v>1561</v>
      </c>
      <c r="K4413" s="61"/>
      <c r="L4413" s="62" t="s">
        <v>6737</v>
      </c>
      <c r="M4413" s="62" t="s">
        <v>4559</v>
      </c>
      <c r="N4413" s="72" t="str">
        <f>VLOOKUP(M4413,'Hulpblad KAR-parser'!A:C,2,FALSE)</f>
        <v>Soort alert</v>
      </c>
      <c r="O4413" s="72" t="str">
        <f>IF(VLOOKUP(M4413,'Hulpblad KAR-parser'!A:C,3,FALSE)="","",VLOOKUP(M4413,'Hulpblad KAR-parser'!A:C,3,FALSE))</f>
        <v>Quick Alert</v>
      </c>
      <c r="P4413" s="136" t="str">
        <f>IF(CONCATENATE(C4413,D4413)="","",VLOOKUP(CONCATENATE(C4413,D4413),Karakteristieken!AQ:AQ,1,FALSE))</f>
        <v/>
      </c>
    </row>
    <row r="4414" spans="1:16" x14ac:dyDescent="0.25">
      <c r="A4414" s="59">
        <v>200114996</v>
      </c>
      <c r="B4414" s="59">
        <v>200107242</v>
      </c>
      <c r="C4414" s="59" t="s">
        <v>4547</v>
      </c>
      <c r="D4414" s="59" t="s">
        <v>4554</v>
      </c>
      <c r="E4414" s="60" t="s">
        <v>4556</v>
      </c>
      <c r="F4414" s="60"/>
      <c r="G4414" s="60"/>
      <c r="H4414" s="60"/>
      <c r="I4414" s="59">
        <f t="shared" si="73"/>
        <v>16</v>
      </c>
      <c r="J4414" s="59" t="s">
        <v>1613</v>
      </c>
      <c r="K4414" s="61"/>
      <c r="L4414" s="62" t="s">
        <v>6737</v>
      </c>
      <c r="M4414" s="62" t="s">
        <v>4556</v>
      </c>
      <c r="N4414" s="72" t="str">
        <f>VLOOKUP(M4414,'Hulpblad KAR-parser'!A:C,2,FALSE)</f>
        <v>Soort alert</v>
      </c>
      <c r="O4414" s="72" t="str">
        <f>IF(VLOOKUP(M4414,'Hulpblad KAR-parser'!A:C,3,FALSE)="","",VLOOKUP(M4414,'Hulpblad KAR-parser'!A:C,3,FALSE))</f>
        <v>Zee</v>
      </c>
      <c r="P4414" s="136" t="str">
        <f>IF(CONCATENATE(C4414,D4414)="","",VLOOKUP(CONCATENATE(C4414,D4414),Karakteristieken!AQ:AQ,1,FALSE))</f>
        <v>Soort alertZee</v>
      </c>
    </row>
    <row r="4415" spans="1:16" x14ac:dyDescent="0.25">
      <c r="A4415" s="59"/>
      <c r="B4415" s="59"/>
      <c r="C4415" s="59"/>
      <c r="D4415" s="59"/>
      <c r="E4415" s="60" t="s">
        <v>10750</v>
      </c>
      <c r="F4415" s="60"/>
      <c r="G4415" s="60" t="s">
        <v>4556</v>
      </c>
      <c r="H4415" s="60"/>
      <c r="I4415" s="59">
        <f t="shared" si="73"/>
        <v>5</v>
      </c>
      <c r="J4415" s="59" t="s">
        <v>1561</v>
      </c>
      <c r="K4415" s="61"/>
      <c r="L4415" s="62" t="s">
        <v>6737</v>
      </c>
      <c r="M4415" s="62" t="s">
        <v>4556</v>
      </c>
      <c r="N4415" s="72" t="str">
        <f>VLOOKUP(M4415,'Hulpblad KAR-parser'!A:C,2,FALSE)</f>
        <v>Soort alert</v>
      </c>
      <c r="O4415" s="72" t="str">
        <f>IF(VLOOKUP(M4415,'Hulpblad KAR-parser'!A:C,3,FALSE)="","",VLOOKUP(M4415,'Hulpblad KAR-parser'!A:C,3,FALSE))</f>
        <v>Zee</v>
      </c>
      <c r="P4415" s="136" t="str">
        <f>IF(CONCATENATE(C4415,D4415)="","",VLOOKUP(CONCATENATE(C4415,D4415),Karakteristieken!AQ:AQ,1,FALSE))</f>
        <v/>
      </c>
    </row>
    <row r="4416" spans="1:16" x14ac:dyDescent="0.25">
      <c r="A4416" s="59"/>
      <c r="B4416" s="59"/>
      <c r="C4416" s="59"/>
      <c r="D4416" s="59"/>
      <c r="E4416" s="60" t="s">
        <v>10751</v>
      </c>
      <c r="F4416" s="60"/>
      <c r="G4416" s="60" t="s">
        <v>4556</v>
      </c>
      <c r="H4416" s="60"/>
      <c r="I4416" s="59">
        <f t="shared" si="73"/>
        <v>5</v>
      </c>
      <c r="J4416" s="59" t="s">
        <v>1561</v>
      </c>
      <c r="K4416" s="61"/>
      <c r="L4416" s="62" t="s">
        <v>6737</v>
      </c>
      <c r="M4416" s="62" t="s">
        <v>4556</v>
      </c>
      <c r="N4416" s="72" t="str">
        <f>VLOOKUP(M4416,'Hulpblad KAR-parser'!A:C,2,FALSE)</f>
        <v>Soort alert</v>
      </c>
      <c r="O4416" s="72" t="str">
        <f>IF(VLOOKUP(M4416,'Hulpblad KAR-parser'!A:C,3,FALSE)="","",VLOOKUP(M4416,'Hulpblad KAR-parser'!A:C,3,FALSE))</f>
        <v>Zee</v>
      </c>
      <c r="P4416" s="136" t="str">
        <f>IF(CONCATENATE(C4416,D4416)="","",VLOOKUP(CONCATENATE(C4416,D4416),Karakteristieken!AQ:AQ,1,FALSE))</f>
        <v/>
      </c>
    </row>
    <row r="4417" spans="1:16" x14ac:dyDescent="0.25">
      <c r="A4417" s="67">
        <v>200110761</v>
      </c>
      <c r="B4417" s="67">
        <v>200099102</v>
      </c>
      <c r="C4417" s="67" t="s">
        <v>4560</v>
      </c>
      <c r="D4417" s="67"/>
      <c r="E4417" s="68" t="s">
        <v>6459</v>
      </c>
      <c r="F4417" s="68"/>
      <c r="G4417" s="68"/>
      <c r="H4417" s="68"/>
      <c r="I4417" s="67">
        <f t="shared" si="73"/>
        <v>11</v>
      </c>
      <c r="J4417" s="67" t="s">
        <v>1613</v>
      </c>
      <c r="K4417" s="91" t="s">
        <v>12550</v>
      </c>
      <c r="L4417" s="62" t="s">
        <v>6737</v>
      </c>
      <c r="M4417" s="62" t="s">
        <v>6459</v>
      </c>
      <c r="N4417" s="72" t="e">
        <f>VLOOKUP(M4417,'Hulpblad KAR-parser'!A:C,2,FALSE)</f>
        <v>#N/A</v>
      </c>
      <c r="O4417" s="72" t="e">
        <f>IF(VLOOKUP(M4417,'Hulpblad KAR-parser'!A:C,3,FALSE)="","",VLOOKUP(M4417,'Hulpblad KAR-parser'!A:C,3,FALSE))</f>
        <v>#N/A</v>
      </c>
      <c r="P4417" s="136" t="e">
        <f>IF(CONCATENATE(C4417,D4417)="","",VLOOKUP(CONCATENATE(C4417,D4417),Karakteristieken!AQ:AQ,1,FALSE))</f>
        <v>#N/A</v>
      </c>
    </row>
    <row r="4418" spans="1:16" x14ac:dyDescent="0.25">
      <c r="A4418" s="67"/>
      <c r="B4418" s="67"/>
      <c r="C4418" s="67"/>
      <c r="D4418" s="67"/>
      <c r="E4418" s="68" t="s">
        <v>10764</v>
      </c>
      <c r="F4418" s="68"/>
      <c r="G4418" s="68" t="s">
        <v>6459</v>
      </c>
      <c r="H4418" s="68"/>
      <c r="I4418" s="67">
        <f t="shared" si="73"/>
        <v>5</v>
      </c>
      <c r="J4418" s="67" t="s">
        <v>1561</v>
      </c>
      <c r="K4418" s="91" t="s">
        <v>12550</v>
      </c>
      <c r="L4418" s="62" t="s">
        <v>6737</v>
      </c>
      <c r="M4418" s="62" t="s">
        <v>6459</v>
      </c>
      <c r="N4418" s="72" t="e">
        <f>VLOOKUP(M4418,'Hulpblad KAR-parser'!A:C,2,FALSE)</f>
        <v>#N/A</v>
      </c>
      <c r="O4418" s="72" t="e">
        <f>IF(VLOOKUP(M4418,'Hulpblad KAR-parser'!A:C,3,FALSE)="","",VLOOKUP(M4418,'Hulpblad KAR-parser'!A:C,3,FALSE))</f>
        <v>#N/A</v>
      </c>
      <c r="P4418" s="136" t="str">
        <f>IF(CONCATENATE(C4418,D4418)="","",VLOOKUP(CONCATENATE(C4418,D4418),Karakteristieken!AQ:AQ,1,FALSE))</f>
        <v/>
      </c>
    </row>
    <row r="4419" spans="1:16" x14ac:dyDescent="0.25">
      <c r="A4419" s="59">
        <v>200110762</v>
      </c>
      <c r="B4419" s="59">
        <v>200099103</v>
      </c>
      <c r="C4419" s="59" t="s">
        <v>4560</v>
      </c>
      <c r="D4419" s="59" t="s">
        <v>4561</v>
      </c>
      <c r="E4419" s="60" t="s">
        <v>4564</v>
      </c>
      <c r="F4419" s="60"/>
      <c r="G4419" s="60"/>
      <c r="H4419" s="60"/>
      <c r="I4419" s="59">
        <f t="shared" si="73"/>
        <v>15</v>
      </c>
      <c r="J4419" s="59" t="s">
        <v>1613</v>
      </c>
      <c r="K4419" s="61"/>
      <c r="L4419" s="62" t="s">
        <v>6737</v>
      </c>
      <c r="M4419" s="62" t="s">
        <v>4564</v>
      </c>
      <c r="N4419" s="72" t="str">
        <f>VLOOKUP(M4419,'Hulpblad KAR-parser'!A:C,2,FALSE)</f>
        <v>Soort ANPR</v>
      </c>
      <c r="O4419" s="72" t="str">
        <f>IF(VLOOKUP(M4419,'Hulpblad KAR-parser'!A:C,3,FALSE)="","",VLOOKUP(M4419,'Hulpblad KAR-parser'!A:C,3,FALSE))</f>
        <v>A86</v>
      </c>
      <c r="P4419" s="136" t="str">
        <f>IF(CONCATENATE(C4419,D4419)="","",VLOOKUP(CONCATENATE(C4419,D4419),Karakteristieken!AQ:AQ,1,FALSE))</f>
        <v>Soort ANPRA86</v>
      </c>
    </row>
    <row r="4420" spans="1:16" x14ac:dyDescent="0.25">
      <c r="A4420" s="59"/>
      <c r="B4420" s="59"/>
      <c r="C4420" s="59"/>
      <c r="D4420" s="59"/>
      <c r="E4420" s="60" t="s">
        <v>10753</v>
      </c>
      <c r="F4420" s="60"/>
      <c r="G4420" s="60" t="s">
        <v>4564</v>
      </c>
      <c r="H4420" s="60"/>
      <c r="I4420" s="59">
        <f t="shared" si="73"/>
        <v>7</v>
      </c>
      <c r="J4420" s="59" t="s">
        <v>1561</v>
      </c>
      <c r="K4420" s="61"/>
      <c r="L4420" s="62" t="s">
        <v>6737</v>
      </c>
      <c r="M4420" s="62" t="s">
        <v>4564</v>
      </c>
      <c r="N4420" s="72" t="str">
        <f>VLOOKUP(M4420,'Hulpblad KAR-parser'!A:C,2,FALSE)</f>
        <v>Soort ANPR</v>
      </c>
      <c r="O4420" s="72" t="str">
        <f>IF(VLOOKUP(M4420,'Hulpblad KAR-parser'!A:C,3,FALSE)="","",VLOOKUP(M4420,'Hulpblad KAR-parser'!A:C,3,FALSE))</f>
        <v>A86</v>
      </c>
      <c r="P4420" s="136" t="str">
        <f>IF(CONCATENATE(C4420,D4420)="","",VLOOKUP(CONCATENATE(C4420,D4420),Karakteristieken!AQ:AQ,1,FALSE))</f>
        <v/>
      </c>
    </row>
    <row r="4421" spans="1:16" x14ac:dyDescent="0.25">
      <c r="A4421" s="59">
        <v>200110763</v>
      </c>
      <c r="B4421" s="59">
        <v>200099104</v>
      </c>
      <c r="C4421" s="59" t="s">
        <v>4560</v>
      </c>
      <c r="D4421" s="59" t="s">
        <v>4565</v>
      </c>
      <c r="E4421" s="60" t="s">
        <v>4567</v>
      </c>
      <c r="F4421" s="60"/>
      <c r="G4421" s="60"/>
      <c r="H4421" s="60"/>
      <c r="I4421" s="59">
        <f t="shared" si="73"/>
        <v>15</v>
      </c>
      <c r="J4421" s="59" t="s">
        <v>1613</v>
      </c>
      <c r="K4421" s="61"/>
      <c r="L4421" s="62" t="s">
        <v>6737</v>
      </c>
      <c r="M4421" s="62" t="s">
        <v>4567</v>
      </c>
      <c r="N4421" s="72" t="str">
        <f>VLOOKUP(M4421,'Hulpblad KAR-parser'!A:C,2,FALSE)</f>
        <v>Soort ANPR</v>
      </c>
      <c r="O4421" s="72" t="str">
        <f>IF(VLOOKUP(M4421,'Hulpblad KAR-parser'!A:C,3,FALSE)="","",VLOOKUP(M4421,'Hulpblad KAR-parser'!A:C,3,FALSE))</f>
        <v>A87</v>
      </c>
      <c r="P4421" s="136" t="str">
        <f>IF(CONCATENATE(C4421,D4421)="","",VLOOKUP(CONCATENATE(C4421,D4421),Karakteristieken!AQ:AQ,1,FALSE))</f>
        <v>Soort ANPRA87</v>
      </c>
    </row>
    <row r="4422" spans="1:16" x14ac:dyDescent="0.25">
      <c r="A4422" s="59"/>
      <c r="B4422" s="59"/>
      <c r="C4422" s="59"/>
      <c r="D4422" s="59"/>
      <c r="E4422" s="60" t="s">
        <v>10754</v>
      </c>
      <c r="F4422" s="60"/>
      <c r="G4422" s="60" t="s">
        <v>4567</v>
      </c>
      <c r="H4422" s="60"/>
      <c r="I4422" s="59">
        <f t="shared" si="73"/>
        <v>7</v>
      </c>
      <c r="J4422" s="59" t="s">
        <v>1561</v>
      </c>
      <c r="K4422" s="61"/>
      <c r="L4422" s="62" t="s">
        <v>6737</v>
      </c>
      <c r="M4422" s="62" t="s">
        <v>4567</v>
      </c>
      <c r="N4422" s="72" t="str">
        <f>VLOOKUP(M4422,'Hulpblad KAR-parser'!A:C,2,FALSE)</f>
        <v>Soort ANPR</v>
      </c>
      <c r="O4422" s="72" t="str">
        <f>IF(VLOOKUP(M4422,'Hulpblad KAR-parser'!A:C,3,FALSE)="","",VLOOKUP(M4422,'Hulpblad KAR-parser'!A:C,3,FALSE))</f>
        <v>A87</v>
      </c>
      <c r="P4422" s="136" t="str">
        <f>IF(CONCATENATE(C4422,D4422)="","",VLOOKUP(CONCATENATE(C4422,D4422),Karakteristieken!AQ:AQ,1,FALSE))</f>
        <v/>
      </c>
    </row>
    <row r="4423" spans="1:16" x14ac:dyDescent="0.25">
      <c r="A4423" s="59">
        <v>200114998</v>
      </c>
      <c r="B4423" s="59">
        <v>200107244</v>
      </c>
      <c r="C4423" s="59" t="s">
        <v>4560</v>
      </c>
      <c r="D4423" s="59" t="s">
        <v>4568</v>
      </c>
      <c r="E4423" s="60" t="s">
        <v>12007</v>
      </c>
      <c r="F4423" s="60"/>
      <c r="G4423" s="60"/>
      <c r="H4423" s="60"/>
      <c r="I4423" s="59">
        <f t="shared" si="73"/>
        <v>26</v>
      </c>
      <c r="J4423" s="59" t="s">
        <v>1613</v>
      </c>
      <c r="K4423" s="61"/>
      <c r="L4423" s="62" t="s">
        <v>6737</v>
      </c>
      <c r="M4423" s="62" t="s">
        <v>12007</v>
      </c>
      <c r="N4423" s="72" t="str">
        <f>VLOOKUP(M4423,'Hulpblad KAR-parser'!A:C,2,FALSE)</f>
        <v>Soort ANPR</v>
      </c>
      <c r="O4423" s="72" t="str">
        <f>IF(VLOOKUP(M4423,'Hulpblad KAR-parser'!A:C,3,FALSE)="","",VLOOKUP(M4423,'Hulpblad KAR-parser'!A:C,3,FALSE))</f>
        <v>A87 vrachtauto</v>
      </c>
      <c r="P4423" s="136" t="str">
        <f>IF(CONCATENATE(C4423,D4423)="","",VLOOKUP(CONCATENATE(C4423,D4423),Karakteristieken!AQ:AQ,1,FALSE))</f>
        <v>Soort ANPRA87 vrachtauto</v>
      </c>
    </row>
    <row r="4424" spans="1:16" x14ac:dyDescent="0.25">
      <c r="A4424" s="59"/>
      <c r="B4424" s="59"/>
      <c r="C4424" s="59"/>
      <c r="D4424" s="59"/>
      <c r="E4424" s="60" t="s">
        <v>10755</v>
      </c>
      <c r="F4424" s="60"/>
      <c r="G4424" s="60" t="s">
        <v>12007</v>
      </c>
      <c r="H4424" s="60"/>
      <c r="I4424" s="59">
        <f t="shared" si="73"/>
        <v>8</v>
      </c>
      <c r="J4424" s="59" t="s">
        <v>1561</v>
      </c>
      <c r="K4424" s="61"/>
      <c r="L4424" s="62" t="s">
        <v>6737</v>
      </c>
      <c r="M4424" s="62" t="s">
        <v>12007</v>
      </c>
      <c r="N4424" s="72" t="str">
        <f>VLOOKUP(M4424,'Hulpblad KAR-parser'!A:C,2,FALSE)</f>
        <v>Soort ANPR</v>
      </c>
      <c r="O4424" s="72" t="str">
        <f>IF(VLOOKUP(M4424,'Hulpblad KAR-parser'!A:C,3,FALSE)="","",VLOOKUP(M4424,'Hulpblad KAR-parser'!A:C,3,FALSE))</f>
        <v>A87 vrachtauto</v>
      </c>
      <c r="P4424" s="136" t="str">
        <f>IF(CONCATENATE(C4424,D4424)="","",VLOOKUP(CONCATENATE(C4424,D4424),Karakteristieken!AQ:AQ,1,FALSE))</f>
        <v/>
      </c>
    </row>
    <row r="4425" spans="1:16" x14ac:dyDescent="0.25">
      <c r="A4425" s="59">
        <v>200114999</v>
      </c>
      <c r="B4425" s="59">
        <v>200107245</v>
      </c>
      <c r="C4425" s="59" t="s">
        <v>4560</v>
      </c>
      <c r="D4425" s="59" t="s">
        <v>4572</v>
      </c>
      <c r="E4425" s="60" t="s">
        <v>12008</v>
      </c>
      <c r="F4425" s="60"/>
      <c r="G4425" s="60"/>
      <c r="H4425" s="60"/>
      <c r="I4425" s="59">
        <f t="shared" si="73"/>
        <v>29</v>
      </c>
      <c r="J4425" s="59" t="s">
        <v>1613</v>
      </c>
      <c r="K4425" s="61"/>
      <c r="L4425" s="62" t="s">
        <v>6737</v>
      </c>
      <c r="M4425" s="62" t="s">
        <v>12008</v>
      </c>
      <c r="N4425" s="72" t="str">
        <f>VLOOKUP(M4425,'Hulpblad KAR-parser'!A:C,2,FALSE)</f>
        <v>Soort ANPR</v>
      </c>
      <c r="O4425" s="72" t="str">
        <f>IF(VLOOKUP(M4425,'Hulpblad KAR-parser'!A:C,3,FALSE)="","",VLOOKUP(M4425,'Hulpblad KAR-parser'!A:C,3,FALSE))</f>
        <v>Aandachtvestiging</v>
      </c>
      <c r="P4425" s="136" t="str">
        <f>IF(CONCATENATE(C4425,D4425)="","",VLOOKUP(CONCATENATE(C4425,D4425),Karakteristieken!AQ:AQ,1,FALSE))</f>
        <v>Soort ANPRAandachtvestiging</v>
      </c>
    </row>
    <row r="4426" spans="1:16" x14ac:dyDescent="0.25">
      <c r="A4426" s="59"/>
      <c r="B4426" s="59"/>
      <c r="C4426" s="59"/>
      <c r="D4426" s="59"/>
      <c r="E4426" s="60" t="s">
        <v>10756</v>
      </c>
      <c r="F4426" s="60"/>
      <c r="G4426" s="60" t="s">
        <v>12008</v>
      </c>
      <c r="H4426" s="60"/>
      <c r="I4426" s="59">
        <f t="shared" si="73"/>
        <v>8</v>
      </c>
      <c r="J4426" s="59" t="s">
        <v>1561</v>
      </c>
      <c r="K4426" s="61"/>
      <c r="L4426" s="62" t="s">
        <v>6737</v>
      </c>
      <c r="M4426" s="62" t="s">
        <v>12008</v>
      </c>
      <c r="N4426" s="72" t="str">
        <f>VLOOKUP(M4426,'Hulpblad KAR-parser'!A:C,2,FALSE)</f>
        <v>Soort ANPR</v>
      </c>
      <c r="O4426" s="72" t="str">
        <f>IF(VLOOKUP(M4426,'Hulpblad KAR-parser'!A:C,3,FALSE)="","",VLOOKUP(M4426,'Hulpblad KAR-parser'!A:C,3,FALSE))</f>
        <v>Aandachtvestiging</v>
      </c>
      <c r="P4426" s="136" t="str">
        <f>IF(CONCATENATE(C4426,D4426)="","",VLOOKUP(CONCATENATE(C4426,D4426),Karakteristieken!AQ:AQ,1,FALSE))</f>
        <v/>
      </c>
    </row>
    <row r="4427" spans="1:16" x14ac:dyDescent="0.25">
      <c r="A4427" s="59">
        <v>200110764</v>
      </c>
      <c r="B4427" s="59">
        <v>200099105</v>
      </c>
      <c r="C4427" s="59" t="s">
        <v>4560</v>
      </c>
      <c r="D4427" s="59" t="s">
        <v>4576</v>
      </c>
      <c r="E4427" s="60" t="s">
        <v>4578</v>
      </c>
      <c r="F4427" s="60"/>
      <c r="G4427" s="60"/>
      <c r="H4427" s="60"/>
      <c r="I4427" s="59">
        <f t="shared" si="73"/>
        <v>18</v>
      </c>
      <c r="J4427" s="59" t="s">
        <v>1613</v>
      </c>
      <c r="K4427" s="61"/>
      <c r="L4427" s="62" t="s">
        <v>6737</v>
      </c>
      <c r="M4427" s="62" t="s">
        <v>4578</v>
      </c>
      <c r="N4427" s="72" t="str">
        <f>VLOOKUP(M4427,'Hulpblad KAR-parser'!A:C,2,FALSE)</f>
        <v>Soort ANPR</v>
      </c>
      <c r="O4427" s="72" t="str">
        <f>IF(VLOOKUP(M4427,'Hulpblad KAR-parser'!A:C,3,FALSE)="","",VLOOKUP(M4427,'Hulpblad KAR-parser'!A:C,3,FALSE))</f>
        <v>Ad hoc</v>
      </c>
      <c r="P4427" s="136" t="str">
        <f>IF(CONCATENATE(C4427,D4427)="","",VLOOKUP(CONCATENATE(C4427,D4427),Karakteristieken!AQ:AQ,1,FALSE))</f>
        <v>Soort ANPRAd hoc</v>
      </c>
    </row>
    <row r="4428" spans="1:16" x14ac:dyDescent="0.25">
      <c r="A4428" s="59"/>
      <c r="B4428" s="59"/>
      <c r="C4428" s="59"/>
      <c r="D4428" s="59"/>
      <c r="E4428" s="60" t="s">
        <v>10757</v>
      </c>
      <c r="F4428" s="60"/>
      <c r="G4428" s="60" t="s">
        <v>4578</v>
      </c>
      <c r="H4428" s="60"/>
      <c r="I4428" s="59">
        <f t="shared" si="73"/>
        <v>7</v>
      </c>
      <c r="J4428" s="59" t="s">
        <v>1561</v>
      </c>
      <c r="K4428" s="61"/>
      <c r="L4428" s="62" t="s">
        <v>6737</v>
      </c>
      <c r="M4428" s="62" t="s">
        <v>4578</v>
      </c>
      <c r="N4428" s="72" t="str">
        <f>VLOOKUP(M4428,'Hulpblad KAR-parser'!A:C,2,FALSE)</f>
        <v>Soort ANPR</v>
      </c>
      <c r="O4428" s="72" t="str">
        <f>IF(VLOOKUP(M4428,'Hulpblad KAR-parser'!A:C,3,FALSE)="","",VLOOKUP(M4428,'Hulpblad KAR-parser'!A:C,3,FALSE))</f>
        <v>Ad hoc</v>
      </c>
      <c r="P4428" s="136" t="str">
        <f>IF(CONCATENATE(C4428,D4428)="","",VLOOKUP(CONCATENATE(C4428,D4428),Karakteristieken!AQ:AQ,1,FALSE))</f>
        <v/>
      </c>
    </row>
    <row r="4429" spans="1:16" x14ac:dyDescent="0.25">
      <c r="A4429" s="59">
        <v>200115000</v>
      </c>
      <c r="B4429" s="59">
        <v>200107246</v>
      </c>
      <c r="C4429" s="59" t="s">
        <v>4560</v>
      </c>
      <c r="D4429" s="59" t="s">
        <v>4579</v>
      </c>
      <c r="E4429" s="60" t="s">
        <v>12009</v>
      </c>
      <c r="F4429" s="60"/>
      <c r="G4429" s="60"/>
      <c r="H4429" s="60"/>
      <c r="I4429" s="59">
        <f t="shared" si="73"/>
        <v>21</v>
      </c>
      <c r="J4429" s="59" t="s">
        <v>1613</v>
      </c>
      <c r="K4429" s="61"/>
      <c r="L4429" s="62" t="s">
        <v>6737</v>
      </c>
      <c r="M4429" s="62" t="s">
        <v>12009</v>
      </c>
      <c r="N4429" s="72" t="str">
        <f>VLOOKUP(M4429,'Hulpblad KAR-parser'!A:C,2,FALSE)</f>
        <v>Soort ANPR</v>
      </c>
      <c r="O4429" s="72" t="str">
        <f>IF(VLOOKUP(M4429,'Hulpblad KAR-parser'!A:C,3,FALSE)="","",VLOOKUP(M4429,'Hulpblad KAR-parser'!A:C,3,FALSE))</f>
        <v>Katvanger</v>
      </c>
      <c r="P4429" s="136" t="str">
        <f>IF(CONCATENATE(C4429,D4429)="","",VLOOKUP(CONCATENATE(C4429,D4429),Karakteristieken!AQ:AQ,1,FALSE))</f>
        <v>Soort ANPRKatvanger</v>
      </c>
    </row>
    <row r="4430" spans="1:16" x14ac:dyDescent="0.25">
      <c r="A4430" s="59"/>
      <c r="B4430" s="59"/>
      <c r="C4430" s="59"/>
      <c r="D4430" s="59"/>
      <c r="E4430" s="60" t="s">
        <v>10758</v>
      </c>
      <c r="F4430" s="60"/>
      <c r="G4430" s="60" t="s">
        <v>12009</v>
      </c>
      <c r="H4430" s="60"/>
      <c r="I4430" s="59">
        <f t="shared" si="73"/>
        <v>7</v>
      </c>
      <c r="J4430" s="59" t="s">
        <v>1561</v>
      </c>
      <c r="K4430" s="61"/>
      <c r="L4430" s="62" t="s">
        <v>6737</v>
      </c>
      <c r="M4430" s="62" t="s">
        <v>12009</v>
      </c>
      <c r="N4430" s="72" t="str">
        <f>VLOOKUP(M4430,'Hulpblad KAR-parser'!A:C,2,FALSE)</f>
        <v>Soort ANPR</v>
      </c>
      <c r="O4430" s="72" t="str">
        <f>IF(VLOOKUP(M4430,'Hulpblad KAR-parser'!A:C,3,FALSE)="","",VLOOKUP(M4430,'Hulpblad KAR-parser'!A:C,3,FALSE))</f>
        <v>Katvanger</v>
      </c>
      <c r="P4430" s="136" t="str">
        <f>IF(CONCATENATE(C4430,D4430)="","",VLOOKUP(CONCATENATE(C4430,D4430),Karakteristieken!AQ:AQ,1,FALSE))</f>
        <v/>
      </c>
    </row>
    <row r="4431" spans="1:16" x14ac:dyDescent="0.25">
      <c r="A4431" s="59">
        <v>200115001</v>
      </c>
      <c r="B4431" s="59">
        <v>200107247</v>
      </c>
      <c r="C4431" s="59" t="s">
        <v>4560</v>
      </c>
      <c r="D4431" s="59" t="s">
        <v>4583</v>
      </c>
      <c r="E4431" s="60" t="s">
        <v>12010</v>
      </c>
      <c r="F4431" s="60"/>
      <c r="G4431" s="60"/>
      <c r="H4431" s="60"/>
      <c r="I4431" s="59">
        <f t="shared" si="73"/>
        <v>29</v>
      </c>
      <c r="J4431" s="59" t="s">
        <v>1613</v>
      </c>
      <c r="K4431" s="61"/>
      <c r="L4431" s="62" t="s">
        <v>6737</v>
      </c>
      <c r="M4431" s="62" t="s">
        <v>12010</v>
      </c>
      <c r="N4431" s="72" t="str">
        <f>VLOOKUP(M4431,'Hulpblad KAR-parser'!A:C,2,FALSE)</f>
        <v>Soort ANPR</v>
      </c>
      <c r="O4431" s="72" t="str">
        <f>IF(VLOOKUP(M4431,'Hulpblad KAR-parser'!A:C,3,FALSE)="","",VLOOKUP(M4431,'Hulpblad KAR-parser'!A:C,3,FALSE))</f>
        <v>Mobiel banditisme</v>
      </c>
      <c r="P4431" s="136" t="str">
        <f>IF(CONCATENATE(C4431,D4431)="","",VLOOKUP(CONCATENATE(C4431,D4431),Karakteristieken!AQ:AQ,1,FALSE))</f>
        <v>Soort ANPRMobiel banditisme</v>
      </c>
    </row>
    <row r="4432" spans="1:16" x14ac:dyDescent="0.25">
      <c r="A4432" s="59"/>
      <c r="B4432" s="59"/>
      <c r="C4432" s="59"/>
      <c r="D4432" s="59"/>
      <c r="E4432" s="60" t="s">
        <v>10759</v>
      </c>
      <c r="F4432" s="60"/>
      <c r="G4432" s="60" t="s">
        <v>12010</v>
      </c>
      <c r="H4432" s="60"/>
      <c r="I4432" s="59">
        <f t="shared" si="73"/>
        <v>7</v>
      </c>
      <c r="J4432" s="59" t="s">
        <v>1561</v>
      </c>
      <c r="K4432" s="61"/>
      <c r="L4432" s="62" t="s">
        <v>6737</v>
      </c>
      <c r="M4432" s="62" t="s">
        <v>12010</v>
      </c>
      <c r="N4432" s="72" t="str">
        <f>VLOOKUP(M4432,'Hulpblad KAR-parser'!A:C,2,FALSE)</f>
        <v>Soort ANPR</v>
      </c>
      <c r="O4432" s="72" t="str">
        <f>IF(VLOOKUP(M4432,'Hulpblad KAR-parser'!A:C,3,FALSE)="","",VLOOKUP(M4432,'Hulpblad KAR-parser'!A:C,3,FALSE))</f>
        <v>Mobiel banditisme</v>
      </c>
      <c r="P4432" s="136" t="str">
        <f>IF(CONCATENATE(C4432,D4432)="","",VLOOKUP(CONCATENATE(C4432,D4432),Karakteristieken!AQ:AQ,1,FALSE))</f>
        <v/>
      </c>
    </row>
    <row r="4433" spans="1:16" x14ac:dyDescent="0.25">
      <c r="A4433" s="59">
        <v>200115002</v>
      </c>
      <c r="B4433" s="59">
        <v>200107248</v>
      </c>
      <c r="C4433" s="59" t="s">
        <v>4560</v>
      </c>
      <c r="D4433" s="59" t="s">
        <v>4587</v>
      </c>
      <c r="E4433" s="60" t="s">
        <v>12011</v>
      </c>
      <c r="F4433" s="60"/>
      <c r="G4433" s="60"/>
      <c r="H4433" s="60"/>
      <c r="I4433" s="59">
        <f t="shared" si="73"/>
        <v>25</v>
      </c>
      <c r="J4433" s="59" t="s">
        <v>1613</v>
      </c>
      <c r="K4433" s="61"/>
      <c r="L4433" s="62" t="s">
        <v>6737</v>
      </c>
      <c r="M4433" s="62" t="s">
        <v>12011</v>
      </c>
      <c r="N4433" s="72" t="str">
        <f>VLOOKUP(M4433,'Hulpblad KAR-parser'!A:C,2,FALSE)</f>
        <v>Soort ANPR</v>
      </c>
      <c r="O4433" s="72" t="str">
        <f>IF(VLOOKUP(M4433,'Hulpblad KAR-parser'!A:C,3,FALSE)="","",VLOOKUP(M4433,'Hulpblad KAR-parser'!A:C,3,FALSE))</f>
        <v>Openbare orde</v>
      </c>
      <c r="P4433" s="136" t="str">
        <f>IF(CONCATENATE(C4433,D4433)="","",VLOOKUP(CONCATENATE(C4433,D4433),Karakteristieken!AQ:AQ,1,FALSE))</f>
        <v>Soort ANPROpenbare orde</v>
      </c>
    </row>
    <row r="4434" spans="1:16" x14ac:dyDescent="0.25">
      <c r="A4434" s="59"/>
      <c r="B4434" s="59"/>
      <c r="C4434" s="59"/>
      <c r="D4434" s="59"/>
      <c r="E4434" s="60" t="s">
        <v>10760</v>
      </c>
      <c r="F4434" s="60"/>
      <c r="G4434" s="60" t="s">
        <v>12011</v>
      </c>
      <c r="H4434" s="60"/>
      <c r="I4434" s="59">
        <f t="shared" si="73"/>
        <v>7</v>
      </c>
      <c r="J4434" s="59" t="s">
        <v>1561</v>
      </c>
      <c r="K4434" s="61"/>
      <c r="L4434" s="62" t="s">
        <v>6737</v>
      </c>
      <c r="M4434" s="62" t="s">
        <v>12011</v>
      </c>
      <c r="N4434" s="72" t="str">
        <f>VLOOKUP(M4434,'Hulpblad KAR-parser'!A:C,2,FALSE)</f>
        <v>Soort ANPR</v>
      </c>
      <c r="O4434" s="72" t="str">
        <f>IF(VLOOKUP(M4434,'Hulpblad KAR-parser'!A:C,3,FALSE)="","",VLOOKUP(M4434,'Hulpblad KAR-parser'!A:C,3,FALSE))</f>
        <v>Openbare orde</v>
      </c>
      <c r="P4434" s="136" t="str">
        <f>IF(CONCATENATE(C4434,D4434)="","",VLOOKUP(CONCATENATE(C4434,D4434),Karakteristieken!AQ:AQ,1,FALSE))</f>
        <v/>
      </c>
    </row>
    <row r="4435" spans="1:16" x14ac:dyDescent="0.25">
      <c r="A4435" s="59">
        <v>200115003</v>
      </c>
      <c r="B4435" s="59">
        <v>200107249</v>
      </c>
      <c r="C4435" s="59" t="s">
        <v>4560</v>
      </c>
      <c r="D4435" s="59" t="s">
        <v>4590</v>
      </c>
      <c r="E4435" s="60" t="s">
        <v>12012</v>
      </c>
      <c r="F4435" s="60"/>
      <c r="G4435" s="60"/>
      <c r="H4435" s="60"/>
      <c r="I4435" s="59">
        <f t="shared" si="73"/>
        <v>15</v>
      </c>
      <c r="J4435" s="59" t="s">
        <v>1613</v>
      </c>
      <c r="K4435" s="61"/>
      <c r="L4435" s="62" t="s">
        <v>6737</v>
      </c>
      <c r="M4435" s="62" t="s">
        <v>12012</v>
      </c>
      <c r="N4435" s="72" t="str">
        <f>VLOOKUP(M4435,'Hulpblad KAR-parser'!A:C,2,FALSE)</f>
        <v>Soort ANPR</v>
      </c>
      <c r="O4435" s="72" t="str">
        <f>IF(VLOOKUP(M4435,'Hulpblad KAR-parser'!A:C,3,FALSE)="","",VLOOKUP(M4435,'Hulpblad KAR-parser'!A:C,3,FALSE))</f>
        <v>OPS</v>
      </c>
      <c r="P4435" s="136" t="str">
        <f>IF(CONCATENATE(C4435,D4435)="","",VLOOKUP(CONCATENATE(C4435,D4435),Karakteristieken!AQ:AQ,1,FALSE))</f>
        <v>Soort ANPROPS</v>
      </c>
    </row>
    <row r="4436" spans="1:16" x14ac:dyDescent="0.25">
      <c r="A4436" s="59"/>
      <c r="B4436" s="59"/>
      <c r="C4436" s="59"/>
      <c r="D4436" s="59"/>
      <c r="E4436" s="60" t="s">
        <v>10761</v>
      </c>
      <c r="F4436" s="60"/>
      <c r="G4436" s="60" t="s">
        <v>12012</v>
      </c>
      <c r="H4436" s="60"/>
      <c r="I4436" s="59">
        <f t="shared" si="73"/>
        <v>8</v>
      </c>
      <c r="J4436" s="59" t="s">
        <v>1561</v>
      </c>
      <c r="K4436" s="61"/>
      <c r="L4436" s="62" t="s">
        <v>6737</v>
      </c>
      <c r="M4436" s="62" t="s">
        <v>12012</v>
      </c>
      <c r="N4436" s="72" t="str">
        <f>VLOOKUP(M4436,'Hulpblad KAR-parser'!A:C,2,FALSE)</f>
        <v>Soort ANPR</v>
      </c>
      <c r="O4436" s="72" t="str">
        <f>IF(VLOOKUP(M4436,'Hulpblad KAR-parser'!A:C,3,FALSE)="","",VLOOKUP(M4436,'Hulpblad KAR-parser'!A:C,3,FALSE))</f>
        <v>OPS</v>
      </c>
      <c r="P4436" s="136" t="str">
        <f>IF(CONCATENATE(C4436,D4436)="","",VLOOKUP(CONCATENATE(C4436,D4436),Karakteristieken!AQ:AQ,1,FALSE))</f>
        <v/>
      </c>
    </row>
    <row r="4437" spans="1:16" x14ac:dyDescent="0.25">
      <c r="A4437" s="59">
        <v>200115004</v>
      </c>
      <c r="B4437" s="59">
        <v>200107250</v>
      </c>
      <c r="C4437" s="59" t="s">
        <v>4560</v>
      </c>
      <c r="D4437" s="59" t="s">
        <v>4594</v>
      </c>
      <c r="E4437" s="60" t="s">
        <v>12013</v>
      </c>
      <c r="F4437" s="60"/>
      <c r="G4437" s="60"/>
      <c r="H4437" s="60"/>
      <c r="I4437" s="59">
        <f t="shared" si="73"/>
        <v>16</v>
      </c>
      <c r="J4437" s="59" t="s">
        <v>1613</v>
      </c>
      <c r="K4437" s="61"/>
      <c r="L4437" s="62" t="s">
        <v>6737</v>
      </c>
      <c r="M4437" s="62" t="s">
        <v>12013</v>
      </c>
      <c r="N4437" s="72" t="str">
        <f>VLOOKUP(M4437,'Hulpblad KAR-parser'!A:C,2,FALSE)</f>
        <v>Soort ANPR</v>
      </c>
      <c r="O4437" s="72" t="str">
        <f>IF(VLOOKUP(M4437,'Hulpblad KAR-parser'!A:C,3,FALSE)="","",VLOOKUP(M4437,'Hulpblad KAR-parser'!A:C,3,FALSE))</f>
        <v>OPS+</v>
      </c>
      <c r="P4437" s="136" t="str">
        <f>IF(CONCATENATE(C4437,D4437)="","",VLOOKUP(CONCATENATE(C4437,D4437),Karakteristieken!AQ:AQ,1,FALSE))</f>
        <v>Soort ANPROPS+</v>
      </c>
    </row>
    <row r="4438" spans="1:16" x14ac:dyDescent="0.25">
      <c r="A4438" s="59"/>
      <c r="B4438" s="59"/>
      <c r="C4438" s="59"/>
      <c r="D4438" s="59"/>
      <c r="E4438" s="60" t="s">
        <v>10762</v>
      </c>
      <c r="F4438" s="60"/>
      <c r="G4438" s="60" t="s">
        <v>12013</v>
      </c>
      <c r="H4438" s="60"/>
      <c r="I4438" s="59">
        <f t="shared" si="73"/>
        <v>9</v>
      </c>
      <c r="J4438" s="59" t="s">
        <v>1561</v>
      </c>
      <c r="K4438" s="61"/>
      <c r="L4438" s="62" t="s">
        <v>6737</v>
      </c>
      <c r="M4438" s="62" t="s">
        <v>12013</v>
      </c>
      <c r="N4438" s="72" t="str">
        <f>VLOOKUP(M4438,'Hulpblad KAR-parser'!A:C,2,FALSE)</f>
        <v>Soort ANPR</v>
      </c>
      <c r="O4438" s="72" t="str">
        <f>IF(VLOOKUP(M4438,'Hulpblad KAR-parser'!A:C,3,FALSE)="","",VLOOKUP(M4438,'Hulpblad KAR-parser'!A:C,3,FALSE))</f>
        <v>OPS+</v>
      </c>
      <c r="P4438" s="136" t="str">
        <f>IF(CONCATENATE(C4438,D4438)="","",VLOOKUP(CONCATENATE(C4438,D4438),Karakteristieken!AQ:AQ,1,FALSE))</f>
        <v/>
      </c>
    </row>
    <row r="4439" spans="1:16" x14ac:dyDescent="0.25">
      <c r="A4439" s="59">
        <v>200115005</v>
      </c>
      <c r="B4439" s="59">
        <v>200107251</v>
      </c>
      <c r="C4439" s="59" t="s">
        <v>4560</v>
      </c>
      <c r="D4439" s="59" t="s">
        <v>4598</v>
      </c>
      <c r="E4439" s="60" t="s">
        <v>12014</v>
      </c>
      <c r="F4439" s="60"/>
      <c r="G4439" s="60"/>
      <c r="H4439" s="60"/>
      <c r="I4439" s="59">
        <f t="shared" si="73"/>
        <v>28</v>
      </c>
      <c r="J4439" s="59" t="s">
        <v>1613</v>
      </c>
      <c r="K4439" s="61"/>
      <c r="L4439" s="62" t="s">
        <v>6737</v>
      </c>
      <c r="M4439" s="62" t="s">
        <v>12014</v>
      </c>
      <c r="N4439" s="72" t="str">
        <f>VLOOKUP(M4439,'Hulpblad KAR-parser'!A:C,2,FALSE)</f>
        <v>Soort ANPR</v>
      </c>
      <c r="O4439" s="72" t="str">
        <f>IF(VLOOKUP(M4439,'Hulpblad KAR-parser'!A:C,3,FALSE)="","",VLOOKUP(M4439,'Hulpblad KAR-parser'!A:C,3,FALSE))</f>
        <v>Rij-ontzeggingen</v>
      </c>
      <c r="P4439" s="136" t="str">
        <f>IF(CONCATENATE(C4439,D4439)="","",VLOOKUP(CONCATENATE(C4439,D4439),Karakteristieken!AQ:AQ,1,FALSE))</f>
        <v>Soort ANPRRij-ontzeggingen</v>
      </c>
    </row>
    <row r="4440" spans="1:16" x14ac:dyDescent="0.25">
      <c r="A4440" s="59"/>
      <c r="B4440" s="59"/>
      <c r="C4440" s="59"/>
      <c r="D4440" s="59"/>
      <c r="E4440" s="60" t="s">
        <v>10763</v>
      </c>
      <c r="F4440" s="60"/>
      <c r="G4440" s="60" t="s">
        <v>12014</v>
      </c>
      <c r="H4440" s="60"/>
      <c r="I4440" s="59">
        <f t="shared" si="73"/>
        <v>7</v>
      </c>
      <c r="J4440" s="59" t="s">
        <v>1561</v>
      </c>
      <c r="K4440" s="61"/>
      <c r="L4440" s="62" t="s">
        <v>6737</v>
      </c>
      <c r="M4440" s="62" t="s">
        <v>12014</v>
      </c>
      <c r="N4440" s="72" t="str">
        <f>VLOOKUP(M4440,'Hulpblad KAR-parser'!A:C,2,FALSE)</f>
        <v>Soort ANPR</v>
      </c>
      <c r="O4440" s="72" t="str">
        <f>IF(VLOOKUP(M4440,'Hulpblad KAR-parser'!A:C,3,FALSE)="","",VLOOKUP(M4440,'Hulpblad KAR-parser'!A:C,3,FALSE))</f>
        <v>Rij-ontzeggingen</v>
      </c>
      <c r="P4440" s="136" t="str">
        <f>IF(CONCATENATE(C4440,D4440)="","",VLOOKUP(CONCATENATE(C4440,D4440),Karakteristieken!AQ:AQ,1,FALSE))</f>
        <v/>
      </c>
    </row>
    <row r="4441" spans="1:16" x14ac:dyDescent="0.25">
      <c r="A4441" s="67">
        <v>200110765</v>
      </c>
      <c r="B4441" s="67">
        <v>200099106</v>
      </c>
      <c r="C4441" s="67" t="s">
        <v>4602</v>
      </c>
      <c r="D4441" s="67"/>
      <c r="E4441" s="68" t="s">
        <v>6461</v>
      </c>
      <c r="F4441" s="68"/>
      <c r="G4441" s="68"/>
      <c r="H4441" s="68"/>
      <c r="I4441" s="67">
        <f t="shared" si="73"/>
        <v>17</v>
      </c>
      <c r="J4441" s="67" t="s">
        <v>1613</v>
      </c>
      <c r="K4441" s="91" t="s">
        <v>12550</v>
      </c>
      <c r="L4441" s="62" t="s">
        <v>6737</v>
      </c>
      <c r="M4441" s="62" t="s">
        <v>6461</v>
      </c>
      <c r="N4441" s="72" t="e">
        <f>VLOOKUP(M4441,'Hulpblad KAR-parser'!A:C,2,FALSE)</f>
        <v>#N/A</v>
      </c>
      <c r="O4441" s="72" t="e">
        <f>IF(VLOOKUP(M4441,'Hulpblad KAR-parser'!A:C,3,FALSE)="","",VLOOKUP(M4441,'Hulpblad KAR-parser'!A:C,3,FALSE))</f>
        <v>#N/A</v>
      </c>
      <c r="P4441" s="136" t="e">
        <f>IF(CONCATENATE(C4441,D4441)="","",VLOOKUP(CONCATENATE(C4441,D4441),Karakteristieken!AQ:AQ,1,FALSE))</f>
        <v>#N/A</v>
      </c>
    </row>
    <row r="4442" spans="1:16" x14ac:dyDescent="0.25">
      <c r="A4442" s="67"/>
      <c r="B4442" s="67"/>
      <c r="C4442" s="67"/>
      <c r="D4442" s="67"/>
      <c r="E4442" s="68" t="s">
        <v>10770</v>
      </c>
      <c r="F4442" s="68"/>
      <c r="G4442" s="68" t="s">
        <v>6461</v>
      </c>
      <c r="H4442" s="68"/>
      <c r="I4442" s="67">
        <f t="shared" si="73"/>
        <v>6</v>
      </c>
      <c r="J4442" s="67" t="s">
        <v>1561</v>
      </c>
      <c r="K4442" s="91" t="s">
        <v>12550</v>
      </c>
      <c r="L4442" s="62" t="s">
        <v>6737</v>
      </c>
      <c r="M4442" s="62" t="s">
        <v>6461</v>
      </c>
      <c r="N4442" s="72" t="e">
        <f>VLOOKUP(M4442,'Hulpblad KAR-parser'!A:C,2,FALSE)</f>
        <v>#N/A</v>
      </c>
      <c r="O4442" s="72" t="e">
        <f>IF(VLOOKUP(M4442,'Hulpblad KAR-parser'!A:C,3,FALSE)="","",VLOOKUP(M4442,'Hulpblad KAR-parser'!A:C,3,FALSE))</f>
        <v>#N/A</v>
      </c>
      <c r="P4442" s="136" t="str">
        <f>IF(CONCATENATE(C4442,D4442)="","",VLOOKUP(CONCATENATE(C4442,D4442),Karakteristieken!AQ:AQ,1,FALSE))</f>
        <v/>
      </c>
    </row>
    <row r="4443" spans="1:16" x14ac:dyDescent="0.25">
      <c r="A4443" s="59">
        <v>200110766</v>
      </c>
      <c r="B4443" s="59">
        <v>200099107</v>
      </c>
      <c r="C4443" s="59" t="s">
        <v>4602</v>
      </c>
      <c r="D4443" s="59" t="s">
        <v>4603</v>
      </c>
      <c r="E4443" s="60" t="s">
        <v>4606</v>
      </c>
      <c r="F4443" s="60"/>
      <c r="G4443" s="60"/>
      <c r="H4443" s="60"/>
      <c r="I4443" s="59">
        <f t="shared" si="73"/>
        <v>27</v>
      </c>
      <c r="J4443" s="59" t="s">
        <v>1613</v>
      </c>
      <c r="K4443" s="61"/>
      <c r="L4443" s="62" t="s">
        <v>6737</v>
      </c>
      <c r="M4443" s="62" t="s">
        <v>4606</v>
      </c>
      <c r="N4443" s="72" t="str">
        <f>VLOOKUP(M4443,'Hulpblad KAR-parser'!A:C,2,FALSE)</f>
        <v>Soort begeleiden</v>
      </c>
      <c r="O4443" s="72" t="str">
        <f>IF(VLOOKUP(M4443,'Hulpblad KAR-parser'!A:C,3,FALSE)="","",VLOOKUP(M4443,'Hulpblad KAR-parser'!A:C,3,FALSE))</f>
        <v>Ambulance</v>
      </c>
      <c r="P4443" s="136" t="str">
        <f>IF(CONCATENATE(C4443,D4443)="","",VLOOKUP(CONCATENATE(C4443,D4443),Karakteristieken!AQ:AQ,1,FALSE))</f>
        <v>Soort begeleidenAmbulance</v>
      </c>
    </row>
    <row r="4444" spans="1:16" x14ac:dyDescent="0.25">
      <c r="A4444" s="59"/>
      <c r="B4444" s="59"/>
      <c r="C4444" s="59"/>
      <c r="D4444" s="59"/>
      <c r="E4444" s="60" t="s">
        <v>10765</v>
      </c>
      <c r="F4444" s="60"/>
      <c r="G4444" s="60" t="s">
        <v>4606</v>
      </c>
      <c r="H4444" s="60"/>
      <c r="I4444" s="59">
        <f t="shared" si="73"/>
        <v>7</v>
      </c>
      <c r="J4444" s="59" t="s">
        <v>1561</v>
      </c>
      <c r="K4444" s="61"/>
      <c r="L4444" s="62" t="s">
        <v>6737</v>
      </c>
      <c r="M4444" s="62" t="s">
        <v>4606</v>
      </c>
      <c r="N4444" s="72" t="str">
        <f>VLOOKUP(M4444,'Hulpblad KAR-parser'!A:C,2,FALSE)</f>
        <v>Soort begeleiden</v>
      </c>
      <c r="O4444" s="72" t="str">
        <f>IF(VLOOKUP(M4444,'Hulpblad KAR-parser'!A:C,3,FALSE)="","",VLOOKUP(M4444,'Hulpblad KAR-parser'!A:C,3,FALSE))</f>
        <v>Ambulance</v>
      </c>
      <c r="P4444" s="136" t="str">
        <f>IF(CONCATENATE(C4444,D4444)="","",VLOOKUP(CONCATENATE(C4444,D4444),Karakteristieken!AQ:AQ,1,FALSE))</f>
        <v/>
      </c>
    </row>
    <row r="4445" spans="1:16" x14ac:dyDescent="0.25">
      <c r="A4445" s="59">
        <v>200110767</v>
      </c>
      <c r="B4445" s="59">
        <v>200099108</v>
      </c>
      <c r="C4445" s="59" t="s">
        <v>4602</v>
      </c>
      <c r="D4445" s="59" t="s">
        <v>4615</v>
      </c>
      <c r="E4445" s="60" t="s">
        <v>4617</v>
      </c>
      <c r="F4445" s="60"/>
      <c r="G4445" s="60"/>
      <c r="H4445" s="60"/>
      <c r="I4445" s="59">
        <f t="shared" si="73"/>
        <v>26</v>
      </c>
      <c r="J4445" s="59" t="s">
        <v>1613</v>
      </c>
      <c r="K4445" s="61"/>
      <c r="L4445" s="62" t="s">
        <v>6737</v>
      </c>
      <c r="M4445" s="62" t="s">
        <v>4617</v>
      </c>
      <c r="N4445" s="72" t="str">
        <f>VLOOKUP(M4445,'Hulpblad KAR-parser'!A:C,2,FALSE)</f>
        <v>Soort begeleiden</v>
      </c>
      <c r="O4445" s="72" t="str">
        <f>IF(VLOOKUP(M4445,'Hulpblad KAR-parser'!A:C,3,FALSE)="","",VLOOKUP(M4445,'Hulpblad KAR-parser'!A:C,3,FALSE))</f>
        <v>Nucleair</v>
      </c>
      <c r="P4445" s="136" t="str">
        <f>IF(CONCATENATE(C4445,D4445)="","",VLOOKUP(CONCATENATE(C4445,D4445),Karakteristieken!AQ:AQ,1,FALSE))</f>
        <v>Soort begeleidenNucleair</v>
      </c>
    </row>
    <row r="4446" spans="1:16" x14ac:dyDescent="0.25">
      <c r="A4446" s="59"/>
      <c r="B4446" s="59"/>
      <c r="C4446" s="59"/>
      <c r="D4446" s="59"/>
      <c r="E4446" s="60" t="s">
        <v>10766</v>
      </c>
      <c r="F4446" s="60"/>
      <c r="G4446" s="60" t="s">
        <v>4617</v>
      </c>
      <c r="H4446" s="60"/>
      <c r="I4446" s="59">
        <f t="shared" si="73"/>
        <v>6</v>
      </c>
      <c r="J4446" s="59" t="s">
        <v>1561</v>
      </c>
      <c r="K4446" s="61"/>
      <c r="L4446" s="62" t="s">
        <v>6737</v>
      </c>
      <c r="M4446" s="62" t="s">
        <v>4617</v>
      </c>
      <c r="N4446" s="72" t="str">
        <f>VLOOKUP(M4446,'Hulpblad KAR-parser'!A:C,2,FALSE)</f>
        <v>Soort begeleiden</v>
      </c>
      <c r="O4446" s="72" t="str">
        <f>IF(VLOOKUP(M4446,'Hulpblad KAR-parser'!A:C,3,FALSE)="","",VLOOKUP(M4446,'Hulpblad KAR-parser'!A:C,3,FALSE))</f>
        <v>Nucleair</v>
      </c>
      <c r="P4446" s="136" t="str">
        <f>IF(CONCATENATE(C4446,D4446)="","",VLOOKUP(CONCATENATE(C4446,D4446),Karakteristieken!AQ:AQ,1,FALSE))</f>
        <v/>
      </c>
    </row>
    <row r="4447" spans="1:16" x14ac:dyDescent="0.25">
      <c r="A4447" s="59">
        <v>200110768</v>
      </c>
      <c r="B4447" s="59">
        <v>200099109</v>
      </c>
      <c r="C4447" s="59" t="s">
        <v>4602</v>
      </c>
      <c r="D4447" s="59" t="s">
        <v>4607</v>
      </c>
      <c r="E4447" s="60" t="s">
        <v>4609</v>
      </c>
      <c r="F4447" s="60"/>
      <c r="G4447" s="60"/>
      <c r="H4447" s="60"/>
      <c r="I4447" s="59">
        <f t="shared" si="73"/>
        <v>21</v>
      </c>
      <c r="J4447" s="59" t="s">
        <v>1613</v>
      </c>
      <c r="K4447" s="61"/>
      <c r="L4447" s="62" t="s">
        <v>6737</v>
      </c>
      <c r="M4447" s="62" t="s">
        <v>4609</v>
      </c>
      <c r="N4447" s="72" t="str">
        <f>VLOOKUP(M4447,'Hulpblad KAR-parser'!A:C,2,FALSE)</f>
        <v>Soort begeleiden</v>
      </c>
      <c r="O4447" s="72" t="str">
        <f>IF(VLOOKUP(M4447,'Hulpblad KAR-parser'!A:C,3,FALSE)="","",VLOOKUP(M4447,'Hulpblad KAR-parser'!A:C,3,FALSE))</f>
        <v>VIP</v>
      </c>
      <c r="P4447" s="136" t="str">
        <f>IF(CONCATENATE(C4447,D4447)="","",VLOOKUP(CONCATENATE(C4447,D4447),Karakteristieken!AQ:AQ,1,FALSE))</f>
        <v>Soort begeleidenVIP</v>
      </c>
    </row>
    <row r="4448" spans="1:16" x14ac:dyDescent="0.25">
      <c r="A4448" s="59"/>
      <c r="B4448" s="59"/>
      <c r="C4448" s="59"/>
      <c r="D4448" s="59"/>
      <c r="E4448" s="60" t="s">
        <v>10767</v>
      </c>
      <c r="F4448" s="60"/>
      <c r="G4448" s="60" t="s">
        <v>4609</v>
      </c>
      <c r="H4448" s="60"/>
      <c r="I4448" s="59">
        <f t="shared" si="73"/>
        <v>6</v>
      </c>
      <c r="J4448" s="59" t="s">
        <v>1561</v>
      </c>
      <c r="K4448" s="61"/>
      <c r="L4448" s="62" t="s">
        <v>6737</v>
      </c>
      <c r="M4448" s="62" t="s">
        <v>4609</v>
      </c>
      <c r="N4448" s="72" t="str">
        <f>VLOOKUP(M4448,'Hulpblad KAR-parser'!A:C,2,FALSE)</f>
        <v>Soort begeleiden</v>
      </c>
      <c r="O4448" s="72" t="str">
        <f>IF(VLOOKUP(M4448,'Hulpblad KAR-parser'!A:C,3,FALSE)="","",VLOOKUP(M4448,'Hulpblad KAR-parser'!A:C,3,FALSE))</f>
        <v>VIP</v>
      </c>
      <c r="P4448" s="136" t="str">
        <f>IF(CONCATENATE(C4448,D4448)="","",VLOOKUP(CONCATENATE(C4448,D4448),Karakteristieken!AQ:AQ,1,FALSE))</f>
        <v/>
      </c>
    </row>
    <row r="4449" spans="1:16" x14ac:dyDescent="0.25">
      <c r="A4449" s="59">
        <v>200110769</v>
      </c>
      <c r="B4449" s="59">
        <v>200099110</v>
      </c>
      <c r="C4449" s="59" t="s">
        <v>4602</v>
      </c>
      <c r="D4449" s="59" t="s">
        <v>4610</v>
      </c>
      <c r="E4449" s="60" t="s">
        <v>4612</v>
      </c>
      <c r="F4449" s="60"/>
      <c r="G4449" s="60"/>
      <c r="H4449" s="60"/>
      <c r="I4449" s="59">
        <f t="shared" si="73"/>
        <v>29</v>
      </c>
      <c r="J4449" s="59" t="s">
        <v>1613</v>
      </c>
      <c r="K4449" s="61"/>
      <c r="L4449" s="62" t="s">
        <v>6737</v>
      </c>
      <c r="M4449" s="62" t="s">
        <v>4612</v>
      </c>
      <c r="N4449" s="72" t="str">
        <f>VLOOKUP(M4449,'Hulpblad KAR-parser'!A:C,2,FALSE)</f>
        <v>Soort begeleiden</v>
      </c>
      <c r="O4449" s="72" t="str">
        <f>IF(VLOOKUP(M4449,'Hulpblad KAR-parser'!A:C,3,FALSE)="","",VLOOKUP(M4449,'Hulpblad KAR-parser'!A:C,3,FALSE))</f>
        <v>Vreemdeling</v>
      </c>
      <c r="P4449" s="136" t="str">
        <f>IF(CONCATENATE(C4449,D4449)="","",VLOOKUP(CONCATENATE(C4449,D4449),Karakteristieken!AQ:AQ,1,FALSE))</f>
        <v>Soort begeleidenVreemdeling</v>
      </c>
    </row>
    <row r="4450" spans="1:16" x14ac:dyDescent="0.25">
      <c r="A4450" s="59"/>
      <c r="B4450" s="59"/>
      <c r="C4450" s="59"/>
      <c r="D4450" s="59"/>
      <c r="E4450" s="60" t="s">
        <v>10768</v>
      </c>
      <c r="F4450" s="60"/>
      <c r="G4450" s="60" t="s">
        <v>4612</v>
      </c>
      <c r="H4450" s="60"/>
      <c r="I4450" s="59">
        <f t="shared" si="73"/>
        <v>6</v>
      </c>
      <c r="J4450" s="59" t="s">
        <v>1561</v>
      </c>
      <c r="K4450" s="61"/>
      <c r="L4450" s="62" t="s">
        <v>6737</v>
      </c>
      <c r="M4450" s="62" t="s">
        <v>4612</v>
      </c>
      <c r="N4450" s="72" t="str">
        <f>VLOOKUP(M4450,'Hulpblad KAR-parser'!A:C,2,FALSE)</f>
        <v>Soort begeleiden</v>
      </c>
      <c r="O4450" s="72" t="str">
        <f>IF(VLOOKUP(M4450,'Hulpblad KAR-parser'!A:C,3,FALSE)="","",VLOOKUP(M4450,'Hulpblad KAR-parser'!A:C,3,FALSE))</f>
        <v>Vreemdeling</v>
      </c>
      <c r="P4450" s="136" t="str">
        <f>IF(CONCATENATE(C4450,D4450)="","",VLOOKUP(CONCATENATE(C4450,D4450),Karakteristieken!AQ:AQ,1,FALSE))</f>
        <v/>
      </c>
    </row>
    <row r="4451" spans="1:16" x14ac:dyDescent="0.25">
      <c r="A4451" s="59">
        <v>200110770</v>
      </c>
      <c r="B4451" s="59">
        <v>200099111</v>
      </c>
      <c r="C4451" s="59" t="s">
        <v>4602</v>
      </c>
      <c r="D4451" s="59" t="s">
        <v>601</v>
      </c>
      <c r="E4451" s="60" t="s">
        <v>4614</v>
      </c>
      <c r="F4451" s="60"/>
      <c r="G4451" s="60"/>
      <c r="H4451" s="60"/>
      <c r="I4451" s="59">
        <f t="shared" si="73"/>
        <v>30</v>
      </c>
      <c r="J4451" s="59" t="s">
        <v>1613</v>
      </c>
      <c r="K4451" s="61"/>
      <c r="L4451" s="62" t="s">
        <v>6737</v>
      </c>
      <c r="M4451" s="62" t="s">
        <v>4614</v>
      </c>
      <c r="N4451" s="72" t="str">
        <f>VLOOKUP(M4451,'Hulpblad KAR-parser'!A:C,2,FALSE)</f>
        <v>Soort begeleiden</v>
      </c>
      <c r="O4451" s="72" t="str">
        <f>IF(VLOOKUP(M4451,'Hulpblad KAR-parser'!A:C,3,FALSE)="","",VLOOKUP(M4451,'Hulpblad KAR-parser'!A:C,3,FALSE))</f>
        <v>Waardetransport</v>
      </c>
      <c r="P4451" s="136" t="str">
        <f>IF(CONCATENATE(C4451,D4451)="","",VLOOKUP(CONCATENATE(C4451,D4451),Karakteristieken!AQ:AQ,1,FALSE))</f>
        <v>Soort begeleidenWaardetransport</v>
      </c>
    </row>
    <row r="4452" spans="1:16" x14ac:dyDescent="0.25">
      <c r="A4452" s="59"/>
      <c r="B4452" s="59"/>
      <c r="C4452" s="59"/>
      <c r="D4452" s="59"/>
      <c r="E4452" s="60" t="s">
        <v>10769</v>
      </c>
      <c r="F4452" s="60"/>
      <c r="G4452" s="60" t="s">
        <v>4614</v>
      </c>
      <c r="H4452" s="60"/>
      <c r="I4452" s="59">
        <f t="shared" si="73"/>
        <v>6</v>
      </c>
      <c r="J4452" s="59" t="s">
        <v>1561</v>
      </c>
      <c r="K4452" s="61"/>
      <c r="L4452" s="62" t="s">
        <v>6737</v>
      </c>
      <c r="M4452" s="62" t="s">
        <v>4614</v>
      </c>
      <c r="N4452" s="72" t="str">
        <f>VLOOKUP(M4452,'Hulpblad KAR-parser'!A:C,2,FALSE)</f>
        <v>Soort begeleiden</v>
      </c>
      <c r="O4452" s="72" t="str">
        <f>IF(VLOOKUP(M4452,'Hulpblad KAR-parser'!A:C,3,FALSE)="","",VLOOKUP(M4452,'Hulpblad KAR-parser'!A:C,3,FALSE))</f>
        <v>Waardetransport</v>
      </c>
      <c r="P4452" s="136" t="str">
        <f>IF(CONCATENATE(C4452,D4452)="","",VLOOKUP(CONCATENATE(C4452,D4452),Karakteristieken!AQ:AQ,1,FALSE))</f>
        <v/>
      </c>
    </row>
    <row r="4453" spans="1:16" x14ac:dyDescent="0.25">
      <c r="A4453" s="67">
        <v>200137375</v>
      </c>
      <c r="B4453" s="67">
        <v>200107851</v>
      </c>
      <c r="C4453" s="67" t="s">
        <v>4618</v>
      </c>
      <c r="D4453" s="67"/>
      <c r="E4453" s="68" t="s">
        <v>11596</v>
      </c>
      <c r="F4453" s="68"/>
      <c r="G4453" s="68"/>
      <c r="H4453" s="68"/>
      <c r="I4453" s="67">
        <v>18</v>
      </c>
      <c r="J4453" s="67" t="s">
        <v>1613</v>
      </c>
      <c r="K4453" s="91" t="s">
        <v>12550</v>
      </c>
      <c r="L4453" s="62" t="s">
        <v>6737</v>
      </c>
      <c r="M4453" s="62" t="s">
        <v>11596</v>
      </c>
      <c r="N4453" s="72" t="e">
        <f>VLOOKUP(M4453,'Hulpblad KAR-parser'!A:C,2,FALSE)</f>
        <v>#N/A</v>
      </c>
      <c r="O4453" s="72" t="e">
        <f>IF(VLOOKUP(M4453,'Hulpblad KAR-parser'!A:C,3,FALSE)="","",VLOOKUP(M4453,'Hulpblad KAR-parser'!A:C,3,FALSE))</f>
        <v>#N/A</v>
      </c>
      <c r="P4453" s="136" t="e">
        <f>IF(CONCATENATE(C4453,D4453)="","",VLOOKUP(CONCATENATE(C4453,D4453),Karakteristieken!AQ:AQ,1,FALSE))</f>
        <v>#N/A</v>
      </c>
    </row>
    <row r="4454" spans="1:16" x14ac:dyDescent="0.25">
      <c r="A4454" s="67"/>
      <c r="B4454" s="67"/>
      <c r="C4454" s="67"/>
      <c r="D4454" s="67"/>
      <c r="E4454" s="68" t="s">
        <v>10775</v>
      </c>
      <c r="F4454" s="68"/>
      <c r="G4454" s="68" t="s">
        <v>11596</v>
      </c>
      <c r="H4454" s="68"/>
      <c r="I4454" s="67">
        <f>LEN(E4454)</f>
        <v>7</v>
      </c>
      <c r="J4454" s="67" t="s">
        <v>1561</v>
      </c>
      <c r="K4454" s="91" t="s">
        <v>12550</v>
      </c>
      <c r="L4454" s="62" t="s">
        <v>6737</v>
      </c>
      <c r="M4454" s="62" t="s">
        <v>11596</v>
      </c>
      <c r="N4454" s="72" t="e">
        <f>VLOOKUP(M4454,'Hulpblad KAR-parser'!A:C,2,FALSE)</f>
        <v>#N/A</v>
      </c>
      <c r="O4454" s="72" t="e">
        <f>IF(VLOOKUP(M4454,'Hulpblad KAR-parser'!A:C,3,FALSE)="","",VLOOKUP(M4454,'Hulpblad KAR-parser'!A:C,3,FALSE))</f>
        <v>#N/A</v>
      </c>
      <c r="P4454" s="136" t="str">
        <f>IF(CONCATENATE(C4454,D4454)="","",VLOOKUP(CONCATENATE(C4454,D4454),Karakteristieken!AQ:AQ,1,FALSE))</f>
        <v/>
      </c>
    </row>
    <row r="4455" spans="1:16" x14ac:dyDescent="0.25">
      <c r="A4455" s="59">
        <v>200137376</v>
      </c>
      <c r="B4455" s="59">
        <v>200107853</v>
      </c>
      <c r="C4455" s="59" t="s">
        <v>4618</v>
      </c>
      <c r="D4455" s="59" t="s">
        <v>654</v>
      </c>
      <c r="E4455" s="60" t="s">
        <v>11597</v>
      </c>
      <c r="F4455" s="60"/>
      <c r="G4455" s="60"/>
      <c r="H4455" s="60"/>
      <c r="I4455" s="59">
        <v>25</v>
      </c>
      <c r="J4455" s="59" t="s">
        <v>1613</v>
      </c>
      <c r="K4455" s="61"/>
      <c r="L4455" s="62" t="s">
        <v>6737</v>
      </c>
      <c r="M4455" s="62" t="s">
        <v>11597</v>
      </c>
      <c r="N4455" s="72" t="str">
        <f>VLOOKUP(M4455,'Hulpblad KAR-parser'!A:C,2,FALSE)</f>
        <v>Soort beveiliging</v>
      </c>
      <c r="O4455" s="72" t="str">
        <f>IF(VLOOKUP(M4455,'Hulpblad KAR-parser'!A:C,3,FALSE)="","",VLOOKUP(M4455,'Hulpblad KAR-parser'!A:C,3,FALSE))</f>
        <v>Object</v>
      </c>
      <c r="P4455" s="136" t="str">
        <f>IF(CONCATENATE(C4455,D4455)="","",VLOOKUP(CONCATENATE(C4455,D4455),Karakteristieken!AQ:AQ,1,FALSE))</f>
        <v>Soort beveiligingObject</v>
      </c>
    </row>
    <row r="4456" spans="1:16" x14ac:dyDescent="0.25">
      <c r="A4456" s="59"/>
      <c r="B4456" s="59"/>
      <c r="C4456" s="59"/>
      <c r="D4456" s="59"/>
      <c r="E4456" s="60" t="s">
        <v>10771</v>
      </c>
      <c r="F4456" s="60"/>
      <c r="G4456" s="60" t="s">
        <v>11597</v>
      </c>
      <c r="H4456" s="60"/>
      <c r="I4456" s="59">
        <f>LEN(E4456)</f>
        <v>6</v>
      </c>
      <c r="J4456" s="59" t="s">
        <v>1561</v>
      </c>
      <c r="K4456" s="61"/>
      <c r="L4456" s="62" t="s">
        <v>6737</v>
      </c>
      <c r="M4456" s="62" t="s">
        <v>11597</v>
      </c>
      <c r="N4456" s="72" t="str">
        <f>VLOOKUP(M4456,'Hulpblad KAR-parser'!A:C,2,FALSE)</f>
        <v>Soort beveiliging</v>
      </c>
      <c r="O4456" s="72" t="str">
        <f>IF(VLOOKUP(M4456,'Hulpblad KAR-parser'!A:C,3,FALSE)="","",VLOOKUP(M4456,'Hulpblad KAR-parser'!A:C,3,FALSE))</f>
        <v>Object</v>
      </c>
      <c r="P4456" s="136" t="str">
        <f>IF(CONCATENATE(C4456,D4456)="","",VLOOKUP(CONCATENATE(C4456,D4456),Karakteristieken!AQ:AQ,1,FALSE))</f>
        <v/>
      </c>
    </row>
    <row r="4457" spans="1:16" x14ac:dyDescent="0.25">
      <c r="A4457" s="59">
        <v>200137377</v>
      </c>
      <c r="B4457" s="59">
        <v>200107855</v>
      </c>
      <c r="C4457" s="59" t="s">
        <v>4618</v>
      </c>
      <c r="D4457" s="59" t="s">
        <v>4624</v>
      </c>
      <c r="E4457" s="60" t="s">
        <v>11598</v>
      </c>
      <c r="F4457" s="60"/>
      <c r="G4457" s="60"/>
      <c r="H4457" s="60"/>
      <c r="I4457" s="59">
        <v>21</v>
      </c>
      <c r="J4457" s="59" t="s">
        <v>1613</v>
      </c>
      <c r="K4457" s="61"/>
      <c r="L4457" s="62" t="s">
        <v>6737</v>
      </c>
      <c r="M4457" s="62" t="s">
        <v>11598</v>
      </c>
      <c r="N4457" s="72" t="str">
        <f>VLOOKUP(M4457,'Hulpblad KAR-parser'!A:C,2,FALSE)</f>
        <v>Soort beveiliging</v>
      </c>
      <c r="O4457" s="72" t="str">
        <f>IF(VLOOKUP(M4457,'Hulpblad KAR-parser'!A:C,3,FALSE)="","",VLOOKUP(M4457,'Hulpblad KAR-parser'!A:C,3,FALSE))</f>
        <v>PD</v>
      </c>
      <c r="P4457" s="136" t="str">
        <f>IF(CONCATENATE(C4457,D4457)="","",VLOOKUP(CONCATENATE(C4457,D4457),Karakteristieken!AQ:AQ,1,FALSE))</f>
        <v>Soort beveiligingPD</v>
      </c>
    </row>
    <row r="4458" spans="1:16" x14ac:dyDescent="0.25">
      <c r="A4458" s="59"/>
      <c r="B4458" s="59"/>
      <c r="C4458" s="59"/>
      <c r="D4458" s="59"/>
      <c r="E4458" s="60" t="s">
        <v>10772</v>
      </c>
      <c r="F4458" s="60"/>
      <c r="G4458" s="60" t="s">
        <v>11598</v>
      </c>
      <c r="H4458" s="60"/>
      <c r="I4458" s="59">
        <f>LEN(E4458)</f>
        <v>6</v>
      </c>
      <c r="J4458" s="59" t="s">
        <v>1561</v>
      </c>
      <c r="K4458" s="61"/>
      <c r="L4458" s="62" t="s">
        <v>6737</v>
      </c>
      <c r="M4458" s="62" t="s">
        <v>11598</v>
      </c>
      <c r="N4458" s="72" t="str">
        <f>VLOOKUP(M4458,'Hulpblad KAR-parser'!A:C,2,FALSE)</f>
        <v>Soort beveiliging</v>
      </c>
      <c r="O4458" s="72" t="str">
        <f>IF(VLOOKUP(M4458,'Hulpblad KAR-parser'!A:C,3,FALSE)="","",VLOOKUP(M4458,'Hulpblad KAR-parser'!A:C,3,FALSE))</f>
        <v>PD</v>
      </c>
      <c r="P4458" s="136" t="str">
        <f>IF(CONCATENATE(C4458,D4458)="","",VLOOKUP(CONCATENATE(C4458,D4458),Karakteristieken!AQ:AQ,1,FALSE))</f>
        <v/>
      </c>
    </row>
    <row r="4459" spans="1:16" x14ac:dyDescent="0.25">
      <c r="A4459" s="59">
        <v>200137378</v>
      </c>
      <c r="B4459" s="59">
        <v>200107857</v>
      </c>
      <c r="C4459" s="59" t="s">
        <v>4618</v>
      </c>
      <c r="D4459" s="59" t="s">
        <v>86</v>
      </c>
      <c r="E4459" s="60" t="s">
        <v>11599</v>
      </c>
      <c r="F4459" s="60"/>
      <c r="G4459" s="60"/>
      <c r="H4459" s="60"/>
      <c r="I4459" s="59">
        <v>26</v>
      </c>
      <c r="J4459" s="59" t="s">
        <v>1613</v>
      </c>
      <c r="K4459" s="61"/>
      <c r="L4459" s="62" t="s">
        <v>6737</v>
      </c>
      <c r="M4459" s="62" t="s">
        <v>11599</v>
      </c>
      <c r="N4459" s="72" t="str">
        <f>VLOOKUP(M4459,'Hulpblad KAR-parser'!A:C,2,FALSE)</f>
        <v>Soort beveiliging</v>
      </c>
      <c r="O4459" s="72" t="str">
        <f>IF(VLOOKUP(M4459,'Hulpblad KAR-parser'!A:C,3,FALSE)="","",VLOOKUP(M4459,'Hulpblad KAR-parser'!A:C,3,FALSE))</f>
        <v>Persoon</v>
      </c>
      <c r="P4459" s="136" t="str">
        <f>IF(CONCATENATE(C4459,D4459)="","",VLOOKUP(CONCATENATE(C4459,D4459),Karakteristieken!AQ:AQ,1,FALSE))</f>
        <v>Soort beveiligingPersoon</v>
      </c>
    </row>
    <row r="4460" spans="1:16" x14ac:dyDescent="0.25">
      <c r="A4460" s="59"/>
      <c r="B4460" s="59"/>
      <c r="C4460" s="59"/>
      <c r="D4460" s="59"/>
      <c r="E4460" s="60" t="s">
        <v>10773</v>
      </c>
      <c r="F4460" s="60"/>
      <c r="G4460" s="60" t="s">
        <v>11599</v>
      </c>
      <c r="H4460" s="60"/>
      <c r="I4460" s="59">
        <f>LEN(E4460)</f>
        <v>6</v>
      </c>
      <c r="J4460" s="59" t="s">
        <v>1561</v>
      </c>
      <c r="K4460" s="61"/>
      <c r="L4460" s="62" t="s">
        <v>6737</v>
      </c>
      <c r="M4460" s="62" t="s">
        <v>11599</v>
      </c>
      <c r="N4460" s="72" t="str">
        <f>VLOOKUP(M4460,'Hulpblad KAR-parser'!A:C,2,FALSE)</f>
        <v>Soort beveiliging</v>
      </c>
      <c r="O4460" s="72" t="str">
        <f>IF(VLOOKUP(M4460,'Hulpblad KAR-parser'!A:C,3,FALSE)="","",VLOOKUP(M4460,'Hulpblad KAR-parser'!A:C,3,FALSE))</f>
        <v>Persoon</v>
      </c>
      <c r="P4460" s="136" t="str">
        <f>IF(CONCATENATE(C4460,D4460)="","",VLOOKUP(CONCATENATE(C4460,D4460),Karakteristieken!AQ:AQ,1,FALSE))</f>
        <v/>
      </c>
    </row>
    <row r="4461" spans="1:16" x14ac:dyDescent="0.25">
      <c r="A4461" s="59">
        <v>200137379</v>
      </c>
      <c r="B4461" s="59">
        <v>200107859</v>
      </c>
      <c r="C4461" s="59" t="s">
        <v>4618</v>
      </c>
      <c r="D4461" s="59" t="s">
        <v>601</v>
      </c>
      <c r="E4461" s="60" t="s">
        <v>11600</v>
      </c>
      <c r="F4461" s="60"/>
      <c r="G4461" s="60"/>
      <c r="H4461" s="60"/>
      <c r="I4461" s="59">
        <v>28</v>
      </c>
      <c r="J4461" s="59" t="s">
        <v>1613</v>
      </c>
      <c r="K4461" s="61"/>
      <c r="L4461" s="62" t="s">
        <v>6737</v>
      </c>
      <c r="M4461" s="62" t="s">
        <v>11600</v>
      </c>
      <c r="N4461" s="72" t="str">
        <f>VLOOKUP(M4461,'Hulpblad KAR-parser'!A:C,2,FALSE)</f>
        <v>Soort beveiliging</v>
      </c>
      <c r="O4461" s="72" t="str">
        <f>IF(VLOOKUP(M4461,'Hulpblad KAR-parser'!A:C,3,FALSE)="","",VLOOKUP(M4461,'Hulpblad KAR-parser'!A:C,3,FALSE))</f>
        <v>Waardetransport</v>
      </c>
      <c r="P4461" s="136" t="str">
        <f>IF(CONCATENATE(C4461,D4461)="","",VLOOKUP(CONCATENATE(C4461,D4461),Karakteristieken!AQ:AQ,1,FALSE))</f>
        <v>Soort beveiligingWaardetransport</v>
      </c>
    </row>
    <row r="4462" spans="1:16" x14ac:dyDescent="0.25">
      <c r="A4462" s="59"/>
      <c r="B4462" s="59"/>
      <c r="C4462" s="59"/>
      <c r="D4462" s="59"/>
      <c r="E4462" s="60" t="s">
        <v>10774</v>
      </c>
      <c r="F4462" s="60"/>
      <c r="G4462" s="60" t="s">
        <v>11600</v>
      </c>
      <c r="H4462" s="60"/>
      <c r="I4462" s="59">
        <f t="shared" ref="I4462:I4525" si="74">LEN(E4462)</f>
        <v>6</v>
      </c>
      <c r="J4462" s="59" t="s">
        <v>1561</v>
      </c>
      <c r="K4462" s="61"/>
      <c r="L4462" s="62" t="s">
        <v>6737</v>
      </c>
      <c r="M4462" s="62" t="s">
        <v>11600</v>
      </c>
      <c r="N4462" s="72" t="str">
        <f>VLOOKUP(M4462,'Hulpblad KAR-parser'!A:C,2,FALSE)</f>
        <v>Soort beveiliging</v>
      </c>
      <c r="O4462" s="72" t="str">
        <f>IF(VLOOKUP(M4462,'Hulpblad KAR-parser'!A:C,3,FALSE)="","",VLOOKUP(M4462,'Hulpblad KAR-parser'!A:C,3,FALSE))</f>
        <v>Waardetransport</v>
      </c>
      <c r="P4462" s="136" t="str">
        <f>IF(CONCATENATE(C4462,D4462)="","",VLOOKUP(CONCATENATE(C4462,D4462),Karakteristieken!AQ:AQ,1,FALSE))</f>
        <v/>
      </c>
    </row>
    <row r="4463" spans="1:16" x14ac:dyDescent="0.25">
      <c r="A4463" s="67">
        <v>200110771</v>
      </c>
      <c r="B4463" s="67">
        <v>200099112</v>
      </c>
      <c r="C4463" s="67" t="s">
        <v>4629</v>
      </c>
      <c r="D4463" s="67"/>
      <c r="E4463" s="68" t="s">
        <v>6470</v>
      </c>
      <c r="F4463" s="68"/>
      <c r="G4463" s="68"/>
      <c r="H4463" s="68"/>
      <c r="I4463" s="67">
        <f t="shared" si="74"/>
        <v>18</v>
      </c>
      <c r="J4463" s="67" t="s">
        <v>1613</v>
      </c>
      <c r="K4463" s="91" t="s">
        <v>12550</v>
      </c>
      <c r="L4463" s="62" t="s">
        <v>6737</v>
      </c>
      <c r="M4463" s="62" t="s">
        <v>6470</v>
      </c>
      <c r="N4463" s="72" t="e">
        <f>VLOOKUP(M4463,'Hulpblad KAR-parser'!A:C,2,FALSE)</f>
        <v>#N/A</v>
      </c>
      <c r="O4463" s="72" t="e">
        <f>IF(VLOOKUP(M4463,'Hulpblad KAR-parser'!A:C,3,FALSE)="","",VLOOKUP(M4463,'Hulpblad KAR-parser'!A:C,3,FALSE))</f>
        <v>#N/A</v>
      </c>
      <c r="P4463" s="136" t="e">
        <f>IF(CONCATENATE(C4463,D4463)="","",VLOOKUP(CONCATENATE(C4463,D4463),Karakteristieken!AQ:AQ,1,FALSE))</f>
        <v>#N/A</v>
      </c>
    </row>
    <row r="4464" spans="1:16" x14ac:dyDescent="0.25">
      <c r="A4464" s="67"/>
      <c r="B4464" s="67"/>
      <c r="C4464" s="67"/>
      <c r="D4464" s="67"/>
      <c r="E4464" s="68" t="s">
        <v>10784</v>
      </c>
      <c r="F4464" s="68"/>
      <c r="G4464" s="68" t="s">
        <v>6470</v>
      </c>
      <c r="H4464" s="68"/>
      <c r="I4464" s="67">
        <f t="shared" si="74"/>
        <v>7</v>
      </c>
      <c r="J4464" s="67" t="s">
        <v>1561</v>
      </c>
      <c r="K4464" s="91" t="s">
        <v>12550</v>
      </c>
      <c r="L4464" s="62" t="s">
        <v>6737</v>
      </c>
      <c r="M4464" s="62" t="s">
        <v>6470</v>
      </c>
      <c r="N4464" s="72" t="e">
        <f>VLOOKUP(M4464,'Hulpblad KAR-parser'!A:C,2,FALSE)</f>
        <v>#N/A</v>
      </c>
      <c r="O4464" s="72" t="e">
        <f>IF(VLOOKUP(M4464,'Hulpblad KAR-parser'!A:C,3,FALSE)="","",VLOOKUP(M4464,'Hulpblad KAR-parser'!A:C,3,FALSE))</f>
        <v>#N/A</v>
      </c>
      <c r="P4464" s="136" t="str">
        <f>IF(CONCATENATE(C4464,D4464)="","",VLOOKUP(CONCATENATE(C4464,D4464),Karakteristieken!AQ:AQ,1,FALSE))</f>
        <v/>
      </c>
    </row>
    <row r="4465" spans="1:16" x14ac:dyDescent="0.25">
      <c r="A4465" s="59">
        <v>200110772</v>
      </c>
      <c r="B4465" s="59">
        <v>200099113</v>
      </c>
      <c r="C4465" s="59" t="s">
        <v>4629</v>
      </c>
      <c r="D4465" s="59" t="s">
        <v>4630</v>
      </c>
      <c r="E4465" s="60" t="s">
        <v>4633</v>
      </c>
      <c r="F4465" s="60"/>
      <c r="G4465" s="60"/>
      <c r="H4465" s="60"/>
      <c r="I4465" s="59">
        <f t="shared" si="74"/>
        <v>27</v>
      </c>
      <c r="J4465" s="59" t="s">
        <v>1613</v>
      </c>
      <c r="K4465" s="61"/>
      <c r="L4465" s="62" t="s">
        <v>6737</v>
      </c>
      <c r="M4465" s="62" t="s">
        <v>4633</v>
      </c>
      <c r="N4465" s="72" t="str">
        <f>VLOOKUP(M4465,'Hulpblad KAR-parser'!A:C,2,FALSE)</f>
        <v>Soort Bijeenk geb</v>
      </c>
      <c r="O4465" s="72" t="str">
        <f>IF(VLOOKUP(M4465,'Hulpblad KAR-parser'!A:C,3,FALSE)="","",VLOOKUP(M4465,'Hulpblad KAR-parser'!A:C,3,FALSE))</f>
        <v>Bioscoop</v>
      </c>
      <c r="P4465" s="136" t="str">
        <f>IF(CONCATENATE(C4465,D4465)="","",VLOOKUP(CONCATENATE(C4465,D4465),Karakteristieken!AQ:AQ,1,FALSE))</f>
        <v>Soort Bijeenk gebBioscoop</v>
      </c>
    </row>
    <row r="4466" spans="1:16" x14ac:dyDescent="0.25">
      <c r="A4466" s="59"/>
      <c r="B4466" s="59"/>
      <c r="C4466" s="59"/>
      <c r="D4466" s="59"/>
      <c r="E4466" s="60" t="s">
        <v>10776</v>
      </c>
      <c r="F4466" s="60"/>
      <c r="G4466" s="60" t="s">
        <v>4633</v>
      </c>
      <c r="H4466" s="60"/>
      <c r="I4466" s="59">
        <f t="shared" si="74"/>
        <v>7</v>
      </c>
      <c r="J4466" s="59" t="s">
        <v>1561</v>
      </c>
      <c r="K4466" s="61"/>
      <c r="L4466" s="62" t="s">
        <v>6737</v>
      </c>
      <c r="M4466" s="62" t="s">
        <v>4633</v>
      </c>
      <c r="N4466" s="72" t="str">
        <f>VLOOKUP(M4466,'Hulpblad KAR-parser'!A:C,2,FALSE)</f>
        <v>Soort Bijeenk geb</v>
      </c>
      <c r="O4466" s="72" t="str">
        <f>IF(VLOOKUP(M4466,'Hulpblad KAR-parser'!A:C,3,FALSE)="","",VLOOKUP(M4466,'Hulpblad KAR-parser'!A:C,3,FALSE))</f>
        <v>Bioscoop</v>
      </c>
      <c r="P4466" s="136" t="str">
        <f>IF(CONCATENATE(C4466,D4466)="","",VLOOKUP(CONCATENATE(C4466,D4466),Karakteristieken!AQ:AQ,1,FALSE))</f>
        <v/>
      </c>
    </row>
    <row r="4467" spans="1:16" x14ac:dyDescent="0.25">
      <c r="A4467" s="59">
        <v>200110773</v>
      </c>
      <c r="B4467" s="59">
        <v>200099114</v>
      </c>
      <c r="C4467" s="59" t="s">
        <v>4629</v>
      </c>
      <c r="D4467" s="59" t="s">
        <v>4634</v>
      </c>
      <c r="E4467" s="60" t="s">
        <v>4636</v>
      </c>
      <c r="F4467" s="60"/>
      <c r="G4467" s="60"/>
      <c r="H4467" s="60"/>
      <c r="I4467" s="59">
        <f t="shared" si="74"/>
        <v>29</v>
      </c>
      <c r="J4467" s="59" t="s">
        <v>1613</v>
      </c>
      <c r="K4467" s="61"/>
      <c r="L4467" s="62" t="s">
        <v>6737</v>
      </c>
      <c r="M4467" s="62" t="s">
        <v>4636</v>
      </c>
      <c r="N4467" s="72" t="str">
        <f>VLOOKUP(M4467,'Hulpblad KAR-parser'!A:C,2,FALSE)</f>
        <v>Soort Bijeenk geb</v>
      </c>
      <c r="O4467" s="72" t="str">
        <f>IF(VLOOKUP(M4467,'Hulpblad KAR-parser'!A:C,3,FALSE)="","",VLOOKUP(M4467,'Hulpblad KAR-parser'!A:C,3,FALSE))</f>
        <v>Discotheek</v>
      </c>
      <c r="P4467" s="136" t="str">
        <f>IF(CONCATENATE(C4467,D4467)="","",VLOOKUP(CONCATENATE(C4467,D4467),Karakteristieken!AQ:AQ,1,FALSE))</f>
        <v>Soort Bijeenk gebDiscotheek</v>
      </c>
    </row>
    <row r="4468" spans="1:16" x14ac:dyDescent="0.25">
      <c r="A4468" s="59"/>
      <c r="B4468" s="59"/>
      <c r="C4468" s="59"/>
      <c r="D4468" s="59"/>
      <c r="E4468" s="60" t="s">
        <v>10777</v>
      </c>
      <c r="F4468" s="60"/>
      <c r="G4468" s="60" t="s">
        <v>4636</v>
      </c>
      <c r="H4468" s="60"/>
      <c r="I4468" s="59">
        <f t="shared" si="74"/>
        <v>7</v>
      </c>
      <c r="J4468" s="59" t="s">
        <v>1561</v>
      </c>
      <c r="K4468" s="61"/>
      <c r="L4468" s="62" t="s">
        <v>6737</v>
      </c>
      <c r="M4468" s="62" t="s">
        <v>4636</v>
      </c>
      <c r="N4468" s="72" t="str">
        <f>VLOOKUP(M4468,'Hulpblad KAR-parser'!A:C,2,FALSE)</f>
        <v>Soort Bijeenk geb</v>
      </c>
      <c r="O4468" s="72" t="str">
        <f>IF(VLOOKUP(M4468,'Hulpblad KAR-parser'!A:C,3,FALSE)="","",VLOOKUP(M4468,'Hulpblad KAR-parser'!A:C,3,FALSE))</f>
        <v>Discotheek</v>
      </c>
      <c r="P4468" s="136" t="str">
        <f>IF(CONCATENATE(C4468,D4468)="","",VLOOKUP(CONCATENATE(C4468,D4468),Karakteristieken!AQ:AQ,1,FALSE))</f>
        <v/>
      </c>
    </row>
    <row r="4469" spans="1:16" x14ac:dyDescent="0.25">
      <c r="A4469" s="59">
        <v>200110774</v>
      </c>
      <c r="B4469" s="59">
        <v>200099115</v>
      </c>
      <c r="C4469" s="59" t="s">
        <v>4629</v>
      </c>
      <c r="D4469" s="59" t="s">
        <v>4640</v>
      </c>
      <c r="E4469" s="60" t="s">
        <v>4642</v>
      </c>
      <c r="F4469" s="60"/>
      <c r="G4469" s="60"/>
      <c r="H4469" s="60"/>
      <c r="I4469" s="59">
        <f t="shared" si="74"/>
        <v>22</v>
      </c>
      <c r="J4469" s="59" t="s">
        <v>1613</v>
      </c>
      <c r="K4469" s="61"/>
      <c r="L4469" s="62" t="s">
        <v>6737</v>
      </c>
      <c r="M4469" s="62" t="s">
        <v>4642</v>
      </c>
      <c r="N4469" s="72" t="str">
        <f>VLOOKUP(M4469,'Hulpblad KAR-parser'!A:C,2,FALSE)</f>
        <v>Soort Bijeenk geb</v>
      </c>
      <c r="O4469" s="72" t="str">
        <f>IF(VLOOKUP(M4469,'Hulpblad KAR-parser'!A:C,3,FALSE)="","",VLOOKUP(M4469,'Hulpblad KAR-parser'!A:C,3,FALSE))</f>
        <v>Kinderdagverblijf</v>
      </c>
      <c r="P4469" s="136" t="str">
        <f>IF(CONCATENATE(C4469,D4469)="","",VLOOKUP(CONCATENATE(C4469,D4469),Karakteristieken!AQ:AQ,1,FALSE))</f>
        <v>Soort Bijeenk gebKinderdagverblijf</v>
      </c>
    </row>
    <row r="4470" spans="1:16" x14ac:dyDescent="0.25">
      <c r="A4470" s="59"/>
      <c r="B4470" s="59"/>
      <c r="C4470" s="59"/>
      <c r="D4470" s="59"/>
      <c r="E4470" s="60" t="s">
        <v>10779</v>
      </c>
      <c r="F4470" s="60"/>
      <c r="G4470" s="60" t="s">
        <v>4642</v>
      </c>
      <c r="H4470" s="60"/>
      <c r="I4470" s="59">
        <f t="shared" si="74"/>
        <v>7</v>
      </c>
      <c r="J4470" s="59" t="s">
        <v>1561</v>
      </c>
      <c r="K4470" s="61"/>
      <c r="L4470" s="62" t="s">
        <v>6737</v>
      </c>
      <c r="M4470" s="62" t="s">
        <v>4642</v>
      </c>
      <c r="N4470" s="72" t="str">
        <f>VLOOKUP(M4470,'Hulpblad KAR-parser'!A:C,2,FALSE)</f>
        <v>Soort Bijeenk geb</v>
      </c>
      <c r="O4470" s="72" t="str">
        <f>IF(VLOOKUP(M4470,'Hulpblad KAR-parser'!A:C,3,FALSE)="","",VLOOKUP(M4470,'Hulpblad KAR-parser'!A:C,3,FALSE))</f>
        <v>Kinderdagverblijf</v>
      </c>
      <c r="P4470" s="136" t="str">
        <f>IF(CONCATENATE(C4470,D4470)="","",VLOOKUP(CONCATENATE(C4470,D4470),Karakteristieken!AQ:AQ,1,FALSE))</f>
        <v/>
      </c>
    </row>
    <row r="4471" spans="1:16" x14ac:dyDescent="0.25">
      <c r="A4471" s="59">
        <v>200110775</v>
      </c>
      <c r="B4471" s="59">
        <v>200099116</v>
      </c>
      <c r="C4471" s="59" t="s">
        <v>4629</v>
      </c>
      <c r="D4471" s="59" t="s">
        <v>4637</v>
      </c>
      <c r="E4471" s="60" t="s">
        <v>4639</v>
      </c>
      <c r="F4471" s="60"/>
      <c r="G4471" s="60"/>
      <c r="H4471" s="60"/>
      <c r="I4471" s="59">
        <f t="shared" si="74"/>
        <v>23</v>
      </c>
      <c r="J4471" s="59" t="s">
        <v>1613</v>
      </c>
      <c r="K4471" s="61"/>
      <c r="L4471" s="62" t="s">
        <v>6737</v>
      </c>
      <c r="M4471" s="62" t="s">
        <v>4639</v>
      </c>
      <c r="N4471" s="72" t="str">
        <f>VLOOKUP(M4471,'Hulpblad KAR-parser'!A:C,2,FALSE)</f>
        <v>Soort Bijeenk geb</v>
      </c>
      <c r="O4471" s="72" t="str">
        <f>IF(VLOOKUP(M4471,'Hulpblad KAR-parser'!A:C,3,FALSE)="","",VLOOKUP(M4471,'Hulpblad KAR-parser'!A:C,3,FALSE))</f>
        <v>Kerk</v>
      </c>
      <c r="P4471" s="136" t="str">
        <f>IF(CONCATENATE(C4471,D4471)="","",VLOOKUP(CONCATENATE(C4471,D4471),Karakteristieken!AQ:AQ,1,FALSE))</f>
        <v>Soort Bijeenk gebKerk</v>
      </c>
    </row>
    <row r="4472" spans="1:16" x14ac:dyDescent="0.25">
      <c r="A4472" s="59"/>
      <c r="B4472" s="59"/>
      <c r="C4472" s="59"/>
      <c r="D4472" s="59"/>
      <c r="E4472" s="60" t="s">
        <v>10778</v>
      </c>
      <c r="F4472" s="60"/>
      <c r="G4472" s="60" t="s">
        <v>4639</v>
      </c>
      <c r="H4472" s="60"/>
      <c r="I4472" s="59">
        <f t="shared" si="74"/>
        <v>7</v>
      </c>
      <c r="J4472" s="59" t="s">
        <v>1561</v>
      </c>
      <c r="K4472" s="61"/>
      <c r="L4472" s="62" t="s">
        <v>6737</v>
      </c>
      <c r="M4472" s="62" t="s">
        <v>4639</v>
      </c>
      <c r="N4472" s="72" t="str">
        <f>VLOOKUP(M4472,'Hulpblad KAR-parser'!A:C,2,FALSE)</f>
        <v>Soort Bijeenk geb</v>
      </c>
      <c r="O4472" s="72" t="str">
        <f>IF(VLOOKUP(M4472,'Hulpblad KAR-parser'!A:C,3,FALSE)="","",VLOOKUP(M4472,'Hulpblad KAR-parser'!A:C,3,FALSE))</f>
        <v>Kerk</v>
      </c>
      <c r="P4472" s="136" t="str">
        <f>IF(CONCATENATE(C4472,D4472)="","",VLOOKUP(CONCATENATE(C4472,D4472),Karakteristieken!AQ:AQ,1,FALSE))</f>
        <v/>
      </c>
    </row>
    <row r="4473" spans="1:16" x14ac:dyDescent="0.25">
      <c r="A4473" s="59">
        <v>200110776</v>
      </c>
      <c r="B4473" s="59">
        <v>200099117</v>
      </c>
      <c r="C4473" s="59" t="s">
        <v>4629</v>
      </c>
      <c r="D4473" s="59" t="s">
        <v>4643</v>
      </c>
      <c r="E4473" s="60" t="s">
        <v>4645</v>
      </c>
      <c r="F4473" s="60"/>
      <c r="G4473" s="60"/>
      <c r="H4473" s="60"/>
      <c r="I4473" s="59">
        <f t="shared" si="74"/>
        <v>25</v>
      </c>
      <c r="J4473" s="59" t="s">
        <v>1613</v>
      </c>
      <c r="K4473" s="61"/>
      <c r="L4473" s="62" t="s">
        <v>6737</v>
      </c>
      <c r="M4473" s="62" t="s">
        <v>4645</v>
      </c>
      <c r="N4473" s="72" t="str">
        <f>VLOOKUP(M4473,'Hulpblad KAR-parser'!A:C,2,FALSE)</f>
        <v>Soort Bijeenk geb</v>
      </c>
      <c r="O4473" s="72" t="str">
        <f>IF(VLOOKUP(M4473,'Hulpblad KAR-parser'!A:C,3,FALSE)="","",VLOOKUP(M4473,'Hulpblad KAR-parser'!A:C,3,FALSE))</f>
        <v>Moskee</v>
      </c>
      <c r="P4473" s="136" t="str">
        <f>IF(CONCATENATE(C4473,D4473)="","",VLOOKUP(CONCATENATE(C4473,D4473),Karakteristieken!AQ:AQ,1,FALSE))</f>
        <v>Soort Bijeenk gebMoskee</v>
      </c>
    </row>
    <row r="4474" spans="1:16" x14ac:dyDescent="0.25">
      <c r="A4474" s="59"/>
      <c r="B4474" s="59"/>
      <c r="C4474" s="59"/>
      <c r="D4474" s="59"/>
      <c r="E4474" s="60" t="s">
        <v>10780</v>
      </c>
      <c r="F4474" s="60"/>
      <c r="G4474" s="60" t="s">
        <v>4645</v>
      </c>
      <c r="H4474" s="60"/>
      <c r="I4474" s="59">
        <f t="shared" si="74"/>
        <v>7</v>
      </c>
      <c r="J4474" s="59" t="s">
        <v>1561</v>
      </c>
      <c r="K4474" s="61"/>
      <c r="L4474" s="62" t="s">
        <v>6737</v>
      </c>
      <c r="M4474" s="62" t="s">
        <v>4645</v>
      </c>
      <c r="N4474" s="72" t="str">
        <f>VLOOKUP(M4474,'Hulpblad KAR-parser'!A:C,2,FALSE)</f>
        <v>Soort Bijeenk geb</v>
      </c>
      <c r="O4474" s="72" t="str">
        <f>IF(VLOOKUP(M4474,'Hulpblad KAR-parser'!A:C,3,FALSE)="","",VLOOKUP(M4474,'Hulpblad KAR-parser'!A:C,3,FALSE))</f>
        <v>Moskee</v>
      </c>
      <c r="P4474" s="136" t="str">
        <f>IF(CONCATENATE(C4474,D4474)="","",VLOOKUP(CONCATENATE(C4474,D4474),Karakteristieken!AQ:AQ,1,FALSE))</f>
        <v/>
      </c>
    </row>
    <row r="4475" spans="1:16" x14ac:dyDescent="0.25">
      <c r="A4475" s="59">
        <v>200110777</v>
      </c>
      <c r="B4475" s="59">
        <v>200099118</v>
      </c>
      <c r="C4475" s="59" t="s">
        <v>4629</v>
      </c>
      <c r="D4475" s="59" t="s">
        <v>4646</v>
      </c>
      <c r="E4475" s="60" t="s">
        <v>4648</v>
      </c>
      <c r="F4475" s="60"/>
      <c r="G4475" s="60"/>
      <c r="H4475" s="60"/>
      <c r="I4475" s="59">
        <f t="shared" si="74"/>
        <v>25</v>
      </c>
      <c r="J4475" s="59" t="s">
        <v>1613</v>
      </c>
      <c r="K4475" s="61"/>
      <c r="L4475" s="62" t="s">
        <v>6737</v>
      </c>
      <c r="M4475" s="62" t="s">
        <v>4648</v>
      </c>
      <c r="N4475" s="72" t="str">
        <f>VLOOKUP(M4475,'Hulpblad KAR-parser'!A:C,2,FALSE)</f>
        <v>Soort Bijeenk geb</v>
      </c>
      <c r="O4475" s="72" t="str">
        <f>IF(VLOOKUP(M4475,'Hulpblad KAR-parser'!A:C,3,FALSE)="","",VLOOKUP(M4475,'Hulpblad KAR-parser'!A:C,3,FALSE))</f>
        <v>Museum</v>
      </c>
      <c r="P4475" s="136" t="str">
        <f>IF(CONCATENATE(C4475,D4475)="","",VLOOKUP(CONCATENATE(C4475,D4475),Karakteristieken!AQ:AQ,1,FALSE))</f>
        <v>Soort Bijeenk gebMuseum</v>
      </c>
    </row>
    <row r="4476" spans="1:16" x14ac:dyDescent="0.25">
      <c r="A4476" s="59"/>
      <c r="B4476" s="59"/>
      <c r="C4476" s="59"/>
      <c r="D4476" s="59"/>
      <c r="E4476" s="60" t="s">
        <v>10781</v>
      </c>
      <c r="F4476" s="60"/>
      <c r="G4476" s="60" t="s">
        <v>4648</v>
      </c>
      <c r="H4476" s="60"/>
      <c r="I4476" s="59">
        <f t="shared" si="74"/>
        <v>7</v>
      </c>
      <c r="J4476" s="59" t="s">
        <v>1561</v>
      </c>
      <c r="K4476" s="61"/>
      <c r="L4476" s="62" t="s">
        <v>6737</v>
      </c>
      <c r="M4476" s="62" t="s">
        <v>4648</v>
      </c>
      <c r="N4476" s="72" t="str">
        <f>VLOOKUP(M4476,'Hulpblad KAR-parser'!A:C,2,FALSE)</f>
        <v>Soort Bijeenk geb</v>
      </c>
      <c r="O4476" s="72" t="str">
        <f>IF(VLOOKUP(M4476,'Hulpblad KAR-parser'!A:C,3,FALSE)="","",VLOOKUP(M4476,'Hulpblad KAR-parser'!A:C,3,FALSE))</f>
        <v>Museum</v>
      </c>
      <c r="P4476" s="136" t="str">
        <f>IF(CONCATENATE(C4476,D4476)="","",VLOOKUP(CONCATENATE(C4476,D4476),Karakteristieken!AQ:AQ,1,FALSE))</f>
        <v/>
      </c>
    </row>
    <row r="4477" spans="1:16" x14ac:dyDescent="0.25">
      <c r="A4477" s="59">
        <v>200110778</v>
      </c>
      <c r="B4477" s="59">
        <v>200099119</v>
      </c>
      <c r="C4477" s="59" t="s">
        <v>4629</v>
      </c>
      <c r="D4477" s="59" t="s">
        <v>4649</v>
      </c>
      <c r="E4477" s="60" t="s">
        <v>4651</v>
      </c>
      <c r="F4477" s="60"/>
      <c r="G4477" s="60"/>
      <c r="H4477" s="60"/>
      <c r="I4477" s="59">
        <f t="shared" si="74"/>
        <v>27</v>
      </c>
      <c r="J4477" s="59" t="s">
        <v>1613</v>
      </c>
      <c r="K4477" s="61"/>
      <c r="L4477" s="62" t="s">
        <v>6737</v>
      </c>
      <c r="M4477" s="62" t="s">
        <v>4651</v>
      </c>
      <c r="N4477" s="72" t="str">
        <f>VLOOKUP(M4477,'Hulpblad KAR-parser'!A:C,2,FALSE)</f>
        <v>Soort Bijeenk geb</v>
      </c>
      <c r="O4477" s="72" t="str">
        <f>IF(VLOOKUP(M4477,'Hulpblad KAR-parser'!A:C,3,FALSE)="","",VLOOKUP(M4477,'Hulpblad KAR-parser'!A:C,3,FALSE))</f>
        <v>Synagoge</v>
      </c>
      <c r="P4477" s="136" t="str">
        <f>IF(CONCATENATE(C4477,D4477)="","",VLOOKUP(CONCATENATE(C4477,D4477),Karakteristieken!AQ:AQ,1,FALSE))</f>
        <v>Soort Bijeenk gebSynagoge</v>
      </c>
    </row>
    <row r="4478" spans="1:16" x14ac:dyDescent="0.25">
      <c r="A4478" s="59"/>
      <c r="B4478" s="59"/>
      <c r="C4478" s="59"/>
      <c r="D4478" s="59"/>
      <c r="E4478" s="60" t="s">
        <v>10782</v>
      </c>
      <c r="F4478" s="60"/>
      <c r="G4478" s="60" t="s">
        <v>4651</v>
      </c>
      <c r="H4478" s="60"/>
      <c r="I4478" s="59">
        <f t="shared" si="74"/>
        <v>7</v>
      </c>
      <c r="J4478" s="59" t="s">
        <v>1561</v>
      </c>
      <c r="K4478" s="61"/>
      <c r="L4478" s="62" t="s">
        <v>6737</v>
      </c>
      <c r="M4478" s="62" t="s">
        <v>4651</v>
      </c>
      <c r="N4478" s="72" t="str">
        <f>VLOOKUP(M4478,'Hulpblad KAR-parser'!A:C,2,FALSE)</f>
        <v>Soort Bijeenk geb</v>
      </c>
      <c r="O4478" s="72" t="str">
        <f>IF(VLOOKUP(M4478,'Hulpblad KAR-parser'!A:C,3,FALSE)="","",VLOOKUP(M4478,'Hulpblad KAR-parser'!A:C,3,FALSE))</f>
        <v>Synagoge</v>
      </c>
      <c r="P4478" s="136" t="str">
        <f>IF(CONCATENATE(C4478,D4478)="","",VLOOKUP(CONCATENATE(C4478,D4478),Karakteristieken!AQ:AQ,1,FALSE))</f>
        <v/>
      </c>
    </row>
    <row r="4479" spans="1:16" x14ac:dyDescent="0.25">
      <c r="A4479" s="59">
        <v>200110779</v>
      </c>
      <c r="B4479" s="59">
        <v>200099120</v>
      </c>
      <c r="C4479" s="59" t="s">
        <v>4629</v>
      </c>
      <c r="D4479" s="59" t="s">
        <v>4652</v>
      </c>
      <c r="E4479" s="60" t="s">
        <v>4654</v>
      </c>
      <c r="F4479" s="60"/>
      <c r="G4479" s="60"/>
      <c r="H4479" s="60"/>
      <c r="I4479" s="59">
        <f t="shared" si="74"/>
        <v>26</v>
      </c>
      <c r="J4479" s="59" t="s">
        <v>1613</v>
      </c>
      <c r="K4479" s="61"/>
      <c r="L4479" s="62" t="s">
        <v>6737</v>
      </c>
      <c r="M4479" s="62" t="s">
        <v>4654</v>
      </c>
      <c r="N4479" s="72" t="str">
        <f>VLOOKUP(M4479,'Hulpblad KAR-parser'!A:C,2,FALSE)</f>
        <v>Soort Bijeenk geb</v>
      </c>
      <c r="O4479" s="72" t="str">
        <f>IF(VLOOKUP(M4479,'Hulpblad KAR-parser'!A:C,3,FALSE)="","",VLOOKUP(M4479,'Hulpblad KAR-parser'!A:C,3,FALSE))</f>
        <v>Theater</v>
      </c>
      <c r="P4479" s="136" t="str">
        <f>IF(CONCATENATE(C4479,D4479)="","",VLOOKUP(CONCATENATE(C4479,D4479),Karakteristieken!AQ:AQ,1,FALSE))</f>
        <v>Soort Bijeenk gebTheater</v>
      </c>
    </row>
    <row r="4480" spans="1:16" x14ac:dyDescent="0.25">
      <c r="A4480" s="59"/>
      <c r="B4480" s="59"/>
      <c r="C4480" s="59"/>
      <c r="D4480" s="59"/>
      <c r="E4480" s="60" t="s">
        <v>10783</v>
      </c>
      <c r="F4480" s="60"/>
      <c r="G4480" s="60" t="s">
        <v>4654</v>
      </c>
      <c r="H4480" s="60"/>
      <c r="I4480" s="59">
        <f t="shared" si="74"/>
        <v>7</v>
      </c>
      <c r="J4480" s="59" t="s">
        <v>1561</v>
      </c>
      <c r="K4480" s="61"/>
      <c r="L4480" s="62" t="s">
        <v>6737</v>
      </c>
      <c r="M4480" s="62" t="s">
        <v>4654</v>
      </c>
      <c r="N4480" s="72" t="str">
        <f>VLOOKUP(M4480,'Hulpblad KAR-parser'!A:C,2,FALSE)</f>
        <v>Soort Bijeenk geb</v>
      </c>
      <c r="O4480" s="72" t="str">
        <f>IF(VLOOKUP(M4480,'Hulpblad KAR-parser'!A:C,3,FALSE)="","",VLOOKUP(M4480,'Hulpblad KAR-parser'!A:C,3,FALSE))</f>
        <v>Theater</v>
      </c>
      <c r="P4480" s="136" t="str">
        <f>IF(CONCATENATE(C4480,D4480)="","",VLOOKUP(CONCATENATE(C4480,D4480),Karakteristieken!AQ:AQ,1,FALSE))</f>
        <v/>
      </c>
    </row>
    <row r="4481" spans="1:16" x14ac:dyDescent="0.25">
      <c r="A4481" s="67">
        <v>200110780</v>
      </c>
      <c r="B4481" s="67">
        <v>200099121</v>
      </c>
      <c r="C4481" s="67" t="s">
        <v>4655</v>
      </c>
      <c r="D4481" s="67"/>
      <c r="E4481" s="68" t="s">
        <v>6485</v>
      </c>
      <c r="F4481" s="68"/>
      <c r="G4481" s="68"/>
      <c r="H4481" s="68"/>
      <c r="I4481" s="67">
        <f t="shared" si="74"/>
        <v>16</v>
      </c>
      <c r="J4481" s="67" t="s">
        <v>1613</v>
      </c>
      <c r="K4481" s="91" t="s">
        <v>12550</v>
      </c>
      <c r="L4481" s="62" t="s">
        <v>6737</v>
      </c>
      <c r="M4481" s="62" t="s">
        <v>6485</v>
      </c>
      <c r="N4481" s="72" t="e">
        <f>VLOOKUP(M4481,'Hulpblad KAR-parser'!A:C,2,FALSE)</f>
        <v>#N/A</v>
      </c>
      <c r="O4481" s="72" t="e">
        <f>IF(VLOOKUP(M4481,'Hulpblad KAR-parser'!A:C,3,FALSE)="","",VLOOKUP(M4481,'Hulpblad KAR-parser'!A:C,3,FALSE))</f>
        <v>#N/A</v>
      </c>
      <c r="P4481" s="136" t="e">
        <f>IF(CONCATENATE(C4481,D4481)="","",VLOOKUP(CONCATENATE(C4481,D4481),Karakteristieken!AQ:AQ,1,FALSE))</f>
        <v>#N/A</v>
      </c>
    </row>
    <row r="4482" spans="1:16" x14ac:dyDescent="0.25">
      <c r="A4482" s="67"/>
      <c r="B4482" s="67"/>
      <c r="C4482" s="67"/>
      <c r="D4482" s="67"/>
      <c r="E4482" s="68" t="s">
        <v>10802</v>
      </c>
      <c r="F4482" s="68"/>
      <c r="G4482" s="68" t="s">
        <v>6485</v>
      </c>
      <c r="H4482" s="68"/>
      <c r="I4482" s="67">
        <f t="shared" si="74"/>
        <v>7</v>
      </c>
      <c r="J4482" s="67" t="s">
        <v>1561</v>
      </c>
      <c r="K4482" s="91" t="s">
        <v>12550</v>
      </c>
      <c r="L4482" s="62" t="s">
        <v>6737</v>
      </c>
      <c r="M4482" s="62" t="s">
        <v>6485</v>
      </c>
      <c r="N4482" s="72" t="e">
        <f>VLOOKUP(M4482,'Hulpblad KAR-parser'!A:C,2,FALSE)</f>
        <v>#N/A</v>
      </c>
      <c r="O4482" s="72" t="e">
        <f>IF(VLOOKUP(M4482,'Hulpblad KAR-parser'!A:C,3,FALSE)="","",VLOOKUP(M4482,'Hulpblad KAR-parser'!A:C,3,FALSE))</f>
        <v>#N/A</v>
      </c>
      <c r="P4482" s="136" t="str">
        <f>IF(CONCATENATE(C4482,D4482)="","",VLOOKUP(CONCATENATE(C4482,D4482),Karakteristieken!AQ:AQ,1,FALSE))</f>
        <v/>
      </c>
    </row>
    <row r="4483" spans="1:16" x14ac:dyDescent="0.25">
      <c r="A4483" s="59">
        <v>200110781</v>
      </c>
      <c r="B4483" s="59">
        <v>200099122</v>
      </c>
      <c r="C4483" s="59" t="s">
        <v>4655</v>
      </c>
      <c r="D4483" s="59" t="s">
        <v>4656</v>
      </c>
      <c r="E4483" s="60" t="s">
        <v>4659</v>
      </c>
      <c r="F4483" s="60"/>
      <c r="G4483" s="60"/>
      <c r="H4483" s="60"/>
      <c r="I4483" s="59">
        <f t="shared" si="74"/>
        <v>30</v>
      </c>
      <c r="J4483" s="59" t="s">
        <v>1613</v>
      </c>
      <c r="K4483" s="61"/>
      <c r="L4483" s="62" t="s">
        <v>6737</v>
      </c>
      <c r="M4483" s="62" t="s">
        <v>4659</v>
      </c>
      <c r="N4483" s="72" t="str">
        <f>VLOOKUP(M4483,'Hulpblad KAR-parser'!A:C,2,FALSE)</f>
        <v>Soort bijgebouw</v>
      </c>
      <c r="O4483" s="72" t="str">
        <f>IF(VLOOKUP(M4483,'Hulpblad KAR-parser'!A:C,3,FALSE)="","",VLOOKUP(M4483,'Hulpblad KAR-parser'!A:C,3,FALSE))</f>
        <v>Afdak/Carport</v>
      </c>
      <c r="P4483" s="136" t="str">
        <f>IF(CONCATENATE(C4483,D4483)="","",VLOOKUP(CONCATENATE(C4483,D4483),Karakteristieken!AQ:AQ,1,FALSE))</f>
        <v>Soort bijgebouwAfdak/Carport</v>
      </c>
    </row>
    <row r="4484" spans="1:16" x14ac:dyDescent="0.25">
      <c r="A4484" s="59"/>
      <c r="B4484" s="59"/>
      <c r="C4484" s="59"/>
      <c r="D4484" s="59"/>
      <c r="E4484" s="60" t="s">
        <v>10785</v>
      </c>
      <c r="F4484" s="60"/>
      <c r="G4484" s="60" t="s">
        <v>4659</v>
      </c>
      <c r="H4484" s="60"/>
      <c r="I4484" s="59">
        <f t="shared" si="74"/>
        <v>6</v>
      </c>
      <c r="J4484" s="59" t="s">
        <v>1561</v>
      </c>
      <c r="K4484" s="61"/>
      <c r="L4484" s="62" t="s">
        <v>6737</v>
      </c>
      <c r="M4484" s="62" t="s">
        <v>4659</v>
      </c>
      <c r="N4484" s="72" t="str">
        <f>VLOOKUP(M4484,'Hulpblad KAR-parser'!A:C,2,FALSE)</f>
        <v>Soort bijgebouw</v>
      </c>
      <c r="O4484" s="72" t="str">
        <f>IF(VLOOKUP(M4484,'Hulpblad KAR-parser'!A:C,3,FALSE)="","",VLOOKUP(M4484,'Hulpblad KAR-parser'!A:C,3,FALSE))</f>
        <v>Afdak/Carport</v>
      </c>
      <c r="P4484" s="136" t="str">
        <f>IF(CONCATENATE(C4484,D4484)="","",VLOOKUP(CONCATENATE(C4484,D4484),Karakteristieken!AQ:AQ,1,FALSE))</f>
        <v/>
      </c>
    </row>
    <row r="4485" spans="1:16" x14ac:dyDescent="0.25">
      <c r="A4485" s="59">
        <v>200110782</v>
      </c>
      <c r="B4485" s="59">
        <v>200099123</v>
      </c>
      <c r="C4485" s="59" t="s">
        <v>4655</v>
      </c>
      <c r="D4485" s="59" t="s">
        <v>4679</v>
      </c>
      <c r="E4485" s="60" t="s">
        <v>4681</v>
      </c>
      <c r="F4485" s="60"/>
      <c r="G4485" s="60"/>
      <c r="H4485" s="60"/>
      <c r="I4485" s="59">
        <f t="shared" si="74"/>
        <v>28</v>
      </c>
      <c r="J4485" s="59" t="s">
        <v>1613</v>
      </c>
      <c r="K4485" s="61"/>
      <c r="L4485" s="62" t="s">
        <v>6737</v>
      </c>
      <c r="M4485" s="62" t="s">
        <v>4681</v>
      </c>
      <c r="N4485" s="72" t="str">
        <f>VLOOKUP(M4485,'Hulpblad KAR-parser'!A:C,2,FALSE)</f>
        <v>Soort bijgebouw</v>
      </c>
      <c r="O4485" s="72" t="str">
        <f>IF(VLOOKUP(M4485,'Hulpblad KAR-parser'!A:C,3,FALSE)="","",VLOOKUP(M4485,'Hulpblad KAR-parser'!A:C,3,FALSE))</f>
        <v>Elektrakast</v>
      </c>
      <c r="P4485" s="136" t="str">
        <f>IF(CONCATENATE(C4485,D4485)="","",VLOOKUP(CONCATENATE(C4485,D4485),Karakteristieken!AQ:AQ,1,FALSE))</f>
        <v>Soort bijgebouwElektrakast</v>
      </c>
    </row>
    <row r="4486" spans="1:16" x14ac:dyDescent="0.25">
      <c r="A4486" s="59"/>
      <c r="B4486" s="59"/>
      <c r="C4486" s="59"/>
      <c r="D4486" s="59"/>
      <c r="E4486" s="60" t="s">
        <v>10786</v>
      </c>
      <c r="F4486" s="60"/>
      <c r="G4486" s="60" t="s">
        <v>4681</v>
      </c>
      <c r="H4486" s="60"/>
      <c r="I4486" s="59">
        <f t="shared" si="74"/>
        <v>6</v>
      </c>
      <c r="J4486" s="59" t="s">
        <v>1561</v>
      </c>
      <c r="K4486" s="61"/>
      <c r="L4486" s="62" t="s">
        <v>6737</v>
      </c>
      <c r="M4486" s="62" t="s">
        <v>4681</v>
      </c>
      <c r="N4486" s="72" t="str">
        <f>VLOOKUP(M4486,'Hulpblad KAR-parser'!A:C,2,FALSE)</f>
        <v>Soort bijgebouw</v>
      </c>
      <c r="O4486" s="72" t="str">
        <f>IF(VLOOKUP(M4486,'Hulpblad KAR-parser'!A:C,3,FALSE)="","",VLOOKUP(M4486,'Hulpblad KAR-parser'!A:C,3,FALSE))</f>
        <v>Elektrakast</v>
      </c>
      <c r="P4486" s="136" t="str">
        <f>IF(CONCATENATE(C4486,D4486)="","",VLOOKUP(CONCATENATE(C4486,D4486),Karakteristieken!AQ:AQ,1,FALSE))</f>
        <v/>
      </c>
    </row>
    <row r="4487" spans="1:16" x14ac:dyDescent="0.25">
      <c r="A4487" s="59">
        <v>200110783</v>
      </c>
      <c r="B4487" s="59">
        <v>200099124</v>
      </c>
      <c r="C4487" s="59" t="s">
        <v>4655</v>
      </c>
      <c r="D4487" s="59" t="s">
        <v>4682</v>
      </c>
      <c r="E4487" s="60" t="s">
        <v>4684</v>
      </c>
      <c r="F4487" s="60"/>
      <c r="G4487" s="60"/>
      <c r="H4487" s="60"/>
      <c r="I4487" s="59">
        <f t="shared" si="74"/>
        <v>30</v>
      </c>
      <c r="J4487" s="59" t="s">
        <v>1613</v>
      </c>
      <c r="K4487" s="61"/>
      <c r="L4487" s="62" t="s">
        <v>6737</v>
      </c>
      <c r="M4487" s="62" t="s">
        <v>4684</v>
      </c>
      <c r="N4487" s="72" t="str">
        <f>VLOOKUP(M4487,'Hulpblad KAR-parser'!A:C,2,FALSE)</f>
        <v>Soort bijgebouw</v>
      </c>
      <c r="O4487" s="72" t="str">
        <f>IF(VLOOKUP(M4487,'Hulpblad KAR-parser'!A:C,3,FALSE)="","",VLOOKUP(M4487,'Hulpblad KAR-parser'!A:C,3,FALSE))</f>
        <v>Elektriciteitsopslag</v>
      </c>
      <c r="P4487" s="136" t="str">
        <f>IF(CONCATENATE(C4487,D4487)="","",VLOOKUP(CONCATENATE(C4487,D4487),Karakteristieken!AQ:AQ,1,FALSE))</f>
        <v>Soort bijgebouwElektriciteitsopslag</v>
      </c>
    </row>
    <row r="4488" spans="1:16" x14ac:dyDescent="0.25">
      <c r="A4488" s="59"/>
      <c r="B4488" s="59"/>
      <c r="C4488" s="59"/>
      <c r="D4488" s="59"/>
      <c r="E4488" s="60" t="s">
        <v>10787</v>
      </c>
      <c r="F4488" s="60"/>
      <c r="G4488" s="60" t="s">
        <v>4684</v>
      </c>
      <c r="H4488" s="60"/>
      <c r="I4488" s="59">
        <f t="shared" si="74"/>
        <v>6</v>
      </c>
      <c r="J4488" s="59" t="s">
        <v>1561</v>
      </c>
      <c r="K4488" s="61"/>
      <c r="L4488" s="62" t="s">
        <v>6737</v>
      </c>
      <c r="M4488" s="62" t="s">
        <v>4684</v>
      </c>
      <c r="N4488" s="72" t="str">
        <f>VLOOKUP(M4488,'Hulpblad KAR-parser'!A:C,2,FALSE)</f>
        <v>Soort bijgebouw</v>
      </c>
      <c r="O4488" s="72" t="str">
        <f>IF(VLOOKUP(M4488,'Hulpblad KAR-parser'!A:C,3,FALSE)="","",VLOOKUP(M4488,'Hulpblad KAR-parser'!A:C,3,FALSE))</f>
        <v>Elektriciteitsopslag</v>
      </c>
      <c r="P4488" s="136" t="str">
        <f>IF(CONCATENATE(C4488,D4488)="","",VLOOKUP(CONCATENATE(C4488,D4488),Karakteristieken!AQ:AQ,1,FALSE))</f>
        <v/>
      </c>
    </row>
    <row r="4489" spans="1:16" x14ac:dyDescent="0.25">
      <c r="A4489" s="59">
        <v>200110784</v>
      </c>
      <c r="B4489" s="59">
        <v>200099125</v>
      </c>
      <c r="C4489" s="59" t="s">
        <v>4655</v>
      </c>
      <c r="D4489" s="59" t="s">
        <v>4660</v>
      </c>
      <c r="E4489" s="60" t="s">
        <v>4662</v>
      </c>
      <c r="F4489" s="60"/>
      <c r="G4489" s="60"/>
      <c r="H4489" s="60"/>
      <c r="I4489" s="59">
        <f t="shared" si="74"/>
        <v>27</v>
      </c>
      <c r="J4489" s="59" t="s">
        <v>1613</v>
      </c>
      <c r="K4489" s="61"/>
      <c r="L4489" s="62" t="s">
        <v>6737</v>
      </c>
      <c r="M4489" s="62" t="s">
        <v>4662</v>
      </c>
      <c r="N4489" s="72" t="str">
        <f>VLOOKUP(M4489,'Hulpblad KAR-parser'!A:C,2,FALSE)</f>
        <v>Soort bijgebouw</v>
      </c>
      <c r="O4489" s="72" t="str">
        <f>IF(VLOOKUP(M4489,'Hulpblad KAR-parser'!A:C,3,FALSE)="","",VLOOKUP(M4489,'Hulpblad KAR-parser'!A:C,3,FALSE))</f>
        <v>Fietsenhok</v>
      </c>
      <c r="P4489" s="136" t="str">
        <f>IF(CONCATENATE(C4489,D4489)="","",VLOOKUP(CONCATENATE(C4489,D4489),Karakteristieken!AQ:AQ,1,FALSE))</f>
        <v>Soort bijgebouwFietsenhok</v>
      </c>
    </row>
    <row r="4490" spans="1:16" x14ac:dyDescent="0.25">
      <c r="A4490" s="59"/>
      <c r="B4490" s="59"/>
      <c r="C4490" s="59"/>
      <c r="D4490" s="59"/>
      <c r="E4490" s="60" t="s">
        <v>10788</v>
      </c>
      <c r="F4490" s="60"/>
      <c r="G4490" s="60" t="s">
        <v>4662</v>
      </c>
      <c r="H4490" s="60"/>
      <c r="I4490" s="59">
        <f t="shared" si="74"/>
        <v>6</v>
      </c>
      <c r="J4490" s="59" t="s">
        <v>1561</v>
      </c>
      <c r="K4490" s="61"/>
      <c r="L4490" s="62" t="s">
        <v>6737</v>
      </c>
      <c r="M4490" s="62" t="s">
        <v>4662</v>
      </c>
      <c r="N4490" s="72" t="str">
        <f>VLOOKUP(M4490,'Hulpblad KAR-parser'!A:C,2,FALSE)</f>
        <v>Soort bijgebouw</v>
      </c>
      <c r="O4490" s="72" t="str">
        <f>IF(VLOOKUP(M4490,'Hulpblad KAR-parser'!A:C,3,FALSE)="","",VLOOKUP(M4490,'Hulpblad KAR-parser'!A:C,3,FALSE))</f>
        <v>Fietsenhok</v>
      </c>
      <c r="P4490" s="136" t="str">
        <f>IF(CONCATENATE(C4490,D4490)="","",VLOOKUP(CONCATENATE(C4490,D4490),Karakteristieken!AQ:AQ,1,FALSE))</f>
        <v/>
      </c>
    </row>
    <row r="4491" spans="1:16" x14ac:dyDescent="0.25">
      <c r="A4491" s="59">
        <v>200110785</v>
      </c>
      <c r="B4491" s="59">
        <v>200099126</v>
      </c>
      <c r="C4491" s="59" t="s">
        <v>4655</v>
      </c>
      <c r="D4491" s="59" t="s">
        <v>4663</v>
      </c>
      <c r="E4491" s="60" t="s">
        <v>4665</v>
      </c>
      <c r="F4491" s="60"/>
      <c r="G4491" s="60"/>
      <c r="H4491" s="60"/>
      <c r="I4491" s="59">
        <f t="shared" si="74"/>
        <v>26</v>
      </c>
      <c r="J4491" s="59" t="s">
        <v>1613</v>
      </c>
      <c r="K4491" s="61"/>
      <c r="L4491" s="62" t="s">
        <v>6737</v>
      </c>
      <c r="M4491" s="62" t="s">
        <v>4665</v>
      </c>
      <c r="N4491" s="72" t="str">
        <f>VLOOKUP(M4491,'Hulpblad KAR-parser'!A:C,2,FALSE)</f>
        <v>Soort bijgebouw</v>
      </c>
      <c r="O4491" s="72" t="str">
        <f>IF(VLOOKUP(M4491,'Hulpblad KAR-parser'!A:C,3,FALSE)="","",VLOOKUP(M4491,'Hulpblad KAR-parser'!A:C,3,FALSE))</f>
        <v>Garagebox</v>
      </c>
      <c r="P4491" s="136" t="str">
        <f>IF(CONCATENATE(C4491,D4491)="","",VLOOKUP(CONCATENATE(C4491,D4491),Karakteristieken!AQ:AQ,1,FALSE))</f>
        <v>Soort bijgebouwGaragebox</v>
      </c>
    </row>
    <row r="4492" spans="1:16" x14ac:dyDescent="0.25">
      <c r="A4492" s="59"/>
      <c r="B4492" s="59"/>
      <c r="C4492" s="59"/>
      <c r="D4492" s="59"/>
      <c r="E4492" s="60" t="s">
        <v>10789</v>
      </c>
      <c r="F4492" s="60"/>
      <c r="G4492" s="60" t="s">
        <v>4665</v>
      </c>
      <c r="H4492" s="60"/>
      <c r="I4492" s="59">
        <f t="shared" si="74"/>
        <v>6</v>
      </c>
      <c r="J4492" s="59" t="s">
        <v>1561</v>
      </c>
      <c r="K4492" s="61"/>
      <c r="L4492" s="62" t="s">
        <v>6737</v>
      </c>
      <c r="M4492" s="62" t="s">
        <v>4665</v>
      </c>
      <c r="N4492" s="72" t="str">
        <f>VLOOKUP(M4492,'Hulpblad KAR-parser'!A:C,2,FALSE)</f>
        <v>Soort bijgebouw</v>
      </c>
      <c r="O4492" s="72" t="str">
        <f>IF(VLOOKUP(M4492,'Hulpblad KAR-parser'!A:C,3,FALSE)="","",VLOOKUP(M4492,'Hulpblad KAR-parser'!A:C,3,FALSE))</f>
        <v>Garagebox</v>
      </c>
      <c r="P4492" s="136" t="str">
        <f>IF(CONCATENATE(C4492,D4492)="","",VLOOKUP(CONCATENATE(C4492,D4492),Karakteristieken!AQ:AQ,1,FALSE))</f>
        <v/>
      </c>
    </row>
    <row r="4493" spans="1:16" x14ac:dyDescent="0.25">
      <c r="A4493" s="59">
        <v>200110786</v>
      </c>
      <c r="B4493" s="59">
        <v>200099127</v>
      </c>
      <c r="C4493" s="59" t="s">
        <v>4655</v>
      </c>
      <c r="D4493" s="59" t="s">
        <v>4688</v>
      </c>
      <c r="E4493" s="60" t="s">
        <v>4690</v>
      </c>
      <c r="F4493" s="60"/>
      <c r="G4493" s="60"/>
      <c r="H4493" s="60"/>
      <c r="I4493" s="59">
        <f t="shared" si="74"/>
        <v>27</v>
      </c>
      <c r="J4493" s="59" t="s">
        <v>1613</v>
      </c>
      <c r="K4493" s="61"/>
      <c r="L4493" s="62" t="s">
        <v>6737</v>
      </c>
      <c r="M4493" s="62" t="s">
        <v>4690</v>
      </c>
      <c r="N4493" s="72" t="str">
        <f>VLOOKUP(M4493,'Hulpblad KAR-parser'!A:C,2,FALSE)</f>
        <v>Soort bijgebouw</v>
      </c>
      <c r="O4493" s="72" t="str">
        <f>IF(VLOOKUP(M4493,'Hulpblad KAR-parser'!A:C,3,FALSE)="","",VLOOKUP(M4493,'Hulpblad KAR-parser'!A:C,3,FALSE))</f>
        <v>Gier-/Drijfmestkeld.</v>
      </c>
      <c r="P4493" s="136" t="str">
        <f>IF(CONCATENATE(C4493,D4493)="","",VLOOKUP(CONCATENATE(C4493,D4493),Karakteristieken!AQ:AQ,1,FALSE))</f>
        <v>Soort bijgebouwGier-/Drijfmestkeld.</v>
      </c>
    </row>
    <row r="4494" spans="1:16" x14ac:dyDescent="0.25">
      <c r="A4494" s="59"/>
      <c r="B4494" s="59"/>
      <c r="C4494" s="59"/>
      <c r="D4494" s="59"/>
      <c r="E4494" s="60" t="s">
        <v>10790</v>
      </c>
      <c r="F4494" s="60"/>
      <c r="G4494" s="60" t="s">
        <v>4690</v>
      </c>
      <c r="H4494" s="60"/>
      <c r="I4494" s="59">
        <f t="shared" si="74"/>
        <v>6</v>
      </c>
      <c r="J4494" s="59" t="s">
        <v>1561</v>
      </c>
      <c r="K4494" s="61"/>
      <c r="L4494" s="62" t="s">
        <v>6737</v>
      </c>
      <c r="M4494" s="62" t="s">
        <v>4690</v>
      </c>
      <c r="N4494" s="72" t="str">
        <f>VLOOKUP(M4494,'Hulpblad KAR-parser'!A:C,2,FALSE)</f>
        <v>Soort bijgebouw</v>
      </c>
      <c r="O4494" s="72" t="str">
        <f>IF(VLOOKUP(M4494,'Hulpblad KAR-parser'!A:C,3,FALSE)="","",VLOOKUP(M4494,'Hulpblad KAR-parser'!A:C,3,FALSE))</f>
        <v>Gier-/Drijfmestkeld.</v>
      </c>
      <c r="P4494" s="136" t="str">
        <f>IF(CONCATENATE(C4494,D4494)="","",VLOOKUP(CONCATENATE(C4494,D4494),Karakteristieken!AQ:AQ,1,FALSE))</f>
        <v/>
      </c>
    </row>
    <row r="4495" spans="1:16" x14ac:dyDescent="0.25">
      <c r="A4495" s="59">
        <v>200110787</v>
      </c>
      <c r="B4495" s="59">
        <v>200099128</v>
      </c>
      <c r="C4495" s="59" t="s">
        <v>4655</v>
      </c>
      <c r="D4495" s="59" t="s">
        <v>4685</v>
      </c>
      <c r="E4495" s="60" t="s">
        <v>4687</v>
      </c>
      <c r="F4495" s="60"/>
      <c r="G4495" s="60"/>
      <c r="H4495" s="60"/>
      <c r="I4495" s="59">
        <f t="shared" si="74"/>
        <v>28</v>
      </c>
      <c r="J4495" s="59" t="s">
        <v>1613</v>
      </c>
      <c r="K4495" s="61"/>
      <c r="L4495" s="62" t="s">
        <v>6737</v>
      </c>
      <c r="M4495" s="62" t="s">
        <v>4687</v>
      </c>
      <c r="N4495" s="72" t="str">
        <f>VLOOKUP(M4495,'Hulpblad KAR-parser'!A:C,2,FALSE)</f>
        <v>Soort bijgebouw</v>
      </c>
      <c r="O4495" s="72" t="str">
        <f>IF(VLOOKUP(M4495,'Hulpblad KAR-parser'!A:C,3,FALSE)="","",VLOOKUP(M4495,'Hulpblad KAR-parser'!A:C,3,FALSE))</f>
        <v>Hooi-/stro-opslag</v>
      </c>
      <c r="P4495" s="136" t="str">
        <f>IF(CONCATENATE(C4495,D4495)="","",VLOOKUP(CONCATENATE(C4495,D4495),Karakteristieken!AQ:AQ,1,FALSE))</f>
        <v>Soort bijgebouwHooi-/stro-opslag</v>
      </c>
    </row>
    <row r="4496" spans="1:16" x14ac:dyDescent="0.25">
      <c r="A4496" s="59"/>
      <c r="B4496" s="59"/>
      <c r="C4496" s="59"/>
      <c r="D4496" s="59"/>
      <c r="E4496" s="60" t="s">
        <v>10791</v>
      </c>
      <c r="F4496" s="60"/>
      <c r="G4496" s="60" t="s">
        <v>4687</v>
      </c>
      <c r="H4496" s="60"/>
      <c r="I4496" s="59">
        <f t="shared" si="74"/>
        <v>6</v>
      </c>
      <c r="J4496" s="59" t="s">
        <v>1561</v>
      </c>
      <c r="K4496" s="61"/>
      <c r="L4496" s="62" t="s">
        <v>6737</v>
      </c>
      <c r="M4496" s="62" t="s">
        <v>4687</v>
      </c>
      <c r="N4496" s="72" t="str">
        <f>VLOOKUP(M4496,'Hulpblad KAR-parser'!A:C,2,FALSE)</f>
        <v>Soort bijgebouw</v>
      </c>
      <c r="O4496" s="72" t="str">
        <f>IF(VLOOKUP(M4496,'Hulpblad KAR-parser'!A:C,3,FALSE)="","",VLOOKUP(M4496,'Hulpblad KAR-parser'!A:C,3,FALSE))</f>
        <v>Hooi-/stro-opslag</v>
      </c>
      <c r="P4496" s="136" t="str">
        <f>IF(CONCATENATE(C4496,D4496)="","",VLOOKUP(CONCATENATE(C4496,D4496),Karakteristieken!AQ:AQ,1,FALSE))</f>
        <v/>
      </c>
    </row>
    <row r="4497" spans="1:16" x14ac:dyDescent="0.25">
      <c r="A4497" s="59">
        <v>200110788</v>
      </c>
      <c r="B4497" s="59">
        <v>200099129</v>
      </c>
      <c r="C4497" s="59" t="s">
        <v>4655</v>
      </c>
      <c r="D4497" s="59" t="s">
        <v>3824</v>
      </c>
      <c r="E4497" s="60" t="s">
        <v>4667</v>
      </c>
      <c r="F4497" s="60"/>
      <c r="G4497" s="60"/>
      <c r="H4497" s="60"/>
      <c r="I4497" s="59">
        <f t="shared" si="74"/>
        <v>20</v>
      </c>
      <c r="J4497" s="59" t="s">
        <v>1613</v>
      </c>
      <c r="K4497" s="61"/>
      <c r="L4497" s="62" t="s">
        <v>6737</v>
      </c>
      <c r="M4497" s="62" t="s">
        <v>4667</v>
      </c>
      <c r="N4497" s="72" t="str">
        <f>VLOOKUP(M4497,'Hulpblad KAR-parser'!A:C,2,FALSE)</f>
        <v>Soort bijgebouw</v>
      </c>
      <c r="O4497" s="72" t="str">
        <f>IF(VLOOKUP(M4497,'Hulpblad KAR-parser'!A:C,3,FALSE)="","",VLOOKUP(M4497,'Hulpblad KAR-parser'!A:C,3,FALSE))</f>
        <v>Kas</v>
      </c>
      <c r="P4497" s="136" t="str">
        <f>IF(CONCATENATE(C4497,D4497)="","",VLOOKUP(CONCATENATE(C4497,D4497),Karakteristieken!AQ:AQ,1,FALSE))</f>
        <v>Soort bijgebouwKas</v>
      </c>
    </row>
    <row r="4498" spans="1:16" x14ac:dyDescent="0.25">
      <c r="A4498" s="59"/>
      <c r="B4498" s="59"/>
      <c r="C4498" s="59"/>
      <c r="D4498" s="59"/>
      <c r="E4498" s="60" t="s">
        <v>10792</v>
      </c>
      <c r="F4498" s="60"/>
      <c r="G4498" s="60" t="s">
        <v>4667</v>
      </c>
      <c r="H4498" s="60"/>
      <c r="I4498" s="59">
        <f t="shared" si="74"/>
        <v>6</v>
      </c>
      <c r="J4498" s="59" t="s">
        <v>1561</v>
      </c>
      <c r="K4498" s="61"/>
      <c r="L4498" s="62" t="s">
        <v>6737</v>
      </c>
      <c r="M4498" s="62" t="s">
        <v>4667</v>
      </c>
      <c r="N4498" s="72" t="str">
        <f>VLOOKUP(M4498,'Hulpblad KAR-parser'!A:C,2,FALSE)</f>
        <v>Soort bijgebouw</v>
      </c>
      <c r="O4498" s="72" t="str">
        <f>IF(VLOOKUP(M4498,'Hulpblad KAR-parser'!A:C,3,FALSE)="","",VLOOKUP(M4498,'Hulpblad KAR-parser'!A:C,3,FALSE))</f>
        <v>Kas</v>
      </c>
      <c r="P4498" s="136" t="str">
        <f>IF(CONCATENATE(C4498,D4498)="","",VLOOKUP(CONCATENATE(C4498,D4498),Karakteristieken!AQ:AQ,1,FALSE))</f>
        <v/>
      </c>
    </row>
    <row r="4499" spans="1:16" x14ac:dyDescent="0.25">
      <c r="A4499" s="59">
        <v>200110789</v>
      </c>
      <c r="B4499" s="59">
        <v>200099130</v>
      </c>
      <c r="C4499" s="59" t="s">
        <v>4655</v>
      </c>
      <c r="D4499" s="59" t="s">
        <v>4671</v>
      </c>
      <c r="E4499" s="60" t="s">
        <v>4673</v>
      </c>
      <c r="F4499" s="60"/>
      <c r="G4499" s="60"/>
      <c r="H4499" s="60"/>
      <c r="I4499" s="59">
        <f t="shared" si="74"/>
        <v>22</v>
      </c>
      <c r="J4499" s="59" t="s">
        <v>1613</v>
      </c>
      <c r="K4499" s="61"/>
      <c r="L4499" s="62" t="s">
        <v>6737</v>
      </c>
      <c r="M4499" s="62" t="s">
        <v>4673</v>
      </c>
      <c r="N4499" s="72" t="str">
        <f>VLOOKUP(M4499,'Hulpblad KAR-parser'!A:C,2,FALSE)</f>
        <v>Soort bijgebouw</v>
      </c>
      <c r="O4499" s="72" t="str">
        <f>IF(VLOOKUP(M4499,'Hulpblad KAR-parser'!A:C,3,FALSE)="","",VLOOKUP(M4499,'Hulpblad KAR-parser'!A:C,3,FALSE))</f>
        <v>Loods/Grote schuur</v>
      </c>
      <c r="P4499" s="136" t="str">
        <f>IF(CONCATENATE(C4499,D4499)="","",VLOOKUP(CONCATENATE(C4499,D4499),Karakteristieken!AQ:AQ,1,FALSE))</f>
        <v>Soort bijgebouwLoods/Grote schuur</v>
      </c>
    </row>
    <row r="4500" spans="1:16" x14ac:dyDescent="0.25">
      <c r="A4500" s="59"/>
      <c r="B4500" s="59"/>
      <c r="C4500" s="59"/>
      <c r="D4500" s="59"/>
      <c r="E4500" s="60" t="s">
        <v>10794</v>
      </c>
      <c r="F4500" s="60"/>
      <c r="G4500" s="60" t="s">
        <v>4673</v>
      </c>
      <c r="H4500" s="60"/>
      <c r="I4500" s="59">
        <f t="shared" si="74"/>
        <v>6</v>
      </c>
      <c r="J4500" s="59" t="s">
        <v>1561</v>
      </c>
      <c r="K4500" s="61"/>
      <c r="L4500" s="62" t="s">
        <v>6737</v>
      </c>
      <c r="M4500" s="62" t="s">
        <v>4673</v>
      </c>
      <c r="N4500" s="72" t="str">
        <f>VLOOKUP(M4500,'Hulpblad KAR-parser'!A:C,2,FALSE)</f>
        <v>Soort bijgebouw</v>
      </c>
      <c r="O4500" s="72" t="str">
        <f>IF(VLOOKUP(M4500,'Hulpblad KAR-parser'!A:C,3,FALSE)="","",VLOOKUP(M4500,'Hulpblad KAR-parser'!A:C,3,FALSE))</f>
        <v>Loods/Grote schuur</v>
      </c>
      <c r="P4500" s="136" t="str">
        <f>IF(CONCATENATE(C4500,D4500)="","",VLOOKUP(CONCATENATE(C4500,D4500),Karakteristieken!AQ:AQ,1,FALSE))</f>
        <v/>
      </c>
    </row>
    <row r="4501" spans="1:16" x14ac:dyDescent="0.25">
      <c r="A4501" s="59">
        <v>200110790</v>
      </c>
      <c r="B4501" s="59">
        <v>200099131</v>
      </c>
      <c r="C4501" s="59" t="s">
        <v>4655</v>
      </c>
      <c r="D4501" s="59" t="s">
        <v>4668</v>
      </c>
      <c r="E4501" s="60" t="s">
        <v>4670</v>
      </c>
      <c r="F4501" s="60"/>
      <c r="G4501" s="60"/>
      <c r="H4501" s="60"/>
      <c r="I4501" s="59">
        <f t="shared" si="74"/>
        <v>23</v>
      </c>
      <c r="J4501" s="59" t="s">
        <v>1613</v>
      </c>
      <c r="K4501" s="61"/>
      <c r="L4501" s="62" t="s">
        <v>6737</v>
      </c>
      <c r="M4501" s="62" t="s">
        <v>4670</v>
      </c>
      <c r="N4501" s="72" t="str">
        <f>VLOOKUP(M4501,'Hulpblad KAR-parser'!A:C,2,FALSE)</f>
        <v>Soort bijgebouw</v>
      </c>
      <c r="O4501" s="72" t="str">
        <f>IF(VLOOKUP(M4501,'Hulpblad KAR-parser'!A:C,3,FALSE)="","",VLOOKUP(M4501,'Hulpblad KAR-parser'!A:C,3,FALSE))</f>
        <v>Keet/Hok/Schuurtje</v>
      </c>
      <c r="P4501" s="136" t="str">
        <f>IF(CONCATENATE(C4501,D4501)="","",VLOOKUP(CONCATENATE(C4501,D4501),Karakteristieken!AQ:AQ,1,FALSE))</f>
        <v>Soort bijgebouwKeet/Hok/Schuurtje</v>
      </c>
    </row>
    <row r="4502" spans="1:16" x14ac:dyDescent="0.25">
      <c r="A4502" s="59"/>
      <c r="B4502" s="59"/>
      <c r="C4502" s="59"/>
      <c r="D4502" s="59"/>
      <c r="E4502" s="60" t="s">
        <v>10793</v>
      </c>
      <c r="F4502" s="60"/>
      <c r="G4502" s="60" t="s">
        <v>4670</v>
      </c>
      <c r="H4502" s="60"/>
      <c r="I4502" s="59">
        <f t="shared" si="74"/>
        <v>6</v>
      </c>
      <c r="J4502" s="59" t="s">
        <v>1561</v>
      </c>
      <c r="K4502" s="61"/>
      <c r="L4502" s="62" t="s">
        <v>6737</v>
      </c>
      <c r="M4502" s="62" t="s">
        <v>4670</v>
      </c>
      <c r="N4502" s="72" t="str">
        <f>VLOOKUP(M4502,'Hulpblad KAR-parser'!A:C,2,FALSE)</f>
        <v>Soort bijgebouw</v>
      </c>
      <c r="O4502" s="72" t="str">
        <f>IF(VLOOKUP(M4502,'Hulpblad KAR-parser'!A:C,3,FALSE)="","",VLOOKUP(M4502,'Hulpblad KAR-parser'!A:C,3,FALSE))</f>
        <v>Keet/Hok/Schuurtje</v>
      </c>
      <c r="P4502" s="136" t="str">
        <f>IF(CONCATENATE(C4502,D4502)="","",VLOOKUP(CONCATENATE(C4502,D4502),Karakteristieken!AQ:AQ,1,FALSE))</f>
        <v/>
      </c>
    </row>
    <row r="4503" spans="1:16" x14ac:dyDescent="0.25">
      <c r="A4503" s="59">
        <v>200137380</v>
      </c>
      <c r="B4503" s="59">
        <v>200099132</v>
      </c>
      <c r="C4503" s="59" t="s">
        <v>4655</v>
      </c>
      <c r="D4503" s="59" t="s">
        <v>3832</v>
      </c>
      <c r="E4503" s="60" t="s">
        <v>4675</v>
      </c>
      <c r="F4503" s="60"/>
      <c r="G4503" s="60"/>
      <c r="H4503" s="60"/>
      <c r="I4503" s="59">
        <f t="shared" si="74"/>
        <v>21</v>
      </c>
      <c r="J4503" s="59" t="s">
        <v>1613</v>
      </c>
      <c r="K4503" s="61"/>
      <c r="L4503" s="62" t="s">
        <v>6737</v>
      </c>
      <c r="M4503" s="62" t="s">
        <v>4675</v>
      </c>
      <c r="N4503" s="72" t="str">
        <f>VLOOKUP(M4503,'Hulpblad KAR-parser'!A:C,2,FALSE)</f>
        <v>Soort bijgebouw</v>
      </c>
      <c r="O4503" s="72" t="str">
        <f>IF(VLOOKUP(M4503,'Hulpblad KAR-parser'!A:C,3,FALSE)="","",VLOOKUP(M4503,'Hulpblad KAR-parser'!A:C,3,FALSE))</f>
        <v>Stal</v>
      </c>
      <c r="P4503" s="136" t="str">
        <f>IF(CONCATENATE(C4503,D4503)="","",VLOOKUP(CONCATENATE(C4503,D4503),Karakteristieken!AQ:AQ,1,FALSE))</f>
        <v>Soort bijgebouwStal</v>
      </c>
    </row>
    <row r="4504" spans="1:16" x14ac:dyDescent="0.25">
      <c r="A4504" s="59"/>
      <c r="B4504" s="59"/>
      <c r="C4504" s="59"/>
      <c r="D4504" s="59"/>
      <c r="E4504" s="60" t="s">
        <v>10795</v>
      </c>
      <c r="F4504" s="60"/>
      <c r="G4504" s="60" t="s">
        <v>4675</v>
      </c>
      <c r="H4504" s="60"/>
      <c r="I4504" s="59">
        <f t="shared" si="74"/>
        <v>6</v>
      </c>
      <c r="J4504" s="59" t="s">
        <v>1561</v>
      </c>
      <c r="K4504" s="61"/>
      <c r="L4504" s="62" t="s">
        <v>6737</v>
      </c>
      <c r="M4504" s="62" t="s">
        <v>4675</v>
      </c>
      <c r="N4504" s="72" t="str">
        <f>VLOOKUP(M4504,'Hulpblad KAR-parser'!A:C,2,FALSE)</f>
        <v>Soort bijgebouw</v>
      </c>
      <c r="O4504" s="72" t="str">
        <f>IF(VLOOKUP(M4504,'Hulpblad KAR-parser'!A:C,3,FALSE)="","",VLOOKUP(M4504,'Hulpblad KAR-parser'!A:C,3,FALSE))</f>
        <v>Stal</v>
      </c>
      <c r="P4504" s="136" t="str">
        <f>IF(CONCATENATE(C4504,D4504)="","",VLOOKUP(CONCATENATE(C4504,D4504),Karakteristieken!AQ:AQ,1,FALSE))</f>
        <v/>
      </c>
    </row>
    <row r="4505" spans="1:16" x14ac:dyDescent="0.25">
      <c r="A4505" s="59">
        <v>200110792</v>
      </c>
      <c r="B4505" s="59">
        <v>200099133</v>
      </c>
      <c r="C4505" s="59" t="s">
        <v>4655</v>
      </c>
      <c r="D4505" s="59" t="s">
        <v>4676</v>
      </c>
      <c r="E4505" s="60" t="s">
        <v>4678</v>
      </c>
      <c r="F4505" s="60"/>
      <c r="G4505" s="60"/>
      <c r="H4505" s="60"/>
      <c r="I4505" s="59">
        <f t="shared" si="74"/>
        <v>25</v>
      </c>
      <c r="J4505" s="59" t="s">
        <v>1613</v>
      </c>
      <c r="K4505" s="61"/>
      <c r="L4505" s="62" t="s">
        <v>6737</v>
      </c>
      <c r="M4505" s="62" t="s">
        <v>4678</v>
      </c>
      <c r="N4505" s="72" t="str">
        <f>VLOOKUP(M4505,'Hulpblad KAR-parser'!A:C,2,FALSE)</f>
        <v>Soort bijgebouw</v>
      </c>
      <c r="O4505" s="72" t="str">
        <f>IF(VLOOKUP(M4505,'Hulpblad KAR-parser'!A:C,3,FALSE)="","",VLOOKUP(M4505,'Hulpblad KAR-parser'!A:C,3,FALSE))</f>
        <v>Tuinhuis</v>
      </c>
      <c r="P4505" s="136" t="str">
        <f>IF(CONCATENATE(C4505,D4505)="","",VLOOKUP(CONCATENATE(C4505,D4505),Karakteristieken!AQ:AQ,1,FALSE))</f>
        <v>Soort bijgebouwTuinhuis</v>
      </c>
    </row>
    <row r="4506" spans="1:16" x14ac:dyDescent="0.25">
      <c r="A4506" s="59"/>
      <c r="B4506" s="59"/>
      <c r="C4506" s="59"/>
      <c r="D4506" s="59"/>
      <c r="E4506" s="60" t="s">
        <v>10796</v>
      </c>
      <c r="F4506" s="60"/>
      <c r="G4506" s="60" t="s">
        <v>4678</v>
      </c>
      <c r="H4506" s="60"/>
      <c r="I4506" s="59">
        <f t="shared" si="74"/>
        <v>6</v>
      </c>
      <c r="J4506" s="59" t="s">
        <v>1561</v>
      </c>
      <c r="K4506" s="61"/>
      <c r="L4506" s="62" t="s">
        <v>6737</v>
      </c>
      <c r="M4506" s="62" t="s">
        <v>4678</v>
      </c>
      <c r="N4506" s="72" t="str">
        <f>VLOOKUP(M4506,'Hulpblad KAR-parser'!A:C,2,FALSE)</f>
        <v>Soort bijgebouw</v>
      </c>
      <c r="O4506" s="72" t="str">
        <f>IF(VLOOKUP(M4506,'Hulpblad KAR-parser'!A:C,3,FALSE)="","",VLOOKUP(M4506,'Hulpblad KAR-parser'!A:C,3,FALSE))</f>
        <v>Tuinhuis</v>
      </c>
      <c r="P4506" s="136" t="str">
        <f>IF(CONCATENATE(C4506,D4506)="","",VLOOKUP(CONCATENATE(C4506,D4506),Karakteristieken!AQ:AQ,1,FALSE))</f>
        <v/>
      </c>
    </row>
    <row r="4507" spans="1:16" x14ac:dyDescent="0.25">
      <c r="A4507" s="59">
        <v>200112665</v>
      </c>
      <c r="B4507" s="59">
        <v>200101988</v>
      </c>
      <c r="C4507" s="59" t="s">
        <v>4655</v>
      </c>
      <c r="D4507" s="59" t="s">
        <v>4691</v>
      </c>
      <c r="E4507" s="60" t="s">
        <v>4694</v>
      </c>
      <c r="F4507" s="60"/>
      <c r="G4507" s="60"/>
      <c r="H4507" s="60"/>
      <c r="I4507" s="59">
        <f t="shared" si="74"/>
        <v>28</v>
      </c>
      <c r="J4507" s="59" t="s">
        <v>1613</v>
      </c>
      <c r="K4507" s="61"/>
      <c r="L4507" s="62" t="s">
        <v>6737</v>
      </c>
      <c r="M4507" s="62" t="s">
        <v>4694</v>
      </c>
      <c r="N4507" s="72" t="str">
        <f>VLOOKUP(M4507,'Hulpblad KAR-parser'!A:C,2,FALSE)</f>
        <v>Soort bijgebouw</v>
      </c>
      <c r="O4507" s="72" t="str">
        <f>IF(VLOOKUP(M4507,'Hulpblad KAR-parser'!A:C,3,FALSE)="","",VLOOKUP(M4507,'Hulpblad KAR-parser'!A:C,3,FALSE))</f>
        <v>Windturbine</v>
      </c>
      <c r="P4507" s="136" t="str">
        <f>IF(CONCATENATE(C4507,D4507)="","",VLOOKUP(CONCATENATE(C4507,D4507),Karakteristieken!AQ:AQ,1,FALSE))</f>
        <v>Soort bijgebouwWindturbine</v>
      </c>
    </row>
    <row r="4508" spans="1:16" x14ac:dyDescent="0.25">
      <c r="A4508" s="59"/>
      <c r="B4508" s="59"/>
      <c r="C4508" s="59"/>
      <c r="D4508" s="59"/>
      <c r="E4508" s="60" t="s">
        <v>10797</v>
      </c>
      <c r="F4508" s="60"/>
      <c r="G4508" s="60" t="s">
        <v>4694</v>
      </c>
      <c r="H4508" s="60"/>
      <c r="I4508" s="59">
        <f t="shared" si="74"/>
        <v>6</v>
      </c>
      <c r="J4508" s="59" t="s">
        <v>1561</v>
      </c>
      <c r="K4508" s="61"/>
      <c r="L4508" s="62" t="s">
        <v>6737</v>
      </c>
      <c r="M4508" s="62" t="s">
        <v>4694</v>
      </c>
      <c r="N4508" s="72" t="str">
        <f>VLOOKUP(M4508,'Hulpblad KAR-parser'!A:C,2,FALSE)</f>
        <v>Soort bijgebouw</v>
      </c>
      <c r="O4508" s="72" t="str">
        <f>IF(VLOOKUP(M4508,'Hulpblad KAR-parser'!A:C,3,FALSE)="","",VLOOKUP(M4508,'Hulpblad KAR-parser'!A:C,3,FALSE))</f>
        <v>Windturbine</v>
      </c>
      <c r="P4508" s="136" t="str">
        <f>IF(CONCATENATE(C4508,D4508)="","",VLOOKUP(CONCATENATE(C4508,D4508),Karakteristieken!AQ:AQ,1,FALSE))</f>
        <v/>
      </c>
    </row>
    <row r="4509" spans="1:16" x14ac:dyDescent="0.25">
      <c r="A4509" s="59"/>
      <c r="B4509" s="59"/>
      <c r="C4509" s="59"/>
      <c r="D4509" s="59"/>
      <c r="E4509" s="60" t="s">
        <v>10798</v>
      </c>
      <c r="F4509" s="60"/>
      <c r="G4509" s="60" t="s">
        <v>4694</v>
      </c>
      <c r="H4509" s="60"/>
      <c r="I4509" s="59">
        <f t="shared" si="74"/>
        <v>17</v>
      </c>
      <c r="J4509" s="59" t="s">
        <v>1561</v>
      </c>
      <c r="K4509" s="61"/>
      <c r="L4509" s="62" t="s">
        <v>6737</v>
      </c>
      <c r="M4509" s="62" t="s">
        <v>4694</v>
      </c>
      <c r="N4509" s="72" t="str">
        <f>VLOOKUP(M4509,'Hulpblad KAR-parser'!A:C,2,FALSE)</f>
        <v>Soort bijgebouw</v>
      </c>
      <c r="O4509" s="72" t="str">
        <f>IF(VLOOKUP(M4509,'Hulpblad KAR-parser'!A:C,3,FALSE)="","",VLOOKUP(M4509,'Hulpblad KAR-parser'!A:C,3,FALSE))</f>
        <v>Windturbine</v>
      </c>
      <c r="P4509" s="136" t="str">
        <f>IF(CONCATENATE(C4509,D4509)="","",VLOOKUP(CONCATENATE(C4509,D4509),Karakteristieken!AQ:AQ,1,FALSE))</f>
        <v/>
      </c>
    </row>
    <row r="4510" spans="1:16" x14ac:dyDescent="0.25">
      <c r="A4510" s="59"/>
      <c r="B4510" s="59"/>
      <c r="C4510" s="59"/>
      <c r="D4510" s="59"/>
      <c r="E4510" s="60" t="s">
        <v>10799</v>
      </c>
      <c r="F4510" s="60"/>
      <c r="G4510" s="60" t="s">
        <v>4694</v>
      </c>
      <c r="H4510" s="60"/>
      <c r="I4510" s="59">
        <f t="shared" si="74"/>
        <v>12</v>
      </c>
      <c r="J4510" s="59" t="s">
        <v>1561</v>
      </c>
      <c r="K4510" s="61"/>
      <c r="L4510" s="62" t="s">
        <v>6737</v>
      </c>
      <c r="M4510" s="62" t="s">
        <v>4694</v>
      </c>
      <c r="N4510" s="72" t="str">
        <f>VLOOKUP(M4510,'Hulpblad KAR-parser'!A:C,2,FALSE)</f>
        <v>Soort bijgebouw</v>
      </c>
      <c r="O4510" s="72" t="str">
        <f>IF(VLOOKUP(M4510,'Hulpblad KAR-parser'!A:C,3,FALSE)="","",VLOOKUP(M4510,'Hulpblad KAR-parser'!A:C,3,FALSE))</f>
        <v>Windturbine</v>
      </c>
      <c r="P4510" s="136" t="str">
        <f>IF(CONCATENATE(C4510,D4510)="","",VLOOKUP(CONCATENATE(C4510,D4510),Karakteristieken!AQ:AQ,1,FALSE))</f>
        <v/>
      </c>
    </row>
    <row r="4511" spans="1:16" x14ac:dyDescent="0.25">
      <c r="A4511" s="59">
        <v>200099800</v>
      </c>
      <c r="B4511" s="59">
        <v>200099700</v>
      </c>
      <c r="C4511" s="59" t="s">
        <v>4655</v>
      </c>
      <c r="D4511" s="59" t="s">
        <v>4695</v>
      </c>
      <c r="E4511" s="60" t="s">
        <v>4697</v>
      </c>
      <c r="F4511" s="60"/>
      <c r="G4511" s="60"/>
      <c r="H4511" s="60"/>
      <c r="I4511" s="59">
        <f t="shared" si="74"/>
        <v>25</v>
      </c>
      <c r="J4511" s="59" t="s">
        <v>1613</v>
      </c>
      <c r="K4511" s="61"/>
      <c r="L4511" s="62" t="s">
        <v>6737</v>
      </c>
      <c r="M4511" s="62" t="s">
        <v>4697</v>
      </c>
      <c r="N4511" s="72" t="str">
        <f>VLOOKUP(M4511,'Hulpblad KAR-parser'!A:C,2,FALSE)</f>
        <v>Soort bijgebouw</v>
      </c>
      <c r="O4511" s="72" t="str">
        <f>IF(VLOOKUP(M4511,'Hulpblad KAR-parser'!A:C,3,FALSE)="","",VLOOKUP(M4511,'Hulpblad KAR-parser'!A:C,3,FALSE))</f>
        <v>Zendmast</v>
      </c>
      <c r="P4511" s="136" t="str">
        <f>IF(CONCATENATE(C4511,D4511)="","",VLOOKUP(CONCATENATE(C4511,D4511),Karakteristieken!AQ:AQ,1,FALSE))</f>
        <v>Soort bijgebouwZendmast</v>
      </c>
    </row>
    <row r="4512" spans="1:16" x14ac:dyDescent="0.25">
      <c r="A4512" s="59"/>
      <c r="B4512" s="59"/>
      <c r="C4512" s="59"/>
      <c r="D4512" s="59"/>
      <c r="E4512" s="60" t="s">
        <v>10800</v>
      </c>
      <c r="F4512" s="60"/>
      <c r="G4512" s="60" t="s">
        <v>4697</v>
      </c>
      <c r="H4512" s="60"/>
      <c r="I4512" s="59">
        <f t="shared" si="74"/>
        <v>6</v>
      </c>
      <c r="J4512" s="59" t="s">
        <v>1561</v>
      </c>
      <c r="K4512" s="61"/>
      <c r="L4512" s="62" t="s">
        <v>6737</v>
      </c>
      <c r="M4512" s="62" t="s">
        <v>4697</v>
      </c>
      <c r="N4512" s="72" t="str">
        <f>VLOOKUP(M4512,'Hulpblad KAR-parser'!A:C,2,FALSE)</f>
        <v>Soort bijgebouw</v>
      </c>
      <c r="O4512" s="72" t="str">
        <f>IF(VLOOKUP(M4512,'Hulpblad KAR-parser'!A:C,3,FALSE)="","",VLOOKUP(M4512,'Hulpblad KAR-parser'!A:C,3,FALSE))</f>
        <v>Zendmast</v>
      </c>
      <c r="P4512" s="136" t="str">
        <f>IF(CONCATENATE(C4512,D4512)="","",VLOOKUP(CONCATENATE(C4512,D4512),Karakteristieken!AQ:AQ,1,FALSE))</f>
        <v/>
      </c>
    </row>
    <row r="4513" spans="1:16" x14ac:dyDescent="0.25">
      <c r="A4513" s="59"/>
      <c r="B4513" s="59"/>
      <c r="C4513" s="59"/>
      <c r="D4513" s="59"/>
      <c r="E4513" s="60" t="s">
        <v>10801</v>
      </c>
      <c r="F4513" s="60"/>
      <c r="G4513" s="60" t="s">
        <v>4697</v>
      </c>
      <c r="H4513" s="60"/>
      <c r="I4513" s="59">
        <f t="shared" si="74"/>
        <v>9</v>
      </c>
      <c r="J4513" s="59" t="s">
        <v>1561</v>
      </c>
      <c r="K4513" s="61"/>
      <c r="L4513" s="62" t="s">
        <v>6737</v>
      </c>
      <c r="M4513" s="62" t="s">
        <v>4697</v>
      </c>
      <c r="N4513" s="72" t="str">
        <f>VLOOKUP(M4513,'Hulpblad KAR-parser'!A:C,2,FALSE)</f>
        <v>Soort bijgebouw</v>
      </c>
      <c r="O4513" s="72" t="str">
        <f>IF(VLOOKUP(M4513,'Hulpblad KAR-parser'!A:C,3,FALSE)="","",VLOOKUP(M4513,'Hulpblad KAR-parser'!A:C,3,FALSE))</f>
        <v>Zendmast</v>
      </c>
      <c r="P4513" s="136" t="str">
        <f>IF(CONCATENATE(C4513,D4513)="","",VLOOKUP(CONCATENATE(C4513,D4513),Karakteristieken!AQ:AQ,1,FALSE))</f>
        <v/>
      </c>
    </row>
    <row r="4514" spans="1:16" x14ac:dyDescent="0.25">
      <c r="A4514" s="67">
        <v>200110793</v>
      </c>
      <c r="B4514" s="67">
        <v>200099134</v>
      </c>
      <c r="C4514" s="67" t="s">
        <v>4698</v>
      </c>
      <c r="D4514" s="67"/>
      <c r="E4514" s="68" t="s">
        <v>6486</v>
      </c>
      <c r="F4514" s="68"/>
      <c r="G4514" s="68"/>
      <c r="H4514" s="68"/>
      <c r="I4514" s="67">
        <f t="shared" si="74"/>
        <v>20</v>
      </c>
      <c r="J4514" s="67" t="s">
        <v>1613</v>
      </c>
      <c r="K4514" s="91" t="s">
        <v>12550</v>
      </c>
      <c r="L4514" s="62" t="s">
        <v>6737</v>
      </c>
      <c r="M4514" s="62" t="s">
        <v>6486</v>
      </c>
      <c r="N4514" s="72" t="e">
        <f>VLOOKUP(M4514,'Hulpblad KAR-parser'!A:C,2,FALSE)</f>
        <v>#N/A</v>
      </c>
      <c r="O4514" s="72" t="e">
        <f>IF(VLOOKUP(M4514,'Hulpblad KAR-parser'!A:C,3,FALSE)="","",VLOOKUP(M4514,'Hulpblad KAR-parser'!A:C,3,FALSE))</f>
        <v>#N/A</v>
      </c>
      <c r="P4514" s="136" t="e">
        <f>IF(CONCATENATE(C4514,D4514)="","",VLOOKUP(CONCATENATE(C4514,D4514),Karakteristieken!AQ:AQ,1,FALSE))</f>
        <v>#N/A</v>
      </c>
    </row>
    <row r="4515" spans="1:16" x14ac:dyDescent="0.25">
      <c r="A4515" s="67"/>
      <c r="B4515" s="67"/>
      <c r="C4515" s="67"/>
      <c r="D4515" s="67"/>
      <c r="E4515" s="68" t="s">
        <v>10812</v>
      </c>
      <c r="F4515" s="68"/>
      <c r="G4515" s="68" t="s">
        <v>6486</v>
      </c>
      <c r="H4515" s="68"/>
      <c r="I4515" s="67">
        <f t="shared" si="74"/>
        <v>7</v>
      </c>
      <c r="J4515" s="67" t="s">
        <v>1561</v>
      </c>
      <c r="K4515" s="91" t="s">
        <v>12550</v>
      </c>
      <c r="L4515" s="62" t="s">
        <v>6737</v>
      </c>
      <c r="M4515" s="62" t="s">
        <v>6486</v>
      </c>
      <c r="N4515" s="72" t="e">
        <f>VLOOKUP(M4515,'Hulpblad KAR-parser'!A:C,2,FALSE)</f>
        <v>#N/A</v>
      </c>
      <c r="O4515" s="72" t="e">
        <f>IF(VLOOKUP(M4515,'Hulpblad KAR-parser'!A:C,3,FALSE)="","",VLOOKUP(M4515,'Hulpblad KAR-parser'!A:C,3,FALSE))</f>
        <v>#N/A</v>
      </c>
      <c r="P4515" s="136" t="str">
        <f>IF(CONCATENATE(C4515,D4515)="","",VLOOKUP(CONCATENATE(C4515,D4515),Karakteristieken!AQ:AQ,1,FALSE))</f>
        <v/>
      </c>
    </row>
    <row r="4516" spans="1:16" x14ac:dyDescent="0.25">
      <c r="A4516" s="59">
        <v>200110794</v>
      </c>
      <c r="B4516" s="59">
        <v>200099135</v>
      </c>
      <c r="C4516" s="59" t="s">
        <v>4698</v>
      </c>
      <c r="D4516" s="59" t="s">
        <v>4699</v>
      </c>
      <c r="E4516" s="60" t="s">
        <v>4702</v>
      </c>
      <c r="F4516" s="60"/>
      <c r="G4516" s="60"/>
      <c r="H4516" s="60"/>
      <c r="I4516" s="59">
        <f t="shared" si="74"/>
        <v>29</v>
      </c>
      <c r="J4516" s="59" t="s">
        <v>1613</v>
      </c>
      <c r="K4516" s="61"/>
      <c r="L4516" s="62" t="s">
        <v>6737</v>
      </c>
      <c r="M4516" s="62" t="s">
        <v>4702</v>
      </c>
      <c r="N4516" s="72" t="str">
        <f>VLOOKUP(M4516,'Hulpblad KAR-parser'!A:C,2,FALSE)</f>
        <v>Soort bom/explosief</v>
      </c>
      <c r="O4516" s="72" t="str">
        <f>IF(VLOOKUP(M4516,'Hulpblad KAR-parser'!A:C,3,FALSE)="","",VLOOKUP(M4516,'Hulpblad KAR-parser'!A:C,3,FALSE))</f>
        <v>Brandbom</v>
      </c>
      <c r="P4516" s="136" t="str">
        <f>IF(CONCATENATE(C4516,D4516)="","",VLOOKUP(CONCATENATE(C4516,D4516),Karakteristieken!AQ:AQ,1,FALSE))</f>
        <v>Soort bom/explosiefBrandbom</v>
      </c>
    </row>
    <row r="4517" spans="1:16" x14ac:dyDescent="0.25">
      <c r="A4517" s="59"/>
      <c r="B4517" s="59"/>
      <c r="C4517" s="59"/>
      <c r="D4517" s="59"/>
      <c r="E4517" s="60" t="s">
        <v>10803</v>
      </c>
      <c r="F4517" s="60"/>
      <c r="G4517" s="60" t="s">
        <v>4702</v>
      </c>
      <c r="H4517" s="60"/>
      <c r="I4517" s="59">
        <f t="shared" si="74"/>
        <v>6</v>
      </c>
      <c r="J4517" s="59" t="s">
        <v>1561</v>
      </c>
      <c r="K4517" s="61"/>
      <c r="L4517" s="62" t="s">
        <v>6737</v>
      </c>
      <c r="M4517" s="62" t="s">
        <v>4702</v>
      </c>
      <c r="N4517" s="72" t="str">
        <f>VLOOKUP(M4517,'Hulpblad KAR-parser'!A:C,2,FALSE)</f>
        <v>Soort bom/explosief</v>
      </c>
      <c r="O4517" s="72" t="str">
        <f>IF(VLOOKUP(M4517,'Hulpblad KAR-parser'!A:C,3,FALSE)="","",VLOOKUP(M4517,'Hulpblad KAR-parser'!A:C,3,FALSE))</f>
        <v>Brandbom</v>
      </c>
      <c r="P4517" s="136" t="str">
        <f>IF(CONCATENATE(C4517,D4517)="","",VLOOKUP(CONCATENATE(C4517,D4517),Karakteristieken!AQ:AQ,1,FALSE))</f>
        <v/>
      </c>
    </row>
    <row r="4518" spans="1:16" x14ac:dyDescent="0.25">
      <c r="A4518" s="59">
        <v>200110795</v>
      </c>
      <c r="B4518" s="59">
        <v>200099136</v>
      </c>
      <c r="C4518" s="59" t="s">
        <v>4698</v>
      </c>
      <c r="D4518" s="59" t="s">
        <v>4703</v>
      </c>
      <c r="E4518" s="60" t="s">
        <v>4705</v>
      </c>
      <c r="F4518" s="60"/>
      <c r="G4518" s="60"/>
      <c r="H4518" s="60"/>
      <c r="I4518" s="59">
        <f t="shared" si="74"/>
        <v>29</v>
      </c>
      <c r="J4518" s="59" t="s">
        <v>1613</v>
      </c>
      <c r="K4518" s="61"/>
      <c r="L4518" s="62" t="s">
        <v>6737</v>
      </c>
      <c r="M4518" s="62" t="s">
        <v>4705</v>
      </c>
      <c r="N4518" s="72" t="str">
        <f>VLOOKUP(M4518,'Hulpblad KAR-parser'!A:C,2,FALSE)</f>
        <v>Soort bom/explosief</v>
      </c>
      <c r="O4518" s="72" t="str">
        <f>IF(VLOOKUP(M4518,'Hulpblad KAR-parser'!A:C,3,FALSE)="","",VLOOKUP(M4518,'Hulpblad KAR-parser'!A:C,3,FALSE))</f>
        <v>CBRN bom</v>
      </c>
      <c r="P4518" s="136" t="str">
        <f>IF(CONCATENATE(C4518,D4518)="","",VLOOKUP(CONCATENATE(C4518,D4518),Karakteristieken!AQ:AQ,1,FALSE))</f>
        <v>Soort bom/explosiefCBRN bom</v>
      </c>
    </row>
    <row r="4519" spans="1:16" x14ac:dyDescent="0.25">
      <c r="A4519" s="59"/>
      <c r="B4519" s="59"/>
      <c r="C4519" s="59"/>
      <c r="D4519" s="59"/>
      <c r="E4519" s="60" t="s">
        <v>10804</v>
      </c>
      <c r="F4519" s="60"/>
      <c r="G4519" s="60" t="s">
        <v>4705</v>
      </c>
      <c r="H4519" s="60"/>
      <c r="I4519" s="59">
        <f t="shared" si="74"/>
        <v>7</v>
      </c>
      <c r="J4519" s="59" t="s">
        <v>1561</v>
      </c>
      <c r="K4519" s="61"/>
      <c r="L4519" s="62" t="s">
        <v>6737</v>
      </c>
      <c r="M4519" s="62" t="s">
        <v>4705</v>
      </c>
      <c r="N4519" s="72" t="str">
        <f>VLOOKUP(M4519,'Hulpblad KAR-parser'!A:C,2,FALSE)</f>
        <v>Soort bom/explosief</v>
      </c>
      <c r="O4519" s="72" t="str">
        <f>IF(VLOOKUP(M4519,'Hulpblad KAR-parser'!A:C,3,FALSE)="","",VLOOKUP(M4519,'Hulpblad KAR-parser'!A:C,3,FALSE))</f>
        <v>CBRN bom</v>
      </c>
      <c r="P4519" s="136" t="str">
        <f>IF(CONCATENATE(C4519,D4519)="","",VLOOKUP(CONCATENATE(C4519,D4519),Karakteristieken!AQ:AQ,1,FALSE))</f>
        <v/>
      </c>
    </row>
    <row r="4520" spans="1:16" x14ac:dyDescent="0.25">
      <c r="A4520" s="59">
        <v>200110796</v>
      </c>
      <c r="B4520" s="59">
        <v>200099137</v>
      </c>
      <c r="C4520" s="59" t="s">
        <v>4698</v>
      </c>
      <c r="D4520" s="59" t="s">
        <v>4706</v>
      </c>
      <c r="E4520" s="60" t="s">
        <v>4708</v>
      </c>
      <c r="F4520" s="60"/>
      <c r="G4520" s="60"/>
      <c r="H4520" s="60"/>
      <c r="I4520" s="59">
        <f t="shared" si="74"/>
        <v>30</v>
      </c>
      <c r="J4520" s="59" t="s">
        <v>1613</v>
      </c>
      <c r="K4520" s="61"/>
      <c r="L4520" s="62" t="s">
        <v>6737</v>
      </c>
      <c r="M4520" s="62" t="s">
        <v>4708</v>
      </c>
      <c r="N4520" s="72" t="str">
        <f>VLOOKUP(M4520,'Hulpblad KAR-parser'!A:C,2,FALSE)</f>
        <v>Soort bom/explosief</v>
      </c>
      <c r="O4520" s="72" t="str">
        <f>IF(VLOOKUP(M4520,'Hulpblad KAR-parser'!A:C,3,FALSE)="","",VLOOKUP(M4520,'Hulpblad KAR-parser'!A:C,3,FALSE))</f>
        <v>Crofty-Bom</v>
      </c>
      <c r="P4520" s="136" t="str">
        <f>IF(CONCATENATE(C4520,D4520)="","",VLOOKUP(CONCATENATE(C4520,D4520),Karakteristieken!AQ:AQ,1,FALSE))</f>
        <v>Soort bom/explosiefCrofty-Bom</v>
      </c>
    </row>
    <row r="4521" spans="1:16" x14ac:dyDescent="0.25">
      <c r="A4521" s="59"/>
      <c r="B4521" s="59"/>
      <c r="C4521" s="59"/>
      <c r="D4521" s="59"/>
      <c r="E4521" s="60" t="s">
        <v>10805</v>
      </c>
      <c r="F4521" s="60"/>
      <c r="G4521" s="60" t="s">
        <v>4708</v>
      </c>
      <c r="H4521" s="60"/>
      <c r="I4521" s="59">
        <f t="shared" si="74"/>
        <v>7</v>
      </c>
      <c r="J4521" s="59" t="s">
        <v>1561</v>
      </c>
      <c r="K4521" s="61"/>
      <c r="L4521" s="62" t="s">
        <v>6737</v>
      </c>
      <c r="M4521" s="62" t="s">
        <v>4708</v>
      </c>
      <c r="N4521" s="72" t="str">
        <f>VLOOKUP(M4521,'Hulpblad KAR-parser'!A:C,2,FALSE)</f>
        <v>Soort bom/explosief</v>
      </c>
      <c r="O4521" s="72" t="str">
        <f>IF(VLOOKUP(M4521,'Hulpblad KAR-parser'!A:C,3,FALSE)="","",VLOOKUP(M4521,'Hulpblad KAR-parser'!A:C,3,FALSE))</f>
        <v>Crofty-Bom</v>
      </c>
      <c r="P4521" s="136" t="str">
        <f>IF(CONCATENATE(C4521,D4521)="","",VLOOKUP(CONCATENATE(C4521,D4521),Karakteristieken!AQ:AQ,1,FALSE))</f>
        <v/>
      </c>
    </row>
    <row r="4522" spans="1:16" x14ac:dyDescent="0.25">
      <c r="A4522" s="59">
        <v>200110797</v>
      </c>
      <c r="B4522" s="59">
        <v>200099138</v>
      </c>
      <c r="C4522" s="59" t="s">
        <v>4698</v>
      </c>
      <c r="D4522" s="59" t="s">
        <v>4709</v>
      </c>
      <c r="E4522" s="60" t="s">
        <v>4711</v>
      </c>
      <c r="F4522" s="60"/>
      <c r="G4522" s="60"/>
      <c r="H4522" s="60"/>
      <c r="I4522" s="59">
        <f t="shared" si="74"/>
        <v>29</v>
      </c>
      <c r="J4522" s="59" t="s">
        <v>1613</v>
      </c>
      <c r="K4522" s="61"/>
      <c r="L4522" s="62" t="s">
        <v>6737</v>
      </c>
      <c r="M4522" s="62" t="s">
        <v>4711</v>
      </c>
      <c r="N4522" s="72" t="str">
        <f>VLOOKUP(M4522,'Hulpblad KAR-parser'!A:C,2,FALSE)</f>
        <v>Soort bom/explosief</v>
      </c>
      <c r="O4522" s="72" t="str">
        <f>IF(VLOOKUP(M4522,'Hulpblad KAR-parser'!A:C,3,FALSE)="","",VLOOKUP(M4522,'Hulpblad KAR-parser'!A:C,3,FALSE))</f>
        <v>Explosieve Bom</v>
      </c>
      <c r="P4522" s="136" t="str">
        <f>IF(CONCATENATE(C4522,D4522)="","",VLOOKUP(CONCATENATE(C4522,D4522),Karakteristieken!AQ:AQ,1,FALSE))</f>
        <v>Soort bom/explosiefExplosieve Bom</v>
      </c>
    </row>
    <row r="4523" spans="1:16" x14ac:dyDescent="0.25">
      <c r="A4523" s="59"/>
      <c r="B4523" s="59"/>
      <c r="C4523" s="59"/>
      <c r="D4523" s="59"/>
      <c r="E4523" s="60" t="s">
        <v>10806</v>
      </c>
      <c r="F4523" s="60"/>
      <c r="G4523" s="60" t="s">
        <v>4711</v>
      </c>
      <c r="H4523" s="60"/>
      <c r="I4523" s="59">
        <f t="shared" si="74"/>
        <v>7</v>
      </c>
      <c r="J4523" s="59" t="s">
        <v>1561</v>
      </c>
      <c r="K4523" s="61"/>
      <c r="L4523" s="62" t="s">
        <v>6737</v>
      </c>
      <c r="M4523" s="62" t="s">
        <v>4711</v>
      </c>
      <c r="N4523" s="72" t="str">
        <f>VLOOKUP(M4523,'Hulpblad KAR-parser'!A:C,2,FALSE)</f>
        <v>Soort bom/explosief</v>
      </c>
      <c r="O4523" s="72" t="str">
        <f>IF(VLOOKUP(M4523,'Hulpblad KAR-parser'!A:C,3,FALSE)="","",VLOOKUP(M4523,'Hulpblad KAR-parser'!A:C,3,FALSE))</f>
        <v>Explosieve Bom</v>
      </c>
      <c r="P4523" s="136" t="str">
        <f>IF(CONCATENATE(C4523,D4523)="","",VLOOKUP(CONCATENATE(C4523,D4523),Karakteristieken!AQ:AQ,1,FALSE))</f>
        <v/>
      </c>
    </row>
    <row r="4524" spans="1:16" x14ac:dyDescent="0.25">
      <c r="A4524" s="59">
        <v>200110798</v>
      </c>
      <c r="B4524" s="59">
        <v>200099139</v>
      </c>
      <c r="C4524" s="59" t="s">
        <v>4698</v>
      </c>
      <c r="D4524" s="59" t="s">
        <v>4712</v>
      </c>
      <c r="E4524" s="60" t="s">
        <v>4714</v>
      </c>
      <c r="F4524" s="60"/>
      <c r="G4524" s="60"/>
      <c r="H4524" s="60"/>
      <c r="I4524" s="59">
        <f t="shared" si="74"/>
        <v>30</v>
      </c>
      <c r="J4524" s="59" t="s">
        <v>1613</v>
      </c>
      <c r="K4524" s="61"/>
      <c r="L4524" s="62" t="s">
        <v>6737</v>
      </c>
      <c r="M4524" s="62" t="s">
        <v>4714</v>
      </c>
      <c r="N4524" s="72" t="str">
        <f>VLOOKUP(M4524,'Hulpblad KAR-parser'!A:C,2,FALSE)</f>
        <v>Soort bom/explosief</v>
      </c>
      <c r="O4524" s="72" t="str">
        <f>IF(VLOOKUP(M4524,'Hulpblad KAR-parser'!A:C,3,FALSE)="","",VLOOKUP(M4524,'Hulpblad KAR-parser'!A:C,3,FALSE))</f>
        <v>Explosieve stof</v>
      </c>
      <c r="P4524" s="136" t="str">
        <f>IF(CONCATENATE(C4524,D4524)="","",VLOOKUP(CONCATENATE(C4524,D4524),Karakteristieken!AQ:AQ,1,FALSE))</f>
        <v>Soort bom/explosiefExplosieve stof</v>
      </c>
    </row>
    <row r="4525" spans="1:16" x14ac:dyDescent="0.25">
      <c r="A4525" s="59"/>
      <c r="B4525" s="59"/>
      <c r="C4525" s="59"/>
      <c r="D4525" s="59"/>
      <c r="E4525" s="60" t="s">
        <v>10807</v>
      </c>
      <c r="F4525" s="60"/>
      <c r="G4525" s="60" t="s">
        <v>4714</v>
      </c>
      <c r="H4525" s="60"/>
      <c r="I4525" s="59">
        <f t="shared" si="74"/>
        <v>7</v>
      </c>
      <c r="J4525" s="59" t="s">
        <v>1561</v>
      </c>
      <c r="K4525" s="61"/>
      <c r="L4525" s="62" t="s">
        <v>6737</v>
      </c>
      <c r="M4525" s="62" t="s">
        <v>4714</v>
      </c>
      <c r="N4525" s="72" t="str">
        <f>VLOOKUP(M4525,'Hulpblad KAR-parser'!A:C,2,FALSE)</f>
        <v>Soort bom/explosief</v>
      </c>
      <c r="O4525" s="72" t="str">
        <f>IF(VLOOKUP(M4525,'Hulpblad KAR-parser'!A:C,3,FALSE)="","",VLOOKUP(M4525,'Hulpblad KAR-parser'!A:C,3,FALSE))</f>
        <v>Explosieve stof</v>
      </c>
      <c r="P4525" s="136" t="str">
        <f>IF(CONCATENATE(C4525,D4525)="","",VLOOKUP(CONCATENATE(C4525,D4525),Karakteristieken!AQ:AQ,1,FALSE))</f>
        <v/>
      </c>
    </row>
    <row r="4526" spans="1:16" x14ac:dyDescent="0.25">
      <c r="A4526" s="59">
        <v>200110799</v>
      </c>
      <c r="B4526" s="59">
        <v>200099140</v>
      </c>
      <c r="C4526" s="59" t="s">
        <v>4698</v>
      </c>
      <c r="D4526" s="59" t="s">
        <v>4715</v>
      </c>
      <c r="E4526" s="60" t="s">
        <v>4717</v>
      </c>
      <c r="F4526" s="60"/>
      <c r="G4526" s="60"/>
      <c r="H4526" s="60"/>
      <c r="I4526" s="59">
        <f t="shared" ref="I4526:I4589" si="75">LEN(E4526)</f>
        <v>27</v>
      </c>
      <c r="J4526" s="59" t="s">
        <v>1613</v>
      </c>
      <c r="K4526" s="61"/>
      <c r="L4526" s="62" t="s">
        <v>6737</v>
      </c>
      <c r="M4526" s="62" t="s">
        <v>4717</v>
      </c>
      <c r="N4526" s="72" t="str">
        <f>VLOOKUP(M4526,'Hulpblad KAR-parser'!A:C,2,FALSE)</f>
        <v>Soort bom/explosief</v>
      </c>
      <c r="O4526" s="72" t="str">
        <f>IF(VLOOKUP(M4526,'Hulpblad KAR-parser'!A:C,3,FALSE)="","",VLOOKUP(M4526,'Hulpblad KAR-parser'!A:C,3,FALSE))</f>
        <v>Handgranaat</v>
      </c>
      <c r="P4526" s="136" t="str">
        <f>IF(CONCATENATE(C4526,D4526)="","",VLOOKUP(CONCATENATE(C4526,D4526),Karakteristieken!AQ:AQ,1,FALSE))</f>
        <v>Soort bom/explosiefHandgranaat</v>
      </c>
    </row>
    <row r="4527" spans="1:16" x14ac:dyDescent="0.25">
      <c r="A4527" s="59"/>
      <c r="B4527" s="59"/>
      <c r="C4527" s="59"/>
      <c r="D4527" s="59"/>
      <c r="E4527" s="60" t="s">
        <v>10808</v>
      </c>
      <c r="F4527" s="60"/>
      <c r="G4527" s="60" t="s">
        <v>4717</v>
      </c>
      <c r="H4527" s="60"/>
      <c r="I4527" s="59">
        <f t="shared" si="75"/>
        <v>7</v>
      </c>
      <c r="J4527" s="59" t="s">
        <v>1561</v>
      </c>
      <c r="K4527" s="61"/>
      <c r="L4527" s="62" t="s">
        <v>6737</v>
      </c>
      <c r="M4527" s="62" t="s">
        <v>4717</v>
      </c>
      <c r="N4527" s="72" t="str">
        <f>VLOOKUP(M4527,'Hulpblad KAR-parser'!A:C,2,FALSE)</f>
        <v>Soort bom/explosief</v>
      </c>
      <c r="O4527" s="72" t="str">
        <f>IF(VLOOKUP(M4527,'Hulpblad KAR-parser'!A:C,3,FALSE)="","",VLOOKUP(M4527,'Hulpblad KAR-parser'!A:C,3,FALSE))</f>
        <v>Handgranaat</v>
      </c>
      <c r="P4527" s="136" t="str">
        <f>IF(CONCATENATE(C4527,D4527)="","",VLOOKUP(CONCATENATE(C4527,D4527),Karakteristieken!AQ:AQ,1,FALSE))</f>
        <v/>
      </c>
    </row>
    <row r="4528" spans="1:16" x14ac:dyDescent="0.25">
      <c r="A4528" s="59">
        <v>200110800</v>
      </c>
      <c r="B4528" s="59">
        <v>200099141</v>
      </c>
      <c r="C4528" s="59" t="s">
        <v>4698</v>
      </c>
      <c r="D4528" s="59" t="s">
        <v>4718</v>
      </c>
      <c r="E4528" s="60" t="s">
        <v>4720</v>
      </c>
      <c r="F4528" s="60"/>
      <c r="G4528" s="60"/>
      <c r="H4528" s="60"/>
      <c r="I4528" s="59">
        <f t="shared" si="75"/>
        <v>24</v>
      </c>
      <c r="J4528" s="59" t="s">
        <v>1613</v>
      </c>
      <c r="K4528" s="61"/>
      <c r="L4528" s="62" t="s">
        <v>6737</v>
      </c>
      <c r="M4528" s="62" t="s">
        <v>4720</v>
      </c>
      <c r="N4528" s="72" t="str">
        <f>VLOOKUP(M4528,'Hulpblad KAR-parser'!A:C,2,FALSE)</f>
        <v>Soort bom/explosief</v>
      </c>
      <c r="O4528" s="72" t="str">
        <f>IF(VLOOKUP(M4528,'Hulpblad KAR-parser'!A:C,3,FALSE)="","",VLOOKUP(M4528,'Hulpblad KAR-parser'!A:C,3,FALSE))</f>
        <v>IED/Geimpr. Expl</v>
      </c>
      <c r="P4528" s="136" t="str">
        <f>IF(CONCATENATE(C4528,D4528)="","",VLOOKUP(CONCATENATE(C4528,D4528),Karakteristieken!AQ:AQ,1,FALSE))</f>
        <v>Soort bom/explosiefIED/Geimpr. Expl</v>
      </c>
    </row>
    <row r="4529" spans="1:16" x14ac:dyDescent="0.25">
      <c r="A4529" s="59"/>
      <c r="B4529" s="59"/>
      <c r="C4529" s="59"/>
      <c r="D4529" s="59"/>
      <c r="E4529" s="60" t="s">
        <v>10809</v>
      </c>
      <c r="F4529" s="60"/>
      <c r="G4529" s="60" t="s">
        <v>4720</v>
      </c>
      <c r="H4529" s="60"/>
      <c r="I4529" s="59">
        <f t="shared" si="75"/>
        <v>7</v>
      </c>
      <c r="J4529" s="59" t="s">
        <v>1561</v>
      </c>
      <c r="K4529" s="61"/>
      <c r="L4529" s="62" t="s">
        <v>6737</v>
      </c>
      <c r="M4529" s="62" t="s">
        <v>4720</v>
      </c>
      <c r="N4529" s="72" t="str">
        <f>VLOOKUP(M4529,'Hulpblad KAR-parser'!A:C,2,FALSE)</f>
        <v>Soort bom/explosief</v>
      </c>
      <c r="O4529" s="72" t="str">
        <f>IF(VLOOKUP(M4529,'Hulpblad KAR-parser'!A:C,3,FALSE)="","",VLOOKUP(M4529,'Hulpblad KAR-parser'!A:C,3,FALSE))</f>
        <v>IED/Geimpr. Expl</v>
      </c>
      <c r="P4529" s="136" t="str">
        <f>IF(CONCATENATE(C4529,D4529)="","",VLOOKUP(CONCATENATE(C4529,D4529),Karakteristieken!AQ:AQ,1,FALSE))</f>
        <v/>
      </c>
    </row>
    <row r="4530" spans="1:16" x14ac:dyDescent="0.25">
      <c r="A4530" s="59">
        <v>200110801</v>
      </c>
      <c r="B4530" s="59">
        <v>200099142</v>
      </c>
      <c r="C4530" s="59" t="s">
        <v>4698</v>
      </c>
      <c r="D4530" s="59" t="s">
        <v>4721</v>
      </c>
      <c r="E4530" s="60" t="s">
        <v>4723</v>
      </c>
      <c r="F4530" s="60"/>
      <c r="G4530" s="60"/>
      <c r="H4530" s="60"/>
      <c r="I4530" s="59">
        <f t="shared" si="75"/>
        <v>25</v>
      </c>
      <c r="J4530" s="59" t="s">
        <v>1613</v>
      </c>
      <c r="K4530" s="61"/>
      <c r="L4530" s="62" t="s">
        <v>6737</v>
      </c>
      <c r="M4530" s="62" t="s">
        <v>4723</v>
      </c>
      <c r="N4530" s="72" t="str">
        <f>VLOOKUP(M4530,'Hulpblad KAR-parser'!A:C,2,FALSE)</f>
        <v>Soort bom/explosief</v>
      </c>
      <c r="O4530" s="72" t="str">
        <f>IF(VLOOKUP(M4530,'Hulpblad KAR-parser'!A:C,3,FALSE)="","",VLOOKUP(M4530,'Hulpblad KAR-parser'!A:C,3,FALSE))</f>
        <v>Mijn</v>
      </c>
      <c r="P4530" s="136" t="str">
        <f>IF(CONCATENATE(C4530,D4530)="","",VLOOKUP(CONCATENATE(C4530,D4530),Karakteristieken!AQ:AQ,1,FALSE))</f>
        <v>Soort bom/explosiefMijn</v>
      </c>
    </row>
    <row r="4531" spans="1:16" x14ac:dyDescent="0.25">
      <c r="A4531" s="59"/>
      <c r="B4531" s="59"/>
      <c r="C4531" s="59"/>
      <c r="D4531" s="59"/>
      <c r="E4531" s="60" t="s">
        <v>10810</v>
      </c>
      <c r="F4531" s="60"/>
      <c r="G4531" s="60" t="s">
        <v>4723</v>
      </c>
      <c r="H4531" s="60"/>
      <c r="I4531" s="59">
        <f t="shared" si="75"/>
        <v>6</v>
      </c>
      <c r="J4531" s="59" t="s">
        <v>1561</v>
      </c>
      <c r="K4531" s="61"/>
      <c r="L4531" s="62" t="s">
        <v>6737</v>
      </c>
      <c r="M4531" s="62" t="s">
        <v>4723</v>
      </c>
      <c r="N4531" s="72" t="str">
        <f>VLOOKUP(M4531,'Hulpblad KAR-parser'!A:C,2,FALSE)</f>
        <v>Soort bom/explosief</v>
      </c>
      <c r="O4531" s="72" t="str">
        <f>IF(VLOOKUP(M4531,'Hulpblad KAR-parser'!A:C,3,FALSE)="","",VLOOKUP(M4531,'Hulpblad KAR-parser'!A:C,3,FALSE))</f>
        <v>Mijn</v>
      </c>
      <c r="P4531" s="136" t="str">
        <f>IF(CONCATENATE(C4531,D4531)="","",VLOOKUP(CONCATENATE(C4531,D4531),Karakteristieken!AQ:AQ,1,FALSE))</f>
        <v/>
      </c>
    </row>
    <row r="4532" spans="1:16" x14ac:dyDescent="0.25">
      <c r="A4532" s="59">
        <v>200110802</v>
      </c>
      <c r="B4532" s="59">
        <v>200099143</v>
      </c>
      <c r="C4532" s="59" t="s">
        <v>4698</v>
      </c>
      <c r="D4532" s="59" t="s">
        <v>3816</v>
      </c>
      <c r="E4532" s="60" t="s">
        <v>4725</v>
      </c>
      <c r="F4532" s="60"/>
      <c r="G4532" s="60"/>
      <c r="H4532" s="60"/>
      <c r="I4532" s="59">
        <f t="shared" si="75"/>
        <v>29</v>
      </c>
      <c r="J4532" s="59" t="s">
        <v>1613</v>
      </c>
      <c r="K4532" s="61"/>
      <c r="L4532" s="62" t="s">
        <v>6737</v>
      </c>
      <c r="M4532" s="62" t="s">
        <v>4725</v>
      </c>
      <c r="N4532" s="72" t="str">
        <f>VLOOKUP(M4532,'Hulpblad KAR-parser'!A:C,2,FALSE)</f>
        <v>Soort bom/explosief</v>
      </c>
      <c r="O4532" s="72" t="str">
        <f>IF(VLOOKUP(M4532,'Hulpblad KAR-parser'!A:C,3,FALSE)="","",VLOOKUP(M4532,'Hulpblad KAR-parser'!A:C,3,FALSE))</f>
        <v>Onbekend</v>
      </c>
      <c r="P4532" s="136" t="str">
        <f>IF(CONCATENATE(C4532,D4532)="","",VLOOKUP(CONCATENATE(C4532,D4532),Karakteristieken!AQ:AQ,1,FALSE))</f>
        <v>Soort bom/explosiefOnbekend</v>
      </c>
    </row>
    <row r="4533" spans="1:16" x14ac:dyDescent="0.25">
      <c r="A4533" s="59"/>
      <c r="B4533" s="59"/>
      <c r="C4533" s="59"/>
      <c r="D4533" s="59"/>
      <c r="E4533" s="60" t="s">
        <v>10811</v>
      </c>
      <c r="F4533" s="60"/>
      <c r="G4533" s="60" t="s">
        <v>4725</v>
      </c>
      <c r="H4533" s="60"/>
      <c r="I4533" s="59">
        <f t="shared" si="75"/>
        <v>7</v>
      </c>
      <c r="J4533" s="59" t="s">
        <v>1561</v>
      </c>
      <c r="K4533" s="61"/>
      <c r="L4533" s="62" t="s">
        <v>6737</v>
      </c>
      <c r="M4533" s="62" t="s">
        <v>4725</v>
      </c>
      <c r="N4533" s="72" t="str">
        <f>VLOOKUP(M4533,'Hulpblad KAR-parser'!A:C,2,FALSE)</f>
        <v>Soort bom/explosief</v>
      </c>
      <c r="O4533" s="72" t="str">
        <f>IF(VLOOKUP(M4533,'Hulpblad KAR-parser'!A:C,3,FALSE)="","",VLOOKUP(M4533,'Hulpblad KAR-parser'!A:C,3,FALSE))</f>
        <v>Onbekend</v>
      </c>
      <c r="P4533" s="136" t="str">
        <f>IF(CONCATENATE(C4533,D4533)="","",VLOOKUP(CONCATENATE(C4533,D4533),Karakteristieken!AQ:AQ,1,FALSE))</f>
        <v/>
      </c>
    </row>
    <row r="4534" spans="1:16" x14ac:dyDescent="0.25">
      <c r="A4534" s="67">
        <v>200110803</v>
      </c>
      <c r="B4534" s="67">
        <v>200099144</v>
      </c>
      <c r="C4534" s="67" t="s">
        <v>4726</v>
      </c>
      <c r="D4534" s="67"/>
      <c r="E4534" s="68" t="s">
        <v>6487</v>
      </c>
      <c r="F4534" s="68"/>
      <c r="G4534" s="68"/>
      <c r="H4534" s="68"/>
      <c r="I4534" s="67">
        <f t="shared" si="75"/>
        <v>10</v>
      </c>
      <c r="J4534" s="67" t="s">
        <v>1613</v>
      </c>
      <c r="K4534" s="91" t="s">
        <v>12550</v>
      </c>
      <c r="L4534" s="62" t="s">
        <v>6737</v>
      </c>
      <c r="M4534" s="62" t="s">
        <v>6487</v>
      </c>
      <c r="N4534" s="72" t="e">
        <f>VLOOKUP(M4534,'Hulpblad KAR-parser'!A:C,2,FALSE)</f>
        <v>#N/A</v>
      </c>
      <c r="O4534" s="72" t="e">
        <f>IF(VLOOKUP(M4534,'Hulpblad KAR-parser'!A:C,3,FALSE)="","",VLOOKUP(M4534,'Hulpblad KAR-parser'!A:C,3,FALSE))</f>
        <v>#N/A</v>
      </c>
      <c r="P4534" s="136" t="e">
        <f>IF(CONCATENATE(C4534,D4534)="","",VLOOKUP(CONCATENATE(C4534,D4534),Karakteristieken!AQ:AQ,1,FALSE))</f>
        <v>#N/A</v>
      </c>
    </row>
    <row r="4535" spans="1:16" x14ac:dyDescent="0.25">
      <c r="A4535" s="67"/>
      <c r="B4535" s="67"/>
      <c r="C4535" s="67"/>
      <c r="D4535" s="67"/>
      <c r="E4535" s="68" t="s">
        <v>10815</v>
      </c>
      <c r="F4535" s="68"/>
      <c r="G4535" s="68" t="s">
        <v>6487</v>
      </c>
      <c r="H4535" s="68"/>
      <c r="I4535" s="67">
        <f t="shared" si="75"/>
        <v>7</v>
      </c>
      <c r="J4535" s="67" t="s">
        <v>1561</v>
      </c>
      <c r="K4535" s="91" t="s">
        <v>12550</v>
      </c>
      <c r="L4535" s="62" t="s">
        <v>6737</v>
      </c>
      <c r="M4535" s="62" t="s">
        <v>6487</v>
      </c>
      <c r="N4535" s="72" t="e">
        <f>VLOOKUP(M4535,'Hulpblad KAR-parser'!A:C,2,FALSE)</f>
        <v>#N/A</v>
      </c>
      <c r="O4535" s="72" t="e">
        <f>IF(VLOOKUP(M4535,'Hulpblad KAR-parser'!A:C,3,FALSE)="","",VLOOKUP(M4535,'Hulpblad KAR-parser'!A:C,3,FALSE))</f>
        <v>#N/A</v>
      </c>
      <c r="P4535" s="136" t="str">
        <f>IF(CONCATENATE(C4535,D4535)="","",VLOOKUP(CONCATENATE(C4535,D4535),Karakteristieken!AQ:AQ,1,FALSE))</f>
        <v/>
      </c>
    </row>
    <row r="4536" spans="1:16" x14ac:dyDescent="0.25">
      <c r="A4536" s="59">
        <v>200110804</v>
      </c>
      <c r="B4536" s="59">
        <v>200099145</v>
      </c>
      <c r="C4536" s="59" t="s">
        <v>4726</v>
      </c>
      <c r="D4536" s="59" t="s">
        <v>4727</v>
      </c>
      <c r="E4536" s="60" t="s">
        <v>4731</v>
      </c>
      <c r="F4536" s="60"/>
      <c r="G4536" s="60"/>
      <c r="H4536" s="60"/>
      <c r="I4536" s="59">
        <f t="shared" si="75"/>
        <v>18</v>
      </c>
      <c r="J4536" s="59" t="s">
        <v>1613</v>
      </c>
      <c r="K4536" s="61"/>
      <c r="L4536" s="62" t="s">
        <v>6737</v>
      </c>
      <c r="M4536" s="62" t="s">
        <v>4731</v>
      </c>
      <c r="N4536" s="72" t="str">
        <f>VLOOKUP(M4536,'Hulpblad KAR-parser'!A:C,2,FALSE)</f>
        <v>Soort bos</v>
      </c>
      <c r="O4536" s="72" t="str">
        <f>IF(VLOOKUP(M4536,'Hulpblad KAR-parser'!A:C,3,FALSE)="","",VLOOKUP(M4536,'Hulpblad KAR-parser'!A:C,3,FALSE))</f>
        <v>Loofbos</v>
      </c>
      <c r="P4536" s="136" t="str">
        <f>IF(CONCATENATE(C4536,D4536)="","",VLOOKUP(CONCATENATE(C4536,D4536),Karakteristieken!AQ:AQ,1,FALSE))</f>
        <v>Soort bosLoofbos</v>
      </c>
    </row>
    <row r="4537" spans="1:16" x14ac:dyDescent="0.25">
      <c r="A4537" s="59"/>
      <c r="B4537" s="59"/>
      <c r="C4537" s="59"/>
      <c r="D4537" s="59"/>
      <c r="E4537" s="60" t="s">
        <v>10813</v>
      </c>
      <c r="F4537" s="60"/>
      <c r="G4537" s="60" t="s">
        <v>4731</v>
      </c>
      <c r="H4537" s="60"/>
      <c r="I4537" s="59">
        <f t="shared" si="75"/>
        <v>6</v>
      </c>
      <c r="J4537" s="59" t="s">
        <v>1561</v>
      </c>
      <c r="K4537" s="61"/>
      <c r="L4537" s="62" t="s">
        <v>6737</v>
      </c>
      <c r="M4537" s="62" t="s">
        <v>4731</v>
      </c>
      <c r="N4537" s="72" t="str">
        <f>VLOOKUP(M4537,'Hulpblad KAR-parser'!A:C,2,FALSE)</f>
        <v>Soort bos</v>
      </c>
      <c r="O4537" s="72" t="str">
        <f>IF(VLOOKUP(M4537,'Hulpblad KAR-parser'!A:C,3,FALSE)="","",VLOOKUP(M4537,'Hulpblad KAR-parser'!A:C,3,FALSE))</f>
        <v>Loofbos</v>
      </c>
      <c r="P4537" s="136" t="str">
        <f>IF(CONCATENATE(C4537,D4537)="","",VLOOKUP(CONCATENATE(C4537,D4537),Karakteristieken!AQ:AQ,1,FALSE))</f>
        <v/>
      </c>
    </row>
    <row r="4538" spans="1:16" x14ac:dyDescent="0.25">
      <c r="A4538" s="59">
        <v>200110805</v>
      </c>
      <c r="B4538" s="59">
        <v>200099146</v>
      </c>
      <c r="C4538" s="59" t="s">
        <v>4726</v>
      </c>
      <c r="D4538" s="59" t="s">
        <v>4732</v>
      </c>
      <c r="E4538" s="60" t="s">
        <v>4734</v>
      </c>
      <c r="F4538" s="60"/>
      <c r="G4538" s="60"/>
      <c r="H4538" s="60"/>
      <c r="I4538" s="59">
        <f t="shared" si="75"/>
        <v>19</v>
      </c>
      <c r="J4538" s="59" t="s">
        <v>1613</v>
      </c>
      <c r="K4538" s="61"/>
      <c r="L4538" s="62" t="s">
        <v>6737</v>
      </c>
      <c r="M4538" s="62" t="s">
        <v>4734</v>
      </c>
      <c r="N4538" s="72" t="str">
        <f>VLOOKUP(M4538,'Hulpblad KAR-parser'!A:C,2,FALSE)</f>
        <v>Soort bos</v>
      </c>
      <c r="O4538" s="72" t="str">
        <f>IF(VLOOKUP(M4538,'Hulpblad KAR-parser'!A:C,3,FALSE)="","",VLOOKUP(M4538,'Hulpblad KAR-parser'!A:C,3,FALSE))</f>
        <v>Naaldbos</v>
      </c>
      <c r="P4538" s="136" t="str">
        <f>IF(CONCATENATE(C4538,D4538)="","",VLOOKUP(CONCATENATE(C4538,D4538),Karakteristieken!AQ:AQ,1,FALSE))</f>
        <v>Soort bosNaaldbos</v>
      </c>
    </row>
    <row r="4539" spans="1:16" x14ac:dyDescent="0.25">
      <c r="A4539" s="59"/>
      <c r="B4539" s="59"/>
      <c r="C4539" s="59"/>
      <c r="D4539" s="59"/>
      <c r="E4539" s="60" t="s">
        <v>10814</v>
      </c>
      <c r="F4539" s="60"/>
      <c r="G4539" s="60" t="s">
        <v>4734</v>
      </c>
      <c r="H4539" s="60"/>
      <c r="I4539" s="59">
        <f t="shared" si="75"/>
        <v>6</v>
      </c>
      <c r="J4539" s="59" t="s">
        <v>1561</v>
      </c>
      <c r="K4539" s="61"/>
      <c r="L4539" s="62" t="s">
        <v>6737</v>
      </c>
      <c r="M4539" s="62" t="s">
        <v>4734</v>
      </c>
      <c r="N4539" s="72" t="str">
        <f>VLOOKUP(M4539,'Hulpblad KAR-parser'!A:C,2,FALSE)</f>
        <v>Soort bos</v>
      </c>
      <c r="O4539" s="72" t="str">
        <f>IF(VLOOKUP(M4539,'Hulpblad KAR-parser'!A:C,3,FALSE)="","",VLOOKUP(M4539,'Hulpblad KAR-parser'!A:C,3,FALSE))</f>
        <v>Naaldbos</v>
      </c>
      <c r="P4539" s="136" t="str">
        <f>IF(CONCATENATE(C4539,D4539)="","",VLOOKUP(CONCATENATE(C4539,D4539),Karakteristieken!AQ:AQ,1,FALSE))</f>
        <v/>
      </c>
    </row>
    <row r="4540" spans="1:16" x14ac:dyDescent="0.25">
      <c r="A4540" s="67">
        <v>200110806</v>
      </c>
      <c r="B4540" s="67">
        <v>200099147</v>
      </c>
      <c r="C4540" s="67" t="s">
        <v>4735</v>
      </c>
      <c r="D4540" s="67"/>
      <c r="E4540" s="68" t="s">
        <v>6488</v>
      </c>
      <c r="F4540" s="68"/>
      <c r="G4540" s="68"/>
      <c r="H4540" s="68"/>
      <c r="I4540" s="67">
        <f t="shared" si="75"/>
        <v>21</v>
      </c>
      <c r="J4540" s="67" t="s">
        <v>1613</v>
      </c>
      <c r="K4540" s="91" t="s">
        <v>12550</v>
      </c>
      <c r="L4540" s="62" t="s">
        <v>6737</v>
      </c>
      <c r="M4540" s="62" t="s">
        <v>6488</v>
      </c>
      <c r="N4540" s="72" t="e">
        <f>VLOOKUP(M4540,'Hulpblad KAR-parser'!A:C,2,FALSE)</f>
        <v>#N/A</v>
      </c>
      <c r="O4540" s="72" t="e">
        <f>IF(VLOOKUP(M4540,'Hulpblad KAR-parser'!A:C,3,FALSE)="","",VLOOKUP(M4540,'Hulpblad KAR-parser'!A:C,3,FALSE))</f>
        <v>#N/A</v>
      </c>
      <c r="P4540" s="136" t="e">
        <f>IF(CONCATENATE(C4540,D4540)="","",VLOOKUP(CONCATENATE(C4540,D4540),Karakteristieken!AQ:AQ,1,FALSE))</f>
        <v>#N/A</v>
      </c>
    </row>
    <row r="4541" spans="1:16" x14ac:dyDescent="0.25">
      <c r="A4541" s="67"/>
      <c r="B4541" s="67"/>
      <c r="C4541" s="67"/>
      <c r="D4541" s="67"/>
      <c r="E4541" s="68" t="s">
        <v>10821</v>
      </c>
      <c r="F4541" s="68"/>
      <c r="G4541" s="68" t="s">
        <v>6488</v>
      </c>
      <c r="H4541" s="68"/>
      <c r="I4541" s="67">
        <f t="shared" si="75"/>
        <v>7</v>
      </c>
      <c r="J4541" s="67" t="s">
        <v>1561</v>
      </c>
      <c r="K4541" s="91" t="s">
        <v>12550</v>
      </c>
      <c r="L4541" s="62" t="s">
        <v>6737</v>
      </c>
      <c r="M4541" s="62" t="s">
        <v>6488</v>
      </c>
      <c r="N4541" s="72" t="e">
        <f>VLOOKUP(M4541,'Hulpblad KAR-parser'!A:C,2,FALSE)</f>
        <v>#N/A</v>
      </c>
      <c r="O4541" s="72" t="e">
        <f>IF(VLOOKUP(M4541,'Hulpblad KAR-parser'!A:C,3,FALSE)="","",VLOOKUP(M4541,'Hulpblad KAR-parser'!A:C,3,FALSE))</f>
        <v>#N/A</v>
      </c>
      <c r="P4541" s="136" t="str">
        <f>IF(CONCATENATE(C4541,D4541)="","",VLOOKUP(CONCATENATE(C4541,D4541),Karakteristieken!AQ:AQ,1,FALSE))</f>
        <v/>
      </c>
    </row>
    <row r="4542" spans="1:16" x14ac:dyDescent="0.25">
      <c r="A4542" s="67">
        <v>200110807</v>
      </c>
      <c r="B4542" s="67">
        <v>200099148</v>
      </c>
      <c r="C4542" s="67" t="s">
        <v>4735</v>
      </c>
      <c r="D4542" s="67" t="s">
        <v>4736</v>
      </c>
      <c r="E4542" s="68" t="s">
        <v>4739</v>
      </c>
      <c r="F4542" s="68"/>
      <c r="G4542" s="68"/>
      <c r="H4542" s="68"/>
      <c r="I4542" s="67">
        <f t="shared" si="75"/>
        <v>29</v>
      </c>
      <c r="J4542" s="67" t="s">
        <v>1613</v>
      </c>
      <c r="K4542" s="91" t="s">
        <v>12550</v>
      </c>
      <c r="L4542" s="62" t="s">
        <v>6737</v>
      </c>
      <c r="M4542" s="62" t="s">
        <v>4739</v>
      </c>
      <c r="N4542" s="72" t="e">
        <f>VLOOKUP(M4542,'Hulpblad KAR-parser'!A:C,2,FALSE)</f>
        <v>#N/A</v>
      </c>
      <c r="O4542" s="72" t="e">
        <f>IF(VLOOKUP(M4542,'Hulpblad KAR-parser'!A:C,3,FALSE)="","",VLOOKUP(M4542,'Hulpblad KAR-parser'!A:C,3,FALSE))</f>
        <v>#N/A</v>
      </c>
      <c r="P4542" s="136" t="str">
        <f>IF(CONCATENATE(C4542,D4542)="","",VLOOKUP(CONCATENATE(C4542,D4542),Karakteristieken!AQ:AQ,1,FALSE))</f>
        <v>Soort Br BeheerssystGasblussysteem</v>
      </c>
    </row>
    <row r="4543" spans="1:16" x14ac:dyDescent="0.25">
      <c r="A4543" s="67"/>
      <c r="B4543" s="67"/>
      <c r="C4543" s="67"/>
      <c r="D4543" s="67"/>
      <c r="E4543" s="68" t="s">
        <v>10816</v>
      </c>
      <c r="F4543" s="68"/>
      <c r="G4543" s="68" t="s">
        <v>4739</v>
      </c>
      <c r="H4543" s="68"/>
      <c r="I4543" s="67">
        <f t="shared" si="75"/>
        <v>7</v>
      </c>
      <c r="J4543" s="67" t="s">
        <v>1561</v>
      </c>
      <c r="K4543" s="91" t="s">
        <v>12550</v>
      </c>
      <c r="L4543" s="62" t="s">
        <v>6737</v>
      </c>
      <c r="M4543" s="62" t="s">
        <v>4739</v>
      </c>
      <c r="N4543" s="72" t="e">
        <f>VLOOKUP(M4543,'Hulpblad KAR-parser'!A:C,2,FALSE)</f>
        <v>#N/A</v>
      </c>
      <c r="O4543" s="72" t="e">
        <f>IF(VLOOKUP(M4543,'Hulpblad KAR-parser'!A:C,3,FALSE)="","",VLOOKUP(M4543,'Hulpblad KAR-parser'!A:C,3,FALSE))</f>
        <v>#N/A</v>
      </c>
      <c r="P4543" s="136" t="str">
        <f>IF(CONCATENATE(C4543,D4543)="","",VLOOKUP(CONCATENATE(C4543,D4543),Karakteristieken!AQ:AQ,1,FALSE))</f>
        <v/>
      </c>
    </row>
    <row r="4544" spans="1:16" x14ac:dyDescent="0.25">
      <c r="A4544" s="67">
        <v>200110808</v>
      </c>
      <c r="B4544" s="67">
        <v>200099149</v>
      </c>
      <c r="C4544" s="67" t="s">
        <v>4735</v>
      </c>
      <c r="D4544" s="67" t="s">
        <v>4740</v>
      </c>
      <c r="E4544" s="68" t="s">
        <v>4742</v>
      </c>
      <c r="F4544" s="68"/>
      <c r="G4544" s="68"/>
      <c r="H4544" s="68"/>
      <c r="I4544" s="67">
        <f t="shared" si="75"/>
        <v>25</v>
      </c>
      <c r="J4544" s="67" t="s">
        <v>1613</v>
      </c>
      <c r="K4544" s="91" t="s">
        <v>12550</v>
      </c>
      <c r="L4544" s="62" t="s">
        <v>6737</v>
      </c>
      <c r="M4544" s="62" t="s">
        <v>4742</v>
      </c>
      <c r="N4544" s="72" t="e">
        <f>VLOOKUP(M4544,'Hulpblad KAR-parser'!A:C,2,FALSE)</f>
        <v>#N/A</v>
      </c>
      <c r="O4544" s="72" t="e">
        <f>IF(VLOOKUP(M4544,'Hulpblad KAR-parser'!A:C,3,FALSE)="","",VLOOKUP(M4544,'Hulpblad KAR-parser'!A:C,3,FALSE))</f>
        <v>#N/A</v>
      </c>
      <c r="P4544" s="136" t="str">
        <f>IF(CONCATENATE(C4544,D4544)="","",VLOOKUP(CONCATENATE(C4544,D4544),Karakteristieken!AQ:AQ,1,FALSE))</f>
        <v>Soort Br BeheerssystRook en warmte Afv</v>
      </c>
    </row>
    <row r="4545" spans="1:16" x14ac:dyDescent="0.25">
      <c r="A4545" s="67"/>
      <c r="B4545" s="67"/>
      <c r="C4545" s="67"/>
      <c r="D4545" s="67"/>
      <c r="E4545" s="68" t="s">
        <v>10817</v>
      </c>
      <c r="F4545" s="68"/>
      <c r="G4545" s="68" t="s">
        <v>4742</v>
      </c>
      <c r="H4545" s="68"/>
      <c r="I4545" s="67">
        <f t="shared" si="75"/>
        <v>7</v>
      </c>
      <c r="J4545" s="67" t="s">
        <v>1561</v>
      </c>
      <c r="K4545" s="91" t="s">
        <v>12550</v>
      </c>
      <c r="L4545" s="62" t="s">
        <v>6737</v>
      </c>
      <c r="M4545" s="62" t="s">
        <v>4742</v>
      </c>
      <c r="N4545" s="72" t="e">
        <f>VLOOKUP(M4545,'Hulpblad KAR-parser'!A:C,2,FALSE)</f>
        <v>#N/A</v>
      </c>
      <c r="O4545" s="72" t="e">
        <f>IF(VLOOKUP(M4545,'Hulpblad KAR-parser'!A:C,3,FALSE)="","",VLOOKUP(M4545,'Hulpblad KAR-parser'!A:C,3,FALSE))</f>
        <v>#N/A</v>
      </c>
      <c r="P4545" s="136" t="str">
        <f>IF(CONCATENATE(C4545,D4545)="","",VLOOKUP(CONCATENATE(C4545,D4545),Karakteristieken!AQ:AQ,1,FALSE))</f>
        <v/>
      </c>
    </row>
    <row r="4546" spans="1:16" x14ac:dyDescent="0.25">
      <c r="A4546" s="67">
        <v>200110809</v>
      </c>
      <c r="B4546" s="67">
        <v>200099150</v>
      </c>
      <c r="C4546" s="67" t="s">
        <v>4735</v>
      </c>
      <c r="D4546" s="67" t="s">
        <v>4743</v>
      </c>
      <c r="E4546" s="68" t="s">
        <v>4745</v>
      </c>
      <c r="F4546" s="68"/>
      <c r="G4546" s="68"/>
      <c r="H4546" s="68"/>
      <c r="I4546" s="67">
        <f t="shared" si="75"/>
        <v>28</v>
      </c>
      <c r="J4546" s="67" t="s">
        <v>1613</v>
      </c>
      <c r="K4546" s="91" t="s">
        <v>12550</v>
      </c>
      <c r="L4546" s="62" t="s">
        <v>6737</v>
      </c>
      <c r="M4546" s="62" t="s">
        <v>4745</v>
      </c>
      <c r="N4546" s="72" t="e">
        <f>VLOOKUP(M4546,'Hulpblad KAR-parser'!A:C,2,FALSE)</f>
        <v>#N/A</v>
      </c>
      <c r="O4546" s="72" t="e">
        <f>IF(VLOOKUP(M4546,'Hulpblad KAR-parser'!A:C,3,FALSE)="","",VLOOKUP(M4546,'Hulpblad KAR-parser'!A:C,3,FALSE))</f>
        <v>#N/A</v>
      </c>
      <c r="P4546" s="136" t="str">
        <f>IF(CONCATENATE(C4546,D4546)="","",VLOOKUP(CONCATENATE(C4546,D4546),Karakteristieken!AQ:AQ,1,FALSE))</f>
        <v>Soort Br BeheerssystSchuimblussysteem</v>
      </c>
    </row>
    <row r="4547" spans="1:16" x14ac:dyDescent="0.25">
      <c r="A4547" s="67"/>
      <c r="B4547" s="67"/>
      <c r="C4547" s="67"/>
      <c r="D4547" s="67"/>
      <c r="E4547" s="68" t="s">
        <v>10818</v>
      </c>
      <c r="F4547" s="68"/>
      <c r="G4547" s="68" t="s">
        <v>4745</v>
      </c>
      <c r="H4547" s="68"/>
      <c r="I4547" s="67">
        <f t="shared" si="75"/>
        <v>7</v>
      </c>
      <c r="J4547" s="67" t="s">
        <v>1561</v>
      </c>
      <c r="K4547" s="91" t="s">
        <v>12550</v>
      </c>
      <c r="L4547" s="62" t="s">
        <v>6737</v>
      </c>
      <c r="M4547" s="62" t="s">
        <v>4745</v>
      </c>
      <c r="N4547" s="72" t="e">
        <f>VLOOKUP(M4547,'Hulpblad KAR-parser'!A:C,2,FALSE)</f>
        <v>#N/A</v>
      </c>
      <c r="O4547" s="72" t="e">
        <f>IF(VLOOKUP(M4547,'Hulpblad KAR-parser'!A:C,3,FALSE)="","",VLOOKUP(M4547,'Hulpblad KAR-parser'!A:C,3,FALSE))</f>
        <v>#N/A</v>
      </c>
      <c r="P4547" s="136" t="str">
        <f>IF(CONCATENATE(C4547,D4547)="","",VLOOKUP(CONCATENATE(C4547,D4547),Karakteristieken!AQ:AQ,1,FALSE))</f>
        <v/>
      </c>
    </row>
    <row r="4548" spans="1:16" x14ac:dyDescent="0.25">
      <c r="A4548" s="67">
        <v>200110810</v>
      </c>
      <c r="B4548" s="67">
        <v>200099151</v>
      </c>
      <c r="C4548" s="67" t="s">
        <v>4735</v>
      </c>
      <c r="D4548" s="67" t="s">
        <v>4746</v>
      </c>
      <c r="E4548" s="68" t="s">
        <v>4748</v>
      </c>
      <c r="F4548" s="68"/>
      <c r="G4548" s="68"/>
      <c r="H4548" s="68"/>
      <c r="I4548" s="67">
        <f t="shared" si="75"/>
        <v>29</v>
      </c>
      <c r="J4548" s="67" t="s">
        <v>1613</v>
      </c>
      <c r="K4548" s="91" t="s">
        <v>12550</v>
      </c>
      <c r="L4548" s="62" t="s">
        <v>6737</v>
      </c>
      <c r="M4548" s="62" t="s">
        <v>4748</v>
      </c>
      <c r="N4548" s="72" t="e">
        <f>VLOOKUP(M4548,'Hulpblad KAR-parser'!A:C,2,FALSE)</f>
        <v>#N/A</v>
      </c>
      <c r="O4548" s="72" t="e">
        <f>IF(VLOOKUP(M4548,'Hulpblad KAR-parser'!A:C,3,FALSE)="","",VLOOKUP(M4548,'Hulpblad KAR-parser'!A:C,3,FALSE))</f>
        <v>#N/A</v>
      </c>
      <c r="P4548" s="136" t="str">
        <f>IF(CONCATENATE(C4548,D4548)="","",VLOOKUP(CONCATENATE(C4548,D4548),Karakteristieken!AQ:AQ,1,FALSE))</f>
        <v>Soort Br BeheerssystSprinkler</v>
      </c>
    </row>
    <row r="4549" spans="1:16" x14ac:dyDescent="0.25">
      <c r="A4549" s="67"/>
      <c r="B4549" s="67"/>
      <c r="C4549" s="67"/>
      <c r="D4549" s="67"/>
      <c r="E4549" s="68" t="s">
        <v>10819</v>
      </c>
      <c r="F4549" s="68"/>
      <c r="G4549" s="68" t="s">
        <v>4748</v>
      </c>
      <c r="H4549" s="68"/>
      <c r="I4549" s="67">
        <f t="shared" si="75"/>
        <v>7</v>
      </c>
      <c r="J4549" s="67" t="s">
        <v>1561</v>
      </c>
      <c r="K4549" s="91" t="s">
        <v>12550</v>
      </c>
      <c r="L4549" s="62" t="s">
        <v>6737</v>
      </c>
      <c r="M4549" s="62" t="s">
        <v>4748</v>
      </c>
      <c r="N4549" s="72" t="e">
        <f>VLOOKUP(M4549,'Hulpblad KAR-parser'!A:C,2,FALSE)</f>
        <v>#N/A</v>
      </c>
      <c r="O4549" s="72" t="e">
        <f>IF(VLOOKUP(M4549,'Hulpblad KAR-parser'!A:C,3,FALSE)="","",VLOOKUP(M4549,'Hulpblad KAR-parser'!A:C,3,FALSE))</f>
        <v>#N/A</v>
      </c>
      <c r="P4549" s="136" t="str">
        <f>IF(CONCATENATE(C4549,D4549)="","",VLOOKUP(CONCATENATE(C4549,D4549),Karakteristieken!AQ:AQ,1,FALSE))</f>
        <v/>
      </c>
    </row>
    <row r="4550" spans="1:16" x14ac:dyDescent="0.25">
      <c r="A4550" s="67">
        <v>200110811</v>
      </c>
      <c r="B4550" s="67">
        <v>200099152</v>
      </c>
      <c r="C4550" s="67" t="s">
        <v>4735</v>
      </c>
      <c r="D4550" s="67" t="s">
        <v>4749</v>
      </c>
      <c r="E4550" s="68" t="s">
        <v>4751</v>
      </c>
      <c r="F4550" s="68"/>
      <c r="G4550" s="68"/>
      <c r="H4550" s="68"/>
      <c r="I4550" s="67">
        <f t="shared" si="75"/>
        <v>30</v>
      </c>
      <c r="J4550" s="67" t="s">
        <v>1613</v>
      </c>
      <c r="K4550" s="91" t="s">
        <v>12550</v>
      </c>
      <c r="L4550" s="62" t="s">
        <v>6737</v>
      </c>
      <c r="M4550" s="62" t="s">
        <v>4751</v>
      </c>
      <c r="N4550" s="72" t="e">
        <f>VLOOKUP(M4550,'Hulpblad KAR-parser'!A:C,2,FALSE)</f>
        <v>#N/A</v>
      </c>
      <c r="O4550" s="72" t="e">
        <f>IF(VLOOKUP(M4550,'Hulpblad KAR-parser'!A:C,3,FALSE)="","",VLOOKUP(M4550,'Hulpblad KAR-parser'!A:C,3,FALSE))</f>
        <v>#N/A</v>
      </c>
      <c r="P4550" s="136" t="str">
        <f>IF(CONCATENATE(C4550,D4550)="","",VLOOKUP(CONCATENATE(C4550,D4550),Karakteristieken!AQ:AQ,1,FALSE))</f>
        <v>Soort Br BeheerssystWatermist</v>
      </c>
    </row>
    <row r="4551" spans="1:16" x14ac:dyDescent="0.25">
      <c r="A4551" s="67"/>
      <c r="B4551" s="67"/>
      <c r="C4551" s="67"/>
      <c r="D4551" s="67"/>
      <c r="E4551" s="68" t="s">
        <v>10820</v>
      </c>
      <c r="F4551" s="68"/>
      <c r="G4551" s="68" t="s">
        <v>4751</v>
      </c>
      <c r="H4551" s="68"/>
      <c r="I4551" s="67">
        <f t="shared" si="75"/>
        <v>7</v>
      </c>
      <c r="J4551" s="67" t="s">
        <v>1561</v>
      </c>
      <c r="K4551" s="91" t="s">
        <v>12550</v>
      </c>
      <c r="L4551" s="62" t="s">
        <v>6737</v>
      </c>
      <c r="M4551" s="62" t="s">
        <v>4751</v>
      </c>
      <c r="N4551" s="72" t="e">
        <f>VLOOKUP(M4551,'Hulpblad KAR-parser'!A:C,2,FALSE)</f>
        <v>#N/A</v>
      </c>
      <c r="O4551" s="72" t="e">
        <f>IF(VLOOKUP(M4551,'Hulpblad KAR-parser'!A:C,3,FALSE)="","",VLOOKUP(M4551,'Hulpblad KAR-parser'!A:C,3,FALSE))</f>
        <v>#N/A</v>
      </c>
      <c r="P4551" s="136" t="str">
        <f>IF(CONCATENATE(C4551,D4551)="","",VLOOKUP(CONCATENATE(C4551,D4551),Karakteristieken!AQ:AQ,1,FALSE))</f>
        <v/>
      </c>
    </row>
    <row r="4552" spans="1:16" x14ac:dyDescent="0.25">
      <c r="A4552" s="67">
        <v>200110812</v>
      </c>
      <c r="B4552" s="67">
        <v>200099153</v>
      </c>
      <c r="C4552" s="67" t="s">
        <v>4752</v>
      </c>
      <c r="D4552" s="67"/>
      <c r="E4552" s="68" t="s">
        <v>6489</v>
      </c>
      <c r="F4552" s="68"/>
      <c r="G4552" s="68"/>
      <c r="H4552" s="68"/>
      <c r="I4552" s="67">
        <f t="shared" si="75"/>
        <v>20</v>
      </c>
      <c r="J4552" s="67" t="s">
        <v>1613</v>
      </c>
      <c r="K4552" s="91" t="s">
        <v>12550</v>
      </c>
      <c r="L4552" s="62" t="s">
        <v>6737</v>
      </c>
      <c r="M4552" s="62" t="s">
        <v>6489</v>
      </c>
      <c r="N4552" s="72" t="e">
        <f>VLOOKUP(M4552,'Hulpblad KAR-parser'!A:C,2,FALSE)</f>
        <v>#N/A</v>
      </c>
      <c r="O4552" s="72" t="e">
        <f>IF(VLOOKUP(M4552,'Hulpblad KAR-parser'!A:C,3,FALSE)="","",VLOOKUP(M4552,'Hulpblad KAR-parser'!A:C,3,FALSE))</f>
        <v>#N/A</v>
      </c>
      <c r="P4552" s="136" t="e">
        <f>IF(CONCATENATE(C4552,D4552)="","",VLOOKUP(CONCATENATE(C4552,D4552),Karakteristieken!AQ:AQ,1,FALSE))</f>
        <v>#N/A</v>
      </c>
    </row>
    <row r="4553" spans="1:16" x14ac:dyDescent="0.25">
      <c r="A4553" s="67"/>
      <c r="B4553" s="67"/>
      <c r="C4553" s="67"/>
      <c r="D4553" s="67"/>
      <c r="E4553" s="68" t="s">
        <v>10828</v>
      </c>
      <c r="F4553" s="68"/>
      <c r="G4553" s="68" t="s">
        <v>6489</v>
      </c>
      <c r="H4553" s="68"/>
      <c r="I4553" s="67">
        <f t="shared" si="75"/>
        <v>7</v>
      </c>
      <c r="J4553" s="67" t="s">
        <v>1561</v>
      </c>
      <c r="K4553" s="91" t="s">
        <v>12550</v>
      </c>
      <c r="L4553" s="62" t="s">
        <v>6737</v>
      </c>
      <c r="M4553" s="62" t="s">
        <v>6489</v>
      </c>
      <c r="N4553" s="72" t="e">
        <f>VLOOKUP(M4553,'Hulpblad KAR-parser'!A:C,2,FALSE)</f>
        <v>#N/A</v>
      </c>
      <c r="O4553" s="72" t="e">
        <f>IF(VLOOKUP(M4553,'Hulpblad KAR-parser'!A:C,3,FALSE)="","",VLOOKUP(M4553,'Hulpblad KAR-parser'!A:C,3,FALSE))</f>
        <v>#N/A</v>
      </c>
      <c r="P4553" s="136" t="str">
        <f>IF(CONCATENATE(C4553,D4553)="","",VLOOKUP(CONCATENATE(C4553,D4553),Karakteristieken!AQ:AQ,1,FALSE))</f>
        <v/>
      </c>
    </row>
    <row r="4554" spans="1:16" x14ac:dyDescent="0.25">
      <c r="A4554" s="59">
        <v>200110813</v>
      </c>
      <c r="B4554" s="59">
        <v>200099154</v>
      </c>
      <c r="C4554" s="59" t="s">
        <v>4752</v>
      </c>
      <c r="D4554" s="59" t="s">
        <v>4757</v>
      </c>
      <c r="E4554" s="60" t="s">
        <v>4759</v>
      </c>
      <c r="F4554" s="60"/>
      <c r="G4554" s="60"/>
      <c r="H4554" s="60"/>
      <c r="I4554" s="59">
        <f t="shared" si="75"/>
        <v>28</v>
      </c>
      <c r="J4554" s="59" t="s">
        <v>1613</v>
      </c>
      <c r="K4554" s="61"/>
      <c r="L4554" s="62" t="s">
        <v>6737</v>
      </c>
      <c r="M4554" s="62" t="s">
        <v>4759</v>
      </c>
      <c r="N4554" s="72" t="str">
        <f>VLOOKUP(M4554,'Hulpblad KAR-parser'!A:C,2,FALSE)</f>
        <v>Soort Buit Br Indus</v>
      </c>
      <c r="O4554" s="72" t="str">
        <f>IF(VLOOKUP(M4554,'Hulpblad KAR-parser'!A:C,3,FALSE)="","",VLOOKUP(M4554,'Hulpblad KAR-parser'!A:C,3,FALSE))</f>
        <v>Machine/Installatie</v>
      </c>
      <c r="P4554" s="136" t="str">
        <f>IF(CONCATENATE(C4554,D4554)="","",VLOOKUP(CONCATENATE(C4554,D4554),Karakteristieken!AQ:AQ,1,FALSE))</f>
        <v>Soort Buit Br IndusMachine/Installatie</v>
      </c>
    </row>
    <row r="4555" spans="1:16" x14ac:dyDescent="0.25">
      <c r="A4555" s="59"/>
      <c r="B4555" s="59"/>
      <c r="C4555" s="59"/>
      <c r="D4555" s="59"/>
      <c r="E4555" s="60" t="s">
        <v>10823</v>
      </c>
      <c r="F4555" s="60"/>
      <c r="G4555" s="60" t="s">
        <v>4759</v>
      </c>
      <c r="H4555" s="60"/>
      <c r="I4555" s="59">
        <f t="shared" si="75"/>
        <v>6</v>
      </c>
      <c r="J4555" s="59" t="s">
        <v>1561</v>
      </c>
      <c r="K4555" s="61"/>
      <c r="L4555" s="62" t="s">
        <v>6737</v>
      </c>
      <c r="M4555" s="62" t="s">
        <v>4759</v>
      </c>
      <c r="N4555" s="72" t="str">
        <f>VLOOKUP(M4555,'Hulpblad KAR-parser'!A:C,2,FALSE)</f>
        <v>Soort Buit Br Indus</v>
      </c>
      <c r="O4555" s="72" t="str">
        <f>IF(VLOOKUP(M4555,'Hulpblad KAR-parser'!A:C,3,FALSE)="","",VLOOKUP(M4555,'Hulpblad KAR-parser'!A:C,3,FALSE))</f>
        <v>Machine/Installatie</v>
      </c>
      <c r="P4555" s="136" t="str">
        <f>IF(CONCATENATE(C4555,D4555)="","",VLOOKUP(CONCATENATE(C4555,D4555),Karakteristieken!AQ:AQ,1,FALSE))</f>
        <v/>
      </c>
    </row>
    <row r="4556" spans="1:16" x14ac:dyDescent="0.25">
      <c r="A4556" s="59">
        <v>200110814</v>
      </c>
      <c r="B4556" s="59">
        <v>200099155</v>
      </c>
      <c r="C4556" s="59" t="s">
        <v>4752</v>
      </c>
      <c r="D4556" s="59" t="s">
        <v>4753</v>
      </c>
      <c r="E4556" s="60" t="s">
        <v>4756</v>
      </c>
      <c r="F4556" s="60"/>
      <c r="G4556" s="60"/>
      <c r="H4556" s="60"/>
      <c r="I4556" s="59">
        <f t="shared" si="75"/>
        <v>27</v>
      </c>
      <c r="J4556" s="59" t="s">
        <v>1613</v>
      </c>
      <c r="K4556" s="61"/>
      <c r="L4556" s="62" t="s">
        <v>6737</v>
      </c>
      <c r="M4556" s="62" t="s">
        <v>4756</v>
      </c>
      <c r="N4556" s="72" t="str">
        <f>VLOOKUP(M4556,'Hulpblad KAR-parser'!A:C,2,FALSE)</f>
        <v>Soort Buit Br Indus</v>
      </c>
      <c r="O4556" s="72" t="str">
        <f>IF(VLOOKUP(M4556,'Hulpblad KAR-parser'!A:C,3,FALSE)="","",VLOOKUP(M4556,'Hulpblad KAR-parser'!A:C,3,FALSE))</f>
        <v>Buitenopslag</v>
      </c>
      <c r="P4556" s="136" t="str">
        <f>IF(CONCATENATE(C4556,D4556)="","",VLOOKUP(CONCATENATE(C4556,D4556),Karakteristieken!AQ:AQ,1,FALSE))</f>
        <v>Soort Buit Br IndusBuitenopslag</v>
      </c>
    </row>
    <row r="4557" spans="1:16" x14ac:dyDescent="0.25">
      <c r="A4557" s="59"/>
      <c r="B4557" s="59"/>
      <c r="C4557" s="59"/>
      <c r="D4557" s="59"/>
      <c r="E4557" s="60" t="s">
        <v>10822</v>
      </c>
      <c r="F4557" s="60"/>
      <c r="G4557" s="60" t="s">
        <v>4756</v>
      </c>
      <c r="H4557" s="60"/>
      <c r="I4557" s="59">
        <f t="shared" si="75"/>
        <v>6</v>
      </c>
      <c r="J4557" s="59" t="s">
        <v>1561</v>
      </c>
      <c r="K4557" s="61"/>
      <c r="L4557" s="62" t="s">
        <v>6737</v>
      </c>
      <c r="M4557" s="62" t="s">
        <v>4756</v>
      </c>
      <c r="N4557" s="72" t="str">
        <f>VLOOKUP(M4557,'Hulpblad KAR-parser'!A:C,2,FALSE)</f>
        <v>Soort Buit Br Indus</v>
      </c>
      <c r="O4557" s="72" t="str">
        <f>IF(VLOOKUP(M4557,'Hulpblad KAR-parser'!A:C,3,FALSE)="","",VLOOKUP(M4557,'Hulpblad KAR-parser'!A:C,3,FALSE))</f>
        <v>Buitenopslag</v>
      </c>
      <c r="P4557" s="136" t="str">
        <f>IF(CONCATENATE(C4557,D4557)="","",VLOOKUP(CONCATENATE(C4557,D4557),Karakteristieken!AQ:AQ,1,FALSE))</f>
        <v/>
      </c>
    </row>
    <row r="4558" spans="1:16" x14ac:dyDescent="0.25">
      <c r="A4558" s="59">
        <v>200110815</v>
      </c>
      <c r="B4558" s="59">
        <v>200099156</v>
      </c>
      <c r="C4558" s="59" t="s">
        <v>4752</v>
      </c>
      <c r="D4558" s="59" t="s">
        <v>4763</v>
      </c>
      <c r="E4558" s="60" t="s">
        <v>4765</v>
      </c>
      <c r="F4558" s="60"/>
      <c r="G4558" s="60"/>
      <c r="H4558" s="60"/>
      <c r="I4558" s="59">
        <f t="shared" si="75"/>
        <v>25</v>
      </c>
      <c r="J4558" s="59" t="s">
        <v>1613</v>
      </c>
      <c r="K4558" s="61"/>
      <c r="L4558" s="62" t="s">
        <v>6737</v>
      </c>
      <c r="M4558" s="62" t="s">
        <v>4765</v>
      </c>
      <c r="N4558" s="72" t="str">
        <f>VLOOKUP(M4558,'Hulpblad KAR-parser'!A:C,2,FALSE)</f>
        <v>Soort Buit Br Indus</v>
      </c>
      <c r="O4558" s="72" t="str">
        <f>IF(VLOOKUP(M4558,'Hulpblad KAR-parser'!A:C,3,FALSE)="","",VLOOKUP(M4558,'Hulpblad KAR-parser'!A:C,3,FALSE))</f>
        <v>Silo</v>
      </c>
      <c r="P4558" s="136" t="str">
        <f>IF(CONCATENATE(C4558,D4558)="","",VLOOKUP(CONCATENATE(C4558,D4558),Karakteristieken!AQ:AQ,1,FALSE))</f>
        <v>Soort Buit Br IndusSilo</v>
      </c>
    </row>
    <row r="4559" spans="1:16" x14ac:dyDescent="0.25">
      <c r="A4559" s="59"/>
      <c r="B4559" s="59"/>
      <c r="C4559" s="59"/>
      <c r="D4559" s="59"/>
      <c r="E4559" s="60" t="s">
        <v>10825</v>
      </c>
      <c r="F4559" s="60"/>
      <c r="G4559" s="60" t="s">
        <v>4765</v>
      </c>
      <c r="H4559" s="60"/>
      <c r="I4559" s="59">
        <f t="shared" si="75"/>
        <v>6</v>
      </c>
      <c r="J4559" s="59" t="s">
        <v>1561</v>
      </c>
      <c r="K4559" s="61"/>
      <c r="L4559" s="62" t="s">
        <v>6737</v>
      </c>
      <c r="M4559" s="62" t="s">
        <v>4765</v>
      </c>
      <c r="N4559" s="72" t="str">
        <f>VLOOKUP(M4559,'Hulpblad KAR-parser'!A:C,2,FALSE)</f>
        <v>Soort Buit Br Indus</v>
      </c>
      <c r="O4559" s="72" t="str">
        <f>IF(VLOOKUP(M4559,'Hulpblad KAR-parser'!A:C,3,FALSE)="","",VLOOKUP(M4559,'Hulpblad KAR-parser'!A:C,3,FALSE))</f>
        <v>Silo</v>
      </c>
      <c r="P4559" s="136" t="str">
        <f>IF(CONCATENATE(C4559,D4559)="","",VLOOKUP(CONCATENATE(C4559,D4559),Karakteristieken!AQ:AQ,1,FALSE))</f>
        <v/>
      </c>
    </row>
    <row r="4560" spans="1:16" x14ac:dyDescent="0.25">
      <c r="A4560" s="59">
        <v>200115006</v>
      </c>
      <c r="B4560" s="59">
        <v>200107252</v>
      </c>
      <c r="C4560" s="59" t="s">
        <v>4752</v>
      </c>
      <c r="D4560" s="59" t="s">
        <v>4766</v>
      </c>
      <c r="E4560" s="60" t="s">
        <v>4769</v>
      </c>
      <c r="F4560" s="60"/>
      <c r="G4560" s="60"/>
      <c r="H4560" s="60"/>
      <c r="I4560" s="59">
        <f t="shared" si="75"/>
        <v>25</v>
      </c>
      <c r="J4560" s="59" t="s">
        <v>1613</v>
      </c>
      <c r="K4560" s="61"/>
      <c r="L4560" s="62" t="s">
        <v>6737</v>
      </c>
      <c r="M4560" s="62" t="s">
        <v>4769</v>
      </c>
      <c r="N4560" s="72" t="str">
        <f>VLOOKUP(M4560,'Hulpblad KAR-parser'!A:C,2,FALSE)</f>
        <v>Soort Buit Br Indus</v>
      </c>
      <c r="O4560" s="72" t="str">
        <f>IF(VLOOKUP(M4560,'Hulpblad KAR-parser'!A:C,3,FALSE)="","",VLOOKUP(M4560,'Hulpblad KAR-parser'!A:C,3,FALSE))</f>
        <v>Tank</v>
      </c>
      <c r="P4560" s="136" t="str">
        <f>IF(CONCATENATE(C4560,D4560)="","",VLOOKUP(CONCATENATE(C4560,D4560),Karakteristieken!AQ:AQ,1,FALSE))</f>
        <v>Soort Buit Br IndusTank</v>
      </c>
    </row>
    <row r="4561" spans="1:16" x14ac:dyDescent="0.25">
      <c r="A4561" s="59"/>
      <c r="B4561" s="59"/>
      <c r="C4561" s="59"/>
      <c r="D4561" s="59"/>
      <c r="E4561" s="60" t="s">
        <v>10826</v>
      </c>
      <c r="F4561" s="60"/>
      <c r="G4561" s="60" t="s">
        <v>4769</v>
      </c>
      <c r="H4561" s="60"/>
      <c r="I4561" s="59">
        <f t="shared" si="75"/>
        <v>6</v>
      </c>
      <c r="J4561" s="59" t="s">
        <v>1561</v>
      </c>
      <c r="K4561" s="61"/>
      <c r="L4561" s="62" t="s">
        <v>6737</v>
      </c>
      <c r="M4561" s="62" t="s">
        <v>4769</v>
      </c>
      <c r="N4561" s="72" t="str">
        <f>VLOOKUP(M4561,'Hulpblad KAR-parser'!A:C,2,FALSE)</f>
        <v>Soort Buit Br Indus</v>
      </c>
      <c r="O4561" s="72" t="str">
        <f>IF(VLOOKUP(M4561,'Hulpblad KAR-parser'!A:C,3,FALSE)="","",VLOOKUP(M4561,'Hulpblad KAR-parser'!A:C,3,FALSE))</f>
        <v>Tank</v>
      </c>
      <c r="P4561" s="136" t="str">
        <f>IF(CONCATENATE(C4561,D4561)="","",VLOOKUP(CONCATENATE(C4561,D4561),Karakteristieken!AQ:AQ,1,FALSE))</f>
        <v/>
      </c>
    </row>
    <row r="4562" spans="1:16" x14ac:dyDescent="0.25">
      <c r="A4562" s="59">
        <v>200115007</v>
      </c>
      <c r="B4562" s="59">
        <v>200107253</v>
      </c>
      <c r="C4562" s="59" t="s">
        <v>4752</v>
      </c>
      <c r="D4562" s="59" t="s">
        <v>4770</v>
      </c>
      <c r="E4562" s="60" t="s">
        <v>4773</v>
      </c>
      <c r="F4562" s="60"/>
      <c r="G4562" s="60"/>
      <c r="H4562" s="60"/>
      <c r="I4562" s="59">
        <f t="shared" si="75"/>
        <v>28</v>
      </c>
      <c r="J4562" s="59" t="s">
        <v>1613</v>
      </c>
      <c r="K4562" s="61"/>
      <c r="L4562" s="62" t="s">
        <v>6737</v>
      </c>
      <c r="M4562" s="62" t="s">
        <v>4773</v>
      </c>
      <c r="N4562" s="72" t="str">
        <f>VLOOKUP(M4562,'Hulpblad KAR-parser'!A:C,2,FALSE)</f>
        <v>Soort Buit Br Indus</v>
      </c>
      <c r="O4562" s="72" t="str">
        <f>IF(VLOOKUP(M4562,'Hulpblad KAR-parser'!A:C,3,FALSE)="","",VLOOKUP(M4562,'Hulpblad KAR-parser'!A:C,3,FALSE))</f>
        <v>Tankput</v>
      </c>
      <c r="P4562" s="136" t="str">
        <f>IF(CONCATENATE(C4562,D4562)="","",VLOOKUP(CONCATENATE(C4562,D4562),Karakteristieken!AQ:AQ,1,FALSE))</f>
        <v>Soort Buit Br IndusTankput</v>
      </c>
    </row>
    <row r="4563" spans="1:16" x14ac:dyDescent="0.25">
      <c r="A4563" s="59"/>
      <c r="B4563" s="59"/>
      <c r="C4563" s="59"/>
      <c r="D4563" s="59"/>
      <c r="E4563" s="60" t="s">
        <v>10827</v>
      </c>
      <c r="F4563" s="60"/>
      <c r="G4563" s="60" t="s">
        <v>4773</v>
      </c>
      <c r="H4563" s="60"/>
      <c r="I4563" s="59">
        <f t="shared" si="75"/>
        <v>6</v>
      </c>
      <c r="J4563" s="59" t="s">
        <v>1561</v>
      </c>
      <c r="K4563" s="61"/>
      <c r="L4563" s="62" t="s">
        <v>6737</v>
      </c>
      <c r="M4563" s="62" t="s">
        <v>4773</v>
      </c>
      <c r="N4563" s="72" t="str">
        <f>VLOOKUP(M4563,'Hulpblad KAR-parser'!A:C,2,FALSE)</f>
        <v>Soort Buit Br Indus</v>
      </c>
      <c r="O4563" s="72" t="str">
        <f>IF(VLOOKUP(M4563,'Hulpblad KAR-parser'!A:C,3,FALSE)="","",VLOOKUP(M4563,'Hulpblad KAR-parser'!A:C,3,FALSE))</f>
        <v>Tankput</v>
      </c>
      <c r="P4563" s="136" t="str">
        <f>IF(CONCATENATE(C4563,D4563)="","",VLOOKUP(CONCATENATE(C4563,D4563),Karakteristieken!AQ:AQ,1,FALSE))</f>
        <v/>
      </c>
    </row>
    <row r="4564" spans="1:16" x14ac:dyDescent="0.25">
      <c r="A4564" s="59">
        <v>200110816</v>
      </c>
      <c r="B4564" s="59">
        <v>200099157</v>
      </c>
      <c r="C4564" s="59" t="s">
        <v>4752</v>
      </c>
      <c r="D4564" s="59" t="s">
        <v>4760</v>
      </c>
      <c r="E4564" s="60" t="s">
        <v>4762</v>
      </c>
      <c r="F4564" s="60"/>
      <c r="G4564" s="60"/>
      <c r="H4564" s="60"/>
      <c r="I4564" s="59">
        <f t="shared" si="75"/>
        <v>30</v>
      </c>
      <c r="J4564" s="59" t="s">
        <v>1613</v>
      </c>
      <c r="K4564" s="61"/>
      <c r="L4564" s="62" t="s">
        <v>6737</v>
      </c>
      <c r="M4564" s="62" t="s">
        <v>4762</v>
      </c>
      <c r="N4564" s="72" t="str">
        <f>VLOOKUP(M4564,'Hulpblad KAR-parser'!A:C,2,FALSE)</f>
        <v>Soort Buit Br Indus</v>
      </c>
      <c r="O4564" s="72" t="str">
        <f>IF(VLOOKUP(M4564,'Hulpblad KAR-parser'!A:C,3,FALSE)="","",VLOOKUP(M4564,'Hulpblad KAR-parser'!A:C,3,FALSE))</f>
        <v>Opsl. Brand Vloeis</v>
      </c>
      <c r="P4564" s="136" t="str">
        <f>IF(CONCATENATE(C4564,D4564)="","",VLOOKUP(CONCATENATE(C4564,D4564),Karakteristieken!AQ:AQ,1,FALSE))</f>
        <v>Soort Buit Br IndusOpsl. Brand Vloeis</v>
      </c>
    </row>
    <row r="4565" spans="1:16" x14ac:dyDescent="0.25">
      <c r="A4565" s="59"/>
      <c r="B4565" s="59"/>
      <c r="C4565" s="59"/>
      <c r="D4565" s="59"/>
      <c r="E4565" s="60" t="s">
        <v>10824</v>
      </c>
      <c r="F4565" s="60"/>
      <c r="G4565" s="60" t="s">
        <v>4762</v>
      </c>
      <c r="H4565" s="60"/>
      <c r="I4565" s="59">
        <f t="shared" si="75"/>
        <v>6</v>
      </c>
      <c r="J4565" s="59" t="s">
        <v>1561</v>
      </c>
      <c r="K4565" s="61"/>
      <c r="L4565" s="62" t="s">
        <v>6737</v>
      </c>
      <c r="M4565" s="62" t="s">
        <v>4762</v>
      </c>
      <c r="N4565" s="72" t="str">
        <f>VLOOKUP(M4565,'Hulpblad KAR-parser'!A:C,2,FALSE)</f>
        <v>Soort Buit Br Indus</v>
      </c>
      <c r="O4565" s="72" t="str">
        <f>IF(VLOOKUP(M4565,'Hulpblad KAR-parser'!A:C,3,FALSE)="","",VLOOKUP(M4565,'Hulpblad KAR-parser'!A:C,3,FALSE))</f>
        <v>Opsl. Brand Vloeis</v>
      </c>
      <c r="P4565" s="136" t="str">
        <f>IF(CONCATENATE(C4565,D4565)="","",VLOOKUP(CONCATENATE(C4565,D4565),Karakteristieken!AQ:AQ,1,FALSE))</f>
        <v/>
      </c>
    </row>
    <row r="4566" spans="1:16" x14ac:dyDescent="0.25">
      <c r="A4566" s="67">
        <v>200110817</v>
      </c>
      <c r="B4566" s="67">
        <v>200099158</v>
      </c>
      <c r="C4566" s="67" t="s">
        <v>4774</v>
      </c>
      <c r="D4566" s="67"/>
      <c r="E4566" s="68" t="s">
        <v>6495</v>
      </c>
      <c r="F4566" s="68"/>
      <c r="G4566" s="68"/>
      <c r="H4566" s="68"/>
      <c r="I4566" s="67">
        <f t="shared" si="75"/>
        <v>16</v>
      </c>
      <c r="J4566" s="67" t="s">
        <v>1613</v>
      </c>
      <c r="K4566" s="91" t="s">
        <v>12550</v>
      </c>
      <c r="L4566" s="62" t="s">
        <v>6737</v>
      </c>
      <c r="M4566" s="62" t="s">
        <v>6495</v>
      </c>
      <c r="N4566" s="72" t="e">
        <f>VLOOKUP(M4566,'Hulpblad KAR-parser'!A:C,2,FALSE)</f>
        <v>#N/A</v>
      </c>
      <c r="O4566" s="72" t="e">
        <f>IF(VLOOKUP(M4566,'Hulpblad KAR-parser'!A:C,3,FALSE)="","",VLOOKUP(M4566,'Hulpblad KAR-parser'!A:C,3,FALSE))</f>
        <v>#N/A</v>
      </c>
      <c r="P4566" s="136" t="e">
        <f>IF(CONCATENATE(C4566,D4566)="","",VLOOKUP(CONCATENATE(C4566,D4566),Karakteristieken!AQ:AQ,1,FALSE))</f>
        <v>#N/A</v>
      </c>
    </row>
    <row r="4567" spans="1:16" x14ac:dyDescent="0.25">
      <c r="A4567" s="67"/>
      <c r="B4567" s="67"/>
      <c r="C4567" s="67"/>
      <c r="D4567" s="67"/>
      <c r="E4567" s="68" t="s">
        <v>10845</v>
      </c>
      <c r="F4567" s="68"/>
      <c r="G4567" s="68" t="s">
        <v>6495</v>
      </c>
      <c r="H4567" s="68"/>
      <c r="I4567" s="67">
        <f t="shared" si="75"/>
        <v>6</v>
      </c>
      <c r="J4567" s="67" t="s">
        <v>1561</v>
      </c>
      <c r="K4567" s="91" t="s">
        <v>12550</v>
      </c>
      <c r="L4567" s="62" t="s">
        <v>6737</v>
      </c>
      <c r="M4567" s="62" t="s">
        <v>6495</v>
      </c>
      <c r="N4567" s="72" t="e">
        <f>VLOOKUP(M4567,'Hulpblad KAR-parser'!A:C,2,FALSE)</f>
        <v>#N/A</v>
      </c>
      <c r="O4567" s="72" t="e">
        <f>IF(VLOOKUP(M4567,'Hulpblad KAR-parser'!A:C,3,FALSE)="","",VLOOKUP(M4567,'Hulpblad KAR-parser'!A:C,3,FALSE))</f>
        <v>#N/A</v>
      </c>
      <c r="P4567" s="136" t="str">
        <f>IF(CONCATENATE(C4567,D4567)="","",VLOOKUP(CONCATENATE(C4567,D4567),Karakteristieken!AQ:AQ,1,FALSE))</f>
        <v/>
      </c>
    </row>
    <row r="4568" spans="1:16" x14ac:dyDescent="0.25">
      <c r="A4568" s="59">
        <v>200110818</v>
      </c>
      <c r="B4568" s="59">
        <v>200099159</v>
      </c>
      <c r="C4568" s="59" t="s">
        <v>4774</v>
      </c>
      <c r="D4568" s="59" t="s">
        <v>4775</v>
      </c>
      <c r="E4568" s="60" t="s">
        <v>4778</v>
      </c>
      <c r="F4568" s="60"/>
      <c r="G4568" s="60"/>
      <c r="H4568" s="60"/>
      <c r="I4568" s="59">
        <f t="shared" si="75"/>
        <v>22</v>
      </c>
      <c r="J4568" s="59" t="s">
        <v>1613</v>
      </c>
      <c r="K4568" s="61"/>
      <c r="L4568" s="62" t="s">
        <v>6737</v>
      </c>
      <c r="M4568" s="62" t="s">
        <v>4778</v>
      </c>
      <c r="N4568" s="72" t="str">
        <f>VLOOKUP(M4568,'Hulpblad KAR-parser'!A:C,2,FALSE)</f>
        <v>Soort container</v>
      </c>
      <c r="O4568" s="72" t="str">
        <f>IF(VLOOKUP(M4568,'Hulpblad KAR-parser'!A:C,3,FALSE)="","",VLOOKUP(M4568,'Hulpblad KAR-parser'!A:C,3,FALSE))</f>
        <v>Afvalcontainer</v>
      </c>
      <c r="P4568" s="136" t="str">
        <f>IF(CONCATENATE(C4568,D4568)="","",VLOOKUP(CONCATENATE(C4568,D4568),Karakteristieken!AQ:AQ,1,FALSE))</f>
        <v>Soort containerAfvalcontainer</v>
      </c>
    </row>
    <row r="4569" spans="1:16" x14ac:dyDescent="0.25">
      <c r="A4569" s="59"/>
      <c r="B4569" s="59"/>
      <c r="C4569" s="59"/>
      <c r="D4569" s="59"/>
      <c r="E4569" s="60" t="s">
        <v>10829</v>
      </c>
      <c r="F4569" s="60"/>
      <c r="G4569" s="60" t="s">
        <v>4778</v>
      </c>
      <c r="H4569" s="60"/>
      <c r="I4569" s="59">
        <f t="shared" si="75"/>
        <v>15</v>
      </c>
      <c r="J4569" s="59" t="s">
        <v>1561</v>
      </c>
      <c r="K4569" s="61"/>
      <c r="L4569" s="62" t="s">
        <v>6737</v>
      </c>
      <c r="M4569" s="62" t="s">
        <v>4778</v>
      </c>
      <c r="N4569" s="72" t="str">
        <f>VLOOKUP(M4569,'Hulpblad KAR-parser'!A:C,2,FALSE)</f>
        <v>Soort container</v>
      </c>
      <c r="O4569" s="72" t="str">
        <f>IF(VLOOKUP(M4569,'Hulpblad KAR-parser'!A:C,3,FALSE)="","",VLOOKUP(M4569,'Hulpblad KAR-parser'!A:C,3,FALSE))</f>
        <v>Afvalcontainer</v>
      </c>
      <c r="P4569" s="136" t="str">
        <f>IF(CONCATENATE(C4569,D4569)="","",VLOOKUP(CONCATENATE(C4569,D4569),Karakteristieken!AQ:AQ,1,FALSE))</f>
        <v/>
      </c>
    </row>
    <row r="4570" spans="1:16" x14ac:dyDescent="0.25">
      <c r="A4570" s="59"/>
      <c r="B4570" s="59"/>
      <c r="C4570" s="59"/>
      <c r="D4570" s="59"/>
      <c r="E4570" s="60" t="s">
        <v>10830</v>
      </c>
      <c r="F4570" s="60"/>
      <c r="G4570" s="60" t="s">
        <v>4778</v>
      </c>
      <c r="H4570" s="60"/>
      <c r="I4570" s="59">
        <f t="shared" si="75"/>
        <v>5</v>
      </c>
      <c r="J4570" s="59" t="s">
        <v>1561</v>
      </c>
      <c r="K4570" s="61"/>
      <c r="L4570" s="62" t="s">
        <v>6737</v>
      </c>
      <c r="M4570" s="62" t="s">
        <v>4778</v>
      </c>
      <c r="N4570" s="72" t="str">
        <f>VLOOKUP(M4570,'Hulpblad KAR-parser'!A:C,2,FALSE)</f>
        <v>Soort container</v>
      </c>
      <c r="O4570" s="72" t="str">
        <f>IF(VLOOKUP(M4570,'Hulpblad KAR-parser'!A:C,3,FALSE)="","",VLOOKUP(M4570,'Hulpblad KAR-parser'!A:C,3,FALSE))</f>
        <v>Afvalcontainer</v>
      </c>
      <c r="P4570" s="136" t="str">
        <f>IF(CONCATENATE(C4570,D4570)="","",VLOOKUP(CONCATENATE(C4570,D4570),Karakteristieken!AQ:AQ,1,FALSE))</f>
        <v/>
      </c>
    </row>
    <row r="4571" spans="1:16" x14ac:dyDescent="0.25">
      <c r="A4571" s="59"/>
      <c r="B4571" s="59"/>
      <c r="C4571" s="59"/>
      <c r="D4571" s="59"/>
      <c r="E4571" s="60" t="s">
        <v>10831</v>
      </c>
      <c r="F4571" s="60"/>
      <c r="G4571" s="60" t="s">
        <v>4778</v>
      </c>
      <c r="H4571" s="60"/>
      <c r="I4571" s="59">
        <f t="shared" si="75"/>
        <v>5</v>
      </c>
      <c r="J4571" s="59" t="s">
        <v>1561</v>
      </c>
      <c r="K4571" s="61"/>
      <c r="L4571" s="62" t="s">
        <v>6737</v>
      </c>
      <c r="M4571" s="62" t="s">
        <v>4778</v>
      </c>
      <c r="N4571" s="72" t="str">
        <f>VLOOKUP(M4571,'Hulpblad KAR-parser'!A:C,2,FALSE)</f>
        <v>Soort container</v>
      </c>
      <c r="O4571" s="72" t="str">
        <f>IF(VLOOKUP(M4571,'Hulpblad KAR-parser'!A:C,3,FALSE)="","",VLOOKUP(M4571,'Hulpblad KAR-parser'!A:C,3,FALSE))</f>
        <v>Afvalcontainer</v>
      </c>
      <c r="P4571" s="136" t="str">
        <f>IF(CONCATENATE(C4571,D4571)="","",VLOOKUP(CONCATENATE(C4571,D4571),Karakteristieken!AQ:AQ,1,FALSE))</f>
        <v/>
      </c>
    </row>
    <row r="4572" spans="1:16" x14ac:dyDescent="0.25">
      <c r="A4572" s="59"/>
      <c r="B4572" s="59"/>
      <c r="C4572" s="59"/>
      <c r="D4572" s="59"/>
      <c r="E4572" s="60" t="s">
        <v>10832</v>
      </c>
      <c r="F4572" s="60"/>
      <c r="G4572" s="60" t="s">
        <v>4778</v>
      </c>
      <c r="H4572" s="60"/>
      <c r="I4572" s="59">
        <f t="shared" si="75"/>
        <v>5</v>
      </c>
      <c r="J4572" s="59" t="s">
        <v>1561</v>
      </c>
      <c r="K4572" s="61"/>
      <c r="L4572" s="62" t="s">
        <v>6737</v>
      </c>
      <c r="M4572" s="62" t="s">
        <v>4778</v>
      </c>
      <c r="N4572" s="72" t="str">
        <f>VLOOKUP(M4572,'Hulpblad KAR-parser'!A:C,2,FALSE)</f>
        <v>Soort container</v>
      </c>
      <c r="O4572" s="72" t="str">
        <f>IF(VLOOKUP(M4572,'Hulpblad KAR-parser'!A:C,3,FALSE)="","",VLOOKUP(M4572,'Hulpblad KAR-parser'!A:C,3,FALSE))</f>
        <v>Afvalcontainer</v>
      </c>
      <c r="P4572" s="136" t="str">
        <f>IF(CONCATENATE(C4572,D4572)="","",VLOOKUP(CONCATENATE(C4572,D4572),Karakteristieken!AQ:AQ,1,FALSE))</f>
        <v/>
      </c>
    </row>
    <row r="4573" spans="1:16" x14ac:dyDescent="0.25">
      <c r="A4573" s="59">
        <v>200110819</v>
      </c>
      <c r="B4573" s="59">
        <v>200099160</v>
      </c>
      <c r="C4573" s="59" t="s">
        <v>4774</v>
      </c>
      <c r="D4573" s="59" t="s">
        <v>4779</v>
      </c>
      <c r="E4573" s="60" t="s">
        <v>4781</v>
      </c>
      <c r="F4573" s="60"/>
      <c r="G4573" s="60"/>
      <c r="H4573" s="60"/>
      <c r="I4573" s="59">
        <f t="shared" si="75"/>
        <v>21</v>
      </c>
      <c r="J4573" s="59" t="s">
        <v>1613</v>
      </c>
      <c r="K4573" s="61"/>
      <c r="L4573" s="62" t="s">
        <v>6737</v>
      </c>
      <c r="M4573" s="62" t="s">
        <v>4781</v>
      </c>
      <c r="N4573" s="72" t="str">
        <f>VLOOKUP(M4573,'Hulpblad KAR-parser'!A:C,2,FALSE)</f>
        <v>Soort container</v>
      </c>
      <c r="O4573" s="72" t="str">
        <f>IF(VLOOKUP(M4573,'Hulpblad KAR-parser'!A:C,3,FALSE)="","",VLOOKUP(M4573,'Hulpblad KAR-parser'!A:C,3,FALSE))</f>
        <v>Bouwcontainer</v>
      </c>
      <c r="P4573" s="136" t="str">
        <f>IF(CONCATENATE(C4573,D4573)="","",VLOOKUP(CONCATENATE(C4573,D4573),Karakteristieken!AQ:AQ,1,FALSE))</f>
        <v>Soort containerBouwcontainer</v>
      </c>
    </row>
    <row r="4574" spans="1:16" x14ac:dyDescent="0.25">
      <c r="A4574" s="59"/>
      <c r="B4574" s="59"/>
      <c r="C4574" s="59"/>
      <c r="D4574" s="59"/>
      <c r="E4574" s="60" t="s">
        <v>10833</v>
      </c>
      <c r="F4574" s="60"/>
      <c r="G4574" s="60" t="s">
        <v>4781</v>
      </c>
      <c r="H4574" s="60"/>
      <c r="I4574" s="59">
        <f t="shared" si="75"/>
        <v>5</v>
      </c>
      <c r="J4574" s="59" t="s">
        <v>1561</v>
      </c>
      <c r="K4574" s="61"/>
      <c r="L4574" s="62" t="s">
        <v>6737</v>
      </c>
      <c r="M4574" s="62" t="s">
        <v>4781</v>
      </c>
      <c r="N4574" s="72" t="str">
        <f>VLOOKUP(M4574,'Hulpblad KAR-parser'!A:C,2,FALSE)</f>
        <v>Soort container</v>
      </c>
      <c r="O4574" s="72" t="str">
        <f>IF(VLOOKUP(M4574,'Hulpblad KAR-parser'!A:C,3,FALSE)="","",VLOOKUP(M4574,'Hulpblad KAR-parser'!A:C,3,FALSE))</f>
        <v>Bouwcontainer</v>
      </c>
      <c r="P4574" s="136" t="str">
        <f>IF(CONCATENATE(C4574,D4574)="","",VLOOKUP(CONCATENATE(C4574,D4574),Karakteristieken!AQ:AQ,1,FALSE))</f>
        <v/>
      </c>
    </row>
    <row r="4575" spans="1:16" x14ac:dyDescent="0.25">
      <c r="A4575" s="59"/>
      <c r="B4575" s="59"/>
      <c r="C4575" s="59"/>
      <c r="D4575" s="59"/>
      <c r="E4575" s="60" t="s">
        <v>10834</v>
      </c>
      <c r="F4575" s="60"/>
      <c r="G4575" s="60" t="s">
        <v>4781</v>
      </c>
      <c r="H4575" s="60"/>
      <c r="I4575" s="59">
        <f t="shared" si="75"/>
        <v>14</v>
      </c>
      <c r="J4575" s="59" t="s">
        <v>1561</v>
      </c>
      <c r="K4575" s="61"/>
      <c r="L4575" s="62" t="s">
        <v>6737</v>
      </c>
      <c r="M4575" s="62" t="s">
        <v>4781</v>
      </c>
      <c r="N4575" s="72" t="str">
        <f>VLOOKUP(M4575,'Hulpblad KAR-parser'!A:C,2,FALSE)</f>
        <v>Soort container</v>
      </c>
      <c r="O4575" s="72" t="str">
        <f>IF(VLOOKUP(M4575,'Hulpblad KAR-parser'!A:C,3,FALSE)="","",VLOOKUP(M4575,'Hulpblad KAR-parser'!A:C,3,FALSE))</f>
        <v>Bouwcontainer</v>
      </c>
      <c r="P4575" s="136" t="str">
        <f>IF(CONCATENATE(C4575,D4575)="","",VLOOKUP(CONCATENATE(C4575,D4575),Karakteristieken!AQ:AQ,1,FALSE))</f>
        <v/>
      </c>
    </row>
    <row r="4576" spans="1:16" x14ac:dyDescent="0.25">
      <c r="A4576" s="59"/>
      <c r="B4576" s="59"/>
      <c r="C4576" s="59"/>
      <c r="D4576" s="59"/>
      <c r="E4576" s="60" t="s">
        <v>10835</v>
      </c>
      <c r="F4576" s="60"/>
      <c r="G4576" s="60" t="s">
        <v>4781</v>
      </c>
      <c r="H4576" s="60"/>
      <c r="I4576" s="59">
        <f t="shared" si="75"/>
        <v>5</v>
      </c>
      <c r="J4576" s="59" t="s">
        <v>1561</v>
      </c>
      <c r="K4576" s="61"/>
      <c r="L4576" s="62" t="s">
        <v>6737</v>
      </c>
      <c r="M4576" s="62" t="s">
        <v>4781</v>
      </c>
      <c r="N4576" s="72" t="str">
        <f>VLOOKUP(M4576,'Hulpblad KAR-parser'!A:C,2,FALSE)</f>
        <v>Soort container</v>
      </c>
      <c r="O4576" s="72" t="str">
        <f>IF(VLOOKUP(M4576,'Hulpblad KAR-parser'!A:C,3,FALSE)="","",VLOOKUP(M4576,'Hulpblad KAR-parser'!A:C,3,FALSE))</f>
        <v>Bouwcontainer</v>
      </c>
      <c r="P4576" s="136" t="str">
        <f>IF(CONCATENATE(C4576,D4576)="","",VLOOKUP(CONCATENATE(C4576,D4576),Karakteristieken!AQ:AQ,1,FALSE))</f>
        <v/>
      </c>
    </row>
    <row r="4577" spans="1:16" x14ac:dyDescent="0.25">
      <c r="A4577" s="59"/>
      <c r="B4577" s="59"/>
      <c r="C4577" s="59"/>
      <c r="D4577" s="59"/>
      <c r="E4577" s="60" t="s">
        <v>10836</v>
      </c>
      <c r="F4577" s="60"/>
      <c r="G4577" s="60" t="s">
        <v>4781</v>
      </c>
      <c r="H4577" s="60"/>
      <c r="I4577" s="59">
        <f t="shared" si="75"/>
        <v>5</v>
      </c>
      <c r="J4577" s="59" t="s">
        <v>1561</v>
      </c>
      <c r="K4577" s="61"/>
      <c r="L4577" s="62" t="s">
        <v>6737</v>
      </c>
      <c r="M4577" s="62" t="s">
        <v>4781</v>
      </c>
      <c r="N4577" s="72" t="str">
        <f>VLOOKUP(M4577,'Hulpblad KAR-parser'!A:C,2,FALSE)</f>
        <v>Soort container</v>
      </c>
      <c r="O4577" s="72" t="str">
        <f>IF(VLOOKUP(M4577,'Hulpblad KAR-parser'!A:C,3,FALSE)="","",VLOOKUP(M4577,'Hulpblad KAR-parser'!A:C,3,FALSE))</f>
        <v>Bouwcontainer</v>
      </c>
      <c r="P4577" s="136" t="str">
        <f>IF(CONCATENATE(C4577,D4577)="","",VLOOKUP(CONCATENATE(C4577,D4577),Karakteristieken!AQ:AQ,1,FALSE))</f>
        <v/>
      </c>
    </row>
    <row r="4578" spans="1:16" x14ac:dyDescent="0.25">
      <c r="A4578" s="59">
        <v>200110820</v>
      </c>
      <c r="B4578" s="59">
        <v>200099161</v>
      </c>
      <c r="C4578" s="59" t="s">
        <v>4774</v>
      </c>
      <c r="D4578" s="59" t="s">
        <v>4782</v>
      </c>
      <c r="E4578" s="60" t="s">
        <v>4784</v>
      </c>
      <c r="F4578" s="60"/>
      <c r="G4578" s="60"/>
      <c r="H4578" s="60"/>
      <c r="I4578" s="59">
        <f t="shared" si="75"/>
        <v>24</v>
      </c>
      <c r="J4578" s="59" t="s">
        <v>1613</v>
      </c>
      <c r="K4578" s="61"/>
      <c r="L4578" s="62" t="s">
        <v>6737</v>
      </c>
      <c r="M4578" s="62" t="s">
        <v>4784</v>
      </c>
      <c r="N4578" s="72" t="str">
        <f>VLOOKUP(M4578,'Hulpblad KAR-parser'!A:C,2,FALSE)</f>
        <v>Soort container</v>
      </c>
      <c r="O4578" s="72" t="str">
        <f>IF(VLOOKUP(M4578,'Hulpblad KAR-parser'!A:C,3,FALSE)="","",VLOOKUP(M4578,'Hulpblad KAR-parser'!A:C,3,FALSE))</f>
        <v>Glasbak</v>
      </c>
      <c r="P4578" s="136" t="str">
        <f>IF(CONCATENATE(C4578,D4578)="","",VLOOKUP(CONCATENATE(C4578,D4578),Karakteristieken!AQ:AQ,1,FALSE))</f>
        <v>Soort containerGlasbak</v>
      </c>
    </row>
    <row r="4579" spans="1:16" x14ac:dyDescent="0.25">
      <c r="A4579" s="59"/>
      <c r="B4579" s="59"/>
      <c r="C4579" s="59"/>
      <c r="D4579" s="59"/>
      <c r="E4579" s="60" t="s">
        <v>10837</v>
      </c>
      <c r="F4579" s="60"/>
      <c r="G4579" s="60" t="s">
        <v>4784</v>
      </c>
      <c r="H4579" s="60"/>
      <c r="I4579" s="59">
        <f t="shared" si="75"/>
        <v>5</v>
      </c>
      <c r="J4579" s="59" t="s">
        <v>1561</v>
      </c>
      <c r="K4579" s="61"/>
      <c r="L4579" s="62" t="s">
        <v>6737</v>
      </c>
      <c r="M4579" s="62" t="s">
        <v>4784</v>
      </c>
      <c r="N4579" s="72" t="str">
        <f>VLOOKUP(M4579,'Hulpblad KAR-parser'!A:C,2,FALSE)</f>
        <v>Soort container</v>
      </c>
      <c r="O4579" s="72" t="str">
        <f>IF(VLOOKUP(M4579,'Hulpblad KAR-parser'!A:C,3,FALSE)="","",VLOOKUP(M4579,'Hulpblad KAR-parser'!A:C,3,FALSE))</f>
        <v>Glasbak</v>
      </c>
      <c r="P4579" s="136" t="str">
        <f>IF(CONCATENATE(C4579,D4579)="","",VLOOKUP(CONCATENATE(C4579,D4579),Karakteristieken!AQ:AQ,1,FALSE))</f>
        <v/>
      </c>
    </row>
    <row r="4580" spans="1:16" x14ac:dyDescent="0.25">
      <c r="A4580" s="59"/>
      <c r="B4580" s="59"/>
      <c r="C4580" s="59"/>
      <c r="D4580" s="59"/>
      <c r="E4580" s="60" t="s">
        <v>10838</v>
      </c>
      <c r="F4580" s="60"/>
      <c r="G4580" s="60" t="s">
        <v>4784</v>
      </c>
      <c r="H4580" s="60"/>
      <c r="I4580" s="59">
        <f t="shared" si="75"/>
        <v>5</v>
      </c>
      <c r="J4580" s="59" t="s">
        <v>1561</v>
      </c>
      <c r="K4580" s="61"/>
      <c r="L4580" s="62" t="s">
        <v>6737</v>
      </c>
      <c r="M4580" s="62" t="s">
        <v>4784</v>
      </c>
      <c r="N4580" s="72" t="str">
        <f>VLOOKUP(M4580,'Hulpblad KAR-parser'!A:C,2,FALSE)</f>
        <v>Soort container</v>
      </c>
      <c r="O4580" s="72" t="str">
        <f>IF(VLOOKUP(M4580,'Hulpblad KAR-parser'!A:C,3,FALSE)="","",VLOOKUP(M4580,'Hulpblad KAR-parser'!A:C,3,FALSE))</f>
        <v>Glasbak</v>
      </c>
      <c r="P4580" s="136" t="str">
        <f>IF(CONCATENATE(C4580,D4580)="","",VLOOKUP(CONCATENATE(C4580,D4580),Karakteristieken!AQ:AQ,1,FALSE))</f>
        <v/>
      </c>
    </row>
    <row r="4581" spans="1:16" x14ac:dyDescent="0.25">
      <c r="A4581" s="59"/>
      <c r="B4581" s="59"/>
      <c r="C4581" s="59"/>
      <c r="D4581" s="59"/>
      <c r="E4581" s="60" t="s">
        <v>10839</v>
      </c>
      <c r="F4581" s="60"/>
      <c r="G4581" s="60" t="s">
        <v>4784</v>
      </c>
      <c r="H4581" s="60"/>
      <c r="I4581" s="59">
        <f t="shared" si="75"/>
        <v>8</v>
      </c>
      <c r="J4581" s="59" t="s">
        <v>1561</v>
      </c>
      <c r="K4581" s="61"/>
      <c r="L4581" s="62" t="s">
        <v>6737</v>
      </c>
      <c r="M4581" s="62" t="s">
        <v>4784</v>
      </c>
      <c r="N4581" s="72" t="str">
        <f>VLOOKUP(M4581,'Hulpblad KAR-parser'!A:C,2,FALSE)</f>
        <v>Soort container</v>
      </c>
      <c r="O4581" s="72" t="str">
        <f>IF(VLOOKUP(M4581,'Hulpblad KAR-parser'!A:C,3,FALSE)="","",VLOOKUP(M4581,'Hulpblad KAR-parser'!A:C,3,FALSE))</f>
        <v>Glasbak</v>
      </c>
      <c r="P4581" s="136" t="str">
        <f>IF(CONCATENATE(C4581,D4581)="","",VLOOKUP(CONCATENATE(C4581,D4581),Karakteristieken!AQ:AQ,1,FALSE))</f>
        <v/>
      </c>
    </row>
    <row r="4582" spans="1:16" x14ac:dyDescent="0.25">
      <c r="A4582" s="59"/>
      <c r="B4582" s="59"/>
      <c r="C4582" s="59"/>
      <c r="D4582" s="59"/>
      <c r="E4582" s="60" t="s">
        <v>10840</v>
      </c>
      <c r="F4582" s="60"/>
      <c r="G4582" s="60" t="s">
        <v>4784</v>
      </c>
      <c r="H4582" s="60"/>
      <c r="I4582" s="59">
        <f t="shared" si="75"/>
        <v>5</v>
      </c>
      <c r="J4582" s="59" t="s">
        <v>1561</v>
      </c>
      <c r="K4582" s="61"/>
      <c r="L4582" s="62" t="s">
        <v>6737</v>
      </c>
      <c r="M4582" s="62" t="s">
        <v>4784</v>
      </c>
      <c r="N4582" s="72" t="str">
        <f>VLOOKUP(M4582,'Hulpblad KAR-parser'!A:C,2,FALSE)</f>
        <v>Soort container</v>
      </c>
      <c r="O4582" s="72" t="str">
        <f>IF(VLOOKUP(M4582,'Hulpblad KAR-parser'!A:C,3,FALSE)="","",VLOOKUP(M4582,'Hulpblad KAR-parser'!A:C,3,FALSE))</f>
        <v>Glasbak</v>
      </c>
      <c r="P4582" s="136" t="str">
        <f>IF(CONCATENATE(C4582,D4582)="","",VLOOKUP(CONCATENATE(C4582,D4582),Karakteristieken!AQ:AQ,1,FALSE))</f>
        <v/>
      </c>
    </row>
    <row r="4583" spans="1:16" x14ac:dyDescent="0.25">
      <c r="A4583" s="59">
        <v>200110821</v>
      </c>
      <c r="B4583" s="59">
        <v>200099162</v>
      </c>
      <c r="C4583" s="59" t="s">
        <v>4774</v>
      </c>
      <c r="D4583" s="59" t="s">
        <v>4785</v>
      </c>
      <c r="E4583" s="60" t="s">
        <v>4787</v>
      </c>
      <c r="F4583" s="60"/>
      <c r="G4583" s="60"/>
      <c r="H4583" s="60"/>
      <c r="I4583" s="59">
        <f t="shared" si="75"/>
        <v>24</v>
      </c>
      <c r="J4583" s="59" t="s">
        <v>1613</v>
      </c>
      <c r="K4583" s="61"/>
      <c r="L4583" s="62" t="s">
        <v>6737</v>
      </c>
      <c r="M4583" s="62" t="s">
        <v>4787</v>
      </c>
      <c r="N4583" s="72" t="str">
        <f>VLOOKUP(M4583,'Hulpblad KAR-parser'!A:C,2,FALSE)</f>
        <v>Soort container</v>
      </c>
      <c r="O4583" s="72" t="str">
        <f>IF(VLOOKUP(M4583,'Hulpblad KAR-parser'!A:C,3,FALSE)="","",VLOOKUP(M4583,'Hulpblad KAR-parser'!A:C,3,FALSE))</f>
        <v>Kledingcontainer</v>
      </c>
      <c r="P4583" s="136" t="str">
        <f>IF(CONCATENATE(C4583,D4583)="","",VLOOKUP(CONCATENATE(C4583,D4583),Karakteristieken!AQ:AQ,1,FALSE))</f>
        <v>Soort containerKledingcontainer</v>
      </c>
    </row>
    <row r="4584" spans="1:16" x14ac:dyDescent="0.25">
      <c r="A4584" s="59"/>
      <c r="B4584" s="59"/>
      <c r="C4584" s="59"/>
      <c r="D4584" s="59"/>
      <c r="E4584" s="60" t="s">
        <v>10841</v>
      </c>
      <c r="F4584" s="60"/>
      <c r="G4584" s="60" t="s">
        <v>4787</v>
      </c>
      <c r="H4584" s="60"/>
      <c r="I4584" s="59">
        <f t="shared" si="75"/>
        <v>5</v>
      </c>
      <c r="J4584" s="59" t="s">
        <v>1561</v>
      </c>
      <c r="K4584" s="61"/>
      <c r="L4584" s="62" t="s">
        <v>6737</v>
      </c>
      <c r="M4584" s="62" t="s">
        <v>4787</v>
      </c>
      <c r="N4584" s="72" t="str">
        <f>VLOOKUP(M4584,'Hulpblad KAR-parser'!A:C,2,FALSE)</f>
        <v>Soort container</v>
      </c>
      <c r="O4584" s="72" t="str">
        <f>IF(VLOOKUP(M4584,'Hulpblad KAR-parser'!A:C,3,FALSE)="","",VLOOKUP(M4584,'Hulpblad KAR-parser'!A:C,3,FALSE))</f>
        <v>Kledingcontainer</v>
      </c>
      <c r="P4584" s="136" t="str">
        <f>IF(CONCATENATE(C4584,D4584)="","",VLOOKUP(CONCATENATE(C4584,D4584),Karakteristieken!AQ:AQ,1,FALSE))</f>
        <v/>
      </c>
    </row>
    <row r="4585" spans="1:16" x14ac:dyDescent="0.25">
      <c r="A4585" s="59">
        <v>200110822</v>
      </c>
      <c r="B4585" s="59">
        <v>200099163</v>
      </c>
      <c r="C4585" s="59" t="s">
        <v>4774</v>
      </c>
      <c r="D4585" s="59" t="s">
        <v>4788</v>
      </c>
      <c r="E4585" s="60" t="s">
        <v>4790</v>
      </c>
      <c r="F4585" s="60"/>
      <c r="G4585" s="60"/>
      <c r="H4585" s="60"/>
      <c r="I4585" s="59">
        <f t="shared" si="75"/>
        <v>23</v>
      </c>
      <c r="J4585" s="59" t="s">
        <v>1613</v>
      </c>
      <c r="K4585" s="61"/>
      <c r="L4585" s="62" t="s">
        <v>6737</v>
      </c>
      <c r="M4585" s="62" t="s">
        <v>4790</v>
      </c>
      <c r="N4585" s="72" t="str">
        <f>VLOOKUP(M4585,'Hulpblad KAR-parser'!A:C,2,FALSE)</f>
        <v>Soort container</v>
      </c>
      <c r="O4585" s="72" t="str">
        <f>IF(VLOOKUP(M4585,'Hulpblad KAR-parser'!A:C,3,FALSE)="","",VLOOKUP(M4585,'Hulpblad KAR-parser'!A:C,3,FALSE))</f>
        <v>Papiercontainer</v>
      </c>
      <c r="P4585" s="136" t="str">
        <f>IF(CONCATENATE(C4585,D4585)="","",VLOOKUP(CONCATENATE(C4585,D4585),Karakteristieken!AQ:AQ,1,FALSE))</f>
        <v>Soort containerPapiercontainer</v>
      </c>
    </row>
    <row r="4586" spans="1:16" x14ac:dyDescent="0.25">
      <c r="A4586" s="59"/>
      <c r="B4586" s="59"/>
      <c r="C4586" s="59"/>
      <c r="D4586" s="59"/>
      <c r="E4586" s="60" t="s">
        <v>10842</v>
      </c>
      <c r="F4586" s="60"/>
      <c r="G4586" s="60" t="s">
        <v>4790</v>
      </c>
      <c r="H4586" s="60"/>
      <c r="I4586" s="59">
        <f t="shared" si="75"/>
        <v>5</v>
      </c>
      <c r="J4586" s="59" t="s">
        <v>1561</v>
      </c>
      <c r="K4586" s="61"/>
      <c r="L4586" s="62" t="s">
        <v>6737</v>
      </c>
      <c r="M4586" s="62" t="s">
        <v>4790</v>
      </c>
      <c r="N4586" s="72" t="str">
        <f>VLOOKUP(M4586,'Hulpblad KAR-parser'!A:C,2,FALSE)</f>
        <v>Soort container</v>
      </c>
      <c r="O4586" s="72" t="str">
        <f>IF(VLOOKUP(M4586,'Hulpblad KAR-parser'!A:C,3,FALSE)="","",VLOOKUP(M4586,'Hulpblad KAR-parser'!A:C,3,FALSE))</f>
        <v>Papiercontainer</v>
      </c>
      <c r="P4586" s="136" t="str">
        <f>IF(CONCATENATE(C4586,D4586)="","",VLOOKUP(CONCATENATE(C4586,D4586),Karakteristieken!AQ:AQ,1,FALSE))</f>
        <v/>
      </c>
    </row>
    <row r="4587" spans="1:16" x14ac:dyDescent="0.25">
      <c r="A4587" s="59"/>
      <c r="B4587" s="59"/>
      <c r="C4587" s="59"/>
      <c r="D4587" s="59"/>
      <c r="E4587" s="60" t="s">
        <v>10843</v>
      </c>
      <c r="F4587" s="60"/>
      <c r="G4587" s="60" t="s">
        <v>4790</v>
      </c>
      <c r="H4587" s="60"/>
      <c r="I4587" s="59">
        <f t="shared" si="75"/>
        <v>16</v>
      </c>
      <c r="J4587" s="59" t="s">
        <v>1561</v>
      </c>
      <c r="K4587" s="61"/>
      <c r="L4587" s="62" t="s">
        <v>6737</v>
      </c>
      <c r="M4587" s="62" t="s">
        <v>4790</v>
      </c>
      <c r="N4587" s="72" t="str">
        <f>VLOOKUP(M4587,'Hulpblad KAR-parser'!A:C,2,FALSE)</f>
        <v>Soort container</v>
      </c>
      <c r="O4587" s="72" t="str">
        <f>IF(VLOOKUP(M4587,'Hulpblad KAR-parser'!A:C,3,FALSE)="","",VLOOKUP(M4587,'Hulpblad KAR-parser'!A:C,3,FALSE))</f>
        <v>Papiercontainer</v>
      </c>
      <c r="P4587" s="136" t="str">
        <f>IF(CONCATENATE(C4587,D4587)="","",VLOOKUP(CONCATENATE(C4587,D4587),Karakteristieken!AQ:AQ,1,FALSE))</f>
        <v/>
      </c>
    </row>
    <row r="4588" spans="1:16" x14ac:dyDescent="0.25">
      <c r="A4588" s="59"/>
      <c r="B4588" s="59"/>
      <c r="C4588" s="59"/>
      <c r="D4588" s="59"/>
      <c r="E4588" s="60" t="s">
        <v>10844</v>
      </c>
      <c r="F4588" s="60"/>
      <c r="G4588" s="60" t="s">
        <v>4790</v>
      </c>
      <c r="H4588" s="60"/>
      <c r="I4588" s="59">
        <f t="shared" si="75"/>
        <v>5</v>
      </c>
      <c r="J4588" s="59" t="s">
        <v>1561</v>
      </c>
      <c r="K4588" s="61"/>
      <c r="L4588" s="62" t="s">
        <v>6737</v>
      </c>
      <c r="M4588" s="62" t="s">
        <v>4790</v>
      </c>
      <c r="N4588" s="72" t="str">
        <f>VLOOKUP(M4588,'Hulpblad KAR-parser'!A:C,2,FALSE)</f>
        <v>Soort container</v>
      </c>
      <c r="O4588" s="72" t="str">
        <f>IF(VLOOKUP(M4588,'Hulpblad KAR-parser'!A:C,3,FALSE)="","",VLOOKUP(M4588,'Hulpblad KAR-parser'!A:C,3,FALSE))</f>
        <v>Papiercontainer</v>
      </c>
      <c r="P4588" s="136" t="str">
        <f>IF(CONCATENATE(C4588,D4588)="","",VLOOKUP(CONCATENATE(C4588,D4588),Karakteristieken!AQ:AQ,1,FALSE))</f>
        <v/>
      </c>
    </row>
    <row r="4589" spans="1:16" x14ac:dyDescent="0.25">
      <c r="A4589" s="67">
        <v>200115019</v>
      </c>
      <c r="B4589" s="67">
        <v>200107265</v>
      </c>
      <c r="C4589" s="67" t="s">
        <v>4791</v>
      </c>
      <c r="D4589" s="67"/>
      <c r="E4589" s="68" t="s">
        <v>6496</v>
      </c>
      <c r="F4589" s="68"/>
      <c r="G4589" s="68"/>
      <c r="H4589" s="68"/>
      <c r="I4589" s="67">
        <f t="shared" si="75"/>
        <v>15</v>
      </c>
      <c r="J4589" s="67" t="s">
        <v>1613</v>
      </c>
      <c r="K4589" s="91" t="s">
        <v>12550</v>
      </c>
      <c r="L4589" s="62" t="s">
        <v>6737</v>
      </c>
      <c r="M4589" s="62" t="s">
        <v>6496</v>
      </c>
      <c r="N4589" s="72" t="e">
        <f>VLOOKUP(M4589,'Hulpblad KAR-parser'!A:C,2,FALSE)</f>
        <v>#N/A</v>
      </c>
      <c r="O4589" s="72" t="e">
        <f>IF(VLOOKUP(M4589,'Hulpblad KAR-parser'!A:C,3,FALSE)="","",VLOOKUP(M4589,'Hulpblad KAR-parser'!A:C,3,FALSE))</f>
        <v>#N/A</v>
      </c>
      <c r="P4589" s="136" t="e">
        <f>IF(CONCATENATE(C4589,D4589)="","",VLOOKUP(CONCATENATE(C4589,D4589),Karakteristieken!AQ:AQ,1,FALSE))</f>
        <v>#N/A</v>
      </c>
    </row>
    <row r="4590" spans="1:16" x14ac:dyDescent="0.25">
      <c r="A4590" s="67"/>
      <c r="B4590" s="67"/>
      <c r="C4590" s="67"/>
      <c r="D4590" s="67"/>
      <c r="E4590" s="68" t="s">
        <v>10858</v>
      </c>
      <c r="F4590" s="68"/>
      <c r="G4590" s="68" t="s">
        <v>6496</v>
      </c>
      <c r="H4590" s="68"/>
      <c r="I4590" s="67">
        <f t="shared" ref="I4590:I4653" si="76">LEN(E4590)</f>
        <v>5</v>
      </c>
      <c r="J4590" s="67" t="s">
        <v>1561</v>
      </c>
      <c r="K4590" s="91" t="s">
        <v>12550</v>
      </c>
      <c r="L4590" s="62" t="s">
        <v>6737</v>
      </c>
      <c r="M4590" s="62" t="s">
        <v>6496</v>
      </c>
      <c r="N4590" s="72" t="e">
        <f>VLOOKUP(M4590,'Hulpblad KAR-parser'!A:C,2,FALSE)</f>
        <v>#N/A</v>
      </c>
      <c r="O4590" s="72" t="e">
        <f>IF(VLOOKUP(M4590,'Hulpblad KAR-parser'!A:C,3,FALSE)="","",VLOOKUP(M4590,'Hulpblad KAR-parser'!A:C,3,FALSE))</f>
        <v>#N/A</v>
      </c>
      <c r="P4590" s="136" t="str">
        <f>IF(CONCATENATE(C4590,D4590)="","",VLOOKUP(CONCATENATE(C4590,D4590),Karakteristieken!AQ:AQ,1,FALSE))</f>
        <v/>
      </c>
    </row>
    <row r="4591" spans="1:16" x14ac:dyDescent="0.25">
      <c r="A4591" s="59">
        <v>200137381</v>
      </c>
      <c r="B4591" s="59">
        <v>200107254</v>
      </c>
      <c r="C4591" s="59" t="s">
        <v>4791</v>
      </c>
      <c r="D4591" s="59" t="s">
        <v>4792</v>
      </c>
      <c r="E4591" s="60" t="s">
        <v>4796</v>
      </c>
      <c r="F4591" s="60"/>
      <c r="G4591" s="60"/>
      <c r="H4591" s="60"/>
      <c r="I4591" s="59">
        <f t="shared" si="76"/>
        <v>30</v>
      </c>
      <c r="J4591" s="59" t="s">
        <v>1613</v>
      </c>
      <c r="K4591" s="61"/>
      <c r="L4591" s="62" t="s">
        <v>6737</v>
      </c>
      <c r="M4591" s="62" t="s">
        <v>4796</v>
      </c>
      <c r="N4591" s="72" t="str">
        <f>VLOOKUP(M4591,'Hulpblad KAR-parser'!A:C,2,FALSE)</f>
        <v>Soort detectie</v>
      </c>
      <c r="O4591" s="72" t="str">
        <f>IF(VLOOKUP(M4591,'Hulpblad KAR-parser'!A:C,3,FALSE)="","",VLOOKUP(M4591,'Hulpblad KAR-parser'!A:C,3,FALSE))</f>
        <v>Beheerssysteem</v>
      </c>
      <c r="P4591" s="136" t="str">
        <f>IF(CONCATENATE(C4591,D4591)="","",VLOOKUP(CONCATENATE(C4591,D4591),Karakteristieken!AQ:AQ,1,FALSE))</f>
        <v>Soort detectieBeheerssysteem</v>
      </c>
    </row>
    <row r="4592" spans="1:16" x14ac:dyDescent="0.25">
      <c r="A4592" s="59"/>
      <c r="B4592" s="59"/>
      <c r="C4592" s="59"/>
      <c r="D4592" s="59"/>
      <c r="E4592" s="60" t="s">
        <v>10846</v>
      </c>
      <c r="F4592" s="60"/>
      <c r="G4592" s="60" t="s">
        <v>4796</v>
      </c>
      <c r="H4592" s="60"/>
      <c r="I4592" s="59">
        <f t="shared" si="76"/>
        <v>7</v>
      </c>
      <c r="J4592" s="59" t="s">
        <v>1561</v>
      </c>
      <c r="K4592" s="61"/>
      <c r="L4592" s="62" t="s">
        <v>6737</v>
      </c>
      <c r="M4592" s="62" t="s">
        <v>4796</v>
      </c>
      <c r="N4592" s="72" t="str">
        <f>VLOOKUP(M4592,'Hulpblad KAR-parser'!A:C,2,FALSE)</f>
        <v>Soort detectie</v>
      </c>
      <c r="O4592" s="72" t="str">
        <f>IF(VLOOKUP(M4592,'Hulpblad KAR-parser'!A:C,3,FALSE)="","",VLOOKUP(M4592,'Hulpblad KAR-parser'!A:C,3,FALSE))</f>
        <v>Beheerssysteem</v>
      </c>
      <c r="P4592" s="136" t="str">
        <f>IF(CONCATENATE(C4592,D4592)="","",VLOOKUP(CONCATENATE(C4592,D4592),Karakteristieken!AQ:AQ,1,FALSE))</f>
        <v/>
      </c>
    </row>
    <row r="4593" spans="1:16" x14ac:dyDescent="0.25">
      <c r="A4593" s="59"/>
      <c r="B4593" s="59"/>
      <c r="C4593" s="59"/>
      <c r="D4593" s="59"/>
      <c r="E4593" s="60" t="s">
        <v>10847</v>
      </c>
      <c r="F4593" s="60"/>
      <c r="G4593" s="60" t="s">
        <v>4796</v>
      </c>
      <c r="H4593" s="60"/>
      <c r="I4593" s="59">
        <f t="shared" si="76"/>
        <v>29</v>
      </c>
      <c r="J4593" s="59" t="s">
        <v>1561</v>
      </c>
      <c r="K4593" s="61"/>
      <c r="L4593" s="62" t="s">
        <v>6737</v>
      </c>
      <c r="M4593" s="62" t="s">
        <v>4796</v>
      </c>
      <c r="N4593" s="72" t="str">
        <f>VLOOKUP(M4593,'Hulpblad KAR-parser'!A:C,2,FALSE)</f>
        <v>Soort detectie</v>
      </c>
      <c r="O4593" s="72" t="str">
        <f>IF(VLOOKUP(M4593,'Hulpblad KAR-parser'!A:C,3,FALSE)="","",VLOOKUP(M4593,'Hulpblad KAR-parser'!A:C,3,FALSE))</f>
        <v>Beheerssysteem</v>
      </c>
      <c r="P4593" s="136" t="str">
        <f>IF(CONCATENATE(C4593,D4593)="","",VLOOKUP(CONCATENATE(C4593,D4593),Karakteristieken!AQ:AQ,1,FALSE))</f>
        <v/>
      </c>
    </row>
    <row r="4594" spans="1:16" x14ac:dyDescent="0.25">
      <c r="A4594" s="59">
        <v>200115009</v>
      </c>
      <c r="B4594" s="59">
        <v>200107255</v>
      </c>
      <c r="C4594" s="59" t="s">
        <v>4791</v>
      </c>
      <c r="D4594" s="59" t="s">
        <v>4797</v>
      </c>
      <c r="E4594" s="60" t="s">
        <v>4800</v>
      </c>
      <c r="F4594" s="60"/>
      <c r="G4594" s="60"/>
      <c r="H4594" s="60"/>
      <c r="I4594" s="59">
        <f t="shared" si="76"/>
        <v>24</v>
      </c>
      <c r="J4594" s="59" t="s">
        <v>1613</v>
      </c>
      <c r="K4594" s="61"/>
      <c r="L4594" s="62" t="s">
        <v>6737</v>
      </c>
      <c r="M4594" s="62" t="s">
        <v>4800</v>
      </c>
      <c r="N4594" s="72" t="str">
        <f>VLOOKUP(M4594,'Hulpblad KAR-parser'!A:C,2,FALSE)</f>
        <v>Soort detectie</v>
      </c>
      <c r="O4594" s="72" t="str">
        <f>IF(VLOOKUP(M4594,'Hulpblad KAR-parser'!A:C,3,FALSE)="","",VLOOKUP(M4594,'Hulpblad KAR-parser'!A:C,3,FALSE))</f>
        <v>Drukknop</v>
      </c>
      <c r="P4594" s="136" t="str">
        <f>IF(CONCATENATE(C4594,D4594)="","",VLOOKUP(CONCATENATE(C4594,D4594),Karakteristieken!AQ:AQ,1,FALSE))</f>
        <v>Soort detectieDrukknop</v>
      </c>
    </row>
    <row r="4595" spans="1:16" x14ac:dyDescent="0.25">
      <c r="A4595" s="59"/>
      <c r="B4595" s="59"/>
      <c r="C4595" s="59"/>
      <c r="D4595" s="59"/>
      <c r="E4595" s="60" t="s">
        <v>10848</v>
      </c>
      <c r="F4595" s="60"/>
      <c r="G4595" s="60" t="s">
        <v>4800</v>
      </c>
      <c r="H4595" s="60"/>
      <c r="I4595" s="59">
        <f t="shared" si="76"/>
        <v>7</v>
      </c>
      <c r="J4595" s="59" t="s">
        <v>1561</v>
      </c>
      <c r="K4595" s="61"/>
      <c r="L4595" s="62" t="s">
        <v>6737</v>
      </c>
      <c r="M4595" s="62" t="s">
        <v>4800</v>
      </c>
      <c r="N4595" s="72" t="str">
        <f>VLOOKUP(M4595,'Hulpblad KAR-parser'!A:C,2,FALSE)</f>
        <v>Soort detectie</v>
      </c>
      <c r="O4595" s="72" t="str">
        <f>IF(VLOOKUP(M4595,'Hulpblad KAR-parser'!A:C,3,FALSE)="","",VLOOKUP(M4595,'Hulpblad KAR-parser'!A:C,3,FALSE))</f>
        <v>Drukknop</v>
      </c>
      <c r="P4595" s="136" t="str">
        <f>IF(CONCATENATE(C4595,D4595)="","",VLOOKUP(CONCATENATE(C4595,D4595),Karakteristieken!AQ:AQ,1,FALSE))</f>
        <v/>
      </c>
    </row>
    <row r="4596" spans="1:16" x14ac:dyDescent="0.25">
      <c r="A4596" s="59">
        <v>200115010</v>
      </c>
      <c r="B4596" s="59">
        <v>200107256</v>
      </c>
      <c r="C4596" s="59" t="s">
        <v>4791</v>
      </c>
      <c r="D4596" s="59" t="s">
        <v>4736</v>
      </c>
      <c r="E4596" s="60" t="s">
        <v>4803</v>
      </c>
      <c r="F4596" s="60"/>
      <c r="G4596" s="60"/>
      <c r="H4596" s="60"/>
      <c r="I4596" s="59">
        <f t="shared" si="76"/>
        <v>30</v>
      </c>
      <c r="J4596" s="59" t="s">
        <v>1613</v>
      </c>
      <c r="K4596" s="61"/>
      <c r="L4596" s="62" t="s">
        <v>6737</v>
      </c>
      <c r="M4596" s="62" t="s">
        <v>4803</v>
      </c>
      <c r="N4596" s="72" t="str">
        <f>VLOOKUP(M4596,'Hulpblad KAR-parser'!A:C,2,FALSE)</f>
        <v>Soort detectie</v>
      </c>
      <c r="O4596" s="72" t="str">
        <f>IF(VLOOKUP(M4596,'Hulpblad KAR-parser'!A:C,3,FALSE)="","",VLOOKUP(M4596,'Hulpblad KAR-parser'!A:C,3,FALSE))</f>
        <v>Gasblussysteem</v>
      </c>
      <c r="P4596" s="136" t="str">
        <f>IF(CONCATENATE(C4596,D4596)="","",VLOOKUP(CONCATENATE(C4596,D4596),Karakteristieken!AQ:AQ,1,FALSE))</f>
        <v>Soort detectieGasblussysteem</v>
      </c>
    </row>
    <row r="4597" spans="1:16" x14ac:dyDescent="0.25">
      <c r="A4597" s="59"/>
      <c r="B4597" s="59"/>
      <c r="C4597" s="59"/>
      <c r="D4597" s="59"/>
      <c r="E4597" s="60" t="s">
        <v>10849</v>
      </c>
      <c r="F4597" s="60"/>
      <c r="G4597" s="60" t="s">
        <v>4803</v>
      </c>
      <c r="H4597" s="60"/>
      <c r="I4597" s="59">
        <f t="shared" si="76"/>
        <v>7</v>
      </c>
      <c r="J4597" s="59" t="s">
        <v>1561</v>
      </c>
      <c r="K4597" s="61"/>
      <c r="L4597" s="62" t="s">
        <v>6737</v>
      </c>
      <c r="M4597" s="62" t="s">
        <v>4803</v>
      </c>
      <c r="N4597" s="72" t="str">
        <f>VLOOKUP(M4597,'Hulpblad KAR-parser'!A:C,2,FALSE)</f>
        <v>Soort detectie</v>
      </c>
      <c r="O4597" s="72" t="str">
        <f>IF(VLOOKUP(M4597,'Hulpblad KAR-parser'!A:C,3,FALSE)="","",VLOOKUP(M4597,'Hulpblad KAR-parser'!A:C,3,FALSE))</f>
        <v>Gasblussysteem</v>
      </c>
      <c r="P4597" s="136" t="str">
        <f>IF(CONCATENATE(C4597,D4597)="","",VLOOKUP(CONCATENATE(C4597,D4597),Karakteristieken!AQ:AQ,1,FALSE))</f>
        <v/>
      </c>
    </row>
    <row r="4598" spans="1:16" x14ac:dyDescent="0.25">
      <c r="A4598" s="59">
        <v>200115011</v>
      </c>
      <c r="B4598" s="59">
        <v>200107257</v>
      </c>
      <c r="C4598" s="59" t="s">
        <v>4791</v>
      </c>
      <c r="D4598" s="59" t="s">
        <v>4804</v>
      </c>
      <c r="E4598" s="60" t="s">
        <v>4807</v>
      </c>
      <c r="F4598" s="60"/>
      <c r="G4598" s="60"/>
      <c r="H4598" s="60"/>
      <c r="I4598" s="59">
        <f t="shared" si="76"/>
        <v>24</v>
      </c>
      <c r="J4598" s="59" t="s">
        <v>1613</v>
      </c>
      <c r="K4598" s="61"/>
      <c r="L4598" s="62" t="s">
        <v>6737</v>
      </c>
      <c r="M4598" s="62" t="s">
        <v>4807</v>
      </c>
      <c r="N4598" s="72" t="str">
        <f>VLOOKUP(M4598,'Hulpblad KAR-parser'!A:C,2,FALSE)</f>
        <v>Soort detectie</v>
      </c>
      <c r="O4598" s="72" t="str">
        <f>IF(VLOOKUP(M4598,'Hulpblad KAR-parser'!A:C,3,FALSE)="","",VLOOKUP(M4598,'Hulpblad KAR-parser'!A:C,3,FALSE))</f>
        <v>Gevaarlijke stof</v>
      </c>
      <c r="P4598" s="136" t="str">
        <f>IF(CONCATENATE(C4598,D4598)="","",VLOOKUP(CONCATENATE(C4598,D4598),Karakteristieken!AQ:AQ,1,FALSE))</f>
        <v>Soort detectieGevaarlijke stof</v>
      </c>
    </row>
    <row r="4599" spans="1:16" x14ac:dyDescent="0.25">
      <c r="A4599" s="59"/>
      <c r="B4599" s="59"/>
      <c r="C4599" s="59"/>
      <c r="D4599" s="59"/>
      <c r="E4599" s="60" t="s">
        <v>10850</v>
      </c>
      <c r="F4599" s="60"/>
      <c r="G4599" s="60" t="s">
        <v>4807</v>
      </c>
      <c r="H4599" s="60"/>
      <c r="I4599" s="59">
        <f t="shared" si="76"/>
        <v>7</v>
      </c>
      <c r="J4599" s="59" t="s">
        <v>1561</v>
      </c>
      <c r="K4599" s="61"/>
      <c r="L4599" s="62" t="s">
        <v>6737</v>
      </c>
      <c r="M4599" s="62" t="s">
        <v>4807</v>
      </c>
      <c r="N4599" s="72" t="str">
        <f>VLOOKUP(M4599,'Hulpblad KAR-parser'!A:C,2,FALSE)</f>
        <v>Soort detectie</v>
      </c>
      <c r="O4599" s="72" t="str">
        <f>IF(VLOOKUP(M4599,'Hulpblad KAR-parser'!A:C,3,FALSE)="","",VLOOKUP(M4599,'Hulpblad KAR-parser'!A:C,3,FALSE))</f>
        <v>Gevaarlijke stof</v>
      </c>
      <c r="P4599" s="136" t="str">
        <f>IF(CONCATENATE(C4599,D4599)="","",VLOOKUP(CONCATENATE(C4599,D4599),Karakteristieken!AQ:AQ,1,FALSE))</f>
        <v/>
      </c>
    </row>
    <row r="4600" spans="1:16" x14ac:dyDescent="0.25">
      <c r="A4600" s="59">
        <v>200115012</v>
      </c>
      <c r="B4600" s="59">
        <v>200107258</v>
      </c>
      <c r="C4600" s="59" t="s">
        <v>4791</v>
      </c>
      <c r="D4600" s="59" t="s">
        <v>4808</v>
      </c>
      <c r="E4600" s="60" t="s">
        <v>4811</v>
      </c>
      <c r="F4600" s="60"/>
      <c r="G4600" s="60"/>
      <c r="H4600" s="60"/>
      <c r="I4600" s="59">
        <f t="shared" si="76"/>
        <v>20</v>
      </c>
      <c r="J4600" s="59" t="s">
        <v>1613</v>
      </c>
      <c r="K4600" s="61"/>
      <c r="L4600" s="62" t="s">
        <v>6737</v>
      </c>
      <c r="M4600" s="62" t="s">
        <v>4811</v>
      </c>
      <c r="N4600" s="72" t="str">
        <f>VLOOKUP(M4600,'Hulpblad KAR-parser'!A:C,2,FALSE)</f>
        <v>Soort detectie</v>
      </c>
      <c r="O4600" s="72" t="str">
        <f>IF(VLOOKUP(M4600,'Hulpblad KAR-parser'!A:C,3,FALSE)="","",VLOOKUP(M4600,'Hulpblad KAR-parser'!A:C,3,FALSE))</f>
        <v>Hand</v>
      </c>
      <c r="P4600" s="136" t="str">
        <f>IF(CONCATENATE(C4600,D4600)="","",VLOOKUP(CONCATENATE(C4600,D4600),Karakteristieken!AQ:AQ,1,FALSE))</f>
        <v>Soort detectieHand</v>
      </c>
    </row>
    <row r="4601" spans="1:16" x14ac:dyDescent="0.25">
      <c r="A4601" s="59"/>
      <c r="B4601" s="59"/>
      <c r="C4601" s="59"/>
      <c r="D4601" s="59"/>
      <c r="E4601" s="60" t="s">
        <v>10851</v>
      </c>
      <c r="F4601" s="60"/>
      <c r="G4601" s="60" t="s">
        <v>4811</v>
      </c>
      <c r="H4601" s="60"/>
      <c r="I4601" s="59">
        <f t="shared" si="76"/>
        <v>7</v>
      </c>
      <c r="J4601" s="59" t="s">
        <v>1561</v>
      </c>
      <c r="K4601" s="61"/>
      <c r="L4601" s="62" t="s">
        <v>6737</v>
      </c>
      <c r="M4601" s="62" t="s">
        <v>4811</v>
      </c>
      <c r="N4601" s="72" t="str">
        <f>VLOOKUP(M4601,'Hulpblad KAR-parser'!A:C,2,FALSE)</f>
        <v>Soort detectie</v>
      </c>
      <c r="O4601" s="72" t="str">
        <f>IF(VLOOKUP(M4601,'Hulpblad KAR-parser'!A:C,3,FALSE)="","",VLOOKUP(M4601,'Hulpblad KAR-parser'!A:C,3,FALSE))</f>
        <v>Hand</v>
      </c>
      <c r="P4601" s="136" t="str">
        <f>IF(CONCATENATE(C4601,D4601)="","",VLOOKUP(CONCATENATE(C4601,D4601),Karakteristieken!AQ:AQ,1,FALSE))</f>
        <v/>
      </c>
    </row>
    <row r="4602" spans="1:16" x14ac:dyDescent="0.25">
      <c r="A4602" s="59">
        <v>200115013</v>
      </c>
      <c r="B4602" s="59">
        <v>200107259</v>
      </c>
      <c r="C4602" s="59" t="s">
        <v>4791</v>
      </c>
      <c r="D4602" s="59" t="s">
        <v>3816</v>
      </c>
      <c r="E4602" s="60" t="s">
        <v>4830</v>
      </c>
      <c r="F4602" s="60"/>
      <c r="G4602" s="60"/>
      <c r="H4602" s="60"/>
      <c r="I4602" s="59">
        <f t="shared" si="76"/>
        <v>24</v>
      </c>
      <c r="J4602" s="59" t="s">
        <v>1613</v>
      </c>
      <c r="K4602" s="61"/>
      <c r="L4602" s="62" t="s">
        <v>6737</v>
      </c>
      <c r="M4602" s="62" t="s">
        <v>4830</v>
      </c>
      <c r="N4602" s="72" t="str">
        <f>VLOOKUP(M4602,'Hulpblad KAR-parser'!A:C,2,FALSE)</f>
        <v>Soort detectie</v>
      </c>
      <c r="O4602" s="72" t="str">
        <f>IF(VLOOKUP(M4602,'Hulpblad KAR-parser'!A:C,3,FALSE)="","",VLOOKUP(M4602,'Hulpblad KAR-parser'!A:C,3,FALSE))</f>
        <v>Onbekend</v>
      </c>
      <c r="P4602" s="136" t="str">
        <f>IF(CONCATENATE(C4602,D4602)="","",VLOOKUP(CONCATENATE(C4602,D4602),Karakteristieken!AQ:AQ,1,FALSE))</f>
        <v>Soort detectieOnbekend</v>
      </c>
    </row>
    <row r="4603" spans="1:16" x14ac:dyDescent="0.25">
      <c r="A4603" s="59"/>
      <c r="B4603" s="59"/>
      <c r="C4603" s="59"/>
      <c r="D4603" s="59"/>
      <c r="E4603" s="60" t="s">
        <v>10852</v>
      </c>
      <c r="F4603" s="60"/>
      <c r="G4603" s="60" t="s">
        <v>4830</v>
      </c>
      <c r="H4603" s="60"/>
      <c r="I4603" s="59">
        <f t="shared" si="76"/>
        <v>7</v>
      </c>
      <c r="J4603" s="59" t="s">
        <v>1561</v>
      </c>
      <c r="K4603" s="61"/>
      <c r="L4603" s="62" t="s">
        <v>6737</v>
      </c>
      <c r="M4603" s="62" t="s">
        <v>4830</v>
      </c>
      <c r="N4603" s="72" t="str">
        <f>VLOOKUP(M4603,'Hulpblad KAR-parser'!A:C,2,FALSE)</f>
        <v>Soort detectie</v>
      </c>
      <c r="O4603" s="72" t="str">
        <f>IF(VLOOKUP(M4603,'Hulpblad KAR-parser'!A:C,3,FALSE)="","",VLOOKUP(M4603,'Hulpblad KAR-parser'!A:C,3,FALSE))</f>
        <v>Onbekend</v>
      </c>
      <c r="P4603" s="136" t="str">
        <f>IF(CONCATENATE(C4603,D4603)="","",VLOOKUP(CONCATENATE(C4603,D4603),Karakteristieken!AQ:AQ,1,FALSE))</f>
        <v/>
      </c>
    </row>
    <row r="4604" spans="1:16" x14ac:dyDescent="0.25">
      <c r="A4604" s="59">
        <v>200115015</v>
      </c>
      <c r="B4604" s="59">
        <v>200107261</v>
      </c>
      <c r="C4604" s="59" t="s">
        <v>4791</v>
      </c>
      <c r="D4604" s="59" t="s">
        <v>4812</v>
      </c>
      <c r="E4604" s="60" t="s">
        <v>4815</v>
      </c>
      <c r="F4604" s="60"/>
      <c r="G4604" s="60"/>
      <c r="H4604" s="60"/>
      <c r="I4604" s="59">
        <f t="shared" si="76"/>
        <v>26</v>
      </c>
      <c r="J4604" s="59" t="s">
        <v>1613</v>
      </c>
      <c r="K4604" s="61"/>
      <c r="L4604" s="62" t="s">
        <v>6737</v>
      </c>
      <c r="M4604" s="62" t="s">
        <v>4815</v>
      </c>
      <c r="N4604" s="72" t="str">
        <f>VLOOKUP(M4604,'Hulpblad KAR-parser'!A:C,2,FALSE)</f>
        <v>Soort detectie</v>
      </c>
      <c r="O4604" s="72" t="str">
        <f>IF(VLOOKUP(M4604,'Hulpblad KAR-parser'!A:C,3,FALSE)="","",VLOOKUP(M4604,'Hulpblad KAR-parser'!A:C,3,FALSE))</f>
        <v>Rook/Hitte</v>
      </c>
      <c r="P4604" s="136" t="str">
        <f>IF(CONCATENATE(C4604,D4604)="","",VLOOKUP(CONCATENATE(C4604,D4604),Karakteristieken!AQ:AQ,1,FALSE))</f>
        <v>Soort detectieRook/Hitte</v>
      </c>
    </row>
    <row r="4605" spans="1:16" x14ac:dyDescent="0.25">
      <c r="A4605" s="59"/>
      <c r="B4605" s="59"/>
      <c r="C4605" s="59"/>
      <c r="D4605" s="59"/>
      <c r="E4605" s="60" t="s">
        <v>10854</v>
      </c>
      <c r="F4605" s="60"/>
      <c r="G4605" s="60" t="s">
        <v>4815</v>
      </c>
      <c r="H4605" s="60"/>
      <c r="I4605" s="59">
        <f t="shared" si="76"/>
        <v>7</v>
      </c>
      <c r="J4605" s="59" t="s">
        <v>1561</v>
      </c>
      <c r="K4605" s="61"/>
      <c r="L4605" s="62" t="s">
        <v>6737</v>
      </c>
      <c r="M4605" s="62" t="s">
        <v>4815</v>
      </c>
      <c r="N4605" s="72" t="str">
        <f>VLOOKUP(M4605,'Hulpblad KAR-parser'!A:C,2,FALSE)</f>
        <v>Soort detectie</v>
      </c>
      <c r="O4605" s="72" t="str">
        <f>IF(VLOOKUP(M4605,'Hulpblad KAR-parser'!A:C,3,FALSE)="","",VLOOKUP(M4605,'Hulpblad KAR-parser'!A:C,3,FALSE))</f>
        <v>Rook/Hitte</v>
      </c>
      <c r="P4605" s="136" t="str">
        <f>IF(CONCATENATE(C4605,D4605)="","",VLOOKUP(CONCATENATE(C4605,D4605),Karakteristieken!AQ:AQ,1,FALSE))</f>
        <v/>
      </c>
    </row>
    <row r="4606" spans="1:16" x14ac:dyDescent="0.25">
      <c r="A4606" s="59">
        <v>200115014</v>
      </c>
      <c r="B4606" s="59">
        <v>200107260</v>
      </c>
      <c r="C4606" s="59" t="s">
        <v>4791</v>
      </c>
      <c r="D4606" s="59" t="s">
        <v>4740</v>
      </c>
      <c r="E4606" s="60" t="s">
        <v>4818</v>
      </c>
      <c r="F4606" s="60"/>
      <c r="G4606" s="60"/>
      <c r="H4606" s="60"/>
      <c r="I4606" s="59">
        <f t="shared" si="76"/>
        <v>19</v>
      </c>
      <c r="J4606" s="59" t="s">
        <v>1613</v>
      </c>
      <c r="K4606" s="61"/>
      <c r="L4606" s="62" t="s">
        <v>6737</v>
      </c>
      <c r="M4606" s="62" t="s">
        <v>4818</v>
      </c>
      <c r="N4606" s="72" t="str">
        <f>VLOOKUP(M4606,'Hulpblad KAR-parser'!A:C,2,FALSE)</f>
        <v>Soort detectie</v>
      </c>
      <c r="O4606" s="72" t="str">
        <f>IF(VLOOKUP(M4606,'Hulpblad KAR-parser'!A:C,3,FALSE)="","",VLOOKUP(M4606,'Hulpblad KAR-parser'!A:C,3,FALSE))</f>
        <v>Rook en warmte Afv</v>
      </c>
      <c r="P4606" s="136" t="str">
        <f>IF(CONCATENATE(C4606,D4606)="","",VLOOKUP(CONCATENATE(C4606,D4606),Karakteristieken!AQ:AQ,1,FALSE))</f>
        <v>Soort detectieRook en warmte Afv</v>
      </c>
    </row>
    <row r="4607" spans="1:16" x14ac:dyDescent="0.25">
      <c r="A4607" s="59"/>
      <c r="B4607" s="59"/>
      <c r="C4607" s="59"/>
      <c r="D4607" s="59"/>
      <c r="E4607" s="60" t="s">
        <v>10853</v>
      </c>
      <c r="F4607" s="60"/>
      <c r="G4607" s="60" t="s">
        <v>4818</v>
      </c>
      <c r="H4607" s="60"/>
      <c r="I4607" s="59">
        <f t="shared" si="76"/>
        <v>7</v>
      </c>
      <c r="J4607" s="59" t="s">
        <v>1561</v>
      </c>
      <c r="K4607" s="61"/>
      <c r="L4607" s="62" t="s">
        <v>6737</v>
      </c>
      <c r="M4607" s="62" t="s">
        <v>4818</v>
      </c>
      <c r="N4607" s="72" t="str">
        <f>VLOOKUP(M4607,'Hulpblad KAR-parser'!A:C,2,FALSE)</f>
        <v>Soort detectie</v>
      </c>
      <c r="O4607" s="72" t="str">
        <f>IF(VLOOKUP(M4607,'Hulpblad KAR-parser'!A:C,3,FALSE)="","",VLOOKUP(M4607,'Hulpblad KAR-parser'!A:C,3,FALSE))</f>
        <v>Rook en warmte Afv</v>
      </c>
      <c r="P4607" s="136" t="str">
        <f>IF(CONCATENATE(C4607,D4607)="","",VLOOKUP(CONCATENATE(C4607,D4607),Karakteristieken!AQ:AQ,1,FALSE))</f>
        <v/>
      </c>
    </row>
    <row r="4608" spans="1:16" x14ac:dyDescent="0.25">
      <c r="A4608" s="59">
        <v>200115016</v>
      </c>
      <c r="B4608" s="59">
        <v>200107262</v>
      </c>
      <c r="C4608" s="59" t="s">
        <v>4791</v>
      </c>
      <c r="D4608" s="59" t="s">
        <v>4743</v>
      </c>
      <c r="E4608" s="60" t="s">
        <v>4821</v>
      </c>
      <c r="F4608" s="60"/>
      <c r="G4608" s="60"/>
      <c r="H4608" s="60"/>
      <c r="I4608" s="59">
        <f t="shared" si="76"/>
        <v>30</v>
      </c>
      <c r="J4608" s="59" t="s">
        <v>1613</v>
      </c>
      <c r="K4608" s="61"/>
      <c r="L4608" s="62" t="s">
        <v>6737</v>
      </c>
      <c r="M4608" s="62" t="s">
        <v>4821</v>
      </c>
      <c r="N4608" s="72" t="str">
        <f>VLOOKUP(M4608,'Hulpblad KAR-parser'!A:C,2,FALSE)</f>
        <v>Soort detectie</v>
      </c>
      <c r="O4608" s="72" t="str">
        <f>IF(VLOOKUP(M4608,'Hulpblad KAR-parser'!A:C,3,FALSE)="","",VLOOKUP(M4608,'Hulpblad KAR-parser'!A:C,3,FALSE))</f>
        <v>Schuimblussysteem</v>
      </c>
      <c r="P4608" s="136" t="str">
        <f>IF(CONCATENATE(C4608,D4608)="","",VLOOKUP(CONCATENATE(C4608,D4608),Karakteristieken!AQ:AQ,1,FALSE))</f>
        <v>Soort detectieSchuimblussysteem</v>
      </c>
    </row>
    <row r="4609" spans="1:16" x14ac:dyDescent="0.25">
      <c r="A4609" s="59"/>
      <c r="B4609" s="59"/>
      <c r="C4609" s="59"/>
      <c r="D4609" s="59"/>
      <c r="E4609" s="60" t="s">
        <v>10855</v>
      </c>
      <c r="F4609" s="60"/>
      <c r="G4609" s="60" t="s">
        <v>4821</v>
      </c>
      <c r="H4609" s="60"/>
      <c r="I4609" s="59">
        <f t="shared" si="76"/>
        <v>7</v>
      </c>
      <c r="J4609" s="59" t="s">
        <v>1561</v>
      </c>
      <c r="K4609" s="61"/>
      <c r="L4609" s="62" t="s">
        <v>6737</v>
      </c>
      <c r="M4609" s="62" t="s">
        <v>4821</v>
      </c>
      <c r="N4609" s="72" t="str">
        <f>VLOOKUP(M4609,'Hulpblad KAR-parser'!A:C,2,FALSE)</f>
        <v>Soort detectie</v>
      </c>
      <c r="O4609" s="72" t="str">
        <f>IF(VLOOKUP(M4609,'Hulpblad KAR-parser'!A:C,3,FALSE)="","",VLOOKUP(M4609,'Hulpblad KAR-parser'!A:C,3,FALSE))</f>
        <v>Schuimblussysteem</v>
      </c>
      <c r="P4609" s="136" t="str">
        <f>IF(CONCATENATE(C4609,D4609)="","",VLOOKUP(CONCATENATE(C4609,D4609),Karakteristieken!AQ:AQ,1,FALSE))</f>
        <v/>
      </c>
    </row>
    <row r="4610" spans="1:16" x14ac:dyDescent="0.25">
      <c r="A4610" s="59">
        <v>200115017</v>
      </c>
      <c r="B4610" s="59">
        <v>200107263</v>
      </c>
      <c r="C4610" s="59" t="s">
        <v>4791</v>
      </c>
      <c r="D4610" s="59" t="s">
        <v>4746</v>
      </c>
      <c r="E4610" s="60" t="s">
        <v>4824</v>
      </c>
      <c r="F4610" s="60"/>
      <c r="G4610" s="60"/>
      <c r="H4610" s="60"/>
      <c r="I4610" s="59">
        <f t="shared" si="76"/>
        <v>23</v>
      </c>
      <c r="J4610" s="59" t="s">
        <v>1613</v>
      </c>
      <c r="K4610" s="61"/>
      <c r="L4610" s="62" t="s">
        <v>6737</v>
      </c>
      <c r="M4610" s="62" t="s">
        <v>4824</v>
      </c>
      <c r="N4610" s="72" t="str">
        <f>VLOOKUP(M4610,'Hulpblad KAR-parser'!A:C,2,FALSE)</f>
        <v>Soort detectie</v>
      </c>
      <c r="O4610" s="72" t="str">
        <f>IF(VLOOKUP(M4610,'Hulpblad KAR-parser'!A:C,3,FALSE)="","",VLOOKUP(M4610,'Hulpblad KAR-parser'!A:C,3,FALSE))</f>
        <v>Sprinkler</v>
      </c>
      <c r="P4610" s="136" t="str">
        <f>IF(CONCATENATE(C4610,D4610)="","",VLOOKUP(CONCATENATE(C4610,D4610),Karakteristieken!AQ:AQ,1,FALSE))</f>
        <v>Soort detectieSprinkler</v>
      </c>
    </row>
    <row r="4611" spans="1:16" x14ac:dyDescent="0.25">
      <c r="A4611" s="59"/>
      <c r="B4611" s="59"/>
      <c r="C4611" s="59"/>
      <c r="D4611" s="59"/>
      <c r="E4611" s="60" t="s">
        <v>10856</v>
      </c>
      <c r="F4611" s="60"/>
      <c r="G4611" s="60" t="s">
        <v>4824</v>
      </c>
      <c r="H4611" s="60"/>
      <c r="I4611" s="59">
        <f t="shared" si="76"/>
        <v>7</v>
      </c>
      <c r="J4611" s="59" t="s">
        <v>1561</v>
      </c>
      <c r="K4611" s="61"/>
      <c r="L4611" s="62" t="s">
        <v>6737</v>
      </c>
      <c r="M4611" s="62" t="s">
        <v>4824</v>
      </c>
      <c r="N4611" s="72" t="str">
        <f>VLOOKUP(M4611,'Hulpblad KAR-parser'!A:C,2,FALSE)</f>
        <v>Soort detectie</v>
      </c>
      <c r="O4611" s="72" t="str">
        <f>IF(VLOOKUP(M4611,'Hulpblad KAR-parser'!A:C,3,FALSE)="","",VLOOKUP(M4611,'Hulpblad KAR-parser'!A:C,3,FALSE))</f>
        <v>Sprinkler</v>
      </c>
      <c r="P4611" s="136" t="str">
        <f>IF(CONCATENATE(C4611,D4611)="","",VLOOKUP(CONCATENATE(C4611,D4611),Karakteristieken!AQ:AQ,1,FALSE))</f>
        <v/>
      </c>
    </row>
    <row r="4612" spans="1:16" x14ac:dyDescent="0.25">
      <c r="A4612" s="59">
        <v>200115018</v>
      </c>
      <c r="B4612" s="59">
        <v>200107264</v>
      </c>
      <c r="C4612" s="59" t="s">
        <v>4791</v>
      </c>
      <c r="D4612" s="59" t="s">
        <v>4749</v>
      </c>
      <c r="E4612" s="60" t="s">
        <v>4827</v>
      </c>
      <c r="F4612" s="60"/>
      <c r="G4612" s="60"/>
      <c r="H4612" s="60"/>
      <c r="I4612" s="59">
        <f t="shared" si="76"/>
        <v>24</v>
      </c>
      <c r="J4612" s="59" t="s">
        <v>1613</v>
      </c>
      <c r="K4612" s="61"/>
      <c r="L4612" s="62" t="s">
        <v>6737</v>
      </c>
      <c r="M4612" s="62" t="s">
        <v>4827</v>
      </c>
      <c r="N4612" s="72" t="str">
        <f>VLOOKUP(M4612,'Hulpblad KAR-parser'!A:C,2,FALSE)</f>
        <v>Soort detectie</v>
      </c>
      <c r="O4612" s="72" t="str">
        <f>IF(VLOOKUP(M4612,'Hulpblad KAR-parser'!A:C,3,FALSE)="","",VLOOKUP(M4612,'Hulpblad KAR-parser'!A:C,3,FALSE))</f>
        <v>Watermist</v>
      </c>
      <c r="P4612" s="136" t="str">
        <f>IF(CONCATENATE(C4612,D4612)="","",VLOOKUP(CONCATENATE(C4612,D4612),Karakteristieken!AQ:AQ,1,FALSE))</f>
        <v>Soort detectieWatermist</v>
      </c>
    </row>
    <row r="4613" spans="1:16" x14ac:dyDescent="0.25">
      <c r="A4613" s="59"/>
      <c r="B4613" s="59"/>
      <c r="C4613" s="59"/>
      <c r="D4613" s="59"/>
      <c r="E4613" s="60" t="s">
        <v>10857</v>
      </c>
      <c r="F4613" s="60"/>
      <c r="G4613" s="60" t="s">
        <v>4827</v>
      </c>
      <c r="H4613" s="60"/>
      <c r="I4613" s="59">
        <f t="shared" si="76"/>
        <v>7</v>
      </c>
      <c r="J4613" s="59" t="s">
        <v>1561</v>
      </c>
      <c r="K4613" s="61"/>
      <c r="L4613" s="62" t="s">
        <v>6737</v>
      </c>
      <c r="M4613" s="62" t="s">
        <v>4827</v>
      </c>
      <c r="N4613" s="72" t="str">
        <f>VLOOKUP(M4613,'Hulpblad KAR-parser'!A:C,2,FALSE)</f>
        <v>Soort detectie</v>
      </c>
      <c r="O4613" s="72" t="str">
        <f>IF(VLOOKUP(M4613,'Hulpblad KAR-parser'!A:C,3,FALSE)="","",VLOOKUP(M4613,'Hulpblad KAR-parser'!A:C,3,FALSE))</f>
        <v>Watermist</v>
      </c>
      <c r="P4613" s="136" t="str">
        <f>IF(CONCATENATE(C4613,D4613)="","",VLOOKUP(CONCATENATE(C4613,D4613),Karakteristieken!AQ:AQ,1,FALSE))</f>
        <v/>
      </c>
    </row>
    <row r="4614" spans="1:16" x14ac:dyDescent="0.25">
      <c r="A4614" s="67">
        <v>200112666</v>
      </c>
      <c r="B4614" s="67">
        <v>200101989</v>
      </c>
      <c r="C4614" s="67" t="s">
        <v>4831</v>
      </c>
      <c r="D4614" s="67"/>
      <c r="E4614" s="68" t="s">
        <v>6497</v>
      </c>
      <c r="F4614" s="68"/>
      <c r="G4614" s="68"/>
      <c r="H4614" s="68"/>
      <c r="I4614" s="67">
        <f t="shared" si="76"/>
        <v>21</v>
      </c>
      <c r="J4614" s="67" t="s">
        <v>1613</v>
      </c>
      <c r="K4614" s="91" t="s">
        <v>12550</v>
      </c>
      <c r="L4614" s="62" t="s">
        <v>6737</v>
      </c>
      <c r="M4614" s="62" t="s">
        <v>6497</v>
      </c>
      <c r="N4614" s="72" t="e">
        <f>VLOOKUP(M4614,'Hulpblad KAR-parser'!A:C,2,FALSE)</f>
        <v>#N/A</v>
      </c>
      <c r="O4614" s="72" t="e">
        <f>IF(VLOOKUP(M4614,'Hulpblad KAR-parser'!A:C,3,FALSE)="","",VLOOKUP(M4614,'Hulpblad KAR-parser'!A:C,3,FALSE))</f>
        <v>#N/A</v>
      </c>
      <c r="P4614" s="136" t="e">
        <f>IF(CONCATENATE(C4614,D4614)="","",VLOOKUP(CONCATENATE(C4614,D4614),Karakteristieken!AQ:AQ,1,FALSE))</f>
        <v>#N/A</v>
      </c>
    </row>
    <row r="4615" spans="1:16" x14ac:dyDescent="0.25">
      <c r="A4615" s="67"/>
      <c r="B4615" s="67"/>
      <c r="C4615" s="67"/>
      <c r="D4615" s="67"/>
      <c r="E4615" s="68" t="s">
        <v>10862</v>
      </c>
      <c r="F4615" s="68"/>
      <c r="G4615" s="68" t="s">
        <v>6497</v>
      </c>
      <c r="H4615" s="68"/>
      <c r="I4615" s="67">
        <f t="shared" si="76"/>
        <v>7</v>
      </c>
      <c r="J4615" s="67" t="s">
        <v>1561</v>
      </c>
      <c r="K4615" s="91" t="s">
        <v>12550</v>
      </c>
      <c r="L4615" s="62" t="s">
        <v>6737</v>
      </c>
      <c r="M4615" s="62" t="s">
        <v>6497</v>
      </c>
      <c r="N4615" s="72" t="e">
        <f>VLOOKUP(M4615,'Hulpblad KAR-parser'!A:C,2,FALSE)</f>
        <v>#N/A</v>
      </c>
      <c r="O4615" s="72" t="e">
        <f>IF(VLOOKUP(M4615,'Hulpblad KAR-parser'!A:C,3,FALSE)="","",VLOOKUP(M4615,'Hulpblad KAR-parser'!A:C,3,FALSE))</f>
        <v>#N/A</v>
      </c>
      <c r="P4615" s="136" t="str">
        <f>IF(CONCATENATE(C4615,D4615)="","",VLOOKUP(CONCATENATE(C4615,D4615),Karakteristieken!AQ:AQ,1,FALSE))</f>
        <v/>
      </c>
    </row>
    <row r="4616" spans="1:16" x14ac:dyDescent="0.25">
      <c r="A4616" s="59">
        <v>200110824</v>
      </c>
      <c r="B4616" s="59">
        <v>200099165</v>
      </c>
      <c r="C4616" s="59" t="s">
        <v>4831</v>
      </c>
      <c r="D4616" s="59" t="s">
        <v>4832</v>
      </c>
      <c r="E4616" s="60" t="s">
        <v>4835</v>
      </c>
      <c r="F4616" s="60"/>
      <c r="G4616" s="60"/>
      <c r="H4616" s="60"/>
      <c r="I4616" s="59">
        <f t="shared" si="76"/>
        <v>28</v>
      </c>
      <c r="J4616" s="59" t="s">
        <v>1613</v>
      </c>
      <c r="K4616" s="61"/>
      <c r="L4616" s="62" t="s">
        <v>6737</v>
      </c>
      <c r="M4616" s="62" t="s">
        <v>4835</v>
      </c>
      <c r="N4616" s="72" t="str">
        <f>VLOOKUP(M4616,'Hulpblad KAR-parser'!A:C,2,FALSE)</f>
        <v>Soort dienst aan 3en</v>
      </c>
      <c r="O4616" s="72" t="str">
        <f>IF(VLOOKUP(M4616,'Hulpblad KAR-parser'!A:C,3,FALSE)="","",VLOOKUP(M4616,'Hulpblad KAR-parser'!A:C,3,FALSE))</f>
        <v>Bewoner geen gehoor</v>
      </c>
      <c r="P4616" s="136" t="str">
        <f>IF(CONCATENATE(C4616,D4616)="","",VLOOKUP(CONCATENATE(C4616,D4616),Karakteristieken!AQ:AQ,1,FALSE))</f>
        <v>Soort dienst aan 3enBewoner geen gehoor</v>
      </c>
    </row>
    <row r="4617" spans="1:16" x14ac:dyDescent="0.25">
      <c r="A4617" s="59"/>
      <c r="B4617" s="59"/>
      <c r="C4617" s="59"/>
      <c r="D4617" s="59"/>
      <c r="E4617" s="60" t="s">
        <v>10859</v>
      </c>
      <c r="F4617" s="60"/>
      <c r="G4617" s="60" t="s">
        <v>4835</v>
      </c>
      <c r="H4617" s="60"/>
      <c r="I4617" s="59">
        <f t="shared" si="76"/>
        <v>7</v>
      </c>
      <c r="J4617" s="59" t="s">
        <v>1561</v>
      </c>
      <c r="K4617" s="61"/>
      <c r="L4617" s="62" t="s">
        <v>6737</v>
      </c>
      <c r="M4617" s="62" t="s">
        <v>4835</v>
      </c>
      <c r="N4617" s="72" t="str">
        <f>VLOOKUP(M4617,'Hulpblad KAR-parser'!A:C,2,FALSE)</f>
        <v>Soort dienst aan 3en</v>
      </c>
      <c r="O4617" s="72" t="str">
        <f>IF(VLOOKUP(M4617,'Hulpblad KAR-parser'!A:C,3,FALSE)="","",VLOOKUP(M4617,'Hulpblad KAR-parser'!A:C,3,FALSE))</f>
        <v>Bewoner geen gehoor</v>
      </c>
      <c r="P4617" s="136" t="str">
        <f>IF(CONCATENATE(C4617,D4617)="","",VLOOKUP(CONCATENATE(C4617,D4617),Karakteristieken!AQ:AQ,1,FALSE))</f>
        <v/>
      </c>
    </row>
    <row r="4618" spans="1:16" x14ac:dyDescent="0.25">
      <c r="A4618" s="59">
        <v>200110825</v>
      </c>
      <c r="B4618" s="59">
        <v>200099166</v>
      </c>
      <c r="C4618" s="59" t="s">
        <v>4831</v>
      </c>
      <c r="D4618" s="59" t="s">
        <v>4839</v>
      </c>
      <c r="E4618" s="60" t="s">
        <v>4841</v>
      </c>
      <c r="F4618" s="60"/>
      <c r="G4618" s="60"/>
      <c r="H4618" s="60"/>
      <c r="I4618" s="59">
        <f t="shared" si="76"/>
        <v>30</v>
      </c>
      <c r="J4618" s="59" t="s">
        <v>1613</v>
      </c>
      <c r="K4618" s="61"/>
      <c r="L4618" s="62" t="s">
        <v>6737</v>
      </c>
      <c r="M4618" s="62" t="s">
        <v>4841</v>
      </c>
      <c r="N4618" s="72" t="str">
        <f>VLOOKUP(M4618,'Hulpblad KAR-parser'!A:C,2,FALSE)</f>
        <v>Soort dienst aan 3en</v>
      </c>
      <c r="O4618" s="72" t="str">
        <f>IF(VLOOKUP(M4618,'Hulpblad KAR-parser'!A:C,3,FALSE)="","",VLOOKUP(M4618,'Hulpblad KAR-parser'!A:C,3,FALSE))</f>
        <v>Hulpverlening</v>
      </c>
      <c r="P4618" s="136" t="str">
        <f>IF(CONCATENATE(C4618,D4618)="","",VLOOKUP(CONCATENATE(C4618,D4618),Karakteristieken!AQ:AQ,1,FALSE))</f>
        <v>Soort dienst aan 3enHulpverlening</v>
      </c>
    </row>
    <row r="4619" spans="1:16" x14ac:dyDescent="0.25">
      <c r="A4619" s="59"/>
      <c r="B4619" s="59"/>
      <c r="C4619" s="59"/>
      <c r="D4619" s="59"/>
      <c r="E4619" s="60" t="s">
        <v>10860</v>
      </c>
      <c r="F4619" s="60"/>
      <c r="G4619" s="60" t="s">
        <v>4841</v>
      </c>
      <c r="H4619" s="60"/>
      <c r="I4619" s="59">
        <f t="shared" si="76"/>
        <v>6</v>
      </c>
      <c r="J4619" s="59" t="s">
        <v>1561</v>
      </c>
      <c r="K4619" s="61"/>
      <c r="L4619" s="62" t="s">
        <v>6737</v>
      </c>
      <c r="M4619" s="62" t="s">
        <v>4841</v>
      </c>
      <c r="N4619" s="72" t="str">
        <f>VLOOKUP(M4619,'Hulpblad KAR-parser'!A:C,2,FALSE)</f>
        <v>Soort dienst aan 3en</v>
      </c>
      <c r="O4619" s="72" t="str">
        <f>IF(VLOOKUP(M4619,'Hulpblad KAR-parser'!A:C,3,FALSE)="","",VLOOKUP(M4619,'Hulpblad KAR-parser'!A:C,3,FALSE))</f>
        <v>Hulpverlening</v>
      </c>
      <c r="P4619" s="136" t="str">
        <f>IF(CONCATENATE(C4619,D4619)="","",VLOOKUP(CONCATENATE(C4619,D4619),Karakteristieken!AQ:AQ,1,FALSE))</f>
        <v/>
      </c>
    </row>
    <row r="4620" spans="1:16" x14ac:dyDescent="0.25">
      <c r="A4620" s="59">
        <v>200110826</v>
      </c>
      <c r="B4620" s="59">
        <v>200099167</v>
      </c>
      <c r="C4620" s="59" t="s">
        <v>4831</v>
      </c>
      <c r="D4620" s="59" t="s">
        <v>4836</v>
      </c>
      <c r="E4620" s="60" t="s">
        <v>4838</v>
      </c>
      <c r="F4620" s="60"/>
      <c r="G4620" s="60"/>
      <c r="H4620" s="60"/>
      <c r="I4620" s="59">
        <f t="shared" si="76"/>
        <v>29</v>
      </c>
      <c r="J4620" s="59" t="s">
        <v>1613</v>
      </c>
      <c r="K4620" s="61"/>
      <c r="L4620" s="62" t="s">
        <v>6737</v>
      </c>
      <c r="M4620" s="62" t="s">
        <v>4838</v>
      </c>
      <c r="N4620" s="72" t="str">
        <f>VLOOKUP(M4620,'Hulpblad KAR-parser'!A:C,2,FALSE)</f>
        <v>Soort dienst aan 3en</v>
      </c>
      <c r="O4620" s="72" t="str">
        <f>IF(VLOOKUP(M4620,'Hulpblad KAR-parser'!A:C,3,FALSE)="","",VLOOKUP(M4620,'Hulpblad KAR-parser'!A:C,3,FALSE))</f>
        <v>Tilhulp</v>
      </c>
      <c r="P4620" s="136" t="str">
        <f>IF(CONCATENATE(C4620,D4620)="","",VLOOKUP(CONCATENATE(C4620,D4620),Karakteristieken!AQ:AQ,1,FALSE))</f>
        <v>Soort dienst aan 3enTilhulp</v>
      </c>
    </row>
    <row r="4621" spans="1:16" x14ac:dyDescent="0.25">
      <c r="A4621" s="59"/>
      <c r="B4621" s="59"/>
      <c r="C4621" s="59"/>
      <c r="D4621" s="59"/>
      <c r="E4621" s="60" t="s">
        <v>10861</v>
      </c>
      <c r="F4621" s="60"/>
      <c r="G4621" s="60" t="s">
        <v>4838</v>
      </c>
      <c r="H4621" s="60"/>
      <c r="I4621" s="59">
        <f t="shared" si="76"/>
        <v>6</v>
      </c>
      <c r="J4621" s="59" t="s">
        <v>1561</v>
      </c>
      <c r="K4621" s="61"/>
      <c r="L4621" s="62" t="s">
        <v>6737</v>
      </c>
      <c r="M4621" s="62" t="s">
        <v>4838</v>
      </c>
      <c r="N4621" s="72" t="str">
        <f>VLOOKUP(M4621,'Hulpblad KAR-parser'!A:C,2,FALSE)</f>
        <v>Soort dienst aan 3en</v>
      </c>
      <c r="O4621" s="72" t="str">
        <f>IF(VLOOKUP(M4621,'Hulpblad KAR-parser'!A:C,3,FALSE)="","",VLOOKUP(M4621,'Hulpblad KAR-parser'!A:C,3,FALSE))</f>
        <v>Tilhulp</v>
      </c>
      <c r="P4621" s="136" t="str">
        <f>IF(CONCATENATE(C4621,D4621)="","",VLOOKUP(CONCATENATE(C4621,D4621),Karakteristieken!AQ:AQ,1,FALSE))</f>
        <v/>
      </c>
    </row>
    <row r="4622" spans="1:16" x14ac:dyDescent="0.25">
      <c r="A4622" s="67">
        <v>200110827</v>
      </c>
      <c r="B4622" s="67">
        <v>200099168</v>
      </c>
      <c r="C4622" s="67" t="s">
        <v>4842</v>
      </c>
      <c r="D4622" s="67"/>
      <c r="E4622" s="68" t="s">
        <v>6500</v>
      </c>
      <c r="F4622" s="68"/>
      <c r="G4622" s="68"/>
      <c r="H4622" s="68"/>
      <c r="I4622" s="67">
        <f t="shared" si="76"/>
        <v>11</v>
      </c>
      <c r="J4622" s="67" t="s">
        <v>1613</v>
      </c>
      <c r="K4622" s="91" t="s">
        <v>12550</v>
      </c>
      <c r="L4622" s="62" t="s">
        <v>6737</v>
      </c>
      <c r="M4622" s="62" t="s">
        <v>6500</v>
      </c>
      <c r="N4622" s="72" t="e">
        <f>VLOOKUP(M4622,'Hulpblad KAR-parser'!A:C,2,FALSE)</f>
        <v>#N/A</v>
      </c>
      <c r="O4622" s="72" t="e">
        <f>IF(VLOOKUP(M4622,'Hulpblad KAR-parser'!A:C,3,FALSE)="","",VLOOKUP(M4622,'Hulpblad KAR-parser'!A:C,3,FALSE))</f>
        <v>#N/A</v>
      </c>
      <c r="P4622" s="136" t="e">
        <f>IF(CONCATENATE(C4622,D4622)="","",VLOOKUP(CONCATENATE(C4622,D4622),Karakteristieken!AQ:AQ,1,FALSE))</f>
        <v>#N/A</v>
      </c>
    </row>
    <row r="4623" spans="1:16" x14ac:dyDescent="0.25">
      <c r="A4623" s="67"/>
      <c r="B4623" s="67"/>
      <c r="C4623" s="67"/>
      <c r="D4623" s="67"/>
      <c r="E4623" s="68" t="s">
        <v>10885</v>
      </c>
      <c r="F4623" s="68"/>
      <c r="G4623" s="68" t="s">
        <v>6500</v>
      </c>
      <c r="H4623" s="68"/>
      <c r="I4623" s="67">
        <f t="shared" si="76"/>
        <v>6</v>
      </c>
      <c r="J4623" s="67" t="s">
        <v>1561</v>
      </c>
      <c r="K4623" s="91" t="s">
        <v>12550</v>
      </c>
      <c r="L4623" s="62" t="s">
        <v>6737</v>
      </c>
      <c r="M4623" s="62" t="s">
        <v>6500</v>
      </c>
      <c r="N4623" s="72" t="e">
        <f>VLOOKUP(M4623,'Hulpblad KAR-parser'!A:C,2,FALSE)</f>
        <v>#N/A</v>
      </c>
      <c r="O4623" s="72" t="e">
        <f>IF(VLOOKUP(M4623,'Hulpblad KAR-parser'!A:C,3,FALSE)="","",VLOOKUP(M4623,'Hulpblad KAR-parser'!A:C,3,FALSE))</f>
        <v>#N/A</v>
      </c>
      <c r="P4623" s="136" t="str">
        <f>IF(CONCATENATE(C4623,D4623)="","",VLOOKUP(CONCATENATE(C4623,D4623),Karakteristieken!AQ:AQ,1,FALSE))</f>
        <v/>
      </c>
    </row>
    <row r="4624" spans="1:16" x14ac:dyDescent="0.25">
      <c r="A4624" s="59">
        <v>200110828</v>
      </c>
      <c r="B4624" s="59">
        <v>200099169</v>
      </c>
      <c r="C4624" s="59" t="s">
        <v>4842</v>
      </c>
      <c r="D4624" s="59" t="s">
        <v>4843</v>
      </c>
      <c r="E4624" s="60" t="s">
        <v>4846</v>
      </c>
      <c r="F4624" s="60"/>
      <c r="G4624" s="60"/>
      <c r="H4624" s="60"/>
      <c r="I4624" s="59">
        <f t="shared" si="76"/>
        <v>19</v>
      </c>
      <c r="J4624" s="59" t="s">
        <v>1613</v>
      </c>
      <c r="K4624" s="61"/>
      <c r="L4624" s="62" t="s">
        <v>6737</v>
      </c>
      <c r="M4624" s="62" t="s">
        <v>4846</v>
      </c>
      <c r="N4624" s="72" t="str">
        <f>VLOOKUP(M4624,'Hulpblad KAR-parser'!A:C,2,FALSE)</f>
        <v>Soort dier</v>
      </c>
      <c r="O4624" s="72" t="str">
        <f>IF(VLOOKUP(M4624,'Hulpblad KAR-parser'!A:C,3,FALSE)="","",VLOOKUP(M4624,'Hulpblad KAR-parser'!A:C,3,FALSE))</f>
        <v>Amfibie</v>
      </c>
      <c r="P4624" s="136" t="str">
        <f>IF(CONCATENATE(C4624,D4624)="","",VLOOKUP(CONCATENATE(C4624,D4624),Karakteristieken!AQ:AQ,1,FALSE))</f>
        <v>Soort dierAmfibie</v>
      </c>
    </row>
    <row r="4625" spans="1:16" x14ac:dyDescent="0.25">
      <c r="A4625" s="59"/>
      <c r="B4625" s="59"/>
      <c r="C4625" s="59"/>
      <c r="D4625" s="59"/>
      <c r="E4625" s="60" t="s">
        <v>10863</v>
      </c>
      <c r="F4625" s="60"/>
      <c r="G4625" s="60" t="s">
        <v>4846</v>
      </c>
      <c r="H4625" s="60"/>
      <c r="I4625" s="59">
        <f t="shared" si="76"/>
        <v>6</v>
      </c>
      <c r="J4625" s="59" t="s">
        <v>1561</v>
      </c>
      <c r="K4625" s="61"/>
      <c r="L4625" s="62" t="s">
        <v>6737</v>
      </c>
      <c r="M4625" s="62" t="s">
        <v>4846</v>
      </c>
      <c r="N4625" s="72" t="str">
        <f>VLOOKUP(M4625,'Hulpblad KAR-parser'!A:C,2,FALSE)</f>
        <v>Soort dier</v>
      </c>
      <c r="O4625" s="72" t="str">
        <f>IF(VLOOKUP(M4625,'Hulpblad KAR-parser'!A:C,3,FALSE)="","",VLOOKUP(M4625,'Hulpblad KAR-parser'!A:C,3,FALSE))</f>
        <v>Amfibie</v>
      </c>
      <c r="P4625" s="136" t="str">
        <f>IF(CONCATENATE(C4625,D4625)="","",VLOOKUP(CONCATENATE(C4625,D4625),Karakteristieken!AQ:AQ,1,FALSE))</f>
        <v/>
      </c>
    </row>
    <row r="4626" spans="1:16" x14ac:dyDescent="0.25">
      <c r="A4626" s="59">
        <v>200110829</v>
      </c>
      <c r="B4626" s="59">
        <v>200099170</v>
      </c>
      <c r="C4626" s="59" t="s">
        <v>4842</v>
      </c>
      <c r="D4626" s="59" t="s">
        <v>4847</v>
      </c>
      <c r="E4626" s="60" t="s">
        <v>4850</v>
      </c>
      <c r="F4626" s="60"/>
      <c r="G4626" s="60"/>
      <c r="H4626" s="60"/>
      <c r="I4626" s="59">
        <f t="shared" si="76"/>
        <v>20</v>
      </c>
      <c r="J4626" s="59" t="s">
        <v>1613</v>
      </c>
      <c r="K4626" s="61"/>
      <c r="L4626" s="62" t="s">
        <v>6737</v>
      </c>
      <c r="M4626" s="62" t="s">
        <v>4850</v>
      </c>
      <c r="N4626" s="72" t="str">
        <f>VLOOKUP(M4626,'Hulpblad KAR-parser'!A:C,2,FALSE)</f>
        <v>Soort dier</v>
      </c>
      <c r="O4626" s="72" t="str">
        <f>IF(VLOOKUP(M4626,'Hulpblad KAR-parser'!A:C,3,FALSE)="","",VLOOKUP(M4626,'Hulpblad KAR-parser'!A:C,3,FALSE))</f>
        <v>Huisdier</v>
      </c>
      <c r="P4626" s="136" t="str">
        <f>IF(CONCATENATE(C4626,D4626)="","",VLOOKUP(CONCATENATE(C4626,D4626),Karakteristieken!AQ:AQ,1,FALSE))</f>
        <v>Soort dierHuisdier</v>
      </c>
    </row>
    <row r="4627" spans="1:16" x14ac:dyDescent="0.25">
      <c r="A4627" s="59"/>
      <c r="B4627" s="59"/>
      <c r="C4627" s="59"/>
      <c r="D4627" s="59"/>
      <c r="E4627" s="60" t="s">
        <v>10864</v>
      </c>
      <c r="F4627" s="60"/>
      <c r="G4627" s="60" t="s">
        <v>4850</v>
      </c>
      <c r="H4627" s="60"/>
      <c r="I4627" s="59">
        <f t="shared" si="76"/>
        <v>5</v>
      </c>
      <c r="J4627" s="59" t="s">
        <v>1561</v>
      </c>
      <c r="K4627" s="61"/>
      <c r="L4627" s="62" t="s">
        <v>6737</v>
      </c>
      <c r="M4627" s="62" t="s">
        <v>4850</v>
      </c>
      <c r="N4627" s="72" t="str">
        <f>VLOOKUP(M4627,'Hulpblad KAR-parser'!A:C,2,FALSE)</f>
        <v>Soort dier</v>
      </c>
      <c r="O4627" s="72" t="str">
        <f>IF(VLOOKUP(M4627,'Hulpblad KAR-parser'!A:C,3,FALSE)="","",VLOOKUP(M4627,'Hulpblad KAR-parser'!A:C,3,FALSE))</f>
        <v>Huisdier</v>
      </c>
      <c r="P4627" s="136" t="str">
        <f>IF(CONCATENATE(C4627,D4627)="","",VLOOKUP(CONCATENATE(C4627,D4627),Karakteristieken!AQ:AQ,1,FALSE))</f>
        <v/>
      </c>
    </row>
    <row r="4628" spans="1:16" x14ac:dyDescent="0.25">
      <c r="A4628" s="59"/>
      <c r="B4628" s="59"/>
      <c r="C4628" s="59"/>
      <c r="D4628" s="59"/>
      <c r="E4628" s="60" t="s">
        <v>10865</v>
      </c>
      <c r="F4628" s="60"/>
      <c r="G4628" s="60" t="s">
        <v>4850</v>
      </c>
      <c r="H4628" s="60"/>
      <c r="I4628" s="59">
        <f t="shared" si="76"/>
        <v>5</v>
      </c>
      <c r="J4628" s="59" t="s">
        <v>1561</v>
      </c>
      <c r="K4628" s="61"/>
      <c r="L4628" s="62" t="s">
        <v>6737</v>
      </c>
      <c r="M4628" s="62" t="s">
        <v>4850</v>
      </c>
      <c r="N4628" s="72" t="str">
        <f>VLOOKUP(M4628,'Hulpblad KAR-parser'!A:C,2,FALSE)</f>
        <v>Soort dier</v>
      </c>
      <c r="O4628" s="72" t="str">
        <f>IF(VLOOKUP(M4628,'Hulpblad KAR-parser'!A:C,3,FALSE)="","",VLOOKUP(M4628,'Hulpblad KAR-parser'!A:C,3,FALSE))</f>
        <v>Huisdier</v>
      </c>
      <c r="P4628" s="136" t="str">
        <f>IF(CONCATENATE(C4628,D4628)="","",VLOOKUP(CONCATENATE(C4628,D4628),Karakteristieken!AQ:AQ,1,FALSE))</f>
        <v/>
      </c>
    </row>
    <row r="4629" spans="1:16" x14ac:dyDescent="0.25">
      <c r="A4629" s="59"/>
      <c r="B4629" s="59"/>
      <c r="C4629" s="59"/>
      <c r="D4629" s="59"/>
      <c r="E4629" s="60" t="s">
        <v>10866</v>
      </c>
      <c r="F4629" s="60"/>
      <c r="G4629" s="60" t="s">
        <v>4850</v>
      </c>
      <c r="H4629" s="60"/>
      <c r="I4629" s="59">
        <f t="shared" si="76"/>
        <v>4</v>
      </c>
      <c r="J4629" s="59" t="s">
        <v>1561</v>
      </c>
      <c r="K4629" s="61"/>
      <c r="L4629" s="62" t="s">
        <v>6737</v>
      </c>
      <c r="M4629" s="62" t="s">
        <v>4850</v>
      </c>
      <c r="N4629" s="72" t="str">
        <f>VLOOKUP(M4629,'Hulpblad KAR-parser'!A:C,2,FALSE)</f>
        <v>Soort dier</v>
      </c>
      <c r="O4629" s="72" t="str">
        <f>IF(VLOOKUP(M4629,'Hulpblad KAR-parser'!A:C,3,FALSE)="","",VLOOKUP(M4629,'Hulpblad KAR-parser'!A:C,3,FALSE))</f>
        <v>Huisdier</v>
      </c>
      <c r="P4629" s="136" t="str">
        <f>IF(CONCATENATE(C4629,D4629)="","",VLOOKUP(CONCATENATE(C4629,D4629),Karakteristieken!AQ:AQ,1,FALSE))</f>
        <v/>
      </c>
    </row>
    <row r="4630" spans="1:16" x14ac:dyDescent="0.25">
      <c r="A4630" s="59">
        <v>200110830</v>
      </c>
      <c r="B4630" s="59">
        <v>200099171</v>
      </c>
      <c r="C4630" s="59" t="s">
        <v>4842</v>
      </c>
      <c r="D4630" s="59" t="s">
        <v>4851</v>
      </c>
      <c r="E4630" s="60" t="s">
        <v>4853</v>
      </c>
      <c r="F4630" s="60"/>
      <c r="G4630" s="60"/>
      <c r="H4630" s="60"/>
      <c r="I4630" s="59">
        <f t="shared" si="76"/>
        <v>20</v>
      </c>
      <c r="J4630" s="59" t="s">
        <v>1613</v>
      </c>
      <c r="K4630" s="61"/>
      <c r="L4630" s="62" t="s">
        <v>6737</v>
      </c>
      <c r="M4630" s="62" t="s">
        <v>4853</v>
      </c>
      <c r="N4630" s="72" t="str">
        <f>VLOOKUP(M4630,'Hulpblad KAR-parser'!A:C,2,FALSE)</f>
        <v>Soort dier</v>
      </c>
      <c r="O4630" s="72" t="str">
        <f>IF(VLOOKUP(M4630,'Hulpblad KAR-parser'!A:C,3,FALSE)="","",VLOOKUP(M4630,'Hulpblad KAR-parser'!A:C,3,FALSE))</f>
        <v>Insecten</v>
      </c>
      <c r="P4630" s="136" t="str">
        <f>IF(CONCATENATE(C4630,D4630)="","",VLOOKUP(CONCATENATE(C4630,D4630),Karakteristieken!AQ:AQ,1,FALSE))</f>
        <v>Soort dierInsecten</v>
      </c>
    </row>
    <row r="4631" spans="1:16" x14ac:dyDescent="0.25">
      <c r="A4631" s="59"/>
      <c r="B4631" s="59"/>
      <c r="C4631" s="59"/>
      <c r="D4631" s="59"/>
      <c r="E4631" s="60" t="s">
        <v>10867</v>
      </c>
      <c r="F4631" s="60"/>
      <c r="G4631" s="60" t="s">
        <v>4853</v>
      </c>
      <c r="H4631" s="60"/>
      <c r="I4631" s="59">
        <f t="shared" si="76"/>
        <v>6</v>
      </c>
      <c r="J4631" s="59" t="s">
        <v>1561</v>
      </c>
      <c r="K4631" s="61"/>
      <c r="L4631" s="62" t="s">
        <v>6737</v>
      </c>
      <c r="M4631" s="62" t="s">
        <v>4853</v>
      </c>
      <c r="N4631" s="72" t="str">
        <f>VLOOKUP(M4631,'Hulpblad KAR-parser'!A:C,2,FALSE)</f>
        <v>Soort dier</v>
      </c>
      <c r="O4631" s="72" t="str">
        <f>IF(VLOOKUP(M4631,'Hulpblad KAR-parser'!A:C,3,FALSE)="","",VLOOKUP(M4631,'Hulpblad KAR-parser'!A:C,3,FALSE))</f>
        <v>Insecten</v>
      </c>
      <c r="P4631" s="136" t="str">
        <f>IF(CONCATENATE(C4631,D4631)="","",VLOOKUP(CONCATENATE(C4631,D4631),Karakteristieken!AQ:AQ,1,FALSE))</f>
        <v/>
      </c>
    </row>
    <row r="4632" spans="1:16" x14ac:dyDescent="0.25">
      <c r="A4632" s="59">
        <v>200110831</v>
      </c>
      <c r="B4632" s="59">
        <v>200099172</v>
      </c>
      <c r="C4632" s="59" t="s">
        <v>4842</v>
      </c>
      <c r="D4632" s="59" t="s">
        <v>4854</v>
      </c>
      <c r="E4632" s="60" t="s">
        <v>4856</v>
      </c>
      <c r="F4632" s="60"/>
      <c r="G4632" s="60"/>
      <c r="H4632" s="60"/>
      <c r="I4632" s="59">
        <f t="shared" si="76"/>
        <v>22</v>
      </c>
      <c r="J4632" s="59" t="s">
        <v>1613</v>
      </c>
      <c r="K4632" s="61"/>
      <c r="L4632" s="62" t="s">
        <v>6737</v>
      </c>
      <c r="M4632" s="62" t="s">
        <v>4856</v>
      </c>
      <c r="N4632" s="72" t="str">
        <f>VLOOKUP(M4632,'Hulpblad KAR-parser'!A:C,2,FALSE)</f>
        <v>Soort dier</v>
      </c>
      <c r="O4632" s="72" t="str">
        <f>IF(VLOOKUP(M4632,'Hulpblad KAR-parser'!A:C,3,FALSE)="","",VLOOKUP(M4632,'Hulpblad KAR-parser'!A:C,3,FALSE))</f>
        <v>Ongedierte</v>
      </c>
      <c r="P4632" s="136" t="str">
        <f>IF(CONCATENATE(C4632,D4632)="","",VLOOKUP(CONCATENATE(C4632,D4632),Karakteristieken!AQ:AQ,1,FALSE))</f>
        <v>Soort dierOngedierte</v>
      </c>
    </row>
    <row r="4633" spans="1:16" x14ac:dyDescent="0.25">
      <c r="A4633" s="59"/>
      <c r="B4633" s="59"/>
      <c r="C4633" s="59"/>
      <c r="D4633" s="59"/>
      <c r="E4633" s="60" t="s">
        <v>10868</v>
      </c>
      <c r="F4633" s="60"/>
      <c r="G4633" s="60" t="s">
        <v>4856</v>
      </c>
      <c r="H4633" s="60"/>
      <c r="I4633" s="59">
        <f t="shared" si="76"/>
        <v>6</v>
      </c>
      <c r="J4633" s="59" t="s">
        <v>1561</v>
      </c>
      <c r="K4633" s="61"/>
      <c r="L4633" s="62" t="s">
        <v>6737</v>
      </c>
      <c r="M4633" s="62" t="s">
        <v>4856</v>
      </c>
      <c r="N4633" s="72" t="str">
        <f>VLOOKUP(M4633,'Hulpblad KAR-parser'!A:C,2,FALSE)</f>
        <v>Soort dier</v>
      </c>
      <c r="O4633" s="72" t="str">
        <f>IF(VLOOKUP(M4633,'Hulpblad KAR-parser'!A:C,3,FALSE)="","",VLOOKUP(M4633,'Hulpblad KAR-parser'!A:C,3,FALSE))</f>
        <v>Ongedierte</v>
      </c>
      <c r="P4633" s="136" t="str">
        <f>IF(CONCATENATE(C4633,D4633)="","",VLOOKUP(CONCATENATE(C4633,D4633),Karakteristieken!AQ:AQ,1,FALSE))</f>
        <v/>
      </c>
    </row>
    <row r="4634" spans="1:16" x14ac:dyDescent="0.25">
      <c r="A4634" s="59">
        <v>200110832</v>
      </c>
      <c r="B4634" s="59">
        <v>200099173</v>
      </c>
      <c r="C4634" s="59" t="s">
        <v>4842</v>
      </c>
      <c r="D4634" s="59" t="s">
        <v>4857</v>
      </c>
      <c r="E4634" s="60" t="s">
        <v>4859</v>
      </c>
      <c r="F4634" s="60"/>
      <c r="G4634" s="60"/>
      <c r="H4634" s="60"/>
      <c r="I4634" s="59">
        <f t="shared" si="76"/>
        <v>19</v>
      </c>
      <c r="J4634" s="59" t="s">
        <v>1613</v>
      </c>
      <c r="K4634" s="61"/>
      <c r="L4634" s="62" t="s">
        <v>6737</v>
      </c>
      <c r="M4634" s="62" t="s">
        <v>4859</v>
      </c>
      <c r="N4634" s="72" t="str">
        <f>VLOOKUP(M4634,'Hulpblad KAR-parser'!A:C,2,FALSE)</f>
        <v>Soort dier</v>
      </c>
      <c r="O4634" s="72" t="str">
        <f>IF(VLOOKUP(M4634,'Hulpblad KAR-parser'!A:C,3,FALSE)="","",VLOOKUP(M4634,'Hulpblad KAR-parser'!A:C,3,FALSE))</f>
        <v>Reptiel</v>
      </c>
      <c r="P4634" s="136" t="str">
        <f>IF(CONCATENATE(C4634,D4634)="","",VLOOKUP(CONCATENATE(C4634,D4634),Karakteristieken!AQ:AQ,1,FALSE))</f>
        <v>Soort dierReptiel</v>
      </c>
    </row>
    <row r="4635" spans="1:16" x14ac:dyDescent="0.25">
      <c r="A4635" s="59"/>
      <c r="B4635" s="59"/>
      <c r="C4635" s="59"/>
      <c r="D4635" s="59"/>
      <c r="E4635" s="60" t="s">
        <v>10869</v>
      </c>
      <c r="F4635" s="60"/>
      <c r="G4635" s="60" t="s">
        <v>4859</v>
      </c>
      <c r="H4635" s="60"/>
      <c r="I4635" s="59">
        <f t="shared" si="76"/>
        <v>6</v>
      </c>
      <c r="J4635" s="59" t="s">
        <v>1561</v>
      </c>
      <c r="K4635" s="61"/>
      <c r="L4635" s="62" t="s">
        <v>6737</v>
      </c>
      <c r="M4635" s="62" t="s">
        <v>4859</v>
      </c>
      <c r="N4635" s="72" t="str">
        <f>VLOOKUP(M4635,'Hulpblad KAR-parser'!A:C,2,FALSE)</f>
        <v>Soort dier</v>
      </c>
      <c r="O4635" s="72" t="str">
        <f>IF(VLOOKUP(M4635,'Hulpblad KAR-parser'!A:C,3,FALSE)="","",VLOOKUP(M4635,'Hulpblad KAR-parser'!A:C,3,FALSE))</f>
        <v>Reptiel</v>
      </c>
      <c r="P4635" s="136" t="str">
        <f>IF(CONCATENATE(C4635,D4635)="","",VLOOKUP(CONCATENATE(C4635,D4635),Karakteristieken!AQ:AQ,1,FALSE))</f>
        <v/>
      </c>
    </row>
    <row r="4636" spans="1:16" x14ac:dyDescent="0.25">
      <c r="A4636" s="59"/>
      <c r="B4636" s="59"/>
      <c r="C4636" s="59"/>
      <c r="D4636" s="59"/>
      <c r="E4636" s="60" t="s">
        <v>10870</v>
      </c>
      <c r="F4636" s="60"/>
      <c r="G4636" s="60" t="s">
        <v>4859</v>
      </c>
      <c r="H4636" s="60"/>
      <c r="I4636" s="59">
        <f t="shared" si="76"/>
        <v>8</v>
      </c>
      <c r="J4636" s="59" t="s">
        <v>1561</v>
      </c>
      <c r="K4636" s="61"/>
      <c r="L4636" s="62" t="s">
        <v>6737</v>
      </c>
      <c r="M4636" s="62" t="s">
        <v>4859</v>
      </c>
      <c r="N4636" s="72" t="str">
        <f>VLOOKUP(M4636,'Hulpblad KAR-parser'!A:C,2,FALSE)</f>
        <v>Soort dier</v>
      </c>
      <c r="O4636" s="72" t="str">
        <f>IF(VLOOKUP(M4636,'Hulpblad KAR-parser'!A:C,3,FALSE)="","",VLOOKUP(M4636,'Hulpblad KAR-parser'!A:C,3,FALSE))</f>
        <v>Reptiel</v>
      </c>
      <c r="P4636" s="136" t="str">
        <f>IF(CONCATENATE(C4636,D4636)="","",VLOOKUP(CONCATENATE(C4636,D4636),Karakteristieken!AQ:AQ,1,FALSE))</f>
        <v/>
      </c>
    </row>
    <row r="4637" spans="1:16" x14ac:dyDescent="0.25">
      <c r="A4637" s="59"/>
      <c r="B4637" s="59"/>
      <c r="C4637" s="59"/>
      <c r="D4637" s="59"/>
      <c r="E4637" s="60" t="s">
        <v>10871</v>
      </c>
      <c r="F4637" s="60"/>
      <c r="G4637" s="60" t="s">
        <v>4859</v>
      </c>
      <c r="H4637" s="60"/>
      <c r="I4637" s="59">
        <f t="shared" si="76"/>
        <v>6</v>
      </c>
      <c r="J4637" s="59" t="s">
        <v>1561</v>
      </c>
      <c r="K4637" s="61"/>
      <c r="L4637" s="62" t="s">
        <v>6737</v>
      </c>
      <c r="M4637" s="62" t="s">
        <v>4859</v>
      </c>
      <c r="N4637" s="72" t="str">
        <f>VLOOKUP(M4637,'Hulpblad KAR-parser'!A:C,2,FALSE)</f>
        <v>Soort dier</v>
      </c>
      <c r="O4637" s="72" t="str">
        <f>IF(VLOOKUP(M4637,'Hulpblad KAR-parser'!A:C,3,FALSE)="","",VLOOKUP(M4637,'Hulpblad KAR-parser'!A:C,3,FALSE))</f>
        <v>Reptiel</v>
      </c>
      <c r="P4637" s="136" t="str">
        <f>IF(CONCATENATE(C4637,D4637)="","",VLOOKUP(CONCATENATE(C4637,D4637),Karakteristieken!AQ:AQ,1,FALSE))</f>
        <v/>
      </c>
    </row>
    <row r="4638" spans="1:16" x14ac:dyDescent="0.25">
      <c r="A4638" s="59">
        <v>200110833</v>
      </c>
      <c r="B4638" s="59">
        <v>200099174</v>
      </c>
      <c r="C4638" s="59" t="s">
        <v>4842</v>
      </c>
      <c r="D4638" s="59" t="s">
        <v>4860</v>
      </c>
      <c r="E4638" s="60" t="s">
        <v>4862</v>
      </c>
      <c r="F4638" s="60"/>
      <c r="G4638" s="60"/>
      <c r="H4638" s="60"/>
      <c r="I4638" s="59">
        <f t="shared" si="76"/>
        <v>15</v>
      </c>
      <c r="J4638" s="59" t="s">
        <v>1613</v>
      </c>
      <c r="K4638" s="61"/>
      <c r="L4638" s="62" t="s">
        <v>6737</v>
      </c>
      <c r="M4638" s="62" t="s">
        <v>4862</v>
      </c>
      <c r="N4638" s="72" t="str">
        <f>VLOOKUP(M4638,'Hulpblad KAR-parser'!A:C,2,FALSE)</f>
        <v>Soort dier</v>
      </c>
      <c r="O4638" s="72" t="str">
        <f>IF(VLOOKUP(M4638,'Hulpblad KAR-parser'!A:C,3,FALSE)="","",VLOOKUP(M4638,'Hulpblad KAR-parser'!A:C,3,FALSE))</f>
        <v>Vee</v>
      </c>
      <c r="P4638" s="136" t="str">
        <f>IF(CONCATENATE(C4638,D4638)="","",VLOOKUP(CONCATENATE(C4638,D4638),Karakteristieken!AQ:AQ,1,FALSE))</f>
        <v>Soort dierVee</v>
      </c>
    </row>
    <row r="4639" spans="1:16" x14ac:dyDescent="0.25">
      <c r="A4639" s="59"/>
      <c r="B4639" s="59"/>
      <c r="C4639" s="59"/>
      <c r="D4639" s="59"/>
      <c r="E4639" s="60" t="s">
        <v>10872</v>
      </c>
      <c r="F4639" s="60"/>
      <c r="G4639" s="60" t="s">
        <v>4862</v>
      </c>
      <c r="H4639" s="60"/>
      <c r="I4639" s="59">
        <f t="shared" si="76"/>
        <v>6</v>
      </c>
      <c r="J4639" s="59" t="s">
        <v>1561</v>
      </c>
      <c r="K4639" s="61"/>
      <c r="L4639" s="62" t="s">
        <v>6737</v>
      </c>
      <c r="M4639" s="62" t="s">
        <v>4862</v>
      </c>
      <c r="N4639" s="72" t="str">
        <f>VLOOKUP(M4639,'Hulpblad KAR-parser'!A:C,2,FALSE)</f>
        <v>Soort dier</v>
      </c>
      <c r="O4639" s="72" t="str">
        <f>IF(VLOOKUP(M4639,'Hulpblad KAR-parser'!A:C,3,FALSE)="","",VLOOKUP(M4639,'Hulpblad KAR-parser'!A:C,3,FALSE))</f>
        <v>Vee</v>
      </c>
      <c r="P4639" s="136" t="str">
        <f>IF(CONCATENATE(C4639,D4639)="","",VLOOKUP(CONCATENATE(C4639,D4639),Karakteristieken!AQ:AQ,1,FALSE))</f>
        <v/>
      </c>
    </row>
    <row r="4640" spans="1:16" x14ac:dyDescent="0.25">
      <c r="A4640" s="59"/>
      <c r="B4640" s="59"/>
      <c r="C4640" s="59"/>
      <c r="D4640" s="59"/>
      <c r="E4640" s="60" t="s">
        <v>10873</v>
      </c>
      <c r="F4640" s="60"/>
      <c r="G4640" s="60" t="s">
        <v>4862</v>
      </c>
      <c r="H4640" s="60"/>
      <c r="I4640" s="59">
        <f t="shared" si="76"/>
        <v>4</v>
      </c>
      <c r="J4640" s="59" t="s">
        <v>1561</v>
      </c>
      <c r="K4640" s="61"/>
      <c r="L4640" s="62" t="s">
        <v>6737</v>
      </c>
      <c r="M4640" s="62" t="s">
        <v>4862</v>
      </c>
      <c r="N4640" s="72" t="str">
        <f>VLOOKUP(M4640,'Hulpblad KAR-parser'!A:C,2,FALSE)</f>
        <v>Soort dier</v>
      </c>
      <c r="O4640" s="72" t="str">
        <f>IF(VLOOKUP(M4640,'Hulpblad KAR-parser'!A:C,3,FALSE)="","",VLOOKUP(M4640,'Hulpblad KAR-parser'!A:C,3,FALSE))</f>
        <v>Vee</v>
      </c>
      <c r="P4640" s="136" t="str">
        <f>IF(CONCATENATE(C4640,D4640)="","",VLOOKUP(CONCATENATE(C4640,D4640),Karakteristieken!AQ:AQ,1,FALSE))</f>
        <v/>
      </c>
    </row>
    <row r="4641" spans="1:16" x14ac:dyDescent="0.25">
      <c r="A4641" s="59"/>
      <c r="B4641" s="59"/>
      <c r="C4641" s="59"/>
      <c r="D4641" s="59"/>
      <c r="E4641" s="60" t="s">
        <v>10874</v>
      </c>
      <c r="F4641" s="60"/>
      <c r="G4641" s="60" t="s">
        <v>4862</v>
      </c>
      <c r="H4641" s="60"/>
      <c r="I4641" s="59">
        <f t="shared" si="76"/>
        <v>6</v>
      </c>
      <c r="J4641" s="59" t="s">
        <v>1561</v>
      </c>
      <c r="K4641" s="61"/>
      <c r="L4641" s="62" t="s">
        <v>6737</v>
      </c>
      <c r="M4641" s="62" t="s">
        <v>4862</v>
      </c>
      <c r="N4641" s="72" t="str">
        <f>VLOOKUP(M4641,'Hulpblad KAR-parser'!A:C,2,FALSE)</f>
        <v>Soort dier</v>
      </c>
      <c r="O4641" s="72" t="str">
        <f>IF(VLOOKUP(M4641,'Hulpblad KAR-parser'!A:C,3,FALSE)="","",VLOOKUP(M4641,'Hulpblad KAR-parser'!A:C,3,FALSE))</f>
        <v>Vee</v>
      </c>
      <c r="P4641" s="136" t="str">
        <f>IF(CONCATENATE(C4641,D4641)="","",VLOOKUP(CONCATENATE(C4641,D4641),Karakteristieken!AQ:AQ,1,FALSE))</f>
        <v/>
      </c>
    </row>
    <row r="4642" spans="1:16" x14ac:dyDescent="0.25">
      <c r="A4642" s="59"/>
      <c r="B4642" s="59"/>
      <c r="C4642" s="59"/>
      <c r="D4642" s="59"/>
      <c r="E4642" s="60" t="s">
        <v>10875</v>
      </c>
      <c r="F4642" s="60"/>
      <c r="G4642" s="60" t="s">
        <v>4862</v>
      </c>
      <c r="H4642" s="60"/>
      <c r="I4642" s="59">
        <f t="shared" si="76"/>
        <v>7</v>
      </c>
      <c r="J4642" s="59" t="s">
        <v>1561</v>
      </c>
      <c r="K4642" s="61"/>
      <c r="L4642" s="62" t="s">
        <v>6737</v>
      </c>
      <c r="M4642" s="62" t="s">
        <v>4862</v>
      </c>
      <c r="N4642" s="72" t="str">
        <f>VLOOKUP(M4642,'Hulpblad KAR-parser'!A:C,2,FALSE)</f>
        <v>Soort dier</v>
      </c>
      <c r="O4642" s="72" t="str">
        <f>IF(VLOOKUP(M4642,'Hulpblad KAR-parser'!A:C,3,FALSE)="","",VLOOKUP(M4642,'Hulpblad KAR-parser'!A:C,3,FALSE))</f>
        <v>Vee</v>
      </c>
      <c r="P4642" s="136" t="str">
        <f>IF(CONCATENATE(C4642,D4642)="","",VLOOKUP(CONCATENATE(C4642,D4642),Karakteristieken!AQ:AQ,1,FALSE))</f>
        <v/>
      </c>
    </row>
    <row r="4643" spans="1:16" x14ac:dyDescent="0.25">
      <c r="A4643" s="59"/>
      <c r="B4643" s="59"/>
      <c r="C4643" s="59"/>
      <c r="D4643" s="59"/>
      <c r="E4643" s="60" t="s">
        <v>10876</v>
      </c>
      <c r="F4643" s="60"/>
      <c r="G4643" s="60" t="s">
        <v>4862</v>
      </c>
      <c r="H4643" s="60"/>
      <c r="I4643" s="59">
        <f t="shared" si="76"/>
        <v>7</v>
      </c>
      <c r="J4643" s="59" t="s">
        <v>1561</v>
      </c>
      <c r="K4643" s="61"/>
      <c r="L4643" s="62" t="s">
        <v>6737</v>
      </c>
      <c r="M4643" s="62" t="s">
        <v>4862</v>
      </c>
      <c r="N4643" s="72" t="str">
        <f>VLOOKUP(M4643,'Hulpblad KAR-parser'!A:C,2,FALSE)</f>
        <v>Soort dier</v>
      </c>
      <c r="O4643" s="72" t="str">
        <f>IF(VLOOKUP(M4643,'Hulpblad KAR-parser'!A:C,3,FALSE)="","",VLOOKUP(M4643,'Hulpblad KAR-parser'!A:C,3,FALSE))</f>
        <v>Vee</v>
      </c>
      <c r="P4643" s="136" t="str">
        <f>IF(CONCATENATE(C4643,D4643)="","",VLOOKUP(CONCATENATE(C4643,D4643),Karakteristieken!AQ:AQ,1,FALSE))</f>
        <v/>
      </c>
    </row>
    <row r="4644" spans="1:16" x14ac:dyDescent="0.25">
      <c r="A4644" s="59">
        <v>200110834</v>
      </c>
      <c r="B4644" s="59">
        <v>200099175</v>
      </c>
      <c r="C4644" s="59" t="s">
        <v>4842</v>
      </c>
      <c r="D4644" s="59" t="s">
        <v>4863</v>
      </c>
      <c r="E4644" s="60" t="s">
        <v>4865</v>
      </c>
      <c r="F4644" s="60"/>
      <c r="G4644" s="60"/>
      <c r="H4644" s="60"/>
      <c r="I4644" s="59">
        <f t="shared" si="76"/>
        <v>15</v>
      </c>
      <c r="J4644" s="59" t="s">
        <v>1613</v>
      </c>
      <c r="K4644" s="61"/>
      <c r="L4644" s="62" t="s">
        <v>6737</v>
      </c>
      <c r="M4644" s="62" t="s">
        <v>4865</v>
      </c>
      <c r="N4644" s="72" t="str">
        <f>VLOOKUP(M4644,'Hulpblad KAR-parser'!A:C,2,FALSE)</f>
        <v>Soort dier</v>
      </c>
      <c r="O4644" s="72" t="str">
        <f>IF(VLOOKUP(M4644,'Hulpblad KAR-parser'!A:C,3,FALSE)="","",VLOOKUP(M4644,'Hulpblad KAR-parser'!A:C,3,FALSE))</f>
        <v>Vis</v>
      </c>
      <c r="P4644" s="136" t="str">
        <f>IF(CONCATENATE(C4644,D4644)="","",VLOOKUP(CONCATENATE(C4644,D4644),Karakteristieken!AQ:AQ,1,FALSE))</f>
        <v>Soort dierVis</v>
      </c>
    </row>
    <row r="4645" spans="1:16" x14ac:dyDescent="0.25">
      <c r="A4645" s="59"/>
      <c r="B4645" s="59"/>
      <c r="C4645" s="59"/>
      <c r="D4645" s="59"/>
      <c r="E4645" s="60" t="s">
        <v>10877</v>
      </c>
      <c r="F4645" s="60"/>
      <c r="G4645" s="60" t="s">
        <v>4865</v>
      </c>
      <c r="H4645" s="60"/>
      <c r="I4645" s="59">
        <f t="shared" si="76"/>
        <v>6</v>
      </c>
      <c r="J4645" s="59" t="s">
        <v>1561</v>
      </c>
      <c r="K4645" s="61"/>
      <c r="L4645" s="62" t="s">
        <v>6737</v>
      </c>
      <c r="M4645" s="62" t="s">
        <v>4865</v>
      </c>
      <c r="N4645" s="72" t="str">
        <f>VLOOKUP(M4645,'Hulpblad KAR-parser'!A:C,2,FALSE)</f>
        <v>Soort dier</v>
      </c>
      <c r="O4645" s="72" t="str">
        <f>IF(VLOOKUP(M4645,'Hulpblad KAR-parser'!A:C,3,FALSE)="","",VLOOKUP(M4645,'Hulpblad KAR-parser'!A:C,3,FALSE))</f>
        <v>Vis</v>
      </c>
      <c r="P4645" s="136" t="str">
        <f>IF(CONCATENATE(C4645,D4645)="","",VLOOKUP(CONCATENATE(C4645,D4645),Karakteristieken!AQ:AQ,1,FALSE))</f>
        <v/>
      </c>
    </row>
    <row r="4646" spans="1:16" x14ac:dyDescent="0.25">
      <c r="A4646" s="59"/>
      <c r="B4646" s="59"/>
      <c r="C4646" s="59"/>
      <c r="D4646" s="59"/>
      <c r="E4646" s="60" t="s">
        <v>10878</v>
      </c>
      <c r="F4646" s="60"/>
      <c r="G4646" s="60" t="s">
        <v>4865</v>
      </c>
      <c r="H4646" s="60"/>
      <c r="I4646" s="59">
        <f t="shared" si="76"/>
        <v>4</v>
      </c>
      <c r="J4646" s="59" t="s">
        <v>1561</v>
      </c>
      <c r="K4646" s="61"/>
      <c r="L4646" s="62" t="s">
        <v>6737</v>
      </c>
      <c r="M4646" s="62" t="s">
        <v>4865</v>
      </c>
      <c r="N4646" s="72" t="str">
        <f>VLOOKUP(M4646,'Hulpblad KAR-parser'!A:C,2,FALSE)</f>
        <v>Soort dier</v>
      </c>
      <c r="O4646" s="72" t="str">
        <f>IF(VLOOKUP(M4646,'Hulpblad KAR-parser'!A:C,3,FALSE)="","",VLOOKUP(M4646,'Hulpblad KAR-parser'!A:C,3,FALSE))</f>
        <v>Vis</v>
      </c>
      <c r="P4646" s="136" t="str">
        <f>IF(CONCATENATE(C4646,D4646)="","",VLOOKUP(CONCATENATE(C4646,D4646),Karakteristieken!AQ:AQ,1,FALSE))</f>
        <v/>
      </c>
    </row>
    <row r="4647" spans="1:16" x14ac:dyDescent="0.25">
      <c r="A4647" s="59">
        <v>200110835</v>
      </c>
      <c r="B4647" s="59">
        <v>200099176</v>
      </c>
      <c r="C4647" s="59" t="s">
        <v>4842</v>
      </c>
      <c r="D4647" s="59" t="s">
        <v>4866</v>
      </c>
      <c r="E4647" s="60" t="s">
        <v>4868</v>
      </c>
      <c r="F4647" s="60"/>
      <c r="G4647" s="60"/>
      <c r="H4647" s="60"/>
      <c r="I4647" s="59">
        <f t="shared" si="76"/>
        <v>17</v>
      </c>
      <c r="J4647" s="59" t="s">
        <v>1613</v>
      </c>
      <c r="K4647" s="61"/>
      <c r="L4647" s="62" t="s">
        <v>6737</v>
      </c>
      <c r="M4647" s="62" t="s">
        <v>4868</v>
      </c>
      <c r="N4647" s="72" t="str">
        <f>VLOOKUP(M4647,'Hulpblad KAR-parser'!A:C,2,FALSE)</f>
        <v>Soort dier</v>
      </c>
      <c r="O4647" s="72" t="str">
        <f>IF(VLOOKUP(M4647,'Hulpblad KAR-parser'!A:C,3,FALSE)="","",VLOOKUP(M4647,'Hulpblad KAR-parser'!A:C,3,FALSE))</f>
        <v>Vogel</v>
      </c>
      <c r="P4647" s="136" t="str">
        <f>IF(CONCATENATE(C4647,D4647)="","",VLOOKUP(CONCATENATE(C4647,D4647),Karakteristieken!AQ:AQ,1,FALSE))</f>
        <v>Soort dierVogel</v>
      </c>
    </row>
    <row r="4648" spans="1:16" x14ac:dyDescent="0.25">
      <c r="A4648" s="59"/>
      <c r="B4648" s="59"/>
      <c r="C4648" s="59"/>
      <c r="D4648" s="59"/>
      <c r="E4648" s="60" t="s">
        <v>10879</v>
      </c>
      <c r="F4648" s="60"/>
      <c r="G4648" s="60" t="s">
        <v>4868</v>
      </c>
      <c r="H4648" s="60"/>
      <c r="I4648" s="59">
        <f t="shared" si="76"/>
        <v>6</v>
      </c>
      <c r="J4648" s="59" t="s">
        <v>1561</v>
      </c>
      <c r="K4648" s="61"/>
      <c r="L4648" s="62" t="s">
        <v>6737</v>
      </c>
      <c r="M4648" s="62" t="s">
        <v>4868</v>
      </c>
      <c r="N4648" s="72" t="str">
        <f>VLOOKUP(M4648,'Hulpblad KAR-parser'!A:C,2,FALSE)</f>
        <v>Soort dier</v>
      </c>
      <c r="O4648" s="72" t="str">
        <f>IF(VLOOKUP(M4648,'Hulpblad KAR-parser'!A:C,3,FALSE)="","",VLOOKUP(M4648,'Hulpblad KAR-parser'!A:C,3,FALSE))</f>
        <v>Vogel</v>
      </c>
      <c r="P4648" s="136" t="str">
        <f>IF(CONCATENATE(C4648,D4648)="","",VLOOKUP(CONCATENATE(C4648,D4648),Karakteristieken!AQ:AQ,1,FALSE))</f>
        <v/>
      </c>
    </row>
    <row r="4649" spans="1:16" x14ac:dyDescent="0.25">
      <c r="A4649" s="59"/>
      <c r="B4649" s="59"/>
      <c r="C4649" s="59"/>
      <c r="D4649" s="59"/>
      <c r="E4649" s="60" t="s">
        <v>10880</v>
      </c>
      <c r="F4649" s="60"/>
      <c r="G4649" s="60" t="s">
        <v>4868</v>
      </c>
      <c r="H4649" s="60"/>
      <c r="I4649" s="59">
        <f t="shared" si="76"/>
        <v>6</v>
      </c>
      <c r="J4649" s="59" t="s">
        <v>1561</v>
      </c>
      <c r="K4649" s="61"/>
      <c r="L4649" s="62" t="s">
        <v>6737</v>
      </c>
      <c r="M4649" s="62" t="s">
        <v>4868</v>
      </c>
      <c r="N4649" s="72" t="str">
        <f>VLOOKUP(M4649,'Hulpblad KAR-parser'!A:C,2,FALSE)</f>
        <v>Soort dier</v>
      </c>
      <c r="O4649" s="72" t="str">
        <f>IF(VLOOKUP(M4649,'Hulpblad KAR-parser'!A:C,3,FALSE)="","",VLOOKUP(M4649,'Hulpblad KAR-parser'!A:C,3,FALSE))</f>
        <v>Vogel</v>
      </c>
      <c r="P4649" s="136" t="str">
        <f>IF(CONCATENATE(C4649,D4649)="","",VLOOKUP(CONCATENATE(C4649,D4649),Karakteristieken!AQ:AQ,1,FALSE))</f>
        <v/>
      </c>
    </row>
    <row r="4650" spans="1:16" x14ac:dyDescent="0.25">
      <c r="A4650" s="59">
        <v>200110836</v>
      </c>
      <c r="B4650" s="59">
        <v>200099177</v>
      </c>
      <c r="C4650" s="59" t="s">
        <v>4842</v>
      </c>
      <c r="D4650" s="59" t="s">
        <v>4869</v>
      </c>
      <c r="E4650" s="60" t="s">
        <v>4871</v>
      </c>
      <c r="F4650" s="60"/>
      <c r="G4650" s="60"/>
      <c r="H4650" s="60"/>
      <c r="I4650" s="59">
        <f t="shared" si="76"/>
        <v>16</v>
      </c>
      <c r="J4650" s="59" t="s">
        <v>1613</v>
      </c>
      <c r="K4650" s="61"/>
      <c r="L4650" s="62" t="s">
        <v>6737</v>
      </c>
      <c r="M4650" s="62" t="s">
        <v>4871</v>
      </c>
      <c r="N4650" s="72" t="str">
        <f>VLOOKUP(M4650,'Hulpblad KAR-parser'!A:C,2,FALSE)</f>
        <v>Soort dier</v>
      </c>
      <c r="O4650" s="72" t="str">
        <f>IF(VLOOKUP(M4650,'Hulpblad KAR-parser'!A:C,3,FALSE)="","",VLOOKUP(M4650,'Hulpblad KAR-parser'!A:C,3,FALSE))</f>
        <v>Wild</v>
      </c>
      <c r="P4650" s="136" t="str">
        <f>IF(CONCATENATE(C4650,D4650)="","",VLOOKUP(CONCATENATE(C4650,D4650),Karakteristieken!AQ:AQ,1,FALSE))</f>
        <v>Soort dierWild</v>
      </c>
    </row>
    <row r="4651" spans="1:16" x14ac:dyDescent="0.25">
      <c r="A4651" s="59"/>
      <c r="B4651" s="59"/>
      <c r="C4651" s="59"/>
      <c r="D4651" s="59"/>
      <c r="E4651" s="60" t="s">
        <v>10881</v>
      </c>
      <c r="F4651" s="60"/>
      <c r="G4651" s="60" t="s">
        <v>4871</v>
      </c>
      <c r="H4651" s="60"/>
      <c r="I4651" s="59">
        <f t="shared" si="76"/>
        <v>6</v>
      </c>
      <c r="J4651" s="59" t="s">
        <v>1561</v>
      </c>
      <c r="K4651" s="61"/>
      <c r="L4651" s="62" t="s">
        <v>6737</v>
      </c>
      <c r="M4651" s="62" t="s">
        <v>4871</v>
      </c>
      <c r="N4651" s="72" t="str">
        <f>VLOOKUP(M4651,'Hulpblad KAR-parser'!A:C,2,FALSE)</f>
        <v>Soort dier</v>
      </c>
      <c r="O4651" s="72" t="str">
        <f>IF(VLOOKUP(M4651,'Hulpblad KAR-parser'!A:C,3,FALSE)="","",VLOOKUP(M4651,'Hulpblad KAR-parser'!A:C,3,FALSE))</f>
        <v>Wild</v>
      </c>
      <c r="P4651" s="136" t="str">
        <f>IF(CONCATENATE(C4651,D4651)="","",VLOOKUP(CONCATENATE(C4651,D4651),Karakteristieken!AQ:AQ,1,FALSE))</f>
        <v/>
      </c>
    </row>
    <row r="4652" spans="1:16" x14ac:dyDescent="0.25">
      <c r="A4652" s="59"/>
      <c r="B4652" s="59"/>
      <c r="C4652" s="59"/>
      <c r="D4652" s="59"/>
      <c r="E4652" s="60" t="s">
        <v>10882</v>
      </c>
      <c r="F4652" s="60"/>
      <c r="G4652" s="60" t="s">
        <v>4871</v>
      </c>
      <c r="H4652" s="60"/>
      <c r="I4652" s="59">
        <f t="shared" si="76"/>
        <v>5</v>
      </c>
      <c r="J4652" s="59" t="s">
        <v>1561</v>
      </c>
      <c r="K4652" s="61"/>
      <c r="L4652" s="62" t="s">
        <v>6737</v>
      </c>
      <c r="M4652" s="62" t="s">
        <v>4871</v>
      </c>
      <c r="N4652" s="72" t="str">
        <f>VLOOKUP(M4652,'Hulpblad KAR-parser'!A:C,2,FALSE)</f>
        <v>Soort dier</v>
      </c>
      <c r="O4652" s="72" t="str">
        <f>IF(VLOOKUP(M4652,'Hulpblad KAR-parser'!A:C,3,FALSE)="","",VLOOKUP(M4652,'Hulpblad KAR-parser'!A:C,3,FALSE))</f>
        <v>Wild</v>
      </c>
      <c r="P4652" s="136" t="str">
        <f>IF(CONCATENATE(C4652,D4652)="","",VLOOKUP(CONCATENATE(C4652,D4652),Karakteristieken!AQ:AQ,1,FALSE))</f>
        <v/>
      </c>
    </row>
    <row r="4653" spans="1:16" x14ac:dyDescent="0.25">
      <c r="A4653" s="59"/>
      <c r="B4653" s="59"/>
      <c r="C4653" s="59"/>
      <c r="D4653" s="59"/>
      <c r="E4653" s="60" t="s">
        <v>10883</v>
      </c>
      <c r="F4653" s="60"/>
      <c r="G4653" s="60" t="s">
        <v>4871</v>
      </c>
      <c r="H4653" s="60"/>
      <c r="I4653" s="59">
        <f t="shared" si="76"/>
        <v>4</v>
      </c>
      <c r="J4653" s="59" t="s">
        <v>1561</v>
      </c>
      <c r="K4653" s="61"/>
      <c r="L4653" s="62" t="s">
        <v>6737</v>
      </c>
      <c r="M4653" s="62" t="s">
        <v>4871</v>
      </c>
      <c r="N4653" s="72" t="str">
        <f>VLOOKUP(M4653,'Hulpblad KAR-parser'!A:C,2,FALSE)</f>
        <v>Soort dier</v>
      </c>
      <c r="O4653" s="72" t="str">
        <f>IF(VLOOKUP(M4653,'Hulpblad KAR-parser'!A:C,3,FALSE)="","",VLOOKUP(M4653,'Hulpblad KAR-parser'!A:C,3,FALSE))</f>
        <v>Wild</v>
      </c>
      <c r="P4653" s="136" t="str">
        <f>IF(CONCATENATE(C4653,D4653)="","",VLOOKUP(CONCATENATE(C4653,D4653),Karakteristieken!AQ:AQ,1,FALSE))</f>
        <v/>
      </c>
    </row>
    <row r="4654" spans="1:16" x14ac:dyDescent="0.25">
      <c r="A4654" s="59">
        <v>200110837</v>
      </c>
      <c r="B4654" s="59">
        <v>200099178</v>
      </c>
      <c r="C4654" s="59" t="s">
        <v>4842</v>
      </c>
      <c r="D4654" s="59" t="s">
        <v>4872</v>
      </c>
      <c r="E4654" s="60" t="s">
        <v>4874</v>
      </c>
      <c r="F4654" s="60"/>
      <c r="G4654" s="60"/>
      <c r="H4654" s="60"/>
      <c r="I4654" s="59">
        <f t="shared" ref="I4654:I4717" si="77">LEN(E4654)</f>
        <v>23</v>
      </c>
      <c r="J4654" s="59" t="s">
        <v>1613</v>
      </c>
      <c r="K4654" s="61"/>
      <c r="L4654" s="62" t="s">
        <v>6737</v>
      </c>
      <c r="M4654" s="62" t="s">
        <v>4874</v>
      </c>
      <c r="N4654" s="72" t="str">
        <f>VLOOKUP(M4654,'Hulpblad KAR-parser'!A:C,2,FALSE)</f>
        <v>Soort dier</v>
      </c>
      <c r="O4654" s="72" t="str">
        <f>IF(VLOOKUP(M4654,'Hulpblad KAR-parser'!A:C,3,FALSE)="","",VLOOKUP(M4654,'Hulpblad KAR-parser'!A:C,3,FALSE))</f>
        <v>Zeezoogdier</v>
      </c>
      <c r="P4654" s="136" t="str">
        <f>IF(CONCATENATE(C4654,D4654)="","",VLOOKUP(CONCATENATE(C4654,D4654),Karakteristieken!AQ:AQ,1,FALSE))</f>
        <v>Soort dierZeezoogdier</v>
      </c>
    </row>
    <row r="4655" spans="1:16" x14ac:dyDescent="0.25">
      <c r="A4655" s="59"/>
      <c r="B4655" s="59"/>
      <c r="C4655" s="59"/>
      <c r="D4655" s="59"/>
      <c r="E4655" s="60" t="s">
        <v>10884</v>
      </c>
      <c r="F4655" s="60"/>
      <c r="G4655" s="60" t="s">
        <v>4874</v>
      </c>
      <c r="H4655" s="60"/>
      <c r="I4655" s="59">
        <f t="shared" si="77"/>
        <v>6</v>
      </c>
      <c r="J4655" s="59" t="s">
        <v>1561</v>
      </c>
      <c r="K4655" s="61"/>
      <c r="L4655" s="62" t="s">
        <v>6737</v>
      </c>
      <c r="M4655" s="62" t="s">
        <v>4874</v>
      </c>
      <c r="N4655" s="72" t="str">
        <f>VLOOKUP(M4655,'Hulpblad KAR-parser'!A:C,2,FALSE)</f>
        <v>Soort dier</v>
      </c>
      <c r="O4655" s="72" t="str">
        <f>IF(VLOOKUP(M4655,'Hulpblad KAR-parser'!A:C,3,FALSE)="","",VLOOKUP(M4655,'Hulpblad KAR-parser'!A:C,3,FALSE))</f>
        <v>Zeezoogdier</v>
      </c>
      <c r="P4655" s="136" t="str">
        <f>IF(CONCATENATE(C4655,D4655)="","",VLOOKUP(CONCATENATE(C4655,D4655),Karakteristieken!AQ:AQ,1,FALSE))</f>
        <v/>
      </c>
    </row>
    <row r="4656" spans="1:16" x14ac:dyDescent="0.25">
      <c r="A4656" s="67">
        <v>200110838</v>
      </c>
      <c r="B4656" s="67">
        <v>200099179</v>
      </c>
      <c r="C4656" s="67" t="s">
        <v>4875</v>
      </c>
      <c r="D4656" s="67"/>
      <c r="E4656" s="68" t="s">
        <v>6501</v>
      </c>
      <c r="F4656" s="68"/>
      <c r="G4656" s="68"/>
      <c r="H4656" s="68"/>
      <c r="I4656" s="67">
        <f t="shared" si="77"/>
        <v>12</v>
      </c>
      <c r="J4656" s="67" t="s">
        <v>1613</v>
      </c>
      <c r="K4656" s="91" t="s">
        <v>12550</v>
      </c>
      <c r="L4656" s="62" t="s">
        <v>6737</v>
      </c>
      <c r="M4656" s="62" t="s">
        <v>6501</v>
      </c>
      <c r="N4656" s="72" t="e">
        <f>VLOOKUP(M4656,'Hulpblad KAR-parser'!A:C,2,FALSE)</f>
        <v>#N/A</v>
      </c>
      <c r="O4656" s="72" t="e">
        <f>IF(VLOOKUP(M4656,'Hulpblad KAR-parser'!A:C,3,FALSE)="","",VLOOKUP(M4656,'Hulpblad KAR-parser'!A:C,3,FALSE))</f>
        <v>#N/A</v>
      </c>
      <c r="P4656" s="136" t="e">
        <f>IF(CONCATENATE(C4656,D4656)="","",VLOOKUP(CONCATENATE(C4656,D4656),Karakteristieken!AQ:AQ,1,FALSE))</f>
        <v>#N/A</v>
      </c>
    </row>
    <row r="4657" spans="1:16" x14ac:dyDescent="0.25">
      <c r="A4657" s="67"/>
      <c r="B4657" s="67"/>
      <c r="C4657" s="67"/>
      <c r="D4657" s="67"/>
      <c r="E4657" s="68" t="s">
        <v>10888</v>
      </c>
      <c r="F4657" s="68"/>
      <c r="G4657" s="68" t="s">
        <v>6501</v>
      </c>
      <c r="H4657" s="68"/>
      <c r="I4657" s="67">
        <f t="shared" si="77"/>
        <v>7</v>
      </c>
      <c r="J4657" s="67" t="s">
        <v>1561</v>
      </c>
      <c r="K4657" s="91" t="s">
        <v>12550</v>
      </c>
      <c r="L4657" s="62" t="s">
        <v>6737</v>
      </c>
      <c r="M4657" s="62" t="s">
        <v>6501</v>
      </c>
      <c r="N4657" s="72" t="e">
        <f>VLOOKUP(M4657,'Hulpblad KAR-parser'!A:C,2,FALSE)</f>
        <v>#N/A</v>
      </c>
      <c r="O4657" s="72" t="e">
        <f>IF(VLOOKUP(M4657,'Hulpblad KAR-parser'!A:C,3,FALSE)="","",VLOOKUP(M4657,'Hulpblad KAR-parser'!A:C,3,FALSE))</f>
        <v>#N/A</v>
      </c>
      <c r="P4657" s="136" t="str">
        <f>IF(CONCATENATE(C4657,D4657)="","",VLOOKUP(CONCATENATE(C4657,D4657),Karakteristieken!AQ:AQ,1,FALSE))</f>
        <v/>
      </c>
    </row>
    <row r="4658" spans="1:16" x14ac:dyDescent="0.25">
      <c r="A4658" s="59">
        <v>200110839</v>
      </c>
      <c r="B4658" s="59">
        <v>200099180</v>
      </c>
      <c r="C4658" s="59" t="s">
        <v>4875</v>
      </c>
      <c r="D4658" s="59" t="s">
        <v>4876</v>
      </c>
      <c r="E4658" s="60" t="s">
        <v>4879</v>
      </c>
      <c r="F4658" s="60"/>
      <c r="G4658" s="60"/>
      <c r="H4658" s="60"/>
      <c r="I4658" s="59">
        <f t="shared" si="77"/>
        <v>22</v>
      </c>
      <c r="J4658" s="59" t="s">
        <v>1613</v>
      </c>
      <c r="K4658" s="61"/>
      <c r="L4658" s="62" t="s">
        <v>6737</v>
      </c>
      <c r="M4658" s="62" t="s">
        <v>4879</v>
      </c>
      <c r="N4658" s="72" t="str">
        <f>VLOOKUP(M4658,'Hulpblad KAR-parser'!A:C,2,FALSE)</f>
        <v>Soort drugs</v>
      </c>
      <c r="O4658" s="72" t="str">
        <f>IF(VLOOKUP(M4658,'Hulpblad KAR-parser'!A:C,3,FALSE)="","",VLOOKUP(M4658,'Hulpblad KAR-parser'!A:C,3,FALSE))</f>
        <v>Harddrugs</v>
      </c>
      <c r="P4658" s="136" t="str">
        <f>IF(CONCATENATE(C4658,D4658)="","",VLOOKUP(CONCATENATE(C4658,D4658),Karakteristieken!AQ:AQ,1,FALSE))</f>
        <v>Soort drugsHarddrugs</v>
      </c>
    </row>
    <row r="4659" spans="1:16" x14ac:dyDescent="0.25">
      <c r="A4659" s="59"/>
      <c r="B4659" s="59"/>
      <c r="C4659" s="59"/>
      <c r="D4659" s="59"/>
      <c r="E4659" s="60" t="s">
        <v>10886</v>
      </c>
      <c r="F4659" s="60"/>
      <c r="G4659" s="60" t="s">
        <v>4879</v>
      </c>
      <c r="H4659" s="60"/>
      <c r="I4659" s="59">
        <f t="shared" si="77"/>
        <v>6</v>
      </c>
      <c r="J4659" s="59" t="s">
        <v>1561</v>
      </c>
      <c r="K4659" s="61"/>
      <c r="L4659" s="62" t="s">
        <v>6737</v>
      </c>
      <c r="M4659" s="62" t="s">
        <v>4879</v>
      </c>
      <c r="N4659" s="72" t="str">
        <f>VLOOKUP(M4659,'Hulpblad KAR-parser'!A:C,2,FALSE)</f>
        <v>Soort drugs</v>
      </c>
      <c r="O4659" s="72" t="str">
        <f>IF(VLOOKUP(M4659,'Hulpblad KAR-parser'!A:C,3,FALSE)="","",VLOOKUP(M4659,'Hulpblad KAR-parser'!A:C,3,FALSE))</f>
        <v>Harddrugs</v>
      </c>
      <c r="P4659" s="136" t="str">
        <f>IF(CONCATENATE(C4659,D4659)="","",VLOOKUP(CONCATENATE(C4659,D4659),Karakteristieken!AQ:AQ,1,FALSE))</f>
        <v/>
      </c>
    </row>
    <row r="4660" spans="1:16" x14ac:dyDescent="0.25">
      <c r="A4660" s="59">
        <v>200110840</v>
      </c>
      <c r="B4660" s="59">
        <v>200099181</v>
      </c>
      <c r="C4660" s="59" t="s">
        <v>4875</v>
      </c>
      <c r="D4660" s="59" t="s">
        <v>4880</v>
      </c>
      <c r="E4660" s="60" t="s">
        <v>4882</v>
      </c>
      <c r="F4660" s="60"/>
      <c r="G4660" s="60"/>
      <c r="H4660" s="60"/>
      <c r="I4660" s="59">
        <f t="shared" si="77"/>
        <v>22</v>
      </c>
      <c r="J4660" s="59" t="s">
        <v>1613</v>
      </c>
      <c r="K4660" s="61"/>
      <c r="L4660" s="62" t="s">
        <v>6737</v>
      </c>
      <c r="M4660" s="62" t="s">
        <v>4882</v>
      </c>
      <c r="N4660" s="72" t="str">
        <f>VLOOKUP(M4660,'Hulpblad KAR-parser'!A:C,2,FALSE)</f>
        <v>Soort drugs</v>
      </c>
      <c r="O4660" s="72" t="str">
        <f>IF(VLOOKUP(M4660,'Hulpblad KAR-parser'!A:C,3,FALSE)="","",VLOOKUP(M4660,'Hulpblad KAR-parser'!A:C,3,FALSE))</f>
        <v>Softdrugs</v>
      </c>
      <c r="P4660" s="136" t="str">
        <f>IF(CONCATENATE(C4660,D4660)="","",VLOOKUP(CONCATENATE(C4660,D4660),Karakteristieken!AQ:AQ,1,FALSE))</f>
        <v>Soort drugsSoftdrugs</v>
      </c>
    </row>
    <row r="4661" spans="1:16" x14ac:dyDescent="0.25">
      <c r="A4661" s="59"/>
      <c r="B4661" s="59"/>
      <c r="C4661" s="59"/>
      <c r="D4661" s="59"/>
      <c r="E4661" s="60" t="s">
        <v>10887</v>
      </c>
      <c r="F4661" s="60"/>
      <c r="G4661" s="60" t="s">
        <v>4882</v>
      </c>
      <c r="H4661" s="60"/>
      <c r="I4661" s="59">
        <f t="shared" si="77"/>
        <v>6</v>
      </c>
      <c r="J4661" s="59" t="s">
        <v>1561</v>
      </c>
      <c r="K4661" s="61"/>
      <c r="L4661" s="62" t="s">
        <v>6737</v>
      </c>
      <c r="M4661" s="62" t="s">
        <v>4882</v>
      </c>
      <c r="N4661" s="72" t="str">
        <f>VLOOKUP(M4661,'Hulpblad KAR-parser'!A:C,2,FALSE)</f>
        <v>Soort drugs</v>
      </c>
      <c r="O4661" s="72" t="str">
        <f>IF(VLOOKUP(M4661,'Hulpblad KAR-parser'!A:C,3,FALSE)="","",VLOOKUP(M4661,'Hulpblad KAR-parser'!A:C,3,FALSE))</f>
        <v>Softdrugs</v>
      </c>
      <c r="P4661" s="136" t="str">
        <f>IF(CONCATENATE(C4661,D4661)="","",VLOOKUP(CONCATENATE(C4661,D4661),Karakteristieken!AQ:AQ,1,FALSE))</f>
        <v/>
      </c>
    </row>
    <row r="4662" spans="1:16" x14ac:dyDescent="0.25">
      <c r="A4662" s="67">
        <v>200110841</v>
      </c>
      <c r="B4662" s="67">
        <v>200099182</v>
      </c>
      <c r="C4662" s="67" t="s">
        <v>4883</v>
      </c>
      <c r="D4662" s="67"/>
      <c r="E4662" s="68" t="s">
        <v>6502</v>
      </c>
      <c r="F4662" s="68"/>
      <c r="G4662" s="68"/>
      <c r="H4662" s="68"/>
      <c r="I4662" s="67">
        <f t="shared" si="77"/>
        <v>15</v>
      </c>
      <c r="J4662" s="67" t="s">
        <v>1613</v>
      </c>
      <c r="K4662" s="91" t="s">
        <v>12550</v>
      </c>
      <c r="L4662" s="62" t="s">
        <v>6737</v>
      </c>
      <c r="M4662" s="62" t="s">
        <v>6502</v>
      </c>
      <c r="N4662" s="72" t="e">
        <f>VLOOKUP(M4662,'Hulpblad KAR-parser'!A:C,2,FALSE)</f>
        <v>#N/A</v>
      </c>
      <c r="O4662" s="72" t="e">
        <f>IF(VLOOKUP(M4662,'Hulpblad KAR-parser'!A:C,3,FALSE)="","",VLOOKUP(M4662,'Hulpblad KAR-parser'!A:C,3,FALSE))</f>
        <v>#N/A</v>
      </c>
      <c r="P4662" s="136" t="e">
        <f>IF(CONCATENATE(C4662,D4662)="","",VLOOKUP(CONCATENATE(C4662,D4662),Karakteristieken!AQ:AQ,1,FALSE))</f>
        <v>#N/A</v>
      </c>
    </row>
    <row r="4663" spans="1:16" x14ac:dyDescent="0.25">
      <c r="A4663" s="67"/>
      <c r="B4663" s="67"/>
      <c r="C4663" s="67"/>
      <c r="D4663" s="67"/>
      <c r="E4663" s="68" t="s">
        <v>10905</v>
      </c>
      <c r="F4663" s="68"/>
      <c r="G4663" s="68" t="s">
        <v>6502</v>
      </c>
      <c r="H4663" s="68"/>
      <c r="I4663" s="67">
        <f t="shared" si="77"/>
        <v>7</v>
      </c>
      <c r="J4663" s="67" t="s">
        <v>1561</v>
      </c>
      <c r="K4663" s="91" t="s">
        <v>12550</v>
      </c>
      <c r="L4663" s="62" t="s">
        <v>6737</v>
      </c>
      <c r="M4663" s="62" t="s">
        <v>6502</v>
      </c>
      <c r="N4663" s="72" t="e">
        <f>VLOOKUP(M4663,'Hulpblad KAR-parser'!A:C,2,FALSE)</f>
        <v>#N/A</v>
      </c>
      <c r="O4663" s="72" t="e">
        <f>IF(VLOOKUP(M4663,'Hulpblad KAR-parser'!A:C,3,FALSE)="","",VLOOKUP(M4663,'Hulpblad KAR-parser'!A:C,3,FALSE))</f>
        <v>#N/A</v>
      </c>
      <c r="P4663" s="136" t="str">
        <f>IF(CONCATENATE(C4663,D4663)="","",VLOOKUP(CONCATENATE(C4663,D4663),Karakteristieken!AQ:AQ,1,FALSE))</f>
        <v/>
      </c>
    </row>
    <row r="4664" spans="1:16" x14ac:dyDescent="0.25">
      <c r="A4664" s="59">
        <v>200110842</v>
      </c>
      <c r="B4664" s="59">
        <v>200099183</v>
      </c>
      <c r="C4664" s="59" t="s">
        <v>4883</v>
      </c>
      <c r="D4664" s="59" t="s">
        <v>4884</v>
      </c>
      <c r="E4664" s="60" t="s">
        <v>4887</v>
      </c>
      <c r="F4664" s="60"/>
      <c r="G4664" s="60"/>
      <c r="H4664" s="60"/>
      <c r="I4664" s="59">
        <f t="shared" si="77"/>
        <v>19</v>
      </c>
      <c r="J4664" s="59" t="s">
        <v>1613</v>
      </c>
      <c r="K4664" s="61"/>
      <c r="L4664" s="62" t="s">
        <v>6737</v>
      </c>
      <c r="M4664" s="62" t="s">
        <v>4887</v>
      </c>
      <c r="N4664" s="72" t="str">
        <f>VLOOKUP(M4664,'Hulpblad KAR-parser'!A:C,2,FALSE)</f>
        <v>Soort epidemie</v>
      </c>
      <c r="O4664" s="72" t="str">
        <f>IF(VLOOKUP(M4664,'Hulpblad KAR-parser'!A:C,3,FALSE)="","",VLOOKUP(M4664,'Hulpblad KAR-parser'!A:C,3,FALSE))</f>
        <v>BSE</v>
      </c>
      <c r="P4664" s="136" t="str">
        <f>IF(CONCATENATE(C4664,D4664)="","",VLOOKUP(CONCATENATE(C4664,D4664),Karakteristieken!AQ:AQ,1,FALSE))</f>
        <v>Soort epidemieBSE</v>
      </c>
    </row>
    <row r="4665" spans="1:16" x14ac:dyDescent="0.25">
      <c r="A4665" s="59"/>
      <c r="B4665" s="59"/>
      <c r="C4665" s="59"/>
      <c r="D4665" s="59"/>
      <c r="E4665" s="60" t="s">
        <v>10889</v>
      </c>
      <c r="F4665" s="60"/>
      <c r="G4665" s="60" t="s">
        <v>4887</v>
      </c>
      <c r="H4665" s="60"/>
      <c r="I4665" s="59">
        <f t="shared" si="77"/>
        <v>4</v>
      </c>
      <c r="J4665" s="59" t="s">
        <v>1561</v>
      </c>
      <c r="K4665" s="61"/>
      <c r="L4665" s="62" t="s">
        <v>6737</v>
      </c>
      <c r="M4665" s="62" t="s">
        <v>4887</v>
      </c>
      <c r="N4665" s="72" t="str">
        <f>VLOOKUP(M4665,'Hulpblad KAR-parser'!A:C,2,FALSE)</f>
        <v>Soort epidemie</v>
      </c>
      <c r="O4665" s="72" t="str">
        <f>IF(VLOOKUP(M4665,'Hulpblad KAR-parser'!A:C,3,FALSE)="","",VLOOKUP(M4665,'Hulpblad KAR-parser'!A:C,3,FALSE))</f>
        <v>BSE</v>
      </c>
      <c r="P4665" s="136" t="str">
        <f>IF(CONCATENATE(C4665,D4665)="","",VLOOKUP(CONCATENATE(C4665,D4665),Karakteristieken!AQ:AQ,1,FALSE))</f>
        <v/>
      </c>
    </row>
    <row r="4666" spans="1:16" x14ac:dyDescent="0.25">
      <c r="A4666" s="59"/>
      <c r="B4666" s="59"/>
      <c r="C4666" s="59"/>
      <c r="D4666" s="59"/>
      <c r="E4666" s="60" t="s">
        <v>10890</v>
      </c>
      <c r="F4666" s="60"/>
      <c r="G4666" s="60" t="s">
        <v>4887</v>
      </c>
      <c r="H4666" s="60"/>
      <c r="I4666" s="59">
        <f t="shared" si="77"/>
        <v>6</v>
      </c>
      <c r="J4666" s="59" t="s">
        <v>1561</v>
      </c>
      <c r="K4666" s="61"/>
      <c r="L4666" s="62" t="s">
        <v>6737</v>
      </c>
      <c r="M4666" s="62" t="s">
        <v>4887</v>
      </c>
      <c r="N4666" s="72" t="str">
        <f>VLOOKUP(M4666,'Hulpblad KAR-parser'!A:C,2,FALSE)</f>
        <v>Soort epidemie</v>
      </c>
      <c r="O4666" s="72" t="str">
        <f>IF(VLOOKUP(M4666,'Hulpblad KAR-parser'!A:C,3,FALSE)="","",VLOOKUP(M4666,'Hulpblad KAR-parser'!A:C,3,FALSE))</f>
        <v>BSE</v>
      </c>
      <c r="P4666" s="136" t="str">
        <f>IF(CONCATENATE(C4666,D4666)="","",VLOOKUP(CONCATENATE(C4666,D4666),Karakteristieken!AQ:AQ,1,FALSE))</f>
        <v/>
      </c>
    </row>
    <row r="4667" spans="1:16" x14ac:dyDescent="0.25">
      <c r="A4667" s="59">
        <v>200110843</v>
      </c>
      <c r="B4667" s="59">
        <v>200099184</v>
      </c>
      <c r="C4667" s="59" t="s">
        <v>4883</v>
      </c>
      <c r="D4667" s="59" t="s">
        <v>4888</v>
      </c>
      <c r="E4667" s="60" t="s">
        <v>4890</v>
      </c>
      <c r="F4667" s="60"/>
      <c r="G4667" s="60"/>
      <c r="H4667" s="60"/>
      <c r="I4667" s="59">
        <f t="shared" si="77"/>
        <v>21</v>
      </c>
      <c r="J4667" s="59" t="s">
        <v>1613</v>
      </c>
      <c r="K4667" s="61"/>
      <c r="L4667" s="62" t="s">
        <v>6737</v>
      </c>
      <c r="M4667" s="62" t="s">
        <v>4890</v>
      </c>
      <c r="N4667" s="72" t="str">
        <f>VLOOKUP(M4667,'Hulpblad KAR-parser'!A:C,2,FALSE)</f>
        <v>Soort epidemie</v>
      </c>
      <c r="O4667" s="72" t="str">
        <f>IF(VLOOKUP(M4667,'Hulpblad KAR-parser'!A:C,3,FALSE)="","",VLOOKUP(M4667,'Hulpblad KAR-parser'!A:C,3,FALSE))</f>
        <v>Ebola</v>
      </c>
      <c r="P4667" s="136" t="str">
        <f>IF(CONCATENATE(C4667,D4667)="","",VLOOKUP(CONCATENATE(C4667,D4667),Karakteristieken!AQ:AQ,1,FALSE))</f>
        <v>Soort epidemieEbola</v>
      </c>
    </row>
    <row r="4668" spans="1:16" x14ac:dyDescent="0.25">
      <c r="A4668" s="59"/>
      <c r="B4668" s="59"/>
      <c r="C4668" s="59"/>
      <c r="D4668" s="59"/>
      <c r="E4668" s="60" t="s">
        <v>10891</v>
      </c>
      <c r="F4668" s="60"/>
      <c r="G4668" s="60" t="s">
        <v>4890</v>
      </c>
      <c r="H4668" s="60"/>
      <c r="I4668" s="59">
        <f t="shared" si="77"/>
        <v>6</v>
      </c>
      <c r="J4668" s="59" t="s">
        <v>1561</v>
      </c>
      <c r="K4668" s="61"/>
      <c r="L4668" s="62" t="s">
        <v>6737</v>
      </c>
      <c r="M4668" s="62" t="s">
        <v>4890</v>
      </c>
      <c r="N4668" s="72" t="str">
        <f>VLOOKUP(M4668,'Hulpblad KAR-parser'!A:C,2,FALSE)</f>
        <v>Soort epidemie</v>
      </c>
      <c r="O4668" s="72" t="str">
        <f>IF(VLOOKUP(M4668,'Hulpblad KAR-parser'!A:C,3,FALSE)="","",VLOOKUP(M4668,'Hulpblad KAR-parser'!A:C,3,FALSE))</f>
        <v>Ebola</v>
      </c>
      <c r="P4668" s="136" t="str">
        <f>IF(CONCATENATE(C4668,D4668)="","",VLOOKUP(CONCATENATE(C4668,D4668),Karakteristieken!AQ:AQ,1,FALSE))</f>
        <v/>
      </c>
    </row>
    <row r="4669" spans="1:16" x14ac:dyDescent="0.25">
      <c r="A4669" s="59"/>
      <c r="B4669" s="59"/>
      <c r="C4669" s="59"/>
      <c r="D4669" s="59"/>
      <c r="E4669" s="60" t="s">
        <v>10892</v>
      </c>
      <c r="F4669" s="60"/>
      <c r="G4669" s="60" t="s">
        <v>4890</v>
      </c>
      <c r="H4669" s="60"/>
      <c r="I4669" s="59">
        <f t="shared" si="77"/>
        <v>6</v>
      </c>
      <c r="J4669" s="59" t="s">
        <v>1561</v>
      </c>
      <c r="K4669" s="61"/>
      <c r="L4669" s="62" t="s">
        <v>6737</v>
      </c>
      <c r="M4669" s="62" t="s">
        <v>4890</v>
      </c>
      <c r="N4669" s="72" t="str">
        <f>VLOOKUP(M4669,'Hulpblad KAR-parser'!A:C,2,FALSE)</f>
        <v>Soort epidemie</v>
      </c>
      <c r="O4669" s="72" t="str">
        <f>IF(VLOOKUP(M4669,'Hulpblad KAR-parser'!A:C,3,FALSE)="","",VLOOKUP(M4669,'Hulpblad KAR-parser'!A:C,3,FALSE))</f>
        <v>Ebola</v>
      </c>
      <c r="P4669" s="136" t="str">
        <f>IF(CONCATENATE(C4669,D4669)="","",VLOOKUP(CONCATENATE(C4669,D4669),Karakteristieken!AQ:AQ,1,FALSE))</f>
        <v/>
      </c>
    </row>
    <row r="4670" spans="1:16" x14ac:dyDescent="0.25">
      <c r="A4670" s="59">
        <v>200110844</v>
      </c>
      <c r="B4670" s="59">
        <v>200099185</v>
      </c>
      <c r="C4670" s="59" t="s">
        <v>4883</v>
      </c>
      <c r="D4670" s="59" t="s">
        <v>4903</v>
      </c>
      <c r="E4670" s="60" t="s">
        <v>4905</v>
      </c>
      <c r="F4670" s="60"/>
      <c r="G4670" s="60"/>
      <c r="H4670" s="60"/>
      <c r="I4670" s="59">
        <f t="shared" si="77"/>
        <v>30</v>
      </c>
      <c r="J4670" s="59" t="s">
        <v>1613</v>
      </c>
      <c r="K4670" s="61"/>
      <c r="L4670" s="62" t="s">
        <v>6737</v>
      </c>
      <c r="M4670" s="62" t="s">
        <v>4905</v>
      </c>
      <c r="N4670" s="72" t="str">
        <f>VLOOKUP(M4670,'Hulpblad KAR-parser'!A:C,2,FALSE)</f>
        <v>Soort epidemie</v>
      </c>
      <c r="O4670" s="72" t="str">
        <f>IF(VLOOKUP(M4670,'Hulpblad KAR-parser'!A:C,3,FALSE)="","",VLOOKUP(M4670,'Hulpblad KAR-parser'!A:C,3,FALSE))</f>
        <v>Infectieziekte groot</v>
      </c>
      <c r="P4670" s="136" t="str">
        <f>IF(CONCATENATE(C4670,D4670)="","",VLOOKUP(CONCATENATE(C4670,D4670),Karakteristieken!AQ:AQ,1,FALSE))</f>
        <v>Soort epidemieInfectieziekte groot</v>
      </c>
    </row>
    <row r="4671" spans="1:16" x14ac:dyDescent="0.25">
      <c r="A4671" s="59"/>
      <c r="B4671" s="59"/>
      <c r="C4671" s="59"/>
      <c r="D4671" s="59"/>
      <c r="E4671" s="60" t="s">
        <v>10893</v>
      </c>
      <c r="F4671" s="60"/>
      <c r="G4671" s="60" t="s">
        <v>4905</v>
      </c>
      <c r="H4671" s="60"/>
      <c r="I4671" s="59">
        <f t="shared" si="77"/>
        <v>7</v>
      </c>
      <c r="J4671" s="59" t="s">
        <v>1561</v>
      </c>
      <c r="K4671" s="61"/>
      <c r="L4671" s="62" t="s">
        <v>6737</v>
      </c>
      <c r="M4671" s="62" t="s">
        <v>4905</v>
      </c>
      <c r="N4671" s="72" t="str">
        <f>VLOOKUP(M4671,'Hulpblad KAR-parser'!A:C,2,FALSE)</f>
        <v>Soort epidemie</v>
      </c>
      <c r="O4671" s="72" t="str">
        <f>IF(VLOOKUP(M4671,'Hulpblad KAR-parser'!A:C,3,FALSE)="","",VLOOKUP(M4671,'Hulpblad KAR-parser'!A:C,3,FALSE))</f>
        <v>Infectieziekte groot</v>
      </c>
      <c r="P4671" s="136" t="str">
        <f>IF(CONCATENATE(C4671,D4671)="","",VLOOKUP(CONCATENATE(C4671,D4671),Karakteristieken!AQ:AQ,1,FALSE))</f>
        <v/>
      </c>
    </row>
    <row r="4672" spans="1:16" x14ac:dyDescent="0.25">
      <c r="A4672" s="59">
        <v>200110845</v>
      </c>
      <c r="B4672" s="59">
        <v>200099186</v>
      </c>
      <c r="C4672" s="59" t="s">
        <v>4883</v>
      </c>
      <c r="D4672" s="59" t="s">
        <v>4900</v>
      </c>
      <c r="E4672" s="60" t="s">
        <v>4902</v>
      </c>
      <c r="F4672" s="60"/>
      <c r="G4672" s="60"/>
      <c r="H4672" s="60"/>
      <c r="I4672" s="59">
        <f t="shared" si="77"/>
        <v>30</v>
      </c>
      <c r="J4672" s="59" t="s">
        <v>1613</v>
      </c>
      <c r="K4672" s="61"/>
      <c r="L4672" s="62" t="s">
        <v>6737</v>
      </c>
      <c r="M4672" s="62" t="s">
        <v>4902</v>
      </c>
      <c r="N4672" s="72" t="str">
        <f>VLOOKUP(M4672,'Hulpblad KAR-parser'!A:C,2,FALSE)</f>
        <v>Soort epidemie</v>
      </c>
      <c r="O4672" s="72" t="str">
        <f>IF(VLOOKUP(M4672,'Hulpblad KAR-parser'!A:C,3,FALSE)="","",VLOOKUP(M4672,'Hulpblad KAR-parser'!A:C,3,FALSE))</f>
        <v>Infectieziekte klein</v>
      </c>
      <c r="P4672" s="136" t="str">
        <f>IF(CONCATENATE(C4672,D4672)="","",VLOOKUP(CONCATENATE(C4672,D4672),Karakteristieken!AQ:AQ,1,FALSE))</f>
        <v>Soort epidemieInfectieziekte klein</v>
      </c>
    </row>
    <row r="4673" spans="1:16" x14ac:dyDescent="0.25">
      <c r="A4673" s="59"/>
      <c r="B4673" s="59"/>
      <c r="C4673" s="59"/>
      <c r="D4673" s="59"/>
      <c r="E4673" s="60" t="s">
        <v>10894</v>
      </c>
      <c r="F4673" s="60"/>
      <c r="G4673" s="60" t="s">
        <v>4902</v>
      </c>
      <c r="H4673" s="60"/>
      <c r="I4673" s="59">
        <f t="shared" si="77"/>
        <v>7</v>
      </c>
      <c r="J4673" s="59" t="s">
        <v>1561</v>
      </c>
      <c r="K4673" s="61"/>
      <c r="L4673" s="62" t="s">
        <v>6737</v>
      </c>
      <c r="M4673" s="62" t="s">
        <v>4902</v>
      </c>
      <c r="N4673" s="72" t="str">
        <f>VLOOKUP(M4673,'Hulpblad KAR-parser'!A:C,2,FALSE)</f>
        <v>Soort epidemie</v>
      </c>
      <c r="O4673" s="72" t="str">
        <f>IF(VLOOKUP(M4673,'Hulpblad KAR-parser'!A:C,3,FALSE)="","",VLOOKUP(M4673,'Hulpblad KAR-parser'!A:C,3,FALSE))</f>
        <v>Infectieziekte klein</v>
      </c>
      <c r="P4673" s="136" t="str">
        <f>IF(CONCATENATE(C4673,D4673)="","",VLOOKUP(CONCATENATE(C4673,D4673),Karakteristieken!AQ:AQ,1,FALSE))</f>
        <v/>
      </c>
    </row>
    <row r="4674" spans="1:16" x14ac:dyDescent="0.25">
      <c r="A4674" s="59">
        <v>200110846</v>
      </c>
      <c r="B4674" s="59">
        <v>200099187</v>
      </c>
      <c r="C4674" s="59" t="s">
        <v>4883</v>
      </c>
      <c r="D4674" s="59" t="s">
        <v>4891</v>
      </c>
      <c r="E4674" s="60" t="s">
        <v>4893</v>
      </c>
      <c r="F4674" s="60"/>
      <c r="G4674" s="60"/>
      <c r="H4674" s="60"/>
      <c r="I4674" s="59">
        <f t="shared" si="77"/>
        <v>19</v>
      </c>
      <c r="J4674" s="59" t="s">
        <v>1613</v>
      </c>
      <c r="K4674" s="61"/>
      <c r="L4674" s="62" t="s">
        <v>6737</v>
      </c>
      <c r="M4674" s="62" t="s">
        <v>4893</v>
      </c>
      <c r="N4674" s="72" t="str">
        <f>VLOOKUP(M4674,'Hulpblad KAR-parser'!A:C,2,FALSE)</f>
        <v>Soort epidemie</v>
      </c>
      <c r="O4674" s="72" t="str">
        <f>IF(VLOOKUP(M4674,'Hulpblad KAR-parser'!A:C,3,FALSE)="","",VLOOKUP(M4674,'Hulpblad KAR-parser'!A:C,3,FALSE))</f>
        <v>MKZ</v>
      </c>
      <c r="P4674" s="136" t="str">
        <f>IF(CONCATENATE(C4674,D4674)="","",VLOOKUP(CONCATENATE(C4674,D4674),Karakteristieken!AQ:AQ,1,FALSE))</f>
        <v>Soort epidemieMKZ</v>
      </c>
    </row>
    <row r="4675" spans="1:16" x14ac:dyDescent="0.25">
      <c r="A4675" s="59"/>
      <c r="B4675" s="59"/>
      <c r="C4675" s="59"/>
      <c r="D4675" s="59"/>
      <c r="E4675" s="60" t="s">
        <v>10895</v>
      </c>
      <c r="F4675" s="60"/>
      <c r="G4675" s="60" t="s">
        <v>4893</v>
      </c>
      <c r="H4675" s="60"/>
      <c r="I4675" s="59">
        <f t="shared" si="77"/>
        <v>6</v>
      </c>
      <c r="J4675" s="59" t="s">
        <v>1561</v>
      </c>
      <c r="K4675" s="61"/>
      <c r="L4675" s="62" t="s">
        <v>6737</v>
      </c>
      <c r="M4675" s="62" t="s">
        <v>4893</v>
      </c>
      <c r="N4675" s="72" t="str">
        <f>VLOOKUP(M4675,'Hulpblad KAR-parser'!A:C,2,FALSE)</f>
        <v>Soort epidemie</v>
      </c>
      <c r="O4675" s="72" t="str">
        <f>IF(VLOOKUP(M4675,'Hulpblad KAR-parser'!A:C,3,FALSE)="","",VLOOKUP(M4675,'Hulpblad KAR-parser'!A:C,3,FALSE))</f>
        <v>MKZ</v>
      </c>
      <c r="P4675" s="136" t="str">
        <f>IF(CONCATENATE(C4675,D4675)="","",VLOOKUP(CONCATENATE(C4675,D4675),Karakteristieken!AQ:AQ,1,FALSE))</f>
        <v/>
      </c>
    </row>
    <row r="4676" spans="1:16" x14ac:dyDescent="0.25">
      <c r="A4676" s="59"/>
      <c r="B4676" s="59"/>
      <c r="C4676" s="59"/>
      <c r="D4676" s="59"/>
      <c r="E4676" s="60" t="s">
        <v>10896</v>
      </c>
      <c r="F4676" s="60"/>
      <c r="G4676" s="60" t="s">
        <v>4893</v>
      </c>
      <c r="H4676" s="60"/>
      <c r="I4676" s="59">
        <f t="shared" si="77"/>
        <v>4</v>
      </c>
      <c r="J4676" s="59" t="s">
        <v>1561</v>
      </c>
      <c r="K4676" s="61"/>
      <c r="L4676" s="62" t="s">
        <v>6737</v>
      </c>
      <c r="M4676" s="62" t="s">
        <v>4893</v>
      </c>
      <c r="N4676" s="72" t="str">
        <f>VLOOKUP(M4676,'Hulpblad KAR-parser'!A:C,2,FALSE)</f>
        <v>Soort epidemie</v>
      </c>
      <c r="O4676" s="72" t="str">
        <f>IF(VLOOKUP(M4676,'Hulpblad KAR-parser'!A:C,3,FALSE)="","",VLOOKUP(M4676,'Hulpblad KAR-parser'!A:C,3,FALSE))</f>
        <v>MKZ</v>
      </c>
      <c r="P4676" s="136" t="str">
        <f>IF(CONCATENATE(C4676,D4676)="","",VLOOKUP(CONCATENATE(C4676,D4676),Karakteristieken!AQ:AQ,1,FALSE))</f>
        <v/>
      </c>
    </row>
    <row r="4677" spans="1:16" x14ac:dyDescent="0.25">
      <c r="A4677" s="59">
        <v>200110847</v>
      </c>
      <c r="B4677" s="59">
        <v>200099188</v>
      </c>
      <c r="C4677" s="59" t="s">
        <v>4883</v>
      </c>
      <c r="D4677" s="59" t="s">
        <v>4894</v>
      </c>
      <c r="E4677" s="60" t="s">
        <v>4896</v>
      </c>
      <c r="F4677" s="60"/>
      <c r="G4677" s="60"/>
      <c r="H4677" s="60"/>
      <c r="I4677" s="59">
        <f t="shared" si="77"/>
        <v>24</v>
      </c>
      <c r="J4677" s="59" t="s">
        <v>1613</v>
      </c>
      <c r="K4677" s="61"/>
      <c r="L4677" s="62" t="s">
        <v>6737</v>
      </c>
      <c r="M4677" s="62" t="s">
        <v>4896</v>
      </c>
      <c r="N4677" s="72" t="str">
        <f>VLOOKUP(M4677,'Hulpblad KAR-parser'!A:C,2,FALSE)</f>
        <v>Soort epidemie</v>
      </c>
      <c r="O4677" s="72" t="str">
        <f>IF(VLOOKUP(M4677,'Hulpblad KAR-parser'!A:C,3,FALSE)="","",VLOOKUP(M4677,'Hulpblad KAR-parser'!A:C,3,FALSE))</f>
        <v>Q-koorts</v>
      </c>
      <c r="P4677" s="136" t="str">
        <f>IF(CONCATENATE(C4677,D4677)="","",VLOOKUP(CONCATENATE(C4677,D4677),Karakteristieken!AQ:AQ,1,FALSE))</f>
        <v>Soort epidemieQ-koorts</v>
      </c>
    </row>
    <row r="4678" spans="1:16" x14ac:dyDescent="0.25">
      <c r="A4678" s="59"/>
      <c r="B4678" s="59"/>
      <c r="C4678" s="59"/>
      <c r="D4678" s="59"/>
      <c r="E4678" s="60" t="s">
        <v>10897</v>
      </c>
      <c r="F4678" s="60"/>
      <c r="G4678" s="60" t="s">
        <v>4896</v>
      </c>
      <c r="H4678" s="60"/>
      <c r="I4678" s="59">
        <f t="shared" si="77"/>
        <v>6</v>
      </c>
      <c r="J4678" s="59" t="s">
        <v>1561</v>
      </c>
      <c r="K4678" s="61"/>
      <c r="L4678" s="62" t="s">
        <v>6737</v>
      </c>
      <c r="M4678" s="62" t="s">
        <v>4896</v>
      </c>
      <c r="N4678" s="72" t="str">
        <f>VLOOKUP(M4678,'Hulpblad KAR-parser'!A:C,2,FALSE)</f>
        <v>Soort epidemie</v>
      </c>
      <c r="O4678" s="72" t="str">
        <f>IF(VLOOKUP(M4678,'Hulpblad KAR-parser'!A:C,3,FALSE)="","",VLOOKUP(M4678,'Hulpblad KAR-parser'!A:C,3,FALSE))</f>
        <v>Q-koorts</v>
      </c>
      <c r="P4678" s="136" t="str">
        <f>IF(CONCATENATE(C4678,D4678)="","",VLOOKUP(CONCATENATE(C4678,D4678),Karakteristieken!AQ:AQ,1,FALSE))</f>
        <v/>
      </c>
    </row>
    <row r="4679" spans="1:16" x14ac:dyDescent="0.25">
      <c r="A4679" s="59"/>
      <c r="B4679" s="59"/>
      <c r="C4679" s="59"/>
      <c r="D4679" s="59"/>
      <c r="E4679" s="60" t="s">
        <v>10898</v>
      </c>
      <c r="F4679" s="60"/>
      <c r="G4679" s="60" t="s">
        <v>4896</v>
      </c>
      <c r="H4679" s="60"/>
      <c r="I4679" s="59">
        <f t="shared" si="77"/>
        <v>6</v>
      </c>
      <c r="J4679" s="59" t="s">
        <v>1561</v>
      </c>
      <c r="K4679" s="61"/>
      <c r="L4679" s="62" t="s">
        <v>6737</v>
      </c>
      <c r="M4679" s="62" t="s">
        <v>4896</v>
      </c>
      <c r="N4679" s="72" t="str">
        <f>VLOOKUP(M4679,'Hulpblad KAR-parser'!A:C,2,FALSE)</f>
        <v>Soort epidemie</v>
      </c>
      <c r="O4679" s="72" t="str">
        <f>IF(VLOOKUP(M4679,'Hulpblad KAR-parser'!A:C,3,FALSE)="","",VLOOKUP(M4679,'Hulpblad KAR-parser'!A:C,3,FALSE))</f>
        <v>Q-koorts</v>
      </c>
      <c r="P4679" s="136" t="str">
        <f>IF(CONCATENATE(C4679,D4679)="","",VLOOKUP(CONCATENATE(C4679,D4679),Karakteristieken!AQ:AQ,1,FALSE))</f>
        <v/>
      </c>
    </row>
    <row r="4680" spans="1:16" x14ac:dyDescent="0.25">
      <c r="A4680" s="59">
        <v>200110849</v>
      </c>
      <c r="B4680" s="59">
        <v>200099190</v>
      </c>
      <c r="C4680" s="59" t="s">
        <v>4883</v>
      </c>
      <c r="D4680" s="59" t="s">
        <v>4906</v>
      </c>
      <c r="E4680" s="60" t="s">
        <v>4908</v>
      </c>
      <c r="F4680" s="60"/>
      <c r="G4680" s="60"/>
      <c r="H4680" s="60"/>
      <c r="I4680" s="59">
        <f t="shared" si="77"/>
        <v>26</v>
      </c>
      <c r="J4680" s="59" t="s">
        <v>1613</v>
      </c>
      <c r="K4680" s="61"/>
      <c r="L4680" s="62" t="s">
        <v>6737</v>
      </c>
      <c r="M4680" s="62" t="s">
        <v>4908</v>
      </c>
      <c r="N4680" s="72" t="str">
        <f>VLOOKUP(M4680,'Hulpblad KAR-parser'!A:C,2,FALSE)</f>
        <v>Soort epidemie</v>
      </c>
      <c r="O4680" s="72" t="str">
        <f>IF(VLOOKUP(M4680,'Hulpblad KAR-parser'!A:C,3,FALSE)="","",VLOOKUP(M4680,'Hulpblad KAR-parser'!A:C,3,FALSE))</f>
        <v>SARS-covid</v>
      </c>
      <c r="P4680" s="136" t="str">
        <f>IF(CONCATENATE(C4680,D4680)="","",VLOOKUP(CONCATENATE(C4680,D4680),Karakteristieken!AQ:AQ,1,FALSE))</f>
        <v>Soort epidemieSARS-covid</v>
      </c>
    </row>
    <row r="4681" spans="1:16" x14ac:dyDescent="0.25">
      <c r="A4681" s="59"/>
      <c r="B4681" s="59"/>
      <c r="C4681" s="59"/>
      <c r="D4681" s="59"/>
      <c r="E4681" s="60" t="s">
        <v>10899</v>
      </c>
      <c r="F4681" s="60"/>
      <c r="G4681" s="60" t="s">
        <v>4908</v>
      </c>
      <c r="H4681" s="60"/>
      <c r="I4681" s="59">
        <f t="shared" si="77"/>
        <v>7</v>
      </c>
      <c r="J4681" s="59" t="s">
        <v>1561</v>
      </c>
      <c r="K4681" s="61"/>
      <c r="L4681" s="62" t="s">
        <v>6737</v>
      </c>
      <c r="M4681" s="62" t="s">
        <v>4908</v>
      </c>
      <c r="N4681" s="72" t="str">
        <f>VLOOKUP(M4681,'Hulpblad KAR-parser'!A:C,2,FALSE)</f>
        <v>Soort epidemie</v>
      </c>
      <c r="O4681" s="72" t="str">
        <f>IF(VLOOKUP(M4681,'Hulpblad KAR-parser'!A:C,3,FALSE)="","",VLOOKUP(M4681,'Hulpblad KAR-parser'!A:C,3,FALSE))</f>
        <v>SARS-covid</v>
      </c>
      <c r="P4681" s="136" t="str">
        <f>IF(CONCATENATE(C4681,D4681)="","",VLOOKUP(CONCATENATE(C4681,D4681),Karakteristieken!AQ:AQ,1,FALSE))</f>
        <v/>
      </c>
    </row>
    <row r="4682" spans="1:16" x14ac:dyDescent="0.25">
      <c r="A4682" s="59"/>
      <c r="B4682" s="59"/>
      <c r="C4682" s="59"/>
      <c r="D4682" s="59"/>
      <c r="E4682" s="60" t="s">
        <v>10900</v>
      </c>
      <c r="F4682" s="60"/>
      <c r="G4682" s="60" t="s">
        <v>4908</v>
      </c>
      <c r="H4682" s="60"/>
      <c r="I4682" s="59">
        <f t="shared" si="77"/>
        <v>6</v>
      </c>
      <c r="J4682" s="59" t="s">
        <v>1561</v>
      </c>
      <c r="K4682" s="61"/>
      <c r="L4682" s="62" t="s">
        <v>6737</v>
      </c>
      <c r="M4682" s="62" t="s">
        <v>4908</v>
      </c>
      <c r="N4682" s="72" t="str">
        <f>VLOOKUP(M4682,'Hulpblad KAR-parser'!A:C,2,FALSE)</f>
        <v>Soort epidemie</v>
      </c>
      <c r="O4682" s="72" t="str">
        <f>IF(VLOOKUP(M4682,'Hulpblad KAR-parser'!A:C,3,FALSE)="","",VLOOKUP(M4682,'Hulpblad KAR-parser'!A:C,3,FALSE))</f>
        <v>SARS-covid</v>
      </c>
      <c r="P4682" s="136" t="str">
        <f>IF(CONCATENATE(C4682,D4682)="","",VLOOKUP(CONCATENATE(C4682,D4682),Karakteristieken!AQ:AQ,1,FALSE))</f>
        <v/>
      </c>
    </row>
    <row r="4683" spans="1:16" x14ac:dyDescent="0.25">
      <c r="A4683" s="59"/>
      <c r="B4683" s="59"/>
      <c r="C4683" s="59"/>
      <c r="D4683" s="59"/>
      <c r="E4683" s="60" t="s">
        <v>10901</v>
      </c>
      <c r="F4683" s="60"/>
      <c r="G4683" s="60" t="s">
        <v>4908</v>
      </c>
      <c r="H4683" s="60"/>
      <c r="I4683" s="59">
        <f t="shared" si="77"/>
        <v>6</v>
      </c>
      <c r="J4683" s="59" t="s">
        <v>1561</v>
      </c>
      <c r="K4683" s="61"/>
      <c r="L4683" s="62" t="s">
        <v>6737</v>
      </c>
      <c r="M4683" s="62" t="s">
        <v>4908</v>
      </c>
      <c r="N4683" s="72" t="str">
        <f>VLOOKUP(M4683,'Hulpblad KAR-parser'!A:C,2,FALSE)</f>
        <v>Soort epidemie</v>
      </c>
      <c r="O4683" s="72" t="str">
        <f>IF(VLOOKUP(M4683,'Hulpblad KAR-parser'!A:C,3,FALSE)="","",VLOOKUP(M4683,'Hulpblad KAR-parser'!A:C,3,FALSE))</f>
        <v>SARS-covid</v>
      </c>
      <c r="P4683" s="136" t="str">
        <f>IF(CONCATENATE(C4683,D4683)="","",VLOOKUP(CONCATENATE(C4683,D4683),Karakteristieken!AQ:AQ,1,FALSE))</f>
        <v/>
      </c>
    </row>
    <row r="4684" spans="1:16" x14ac:dyDescent="0.25">
      <c r="A4684" s="59"/>
      <c r="B4684" s="59"/>
      <c r="C4684" s="59"/>
      <c r="D4684" s="59"/>
      <c r="E4684" s="60" t="s">
        <v>10902</v>
      </c>
      <c r="F4684" s="60"/>
      <c r="G4684" s="60" t="s">
        <v>4908</v>
      </c>
      <c r="H4684" s="60"/>
      <c r="I4684" s="59">
        <f t="shared" si="77"/>
        <v>5</v>
      </c>
      <c r="J4684" s="59" t="s">
        <v>1561</v>
      </c>
      <c r="K4684" s="61"/>
      <c r="L4684" s="62" t="s">
        <v>6737</v>
      </c>
      <c r="M4684" s="62" t="s">
        <v>4908</v>
      </c>
      <c r="N4684" s="72" t="str">
        <f>VLOOKUP(M4684,'Hulpblad KAR-parser'!A:C,2,FALSE)</f>
        <v>Soort epidemie</v>
      </c>
      <c r="O4684" s="72" t="str">
        <f>IF(VLOOKUP(M4684,'Hulpblad KAR-parser'!A:C,3,FALSE)="","",VLOOKUP(M4684,'Hulpblad KAR-parser'!A:C,3,FALSE))</f>
        <v>SARS-covid</v>
      </c>
      <c r="P4684" s="136" t="str">
        <f>IF(CONCATENATE(C4684,D4684)="","",VLOOKUP(CONCATENATE(C4684,D4684),Karakteristieken!AQ:AQ,1,FALSE))</f>
        <v/>
      </c>
    </row>
    <row r="4685" spans="1:16" x14ac:dyDescent="0.25">
      <c r="A4685" s="59">
        <v>200110848</v>
      </c>
      <c r="B4685" s="59">
        <v>200099189</v>
      </c>
      <c r="C4685" s="59" t="s">
        <v>4883</v>
      </c>
      <c r="D4685" s="59" t="s">
        <v>4897</v>
      </c>
      <c r="E4685" s="60" t="s">
        <v>4899</v>
      </c>
      <c r="F4685" s="60"/>
      <c r="G4685" s="60"/>
      <c r="H4685" s="60"/>
      <c r="I4685" s="59">
        <f t="shared" si="77"/>
        <v>26</v>
      </c>
      <c r="J4685" s="59" t="s">
        <v>1613</v>
      </c>
      <c r="K4685" s="61"/>
      <c r="L4685" s="62" t="s">
        <v>6737</v>
      </c>
      <c r="M4685" s="62" t="s">
        <v>4899</v>
      </c>
      <c r="N4685" s="72" t="str">
        <f>VLOOKUP(M4685,'Hulpblad KAR-parser'!A:C,2,FALSE)</f>
        <v>Soort epidemie</v>
      </c>
      <c r="O4685" s="72" t="str">
        <f>IF(VLOOKUP(M4685,'Hulpblad KAR-parser'!A:C,3,FALSE)="","",VLOOKUP(M4685,'Hulpblad KAR-parser'!A:C,3,FALSE))</f>
        <v>Vogelgriep</v>
      </c>
      <c r="P4685" s="136" t="str">
        <f>IF(CONCATENATE(C4685,D4685)="","",VLOOKUP(CONCATENATE(C4685,D4685),Karakteristieken!AQ:AQ,1,FALSE))</f>
        <v>Soort epidemieVogelgriep</v>
      </c>
    </row>
    <row r="4686" spans="1:16" x14ac:dyDescent="0.25">
      <c r="A4686" s="59"/>
      <c r="B4686" s="59"/>
      <c r="C4686" s="59"/>
      <c r="D4686" s="59"/>
      <c r="E4686" s="60" t="s">
        <v>10903</v>
      </c>
      <c r="F4686" s="60"/>
      <c r="G4686" s="60" t="s">
        <v>4899</v>
      </c>
      <c r="H4686" s="60"/>
      <c r="I4686" s="59">
        <f t="shared" si="77"/>
        <v>6</v>
      </c>
      <c r="J4686" s="59" t="s">
        <v>1561</v>
      </c>
      <c r="K4686" s="61"/>
      <c r="L4686" s="62" t="s">
        <v>6737</v>
      </c>
      <c r="M4686" s="62" t="s">
        <v>4899</v>
      </c>
      <c r="N4686" s="72" t="str">
        <f>VLOOKUP(M4686,'Hulpblad KAR-parser'!A:C,2,FALSE)</f>
        <v>Soort epidemie</v>
      </c>
      <c r="O4686" s="72" t="str">
        <f>IF(VLOOKUP(M4686,'Hulpblad KAR-parser'!A:C,3,FALSE)="","",VLOOKUP(M4686,'Hulpblad KAR-parser'!A:C,3,FALSE))</f>
        <v>Vogelgriep</v>
      </c>
      <c r="P4686" s="136" t="str">
        <f>IF(CONCATENATE(C4686,D4686)="","",VLOOKUP(CONCATENATE(C4686,D4686),Karakteristieken!AQ:AQ,1,FALSE))</f>
        <v/>
      </c>
    </row>
    <row r="4687" spans="1:16" x14ac:dyDescent="0.25">
      <c r="A4687" s="59"/>
      <c r="B4687" s="59"/>
      <c r="C4687" s="59"/>
      <c r="D4687" s="59"/>
      <c r="E4687" s="60" t="s">
        <v>10904</v>
      </c>
      <c r="F4687" s="60"/>
      <c r="G4687" s="60" t="s">
        <v>4899</v>
      </c>
      <c r="H4687" s="60"/>
      <c r="I4687" s="59">
        <f t="shared" si="77"/>
        <v>7</v>
      </c>
      <c r="J4687" s="59" t="s">
        <v>1561</v>
      </c>
      <c r="K4687" s="61"/>
      <c r="L4687" s="62" t="s">
        <v>6737</v>
      </c>
      <c r="M4687" s="62" t="s">
        <v>4899</v>
      </c>
      <c r="N4687" s="72" t="str">
        <f>VLOOKUP(M4687,'Hulpblad KAR-parser'!A:C,2,FALSE)</f>
        <v>Soort epidemie</v>
      </c>
      <c r="O4687" s="72" t="str">
        <f>IF(VLOOKUP(M4687,'Hulpblad KAR-parser'!A:C,3,FALSE)="","",VLOOKUP(M4687,'Hulpblad KAR-parser'!A:C,3,FALSE))</f>
        <v>Vogelgriep</v>
      </c>
      <c r="P4687" s="136" t="str">
        <f>IF(CONCATENATE(C4687,D4687)="","",VLOOKUP(CONCATENATE(C4687,D4687),Karakteristieken!AQ:AQ,1,FALSE))</f>
        <v/>
      </c>
    </row>
    <row r="4688" spans="1:16" x14ac:dyDescent="0.25">
      <c r="A4688" s="67">
        <v>200110853</v>
      </c>
      <c r="B4688" s="67">
        <v>200099194</v>
      </c>
      <c r="C4688" s="67" t="s">
        <v>4909</v>
      </c>
      <c r="D4688" s="67"/>
      <c r="E4688" s="68" t="s">
        <v>6503</v>
      </c>
      <c r="F4688" s="68"/>
      <c r="G4688" s="68"/>
      <c r="H4688" s="68"/>
      <c r="I4688" s="67">
        <f t="shared" si="77"/>
        <v>13</v>
      </c>
      <c r="J4688" s="67" t="s">
        <v>1613</v>
      </c>
      <c r="K4688" s="91" t="s">
        <v>12550</v>
      </c>
      <c r="L4688" s="62" t="s">
        <v>6737</v>
      </c>
      <c r="M4688" s="62" t="s">
        <v>6503</v>
      </c>
      <c r="N4688" s="72" t="e">
        <f>VLOOKUP(M4688,'Hulpblad KAR-parser'!A:C,2,FALSE)</f>
        <v>#N/A</v>
      </c>
      <c r="O4688" s="72" t="e">
        <f>IF(VLOOKUP(M4688,'Hulpblad KAR-parser'!A:C,3,FALSE)="","",VLOOKUP(M4688,'Hulpblad KAR-parser'!A:C,3,FALSE))</f>
        <v>#N/A</v>
      </c>
      <c r="P4688" s="136" t="e">
        <f>IF(CONCATENATE(C4688,D4688)="","",VLOOKUP(CONCATENATE(C4688,D4688),Karakteristieken!AQ:AQ,1,FALSE))</f>
        <v>#N/A</v>
      </c>
    </row>
    <row r="4689" spans="1:16" x14ac:dyDescent="0.25">
      <c r="A4689" s="67"/>
      <c r="B4689" s="67"/>
      <c r="C4689" s="67"/>
      <c r="D4689" s="67"/>
      <c r="E4689" s="68" t="s">
        <v>10917</v>
      </c>
      <c r="F4689" s="68"/>
      <c r="G4689" s="68" t="s">
        <v>6503</v>
      </c>
      <c r="H4689" s="68"/>
      <c r="I4689" s="67">
        <f t="shared" si="77"/>
        <v>6</v>
      </c>
      <c r="J4689" s="67" t="s">
        <v>1561</v>
      </c>
      <c r="K4689" s="91" t="s">
        <v>12550</v>
      </c>
      <c r="L4689" s="62" t="s">
        <v>6737</v>
      </c>
      <c r="M4689" s="62" t="s">
        <v>6503</v>
      </c>
      <c r="N4689" s="72" t="e">
        <f>VLOOKUP(M4689,'Hulpblad KAR-parser'!A:C,2,FALSE)</f>
        <v>#N/A</v>
      </c>
      <c r="O4689" s="72" t="e">
        <f>IF(VLOOKUP(M4689,'Hulpblad KAR-parser'!A:C,3,FALSE)="","",VLOOKUP(M4689,'Hulpblad KAR-parser'!A:C,3,FALSE))</f>
        <v>#N/A</v>
      </c>
      <c r="P4689" s="136" t="str">
        <f>IF(CONCATENATE(C4689,D4689)="","",VLOOKUP(CONCATENATE(C4689,D4689),Karakteristieken!AQ:AQ,1,FALSE))</f>
        <v/>
      </c>
    </row>
    <row r="4690" spans="1:16" x14ac:dyDescent="0.25">
      <c r="A4690" s="59">
        <v>200110855</v>
      </c>
      <c r="B4690" s="59">
        <v>200099196</v>
      </c>
      <c r="C4690" s="59" t="s">
        <v>4909</v>
      </c>
      <c r="D4690" s="59" t="s">
        <v>4912</v>
      </c>
      <c r="E4690" s="60" t="s">
        <v>4914</v>
      </c>
      <c r="F4690" s="60"/>
      <c r="G4690" s="60"/>
      <c r="H4690" s="60"/>
      <c r="I4690" s="59">
        <f t="shared" si="77"/>
        <v>29</v>
      </c>
      <c r="J4690" s="59" t="s">
        <v>1613</v>
      </c>
      <c r="K4690" s="61"/>
      <c r="L4690" s="62" t="s">
        <v>6737</v>
      </c>
      <c r="M4690" s="62" t="s">
        <v>4914</v>
      </c>
      <c r="N4690" s="72" t="str">
        <f>VLOOKUP(M4690,'Hulpblad KAR-parser'!A:C,2,FALSE)</f>
        <v>Soort fraude</v>
      </c>
      <c r="O4690" s="72" t="str">
        <f>IF(VLOOKUP(M4690,'Hulpblad KAR-parser'!A:C,3,FALSE)="","",VLOOKUP(M4690,'Hulpblad KAR-parser'!A:C,3,FALSE))</f>
        <v>Computervredebreuk</v>
      </c>
      <c r="P4690" s="136" t="str">
        <f>IF(CONCATENATE(C4690,D4690)="","",VLOOKUP(CONCATENATE(C4690,D4690),Karakteristieken!AQ:AQ,1,FALSE))</f>
        <v>Soort fraudeComputervredebreuk</v>
      </c>
    </row>
    <row r="4691" spans="1:16" x14ac:dyDescent="0.25">
      <c r="A4691" s="59"/>
      <c r="B4691" s="59"/>
      <c r="C4691" s="59"/>
      <c r="D4691" s="59"/>
      <c r="E4691" s="60" t="s">
        <v>10907</v>
      </c>
      <c r="F4691" s="60"/>
      <c r="G4691" s="60" t="s">
        <v>4914</v>
      </c>
      <c r="H4691" s="60"/>
      <c r="I4691" s="59">
        <f t="shared" si="77"/>
        <v>6</v>
      </c>
      <c r="J4691" s="59" t="s">
        <v>1561</v>
      </c>
      <c r="K4691" s="61"/>
      <c r="L4691" s="62" t="s">
        <v>6737</v>
      </c>
      <c r="M4691" s="62" t="s">
        <v>4914</v>
      </c>
      <c r="N4691" s="72" t="str">
        <f>VLOOKUP(M4691,'Hulpblad KAR-parser'!A:C,2,FALSE)</f>
        <v>Soort fraude</v>
      </c>
      <c r="O4691" s="72" t="str">
        <f>IF(VLOOKUP(M4691,'Hulpblad KAR-parser'!A:C,3,FALSE)="","",VLOOKUP(M4691,'Hulpblad KAR-parser'!A:C,3,FALSE))</f>
        <v>Computervredebreuk</v>
      </c>
      <c r="P4691" s="136" t="str">
        <f>IF(CONCATENATE(C4691,D4691)="","",VLOOKUP(CONCATENATE(C4691,D4691),Karakteristieken!AQ:AQ,1,FALSE))</f>
        <v/>
      </c>
    </row>
    <row r="4692" spans="1:16" x14ac:dyDescent="0.25">
      <c r="A4692" s="59">
        <v>200110856</v>
      </c>
      <c r="B4692" s="59">
        <v>200099197</v>
      </c>
      <c r="C4692" s="59" t="s">
        <v>4909</v>
      </c>
      <c r="D4692" s="59" t="s">
        <v>4915</v>
      </c>
      <c r="E4692" s="60" t="s">
        <v>4917</v>
      </c>
      <c r="F4692" s="60"/>
      <c r="G4692" s="60"/>
      <c r="H4692" s="60"/>
      <c r="I4692" s="59">
        <f t="shared" si="77"/>
        <v>25</v>
      </c>
      <c r="J4692" s="59" t="s">
        <v>1613</v>
      </c>
      <c r="K4692" s="61"/>
      <c r="L4692" s="62" t="s">
        <v>6737</v>
      </c>
      <c r="M4692" s="62" t="s">
        <v>4917</v>
      </c>
      <c r="N4692" s="72" t="str">
        <f>VLOOKUP(M4692,'Hulpblad KAR-parser'!A:C,2,FALSE)</f>
        <v>Soort fraude</v>
      </c>
      <c r="O4692" s="72" t="str">
        <f>IF(VLOOKUP(M4692,'Hulpblad KAR-parser'!A:C,3,FALSE)="","",VLOOKUP(M4692,'Hulpblad KAR-parser'!A:C,3,FALSE))</f>
        <v>Identiteitsfraude</v>
      </c>
      <c r="P4692" s="136" t="str">
        <f>IF(CONCATENATE(C4692,D4692)="","",VLOOKUP(CONCATENATE(C4692,D4692),Karakteristieken!AQ:AQ,1,FALSE))</f>
        <v>Soort fraudeIdentiteitsfraude</v>
      </c>
    </row>
    <row r="4693" spans="1:16" x14ac:dyDescent="0.25">
      <c r="A4693" s="59"/>
      <c r="B4693" s="59"/>
      <c r="C4693" s="59"/>
      <c r="D4693" s="59"/>
      <c r="E4693" s="60" t="s">
        <v>10908</v>
      </c>
      <c r="F4693" s="60"/>
      <c r="G4693" s="60" t="s">
        <v>4917</v>
      </c>
      <c r="H4693" s="60"/>
      <c r="I4693" s="59">
        <f t="shared" si="77"/>
        <v>5</v>
      </c>
      <c r="J4693" s="59" t="s">
        <v>1561</v>
      </c>
      <c r="K4693" s="61"/>
      <c r="L4693" s="62" t="s">
        <v>6737</v>
      </c>
      <c r="M4693" s="62" t="s">
        <v>4917</v>
      </c>
      <c r="N4693" s="72" t="str">
        <f>VLOOKUP(M4693,'Hulpblad KAR-parser'!A:C,2,FALSE)</f>
        <v>Soort fraude</v>
      </c>
      <c r="O4693" s="72" t="str">
        <f>IF(VLOOKUP(M4693,'Hulpblad KAR-parser'!A:C,3,FALSE)="","",VLOOKUP(M4693,'Hulpblad KAR-parser'!A:C,3,FALSE))</f>
        <v>Identiteitsfraude</v>
      </c>
      <c r="P4693" s="136" t="str">
        <f>IF(CONCATENATE(C4693,D4693)="","",VLOOKUP(CONCATENATE(C4693,D4693),Karakteristieken!AQ:AQ,1,FALSE))</f>
        <v/>
      </c>
    </row>
    <row r="4694" spans="1:16" x14ac:dyDescent="0.25">
      <c r="A4694" s="59">
        <v>200110857</v>
      </c>
      <c r="B4694" s="59">
        <v>200099198</v>
      </c>
      <c r="C4694" s="59" t="s">
        <v>4909</v>
      </c>
      <c r="D4694" s="59" t="s">
        <v>4918</v>
      </c>
      <c r="E4694" s="60" t="s">
        <v>4920</v>
      </c>
      <c r="F4694" s="60"/>
      <c r="G4694" s="60"/>
      <c r="H4694" s="60"/>
      <c r="I4694" s="59">
        <f t="shared" si="77"/>
        <v>27</v>
      </c>
      <c r="J4694" s="59" t="s">
        <v>1613</v>
      </c>
      <c r="K4694" s="61"/>
      <c r="L4694" s="62" t="s">
        <v>6737</v>
      </c>
      <c r="M4694" s="62" t="s">
        <v>4920</v>
      </c>
      <c r="N4694" s="72" t="str">
        <f>VLOOKUP(M4694,'Hulpblad KAR-parser'!A:C,2,FALSE)</f>
        <v>Soort fraude</v>
      </c>
      <c r="O4694" s="72" t="str">
        <f>IF(VLOOKUP(M4694,'Hulpblad KAR-parser'!A:C,3,FALSE)="","",VLOOKUP(M4694,'Hulpblad KAR-parser'!A:C,3,FALSE))</f>
        <v>Online fraude</v>
      </c>
      <c r="P4694" s="136" t="str">
        <f>IF(CONCATENATE(C4694,D4694)="","",VLOOKUP(CONCATENATE(C4694,D4694),Karakteristieken!AQ:AQ,1,FALSE))</f>
        <v>Soort fraudeOnline fraude</v>
      </c>
    </row>
    <row r="4695" spans="1:16" x14ac:dyDescent="0.25">
      <c r="A4695" s="59"/>
      <c r="B4695" s="59"/>
      <c r="C4695" s="59"/>
      <c r="D4695" s="59"/>
      <c r="E4695" s="60" t="s">
        <v>10909</v>
      </c>
      <c r="F4695" s="60"/>
      <c r="G4695" s="60" t="s">
        <v>4920</v>
      </c>
      <c r="H4695" s="60"/>
      <c r="I4695" s="59">
        <f t="shared" si="77"/>
        <v>6</v>
      </c>
      <c r="J4695" s="59" t="s">
        <v>1561</v>
      </c>
      <c r="K4695" s="61"/>
      <c r="L4695" s="62" t="s">
        <v>6737</v>
      </c>
      <c r="M4695" s="62" t="s">
        <v>4920</v>
      </c>
      <c r="N4695" s="72" t="str">
        <f>VLOOKUP(M4695,'Hulpblad KAR-parser'!A:C,2,FALSE)</f>
        <v>Soort fraude</v>
      </c>
      <c r="O4695" s="72" t="str">
        <f>IF(VLOOKUP(M4695,'Hulpblad KAR-parser'!A:C,3,FALSE)="","",VLOOKUP(M4695,'Hulpblad KAR-parser'!A:C,3,FALSE))</f>
        <v>Online fraude</v>
      </c>
      <c r="P4695" s="136" t="str">
        <f>IF(CONCATENATE(C4695,D4695)="","",VLOOKUP(CONCATENATE(C4695,D4695),Karakteristieken!AQ:AQ,1,FALSE))</f>
        <v/>
      </c>
    </row>
    <row r="4696" spans="1:16" x14ac:dyDescent="0.25">
      <c r="A4696" s="59">
        <v>200110858</v>
      </c>
      <c r="B4696" s="59">
        <v>200099199</v>
      </c>
      <c r="C4696" s="59" t="s">
        <v>4909</v>
      </c>
      <c r="D4696" s="59" t="s">
        <v>4921</v>
      </c>
      <c r="E4696" s="60" t="s">
        <v>4923</v>
      </c>
      <c r="F4696" s="60"/>
      <c r="G4696" s="60"/>
      <c r="H4696" s="60"/>
      <c r="I4696" s="59">
        <f t="shared" si="77"/>
        <v>22</v>
      </c>
      <c r="J4696" s="59" t="s">
        <v>1613</v>
      </c>
      <c r="K4696" s="61"/>
      <c r="L4696" s="62" t="s">
        <v>6737</v>
      </c>
      <c r="M4696" s="62" t="s">
        <v>4923</v>
      </c>
      <c r="N4696" s="72" t="str">
        <f>VLOOKUP(M4696,'Hulpblad KAR-parser'!A:C,2,FALSE)</f>
        <v>Soort fraude</v>
      </c>
      <c r="O4696" s="72" t="str">
        <f>IF(VLOOKUP(M4696,'Hulpblad KAR-parser'!A:C,3,FALSE)="","",VLOOKUP(M4696,'Hulpblad KAR-parser'!A:C,3,FALSE))</f>
        <v>Phishing</v>
      </c>
      <c r="P4696" s="136" t="str">
        <f>IF(CONCATENATE(C4696,D4696)="","",VLOOKUP(CONCATENATE(C4696,D4696),Karakteristieken!AQ:AQ,1,FALSE))</f>
        <v>Soort fraudePhishing</v>
      </c>
    </row>
    <row r="4697" spans="1:16" x14ac:dyDescent="0.25">
      <c r="A4697" s="59"/>
      <c r="B4697" s="59"/>
      <c r="C4697" s="59"/>
      <c r="D4697" s="59"/>
      <c r="E4697" s="60" t="s">
        <v>10910</v>
      </c>
      <c r="F4697" s="60"/>
      <c r="G4697" s="60" t="s">
        <v>4923</v>
      </c>
      <c r="H4697" s="60"/>
      <c r="I4697" s="59">
        <f t="shared" si="77"/>
        <v>6</v>
      </c>
      <c r="J4697" s="59" t="s">
        <v>1561</v>
      </c>
      <c r="K4697" s="61"/>
      <c r="L4697" s="62" t="s">
        <v>6737</v>
      </c>
      <c r="M4697" s="62" t="s">
        <v>4923</v>
      </c>
      <c r="N4697" s="72" t="str">
        <f>VLOOKUP(M4697,'Hulpblad KAR-parser'!A:C,2,FALSE)</f>
        <v>Soort fraude</v>
      </c>
      <c r="O4697" s="72" t="str">
        <f>IF(VLOOKUP(M4697,'Hulpblad KAR-parser'!A:C,3,FALSE)="","",VLOOKUP(M4697,'Hulpblad KAR-parser'!A:C,3,FALSE))</f>
        <v>Phishing</v>
      </c>
      <c r="P4697" s="136" t="str">
        <f>IF(CONCATENATE(C4697,D4697)="","",VLOOKUP(CONCATENATE(C4697,D4697),Karakteristieken!AQ:AQ,1,FALSE))</f>
        <v/>
      </c>
    </row>
    <row r="4698" spans="1:16" x14ac:dyDescent="0.25">
      <c r="A4698" s="59">
        <v>200110859</v>
      </c>
      <c r="B4698" s="59">
        <v>200099200</v>
      </c>
      <c r="C4698" s="59" t="s">
        <v>4909</v>
      </c>
      <c r="D4698" s="59" t="s">
        <v>4924</v>
      </c>
      <c r="E4698" s="60" t="s">
        <v>4926</v>
      </c>
      <c r="F4698" s="60"/>
      <c r="G4698" s="60"/>
      <c r="H4698" s="60"/>
      <c r="I4698" s="59">
        <f t="shared" si="77"/>
        <v>21</v>
      </c>
      <c r="J4698" s="59" t="s">
        <v>1613</v>
      </c>
      <c r="K4698" s="61"/>
      <c r="L4698" s="62" t="s">
        <v>6737</v>
      </c>
      <c r="M4698" s="62" t="s">
        <v>4926</v>
      </c>
      <c r="N4698" s="72" t="str">
        <f>VLOOKUP(M4698,'Hulpblad KAR-parser'!A:C,2,FALSE)</f>
        <v>Soort fraude</v>
      </c>
      <c r="O4698" s="72" t="str">
        <f>IF(VLOOKUP(M4698,'Hulpblad KAR-parser'!A:C,3,FALSE)="","",VLOOKUP(M4698,'Hulpblad KAR-parser'!A:C,3,FALSE))</f>
        <v>Skimmen</v>
      </c>
      <c r="P4698" s="136" t="str">
        <f>IF(CONCATENATE(C4698,D4698)="","",VLOOKUP(CONCATENATE(C4698,D4698),Karakteristieken!AQ:AQ,1,FALSE))</f>
        <v>Soort fraudeSkimmen</v>
      </c>
    </row>
    <row r="4699" spans="1:16" x14ac:dyDescent="0.25">
      <c r="A4699" s="59"/>
      <c r="B4699" s="59"/>
      <c r="C4699" s="59"/>
      <c r="D4699" s="59"/>
      <c r="E4699" s="60" t="s">
        <v>10911</v>
      </c>
      <c r="F4699" s="60"/>
      <c r="G4699" s="60" t="s">
        <v>4926</v>
      </c>
      <c r="H4699" s="60"/>
      <c r="I4699" s="59">
        <f t="shared" si="77"/>
        <v>6</v>
      </c>
      <c r="J4699" s="59" t="s">
        <v>1561</v>
      </c>
      <c r="K4699" s="61"/>
      <c r="L4699" s="62" t="s">
        <v>6737</v>
      </c>
      <c r="M4699" s="62" t="s">
        <v>4926</v>
      </c>
      <c r="N4699" s="72" t="str">
        <f>VLOOKUP(M4699,'Hulpblad KAR-parser'!A:C,2,FALSE)</f>
        <v>Soort fraude</v>
      </c>
      <c r="O4699" s="72" t="str">
        <f>IF(VLOOKUP(M4699,'Hulpblad KAR-parser'!A:C,3,FALSE)="","",VLOOKUP(M4699,'Hulpblad KAR-parser'!A:C,3,FALSE))</f>
        <v>Skimmen</v>
      </c>
      <c r="P4699" s="136" t="str">
        <f>IF(CONCATENATE(C4699,D4699)="","",VLOOKUP(CONCATENATE(C4699,D4699),Karakteristieken!AQ:AQ,1,FALSE))</f>
        <v/>
      </c>
    </row>
    <row r="4700" spans="1:16" x14ac:dyDescent="0.25">
      <c r="A4700" s="59">
        <v>200110860</v>
      </c>
      <c r="B4700" s="59">
        <v>200099201</v>
      </c>
      <c r="C4700" s="59" t="s">
        <v>4909</v>
      </c>
      <c r="D4700" s="59" t="s">
        <v>4927</v>
      </c>
      <c r="E4700" s="60" t="s">
        <v>4929</v>
      </c>
      <c r="F4700" s="60"/>
      <c r="G4700" s="60"/>
      <c r="H4700" s="60"/>
      <c r="I4700" s="59">
        <f t="shared" si="77"/>
        <v>18</v>
      </c>
      <c r="J4700" s="59" t="s">
        <v>1613</v>
      </c>
      <c r="K4700" s="61"/>
      <c r="L4700" s="62" t="s">
        <v>6737</v>
      </c>
      <c r="M4700" s="62" t="s">
        <v>4929</v>
      </c>
      <c r="N4700" s="72" t="str">
        <f>VLOOKUP(M4700,'Hulpblad KAR-parser'!A:C,2,FALSE)</f>
        <v>Soort fraude</v>
      </c>
      <c r="O4700" s="72" t="str">
        <f>IF(VLOOKUP(M4700,'Hulpblad KAR-parser'!A:C,3,FALSE)="","",VLOOKUP(M4700,'Hulpblad KAR-parser'!A:C,3,FALSE))</f>
        <v>Spam</v>
      </c>
      <c r="P4700" s="136" t="str">
        <f>IF(CONCATENATE(C4700,D4700)="","",VLOOKUP(CONCATENATE(C4700,D4700),Karakteristieken!AQ:AQ,1,FALSE))</f>
        <v>Soort fraudeSpam</v>
      </c>
    </row>
    <row r="4701" spans="1:16" x14ac:dyDescent="0.25">
      <c r="A4701" s="59"/>
      <c r="B4701" s="59"/>
      <c r="C4701" s="59"/>
      <c r="D4701" s="59"/>
      <c r="E4701" s="60" t="s">
        <v>10912</v>
      </c>
      <c r="F4701" s="60"/>
      <c r="G4701" s="60" t="s">
        <v>4929</v>
      </c>
      <c r="H4701" s="60"/>
      <c r="I4701" s="59">
        <f t="shared" si="77"/>
        <v>7</v>
      </c>
      <c r="J4701" s="59" t="s">
        <v>1561</v>
      </c>
      <c r="K4701" s="61"/>
      <c r="L4701" s="62" t="s">
        <v>6737</v>
      </c>
      <c r="M4701" s="62" t="s">
        <v>4929</v>
      </c>
      <c r="N4701" s="72" t="str">
        <f>VLOOKUP(M4701,'Hulpblad KAR-parser'!A:C,2,FALSE)</f>
        <v>Soort fraude</v>
      </c>
      <c r="O4701" s="72" t="str">
        <f>IF(VLOOKUP(M4701,'Hulpblad KAR-parser'!A:C,3,FALSE)="","",VLOOKUP(M4701,'Hulpblad KAR-parser'!A:C,3,FALSE))</f>
        <v>Spam</v>
      </c>
      <c r="P4701" s="136" t="str">
        <f>IF(CONCATENATE(C4701,D4701)="","",VLOOKUP(CONCATENATE(C4701,D4701),Karakteristieken!AQ:AQ,1,FALSE))</f>
        <v/>
      </c>
    </row>
    <row r="4702" spans="1:16" x14ac:dyDescent="0.25">
      <c r="A4702" s="59">
        <v>200110861</v>
      </c>
      <c r="B4702" s="59">
        <v>200099202</v>
      </c>
      <c r="C4702" s="59" t="s">
        <v>4909</v>
      </c>
      <c r="D4702" s="59" t="s">
        <v>4930</v>
      </c>
      <c r="E4702" s="60" t="s">
        <v>4932</v>
      </c>
      <c r="F4702" s="60"/>
      <c r="G4702" s="60"/>
      <c r="H4702" s="60"/>
      <c r="I4702" s="59">
        <f t="shared" si="77"/>
        <v>27</v>
      </c>
      <c r="J4702" s="59" t="s">
        <v>1613</v>
      </c>
      <c r="K4702" s="61"/>
      <c r="L4702" s="62" t="s">
        <v>6737</v>
      </c>
      <c r="M4702" s="62" t="s">
        <v>4932</v>
      </c>
      <c r="N4702" s="72" t="str">
        <f>VLOOKUP(M4702,'Hulpblad KAR-parser'!A:C,2,FALSE)</f>
        <v>Soort fraude</v>
      </c>
      <c r="O4702" s="72" t="str">
        <f>IF(VLOOKUP(M4702,'Hulpblad KAR-parser'!A:C,3,FALSE)="","",VLOOKUP(M4702,'Hulpblad KAR-parser'!A:C,3,FALSE))</f>
        <v>Vals document</v>
      </c>
      <c r="P4702" s="136" t="str">
        <f>IF(CONCATENATE(C4702,D4702)="","",VLOOKUP(CONCATENATE(C4702,D4702),Karakteristieken!AQ:AQ,1,FALSE))</f>
        <v>Soort fraudeVals document</v>
      </c>
    </row>
    <row r="4703" spans="1:16" x14ac:dyDescent="0.25">
      <c r="A4703" s="59"/>
      <c r="B4703" s="59"/>
      <c r="C4703" s="59"/>
      <c r="D4703" s="59"/>
      <c r="E4703" s="60" t="s">
        <v>10913</v>
      </c>
      <c r="F4703" s="60"/>
      <c r="G4703" s="60" t="s">
        <v>4932</v>
      </c>
      <c r="H4703" s="60"/>
      <c r="I4703" s="59">
        <f t="shared" si="77"/>
        <v>7</v>
      </c>
      <c r="J4703" s="59" t="s">
        <v>1561</v>
      </c>
      <c r="K4703" s="61"/>
      <c r="L4703" s="62" t="s">
        <v>6737</v>
      </c>
      <c r="M4703" s="62" t="s">
        <v>4932</v>
      </c>
      <c r="N4703" s="72" t="str">
        <f>VLOOKUP(M4703,'Hulpblad KAR-parser'!A:C,2,FALSE)</f>
        <v>Soort fraude</v>
      </c>
      <c r="O4703" s="72" t="str">
        <f>IF(VLOOKUP(M4703,'Hulpblad KAR-parser'!A:C,3,FALSE)="","",VLOOKUP(M4703,'Hulpblad KAR-parser'!A:C,3,FALSE))</f>
        <v>Vals document</v>
      </c>
      <c r="P4703" s="136" t="str">
        <f>IF(CONCATENATE(C4703,D4703)="","",VLOOKUP(CONCATENATE(C4703,D4703),Karakteristieken!AQ:AQ,1,FALSE))</f>
        <v/>
      </c>
    </row>
    <row r="4704" spans="1:16" x14ac:dyDescent="0.25">
      <c r="A4704" s="59">
        <v>200110862</v>
      </c>
      <c r="B4704" s="59">
        <v>200099203</v>
      </c>
      <c r="C4704" s="59" t="s">
        <v>4909</v>
      </c>
      <c r="D4704" s="59" t="s">
        <v>4933</v>
      </c>
      <c r="E4704" s="60" t="s">
        <v>4935</v>
      </c>
      <c r="F4704" s="60"/>
      <c r="G4704" s="60"/>
      <c r="H4704" s="60"/>
      <c r="I4704" s="59">
        <f t="shared" si="77"/>
        <v>23</v>
      </c>
      <c r="J4704" s="59" t="s">
        <v>1613</v>
      </c>
      <c r="K4704" s="61"/>
      <c r="L4704" s="62" t="s">
        <v>6737</v>
      </c>
      <c r="M4704" s="62" t="s">
        <v>4935</v>
      </c>
      <c r="N4704" s="72" t="str">
        <f>VLOOKUP(M4704,'Hulpblad KAR-parser'!A:C,2,FALSE)</f>
        <v>Soort fraude</v>
      </c>
      <c r="O4704" s="72" t="str">
        <f>IF(VLOOKUP(M4704,'Hulpblad KAR-parser'!A:C,3,FALSE)="","",VLOOKUP(M4704,'Hulpblad KAR-parser'!A:C,3,FALSE))</f>
        <v>Vals geld</v>
      </c>
      <c r="P4704" s="136" t="str">
        <f>IF(CONCATENATE(C4704,D4704)="","",VLOOKUP(CONCATENATE(C4704,D4704),Karakteristieken!AQ:AQ,1,FALSE))</f>
        <v>Soort fraudeVals geld</v>
      </c>
    </row>
    <row r="4705" spans="1:16" x14ac:dyDescent="0.25">
      <c r="A4705" s="59"/>
      <c r="B4705" s="59"/>
      <c r="C4705" s="59"/>
      <c r="D4705" s="59"/>
      <c r="E4705" s="60" t="s">
        <v>10914</v>
      </c>
      <c r="F4705" s="60"/>
      <c r="G4705" s="60" t="s">
        <v>4935</v>
      </c>
      <c r="H4705" s="60"/>
      <c r="I4705" s="59">
        <f t="shared" si="77"/>
        <v>6</v>
      </c>
      <c r="J4705" s="59" t="s">
        <v>1561</v>
      </c>
      <c r="K4705" s="61"/>
      <c r="L4705" s="62" t="s">
        <v>6737</v>
      </c>
      <c r="M4705" s="62" t="s">
        <v>4935</v>
      </c>
      <c r="N4705" s="72" t="str">
        <f>VLOOKUP(M4705,'Hulpblad KAR-parser'!A:C,2,FALSE)</f>
        <v>Soort fraude</v>
      </c>
      <c r="O4705" s="72" t="str">
        <f>IF(VLOOKUP(M4705,'Hulpblad KAR-parser'!A:C,3,FALSE)="","",VLOOKUP(M4705,'Hulpblad KAR-parser'!A:C,3,FALSE))</f>
        <v>Vals geld</v>
      </c>
      <c r="P4705" s="136" t="str">
        <f>IF(CONCATENATE(C4705,D4705)="","",VLOOKUP(CONCATENATE(C4705,D4705),Karakteristieken!AQ:AQ,1,FALSE))</f>
        <v/>
      </c>
    </row>
    <row r="4706" spans="1:16" x14ac:dyDescent="0.25">
      <c r="A4706" s="59"/>
      <c r="B4706" s="59"/>
      <c r="C4706" s="59"/>
      <c r="D4706" s="59"/>
      <c r="E4706" s="60" t="s">
        <v>10915</v>
      </c>
      <c r="F4706" s="60"/>
      <c r="G4706" s="60" t="s">
        <v>4935</v>
      </c>
      <c r="H4706" s="60"/>
      <c r="I4706" s="59">
        <f t="shared" si="77"/>
        <v>7</v>
      </c>
      <c r="J4706" s="59" t="s">
        <v>1561</v>
      </c>
      <c r="K4706" s="61"/>
      <c r="L4706" s="62" t="s">
        <v>6737</v>
      </c>
      <c r="M4706" s="62" t="s">
        <v>4935</v>
      </c>
      <c r="N4706" s="72" t="str">
        <f>VLOOKUP(M4706,'Hulpblad KAR-parser'!A:C,2,FALSE)</f>
        <v>Soort fraude</v>
      </c>
      <c r="O4706" s="72" t="str">
        <f>IF(VLOOKUP(M4706,'Hulpblad KAR-parser'!A:C,3,FALSE)="","",VLOOKUP(M4706,'Hulpblad KAR-parser'!A:C,3,FALSE))</f>
        <v>Vals geld</v>
      </c>
      <c r="P4706" s="136" t="str">
        <f>IF(CONCATENATE(C4706,D4706)="","",VLOOKUP(CONCATENATE(C4706,D4706),Karakteristieken!AQ:AQ,1,FALSE))</f>
        <v/>
      </c>
    </row>
    <row r="4707" spans="1:16" x14ac:dyDescent="0.25">
      <c r="A4707" s="59">
        <v>200110863</v>
      </c>
      <c r="B4707" s="59">
        <v>200099204</v>
      </c>
      <c r="C4707" s="59" t="s">
        <v>4909</v>
      </c>
      <c r="D4707" s="59" t="s">
        <v>4936</v>
      </c>
      <c r="E4707" s="60" t="s">
        <v>4938</v>
      </c>
      <c r="F4707" s="60"/>
      <c r="G4707" s="60"/>
      <c r="H4707" s="60"/>
      <c r="I4707" s="59">
        <f t="shared" si="77"/>
        <v>29</v>
      </c>
      <c r="J4707" s="59" t="s">
        <v>1613</v>
      </c>
      <c r="K4707" s="61"/>
      <c r="L4707" s="62" t="s">
        <v>6737</v>
      </c>
      <c r="M4707" s="62" t="s">
        <v>4938</v>
      </c>
      <c r="N4707" s="72" t="str">
        <f>VLOOKUP(M4707,'Hulpblad KAR-parser'!A:C,2,FALSE)</f>
        <v>Soort fraude</v>
      </c>
      <c r="O4707" s="72" t="str">
        <f>IF(VLOOKUP(M4707,'Hulpblad KAR-parser'!A:C,3,FALSE)="","",VLOOKUP(M4707,'Hulpblad KAR-parser'!A:C,3,FALSE))</f>
        <v>Voorschotfraude</v>
      </c>
      <c r="P4707" s="136" t="str">
        <f>IF(CONCATENATE(C4707,D4707)="","",VLOOKUP(CONCATENATE(C4707,D4707),Karakteristieken!AQ:AQ,1,FALSE))</f>
        <v>Soort fraudeVoorschotfraude</v>
      </c>
    </row>
    <row r="4708" spans="1:16" x14ac:dyDescent="0.25">
      <c r="A4708" s="59"/>
      <c r="B4708" s="59"/>
      <c r="C4708" s="59"/>
      <c r="D4708" s="59"/>
      <c r="E4708" s="60" t="s">
        <v>10916</v>
      </c>
      <c r="F4708" s="60"/>
      <c r="G4708" s="60" t="s">
        <v>4938</v>
      </c>
      <c r="H4708" s="60"/>
      <c r="I4708" s="59">
        <f t="shared" si="77"/>
        <v>7</v>
      </c>
      <c r="J4708" s="59" t="s">
        <v>1561</v>
      </c>
      <c r="K4708" s="61"/>
      <c r="L4708" s="62" t="s">
        <v>6737</v>
      </c>
      <c r="M4708" s="62" t="s">
        <v>4938</v>
      </c>
      <c r="N4708" s="72" t="str">
        <f>VLOOKUP(M4708,'Hulpblad KAR-parser'!A:C,2,FALSE)</f>
        <v>Soort fraude</v>
      </c>
      <c r="O4708" s="72" t="str">
        <f>IF(VLOOKUP(M4708,'Hulpblad KAR-parser'!A:C,3,FALSE)="","",VLOOKUP(M4708,'Hulpblad KAR-parser'!A:C,3,FALSE))</f>
        <v>Voorschotfraude</v>
      </c>
      <c r="P4708" s="136" t="str">
        <f>IF(CONCATENATE(C4708,D4708)="","",VLOOKUP(CONCATENATE(C4708,D4708),Karakteristieken!AQ:AQ,1,FALSE))</f>
        <v/>
      </c>
    </row>
    <row r="4709" spans="1:16" x14ac:dyDescent="0.25">
      <c r="A4709" s="67">
        <v>200110864</v>
      </c>
      <c r="B4709" s="67">
        <v>200099205</v>
      </c>
      <c r="C4709" s="67" t="s">
        <v>4939</v>
      </c>
      <c r="D4709" s="67"/>
      <c r="E4709" s="68" t="s">
        <v>6512</v>
      </c>
      <c r="F4709" s="68"/>
      <c r="G4709" s="68"/>
      <c r="H4709" s="68"/>
      <c r="I4709" s="67">
        <f t="shared" si="77"/>
        <v>17</v>
      </c>
      <c r="J4709" s="67" t="s">
        <v>1613</v>
      </c>
      <c r="K4709" s="91" t="s">
        <v>12550</v>
      </c>
      <c r="L4709" s="62" t="s">
        <v>6737</v>
      </c>
      <c r="M4709" s="62" t="s">
        <v>6512</v>
      </c>
      <c r="N4709" s="72" t="e">
        <f>VLOOKUP(M4709,'Hulpblad KAR-parser'!A:C,2,FALSE)</f>
        <v>#N/A</v>
      </c>
      <c r="O4709" s="72" t="e">
        <f>IF(VLOOKUP(M4709,'Hulpblad KAR-parser'!A:C,3,FALSE)="","",VLOOKUP(M4709,'Hulpblad KAR-parser'!A:C,3,FALSE))</f>
        <v>#N/A</v>
      </c>
      <c r="P4709" s="136" t="e">
        <f>IF(CONCATENATE(C4709,D4709)="","",VLOOKUP(CONCATENATE(C4709,D4709),Karakteristieken!AQ:AQ,1,FALSE))</f>
        <v>#N/A</v>
      </c>
    </row>
    <row r="4710" spans="1:16" x14ac:dyDescent="0.25">
      <c r="A4710" s="67"/>
      <c r="B4710" s="67"/>
      <c r="C4710" s="67"/>
      <c r="D4710" s="67"/>
      <c r="E4710" s="68" t="s">
        <v>10945</v>
      </c>
      <c r="F4710" s="68"/>
      <c r="G4710" s="68" t="s">
        <v>6512</v>
      </c>
      <c r="H4710" s="68"/>
      <c r="I4710" s="67">
        <f t="shared" si="77"/>
        <v>7</v>
      </c>
      <c r="J4710" s="67" t="s">
        <v>1561</v>
      </c>
      <c r="K4710" s="91" t="s">
        <v>12550</v>
      </c>
      <c r="L4710" s="62" t="s">
        <v>6737</v>
      </c>
      <c r="M4710" s="62" t="s">
        <v>6512</v>
      </c>
      <c r="N4710" s="72" t="e">
        <f>VLOOKUP(M4710,'Hulpblad KAR-parser'!A:C,2,FALSE)</f>
        <v>#N/A</v>
      </c>
      <c r="O4710" s="72" t="e">
        <f>IF(VLOOKUP(M4710,'Hulpblad KAR-parser'!A:C,3,FALSE)="","",VLOOKUP(M4710,'Hulpblad KAR-parser'!A:C,3,FALSE))</f>
        <v>#N/A</v>
      </c>
      <c r="P4710" s="136" t="str">
        <f>IF(CONCATENATE(C4710,D4710)="","",VLOOKUP(CONCATENATE(C4710,D4710),Karakteristieken!AQ:AQ,1,FALSE))</f>
        <v/>
      </c>
    </row>
    <row r="4711" spans="1:16" x14ac:dyDescent="0.25">
      <c r="A4711" s="59">
        <v>200110865</v>
      </c>
      <c r="B4711" s="59">
        <v>200099206</v>
      </c>
      <c r="C4711" s="59" t="s">
        <v>4939</v>
      </c>
      <c r="D4711" s="59" t="s">
        <v>4940</v>
      </c>
      <c r="E4711" s="60" t="s">
        <v>4943</v>
      </c>
      <c r="F4711" s="60"/>
      <c r="G4711" s="60"/>
      <c r="H4711" s="60"/>
      <c r="I4711" s="59">
        <f t="shared" si="77"/>
        <v>28</v>
      </c>
      <c r="J4711" s="59" t="s">
        <v>1613</v>
      </c>
      <c r="K4711" s="61"/>
      <c r="L4711" s="62" t="s">
        <v>6737</v>
      </c>
      <c r="M4711" s="62" t="s">
        <v>4943</v>
      </c>
      <c r="N4711" s="72" t="str">
        <f>VLOOKUP(M4711,'Hulpblad KAR-parser'!A:C,2,FALSE)</f>
        <v>Soort geplande actie</v>
      </c>
      <c r="O4711" s="72" t="str">
        <f>IF(VLOOKUP(M4711,'Hulpblad KAR-parser'!A:C,3,FALSE)="","",VLOOKUP(M4711,'Hulpblad KAR-parser'!A:C,3,FALSE))</f>
        <v>Aanhouding</v>
      </c>
      <c r="P4711" s="136" t="str">
        <f>IF(CONCATENATE(C4711,D4711)="","",VLOOKUP(CONCATENATE(C4711,D4711),Karakteristieken!AQ:AQ,1,FALSE))</f>
        <v>Soort geplande actieAanhouding</v>
      </c>
    </row>
    <row r="4712" spans="1:16" x14ac:dyDescent="0.25">
      <c r="A4712" s="59"/>
      <c r="B4712" s="59"/>
      <c r="C4712" s="59"/>
      <c r="D4712" s="59"/>
      <c r="E4712" s="60" t="s">
        <v>10918</v>
      </c>
      <c r="F4712" s="60"/>
      <c r="G4712" s="60" t="s">
        <v>4943</v>
      </c>
      <c r="H4712" s="60"/>
      <c r="I4712" s="59">
        <f t="shared" si="77"/>
        <v>6</v>
      </c>
      <c r="J4712" s="59" t="s">
        <v>1561</v>
      </c>
      <c r="K4712" s="61"/>
      <c r="L4712" s="62" t="s">
        <v>6737</v>
      </c>
      <c r="M4712" s="62" t="s">
        <v>4943</v>
      </c>
      <c r="N4712" s="72" t="str">
        <f>VLOOKUP(M4712,'Hulpblad KAR-parser'!A:C,2,FALSE)</f>
        <v>Soort geplande actie</v>
      </c>
      <c r="O4712" s="72" t="str">
        <f>IF(VLOOKUP(M4712,'Hulpblad KAR-parser'!A:C,3,FALSE)="","",VLOOKUP(M4712,'Hulpblad KAR-parser'!A:C,3,FALSE))</f>
        <v>Aanhouding</v>
      </c>
      <c r="P4712" s="136" t="str">
        <f>IF(CONCATENATE(C4712,D4712)="","",VLOOKUP(CONCATENATE(C4712,D4712),Karakteristieken!AQ:AQ,1,FALSE))</f>
        <v/>
      </c>
    </row>
    <row r="4713" spans="1:16" x14ac:dyDescent="0.25">
      <c r="A4713" s="59">
        <v>200110866</v>
      </c>
      <c r="B4713" s="59">
        <v>200099207</v>
      </c>
      <c r="C4713" s="59" t="s">
        <v>4939</v>
      </c>
      <c r="D4713" s="59" t="s">
        <v>4944</v>
      </c>
      <c r="E4713" s="60" t="s">
        <v>4946</v>
      </c>
      <c r="F4713" s="60"/>
      <c r="G4713" s="60"/>
      <c r="H4713" s="60"/>
      <c r="I4713" s="59">
        <f t="shared" si="77"/>
        <v>28</v>
      </c>
      <c r="J4713" s="59" t="s">
        <v>1613</v>
      </c>
      <c r="K4713" s="61"/>
      <c r="L4713" s="62" t="s">
        <v>6737</v>
      </c>
      <c r="M4713" s="62" t="s">
        <v>4946</v>
      </c>
      <c r="N4713" s="72" t="str">
        <f>VLOOKUP(M4713,'Hulpblad KAR-parser'!A:C,2,FALSE)</f>
        <v>Soort geplande actie</v>
      </c>
      <c r="O4713" s="72" t="str">
        <f>IF(VLOOKUP(M4713,'Hulpblad KAR-parser'!A:C,3,FALSE)="","",VLOOKUP(M4713,'Hulpblad KAR-parser'!A:C,3,FALSE))</f>
        <v>Affakkelen</v>
      </c>
      <c r="P4713" s="136" t="str">
        <f>IF(CONCATENATE(C4713,D4713)="","",VLOOKUP(CONCATENATE(C4713,D4713),Karakteristieken!AQ:AQ,1,FALSE))</f>
        <v>Soort geplande actieAffakkelen</v>
      </c>
    </row>
    <row r="4714" spans="1:16" x14ac:dyDescent="0.25">
      <c r="A4714" s="59">
        <v>200110867</v>
      </c>
      <c r="B4714" s="59">
        <v>200099208</v>
      </c>
      <c r="C4714" s="59" t="s">
        <v>4939</v>
      </c>
      <c r="D4714" s="59" t="s">
        <v>4947</v>
      </c>
      <c r="E4714" s="60" t="s">
        <v>4949</v>
      </c>
      <c r="F4714" s="60"/>
      <c r="G4714" s="60"/>
      <c r="H4714" s="60"/>
      <c r="I4714" s="59">
        <f t="shared" si="77"/>
        <v>27</v>
      </c>
      <c r="J4714" s="59" t="s">
        <v>1613</v>
      </c>
      <c r="K4714" s="61"/>
      <c r="L4714" s="62" t="s">
        <v>6737</v>
      </c>
      <c r="M4714" s="62" t="s">
        <v>4949</v>
      </c>
      <c r="N4714" s="72" t="str">
        <f>VLOOKUP(M4714,'Hulpblad KAR-parser'!A:C,2,FALSE)</f>
        <v>Soort geplande actie</v>
      </c>
      <c r="O4714" s="72" t="str">
        <f>IF(VLOOKUP(M4714,'Hulpblad KAR-parser'!A:C,3,FALSE)="","",VLOOKUP(M4714,'Hulpblad KAR-parser'!A:C,3,FALSE))</f>
        <v>Begassing/Rookproef</v>
      </c>
      <c r="P4714" s="136" t="str">
        <f>IF(CONCATENATE(C4714,D4714)="","",VLOOKUP(CONCATENATE(C4714,D4714),Karakteristieken!AQ:AQ,1,FALSE))</f>
        <v>Soort geplande actieBegassing/Rookproef</v>
      </c>
    </row>
    <row r="4715" spans="1:16" x14ac:dyDescent="0.25">
      <c r="A4715" s="59"/>
      <c r="B4715" s="59"/>
      <c r="C4715" s="59"/>
      <c r="D4715" s="59"/>
      <c r="E4715" s="60" t="s">
        <v>10920</v>
      </c>
      <c r="F4715" s="60"/>
      <c r="G4715" s="60" t="s">
        <v>4949</v>
      </c>
      <c r="H4715" s="60"/>
      <c r="I4715" s="59">
        <f t="shared" si="77"/>
        <v>6</v>
      </c>
      <c r="J4715" s="59" t="s">
        <v>1561</v>
      </c>
      <c r="K4715" s="61"/>
      <c r="L4715" s="62" t="s">
        <v>6737</v>
      </c>
      <c r="M4715" s="62" t="s">
        <v>4949</v>
      </c>
      <c r="N4715" s="72" t="str">
        <f>VLOOKUP(M4715,'Hulpblad KAR-parser'!A:C,2,FALSE)</f>
        <v>Soort geplande actie</v>
      </c>
      <c r="O4715" s="72" t="str">
        <f>IF(VLOOKUP(M4715,'Hulpblad KAR-parser'!A:C,3,FALSE)="","",VLOOKUP(M4715,'Hulpblad KAR-parser'!A:C,3,FALSE))</f>
        <v>Begassing/Rookproef</v>
      </c>
      <c r="P4715" s="136" t="str">
        <f>IF(CONCATENATE(C4715,D4715)="","",VLOOKUP(CONCATENATE(C4715,D4715),Karakteristieken!AQ:AQ,1,FALSE))</f>
        <v/>
      </c>
    </row>
    <row r="4716" spans="1:16" x14ac:dyDescent="0.25">
      <c r="A4716" s="59"/>
      <c r="B4716" s="59"/>
      <c r="C4716" s="59"/>
      <c r="D4716" s="59"/>
      <c r="E4716" s="60" t="s">
        <v>10921</v>
      </c>
      <c r="F4716" s="60"/>
      <c r="G4716" s="60" t="s">
        <v>4949</v>
      </c>
      <c r="H4716" s="60"/>
      <c r="I4716" s="59">
        <f t="shared" si="77"/>
        <v>6</v>
      </c>
      <c r="J4716" s="59" t="s">
        <v>1561</v>
      </c>
      <c r="K4716" s="61"/>
      <c r="L4716" s="62" t="s">
        <v>6737</v>
      </c>
      <c r="M4716" s="62" t="s">
        <v>4949</v>
      </c>
      <c r="N4716" s="72" t="str">
        <f>VLOOKUP(M4716,'Hulpblad KAR-parser'!A:C,2,FALSE)</f>
        <v>Soort geplande actie</v>
      </c>
      <c r="O4716" s="72" t="str">
        <f>IF(VLOOKUP(M4716,'Hulpblad KAR-parser'!A:C,3,FALSE)="","",VLOOKUP(M4716,'Hulpblad KAR-parser'!A:C,3,FALSE))</f>
        <v>Begassing/Rookproef</v>
      </c>
      <c r="P4716" s="136" t="str">
        <f>IF(CONCATENATE(C4716,D4716)="","",VLOOKUP(CONCATENATE(C4716,D4716),Karakteristieken!AQ:AQ,1,FALSE))</f>
        <v/>
      </c>
    </row>
    <row r="4717" spans="1:16" x14ac:dyDescent="0.25">
      <c r="A4717" s="59"/>
      <c r="B4717" s="59"/>
      <c r="C4717" s="59"/>
      <c r="D4717" s="59"/>
      <c r="E4717" s="60" t="s">
        <v>10922</v>
      </c>
      <c r="F4717" s="60"/>
      <c r="G4717" s="60" t="s">
        <v>4949</v>
      </c>
      <c r="H4717" s="60"/>
      <c r="I4717" s="59">
        <f t="shared" si="77"/>
        <v>27</v>
      </c>
      <c r="J4717" s="59" t="s">
        <v>1561</v>
      </c>
      <c r="K4717" s="61"/>
      <c r="L4717" s="62" t="s">
        <v>6737</v>
      </c>
      <c r="M4717" s="62" t="s">
        <v>4949</v>
      </c>
      <c r="N4717" s="72" t="str">
        <f>VLOOKUP(M4717,'Hulpblad KAR-parser'!A:C,2,FALSE)</f>
        <v>Soort geplande actie</v>
      </c>
      <c r="O4717" s="72" t="str">
        <f>IF(VLOOKUP(M4717,'Hulpblad KAR-parser'!A:C,3,FALSE)="","",VLOOKUP(M4717,'Hulpblad KAR-parser'!A:C,3,FALSE))</f>
        <v>Begassing/Rookproef</v>
      </c>
      <c r="P4717" s="136" t="str">
        <f>IF(CONCATENATE(C4717,D4717)="","",VLOOKUP(CONCATENATE(C4717,D4717),Karakteristieken!AQ:AQ,1,FALSE))</f>
        <v/>
      </c>
    </row>
    <row r="4718" spans="1:16" x14ac:dyDescent="0.25">
      <c r="A4718" s="59">
        <v>200110868</v>
      </c>
      <c r="B4718" s="59">
        <v>200099209</v>
      </c>
      <c r="C4718" s="59" t="s">
        <v>4939</v>
      </c>
      <c r="D4718" s="59" t="s">
        <v>4950</v>
      </c>
      <c r="E4718" s="60" t="s">
        <v>4952</v>
      </c>
      <c r="F4718" s="60"/>
      <c r="G4718" s="60"/>
      <c r="H4718" s="60"/>
      <c r="I4718" s="59">
        <f t="shared" ref="I4718:I4781" si="78">LEN(E4718)</f>
        <v>27</v>
      </c>
      <c r="J4718" s="59" t="s">
        <v>1613</v>
      </c>
      <c r="K4718" s="61"/>
      <c r="L4718" s="62" t="s">
        <v>6737</v>
      </c>
      <c r="M4718" s="62" t="s">
        <v>4952</v>
      </c>
      <c r="N4718" s="72" t="str">
        <f>VLOOKUP(M4718,'Hulpblad KAR-parser'!A:C,2,FALSE)</f>
        <v>Soort geplande actie</v>
      </c>
      <c r="O4718" s="72" t="str">
        <f>IF(VLOOKUP(M4718,'Hulpblad KAR-parser'!A:C,3,FALSE)="","",VLOOKUP(M4718,'Hulpblad KAR-parser'!A:C,3,FALSE))</f>
        <v>Begeleiden Demonstr</v>
      </c>
      <c r="P4718" s="136" t="str">
        <f>IF(CONCATENATE(C4718,D4718)="","",VLOOKUP(CONCATENATE(C4718,D4718),Karakteristieken!AQ:AQ,1,FALSE))</f>
        <v>Soort geplande actieBegeleiden Demonstr</v>
      </c>
    </row>
    <row r="4719" spans="1:16" x14ac:dyDescent="0.25">
      <c r="A4719" s="59"/>
      <c r="B4719" s="59"/>
      <c r="C4719" s="59"/>
      <c r="D4719" s="59"/>
      <c r="E4719" s="60" t="s">
        <v>10923</v>
      </c>
      <c r="F4719" s="60"/>
      <c r="G4719" s="60" t="s">
        <v>4952</v>
      </c>
      <c r="H4719" s="60"/>
      <c r="I4719" s="59">
        <f t="shared" si="78"/>
        <v>6</v>
      </c>
      <c r="J4719" s="59" t="s">
        <v>1561</v>
      </c>
      <c r="K4719" s="61"/>
      <c r="L4719" s="62" t="s">
        <v>6737</v>
      </c>
      <c r="M4719" s="62" t="s">
        <v>4952</v>
      </c>
      <c r="N4719" s="72" t="str">
        <f>VLOOKUP(M4719,'Hulpblad KAR-parser'!A:C,2,FALSE)</f>
        <v>Soort geplande actie</v>
      </c>
      <c r="O4719" s="72" t="str">
        <f>IF(VLOOKUP(M4719,'Hulpblad KAR-parser'!A:C,3,FALSE)="","",VLOOKUP(M4719,'Hulpblad KAR-parser'!A:C,3,FALSE))</f>
        <v>Begeleiden Demonstr</v>
      </c>
      <c r="P4719" s="136" t="str">
        <f>IF(CONCATENATE(C4719,D4719)="","",VLOOKUP(CONCATENATE(C4719,D4719),Karakteristieken!AQ:AQ,1,FALSE))</f>
        <v/>
      </c>
    </row>
    <row r="4720" spans="1:16" x14ac:dyDescent="0.25">
      <c r="A4720" s="59">
        <v>200110869</v>
      </c>
      <c r="B4720" s="59">
        <v>200099210</v>
      </c>
      <c r="C4720" s="59" t="s">
        <v>4939</v>
      </c>
      <c r="D4720" s="59" t="s">
        <v>4953</v>
      </c>
      <c r="E4720" s="60" t="s">
        <v>4955</v>
      </c>
      <c r="F4720" s="60"/>
      <c r="G4720" s="60"/>
      <c r="H4720" s="60"/>
      <c r="I4720" s="59">
        <f t="shared" si="78"/>
        <v>30</v>
      </c>
      <c r="J4720" s="59" t="s">
        <v>1613</v>
      </c>
      <c r="K4720" s="61"/>
      <c r="L4720" s="62" t="s">
        <v>6737</v>
      </c>
      <c r="M4720" s="62" t="s">
        <v>4955</v>
      </c>
      <c r="N4720" s="72" t="str">
        <f>VLOOKUP(M4720,'Hulpblad KAR-parser'!A:C,2,FALSE)</f>
        <v>Soort geplande actie</v>
      </c>
      <c r="O4720" s="72" t="str">
        <f>IF(VLOOKUP(M4720,'Hulpblad KAR-parser'!A:C,3,FALSE)="","",VLOOKUP(M4720,'Hulpblad KAR-parser'!A:C,3,FALSE))</f>
        <v>Begeleiden evenement</v>
      </c>
      <c r="P4720" s="136" t="str">
        <f>IF(CONCATENATE(C4720,D4720)="","",VLOOKUP(CONCATENATE(C4720,D4720),Karakteristieken!AQ:AQ,1,FALSE))</f>
        <v>Soort geplande actieBegeleiden evenement</v>
      </c>
    </row>
    <row r="4721" spans="1:16" x14ac:dyDescent="0.25">
      <c r="A4721" s="59"/>
      <c r="B4721" s="59"/>
      <c r="C4721" s="59"/>
      <c r="D4721" s="59"/>
      <c r="E4721" s="60" t="s">
        <v>10924</v>
      </c>
      <c r="F4721" s="60"/>
      <c r="G4721" s="60" t="s">
        <v>4955</v>
      </c>
      <c r="H4721" s="60"/>
      <c r="I4721" s="59">
        <f t="shared" si="78"/>
        <v>6</v>
      </c>
      <c r="J4721" s="59" t="s">
        <v>1561</v>
      </c>
      <c r="K4721" s="61"/>
      <c r="L4721" s="62" t="s">
        <v>6737</v>
      </c>
      <c r="M4721" s="62" t="s">
        <v>4955</v>
      </c>
      <c r="N4721" s="72" t="str">
        <f>VLOOKUP(M4721,'Hulpblad KAR-parser'!A:C,2,FALSE)</f>
        <v>Soort geplande actie</v>
      </c>
      <c r="O4721" s="72" t="str">
        <f>IF(VLOOKUP(M4721,'Hulpblad KAR-parser'!A:C,3,FALSE)="","",VLOOKUP(M4721,'Hulpblad KAR-parser'!A:C,3,FALSE))</f>
        <v>Begeleiden evenement</v>
      </c>
      <c r="P4721" s="136" t="str">
        <f>IF(CONCATENATE(C4721,D4721)="","",VLOOKUP(CONCATENATE(C4721,D4721),Karakteristieken!AQ:AQ,1,FALSE))</f>
        <v/>
      </c>
    </row>
    <row r="4722" spans="1:16" x14ac:dyDescent="0.25">
      <c r="A4722" s="59">
        <v>200110870</v>
      </c>
      <c r="B4722" s="59">
        <v>200099211</v>
      </c>
      <c r="C4722" s="59" t="s">
        <v>4939</v>
      </c>
      <c r="D4722" s="59" t="s">
        <v>4956</v>
      </c>
      <c r="E4722" s="60" t="s">
        <v>4958</v>
      </c>
      <c r="F4722" s="60"/>
      <c r="G4722" s="60"/>
      <c r="H4722" s="60"/>
      <c r="I4722" s="59">
        <f t="shared" si="78"/>
        <v>25</v>
      </c>
      <c r="J4722" s="59" t="s">
        <v>1613</v>
      </c>
      <c r="K4722" s="61"/>
      <c r="L4722" s="62" t="s">
        <v>6737</v>
      </c>
      <c r="M4722" s="62" t="s">
        <v>4958</v>
      </c>
      <c r="N4722" s="72" t="str">
        <f>VLOOKUP(M4722,'Hulpblad KAR-parser'!A:C,2,FALSE)</f>
        <v>Soort geplande actie</v>
      </c>
      <c r="O4722" s="72" t="str">
        <f>IF(VLOOKUP(M4722,'Hulpblad KAR-parser'!A:C,3,FALSE)="","",VLOOKUP(M4722,'Hulpblad KAR-parser'!A:C,3,FALSE))</f>
        <v>Bewaken</v>
      </c>
      <c r="P4722" s="136" t="str">
        <f>IF(CONCATENATE(C4722,D4722)="","",VLOOKUP(CONCATENATE(C4722,D4722),Karakteristieken!AQ:AQ,1,FALSE))</f>
        <v>Soort geplande actieBewaken</v>
      </c>
    </row>
    <row r="4723" spans="1:16" x14ac:dyDescent="0.25">
      <c r="A4723" s="59"/>
      <c r="B4723" s="59"/>
      <c r="C4723" s="59"/>
      <c r="D4723" s="59"/>
      <c r="E4723" s="60" t="s">
        <v>10925</v>
      </c>
      <c r="F4723" s="60"/>
      <c r="G4723" s="60" t="s">
        <v>4958</v>
      </c>
      <c r="H4723" s="60"/>
      <c r="I4723" s="59">
        <f t="shared" si="78"/>
        <v>6</v>
      </c>
      <c r="J4723" s="59" t="s">
        <v>1561</v>
      </c>
      <c r="K4723" s="61"/>
      <c r="L4723" s="62" t="s">
        <v>6737</v>
      </c>
      <c r="M4723" s="62" t="s">
        <v>4958</v>
      </c>
      <c r="N4723" s="72" t="str">
        <f>VLOOKUP(M4723,'Hulpblad KAR-parser'!A:C,2,FALSE)</f>
        <v>Soort geplande actie</v>
      </c>
      <c r="O4723" s="72" t="str">
        <f>IF(VLOOKUP(M4723,'Hulpblad KAR-parser'!A:C,3,FALSE)="","",VLOOKUP(M4723,'Hulpblad KAR-parser'!A:C,3,FALSE))</f>
        <v>Bewaken</v>
      </c>
      <c r="P4723" s="136" t="str">
        <f>IF(CONCATENATE(C4723,D4723)="","",VLOOKUP(CONCATENATE(C4723,D4723),Karakteristieken!AQ:AQ,1,FALSE))</f>
        <v/>
      </c>
    </row>
    <row r="4724" spans="1:16" x14ac:dyDescent="0.25">
      <c r="A4724" s="59">
        <v>200115020</v>
      </c>
      <c r="B4724" s="59">
        <v>200107266</v>
      </c>
      <c r="C4724" s="59" t="s">
        <v>4939</v>
      </c>
      <c r="D4724" s="59" t="s">
        <v>4959</v>
      </c>
      <c r="E4724" s="60" t="s">
        <v>4962</v>
      </c>
      <c r="F4724" s="60"/>
      <c r="G4724" s="60"/>
      <c r="H4724" s="60"/>
      <c r="I4724" s="59">
        <f t="shared" si="78"/>
        <v>29</v>
      </c>
      <c r="J4724" s="59" t="s">
        <v>1613</v>
      </c>
      <c r="K4724" s="61"/>
      <c r="L4724" s="62" t="s">
        <v>6737</v>
      </c>
      <c r="M4724" s="62" t="s">
        <v>4962</v>
      </c>
      <c r="N4724" s="72" t="str">
        <f>VLOOKUP(M4724,'Hulpblad KAR-parser'!A:C,2,FALSE)</f>
        <v>Soort geplande actie</v>
      </c>
      <c r="O4724" s="72" t="str">
        <f>IF(VLOOKUP(M4724,'Hulpblad KAR-parser'!A:C,3,FALSE)="","",VLOOKUP(M4724,'Hulpblad KAR-parser'!A:C,3,FALSE))</f>
        <v>Buurtonderzoek</v>
      </c>
      <c r="P4724" s="136" t="str">
        <f>IF(CONCATENATE(C4724,D4724)="","",VLOOKUP(CONCATENATE(C4724,D4724),Karakteristieken!AQ:AQ,1,FALSE))</f>
        <v>Soort geplande actieBuurtonderzoek</v>
      </c>
    </row>
    <row r="4725" spans="1:16" x14ac:dyDescent="0.25">
      <c r="A4725" s="59"/>
      <c r="B4725" s="59"/>
      <c r="C4725" s="59"/>
      <c r="D4725" s="59"/>
      <c r="E4725" s="60" t="s">
        <v>10926</v>
      </c>
      <c r="F4725" s="60"/>
      <c r="G4725" s="60" t="s">
        <v>4962</v>
      </c>
      <c r="H4725" s="60"/>
      <c r="I4725" s="59">
        <f t="shared" si="78"/>
        <v>6</v>
      </c>
      <c r="J4725" s="59" t="s">
        <v>1561</v>
      </c>
      <c r="K4725" s="61"/>
      <c r="L4725" s="62" t="s">
        <v>6737</v>
      </c>
      <c r="M4725" s="62" t="s">
        <v>4962</v>
      </c>
      <c r="N4725" s="72" t="str">
        <f>VLOOKUP(M4725,'Hulpblad KAR-parser'!A:C,2,FALSE)</f>
        <v>Soort geplande actie</v>
      </c>
      <c r="O4725" s="72" t="str">
        <f>IF(VLOOKUP(M4725,'Hulpblad KAR-parser'!A:C,3,FALSE)="","",VLOOKUP(M4725,'Hulpblad KAR-parser'!A:C,3,FALSE))</f>
        <v>Buurtonderzoek</v>
      </c>
      <c r="P4725" s="136" t="str">
        <f>IF(CONCATENATE(C4725,D4725)="","",VLOOKUP(CONCATENATE(C4725,D4725),Karakteristieken!AQ:AQ,1,FALSE))</f>
        <v/>
      </c>
    </row>
    <row r="4726" spans="1:16" x14ac:dyDescent="0.25">
      <c r="A4726" s="59">
        <v>200110871</v>
      </c>
      <c r="B4726" s="59">
        <v>200099212</v>
      </c>
      <c r="C4726" s="59" t="s">
        <v>4939</v>
      </c>
      <c r="D4726" s="59" t="s">
        <v>4963</v>
      </c>
      <c r="E4726" s="60" t="s">
        <v>4965</v>
      </c>
      <c r="F4726" s="60"/>
      <c r="G4726" s="60"/>
      <c r="H4726" s="60"/>
      <c r="I4726" s="59">
        <f t="shared" si="78"/>
        <v>26</v>
      </c>
      <c r="J4726" s="59" t="s">
        <v>1613</v>
      </c>
      <c r="K4726" s="61"/>
      <c r="L4726" s="62" t="s">
        <v>6737</v>
      </c>
      <c r="M4726" s="62" t="s">
        <v>4965</v>
      </c>
      <c r="N4726" s="72" t="str">
        <f>VLOOKUP(M4726,'Hulpblad KAR-parser'!A:C,2,FALSE)</f>
        <v>Soort geplande actie</v>
      </c>
      <c r="O4726" s="72" t="str">
        <f>IF(VLOOKUP(M4726,'Hulpblad KAR-parser'!A:C,3,FALSE)="","",VLOOKUP(M4726,'Hulpblad KAR-parser'!A:C,3,FALSE))</f>
        <v>Controle</v>
      </c>
      <c r="P4726" s="136" t="str">
        <f>IF(CONCATENATE(C4726,D4726)="","",VLOOKUP(CONCATENATE(C4726,D4726),Karakteristieken!AQ:AQ,1,FALSE))</f>
        <v>Soort geplande actieControle</v>
      </c>
    </row>
    <row r="4727" spans="1:16" x14ac:dyDescent="0.25">
      <c r="A4727" s="59"/>
      <c r="B4727" s="59"/>
      <c r="C4727" s="59"/>
      <c r="D4727" s="59"/>
      <c r="E4727" s="60" t="s">
        <v>10927</v>
      </c>
      <c r="F4727" s="60"/>
      <c r="G4727" s="60" t="s">
        <v>4965</v>
      </c>
      <c r="H4727" s="60"/>
      <c r="I4727" s="59">
        <f t="shared" si="78"/>
        <v>6</v>
      </c>
      <c r="J4727" s="59" t="s">
        <v>1561</v>
      </c>
      <c r="K4727" s="61"/>
      <c r="L4727" s="62" t="s">
        <v>6737</v>
      </c>
      <c r="M4727" s="62" t="s">
        <v>4965</v>
      </c>
      <c r="N4727" s="72" t="str">
        <f>VLOOKUP(M4727,'Hulpblad KAR-parser'!A:C,2,FALSE)</f>
        <v>Soort geplande actie</v>
      </c>
      <c r="O4727" s="72" t="str">
        <f>IF(VLOOKUP(M4727,'Hulpblad KAR-parser'!A:C,3,FALSE)="","",VLOOKUP(M4727,'Hulpblad KAR-parser'!A:C,3,FALSE))</f>
        <v>Controle</v>
      </c>
      <c r="P4727" s="136" t="str">
        <f>IF(CONCATENATE(C4727,D4727)="","",VLOOKUP(CONCATENATE(C4727,D4727),Karakteristieken!AQ:AQ,1,FALSE))</f>
        <v/>
      </c>
    </row>
    <row r="4728" spans="1:16" x14ac:dyDescent="0.25">
      <c r="A4728" s="59">
        <v>200110872</v>
      </c>
      <c r="B4728" s="59">
        <v>200099213</v>
      </c>
      <c r="C4728" s="59" t="s">
        <v>4939</v>
      </c>
      <c r="D4728" s="59" t="s">
        <v>4966</v>
      </c>
      <c r="E4728" s="60" t="s">
        <v>4968</v>
      </c>
      <c r="F4728" s="60"/>
      <c r="G4728" s="60"/>
      <c r="H4728" s="60"/>
      <c r="I4728" s="59">
        <f t="shared" si="78"/>
        <v>30</v>
      </c>
      <c r="J4728" s="59" t="s">
        <v>1613</v>
      </c>
      <c r="K4728" s="61"/>
      <c r="L4728" s="62" t="s">
        <v>6737</v>
      </c>
      <c r="M4728" s="62" t="s">
        <v>4968</v>
      </c>
      <c r="N4728" s="72" t="str">
        <f>VLOOKUP(M4728,'Hulpblad KAR-parser'!A:C,2,FALSE)</f>
        <v>Soort geplande actie</v>
      </c>
      <c r="O4728" s="72" t="str">
        <f>IF(VLOOKUP(M4728,'Hulpblad KAR-parser'!A:C,3,FALSE)="","",VLOOKUP(M4728,'Hulpblad KAR-parser'!A:C,3,FALSE))</f>
        <v>Gas afblazen</v>
      </c>
      <c r="P4728" s="136" t="str">
        <f>IF(CONCATENATE(C4728,D4728)="","",VLOOKUP(CONCATENATE(C4728,D4728),Karakteristieken!AQ:AQ,1,FALSE))</f>
        <v>Soort geplande actieGas afblazen</v>
      </c>
    </row>
    <row r="4729" spans="1:16" x14ac:dyDescent="0.25">
      <c r="A4729" s="59"/>
      <c r="B4729" s="59"/>
      <c r="C4729" s="59"/>
      <c r="D4729" s="59"/>
      <c r="E4729" s="60" t="s">
        <v>10928</v>
      </c>
      <c r="F4729" s="60"/>
      <c r="G4729" s="60" t="s">
        <v>4968</v>
      </c>
      <c r="H4729" s="60"/>
      <c r="I4729" s="59">
        <f t="shared" si="78"/>
        <v>6</v>
      </c>
      <c r="J4729" s="59" t="s">
        <v>1561</v>
      </c>
      <c r="K4729" s="61"/>
      <c r="L4729" s="62" t="s">
        <v>6737</v>
      </c>
      <c r="M4729" s="62" t="s">
        <v>4968</v>
      </c>
      <c r="N4729" s="72" t="str">
        <f>VLOOKUP(M4729,'Hulpblad KAR-parser'!A:C,2,FALSE)</f>
        <v>Soort geplande actie</v>
      </c>
      <c r="O4729" s="72" t="str">
        <f>IF(VLOOKUP(M4729,'Hulpblad KAR-parser'!A:C,3,FALSE)="","",VLOOKUP(M4729,'Hulpblad KAR-parser'!A:C,3,FALSE))</f>
        <v>Gas afblazen</v>
      </c>
      <c r="P4729" s="136" t="str">
        <f>IF(CONCATENATE(C4729,D4729)="","",VLOOKUP(CONCATENATE(C4729,D4729),Karakteristieken!AQ:AQ,1,FALSE))</f>
        <v/>
      </c>
    </row>
    <row r="4730" spans="1:16" x14ac:dyDescent="0.25">
      <c r="A4730" s="59"/>
      <c r="B4730" s="59"/>
      <c r="C4730" s="59"/>
      <c r="D4730" s="59"/>
      <c r="E4730" s="60" t="s">
        <v>10929</v>
      </c>
      <c r="F4730" s="60"/>
      <c r="G4730" s="60" t="s">
        <v>4968</v>
      </c>
      <c r="H4730" s="60"/>
      <c r="I4730" s="59">
        <f t="shared" si="78"/>
        <v>6</v>
      </c>
      <c r="J4730" s="59" t="s">
        <v>1561</v>
      </c>
      <c r="K4730" s="61"/>
      <c r="L4730" s="62" t="s">
        <v>6737</v>
      </c>
      <c r="M4730" s="62" t="s">
        <v>4968</v>
      </c>
      <c r="N4730" s="72" t="str">
        <f>VLOOKUP(M4730,'Hulpblad KAR-parser'!A:C,2,FALSE)</f>
        <v>Soort geplande actie</v>
      </c>
      <c r="O4730" s="72" t="str">
        <f>IF(VLOOKUP(M4730,'Hulpblad KAR-parser'!A:C,3,FALSE)="","",VLOOKUP(M4730,'Hulpblad KAR-parser'!A:C,3,FALSE))</f>
        <v>Gas afblazen</v>
      </c>
      <c r="P4730" s="136" t="str">
        <f>IF(CONCATENATE(C4730,D4730)="","",VLOOKUP(CONCATENATE(C4730,D4730),Karakteristieken!AQ:AQ,1,FALSE))</f>
        <v/>
      </c>
    </row>
    <row r="4731" spans="1:16" x14ac:dyDescent="0.25">
      <c r="A4731" s="59">
        <v>200110873</v>
      </c>
      <c r="B4731" s="59">
        <v>200099214</v>
      </c>
      <c r="C4731" s="59" t="s">
        <v>4939</v>
      </c>
      <c r="D4731" s="59" t="s">
        <v>4969</v>
      </c>
      <c r="E4731" s="60" t="s">
        <v>4971</v>
      </c>
      <c r="F4731" s="60"/>
      <c r="G4731" s="60"/>
      <c r="H4731" s="60"/>
      <c r="I4731" s="59">
        <f t="shared" si="78"/>
        <v>29</v>
      </c>
      <c r="J4731" s="59" t="s">
        <v>1613</v>
      </c>
      <c r="K4731" s="61"/>
      <c r="L4731" s="62" t="s">
        <v>6737</v>
      </c>
      <c r="M4731" s="62" t="s">
        <v>4971</v>
      </c>
      <c r="N4731" s="72" t="str">
        <f>VLOOKUP(M4731,'Hulpblad KAR-parser'!A:C,2,FALSE)</f>
        <v>Soort geplande actie</v>
      </c>
      <c r="O4731" s="72" t="str">
        <f>IF(VLOOKUP(M4731,'Hulpblad KAR-parser'!A:C,3,FALSE)="","",VLOOKUP(M4731,'Hulpblad KAR-parser'!A:C,3,FALSE))</f>
        <v>Helilanding</v>
      </c>
      <c r="P4731" s="136" t="str">
        <f>IF(CONCATENATE(C4731,D4731)="","",VLOOKUP(CONCATENATE(C4731,D4731),Karakteristieken!AQ:AQ,1,FALSE))</f>
        <v>Soort geplande actieHelilanding</v>
      </c>
    </row>
    <row r="4732" spans="1:16" x14ac:dyDescent="0.25">
      <c r="A4732" s="59"/>
      <c r="B4732" s="59"/>
      <c r="C4732" s="59"/>
      <c r="D4732" s="59"/>
      <c r="E4732" s="60" t="s">
        <v>10930</v>
      </c>
      <c r="F4732" s="60"/>
      <c r="G4732" s="60" t="s">
        <v>4971</v>
      </c>
      <c r="H4732" s="60"/>
      <c r="I4732" s="59">
        <f t="shared" si="78"/>
        <v>6</v>
      </c>
      <c r="J4732" s="59" t="s">
        <v>1561</v>
      </c>
      <c r="K4732" s="61"/>
      <c r="L4732" s="62" t="s">
        <v>6737</v>
      </c>
      <c r="M4732" s="62" t="s">
        <v>4971</v>
      </c>
      <c r="N4732" s="72" t="str">
        <f>VLOOKUP(M4732,'Hulpblad KAR-parser'!A:C,2,FALSE)</f>
        <v>Soort geplande actie</v>
      </c>
      <c r="O4732" s="72" t="str">
        <f>IF(VLOOKUP(M4732,'Hulpblad KAR-parser'!A:C,3,FALSE)="","",VLOOKUP(M4732,'Hulpblad KAR-parser'!A:C,3,FALSE))</f>
        <v>Helilanding</v>
      </c>
      <c r="P4732" s="136" t="str">
        <f>IF(CONCATENATE(C4732,D4732)="","",VLOOKUP(CONCATENATE(C4732,D4732),Karakteristieken!AQ:AQ,1,FALSE))</f>
        <v/>
      </c>
    </row>
    <row r="4733" spans="1:16" x14ac:dyDescent="0.25">
      <c r="A4733" s="59"/>
      <c r="B4733" s="59"/>
      <c r="C4733" s="59"/>
      <c r="D4733" s="59"/>
      <c r="E4733" s="60" t="s">
        <v>10931</v>
      </c>
      <c r="F4733" s="60"/>
      <c r="G4733" s="60" t="s">
        <v>4971</v>
      </c>
      <c r="H4733" s="60"/>
      <c r="I4733" s="59">
        <f t="shared" si="78"/>
        <v>6</v>
      </c>
      <c r="J4733" s="59" t="s">
        <v>1561</v>
      </c>
      <c r="K4733" s="61"/>
      <c r="L4733" s="62" t="s">
        <v>6737</v>
      </c>
      <c r="M4733" s="62" t="s">
        <v>4971</v>
      </c>
      <c r="N4733" s="72" t="str">
        <f>VLOOKUP(M4733,'Hulpblad KAR-parser'!A:C,2,FALSE)</f>
        <v>Soort geplande actie</v>
      </c>
      <c r="O4733" s="72" t="str">
        <f>IF(VLOOKUP(M4733,'Hulpblad KAR-parser'!A:C,3,FALSE)="","",VLOOKUP(M4733,'Hulpblad KAR-parser'!A:C,3,FALSE))</f>
        <v>Helilanding</v>
      </c>
      <c r="P4733" s="136" t="str">
        <f>IF(CONCATENATE(C4733,D4733)="","",VLOOKUP(CONCATENATE(C4733,D4733),Karakteristieken!AQ:AQ,1,FALSE))</f>
        <v/>
      </c>
    </row>
    <row r="4734" spans="1:16" x14ac:dyDescent="0.25">
      <c r="A4734" s="59">
        <v>200110874</v>
      </c>
      <c r="B4734" s="59">
        <v>200099215</v>
      </c>
      <c r="C4734" s="59" t="s">
        <v>4939</v>
      </c>
      <c r="D4734" s="59" t="s">
        <v>4972</v>
      </c>
      <c r="E4734" s="60" t="s">
        <v>4974</v>
      </c>
      <c r="F4734" s="60"/>
      <c r="G4734" s="60"/>
      <c r="H4734" s="60"/>
      <c r="I4734" s="59">
        <f t="shared" si="78"/>
        <v>23</v>
      </c>
      <c r="J4734" s="59" t="s">
        <v>1613</v>
      </c>
      <c r="K4734" s="61"/>
      <c r="L4734" s="62" t="s">
        <v>6737</v>
      </c>
      <c r="M4734" s="62" t="s">
        <v>4974</v>
      </c>
      <c r="N4734" s="72" t="str">
        <f>VLOOKUP(M4734,'Hulpblad KAR-parser'!A:C,2,FALSE)</f>
        <v>Soort geplande actie</v>
      </c>
      <c r="O4734" s="72" t="str">
        <f>IF(VLOOKUP(M4734,'Hulpblad KAR-parser'!A:C,3,FALSE)="","",VLOOKUP(M4734,'Hulpblad KAR-parser'!A:C,3,FALSE))</f>
        <v>Jagen</v>
      </c>
      <c r="P4734" s="136" t="str">
        <f>IF(CONCATENATE(C4734,D4734)="","",VLOOKUP(CONCATENATE(C4734,D4734),Karakteristieken!AQ:AQ,1,FALSE))</f>
        <v>Soort geplande actieJagen</v>
      </c>
    </row>
    <row r="4735" spans="1:16" x14ac:dyDescent="0.25">
      <c r="A4735" s="59"/>
      <c r="B4735" s="59"/>
      <c r="C4735" s="59"/>
      <c r="D4735" s="59"/>
      <c r="E4735" s="60" t="s">
        <v>10932</v>
      </c>
      <c r="F4735" s="60"/>
      <c r="G4735" s="60" t="s">
        <v>4974</v>
      </c>
      <c r="H4735" s="60"/>
      <c r="I4735" s="59">
        <f t="shared" si="78"/>
        <v>6</v>
      </c>
      <c r="J4735" s="59" t="s">
        <v>1561</v>
      </c>
      <c r="K4735" s="61"/>
      <c r="L4735" s="62" t="s">
        <v>6737</v>
      </c>
      <c r="M4735" s="62" t="s">
        <v>4974</v>
      </c>
      <c r="N4735" s="72" t="str">
        <f>VLOOKUP(M4735,'Hulpblad KAR-parser'!A:C,2,FALSE)</f>
        <v>Soort geplande actie</v>
      </c>
      <c r="O4735" s="72" t="str">
        <f>IF(VLOOKUP(M4735,'Hulpblad KAR-parser'!A:C,3,FALSE)="","",VLOOKUP(M4735,'Hulpblad KAR-parser'!A:C,3,FALSE))</f>
        <v>Jagen</v>
      </c>
      <c r="P4735" s="136" t="str">
        <f>IF(CONCATENATE(C4735,D4735)="","",VLOOKUP(CONCATENATE(C4735,D4735),Karakteristieken!AQ:AQ,1,FALSE))</f>
        <v/>
      </c>
    </row>
    <row r="4736" spans="1:16" x14ac:dyDescent="0.25">
      <c r="A4736" s="59">
        <v>200110875</v>
      </c>
      <c r="B4736" s="59">
        <v>200099216</v>
      </c>
      <c r="C4736" s="59" t="s">
        <v>4939</v>
      </c>
      <c r="D4736" s="59" t="s">
        <v>4975</v>
      </c>
      <c r="E4736" s="60" t="s">
        <v>4977</v>
      </c>
      <c r="F4736" s="60"/>
      <c r="G4736" s="60"/>
      <c r="H4736" s="60"/>
      <c r="I4736" s="59">
        <f t="shared" si="78"/>
        <v>27</v>
      </c>
      <c r="J4736" s="59" t="s">
        <v>1613</v>
      </c>
      <c r="K4736" s="61"/>
      <c r="L4736" s="62" t="s">
        <v>6737</v>
      </c>
      <c r="M4736" s="62" t="s">
        <v>4977</v>
      </c>
      <c r="N4736" s="72" t="str">
        <f>VLOOKUP(M4736,'Hulpblad KAR-parser'!A:C,2,FALSE)</f>
        <v>Soort geplande actie</v>
      </c>
      <c r="O4736" s="72" t="str">
        <f>IF(VLOOKUP(M4736,'Hulpblad KAR-parser'!A:C,3,FALSE)="","",VLOOKUP(M4736,'Hulpblad KAR-parser'!A:C,3,FALSE))</f>
        <v>Ontruimen/uitzetten</v>
      </c>
      <c r="P4736" s="136" t="str">
        <f>IF(CONCATENATE(C4736,D4736)="","",VLOOKUP(CONCATENATE(C4736,D4736),Karakteristieken!AQ:AQ,1,FALSE))</f>
        <v>Soort geplande actieOntruimen/uitzetten</v>
      </c>
    </row>
    <row r="4737" spans="1:16" x14ac:dyDescent="0.25">
      <c r="A4737" s="59"/>
      <c r="B4737" s="59"/>
      <c r="C4737" s="59"/>
      <c r="D4737" s="59"/>
      <c r="E4737" s="60" t="s">
        <v>10933</v>
      </c>
      <c r="F4737" s="60"/>
      <c r="G4737" s="60" t="s">
        <v>4977</v>
      </c>
      <c r="H4737" s="60"/>
      <c r="I4737" s="59">
        <f t="shared" si="78"/>
        <v>6</v>
      </c>
      <c r="J4737" s="59" t="s">
        <v>1561</v>
      </c>
      <c r="K4737" s="61"/>
      <c r="L4737" s="62" t="s">
        <v>6737</v>
      </c>
      <c r="M4737" s="62" t="s">
        <v>4977</v>
      </c>
      <c r="N4737" s="72" t="str">
        <f>VLOOKUP(M4737,'Hulpblad KAR-parser'!A:C,2,FALSE)</f>
        <v>Soort geplande actie</v>
      </c>
      <c r="O4737" s="72" t="str">
        <f>IF(VLOOKUP(M4737,'Hulpblad KAR-parser'!A:C,3,FALSE)="","",VLOOKUP(M4737,'Hulpblad KAR-parser'!A:C,3,FALSE))</f>
        <v>Ontruimen/uitzetten</v>
      </c>
      <c r="P4737" s="136" t="str">
        <f>IF(CONCATENATE(C4737,D4737)="","",VLOOKUP(CONCATENATE(C4737,D4737),Karakteristieken!AQ:AQ,1,FALSE))</f>
        <v/>
      </c>
    </row>
    <row r="4738" spans="1:16" x14ac:dyDescent="0.25">
      <c r="A4738" s="59">
        <v>200110876</v>
      </c>
      <c r="B4738" s="59">
        <v>200099217</v>
      </c>
      <c r="C4738" s="59" t="s">
        <v>4939</v>
      </c>
      <c r="D4738" s="59" t="s">
        <v>4978</v>
      </c>
      <c r="E4738" s="60" t="s">
        <v>4980</v>
      </c>
      <c r="F4738" s="60"/>
      <c r="G4738" s="60"/>
      <c r="H4738" s="60"/>
      <c r="I4738" s="59">
        <f t="shared" si="78"/>
        <v>24</v>
      </c>
      <c r="J4738" s="59" t="s">
        <v>1613</v>
      </c>
      <c r="K4738" s="61"/>
      <c r="L4738" s="62" t="s">
        <v>6737</v>
      </c>
      <c r="M4738" s="62" t="s">
        <v>4980</v>
      </c>
      <c r="N4738" s="72" t="str">
        <f>VLOOKUP(M4738,'Hulpblad KAR-parser'!A:C,2,FALSE)</f>
        <v>Soort geplande actie</v>
      </c>
      <c r="O4738" s="72" t="str">
        <f>IF(VLOOKUP(M4738,'Hulpblad KAR-parser'!A:C,3,FALSE)="","",VLOOKUP(M4738,'Hulpblad KAR-parser'!A:C,3,FALSE))</f>
        <v>Posten</v>
      </c>
      <c r="P4738" s="136" t="str">
        <f>IF(CONCATENATE(C4738,D4738)="","",VLOOKUP(CONCATENATE(C4738,D4738),Karakteristieken!AQ:AQ,1,FALSE))</f>
        <v>Soort geplande actiePosten</v>
      </c>
    </row>
    <row r="4739" spans="1:16" x14ac:dyDescent="0.25">
      <c r="A4739" s="59"/>
      <c r="B4739" s="59"/>
      <c r="C4739" s="59"/>
      <c r="D4739" s="59"/>
      <c r="E4739" s="60" t="s">
        <v>10934</v>
      </c>
      <c r="F4739" s="60"/>
      <c r="G4739" s="60" t="s">
        <v>4980</v>
      </c>
      <c r="H4739" s="60"/>
      <c r="I4739" s="59">
        <f t="shared" si="78"/>
        <v>6</v>
      </c>
      <c r="J4739" s="59" t="s">
        <v>1561</v>
      </c>
      <c r="K4739" s="61"/>
      <c r="L4739" s="62" t="s">
        <v>6737</v>
      </c>
      <c r="M4739" s="62" t="s">
        <v>4980</v>
      </c>
      <c r="N4739" s="72" t="str">
        <f>VLOOKUP(M4739,'Hulpblad KAR-parser'!A:C,2,FALSE)</f>
        <v>Soort geplande actie</v>
      </c>
      <c r="O4739" s="72" t="str">
        <f>IF(VLOOKUP(M4739,'Hulpblad KAR-parser'!A:C,3,FALSE)="","",VLOOKUP(M4739,'Hulpblad KAR-parser'!A:C,3,FALSE))</f>
        <v>Posten</v>
      </c>
      <c r="P4739" s="136" t="str">
        <f>IF(CONCATENATE(C4739,D4739)="","",VLOOKUP(CONCATENATE(C4739,D4739),Karakteristieken!AQ:AQ,1,FALSE))</f>
        <v/>
      </c>
    </row>
    <row r="4740" spans="1:16" x14ac:dyDescent="0.25">
      <c r="A4740" s="59">
        <v>200110877</v>
      </c>
      <c r="B4740" s="59">
        <v>200099218</v>
      </c>
      <c r="C4740" s="59" t="s">
        <v>4939</v>
      </c>
      <c r="D4740" s="59" t="s">
        <v>4981</v>
      </c>
      <c r="E4740" s="60" t="s">
        <v>4983</v>
      </c>
      <c r="F4740" s="60"/>
      <c r="G4740" s="60"/>
      <c r="H4740" s="60"/>
      <c r="I4740" s="59">
        <f t="shared" si="78"/>
        <v>28</v>
      </c>
      <c r="J4740" s="59" t="s">
        <v>1613</v>
      </c>
      <c r="K4740" s="61"/>
      <c r="L4740" s="62" t="s">
        <v>6737</v>
      </c>
      <c r="M4740" s="62" t="s">
        <v>4983</v>
      </c>
      <c r="N4740" s="72" t="str">
        <f>VLOOKUP(M4740,'Hulpblad KAR-parser'!A:C,2,FALSE)</f>
        <v>Soort geplande actie</v>
      </c>
      <c r="O4740" s="72" t="str">
        <f>IF(VLOOKUP(M4740,'Hulpblad KAR-parser'!A:C,3,FALSE)="","",VLOOKUP(M4740,'Hulpblad KAR-parser'!A:C,3,FALSE))</f>
        <v>Proefalarm</v>
      </c>
      <c r="P4740" s="136" t="str">
        <f>IF(CONCATENATE(C4740,D4740)="","",VLOOKUP(CONCATENATE(C4740,D4740),Karakteristieken!AQ:AQ,1,FALSE))</f>
        <v>Soort geplande actieProefalarm</v>
      </c>
    </row>
    <row r="4741" spans="1:16" x14ac:dyDescent="0.25">
      <c r="A4741" s="59"/>
      <c r="B4741" s="59"/>
      <c r="C4741" s="59"/>
      <c r="D4741" s="59"/>
      <c r="E4741" s="60" t="s">
        <v>10935</v>
      </c>
      <c r="F4741" s="60"/>
      <c r="G4741" s="60" t="s">
        <v>4983</v>
      </c>
      <c r="H4741" s="60"/>
      <c r="I4741" s="59">
        <f t="shared" si="78"/>
        <v>6</v>
      </c>
      <c r="J4741" s="59" t="s">
        <v>1561</v>
      </c>
      <c r="K4741" s="61"/>
      <c r="L4741" s="62" t="s">
        <v>6737</v>
      </c>
      <c r="M4741" s="62" t="s">
        <v>4983</v>
      </c>
      <c r="N4741" s="72" t="str">
        <f>VLOOKUP(M4741,'Hulpblad KAR-parser'!A:C,2,FALSE)</f>
        <v>Soort geplande actie</v>
      </c>
      <c r="O4741" s="72" t="str">
        <f>IF(VLOOKUP(M4741,'Hulpblad KAR-parser'!A:C,3,FALSE)="","",VLOOKUP(M4741,'Hulpblad KAR-parser'!A:C,3,FALSE))</f>
        <v>Proefalarm</v>
      </c>
      <c r="P4741" s="136" t="str">
        <f>IF(CONCATENATE(C4741,D4741)="","",VLOOKUP(CONCATENATE(C4741,D4741),Karakteristieken!AQ:AQ,1,FALSE))</f>
        <v/>
      </c>
    </row>
    <row r="4742" spans="1:16" x14ac:dyDescent="0.25">
      <c r="A4742" s="59">
        <v>200110879</v>
      </c>
      <c r="B4742" s="59">
        <v>200099220</v>
      </c>
      <c r="C4742" s="59" t="s">
        <v>4939</v>
      </c>
      <c r="D4742" s="59" t="s">
        <v>4984</v>
      </c>
      <c r="E4742" s="60" t="s">
        <v>4986</v>
      </c>
      <c r="F4742" s="60"/>
      <c r="G4742" s="60"/>
      <c r="H4742" s="60"/>
      <c r="I4742" s="59">
        <f t="shared" si="78"/>
        <v>26</v>
      </c>
      <c r="J4742" s="59" t="s">
        <v>1613</v>
      </c>
      <c r="K4742" s="61"/>
      <c r="L4742" s="62" t="s">
        <v>6737</v>
      </c>
      <c r="M4742" s="62" t="s">
        <v>4986</v>
      </c>
      <c r="N4742" s="72" t="str">
        <f>VLOOKUP(M4742,'Hulpblad KAR-parser'!A:C,2,FALSE)</f>
        <v>Soort geplande actie</v>
      </c>
      <c r="O4742" s="72" t="str">
        <f>IF(VLOOKUP(M4742,'Hulpblad KAR-parser'!A:C,3,FALSE)="","",VLOOKUP(M4742,'Hulpblad KAR-parser'!A:C,3,FALSE))</f>
        <v>Stand-by</v>
      </c>
      <c r="P4742" s="136" t="str">
        <f>IF(CONCATENATE(C4742,D4742)="","",VLOOKUP(CONCATENATE(C4742,D4742),Karakteristieken!AQ:AQ,1,FALSE))</f>
        <v>Soort geplande actieStand-by</v>
      </c>
    </row>
    <row r="4743" spans="1:16" x14ac:dyDescent="0.25">
      <c r="A4743" s="59"/>
      <c r="B4743" s="59"/>
      <c r="C4743" s="59"/>
      <c r="D4743" s="59"/>
      <c r="E4743" s="60" t="s">
        <v>10936</v>
      </c>
      <c r="F4743" s="60"/>
      <c r="G4743" s="60" t="s">
        <v>4986</v>
      </c>
      <c r="H4743" s="60"/>
      <c r="I4743" s="59">
        <f t="shared" si="78"/>
        <v>6</v>
      </c>
      <c r="J4743" s="59" t="s">
        <v>1561</v>
      </c>
      <c r="K4743" s="61"/>
      <c r="L4743" s="62" t="s">
        <v>6737</v>
      </c>
      <c r="M4743" s="62" t="s">
        <v>4986</v>
      </c>
      <c r="N4743" s="72" t="str">
        <f>VLOOKUP(M4743,'Hulpblad KAR-parser'!A:C,2,FALSE)</f>
        <v>Soort geplande actie</v>
      </c>
      <c r="O4743" s="72" t="str">
        <f>IF(VLOOKUP(M4743,'Hulpblad KAR-parser'!A:C,3,FALSE)="","",VLOOKUP(M4743,'Hulpblad KAR-parser'!A:C,3,FALSE))</f>
        <v>Stand-by</v>
      </c>
      <c r="P4743" s="136" t="str">
        <f>IF(CONCATENATE(C4743,D4743)="","",VLOOKUP(CONCATENATE(C4743,D4743),Karakteristieken!AQ:AQ,1,FALSE))</f>
        <v/>
      </c>
    </row>
    <row r="4744" spans="1:16" x14ac:dyDescent="0.25">
      <c r="A4744" s="59">
        <v>200110880</v>
      </c>
      <c r="B4744" s="59">
        <v>200099221</v>
      </c>
      <c r="C4744" s="59" t="s">
        <v>4939</v>
      </c>
      <c r="D4744" s="59" t="s">
        <v>4987</v>
      </c>
      <c r="E4744" s="60" t="s">
        <v>4989</v>
      </c>
      <c r="F4744" s="60"/>
      <c r="G4744" s="60"/>
      <c r="H4744" s="60"/>
      <c r="I4744" s="59">
        <f t="shared" si="78"/>
        <v>27</v>
      </c>
      <c r="J4744" s="59" t="s">
        <v>1613</v>
      </c>
      <c r="K4744" s="61"/>
      <c r="L4744" s="62" t="s">
        <v>6737</v>
      </c>
      <c r="M4744" s="62" t="s">
        <v>4989</v>
      </c>
      <c r="N4744" s="72" t="str">
        <f>VLOOKUP(M4744,'Hulpblad KAR-parser'!A:C,2,FALSE)</f>
        <v>Soort geplande actie</v>
      </c>
      <c r="O4744" s="72" t="str">
        <f>IF(VLOOKUP(M4744,'Hulpblad KAR-parser'!A:C,3,FALSE)="","",VLOOKUP(M4744,'Hulpblad KAR-parser'!A:C,3,FALSE))</f>
        <v>Stookvergunning</v>
      </c>
      <c r="P4744" s="136" t="str">
        <f>IF(CONCATENATE(C4744,D4744)="","",VLOOKUP(CONCATENATE(C4744,D4744),Karakteristieken!AQ:AQ,1,FALSE))</f>
        <v>Soort geplande actieStookvergunning</v>
      </c>
    </row>
    <row r="4745" spans="1:16" x14ac:dyDescent="0.25">
      <c r="A4745" s="59"/>
      <c r="B4745" s="59"/>
      <c r="C4745" s="59"/>
      <c r="D4745" s="59"/>
      <c r="E4745" s="60" t="s">
        <v>10937</v>
      </c>
      <c r="F4745" s="60"/>
      <c r="G4745" s="60" t="s">
        <v>4989</v>
      </c>
      <c r="H4745" s="60"/>
      <c r="I4745" s="59">
        <f t="shared" si="78"/>
        <v>6</v>
      </c>
      <c r="J4745" s="59" t="s">
        <v>1561</v>
      </c>
      <c r="K4745" s="61"/>
      <c r="L4745" s="62" t="s">
        <v>6737</v>
      </c>
      <c r="M4745" s="62" t="s">
        <v>4989</v>
      </c>
      <c r="N4745" s="72" t="str">
        <f>VLOOKUP(M4745,'Hulpblad KAR-parser'!A:C,2,FALSE)</f>
        <v>Soort geplande actie</v>
      </c>
      <c r="O4745" s="72" t="str">
        <f>IF(VLOOKUP(M4745,'Hulpblad KAR-parser'!A:C,3,FALSE)="","",VLOOKUP(M4745,'Hulpblad KAR-parser'!A:C,3,FALSE))</f>
        <v>Stookvergunning</v>
      </c>
      <c r="P4745" s="136" t="str">
        <f>IF(CONCATENATE(C4745,D4745)="","",VLOOKUP(CONCATENATE(C4745,D4745),Karakteristieken!AQ:AQ,1,FALSE))</f>
        <v/>
      </c>
    </row>
    <row r="4746" spans="1:16" x14ac:dyDescent="0.25">
      <c r="A4746" s="59">
        <v>200110881</v>
      </c>
      <c r="B4746" s="59">
        <v>200099222</v>
      </c>
      <c r="C4746" s="59" t="s">
        <v>4939</v>
      </c>
      <c r="D4746" s="59" t="s">
        <v>4990</v>
      </c>
      <c r="E4746" s="60" t="s">
        <v>4992</v>
      </c>
      <c r="F4746" s="60"/>
      <c r="G4746" s="60"/>
      <c r="H4746" s="60"/>
      <c r="I4746" s="59">
        <f t="shared" si="78"/>
        <v>29</v>
      </c>
      <c r="J4746" s="59" t="s">
        <v>1613</v>
      </c>
      <c r="K4746" s="61"/>
      <c r="L4746" s="62" t="s">
        <v>6737</v>
      </c>
      <c r="M4746" s="62" t="s">
        <v>4992</v>
      </c>
      <c r="N4746" s="72" t="str">
        <f>VLOOKUP(M4746,'Hulpblad KAR-parser'!A:C,2,FALSE)</f>
        <v>Soort geplande actie</v>
      </c>
      <c r="O4746" s="72" t="str">
        <f>IF(VLOOKUP(M4746,'Hulpblad KAR-parser'!A:C,3,FALSE)="","",VLOOKUP(M4746,'Hulpblad KAR-parser'!A:C,3,FALSE))</f>
        <v>Systeemtest</v>
      </c>
      <c r="P4746" s="136" t="str">
        <f>IF(CONCATENATE(C4746,D4746)="","",VLOOKUP(CONCATENATE(C4746,D4746),Karakteristieken!AQ:AQ,1,FALSE))</f>
        <v>Soort geplande actieSysteemtest</v>
      </c>
    </row>
    <row r="4747" spans="1:16" x14ac:dyDescent="0.25">
      <c r="A4747" s="59"/>
      <c r="B4747" s="59"/>
      <c r="C4747" s="59"/>
      <c r="D4747" s="59"/>
      <c r="E4747" s="60" t="s">
        <v>10939</v>
      </c>
      <c r="F4747" s="60"/>
      <c r="G4747" s="60" t="s">
        <v>4992</v>
      </c>
      <c r="H4747" s="60"/>
      <c r="I4747" s="59">
        <f t="shared" si="78"/>
        <v>6</v>
      </c>
      <c r="J4747" s="59" t="s">
        <v>1561</v>
      </c>
      <c r="K4747" s="61"/>
      <c r="L4747" s="62" t="s">
        <v>6737</v>
      </c>
      <c r="M4747" s="62" t="s">
        <v>4992</v>
      </c>
      <c r="N4747" s="72" t="str">
        <f>VLOOKUP(M4747,'Hulpblad KAR-parser'!A:C,2,FALSE)</f>
        <v>Soort geplande actie</v>
      </c>
      <c r="O4747" s="72" t="str">
        <f>IF(VLOOKUP(M4747,'Hulpblad KAR-parser'!A:C,3,FALSE)="","",VLOOKUP(M4747,'Hulpblad KAR-parser'!A:C,3,FALSE))</f>
        <v>Systeemtest</v>
      </c>
      <c r="P4747" s="136" t="str">
        <f>IF(CONCATENATE(C4747,D4747)="","",VLOOKUP(CONCATENATE(C4747,D4747),Karakteristieken!AQ:AQ,1,FALSE))</f>
        <v/>
      </c>
    </row>
    <row r="4748" spans="1:16" x14ac:dyDescent="0.25">
      <c r="A4748" s="59"/>
      <c r="B4748" s="59"/>
      <c r="C4748" s="59"/>
      <c r="D4748" s="59"/>
      <c r="E4748" s="60" t="s">
        <v>10940</v>
      </c>
      <c r="F4748" s="60"/>
      <c r="G4748" s="60" t="s">
        <v>4992</v>
      </c>
      <c r="H4748" s="60"/>
      <c r="I4748" s="59">
        <f t="shared" si="78"/>
        <v>6</v>
      </c>
      <c r="J4748" s="59" t="s">
        <v>1561</v>
      </c>
      <c r="K4748" s="61"/>
      <c r="L4748" s="62" t="s">
        <v>6737</v>
      </c>
      <c r="M4748" s="62" t="s">
        <v>4992</v>
      </c>
      <c r="N4748" s="72" t="str">
        <f>VLOOKUP(M4748,'Hulpblad KAR-parser'!A:C,2,FALSE)</f>
        <v>Soort geplande actie</v>
      </c>
      <c r="O4748" s="72" t="str">
        <f>IF(VLOOKUP(M4748,'Hulpblad KAR-parser'!A:C,3,FALSE)="","",VLOOKUP(M4748,'Hulpblad KAR-parser'!A:C,3,FALSE))</f>
        <v>Systeemtest</v>
      </c>
      <c r="P4748" s="136" t="str">
        <f>IF(CONCATENATE(C4748,D4748)="","",VLOOKUP(CONCATENATE(C4748,D4748),Karakteristieken!AQ:AQ,1,FALSE))</f>
        <v/>
      </c>
    </row>
    <row r="4749" spans="1:16" x14ac:dyDescent="0.25">
      <c r="A4749" s="59"/>
      <c r="B4749" s="59"/>
      <c r="C4749" s="59"/>
      <c r="D4749" s="59"/>
      <c r="E4749" s="60" t="s">
        <v>10938</v>
      </c>
      <c r="F4749" s="60"/>
      <c r="G4749" s="60" t="s">
        <v>4992</v>
      </c>
      <c r="H4749" s="60"/>
      <c r="I4749" s="59">
        <f t="shared" si="78"/>
        <v>12</v>
      </c>
      <c r="J4749" s="59" t="s">
        <v>1561</v>
      </c>
      <c r="K4749" s="61"/>
      <c r="L4749" s="62" t="s">
        <v>6737</v>
      </c>
      <c r="M4749" s="62" t="s">
        <v>4992</v>
      </c>
      <c r="N4749" s="72" t="str">
        <f>VLOOKUP(M4749,'Hulpblad KAR-parser'!A:C,2,FALSE)</f>
        <v>Soort geplande actie</v>
      </c>
      <c r="O4749" s="72" t="str">
        <f>IF(VLOOKUP(M4749,'Hulpblad KAR-parser'!A:C,3,FALSE)="","",VLOOKUP(M4749,'Hulpblad KAR-parser'!A:C,3,FALSE))</f>
        <v>Systeemtest</v>
      </c>
      <c r="P4749" s="136" t="str">
        <f>IF(CONCATENATE(C4749,D4749)="","",VLOOKUP(CONCATENATE(C4749,D4749),Karakteristieken!AQ:AQ,1,FALSE))</f>
        <v/>
      </c>
    </row>
    <row r="4750" spans="1:16" x14ac:dyDescent="0.25">
      <c r="A4750" s="59">
        <v>200110882</v>
      </c>
      <c r="B4750" s="59">
        <v>200099223</v>
      </c>
      <c r="C4750" s="59" t="s">
        <v>4939</v>
      </c>
      <c r="D4750" s="59" t="s">
        <v>4993</v>
      </c>
      <c r="E4750" s="60" t="s">
        <v>4995</v>
      </c>
      <c r="F4750" s="60"/>
      <c r="G4750" s="60"/>
      <c r="H4750" s="60"/>
      <c r="I4750" s="59">
        <f t="shared" si="78"/>
        <v>25</v>
      </c>
      <c r="J4750" s="59" t="s">
        <v>1613</v>
      </c>
      <c r="K4750" s="61"/>
      <c r="L4750" s="62" t="s">
        <v>6737</v>
      </c>
      <c r="M4750" s="62" t="s">
        <v>4995</v>
      </c>
      <c r="N4750" s="72" t="str">
        <f>VLOOKUP(M4750,'Hulpblad KAR-parser'!A:C,2,FALSE)</f>
        <v>Soort geplande actie</v>
      </c>
      <c r="O4750" s="72" t="str">
        <f>IF(VLOOKUP(M4750,'Hulpblad KAR-parser'!A:C,3,FALSE)="","",VLOOKUP(M4750,'Hulpblad KAR-parser'!A:C,3,FALSE))</f>
        <v>Verhoor</v>
      </c>
      <c r="P4750" s="136" t="str">
        <f>IF(CONCATENATE(C4750,D4750)="","",VLOOKUP(CONCATENATE(C4750,D4750),Karakteristieken!AQ:AQ,1,FALSE))</f>
        <v>Soort geplande actieVerhoor</v>
      </c>
    </row>
    <row r="4751" spans="1:16" x14ac:dyDescent="0.25">
      <c r="A4751" s="59"/>
      <c r="B4751" s="59"/>
      <c r="C4751" s="59"/>
      <c r="D4751" s="59"/>
      <c r="E4751" s="60" t="s">
        <v>10941</v>
      </c>
      <c r="F4751" s="60"/>
      <c r="G4751" s="60" t="s">
        <v>4995</v>
      </c>
      <c r="H4751" s="60"/>
      <c r="I4751" s="59">
        <f t="shared" si="78"/>
        <v>6</v>
      </c>
      <c r="J4751" s="59" t="s">
        <v>1561</v>
      </c>
      <c r="K4751" s="61"/>
      <c r="L4751" s="62" t="s">
        <v>6737</v>
      </c>
      <c r="M4751" s="62" t="s">
        <v>4995</v>
      </c>
      <c r="N4751" s="72" t="str">
        <f>VLOOKUP(M4751,'Hulpblad KAR-parser'!A:C,2,FALSE)</f>
        <v>Soort geplande actie</v>
      </c>
      <c r="O4751" s="72" t="str">
        <f>IF(VLOOKUP(M4751,'Hulpblad KAR-parser'!A:C,3,FALSE)="","",VLOOKUP(M4751,'Hulpblad KAR-parser'!A:C,3,FALSE))</f>
        <v>Verhoor</v>
      </c>
      <c r="P4751" s="136" t="str">
        <f>IF(CONCATENATE(C4751,D4751)="","",VLOOKUP(CONCATENATE(C4751,D4751),Karakteristieken!AQ:AQ,1,FALSE))</f>
        <v/>
      </c>
    </row>
    <row r="4752" spans="1:16" x14ac:dyDescent="0.25">
      <c r="A4752" s="59">
        <v>200110883</v>
      </c>
      <c r="B4752" s="59">
        <v>200099224</v>
      </c>
      <c r="C4752" s="59" t="s">
        <v>4939</v>
      </c>
      <c r="D4752" s="59" t="s">
        <v>4996</v>
      </c>
      <c r="E4752" s="60" t="s">
        <v>4998</v>
      </c>
      <c r="F4752" s="60"/>
      <c r="G4752" s="60"/>
      <c r="H4752" s="60"/>
      <c r="I4752" s="59">
        <f t="shared" si="78"/>
        <v>30</v>
      </c>
      <c r="J4752" s="59" t="s">
        <v>1613</v>
      </c>
      <c r="K4752" s="61"/>
      <c r="L4752" s="62" t="s">
        <v>6737</v>
      </c>
      <c r="M4752" s="62" t="s">
        <v>4998</v>
      </c>
      <c r="N4752" s="72" t="str">
        <f>VLOOKUP(M4752,'Hulpblad KAR-parser'!A:C,2,FALSE)</f>
        <v>Soort geplande actie</v>
      </c>
      <c r="O4752" s="72" t="str">
        <f>IF(VLOOKUP(M4752,'Hulpblad KAR-parser'!A:C,3,FALSE)="","",VLOOKUP(M4752,'Hulpblad KAR-parser'!A:C,3,FALSE))</f>
        <v>Verkeerscontrole</v>
      </c>
      <c r="P4752" s="136" t="str">
        <f>IF(CONCATENATE(C4752,D4752)="","",VLOOKUP(CONCATENATE(C4752,D4752),Karakteristieken!AQ:AQ,1,FALSE))</f>
        <v>Soort geplande actieVerkeerscontrole</v>
      </c>
    </row>
    <row r="4753" spans="1:16" x14ac:dyDescent="0.25">
      <c r="A4753" s="59"/>
      <c r="B4753" s="59"/>
      <c r="C4753" s="59"/>
      <c r="D4753" s="59"/>
      <c r="E4753" s="60" t="s">
        <v>10942</v>
      </c>
      <c r="F4753" s="60"/>
      <c r="G4753" s="60" t="s">
        <v>4998</v>
      </c>
      <c r="H4753" s="60"/>
      <c r="I4753" s="59">
        <f t="shared" si="78"/>
        <v>6</v>
      </c>
      <c r="J4753" s="59" t="s">
        <v>1561</v>
      </c>
      <c r="K4753" s="61"/>
      <c r="L4753" s="62" t="s">
        <v>6737</v>
      </c>
      <c r="M4753" s="62" t="s">
        <v>4998</v>
      </c>
      <c r="N4753" s="72" t="str">
        <f>VLOOKUP(M4753,'Hulpblad KAR-parser'!A:C,2,FALSE)</f>
        <v>Soort geplande actie</v>
      </c>
      <c r="O4753" s="72" t="str">
        <f>IF(VLOOKUP(M4753,'Hulpblad KAR-parser'!A:C,3,FALSE)="","",VLOOKUP(M4753,'Hulpblad KAR-parser'!A:C,3,FALSE))</f>
        <v>Verkeerscontrole</v>
      </c>
      <c r="P4753" s="136" t="str">
        <f>IF(CONCATENATE(C4753,D4753)="","",VLOOKUP(CONCATENATE(C4753,D4753),Karakteristieken!AQ:AQ,1,FALSE))</f>
        <v/>
      </c>
    </row>
    <row r="4754" spans="1:16" x14ac:dyDescent="0.25">
      <c r="A4754" s="59">
        <v>200110884</v>
      </c>
      <c r="B4754" s="59">
        <v>200099225</v>
      </c>
      <c r="C4754" s="59" t="s">
        <v>4939</v>
      </c>
      <c r="D4754" s="59" t="s">
        <v>4999</v>
      </c>
      <c r="E4754" s="60" t="s">
        <v>5001</v>
      </c>
      <c r="F4754" s="60"/>
      <c r="G4754" s="60"/>
      <c r="H4754" s="60"/>
      <c r="I4754" s="59">
        <f t="shared" si="78"/>
        <v>25</v>
      </c>
      <c r="J4754" s="59" t="s">
        <v>1613</v>
      </c>
      <c r="K4754" s="61"/>
      <c r="L4754" s="62" t="s">
        <v>6737</v>
      </c>
      <c r="M4754" s="62" t="s">
        <v>5001</v>
      </c>
      <c r="N4754" s="72" t="str">
        <f>VLOOKUP(M4754,'Hulpblad KAR-parser'!A:C,2,FALSE)</f>
        <v>Soort geplande actie</v>
      </c>
      <c r="O4754" s="72" t="str">
        <f>IF(VLOOKUP(M4754,'Hulpblad KAR-parser'!A:C,3,FALSE)="","",VLOOKUP(M4754,'Hulpblad KAR-parser'!A:C,3,FALSE))</f>
        <v>Zoeking</v>
      </c>
      <c r="P4754" s="136" t="str">
        <f>IF(CONCATENATE(C4754,D4754)="","",VLOOKUP(CONCATENATE(C4754,D4754),Karakteristieken!AQ:AQ,1,FALSE))</f>
        <v>Soort geplande actieZoeking</v>
      </c>
    </row>
    <row r="4755" spans="1:16" x14ac:dyDescent="0.25">
      <c r="A4755" s="59"/>
      <c r="B4755" s="59"/>
      <c r="C4755" s="59"/>
      <c r="D4755" s="59"/>
      <c r="E4755" s="60" t="s">
        <v>10943</v>
      </c>
      <c r="F4755" s="60"/>
      <c r="G4755" s="60" t="s">
        <v>5001</v>
      </c>
      <c r="H4755" s="60"/>
      <c r="I4755" s="59">
        <f t="shared" si="78"/>
        <v>6</v>
      </c>
      <c r="J4755" s="59" t="s">
        <v>1561</v>
      </c>
      <c r="K4755" s="61"/>
      <c r="L4755" s="62" t="s">
        <v>6737</v>
      </c>
      <c r="M4755" s="62" t="s">
        <v>5001</v>
      </c>
      <c r="N4755" s="72" t="str">
        <f>VLOOKUP(M4755,'Hulpblad KAR-parser'!A:C,2,FALSE)</f>
        <v>Soort geplande actie</v>
      </c>
      <c r="O4755" s="72" t="str">
        <f>IF(VLOOKUP(M4755,'Hulpblad KAR-parser'!A:C,3,FALSE)="","",VLOOKUP(M4755,'Hulpblad KAR-parser'!A:C,3,FALSE))</f>
        <v>Zoeking</v>
      </c>
      <c r="P4755" s="136" t="str">
        <f>IF(CONCATENATE(C4755,D4755)="","",VLOOKUP(CONCATENATE(C4755,D4755),Karakteristieken!AQ:AQ,1,FALSE))</f>
        <v/>
      </c>
    </row>
    <row r="4756" spans="1:16" x14ac:dyDescent="0.25">
      <c r="A4756" s="59"/>
      <c r="B4756" s="59"/>
      <c r="C4756" s="59"/>
      <c r="D4756" s="59"/>
      <c r="E4756" s="60" t="s">
        <v>10944</v>
      </c>
      <c r="F4756" s="60"/>
      <c r="G4756" s="60" t="s">
        <v>5001</v>
      </c>
      <c r="H4756" s="60"/>
      <c r="I4756" s="59">
        <f t="shared" si="78"/>
        <v>6</v>
      </c>
      <c r="J4756" s="59" t="s">
        <v>1561</v>
      </c>
      <c r="K4756" s="61"/>
      <c r="L4756" s="62" t="s">
        <v>6737</v>
      </c>
      <c r="M4756" s="62" t="s">
        <v>5001</v>
      </c>
      <c r="N4756" s="72" t="str">
        <f>VLOOKUP(M4756,'Hulpblad KAR-parser'!A:C,2,FALSE)</f>
        <v>Soort geplande actie</v>
      </c>
      <c r="O4756" s="72" t="str">
        <f>IF(VLOOKUP(M4756,'Hulpblad KAR-parser'!A:C,3,FALSE)="","",VLOOKUP(M4756,'Hulpblad KAR-parser'!A:C,3,FALSE))</f>
        <v>Zoeking</v>
      </c>
      <c r="P4756" s="136" t="str">
        <f>IF(CONCATENATE(C4756,D4756)="","",VLOOKUP(CONCATENATE(C4756,D4756),Karakteristieken!AQ:AQ,1,FALSE))</f>
        <v/>
      </c>
    </row>
    <row r="4757" spans="1:16" x14ac:dyDescent="0.25">
      <c r="A4757" s="67">
        <v>200110885</v>
      </c>
      <c r="B4757" s="67">
        <v>200099226</v>
      </c>
      <c r="C4757" s="67" t="s">
        <v>5002</v>
      </c>
      <c r="D4757" s="67"/>
      <c r="E4757" s="68" t="s">
        <v>6513</v>
      </c>
      <c r="F4757" s="68"/>
      <c r="G4757" s="68"/>
      <c r="H4757" s="68"/>
      <c r="I4757" s="67">
        <f t="shared" si="78"/>
        <v>13</v>
      </c>
      <c r="J4757" s="67" t="s">
        <v>1613</v>
      </c>
      <c r="K4757" s="91" t="s">
        <v>12550</v>
      </c>
      <c r="L4757" s="62" t="s">
        <v>6737</v>
      </c>
      <c r="M4757" s="62" t="s">
        <v>6513</v>
      </c>
      <c r="N4757" s="72" t="e">
        <f>VLOOKUP(M4757,'Hulpblad KAR-parser'!A:C,2,FALSE)</f>
        <v>#N/A</v>
      </c>
      <c r="O4757" s="72" t="e">
        <f>IF(VLOOKUP(M4757,'Hulpblad KAR-parser'!A:C,3,FALSE)="","",VLOOKUP(M4757,'Hulpblad KAR-parser'!A:C,3,FALSE))</f>
        <v>#N/A</v>
      </c>
      <c r="P4757" s="136" t="e">
        <f>IF(CONCATENATE(C4757,D4757)="","",VLOOKUP(CONCATENATE(C4757,D4757),Karakteristieken!AQ:AQ,1,FALSE))</f>
        <v>#N/A</v>
      </c>
    </row>
    <row r="4758" spans="1:16" x14ac:dyDescent="0.25">
      <c r="A4758" s="67"/>
      <c r="B4758" s="67"/>
      <c r="C4758" s="67"/>
      <c r="D4758" s="67"/>
      <c r="E4758" s="68" t="s">
        <v>10948</v>
      </c>
      <c r="F4758" s="68"/>
      <c r="G4758" s="68" t="s">
        <v>6513</v>
      </c>
      <c r="H4758" s="68"/>
      <c r="I4758" s="67">
        <f t="shared" si="78"/>
        <v>6</v>
      </c>
      <c r="J4758" s="67" t="s">
        <v>1561</v>
      </c>
      <c r="K4758" s="91" t="s">
        <v>12550</v>
      </c>
      <c r="L4758" s="62" t="s">
        <v>6737</v>
      </c>
      <c r="M4758" s="62" t="s">
        <v>6513</v>
      </c>
      <c r="N4758" s="72" t="e">
        <f>VLOOKUP(M4758,'Hulpblad KAR-parser'!A:C,2,FALSE)</f>
        <v>#N/A</v>
      </c>
      <c r="O4758" s="72" t="e">
        <f>IF(VLOOKUP(M4758,'Hulpblad KAR-parser'!A:C,3,FALSE)="","",VLOOKUP(M4758,'Hulpblad KAR-parser'!A:C,3,FALSE))</f>
        <v>#N/A</v>
      </c>
      <c r="P4758" s="136" t="str">
        <f>IF(CONCATENATE(C4758,D4758)="","",VLOOKUP(CONCATENATE(C4758,D4758),Karakteristieken!AQ:AQ,1,FALSE))</f>
        <v/>
      </c>
    </row>
    <row r="4759" spans="1:16" x14ac:dyDescent="0.25">
      <c r="A4759" s="124"/>
      <c r="B4759" s="124"/>
      <c r="C4759" s="124" t="s">
        <v>5002</v>
      </c>
      <c r="D4759" s="124" t="s">
        <v>4442</v>
      </c>
      <c r="E4759" s="112" t="s">
        <v>12586</v>
      </c>
      <c r="F4759" s="124"/>
      <c r="G4759" s="124"/>
      <c r="H4759" s="124"/>
      <c r="I4759" s="63">
        <f t="shared" si="78"/>
        <v>18</v>
      </c>
      <c r="J4759" s="63" t="s">
        <v>1613</v>
      </c>
      <c r="K4759" s="93" t="s">
        <v>12198</v>
      </c>
      <c r="L4759" s="62" t="s">
        <v>6737</v>
      </c>
      <c r="M4759" s="62" t="s">
        <v>12586</v>
      </c>
      <c r="N4759" s="72" t="str">
        <f>VLOOKUP(M4759,'Hulpblad KAR-parser'!A:C,2,FALSE)</f>
        <v>Soort gevaar</v>
      </c>
      <c r="O4759" s="72" t="str">
        <f>IF(VLOOKUP(M4759,'Hulpblad KAR-parser'!A:C,3,FALSE)="","",VLOOKUP(M4759,'Hulpblad KAR-parser'!A:C,3,FALSE))</f>
        <v>Boom</v>
      </c>
      <c r="P4759" s="136" t="str">
        <f>IF(CONCATENATE(C4759,D4759)="","",VLOOKUP(CONCATENATE(C4759,D4759),Karakteristieken!AQ:AQ,1,FALSE))</f>
        <v>Soort gevaarBoom</v>
      </c>
    </row>
    <row r="4760" spans="1:16" x14ac:dyDescent="0.25">
      <c r="A4760" s="124"/>
      <c r="B4760" s="124"/>
      <c r="C4760" s="124"/>
      <c r="D4760" s="124"/>
      <c r="E4760" s="112" t="s">
        <v>12587</v>
      </c>
      <c r="F4760" s="124"/>
      <c r="G4760" s="112" t="s">
        <v>12586</v>
      </c>
      <c r="H4760" s="124"/>
      <c r="I4760" s="63">
        <f t="shared" si="78"/>
        <v>7</v>
      </c>
      <c r="J4760" s="63" t="s">
        <v>1561</v>
      </c>
      <c r="K4760" s="93" t="s">
        <v>12198</v>
      </c>
      <c r="L4760" s="62" t="s">
        <v>6737</v>
      </c>
      <c r="M4760" s="69" t="s">
        <v>12586</v>
      </c>
      <c r="N4760" s="72" t="str">
        <f>VLOOKUP(M4760,'Hulpblad KAR-parser'!A:C,2,FALSE)</f>
        <v>Soort gevaar</v>
      </c>
      <c r="O4760" s="72" t="str">
        <f>IF(VLOOKUP(M4760,'Hulpblad KAR-parser'!A:C,3,FALSE)="","",VLOOKUP(M4760,'Hulpblad KAR-parser'!A:C,3,FALSE))</f>
        <v>Boom</v>
      </c>
      <c r="P4760" s="136" t="str">
        <f>IF(CONCATENATE(C4760,D4760)="","",VLOOKUP(CONCATENATE(C4760,D4760),Karakteristieken!AQ:AQ,1,FALSE))</f>
        <v/>
      </c>
    </row>
    <row r="4761" spans="1:16" x14ac:dyDescent="0.25">
      <c r="A4761" s="124"/>
      <c r="B4761" s="124"/>
      <c r="C4761" s="124" t="s">
        <v>5002</v>
      </c>
      <c r="D4761" s="124" t="s">
        <v>3843</v>
      </c>
      <c r="E4761" s="112" t="s">
        <v>12577</v>
      </c>
      <c r="F4761" s="124"/>
      <c r="G4761" s="124"/>
      <c r="H4761" s="124"/>
      <c r="I4761" s="63">
        <f t="shared" si="78"/>
        <v>17</v>
      </c>
      <c r="J4761" s="63" t="s">
        <v>1613</v>
      </c>
      <c r="K4761" s="93" t="s">
        <v>12198</v>
      </c>
      <c r="L4761" s="62" t="s">
        <v>6737</v>
      </c>
      <c r="M4761" s="69" t="s">
        <v>12577</v>
      </c>
      <c r="N4761" s="72" t="str">
        <f>VLOOKUP(M4761,'Hulpblad KAR-parser'!A:C,2,FALSE)</f>
        <v>Soort gevaar</v>
      </c>
      <c r="O4761" s="72" t="str">
        <f>IF(VLOOKUP(M4761,'Hulpblad KAR-parser'!A:C,3,FALSE)="","",VLOOKUP(M4761,'Hulpblad KAR-parser'!A:C,3,FALSE))</f>
        <v>Dak</v>
      </c>
      <c r="P4761" s="136" t="str">
        <f>IF(CONCATENATE(C4761,D4761)="","",VLOOKUP(CONCATENATE(C4761,D4761),Karakteristieken!AQ:AQ,1,FALSE))</f>
        <v>Soort gevaarDak</v>
      </c>
    </row>
    <row r="4762" spans="1:16" x14ac:dyDescent="0.25">
      <c r="A4762" s="124"/>
      <c r="B4762" s="124"/>
      <c r="C4762" s="124"/>
      <c r="D4762" s="124"/>
      <c r="E4762" s="112" t="s">
        <v>12588</v>
      </c>
      <c r="F4762" s="124"/>
      <c r="G4762" s="112" t="s">
        <v>12577</v>
      </c>
      <c r="H4762" s="124"/>
      <c r="I4762" s="63">
        <f t="shared" si="78"/>
        <v>6</v>
      </c>
      <c r="J4762" s="63" t="s">
        <v>1561</v>
      </c>
      <c r="K4762" s="93" t="s">
        <v>12198</v>
      </c>
      <c r="L4762" s="62" t="s">
        <v>6737</v>
      </c>
      <c r="M4762" s="69" t="s">
        <v>12577</v>
      </c>
      <c r="N4762" s="72" t="str">
        <f>VLOOKUP(M4762,'Hulpblad KAR-parser'!A:C,2,FALSE)</f>
        <v>Soort gevaar</v>
      </c>
      <c r="O4762" s="72" t="str">
        <f>IF(VLOOKUP(M4762,'Hulpblad KAR-parser'!A:C,3,FALSE)="","",VLOOKUP(M4762,'Hulpblad KAR-parser'!A:C,3,FALSE))</f>
        <v>Dak</v>
      </c>
      <c r="P4762" s="136" t="str">
        <f>IF(CONCATENATE(C4762,D4762)="","",VLOOKUP(CONCATENATE(C4762,D4762),Karakteristieken!AQ:AQ,1,FALSE))</f>
        <v/>
      </c>
    </row>
    <row r="4763" spans="1:16" x14ac:dyDescent="0.25">
      <c r="A4763" s="59">
        <v>200110886</v>
      </c>
      <c r="B4763" s="59">
        <v>200099227</v>
      </c>
      <c r="C4763" s="59" t="s">
        <v>5002</v>
      </c>
      <c r="D4763" s="59" t="s">
        <v>5003</v>
      </c>
      <c r="E4763" s="60" t="s">
        <v>5004</v>
      </c>
      <c r="F4763" s="60"/>
      <c r="G4763" s="60"/>
      <c r="H4763" s="60"/>
      <c r="I4763" s="59">
        <f t="shared" si="78"/>
        <v>24</v>
      </c>
      <c r="J4763" s="59" t="s">
        <v>1613</v>
      </c>
      <c r="K4763" s="61"/>
      <c r="L4763" s="62" t="s">
        <v>6737</v>
      </c>
      <c r="M4763" s="62" t="s">
        <v>5004</v>
      </c>
      <c r="N4763" s="72" t="str">
        <f>VLOOKUP(M4763,'Hulpblad KAR-parser'!A:C,2,FALSE)</f>
        <v>Soort gevaar</v>
      </c>
      <c r="O4763" s="72" t="str">
        <f>IF(VLOOKUP(M4763,'Hulpblad KAR-parser'!A:C,3,FALSE)="","",VLOOKUP(M4763,'Hulpblad KAR-parser'!A:C,3,FALSE))</f>
        <v>Elektrisch</v>
      </c>
      <c r="P4763" s="136" t="str">
        <f>IF(CONCATENATE(C4763,D4763)="","",VLOOKUP(CONCATENATE(C4763,D4763),Karakteristieken!AQ:AQ,1,FALSE))</f>
        <v>Soort gevaarElektrisch</v>
      </c>
    </row>
    <row r="4764" spans="1:16" x14ac:dyDescent="0.25">
      <c r="A4764" s="59"/>
      <c r="B4764" s="59"/>
      <c r="C4764" s="59"/>
      <c r="D4764" s="59"/>
      <c r="E4764" s="60" t="s">
        <v>10946</v>
      </c>
      <c r="F4764" s="60"/>
      <c r="G4764" s="60" t="s">
        <v>5004</v>
      </c>
      <c r="H4764" s="60"/>
      <c r="I4764" s="59">
        <f t="shared" si="78"/>
        <v>7</v>
      </c>
      <c r="J4764" s="59" t="s">
        <v>1561</v>
      </c>
      <c r="K4764" s="61"/>
      <c r="L4764" s="62" t="s">
        <v>6737</v>
      </c>
      <c r="M4764" s="62" t="s">
        <v>5004</v>
      </c>
      <c r="N4764" s="72" t="str">
        <f>VLOOKUP(M4764,'Hulpblad KAR-parser'!A:C,2,FALSE)</f>
        <v>Soort gevaar</v>
      </c>
      <c r="O4764" s="72" t="str">
        <f>IF(VLOOKUP(M4764,'Hulpblad KAR-parser'!A:C,3,FALSE)="","",VLOOKUP(M4764,'Hulpblad KAR-parser'!A:C,3,FALSE))</f>
        <v>Elektrisch</v>
      </c>
      <c r="P4764" s="136" t="str">
        <f>IF(CONCATENATE(C4764,D4764)="","",VLOOKUP(CONCATENATE(C4764,D4764),Karakteristieken!AQ:AQ,1,FALSE))</f>
        <v/>
      </c>
    </row>
    <row r="4765" spans="1:16" x14ac:dyDescent="0.25">
      <c r="A4765" s="59">
        <v>200110887</v>
      </c>
      <c r="B4765" s="59">
        <v>200099228</v>
      </c>
      <c r="C4765" s="59" t="s">
        <v>5002</v>
      </c>
      <c r="D4765" s="59" t="s">
        <v>5005</v>
      </c>
      <c r="E4765" s="60" t="s">
        <v>5006</v>
      </c>
      <c r="F4765" s="60"/>
      <c r="G4765" s="60"/>
      <c r="H4765" s="60"/>
      <c r="I4765" s="59">
        <f t="shared" si="78"/>
        <v>21</v>
      </c>
      <c r="J4765" s="59" t="s">
        <v>1613</v>
      </c>
      <c r="K4765" s="61"/>
      <c r="L4765" s="62" t="s">
        <v>6737</v>
      </c>
      <c r="M4765" s="62" t="s">
        <v>5006</v>
      </c>
      <c r="N4765" s="72" t="str">
        <f>VLOOKUP(M4765,'Hulpblad KAR-parser'!A:C,2,FALSE)</f>
        <v>Soort gevaar</v>
      </c>
      <c r="O4765" s="72" t="str">
        <f>IF(VLOOKUP(M4765,'Hulpblad KAR-parser'!A:C,3,FALSE)="","",VLOOKUP(M4765,'Hulpblad KAR-parser'!A:C,3,FALSE))</f>
        <v>Gedrang</v>
      </c>
      <c r="P4765" s="136" t="str">
        <f>IF(CONCATENATE(C4765,D4765)="","",VLOOKUP(CONCATENATE(C4765,D4765),Karakteristieken!AQ:AQ,1,FALSE))</f>
        <v>Soort gevaarGedrang</v>
      </c>
    </row>
    <row r="4766" spans="1:16" x14ac:dyDescent="0.25">
      <c r="A4766" s="59"/>
      <c r="B4766" s="59"/>
      <c r="C4766" s="59"/>
      <c r="D4766" s="59"/>
      <c r="E4766" s="60" t="s">
        <v>10947</v>
      </c>
      <c r="F4766" s="60"/>
      <c r="G4766" s="60" t="s">
        <v>5006</v>
      </c>
      <c r="H4766" s="60"/>
      <c r="I4766" s="59">
        <f t="shared" si="78"/>
        <v>7</v>
      </c>
      <c r="J4766" s="59" t="s">
        <v>1561</v>
      </c>
      <c r="K4766" s="61"/>
      <c r="L4766" s="62" t="s">
        <v>6737</v>
      </c>
      <c r="M4766" s="62" t="s">
        <v>5006</v>
      </c>
      <c r="N4766" s="72" t="str">
        <f>VLOOKUP(M4766,'Hulpblad KAR-parser'!A:C,2,FALSE)</f>
        <v>Soort gevaar</v>
      </c>
      <c r="O4766" s="72" t="str">
        <f>IF(VLOOKUP(M4766,'Hulpblad KAR-parser'!A:C,3,FALSE)="","",VLOOKUP(M4766,'Hulpblad KAR-parser'!A:C,3,FALSE))</f>
        <v>Gedrang</v>
      </c>
      <c r="P4766" s="136" t="str">
        <f>IF(CONCATENATE(C4766,D4766)="","",VLOOKUP(CONCATENATE(C4766,D4766),Karakteristieken!AQ:AQ,1,FALSE))</f>
        <v/>
      </c>
    </row>
    <row r="4767" spans="1:16" x14ac:dyDescent="0.25">
      <c r="A4767" s="124"/>
      <c r="B4767" s="124"/>
      <c r="C4767" s="124" t="s">
        <v>5002</v>
      </c>
      <c r="D4767" s="1" t="s">
        <v>12558</v>
      </c>
      <c r="E4767" s="112" t="s">
        <v>12571</v>
      </c>
      <c r="F4767" s="124"/>
      <c r="G4767" s="124"/>
      <c r="H4767" s="124"/>
      <c r="I4767" s="63">
        <f t="shared" si="78"/>
        <v>19</v>
      </c>
      <c r="J4767" s="63" t="s">
        <v>1613</v>
      </c>
      <c r="K4767" s="93" t="s">
        <v>12198</v>
      </c>
      <c r="L4767" s="62" t="s">
        <v>6737</v>
      </c>
      <c r="M4767" s="62" t="s">
        <v>12571</v>
      </c>
      <c r="N4767" s="72" t="str">
        <f>VLOOKUP(M4767,'Hulpblad KAR-parser'!A:C,2,FALSE)</f>
        <v>Soort gevaar</v>
      </c>
      <c r="O4767" s="72" t="str">
        <f>IF(VLOOKUP(M4767,'Hulpblad KAR-parser'!A:C,3,FALSE)="","",VLOOKUP(M4767,'Hulpblad KAR-parser'!A:C,3,FALSE))</f>
        <v>Gevel</v>
      </c>
      <c r="P4767" s="136" t="str">
        <f>IF(CONCATENATE(C4767,D4767)="","",VLOOKUP(CONCATENATE(C4767,D4767),Karakteristieken!AQ:AQ,1,FALSE))</f>
        <v>Soort gevaarGevel</v>
      </c>
    </row>
    <row r="4768" spans="1:16" x14ac:dyDescent="0.25">
      <c r="A4768" s="124"/>
      <c r="B4768" s="124"/>
      <c r="C4768" s="124"/>
      <c r="D4768" s="1"/>
      <c r="E4768" s="112" t="s">
        <v>12590</v>
      </c>
      <c r="F4768" s="124"/>
      <c r="G4768" s="112" t="s">
        <v>12571</v>
      </c>
      <c r="H4768" s="124"/>
      <c r="I4768" s="63">
        <f t="shared" si="78"/>
        <v>6</v>
      </c>
      <c r="J4768" s="63" t="s">
        <v>1561</v>
      </c>
      <c r="K4768" s="93" t="s">
        <v>12198</v>
      </c>
      <c r="L4768" s="62" t="s">
        <v>6737</v>
      </c>
      <c r="M4768" s="62" t="s">
        <v>12571</v>
      </c>
      <c r="N4768" s="72" t="str">
        <f>VLOOKUP(M4768,'Hulpblad KAR-parser'!A:C,2,FALSE)</f>
        <v>Soort gevaar</v>
      </c>
      <c r="O4768" s="72" t="str">
        <f>IF(VLOOKUP(M4768,'Hulpblad KAR-parser'!A:C,3,FALSE)="","",VLOOKUP(M4768,'Hulpblad KAR-parser'!A:C,3,FALSE))</f>
        <v>Gevel</v>
      </c>
      <c r="P4768" s="136" t="str">
        <f>IF(CONCATENATE(C4768,D4768)="","",VLOOKUP(CONCATENATE(C4768,D4768),Karakteristieken!AQ:AQ,1,FALSE))</f>
        <v/>
      </c>
    </row>
    <row r="4769" spans="1:16" x14ac:dyDescent="0.25">
      <c r="A4769" s="124"/>
      <c r="B4769" s="124"/>
      <c r="C4769" s="124" t="s">
        <v>5002</v>
      </c>
      <c r="D4769" s="1" t="s">
        <v>12559</v>
      </c>
      <c r="E4769" s="112" t="s">
        <v>12572</v>
      </c>
      <c r="F4769" s="124"/>
      <c r="G4769" s="124"/>
      <c r="H4769" s="124"/>
      <c r="I4769" s="63">
        <f t="shared" si="78"/>
        <v>17</v>
      </c>
      <c r="J4769" s="63" t="s">
        <v>1613</v>
      </c>
      <c r="K4769" s="93" t="s">
        <v>12198</v>
      </c>
      <c r="L4769" s="62" t="s">
        <v>6737</v>
      </c>
      <c r="M4769" s="69" t="s">
        <v>12572</v>
      </c>
      <c r="N4769" s="72" t="str">
        <f>VLOOKUP(M4769,'Hulpblad KAR-parser'!A:C,2,FALSE)</f>
        <v>Soort gevaar</v>
      </c>
      <c r="O4769" s="72" t="str">
        <f>IF(VLOOKUP(M4769,'Hulpblad KAR-parser'!A:C,3,FALSE)="","",VLOOKUP(M4769,'Hulpblad KAR-parser'!A:C,3,FALSE))</f>
        <v>Hek</v>
      </c>
      <c r="P4769" s="136" t="str">
        <f>IF(CONCATENATE(C4769,D4769)="","",VLOOKUP(CONCATENATE(C4769,D4769),Karakteristieken!AQ:AQ,1,FALSE))</f>
        <v>Soort gevaarHek</v>
      </c>
    </row>
    <row r="4770" spans="1:16" x14ac:dyDescent="0.25">
      <c r="A4770" s="124"/>
      <c r="B4770" s="124"/>
      <c r="C4770" s="124"/>
      <c r="D4770" s="1"/>
      <c r="E4770" s="112" t="s">
        <v>12589</v>
      </c>
      <c r="F4770" s="1"/>
      <c r="G4770" s="112" t="s">
        <v>12572</v>
      </c>
      <c r="H4770" s="124"/>
      <c r="I4770" s="63">
        <f t="shared" si="78"/>
        <v>6</v>
      </c>
      <c r="J4770" s="63" t="s">
        <v>1561</v>
      </c>
      <c r="K4770" s="93" t="s">
        <v>12198</v>
      </c>
      <c r="L4770" s="62" t="s">
        <v>6737</v>
      </c>
      <c r="M4770" s="69" t="s">
        <v>12572</v>
      </c>
      <c r="N4770" s="72" t="str">
        <f>VLOOKUP(M4770,'Hulpblad KAR-parser'!A:C,2,FALSE)</f>
        <v>Soort gevaar</v>
      </c>
      <c r="O4770" s="72" t="str">
        <f>IF(VLOOKUP(M4770,'Hulpblad KAR-parser'!A:C,3,FALSE)="","",VLOOKUP(M4770,'Hulpblad KAR-parser'!A:C,3,FALSE))</f>
        <v>Hek</v>
      </c>
      <c r="P4770" s="136" t="str">
        <f>IF(CONCATENATE(C4770,D4770)="","",VLOOKUP(CONCATENATE(C4770,D4770),Karakteristieken!AQ:AQ,1,FALSE))</f>
        <v/>
      </c>
    </row>
    <row r="4771" spans="1:16" x14ac:dyDescent="0.25">
      <c r="A4771" s="124"/>
      <c r="B4771" s="124"/>
      <c r="C4771" s="124" t="s">
        <v>5002</v>
      </c>
      <c r="D4771" s="1" t="s">
        <v>12562</v>
      </c>
      <c r="E4771" s="112" t="s">
        <v>12573</v>
      </c>
      <c r="F4771" s="124"/>
      <c r="G4771" s="124"/>
      <c r="H4771" s="124"/>
      <c r="I4771" s="63">
        <f t="shared" si="78"/>
        <v>26</v>
      </c>
      <c r="J4771" s="63" t="s">
        <v>1613</v>
      </c>
      <c r="K4771" s="93" t="s">
        <v>12198</v>
      </c>
      <c r="L4771" s="62" t="s">
        <v>6737</v>
      </c>
      <c r="M4771" s="62" t="s">
        <v>12573</v>
      </c>
      <c r="N4771" s="72" t="str">
        <f>VLOOKUP(M4771,'Hulpblad KAR-parser'!A:C,2,FALSE)</f>
        <v>Soort gevaar</v>
      </c>
      <c r="O4771" s="72" t="str">
        <f>IF(VLOOKUP(M4771,'Hulpblad KAR-parser'!A:C,3,FALSE)="","",VLOOKUP(M4771,'Hulpblad KAR-parser'!A:C,3,FALSE))</f>
        <v>Los bouwdeel</v>
      </c>
      <c r="P4771" s="136" t="str">
        <f>IF(CONCATENATE(C4771,D4771)="","",VLOOKUP(CONCATENATE(C4771,D4771),Karakteristieken!AQ:AQ,1,FALSE))</f>
        <v>Soort gevaarLos bouwdeel</v>
      </c>
    </row>
    <row r="4772" spans="1:16" x14ac:dyDescent="0.25">
      <c r="A4772" s="124"/>
      <c r="B4772" s="124"/>
      <c r="C4772" s="124"/>
      <c r="D4772" s="1"/>
      <c r="E4772" s="112" t="s">
        <v>12591</v>
      </c>
      <c r="F4772" s="124"/>
      <c r="G4772" s="112" t="s">
        <v>12573</v>
      </c>
      <c r="H4772" s="124"/>
      <c r="I4772" s="63">
        <f t="shared" si="78"/>
        <v>7</v>
      </c>
      <c r="J4772" s="63" t="s">
        <v>1561</v>
      </c>
      <c r="K4772" s="93" t="s">
        <v>12198</v>
      </c>
      <c r="L4772" s="62" t="s">
        <v>6737</v>
      </c>
      <c r="M4772" s="62" t="s">
        <v>12573</v>
      </c>
      <c r="N4772" s="72" t="str">
        <f>VLOOKUP(M4772,'Hulpblad KAR-parser'!A:C,2,FALSE)</f>
        <v>Soort gevaar</v>
      </c>
      <c r="O4772" s="72" t="str">
        <f>IF(VLOOKUP(M4772,'Hulpblad KAR-parser'!A:C,3,FALSE)="","",VLOOKUP(M4772,'Hulpblad KAR-parser'!A:C,3,FALSE))</f>
        <v>Los bouwdeel</v>
      </c>
      <c r="P4772" s="136" t="str">
        <f>IF(CONCATENATE(C4772,D4772)="","",VLOOKUP(CONCATENATE(C4772,D4772),Karakteristieken!AQ:AQ,1,FALSE))</f>
        <v/>
      </c>
    </row>
    <row r="4773" spans="1:16" x14ac:dyDescent="0.25">
      <c r="A4773" s="124"/>
      <c r="B4773" s="124"/>
      <c r="C4773" s="124" t="s">
        <v>5002</v>
      </c>
      <c r="D4773" s="1" t="s">
        <v>12561</v>
      </c>
      <c r="E4773" s="112" t="s">
        <v>12574</v>
      </c>
      <c r="F4773" s="124"/>
      <c r="G4773" s="124"/>
      <c r="H4773" s="124"/>
      <c r="I4773" s="63">
        <f t="shared" si="78"/>
        <v>24</v>
      </c>
      <c r="J4773" s="63" t="s">
        <v>1613</v>
      </c>
      <c r="K4773" s="93" t="s">
        <v>12198</v>
      </c>
      <c r="L4773" s="62" t="s">
        <v>6737</v>
      </c>
      <c r="M4773" s="62" t="s">
        <v>12574</v>
      </c>
      <c r="N4773" s="72" t="str">
        <f>VLOOKUP(M4773,'Hulpblad KAR-parser'!A:C,2,FALSE)</f>
        <v>Soort gevaar</v>
      </c>
      <c r="O4773" s="72" t="str">
        <f>IF(VLOOKUP(M4773,'Hulpblad KAR-parser'!A:C,3,FALSE)="","",VLOOKUP(M4773,'Hulpblad KAR-parser'!A:C,3,FALSE))</f>
        <v>Los object</v>
      </c>
      <c r="P4773" s="136" t="str">
        <f>IF(CONCATENATE(C4773,D4773)="","",VLOOKUP(CONCATENATE(C4773,D4773),Karakteristieken!AQ:AQ,1,FALSE))</f>
        <v>Soort gevaarLos object</v>
      </c>
    </row>
    <row r="4774" spans="1:16" x14ac:dyDescent="0.25">
      <c r="A4774" s="124"/>
      <c r="B4774" s="124"/>
      <c r="C4774" s="124"/>
      <c r="D4774" s="1"/>
      <c r="E4774" s="112" t="s">
        <v>12592</v>
      </c>
      <c r="F4774" s="124"/>
      <c r="G4774" s="112" t="s">
        <v>12574</v>
      </c>
      <c r="H4774" s="124"/>
      <c r="I4774" s="63">
        <f t="shared" si="78"/>
        <v>7</v>
      </c>
      <c r="J4774" s="63" t="s">
        <v>1561</v>
      </c>
      <c r="K4774" s="93" t="s">
        <v>12198</v>
      </c>
      <c r="L4774" s="62" t="s">
        <v>6737</v>
      </c>
      <c r="M4774" s="62" t="s">
        <v>12574</v>
      </c>
      <c r="N4774" s="72" t="str">
        <f>VLOOKUP(M4774,'Hulpblad KAR-parser'!A:C,2,FALSE)</f>
        <v>Soort gevaar</v>
      </c>
      <c r="O4774" s="72" t="str">
        <f>IF(VLOOKUP(M4774,'Hulpblad KAR-parser'!A:C,3,FALSE)="","",VLOOKUP(M4774,'Hulpblad KAR-parser'!A:C,3,FALSE))</f>
        <v>Los object</v>
      </c>
      <c r="P4774" s="136" t="str">
        <f>IF(CONCATENATE(C4774,D4774)="","",VLOOKUP(CONCATENATE(C4774,D4774),Karakteristieken!AQ:AQ,1,FALSE))</f>
        <v/>
      </c>
    </row>
    <row r="4775" spans="1:16" x14ac:dyDescent="0.25">
      <c r="A4775" s="124"/>
      <c r="B4775" s="124"/>
      <c r="C4775" s="124" t="s">
        <v>5002</v>
      </c>
      <c r="D4775" s="1" t="s">
        <v>3866</v>
      </c>
      <c r="E4775" s="112" t="s">
        <v>12575</v>
      </c>
      <c r="F4775" s="124"/>
      <c r="G4775" s="124"/>
      <c r="H4775" s="124"/>
      <c r="I4775" s="63">
        <f t="shared" si="78"/>
        <v>25</v>
      </c>
      <c r="J4775" s="63" t="s">
        <v>1613</v>
      </c>
      <c r="K4775" s="93" t="s">
        <v>12198</v>
      </c>
      <c r="L4775" s="62" t="s">
        <v>6737</v>
      </c>
      <c r="M4775" s="62" t="s">
        <v>12575</v>
      </c>
      <c r="N4775" s="72" t="str">
        <f>VLOOKUP(M4775,'Hulpblad KAR-parser'!A:C,2,FALSE)</f>
        <v>Soort gevaar</v>
      </c>
      <c r="O4775" s="72" t="str">
        <f>IF(VLOOKUP(M4775,'Hulpblad KAR-parser'!A:C,3,FALSE)="","",VLOOKUP(M4775,'Hulpblad KAR-parser'!A:C,3,FALSE))</f>
        <v>Schoorsteen</v>
      </c>
      <c r="P4775" s="136" t="str">
        <f>IF(CONCATENATE(C4775,D4775)="","",VLOOKUP(CONCATENATE(C4775,D4775),Karakteristieken!AQ:AQ,1,FALSE))</f>
        <v>Soort gevaarSchoorsteen</v>
      </c>
    </row>
    <row r="4776" spans="1:16" x14ac:dyDescent="0.25">
      <c r="A4776" s="124"/>
      <c r="B4776" s="124"/>
      <c r="C4776" s="124"/>
      <c r="D4776" s="1"/>
      <c r="E4776" s="112" t="s">
        <v>12593</v>
      </c>
      <c r="F4776" s="124"/>
      <c r="G4776" s="112" t="s">
        <v>12575</v>
      </c>
      <c r="H4776" s="124"/>
      <c r="I4776" s="63">
        <f t="shared" si="78"/>
        <v>6</v>
      </c>
      <c r="J4776" s="63" t="s">
        <v>1561</v>
      </c>
      <c r="K4776" s="93" t="s">
        <v>12198</v>
      </c>
      <c r="L4776" s="62" t="s">
        <v>6737</v>
      </c>
      <c r="M4776" s="62" t="s">
        <v>12575</v>
      </c>
      <c r="N4776" s="72" t="str">
        <f>VLOOKUP(M4776,'Hulpblad KAR-parser'!A:C,2,FALSE)</f>
        <v>Soort gevaar</v>
      </c>
      <c r="O4776" s="72" t="str">
        <f>IF(VLOOKUP(M4776,'Hulpblad KAR-parser'!A:C,3,FALSE)="","",VLOOKUP(M4776,'Hulpblad KAR-parser'!A:C,3,FALSE))</f>
        <v>Schoorsteen</v>
      </c>
      <c r="P4776" s="136" t="str">
        <f>IF(CONCATENATE(C4776,D4776)="","",VLOOKUP(CONCATENATE(C4776,D4776),Karakteristieken!AQ:AQ,1,FALSE))</f>
        <v/>
      </c>
    </row>
    <row r="4777" spans="1:16" x14ac:dyDescent="0.25">
      <c r="A4777" s="124"/>
      <c r="B4777" s="124"/>
      <c r="C4777" s="124" t="s">
        <v>5002</v>
      </c>
      <c r="D4777" s="1" t="s">
        <v>12560</v>
      </c>
      <c r="E4777" s="112" t="s">
        <v>12576</v>
      </c>
      <c r="F4777" s="124"/>
      <c r="G4777" s="124"/>
      <c r="H4777" s="124"/>
      <c r="I4777" s="63">
        <f t="shared" si="78"/>
        <v>21</v>
      </c>
      <c r="J4777" s="63" t="s">
        <v>1613</v>
      </c>
      <c r="K4777" s="93" t="s">
        <v>12198</v>
      </c>
      <c r="L4777" s="62" t="s">
        <v>6737</v>
      </c>
      <c r="M4777" s="62" t="s">
        <v>12576</v>
      </c>
      <c r="N4777" s="72" t="str">
        <f>VLOOKUP(M4777,'Hulpblad KAR-parser'!A:C,2,FALSE)</f>
        <v>Soort gevaar</v>
      </c>
      <c r="O4777" s="72" t="str">
        <f>IF(VLOOKUP(M4777,'Hulpblad KAR-parser'!A:C,3,FALSE)="","",VLOOKUP(M4777,'Hulpblad KAR-parser'!A:C,3,FALSE))</f>
        <v>Steiger</v>
      </c>
      <c r="P4777" s="136" t="str">
        <f>IF(CONCATENATE(C4777,D4777)="","",VLOOKUP(CONCATENATE(C4777,D4777),Karakteristieken!AQ:AQ,1,FALSE))</f>
        <v>Soort gevaarSteiger</v>
      </c>
    </row>
    <row r="4778" spans="1:16" x14ac:dyDescent="0.25">
      <c r="A4778" s="124"/>
      <c r="B4778" s="124"/>
      <c r="C4778" s="124"/>
      <c r="D4778" s="1"/>
      <c r="E4778" s="112" t="s">
        <v>12594</v>
      </c>
      <c r="F4778" s="124"/>
      <c r="G4778" s="112" t="s">
        <v>12576</v>
      </c>
      <c r="H4778" s="124"/>
      <c r="I4778" s="63">
        <f t="shared" si="78"/>
        <v>7</v>
      </c>
      <c r="J4778" s="63" t="s">
        <v>1561</v>
      </c>
      <c r="K4778" s="93" t="s">
        <v>12198</v>
      </c>
      <c r="L4778" s="62" t="s">
        <v>6737</v>
      </c>
      <c r="M4778" s="62" t="s">
        <v>12576</v>
      </c>
      <c r="N4778" s="72" t="str">
        <f>VLOOKUP(M4778,'Hulpblad KAR-parser'!A:C,2,FALSE)</f>
        <v>Soort gevaar</v>
      </c>
      <c r="O4778" s="72" t="str">
        <f>IF(VLOOKUP(M4778,'Hulpblad KAR-parser'!A:C,3,FALSE)="","",VLOOKUP(M4778,'Hulpblad KAR-parser'!A:C,3,FALSE))</f>
        <v>Steiger</v>
      </c>
      <c r="P4778" s="136" t="str">
        <f>IF(CONCATENATE(C4778,D4778)="","",VLOOKUP(CONCATENATE(C4778,D4778),Karakteristieken!AQ:AQ,1,FALSE))</f>
        <v/>
      </c>
    </row>
    <row r="4779" spans="1:16" x14ac:dyDescent="0.25">
      <c r="A4779" s="67">
        <v>200110888</v>
      </c>
      <c r="B4779" s="67">
        <v>200099229</v>
      </c>
      <c r="C4779" s="67" t="s">
        <v>5007</v>
      </c>
      <c r="D4779" s="67"/>
      <c r="E4779" s="68" t="s">
        <v>6515</v>
      </c>
      <c r="F4779" s="68"/>
      <c r="G4779" s="68"/>
      <c r="H4779" s="68"/>
      <c r="I4779" s="67">
        <f t="shared" si="78"/>
        <v>13</v>
      </c>
      <c r="J4779" s="67" t="s">
        <v>1613</v>
      </c>
      <c r="K4779" s="91" t="s">
        <v>12550</v>
      </c>
      <c r="L4779" s="62" t="s">
        <v>6737</v>
      </c>
      <c r="M4779" s="62" t="s">
        <v>6515</v>
      </c>
      <c r="N4779" s="72" t="e">
        <f>VLOOKUP(M4779,'Hulpblad KAR-parser'!A:C,2,FALSE)</f>
        <v>#N/A</v>
      </c>
      <c r="O4779" s="72" t="e">
        <f>IF(VLOOKUP(M4779,'Hulpblad KAR-parser'!A:C,3,FALSE)="","",VLOOKUP(M4779,'Hulpblad KAR-parser'!A:C,3,FALSE))</f>
        <v>#N/A</v>
      </c>
      <c r="P4779" s="136" t="e">
        <f>IF(CONCATENATE(C4779,D4779)="","",VLOOKUP(CONCATENATE(C4779,D4779),Karakteristieken!AQ:AQ,1,FALSE))</f>
        <v>#N/A</v>
      </c>
    </row>
    <row r="4780" spans="1:16" x14ac:dyDescent="0.25">
      <c r="A4780" s="67"/>
      <c r="B4780" s="67"/>
      <c r="C4780" s="67"/>
      <c r="D4780" s="67"/>
      <c r="E4780" s="68" t="s">
        <v>10978</v>
      </c>
      <c r="F4780" s="68"/>
      <c r="G4780" s="68" t="s">
        <v>6515</v>
      </c>
      <c r="H4780" s="68"/>
      <c r="I4780" s="67">
        <f t="shared" si="78"/>
        <v>6</v>
      </c>
      <c r="J4780" s="67" t="s">
        <v>1561</v>
      </c>
      <c r="K4780" s="91" t="s">
        <v>12550</v>
      </c>
      <c r="L4780" s="62" t="s">
        <v>6737</v>
      </c>
      <c r="M4780" s="62" t="s">
        <v>6515</v>
      </c>
      <c r="N4780" s="72" t="e">
        <f>VLOOKUP(M4780,'Hulpblad KAR-parser'!A:C,2,FALSE)</f>
        <v>#N/A</v>
      </c>
      <c r="O4780" s="72" t="e">
        <f>IF(VLOOKUP(M4780,'Hulpblad KAR-parser'!A:C,3,FALSE)="","",VLOOKUP(M4780,'Hulpblad KAR-parser'!A:C,3,FALSE))</f>
        <v>#N/A</v>
      </c>
      <c r="P4780" s="136" t="str">
        <f>IF(CONCATENATE(C4780,D4780)="","",VLOOKUP(CONCATENATE(C4780,D4780),Karakteristieken!AQ:AQ,1,FALSE))</f>
        <v/>
      </c>
    </row>
    <row r="4781" spans="1:16" x14ac:dyDescent="0.25">
      <c r="A4781" s="59">
        <v>200110889</v>
      </c>
      <c r="B4781" s="59">
        <v>200099230</v>
      </c>
      <c r="C4781" s="59" t="s">
        <v>5007</v>
      </c>
      <c r="D4781" s="59" t="s">
        <v>5008</v>
      </c>
      <c r="E4781" s="60" t="s">
        <v>5011</v>
      </c>
      <c r="F4781" s="60"/>
      <c r="G4781" s="60"/>
      <c r="H4781" s="60"/>
      <c r="I4781" s="59">
        <f t="shared" si="78"/>
        <v>22</v>
      </c>
      <c r="J4781" s="59" t="s">
        <v>1613</v>
      </c>
      <c r="K4781" s="61"/>
      <c r="L4781" s="62" t="s">
        <v>6737</v>
      </c>
      <c r="M4781" s="62" t="s">
        <v>5011</v>
      </c>
      <c r="N4781" s="72" t="str">
        <f>VLOOKUP(M4781,'Hulpblad KAR-parser'!A:C,2,FALSE)</f>
        <v>Soort geweld</v>
      </c>
      <c r="O4781" s="72" t="str">
        <f>IF(VLOOKUP(M4781,'Hulpblad KAR-parser'!A:C,3,FALSE)="","",VLOOKUP(M4781,'Hulpblad KAR-parser'!A:C,3,FALSE))</f>
        <v>Agressie</v>
      </c>
      <c r="P4781" s="136" t="str">
        <f>IF(CONCATENATE(C4781,D4781)="","",VLOOKUP(CONCATENATE(C4781,D4781),Karakteristieken!AQ:AQ,1,FALSE))</f>
        <v>Soort geweldAgressie</v>
      </c>
    </row>
    <row r="4782" spans="1:16" x14ac:dyDescent="0.25">
      <c r="A4782" s="59"/>
      <c r="B4782" s="59"/>
      <c r="C4782" s="59"/>
      <c r="D4782" s="59"/>
      <c r="E4782" s="60" t="s">
        <v>10949</v>
      </c>
      <c r="F4782" s="60"/>
      <c r="G4782" s="60" t="s">
        <v>5011</v>
      </c>
      <c r="H4782" s="60"/>
      <c r="I4782" s="59">
        <f t="shared" ref="I4782:I4845" si="79">LEN(E4782)</f>
        <v>9</v>
      </c>
      <c r="J4782" s="59" t="s">
        <v>1561</v>
      </c>
      <c r="K4782" s="61"/>
      <c r="L4782" s="62" t="s">
        <v>6737</v>
      </c>
      <c r="M4782" s="62" t="s">
        <v>5011</v>
      </c>
      <c r="N4782" s="72" t="str">
        <f>VLOOKUP(M4782,'Hulpblad KAR-parser'!A:C,2,FALSE)</f>
        <v>Soort geweld</v>
      </c>
      <c r="O4782" s="72" t="str">
        <f>IF(VLOOKUP(M4782,'Hulpblad KAR-parser'!A:C,3,FALSE)="","",VLOOKUP(M4782,'Hulpblad KAR-parser'!A:C,3,FALSE))</f>
        <v>Agressie</v>
      </c>
      <c r="P4782" s="136" t="str">
        <f>IF(CONCATENATE(C4782,D4782)="","",VLOOKUP(CONCATENATE(C4782,D4782),Karakteristieken!AQ:AQ,1,FALSE))</f>
        <v/>
      </c>
    </row>
    <row r="4783" spans="1:16" x14ac:dyDescent="0.25">
      <c r="A4783" s="59"/>
      <c r="B4783" s="59"/>
      <c r="C4783" s="59"/>
      <c r="D4783" s="59"/>
      <c r="E4783" s="60" t="s">
        <v>10950</v>
      </c>
      <c r="F4783" s="60"/>
      <c r="G4783" s="60" t="s">
        <v>5011</v>
      </c>
      <c r="H4783" s="60"/>
      <c r="I4783" s="59">
        <f t="shared" si="79"/>
        <v>5</v>
      </c>
      <c r="J4783" s="59" t="s">
        <v>1561</v>
      </c>
      <c r="K4783" s="61"/>
      <c r="L4783" s="62" t="s">
        <v>6737</v>
      </c>
      <c r="M4783" s="62" t="s">
        <v>5011</v>
      </c>
      <c r="N4783" s="72" t="str">
        <f>VLOOKUP(M4783,'Hulpblad KAR-parser'!A:C,2,FALSE)</f>
        <v>Soort geweld</v>
      </c>
      <c r="O4783" s="72" t="str">
        <f>IF(VLOOKUP(M4783,'Hulpblad KAR-parser'!A:C,3,FALSE)="","",VLOOKUP(M4783,'Hulpblad KAR-parser'!A:C,3,FALSE))</f>
        <v>Agressie</v>
      </c>
      <c r="P4783" s="136" t="str">
        <f>IF(CONCATENATE(C4783,D4783)="","",VLOOKUP(CONCATENATE(C4783,D4783),Karakteristieken!AQ:AQ,1,FALSE))</f>
        <v/>
      </c>
    </row>
    <row r="4784" spans="1:16" x14ac:dyDescent="0.25">
      <c r="A4784" s="59"/>
      <c r="B4784" s="59"/>
      <c r="C4784" s="59"/>
      <c r="D4784" s="59"/>
      <c r="E4784" s="60" t="s">
        <v>10951</v>
      </c>
      <c r="F4784" s="60"/>
      <c r="G4784" s="60" t="s">
        <v>5011</v>
      </c>
      <c r="H4784" s="60"/>
      <c r="I4784" s="59">
        <f t="shared" si="79"/>
        <v>6</v>
      </c>
      <c r="J4784" s="59" t="s">
        <v>1561</v>
      </c>
      <c r="K4784" s="61"/>
      <c r="L4784" s="62" t="s">
        <v>6737</v>
      </c>
      <c r="M4784" s="62" t="s">
        <v>5011</v>
      </c>
      <c r="N4784" s="72" t="str">
        <f>VLOOKUP(M4784,'Hulpblad KAR-parser'!A:C,2,FALSE)</f>
        <v>Soort geweld</v>
      </c>
      <c r="O4784" s="72" t="str">
        <f>IF(VLOOKUP(M4784,'Hulpblad KAR-parser'!A:C,3,FALSE)="","",VLOOKUP(M4784,'Hulpblad KAR-parser'!A:C,3,FALSE))</f>
        <v>Agressie</v>
      </c>
      <c r="P4784" s="136" t="str">
        <f>IF(CONCATENATE(C4784,D4784)="","",VLOOKUP(CONCATENATE(C4784,D4784),Karakteristieken!AQ:AQ,1,FALSE))</f>
        <v/>
      </c>
    </row>
    <row r="4785" spans="1:16" x14ac:dyDescent="0.25">
      <c r="A4785" s="59">
        <v>200115021</v>
      </c>
      <c r="B4785" s="59">
        <v>200107267</v>
      </c>
      <c r="C4785" s="59" t="s">
        <v>5007</v>
      </c>
      <c r="D4785" s="59" t="s">
        <v>5012</v>
      </c>
      <c r="E4785" s="60" t="s">
        <v>5014</v>
      </c>
      <c r="F4785" s="60"/>
      <c r="G4785" s="60"/>
      <c r="H4785" s="60"/>
      <c r="I4785" s="59">
        <f t="shared" si="79"/>
        <v>21</v>
      </c>
      <c r="J4785" s="59" t="s">
        <v>1613</v>
      </c>
      <c r="K4785" s="61"/>
      <c r="L4785" s="62" t="s">
        <v>6737</v>
      </c>
      <c r="M4785" s="62" t="s">
        <v>5014</v>
      </c>
      <c r="N4785" s="72" t="str">
        <f>VLOOKUP(M4785,'Hulpblad KAR-parser'!A:C,2,FALSE)</f>
        <v>Soort geweld</v>
      </c>
      <c r="O4785" s="72" t="str">
        <f>IF(VLOOKUP(M4785,'Hulpblad KAR-parser'!A:C,3,FALSE)="","",VLOOKUP(M4785,'Hulpblad KAR-parser'!A:C,3,FALSE))</f>
        <v>Extreem</v>
      </c>
      <c r="P4785" s="136" t="str">
        <f>IF(CONCATENATE(C4785,D4785)="","",VLOOKUP(CONCATENATE(C4785,D4785),Karakteristieken!AQ:AQ,1,FALSE))</f>
        <v>Soort geweldExtreem</v>
      </c>
    </row>
    <row r="4786" spans="1:16" x14ac:dyDescent="0.25">
      <c r="A4786" s="59"/>
      <c r="B4786" s="59"/>
      <c r="C4786" s="59"/>
      <c r="D4786" s="59"/>
      <c r="E4786" s="60" t="s">
        <v>10952</v>
      </c>
      <c r="F4786" s="60"/>
      <c r="G4786" s="60" t="s">
        <v>5014</v>
      </c>
      <c r="H4786" s="60"/>
      <c r="I4786" s="59">
        <f t="shared" si="79"/>
        <v>15</v>
      </c>
      <c r="J4786" s="59" t="s">
        <v>1561</v>
      </c>
      <c r="K4786" s="61"/>
      <c r="L4786" s="62" t="s">
        <v>6737</v>
      </c>
      <c r="M4786" s="62" t="s">
        <v>5014</v>
      </c>
      <c r="N4786" s="72" t="str">
        <f>VLOOKUP(M4786,'Hulpblad KAR-parser'!A:C,2,FALSE)</f>
        <v>Soort geweld</v>
      </c>
      <c r="O4786" s="72" t="str">
        <f>IF(VLOOKUP(M4786,'Hulpblad KAR-parser'!A:C,3,FALSE)="","",VLOOKUP(M4786,'Hulpblad KAR-parser'!A:C,3,FALSE))</f>
        <v>Extreem</v>
      </c>
      <c r="P4786" s="136" t="str">
        <f>IF(CONCATENATE(C4786,D4786)="","",VLOOKUP(CONCATENATE(C4786,D4786),Karakteristieken!AQ:AQ,1,FALSE))</f>
        <v/>
      </c>
    </row>
    <row r="4787" spans="1:16" x14ac:dyDescent="0.25">
      <c r="A4787" s="59"/>
      <c r="B4787" s="59"/>
      <c r="C4787" s="59"/>
      <c r="D4787" s="59"/>
      <c r="E4787" s="60" t="s">
        <v>10953</v>
      </c>
      <c r="F4787" s="60"/>
      <c r="G4787" s="60" t="s">
        <v>5014</v>
      </c>
      <c r="H4787" s="60"/>
      <c r="I4787" s="59">
        <f t="shared" si="79"/>
        <v>6</v>
      </c>
      <c r="J4787" s="59" t="s">
        <v>1561</v>
      </c>
      <c r="K4787" s="61"/>
      <c r="L4787" s="62" t="s">
        <v>6737</v>
      </c>
      <c r="M4787" s="62" t="s">
        <v>5014</v>
      </c>
      <c r="N4787" s="72" t="str">
        <f>VLOOKUP(M4787,'Hulpblad KAR-parser'!A:C,2,FALSE)</f>
        <v>Soort geweld</v>
      </c>
      <c r="O4787" s="72" t="str">
        <f>IF(VLOOKUP(M4787,'Hulpblad KAR-parser'!A:C,3,FALSE)="","",VLOOKUP(M4787,'Hulpblad KAR-parser'!A:C,3,FALSE))</f>
        <v>Extreem</v>
      </c>
      <c r="P4787" s="136" t="str">
        <f>IF(CONCATENATE(C4787,D4787)="","",VLOOKUP(CONCATENATE(C4787,D4787),Karakteristieken!AQ:AQ,1,FALSE))</f>
        <v/>
      </c>
    </row>
    <row r="4788" spans="1:16" x14ac:dyDescent="0.25">
      <c r="A4788" s="59">
        <v>200110890</v>
      </c>
      <c r="B4788" s="59">
        <v>200099231</v>
      </c>
      <c r="C4788" s="59" t="s">
        <v>5007</v>
      </c>
      <c r="D4788" s="59" t="s">
        <v>5015</v>
      </c>
      <c r="E4788" s="60" t="s">
        <v>5017</v>
      </c>
      <c r="F4788" s="60"/>
      <c r="G4788" s="60"/>
      <c r="H4788" s="60"/>
      <c r="I4788" s="59">
        <f t="shared" si="79"/>
        <v>20</v>
      </c>
      <c r="J4788" s="59" t="s">
        <v>1613</v>
      </c>
      <c r="K4788" s="61"/>
      <c r="L4788" s="62" t="s">
        <v>6737</v>
      </c>
      <c r="M4788" s="62" t="s">
        <v>5017</v>
      </c>
      <c r="N4788" s="72" t="str">
        <f>VLOOKUP(M4788,'Hulpblad KAR-parser'!A:C,2,FALSE)</f>
        <v>Soort geweld</v>
      </c>
      <c r="O4788" s="72" t="str">
        <f>IF(VLOOKUP(M4788,'Hulpblad KAR-parser'!A:C,3,FALSE)="","",VLOOKUP(M4788,'Hulpblad KAR-parser'!A:C,3,FALSE))</f>
        <v>Fysiek</v>
      </c>
      <c r="P4788" s="136" t="str">
        <f>IF(CONCATENATE(C4788,D4788)="","",VLOOKUP(CONCATENATE(C4788,D4788),Karakteristieken!AQ:AQ,1,FALSE))</f>
        <v>Soort geweldFysiek</v>
      </c>
    </row>
    <row r="4789" spans="1:16" x14ac:dyDescent="0.25">
      <c r="A4789" s="59"/>
      <c r="B4789" s="59"/>
      <c r="C4789" s="59"/>
      <c r="D4789" s="59"/>
      <c r="E4789" s="60" t="s">
        <v>10954</v>
      </c>
      <c r="F4789" s="60"/>
      <c r="G4789" s="60" t="s">
        <v>5017</v>
      </c>
      <c r="H4789" s="60"/>
      <c r="I4789" s="59">
        <f t="shared" si="79"/>
        <v>14</v>
      </c>
      <c r="J4789" s="59" t="s">
        <v>1561</v>
      </c>
      <c r="K4789" s="61"/>
      <c r="L4789" s="62" t="s">
        <v>6737</v>
      </c>
      <c r="M4789" s="62" t="s">
        <v>5017</v>
      </c>
      <c r="N4789" s="72" t="str">
        <f>VLOOKUP(M4789,'Hulpblad KAR-parser'!A:C,2,FALSE)</f>
        <v>Soort geweld</v>
      </c>
      <c r="O4789" s="72" t="str">
        <f>IF(VLOOKUP(M4789,'Hulpblad KAR-parser'!A:C,3,FALSE)="","",VLOOKUP(M4789,'Hulpblad KAR-parser'!A:C,3,FALSE))</f>
        <v>Fysiek</v>
      </c>
      <c r="P4789" s="136" t="str">
        <f>IF(CONCATENATE(C4789,D4789)="","",VLOOKUP(CONCATENATE(C4789,D4789),Karakteristieken!AQ:AQ,1,FALSE))</f>
        <v/>
      </c>
    </row>
    <row r="4790" spans="1:16" x14ac:dyDescent="0.25">
      <c r="A4790" s="59"/>
      <c r="B4790" s="59"/>
      <c r="C4790" s="59"/>
      <c r="D4790" s="59"/>
      <c r="E4790" s="60" t="s">
        <v>10955</v>
      </c>
      <c r="F4790" s="60"/>
      <c r="G4790" s="60" t="s">
        <v>5017</v>
      </c>
      <c r="H4790" s="60"/>
      <c r="I4790" s="59">
        <f t="shared" si="79"/>
        <v>5</v>
      </c>
      <c r="J4790" s="59" t="s">
        <v>1561</v>
      </c>
      <c r="K4790" s="61"/>
      <c r="L4790" s="62" t="s">
        <v>6737</v>
      </c>
      <c r="M4790" s="62" t="s">
        <v>5017</v>
      </c>
      <c r="N4790" s="72" t="str">
        <f>VLOOKUP(M4790,'Hulpblad KAR-parser'!A:C,2,FALSE)</f>
        <v>Soort geweld</v>
      </c>
      <c r="O4790" s="72" t="str">
        <f>IF(VLOOKUP(M4790,'Hulpblad KAR-parser'!A:C,3,FALSE)="","",VLOOKUP(M4790,'Hulpblad KAR-parser'!A:C,3,FALSE))</f>
        <v>Fysiek</v>
      </c>
      <c r="P4790" s="136" t="str">
        <f>IF(CONCATENATE(C4790,D4790)="","",VLOOKUP(CONCATENATE(C4790,D4790),Karakteristieken!AQ:AQ,1,FALSE))</f>
        <v/>
      </c>
    </row>
    <row r="4791" spans="1:16" x14ac:dyDescent="0.25">
      <c r="A4791" s="59"/>
      <c r="B4791" s="59"/>
      <c r="C4791" s="59"/>
      <c r="D4791" s="59"/>
      <c r="E4791" s="60" t="s">
        <v>10956</v>
      </c>
      <c r="F4791" s="60"/>
      <c r="G4791" s="60" t="s">
        <v>5017</v>
      </c>
      <c r="H4791" s="60"/>
      <c r="I4791" s="59">
        <f t="shared" si="79"/>
        <v>6</v>
      </c>
      <c r="J4791" s="59" t="s">
        <v>1561</v>
      </c>
      <c r="K4791" s="61"/>
      <c r="L4791" s="62" t="s">
        <v>6737</v>
      </c>
      <c r="M4791" s="62" t="s">
        <v>5017</v>
      </c>
      <c r="N4791" s="72" t="str">
        <f>VLOOKUP(M4791,'Hulpblad KAR-parser'!A:C,2,FALSE)</f>
        <v>Soort geweld</v>
      </c>
      <c r="O4791" s="72" t="str">
        <f>IF(VLOOKUP(M4791,'Hulpblad KAR-parser'!A:C,3,FALSE)="","",VLOOKUP(M4791,'Hulpblad KAR-parser'!A:C,3,FALSE))</f>
        <v>Fysiek</v>
      </c>
      <c r="P4791" s="136" t="str">
        <f>IF(CONCATENATE(C4791,D4791)="","",VLOOKUP(CONCATENATE(C4791,D4791),Karakteristieken!AQ:AQ,1,FALSE))</f>
        <v/>
      </c>
    </row>
    <row r="4792" spans="1:16" x14ac:dyDescent="0.25">
      <c r="A4792" s="59">
        <v>200110891</v>
      </c>
      <c r="B4792" s="59">
        <v>200099232</v>
      </c>
      <c r="C4792" s="59" t="s">
        <v>5007</v>
      </c>
      <c r="D4792" s="59" t="s">
        <v>5018</v>
      </c>
      <c r="E4792" s="60" t="s">
        <v>5020</v>
      </c>
      <c r="F4792" s="60"/>
      <c r="G4792" s="60"/>
      <c r="H4792" s="60"/>
      <c r="I4792" s="59">
        <f t="shared" si="79"/>
        <v>30</v>
      </c>
      <c r="J4792" s="59" t="s">
        <v>1613</v>
      </c>
      <c r="K4792" s="61"/>
      <c r="L4792" s="62" t="s">
        <v>6737</v>
      </c>
      <c r="M4792" s="62" t="s">
        <v>5020</v>
      </c>
      <c r="N4792" s="72" t="str">
        <f>VLOOKUP(M4792,'Hulpblad KAR-parser'!A:C,2,FALSE)</f>
        <v>Soort geweld</v>
      </c>
      <c r="O4792" s="72" t="str">
        <f>IF(VLOOKUP(M4792,'Hulpblad KAR-parser'!A:C,3,FALSE)="","",VLOOKUP(M4792,'Hulpblad KAR-parser'!A:C,3,FALSE))</f>
        <v>Huiselijk geweld</v>
      </c>
      <c r="P4792" s="136" t="str">
        <f>IF(CONCATENATE(C4792,D4792)="","",VLOOKUP(CONCATENATE(C4792,D4792),Karakteristieken!AQ:AQ,1,FALSE))</f>
        <v>Soort geweldHuiselijk geweld</v>
      </c>
    </row>
    <row r="4793" spans="1:16" x14ac:dyDescent="0.25">
      <c r="A4793" s="59"/>
      <c r="B4793" s="59"/>
      <c r="C4793" s="59"/>
      <c r="D4793" s="59"/>
      <c r="E4793" s="60" t="s">
        <v>10957</v>
      </c>
      <c r="F4793" s="60"/>
      <c r="G4793" s="60" t="s">
        <v>5020</v>
      </c>
      <c r="H4793" s="60"/>
      <c r="I4793" s="59">
        <f t="shared" si="79"/>
        <v>6</v>
      </c>
      <c r="J4793" s="59" t="s">
        <v>1561</v>
      </c>
      <c r="K4793" s="61"/>
      <c r="L4793" s="62" t="s">
        <v>6737</v>
      </c>
      <c r="M4793" s="62" t="s">
        <v>5020</v>
      </c>
      <c r="N4793" s="72" t="str">
        <f>VLOOKUP(M4793,'Hulpblad KAR-parser'!A:C,2,FALSE)</f>
        <v>Soort geweld</v>
      </c>
      <c r="O4793" s="72" t="str">
        <f>IF(VLOOKUP(M4793,'Hulpblad KAR-parser'!A:C,3,FALSE)="","",VLOOKUP(M4793,'Hulpblad KAR-parser'!A:C,3,FALSE))</f>
        <v>Huiselijk geweld</v>
      </c>
      <c r="P4793" s="136" t="str">
        <f>IF(CONCATENATE(C4793,D4793)="","",VLOOKUP(CONCATENATE(C4793,D4793),Karakteristieken!AQ:AQ,1,FALSE))</f>
        <v/>
      </c>
    </row>
    <row r="4794" spans="1:16" x14ac:dyDescent="0.25">
      <c r="A4794" s="59"/>
      <c r="B4794" s="59"/>
      <c r="C4794" s="59"/>
      <c r="D4794" s="59"/>
      <c r="E4794" s="60" t="s">
        <v>10958</v>
      </c>
      <c r="F4794" s="60"/>
      <c r="G4794" s="60" t="s">
        <v>5020</v>
      </c>
      <c r="H4794" s="60"/>
      <c r="I4794" s="59">
        <f t="shared" si="79"/>
        <v>5</v>
      </c>
      <c r="J4794" s="59" t="s">
        <v>1561</v>
      </c>
      <c r="K4794" s="61"/>
      <c r="L4794" s="62" t="s">
        <v>6737</v>
      </c>
      <c r="M4794" s="62" t="s">
        <v>5020</v>
      </c>
      <c r="N4794" s="72" t="str">
        <f>VLOOKUP(M4794,'Hulpblad KAR-parser'!A:C,2,FALSE)</f>
        <v>Soort geweld</v>
      </c>
      <c r="O4794" s="72" t="str">
        <f>IF(VLOOKUP(M4794,'Hulpblad KAR-parser'!A:C,3,FALSE)="","",VLOOKUP(M4794,'Hulpblad KAR-parser'!A:C,3,FALSE))</f>
        <v>Huiselijk geweld</v>
      </c>
      <c r="P4794" s="136" t="str">
        <f>IF(CONCATENATE(C4794,D4794)="","",VLOOKUP(CONCATENATE(C4794,D4794),Karakteristieken!AQ:AQ,1,FALSE))</f>
        <v/>
      </c>
    </row>
    <row r="4795" spans="1:16" x14ac:dyDescent="0.25">
      <c r="A4795" s="59">
        <v>200110892</v>
      </c>
      <c r="B4795" s="59">
        <v>200099233</v>
      </c>
      <c r="C4795" s="59" t="s">
        <v>5007</v>
      </c>
      <c r="D4795" s="59" t="s">
        <v>5021</v>
      </c>
      <c r="E4795" s="60" t="s">
        <v>5023</v>
      </c>
      <c r="F4795" s="60"/>
      <c r="G4795" s="60"/>
      <c r="H4795" s="60"/>
      <c r="I4795" s="59">
        <f t="shared" si="79"/>
        <v>24</v>
      </c>
      <c r="J4795" s="59" t="s">
        <v>1613</v>
      </c>
      <c r="K4795" s="61"/>
      <c r="L4795" s="62" t="s">
        <v>6737</v>
      </c>
      <c r="M4795" s="62" t="s">
        <v>5023</v>
      </c>
      <c r="N4795" s="72" t="str">
        <f>VLOOKUP(M4795,'Hulpblad KAR-parser'!A:C,2,FALSE)</f>
        <v>Soort geweld</v>
      </c>
      <c r="O4795" s="72" t="str">
        <f>IF(VLOOKUP(M4795,'Hulpblad KAR-parser'!A:C,3,FALSE)="","",VLOOKUP(M4795,'Hulpblad KAR-parser'!A:C,3,FALSE))</f>
        <v>Tegen Ambu</v>
      </c>
      <c r="P4795" s="136" t="str">
        <f>IF(CONCATENATE(C4795,D4795)="","",VLOOKUP(CONCATENATE(C4795,D4795),Karakteristieken!AQ:AQ,1,FALSE))</f>
        <v>Soort geweldTegen Ambu</v>
      </c>
    </row>
    <row r="4796" spans="1:16" x14ac:dyDescent="0.25">
      <c r="A4796" s="59"/>
      <c r="B4796" s="59"/>
      <c r="C4796" s="59"/>
      <c r="D4796" s="59"/>
      <c r="E4796" s="60" t="s">
        <v>10959</v>
      </c>
      <c r="F4796" s="60"/>
      <c r="G4796" s="60" t="s">
        <v>5023</v>
      </c>
      <c r="H4796" s="60"/>
      <c r="I4796" s="59">
        <f t="shared" si="79"/>
        <v>18</v>
      </c>
      <c r="J4796" s="59" t="s">
        <v>1561</v>
      </c>
      <c r="K4796" s="61"/>
      <c r="L4796" s="62" t="s">
        <v>6737</v>
      </c>
      <c r="M4796" s="62" t="s">
        <v>5023</v>
      </c>
      <c r="N4796" s="72" t="str">
        <f>VLOOKUP(M4796,'Hulpblad KAR-parser'!A:C,2,FALSE)</f>
        <v>Soort geweld</v>
      </c>
      <c r="O4796" s="72" t="str">
        <f>IF(VLOOKUP(M4796,'Hulpblad KAR-parser'!A:C,3,FALSE)="","",VLOOKUP(M4796,'Hulpblad KAR-parser'!A:C,3,FALSE))</f>
        <v>Tegen Ambu</v>
      </c>
      <c r="P4796" s="136" t="str">
        <f>IF(CONCATENATE(C4796,D4796)="","",VLOOKUP(CONCATENATE(C4796,D4796),Karakteristieken!AQ:AQ,1,FALSE))</f>
        <v/>
      </c>
    </row>
    <row r="4797" spans="1:16" x14ac:dyDescent="0.25">
      <c r="A4797" s="59"/>
      <c r="B4797" s="59"/>
      <c r="C4797" s="59"/>
      <c r="D4797" s="59"/>
      <c r="E4797" s="60" t="s">
        <v>10960</v>
      </c>
      <c r="F4797" s="60"/>
      <c r="G4797" s="60" t="s">
        <v>5023</v>
      </c>
      <c r="H4797" s="60"/>
      <c r="I4797" s="59">
        <f t="shared" si="79"/>
        <v>6</v>
      </c>
      <c r="J4797" s="59" t="s">
        <v>1561</v>
      </c>
      <c r="K4797" s="61"/>
      <c r="L4797" s="62" t="s">
        <v>6737</v>
      </c>
      <c r="M4797" s="62" t="s">
        <v>5023</v>
      </c>
      <c r="N4797" s="72" t="str">
        <f>VLOOKUP(M4797,'Hulpblad KAR-parser'!A:C,2,FALSE)</f>
        <v>Soort geweld</v>
      </c>
      <c r="O4797" s="72" t="str">
        <f>IF(VLOOKUP(M4797,'Hulpblad KAR-parser'!A:C,3,FALSE)="","",VLOOKUP(M4797,'Hulpblad KAR-parser'!A:C,3,FALSE))</f>
        <v>Tegen Ambu</v>
      </c>
      <c r="P4797" s="136" t="str">
        <f>IF(CONCATENATE(C4797,D4797)="","",VLOOKUP(CONCATENATE(C4797,D4797),Karakteristieken!AQ:AQ,1,FALSE))</f>
        <v/>
      </c>
    </row>
    <row r="4798" spans="1:16" x14ac:dyDescent="0.25">
      <c r="A4798" s="59"/>
      <c r="B4798" s="59"/>
      <c r="C4798" s="59"/>
      <c r="D4798" s="59"/>
      <c r="E4798" s="60" t="s">
        <v>10961</v>
      </c>
      <c r="F4798" s="60"/>
      <c r="G4798" s="60" t="s">
        <v>5023</v>
      </c>
      <c r="H4798" s="60"/>
      <c r="I4798" s="59">
        <f t="shared" si="79"/>
        <v>7</v>
      </c>
      <c r="J4798" s="59" t="s">
        <v>1561</v>
      </c>
      <c r="K4798" s="61"/>
      <c r="L4798" s="62" t="s">
        <v>6737</v>
      </c>
      <c r="M4798" s="62" t="s">
        <v>5023</v>
      </c>
      <c r="N4798" s="72" t="str">
        <f>VLOOKUP(M4798,'Hulpblad KAR-parser'!A:C,2,FALSE)</f>
        <v>Soort geweld</v>
      </c>
      <c r="O4798" s="72" t="str">
        <f>IF(VLOOKUP(M4798,'Hulpblad KAR-parser'!A:C,3,FALSE)="","",VLOOKUP(M4798,'Hulpblad KAR-parser'!A:C,3,FALSE))</f>
        <v>Tegen Ambu</v>
      </c>
      <c r="P4798" s="136" t="str">
        <f>IF(CONCATENATE(C4798,D4798)="","",VLOOKUP(CONCATENATE(C4798,D4798),Karakteristieken!AQ:AQ,1,FALSE))</f>
        <v/>
      </c>
    </row>
    <row r="4799" spans="1:16" x14ac:dyDescent="0.25">
      <c r="A4799" s="59"/>
      <c r="B4799" s="59"/>
      <c r="C4799" s="59"/>
      <c r="D4799" s="59"/>
      <c r="E4799" s="60" t="s">
        <v>10962</v>
      </c>
      <c r="F4799" s="60"/>
      <c r="G4799" s="60" t="s">
        <v>5023</v>
      </c>
      <c r="H4799" s="60"/>
      <c r="I4799" s="59">
        <f t="shared" si="79"/>
        <v>5</v>
      </c>
      <c r="J4799" s="59" t="s">
        <v>1561</v>
      </c>
      <c r="K4799" s="61"/>
      <c r="L4799" s="62" t="s">
        <v>6737</v>
      </c>
      <c r="M4799" s="62" t="s">
        <v>5023</v>
      </c>
      <c r="N4799" s="72" t="str">
        <f>VLOOKUP(M4799,'Hulpblad KAR-parser'!A:C,2,FALSE)</f>
        <v>Soort geweld</v>
      </c>
      <c r="O4799" s="72" t="str">
        <f>IF(VLOOKUP(M4799,'Hulpblad KAR-parser'!A:C,3,FALSE)="","",VLOOKUP(M4799,'Hulpblad KAR-parser'!A:C,3,FALSE))</f>
        <v>Tegen Ambu</v>
      </c>
      <c r="P4799" s="136" t="str">
        <f>IF(CONCATENATE(C4799,D4799)="","",VLOOKUP(CONCATENATE(C4799,D4799),Karakteristieken!AQ:AQ,1,FALSE))</f>
        <v/>
      </c>
    </row>
    <row r="4800" spans="1:16" x14ac:dyDescent="0.25">
      <c r="A4800" s="59">
        <v>200110893</v>
      </c>
      <c r="B4800" s="59">
        <v>200099234</v>
      </c>
      <c r="C4800" s="59" t="s">
        <v>5007</v>
      </c>
      <c r="D4800" s="59" t="s">
        <v>5024</v>
      </c>
      <c r="E4800" s="60" t="s">
        <v>5026</v>
      </c>
      <c r="F4800" s="60"/>
      <c r="G4800" s="60"/>
      <c r="H4800" s="60"/>
      <c r="I4800" s="59">
        <f t="shared" si="79"/>
        <v>23</v>
      </c>
      <c r="J4800" s="59" t="s">
        <v>1613</v>
      </c>
      <c r="K4800" s="61"/>
      <c r="L4800" s="62" t="s">
        <v>6737</v>
      </c>
      <c r="M4800" s="62" t="s">
        <v>5026</v>
      </c>
      <c r="N4800" s="72" t="str">
        <f>VLOOKUP(M4800,'Hulpblad KAR-parser'!A:C,2,FALSE)</f>
        <v>Soort geweld</v>
      </c>
      <c r="O4800" s="72" t="str">
        <f>IF(VLOOKUP(M4800,'Hulpblad KAR-parser'!A:C,3,FALSE)="","",VLOOKUP(M4800,'Hulpblad KAR-parser'!A:C,3,FALSE))</f>
        <v>Tegen Brw</v>
      </c>
      <c r="P4800" s="136" t="str">
        <f>IF(CONCATENATE(C4800,D4800)="","",VLOOKUP(CONCATENATE(C4800,D4800),Karakteristieken!AQ:AQ,1,FALSE))</f>
        <v>Soort geweldTegen Brw</v>
      </c>
    </row>
    <row r="4801" spans="1:16" x14ac:dyDescent="0.25">
      <c r="A4801" s="59"/>
      <c r="B4801" s="59"/>
      <c r="C4801" s="59"/>
      <c r="D4801" s="59"/>
      <c r="E4801" s="60" t="s">
        <v>10963</v>
      </c>
      <c r="F4801" s="60"/>
      <c r="G4801" s="60" t="s">
        <v>5026</v>
      </c>
      <c r="H4801" s="60"/>
      <c r="I4801" s="59">
        <f t="shared" si="79"/>
        <v>17</v>
      </c>
      <c r="J4801" s="59" t="s">
        <v>1561</v>
      </c>
      <c r="K4801" s="61"/>
      <c r="L4801" s="62" t="s">
        <v>6737</v>
      </c>
      <c r="M4801" s="62" t="s">
        <v>5026</v>
      </c>
      <c r="N4801" s="72" t="str">
        <f>VLOOKUP(M4801,'Hulpblad KAR-parser'!A:C,2,FALSE)</f>
        <v>Soort geweld</v>
      </c>
      <c r="O4801" s="72" t="str">
        <f>IF(VLOOKUP(M4801,'Hulpblad KAR-parser'!A:C,3,FALSE)="","",VLOOKUP(M4801,'Hulpblad KAR-parser'!A:C,3,FALSE))</f>
        <v>Tegen Brw</v>
      </c>
      <c r="P4801" s="136" t="str">
        <f>IF(CONCATENATE(C4801,D4801)="","",VLOOKUP(CONCATENATE(C4801,D4801),Karakteristieken!AQ:AQ,1,FALSE))</f>
        <v/>
      </c>
    </row>
    <row r="4802" spans="1:16" x14ac:dyDescent="0.25">
      <c r="A4802" s="59"/>
      <c r="B4802" s="59"/>
      <c r="C4802" s="59"/>
      <c r="D4802" s="59"/>
      <c r="E4802" s="60" t="s">
        <v>10964</v>
      </c>
      <c r="F4802" s="60"/>
      <c r="G4802" s="60" t="s">
        <v>5026</v>
      </c>
      <c r="H4802" s="60"/>
      <c r="I4802" s="59">
        <f t="shared" si="79"/>
        <v>6</v>
      </c>
      <c r="J4802" s="59" t="s">
        <v>1561</v>
      </c>
      <c r="K4802" s="61"/>
      <c r="L4802" s="62" t="s">
        <v>6737</v>
      </c>
      <c r="M4802" s="62" t="s">
        <v>5026</v>
      </c>
      <c r="N4802" s="72" t="str">
        <f>VLOOKUP(M4802,'Hulpblad KAR-parser'!A:C,2,FALSE)</f>
        <v>Soort geweld</v>
      </c>
      <c r="O4802" s="72" t="str">
        <f>IF(VLOOKUP(M4802,'Hulpblad KAR-parser'!A:C,3,FALSE)="","",VLOOKUP(M4802,'Hulpblad KAR-parser'!A:C,3,FALSE))</f>
        <v>Tegen Brw</v>
      </c>
      <c r="P4802" s="136" t="str">
        <f>IF(CONCATENATE(C4802,D4802)="","",VLOOKUP(CONCATENATE(C4802,D4802),Karakteristieken!AQ:AQ,1,FALSE))</f>
        <v/>
      </c>
    </row>
    <row r="4803" spans="1:16" x14ac:dyDescent="0.25">
      <c r="A4803" s="59"/>
      <c r="B4803" s="59"/>
      <c r="C4803" s="59"/>
      <c r="D4803" s="59"/>
      <c r="E4803" s="60" t="s">
        <v>10965</v>
      </c>
      <c r="F4803" s="60"/>
      <c r="G4803" s="60" t="s">
        <v>5026</v>
      </c>
      <c r="H4803" s="60"/>
      <c r="I4803" s="59">
        <f t="shared" si="79"/>
        <v>5</v>
      </c>
      <c r="J4803" s="59" t="s">
        <v>1561</v>
      </c>
      <c r="K4803" s="61"/>
      <c r="L4803" s="62" t="s">
        <v>6737</v>
      </c>
      <c r="M4803" s="62" t="s">
        <v>5026</v>
      </c>
      <c r="N4803" s="72" t="str">
        <f>VLOOKUP(M4803,'Hulpblad KAR-parser'!A:C,2,FALSE)</f>
        <v>Soort geweld</v>
      </c>
      <c r="O4803" s="72" t="str">
        <f>IF(VLOOKUP(M4803,'Hulpblad KAR-parser'!A:C,3,FALSE)="","",VLOOKUP(M4803,'Hulpblad KAR-parser'!A:C,3,FALSE))</f>
        <v>Tegen Brw</v>
      </c>
      <c r="P4803" s="136" t="str">
        <f>IF(CONCATENATE(C4803,D4803)="","",VLOOKUP(CONCATENATE(C4803,D4803),Karakteristieken!AQ:AQ,1,FALSE))</f>
        <v/>
      </c>
    </row>
    <row r="4804" spans="1:16" x14ac:dyDescent="0.25">
      <c r="A4804" s="59">
        <v>200137927</v>
      </c>
      <c r="B4804" s="59">
        <v>200116765</v>
      </c>
      <c r="C4804" s="59" t="s">
        <v>5007</v>
      </c>
      <c r="D4804" s="59" t="s">
        <v>12207</v>
      </c>
      <c r="E4804" s="60" t="s">
        <v>12209</v>
      </c>
      <c r="F4804" s="60"/>
      <c r="G4804" s="60"/>
      <c r="H4804" s="60"/>
      <c r="I4804" s="59">
        <f t="shared" si="79"/>
        <v>25</v>
      </c>
      <c r="J4804" s="59" t="s">
        <v>1613</v>
      </c>
      <c r="K4804" s="61"/>
      <c r="L4804" s="62" t="s">
        <v>6737</v>
      </c>
      <c r="M4804" s="62" t="s">
        <v>12209</v>
      </c>
      <c r="N4804" s="72" t="str">
        <f>VLOOKUP(M4804,'Hulpblad KAR-parser'!A:C,2,FALSE)</f>
        <v>Soort geweld</v>
      </c>
      <c r="O4804" s="72" t="str">
        <f>IF(VLOOKUP(M4804,'Hulpblad KAR-parser'!A:C,3,FALSE)="","",VLOOKUP(M4804,'Hulpblad KAR-parser'!A:C,3,FALSE))</f>
        <v>Tegen LHBTI</v>
      </c>
      <c r="P4804" s="136" t="str">
        <f>IF(CONCATENATE(C4804,D4804)="","",VLOOKUP(CONCATENATE(C4804,D4804),Karakteristieken!AQ:AQ,1,FALSE))</f>
        <v>Soort geweldTegen LHBTI</v>
      </c>
    </row>
    <row r="4805" spans="1:16" x14ac:dyDescent="0.25">
      <c r="A4805" s="59"/>
      <c r="B4805" s="59"/>
      <c r="C4805" s="59"/>
      <c r="D4805" s="59"/>
      <c r="E4805" s="60" t="s">
        <v>12210</v>
      </c>
      <c r="F4805" s="60"/>
      <c r="G4805" s="60" t="s">
        <v>12209</v>
      </c>
      <c r="H4805" s="60"/>
      <c r="I4805" s="59">
        <f t="shared" si="79"/>
        <v>19</v>
      </c>
      <c r="J4805" s="59" t="s">
        <v>1561</v>
      </c>
      <c r="K4805" s="61"/>
      <c r="L4805" s="62" t="s">
        <v>6737</v>
      </c>
      <c r="M4805" s="62" t="s">
        <v>12209</v>
      </c>
      <c r="N4805" s="72" t="str">
        <f>VLOOKUP(M4805,'Hulpblad KAR-parser'!A:C,2,FALSE)</f>
        <v>Soort geweld</v>
      </c>
      <c r="O4805" s="72" t="str">
        <f>IF(VLOOKUP(M4805,'Hulpblad KAR-parser'!A:C,3,FALSE)="","",VLOOKUP(M4805,'Hulpblad KAR-parser'!A:C,3,FALSE))</f>
        <v>Tegen LHBTI</v>
      </c>
      <c r="P4805" s="136" t="str">
        <f>IF(CONCATENATE(C4805,D4805)="","",VLOOKUP(CONCATENATE(C4805,D4805),Karakteristieken!AQ:AQ,1,FALSE))</f>
        <v/>
      </c>
    </row>
    <row r="4806" spans="1:16" x14ac:dyDescent="0.25">
      <c r="A4806" s="59"/>
      <c r="B4806" s="59"/>
      <c r="C4806" s="59"/>
      <c r="D4806" s="59"/>
      <c r="E4806" s="60" t="s">
        <v>12211</v>
      </c>
      <c r="F4806" s="60"/>
      <c r="G4806" s="60" t="s">
        <v>12209</v>
      </c>
      <c r="H4806" s="60"/>
      <c r="I4806" s="59">
        <f t="shared" si="79"/>
        <v>7</v>
      </c>
      <c r="J4806" s="59" t="s">
        <v>1561</v>
      </c>
      <c r="K4806" s="61"/>
      <c r="L4806" s="62" t="s">
        <v>6737</v>
      </c>
      <c r="M4806" s="62" t="s">
        <v>12209</v>
      </c>
      <c r="N4806" s="72" t="str">
        <f>VLOOKUP(M4806,'Hulpblad KAR-parser'!A:C,2,FALSE)</f>
        <v>Soort geweld</v>
      </c>
      <c r="O4806" s="72" t="str">
        <f>IF(VLOOKUP(M4806,'Hulpblad KAR-parser'!A:C,3,FALSE)="","",VLOOKUP(M4806,'Hulpblad KAR-parser'!A:C,3,FALSE))</f>
        <v>Tegen LHBTI</v>
      </c>
      <c r="P4806" s="136" t="str">
        <f>IF(CONCATENATE(C4806,D4806)="","",VLOOKUP(CONCATENATE(C4806,D4806),Karakteristieken!AQ:AQ,1,FALSE))</f>
        <v/>
      </c>
    </row>
    <row r="4807" spans="1:16" x14ac:dyDescent="0.25">
      <c r="A4807" s="59"/>
      <c r="B4807" s="59"/>
      <c r="C4807" s="59"/>
      <c r="D4807" s="59"/>
      <c r="E4807" s="60" t="s">
        <v>12212</v>
      </c>
      <c r="F4807" s="60"/>
      <c r="G4807" s="60" t="s">
        <v>12209</v>
      </c>
      <c r="H4807" s="60"/>
      <c r="I4807" s="59">
        <f t="shared" si="79"/>
        <v>9</v>
      </c>
      <c r="J4807" s="59" t="s">
        <v>1561</v>
      </c>
      <c r="K4807" s="61"/>
      <c r="L4807" s="62" t="s">
        <v>6737</v>
      </c>
      <c r="M4807" s="62" t="s">
        <v>12209</v>
      </c>
      <c r="N4807" s="72" t="str">
        <f>VLOOKUP(M4807,'Hulpblad KAR-parser'!A:C,2,FALSE)</f>
        <v>Soort geweld</v>
      </c>
      <c r="O4807" s="72" t="str">
        <f>IF(VLOOKUP(M4807,'Hulpblad KAR-parser'!A:C,3,FALSE)="","",VLOOKUP(M4807,'Hulpblad KAR-parser'!A:C,3,FALSE))</f>
        <v>Tegen LHBTI</v>
      </c>
      <c r="P4807" s="136" t="str">
        <f>IF(CONCATENATE(C4807,D4807)="","",VLOOKUP(CONCATENATE(C4807,D4807),Karakteristieken!AQ:AQ,1,FALSE))</f>
        <v/>
      </c>
    </row>
    <row r="4808" spans="1:16" x14ac:dyDescent="0.25">
      <c r="A4808" s="59">
        <v>200110894</v>
      </c>
      <c r="B4808" s="59">
        <v>200099235</v>
      </c>
      <c r="C4808" s="59" t="s">
        <v>5007</v>
      </c>
      <c r="D4808" s="59" t="s">
        <v>5027</v>
      </c>
      <c r="E4808" s="60" t="s">
        <v>5029</v>
      </c>
      <c r="F4808" s="60"/>
      <c r="G4808" s="60"/>
      <c r="H4808" s="60"/>
      <c r="I4808" s="59">
        <f t="shared" si="79"/>
        <v>22</v>
      </c>
      <c r="J4808" s="59" t="s">
        <v>1613</v>
      </c>
      <c r="K4808" s="61"/>
      <c r="L4808" s="62" t="s">
        <v>6737</v>
      </c>
      <c r="M4808" s="62" t="s">
        <v>5029</v>
      </c>
      <c r="N4808" s="72" t="str">
        <f>VLOOKUP(M4808,'Hulpblad KAR-parser'!A:C,2,FALSE)</f>
        <v>Soort geweld</v>
      </c>
      <c r="O4808" s="72" t="str">
        <f>IF(VLOOKUP(M4808,'Hulpblad KAR-parser'!A:C,3,FALSE)="","",VLOOKUP(M4808,'Hulpblad KAR-parser'!A:C,3,FALSE))</f>
        <v>Tegen OV</v>
      </c>
      <c r="P4808" s="136" t="str">
        <f>IF(CONCATENATE(C4808,D4808)="","",VLOOKUP(CONCATENATE(C4808,D4808),Karakteristieken!AQ:AQ,1,FALSE))</f>
        <v>Soort geweldTegen OV</v>
      </c>
    </row>
    <row r="4809" spans="1:16" x14ac:dyDescent="0.25">
      <c r="A4809" s="59"/>
      <c r="B4809" s="59"/>
      <c r="C4809" s="59"/>
      <c r="D4809" s="59"/>
      <c r="E4809" s="60" t="s">
        <v>10966</v>
      </c>
      <c r="F4809" s="60"/>
      <c r="G4809" s="60" t="s">
        <v>5029</v>
      </c>
      <c r="H4809" s="60"/>
      <c r="I4809" s="59">
        <f t="shared" si="79"/>
        <v>16</v>
      </c>
      <c r="J4809" s="59" t="s">
        <v>1561</v>
      </c>
      <c r="K4809" s="61"/>
      <c r="L4809" s="62" t="s">
        <v>6737</v>
      </c>
      <c r="M4809" s="62" t="s">
        <v>5029</v>
      </c>
      <c r="N4809" s="72" t="str">
        <f>VLOOKUP(M4809,'Hulpblad KAR-parser'!A:C,2,FALSE)</f>
        <v>Soort geweld</v>
      </c>
      <c r="O4809" s="72" t="str">
        <f>IF(VLOOKUP(M4809,'Hulpblad KAR-parser'!A:C,3,FALSE)="","",VLOOKUP(M4809,'Hulpblad KAR-parser'!A:C,3,FALSE))</f>
        <v>Tegen OV</v>
      </c>
      <c r="P4809" s="136" t="str">
        <f>IF(CONCATENATE(C4809,D4809)="","",VLOOKUP(CONCATENATE(C4809,D4809),Karakteristieken!AQ:AQ,1,FALSE))</f>
        <v/>
      </c>
    </row>
    <row r="4810" spans="1:16" x14ac:dyDescent="0.25">
      <c r="A4810" s="59"/>
      <c r="B4810" s="59"/>
      <c r="C4810" s="59"/>
      <c r="D4810" s="59"/>
      <c r="E4810" s="60" t="s">
        <v>10967</v>
      </c>
      <c r="F4810" s="60"/>
      <c r="G4810" s="60" t="s">
        <v>5029</v>
      </c>
      <c r="H4810" s="60"/>
      <c r="I4810" s="59">
        <f t="shared" si="79"/>
        <v>5</v>
      </c>
      <c r="J4810" s="59" t="s">
        <v>1561</v>
      </c>
      <c r="K4810" s="61"/>
      <c r="L4810" s="62" t="s">
        <v>6737</v>
      </c>
      <c r="M4810" s="62" t="s">
        <v>5029</v>
      </c>
      <c r="N4810" s="72" t="str">
        <f>VLOOKUP(M4810,'Hulpblad KAR-parser'!A:C,2,FALSE)</f>
        <v>Soort geweld</v>
      </c>
      <c r="O4810" s="72" t="str">
        <f>IF(VLOOKUP(M4810,'Hulpblad KAR-parser'!A:C,3,FALSE)="","",VLOOKUP(M4810,'Hulpblad KAR-parser'!A:C,3,FALSE))</f>
        <v>Tegen OV</v>
      </c>
      <c r="P4810" s="136" t="str">
        <f>IF(CONCATENATE(C4810,D4810)="","",VLOOKUP(CONCATENATE(C4810,D4810),Karakteristieken!AQ:AQ,1,FALSE))</f>
        <v/>
      </c>
    </row>
    <row r="4811" spans="1:16" x14ac:dyDescent="0.25">
      <c r="A4811" s="59"/>
      <c r="B4811" s="59"/>
      <c r="C4811" s="59"/>
      <c r="D4811" s="59"/>
      <c r="E4811" s="60" t="s">
        <v>10968</v>
      </c>
      <c r="F4811" s="60"/>
      <c r="G4811" s="60" t="s">
        <v>5029</v>
      </c>
      <c r="H4811" s="60"/>
      <c r="I4811" s="59">
        <f t="shared" si="79"/>
        <v>5</v>
      </c>
      <c r="J4811" s="59" t="s">
        <v>1561</v>
      </c>
      <c r="K4811" s="61"/>
      <c r="L4811" s="62" t="s">
        <v>6737</v>
      </c>
      <c r="M4811" s="62" t="s">
        <v>5029</v>
      </c>
      <c r="N4811" s="72" t="str">
        <f>VLOOKUP(M4811,'Hulpblad KAR-parser'!A:C,2,FALSE)</f>
        <v>Soort geweld</v>
      </c>
      <c r="O4811" s="72" t="str">
        <f>IF(VLOOKUP(M4811,'Hulpblad KAR-parser'!A:C,3,FALSE)="","",VLOOKUP(M4811,'Hulpblad KAR-parser'!A:C,3,FALSE))</f>
        <v>Tegen OV</v>
      </c>
      <c r="P4811" s="136" t="str">
        <f>IF(CONCATENATE(C4811,D4811)="","",VLOOKUP(CONCATENATE(C4811,D4811),Karakteristieken!AQ:AQ,1,FALSE))</f>
        <v/>
      </c>
    </row>
    <row r="4812" spans="1:16" x14ac:dyDescent="0.25">
      <c r="A4812" s="59">
        <v>200110895</v>
      </c>
      <c r="B4812" s="59">
        <v>200099236</v>
      </c>
      <c r="C4812" s="59" t="s">
        <v>5007</v>
      </c>
      <c r="D4812" s="59" t="s">
        <v>5030</v>
      </c>
      <c r="E4812" s="60" t="s">
        <v>5032</v>
      </c>
      <c r="F4812" s="60"/>
      <c r="G4812" s="60"/>
      <c r="H4812" s="60"/>
      <c r="I4812" s="59">
        <f t="shared" si="79"/>
        <v>23</v>
      </c>
      <c r="J4812" s="59" t="s">
        <v>1613</v>
      </c>
      <c r="K4812" s="61"/>
      <c r="L4812" s="62" t="s">
        <v>6737</v>
      </c>
      <c r="M4812" s="62" t="s">
        <v>5032</v>
      </c>
      <c r="N4812" s="72" t="str">
        <f>VLOOKUP(M4812,'Hulpblad KAR-parser'!A:C,2,FALSE)</f>
        <v>Soort geweld</v>
      </c>
      <c r="O4812" s="72" t="str">
        <f>IF(VLOOKUP(M4812,'Hulpblad KAR-parser'!A:C,3,FALSE)="","",VLOOKUP(M4812,'Hulpblad KAR-parser'!A:C,3,FALSE))</f>
        <v>Tegen Pol</v>
      </c>
      <c r="P4812" s="136" t="str">
        <f>IF(CONCATENATE(C4812,D4812)="","",VLOOKUP(CONCATENATE(C4812,D4812),Karakteristieken!AQ:AQ,1,FALSE))</f>
        <v>Soort geweldTegen Pol</v>
      </c>
    </row>
    <row r="4813" spans="1:16" x14ac:dyDescent="0.25">
      <c r="A4813" s="59"/>
      <c r="B4813" s="59"/>
      <c r="C4813" s="59"/>
      <c r="D4813" s="59"/>
      <c r="E4813" s="60" t="s">
        <v>10969</v>
      </c>
      <c r="F4813" s="60"/>
      <c r="G4813" s="60" t="s">
        <v>5032</v>
      </c>
      <c r="H4813" s="60"/>
      <c r="I4813" s="59">
        <f t="shared" si="79"/>
        <v>17</v>
      </c>
      <c r="J4813" s="59" t="s">
        <v>1561</v>
      </c>
      <c r="K4813" s="61"/>
      <c r="L4813" s="62" t="s">
        <v>6737</v>
      </c>
      <c r="M4813" s="62" t="s">
        <v>5032</v>
      </c>
      <c r="N4813" s="72" t="str">
        <f>VLOOKUP(M4813,'Hulpblad KAR-parser'!A:C,2,FALSE)</f>
        <v>Soort geweld</v>
      </c>
      <c r="O4813" s="72" t="str">
        <f>IF(VLOOKUP(M4813,'Hulpblad KAR-parser'!A:C,3,FALSE)="","",VLOOKUP(M4813,'Hulpblad KAR-parser'!A:C,3,FALSE))</f>
        <v>Tegen Pol</v>
      </c>
      <c r="P4813" s="136" t="str">
        <f>IF(CONCATENATE(C4813,D4813)="","",VLOOKUP(CONCATENATE(C4813,D4813),Karakteristieken!AQ:AQ,1,FALSE))</f>
        <v/>
      </c>
    </row>
    <row r="4814" spans="1:16" x14ac:dyDescent="0.25">
      <c r="A4814" s="59"/>
      <c r="B4814" s="59"/>
      <c r="C4814" s="59"/>
      <c r="D4814" s="59"/>
      <c r="E4814" s="60" t="s">
        <v>10970</v>
      </c>
      <c r="F4814" s="60"/>
      <c r="G4814" s="60" t="s">
        <v>5032</v>
      </c>
      <c r="H4814" s="60"/>
      <c r="I4814" s="59">
        <f t="shared" si="79"/>
        <v>6</v>
      </c>
      <c r="J4814" s="59" t="s">
        <v>1561</v>
      </c>
      <c r="K4814" s="61"/>
      <c r="L4814" s="62" t="s">
        <v>6737</v>
      </c>
      <c r="M4814" s="62" t="s">
        <v>5032</v>
      </c>
      <c r="N4814" s="72" t="str">
        <f>VLOOKUP(M4814,'Hulpblad KAR-parser'!A:C,2,FALSE)</f>
        <v>Soort geweld</v>
      </c>
      <c r="O4814" s="72" t="str">
        <f>IF(VLOOKUP(M4814,'Hulpblad KAR-parser'!A:C,3,FALSE)="","",VLOOKUP(M4814,'Hulpblad KAR-parser'!A:C,3,FALSE))</f>
        <v>Tegen Pol</v>
      </c>
      <c r="P4814" s="136" t="str">
        <f>IF(CONCATENATE(C4814,D4814)="","",VLOOKUP(CONCATENATE(C4814,D4814),Karakteristieken!AQ:AQ,1,FALSE))</f>
        <v/>
      </c>
    </row>
    <row r="4815" spans="1:16" x14ac:dyDescent="0.25">
      <c r="A4815" s="59"/>
      <c r="B4815" s="59"/>
      <c r="C4815" s="59"/>
      <c r="D4815" s="59"/>
      <c r="E4815" s="60" t="s">
        <v>10971</v>
      </c>
      <c r="F4815" s="60"/>
      <c r="G4815" s="60" t="s">
        <v>5032</v>
      </c>
      <c r="H4815" s="60"/>
      <c r="I4815" s="59">
        <f t="shared" si="79"/>
        <v>5</v>
      </c>
      <c r="J4815" s="59" t="s">
        <v>1561</v>
      </c>
      <c r="K4815" s="61"/>
      <c r="L4815" s="62" t="s">
        <v>6737</v>
      </c>
      <c r="M4815" s="62" t="s">
        <v>5032</v>
      </c>
      <c r="N4815" s="72" t="str">
        <f>VLOOKUP(M4815,'Hulpblad KAR-parser'!A:C,2,FALSE)</f>
        <v>Soort geweld</v>
      </c>
      <c r="O4815" s="72" t="str">
        <f>IF(VLOOKUP(M4815,'Hulpblad KAR-parser'!A:C,3,FALSE)="","",VLOOKUP(M4815,'Hulpblad KAR-parser'!A:C,3,FALSE))</f>
        <v>Tegen Pol</v>
      </c>
      <c r="P4815" s="136" t="str">
        <f>IF(CONCATENATE(C4815,D4815)="","",VLOOKUP(CONCATENATE(C4815,D4815),Karakteristieken!AQ:AQ,1,FALSE))</f>
        <v/>
      </c>
    </row>
    <row r="4816" spans="1:16" x14ac:dyDescent="0.25">
      <c r="A4816" s="59">
        <v>200110896</v>
      </c>
      <c r="B4816" s="59">
        <v>200099237</v>
      </c>
      <c r="C4816" s="59" t="s">
        <v>5007</v>
      </c>
      <c r="D4816" s="59" t="s">
        <v>5033</v>
      </c>
      <c r="E4816" s="60" t="s">
        <v>5035</v>
      </c>
      <c r="F4816" s="60"/>
      <c r="G4816" s="60"/>
      <c r="H4816" s="60"/>
      <c r="I4816" s="59">
        <f t="shared" si="79"/>
        <v>24</v>
      </c>
      <c r="J4816" s="59" t="s">
        <v>1613</v>
      </c>
      <c r="K4816" s="61"/>
      <c r="L4816" s="62" t="s">
        <v>6737</v>
      </c>
      <c r="M4816" s="62" t="s">
        <v>5035</v>
      </c>
      <c r="N4816" s="72" t="str">
        <f>VLOOKUP(M4816,'Hulpblad KAR-parser'!A:C,2,FALSE)</f>
        <v>Soort geweld</v>
      </c>
      <c r="O4816" s="72" t="str">
        <f>IF(VLOOKUP(M4816,'Hulpblad KAR-parser'!A:C,3,FALSE)="","",VLOOKUP(M4816,'Hulpblad KAR-parser'!A:C,3,FALSE))</f>
        <v>Tegen taxi</v>
      </c>
      <c r="P4816" s="136" t="str">
        <f>IF(CONCATENATE(C4816,D4816)="","",VLOOKUP(CONCATENATE(C4816,D4816),Karakteristieken!AQ:AQ,1,FALSE))</f>
        <v>Soort geweldTegen taxi</v>
      </c>
    </row>
    <row r="4817" spans="1:16" x14ac:dyDescent="0.25">
      <c r="A4817" s="59"/>
      <c r="B4817" s="59"/>
      <c r="C4817" s="59"/>
      <c r="D4817" s="59"/>
      <c r="E4817" s="60" t="s">
        <v>10972</v>
      </c>
      <c r="F4817" s="60"/>
      <c r="G4817" s="60" t="s">
        <v>5035</v>
      </c>
      <c r="H4817" s="60"/>
      <c r="I4817" s="59">
        <f t="shared" si="79"/>
        <v>18</v>
      </c>
      <c r="J4817" s="59" t="s">
        <v>1561</v>
      </c>
      <c r="K4817" s="61"/>
      <c r="L4817" s="62" t="s">
        <v>6737</v>
      </c>
      <c r="M4817" s="62" t="s">
        <v>5035</v>
      </c>
      <c r="N4817" s="72" t="str">
        <f>VLOOKUP(M4817,'Hulpblad KAR-parser'!A:C,2,FALSE)</f>
        <v>Soort geweld</v>
      </c>
      <c r="O4817" s="72" t="str">
        <f>IF(VLOOKUP(M4817,'Hulpblad KAR-parser'!A:C,3,FALSE)="","",VLOOKUP(M4817,'Hulpblad KAR-parser'!A:C,3,FALSE))</f>
        <v>Tegen taxi</v>
      </c>
      <c r="P4817" s="136" t="str">
        <f>IF(CONCATENATE(C4817,D4817)="","",VLOOKUP(CONCATENATE(C4817,D4817),Karakteristieken!AQ:AQ,1,FALSE))</f>
        <v/>
      </c>
    </row>
    <row r="4818" spans="1:16" x14ac:dyDescent="0.25">
      <c r="A4818" s="59"/>
      <c r="B4818" s="59"/>
      <c r="C4818" s="59"/>
      <c r="D4818" s="59"/>
      <c r="E4818" s="60" t="s">
        <v>10973</v>
      </c>
      <c r="F4818" s="60"/>
      <c r="G4818" s="60" t="s">
        <v>5035</v>
      </c>
      <c r="H4818" s="60"/>
      <c r="I4818" s="59">
        <f t="shared" si="79"/>
        <v>5</v>
      </c>
      <c r="J4818" s="59" t="s">
        <v>1561</v>
      </c>
      <c r="K4818" s="61"/>
      <c r="L4818" s="62" t="s">
        <v>6737</v>
      </c>
      <c r="M4818" s="62" t="s">
        <v>5035</v>
      </c>
      <c r="N4818" s="72" t="str">
        <f>VLOOKUP(M4818,'Hulpblad KAR-parser'!A:C,2,FALSE)</f>
        <v>Soort geweld</v>
      </c>
      <c r="O4818" s="72" t="str">
        <f>IF(VLOOKUP(M4818,'Hulpblad KAR-parser'!A:C,3,FALSE)="","",VLOOKUP(M4818,'Hulpblad KAR-parser'!A:C,3,FALSE))</f>
        <v>Tegen taxi</v>
      </c>
      <c r="P4818" s="136" t="str">
        <f>IF(CONCATENATE(C4818,D4818)="","",VLOOKUP(CONCATENATE(C4818,D4818),Karakteristieken!AQ:AQ,1,FALSE))</f>
        <v/>
      </c>
    </row>
    <row r="4819" spans="1:16" x14ac:dyDescent="0.25">
      <c r="A4819" s="59"/>
      <c r="B4819" s="59"/>
      <c r="C4819" s="59"/>
      <c r="D4819" s="59"/>
      <c r="E4819" s="60" t="s">
        <v>10974</v>
      </c>
      <c r="F4819" s="60"/>
      <c r="G4819" s="60" t="s">
        <v>5035</v>
      </c>
      <c r="H4819" s="60"/>
      <c r="I4819" s="59">
        <f t="shared" si="79"/>
        <v>5</v>
      </c>
      <c r="J4819" s="59" t="s">
        <v>1561</v>
      </c>
      <c r="K4819" s="61"/>
      <c r="L4819" s="62" t="s">
        <v>6737</v>
      </c>
      <c r="M4819" s="62" t="s">
        <v>5035</v>
      </c>
      <c r="N4819" s="72" t="str">
        <f>VLOOKUP(M4819,'Hulpblad KAR-parser'!A:C,2,FALSE)</f>
        <v>Soort geweld</v>
      </c>
      <c r="O4819" s="72" t="str">
        <f>IF(VLOOKUP(M4819,'Hulpblad KAR-parser'!A:C,3,FALSE)="","",VLOOKUP(M4819,'Hulpblad KAR-parser'!A:C,3,FALSE))</f>
        <v>Tegen taxi</v>
      </c>
      <c r="P4819" s="136" t="str">
        <f>IF(CONCATENATE(C4819,D4819)="","",VLOOKUP(CONCATENATE(C4819,D4819),Karakteristieken!AQ:AQ,1,FALSE))</f>
        <v/>
      </c>
    </row>
    <row r="4820" spans="1:16" x14ac:dyDescent="0.25">
      <c r="A4820" s="59">
        <v>200110897</v>
      </c>
      <c r="B4820" s="59">
        <v>200099238</v>
      </c>
      <c r="C4820" s="59" t="s">
        <v>5007</v>
      </c>
      <c r="D4820" s="59" t="s">
        <v>5036</v>
      </c>
      <c r="E4820" s="60" t="s">
        <v>5038</v>
      </c>
      <c r="F4820" s="60"/>
      <c r="G4820" s="60"/>
      <c r="H4820" s="60"/>
      <c r="I4820" s="59">
        <f t="shared" si="79"/>
        <v>21</v>
      </c>
      <c r="J4820" s="59" t="s">
        <v>1613</v>
      </c>
      <c r="K4820" s="61"/>
      <c r="L4820" s="62" t="s">
        <v>6737</v>
      </c>
      <c r="M4820" s="62" t="s">
        <v>5038</v>
      </c>
      <c r="N4820" s="72" t="str">
        <f>VLOOKUP(M4820,'Hulpblad KAR-parser'!A:C,2,FALSE)</f>
        <v>Soort geweld</v>
      </c>
      <c r="O4820" s="72" t="str">
        <f>IF(VLOOKUP(M4820,'Hulpblad KAR-parser'!A:C,3,FALSE)="","",VLOOKUP(M4820,'Hulpblad KAR-parser'!A:C,3,FALSE))</f>
        <v>Verbaal</v>
      </c>
      <c r="P4820" s="136" t="str">
        <f>IF(CONCATENATE(C4820,D4820)="","",VLOOKUP(CONCATENATE(C4820,D4820),Karakteristieken!AQ:AQ,1,FALSE))</f>
        <v>Soort geweldVerbaal</v>
      </c>
    </row>
    <row r="4821" spans="1:16" x14ac:dyDescent="0.25">
      <c r="A4821" s="59"/>
      <c r="B4821" s="59"/>
      <c r="C4821" s="59"/>
      <c r="D4821" s="59"/>
      <c r="E4821" s="60" t="s">
        <v>10975</v>
      </c>
      <c r="F4821" s="60"/>
      <c r="G4821" s="60" t="s">
        <v>5038</v>
      </c>
      <c r="H4821" s="60"/>
      <c r="I4821" s="59">
        <f t="shared" si="79"/>
        <v>5</v>
      </c>
      <c r="J4821" s="59" t="s">
        <v>1561</v>
      </c>
      <c r="K4821" s="61"/>
      <c r="L4821" s="62" t="s">
        <v>6737</v>
      </c>
      <c r="M4821" s="62" t="s">
        <v>5038</v>
      </c>
      <c r="N4821" s="72" t="str">
        <f>VLOOKUP(M4821,'Hulpblad KAR-parser'!A:C,2,FALSE)</f>
        <v>Soort geweld</v>
      </c>
      <c r="O4821" s="72" t="str">
        <f>IF(VLOOKUP(M4821,'Hulpblad KAR-parser'!A:C,3,FALSE)="","",VLOOKUP(M4821,'Hulpblad KAR-parser'!A:C,3,FALSE))</f>
        <v>Verbaal</v>
      </c>
      <c r="P4821" s="136" t="str">
        <f>IF(CONCATENATE(C4821,D4821)="","",VLOOKUP(CONCATENATE(C4821,D4821),Karakteristieken!AQ:AQ,1,FALSE))</f>
        <v/>
      </c>
    </row>
    <row r="4822" spans="1:16" x14ac:dyDescent="0.25">
      <c r="A4822" s="59"/>
      <c r="B4822" s="59"/>
      <c r="C4822" s="59"/>
      <c r="D4822" s="59"/>
      <c r="E4822" s="60" t="s">
        <v>10976</v>
      </c>
      <c r="F4822" s="60"/>
      <c r="G4822" s="60" t="s">
        <v>5038</v>
      </c>
      <c r="H4822" s="60"/>
      <c r="I4822" s="59">
        <f t="shared" si="79"/>
        <v>6</v>
      </c>
      <c r="J4822" s="59" t="s">
        <v>1561</v>
      </c>
      <c r="K4822" s="61"/>
      <c r="L4822" s="62" t="s">
        <v>6737</v>
      </c>
      <c r="M4822" s="62" t="s">
        <v>5038</v>
      </c>
      <c r="N4822" s="72" t="str">
        <f>VLOOKUP(M4822,'Hulpblad KAR-parser'!A:C,2,FALSE)</f>
        <v>Soort geweld</v>
      </c>
      <c r="O4822" s="72" t="str">
        <f>IF(VLOOKUP(M4822,'Hulpblad KAR-parser'!A:C,3,FALSE)="","",VLOOKUP(M4822,'Hulpblad KAR-parser'!A:C,3,FALSE))</f>
        <v>Verbaal</v>
      </c>
      <c r="P4822" s="136" t="str">
        <f>IF(CONCATENATE(C4822,D4822)="","",VLOOKUP(CONCATENATE(C4822,D4822),Karakteristieken!AQ:AQ,1,FALSE))</f>
        <v/>
      </c>
    </row>
    <row r="4823" spans="1:16" x14ac:dyDescent="0.25">
      <c r="A4823" s="59"/>
      <c r="B4823" s="59"/>
      <c r="C4823" s="59"/>
      <c r="D4823" s="59"/>
      <c r="E4823" s="60" t="s">
        <v>10977</v>
      </c>
      <c r="F4823" s="60"/>
      <c r="G4823" s="60" t="s">
        <v>5038</v>
      </c>
      <c r="H4823" s="60"/>
      <c r="I4823" s="59">
        <f t="shared" si="79"/>
        <v>15</v>
      </c>
      <c r="J4823" s="59" t="s">
        <v>1561</v>
      </c>
      <c r="K4823" s="61"/>
      <c r="L4823" s="62" t="s">
        <v>6737</v>
      </c>
      <c r="M4823" s="62" t="s">
        <v>5038</v>
      </c>
      <c r="N4823" s="72" t="str">
        <f>VLOOKUP(M4823,'Hulpblad KAR-parser'!A:C,2,FALSE)</f>
        <v>Soort geweld</v>
      </c>
      <c r="O4823" s="72" t="str">
        <f>IF(VLOOKUP(M4823,'Hulpblad KAR-parser'!A:C,3,FALSE)="","",VLOOKUP(M4823,'Hulpblad KAR-parser'!A:C,3,FALSE))</f>
        <v>Verbaal</v>
      </c>
      <c r="P4823" s="136" t="str">
        <f>IF(CONCATENATE(C4823,D4823)="","",VLOOKUP(CONCATENATE(C4823,D4823),Karakteristieken!AQ:AQ,1,FALSE))</f>
        <v/>
      </c>
    </row>
    <row r="4824" spans="1:16" x14ac:dyDescent="0.25">
      <c r="A4824" s="59">
        <v>200110898</v>
      </c>
      <c r="B4824" s="59">
        <v>200099239</v>
      </c>
      <c r="C4824" s="59" t="s">
        <v>5039</v>
      </c>
      <c r="D4824" s="59"/>
      <c r="E4824" s="60" t="s">
        <v>5041</v>
      </c>
      <c r="F4824" s="60"/>
      <c r="G4824" s="60"/>
      <c r="H4824" s="60"/>
      <c r="I4824" s="59">
        <f t="shared" si="79"/>
        <v>11</v>
      </c>
      <c r="J4824" s="59" t="s">
        <v>1613</v>
      </c>
      <c r="K4824" s="61"/>
      <c r="L4824" s="62" t="s">
        <v>6737</v>
      </c>
      <c r="M4824" s="62" t="s">
        <v>5041</v>
      </c>
      <c r="N4824" s="72" t="str">
        <f>VLOOKUP(M4824,'Hulpblad KAR-parser'!A:C,2,FALSE)</f>
        <v>Soort goed</v>
      </c>
      <c r="O4824" s="72" t="str">
        <f>IF(VLOOKUP(M4824,'Hulpblad KAR-parser'!A:C,3,FALSE)="","",VLOOKUP(M4824,'Hulpblad KAR-parser'!A:C,3,FALSE))</f>
        <v/>
      </c>
      <c r="P4824" s="136" t="str">
        <f>IF(CONCATENATE(C4824,D4824)="","",VLOOKUP(CONCATENATE(C4824,D4824),Karakteristieken!AQ:AQ,1,FALSE))</f>
        <v>Soort goed</v>
      </c>
    </row>
    <row r="4825" spans="1:16" x14ac:dyDescent="0.25">
      <c r="A4825" s="59"/>
      <c r="B4825" s="59"/>
      <c r="C4825" s="59"/>
      <c r="D4825" s="59"/>
      <c r="E4825" s="60" t="s">
        <v>10979</v>
      </c>
      <c r="F4825" s="60"/>
      <c r="G4825" s="60" t="s">
        <v>5041</v>
      </c>
      <c r="H4825" s="60"/>
      <c r="I4825" s="59">
        <f t="shared" si="79"/>
        <v>5</v>
      </c>
      <c r="J4825" s="59" t="s">
        <v>1561</v>
      </c>
      <c r="K4825" s="61"/>
      <c r="L4825" s="62" t="s">
        <v>6737</v>
      </c>
      <c r="M4825" s="62" t="s">
        <v>5041</v>
      </c>
      <c r="N4825" s="72" t="str">
        <f>VLOOKUP(M4825,'Hulpblad KAR-parser'!A:C,2,FALSE)</f>
        <v>Soort goed</v>
      </c>
      <c r="O4825" s="72" t="str">
        <f>IF(VLOOKUP(M4825,'Hulpblad KAR-parser'!A:C,3,FALSE)="","",VLOOKUP(M4825,'Hulpblad KAR-parser'!A:C,3,FALSE))</f>
        <v/>
      </c>
      <c r="P4825" s="136" t="str">
        <f>IF(CONCATENATE(C4825,D4825)="","",VLOOKUP(CONCATENATE(C4825,D4825),Karakteristieken!AQ:AQ,1,FALSE))</f>
        <v/>
      </c>
    </row>
    <row r="4826" spans="1:16" x14ac:dyDescent="0.25">
      <c r="A4826" s="67">
        <v>200110899</v>
      </c>
      <c r="B4826" s="67">
        <v>200099240</v>
      </c>
      <c r="C4826" s="67" t="s">
        <v>5042</v>
      </c>
      <c r="D4826" s="67"/>
      <c r="E4826" s="68" t="s">
        <v>6516</v>
      </c>
      <c r="F4826" s="68"/>
      <c r="G4826" s="68"/>
      <c r="H4826" s="68"/>
      <c r="I4826" s="67">
        <f t="shared" si="79"/>
        <v>14</v>
      </c>
      <c r="J4826" s="67" t="s">
        <v>1613</v>
      </c>
      <c r="K4826" s="91" t="s">
        <v>12550</v>
      </c>
      <c r="L4826" s="62" t="s">
        <v>6737</v>
      </c>
      <c r="M4826" s="62" t="s">
        <v>6516</v>
      </c>
      <c r="N4826" s="72" t="e">
        <f>VLOOKUP(M4826,'Hulpblad KAR-parser'!A:C,2,FALSE)</f>
        <v>#N/A</v>
      </c>
      <c r="O4826" s="72" t="e">
        <f>IF(VLOOKUP(M4826,'Hulpblad KAR-parser'!A:C,3,FALSE)="","",VLOOKUP(M4826,'Hulpblad KAR-parser'!A:C,3,FALSE))</f>
        <v>#N/A</v>
      </c>
      <c r="P4826" s="136" t="e">
        <f>IF(CONCATENATE(C4826,D4826)="","",VLOOKUP(CONCATENATE(C4826,D4826),Karakteristieken!AQ:AQ,1,FALSE))</f>
        <v>#N/A</v>
      </c>
    </row>
    <row r="4827" spans="1:16" x14ac:dyDescent="0.25">
      <c r="A4827" s="67"/>
      <c r="B4827" s="67"/>
      <c r="C4827" s="67"/>
      <c r="D4827" s="67"/>
      <c r="E4827" s="68" t="s">
        <v>10982</v>
      </c>
      <c r="F4827" s="68"/>
      <c r="G4827" s="68" t="s">
        <v>6516</v>
      </c>
      <c r="H4827" s="68"/>
      <c r="I4827" s="67">
        <f t="shared" si="79"/>
        <v>6</v>
      </c>
      <c r="J4827" s="67" t="s">
        <v>1561</v>
      </c>
      <c r="K4827" s="91" t="s">
        <v>12550</v>
      </c>
      <c r="L4827" s="62" t="s">
        <v>6737</v>
      </c>
      <c r="M4827" s="62" t="s">
        <v>6516</v>
      </c>
      <c r="N4827" s="72" t="e">
        <f>VLOOKUP(M4827,'Hulpblad KAR-parser'!A:C,2,FALSE)</f>
        <v>#N/A</v>
      </c>
      <c r="O4827" s="72" t="e">
        <f>IF(VLOOKUP(M4827,'Hulpblad KAR-parser'!A:C,3,FALSE)="","",VLOOKUP(M4827,'Hulpblad KAR-parser'!A:C,3,FALSE))</f>
        <v>#N/A</v>
      </c>
      <c r="P4827" s="136" t="str">
        <f>IF(CONCATENATE(C4827,D4827)="","",VLOOKUP(CONCATENATE(C4827,D4827),Karakteristieken!AQ:AQ,1,FALSE))</f>
        <v/>
      </c>
    </row>
    <row r="4828" spans="1:16" x14ac:dyDescent="0.25">
      <c r="A4828" s="59">
        <v>200110900</v>
      </c>
      <c r="B4828" s="59">
        <v>200099241</v>
      </c>
      <c r="C4828" s="59" t="s">
        <v>5042</v>
      </c>
      <c r="D4828" s="59" t="s">
        <v>5043</v>
      </c>
      <c r="E4828" s="60" t="s">
        <v>5046</v>
      </c>
      <c r="F4828" s="60"/>
      <c r="G4828" s="60"/>
      <c r="H4828" s="60"/>
      <c r="I4828" s="59">
        <f t="shared" si="79"/>
        <v>24</v>
      </c>
      <c r="J4828" s="59" t="s">
        <v>1613</v>
      </c>
      <c r="K4828" s="61"/>
      <c r="L4828" s="62" t="s">
        <v>6737</v>
      </c>
      <c r="M4828" s="62" t="s">
        <v>5046</v>
      </c>
      <c r="N4828" s="72" t="str">
        <f>VLOOKUP(M4828,'Hulpblad KAR-parser'!A:C,2,FALSE)</f>
        <v>Soort inbraak</v>
      </c>
      <c r="O4828" s="72" t="str">
        <f>IF(VLOOKUP(M4828,'Hulpblad KAR-parser'!A:C,3,FALSE)="","",VLOOKUP(M4828,'Hulpblad KAR-parser'!A:C,3,FALSE))</f>
        <v>Plofkraak</v>
      </c>
      <c r="P4828" s="136" t="str">
        <f>IF(CONCATENATE(C4828,D4828)="","",VLOOKUP(CONCATENATE(C4828,D4828),Karakteristieken!AQ:AQ,1,FALSE))</f>
        <v>Soort inbraakPlofkraak</v>
      </c>
    </row>
    <row r="4829" spans="1:16" x14ac:dyDescent="0.25">
      <c r="A4829" s="59"/>
      <c r="B4829" s="59"/>
      <c r="C4829" s="59"/>
      <c r="D4829" s="59"/>
      <c r="E4829" s="60" t="s">
        <v>10980</v>
      </c>
      <c r="F4829" s="60"/>
      <c r="G4829" s="60" t="s">
        <v>5046</v>
      </c>
      <c r="H4829" s="60"/>
      <c r="I4829" s="59">
        <f t="shared" si="79"/>
        <v>7</v>
      </c>
      <c r="J4829" s="59" t="s">
        <v>1561</v>
      </c>
      <c r="K4829" s="61"/>
      <c r="L4829" s="62" t="s">
        <v>6737</v>
      </c>
      <c r="M4829" s="62" t="s">
        <v>5046</v>
      </c>
      <c r="N4829" s="72" t="str">
        <f>VLOOKUP(M4829,'Hulpblad KAR-parser'!A:C,2,FALSE)</f>
        <v>Soort inbraak</v>
      </c>
      <c r="O4829" s="72" t="str">
        <f>IF(VLOOKUP(M4829,'Hulpblad KAR-parser'!A:C,3,FALSE)="","",VLOOKUP(M4829,'Hulpblad KAR-parser'!A:C,3,FALSE))</f>
        <v>Plofkraak</v>
      </c>
      <c r="P4829" s="136" t="str">
        <f>IF(CONCATENATE(C4829,D4829)="","",VLOOKUP(CONCATENATE(C4829,D4829),Karakteristieken!AQ:AQ,1,FALSE))</f>
        <v/>
      </c>
    </row>
    <row r="4830" spans="1:16" x14ac:dyDescent="0.25">
      <c r="A4830" s="59">
        <v>200110901</v>
      </c>
      <c r="B4830" s="59">
        <v>200099242</v>
      </c>
      <c r="C4830" s="59" t="s">
        <v>5042</v>
      </c>
      <c r="D4830" s="59" t="s">
        <v>5047</v>
      </c>
      <c r="E4830" s="60" t="s">
        <v>5049</v>
      </c>
      <c r="F4830" s="60"/>
      <c r="G4830" s="60"/>
      <c r="H4830" s="60"/>
      <c r="I4830" s="59">
        <f t="shared" si="79"/>
        <v>23</v>
      </c>
      <c r="J4830" s="59" t="s">
        <v>1613</v>
      </c>
      <c r="K4830" s="61"/>
      <c r="L4830" s="62" t="s">
        <v>6737</v>
      </c>
      <c r="M4830" s="62" t="s">
        <v>5049</v>
      </c>
      <c r="N4830" s="72" t="str">
        <f>VLOOKUP(M4830,'Hulpblad KAR-parser'!A:C,2,FALSE)</f>
        <v>Soort inbraak</v>
      </c>
      <c r="O4830" s="72" t="str">
        <f>IF(VLOOKUP(M4830,'Hulpblad KAR-parser'!A:C,3,FALSE)="","",VLOOKUP(M4830,'Hulpblad KAR-parser'!A:C,3,FALSE))</f>
        <v>Ramkraak</v>
      </c>
      <c r="P4830" s="136" t="str">
        <f>IF(CONCATENATE(C4830,D4830)="","",VLOOKUP(CONCATENATE(C4830,D4830),Karakteristieken!AQ:AQ,1,FALSE))</f>
        <v>Soort inbraakRamkraak</v>
      </c>
    </row>
    <row r="4831" spans="1:16" x14ac:dyDescent="0.25">
      <c r="A4831" s="59"/>
      <c r="B4831" s="59"/>
      <c r="C4831" s="59"/>
      <c r="D4831" s="59"/>
      <c r="E4831" s="60" t="s">
        <v>10981</v>
      </c>
      <c r="F4831" s="60"/>
      <c r="G4831" s="60" t="s">
        <v>5049</v>
      </c>
      <c r="H4831" s="60"/>
      <c r="I4831" s="59">
        <f t="shared" si="79"/>
        <v>6</v>
      </c>
      <c r="J4831" s="59" t="s">
        <v>1561</v>
      </c>
      <c r="K4831" s="61"/>
      <c r="L4831" s="62" t="s">
        <v>6737</v>
      </c>
      <c r="M4831" s="62" t="s">
        <v>5049</v>
      </c>
      <c r="N4831" s="72" t="str">
        <f>VLOOKUP(M4831,'Hulpblad KAR-parser'!A:C,2,FALSE)</f>
        <v>Soort inbraak</v>
      </c>
      <c r="O4831" s="72" t="str">
        <f>IF(VLOOKUP(M4831,'Hulpblad KAR-parser'!A:C,3,FALSE)="","",VLOOKUP(M4831,'Hulpblad KAR-parser'!A:C,3,FALSE))</f>
        <v>Ramkraak</v>
      </c>
      <c r="P4831" s="136" t="str">
        <f>IF(CONCATENATE(C4831,D4831)="","",VLOOKUP(CONCATENATE(C4831,D4831),Karakteristieken!AQ:AQ,1,FALSE))</f>
        <v/>
      </c>
    </row>
    <row r="4832" spans="1:16" x14ac:dyDescent="0.25">
      <c r="A4832" s="67">
        <v>200110902</v>
      </c>
      <c r="B4832" s="67">
        <v>200099243</v>
      </c>
      <c r="C4832" s="67" t="s">
        <v>5050</v>
      </c>
      <c r="D4832" s="67"/>
      <c r="E4832" s="68" t="s">
        <v>6524</v>
      </c>
      <c r="F4832" s="68"/>
      <c r="G4832" s="68"/>
      <c r="H4832" s="68"/>
      <c r="I4832" s="67">
        <f t="shared" si="79"/>
        <v>16</v>
      </c>
      <c r="J4832" s="67" t="s">
        <v>1613</v>
      </c>
      <c r="K4832" s="91" t="s">
        <v>12550</v>
      </c>
      <c r="L4832" s="62" t="s">
        <v>6737</v>
      </c>
      <c r="M4832" s="62" t="s">
        <v>6524</v>
      </c>
      <c r="N4832" s="72" t="e">
        <f>VLOOKUP(M4832,'Hulpblad KAR-parser'!A:C,2,FALSE)</f>
        <v>#N/A</v>
      </c>
      <c r="O4832" s="72" t="e">
        <f>IF(VLOOKUP(M4832,'Hulpblad KAR-parser'!A:C,3,FALSE)="","",VLOOKUP(M4832,'Hulpblad KAR-parser'!A:C,3,FALSE))</f>
        <v>#N/A</v>
      </c>
      <c r="P4832" s="136" t="e">
        <f>IF(CONCATENATE(C4832,D4832)="","",VLOOKUP(CONCATENATE(C4832,D4832),Karakteristieken!AQ:AQ,1,FALSE))</f>
        <v>#N/A</v>
      </c>
    </row>
    <row r="4833" spans="1:16" x14ac:dyDescent="0.25">
      <c r="A4833" s="67"/>
      <c r="B4833" s="67"/>
      <c r="C4833" s="67"/>
      <c r="D4833" s="67"/>
      <c r="E4833" s="68" t="s">
        <v>10988</v>
      </c>
      <c r="F4833" s="68"/>
      <c r="G4833" s="68" t="s">
        <v>6524</v>
      </c>
      <c r="H4833" s="68"/>
      <c r="I4833" s="67">
        <f t="shared" si="79"/>
        <v>6</v>
      </c>
      <c r="J4833" s="67" t="s">
        <v>1561</v>
      </c>
      <c r="K4833" s="91" t="s">
        <v>12550</v>
      </c>
      <c r="L4833" s="62" t="s">
        <v>6737</v>
      </c>
      <c r="M4833" s="62" t="s">
        <v>6524</v>
      </c>
      <c r="N4833" s="72" t="e">
        <f>VLOOKUP(M4833,'Hulpblad KAR-parser'!A:C,2,FALSE)</f>
        <v>#N/A</v>
      </c>
      <c r="O4833" s="72" t="e">
        <f>IF(VLOOKUP(M4833,'Hulpblad KAR-parser'!A:C,3,FALSE)="","",VLOOKUP(M4833,'Hulpblad KAR-parser'!A:C,3,FALSE))</f>
        <v>#N/A</v>
      </c>
      <c r="P4833" s="136" t="str">
        <f>IF(CONCATENATE(C4833,D4833)="","",VLOOKUP(CONCATENATE(C4833,D4833),Karakteristieken!AQ:AQ,1,FALSE))</f>
        <v/>
      </c>
    </row>
    <row r="4834" spans="1:16" x14ac:dyDescent="0.25">
      <c r="A4834" s="59">
        <v>200110903</v>
      </c>
      <c r="B4834" s="59">
        <v>200099244</v>
      </c>
      <c r="C4834" s="59" t="s">
        <v>5050</v>
      </c>
      <c r="D4834" s="59" t="s">
        <v>5059</v>
      </c>
      <c r="E4834" s="60" t="s">
        <v>5061</v>
      </c>
      <c r="F4834" s="60"/>
      <c r="G4834" s="60"/>
      <c r="H4834" s="60"/>
      <c r="I4834" s="59">
        <f t="shared" si="79"/>
        <v>30</v>
      </c>
      <c r="J4834" s="59" t="s">
        <v>1613</v>
      </c>
      <c r="K4834" s="61"/>
      <c r="L4834" s="62" t="s">
        <v>6737</v>
      </c>
      <c r="M4834" s="62" t="s">
        <v>5061</v>
      </c>
      <c r="N4834" s="72" t="str">
        <f>VLOOKUP(M4834,'Hulpblad KAR-parser'!A:C,2,FALSE)</f>
        <v>Soort industrie</v>
      </c>
      <c r="O4834" s="72" t="str">
        <f>IF(VLOOKUP(M4834,'Hulpblad KAR-parser'!A:C,3,FALSE)="","",VLOOKUP(M4834,'Hulpblad KAR-parser'!A:C,3,FALSE))</f>
        <v>Opsl. BrandB Vloeis</v>
      </c>
      <c r="P4834" s="136" t="str">
        <f>IF(CONCATENATE(C4834,D4834)="","",VLOOKUP(CONCATENATE(C4834,D4834),Karakteristieken!AQ:AQ,1,FALSE))</f>
        <v>Soort industrieOpsl. BrandB Vloeis</v>
      </c>
    </row>
    <row r="4835" spans="1:16" x14ac:dyDescent="0.25">
      <c r="A4835" s="59"/>
      <c r="B4835" s="59"/>
      <c r="C4835" s="59"/>
      <c r="D4835" s="59"/>
      <c r="E4835" s="60" t="s">
        <v>10986</v>
      </c>
      <c r="F4835" s="60"/>
      <c r="G4835" s="60" t="s">
        <v>5061</v>
      </c>
      <c r="H4835" s="60"/>
      <c r="I4835" s="59">
        <f t="shared" si="79"/>
        <v>6</v>
      </c>
      <c r="J4835" s="59" t="s">
        <v>1561</v>
      </c>
      <c r="K4835" s="61"/>
      <c r="L4835" s="62" t="s">
        <v>6737</v>
      </c>
      <c r="M4835" s="62" t="s">
        <v>5061</v>
      </c>
      <c r="N4835" s="72" t="str">
        <f>VLOOKUP(M4835,'Hulpblad KAR-parser'!A:C,2,FALSE)</f>
        <v>Soort industrie</v>
      </c>
      <c r="O4835" s="72" t="str">
        <f>IF(VLOOKUP(M4835,'Hulpblad KAR-parser'!A:C,3,FALSE)="","",VLOOKUP(M4835,'Hulpblad KAR-parser'!A:C,3,FALSE))</f>
        <v>Opsl. BrandB Vloeis</v>
      </c>
      <c r="P4835" s="136" t="str">
        <f>IF(CONCATENATE(C4835,D4835)="","",VLOOKUP(CONCATENATE(C4835,D4835),Karakteristieken!AQ:AQ,1,FALSE))</f>
        <v/>
      </c>
    </row>
    <row r="4836" spans="1:16" x14ac:dyDescent="0.25">
      <c r="A4836" s="59">
        <v>200110904</v>
      </c>
      <c r="B4836" s="59">
        <v>200099245</v>
      </c>
      <c r="C4836" s="59" t="s">
        <v>5050</v>
      </c>
      <c r="D4836" s="59" t="s">
        <v>4509</v>
      </c>
      <c r="E4836" s="60" t="s">
        <v>5053</v>
      </c>
      <c r="F4836" s="60"/>
      <c r="G4836" s="60"/>
      <c r="H4836" s="60"/>
      <c r="I4836" s="59">
        <f t="shared" si="79"/>
        <v>25</v>
      </c>
      <c r="J4836" s="59" t="s">
        <v>1613</v>
      </c>
      <c r="K4836" s="61"/>
      <c r="L4836" s="62" t="s">
        <v>6737</v>
      </c>
      <c r="M4836" s="62" t="s">
        <v>5053</v>
      </c>
      <c r="N4836" s="72" t="str">
        <f>VLOOKUP(M4836,'Hulpblad KAR-parser'!A:C,2,FALSE)</f>
        <v>Soort industrie</v>
      </c>
      <c r="O4836" s="72" t="str">
        <f>IF(VLOOKUP(M4836,'Hulpblad KAR-parser'!A:C,3,FALSE)="","",VLOOKUP(M4836,'Hulpblad KAR-parser'!A:C,3,FALSE))</f>
        <v>Chemisch</v>
      </c>
      <c r="P4836" s="136" t="str">
        <f>IF(CONCATENATE(C4836,D4836)="","",VLOOKUP(CONCATENATE(C4836,D4836),Karakteristieken!AQ:AQ,1,FALSE))</f>
        <v>Soort industrieChemisch</v>
      </c>
    </row>
    <row r="4837" spans="1:16" x14ac:dyDescent="0.25">
      <c r="A4837" s="59"/>
      <c r="B4837" s="59"/>
      <c r="C4837" s="59"/>
      <c r="D4837" s="59"/>
      <c r="E4837" s="60" t="s">
        <v>10983</v>
      </c>
      <c r="F4837" s="60"/>
      <c r="G4837" s="60" t="s">
        <v>5053</v>
      </c>
      <c r="H4837" s="60"/>
      <c r="I4837" s="59">
        <f t="shared" si="79"/>
        <v>6</v>
      </c>
      <c r="J4837" s="59" t="s">
        <v>1561</v>
      </c>
      <c r="K4837" s="61"/>
      <c r="L4837" s="62" t="s">
        <v>6737</v>
      </c>
      <c r="M4837" s="62" t="s">
        <v>5053</v>
      </c>
      <c r="N4837" s="72" t="str">
        <f>VLOOKUP(M4837,'Hulpblad KAR-parser'!A:C,2,FALSE)</f>
        <v>Soort industrie</v>
      </c>
      <c r="O4837" s="72" t="str">
        <f>IF(VLOOKUP(M4837,'Hulpblad KAR-parser'!A:C,3,FALSE)="","",VLOOKUP(M4837,'Hulpblad KAR-parser'!A:C,3,FALSE))</f>
        <v>Chemisch</v>
      </c>
      <c r="P4837" s="136" t="str">
        <f>IF(CONCATENATE(C4837,D4837)="","",VLOOKUP(CONCATENATE(C4837,D4837),Karakteristieken!AQ:AQ,1,FALSE))</f>
        <v/>
      </c>
    </row>
    <row r="4838" spans="1:16" x14ac:dyDescent="0.25">
      <c r="A4838" s="59">
        <v>200110905</v>
      </c>
      <c r="B4838" s="59">
        <v>200099246</v>
      </c>
      <c r="C4838" s="59" t="s">
        <v>5050</v>
      </c>
      <c r="D4838" s="59" t="s">
        <v>5054</v>
      </c>
      <c r="E4838" s="60" t="s">
        <v>5056</v>
      </c>
      <c r="F4838" s="60"/>
      <c r="G4838" s="60"/>
      <c r="H4838" s="60"/>
      <c r="I4838" s="59">
        <f t="shared" si="79"/>
        <v>26</v>
      </c>
      <c r="J4838" s="59" t="s">
        <v>1613</v>
      </c>
      <c r="K4838" s="61"/>
      <c r="L4838" s="62" t="s">
        <v>6737</v>
      </c>
      <c r="M4838" s="62" t="s">
        <v>5056</v>
      </c>
      <c r="N4838" s="72" t="str">
        <f>VLOOKUP(M4838,'Hulpblad KAR-parser'!A:C,2,FALSE)</f>
        <v>Soort industrie</v>
      </c>
      <c r="O4838" s="72" t="str">
        <f>IF(VLOOKUP(M4838,'Hulpblad KAR-parser'!A:C,3,FALSE)="","",VLOOKUP(M4838,'Hulpblad KAR-parser'!A:C,3,FALSE))</f>
        <v>Fabricage/Opslaggeb.</v>
      </c>
      <c r="P4838" s="136" t="str">
        <f>IF(CONCATENATE(C4838,D4838)="","",VLOOKUP(CONCATENATE(C4838,D4838),Karakteristieken!AQ:AQ,1,FALSE))</f>
        <v>Soort industrieFabricage/Opslaggeb.</v>
      </c>
    </row>
    <row r="4839" spans="1:16" x14ac:dyDescent="0.25">
      <c r="A4839" s="59"/>
      <c r="B4839" s="59"/>
      <c r="C4839" s="59"/>
      <c r="D4839" s="59"/>
      <c r="E4839" s="60" t="s">
        <v>10984</v>
      </c>
      <c r="F4839" s="60"/>
      <c r="G4839" s="60" t="s">
        <v>5056</v>
      </c>
      <c r="H4839" s="60"/>
      <c r="I4839" s="59">
        <f t="shared" si="79"/>
        <v>6</v>
      </c>
      <c r="J4839" s="59" t="s">
        <v>1561</v>
      </c>
      <c r="K4839" s="61"/>
      <c r="L4839" s="62" t="s">
        <v>6737</v>
      </c>
      <c r="M4839" s="62" t="s">
        <v>5056</v>
      </c>
      <c r="N4839" s="72" t="str">
        <f>VLOOKUP(M4839,'Hulpblad KAR-parser'!A:C,2,FALSE)</f>
        <v>Soort industrie</v>
      </c>
      <c r="O4839" s="72" t="str">
        <f>IF(VLOOKUP(M4839,'Hulpblad KAR-parser'!A:C,3,FALSE)="","",VLOOKUP(M4839,'Hulpblad KAR-parser'!A:C,3,FALSE))</f>
        <v>Fabricage/Opslaggeb.</v>
      </c>
      <c r="P4839" s="136" t="str">
        <f>IF(CONCATENATE(C4839,D4839)="","",VLOOKUP(CONCATENATE(C4839,D4839),Karakteristieken!AQ:AQ,1,FALSE))</f>
        <v/>
      </c>
    </row>
    <row r="4840" spans="1:16" x14ac:dyDescent="0.25">
      <c r="A4840" s="59">
        <v>200110906</v>
      </c>
      <c r="B4840" s="59">
        <v>200099247</v>
      </c>
      <c r="C4840" s="59" t="s">
        <v>5050</v>
      </c>
      <c r="D4840" s="59" t="s">
        <v>1956</v>
      </c>
      <c r="E4840" s="60" t="s">
        <v>5058</v>
      </c>
      <c r="F4840" s="60"/>
      <c r="G4840" s="60"/>
      <c r="H4840" s="60"/>
      <c r="I4840" s="59">
        <f t="shared" si="79"/>
        <v>26</v>
      </c>
      <c r="J4840" s="59" t="s">
        <v>1613</v>
      </c>
      <c r="K4840" s="61"/>
      <c r="L4840" s="62" t="s">
        <v>6737</v>
      </c>
      <c r="M4840" s="62" t="s">
        <v>5058</v>
      </c>
      <c r="N4840" s="72" t="str">
        <f>VLOOKUP(M4840,'Hulpblad KAR-parser'!A:C,2,FALSE)</f>
        <v>Soort industrie</v>
      </c>
      <c r="O4840" s="72" t="str">
        <f>IF(VLOOKUP(M4840,'Hulpblad KAR-parser'!A:C,3,FALSE)="","",VLOOKUP(M4840,'Hulpblad KAR-parser'!A:C,3,FALSE))</f>
        <v>Onderhoud/Reparatie</v>
      </c>
      <c r="P4840" s="136" t="str">
        <f>IF(CONCATENATE(C4840,D4840)="","",VLOOKUP(CONCATENATE(C4840,D4840),Karakteristieken!AQ:AQ,1,FALSE))</f>
        <v>Soort industrieOnderhoud/Reparatie</v>
      </c>
    </row>
    <row r="4841" spans="1:16" x14ac:dyDescent="0.25">
      <c r="A4841" s="59"/>
      <c r="B4841" s="59"/>
      <c r="C4841" s="59"/>
      <c r="D4841" s="59"/>
      <c r="E4841" s="60" t="s">
        <v>10985</v>
      </c>
      <c r="F4841" s="60"/>
      <c r="G4841" s="60" t="s">
        <v>5058</v>
      </c>
      <c r="H4841" s="60"/>
      <c r="I4841" s="59">
        <f t="shared" si="79"/>
        <v>6</v>
      </c>
      <c r="J4841" s="59" t="s">
        <v>1561</v>
      </c>
      <c r="K4841" s="61"/>
      <c r="L4841" s="62" t="s">
        <v>6737</v>
      </c>
      <c r="M4841" s="62" t="s">
        <v>5058</v>
      </c>
      <c r="N4841" s="72" t="str">
        <f>VLOOKUP(M4841,'Hulpblad KAR-parser'!A:C,2,FALSE)</f>
        <v>Soort industrie</v>
      </c>
      <c r="O4841" s="72" t="str">
        <f>IF(VLOOKUP(M4841,'Hulpblad KAR-parser'!A:C,3,FALSE)="","",VLOOKUP(M4841,'Hulpblad KAR-parser'!A:C,3,FALSE))</f>
        <v>Onderhoud/Reparatie</v>
      </c>
      <c r="P4841" s="136" t="str">
        <f>IF(CONCATENATE(C4841,D4841)="","",VLOOKUP(CONCATENATE(C4841,D4841),Karakteristieken!AQ:AQ,1,FALSE))</f>
        <v/>
      </c>
    </row>
    <row r="4842" spans="1:16" x14ac:dyDescent="0.25">
      <c r="A4842" s="59">
        <v>200110907</v>
      </c>
      <c r="B4842" s="59">
        <v>200099248</v>
      </c>
      <c r="C4842" s="59" t="s">
        <v>5050</v>
      </c>
      <c r="D4842" s="59" t="s">
        <v>5062</v>
      </c>
      <c r="E4842" s="60" t="s">
        <v>5064</v>
      </c>
      <c r="F4842" s="60"/>
      <c r="G4842" s="60"/>
      <c r="H4842" s="60"/>
      <c r="I4842" s="59">
        <f t="shared" si="79"/>
        <v>28</v>
      </c>
      <c r="J4842" s="59" t="s">
        <v>1613</v>
      </c>
      <c r="K4842" s="61"/>
      <c r="L4842" s="62" t="s">
        <v>6737</v>
      </c>
      <c r="M4842" s="62" t="s">
        <v>5064</v>
      </c>
      <c r="N4842" s="72" t="str">
        <f>VLOOKUP(M4842,'Hulpblad KAR-parser'!A:C,2,FALSE)</f>
        <v>Soort industrie</v>
      </c>
      <c r="O4842" s="72" t="str">
        <f>IF(VLOOKUP(M4842,'Hulpblad KAR-parser'!A:C,3,FALSE)="","",VLOOKUP(M4842,'Hulpblad KAR-parser'!A:C,3,FALSE))</f>
        <v>Petrochemie</v>
      </c>
      <c r="P4842" s="136" t="str">
        <f>IF(CONCATENATE(C4842,D4842)="","",VLOOKUP(CONCATENATE(C4842,D4842),Karakteristieken!AQ:AQ,1,FALSE))</f>
        <v>Soort industriePetrochemie</v>
      </c>
    </row>
    <row r="4843" spans="1:16" x14ac:dyDescent="0.25">
      <c r="A4843" s="59"/>
      <c r="B4843" s="59"/>
      <c r="C4843" s="59"/>
      <c r="D4843" s="59"/>
      <c r="E4843" s="60" t="s">
        <v>10987</v>
      </c>
      <c r="F4843" s="60"/>
      <c r="G4843" s="60" t="s">
        <v>5064</v>
      </c>
      <c r="H4843" s="60"/>
      <c r="I4843" s="59">
        <f t="shared" si="79"/>
        <v>6</v>
      </c>
      <c r="J4843" s="59" t="s">
        <v>1561</v>
      </c>
      <c r="K4843" s="61"/>
      <c r="L4843" s="62" t="s">
        <v>6737</v>
      </c>
      <c r="M4843" s="62" t="s">
        <v>5064</v>
      </c>
      <c r="N4843" s="72" t="str">
        <f>VLOOKUP(M4843,'Hulpblad KAR-parser'!A:C,2,FALSE)</f>
        <v>Soort industrie</v>
      </c>
      <c r="O4843" s="72" t="str">
        <f>IF(VLOOKUP(M4843,'Hulpblad KAR-parser'!A:C,3,FALSE)="","",VLOOKUP(M4843,'Hulpblad KAR-parser'!A:C,3,FALSE))</f>
        <v>Petrochemie</v>
      </c>
      <c r="P4843" s="136" t="str">
        <f>IF(CONCATENATE(C4843,D4843)="","",VLOOKUP(CONCATENATE(C4843,D4843),Karakteristieken!AQ:AQ,1,FALSE))</f>
        <v/>
      </c>
    </row>
    <row r="4844" spans="1:16" x14ac:dyDescent="0.25">
      <c r="A4844" s="67">
        <v>200110908</v>
      </c>
      <c r="B4844" s="67">
        <v>200099249</v>
      </c>
      <c r="C4844" s="67" t="s">
        <v>5065</v>
      </c>
      <c r="D4844" s="67"/>
      <c r="E4844" s="68" t="s">
        <v>6547</v>
      </c>
      <c r="F4844" s="68"/>
      <c r="G4844" s="68"/>
      <c r="H4844" s="68"/>
      <c r="I4844" s="67">
        <f t="shared" si="79"/>
        <v>20</v>
      </c>
      <c r="J4844" s="67" t="s">
        <v>1613</v>
      </c>
      <c r="K4844" s="91" t="s">
        <v>12550</v>
      </c>
      <c r="L4844" s="62" t="s">
        <v>6737</v>
      </c>
      <c r="M4844" s="62" t="s">
        <v>6547</v>
      </c>
      <c r="N4844" s="72" t="e">
        <f>VLOOKUP(M4844,'Hulpblad KAR-parser'!A:C,2,FALSE)</f>
        <v>#N/A</v>
      </c>
      <c r="O4844" s="72" t="e">
        <f>IF(VLOOKUP(M4844,'Hulpblad KAR-parser'!A:C,3,FALSE)="","",VLOOKUP(M4844,'Hulpblad KAR-parser'!A:C,3,FALSE))</f>
        <v>#N/A</v>
      </c>
      <c r="P4844" s="136" t="e">
        <f>IF(CONCATENATE(C4844,D4844)="","",VLOOKUP(CONCATENATE(C4844,D4844),Karakteristieken!AQ:AQ,1,FALSE))</f>
        <v>#N/A</v>
      </c>
    </row>
    <row r="4845" spans="1:16" x14ac:dyDescent="0.25">
      <c r="A4845" s="67"/>
      <c r="B4845" s="67"/>
      <c r="C4845" s="67"/>
      <c r="D4845" s="67"/>
      <c r="E4845" s="68" t="s">
        <v>11021</v>
      </c>
      <c r="F4845" s="68"/>
      <c r="G4845" s="68" t="s">
        <v>6547</v>
      </c>
      <c r="H4845" s="68"/>
      <c r="I4845" s="67">
        <f t="shared" si="79"/>
        <v>6</v>
      </c>
      <c r="J4845" s="67" t="s">
        <v>1561</v>
      </c>
      <c r="K4845" s="91" t="s">
        <v>12550</v>
      </c>
      <c r="L4845" s="62" t="s">
        <v>6737</v>
      </c>
      <c r="M4845" s="62" t="s">
        <v>6547</v>
      </c>
      <c r="N4845" s="72" t="e">
        <f>VLOOKUP(M4845,'Hulpblad KAR-parser'!A:C,2,FALSE)</f>
        <v>#N/A</v>
      </c>
      <c r="O4845" s="72" t="e">
        <f>IF(VLOOKUP(M4845,'Hulpblad KAR-parser'!A:C,3,FALSE)="","",VLOOKUP(M4845,'Hulpblad KAR-parser'!A:C,3,FALSE))</f>
        <v>#N/A</v>
      </c>
      <c r="P4845" s="136" t="str">
        <f>IF(CONCATENATE(C4845,D4845)="","",VLOOKUP(CONCATENATE(C4845,D4845),Karakteristieken!AQ:AQ,1,FALSE))</f>
        <v/>
      </c>
    </row>
    <row r="4846" spans="1:16" x14ac:dyDescent="0.25">
      <c r="A4846" s="59">
        <v>200110909</v>
      </c>
      <c r="B4846" s="59">
        <v>200099250</v>
      </c>
      <c r="C4846" s="59" t="s">
        <v>5065</v>
      </c>
      <c r="D4846" s="59" t="s">
        <v>5066</v>
      </c>
      <c r="E4846" s="60" t="s">
        <v>5069</v>
      </c>
      <c r="F4846" s="60"/>
      <c r="G4846" s="60"/>
      <c r="H4846" s="60"/>
      <c r="I4846" s="59">
        <f t="shared" ref="I4846:I4909" si="80">LEN(E4846)</f>
        <v>26</v>
      </c>
      <c r="J4846" s="59" t="s">
        <v>1613</v>
      </c>
      <c r="K4846" s="61"/>
      <c r="L4846" s="62" t="s">
        <v>6737</v>
      </c>
      <c r="M4846" s="62" t="s">
        <v>5069</v>
      </c>
      <c r="N4846" s="72" t="str">
        <f>VLOOKUP(M4846,'Hulpblad KAR-parser'!A:C,2,FALSE)</f>
        <v>Soort luchtvaartuig</v>
      </c>
      <c r="O4846" s="72" t="str">
        <f>IF(VLOOKUP(M4846,'Hulpblad KAR-parser'!A:C,3,FALSE)="","",VLOOKUP(M4846,'Hulpblad KAR-parser'!A:C,3,FALSE))</f>
        <v>Drone</v>
      </c>
      <c r="P4846" s="136" t="str">
        <f>IF(CONCATENATE(C4846,D4846)="","",VLOOKUP(CONCATENATE(C4846,D4846),Karakteristieken!AQ:AQ,1,FALSE))</f>
        <v>Soort luchtvaartuigDrone</v>
      </c>
    </row>
    <row r="4847" spans="1:16" x14ac:dyDescent="0.25">
      <c r="A4847" s="59"/>
      <c r="B4847" s="59"/>
      <c r="C4847" s="59"/>
      <c r="D4847" s="59"/>
      <c r="E4847" s="60" t="s">
        <v>10989</v>
      </c>
      <c r="F4847" s="60"/>
      <c r="G4847" s="60" t="s">
        <v>5069</v>
      </c>
      <c r="H4847" s="60"/>
      <c r="I4847" s="59">
        <f t="shared" si="80"/>
        <v>6</v>
      </c>
      <c r="J4847" s="59" t="s">
        <v>1561</v>
      </c>
      <c r="K4847" s="61"/>
      <c r="L4847" s="62" t="s">
        <v>6737</v>
      </c>
      <c r="M4847" s="62" t="s">
        <v>5069</v>
      </c>
      <c r="N4847" s="72" t="str">
        <f>VLOOKUP(M4847,'Hulpblad KAR-parser'!A:C,2,FALSE)</f>
        <v>Soort luchtvaartuig</v>
      </c>
      <c r="O4847" s="72" t="str">
        <f>IF(VLOOKUP(M4847,'Hulpblad KAR-parser'!A:C,3,FALSE)="","",VLOOKUP(M4847,'Hulpblad KAR-parser'!A:C,3,FALSE))</f>
        <v>Drone</v>
      </c>
      <c r="P4847" s="136" t="str">
        <f>IF(CONCATENATE(C4847,D4847)="","",VLOOKUP(CONCATENATE(C4847,D4847),Karakteristieken!AQ:AQ,1,FALSE))</f>
        <v/>
      </c>
    </row>
    <row r="4848" spans="1:16" x14ac:dyDescent="0.25">
      <c r="A4848" s="59">
        <v>200110910</v>
      </c>
      <c r="B4848" s="59">
        <v>200099251</v>
      </c>
      <c r="C4848" s="59" t="s">
        <v>5065</v>
      </c>
      <c r="D4848" s="59" t="s">
        <v>5070</v>
      </c>
      <c r="E4848" s="60" t="s">
        <v>5072</v>
      </c>
      <c r="F4848" s="60"/>
      <c r="G4848" s="60"/>
      <c r="H4848" s="60"/>
      <c r="I4848" s="59">
        <f t="shared" si="80"/>
        <v>25</v>
      </c>
      <c r="J4848" s="59" t="s">
        <v>1613</v>
      </c>
      <c r="K4848" s="61"/>
      <c r="L4848" s="62" t="s">
        <v>6737</v>
      </c>
      <c r="M4848" s="62" t="s">
        <v>5072</v>
      </c>
      <c r="N4848" s="72" t="str">
        <f>VLOOKUP(M4848,'Hulpblad KAR-parser'!A:C,2,FALSE)</f>
        <v>Soort luchtvaartuig</v>
      </c>
      <c r="O4848" s="72" t="str">
        <f>IF(VLOOKUP(M4848,'Hulpblad KAR-parser'!A:C,3,FALSE)="","",VLOOKUP(M4848,'Hulpblad KAR-parser'!A:C,3,FALSE))</f>
        <v>Helikopter</v>
      </c>
      <c r="P4848" s="136" t="str">
        <f>IF(CONCATENATE(C4848,D4848)="","",VLOOKUP(CONCATENATE(C4848,D4848),Karakteristieken!AQ:AQ,1,FALSE))</f>
        <v>Soort luchtvaartuigHelikopter</v>
      </c>
    </row>
    <row r="4849" spans="1:16" x14ac:dyDescent="0.25">
      <c r="A4849" s="59"/>
      <c r="B4849" s="59"/>
      <c r="C4849" s="59"/>
      <c r="D4849" s="59"/>
      <c r="E4849" s="60" t="s">
        <v>10990</v>
      </c>
      <c r="F4849" s="60"/>
      <c r="G4849" s="60" t="s">
        <v>5072</v>
      </c>
      <c r="H4849" s="60"/>
      <c r="I4849" s="59">
        <f t="shared" si="80"/>
        <v>11</v>
      </c>
      <c r="J4849" s="59" t="s">
        <v>1561</v>
      </c>
      <c r="K4849" s="61"/>
      <c r="L4849" s="62" t="s">
        <v>6737</v>
      </c>
      <c r="M4849" s="62" t="s">
        <v>5072</v>
      </c>
      <c r="N4849" s="72" t="str">
        <f>VLOOKUP(M4849,'Hulpblad KAR-parser'!A:C,2,FALSE)</f>
        <v>Soort luchtvaartuig</v>
      </c>
      <c r="O4849" s="72" t="str">
        <f>IF(VLOOKUP(M4849,'Hulpblad KAR-parser'!A:C,3,FALSE)="","",VLOOKUP(M4849,'Hulpblad KAR-parser'!A:C,3,FALSE))</f>
        <v>Helikopter</v>
      </c>
      <c r="P4849" s="136" t="str">
        <f>IF(CONCATENATE(C4849,D4849)="","",VLOOKUP(CONCATENATE(C4849,D4849),Karakteristieken!AQ:AQ,1,FALSE))</f>
        <v/>
      </c>
    </row>
    <row r="4850" spans="1:16" x14ac:dyDescent="0.25">
      <c r="A4850" s="59"/>
      <c r="B4850" s="59"/>
      <c r="C4850" s="59"/>
      <c r="D4850" s="59"/>
      <c r="E4850" s="60" t="s">
        <v>10991</v>
      </c>
      <c r="F4850" s="60"/>
      <c r="G4850" s="60" t="s">
        <v>5072</v>
      </c>
      <c r="H4850" s="60"/>
      <c r="I4850" s="59">
        <f t="shared" si="80"/>
        <v>11</v>
      </c>
      <c r="J4850" s="59" t="s">
        <v>1561</v>
      </c>
      <c r="K4850" s="61"/>
      <c r="L4850" s="62" t="s">
        <v>6737</v>
      </c>
      <c r="M4850" s="62" t="s">
        <v>5072</v>
      </c>
      <c r="N4850" s="72" t="str">
        <f>VLOOKUP(M4850,'Hulpblad KAR-parser'!A:C,2,FALSE)</f>
        <v>Soort luchtvaartuig</v>
      </c>
      <c r="O4850" s="72" t="str">
        <f>IF(VLOOKUP(M4850,'Hulpblad KAR-parser'!A:C,3,FALSE)="","",VLOOKUP(M4850,'Hulpblad KAR-parser'!A:C,3,FALSE))</f>
        <v>Helikopter</v>
      </c>
      <c r="P4850" s="136" t="str">
        <f>IF(CONCATENATE(C4850,D4850)="","",VLOOKUP(CONCATENATE(C4850,D4850),Karakteristieken!AQ:AQ,1,FALSE))</f>
        <v/>
      </c>
    </row>
    <row r="4851" spans="1:16" x14ac:dyDescent="0.25">
      <c r="A4851" s="59"/>
      <c r="B4851" s="59"/>
      <c r="C4851" s="59"/>
      <c r="D4851" s="59"/>
      <c r="E4851" s="60" t="s">
        <v>10992</v>
      </c>
      <c r="F4851" s="60"/>
      <c r="G4851" s="60" t="s">
        <v>5072</v>
      </c>
      <c r="H4851" s="60"/>
      <c r="I4851" s="59">
        <f t="shared" si="80"/>
        <v>5</v>
      </c>
      <c r="J4851" s="59" t="s">
        <v>1561</v>
      </c>
      <c r="K4851" s="61"/>
      <c r="L4851" s="62" t="s">
        <v>6737</v>
      </c>
      <c r="M4851" s="62" t="s">
        <v>5072</v>
      </c>
      <c r="N4851" s="72" t="str">
        <f>VLOOKUP(M4851,'Hulpblad KAR-parser'!A:C,2,FALSE)</f>
        <v>Soort luchtvaartuig</v>
      </c>
      <c r="O4851" s="72" t="str">
        <f>IF(VLOOKUP(M4851,'Hulpblad KAR-parser'!A:C,3,FALSE)="","",VLOOKUP(M4851,'Hulpblad KAR-parser'!A:C,3,FALSE))</f>
        <v>Helikopter</v>
      </c>
      <c r="P4851" s="136" t="str">
        <f>IF(CONCATENATE(C4851,D4851)="","",VLOOKUP(CONCATENATE(C4851,D4851),Karakteristieken!AQ:AQ,1,FALSE))</f>
        <v/>
      </c>
    </row>
    <row r="4852" spans="1:16" x14ac:dyDescent="0.25">
      <c r="A4852" s="59"/>
      <c r="B4852" s="59"/>
      <c r="C4852" s="59"/>
      <c r="D4852" s="59"/>
      <c r="E4852" s="60" t="s">
        <v>10993</v>
      </c>
      <c r="F4852" s="60"/>
      <c r="G4852" s="60" t="s">
        <v>5072</v>
      </c>
      <c r="H4852" s="60"/>
      <c r="I4852" s="59">
        <f t="shared" si="80"/>
        <v>5</v>
      </c>
      <c r="J4852" s="59" t="s">
        <v>1561</v>
      </c>
      <c r="K4852" s="61"/>
      <c r="L4852" s="62" t="s">
        <v>6737</v>
      </c>
      <c r="M4852" s="62" t="s">
        <v>5072</v>
      </c>
      <c r="N4852" s="72" t="str">
        <f>VLOOKUP(M4852,'Hulpblad KAR-parser'!A:C,2,FALSE)</f>
        <v>Soort luchtvaartuig</v>
      </c>
      <c r="O4852" s="72" t="str">
        <f>IF(VLOOKUP(M4852,'Hulpblad KAR-parser'!A:C,3,FALSE)="","",VLOOKUP(M4852,'Hulpblad KAR-parser'!A:C,3,FALSE))</f>
        <v>Helikopter</v>
      </c>
      <c r="P4852" s="136" t="str">
        <f>IF(CONCATENATE(C4852,D4852)="","",VLOOKUP(CONCATENATE(C4852,D4852),Karakteristieken!AQ:AQ,1,FALSE))</f>
        <v/>
      </c>
    </row>
    <row r="4853" spans="1:16" x14ac:dyDescent="0.25">
      <c r="A4853" s="59"/>
      <c r="B4853" s="59"/>
      <c r="C4853" s="59"/>
      <c r="D4853" s="59"/>
      <c r="E4853" s="60" t="s">
        <v>10994</v>
      </c>
      <c r="F4853" s="60"/>
      <c r="G4853" s="60" t="s">
        <v>5072</v>
      </c>
      <c r="H4853" s="60"/>
      <c r="I4853" s="59">
        <f t="shared" si="80"/>
        <v>6</v>
      </c>
      <c r="J4853" s="59" t="s">
        <v>1561</v>
      </c>
      <c r="K4853" s="61"/>
      <c r="L4853" s="62" t="s">
        <v>6737</v>
      </c>
      <c r="M4853" s="62" t="s">
        <v>5072</v>
      </c>
      <c r="N4853" s="72" t="str">
        <f>VLOOKUP(M4853,'Hulpblad KAR-parser'!A:C,2,FALSE)</f>
        <v>Soort luchtvaartuig</v>
      </c>
      <c r="O4853" s="72" t="str">
        <f>IF(VLOOKUP(M4853,'Hulpblad KAR-parser'!A:C,3,FALSE)="","",VLOOKUP(M4853,'Hulpblad KAR-parser'!A:C,3,FALSE))</f>
        <v>Helikopter</v>
      </c>
      <c r="P4853" s="136" t="str">
        <f>IF(CONCATENATE(C4853,D4853)="","",VLOOKUP(CONCATENATE(C4853,D4853),Karakteristieken!AQ:AQ,1,FALSE))</f>
        <v/>
      </c>
    </row>
    <row r="4854" spans="1:16" x14ac:dyDescent="0.25">
      <c r="A4854" s="59">
        <v>200110911</v>
      </c>
      <c r="B4854" s="59">
        <v>200099252</v>
      </c>
      <c r="C4854" s="59" t="s">
        <v>5065</v>
      </c>
      <c r="D4854" s="59" t="s">
        <v>5073</v>
      </c>
      <c r="E4854" s="60" t="s">
        <v>5075</v>
      </c>
      <c r="F4854" s="60"/>
      <c r="G4854" s="60"/>
      <c r="H4854" s="60"/>
      <c r="I4854" s="59">
        <f t="shared" si="80"/>
        <v>30</v>
      </c>
      <c r="J4854" s="59" t="s">
        <v>1613</v>
      </c>
      <c r="K4854" s="61"/>
      <c r="L4854" s="62" t="s">
        <v>6737</v>
      </c>
      <c r="M4854" s="62" t="s">
        <v>5075</v>
      </c>
      <c r="N4854" s="72" t="str">
        <f>VLOOKUP(M4854,'Hulpblad KAR-parser'!A:C,2,FALSE)</f>
        <v>Soort luchtvaartuig</v>
      </c>
      <c r="O4854" s="72" t="str">
        <f>IF(VLOOKUP(M4854,'Hulpblad KAR-parser'!A:C,3,FALSE)="","",VLOOKUP(M4854,'Hulpblad KAR-parser'!A:C,3,FALSE))</f>
        <v>Luchtballon</v>
      </c>
      <c r="P4854" s="136" t="str">
        <f>IF(CONCATENATE(C4854,D4854)="","",VLOOKUP(CONCATENATE(C4854,D4854),Karakteristieken!AQ:AQ,1,FALSE))</f>
        <v>Soort luchtvaartuigLuchtballon</v>
      </c>
    </row>
    <row r="4855" spans="1:16" x14ac:dyDescent="0.25">
      <c r="A4855" s="59"/>
      <c r="B4855" s="59"/>
      <c r="C4855" s="59"/>
      <c r="D4855" s="59"/>
      <c r="E4855" s="60" t="s">
        <v>10995</v>
      </c>
      <c r="F4855" s="60"/>
      <c r="G4855" s="60" t="s">
        <v>5075</v>
      </c>
      <c r="H4855" s="60"/>
      <c r="I4855" s="59">
        <f t="shared" si="80"/>
        <v>6</v>
      </c>
      <c r="J4855" s="59" t="s">
        <v>1561</v>
      </c>
      <c r="K4855" s="61"/>
      <c r="L4855" s="62" t="s">
        <v>6737</v>
      </c>
      <c r="M4855" s="62" t="s">
        <v>5075</v>
      </c>
      <c r="N4855" s="72" t="str">
        <f>VLOOKUP(M4855,'Hulpblad KAR-parser'!A:C,2,FALSE)</f>
        <v>Soort luchtvaartuig</v>
      </c>
      <c r="O4855" s="72" t="str">
        <f>IF(VLOOKUP(M4855,'Hulpblad KAR-parser'!A:C,3,FALSE)="","",VLOOKUP(M4855,'Hulpblad KAR-parser'!A:C,3,FALSE))</f>
        <v>Luchtballon</v>
      </c>
      <c r="P4855" s="136" t="str">
        <f>IF(CONCATENATE(C4855,D4855)="","",VLOOKUP(CONCATENATE(C4855,D4855),Karakteristieken!AQ:AQ,1,FALSE))</f>
        <v/>
      </c>
    </row>
    <row r="4856" spans="1:16" x14ac:dyDescent="0.25">
      <c r="A4856" s="59"/>
      <c r="B4856" s="59"/>
      <c r="C4856" s="59"/>
      <c r="D4856" s="59"/>
      <c r="E4856" s="60" t="s">
        <v>10996</v>
      </c>
      <c r="F4856" s="60"/>
      <c r="G4856" s="60" t="s">
        <v>5075</v>
      </c>
      <c r="H4856" s="60"/>
      <c r="I4856" s="59">
        <f t="shared" si="80"/>
        <v>5</v>
      </c>
      <c r="J4856" s="59" t="s">
        <v>1561</v>
      </c>
      <c r="K4856" s="61"/>
      <c r="L4856" s="62" t="s">
        <v>6737</v>
      </c>
      <c r="M4856" s="62" t="s">
        <v>5075</v>
      </c>
      <c r="N4856" s="72" t="str">
        <f>VLOOKUP(M4856,'Hulpblad KAR-parser'!A:C,2,FALSE)</f>
        <v>Soort luchtvaartuig</v>
      </c>
      <c r="O4856" s="72" t="str">
        <f>IF(VLOOKUP(M4856,'Hulpblad KAR-parser'!A:C,3,FALSE)="","",VLOOKUP(M4856,'Hulpblad KAR-parser'!A:C,3,FALSE))</f>
        <v>Luchtballon</v>
      </c>
      <c r="P4856" s="136" t="str">
        <f>IF(CONCATENATE(C4856,D4856)="","",VLOOKUP(CONCATENATE(C4856,D4856),Karakteristieken!AQ:AQ,1,FALSE))</f>
        <v/>
      </c>
    </row>
    <row r="4857" spans="1:16" x14ac:dyDescent="0.25">
      <c r="A4857" s="59"/>
      <c r="B4857" s="59"/>
      <c r="C4857" s="59"/>
      <c r="D4857" s="59"/>
      <c r="E4857" s="60" t="s">
        <v>10997</v>
      </c>
      <c r="F4857" s="60"/>
      <c r="G4857" s="60" t="s">
        <v>5075</v>
      </c>
      <c r="H4857" s="60"/>
      <c r="I4857" s="59">
        <f t="shared" si="80"/>
        <v>12</v>
      </c>
      <c r="J4857" s="59" t="s">
        <v>1561</v>
      </c>
      <c r="K4857" s="61"/>
      <c r="L4857" s="62" t="s">
        <v>6737</v>
      </c>
      <c r="M4857" s="62" t="s">
        <v>5075</v>
      </c>
      <c r="N4857" s="72" t="str">
        <f>VLOOKUP(M4857,'Hulpblad KAR-parser'!A:C,2,FALSE)</f>
        <v>Soort luchtvaartuig</v>
      </c>
      <c r="O4857" s="72" t="str">
        <f>IF(VLOOKUP(M4857,'Hulpblad KAR-parser'!A:C,3,FALSE)="","",VLOOKUP(M4857,'Hulpblad KAR-parser'!A:C,3,FALSE))</f>
        <v>Luchtballon</v>
      </c>
      <c r="P4857" s="136" t="str">
        <f>IF(CONCATENATE(C4857,D4857)="","",VLOOKUP(CONCATENATE(C4857,D4857),Karakteristieken!AQ:AQ,1,FALSE))</f>
        <v/>
      </c>
    </row>
    <row r="4858" spans="1:16" x14ac:dyDescent="0.25">
      <c r="A4858" s="59">
        <v>200137382</v>
      </c>
      <c r="B4858" s="59">
        <v>200099253</v>
      </c>
      <c r="C4858" s="59" t="s">
        <v>5065</v>
      </c>
      <c r="D4858" s="59" t="s">
        <v>5076</v>
      </c>
      <c r="E4858" s="60" t="s">
        <v>5078</v>
      </c>
      <c r="F4858" s="60"/>
      <c r="G4858" s="60"/>
      <c r="H4858" s="60"/>
      <c r="I4858" s="59">
        <f t="shared" si="80"/>
        <v>29</v>
      </c>
      <c r="J4858" s="59" t="s">
        <v>1613</v>
      </c>
      <c r="K4858" s="61"/>
      <c r="L4858" s="62" t="s">
        <v>6737</v>
      </c>
      <c r="M4858" s="62" t="s">
        <v>5078</v>
      </c>
      <c r="N4858" s="72" t="str">
        <f>VLOOKUP(M4858,'Hulpblad KAR-parser'!A:C,2,FALSE)</f>
        <v>Soort luchtvaartuig</v>
      </c>
      <c r="O4858" s="72" t="str">
        <f>IF(VLOOKUP(M4858,'Hulpblad KAR-parser'!A:C,3,FALSE)="","",VLOOKUP(M4858,'Hulpblad KAR-parser'!A:C,3,FALSE))</f>
        <v>Militair</v>
      </c>
      <c r="P4858" s="136" t="str">
        <f>IF(CONCATENATE(C4858,D4858)="","",VLOOKUP(CONCATENATE(C4858,D4858),Karakteristieken!AQ:AQ,1,FALSE))</f>
        <v>Soort luchtvaartuigMilitair</v>
      </c>
    </row>
    <row r="4859" spans="1:16" x14ac:dyDescent="0.25">
      <c r="A4859" s="59"/>
      <c r="B4859" s="59"/>
      <c r="C4859" s="59"/>
      <c r="D4859" s="59"/>
      <c r="E4859" s="60" t="s">
        <v>10998</v>
      </c>
      <c r="F4859" s="60"/>
      <c r="G4859" s="60" t="s">
        <v>5078</v>
      </c>
      <c r="H4859" s="60"/>
      <c r="I4859" s="59">
        <f t="shared" si="80"/>
        <v>6</v>
      </c>
      <c r="J4859" s="59" t="s">
        <v>1561</v>
      </c>
      <c r="K4859" s="61"/>
      <c r="L4859" s="62" t="s">
        <v>6737</v>
      </c>
      <c r="M4859" s="62" t="s">
        <v>5078</v>
      </c>
      <c r="N4859" s="72" t="str">
        <f>VLOOKUP(M4859,'Hulpblad KAR-parser'!A:C,2,FALSE)</f>
        <v>Soort luchtvaartuig</v>
      </c>
      <c r="O4859" s="72" t="str">
        <f>IF(VLOOKUP(M4859,'Hulpblad KAR-parser'!A:C,3,FALSE)="","",VLOOKUP(M4859,'Hulpblad KAR-parser'!A:C,3,FALSE))</f>
        <v>Militair</v>
      </c>
      <c r="P4859" s="136" t="str">
        <f>IF(CONCATENATE(C4859,D4859)="","",VLOOKUP(CONCATENATE(C4859,D4859),Karakteristieken!AQ:AQ,1,FALSE))</f>
        <v/>
      </c>
    </row>
    <row r="4860" spans="1:16" x14ac:dyDescent="0.25">
      <c r="A4860" s="59"/>
      <c r="B4860" s="59"/>
      <c r="C4860" s="59"/>
      <c r="D4860" s="59"/>
      <c r="E4860" s="60" t="s">
        <v>10999</v>
      </c>
      <c r="F4860" s="60"/>
      <c r="G4860" s="60" t="s">
        <v>5078</v>
      </c>
      <c r="H4860" s="60"/>
      <c r="I4860" s="59">
        <f t="shared" si="80"/>
        <v>19</v>
      </c>
      <c r="J4860" s="59" t="s">
        <v>1561</v>
      </c>
      <c r="K4860" s="61"/>
      <c r="L4860" s="62" t="s">
        <v>6737</v>
      </c>
      <c r="M4860" s="62" t="s">
        <v>5078</v>
      </c>
      <c r="N4860" s="72" t="str">
        <f>VLOOKUP(M4860,'Hulpblad KAR-parser'!A:C,2,FALSE)</f>
        <v>Soort luchtvaartuig</v>
      </c>
      <c r="O4860" s="72" t="str">
        <f>IF(VLOOKUP(M4860,'Hulpblad KAR-parser'!A:C,3,FALSE)="","",VLOOKUP(M4860,'Hulpblad KAR-parser'!A:C,3,FALSE))</f>
        <v>Militair</v>
      </c>
      <c r="P4860" s="136" t="str">
        <f>IF(CONCATENATE(C4860,D4860)="","",VLOOKUP(CONCATENATE(C4860,D4860),Karakteristieken!AQ:AQ,1,FALSE))</f>
        <v/>
      </c>
    </row>
    <row r="4861" spans="1:16" x14ac:dyDescent="0.25">
      <c r="A4861" s="59"/>
      <c r="B4861" s="59"/>
      <c r="C4861" s="59"/>
      <c r="D4861" s="59"/>
      <c r="E4861" s="60" t="s">
        <v>11000</v>
      </c>
      <c r="F4861" s="60"/>
      <c r="G4861" s="60" t="s">
        <v>5078</v>
      </c>
      <c r="H4861" s="60"/>
      <c r="I4861" s="59">
        <f t="shared" si="80"/>
        <v>5</v>
      </c>
      <c r="J4861" s="59" t="s">
        <v>1561</v>
      </c>
      <c r="K4861" s="61"/>
      <c r="L4861" s="62" t="s">
        <v>6737</v>
      </c>
      <c r="M4861" s="62" t="s">
        <v>5078</v>
      </c>
      <c r="N4861" s="72" t="str">
        <f>VLOOKUP(M4861,'Hulpblad KAR-parser'!A:C,2,FALSE)</f>
        <v>Soort luchtvaartuig</v>
      </c>
      <c r="O4861" s="72" t="str">
        <f>IF(VLOOKUP(M4861,'Hulpblad KAR-parser'!A:C,3,FALSE)="","",VLOOKUP(M4861,'Hulpblad KAR-parser'!A:C,3,FALSE))</f>
        <v>Militair</v>
      </c>
      <c r="P4861" s="136" t="str">
        <f>IF(CONCATENATE(C4861,D4861)="","",VLOOKUP(CONCATENATE(C4861,D4861),Karakteristieken!AQ:AQ,1,FALSE))</f>
        <v/>
      </c>
    </row>
    <row r="4862" spans="1:16" x14ac:dyDescent="0.25">
      <c r="A4862" s="59">
        <v>200110913</v>
      </c>
      <c r="B4862" s="59">
        <v>200099254</v>
      </c>
      <c r="C4862" s="59" t="s">
        <v>5065</v>
      </c>
      <c r="D4862" s="59" t="s">
        <v>5088</v>
      </c>
      <c r="E4862" s="60" t="s">
        <v>5090</v>
      </c>
      <c r="F4862" s="60"/>
      <c r="G4862" s="60"/>
      <c r="H4862" s="60"/>
      <c r="I4862" s="59">
        <f t="shared" si="80"/>
        <v>30</v>
      </c>
      <c r="J4862" s="59" t="s">
        <v>1613</v>
      </c>
      <c r="K4862" s="61"/>
      <c r="L4862" s="62" t="s">
        <v>6737</v>
      </c>
      <c r="M4862" s="62" t="s">
        <v>5090</v>
      </c>
      <c r="N4862" s="72" t="str">
        <f>VLOOKUP(M4862,'Hulpblad KAR-parser'!A:C,2,FALSE)</f>
        <v>Soort luchtvaartuig</v>
      </c>
      <c r="O4862" s="72" t="str">
        <f>IF(VLOOKUP(M4862,'Hulpblad KAR-parser'!A:C,3,FALSE)="","",VLOOKUP(M4862,'Hulpblad KAR-parser'!A:C,3,FALSE))</f>
        <v>Passagiersvliegtuig</v>
      </c>
      <c r="P4862" s="136" t="str">
        <f>IF(CONCATENATE(C4862,D4862)="","",VLOOKUP(CONCATENATE(C4862,D4862),Karakteristieken!AQ:AQ,1,FALSE))</f>
        <v>Soort luchtvaartuigPassagiersvliegtuig</v>
      </c>
    </row>
    <row r="4863" spans="1:16" x14ac:dyDescent="0.25">
      <c r="A4863" s="59"/>
      <c r="B4863" s="59"/>
      <c r="C4863" s="59"/>
      <c r="D4863" s="59"/>
      <c r="E4863" s="60" t="s">
        <v>11001</v>
      </c>
      <c r="F4863" s="60"/>
      <c r="G4863" s="60" t="s">
        <v>5090</v>
      </c>
      <c r="H4863" s="60"/>
      <c r="I4863" s="59">
        <f t="shared" si="80"/>
        <v>6</v>
      </c>
      <c r="J4863" s="59" t="s">
        <v>1561</v>
      </c>
      <c r="K4863" s="61"/>
      <c r="L4863" s="62" t="s">
        <v>6737</v>
      </c>
      <c r="M4863" s="62" t="s">
        <v>5090</v>
      </c>
      <c r="N4863" s="72" t="str">
        <f>VLOOKUP(M4863,'Hulpblad KAR-parser'!A:C,2,FALSE)</f>
        <v>Soort luchtvaartuig</v>
      </c>
      <c r="O4863" s="72" t="str">
        <f>IF(VLOOKUP(M4863,'Hulpblad KAR-parser'!A:C,3,FALSE)="","",VLOOKUP(M4863,'Hulpblad KAR-parser'!A:C,3,FALSE))</f>
        <v>Passagiersvliegtuig</v>
      </c>
      <c r="P4863" s="136" t="str">
        <f>IF(CONCATENATE(C4863,D4863)="","",VLOOKUP(CONCATENATE(C4863,D4863),Karakteristieken!AQ:AQ,1,FALSE))</f>
        <v/>
      </c>
    </row>
    <row r="4864" spans="1:16" x14ac:dyDescent="0.25">
      <c r="A4864" s="59"/>
      <c r="B4864" s="59"/>
      <c r="C4864" s="59"/>
      <c r="D4864" s="59"/>
      <c r="E4864" s="60" t="s">
        <v>11002</v>
      </c>
      <c r="F4864" s="60"/>
      <c r="G4864" s="60" t="s">
        <v>5090</v>
      </c>
      <c r="H4864" s="60"/>
      <c r="I4864" s="59">
        <f t="shared" si="80"/>
        <v>20</v>
      </c>
      <c r="J4864" s="59" t="s">
        <v>1561</v>
      </c>
      <c r="K4864" s="61"/>
      <c r="L4864" s="62" t="s">
        <v>6737</v>
      </c>
      <c r="M4864" s="62" t="s">
        <v>5090</v>
      </c>
      <c r="N4864" s="72" t="str">
        <f>VLOOKUP(M4864,'Hulpblad KAR-parser'!A:C,2,FALSE)</f>
        <v>Soort luchtvaartuig</v>
      </c>
      <c r="O4864" s="72" t="str">
        <f>IF(VLOOKUP(M4864,'Hulpblad KAR-parser'!A:C,3,FALSE)="","",VLOOKUP(M4864,'Hulpblad KAR-parser'!A:C,3,FALSE))</f>
        <v>Passagiersvliegtuig</v>
      </c>
      <c r="P4864" s="136" t="str">
        <f>IF(CONCATENATE(C4864,D4864)="","",VLOOKUP(CONCATENATE(C4864,D4864),Karakteristieken!AQ:AQ,1,FALSE))</f>
        <v/>
      </c>
    </row>
    <row r="4865" spans="1:16" x14ac:dyDescent="0.25">
      <c r="A4865" s="59"/>
      <c r="B4865" s="59"/>
      <c r="C4865" s="59"/>
      <c r="D4865" s="59"/>
      <c r="E4865" s="60" t="s">
        <v>11003</v>
      </c>
      <c r="F4865" s="60"/>
      <c r="G4865" s="60" t="s">
        <v>5090</v>
      </c>
      <c r="H4865" s="60"/>
      <c r="I4865" s="59">
        <f t="shared" si="80"/>
        <v>5</v>
      </c>
      <c r="J4865" s="59" t="s">
        <v>1561</v>
      </c>
      <c r="K4865" s="61"/>
      <c r="L4865" s="62" t="s">
        <v>6737</v>
      </c>
      <c r="M4865" s="62" t="s">
        <v>5090</v>
      </c>
      <c r="N4865" s="72" t="str">
        <f>VLOOKUP(M4865,'Hulpblad KAR-parser'!A:C,2,FALSE)</f>
        <v>Soort luchtvaartuig</v>
      </c>
      <c r="O4865" s="72" t="str">
        <f>IF(VLOOKUP(M4865,'Hulpblad KAR-parser'!A:C,3,FALSE)="","",VLOOKUP(M4865,'Hulpblad KAR-parser'!A:C,3,FALSE))</f>
        <v>Passagiersvliegtuig</v>
      </c>
      <c r="P4865" s="136" t="str">
        <f>IF(CONCATENATE(C4865,D4865)="","",VLOOKUP(CONCATENATE(C4865,D4865),Karakteristieken!AQ:AQ,1,FALSE))</f>
        <v/>
      </c>
    </row>
    <row r="4866" spans="1:16" x14ac:dyDescent="0.25">
      <c r="A4866" s="59">
        <v>200110914</v>
      </c>
      <c r="B4866" s="59">
        <v>200099255</v>
      </c>
      <c r="C4866" s="59" t="s">
        <v>5065</v>
      </c>
      <c r="D4866" s="59" t="s">
        <v>5079</v>
      </c>
      <c r="E4866" s="60" t="s">
        <v>5081</v>
      </c>
      <c r="F4866" s="60"/>
      <c r="G4866" s="60"/>
      <c r="H4866" s="60"/>
      <c r="I4866" s="59">
        <f t="shared" si="80"/>
        <v>26</v>
      </c>
      <c r="J4866" s="59" t="s">
        <v>1613</v>
      </c>
      <c r="K4866" s="61"/>
      <c r="L4866" s="62" t="s">
        <v>6737</v>
      </c>
      <c r="M4866" s="62" t="s">
        <v>5081</v>
      </c>
      <c r="N4866" s="72" t="str">
        <f>VLOOKUP(M4866,'Hulpblad KAR-parser'!A:C,2,FALSE)</f>
        <v>Soort luchtvaartuig</v>
      </c>
      <c r="O4866" s="72" t="str">
        <f>IF(VLOOKUP(M4866,'Hulpblad KAR-parser'!A:C,3,FALSE)="","",VLOOKUP(M4866,'Hulpblad KAR-parser'!A:C,3,FALSE))</f>
        <v>Sportvliegtuig</v>
      </c>
      <c r="P4866" s="136" t="str">
        <f>IF(CONCATENATE(C4866,D4866)="","",VLOOKUP(CONCATENATE(C4866,D4866),Karakteristieken!AQ:AQ,1,FALSE))</f>
        <v>Soort luchtvaartuigSportvliegtuig</v>
      </c>
    </row>
    <row r="4867" spans="1:16" x14ac:dyDescent="0.25">
      <c r="A4867" s="59"/>
      <c r="B4867" s="59"/>
      <c r="C4867" s="59"/>
      <c r="D4867" s="59"/>
      <c r="E4867" s="60" t="s">
        <v>11004</v>
      </c>
      <c r="F4867" s="60"/>
      <c r="G4867" s="60" t="s">
        <v>5081</v>
      </c>
      <c r="H4867" s="60"/>
      <c r="I4867" s="59">
        <f t="shared" si="80"/>
        <v>6</v>
      </c>
      <c r="J4867" s="59" t="s">
        <v>1561</v>
      </c>
      <c r="K4867" s="61"/>
      <c r="L4867" s="62" t="s">
        <v>6737</v>
      </c>
      <c r="M4867" s="62" t="s">
        <v>5081</v>
      </c>
      <c r="N4867" s="72" t="str">
        <f>VLOOKUP(M4867,'Hulpblad KAR-parser'!A:C,2,FALSE)</f>
        <v>Soort luchtvaartuig</v>
      </c>
      <c r="O4867" s="72" t="str">
        <f>IF(VLOOKUP(M4867,'Hulpblad KAR-parser'!A:C,3,FALSE)="","",VLOOKUP(M4867,'Hulpblad KAR-parser'!A:C,3,FALSE))</f>
        <v>Sportvliegtuig</v>
      </c>
      <c r="P4867" s="136" t="str">
        <f>IF(CONCATENATE(C4867,D4867)="","",VLOOKUP(CONCATENATE(C4867,D4867),Karakteristieken!AQ:AQ,1,FALSE))</f>
        <v/>
      </c>
    </row>
    <row r="4868" spans="1:16" x14ac:dyDescent="0.25">
      <c r="A4868" s="59"/>
      <c r="B4868" s="59"/>
      <c r="C4868" s="59"/>
      <c r="D4868" s="59"/>
      <c r="E4868" s="60" t="s">
        <v>11005</v>
      </c>
      <c r="F4868" s="60"/>
      <c r="G4868" s="60" t="s">
        <v>5081</v>
      </c>
      <c r="H4868" s="60"/>
      <c r="I4868" s="59">
        <f t="shared" si="80"/>
        <v>15</v>
      </c>
      <c r="J4868" s="59" t="s">
        <v>1561</v>
      </c>
      <c r="K4868" s="61"/>
      <c r="L4868" s="62" t="s">
        <v>6737</v>
      </c>
      <c r="M4868" s="62" t="s">
        <v>5081</v>
      </c>
      <c r="N4868" s="72" t="str">
        <f>VLOOKUP(M4868,'Hulpblad KAR-parser'!A:C,2,FALSE)</f>
        <v>Soort luchtvaartuig</v>
      </c>
      <c r="O4868" s="72" t="str">
        <f>IF(VLOOKUP(M4868,'Hulpblad KAR-parser'!A:C,3,FALSE)="","",VLOOKUP(M4868,'Hulpblad KAR-parser'!A:C,3,FALSE))</f>
        <v>Sportvliegtuig</v>
      </c>
      <c r="P4868" s="136" t="str">
        <f>IF(CONCATENATE(C4868,D4868)="","",VLOOKUP(CONCATENATE(C4868,D4868),Karakteristieken!AQ:AQ,1,FALSE))</f>
        <v/>
      </c>
    </row>
    <row r="4869" spans="1:16" x14ac:dyDescent="0.25">
      <c r="A4869" s="59"/>
      <c r="B4869" s="59"/>
      <c r="C4869" s="59"/>
      <c r="D4869" s="59"/>
      <c r="E4869" s="60" t="s">
        <v>11006</v>
      </c>
      <c r="F4869" s="60"/>
      <c r="G4869" s="60" t="s">
        <v>5081</v>
      </c>
      <c r="H4869" s="60"/>
      <c r="I4869" s="59">
        <f t="shared" si="80"/>
        <v>5</v>
      </c>
      <c r="J4869" s="59" t="s">
        <v>1561</v>
      </c>
      <c r="K4869" s="61"/>
      <c r="L4869" s="62" t="s">
        <v>6737</v>
      </c>
      <c r="M4869" s="62" t="s">
        <v>5081</v>
      </c>
      <c r="N4869" s="72" t="str">
        <f>VLOOKUP(M4869,'Hulpblad KAR-parser'!A:C,2,FALSE)</f>
        <v>Soort luchtvaartuig</v>
      </c>
      <c r="O4869" s="72" t="str">
        <f>IF(VLOOKUP(M4869,'Hulpblad KAR-parser'!A:C,3,FALSE)="","",VLOOKUP(M4869,'Hulpblad KAR-parser'!A:C,3,FALSE))</f>
        <v>Sportvliegtuig</v>
      </c>
      <c r="P4869" s="136" t="str">
        <f>IF(CONCATENATE(C4869,D4869)="","",VLOOKUP(CONCATENATE(C4869,D4869),Karakteristieken!AQ:AQ,1,FALSE))</f>
        <v/>
      </c>
    </row>
    <row r="4870" spans="1:16" x14ac:dyDescent="0.25">
      <c r="A4870" s="59">
        <v>200110915</v>
      </c>
      <c r="B4870" s="59">
        <v>200099256</v>
      </c>
      <c r="C4870" s="59" t="s">
        <v>5065</v>
      </c>
      <c r="D4870" s="59" t="s">
        <v>5082</v>
      </c>
      <c r="E4870" s="60" t="s">
        <v>5084</v>
      </c>
      <c r="F4870" s="60"/>
      <c r="G4870" s="60"/>
      <c r="H4870" s="60"/>
      <c r="I4870" s="59">
        <f t="shared" si="80"/>
        <v>30</v>
      </c>
      <c r="J4870" s="59" t="s">
        <v>1613</v>
      </c>
      <c r="K4870" s="61"/>
      <c r="L4870" s="62" t="s">
        <v>6737</v>
      </c>
      <c r="M4870" s="62" t="s">
        <v>5084</v>
      </c>
      <c r="N4870" s="72" t="str">
        <f>VLOOKUP(M4870,'Hulpblad KAR-parser'!A:C,2,FALSE)</f>
        <v>Soort luchtvaartuig</v>
      </c>
      <c r="O4870" s="72" t="str">
        <f>IF(VLOOKUP(M4870,'Hulpblad KAR-parser'!A:C,3,FALSE)="","",VLOOKUP(M4870,'Hulpblad KAR-parser'!A:C,3,FALSE))</f>
        <v>Straaljager</v>
      </c>
      <c r="P4870" s="136" t="str">
        <f>IF(CONCATENATE(C4870,D4870)="","",VLOOKUP(CONCATENATE(C4870,D4870),Karakteristieken!AQ:AQ,1,FALSE))</f>
        <v>Soort luchtvaartuigStraaljager</v>
      </c>
    </row>
    <row r="4871" spans="1:16" x14ac:dyDescent="0.25">
      <c r="A4871" s="59"/>
      <c r="B4871" s="59"/>
      <c r="C4871" s="59"/>
      <c r="D4871" s="59"/>
      <c r="E4871" s="60" t="s">
        <v>11007</v>
      </c>
      <c r="F4871" s="60"/>
      <c r="G4871" s="60" t="s">
        <v>5084</v>
      </c>
      <c r="H4871" s="60"/>
      <c r="I4871" s="59">
        <f t="shared" si="80"/>
        <v>6</v>
      </c>
      <c r="J4871" s="59" t="s">
        <v>1561</v>
      </c>
      <c r="K4871" s="61"/>
      <c r="L4871" s="62" t="s">
        <v>6737</v>
      </c>
      <c r="M4871" s="62" t="s">
        <v>5084</v>
      </c>
      <c r="N4871" s="72" t="str">
        <f>VLOOKUP(M4871,'Hulpblad KAR-parser'!A:C,2,FALSE)</f>
        <v>Soort luchtvaartuig</v>
      </c>
      <c r="O4871" s="72" t="str">
        <f>IF(VLOOKUP(M4871,'Hulpblad KAR-parser'!A:C,3,FALSE)="","",VLOOKUP(M4871,'Hulpblad KAR-parser'!A:C,3,FALSE))</f>
        <v>Straaljager</v>
      </c>
      <c r="P4871" s="136" t="str">
        <f>IF(CONCATENATE(C4871,D4871)="","",VLOOKUP(CONCATENATE(C4871,D4871),Karakteristieken!AQ:AQ,1,FALSE))</f>
        <v/>
      </c>
    </row>
    <row r="4872" spans="1:16" x14ac:dyDescent="0.25">
      <c r="A4872" s="59"/>
      <c r="B4872" s="59"/>
      <c r="C4872" s="59"/>
      <c r="D4872" s="59"/>
      <c r="E4872" s="60" t="s">
        <v>11008</v>
      </c>
      <c r="F4872" s="60"/>
      <c r="G4872" s="60" t="s">
        <v>5084</v>
      </c>
      <c r="H4872" s="60"/>
      <c r="I4872" s="59">
        <f t="shared" si="80"/>
        <v>5</v>
      </c>
      <c r="J4872" s="59" t="s">
        <v>1561</v>
      </c>
      <c r="K4872" s="61"/>
      <c r="L4872" s="62" t="s">
        <v>6737</v>
      </c>
      <c r="M4872" s="62" t="s">
        <v>5084</v>
      </c>
      <c r="N4872" s="72" t="str">
        <f>VLOOKUP(M4872,'Hulpblad KAR-parser'!A:C,2,FALSE)</f>
        <v>Soort luchtvaartuig</v>
      </c>
      <c r="O4872" s="72" t="str">
        <f>IF(VLOOKUP(M4872,'Hulpblad KAR-parser'!A:C,3,FALSE)="","",VLOOKUP(M4872,'Hulpblad KAR-parser'!A:C,3,FALSE))</f>
        <v>Straaljager</v>
      </c>
      <c r="P4872" s="136" t="str">
        <f>IF(CONCATENATE(C4872,D4872)="","",VLOOKUP(CONCATENATE(C4872,D4872),Karakteristieken!AQ:AQ,1,FALSE))</f>
        <v/>
      </c>
    </row>
    <row r="4873" spans="1:16" x14ac:dyDescent="0.25">
      <c r="A4873" s="59"/>
      <c r="B4873" s="59"/>
      <c r="C4873" s="59"/>
      <c r="D4873" s="59"/>
      <c r="E4873" s="60" t="s">
        <v>11009</v>
      </c>
      <c r="F4873" s="60"/>
      <c r="G4873" s="60" t="s">
        <v>5084</v>
      </c>
      <c r="H4873" s="60"/>
      <c r="I4873" s="59">
        <f t="shared" si="80"/>
        <v>12</v>
      </c>
      <c r="J4873" s="59" t="s">
        <v>1561</v>
      </c>
      <c r="K4873" s="61"/>
      <c r="L4873" s="62" t="s">
        <v>6737</v>
      </c>
      <c r="M4873" s="62" t="s">
        <v>5084</v>
      </c>
      <c r="N4873" s="72" t="str">
        <f>VLOOKUP(M4873,'Hulpblad KAR-parser'!A:C,2,FALSE)</f>
        <v>Soort luchtvaartuig</v>
      </c>
      <c r="O4873" s="72" t="str">
        <f>IF(VLOOKUP(M4873,'Hulpblad KAR-parser'!A:C,3,FALSE)="","",VLOOKUP(M4873,'Hulpblad KAR-parser'!A:C,3,FALSE))</f>
        <v>Straaljager</v>
      </c>
      <c r="P4873" s="136" t="str">
        <f>IF(CONCATENATE(C4873,D4873)="","",VLOOKUP(CONCATENATE(C4873,D4873),Karakteristieken!AQ:AQ,1,FALSE))</f>
        <v/>
      </c>
    </row>
    <row r="4874" spans="1:16" x14ac:dyDescent="0.25">
      <c r="A4874" s="59">
        <v>200110916</v>
      </c>
      <c r="B4874" s="59">
        <v>200099257</v>
      </c>
      <c r="C4874" s="59" t="s">
        <v>5065</v>
      </c>
      <c r="D4874" s="59" t="s">
        <v>5085</v>
      </c>
      <c r="E4874" s="60" t="s">
        <v>5087</v>
      </c>
      <c r="F4874" s="60"/>
      <c r="G4874" s="60"/>
      <c r="H4874" s="60"/>
      <c r="I4874" s="59">
        <f t="shared" si="80"/>
        <v>27</v>
      </c>
      <c r="J4874" s="59" t="s">
        <v>1613</v>
      </c>
      <c r="K4874" s="61"/>
      <c r="L4874" s="62" t="s">
        <v>6737</v>
      </c>
      <c r="M4874" s="62" t="s">
        <v>5087</v>
      </c>
      <c r="N4874" s="72" t="str">
        <f>VLOOKUP(M4874,'Hulpblad KAR-parser'!A:C,2,FALSE)</f>
        <v>Soort luchtvaartuig</v>
      </c>
      <c r="O4874" s="72" t="str">
        <f>IF(VLOOKUP(M4874,'Hulpblad KAR-parser'!A:C,3,FALSE)="","",VLOOKUP(M4874,'Hulpblad KAR-parser'!A:C,3,FALSE))</f>
        <v>Ultralight</v>
      </c>
      <c r="P4874" s="136" t="str">
        <f>IF(CONCATENATE(C4874,D4874)="","",VLOOKUP(CONCATENATE(C4874,D4874),Karakteristieken!AQ:AQ,1,FALSE))</f>
        <v>Soort luchtvaartuigUltralight</v>
      </c>
    </row>
    <row r="4875" spans="1:16" x14ac:dyDescent="0.25">
      <c r="A4875" s="59"/>
      <c r="B4875" s="59"/>
      <c r="C4875" s="59"/>
      <c r="D4875" s="59"/>
      <c r="E4875" s="60" t="s">
        <v>11010</v>
      </c>
      <c r="F4875" s="60"/>
      <c r="G4875" s="60" t="s">
        <v>5087</v>
      </c>
      <c r="H4875" s="60"/>
      <c r="I4875" s="59">
        <f t="shared" si="80"/>
        <v>6</v>
      </c>
      <c r="J4875" s="59" t="s">
        <v>1561</v>
      </c>
      <c r="K4875" s="61"/>
      <c r="L4875" s="62" t="s">
        <v>6737</v>
      </c>
      <c r="M4875" s="62" t="s">
        <v>5087</v>
      </c>
      <c r="N4875" s="72" t="str">
        <f>VLOOKUP(M4875,'Hulpblad KAR-parser'!A:C,2,FALSE)</f>
        <v>Soort luchtvaartuig</v>
      </c>
      <c r="O4875" s="72" t="str">
        <f>IF(VLOOKUP(M4875,'Hulpblad KAR-parser'!A:C,3,FALSE)="","",VLOOKUP(M4875,'Hulpblad KAR-parser'!A:C,3,FALSE))</f>
        <v>Ultralight</v>
      </c>
      <c r="P4875" s="136" t="str">
        <f>IF(CONCATENATE(C4875,D4875)="","",VLOOKUP(CONCATENATE(C4875,D4875),Karakteristieken!AQ:AQ,1,FALSE))</f>
        <v/>
      </c>
    </row>
    <row r="4876" spans="1:16" x14ac:dyDescent="0.25">
      <c r="A4876" s="59"/>
      <c r="B4876" s="59"/>
      <c r="C4876" s="59"/>
      <c r="D4876" s="59"/>
      <c r="E4876" s="60" t="s">
        <v>11011</v>
      </c>
      <c r="F4876" s="60"/>
      <c r="G4876" s="60" t="s">
        <v>5087</v>
      </c>
      <c r="H4876" s="60"/>
      <c r="I4876" s="59">
        <f t="shared" si="80"/>
        <v>11</v>
      </c>
      <c r="J4876" s="59" t="s">
        <v>1561</v>
      </c>
      <c r="K4876" s="61"/>
      <c r="L4876" s="62" t="s">
        <v>6737</v>
      </c>
      <c r="M4876" s="62" t="s">
        <v>5087</v>
      </c>
      <c r="N4876" s="72" t="str">
        <f>VLOOKUP(M4876,'Hulpblad KAR-parser'!A:C,2,FALSE)</f>
        <v>Soort luchtvaartuig</v>
      </c>
      <c r="O4876" s="72" t="str">
        <f>IF(VLOOKUP(M4876,'Hulpblad KAR-parser'!A:C,3,FALSE)="","",VLOOKUP(M4876,'Hulpblad KAR-parser'!A:C,3,FALSE))</f>
        <v>Ultralight</v>
      </c>
      <c r="P4876" s="136" t="str">
        <f>IF(CONCATENATE(C4876,D4876)="","",VLOOKUP(CONCATENATE(C4876,D4876),Karakteristieken!AQ:AQ,1,FALSE))</f>
        <v/>
      </c>
    </row>
    <row r="4877" spans="1:16" x14ac:dyDescent="0.25">
      <c r="A4877" s="59"/>
      <c r="B4877" s="59"/>
      <c r="C4877" s="59"/>
      <c r="D4877" s="59"/>
      <c r="E4877" s="60" t="s">
        <v>11012</v>
      </c>
      <c r="F4877" s="60"/>
      <c r="G4877" s="60" t="s">
        <v>5087</v>
      </c>
      <c r="H4877" s="60"/>
      <c r="I4877" s="59">
        <f t="shared" si="80"/>
        <v>5</v>
      </c>
      <c r="J4877" s="59" t="s">
        <v>1561</v>
      </c>
      <c r="K4877" s="61"/>
      <c r="L4877" s="62" t="s">
        <v>6737</v>
      </c>
      <c r="M4877" s="62" t="s">
        <v>5087</v>
      </c>
      <c r="N4877" s="72" t="str">
        <f>VLOOKUP(M4877,'Hulpblad KAR-parser'!A:C,2,FALSE)</f>
        <v>Soort luchtvaartuig</v>
      </c>
      <c r="O4877" s="72" t="str">
        <f>IF(VLOOKUP(M4877,'Hulpblad KAR-parser'!A:C,3,FALSE)="","",VLOOKUP(M4877,'Hulpblad KAR-parser'!A:C,3,FALSE))</f>
        <v>Ultralight</v>
      </c>
      <c r="P4877" s="136" t="str">
        <f>IF(CONCATENATE(C4877,D4877)="","",VLOOKUP(CONCATENATE(C4877,D4877),Karakteristieken!AQ:AQ,1,FALSE))</f>
        <v/>
      </c>
    </row>
    <row r="4878" spans="1:16" x14ac:dyDescent="0.25">
      <c r="A4878" s="59">
        <v>200110917</v>
      </c>
      <c r="B4878" s="59">
        <v>200099258</v>
      </c>
      <c r="C4878" s="59" t="s">
        <v>5065</v>
      </c>
      <c r="D4878" s="59" t="s">
        <v>5091</v>
      </c>
      <c r="E4878" s="60" t="s">
        <v>5093</v>
      </c>
      <c r="F4878" s="60"/>
      <c r="G4878" s="60"/>
      <c r="H4878" s="60"/>
      <c r="I4878" s="59">
        <f t="shared" si="80"/>
        <v>27</v>
      </c>
      <c r="J4878" s="59" t="s">
        <v>1613</v>
      </c>
      <c r="K4878" s="61"/>
      <c r="L4878" s="62" t="s">
        <v>6737</v>
      </c>
      <c r="M4878" s="62" t="s">
        <v>5093</v>
      </c>
      <c r="N4878" s="72" t="str">
        <f>VLOOKUP(M4878,'Hulpblad KAR-parser'!A:C,2,FALSE)</f>
        <v>Soort luchtvaartuig</v>
      </c>
      <c r="O4878" s="72" t="str">
        <f>IF(VLOOKUP(M4878,'Hulpblad KAR-parser'!A:C,3,FALSE)="","",VLOOKUP(M4878,'Hulpblad KAR-parser'!A:C,3,FALSE))</f>
        <v>Vrachtvliegtuig</v>
      </c>
      <c r="P4878" s="136" t="str">
        <f>IF(CONCATENATE(C4878,D4878)="","",VLOOKUP(CONCATENATE(C4878,D4878),Karakteristieken!AQ:AQ,1,FALSE))</f>
        <v>Soort luchtvaartuigVrachtvliegtuig</v>
      </c>
    </row>
    <row r="4879" spans="1:16" x14ac:dyDescent="0.25">
      <c r="A4879" s="59"/>
      <c r="B4879" s="59"/>
      <c r="C4879" s="59"/>
      <c r="D4879" s="59"/>
      <c r="E4879" s="60" t="s">
        <v>11013</v>
      </c>
      <c r="F4879" s="60"/>
      <c r="G4879" s="60" t="s">
        <v>5093</v>
      </c>
      <c r="H4879" s="60"/>
      <c r="I4879" s="59">
        <f t="shared" si="80"/>
        <v>6</v>
      </c>
      <c r="J4879" s="59" t="s">
        <v>1561</v>
      </c>
      <c r="K4879" s="61"/>
      <c r="L4879" s="62" t="s">
        <v>6737</v>
      </c>
      <c r="M4879" s="62" t="s">
        <v>5093</v>
      </c>
      <c r="N4879" s="72" t="str">
        <f>VLOOKUP(M4879,'Hulpblad KAR-parser'!A:C,2,FALSE)</f>
        <v>Soort luchtvaartuig</v>
      </c>
      <c r="O4879" s="72" t="str">
        <f>IF(VLOOKUP(M4879,'Hulpblad KAR-parser'!A:C,3,FALSE)="","",VLOOKUP(M4879,'Hulpblad KAR-parser'!A:C,3,FALSE))</f>
        <v>Vrachtvliegtuig</v>
      </c>
      <c r="P4879" s="136" t="str">
        <f>IF(CONCATENATE(C4879,D4879)="","",VLOOKUP(CONCATENATE(C4879,D4879),Karakteristieken!AQ:AQ,1,FALSE))</f>
        <v/>
      </c>
    </row>
    <row r="4880" spans="1:16" x14ac:dyDescent="0.25">
      <c r="A4880" s="59"/>
      <c r="B4880" s="59"/>
      <c r="C4880" s="59"/>
      <c r="D4880" s="59"/>
      <c r="E4880" s="60" t="s">
        <v>11014</v>
      </c>
      <c r="F4880" s="60"/>
      <c r="G4880" s="60" t="s">
        <v>5093</v>
      </c>
      <c r="H4880" s="60"/>
      <c r="I4880" s="59">
        <f t="shared" si="80"/>
        <v>16</v>
      </c>
      <c r="J4880" s="59" t="s">
        <v>1561</v>
      </c>
      <c r="K4880" s="61"/>
      <c r="L4880" s="62" t="s">
        <v>6737</v>
      </c>
      <c r="M4880" s="62" t="s">
        <v>5093</v>
      </c>
      <c r="N4880" s="72" t="str">
        <f>VLOOKUP(M4880,'Hulpblad KAR-parser'!A:C,2,FALSE)</f>
        <v>Soort luchtvaartuig</v>
      </c>
      <c r="O4880" s="72" t="str">
        <f>IF(VLOOKUP(M4880,'Hulpblad KAR-parser'!A:C,3,FALSE)="","",VLOOKUP(M4880,'Hulpblad KAR-parser'!A:C,3,FALSE))</f>
        <v>Vrachtvliegtuig</v>
      </c>
      <c r="P4880" s="136" t="str">
        <f>IF(CONCATENATE(C4880,D4880)="","",VLOOKUP(CONCATENATE(C4880,D4880),Karakteristieken!AQ:AQ,1,FALSE))</f>
        <v/>
      </c>
    </row>
    <row r="4881" spans="1:16" x14ac:dyDescent="0.25">
      <c r="A4881" s="59">
        <v>200110918</v>
      </c>
      <c r="B4881" s="59">
        <v>200099259</v>
      </c>
      <c r="C4881" s="59" t="s">
        <v>5065</v>
      </c>
      <c r="D4881" s="59" t="s">
        <v>5094</v>
      </c>
      <c r="E4881" s="60" t="s">
        <v>5096</v>
      </c>
      <c r="F4881" s="60"/>
      <c r="G4881" s="60"/>
      <c r="H4881" s="60"/>
      <c r="I4881" s="59">
        <f t="shared" si="80"/>
        <v>29</v>
      </c>
      <c r="J4881" s="59" t="s">
        <v>1613</v>
      </c>
      <c r="K4881" s="61"/>
      <c r="L4881" s="62" t="s">
        <v>6737</v>
      </c>
      <c r="M4881" s="62" t="s">
        <v>5096</v>
      </c>
      <c r="N4881" s="72" t="str">
        <f>VLOOKUP(M4881,'Hulpblad KAR-parser'!A:C,2,FALSE)</f>
        <v>Soort luchtvaartuig</v>
      </c>
      <c r="O4881" s="72" t="str">
        <f>IF(VLOOKUP(M4881,'Hulpblad KAR-parser'!A:C,3,FALSE)="","",VLOOKUP(M4881,'Hulpblad KAR-parser'!A:C,3,FALSE))</f>
        <v>Zeppelin</v>
      </c>
      <c r="P4881" s="136" t="str">
        <f>IF(CONCATENATE(C4881,D4881)="","",VLOOKUP(CONCATENATE(C4881,D4881),Karakteristieken!AQ:AQ,1,FALSE))</f>
        <v>Soort luchtvaartuigZeppelin</v>
      </c>
    </row>
    <row r="4882" spans="1:16" x14ac:dyDescent="0.25">
      <c r="A4882" s="59"/>
      <c r="B4882" s="59"/>
      <c r="C4882" s="59"/>
      <c r="D4882" s="59"/>
      <c r="E4882" s="60" t="s">
        <v>11015</v>
      </c>
      <c r="F4882" s="60"/>
      <c r="G4882" s="60" t="s">
        <v>5096</v>
      </c>
      <c r="H4882" s="60"/>
      <c r="I4882" s="59">
        <f t="shared" si="80"/>
        <v>6</v>
      </c>
      <c r="J4882" s="59" t="s">
        <v>1561</v>
      </c>
      <c r="K4882" s="61"/>
      <c r="L4882" s="62" t="s">
        <v>6737</v>
      </c>
      <c r="M4882" s="62" t="s">
        <v>5096</v>
      </c>
      <c r="N4882" s="72" t="str">
        <f>VLOOKUP(M4882,'Hulpblad KAR-parser'!A:C,2,FALSE)</f>
        <v>Soort luchtvaartuig</v>
      </c>
      <c r="O4882" s="72" t="str">
        <f>IF(VLOOKUP(M4882,'Hulpblad KAR-parser'!A:C,3,FALSE)="","",VLOOKUP(M4882,'Hulpblad KAR-parser'!A:C,3,FALSE))</f>
        <v>Zeppelin</v>
      </c>
      <c r="P4882" s="136" t="str">
        <f>IF(CONCATENATE(C4882,D4882)="","",VLOOKUP(CONCATENATE(C4882,D4882),Karakteristieken!AQ:AQ,1,FALSE))</f>
        <v/>
      </c>
    </row>
    <row r="4883" spans="1:16" x14ac:dyDescent="0.25">
      <c r="A4883" s="59"/>
      <c r="B4883" s="59"/>
      <c r="C4883" s="59"/>
      <c r="D4883" s="59"/>
      <c r="E4883" s="60" t="s">
        <v>11016</v>
      </c>
      <c r="F4883" s="60"/>
      <c r="G4883" s="60" t="s">
        <v>5096</v>
      </c>
      <c r="H4883" s="60"/>
      <c r="I4883" s="59">
        <f t="shared" si="80"/>
        <v>9</v>
      </c>
      <c r="J4883" s="59" t="s">
        <v>1561</v>
      </c>
      <c r="K4883" s="61"/>
      <c r="L4883" s="62" t="s">
        <v>6737</v>
      </c>
      <c r="M4883" s="62" t="s">
        <v>5096</v>
      </c>
      <c r="N4883" s="72" t="str">
        <f>VLOOKUP(M4883,'Hulpblad KAR-parser'!A:C,2,FALSE)</f>
        <v>Soort luchtvaartuig</v>
      </c>
      <c r="O4883" s="72" t="str">
        <f>IF(VLOOKUP(M4883,'Hulpblad KAR-parser'!A:C,3,FALSE)="","",VLOOKUP(M4883,'Hulpblad KAR-parser'!A:C,3,FALSE))</f>
        <v>Zeppelin</v>
      </c>
      <c r="P4883" s="136" t="str">
        <f>IF(CONCATENATE(C4883,D4883)="","",VLOOKUP(CONCATENATE(C4883,D4883),Karakteristieken!AQ:AQ,1,FALSE))</f>
        <v/>
      </c>
    </row>
    <row r="4884" spans="1:16" x14ac:dyDescent="0.25">
      <c r="A4884" s="59"/>
      <c r="B4884" s="59"/>
      <c r="C4884" s="59"/>
      <c r="D4884" s="59"/>
      <c r="E4884" s="60" t="s">
        <v>11017</v>
      </c>
      <c r="F4884" s="60"/>
      <c r="G4884" s="60" t="s">
        <v>5096</v>
      </c>
      <c r="H4884" s="60"/>
      <c r="I4884" s="59">
        <f t="shared" si="80"/>
        <v>5</v>
      </c>
      <c r="J4884" s="59" t="s">
        <v>1561</v>
      </c>
      <c r="K4884" s="61"/>
      <c r="L4884" s="62" t="s">
        <v>6737</v>
      </c>
      <c r="M4884" s="62" t="s">
        <v>5096</v>
      </c>
      <c r="N4884" s="72" t="str">
        <f>VLOOKUP(M4884,'Hulpblad KAR-parser'!A:C,2,FALSE)</f>
        <v>Soort luchtvaartuig</v>
      </c>
      <c r="O4884" s="72" t="str">
        <f>IF(VLOOKUP(M4884,'Hulpblad KAR-parser'!A:C,3,FALSE)="","",VLOOKUP(M4884,'Hulpblad KAR-parser'!A:C,3,FALSE))</f>
        <v>Zeppelin</v>
      </c>
      <c r="P4884" s="136" t="str">
        <f>IF(CONCATENATE(C4884,D4884)="","",VLOOKUP(CONCATENATE(C4884,D4884),Karakteristieken!AQ:AQ,1,FALSE))</f>
        <v/>
      </c>
    </row>
    <row r="4885" spans="1:16" x14ac:dyDescent="0.25">
      <c r="A4885" s="59">
        <v>200110919</v>
      </c>
      <c r="B4885" s="59">
        <v>200099260</v>
      </c>
      <c r="C4885" s="59" t="s">
        <v>5065</v>
      </c>
      <c r="D4885" s="59" t="s">
        <v>5097</v>
      </c>
      <c r="E4885" s="60" t="s">
        <v>5099</v>
      </c>
      <c r="F4885" s="60"/>
      <c r="G4885" s="60"/>
      <c r="H4885" s="60"/>
      <c r="I4885" s="59">
        <f t="shared" si="80"/>
        <v>26</v>
      </c>
      <c r="J4885" s="59" t="s">
        <v>1613</v>
      </c>
      <c r="K4885" s="61"/>
      <c r="L4885" s="62" t="s">
        <v>6737</v>
      </c>
      <c r="M4885" s="62" t="s">
        <v>5099</v>
      </c>
      <c r="N4885" s="72" t="str">
        <f>VLOOKUP(M4885,'Hulpblad KAR-parser'!A:C,2,FALSE)</f>
        <v>Soort luchtvaartuig</v>
      </c>
      <c r="O4885" s="72" t="str">
        <f>IF(VLOOKUP(M4885,'Hulpblad KAR-parser'!A:C,3,FALSE)="","",VLOOKUP(M4885,'Hulpblad KAR-parser'!A:C,3,FALSE))</f>
        <v>Zweefvliegtuig</v>
      </c>
      <c r="P4885" s="136" t="str">
        <f>IF(CONCATENATE(C4885,D4885)="","",VLOOKUP(CONCATENATE(C4885,D4885),Karakteristieken!AQ:AQ,1,FALSE))</f>
        <v>Soort luchtvaartuigZweefvliegtuig</v>
      </c>
    </row>
    <row r="4886" spans="1:16" x14ac:dyDescent="0.25">
      <c r="A4886" s="59"/>
      <c r="B4886" s="59"/>
      <c r="C4886" s="59"/>
      <c r="D4886" s="59"/>
      <c r="E4886" s="60" t="s">
        <v>11018</v>
      </c>
      <c r="F4886" s="60"/>
      <c r="G4886" s="60" t="s">
        <v>5099</v>
      </c>
      <c r="H4886" s="60"/>
      <c r="I4886" s="59">
        <f t="shared" si="80"/>
        <v>6</v>
      </c>
      <c r="J4886" s="59" t="s">
        <v>1561</v>
      </c>
      <c r="K4886" s="61"/>
      <c r="L4886" s="62" t="s">
        <v>6737</v>
      </c>
      <c r="M4886" s="62" t="s">
        <v>5099</v>
      </c>
      <c r="N4886" s="72" t="str">
        <f>VLOOKUP(M4886,'Hulpblad KAR-parser'!A:C,2,FALSE)</f>
        <v>Soort luchtvaartuig</v>
      </c>
      <c r="O4886" s="72" t="str">
        <f>IF(VLOOKUP(M4886,'Hulpblad KAR-parser'!A:C,3,FALSE)="","",VLOOKUP(M4886,'Hulpblad KAR-parser'!A:C,3,FALSE))</f>
        <v>Zweefvliegtuig</v>
      </c>
      <c r="P4886" s="136" t="str">
        <f>IF(CONCATENATE(C4886,D4886)="","",VLOOKUP(CONCATENATE(C4886,D4886),Karakteristieken!AQ:AQ,1,FALSE))</f>
        <v/>
      </c>
    </row>
    <row r="4887" spans="1:16" x14ac:dyDescent="0.25">
      <c r="A4887" s="59"/>
      <c r="B4887" s="59"/>
      <c r="C4887" s="59"/>
      <c r="D4887" s="59"/>
      <c r="E4887" s="60" t="s">
        <v>11019</v>
      </c>
      <c r="F4887" s="60"/>
      <c r="G4887" s="60" t="s">
        <v>5099</v>
      </c>
      <c r="H4887" s="60"/>
      <c r="I4887" s="59">
        <f t="shared" si="80"/>
        <v>15</v>
      </c>
      <c r="J4887" s="59" t="s">
        <v>1561</v>
      </c>
      <c r="K4887" s="61"/>
      <c r="L4887" s="62" t="s">
        <v>6737</v>
      </c>
      <c r="M4887" s="62" t="s">
        <v>5099</v>
      </c>
      <c r="N4887" s="72" t="str">
        <f>VLOOKUP(M4887,'Hulpblad KAR-parser'!A:C,2,FALSE)</f>
        <v>Soort luchtvaartuig</v>
      </c>
      <c r="O4887" s="72" t="str">
        <f>IF(VLOOKUP(M4887,'Hulpblad KAR-parser'!A:C,3,FALSE)="","",VLOOKUP(M4887,'Hulpblad KAR-parser'!A:C,3,FALSE))</f>
        <v>Zweefvliegtuig</v>
      </c>
      <c r="P4887" s="136" t="str">
        <f>IF(CONCATENATE(C4887,D4887)="","",VLOOKUP(CONCATENATE(C4887,D4887),Karakteristieken!AQ:AQ,1,FALSE))</f>
        <v/>
      </c>
    </row>
    <row r="4888" spans="1:16" x14ac:dyDescent="0.25">
      <c r="A4888" s="59"/>
      <c r="B4888" s="59"/>
      <c r="C4888" s="59"/>
      <c r="D4888" s="59"/>
      <c r="E4888" s="60" t="s">
        <v>11020</v>
      </c>
      <c r="F4888" s="60"/>
      <c r="G4888" s="60" t="s">
        <v>5099</v>
      </c>
      <c r="H4888" s="60"/>
      <c r="I4888" s="59">
        <f t="shared" si="80"/>
        <v>5</v>
      </c>
      <c r="J4888" s="59" t="s">
        <v>1561</v>
      </c>
      <c r="K4888" s="61"/>
      <c r="L4888" s="62" t="s">
        <v>6737</v>
      </c>
      <c r="M4888" s="62" t="s">
        <v>5099</v>
      </c>
      <c r="N4888" s="72" t="str">
        <f>VLOOKUP(M4888,'Hulpblad KAR-parser'!A:C,2,FALSE)</f>
        <v>Soort luchtvaartuig</v>
      </c>
      <c r="O4888" s="72" t="str">
        <f>IF(VLOOKUP(M4888,'Hulpblad KAR-parser'!A:C,3,FALSE)="","",VLOOKUP(M4888,'Hulpblad KAR-parser'!A:C,3,FALSE))</f>
        <v>Zweefvliegtuig</v>
      </c>
      <c r="P4888" s="136" t="str">
        <f>IF(CONCATENATE(C4888,D4888)="","",VLOOKUP(CONCATENATE(C4888,D4888),Karakteristieken!AQ:AQ,1,FALSE))</f>
        <v/>
      </c>
    </row>
    <row r="4889" spans="1:16" x14ac:dyDescent="0.25">
      <c r="A4889" s="67">
        <v>200115024</v>
      </c>
      <c r="B4889" s="67">
        <v>200107270</v>
      </c>
      <c r="C4889" s="67" t="s">
        <v>5100</v>
      </c>
      <c r="D4889" s="67"/>
      <c r="E4889" s="68" t="s">
        <v>6548</v>
      </c>
      <c r="F4889" s="68"/>
      <c r="G4889" s="68"/>
      <c r="H4889" s="68"/>
      <c r="I4889" s="67">
        <f t="shared" si="80"/>
        <v>14</v>
      </c>
      <c r="J4889" s="67" t="s">
        <v>1613</v>
      </c>
      <c r="K4889" s="91" t="s">
        <v>12550</v>
      </c>
      <c r="L4889" s="62" t="s">
        <v>6737</v>
      </c>
      <c r="M4889" s="62" t="s">
        <v>6548</v>
      </c>
      <c r="N4889" s="72" t="e">
        <f>VLOOKUP(M4889,'Hulpblad KAR-parser'!A:C,2,FALSE)</f>
        <v>#N/A</v>
      </c>
      <c r="O4889" s="72" t="e">
        <f>IF(VLOOKUP(M4889,'Hulpblad KAR-parser'!A:C,3,FALSE)="","",VLOOKUP(M4889,'Hulpblad KAR-parser'!A:C,3,FALSE))</f>
        <v>#N/A</v>
      </c>
      <c r="P4889" s="136" t="e">
        <f>IF(CONCATENATE(C4889,D4889)="","",VLOOKUP(CONCATENATE(C4889,D4889),Karakteristieken!AQ:AQ,1,FALSE))</f>
        <v>#N/A</v>
      </c>
    </row>
    <row r="4890" spans="1:16" x14ac:dyDescent="0.25">
      <c r="A4890" s="67"/>
      <c r="B4890" s="67"/>
      <c r="C4890" s="67"/>
      <c r="D4890" s="67"/>
      <c r="E4890" s="68" t="s">
        <v>11024</v>
      </c>
      <c r="F4890" s="68"/>
      <c r="G4890" s="68" t="s">
        <v>6548</v>
      </c>
      <c r="H4890" s="68"/>
      <c r="I4890" s="67">
        <f t="shared" si="80"/>
        <v>6</v>
      </c>
      <c r="J4890" s="67" t="s">
        <v>1561</v>
      </c>
      <c r="K4890" s="91" t="s">
        <v>12550</v>
      </c>
      <c r="L4890" s="62" t="s">
        <v>6737</v>
      </c>
      <c r="M4890" s="62" t="s">
        <v>6548</v>
      </c>
      <c r="N4890" s="72" t="e">
        <f>VLOOKUP(M4890,'Hulpblad KAR-parser'!A:C,2,FALSE)</f>
        <v>#N/A</v>
      </c>
      <c r="O4890" s="72" t="e">
        <f>IF(VLOOKUP(M4890,'Hulpblad KAR-parser'!A:C,3,FALSE)="","",VLOOKUP(M4890,'Hulpblad KAR-parser'!A:C,3,FALSE))</f>
        <v>#N/A</v>
      </c>
      <c r="P4890" s="136" t="str">
        <f>IF(CONCATENATE(C4890,D4890)="","",VLOOKUP(CONCATENATE(C4890,D4890),Karakteristieken!AQ:AQ,1,FALSE))</f>
        <v/>
      </c>
    </row>
    <row r="4891" spans="1:16" x14ac:dyDescent="0.25">
      <c r="A4891" s="59">
        <v>200115022</v>
      </c>
      <c r="B4891" s="59">
        <v>200107268</v>
      </c>
      <c r="C4891" s="59" t="s">
        <v>5100</v>
      </c>
      <c r="D4891" s="59" t="s">
        <v>5101</v>
      </c>
      <c r="E4891" s="60" t="s">
        <v>5105</v>
      </c>
      <c r="F4891" s="60"/>
      <c r="G4891" s="60"/>
      <c r="H4891" s="60"/>
      <c r="I4891" s="59">
        <f t="shared" si="80"/>
        <v>27</v>
      </c>
      <c r="J4891" s="59" t="s">
        <v>1613</v>
      </c>
      <c r="K4891" s="61"/>
      <c r="L4891" s="62" t="s">
        <v>6737</v>
      </c>
      <c r="M4891" s="62" t="s">
        <v>5105</v>
      </c>
      <c r="N4891" s="72" t="str">
        <f>VLOOKUP(M4891,'Hulpblad KAR-parser'!A:C,2,FALSE)</f>
        <v>Soort melding</v>
      </c>
      <c r="O4891" s="72" t="str">
        <f>IF(VLOOKUP(M4891,'Hulpblad KAR-parser'!A:C,3,FALSE)="","",VLOOKUP(M4891,'Hulpblad KAR-parser'!A:C,3,FALSE))</f>
        <v>Misbruik 112</v>
      </c>
      <c r="P4891" s="136" t="str">
        <f>IF(CONCATENATE(C4891,D4891)="","",VLOOKUP(CONCATENATE(C4891,D4891),Karakteristieken!AQ:AQ,1,FALSE))</f>
        <v>Soort meldingMisbruik 112</v>
      </c>
    </row>
    <row r="4892" spans="1:16" x14ac:dyDescent="0.25">
      <c r="A4892" s="59"/>
      <c r="B4892" s="59"/>
      <c r="C4892" s="59"/>
      <c r="D4892" s="59"/>
      <c r="E4892" s="60" t="s">
        <v>11022</v>
      </c>
      <c r="F4892" s="60"/>
      <c r="G4892" s="60" t="s">
        <v>5105</v>
      </c>
      <c r="H4892" s="60"/>
      <c r="I4892" s="59">
        <f t="shared" si="80"/>
        <v>5</v>
      </c>
      <c r="J4892" s="59" t="s">
        <v>1561</v>
      </c>
      <c r="K4892" s="61"/>
      <c r="L4892" s="62" t="s">
        <v>6737</v>
      </c>
      <c r="M4892" s="62" t="s">
        <v>5105</v>
      </c>
      <c r="N4892" s="72" t="str">
        <f>VLOOKUP(M4892,'Hulpblad KAR-parser'!A:C,2,FALSE)</f>
        <v>Soort melding</v>
      </c>
      <c r="O4892" s="72" t="str">
        <f>IF(VLOOKUP(M4892,'Hulpblad KAR-parser'!A:C,3,FALSE)="","",VLOOKUP(M4892,'Hulpblad KAR-parser'!A:C,3,FALSE))</f>
        <v>Misbruik 112</v>
      </c>
      <c r="P4892" s="136" t="str">
        <f>IF(CONCATENATE(C4892,D4892)="","",VLOOKUP(CONCATENATE(C4892,D4892),Karakteristieken!AQ:AQ,1,FALSE))</f>
        <v/>
      </c>
    </row>
    <row r="4893" spans="1:16" x14ac:dyDescent="0.25">
      <c r="A4893" s="59">
        <v>200115023</v>
      </c>
      <c r="B4893" s="59">
        <v>200107269</v>
      </c>
      <c r="C4893" s="59" t="s">
        <v>5100</v>
      </c>
      <c r="D4893" s="59" t="s">
        <v>5106</v>
      </c>
      <c r="E4893" s="60" t="s">
        <v>5109</v>
      </c>
      <c r="F4893" s="60"/>
      <c r="G4893" s="60"/>
      <c r="H4893" s="60"/>
      <c r="I4893" s="59">
        <f t="shared" si="80"/>
        <v>28</v>
      </c>
      <c r="J4893" s="59" t="s">
        <v>1613</v>
      </c>
      <c r="K4893" s="61"/>
      <c r="L4893" s="62" t="s">
        <v>6737</v>
      </c>
      <c r="M4893" s="62" t="s">
        <v>5109</v>
      </c>
      <c r="N4893" s="72" t="str">
        <f>VLOOKUP(M4893,'Hulpblad KAR-parser'!A:C,2,FALSE)</f>
        <v>Soort melding</v>
      </c>
      <c r="O4893" s="72" t="str">
        <f>IF(VLOOKUP(M4893,'Hulpblad KAR-parser'!A:C,3,FALSE)="","",VLOOKUP(M4893,'Hulpblad KAR-parser'!A:C,3,FALSE))</f>
        <v>Valse melding</v>
      </c>
      <c r="P4893" s="136" t="str">
        <f>IF(CONCATENATE(C4893,D4893)="","",VLOOKUP(CONCATENATE(C4893,D4893),Karakteristieken!AQ:AQ,1,FALSE))</f>
        <v>Soort meldingValse melding</v>
      </c>
    </row>
    <row r="4894" spans="1:16" x14ac:dyDescent="0.25">
      <c r="A4894" s="59"/>
      <c r="B4894" s="59"/>
      <c r="C4894" s="59"/>
      <c r="D4894" s="59"/>
      <c r="E4894" s="60" t="s">
        <v>11023</v>
      </c>
      <c r="F4894" s="60"/>
      <c r="G4894" s="60" t="s">
        <v>5109</v>
      </c>
      <c r="H4894" s="60"/>
      <c r="I4894" s="59">
        <f t="shared" si="80"/>
        <v>5</v>
      </c>
      <c r="J4894" s="59" t="s">
        <v>1561</v>
      </c>
      <c r="K4894" s="61"/>
      <c r="L4894" s="62" t="s">
        <v>6737</v>
      </c>
      <c r="M4894" s="62" t="s">
        <v>5109</v>
      </c>
      <c r="N4894" s="72" t="str">
        <f>VLOOKUP(M4894,'Hulpblad KAR-parser'!A:C,2,FALSE)</f>
        <v>Soort melding</v>
      </c>
      <c r="O4894" s="72" t="str">
        <f>IF(VLOOKUP(M4894,'Hulpblad KAR-parser'!A:C,3,FALSE)="","",VLOOKUP(M4894,'Hulpblad KAR-parser'!A:C,3,FALSE))</f>
        <v>Valse melding</v>
      </c>
      <c r="P4894" s="136" t="str">
        <f>IF(CONCATENATE(C4894,D4894)="","",VLOOKUP(CONCATENATE(C4894,D4894),Karakteristieken!AQ:AQ,1,FALSE))</f>
        <v/>
      </c>
    </row>
    <row r="4895" spans="1:16" x14ac:dyDescent="0.25">
      <c r="A4895" s="67">
        <v>200110920</v>
      </c>
      <c r="B4895" s="67">
        <v>200099261</v>
      </c>
      <c r="C4895" s="67" t="s">
        <v>5110</v>
      </c>
      <c r="D4895" s="67"/>
      <c r="E4895" s="68" t="s">
        <v>6549</v>
      </c>
      <c r="F4895" s="68"/>
      <c r="G4895" s="68"/>
      <c r="H4895" s="68"/>
      <c r="I4895" s="67">
        <f t="shared" si="80"/>
        <v>14</v>
      </c>
      <c r="J4895" s="67" t="s">
        <v>1613</v>
      </c>
      <c r="K4895" s="91" t="s">
        <v>12550</v>
      </c>
      <c r="L4895" s="62" t="s">
        <v>6737</v>
      </c>
      <c r="M4895" s="62" t="s">
        <v>6549</v>
      </c>
      <c r="N4895" s="72" t="e">
        <f>VLOOKUP(M4895,'Hulpblad KAR-parser'!A:C,2,FALSE)</f>
        <v>#N/A</v>
      </c>
      <c r="O4895" s="72" t="e">
        <f>IF(VLOOKUP(M4895,'Hulpblad KAR-parser'!A:C,3,FALSE)="","",VLOOKUP(M4895,'Hulpblad KAR-parser'!A:C,3,FALSE))</f>
        <v>#N/A</v>
      </c>
      <c r="P4895" s="136" t="e">
        <f>IF(CONCATENATE(C4895,D4895)="","",VLOOKUP(CONCATENATE(C4895,D4895),Karakteristieken!AQ:AQ,1,FALSE))</f>
        <v>#N/A</v>
      </c>
    </row>
    <row r="4896" spans="1:16" x14ac:dyDescent="0.25">
      <c r="A4896" s="67"/>
      <c r="B4896" s="67"/>
      <c r="C4896" s="67"/>
      <c r="D4896" s="67"/>
      <c r="E4896" s="68" t="s">
        <v>11029</v>
      </c>
      <c r="F4896" s="68"/>
      <c r="G4896" s="68" t="s">
        <v>6549</v>
      </c>
      <c r="H4896" s="68"/>
      <c r="I4896" s="67">
        <f t="shared" si="80"/>
        <v>6</v>
      </c>
      <c r="J4896" s="67" t="s">
        <v>1561</v>
      </c>
      <c r="K4896" s="91" t="s">
        <v>12550</v>
      </c>
      <c r="L4896" s="62" t="s">
        <v>6737</v>
      </c>
      <c r="M4896" s="62" t="s">
        <v>6549</v>
      </c>
      <c r="N4896" s="72" t="e">
        <f>VLOOKUP(M4896,'Hulpblad KAR-parser'!A:C,2,FALSE)</f>
        <v>#N/A</v>
      </c>
      <c r="O4896" s="72" t="e">
        <f>IF(VLOOKUP(M4896,'Hulpblad KAR-parser'!A:C,3,FALSE)="","",VLOOKUP(M4896,'Hulpblad KAR-parser'!A:C,3,FALSE))</f>
        <v>#N/A</v>
      </c>
      <c r="P4896" s="136" t="str">
        <f>IF(CONCATENATE(C4896,D4896)="","",VLOOKUP(CONCATENATE(C4896,D4896),Karakteristieken!AQ:AQ,1,FALSE))</f>
        <v/>
      </c>
    </row>
    <row r="4897" spans="1:16" x14ac:dyDescent="0.25">
      <c r="A4897" s="59">
        <v>200110921</v>
      </c>
      <c r="B4897" s="59">
        <v>200099262</v>
      </c>
      <c r="C4897" s="59" t="s">
        <v>5110</v>
      </c>
      <c r="D4897" s="59" t="s">
        <v>5111</v>
      </c>
      <c r="E4897" s="60" t="s">
        <v>5114</v>
      </c>
      <c r="F4897" s="60"/>
      <c r="G4897" s="60"/>
      <c r="H4897" s="60"/>
      <c r="I4897" s="59">
        <f t="shared" si="80"/>
        <v>21</v>
      </c>
      <c r="J4897" s="59" t="s">
        <v>1613</v>
      </c>
      <c r="K4897" s="61"/>
      <c r="L4897" s="62" t="s">
        <v>6737</v>
      </c>
      <c r="M4897" s="62" t="s">
        <v>5114</v>
      </c>
      <c r="N4897" s="72" t="str">
        <f>VLOOKUP(M4897,'Hulpblad KAR-parser'!A:C,2,FALSE)</f>
        <v>Soort munitie</v>
      </c>
      <c r="O4897" s="72" t="str">
        <f>IF(VLOOKUP(M4897,'Hulpblad KAR-parser'!A:C,3,FALSE)="","",VLOOKUP(M4897,'Hulpblad KAR-parser'!A:C,3,FALSE))</f>
        <v>Kogels</v>
      </c>
      <c r="P4897" s="136" t="str">
        <f>IF(CONCATENATE(C4897,D4897)="","",VLOOKUP(CONCATENATE(C4897,D4897),Karakteristieken!AQ:AQ,1,FALSE))</f>
        <v>Soort munitieKogels</v>
      </c>
    </row>
    <row r="4898" spans="1:16" x14ac:dyDescent="0.25">
      <c r="A4898" s="59"/>
      <c r="B4898" s="59"/>
      <c r="C4898" s="59"/>
      <c r="D4898" s="59"/>
      <c r="E4898" s="60" t="s">
        <v>11025</v>
      </c>
      <c r="F4898" s="60"/>
      <c r="G4898" s="60" t="s">
        <v>5114</v>
      </c>
      <c r="H4898" s="60"/>
      <c r="I4898" s="59">
        <f t="shared" si="80"/>
        <v>6</v>
      </c>
      <c r="J4898" s="59" t="s">
        <v>1561</v>
      </c>
      <c r="K4898" s="61"/>
      <c r="L4898" s="62" t="s">
        <v>6737</v>
      </c>
      <c r="M4898" s="62" t="s">
        <v>5114</v>
      </c>
      <c r="N4898" s="72" t="str">
        <f>VLOOKUP(M4898,'Hulpblad KAR-parser'!A:C,2,FALSE)</f>
        <v>Soort munitie</v>
      </c>
      <c r="O4898" s="72" t="str">
        <f>IF(VLOOKUP(M4898,'Hulpblad KAR-parser'!A:C,3,FALSE)="","",VLOOKUP(M4898,'Hulpblad KAR-parser'!A:C,3,FALSE))</f>
        <v>Kogels</v>
      </c>
      <c r="P4898" s="136" t="str">
        <f>IF(CONCATENATE(C4898,D4898)="","",VLOOKUP(CONCATENATE(C4898,D4898),Karakteristieken!AQ:AQ,1,FALSE))</f>
        <v/>
      </c>
    </row>
    <row r="4899" spans="1:16" x14ac:dyDescent="0.25">
      <c r="A4899" s="59">
        <v>200110922</v>
      </c>
      <c r="B4899" s="59">
        <v>200099263</v>
      </c>
      <c r="C4899" s="59" t="s">
        <v>5110</v>
      </c>
      <c r="D4899" s="59" t="s">
        <v>3816</v>
      </c>
      <c r="E4899" s="60" t="s">
        <v>5122</v>
      </c>
      <c r="F4899" s="60"/>
      <c r="G4899" s="60"/>
      <c r="H4899" s="60"/>
      <c r="I4899" s="59">
        <f t="shared" si="80"/>
        <v>23</v>
      </c>
      <c r="J4899" s="59" t="s">
        <v>1613</v>
      </c>
      <c r="K4899" s="61"/>
      <c r="L4899" s="62" t="s">
        <v>6737</v>
      </c>
      <c r="M4899" s="62" t="s">
        <v>5122</v>
      </c>
      <c r="N4899" s="72" t="str">
        <f>VLOOKUP(M4899,'Hulpblad KAR-parser'!A:C,2,FALSE)</f>
        <v>Soort munitie</v>
      </c>
      <c r="O4899" s="72" t="str">
        <f>IF(VLOOKUP(M4899,'Hulpblad KAR-parser'!A:C,3,FALSE)="","",VLOOKUP(M4899,'Hulpblad KAR-parser'!A:C,3,FALSE))</f>
        <v>Onbekend</v>
      </c>
      <c r="P4899" s="136" t="str">
        <f>IF(CONCATENATE(C4899,D4899)="","",VLOOKUP(CONCATENATE(C4899,D4899),Karakteristieken!AQ:AQ,1,FALSE))</f>
        <v>Soort munitieOnbekend</v>
      </c>
    </row>
    <row r="4900" spans="1:16" x14ac:dyDescent="0.25">
      <c r="A4900" s="59"/>
      <c r="B4900" s="59"/>
      <c r="C4900" s="59"/>
      <c r="D4900" s="59"/>
      <c r="E4900" s="60" t="s">
        <v>11026</v>
      </c>
      <c r="F4900" s="60"/>
      <c r="G4900" s="60" t="s">
        <v>5122</v>
      </c>
      <c r="H4900" s="60"/>
      <c r="I4900" s="59">
        <f t="shared" si="80"/>
        <v>6</v>
      </c>
      <c r="J4900" s="59" t="s">
        <v>1561</v>
      </c>
      <c r="K4900" s="61"/>
      <c r="L4900" s="62" t="s">
        <v>6737</v>
      </c>
      <c r="M4900" s="62" t="s">
        <v>5122</v>
      </c>
      <c r="N4900" s="72" t="str">
        <f>VLOOKUP(M4900,'Hulpblad KAR-parser'!A:C,2,FALSE)</f>
        <v>Soort munitie</v>
      </c>
      <c r="O4900" s="72" t="str">
        <f>IF(VLOOKUP(M4900,'Hulpblad KAR-parser'!A:C,3,FALSE)="","",VLOOKUP(M4900,'Hulpblad KAR-parser'!A:C,3,FALSE))</f>
        <v>Onbekend</v>
      </c>
      <c r="P4900" s="136" t="str">
        <f>IF(CONCATENATE(C4900,D4900)="","",VLOOKUP(CONCATENATE(C4900,D4900),Karakteristieken!AQ:AQ,1,FALSE))</f>
        <v/>
      </c>
    </row>
    <row r="4901" spans="1:16" x14ac:dyDescent="0.25">
      <c r="A4901" s="59">
        <v>200110923</v>
      </c>
      <c r="B4901" s="59">
        <v>200099264</v>
      </c>
      <c r="C4901" s="59" t="s">
        <v>5110</v>
      </c>
      <c r="D4901" s="59" t="s">
        <v>5115</v>
      </c>
      <c r="E4901" s="60" t="s">
        <v>5117</v>
      </c>
      <c r="F4901" s="60"/>
      <c r="G4901" s="60"/>
      <c r="H4901" s="60"/>
      <c r="I4901" s="59">
        <f t="shared" si="80"/>
        <v>23</v>
      </c>
      <c r="J4901" s="59" t="s">
        <v>1613</v>
      </c>
      <c r="K4901" s="61"/>
      <c r="L4901" s="62" t="s">
        <v>6737</v>
      </c>
      <c r="M4901" s="62" t="s">
        <v>5117</v>
      </c>
      <c r="N4901" s="72" t="str">
        <f>VLOOKUP(M4901,'Hulpblad KAR-parser'!A:C,2,FALSE)</f>
        <v>Soort munitie</v>
      </c>
      <c r="O4901" s="72" t="str">
        <f>IF(VLOOKUP(M4901,'Hulpblad KAR-parser'!A:C,3,FALSE)="","",VLOOKUP(M4901,'Hulpblad KAR-parser'!A:C,3,FALSE))</f>
        <v>Patronen</v>
      </c>
      <c r="P4901" s="136" t="str">
        <f>IF(CONCATENATE(C4901,D4901)="","",VLOOKUP(CONCATENATE(C4901,D4901),Karakteristieken!AQ:AQ,1,FALSE))</f>
        <v>Soort munitiePatronen</v>
      </c>
    </row>
    <row r="4902" spans="1:16" x14ac:dyDescent="0.25">
      <c r="A4902" s="59"/>
      <c r="B4902" s="59"/>
      <c r="C4902" s="59"/>
      <c r="D4902" s="59"/>
      <c r="E4902" s="60" t="s">
        <v>11027</v>
      </c>
      <c r="F4902" s="60"/>
      <c r="G4902" s="60" t="s">
        <v>5117</v>
      </c>
      <c r="H4902" s="60"/>
      <c r="I4902" s="59">
        <f t="shared" si="80"/>
        <v>6</v>
      </c>
      <c r="J4902" s="59" t="s">
        <v>1561</v>
      </c>
      <c r="K4902" s="61"/>
      <c r="L4902" s="62" t="s">
        <v>6737</v>
      </c>
      <c r="M4902" s="62" t="s">
        <v>5117</v>
      </c>
      <c r="N4902" s="72" t="str">
        <f>VLOOKUP(M4902,'Hulpblad KAR-parser'!A:C,2,FALSE)</f>
        <v>Soort munitie</v>
      </c>
      <c r="O4902" s="72" t="str">
        <f>IF(VLOOKUP(M4902,'Hulpblad KAR-parser'!A:C,3,FALSE)="","",VLOOKUP(M4902,'Hulpblad KAR-parser'!A:C,3,FALSE))</f>
        <v>Patronen</v>
      </c>
      <c r="P4902" s="136" t="str">
        <f>IF(CONCATENATE(C4902,D4902)="","",VLOOKUP(CONCATENATE(C4902,D4902),Karakteristieken!AQ:AQ,1,FALSE))</f>
        <v/>
      </c>
    </row>
    <row r="4903" spans="1:16" x14ac:dyDescent="0.25">
      <c r="A4903" s="59">
        <v>200110924</v>
      </c>
      <c r="B4903" s="59">
        <v>200099265</v>
      </c>
      <c r="C4903" s="59" t="s">
        <v>5110</v>
      </c>
      <c r="D4903" s="59" t="s">
        <v>5118</v>
      </c>
      <c r="E4903" s="60" t="s">
        <v>5120</v>
      </c>
      <c r="F4903" s="60"/>
      <c r="G4903" s="60"/>
      <c r="H4903" s="60"/>
      <c r="I4903" s="59">
        <f t="shared" si="80"/>
        <v>28</v>
      </c>
      <c r="J4903" s="59" t="s">
        <v>1613</v>
      </c>
      <c r="K4903" s="61"/>
      <c r="L4903" s="62" t="s">
        <v>6737</v>
      </c>
      <c r="M4903" s="62" t="s">
        <v>5120</v>
      </c>
      <c r="N4903" s="72" t="str">
        <f>VLOOKUP(M4903,'Hulpblad KAR-parser'!A:C,2,FALSE)</f>
        <v>Soort munitie</v>
      </c>
      <c r="O4903" s="72" t="str">
        <f>IF(VLOOKUP(M4903,'Hulpblad KAR-parser'!A:C,3,FALSE)="","",VLOOKUP(M4903,'Hulpblad KAR-parser'!A:C,3,FALSE))</f>
        <v>Patroonhulzen</v>
      </c>
      <c r="P4903" s="136" t="str">
        <f>IF(CONCATENATE(C4903,D4903)="","",VLOOKUP(CONCATENATE(C4903,D4903),Karakteristieken!AQ:AQ,1,FALSE))</f>
        <v>Soort munitiePatroonhulzen</v>
      </c>
    </row>
    <row r="4904" spans="1:16" x14ac:dyDescent="0.25">
      <c r="A4904" s="59"/>
      <c r="B4904" s="59"/>
      <c r="C4904" s="59"/>
      <c r="D4904" s="59"/>
      <c r="E4904" s="60" t="s">
        <v>11028</v>
      </c>
      <c r="F4904" s="60"/>
      <c r="G4904" s="60" t="s">
        <v>5120</v>
      </c>
      <c r="H4904" s="60"/>
      <c r="I4904" s="59">
        <f t="shared" si="80"/>
        <v>6</v>
      </c>
      <c r="J4904" s="59" t="s">
        <v>1561</v>
      </c>
      <c r="K4904" s="61"/>
      <c r="L4904" s="62" t="s">
        <v>6737</v>
      </c>
      <c r="M4904" s="62" t="s">
        <v>5120</v>
      </c>
      <c r="N4904" s="72" t="str">
        <f>VLOOKUP(M4904,'Hulpblad KAR-parser'!A:C,2,FALSE)</f>
        <v>Soort munitie</v>
      </c>
      <c r="O4904" s="72" t="str">
        <f>IF(VLOOKUP(M4904,'Hulpblad KAR-parser'!A:C,3,FALSE)="","",VLOOKUP(M4904,'Hulpblad KAR-parser'!A:C,3,FALSE))</f>
        <v>Patroonhulzen</v>
      </c>
      <c r="P4904" s="136" t="str">
        <f>IF(CONCATENATE(C4904,D4904)="","",VLOOKUP(CONCATENATE(C4904,D4904),Karakteristieken!AQ:AQ,1,FALSE))</f>
        <v/>
      </c>
    </row>
    <row r="4905" spans="1:16" x14ac:dyDescent="0.25">
      <c r="A4905" s="59">
        <v>200110925</v>
      </c>
      <c r="B4905" s="59">
        <v>200099266</v>
      </c>
      <c r="C4905" s="59" t="s">
        <v>5123</v>
      </c>
      <c r="D4905" s="59" t="s">
        <v>5134</v>
      </c>
      <c r="E4905" s="60" t="s">
        <v>5135</v>
      </c>
      <c r="F4905" s="60"/>
      <c r="G4905" s="60"/>
      <c r="H4905" s="60"/>
      <c r="I4905" s="59">
        <f t="shared" si="80"/>
        <v>19</v>
      </c>
      <c r="J4905" s="59" t="s">
        <v>1613</v>
      </c>
      <c r="K4905" s="61"/>
      <c r="L4905" s="62" t="s">
        <v>6737</v>
      </c>
      <c r="M4905" s="62" t="s">
        <v>5135</v>
      </c>
      <c r="N4905" s="72" t="str">
        <f>VLOOKUP(M4905,'Hulpblad KAR-parser'!A:C,2,FALSE)</f>
        <v>Soort Nucleair Inc</v>
      </c>
      <c r="O4905" s="72" t="str">
        <f>IF(VLOOKUP(M4905,'Hulpblad KAR-parser'!A:C,3,FALSE)="","",VLOOKUP(M4905,'Hulpblad KAR-parser'!A:C,3,FALSE))</f>
        <v>B Alert</v>
      </c>
      <c r="P4905" s="136" t="str">
        <f>IF(CONCATENATE(C4905,D4905)="","",VLOOKUP(CONCATENATE(C4905,D4905),Karakteristieken!AQ:AQ,1,FALSE))</f>
        <v>Soort Nucleair IncB Alert</v>
      </c>
    </row>
    <row r="4906" spans="1:16" x14ac:dyDescent="0.25">
      <c r="A4906" s="59"/>
      <c r="B4906" s="59"/>
      <c r="C4906" s="59"/>
      <c r="D4906" s="59"/>
      <c r="E4906" s="60" t="s">
        <v>11030</v>
      </c>
      <c r="F4906" s="60"/>
      <c r="G4906" s="60" t="s">
        <v>5135</v>
      </c>
      <c r="H4906" s="60"/>
      <c r="I4906" s="59">
        <f t="shared" si="80"/>
        <v>6</v>
      </c>
      <c r="J4906" s="59" t="s">
        <v>1561</v>
      </c>
      <c r="K4906" s="61"/>
      <c r="L4906" s="62" t="s">
        <v>6737</v>
      </c>
      <c r="M4906" s="62" t="s">
        <v>5135</v>
      </c>
      <c r="N4906" s="72" t="str">
        <f>VLOOKUP(M4906,'Hulpblad KAR-parser'!A:C,2,FALSE)</f>
        <v>Soort Nucleair Inc</v>
      </c>
      <c r="O4906" s="72" t="str">
        <f>IF(VLOOKUP(M4906,'Hulpblad KAR-parser'!A:C,3,FALSE)="","",VLOOKUP(M4906,'Hulpblad KAR-parser'!A:C,3,FALSE))</f>
        <v>B Alert</v>
      </c>
      <c r="P4906" s="136" t="str">
        <f>IF(CONCATENATE(C4906,D4906)="","",VLOOKUP(CONCATENATE(C4906,D4906),Karakteristieken!AQ:AQ,1,FALSE))</f>
        <v/>
      </c>
    </row>
    <row r="4907" spans="1:16" x14ac:dyDescent="0.25">
      <c r="A4907" s="59">
        <v>200110926</v>
      </c>
      <c r="B4907" s="59">
        <v>200099267</v>
      </c>
      <c r="C4907" s="59" t="s">
        <v>5123</v>
      </c>
      <c r="D4907" s="59" t="s">
        <v>5136</v>
      </c>
      <c r="E4907" s="60" t="s">
        <v>5137</v>
      </c>
      <c r="F4907" s="60"/>
      <c r="G4907" s="60"/>
      <c r="H4907" s="60"/>
      <c r="I4907" s="59">
        <f t="shared" si="80"/>
        <v>28</v>
      </c>
      <c r="J4907" s="59" t="s">
        <v>1613</v>
      </c>
      <c r="K4907" s="61"/>
      <c r="L4907" s="62" t="s">
        <v>6737</v>
      </c>
      <c r="M4907" s="62" t="s">
        <v>5137</v>
      </c>
      <c r="N4907" s="72" t="str">
        <f>VLOOKUP(M4907,'Hulpblad KAR-parser'!A:C,2,FALSE)</f>
        <v>Soort Nucleair Inc</v>
      </c>
      <c r="O4907" s="72" t="str">
        <f>IF(VLOOKUP(M4907,'Hulpblad KAR-parser'!A:C,3,FALSE)="","",VLOOKUP(M4907,'Hulpblad KAR-parser'!A:C,3,FALSE))</f>
        <v>B Facility emergency</v>
      </c>
      <c r="P4907" s="136" t="str">
        <f>IF(CONCATENATE(C4907,D4907)="","",VLOOKUP(CONCATENATE(C4907,D4907),Karakteristieken!AQ:AQ,1,FALSE))</f>
        <v>Soort Nucleair IncB Facility emergency</v>
      </c>
    </row>
    <row r="4908" spans="1:16" x14ac:dyDescent="0.25">
      <c r="A4908" s="59"/>
      <c r="B4908" s="59"/>
      <c r="C4908" s="59"/>
      <c r="D4908" s="59"/>
      <c r="E4908" s="60" t="s">
        <v>11031</v>
      </c>
      <c r="F4908" s="60"/>
      <c r="G4908" s="60" t="s">
        <v>5137</v>
      </c>
      <c r="H4908" s="60"/>
      <c r="I4908" s="59">
        <f t="shared" si="80"/>
        <v>6</v>
      </c>
      <c r="J4908" s="59" t="s">
        <v>1561</v>
      </c>
      <c r="K4908" s="61"/>
      <c r="L4908" s="62" t="s">
        <v>6737</v>
      </c>
      <c r="M4908" s="62" t="s">
        <v>5137</v>
      </c>
      <c r="N4908" s="72" t="str">
        <f>VLOOKUP(M4908,'Hulpblad KAR-parser'!A:C,2,FALSE)</f>
        <v>Soort Nucleair Inc</v>
      </c>
      <c r="O4908" s="72" t="str">
        <f>IF(VLOOKUP(M4908,'Hulpblad KAR-parser'!A:C,3,FALSE)="","",VLOOKUP(M4908,'Hulpblad KAR-parser'!A:C,3,FALSE))</f>
        <v>B Facility emergency</v>
      </c>
      <c r="P4908" s="136" t="str">
        <f>IF(CONCATENATE(C4908,D4908)="","",VLOOKUP(CONCATENATE(C4908,D4908),Karakteristieken!AQ:AQ,1,FALSE))</f>
        <v/>
      </c>
    </row>
    <row r="4909" spans="1:16" x14ac:dyDescent="0.25">
      <c r="A4909" s="59">
        <v>200110927</v>
      </c>
      <c r="B4909" s="59">
        <v>200099268</v>
      </c>
      <c r="C4909" s="59" t="s">
        <v>5123</v>
      </c>
      <c r="D4909" s="59" t="s">
        <v>6550</v>
      </c>
      <c r="E4909" s="60" t="s">
        <v>5143</v>
      </c>
      <c r="F4909" s="60"/>
      <c r="G4909" s="60"/>
      <c r="H4909" s="60"/>
      <c r="I4909" s="59">
        <f t="shared" si="80"/>
        <v>29</v>
      </c>
      <c r="J4909" s="59" t="s">
        <v>1613</v>
      </c>
      <c r="K4909" s="61"/>
      <c r="L4909" s="62" t="s">
        <v>6737</v>
      </c>
      <c r="M4909" s="62" t="s">
        <v>5143</v>
      </c>
      <c r="N4909" s="72" t="str">
        <f>VLOOKUP(M4909,'Hulpblad KAR-parser'!A:C,2,FALSE)</f>
        <v>Soort Nucleair Inc</v>
      </c>
      <c r="O4909" s="72" t="str">
        <f>IF(VLOOKUP(M4909,'Hulpblad KAR-parser'!A:C,3,FALSE)="","",VLOOKUP(M4909,'Hulpblad KAR-parser'!A:C,3,FALSE))</f>
        <v>B gen. Em. Reflex m.</v>
      </c>
      <c r="P4909" s="136" t="str">
        <f>IF(CONCATENATE(C4909,D4909)="","",VLOOKUP(CONCATENATE(C4909,D4909),Karakteristieken!AQ:AQ,1,FALSE))</f>
        <v>Soort Nucleair IncB Gen. Em. Reflex m.</v>
      </c>
    </row>
    <row r="4910" spans="1:16" x14ac:dyDescent="0.25">
      <c r="A4910" s="59"/>
      <c r="B4910" s="59"/>
      <c r="C4910" s="59"/>
      <c r="D4910" s="59"/>
      <c r="E4910" s="60" t="s">
        <v>11032</v>
      </c>
      <c r="F4910" s="60"/>
      <c r="G4910" s="60" t="s">
        <v>5143</v>
      </c>
      <c r="H4910" s="60"/>
      <c r="I4910" s="59">
        <f t="shared" ref="I4910:I4973" si="81">LEN(E4910)</f>
        <v>6</v>
      </c>
      <c r="J4910" s="59" t="s">
        <v>1561</v>
      </c>
      <c r="K4910" s="61"/>
      <c r="L4910" s="62" t="s">
        <v>6737</v>
      </c>
      <c r="M4910" s="62" t="s">
        <v>5143</v>
      </c>
      <c r="N4910" s="72" t="str">
        <f>VLOOKUP(M4910,'Hulpblad KAR-parser'!A:C,2,FALSE)</f>
        <v>Soort Nucleair Inc</v>
      </c>
      <c r="O4910" s="72" t="str">
        <f>IF(VLOOKUP(M4910,'Hulpblad KAR-parser'!A:C,3,FALSE)="","",VLOOKUP(M4910,'Hulpblad KAR-parser'!A:C,3,FALSE))</f>
        <v>B gen. Em. Reflex m.</v>
      </c>
      <c r="P4910" s="136" t="str">
        <f>IF(CONCATENATE(C4910,D4910)="","",VLOOKUP(CONCATENATE(C4910,D4910),Karakteristieken!AQ:AQ,1,FALSE))</f>
        <v/>
      </c>
    </row>
    <row r="4911" spans="1:16" x14ac:dyDescent="0.25">
      <c r="A4911" s="59">
        <v>200110928</v>
      </c>
      <c r="B4911" s="59">
        <v>200099269</v>
      </c>
      <c r="C4911" s="59" t="s">
        <v>5123</v>
      </c>
      <c r="D4911" s="59" t="s">
        <v>5140</v>
      </c>
      <c r="E4911" s="60" t="s">
        <v>5141</v>
      </c>
      <c r="F4911" s="60"/>
      <c r="G4911" s="60"/>
      <c r="H4911" s="60"/>
      <c r="I4911" s="59">
        <f t="shared" si="81"/>
        <v>27</v>
      </c>
      <c r="J4911" s="59" t="s">
        <v>1613</v>
      </c>
      <c r="K4911" s="61"/>
      <c r="L4911" s="62" t="s">
        <v>6737</v>
      </c>
      <c r="M4911" s="62" t="s">
        <v>5141</v>
      </c>
      <c r="N4911" s="72" t="str">
        <f>VLOOKUP(M4911,'Hulpblad KAR-parser'!A:C,2,FALSE)</f>
        <v>Soort Nucleair Inc</v>
      </c>
      <c r="O4911" s="72" t="str">
        <f>IF(VLOOKUP(M4911,'Hulpblad KAR-parser'!A:C,3,FALSE)="","",VLOOKUP(M4911,'Hulpblad KAR-parser'!A:C,3,FALSE))</f>
        <v>B General emergency</v>
      </c>
      <c r="P4911" s="136" t="str">
        <f>IF(CONCATENATE(C4911,D4911)="","",VLOOKUP(CONCATENATE(C4911,D4911),Karakteristieken!AQ:AQ,1,FALSE))</f>
        <v>Soort Nucleair IncB General emergency</v>
      </c>
    </row>
    <row r="4912" spans="1:16" x14ac:dyDescent="0.25">
      <c r="A4912" s="59"/>
      <c r="B4912" s="59"/>
      <c r="C4912" s="59"/>
      <c r="D4912" s="59"/>
      <c r="E4912" s="60" t="s">
        <v>11033</v>
      </c>
      <c r="F4912" s="60"/>
      <c r="G4912" s="60" t="s">
        <v>5141</v>
      </c>
      <c r="H4912" s="60"/>
      <c r="I4912" s="59">
        <f t="shared" si="81"/>
        <v>6</v>
      </c>
      <c r="J4912" s="59" t="s">
        <v>1561</v>
      </c>
      <c r="K4912" s="61"/>
      <c r="L4912" s="62" t="s">
        <v>6737</v>
      </c>
      <c r="M4912" s="62" t="s">
        <v>5141</v>
      </c>
      <c r="N4912" s="72" t="str">
        <f>VLOOKUP(M4912,'Hulpblad KAR-parser'!A:C,2,FALSE)</f>
        <v>Soort Nucleair Inc</v>
      </c>
      <c r="O4912" s="72" t="str">
        <f>IF(VLOOKUP(M4912,'Hulpblad KAR-parser'!A:C,3,FALSE)="","",VLOOKUP(M4912,'Hulpblad KAR-parser'!A:C,3,FALSE))</f>
        <v>B General emergency</v>
      </c>
      <c r="P4912" s="136" t="str">
        <f>IF(CONCATENATE(C4912,D4912)="","",VLOOKUP(CONCATENATE(C4912,D4912),Karakteristieken!AQ:AQ,1,FALSE))</f>
        <v/>
      </c>
    </row>
    <row r="4913" spans="1:16" x14ac:dyDescent="0.25">
      <c r="A4913" s="59">
        <v>200110929</v>
      </c>
      <c r="B4913" s="59">
        <v>200099270</v>
      </c>
      <c r="C4913" s="59" t="s">
        <v>5123</v>
      </c>
      <c r="D4913" s="59" t="s">
        <v>5138</v>
      </c>
      <c r="E4913" s="60" t="s">
        <v>5139</v>
      </c>
      <c r="F4913" s="60"/>
      <c r="G4913" s="60"/>
      <c r="H4913" s="60"/>
      <c r="I4913" s="59">
        <f t="shared" si="81"/>
        <v>29</v>
      </c>
      <c r="J4913" s="59" t="s">
        <v>1613</v>
      </c>
      <c r="K4913" s="61"/>
      <c r="L4913" s="62" t="s">
        <v>6737</v>
      </c>
      <c r="M4913" s="62" t="s">
        <v>5139</v>
      </c>
      <c r="N4913" s="72" t="str">
        <f>VLOOKUP(M4913,'Hulpblad KAR-parser'!A:C,2,FALSE)</f>
        <v>Soort Nucleair Inc</v>
      </c>
      <c r="O4913" s="72" t="str">
        <f>IF(VLOOKUP(M4913,'Hulpblad KAR-parser'!A:C,3,FALSE)="","",VLOOKUP(M4913,'Hulpblad KAR-parser'!A:C,3,FALSE))</f>
        <v>B Site area emerg.</v>
      </c>
      <c r="P4913" s="136" t="str">
        <f>IF(CONCATENATE(C4913,D4913)="","",VLOOKUP(CONCATENATE(C4913,D4913),Karakteristieken!AQ:AQ,1,FALSE))</f>
        <v>Soort Nucleair IncB Site area emerg.</v>
      </c>
    </row>
    <row r="4914" spans="1:16" x14ac:dyDescent="0.25">
      <c r="A4914" s="59"/>
      <c r="B4914" s="59"/>
      <c r="C4914" s="59"/>
      <c r="D4914" s="59"/>
      <c r="E4914" s="60" t="s">
        <v>11034</v>
      </c>
      <c r="F4914" s="60"/>
      <c r="G4914" s="60" t="s">
        <v>5139</v>
      </c>
      <c r="H4914" s="60"/>
      <c r="I4914" s="59">
        <f t="shared" si="81"/>
        <v>6</v>
      </c>
      <c r="J4914" s="59" t="s">
        <v>1561</v>
      </c>
      <c r="K4914" s="61"/>
      <c r="L4914" s="62" t="s">
        <v>6737</v>
      </c>
      <c r="M4914" s="62" t="s">
        <v>5139</v>
      </c>
      <c r="N4914" s="72" t="str">
        <f>VLOOKUP(M4914,'Hulpblad KAR-parser'!A:C,2,FALSE)</f>
        <v>Soort Nucleair Inc</v>
      </c>
      <c r="O4914" s="72" t="str">
        <f>IF(VLOOKUP(M4914,'Hulpblad KAR-parser'!A:C,3,FALSE)="","",VLOOKUP(M4914,'Hulpblad KAR-parser'!A:C,3,FALSE))</f>
        <v>B Site area emerg.</v>
      </c>
      <c r="P4914" s="136" t="str">
        <f>IF(CONCATENATE(C4914,D4914)="","",VLOOKUP(CONCATENATE(C4914,D4914),Karakteristieken!AQ:AQ,1,FALSE))</f>
        <v/>
      </c>
    </row>
    <row r="4915" spans="1:16" x14ac:dyDescent="0.25">
      <c r="A4915" s="59">
        <v>200110930</v>
      </c>
      <c r="B4915" s="59">
        <v>200099271</v>
      </c>
      <c r="C4915" s="59" t="s">
        <v>5123</v>
      </c>
      <c r="D4915" s="59" t="s">
        <v>5144</v>
      </c>
      <c r="E4915" s="60" t="s">
        <v>5145</v>
      </c>
      <c r="F4915" s="60"/>
      <c r="G4915" s="60"/>
      <c r="H4915" s="60"/>
      <c r="I4915" s="59">
        <f t="shared" si="81"/>
        <v>30</v>
      </c>
      <c r="J4915" s="59" t="s">
        <v>1613</v>
      </c>
      <c r="K4915" s="61"/>
      <c r="L4915" s="62" t="s">
        <v>6737</v>
      </c>
      <c r="M4915" s="62" t="s">
        <v>5145</v>
      </c>
      <c r="N4915" s="72" t="str">
        <f>VLOOKUP(M4915,'Hulpblad KAR-parser'!A:C,2,FALSE)</f>
        <v>Soort Nucleair Inc</v>
      </c>
      <c r="O4915" s="72" t="str">
        <f>IF(VLOOKUP(M4915,'Hulpblad KAR-parser'!A:C,3,FALSE)="","",VLOOKUP(M4915,'Hulpblad KAR-parser'!A:C,3,FALSE))</f>
        <v>D Em. standby_Voral</v>
      </c>
      <c r="P4915" s="136" t="str">
        <f>IF(CONCATENATE(C4915,D4915)="","",VLOOKUP(CONCATENATE(C4915,D4915),Karakteristieken!AQ:AQ,1,FALSE))</f>
        <v>Soort Nucleair IncD Em. standby_Voral</v>
      </c>
    </row>
    <row r="4916" spans="1:16" x14ac:dyDescent="0.25">
      <c r="A4916" s="59"/>
      <c r="B4916" s="59"/>
      <c r="C4916" s="59"/>
      <c r="D4916" s="59"/>
      <c r="E4916" s="60" t="s">
        <v>11035</v>
      </c>
      <c r="F4916" s="60"/>
      <c r="G4916" s="60" t="s">
        <v>5145</v>
      </c>
      <c r="H4916" s="60"/>
      <c r="I4916" s="59">
        <f t="shared" si="81"/>
        <v>6</v>
      </c>
      <c r="J4916" s="59" t="s">
        <v>1561</v>
      </c>
      <c r="K4916" s="61"/>
      <c r="L4916" s="62" t="s">
        <v>6737</v>
      </c>
      <c r="M4916" s="62" t="s">
        <v>5145</v>
      </c>
      <c r="N4916" s="72" t="str">
        <f>VLOOKUP(M4916,'Hulpblad KAR-parser'!A:C,2,FALSE)</f>
        <v>Soort Nucleair Inc</v>
      </c>
      <c r="O4916" s="72" t="str">
        <f>IF(VLOOKUP(M4916,'Hulpblad KAR-parser'!A:C,3,FALSE)="","",VLOOKUP(M4916,'Hulpblad KAR-parser'!A:C,3,FALSE))</f>
        <v>D Em. standby_Voral</v>
      </c>
      <c r="P4916" s="136" t="str">
        <f>IF(CONCATENATE(C4916,D4916)="","",VLOOKUP(CONCATENATE(C4916,D4916),Karakteristieken!AQ:AQ,1,FALSE))</f>
        <v/>
      </c>
    </row>
    <row r="4917" spans="1:16" x14ac:dyDescent="0.25">
      <c r="A4917" s="59">
        <v>200110931</v>
      </c>
      <c r="B4917" s="59">
        <v>200099272</v>
      </c>
      <c r="C4917" s="59" t="s">
        <v>5123</v>
      </c>
      <c r="D4917" s="59" t="s">
        <v>5150</v>
      </c>
      <c r="E4917" s="60" t="s">
        <v>5151</v>
      </c>
      <c r="F4917" s="60"/>
      <c r="G4917" s="60"/>
      <c r="H4917" s="60"/>
      <c r="I4917" s="59">
        <f t="shared" si="81"/>
        <v>29</v>
      </c>
      <c r="J4917" s="59" t="s">
        <v>1613</v>
      </c>
      <c r="K4917" s="61"/>
      <c r="L4917" s="62" t="s">
        <v>6737</v>
      </c>
      <c r="M4917" s="62" t="s">
        <v>5151</v>
      </c>
      <c r="N4917" s="72" t="str">
        <f>VLOOKUP(M4917,'Hulpblad KAR-parser'!A:C,2,FALSE)</f>
        <v>Soort Nucleair Inc</v>
      </c>
      <c r="O4917" s="72" t="str">
        <f>IF(VLOOKUP(M4917,'Hulpblad KAR-parser'!A:C,3,FALSE)="","",VLOOKUP(M4917,'Hulpblad KAR-parser'!A:C,3,FALSE))</f>
        <v>D Off site em_Kat.al</v>
      </c>
      <c r="P4917" s="136" t="str">
        <f>IF(CONCATENATE(C4917,D4917)="","",VLOOKUP(CONCATENATE(C4917,D4917),Karakteristieken!AQ:AQ,1,FALSE))</f>
        <v>Soort Nucleair IncD Off site em_Kat.al</v>
      </c>
    </row>
    <row r="4918" spans="1:16" x14ac:dyDescent="0.25">
      <c r="A4918" s="59"/>
      <c r="B4918" s="59"/>
      <c r="C4918" s="59"/>
      <c r="D4918" s="59"/>
      <c r="E4918" s="60" t="s">
        <v>11036</v>
      </c>
      <c r="F4918" s="60"/>
      <c r="G4918" s="60" t="s">
        <v>5151</v>
      </c>
      <c r="H4918" s="60"/>
      <c r="I4918" s="59">
        <f t="shared" si="81"/>
        <v>6</v>
      </c>
      <c r="J4918" s="59" t="s">
        <v>1561</v>
      </c>
      <c r="K4918" s="61"/>
      <c r="L4918" s="62" t="s">
        <v>6737</v>
      </c>
      <c r="M4918" s="62" t="s">
        <v>5151</v>
      </c>
      <c r="N4918" s="72" t="str">
        <f>VLOOKUP(M4918,'Hulpblad KAR-parser'!A:C,2,FALSE)</f>
        <v>Soort Nucleair Inc</v>
      </c>
      <c r="O4918" s="72" t="str">
        <f>IF(VLOOKUP(M4918,'Hulpblad KAR-parser'!A:C,3,FALSE)="","",VLOOKUP(M4918,'Hulpblad KAR-parser'!A:C,3,FALSE))</f>
        <v>D Off site em_Kat.al</v>
      </c>
      <c r="P4918" s="136" t="str">
        <f>IF(CONCATENATE(C4918,D4918)="","",VLOOKUP(CONCATENATE(C4918,D4918),Karakteristieken!AQ:AQ,1,FALSE))</f>
        <v/>
      </c>
    </row>
    <row r="4919" spans="1:16" x14ac:dyDescent="0.25">
      <c r="A4919" s="59">
        <v>200110932</v>
      </c>
      <c r="B4919" s="59">
        <v>200099273</v>
      </c>
      <c r="C4919" s="59" t="s">
        <v>5123</v>
      </c>
      <c r="D4919" s="59" t="s">
        <v>5146</v>
      </c>
      <c r="E4919" s="60" t="s">
        <v>5147</v>
      </c>
      <c r="F4919" s="60"/>
      <c r="G4919" s="60"/>
      <c r="H4919" s="60"/>
      <c r="I4919" s="59">
        <f t="shared" si="81"/>
        <v>28</v>
      </c>
      <c r="J4919" s="59" t="s">
        <v>1613</v>
      </c>
      <c r="K4919" s="61"/>
      <c r="L4919" s="62" t="s">
        <v>6737</v>
      </c>
      <c r="M4919" s="62" t="s">
        <v>5147</v>
      </c>
      <c r="N4919" s="72" t="str">
        <f>VLOOKUP(M4919,'Hulpblad KAR-parser'!A:C,2,FALSE)</f>
        <v>Soort Nucleair Inc</v>
      </c>
      <c r="O4919" s="72" t="str">
        <f>IF(VLOOKUP(M4919,'Hulpblad KAR-parser'!A:C,3,FALSE)="","",VLOOKUP(M4919,'Hulpblad KAR-parser'!A:C,3,FALSE))</f>
        <v>D Plant em_Voralarm</v>
      </c>
      <c r="P4919" s="136" t="str">
        <f>IF(CONCATENATE(C4919,D4919)="","",VLOOKUP(CONCATENATE(C4919,D4919),Karakteristieken!AQ:AQ,1,FALSE))</f>
        <v>Soort Nucleair IncD Plant em_Voralarm</v>
      </c>
    </row>
    <row r="4920" spans="1:16" x14ac:dyDescent="0.25">
      <c r="A4920" s="59"/>
      <c r="B4920" s="59"/>
      <c r="C4920" s="59"/>
      <c r="D4920" s="59"/>
      <c r="E4920" s="60" t="s">
        <v>11037</v>
      </c>
      <c r="F4920" s="60"/>
      <c r="G4920" s="60" t="s">
        <v>5147</v>
      </c>
      <c r="H4920" s="60"/>
      <c r="I4920" s="59">
        <f t="shared" si="81"/>
        <v>6</v>
      </c>
      <c r="J4920" s="59" t="s">
        <v>1561</v>
      </c>
      <c r="K4920" s="61"/>
      <c r="L4920" s="62" t="s">
        <v>6737</v>
      </c>
      <c r="M4920" s="62" t="s">
        <v>5147</v>
      </c>
      <c r="N4920" s="72" t="str">
        <f>VLOOKUP(M4920,'Hulpblad KAR-parser'!A:C,2,FALSE)</f>
        <v>Soort Nucleair Inc</v>
      </c>
      <c r="O4920" s="72" t="str">
        <f>IF(VLOOKUP(M4920,'Hulpblad KAR-parser'!A:C,3,FALSE)="","",VLOOKUP(M4920,'Hulpblad KAR-parser'!A:C,3,FALSE))</f>
        <v>D Plant em_Voralarm</v>
      </c>
      <c r="P4920" s="136" t="str">
        <f>IF(CONCATENATE(C4920,D4920)="","",VLOOKUP(CONCATENATE(C4920,D4920),Karakteristieken!AQ:AQ,1,FALSE))</f>
        <v/>
      </c>
    </row>
    <row r="4921" spans="1:16" x14ac:dyDescent="0.25">
      <c r="A4921" s="59">
        <v>200110933</v>
      </c>
      <c r="B4921" s="59">
        <v>200099274</v>
      </c>
      <c r="C4921" s="59" t="s">
        <v>5123</v>
      </c>
      <c r="D4921" s="59" t="s">
        <v>5148</v>
      </c>
      <c r="E4921" s="60" t="s">
        <v>5149</v>
      </c>
      <c r="F4921" s="60"/>
      <c r="G4921" s="60"/>
      <c r="H4921" s="60"/>
      <c r="I4921" s="59">
        <f t="shared" si="81"/>
        <v>30</v>
      </c>
      <c r="J4921" s="59" t="s">
        <v>1613</v>
      </c>
      <c r="K4921" s="61"/>
      <c r="L4921" s="62" t="s">
        <v>6737</v>
      </c>
      <c r="M4921" s="62" t="s">
        <v>5149</v>
      </c>
      <c r="N4921" s="72" t="str">
        <f>VLOOKUP(M4921,'Hulpblad KAR-parser'!A:C,2,FALSE)</f>
        <v>Soort Nucleair Inc</v>
      </c>
      <c r="O4921" s="72" t="str">
        <f>IF(VLOOKUP(M4921,'Hulpblad KAR-parser'!A:C,3,FALSE)="","",VLOOKUP(M4921,'Hulpblad KAR-parser'!A:C,3,FALSE))</f>
        <v>D Site em_Katast.al</v>
      </c>
      <c r="P4921" s="136" t="str">
        <f>IF(CONCATENATE(C4921,D4921)="","",VLOOKUP(CONCATENATE(C4921,D4921),Karakteristieken!AQ:AQ,1,FALSE))</f>
        <v>Soort Nucleair IncD Site em_Katast.al</v>
      </c>
    </row>
    <row r="4922" spans="1:16" x14ac:dyDescent="0.25">
      <c r="A4922" s="59"/>
      <c r="B4922" s="59"/>
      <c r="C4922" s="59"/>
      <c r="D4922" s="59"/>
      <c r="E4922" s="60" t="s">
        <v>11038</v>
      </c>
      <c r="F4922" s="60"/>
      <c r="G4922" s="60" t="s">
        <v>5149</v>
      </c>
      <c r="H4922" s="60"/>
      <c r="I4922" s="59">
        <f t="shared" si="81"/>
        <v>6</v>
      </c>
      <c r="J4922" s="59" t="s">
        <v>1561</v>
      </c>
      <c r="K4922" s="61"/>
      <c r="L4922" s="62" t="s">
        <v>6737</v>
      </c>
      <c r="M4922" s="62" t="s">
        <v>5149</v>
      </c>
      <c r="N4922" s="72" t="str">
        <f>VLOOKUP(M4922,'Hulpblad KAR-parser'!A:C,2,FALSE)</f>
        <v>Soort Nucleair Inc</v>
      </c>
      <c r="O4922" s="72" t="str">
        <f>IF(VLOOKUP(M4922,'Hulpblad KAR-parser'!A:C,3,FALSE)="","",VLOOKUP(M4922,'Hulpblad KAR-parser'!A:C,3,FALSE))</f>
        <v>D Site em_Katast.al</v>
      </c>
      <c r="P4922" s="136" t="str">
        <f>IF(CONCATENATE(C4922,D4922)="","",VLOOKUP(CONCATENATE(C4922,D4922),Karakteristieken!AQ:AQ,1,FALSE))</f>
        <v/>
      </c>
    </row>
    <row r="4923" spans="1:16" x14ac:dyDescent="0.25">
      <c r="A4923" s="59">
        <v>200110934</v>
      </c>
      <c r="B4923" s="59">
        <v>200099275</v>
      </c>
      <c r="C4923" s="59" t="s">
        <v>5123</v>
      </c>
      <c r="D4923" s="59" t="s">
        <v>5128</v>
      </c>
      <c r="E4923" s="60" t="s">
        <v>5129</v>
      </c>
      <c r="F4923" s="60"/>
      <c r="G4923" s="60"/>
      <c r="H4923" s="60"/>
      <c r="I4923" s="59">
        <f t="shared" si="81"/>
        <v>27</v>
      </c>
      <c r="J4923" s="59" t="s">
        <v>1613</v>
      </c>
      <c r="K4923" s="61"/>
      <c r="L4923" s="62" t="s">
        <v>6737</v>
      </c>
      <c r="M4923" s="62" t="s">
        <v>5129</v>
      </c>
      <c r="N4923" s="72" t="str">
        <f>VLOOKUP(M4923,'Hulpblad KAR-parser'!A:C,2,FALSE)</f>
        <v>Soort Nucleair Inc</v>
      </c>
      <c r="O4923" s="72" t="str">
        <f>IF(VLOOKUP(M4923,'Hulpblad KAR-parser'!A:C,3,FALSE)="","",VLOOKUP(M4923,'Hulpblad KAR-parser'!A:C,3,FALSE))</f>
        <v>Meld.Zonder Grip/Ops</v>
      </c>
      <c r="P4923" s="136" t="str">
        <f>IF(CONCATENATE(C4923,D4923)="","",VLOOKUP(CONCATENATE(C4923,D4923),Karakteristieken!AQ:AQ,1,FALSE))</f>
        <v>Soort Nucleair IncMeld.Zonder Grip/Ops</v>
      </c>
    </row>
    <row r="4924" spans="1:16" x14ac:dyDescent="0.25">
      <c r="A4924" s="59"/>
      <c r="B4924" s="59"/>
      <c r="C4924" s="59"/>
      <c r="D4924" s="59"/>
      <c r="E4924" s="60" t="s">
        <v>11039</v>
      </c>
      <c r="F4924" s="60"/>
      <c r="G4924" s="60" t="s">
        <v>5129</v>
      </c>
      <c r="H4924" s="60"/>
      <c r="I4924" s="59">
        <f t="shared" si="81"/>
        <v>6</v>
      </c>
      <c r="J4924" s="59" t="s">
        <v>1561</v>
      </c>
      <c r="K4924" s="61"/>
      <c r="L4924" s="62" t="s">
        <v>6737</v>
      </c>
      <c r="M4924" s="62" t="s">
        <v>5129</v>
      </c>
      <c r="N4924" s="72" t="str">
        <f>VLOOKUP(M4924,'Hulpblad KAR-parser'!A:C,2,FALSE)</f>
        <v>Soort Nucleair Inc</v>
      </c>
      <c r="O4924" s="72" t="str">
        <f>IF(VLOOKUP(M4924,'Hulpblad KAR-parser'!A:C,3,FALSE)="","",VLOOKUP(M4924,'Hulpblad KAR-parser'!A:C,3,FALSE))</f>
        <v>Meld.Zonder Grip/Ops</v>
      </c>
      <c r="P4924" s="136" t="str">
        <f>IF(CONCATENATE(C4924,D4924)="","",VLOOKUP(CONCATENATE(C4924,D4924),Karakteristieken!AQ:AQ,1,FALSE))</f>
        <v/>
      </c>
    </row>
    <row r="4925" spans="1:16" x14ac:dyDescent="0.25">
      <c r="A4925" s="59">
        <v>200137383</v>
      </c>
      <c r="B4925" s="59">
        <v>200107889</v>
      </c>
      <c r="C4925" s="59" t="s">
        <v>5123</v>
      </c>
      <c r="D4925" s="59" t="s">
        <v>11607</v>
      </c>
      <c r="E4925" s="60" t="s">
        <v>11611</v>
      </c>
      <c r="F4925" s="60"/>
      <c r="G4925" s="60"/>
      <c r="H4925" s="60"/>
      <c r="I4925" s="59">
        <f t="shared" si="81"/>
        <v>19</v>
      </c>
      <c r="J4925" s="59" t="s">
        <v>1613</v>
      </c>
      <c r="K4925" s="61"/>
      <c r="L4925" s="62" t="s">
        <v>6737</v>
      </c>
      <c r="M4925" s="62" t="s">
        <v>11611</v>
      </c>
      <c r="N4925" s="72" t="str">
        <f>VLOOKUP(M4925,'Hulpblad KAR-parser'!A:C,2,FALSE)</f>
        <v>Soort Nucleair Inc</v>
      </c>
      <c r="O4925" s="72" t="str">
        <f>IF(VLOOKUP(M4925,'Hulpblad KAR-parser'!A:C,3,FALSE)="","",VLOOKUP(M4925,'Hulpblad KAR-parser'!A:C,3,FALSE))</f>
        <v>N Alert</v>
      </c>
      <c r="P4925" s="136" t="str">
        <f>IF(CONCATENATE(C4925,D4925)="","",VLOOKUP(CONCATENATE(C4925,D4925),Karakteristieken!AQ:AQ,1,FALSE))</f>
        <v>Soort Nucleair IncN Alert</v>
      </c>
    </row>
    <row r="4926" spans="1:16" x14ac:dyDescent="0.25">
      <c r="A4926" s="59"/>
      <c r="B4926" s="59"/>
      <c r="C4926" s="59"/>
      <c r="D4926" s="59"/>
      <c r="E4926" s="60" t="s">
        <v>11040</v>
      </c>
      <c r="F4926" s="60"/>
      <c r="G4926" s="60" t="s">
        <v>11611</v>
      </c>
      <c r="H4926" s="60"/>
      <c r="I4926" s="59">
        <f t="shared" si="81"/>
        <v>6</v>
      </c>
      <c r="J4926" s="59" t="s">
        <v>1561</v>
      </c>
      <c r="K4926" s="61"/>
      <c r="L4926" s="62" t="s">
        <v>6737</v>
      </c>
      <c r="M4926" s="62" t="s">
        <v>11611</v>
      </c>
      <c r="N4926" s="72" t="str">
        <f>VLOOKUP(M4926,'Hulpblad KAR-parser'!A:C,2,FALSE)</f>
        <v>Soort Nucleair Inc</v>
      </c>
      <c r="O4926" s="72" t="str">
        <f>IF(VLOOKUP(M4926,'Hulpblad KAR-parser'!A:C,3,FALSE)="","",VLOOKUP(M4926,'Hulpblad KAR-parser'!A:C,3,FALSE))</f>
        <v>N Alert</v>
      </c>
      <c r="P4926" s="136" t="str">
        <f>IF(CONCATENATE(C4926,D4926)="","",VLOOKUP(CONCATENATE(C4926,D4926),Karakteristieken!AQ:AQ,1,FALSE))</f>
        <v/>
      </c>
    </row>
    <row r="4927" spans="1:16" x14ac:dyDescent="0.25">
      <c r="A4927" s="59"/>
      <c r="B4927" s="59"/>
      <c r="C4927" s="59"/>
      <c r="D4927" s="59"/>
      <c r="E4927" s="60" t="s">
        <v>11041</v>
      </c>
      <c r="F4927" s="60"/>
      <c r="G4927" s="60" t="s">
        <v>11611</v>
      </c>
      <c r="H4927" s="60"/>
      <c r="I4927" s="59">
        <f t="shared" si="81"/>
        <v>6</v>
      </c>
      <c r="J4927" s="59" t="s">
        <v>1561</v>
      </c>
      <c r="K4927" s="61"/>
      <c r="L4927" s="62" t="s">
        <v>6737</v>
      </c>
      <c r="M4927" s="62" t="s">
        <v>11611</v>
      </c>
      <c r="N4927" s="72" t="str">
        <f>VLOOKUP(M4927,'Hulpblad KAR-parser'!A:C,2,FALSE)</f>
        <v>Soort Nucleair Inc</v>
      </c>
      <c r="O4927" s="72" t="str">
        <f>IF(VLOOKUP(M4927,'Hulpblad KAR-parser'!A:C,3,FALSE)="","",VLOOKUP(M4927,'Hulpblad KAR-parser'!A:C,3,FALSE))</f>
        <v>N Alert</v>
      </c>
      <c r="P4927" s="136" t="str">
        <f>IF(CONCATENATE(C4927,D4927)="","",VLOOKUP(CONCATENATE(C4927,D4927),Karakteristieken!AQ:AQ,1,FALSE))</f>
        <v/>
      </c>
    </row>
    <row r="4928" spans="1:16" x14ac:dyDescent="0.25">
      <c r="A4928" s="59"/>
      <c r="B4928" s="59"/>
      <c r="C4928" s="59"/>
      <c r="D4928" s="59"/>
      <c r="E4928" s="60" t="s">
        <v>5130</v>
      </c>
      <c r="F4928" s="60"/>
      <c r="G4928" s="60" t="s">
        <v>11611</v>
      </c>
      <c r="H4928" s="60"/>
      <c r="I4928" s="59">
        <f t="shared" si="81"/>
        <v>27</v>
      </c>
      <c r="J4928" s="59" t="s">
        <v>1561</v>
      </c>
      <c r="K4928" s="61"/>
      <c r="L4928" s="62" t="s">
        <v>6737</v>
      </c>
      <c r="M4928" s="62" t="s">
        <v>11611</v>
      </c>
      <c r="N4928" s="72" t="str">
        <f>VLOOKUP(M4928,'Hulpblad KAR-parser'!A:C,2,FALSE)</f>
        <v>Soort Nucleair Inc</v>
      </c>
      <c r="O4928" s="72" t="str">
        <f>IF(VLOOKUP(M4928,'Hulpblad KAR-parser'!A:C,3,FALSE)="","",VLOOKUP(M4928,'Hulpblad KAR-parser'!A:C,3,FALSE))</f>
        <v>N Alert</v>
      </c>
      <c r="P4928" s="136" t="str">
        <f>IF(CONCATENATE(C4928,D4928)="","",VLOOKUP(CONCATENATE(C4928,D4928),Karakteristieken!AQ:AQ,1,FALSE))</f>
        <v/>
      </c>
    </row>
    <row r="4929" spans="1:16" x14ac:dyDescent="0.25">
      <c r="A4929" s="59">
        <v>200137384</v>
      </c>
      <c r="B4929" s="59">
        <v>200107891</v>
      </c>
      <c r="C4929" s="59" t="s">
        <v>5123</v>
      </c>
      <c r="D4929" s="59" t="s">
        <v>11608</v>
      </c>
      <c r="E4929" s="60" t="s">
        <v>11614</v>
      </c>
      <c r="F4929" s="60"/>
      <c r="G4929" s="60"/>
      <c r="H4929" s="60"/>
      <c r="I4929" s="59">
        <f t="shared" si="81"/>
        <v>28</v>
      </c>
      <c r="J4929" s="59" t="s">
        <v>1613</v>
      </c>
      <c r="K4929" s="61"/>
      <c r="L4929" s="62" t="s">
        <v>6737</v>
      </c>
      <c r="M4929" s="62" t="s">
        <v>11614</v>
      </c>
      <c r="N4929" s="72" t="str">
        <f>VLOOKUP(M4929,'Hulpblad KAR-parser'!A:C,2,FALSE)</f>
        <v>Soort Nucleair Inc</v>
      </c>
      <c r="O4929" s="72" t="str">
        <f>IF(VLOOKUP(M4929,'Hulpblad KAR-parser'!A:C,3,FALSE)="","",VLOOKUP(M4929,'Hulpblad KAR-parser'!A:C,3,FALSE))</f>
        <v>N Facility emergency</v>
      </c>
      <c r="P4929" s="136" t="str">
        <f>IF(CONCATENATE(C4929,D4929)="","",VLOOKUP(CONCATENATE(C4929,D4929),Karakteristieken!AQ:AQ,1,FALSE))</f>
        <v>Soort Nucleair IncN Facility emergency</v>
      </c>
    </row>
    <row r="4930" spans="1:16" x14ac:dyDescent="0.25">
      <c r="A4930" s="59"/>
      <c r="B4930" s="59"/>
      <c r="C4930" s="59"/>
      <c r="D4930" s="59"/>
      <c r="E4930" s="60" t="s">
        <v>11044</v>
      </c>
      <c r="F4930" s="60"/>
      <c r="G4930" s="60" t="s">
        <v>11614</v>
      </c>
      <c r="H4930" s="60"/>
      <c r="I4930" s="59">
        <f t="shared" si="81"/>
        <v>6</v>
      </c>
      <c r="J4930" s="59" t="s">
        <v>1561</v>
      </c>
      <c r="K4930" s="61"/>
      <c r="L4930" s="62" t="s">
        <v>6737</v>
      </c>
      <c r="M4930" s="62" t="s">
        <v>11614</v>
      </c>
      <c r="N4930" s="72" t="str">
        <f>VLOOKUP(M4930,'Hulpblad KAR-parser'!A:C,2,FALSE)</f>
        <v>Soort Nucleair Inc</v>
      </c>
      <c r="O4930" s="72" t="str">
        <f>IF(VLOOKUP(M4930,'Hulpblad KAR-parser'!A:C,3,FALSE)="","",VLOOKUP(M4930,'Hulpblad KAR-parser'!A:C,3,FALSE))</f>
        <v>N Facility emergency</v>
      </c>
      <c r="P4930" s="136" t="str">
        <f>IF(CONCATENATE(C4930,D4930)="","",VLOOKUP(CONCATENATE(C4930,D4930),Karakteristieken!AQ:AQ,1,FALSE))</f>
        <v/>
      </c>
    </row>
    <row r="4931" spans="1:16" x14ac:dyDescent="0.25">
      <c r="A4931" s="59"/>
      <c r="B4931" s="59"/>
      <c r="C4931" s="59"/>
      <c r="D4931" s="59"/>
      <c r="E4931" s="60" t="s">
        <v>11045</v>
      </c>
      <c r="F4931" s="60"/>
      <c r="G4931" s="60" t="s">
        <v>11614</v>
      </c>
      <c r="H4931" s="60"/>
      <c r="I4931" s="59">
        <f t="shared" si="81"/>
        <v>6</v>
      </c>
      <c r="J4931" s="59" t="s">
        <v>1561</v>
      </c>
      <c r="K4931" s="61"/>
      <c r="L4931" s="62" t="s">
        <v>6737</v>
      </c>
      <c r="M4931" s="62" t="s">
        <v>11614</v>
      </c>
      <c r="N4931" s="72" t="str">
        <f>VLOOKUP(M4931,'Hulpblad KAR-parser'!A:C,2,FALSE)</f>
        <v>Soort Nucleair Inc</v>
      </c>
      <c r="O4931" s="72" t="str">
        <f>IF(VLOOKUP(M4931,'Hulpblad KAR-parser'!A:C,3,FALSE)="","",VLOOKUP(M4931,'Hulpblad KAR-parser'!A:C,3,FALSE))</f>
        <v>N Facility emergency</v>
      </c>
      <c r="P4931" s="136" t="str">
        <f>IF(CONCATENATE(C4931,D4931)="","",VLOOKUP(CONCATENATE(C4931,D4931),Karakteristieken!AQ:AQ,1,FALSE))</f>
        <v/>
      </c>
    </row>
    <row r="4932" spans="1:16" x14ac:dyDescent="0.25">
      <c r="A4932" s="59"/>
      <c r="B4932" s="59"/>
      <c r="C4932" s="59"/>
      <c r="D4932" s="59"/>
      <c r="E4932" s="60" t="s">
        <v>5131</v>
      </c>
      <c r="F4932" s="60"/>
      <c r="G4932" s="60" t="s">
        <v>11614</v>
      </c>
      <c r="H4932" s="60"/>
      <c r="I4932" s="59">
        <f t="shared" si="81"/>
        <v>25</v>
      </c>
      <c r="J4932" s="59" t="s">
        <v>1561</v>
      </c>
      <c r="K4932" s="61"/>
      <c r="L4932" s="62" t="s">
        <v>6737</v>
      </c>
      <c r="M4932" s="62" t="s">
        <v>11614</v>
      </c>
      <c r="N4932" s="72" t="str">
        <f>VLOOKUP(M4932,'Hulpblad KAR-parser'!A:C,2,FALSE)</f>
        <v>Soort Nucleair Inc</v>
      </c>
      <c r="O4932" s="72" t="str">
        <f>IF(VLOOKUP(M4932,'Hulpblad KAR-parser'!A:C,3,FALSE)="","",VLOOKUP(M4932,'Hulpblad KAR-parser'!A:C,3,FALSE))</f>
        <v>N Facility emergency</v>
      </c>
      <c r="P4932" s="136" t="str">
        <f>IF(CONCATENATE(C4932,D4932)="","",VLOOKUP(CONCATENATE(C4932,D4932),Karakteristieken!AQ:AQ,1,FALSE))</f>
        <v/>
      </c>
    </row>
    <row r="4933" spans="1:16" x14ac:dyDescent="0.25">
      <c r="A4933" s="59">
        <v>200137385</v>
      </c>
      <c r="B4933" s="59">
        <v>200107890</v>
      </c>
      <c r="C4933" s="59" t="s">
        <v>5123</v>
      </c>
      <c r="D4933" s="59" t="s">
        <v>11610</v>
      </c>
      <c r="E4933" s="60" t="s">
        <v>11613</v>
      </c>
      <c r="F4933" s="60"/>
      <c r="G4933" s="60"/>
      <c r="H4933" s="60"/>
      <c r="I4933" s="59">
        <f t="shared" si="81"/>
        <v>27</v>
      </c>
      <c r="J4933" s="59" t="s">
        <v>1613</v>
      </c>
      <c r="K4933" s="61"/>
      <c r="L4933" s="62" t="s">
        <v>6737</v>
      </c>
      <c r="M4933" s="62" t="s">
        <v>11613</v>
      </c>
      <c r="N4933" s="72" t="str">
        <f>VLOOKUP(M4933,'Hulpblad KAR-parser'!A:C,2,FALSE)</f>
        <v>Soort Nucleair Inc</v>
      </c>
      <c r="O4933" s="72" t="str">
        <f>IF(VLOOKUP(M4933,'Hulpblad KAR-parser'!A:C,3,FALSE)="","",VLOOKUP(M4933,'Hulpblad KAR-parser'!A:C,3,FALSE))</f>
        <v>N General emergency</v>
      </c>
      <c r="P4933" s="136" t="str">
        <f>IF(CONCATENATE(C4933,D4933)="","",VLOOKUP(CONCATENATE(C4933,D4933),Karakteristieken!AQ:AQ,1,FALSE))</f>
        <v>Soort Nucleair IncN General emergency</v>
      </c>
    </row>
    <row r="4934" spans="1:16" x14ac:dyDescent="0.25">
      <c r="A4934" s="59"/>
      <c r="B4934" s="59"/>
      <c r="C4934" s="59"/>
      <c r="D4934" s="59"/>
      <c r="E4934" s="60" t="s">
        <v>11042</v>
      </c>
      <c r="F4934" s="60"/>
      <c r="G4934" s="60" t="s">
        <v>11613</v>
      </c>
      <c r="H4934" s="60"/>
      <c r="I4934" s="59">
        <f t="shared" si="81"/>
        <v>6</v>
      </c>
      <c r="J4934" s="59" t="s">
        <v>1561</v>
      </c>
      <c r="K4934" s="61"/>
      <c r="L4934" s="62" t="s">
        <v>6737</v>
      </c>
      <c r="M4934" s="62" t="s">
        <v>11613</v>
      </c>
      <c r="N4934" s="72" t="str">
        <f>VLOOKUP(M4934,'Hulpblad KAR-parser'!A:C,2,FALSE)</f>
        <v>Soort Nucleair Inc</v>
      </c>
      <c r="O4934" s="72" t="str">
        <f>IF(VLOOKUP(M4934,'Hulpblad KAR-parser'!A:C,3,FALSE)="","",VLOOKUP(M4934,'Hulpblad KAR-parser'!A:C,3,FALSE))</f>
        <v>N General emergency</v>
      </c>
      <c r="P4934" s="136" t="str">
        <f>IF(CONCATENATE(C4934,D4934)="","",VLOOKUP(CONCATENATE(C4934,D4934),Karakteristieken!AQ:AQ,1,FALSE))</f>
        <v/>
      </c>
    </row>
    <row r="4935" spans="1:16" x14ac:dyDescent="0.25">
      <c r="A4935" s="59"/>
      <c r="B4935" s="59"/>
      <c r="C4935" s="59"/>
      <c r="D4935" s="59"/>
      <c r="E4935" s="60" t="s">
        <v>11043</v>
      </c>
      <c r="F4935" s="60"/>
      <c r="G4935" s="60" t="s">
        <v>11613</v>
      </c>
      <c r="H4935" s="60"/>
      <c r="I4935" s="59">
        <f t="shared" si="81"/>
        <v>6</v>
      </c>
      <c r="J4935" s="59" t="s">
        <v>1561</v>
      </c>
      <c r="K4935" s="61"/>
      <c r="L4935" s="62" t="s">
        <v>6737</v>
      </c>
      <c r="M4935" s="62" t="s">
        <v>11613</v>
      </c>
      <c r="N4935" s="72" t="str">
        <f>VLOOKUP(M4935,'Hulpblad KAR-parser'!A:C,2,FALSE)</f>
        <v>Soort Nucleair Inc</v>
      </c>
      <c r="O4935" s="72" t="str">
        <f>IF(VLOOKUP(M4935,'Hulpblad KAR-parser'!A:C,3,FALSE)="","",VLOOKUP(M4935,'Hulpblad KAR-parser'!A:C,3,FALSE))</f>
        <v>N General emergency</v>
      </c>
      <c r="P4935" s="136" t="str">
        <f>IF(CONCATENATE(C4935,D4935)="","",VLOOKUP(CONCATENATE(C4935,D4935),Karakteristieken!AQ:AQ,1,FALSE))</f>
        <v/>
      </c>
    </row>
    <row r="4936" spans="1:16" x14ac:dyDescent="0.25">
      <c r="A4936" s="59"/>
      <c r="B4936" s="59"/>
      <c r="C4936" s="59"/>
      <c r="D4936" s="59"/>
      <c r="E4936" s="60" t="s">
        <v>5133</v>
      </c>
      <c r="F4936" s="60"/>
      <c r="G4936" s="60" t="s">
        <v>11613</v>
      </c>
      <c r="H4936" s="60"/>
      <c r="I4936" s="59">
        <f t="shared" si="81"/>
        <v>28</v>
      </c>
      <c r="J4936" s="59" t="s">
        <v>1561</v>
      </c>
      <c r="K4936" s="61"/>
      <c r="L4936" s="62" t="s">
        <v>6737</v>
      </c>
      <c r="M4936" s="62" t="s">
        <v>11613</v>
      </c>
      <c r="N4936" s="72" t="str">
        <f>VLOOKUP(M4936,'Hulpblad KAR-parser'!A:C,2,FALSE)</f>
        <v>Soort Nucleair Inc</v>
      </c>
      <c r="O4936" s="72" t="str">
        <f>IF(VLOOKUP(M4936,'Hulpblad KAR-parser'!A:C,3,FALSE)="","",VLOOKUP(M4936,'Hulpblad KAR-parser'!A:C,3,FALSE))</f>
        <v>N General emergency</v>
      </c>
      <c r="P4936" s="136" t="str">
        <f>IF(CONCATENATE(C4936,D4936)="","",VLOOKUP(CONCATENATE(C4936,D4936),Karakteristieken!AQ:AQ,1,FALSE))</f>
        <v/>
      </c>
    </row>
    <row r="4937" spans="1:16" x14ac:dyDescent="0.25">
      <c r="A4937" s="59">
        <v>200137386</v>
      </c>
      <c r="B4937" s="59">
        <v>200107892</v>
      </c>
      <c r="C4937" s="59" t="s">
        <v>5123</v>
      </c>
      <c r="D4937" s="59" t="s">
        <v>11609</v>
      </c>
      <c r="E4937" s="60" t="s">
        <v>11612</v>
      </c>
      <c r="F4937" s="60"/>
      <c r="G4937" s="60"/>
      <c r="H4937" s="60"/>
      <c r="I4937" s="59">
        <f t="shared" si="81"/>
        <v>29</v>
      </c>
      <c r="J4937" s="59" t="s">
        <v>1613</v>
      </c>
      <c r="K4937" s="61"/>
      <c r="L4937" s="62" t="s">
        <v>6737</v>
      </c>
      <c r="M4937" s="62" t="s">
        <v>11612</v>
      </c>
      <c r="N4937" s="72" t="str">
        <f>VLOOKUP(M4937,'Hulpblad KAR-parser'!A:C,2,FALSE)</f>
        <v>Soort Nucleair Inc</v>
      </c>
      <c r="O4937" s="72" t="str">
        <f>IF(VLOOKUP(M4937,'Hulpblad KAR-parser'!A:C,3,FALSE)="","",VLOOKUP(M4937,'Hulpblad KAR-parser'!A:C,3,FALSE))</f>
        <v>N Sitearea emergency</v>
      </c>
      <c r="P4937" s="136" t="str">
        <f>IF(CONCATENATE(C4937,D4937)="","",VLOOKUP(CONCATENATE(C4937,D4937),Karakteristieken!AQ:AQ,1,FALSE))</f>
        <v>Soort Nucleair IncN Sitearea emergency</v>
      </c>
    </row>
    <row r="4938" spans="1:16" x14ac:dyDescent="0.25">
      <c r="A4938" s="59"/>
      <c r="B4938" s="59"/>
      <c r="C4938" s="59"/>
      <c r="D4938" s="59"/>
      <c r="E4938" s="60" t="s">
        <v>11046</v>
      </c>
      <c r="F4938" s="60"/>
      <c r="G4938" s="60" t="s">
        <v>11612</v>
      </c>
      <c r="H4938" s="60"/>
      <c r="I4938" s="59">
        <f t="shared" si="81"/>
        <v>6</v>
      </c>
      <c r="J4938" s="59" t="s">
        <v>1561</v>
      </c>
      <c r="K4938" s="61"/>
      <c r="L4938" s="62" t="s">
        <v>6737</v>
      </c>
      <c r="M4938" s="62" t="s">
        <v>11612</v>
      </c>
      <c r="N4938" s="72" t="str">
        <f>VLOOKUP(M4938,'Hulpblad KAR-parser'!A:C,2,FALSE)</f>
        <v>Soort Nucleair Inc</v>
      </c>
      <c r="O4938" s="72" t="str">
        <f>IF(VLOOKUP(M4938,'Hulpblad KAR-parser'!A:C,3,FALSE)="","",VLOOKUP(M4938,'Hulpblad KAR-parser'!A:C,3,FALSE))</f>
        <v>N Sitearea emergency</v>
      </c>
      <c r="P4938" s="136" t="str">
        <f>IF(CONCATENATE(C4938,D4938)="","",VLOOKUP(CONCATENATE(C4938,D4938),Karakteristieken!AQ:AQ,1,FALSE))</f>
        <v/>
      </c>
    </row>
    <row r="4939" spans="1:16" x14ac:dyDescent="0.25">
      <c r="A4939" s="59"/>
      <c r="B4939" s="59"/>
      <c r="C4939" s="59"/>
      <c r="D4939" s="59"/>
      <c r="E4939" s="60" t="s">
        <v>11047</v>
      </c>
      <c r="F4939" s="60"/>
      <c r="G4939" s="60" t="s">
        <v>11612</v>
      </c>
      <c r="H4939" s="60"/>
      <c r="I4939" s="59">
        <f t="shared" si="81"/>
        <v>5</v>
      </c>
      <c r="J4939" s="59" t="s">
        <v>1561</v>
      </c>
      <c r="K4939" s="61"/>
      <c r="L4939" s="62" t="s">
        <v>6737</v>
      </c>
      <c r="M4939" s="62" t="s">
        <v>11612</v>
      </c>
      <c r="N4939" s="72" t="str">
        <f>VLOOKUP(M4939,'Hulpblad KAR-parser'!A:C,2,FALSE)</f>
        <v>Soort Nucleair Inc</v>
      </c>
      <c r="O4939" s="72" t="str">
        <f>IF(VLOOKUP(M4939,'Hulpblad KAR-parser'!A:C,3,FALSE)="","",VLOOKUP(M4939,'Hulpblad KAR-parser'!A:C,3,FALSE))</f>
        <v>N Sitearea emergency</v>
      </c>
      <c r="P4939" s="136" t="str">
        <f>IF(CONCATENATE(C4939,D4939)="","",VLOOKUP(CONCATENATE(C4939,D4939),Karakteristieken!AQ:AQ,1,FALSE))</f>
        <v/>
      </c>
    </row>
    <row r="4940" spans="1:16" x14ac:dyDescent="0.25">
      <c r="A4940" s="59"/>
      <c r="B4940" s="59"/>
      <c r="C4940" s="59"/>
      <c r="D4940" s="59"/>
      <c r="E4940" s="60" t="s">
        <v>5132</v>
      </c>
      <c r="F4940" s="60"/>
      <c r="G4940" s="60" t="s">
        <v>11612</v>
      </c>
      <c r="H4940" s="60"/>
      <c r="I4940" s="59">
        <f t="shared" si="81"/>
        <v>24</v>
      </c>
      <c r="J4940" s="59" t="s">
        <v>1561</v>
      </c>
      <c r="K4940" s="61"/>
      <c r="L4940" s="62" t="s">
        <v>6737</v>
      </c>
      <c r="M4940" s="62" t="s">
        <v>11612</v>
      </c>
      <c r="N4940" s="72" t="str">
        <f>VLOOKUP(M4940,'Hulpblad KAR-parser'!A:C,2,FALSE)</f>
        <v>Soort Nucleair Inc</v>
      </c>
      <c r="O4940" s="72" t="str">
        <f>IF(VLOOKUP(M4940,'Hulpblad KAR-parser'!A:C,3,FALSE)="","",VLOOKUP(M4940,'Hulpblad KAR-parser'!A:C,3,FALSE))</f>
        <v>N Sitearea emergency</v>
      </c>
      <c r="P4940" s="136" t="str">
        <f>IF(CONCATENATE(C4940,D4940)="","",VLOOKUP(CONCATENATE(C4940,D4940),Karakteristieken!AQ:AQ,1,FALSE))</f>
        <v/>
      </c>
    </row>
    <row r="4941" spans="1:16" x14ac:dyDescent="0.25">
      <c r="A4941" s="59">
        <v>200110939</v>
      </c>
      <c r="B4941" s="59">
        <v>200099280</v>
      </c>
      <c r="C4941" s="59" t="s">
        <v>5123</v>
      </c>
      <c r="D4941" s="59" t="s">
        <v>5124</v>
      </c>
      <c r="E4941" s="60" t="s">
        <v>5126</v>
      </c>
      <c r="F4941" s="60"/>
      <c r="G4941" s="60"/>
      <c r="H4941" s="60"/>
      <c r="I4941" s="59">
        <f t="shared" si="81"/>
        <v>19</v>
      </c>
      <c r="J4941" s="59" t="s">
        <v>1613</v>
      </c>
      <c r="K4941" s="61"/>
      <c r="L4941" s="62" t="s">
        <v>6737</v>
      </c>
      <c r="M4941" s="62" t="s">
        <v>5126</v>
      </c>
      <c r="N4941" s="72" t="str">
        <f>VLOOKUP(M4941,'Hulpblad KAR-parser'!A:C,2,FALSE)</f>
        <v>Soort Nucleair Inc</v>
      </c>
      <c r="O4941" s="72" t="str">
        <f>IF(VLOOKUP(M4941,'Hulpblad KAR-parser'!A:C,3,FALSE)="","",VLOOKUP(M4941,'Hulpblad KAR-parser'!A:C,3,FALSE))</f>
        <v>Storing</v>
      </c>
      <c r="P4941" s="136" t="str">
        <f>IF(CONCATENATE(C4941,D4941)="","",VLOOKUP(CONCATENATE(C4941,D4941),Karakteristieken!AQ:AQ,1,FALSE))</f>
        <v>Soort Nucleair IncStoring</v>
      </c>
    </row>
    <row r="4942" spans="1:16" x14ac:dyDescent="0.25">
      <c r="A4942" s="59"/>
      <c r="B4942" s="59"/>
      <c r="C4942" s="59"/>
      <c r="D4942" s="59"/>
      <c r="E4942" s="60" t="s">
        <v>11048</v>
      </c>
      <c r="F4942" s="60"/>
      <c r="G4942" s="60" t="s">
        <v>5126</v>
      </c>
      <c r="H4942" s="60"/>
      <c r="I4942" s="59">
        <f t="shared" si="81"/>
        <v>6</v>
      </c>
      <c r="J4942" s="59" t="s">
        <v>1561</v>
      </c>
      <c r="K4942" s="61"/>
      <c r="L4942" s="62" t="s">
        <v>6737</v>
      </c>
      <c r="M4942" s="62" t="s">
        <v>5126</v>
      </c>
      <c r="N4942" s="72" t="str">
        <f>VLOOKUP(M4942,'Hulpblad KAR-parser'!A:C,2,FALSE)</f>
        <v>Soort Nucleair Inc</v>
      </c>
      <c r="O4942" s="72" t="str">
        <f>IF(VLOOKUP(M4942,'Hulpblad KAR-parser'!A:C,3,FALSE)="","",VLOOKUP(M4942,'Hulpblad KAR-parser'!A:C,3,FALSE))</f>
        <v>Storing</v>
      </c>
      <c r="P4942" s="136" t="str">
        <f>IF(CONCATENATE(C4942,D4942)="","",VLOOKUP(CONCATENATE(C4942,D4942),Karakteristieken!AQ:AQ,1,FALSE))</f>
        <v/>
      </c>
    </row>
    <row r="4943" spans="1:16" x14ac:dyDescent="0.25">
      <c r="A4943" s="67">
        <v>200110940</v>
      </c>
      <c r="B4943" s="67">
        <v>200099281</v>
      </c>
      <c r="C4943" s="67" t="s">
        <v>5123</v>
      </c>
      <c r="D4943" s="67"/>
      <c r="E4943" s="68" t="s">
        <v>6551</v>
      </c>
      <c r="F4943" s="68"/>
      <c r="G4943" s="68"/>
      <c r="H4943" s="68"/>
      <c r="I4943" s="67">
        <f t="shared" si="81"/>
        <v>19</v>
      </c>
      <c r="J4943" s="67" t="s">
        <v>1613</v>
      </c>
      <c r="K4943" s="91" t="s">
        <v>12550</v>
      </c>
      <c r="L4943" s="62" t="s">
        <v>6737</v>
      </c>
      <c r="M4943" s="62" t="s">
        <v>6551</v>
      </c>
      <c r="N4943" s="72" t="e">
        <f>VLOOKUP(M4943,'Hulpblad KAR-parser'!A:C,2,FALSE)</f>
        <v>#N/A</v>
      </c>
      <c r="O4943" s="72" t="e">
        <f>IF(VLOOKUP(M4943,'Hulpblad KAR-parser'!A:C,3,FALSE)="","",VLOOKUP(M4943,'Hulpblad KAR-parser'!A:C,3,FALSE))</f>
        <v>#N/A</v>
      </c>
      <c r="P4943" s="136" t="e">
        <f>IF(CONCATENATE(C4943,D4943)="","",VLOOKUP(CONCATENATE(C4943,D4943),Karakteristieken!AQ:AQ,1,FALSE))</f>
        <v>#N/A</v>
      </c>
    </row>
    <row r="4944" spans="1:16" x14ac:dyDescent="0.25">
      <c r="A4944" s="67"/>
      <c r="B4944" s="67"/>
      <c r="C4944" s="67"/>
      <c r="D4944" s="67"/>
      <c r="E4944" s="68" t="s">
        <v>11049</v>
      </c>
      <c r="F4944" s="68"/>
      <c r="G4944" s="68" t="s">
        <v>6551</v>
      </c>
      <c r="H4944" s="68"/>
      <c r="I4944" s="67">
        <f t="shared" si="81"/>
        <v>6</v>
      </c>
      <c r="J4944" s="67" t="s">
        <v>1561</v>
      </c>
      <c r="K4944" s="91" t="s">
        <v>12550</v>
      </c>
      <c r="L4944" s="62" t="s">
        <v>6737</v>
      </c>
      <c r="M4944" s="62" t="s">
        <v>6551</v>
      </c>
      <c r="N4944" s="72" t="e">
        <f>VLOOKUP(M4944,'Hulpblad KAR-parser'!A:C,2,FALSE)</f>
        <v>#N/A</v>
      </c>
      <c r="O4944" s="72" t="e">
        <f>IF(VLOOKUP(M4944,'Hulpblad KAR-parser'!A:C,3,FALSE)="","",VLOOKUP(M4944,'Hulpblad KAR-parser'!A:C,3,FALSE))</f>
        <v>#N/A</v>
      </c>
      <c r="P4944" s="136" t="str">
        <f>IF(CONCATENATE(C4944,D4944)="","",VLOOKUP(CONCATENATE(C4944,D4944),Karakteristieken!AQ:AQ,1,FALSE))</f>
        <v/>
      </c>
    </row>
    <row r="4945" spans="1:16" x14ac:dyDescent="0.25">
      <c r="A4945" s="67">
        <v>200110941</v>
      </c>
      <c r="B4945" s="67">
        <v>200099282</v>
      </c>
      <c r="C4945" s="67" t="s">
        <v>5152</v>
      </c>
      <c r="D4945" s="67"/>
      <c r="E4945" s="68" t="s">
        <v>6559</v>
      </c>
      <c r="F4945" s="68"/>
      <c r="G4945" s="68"/>
      <c r="H4945" s="68"/>
      <c r="I4945" s="67">
        <f t="shared" si="81"/>
        <v>11</v>
      </c>
      <c r="J4945" s="67" t="s">
        <v>1613</v>
      </c>
      <c r="K4945" s="91" t="s">
        <v>12550</v>
      </c>
      <c r="L4945" s="62" t="s">
        <v>6737</v>
      </c>
      <c r="M4945" s="62" t="s">
        <v>6559</v>
      </c>
      <c r="N4945" s="72" t="e">
        <f>VLOOKUP(M4945,'Hulpblad KAR-parser'!A:C,2,FALSE)</f>
        <v>#N/A</v>
      </c>
      <c r="O4945" s="72" t="e">
        <f>IF(VLOOKUP(M4945,'Hulpblad KAR-parser'!A:C,3,FALSE)="","",VLOOKUP(M4945,'Hulpblad KAR-parser'!A:C,3,FALSE))</f>
        <v>#N/A</v>
      </c>
      <c r="P4945" s="136" t="e">
        <f>IF(CONCATENATE(C4945,D4945)="","",VLOOKUP(CONCATENATE(C4945,D4945),Karakteristieken!AQ:AQ,1,FALSE))</f>
        <v>#N/A</v>
      </c>
    </row>
    <row r="4946" spans="1:16" x14ac:dyDescent="0.25">
      <c r="A4946" s="67"/>
      <c r="B4946" s="67"/>
      <c r="C4946" s="67"/>
      <c r="D4946" s="67"/>
      <c r="E4946" s="68" t="s">
        <v>11057</v>
      </c>
      <c r="F4946" s="68"/>
      <c r="G4946" s="68" t="s">
        <v>6559</v>
      </c>
      <c r="H4946" s="68"/>
      <c r="I4946" s="67">
        <f t="shared" si="81"/>
        <v>6</v>
      </c>
      <c r="J4946" s="67" t="s">
        <v>1561</v>
      </c>
      <c r="K4946" s="91" t="s">
        <v>12550</v>
      </c>
      <c r="L4946" s="62" t="s">
        <v>6737</v>
      </c>
      <c r="M4946" s="62" t="s">
        <v>6559</v>
      </c>
      <c r="N4946" s="72" t="e">
        <f>VLOOKUP(M4946,'Hulpblad KAR-parser'!A:C,2,FALSE)</f>
        <v>#N/A</v>
      </c>
      <c r="O4946" s="72" t="e">
        <f>IF(VLOOKUP(M4946,'Hulpblad KAR-parser'!A:C,3,FALSE)="","",VLOOKUP(M4946,'Hulpblad KAR-parser'!A:C,3,FALSE))</f>
        <v>#N/A</v>
      </c>
      <c r="P4946" s="136" t="str">
        <f>IF(CONCATENATE(C4946,D4946)="","",VLOOKUP(CONCATENATE(C4946,D4946),Karakteristieken!AQ:AQ,1,FALSE))</f>
        <v/>
      </c>
    </row>
    <row r="4947" spans="1:16" x14ac:dyDescent="0.25">
      <c r="A4947" s="59">
        <v>200110942</v>
      </c>
      <c r="B4947" s="59">
        <v>200099283</v>
      </c>
      <c r="C4947" s="59" t="s">
        <v>5152</v>
      </c>
      <c r="D4947" s="59" t="s">
        <v>5153</v>
      </c>
      <c r="E4947" s="60" t="s">
        <v>5156</v>
      </c>
      <c r="F4947" s="60"/>
      <c r="G4947" s="60"/>
      <c r="H4947" s="60"/>
      <c r="I4947" s="59">
        <f t="shared" si="81"/>
        <v>22</v>
      </c>
      <c r="J4947" s="59" t="s">
        <v>1613</v>
      </c>
      <c r="K4947" s="61"/>
      <c r="L4947" s="62" t="s">
        <v>6737</v>
      </c>
      <c r="M4947" s="62" t="s">
        <v>5156</v>
      </c>
      <c r="N4947" s="72" t="str">
        <f>VLOOKUP(M4947,'Hulpblad KAR-parser'!A:C,2,FALSE)</f>
        <v>Soort nuts</v>
      </c>
      <c r="O4947" s="72" t="str">
        <f>IF(VLOOKUP(M4947,'Hulpblad KAR-parser'!A:C,3,FALSE)="","",VLOOKUP(M4947,'Hulpblad KAR-parser'!A:C,3,FALSE))</f>
        <v>Drinkwater</v>
      </c>
      <c r="P4947" s="136" t="str">
        <f>IF(CONCATENATE(C4947,D4947)="","",VLOOKUP(CONCATENATE(C4947,D4947),Karakteristieken!AQ:AQ,1,FALSE))</f>
        <v>Soort nutsDrinkwater</v>
      </c>
    </row>
    <row r="4948" spans="1:16" x14ac:dyDescent="0.25">
      <c r="A4948" s="59"/>
      <c r="B4948" s="59"/>
      <c r="C4948" s="59"/>
      <c r="D4948" s="59"/>
      <c r="E4948" s="60" t="s">
        <v>11050</v>
      </c>
      <c r="F4948" s="60"/>
      <c r="G4948" s="60" t="s">
        <v>5156</v>
      </c>
      <c r="H4948" s="60"/>
      <c r="I4948" s="59">
        <f t="shared" si="81"/>
        <v>6</v>
      </c>
      <c r="J4948" s="59" t="s">
        <v>1561</v>
      </c>
      <c r="K4948" s="61"/>
      <c r="L4948" s="62" t="s">
        <v>6737</v>
      </c>
      <c r="M4948" s="62" t="s">
        <v>5156</v>
      </c>
      <c r="N4948" s="72" t="str">
        <f>VLOOKUP(M4948,'Hulpblad KAR-parser'!A:C,2,FALSE)</f>
        <v>Soort nuts</v>
      </c>
      <c r="O4948" s="72" t="str">
        <f>IF(VLOOKUP(M4948,'Hulpblad KAR-parser'!A:C,3,FALSE)="","",VLOOKUP(M4948,'Hulpblad KAR-parser'!A:C,3,FALSE))</f>
        <v>Drinkwater</v>
      </c>
      <c r="P4948" s="136" t="str">
        <f>IF(CONCATENATE(C4948,D4948)="","",VLOOKUP(CONCATENATE(C4948,D4948),Karakteristieken!AQ:AQ,1,FALSE))</f>
        <v/>
      </c>
    </row>
    <row r="4949" spans="1:16" x14ac:dyDescent="0.25">
      <c r="A4949" s="59">
        <v>200110943</v>
      </c>
      <c r="B4949" s="59">
        <v>200099284</v>
      </c>
      <c r="C4949" s="59" t="s">
        <v>5152</v>
      </c>
      <c r="D4949" s="59" t="s">
        <v>5157</v>
      </c>
      <c r="E4949" s="60" t="s">
        <v>5159</v>
      </c>
      <c r="F4949" s="60"/>
      <c r="G4949" s="60"/>
      <c r="H4949" s="60"/>
      <c r="I4949" s="59">
        <f t="shared" si="81"/>
        <v>25</v>
      </c>
      <c r="J4949" s="59" t="s">
        <v>1613</v>
      </c>
      <c r="K4949" s="61"/>
      <c r="L4949" s="62" t="s">
        <v>6737</v>
      </c>
      <c r="M4949" s="62" t="s">
        <v>5159</v>
      </c>
      <c r="N4949" s="72" t="str">
        <f>VLOOKUP(M4949,'Hulpblad KAR-parser'!A:C,2,FALSE)</f>
        <v>Soort nuts</v>
      </c>
      <c r="O4949" s="72" t="str">
        <f>IF(VLOOKUP(M4949,'Hulpblad KAR-parser'!A:C,3,FALSE)="","",VLOOKUP(M4949,'Hulpblad KAR-parser'!A:C,3,FALSE))</f>
        <v>Elektriciteit</v>
      </c>
      <c r="P4949" s="136" t="str">
        <f>IF(CONCATENATE(C4949,D4949)="","",VLOOKUP(CONCATENATE(C4949,D4949),Karakteristieken!AQ:AQ,1,FALSE))</f>
        <v>Soort nutsElektriciteit</v>
      </c>
    </row>
    <row r="4950" spans="1:16" x14ac:dyDescent="0.25">
      <c r="A4950" s="59"/>
      <c r="B4950" s="59"/>
      <c r="C4950" s="59"/>
      <c r="D4950" s="59"/>
      <c r="E4950" s="60" t="s">
        <v>11051</v>
      </c>
      <c r="F4950" s="60"/>
      <c r="G4950" s="60" t="s">
        <v>5159</v>
      </c>
      <c r="H4950" s="60"/>
      <c r="I4950" s="59">
        <f t="shared" si="81"/>
        <v>6</v>
      </c>
      <c r="J4950" s="59" t="s">
        <v>1561</v>
      </c>
      <c r="K4950" s="61"/>
      <c r="L4950" s="62" t="s">
        <v>6737</v>
      </c>
      <c r="M4950" s="62" t="s">
        <v>5159</v>
      </c>
      <c r="N4950" s="72" t="str">
        <f>VLOOKUP(M4950,'Hulpblad KAR-parser'!A:C,2,FALSE)</f>
        <v>Soort nuts</v>
      </c>
      <c r="O4950" s="72" t="str">
        <f>IF(VLOOKUP(M4950,'Hulpblad KAR-parser'!A:C,3,FALSE)="","",VLOOKUP(M4950,'Hulpblad KAR-parser'!A:C,3,FALSE))</f>
        <v>Elektriciteit</v>
      </c>
      <c r="P4950" s="136" t="str">
        <f>IF(CONCATENATE(C4950,D4950)="","",VLOOKUP(CONCATENATE(C4950,D4950),Karakteristieken!AQ:AQ,1,FALSE))</f>
        <v/>
      </c>
    </row>
    <row r="4951" spans="1:16" x14ac:dyDescent="0.25">
      <c r="A4951" s="59">
        <v>200110944</v>
      </c>
      <c r="B4951" s="59">
        <v>200099285</v>
      </c>
      <c r="C4951" s="59" t="s">
        <v>5152</v>
      </c>
      <c r="D4951" s="59" t="s">
        <v>5160</v>
      </c>
      <c r="E4951" s="60" t="s">
        <v>5162</v>
      </c>
      <c r="F4951" s="60"/>
      <c r="G4951" s="60"/>
      <c r="H4951" s="60"/>
      <c r="I4951" s="59">
        <f t="shared" si="81"/>
        <v>15</v>
      </c>
      <c r="J4951" s="59" t="s">
        <v>1613</v>
      </c>
      <c r="K4951" s="61"/>
      <c r="L4951" s="62" t="s">
        <v>6737</v>
      </c>
      <c r="M4951" s="62" t="s">
        <v>5162</v>
      </c>
      <c r="N4951" s="72" t="str">
        <f>VLOOKUP(M4951,'Hulpblad KAR-parser'!A:C,2,FALSE)</f>
        <v>Soort nuts</v>
      </c>
      <c r="O4951" s="72" t="str">
        <f>IF(VLOOKUP(M4951,'Hulpblad KAR-parser'!A:C,3,FALSE)="","",VLOOKUP(M4951,'Hulpblad KAR-parser'!A:C,3,FALSE))</f>
        <v>Gas</v>
      </c>
      <c r="P4951" s="136" t="str">
        <f>IF(CONCATENATE(C4951,D4951)="","",VLOOKUP(CONCATENATE(C4951,D4951),Karakteristieken!AQ:AQ,1,FALSE))</f>
        <v>Soort nutsGas</v>
      </c>
    </row>
    <row r="4952" spans="1:16" x14ac:dyDescent="0.25">
      <c r="A4952" s="59"/>
      <c r="B4952" s="59"/>
      <c r="C4952" s="59"/>
      <c r="D4952" s="59"/>
      <c r="E4952" s="60" t="s">
        <v>11052</v>
      </c>
      <c r="F4952" s="60"/>
      <c r="G4952" s="60" t="s">
        <v>5162</v>
      </c>
      <c r="H4952" s="60"/>
      <c r="I4952" s="59">
        <f t="shared" si="81"/>
        <v>6</v>
      </c>
      <c r="J4952" s="59" t="s">
        <v>1561</v>
      </c>
      <c r="K4952" s="61"/>
      <c r="L4952" s="62" t="s">
        <v>6737</v>
      </c>
      <c r="M4952" s="62" t="s">
        <v>5162</v>
      </c>
      <c r="N4952" s="72" t="str">
        <f>VLOOKUP(M4952,'Hulpblad KAR-parser'!A:C,2,FALSE)</f>
        <v>Soort nuts</v>
      </c>
      <c r="O4952" s="72" t="str">
        <f>IF(VLOOKUP(M4952,'Hulpblad KAR-parser'!A:C,3,FALSE)="","",VLOOKUP(M4952,'Hulpblad KAR-parser'!A:C,3,FALSE))</f>
        <v>Gas</v>
      </c>
      <c r="P4952" s="136" t="str">
        <f>IF(CONCATENATE(C4952,D4952)="","",VLOOKUP(CONCATENATE(C4952,D4952),Karakteristieken!AQ:AQ,1,FALSE))</f>
        <v/>
      </c>
    </row>
    <row r="4953" spans="1:16" x14ac:dyDescent="0.25">
      <c r="A4953" s="59">
        <v>200110945</v>
      </c>
      <c r="B4953" s="59">
        <v>200099286</v>
      </c>
      <c r="C4953" s="59" t="s">
        <v>5152</v>
      </c>
      <c r="D4953" s="59" t="s">
        <v>2287</v>
      </c>
      <c r="E4953" s="60" t="s">
        <v>5164</v>
      </c>
      <c r="F4953" s="60"/>
      <c r="G4953" s="60"/>
      <c r="H4953" s="60"/>
      <c r="I4953" s="59">
        <f t="shared" si="81"/>
        <v>29</v>
      </c>
      <c r="J4953" s="59" t="s">
        <v>1613</v>
      </c>
      <c r="K4953" s="61"/>
      <c r="L4953" s="62" t="s">
        <v>6737</v>
      </c>
      <c r="M4953" s="62" t="s">
        <v>5164</v>
      </c>
      <c r="N4953" s="72" t="str">
        <f>VLOOKUP(M4953,'Hulpblad KAR-parser'!A:C,2,FALSE)</f>
        <v>Soort nuts</v>
      </c>
      <c r="O4953" s="72" t="str">
        <f>IF(VLOOKUP(M4953,'Hulpblad KAR-parser'!A:C,3,FALSE)="","",VLOOKUP(M4953,'Hulpblad KAR-parser'!A:C,3,FALSE))</f>
        <v>Openbare verlichting</v>
      </c>
      <c r="P4953" s="136" t="str">
        <f>IF(CONCATENATE(C4953,D4953)="","",VLOOKUP(CONCATENATE(C4953,D4953),Karakteristieken!AQ:AQ,1,FALSE))</f>
        <v>Soort nutsOpenbare verlichting</v>
      </c>
    </row>
    <row r="4954" spans="1:16" x14ac:dyDescent="0.25">
      <c r="A4954" s="59"/>
      <c r="B4954" s="59"/>
      <c r="C4954" s="59"/>
      <c r="D4954" s="59"/>
      <c r="E4954" s="60" t="s">
        <v>11053</v>
      </c>
      <c r="F4954" s="60"/>
      <c r="G4954" s="60" t="s">
        <v>5164</v>
      </c>
      <c r="H4954" s="60"/>
      <c r="I4954" s="59">
        <f t="shared" si="81"/>
        <v>6</v>
      </c>
      <c r="J4954" s="59" t="s">
        <v>1561</v>
      </c>
      <c r="K4954" s="61"/>
      <c r="L4954" s="62" t="s">
        <v>6737</v>
      </c>
      <c r="M4954" s="62" t="s">
        <v>5164</v>
      </c>
      <c r="N4954" s="72" t="str">
        <f>VLOOKUP(M4954,'Hulpblad KAR-parser'!A:C,2,FALSE)</f>
        <v>Soort nuts</v>
      </c>
      <c r="O4954" s="72" t="str">
        <f>IF(VLOOKUP(M4954,'Hulpblad KAR-parser'!A:C,3,FALSE)="","",VLOOKUP(M4954,'Hulpblad KAR-parser'!A:C,3,FALSE))</f>
        <v>Openbare verlichting</v>
      </c>
      <c r="P4954" s="136" t="str">
        <f>IF(CONCATENATE(C4954,D4954)="","",VLOOKUP(CONCATENATE(C4954,D4954),Karakteristieken!AQ:AQ,1,FALSE))</f>
        <v/>
      </c>
    </row>
    <row r="4955" spans="1:16" x14ac:dyDescent="0.25">
      <c r="A4955" s="59">
        <v>200110946</v>
      </c>
      <c r="B4955" s="59">
        <v>200099287</v>
      </c>
      <c r="C4955" s="59" t="s">
        <v>5152</v>
      </c>
      <c r="D4955" s="59" t="s">
        <v>5165</v>
      </c>
      <c r="E4955" s="60" t="s">
        <v>5167</v>
      </c>
      <c r="F4955" s="60"/>
      <c r="G4955" s="60"/>
      <c r="H4955" s="60"/>
      <c r="I4955" s="59">
        <f t="shared" si="81"/>
        <v>21</v>
      </c>
      <c r="J4955" s="59" t="s">
        <v>1613</v>
      </c>
      <c r="K4955" s="61"/>
      <c r="L4955" s="62" t="s">
        <v>6737</v>
      </c>
      <c r="M4955" s="62" t="s">
        <v>5167</v>
      </c>
      <c r="N4955" s="72" t="str">
        <f>VLOOKUP(M4955,'Hulpblad KAR-parser'!A:C,2,FALSE)</f>
        <v>Soort nuts</v>
      </c>
      <c r="O4955" s="72" t="str">
        <f>IF(VLOOKUP(M4955,'Hulpblad KAR-parser'!A:C,3,FALSE)="","",VLOOKUP(M4955,'Hulpblad KAR-parser'!A:C,3,FALSE))</f>
        <v>Riolering</v>
      </c>
      <c r="P4955" s="136" t="str">
        <f>IF(CONCATENATE(C4955,D4955)="","",VLOOKUP(CONCATENATE(C4955,D4955),Karakteristieken!AQ:AQ,1,FALSE))</f>
        <v>Soort nutsRiolering</v>
      </c>
    </row>
    <row r="4956" spans="1:16" x14ac:dyDescent="0.25">
      <c r="A4956" s="59"/>
      <c r="B4956" s="59"/>
      <c r="C4956" s="59"/>
      <c r="D4956" s="59"/>
      <c r="E4956" s="60" t="s">
        <v>11054</v>
      </c>
      <c r="F4956" s="60"/>
      <c r="G4956" s="60" t="s">
        <v>5167</v>
      </c>
      <c r="H4956" s="60"/>
      <c r="I4956" s="59">
        <f t="shared" si="81"/>
        <v>6</v>
      </c>
      <c r="J4956" s="59" t="s">
        <v>1561</v>
      </c>
      <c r="K4956" s="61"/>
      <c r="L4956" s="62" t="s">
        <v>6737</v>
      </c>
      <c r="M4956" s="62" t="s">
        <v>5167</v>
      </c>
      <c r="N4956" s="72" t="str">
        <f>VLOOKUP(M4956,'Hulpblad KAR-parser'!A:C,2,FALSE)</f>
        <v>Soort nuts</v>
      </c>
      <c r="O4956" s="72" t="str">
        <f>IF(VLOOKUP(M4956,'Hulpblad KAR-parser'!A:C,3,FALSE)="","",VLOOKUP(M4956,'Hulpblad KAR-parser'!A:C,3,FALSE))</f>
        <v>Riolering</v>
      </c>
      <c r="P4956" s="136" t="str">
        <f>IF(CONCATENATE(C4956,D4956)="","",VLOOKUP(CONCATENATE(C4956,D4956),Karakteristieken!AQ:AQ,1,FALSE))</f>
        <v/>
      </c>
    </row>
    <row r="4957" spans="1:16" x14ac:dyDescent="0.25">
      <c r="A4957" s="59">
        <v>200110947</v>
      </c>
      <c r="B4957" s="59">
        <v>200099288</v>
      </c>
      <c r="C4957" s="59" t="s">
        <v>5152</v>
      </c>
      <c r="D4957" s="59" t="s">
        <v>5168</v>
      </c>
      <c r="E4957" s="60" t="s">
        <v>5170</v>
      </c>
      <c r="F4957" s="60"/>
      <c r="G4957" s="60"/>
      <c r="H4957" s="60"/>
      <c r="I4957" s="59">
        <f t="shared" si="81"/>
        <v>27</v>
      </c>
      <c r="J4957" s="59" t="s">
        <v>1613</v>
      </c>
      <c r="K4957" s="61"/>
      <c r="L4957" s="62" t="s">
        <v>6737</v>
      </c>
      <c r="M4957" s="62" t="s">
        <v>5170</v>
      </c>
      <c r="N4957" s="72" t="str">
        <f>VLOOKUP(M4957,'Hulpblad KAR-parser'!A:C,2,FALSE)</f>
        <v>Soort nuts</v>
      </c>
      <c r="O4957" s="72" t="str">
        <f>IF(VLOOKUP(M4957,'Hulpblad KAR-parser'!A:C,3,FALSE)="","",VLOOKUP(M4957,'Hulpblad KAR-parser'!A:C,3,FALSE))</f>
        <v>Stadsverwarming</v>
      </c>
      <c r="P4957" s="136" t="str">
        <f>IF(CONCATENATE(C4957,D4957)="","",VLOOKUP(CONCATENATE(C4957,D4957),Karakteristieken!AQ:AQ,1,FALSE))</f>
        <v>Soort nutsStadsverwarming</v>
      </c>
    </row>
    <row r="4958" spans="1:16" x14ac:dyDescent="0.25">
      <c r="A4958" s="59"/>
      <c r="B4958" s="59"/>
      <c r="C4958" s="59"/>
      <c r="D4958" s="59"/>
      <c r="E4958" s="60" t="s">
        <v>11055</v>
      </c>
      <c r="F4958" s="60"/>
      <c r="G4958" s="60" t="s">
        <v>5170</v>
      </c>
      <c r="H4958" s="60"/>
      <c r="I4958" s="59">
        <f t="shared" si="81"/>
        <v>6</v>
      </c>
      <c r="J4958" s="59" t="s">
        <v>1561</v>
      </c>
      <c r="K4958" s="61"/>
      <c r="L4958" s="62" t="s">
        <v>6737</v>
      </c>
      <c r="M4958" s="62" t="s">
        <v>5170</v>
      </c>
      <c r="N4958" s="72" t="str">
        <f>VLOOKUP(M4958,'Hulpblad KAR-parser'!A:C,2,FALSE)</f>
        <v>Soort nuts</v>
      </c>
      <c r="O4958" s="72" t="str">
        <f>IF(VLOOKUP(M4958,'Hulpblad KAR-parser'!A:C,3,FALSE)="","",VLOOKUP(M4958,'Hulpblad KAR-parser'!A:C,3,FALSE))</f>
        <v>Stadsverwarming</v>
      </c>
      <c r="P4958" s="136" t="str">
        <f>IF(CONCATENATE(C4958,D4958)="","",VLOOKUP(CONCATENATE(C4958,D4958),Karakteristieken!AQ:AQ,1,FALSE))</f>
        <v/>
      </c>
    </row>
    <row r="4959" spans="1:16" x14ac:dyDescent="0.25">
      <c r="A4959" s="59">
        <v>200110948</v>
      </c>
      <c r="B4959" s="59">
        <v>200099289</v>
      </c>
      <c r="C4959" s="59" t="s">
        <v>5152</v>
      </c>
      <c r="D4959" s="59" t="s">
        <v>5171</v>
      </c>
      <c r="E4959" s="60" t="s">
        <v>5173</v>
      </c>
      <c r="F4959" s="60"/>
      <c r="G4959" s="60"/>
      <c r="H4959" s="60"/>
      <c r="I4959" s="59">
        <f t="shared" si="81"/>
        <v>21</v>
      </c>
      <c r="J4959" s="59" t="s">
        <v>1613</v>
      </c>
      <c r="K4959" s="61"/>
      <c r="L4959" s="62" t="s">
        <v>6737</v>
      </c>
      <c r="M4959" s="62" t="s">
        <v>5173</v>
      </c>
      <c r="N4959" s="72" t="str">
        <f>VLOOKUP(M4959,'Hulpblad KAR-parser'!A:C,2,FALSE)</f>
        <v>Soort nuts</v>
      </c>
      <c r="O4959" s="72" t="str">
        <f>IF(VLOOKUP(M4959,'Hulpblad KAR-parser'!A:C,3,FALSE)="","",VLOOKUP(M4959,'Hulpblad KAR-parser'!A:C,3,FALSE))</f>
        <v>Telefonie</v>
      </c>
      <c r="P4959" s="136" t="str">
        <f>IF(CONCATENATE(C4959,D4959)="","",VLOOKUP(CONCATENATE(C4959,D4959),Karakteristieken!AQ:AQ,1,FALSE))</f>
        <v>Soort nutsTelefonie</v>
      </c>
    </row>
    <row r="4960" spans="1:16" x14ac:dyDescent="0.25">
      <c r="A4960" s="59"/>
      <c r="B4960" s="59"/>
      <c r="C4960" s="59"/>
      <c r="D4960" s="59"/>
      <c r="E4960" s="60" t="s">
        <v>11056</v>
      </c>
      <c r="F4960" s="60"/>
      <c r="G4960" s="60" t="s">
        <v>5173</v>
      </c>
      <c r="H4960" s="60"/>
      <c r="I4960" s="59">
        <f t="shared" si="81"/>
        <v>6</v>
      </c>
      <c r="J4960" s="59" t="s">
        <v>1561</v>
      </c>
      <c r="K4960" s="61"/>
      <c r="L4960" s="62" t="s">
        <v>6737</v>
      </c>
      <c r="M4960" s="62" t="s">
        <v>5173</v>
      </c>
      <c r="N4960" s="72" t="str">
        <f>VLOOKUP(M4960,'Hulpblad KAR-parser'!A:C,2,FALSE)</f>
        <v>Soort nuts</v>
      </c>
      <c r="O4960" s="72" t="str">
        <f>IF(VLOOKUP(M4960,'Hulpblad KAR-parser'!A:C,3,FALSE)="","",VLOOKUP(M4960,'Hulpblad KAR-parser'!A:C,3,FALSE))</f>
        <v>Telefonie</v>
      </c>
      <c r="P4960" s="136" t="str">
        <f>IF(CONCATENATE(C4960,D4960)="","",VLOOKUP(CONCATENATE(C4960,D4960),Karakteristieken!AQ:AQ,1,FALSE))</f>
        <v/>
      </c>
    </row>
    <row r="4961" spans="1:16" x14ac:dyDescent="0.25">
      <c r="A4961" s="67">
        <v>200110949</v>
      </c>
      <c r="B4961" s="67">
        <v>200099290</v>
      </c>
      <c r="C4961" s="67" t="s">
        <v>5174</v>
      </c>
      <c r="D4961" s="67"/>
      <c r="E4961" s="68" t="s">
        <v>6565</v>
      </c>
      <c r="F4961" s="68"/>
      <c r="G4961" s="68"/>
      <c r="H4961" s="68"/>
      <c r="I4961" s="67">
        <f t="shared" si="81"/>
        <v>15</v>
      </c>
      <c r="J4961" s="67" t="s">
        <v>1613</v>
      </c>
      <c r="K4961" s="91" t="s">
        <v>12550</v>
      </c>
      <c r="L4961" s="62" t="s">
        <v>6737</v>
      </c>
      <c r="M4961" s="62" t="s">
        <v>6565</v>
      </c>
      <c r="N4961" s="72" t="e">
        <f>VLOOKUP(M4961,'Hulpblad KAR-parser'!A:C,2,FALSE)</f>
        <v>#N/A</v>
      </c>
      <c r="O4961" s="72" t="e">
        <f>IF(VLOOKUP(M4961,'Hulpblad KAR-parser'!A:C,3,FALSE)="","",VLOOKUP(M4961,'Hulpblad KAR-parser'!A:C,3,FALSE))</f>
        <v>#N/A</v>
      </c>
      <c r="P4961" s="136" t="e">
        <f>IF(CONCATENATE(C4961,D4961)="","",VLOOKUP(CONCATENATE(C4961,D4961),Karakteristieken!AQ:AQ,1,FALSE))</f>
        <v>#N/A</v>
      </c>
    </row>
    <row r="4962" spans="1:16" x14ac:dyDescent="0.25">
      <c r="A4962" s="67"/>
      <c r="B4962" s="67"/>
      <c r="C4962" s="67"/>
      <c r="D4962" s="67"/>
      <c r="E4962" s="68" t="s">
        <v>11065</v>
      </c>
      <c r="F4962" s="68"/>
      <c r="G4962" s="68" t="s">
        <v>6565</v>
      </c>
      <c r="H4962" s="68"/>
      <c r="I4962" s="67">
        <f t="shared" si="81"/>
        <v>6</v>
      </c>
      <c r="J4962" s="67" t="s">
        <v>1561</v>
      </c>
      <c r="K4962" s="91" t="s">
        <v>12550</v>
      </c>
      <c r="L4962" s="62" t="s">
        <v>6737</v>
      </c>
      <c r="M4962" s="62" t="s">
        <v>6565</v>
      </c>
      <c r="N4962" s="72" t="e">
        <f>VLOOKUP(M4962,'Hulpblad KAR-parser'!A:C,2,FALSE)</f>
        <v>#N/A</v>
      </c>
      <c r="O4962" s="72" t="e">
        <f>IF(VLOOKUP(M4962,'Hulpblad KAR-parser'!A:C,3,FALSE)="","",VLOOKUP(M4962,'Hulpblad KAR-parser'!A:C,3,FALSE))</f>
        <v>#N/A</v>
      </c>
      <c r="P4962" s="136" t="str">
        <f>IF(CONCATENATE(C4962,D4962)="","",VLOOKUP(CONCATENATE(C4962,D4962),Karakteristieken!AQ:AQ,1,FALSE))</f>
        <v/>
      </c>
    </row>
    <row r="4963" spans="1:16" x14ac:dyDescent="0.25">
      <c r="A4963" s="59">
        <v>200110950</v>
      </c>
      <c r="B4963" s="59">
        <v>200099291</v>
      </c>
      <c r="C4963" s="59" t="s">
        <v>5174</v>
      </c>
      <c r="D4963" s="59" t="s">
        <v>2195</v>
      </c>
      <c r="E4963" s="60" t="s">
        <v>5177</v>
      </c>
      <c r="F4963" s="60"/>
      <c r="G4963" s="60"/>
      <c r="H4963" s="60"/>
      <c r="I4963" s="59">
        <f t="shared" si="81"/>
        <v>24</v>
      </c>
      <c r="J4963" s="59" t="s">
        <v>1613</v>
      </c>
      <c r="K4963" s="61"/>
      <c r="L4963" s="62" t="s">
        <v>6737</v>
      </c>
      <c r="M4963" s="62" t="s">
        <v>5177</v>
      </c>
      <c r="N4963" s="72" t="str">
        <f>VLOOKUP(M4963,'Hulpblad KAR-parser'!A:C,2,FALSE)</f>
        <v>Soort oefening</v>
      </c>
      <c r="O4963" s="72" t="str">
        <f>IF(VLOOKUP(M4963,'Hulpblad KAR-parser'!A:C,3,FALSE)="","",VLOOKUP(M4963,'Hulpblad KAR-parser'!A:C,3,FALSE))</f>
        <v>Algemeen</v>
      </c>
      <c r="P4963" s="136" t="str">
        <f>IF(CONCATENATE(C4963,D4963)="","",VLOOKUP(CONCATENATE(C4963,D4963),Karakteristieken!AQ:AQ,1,FALSE))</f>
        <v>Soort oefeningAlgemeen</v>
      </c>
    </row>
    <row r="4964" spans="1:16" x14ac:dyDescent="0.25">
      <c r="A4964" s="59"/>
      <c r="B4964" s="59"/>
      <c r="C4964" s="59"/>
      <c r="D4964" s="59"/>
      <c r="E4964" s="60" t="s">
        <v>11058</v>
      </c>
      <c r="F4964" s="60"/>
      <c r="G4964" s="60" t="s">
        <v>5177</v>
      </c>
      <c r="H4964" s="60"/>
      <c r="I4964" s="59">
        <f t="shared" si="81"/>
        <v>5</v>
      </c>
      <c r="J4964" s="59" t="s">
        <v>1561</v>
      </c>
      <c r="K4964" s="61"/>
      <c r="L4964" s="62" t="s">
        <v>6737</v>
      </c>
      <c r="M4964" s="62" t="s">
        <v>5177</v>
      </c>
      <c r="N4964" s="72" t="str">
        <f>VLOOKUP(M4964,'Hulpblad KAR-parser'!A:C,2,FALSE)</f>
        <v>Soort oefening</v>
      </c>
      <c r="O4964" s="72" t="str">
        <f>IF(VLOOKUP(M4964,'Hulpblad KAR-parser'!A:C,3,FALSE)="","",VLOOKUP(M4964,'Hulpblad KAR-parser'!A:C,3,FALSE))</f>
        <v>Algemeen</v>
      </c>
      <c r="P4964" s="136" t="str">
        <f>IF(CONCATENATE(C4964,D4964)="","",VLOOKUP(CONCATENATE(C4964,D4964),Karakteristieken!AQ:AQ,1,FALSE))</f>
        <v/>
      </c>
    </row>
    <row r="4965" spans="1:16" x14ac:dyDescent="0.25">
      <c r="A4965" s="59">
        <v>200110951</v>
      </c>
      <c r="B4965" s="59">
        <v>200099292</v>
      </c>
      <c r="C4965" s="59" t="s">
        <v>5174</v>
      </c>
      <c r="D4965" s="59" t="s">
        <v>5178</v>
      </c>
      <c r="E4965" s="60" t="s">
        <v>5180</v>
      </c>
      <c r="F4965" s="60"/>
      <c r="G4965" s="60"/>
      <c r="H4965" s="60"/>
      <c r="I4965" s="59">
        <f t="shared" si="81"/>
        <v>20</v>
      </c>
      <c r="J4965" s="59" t="s">
        <v>1613</v>
      </c>
      <c r="K4965" s="61"/>
      <c r="L4965" s="62" t="s">
        <v>6737</v>
      </c>
      <c r="M4965" s="62" t="s">
        <v>5180</v>
      </c>
      <c r="N4965" s="72" t="str">
        <f>VLOOKUP(M4965,'Hulpblad KAR-parser'!A:C,2,FALSE)</f>
        <v>Soort oefening</v>
      </c>
      <c r="O4965" s="72" t="str">
        <f>IF(VLOOKUP(M4965,'Hulpblad KAR-parser'!A:C,3,FALSE)="","",VLOOKUP(M4965,'Hulpblad KAR-parser'!A:C,3,FALSE))</f>
        <v>CTER</v>
      </c>
      <c r="P4965" s="136" t="str">
        <f>IF(CONCATENATE(C4965,D4965)="","",VLOOKUP(CONCATENATE(C4965,D4965),Karakteristieken!AQ:AQ,1,FALSE))</f>
        <v>Soort oefeningCTER</v>
      </c>
    </row>
    <row r="4966" spans="1:16" x14ac:dyDescent="0.25">
      <c r="A4966" s="59"/>
      <c r="B4966" s="59"/>
      <c r="C4966" s="59"/>
      <c r="D4966" s="59"/>
      <c r="E4966" s="60" t="s">
        <v>11059</v>
      </c>
      <c r="F4966" s="60"/>
      <c r="G4966" s="60" t="s">
        <v>5180</v>
      </c>
      <c r="H4966" s="60"/>
      <c r="I4966" s="59">
        <f t="shared" si="81"/>
        <v>5</v>
      </c>
      <c r="J4966" s="59" t="s">
        <v>1561</v>
      </c>
      <c r="K4966" s="61"/>
      <c r="L4966" s="62" t="s">
        <v>6737</v>
      </c>
      <c r="M4966" s="62" t="s">
        <v>5180</v>
      </c>
      <c r="N4966" s="72" t="str">
        <f>VLOOKUP(M4966,'Hulpblad KAR-parser'!A:C,2,FALSE)</f>
        <v>Soort oefening</v>
      </c>
      <c r="O4966" s="72" t="str">
        <f>IF(VLOOKUP(M4966,'Hulpblad KAR-parser'!A:C,3,FALSE)="","",VLOOKUP(M4966,'Hulpblad KAR-parser'!A:C,3,FALSE))</f>
        <v>CTER</v>
      </c>
      <c r="P4966" s="136" t="str">
        <f>IF(CONCATENATE(C4966,D4966)="","",VLOOKUP(CONCATENATE(C4966,D4966),Karakteristieken!AQ:AQ,1,FALSE))</f>
        <v/>
      </c>
    </row>
    <row r="4967" spans="1:16" x14ac:dyDescent="0.25">
      <c r="A4967" s="59">
        <v>200110952</v>
      </c>
      <c r="B4967" s="59">
        <v>200099293</v>
      </c>
      <c r="C4967" s="59" t="s">
        <v>5174</v>
      </c>
      <c r="D4967" s="59" t="s">
        <v>5181</v>
      </c>
      <c r="E4967" s="60" t="s">
        <v>5183</v>
      </c>
      <c r="F4967" s="60"/>
      <c r="G4967" s="60"/>
      <c r="H4967" s="60"/>
      <c r="I4967" s="59">
        <f t="shared" si="81"/>
        <v>22</v>
      </c>
      <c r="J4967" s="59" t="s">
        <v>1613</v>
      </c>
      <c r="K4967" s="61"/>
      <c r="L4967" s="62" t="s">
        <v>6737</v>
      </c>
      <c r="M4967" s="62" t="s">
        <v>5183</v>
      </c>
      <c r="N4967" s="72" t="str">
        <f>VLOOKUP(M4967,'Hulpblad KAR-parser'!A:C,2,FALSE)</f>
        <v>Soort oefening</v>
      </c>
      <c r="O4967" s="72" t="str">
        <f>IF(VLOOKUP(M4967,'Hulpblad KAR-parser'!A:C,3,FALSE)="","",VLOOKUP(M4967,'Hulpblad KAR-parser'!A:C,3,FALSE))</f>
        <v>Duiken</v>
      </c>
      <c r="P4967" s="136" t="str">
        <f>IF(CONCATENATE(C4967,D4967)="","",VLOOKUP(CONCATENATE(C4967,D4967),Karakteristieken!AQ:AQ,1,FALSE))</f>
        <v>Soort oefeningDuiken</v>
      </c>
    </row>
    <row r="4968" spans="1:16" x14ac:dyDescent="0.25">
      <c r="A4968" s="59"/>
      <c r="B4968" s="59"/>
      <c r="C4968" s="59"/>
      <c r="D4968" s="59"/>
      <c r="E4968" s="60" t="s">
        <v>11060</v>
      </c>
      <c r="F4968" s="60"/>
      <c r="G4968" s="60" t="s">
        <v>5183</v>
      </c>
      <c r="H4968" s="60"/>
      <c r="I4968" s="59">
        <f t="shared" si="81"/>
        <v>6</v>
      </c>
      <c r="J4968" s="59" t="s">
        <v>1561</v>
      </c>
      <c r="K4968" s="61"/>
      <c r="L4968" s="62" t="s">
        <v>6737</v>
      </c>
      <c r="M4968" s="62" t="s">
        <v>5183</v>
      </c>
      <c r="N4968" s="72" t="str">
        <f>VLOOKUP(M4968,'Hulpblad KAR-parser'!A:C,2,FALSE)</f>
        <v>Soort oefening</v>
      </c>
      <c r="O4968" s="72" t="str">
        <f>IF(VLOOKUP(M4968,'Hulpblad KAR-parser'!A:C,3,FALSE)="","",VLOOKUP(M4968,'Hulpblad KAR-parser'!A:C,3,FALSE))</f>
        <v>Duiken</v>
      </c>
      <c r="P4968" s="136" t="str">
        <f>IF(CONCATENATE(C4968,D4968)="","",VLOOKUP(CONCATENATE(C4968,D4968),Karakteristieken!AQ:AQ,1,FALSE))</f>
        <v/>
      </c>
    </row>
    <row r="4969" spans="1:16" x14ac:dyDescent="0.25">
      <c r="A4969" s="59">
        <v>200110953</v>
      </c>
      <c r="B4969" s="59">
        <v>200099294</v>
      </c>
      <c r="C4969" s="59" t="s">
        <v>5174</v>
      </c>
      <c r="D4969" s="59" t="s">
        <v>5185</v>
      </c>
      <c r="E4969" s="60" t="s">
        <v>5187</v>
      </c>
      <c r="F4969" s="60"/>
      <c r="G4969" s="60"/>
      <c r="H4969" s="60"/>
      <c r="I4969" s="59">
        <f t="shared" si="81"/>
        <v>24</v>
      </c>
      <c r="J4969" s="59" t="s">
        <v>1613</v>
      </c>
      <c r="K4969" s="61"/>
      <c r="L4969" s="62" t="s">
        <v>6737</v>
      </c>
      <c r="M4969" s="62" t="s">
        <v>5187</v>
      </c>
      <c r="N4969" s="72" t="str">
        <f>VLOOKUP(M4969,'Hulpblad KAR-parser'!A:C,2,FALSE)</f>
        <v>Soort oefening</v>
      </c>
      <c r="O4969" s="72" t="str">
        <f>IF(VLOOKUP(M4969,'Hulpblad KAR-parser'!A:C,3,FALSE)="","",VLOOKUP(M4969,'Hulpblad KAR-parser'!A:C,3,FALSE))</f>
        <v>Met rook</v>
      </c>
      <c r="P4969" s="136" t="str">
        <f>IF(CONCATENATE(C4969,D4969)="","",VLOOKUP(CONCATENATE(C4969,D4969),Karakteristieken!AQ:AQ,1,FALSE))</f>
        <v>Soort oefeningMet rook</v>
      </c>
    </row>
    <row r="4970" spans="1:16" x14ac:dyDescent="0.25">
      <c r="A4970" s="59"/>
      <c r="B4970" s="59"/>
      <c r="C4970" s="59"/>
      <c r="D4970" s="59"/>
      <c r="E4970" s="60" t="s">
        <v>11061</v>
      </c>
      <c r="F4970" s="60"/>
      <c r="G4970" s="60" t="s">
        <v>5187</v>
      </c>
      <c r="H4970" s="60"/>
      <c r="I4970" s="59">
        <f t="shared" si="81"/>
        <v>6</v>
      </c>
      <c r="J4970" s="59" t="s">
        <v>1561</v>
      </c>
      <c r="K4970" s="61"/>
      <c r="L4970" s="62" t="s">
        <v>6737</v>
      </c>
      <c r="M4970" s="62" t="s">
        <v>5187</v>
      </c>
      <c r="N4970" s="72" t="str">
        <f>VLOOKUP(M4970,'Hulpblad KAR-parser'!A:C,2,FALSE)</f>
        <v>Soort oefening</v>
      </c>
      <c r="O4970" s="72" t="str">
        <f>IF(VLOOKUP(M4970,'Hulpblad KAR-parser'!A:C,3,FALSE)="","",VLOOKUP(M4970,'Hulpblad KAR-parser'!A:C,3,FALSE))</f>
        <v>Met rook</v>
      </c>
      <c r="P4970" s="136" t="str">
        <f>IF(CONCATENATE(C4970,D4970)="","",VLOOKUP(CONCATENATE(C4970,D4970),Karakteristieken!AQ:AQ,1,FALSE))</f>
        <v/>
      </c>
    </row>
    <row r="4971" spans="1:16" x14ac:dyDescent="0.25">
      <c r="A4971" s="59">
        <v>200110954</v>
      </c>
      <c r="B4971" s="59">
        <v>200099295</v>
      </c>
      <c r="C4971" s="59" t="s">
        <v>5174</v>
      </c>
      <c r="D4971" s="59" t="s">
        <v>5188</v>
      </c>
      <c r="E4971" s="60" t="s">
        <v>5190</v>
      </c>
      <c r="F4971" s="60"/>
      <c r="G4971" s="60"/>
      <c r="H4971" s="60"/>
      <c r="I4971" s="59">
        <f t="shared" si="81"/>
        <v>28</v>
      </c>
      <c r="J4971" s="59" t="s">
        <v>1613</v>
      </c>
      <c r="K4971" s="61"/>
      <c r="L4971" s="62" t="s">
        <v>6737</v>
      </c>
      <c r="M4971" s="62" t="s">
        <v>5190</v>
      </c>
      <c r="N4971" s="72" t="str">
        <f>VLOOKUP(M4971,'Hulpblad KAR-parser'!A:C,2,FALSE)</f>
        <v>Soort oefening</v>
      </c>
      <c r="O4971" s="72" t="str">
        <f>IF(VLOOKUP(M4971,'Hulpblad KAR-parser'!A:C,3,FALSE)="","",VLOOKUP(M4971,'Hulpblad KAR-parser'!A:C,3,FALSE))</f>
        <v>Oefenrit Opt Gel</v>
      </c>
      <c r="P4971" s="136" t="str">
        <f>IF(CONCATENATE(C4971,D4971)="","",VLOOKUP(CONCATENATE(C4971,D4971),Karakteristieken!AQ:AQ,1,FALSE))</f>
        <v>Soort oefeningOefenrit Opt Gel</v>
      </c>
    </row>
    <row r="4972" spans="1:16" x14ac:dyDescent="0.25">
      <c r="A4972" s="59"/>
      <c r="B4972" s="59"/>
      <c r="C4972" s="59"/>
      <c r="D4972" s="59"/>
      <c r="E4972" s="60" t="s">
        <v>11062</v>
      </c>
      <c r="F4972" s="60"/>
      <c r="G4972" s="60" t="s">
        <v>5190</v>
      </c>
      <c r="H4972" s="60"/>
      <c r="I4972" s="59">
        <f t="shared" si="81"/>
        <v>6</v>
      </c>
      <c r="J4972" s="59" t="s">
        <v>1561</v>
      </c>
      <c r="K4972" s="61"/>
      <c r="L4972" s="62" t="s">
        <v>6737</v>
      </c>
      <c r="M4972" s="62" t="s">
        <v>5190</v>
      </c>
      <c r="N4972" s="72" t="str">
        <f>VLOOKUP(M4972,'Hulpblad KAR-parser'!A:C,2,FALSE)</f>
        <v>Soort oefening</v>
      </c>
      <c r="O4972" s="72" t="str">
        <f>IF(VLOOKUP(M4972,'Hulpblad KAR-parser'!A:C,3,FALSE)="","",VLOOKUP(M4972,'Hulpblad KAR-parser'!A:C,3,FALSE))</f>
        <v>Oefenrit Opt Gel</v>
      </c>
      <c r="P4972" s="136" t="str">
        <f>IF(CONCATENATE(C4972,D4972)="","",VLOOKUP(CONCATENATE(C4972,D4972),Karakteristieken!AQ:AQ,1,FALSE))</f>
        <v/>
      </c>
    </row>
    <row r="4973" spans="1:16" x14ac:dyDescent="0.25">
      <c r="A4973" s="59">
        <v>200110955</v>
      </c>
      <c r="B4973" s="59">
        <v>200059140</v>
      </c>
      <c r="C4973" s="59" t="s">
        <v>5174</v>
      </c>
      <c r="D4973" s="59" t="s">
        <v>5192</v>
      </c>
      <c r="E4973" s="60" t="s">
        <v>5194</v>
      </c>
      <c r="F4973" s="60"/>
      <c r="G4973" s="60"/>
      <c r="H4973" s="60"/>
      <c r="I4973" s="59">
        <f t="shared" si="81"/>
        <v>26</v>
      </c>
      <c r="J4973" s="59" t="s">
        <v>1613</v>
      </c>
      <c r="K4973" s="61"/>
      <c r="L4973" s="62" t="s">
        <v>6737</v>
      </c>
      <c r="M4973" s="62" t="s">
        <v>5194</v>
      </c>
      <c r="N4973" s="72" t="str">
        <f>VLOOKUP(M4973,'Hulpblad KAR-parser'!A:C,2,FALSE)</f>
        <v>Soort oefening</v>
      </c>
      <c r="O4973" s="72" t="str">
        <f>IF(VLOOKUP(M4973,'Hulpblad KAR-parser'!A:C,3,FALSE)="","",VLOOKUP(M4973,'Hulpblad KAR-parser'!A:C,3,FALSE))</f>
        <v>Ontruiming</v>
      </c>
      <c r="P4973" s="136" t="str">
        <f>IF(CONCATENATE(C4973,D4973)="","",VLOOKUP(CONCATENATE(C4973,D4973),Karakteristieken!AQ:AQ,1,FALSE))</f>
        <v>Soort oefeningOntruiming</v>
      </c>
    </row>
    <row r="4974" spans="1:16" x14ac:dyDescent="0.25">
      <c r="A4974" s="59"/>
      <c r="B4974" s="59"/>
      <c r="C4974" s="59"/>
      <c r="D4974" s="59"/>
      <c r="E4974" s="60" t="s">
        <v>11063</v>
      </c>
      <c r="F4974" s="60"/>
      <c r="G4974" s="60" t="s">
        <v>5194</v>
      </c>
      <c r="H4974" s="60"/>
      <c r="I4974" s="59">
        <f t="shared" ref="I4974:I5037" si="82">LEN(E4974)</f>
        <v>5</v>
      </c>
      <c r="J4974" s="59" t="s">
        <v>1561</v>
      </c>
      <c r="K4974" s="61"/>
      <c r="L4974" s="62" t="s">
        <v>6737</v>
      </c>
      <c r="M4974" s="62" t="s">
        <v>5194</v>
      </c>
      <c r="N4974" s="72" t="str">
        <f>VLOOKUP(M4974,'Hulpblad KAR-parser'!A:C,2,FALSE)</f>
        <v>Soort oefening</v>
      </c>
      <c r="O4974" s="72" t="str">
        <f>IF(VLOOKUP(M4974,'Hulpblad KAR-parser'!A:C,3,FALSE)="","",VLOOKUP(M4974,'Hulpblad KAR-parser'!A:C,3,FALSE))</f>
        <v>Ontruiming</v>
      </c>
      <c r="P4974" s="136" t="str">
        <f>IF(CONCATENATE(C4974,D4974)="","",VLOOKUP(CONCATENATE(C4974,D4974),Karakteristieken!AQ:AQ,1,FALSE))</f>
        <v/>
      </c>
    </row>
    <row r="4975" spans="1:16" x14ac:dyDescent="0.25">
      <c r="A4975" s="59"/>
      <c r="B4975" s="59"/>
      <c r="C4975" s="59"/>
      <c r="D4975" s="59"/>
      <c r="E4975" s="60" t="s">
        <v>11064</v>
      </c>
      <c r="F4975" s="60"/>
      <c r="G4975" s="60" t="s">
        <v>5194</v>
      </c>
      <c r="H4975" s="60"/>
      <c r="I4975" s="59">
        <f t="shared" si="82"/>
        <v>6</v>
      </c>
      <c r="J4975" s="59" t="s">
        <v>1561</v>
      </c>
      <c r="K4975" s="61"/>
      <c r="L4975" s="62" t="s">
        <v>6737</v>
      </c>
      <c r="M4975" s="62" t="s">
        <v>5194</v>
      </c>
      <c r="N4975" s="72" t="str">
        <f>VLOOKUP(M4975,'Hulpblad KAR-parser'!A:C,2,FALSE)</f>
        <v>Soort oefening</v>
      </c>
      <c r="O4975" s="72" t="str">
        <f>IF(VLOOKUP(M4975,'Hulpblad KAR-parser'!A:C,3,FALSE)="","",VLOOKUP(M4975,'Hulpblad KAR-parser'!A:C,3,FALSE))</f>
        <v>Ontruiming</v>
      </c>
      <c r="P4975" s="136" t="str">
        <f>IF(CONCATENATE(C4975,D4975)="","",VLOOKUP(CONCATENATE(C4975,D4975),Karakteristieken!AQ:AQ,1,FALSE))</f>
        <v/>
      </c>
    </row>
    <row r="4976" spans="1:16" x14ac:dyDescent="0.25">
      <c r="A4976" s="63"/>
      <c r="B4976" s="63"/>
      <c r="C4976" s="63" t="s">
        <v>5174</v>
      </c>
      <c r="D4976" s="63" t="s">
        <v>12693</v>
      </c>
      <c r="E4976" s="64" t="s">
        <v>12696</v>
      </c>
      <c r="F4976" s="64"/>
      <c r="G4976" s="64"/>
      <c r="H4976" s="64"/>
      <c r="I4976" s="63">
        <f t="shared" si="82"/>
        <v>28</v>
      </c>
      <c r="J4976" s="63" t="s">
        <v>1613</v>
      </c>
      <c r="K4976" s="93" t="s">
        <v>12198</v>
      </c>
      <c r="L4976" s="62" t="s">
        <v>6737</v>
      </c>
      <c r="M4976" s="62" t="s">
        <v>12696</v>
      </c>
      <c r="N4976" s="72" t="str">
        <f>VLOOKUP(M4976,'Hulpblad KAR-parser'!A:C,2,FALSE)</f>
        <v>Soort oefening</v>
      </c>
      <c r="O4976" s="72" t="str">
        <f>IF(VLOOKUP(M4976,'Hulpblad KAR-parser'!A:C,3,FALSE)="","",VLOOKUP(M4976,'Hulpblad KAR-parser'!A:C,3,FALSE))</f>
        <v>Vaartraining</v>
      </c>
      <c r="P4976" s="136" t="str">
        <f>IF(CONCATENATE(C4976,D4976)="","",VLOOKUP(CONCATENATE(C4976,D4976),Karakteristieken!AQ:AQ,1,FALSE))</f>
        <v>Soort oefeningVaartraining</v>
      </c>
    </row>
    <row r="4977" spans="1:16" x14ac:dyDescent="0.25">
      <c r="A4977" s="63"/>
      <c r="B4977" s="63"/>
      <c r="C4977" s="63"/>
      <c r="D4977" s="63"/>
      <c r="E4977" s="64" t="s">
        <v>12698</v>
      </c>
      <c r="F4977" s="64"/>
      <c r="G4977" s="64" t="s">
        <v>12696</v>
      </c>
      <c r="H4977" s="64"/>
      <c r="I4977" s="63">
        <f t="shared" si="82"/>
        <v>5</v>
      </c>
      <c r="J4977" s="63" t="s">
        <v>1561</v>
      </c>
      <c r="K4977" s="93" t="s">
        <v>12198</v>
      </c>
      <c r="L4977" s="62" t="s">
        <v>6737</v>
      </c>
      <c r="M4977" s="62" t="s">
        <v>12696</v>
      </c>
      <c r="N4977" s="72" t="str">
        <f>VLOOKUP(M4977,'Hulpblad KAR-parser'!A:C,2,FALSE)</f>
        <v>Soort oefening</v>
      </c>
      <c r="O4977" s="72" t="str">
        <f>IF(VLOOKUP(M4977,'Hulpblad KAR-parser'!A:C,3,FALSE)="","",VLOOKUP(M4977,'Hulpblad KAR-parser'!A:C,3,FALSE))</f>
        <v>Vaartraining</v>
      </c>
      <c r="P4977" s="136" t="str">
        <f>IF(CONCATENATE(C4977,D4977)="","",VLOOKUP(CONCATENATE(C4977,D4977),Karakteristieken!AQ:AQ,1,FALSE))</f>
        <v/>
      </c>
    </row>
    <row r="4978" spans="1:16" x14ac:dyDescent="0.25">
      <c r="A4978" s="63"/>
      <c r="B4978" s="63"/>
      <c r="C4978" s="63"/>
      <c r="D4978" s="63"/>
      <c r="E4978" s="64" t="s">
        <v>12697</v>
      </c>
      <c r="F4978" s="64"/>
      <c r="G4978" s="64" t="s">
        <v>12696</v>
      </c>
      <c r="H4978" s="64"/>
      <c r="I4978" s="63">
        <f t="shared" si="82"/>
        <v>6</v>
      </c>
      <c r="J4978" s="63" t="s">
        <v>1561</v>
      </c>
      <c r="K4978" s="93" t="s">
        <v>12198</v>
      </c>
      <c r="L4978" s="62" t="s">
        <v>6737</v>
      </c>
      <c r="M4978" s="62" t="s">
        <v>12696</v>
      </c>
      <c r="N4978" s="72" t="str">
        <f>VLOOKUP(M4978,'Hulpblad KAR-parser'!A:C,2,FALSE)</f>
        <v>Soort oefening</v>
      </c>
      <c r="O4978" s="72" t="str">
        <f>IF(VLOOKUP(M4978,'Hulpblad KAR-parser'!A:C,3,FALSE)="","",VLOOKUP(M4978,'Hulpblad KAR-parser'!A:C,3,FALSE))</f>
        <v>Vaartraining</v>
      </c>
      <c r="P4978" s="136" t="str">
        <f>IF(CONCATENATE(C4978,D4978)="","",VLOOKUP(CONCATENATE(C4978,D4978),Karakteristieken!AQ:AQ,1,FALSE))</f>
        <v/>
      </c>
    </row>
    <row r="4979" spans="1:16" x14ac:dyDescent="0.25">
      <c r="A4979" s="67">
        <v>200110956</v>
      </c>
      <c r="B4979" s="67">
        <v>200099296</v>
      </c>
      <c r="C4979" s="67" t="s">
        <v>5195</v>
      </c>
      <c r="D4979" s="67"/>
      <c r="E4979" s="68" t="s">
        <v>6569</v>
      </c>
      <c r="F4979" s="68"/>
      <c r="G4979" s="68"/>
      <c r="H4979" s="68"/>
      <c r="I4979" s="67">
        <f t="shared" si="82"/>
        <v>14</v>
      </c>
      <c r="J4979" s="67" t="s">
        <v>1613</v>
      </c>
      <c r="K4979" s="91" t="s">
        <v>12550</v>
      </c>
      <c r="L4979" s="62" t="s">
        <v>6737</v>
      </c>
      <c r="M4979" s="62" t="s">
        <v>6569</v>
      </c>
      <c r="N4979" s="72" t="e">
        <f>VLOOKUP(M4979,'Hulpblad KAR-parser'!A:C,2,FALSE)</f>
        <v>#N/A</v>
      </c>
      <c r="O4979" s="72" t="e">
        <f>IF(VLOOKUP(M4979,'Hulpblad KAR-parser'!A:C,3,FALSE)="","",VLOOKUP(M4979,'Hulpblad KAR-parser'!A:C,3,FALSE))</f>
        <v>#N/A</v>
      </c>
      <c r="P4979" s="136" t="e">
        <f>IF(CONCATENATE(C4979,D4979)="","",VLOOKUP(CONCATENATE(C4979,D4979),Karakteristieken!AQ:AQ,1,FALSE))</f>
        <v>#N/A</v>
      </c>
    </row>
    <row r="4980" spans="1:16" x14ac:dyDescent="0.25">
      <c r="A4980" s="67"/>
      <c r="B4980" s="67"/>
      <c r="C4980" s="67"/>
      <c r="D4980" s="67"/>
      <c r="E4980" s="68" t="s">
        <v>11074</v>
      </c>
      <c r="F4980" s="68"/>
      <c r="G4980" s="68" t="s">
        <v>6569</v>
      </c>
      <c r="H4980" s="68"/>
      <c r="I4980" s="67">
        <f t="shared" si="82"/>
        <v>6</v>
      </c>
      <c r="J4980" s="67" t="s">
        <v>1561</v>
      </c>
      <c r="K4980" s="91" t="s">
        <v>12550</v>
      </c>
      <c r="L4980" s="62" t="s">
        <v>6737</v>
      </c>
      <c r="M4980" s="62" t="s">
        <v>6569</v>
      </c>
      <c r="N4980" s="72" t="e">
        <f>VLOOKUP(M4980,'Hulpblad KAR-parser'!A:C,2,FALSE)</f>
        <v>#N/A</v>
      </c>
      <c r="O4980" s="72" t="e">
        <f>IF(VLOOKUP(M4980,'Hulpblad KAR-parser'!A:C,3,FALSE)="","",VLOOKUP(M4980,'Hulpblad KAR-parser'!A:C,3,FALSE))</f>
        <v>#N/A</v>
      </c>
      <c r="P4980" s="136" t="str">
        <f>IF(CONCATENATE(C4980,D4980)="","",VLOOKUP(CONCATENATE(C4980,D4980),Karakteristieken!AQ:AQ,1,FALSE))</f>
        <v/>
      </c>
    </row>
    <row r="4981" spans="1:16" x14ac:dyDescent="0.25">
      <c r="A4981" s="59">
        <v>200110957</v>
      </c>
      <c r="B4981" s="59">
        <v>200099297</v>
      </c>
      <c r="C4981" s="59" t="s">
        <v>5195</v>
      </c>
      <c r="D4981" s="59" t="s">
        <v>5196</v>
      </c>
      <c r="E4981" s="60" t="s">
        <v>5199</v>
      </c>
      <c r="F4981" s="60"/>
      <c r="G4981" s="60"/>
      <c r="H4981" s="60"/>
      <c r="I4981" s="59">
        <f t="shared" si="82"/>
        <v>27</v>
      </c>
      <c r="J4981" s="59" t="s">
        <v>1613</v>
      </c>
      <c r="K4981" s="61"/>
      <c r="L4981" s="62" t="s">
        <v>6737</v>
      </c>
      <c r="M4981" s="62" t="s">
        <v>5199</v>
      </c>
      <c r="N4981" s="72" t="str">
        <f>VLOOKUP(M4981,'Hulpblad KAR-parser'!A:C,2,FALSE)</f>
        <v>Soort ongeval</v>
      </c>
      <c r="O4981" s="72" t="str">
        <f>IF(VLOOKUP(M4981,'Hulpblad KAR-parser'!A:C,3,FALSE)="","",VLOOKUP(M4981,'Hulpblad KAR-parser'!A:C,3,FALSE))</f>
        <v>Elektrocutie</v>
      </c>
      <c r="P4981" s="136" t="str">
        <f>IF(CONCATENATE(C4981,D4981)="","",VLOOKUP(CONCATENATE(C4981,D4981),Karakteristieken!AQ:AQ,1,FALSE))</f>
        <v>Soort ongevalElektrocutie</v>
      </c>
    </row>
    <row r="4982" spans="1:16" x14ac:dyDescent="0.25">
      <c r="A4982" s="59"/>
      <c r="B4982" s="59"/>
      <c r="C4982" s="59"/>
      <c r="D4982" s="59"/>
      <c r="E4982" s="60" t="s">
        <v>11066</v>
      </c>
      <c r="F4982" s="60"/>
      <c r="G4982" s="60" t="s">
        <v>5199</v>
      </c>
      <c r="H4982" s="60"/>
      <c r="I4982" s="59">
        <f t="shared" si="82"/>
        <v>6</v>
      </c>
      <c r="J4982" s="59" t="s">
        <v>1561</v>
      </c>
      <c r="K4982" s="61"/>
      <c r="L4982" s="62" t="s">
        <v>6737</v>
      </c>
      <c r="M4982" s="62" t="s">
        <v>5199</v>
      </c>
      <c r="N4982" s="72" t="str">
        <f>VLOOKUP(M4982,'Hulpblad KAR-parser'!A:C,2,FALSE)</f>
        <v>Soort ongeval</v>
      </c>
      <c r="O4982" s="72" t="str">
        <f>IF(VLOOKUP(M4982,'Hulpblad KAR-parser'!A:C,3,FALSE)="","",VLOOKUP(M4982,'Hulpblad KAR-parser'!A:C,3,FALSE))</f>
        <v>Elektrocutie</v>
      </c>
      <c r="P4982" s="136" t="str">
        <f>IF(CONCATENATE(C4982,D4982)="","",VLOOKUP(CONCATENATE(C4982,D4982),Karakteristieken!AQ:AQ,1,FALSE))</f>
        <v/>
      </c>
    </row>
    <row r="4983" spans="1:16" x14ac:dyDescent="0.25">
      <c r="A4983" s="59"/>
      <c r="B4983" s="59"/>
      <c r="C4983" s="59"/>
      <c r="D4983" s="59"/>
      <c r="E4983" s="60" t="s">
        <v>11067</v>
      </c>
      <c r="F4983" s="60"/>
      <c r="G4983" s="60" t="s">
        <v>5199</v>
      </c>
      <c r="H4983" s="60"/>
      <c r="I4983" s="59">
        <f t="shared" si="82"/>
        <v>7</v>
      </c>
      <c r="J4983" s="59" t="s">
        <v>1561</v>
      </c>
      <c r="K4983" s="61"/>
      <c r="L4983" s="62" t="s">
        <v>6737</v>
      </c>
      <c r="M4983" s="62" t="s">
        <v>5199</v>
      </c>
      <c r="N4983" s="72" t="str">
        <f>VLOOKUP(M4983,'Hulpblad KAR-parser'!A:C,2,FALSE)</f>
        <v>Soort ongeval</v>
      </c>
      <c r="O4983" s="72" t="str">
        <f>IF(VLOOKUP(M4983,'Hulpblad KAR-parser'!A:C,3,FALSE)="","",VLOOKUP(M4983,'Hulpblad KAR-parser'!A:C,3,FALSE))</f>
        <v>Elektrocutie</v>
      </c>
      <c r="P4983" s="136" t="str">
        <f>IF(CONCATENATE(C4983,D4983)="","",VLOOKUP(CONCATENATE(C4983,D4983),Karakteristieken!AQ:AQ,1,FALSE))</f>
        <v/>
      </c>
    </row>
    <row r="4984" spans="1:16" x14ac:dyDescent="0.25">
      <c r="A4984" s="59">
        <v>200110958</v>
      </c>
      <c r="B4984" s="59">
        <v>200099298</v>
      </c>
      <c r="C4984" s="59" t="s">
        <v>5195</v>
      </c>
      <c r="D4984" s="59" t="s">
        <v>5200</v>
      </c>
      <c r="E4984" s="60" t="s">
        <v>5201</v>
      </c>
      <c r="F4984" s="60"/>
      <c r="G4984" s="60"/>
      <c r="H4984" s="60"/>
      <c r="I4984" s="59">
        <f t="shared" si="82"/>
        <v>25</v>
      </c>
      <c r="J4984" s="59" t="s">
        <v>1613</v>
      </c>
      <c r="K4984" s="61"/>
      <c r="L4984" s="62" t="s">
        <v>6737</v>
      </c>
      <c r="M4984" s="62" t="s">
        <v>5201</v>
      </c>
      <c r="N4984" s="72" t="str">
        <f>VLOOKUP(M4984,'Hulpblad KAR-parser'!A:C,2,FALSE)</f>
        <v>Soort ongeval</v>
      </c>
      <c r="O4984" s="72" t="str">
        <f>IF(VLOOKUP(M4984,'Hulpblad KAR-parser'!A:C,3,FALSE)="","",VLOOKUP(M4984,'Hulpblad KAR-parser'!A:C,3,FALSE))</f>
        <v>Instorting</v>
      </c>
      <c r="P4984" s="136" t="str">
        <f>IF(CONCATENATE(C4984,D4984)="","",VLOOKUP(CONCATENATE(C4984,D4984),Karakteristieken!AQ:AQ,1,FALSE))</f>
        <v>Soort ongevalInstorting</v>
      </c>
    </row>
    <row r="4985" spans="1:16" x14ac:dyDescent="0.25">
      <c r="A4985" s="59"/>
      <c r="B4985" s="59"/>
      <c r="C4985" s="59"/>
      <c r="D4985" s="59"/>
      <c r="E4985" s="60" t="s">
        <v>11068</v>
      </c>
      <c r="F4985" s="60"/>
      <c r="G4985" s="60" t="s">
        <v>5201</v>
      </c>
      <c r="H4985" s="60"/>
      <c r="I4985" s="59">
        <f t="shared" si="82"/>
        <v>6</v>
      </c>
      <c r="J4985" s="59" t="s">
        <v>1561</v>
      </c>
      <c r="K4985" s="61"/>
      <c r="L4985" s="62" t="s">
        <v>6737</v>
      </c>
      <c r="M4985" s="62" t="s">
        <v>5201</v>
      </c>
      <c r="N4985" s="72" t="str">
        <f>VLOOKUP(M4985,'Hulpblad KAR-parser'!A:C,2,FALSE)</f>
        <v>Soort ongeval</v>
      </c>
      <c r="O4985" s="72" t="str">
        <f>IF(VLOOKUP(M4985,'Hulpblad KAR-parser'!A:C,3,FALSE)="","",VLOOKUP(M4985,'Hulpblad KAR-parser'!A:C,3,FALSE))</f>
        <v>Instorting</v>
      </c>
      <c r="P4985" s="136" t="str">
        <f>IF(CONCATENATE(C4985,D4985)="","",VLOOKUP(CONCATENATE(C4985,D4985),Karakteristieken!AQ:AQ,1,FALSE))</f>
        <v/>
      </c>
    </row>
    <row r="4986" spans="1:16" x14ac:dyDescent="0.25">
      <c r="A4986" s="59"/>
      <c r="B4986" s="59"/>
      <c r="C4986" s="59"/>
      <c r="D4986" s="59"/>
      <c r="E4986" s="60" t="s">
        <v>11069</v>
      </c>
      <c r="F4986" s="60"/>
      <c r="G4986" s="60" t="s">
        <v>5201</v>
      </c>
      <c r="H4986" s="60"/>
      <c r="I4986" s="59">
        <f t="shared" si="82"/>
        <v>6</v>
      </c>
      <c r="J4986" s="59" t="s">
        <v>1561</v>
      </c>
      <c r="K4986" s="61"/>
      <c r="L4986" s="62" t="s">
        <v>6737</v>
      </c>
      <c r="M4986" s="62" t="s">
        <v>5201</v>
      </c>
      <c r="N4986" s="72" t="str">
        <f>VLOOKUP(M4986,'Hulpblad KAR-parser'!A:C,2,FALSE)</f>
        <v>Soort ongeval</v>
      </c>
      <c r="O4986" s="72" t="str">
        <f>IF(VLOOKUP(M4986,'Hulpblad KAR-parser'!A:C,3,FALSE)="","",VLOOKUP(M4986,'Hulpblad KAR-parser'!A:C,3,FALSE))</f>
        <v>Instorting</v>
      </c>
      <c r="P4986" s="136" t="str">
        <f>IF(CONCATENATE(C4986,D4986)="","",VLOOKUP(CONCATENATE(C4986,D4986),Karakteristieken!AQ:AQ,1,FALSE))</f>
        <v/>
      </c>
    </row>
    <row r="4987" spans="1:16" x14ac:dyDescent="0.25">
      <c r="A4987" s="59">
        <v>200110959</v>
      </c>
      <c r="B4987" s="59">
        <v>200099299</v>
      </c>
      <c r="C4987" s="59" t="s">
        <v>5195</v>
      </c>
      <c r="D4987" s="59" t="s">
        <v>5202</v>
      </c>
      <c r="E4987" s="60" t="s">
        <v>5204</v>
      </c>
      <c r="F4987" s="60"/>
      <c r="G4987" s="60"/>
      <c r="H4987" s="60"/>
      <c r="I4987" s="59">
        <f t="shared" si="82"/>
        <v>18</v>
      </c>
      <c r="J4987" s="59" t="s">
        <v>1613</v>
      </c>
      <c r="K4987" s="61"/>
      <c r="L4987" s="62" t="s">
        <v>6737</v>
      </c>
      <c r="M4987" s="62" t="s">
        <v>5204</v>
      </c>
      <c r="N4987" s="72" t="str">
        <f>VLOOKUP(M4987,'Hulpblad KAR-parser'!A:C,2,FALSE)</f>
        <v>Soort ongeval</v>
      </c>
      <c r="O4987" s="72" t="str">
        <f>IF(VLOOKUP(M4987,'Hulpblad KAR-parser'!A:C,3,FALSE)="","",VLOOKUP(M4987,'Hulpblad KAR-parser'!A:C,3,FALSE))</f>
        <v>Val</v>
      </c>
      <c r="P4987" s="136" t="str">
        <f>IF(CONCATENATE(C4987,D4987)="","",VLOOKUP(CONCATENATE(C4987,D4987),Karakteristieken!AQ:AQ,1,FALSE))</f>
        <v>Soort ongevalVal</v>
      </c>
    </row>
    <row r="4988" spans="1:16" x14ac:dyDescent="0.25">
      <c r="A4988" s="59"/>
      <c r="B4988" s="59"/>
      <c r="C4988" s="59"/>
      <c r="D4988" s="59"/>
      <c r="E4988" s="60" t="s">
        <v>11070</v>
      </c>
      <c r="F4988" s="60"/>
      <c r="G4988" s="60" t="s">
        <v>5204</v>
      </c>
      <c r="H4988" s="60"/>
      <c r="I4988" s="59">
        <f t="shared" si="82"/>
        <v>6</v>
      </c>
      <c r="J4988" s="59" t="s">
        <v>1561</v>
      </c>
      <c r="K4988" s="61"/>
      <c r="L4988" s="62" t="s">
        <v>6737</v>
      </c>
      <c r="M4988" s="62" t="s">
        <v>5204</v>
      </c>
      <c r="N4988" s="72" t="str">
        <f>VLOOKUP(M4988,'Hulpblad KAR-parser'!A:C,2,FALSE)</f>
        <v>Soort ongeval</v>
      </c>
      <c r="O4988" s="72" t="str">
        <f>IF(VLOOKUP(M4988,'Hulpblad KAR-parser'!A:C,3,FALSE)="","",VLOOKUP(M4988,'Hulpblad KAR-parser'!A:C,3,FALSE))</f>
        <v>Val</v>
      </c>
      <c r="P4988" s="136" t="str">
        <f>IF(CONCATENATE(C4988,D4988)="","",VLOOKUP(CONCATENATE(C4988,D4988),Karakteristieken!AQ:AQ,1,FALSE))</f>
        <v/>
      </c>
    </row>
    <row r="4989" spans="1:16" x14ac:dyDescent="0.25">
      <c r="A4989" s="59"/>
      <c r="B4989" s="59"/>
      <c r="C4989" s="59"/>
      <c r="D4989" s="59"/>
      <c r="E4989" s="60" t="s">
        <v>11071</v>
      </c>
      <c r="F4989" s="60"/>
      <c r="G4989" s="60" t="s">
        <v>5204</v>
      </c>
      <c r="H4989" s="60"/>
      <c r="I4989" s="59">
        <f t="shared" si="82"/>
        <v>4</v>
      </c>
      <c r="J4989" s="59" t="s">
        <v>1561</v>
      </c>
      <c r="K4989" s="61"/>
      <c r="L4989" s="62" t="s">
        <v>6737</v>
      </c>
      <c r="M4989" s="62" t="s">
        <v>5204</v>
      </c>
      <c r="N4989" s="72" t="str">
        <f>VLOOKUP(M4989,'Hulpblad KAR-parser'!A:C,2,FALSE)</f>
        <v>Soort ongeval</v>
      </c>
      <c r="O4989" s="72" t="str">
        <f>IF(VLOOKUP(M4989,'Hulpblad KAR-parser'!A:C,3,FALSE)="","",VLOOKUP(M4989,'Hulpblad KAR-parser'!A:C,3,FALSE))</f>
        <v>Val</v>
      </c>
      <c r="P4989" s="136" t="str">
        <f>IF(CONCATENATE(C4989,D4989)="","",VLOOKUP(CONCATENATE(C4989,D4989),Karakteristieken!AQ:AQ,1,FALSE))</f>
        <v/>
      </c>
    </row>
    <row r="4990" spans="1:16" x14ac:dyDescent="0.25">
      <c r="A4990" s="59">
        <v>200110960</v>
      </c>
      <c r="B4990" s="59">
        <v>200099300</v>
      </c>
      <c r="C4990" s="59" t="s">
        <v>5195</v>
      </c>
      <c r="D4990" s="59" t="s">
        <v>5205</v>
      </c>
      <c r="E4990" s="60" t="s">
        <v>5206</v>
      </c>
      <c r="F4990" s="60"/>
      <c r="G4990" s="60"/>
      <c r="H4990" s="60"/>
      <c r="I4990" s="59">
        <f t="shared" si="82"/>
        <v>27</v>
      </c>
      <c r="J4990" s="59" t="s">
        <v>1613</v>
      </c>
      <c r="K4990" s="61"/>
      <c r="L4990" s="62" t="s">
        <v>6737</v>
      </c>
      <c r="M4990" s="62" t="s">
        <v>5206</v>
      </c>
      <c r="N4990" s="72" t="str">
        <f>VLOOKUP(M4990,'Hulpblad KAR-parser'!A:C,2,FALSE)</f>
        <v>Soort ongeval</v>
      </c>
      <c r="O4990" s="72" t="str">
        <f>IF(VLOOKUP(M4990,'Hulpblad KAR-parser'!A:C,3,FALSE)="","",VLOOKUP(M4990,'Hulpblad KAR-parser'!A:C,3,FALSE))</f>
        <v>Verschuiving</v>
      </c>
      <c r="P4990" s="136" t="str">
        <f>IF(CONCATENATE(C4990,D4990)="","",VLOOKUP(CONCATENATE(C4990,D4990),Karakteristieken!AQ:AQ,1,FALSE))</f>
        <v>Soort ongevalVerschuiving</v>
      </c>
    </row>
    <row r="4991" spans="1:16" x14ac:dyDescent="0.25">
      <c r="A4991" s="59"/>
      <c r="B4991" s="59"/>
      <c r="C4991" s="59"/>
      <c r="D4991" s="59"/>
      <c r="E4991" s="60" t="s">
        <v>11072</v>
      </c>
      <c r="F4991" s="60"/>
      <c r="G4991" s="60" t="s">
        <v>5206</v>
      </c>
      <c r="H4991" s="60"/>
      <c r="I4991" s="59">
        <f t="shared" si="82"/>
        <v>5</v>
      </c>
      <c r="J4991" s="59" t="s">
        <v>1561</v>
      </c>
      <c r="K4991" s="61"/>
      <c r="L4991" s="62" t="s">
        <v>6737</v>
      </c>
      <c r="M4991" s="62" t="s">
        <v>5206</v>
      </c>
      <c r="N4991" s="72" t="str">
        <f>VLOOKUP(M4991,'Hulpblad KAR-parser'!A:C,2,FALSE)</f>
        <v>Soort ongeval</v>
      </c>
      <c r="O4991" s="72" t="str">
        <f>IF(VLOOKUP(M4991,'Hulpblad KAR-parser'!A:C,3,FALSE)="","",VLOOKUP(M4991,'Hulpblad KAR-parser'!A:C,3,FALSE))</f>
        <v>Verschuiving</v>
      </c>
      <c r="P4991" s="136" t="str">
        <f>IF(CONCATENATE(C4991,D4991)="","",VLOOKUP(CONCATENATE(C4991,D4991),Karakteristieken!AQ:AQ,1,FALSE))</f>
        <v/>
      </c>
    </row>
    <row r="4992" spans="1:16" x14ac:dyDescent="0.25">
      <c r="A4992" s="59">
        <v>200110961</v>
      </c>
      <c r="B4992" s="59">
        <v>200099301</v>
      </c>
      <c r="C4992" s="59" t="s">
        <v>5195</v>
      </c>
      <c r="D4992" s="59" t="s">
        <v>5207</v>
      </c>
      <c r="E4992" s="60" t="s">
        <v>5208</v>
      </c>
      <c r="F4992" s="60"/>
      <c r="G4992" s="60"/>
      <c r="H4992" s="60"/>
      <c r="I4992" s="59">
        <f t="shared" si="82"/>
        <v>25</v>
      </c>
      <c r="J4992" s="59" t="s">
        <v>1613</v>
      </c>
      <c r="K4992" s="61"/>
      <c r="L4992" s="62" t="s">
        <v>6737</v>
      </c>
      <c r="M4992" s="62" t="s">
        <v>5208</v>
      </c>
      <c r="N4992" s="72" t="str">
        <f>VLOOKUP(M4992,'Hulpblad KAR-parser'!A:C,2,FALSE)</f>
        <v>Soort ongeval</v>
      </c>
      <c r="O4992" s="72" t="str">
        <f>IF(VLOOKUP(M4992,'Hulpblad KAR-parser'!A:C,3,FALSE)="","",VLOOKUP(M4992,'Hulpblad KAR-parser'!A:C,3,FALSE))</f>
        <v>Verzakking</v>
      </c>
      <c r="P4992" s="136" t="str">
        <f>IF(CONCATENATE(C4992,D4992)="","",VLOOKUP(CONCATENATE(C4992,D4992),Karakteristieken!AQ:AQ,1,FALSE))</f>
        <v>Soort ongevalVerzakking</v>
      </c>
    </row>
    <row r="4993" spans="1:16" x14ac:dyDescent="0.25">
      <c r="A4993" s="59"/>
      <c r="B4993" s="59"/>
      <c r="C4993" s="59"/>
      <c r="D4993" s="59"/>
      <c r="E4993" s="60" t="s">
        <v>11073</v>
      </c>
      <c r="F4993" s="60"/>
      <c r="G4993" s="60" t="s">
        <v>5208</v>
      </c>
      <c r="H4993" s="60"/>
      <c r="I4993" s="59">
        <f t="shared" si="82"/>
        <v>5</v>
      </c>
      <c r="J4993" s="59" t="s">
        <v>1561</v>
      </c>
      <c r="K4993" s="61"/>
      <c r="L4993" s="62" t="s">
        <v>6737</v>
      </c>
      <c r="M4993" s="62" t="s">
        <v>5208</v>
      </c>
      <c r="N4993" s="72" t="str">
        <f>VLOOKUP(M4993,'Hulpblad KAR-parser'!A:C,2,FALSE)</f>
        <v>Soort ongeval</v>
      </c>
      <c r="O4993" s="72" t="str">
        <f>IF(VLOOKUP(M4993,'Hulpblad KAR-parser'!A:C,3,FALSE)="","",VLOOKUP(M4993,'Hulpblad KAR-parser'!A:C,3,FALSE))</f>
        <v>Verzakking</v>
      </c>
      <c r="P4993" s="136" t="str">
        <f>IF(CONCATENATE(C4993,D4993)="","",VLOOKUP(CONCATENATE(C4993,D4993),Karakteristieken!AQ:AQ,1,FALSE))</f>
        <v/>
      </c>
    </row>
    <row r="4994" spans="1:16" x14ac:dyDescent="0.25">
      <c r="A4994" s="67">
        <v>200110962</v>
      </c>
      <c r="B4994" s="67">
        <v>200099302</v>
      </c>
      <c r="C4994" s="67" t="s">
        <v>5209</v>
      </c>
      <c r="D4994" s="67"/>
      <c r="E4994" s="68" t="s">
        <v>6570</v>
      </c>
      <c r="F4994" s="68"/>
      <c r="G4994" s="68"/>
      <c r="H4994" s="68"/>
      <c r="I4994" s="67">
        <f t="shared" si="82"/>
        <v>20</v>
      </c>
      <c r="J4994" s="67" t="s">
        <v>1613</v>
      </c>
      <c r="K4994" s="91" t="s">
        <v>12550</v>
      </c>
      <c r="L4994" s="62" t="s">
        <v>6737</v>
      </c>
      <c r="M4994" s="62" t="s">
        <v>6570</v>
      </c>
      <c r="N4994" s="72" t="e">
        <f>VLOOKUP(M4994,'Hulpblad KAR-parser'!A:C,2,FALSE)</f>
        <v>#N/A</v>
      </c>
      <c r="O4994" s="72" t="e">
        <f>IF(VLOOKUP(M4994,'Hulpblad KAR-parser'!A:C,3,FALSE)="","",VLOOKUP(M4994,'Hulpblad KAR-parser'!A:C,3,FALSE))</f>
        <v>#N/A</v>
      </c>
      <c r="P4994" s="136" t="e">
        <f>IF(CONCATENATE(C4994,D4994)="","",VLOOKUP(CONCATENATE(C4994,D4994),Karakteristieken!AQ:AQ,1,FALSE))</f>
        <v>#N/A</v>
      </c>
    </row>
    <row r="4995" spans="1:16" x14ac:dyDescent="0.25">
      <c r="A4995" s="67"/>
      <c r="B4995" s="67"/>
      <c r="C4995" s="67"/>
      <c r="D4995" s="67"/>
      <c r="E4995" s="68" t="s">
        <v>11082</v>
      </c>
      <c r="F4995" s="68"/>
      <c r="G4995" s="68" t="s">
        <v>6570</v>
      </c>
      <c r="H4995" s="68"/>
      <c r="I4995" s="67">
        <f t="shared" si="82"/>
        <v>6</v>
      </c>
      <c r="J4995" s="67" t="s">
        <v>1561</v>
      </c>
      <c r="K4995" s="91" t="s">
        <v>12550</v>
      </c>
      <c r="L4995" s="62" t="s">
        <v>6737</v>
      </c>
      <c r="M4995" s="62" t="s">
        <v>6570</v>
      </c>
      <c r="N4995" s="72" t="e">
        <f>VLOOKUP(M4995,'Hulpblad KAR-parser'!A:C,2,FALSE)</f>
        <v>#N/A</v>
      </c>
      <c r="O4995" s="72" t="e">
        <f>IF(VLOOKUP(M4995,'Hulpblad KAR-parser'!A:C,3,FALSE)="","",VLOOKUP(M4995,'Hulpblad KAR-parser'!A:C,3,FALSE))</f>
        <v>#N/A</v>
      </c>
      <c r="P4995" s="136" t="str">
        <f>IF(CONCATENATE(C4995,D4995)="","",VLOOKUP(CONCATENATE(C4995,D4995),Karakteristieken!AQ:AQ,1,FALSE))</f>
        <v/>
      </c>
    </row>
    <row r="4996" spans="1:16" x14ac:dyDescent="0.25">
      <c r="A4996" s="59">
        <v>200110963</v>
      </c>
      <c r="B4996" s="59">
        <v>200099303</v>
      </c>
      <c r="C4996" s="59" t="s">
        <v>5209</v>
      </c>
      <c r="D4996" s="59" t="s">
        <v>4417</v>
      </c>
      <c r="E4996" s="60" t="s">
        <v>5212</v>
      </c>
      <c r="F4996" s="60"/>
      <c r="G4996" s="60"/>
      <c r="H4996" s="60"/>
      <c r="I4996" s="59">
        <f t="shared" si="82"/>
        <v>24</v>
      </c>
      <c r="J4996" s="59" t="s">
        <v>1613</v>
      </c>
      <c r="K4996" s="61"/>
      <c r="L4996" s="62" t="s">
        <v>6737</v>
      </c>
      <c r="M4996" s="62" t="s">
        <v>5212</v>
      </c>
      <c r="N4996" s="72" t="str">
        <f>VLOOKUP(M4996,'Hulpblad KAR-parser'!A:C,2,FALSE)</f>
        <v>Soort Openb vervoer</v>
      </c>
      <c r="O4996" s="72" t="str">
        <f>IF(VLOOKUP(M4996,'Hulpblad KAR-parser'!A:C,3,FALSE)="","",VLOOKUP(M4996,'Hulpblad KAR-parser'!A:C,3,FALSE))</f>
        <v>Bus</v>
      </c>
      <c r="P4996" s="136" t="str">
        <f>IF(CONCATENATE(C4996,D4996)="","",VLOOKUP(CONCATENATE(C4996,D4996),Karakteristieken!AQ:AQ,1,FALSE))</f>
        <v>Soort Openb vervoerBus</v>
      </c>
    </row>
    <row r="4997" spans="1:16" x14ac:dyDescent="0.25">
      <c r="A4997" s="59"/>
      <c r="B4997" s="59"/>
      <c r="C4997" s="59"/>
      <c r="D4997" s="59"/>
      <c r="E4997" s="60" t="s">
        <v>11075</v>
      </c>
      <c r="F4997" s="60"/>
      <c r="G4997" s="60" t="s">
        <v>5212</v>
      </c>
      <c r="H4997" s="60"/>
      <c r="I4997" s="59">
        <f t="shared" si="82"/>
        <v>6</v>
      </c>
      <c r="J4997" s="59" t="s">
        <v>1561</v>
      </c>
      <c r="K4997" s="61"/>
      <c r="L4997" s="62" t="s">
        <v>6737</v>
      </c>
      <c r="M4997" s="62" t="s">
        <v>5212</v>
      </c>
      <c r="N4997" s="72" t="str">
        <f>VLOOKUP(M4997,'Hulpblad KAR-parser'!A:C,2,FALSE)</f>
        <v>Soort Openb vervoer</v>
      </c>
      <c r="O4997" s="72" t="str">
        <f>IF(VLOOKUP(M4997,'Hulpblad KAR-parser'!A:C,3,FALSE)="","",VLOOKUP(M4997,'Hulpblad KAR-parser'!A:C,3,FALSE))</f>
        <v>Bus</v>
      </c>
      <c r="P4997" s="136" t="str">
        <f>IF(CONCATENATE(C4997,D4997)="","",VLOOKUP(CONCATENATE(C4997,D4997),Karakteristieken!AQ:AQ,1,FALSE))</f>
        <v/>
      </c>
    </row>
    <row r="4998" spans="1:16" x14ac:dyDescent="0.25">
      <c r="A4998" s="59">
        <v>200110964</v>
      </c>
      <c r="B4998" s="59">
        <v>200099304</v>
      </c>
      <c r="C4998" s="59" t="s">
        <v>5209</v>
      </c>
      <c r="D4998" s="59" t="s">
        <v>5213</v>
      </c>
      <c r="E4998" s="60" t="s">
        <v>5215</v>
      </c>
      <c r="F4998" s="60"/>
      <c r="G4998" s="60"/>
      <c r="H4998" s="60"/>
      <c r="I4998" s="59">
        <f t="shared" si="82"/>
        <v>30</v>
      </c>
      <c r="J4998" s="59" t="s">
        <v>1613</v>
      </c>
      <c r="K4998" s="61"/>
      <c r="L4998" s="62" t="s">
        <v>6737</v>
      </c>
      <c r="M4998" s="62" t="s">
        <v>5215</v>
      </c>
      <c r="N4998" s="72" t="str">
        <f>VLOOKUP(M4998,'Hulpblad KAR-parser'!A:C,2,FALSE)</f>
        <v>Soort Openb vervoer</v>
      </c>
      <c r="O4998" s="72" t="str">
        <f>IF(VLOOKUP(M4998,'Hulpblad KAR-parser'!A:C,3,FALSE)="","",VLOOKUP(M4998,'Hulpblad KAR-parser'!A:C,3,FALSE))</f>
        <v>Lightrail</v>
      </c>
      <c r="P4998" s="136" t="str">
        <f>IF(CONCATENATE(C4998,D4998)="","",VLOOKUP(CONCATENATE(C4998,D4998),Karakteristieken!AQ:AQ,1,FALSE))</f>
        <v>Soort Openb vervoerLightrail</v>
      </c>
    </row>
    <row r="4999" spans="1:16" x14ac:dyDescent="0.25">
      <c r="A4999" s="59"/>
      <c r="B4999" s="59"/>
      <c r="C4999" s="59"/>
      <c r="D4999" s="59"/>
      <c r="E4999" s="60" t="s">
        <v>11076</v>
      </c>
      <c r="F4999" s="60"/>
      <c r="G4999" s="60" t="s">
        <v>5215</v>
      </c>
      <c r="H4999" s="60"/>
      <c r="I4999" s="59">
        <f t="shared" si="82"/>
        <v>6</v>
      </c>
      <c r="J4999" s="59" t="s">
        <v>1561</v>
      </c>
      <c r="K4999" s="61"/>
      <c r="L4999" s="62" t="s">
        <v>6737</v>
      </c>
      <c r="M4999" s="62" t="s">
        <v>5215</v>
      </c>
      <c r="N4999" s="72" t="str">
        <f>VLOOKUP(M4999,'Hulpblad KAR-parser'!A:C,2,FALSE)</f>
        <v>Soort Openb vervoer</v>
      </c>
      <c r="O4999" s="72" t="str">
        <f>IF(VLOOKUP(M4999,'Hulpblad KAR-parser'!A:C,3,FALSE)="","",VLOOKUP(M4999,'Hulpblad KAR-parser'!A:C,3,FALSE))</f>
        <v>Lightrail</v>
      </c>
      <c r="P4999" s="136" t="str">
        <f>IF(CONCATENATE(C4999,D4999)="","",VLOOKUP(CONCATENATE(C4999,D4999),Karakteristieken!AQ:AQ,1,FALSE))</f>
        <v/>
      </c>
    </row>
    <row r="5000" spans="1:16" x14ac:dyDescent="0.25">
      <c r="A5000" s="59">
        <v>200110965</v>
      </c>
      <c r="B5000" s="59">
        <v>200099305</v>
      </c>
      <c r="C5000" s="59" t="s">
        <v>5209</v>
      </c>
      <c r="D5000" s="59" t="s">
        <v>4387</v>
      </c>
      <c r="E5000" s="60" t="s">
        <v>5217</v>
      </c>
      <c r="F5000" s="60"/>
      <c r="G5000" s="60"/>
      <c r="H5000" s="60"/>
      <c r="I5000" s="59">
        <f t="shared" si="82"/>
        <v>26</v>
      </c>
      <c r="J5000" s="59" t="s">
        <v>1613</v>
      </c>
      <c r="K5000" s="61"/>
      <c r="L5000" s="62" t="s">
        <v>6737</v>
      </c>
      <c r="M5000" s="62" t="s">
        <v>5217</v>
      </c>
      <c r="N5000" s="72" t="str">
        <f>VLOOKUP(M5000,'Hulpblad KAR-parser'!A:C,2,FALSE)</f>
        <v>Soort Openb vervoer</v>
      </c>
      <c r="O5000" s="72" t="str">
        <f>IF(VLOOKUP(M5000,'Hulpblad KAR-parser'!A:C,3,FALSE)="","",VLOOKUP(M5000,'Hulpblad KAR-parser'!A:C,3,FALSE))</f>
        <v>Metro</v>
      </c>
      <c r="P5000" s="136" t="str">
        <f>IF(CONCATENATE(C5000,D5000)="","",VLOOKUP(CONCATENATE(C5000,D5000),Karakteristieken!AQ:AQ,1,FALSE))</f>
        <v>Soort Openb vervoerMetro</v>
      </c>
    </row>
    <row r="5001" spans="1:16" x14ac:dyDescent="0.25">
      <c r="A5001" s="59"/>
      <c r="B5001" s="59"/>
      <c r="C5001" s="59"/>
      <c r="D5001" s="59"/>
      <c r="E5001" s="60" t="s">
        <v>11077</v>
      </c>
      <c r="F5001" s="60"/>
      <c r="G5001" s="60" t="s">
        <v>5217</v>
      </c>
      <c r="H5001" s="60"/>
      <c r="I5001" s="59">
        <f t="shared" si="82"/>
        <v>6</v>
      </c>
      <c r="J5001" s="59" t="s">
        <v>1561</v>
      </c>
      <c r="K5001" s="61"/>
      <c r="L5001" s="62" t="s">
        <v>6737</v>
      </c>
      <c r="M5001" s="62" t="s">
        <v>5217</v>
      </c>
      <c r="N5001" s="72" t="str">
        <f>VLOOKUP(M5001,'Hulpblad KAR-parser'!A:C,2,FALSE)</f>
        <v>Soort Openb vervoer</v>
      </c>
      <c r="O5001" s="72" t="str">
        <f>IF(VLOOKUP(M5001,'Hulpblad KAR-parser'!A:C,3,FALSE)="","",VLOOKUP(M5001,'Hulpblad KAR-parser'!A:C,3,FALSE))</f>
        <v>Metro</v>
      </c>
      <c r="P5001" s="136" t="str">
        <f>IF(CONCATENATE(C5001,D5001)="","",VLOOKUP(CONCATENATE(C5001,D5001),Karakteristieken!AQ:AQ,1,FALSE))</f>
        <v/>
      </c>
    </row>
    <row r="5002" spans="1:16" x14ac:dyDescent="0.25">
      <c r="A5002" s="59">
        <v>200110966</v>
      </c>
      <c r="B5002" s="59">
        <v>200099306</v>
      </c>
      <c r="C5002" s="59" t="s">
        <v>5209</v>
      </c>
      <c r="D5002" s="59" t="s">
        <v>4384</v>
      </c>
      <c r="E5002" s="60" t="s">
        <v>5219</v>
      </c>
      <c r="F5002" s="60"/>
      <c r="G5002" s="60"/>
      <c r="H5002" s="60"/>
      <c r="I5002" s="59">
        <f t="shared" si="82"/>
        <v>25</v>
      </c>
      <c r="J5002" s="59" t="s">
        <v>1613</v>
      </c>
      <c r="K5002" s="61"/>
      <c r="L5002" s="62" t="s">
        <v>6737</v>
      </c>
      <c r="M5002" s="62" t="s">
        <v>5219</v>
      </c>
      <c r="N5002" s="72" t="str">
        <f>VLOOKUP(M5002,'Hulpblad KAR-parser'!A:C,2,FALSE)</f>
        <v>Soort Openb vervoer</v>
      </c>
      <c r="O5002" s="72" t="str">
        <f>IF(VLOOKUP(M5002,'Hulpblad KAR-parser'!A:C,3,FALSE)="","",VLOOKUP(M5002,'Hulpblad KAR-parser'!A:C,3,FALSE))</f>
        <v>Tram</v>
      </c>
      <c r="P5002" s="136" t="str">
        <f>IF(CONCATENATE(C5002,D5002)="","",VLOOKUP(CONCATENATE(C5002,D5002),Karakteristieken!AQ:AQ,1,FALSE))</f>
        <v>Soort Openb vervoerTram</v>
      </c>
    </row>
    <row r="5003" spans="1:16" x14ac:dyDescent="0.25">
      <c r="A5003" s="59"/>
      <c r="B5003" s="59"/>
      <c r="C5003" s="59"/>
      <c r="D5003" s="59"/>
      <c r="E5003" s="60" t="s">
        <v>11078</v>
      </c>
      <c r="F5003" s="60"/>
      <c r="G5003" s="60" t="s">
        <v>5219</v>
      </c>
      <c r="H5003" s="60"/>
      <c r="I5003" s="59">
        <f t="shared" si="82"/>
        <v>6</v>
      </c>
      <c r="J5003" s="59" t="s">
        <v>1561</v>
      </c>
      <c r="K5003" s="61"/>
      <c r="L5003" s="62" t="s">
        <v>6737</v>
      </c>
      <c r="M5003" s="62" t="s">
        <v>5219</v>
      </c>
      <c r="N5003" s="72" t="str">
        <f>VLOOKUP(M5003,'Hulpblad KAR-parser'!A:C,2,FALSE)</f>
        <v>Soort Openb vervoer</v>
      </c>
      <c r="O5003" s="72" t="str">
        <f>IF(VLOOKUP(M5003,'Hulpblad KAR-parser'!A:C,3,FALSE)="","",VLOOKUP(M5003,'Hulpblad KAR-parser'!A:C,3,FALSE))</f>
        <v>Tram</v>
      </c>
      <c r="P5003" s="136" t="str">
        <f>IF(CONCATENATE(C5003,D5003)="","",VLOOKUP(CONCATENATE(C5003,D5003),Karakteristieken!AQ:AQ,1,FALSE))</f>
        <v/>
      </c>
    </row>
    <row r="5004" spans="1:16" x14ac:dyDescent="0.25">
      <c r="A5004" s="59">
        <v>200110967</v>
      </c>
      <c r="B5004" s="59">
        <v>200099307</v>
      </c>
      <c r="C5004" s="59" t="s">
        <v>5209</v>
      </c>
      <c r="D5004" s="59" t="s">
        <v>5220</v>
      </c>
      <c r="E5004" s="60" t="s">
        <v>5222</v>
      </c>
      <c r="F5004" s="60"/>
      <c r="G5004" s="60"/>
      <c r="H5004" s="60"/>
      <c r="I5004" s="59">
        <f t="shared" si="82"/>
        <v>26</v>
      </c>
      <c r="J5004" s="59" t="s">
        <v>1613</v>
      </c>
      <c r="K5004" s="61"/>
      <c r="L5004" s="62" t="s">
        <v>6737</v>
      </c>
      <c r="M5004" s="62" t="s">
        <v>5222</v>
      </c>
      <c r="N5004" s="72" t="str">
        <f>VLOOKUP(M5004,'Hulpblad KAR-parser'!A:C,2,FALSE)</f>
        <v>Soort Openb vervoer</v>
      </c>
      <c r="O5004" s="72" t="str">
        <f>IF(VLOOKUP(M5004,'Hulpblad KAR-parser'!A:C,3,FALSE)="","",VLOOKUP(M5004,'Hulpblad KAR-parser'!A:C,3,FALSE))</f>
        <v>Trein</v>
      </c>
      <c r="P5004" s="136" t="str">
        <f>IF(CONCATENATE(C5004,D5004)="","",VLOOKUP(CONCATENATE(C5004,D5004),Karakteristieken!AQ:AQ,1,FALSE))</f>
        <v>Soort Openb vervoerTrein</v>
      </c>
    </row>
    <row r="5005" spans="1:16" x14ac:dyDescent="0.25">
      <c r="A5005" s="59"/>
      <c r="B5005" s="59"/>
      <c r="C5005" s="59"/>
      <c r="D5005" s="59"/>
      <c r="E5005" s="60" t="s">
        <v>11079</v>
      </c>
      <c r="F5005" s="60"/>
      <c r="G5005" s="60" t="s">
        <v>5222</v>
      </c>
      <c r="H5005" s="60"/>
      <c r="I5005" s="59">
        <f t="shared" si="82"/>
        <v>6</v>
      </c>
      <c r="J5005" s="59" t="s">
        <v>1561</v>
      </c>
      <c r="K5005" s="61"/>
      <c r="L5005" s="62" t="s">
        <v>6737</v>
      </c>
      <c r="M5005" s="62" t="s">
        <v>5222</v>
      </c>
      <c r="N5005" s="72" t="str">
        <f>VLOOKUP(M5005,'Hulpblad KAR-parser'!A:C,2,FALSE)</f>
        <v>Soort Openb vervoer</v>
      </c>
      <c r="O5005" s="72" t="str">
        <f>IF(VLOOKUP(M5005,'Hulpblad KAR-parser'!A:C,3,FALSE)="","",VLOOKUP(M5005,'Hulpblad KAR-parser'!A:C,3,FALSE))</f>
        <v>Trein</v>
      </c>
      <c r="P5005" s="136" t="str">
        <f>IF(CONCATENATE(C5005,D5005)="","",VLOOKUP(CONCATENATE(C5005,D5005),Karakteristieken!AQ:AQ,1,FALSE))</f>
        <v/>
      </c>
    </row>
    <row r="5006" spans="1:16" x14ac:dyDescent="0.25">
      <c r="A5006" s="59">
        <v>200110968</v>
      </c>
      <c r="B5006" s="59">
        <v>200099308</v>
      </c>
      <c r="C5006" s="59" t="s">
        <v>5209</v>
      </c>
      <c r="D5006" s="59" t="s">
        <v>5223</v>
      </c>
      <c r="E5006" s="60" t="s">
        <v>5225</v>
      </c>
      <c r="F5006" s="60"/>
      <c r="G5006" s="60"/>
      <c r="H5006" s="60"/>
      <c r="I5006" s="59">
        <f t="shared" si="82"/>
        <v>28</v>
      </c>
      <c r="J5006" s="59" t="s">
        <v>1613</v>
      </c>
      <c r="K5006" s="61"/>
      <c r="L5006" s="62" t="s">
        <v>6737</v>
      </c>
      <c r="M5006" s="62" t="s">
        <v>5225</v>
      </c>
      <c r="N5006" s="72" t="str">
        <f>VLOOKUP(M5006,'Hulpblad KAR-parser'!A:C,2,FALSE)</f>
        <v>Soort Openb vervoer</v>
      </c>
      <c r="O5006" s="72" t="str">
        <f>IF(VLOOKUP(M5006,'Hulpblad KAR-parser'!A:C,3,FALSE)="","",VLOOKUP(M5006,'Hulpblad KAR-parser'!A:C,3,FALSE))</f>
        <v>Trolleybus</v>
      </c>
      <c r="P5006" s="136" t="str">
        <f>IF(CONCATENATE(C5006,D5006)="","",VLOOKUP(CONCATENATE(C5006,D5006),Karakteristieken!AQ:AQ,1,FALSE))</f>
        <v>Soort Openb vervoerTrolleybus</v>
      </c>
    </row>
    <row r="5007" spans="1:16" x14ac:dyDescent="0.25">
      <c r="A5007" s="59"/>
      <c r="B5007" s="59"/>
      <c r="C5007" s="59"/>
      <c r="D5007" s="59"/>
      <c r="E5007" s="60" t="s">
        <v>11080</v>
      </c>
      <c r="F5007" s="60"/>
      <c r="G5007" s="60" t="s">
        <v>5225</v>
      </c>
      <c r="H5007" s="60"/>
      <c r="I5007" s="59">
        <f t="shared" si="82"/>
        <v>6</v>
      </c>
      <c r="J5007" s="59" t="s">
        <v>1561</v>
      </c>
      <c r="K5007" s="61"/>
      <c r="L5007" s="62" t="s">
        <v>6737</v>
      </c>
      <c r="M5007" s="62" t="s">
        <v>5225</v>
      </c>
      <c r="N5007" s="72" t="str">
        <f>VLOOKUP(M5007,'Hulpblad KAR-parser'!A:C,2,FALSE)</f>
        <v>Soort Openb vervoer</v>
      </c>
      <c r="O5007" s="72" t="str">
        <f>IF(VLOOKUP(M5007,'Hulpblad KAR-parser'!A:C,3,FALSE)="","",VLOOKUP(M5007,'Hulpblad KAR-parser'!A:C,3,FALSE))</f>
        <v>Trolleybus</v>
      </c>
      <c r="P5007" s="136" t="str">
        <f>IF(CONCATENATE(C5007,D5007)="","",VLOOKUP(CONCATENATE(C5007,D5007),Karakteristieken!AQ:AQ,1,FALSE))</f>
        <v/>
      </c>
    </row>
    <row r="5008" spans="1:16" x14ac:dyDescent="0.25">
      <c r="A5008" s="59">
        <v>200110969</v>
      </c>
      <c r="B5008" s="59">
        <v>200099309</v>
      </c>
      <c r="C5008" s="59" t="s">
        <v>5209</v>
      </c>
      <c r="D5008" s="59" t="s">
        <v>5226</v>
      </c>
      <c r="E5008" s="60" t="s">
        <v>5228</v>
      </c>
      <c r="F5008" s="60"/>
      <c r="G5008" s="60"/>
      <c r="H5008" s="60"/>
      <c r="I5008" s="59">
        <f t="shared" si="82"/>
        <v>29</v>
      </c>
      <c r="J5008" s="59" t="s">
        <v>1613</v>
      </c>
      <c r="K5008" s="61"/>
      <c r="L5008" s="62" t="s">
        <v>6737</v>
      </c>
      <c r="M5008" s="62" t="s">
        <v>5228</v>
      </c>
      <c r="N5008" s="72" t="str">
        <f>VLOOKUP(M5008,'Hulpblad KAR-parser'!A:C,2,FALSE)</f>
        <v>Soort Openb vervoer</v>
      </c>
      <c r="O5008" s="72" t="str">
        <f>IF(VLOOKUP(M5008,'Hulpblad KAR-parser'!A:C,3,FALSE)="","",VLOOKUP(M5008,'Hulpblad KAR-parser'!A:C,3,FALSE))</f>
        <v>Veerpont</v>
      </c>
      <c r="P5008" s="136" t="str">
        <f>IF(CONCATENATE(C5008,D5008)="","",VLOOKUP(CONCATENATE(C5008,D5008),Karakteristieken!AQ:AQ,1,FALSE))</f>
        <v>Soort Openb vervoerVeerpont</v>
      </c>
    </row>
    <row r="5009" spans="1:16" x14ac:dyDescent="0.25">
      <c r="A5009" s="59"/>
      <c r="B5009" s="59"/>
      <c r="C5009" s="59"/>
      <c r="D5009" s="59"/>
      <c r="E5009" s="60" t="s">
        <v>11081</v>
      </c>
      <c r="F5009" s="60"/>
      <c r="G5009" s="60" t="s">
        <v>5228</v>
      </c>
      <c r="H5009" s="60"/>
      <c r="I5009" s="59">
        <f t="shared" si="82"/>
        <v>6</v>
      </c>
      <c r="J5009" s="59" t="s">
        <v>1561</v>
      </c>
      <c r="K5009" s="61"/>
      <c r="L5009" s="62" t="s">
        <v>6737</v>
      </c>
      <c r="M5009" s="62" t="s">
        <v>5228</v>
      </c>
      <c r="N5009" s="72" t="str">
        <f>VLOOKUP(M5009,'Hulpblad KAR-parser'!A:C,2,FALSE)</f>
        <v>Soort Openb vervoer</v>
      </c>
      <c r="O5009" s="72" t="str">
        <f>IF(VLOOKUP(M5009,'Hulpblad KAR-parser'!A:C,3,FALSE)="","",VLOOKUP(M5009,'Hulpblad KAR-parser'!A:C,3,FALSE))</f>
        <v>Veerpont</v>
      </c>
      <c r="P5009" s="136" t="str">
        <f>IF(CONCATENATE(C5009,D5009)="","",VLOOKUP(CONCATENATE(C5009,D5009),Karakteristieken!AQ:AQ,1,FALSE))</f>
        <v/>
      </c>
    </row>
    <row r="5010" spans="1:16" x14ac:dyDescent="0.25">
      <c r="A5010" s="67">
        <v>200110970</v>
      </c>
      <c r="B5010" s="67">
        <v>200099310</v>
      </c>
      <c r="C5010" s="67" t="s">
        <v>5229</v>
      </c>
      <c r="D5010" s="67"/>
      <c r="E5010" s="68" t="s">
        <v>6573</v>
      </c>
      <c r="F5010" s="68"/>
      <c r="G5010" s="68"/>
      <c r="H5010" s="68"/>
      <c r="I5010" s="67">
        <f t="shared" si="82"/>
        <v>19</v>
      </c>
      <c r="J5010" s="67" t="s">
        <v>1613</v>
      </c>
      <c r="K5010" s="91" t="s">
        <v>12550</v>
      </c>
      <c r="L5010" s="62" t="s">
        <v>6737</v>
      </c>
      <c r="M5010" s="62" t="s">
        <v>6573</v>
      </c>
      <c r="N5010" s="72" t="e">
        <f>VLOOKUP(M5010,'Hulpblad KAR-parser'!A:C,2,FALSE)</f>
        <v>#N/A</v>
      </c>
      <c r="O5010" s="72" t="e">
        <f>IF(VLOOKUP(M5010,'Hulpblad KAR-parser'!A:C,3,FALSE)="","",VLOOKUP(M5010,'Hulpblad KAR-parser'!A:C,3,FALSE))</f>
        <v>#N/A</v>
      </c>
      <c r="P5010" s="136" t="e">
        <f>IF(CONCATENATE(C5010,D5010)="","",VLOOKUP(CONCATENATE(C5010,D5010),Karakteristieken!AQ:AQ,1,FALSE))</f>
        <v>#N/A</v>
      </c>
    </row>
    <row r="5011" spans="1:16" x14ac:dyDescent="0.25">
      <c r="A5011" s="67"/>
      <c r="B5011" s="67"/>
      <c r="C5011" s="67"/>
      <c r="D5011" s="67"/>
      <c r="E5011" s="68" t="s">
        <v>11092</v>
      </c>
      <c r="F5011" s="68"/>
      <c r="G5011" s="68" t="s">
        <v>6573</v>
      </c>
      <c r="H5011" s="68"/>
      <c r="I5011" s="67">
        <f t="shared" si="82"/>
        <v>7</v>
      </c>
      <c r="J5011" s="67" t="s">
        <v>1561</v>
      </c>
      <c r="K5011" s="91" t="s">
        <v>12550</v>
      </c>
      <c r="L5011" s="62" t="s">
        <v>6737</v>
      </c>
      <c r="M5011" s="62" t="s">
        <v>6573</v>
      </c>
      <c r="N5011" s="72" t="e">
        <f>VLOOKUP(M5011,'Hulpblad KAR-parser'!A:C,2,FALSE)</f>
        <v>#N/A</v>
      </c>
      <c r="O5011" s="72" t="e">
        <f>IF(VLOOKUP(M5011,'Hulpblad KAR-parser'!A:C,3,FALSE)="","",VLOOKUP(M5011,'Hulpblad KAR-parser'!A:C,3,FALSE))</f>
        <v>#N/A</v>
      </c>
      <c r="P5011" s="136" t="str">
        <f>IF(CONCATENATE(C5011,D5011)="","",VLOOKUP(CONCATENATE(C5011,D5011),Karakteristieken!AQ:AQ,1,FALSE))</f>
        <v/>
      </c>
    </row>
    <row r="5012" spans="1:16" x14ac:dyDescent="0.25">
      <c r="A5012" s="59">
        <v>200110971</v>
      </c>
      <c r="B5012" s="59">
        <v>200099311</v>
      </c>
      <c r="C5012" s="59" t="s">
        <v>5229</v>
      </c>
      <c r="D5012" s="59" t="s">
        <v>5230</v>
      </c>
      <c r="E5012" s="60" t="s">
        <v>5233</v>
      </c>
      <c r="F5012" s="60"/>
      <c r="G5012" s="60"/>
      <c r="H5012" s="60"/>
      <c r="I5012" s="59">
        <f t="shared" si="82"/>
        <v>29</v>
      </c>
      <c r="J5012" s="59" t="s">
        <v>1613</v>
      </c>
      <c r="K5012" s="61"/>
      <c r="L5012" s="62" t="s">
        <v>6737</v>
      </c>
      <c r="M5012" s="62" t="s">
        <v>5233</v>
      </c>
      <c r="N5012" s="72" t="str">
        <f>VLOOKUP(M5012,'Hulpblad KAR-parser'!A:C,2,FALSE)</f>
        <v>Soort overbrenging</v>
      </c>
      <c r="O5012" s="72" t="str">
        <f>IF(VLOOKUP(M5012,'Hulpblad KAR-parser'!A:C,3,FALSE)="","",VLOOKUP(M5012,'Hulpblad KAR-parser'!A:C,3,FALSE))</f>
        <v>Arrestant</v>
      </c>
      <c r="P5012" s="136" t="str">
        <f>IF(CONCATENATE(C5012,D5012)="","",VLOOKUP(CONCATENATE(C5012,D5012),Karakteristieken!AQ:AQ,1,FALSE))</f>
        <v>Soort overbrengingArrestant</v>
      </c>
    </row>
    <row r="5013" spans="1:16" x14ac:dyDescent="0.25">
      <c r="A5013" s="59"/>
      <c r="B5013" s="59"/>
      <c r="C5013" s="59"/>
      <c r="D5013" s="59"/>
      <c r="E5013" s="60" t="s">
        <v>11083</v>
      </c>
      <c r="F5013" s="60"/>
      <c r="G5013" s="60" t="s">
        <v>5233</v>
      </c>
      <c r="H5013" s="60"/>
      <c r="I5013" s="59">
        <f t="shared" si="82"/>
        <v>6</v>
      </c>
      <c r="J5013" s="59" t="s">
        <v>1561</v>
      </c>
      <c r="K5013" s="61"/>
      <c r="L5013" s="62" t="s">
        <v>6737</v>
      </c>
      <c r="M5013" s="62" t="s">
        <v>5233</v>
      </c>
      <c r="N5013" s="72" t="str">
        <f>VLOOKUP(M5013,'Hulpblad KAR-parser'!A:C,2,FALSE)</f>
        <v>Soort overbrenging</v>
      </c>
      <c r="O5013" s="72" t="str">
        <f>IF(VLOOKUP(M5013,'Hulpblad KAR-parser'!A:C,3,FALSE)="","",VLOOKUP(M5013,'Hulpblad KAR-parser'!A:C,3,FALSE))</f>
        <v>Arrestant</v>
      </c>
      <c r="P5013" s="136" t="str">
        <f>IF(CONCATENATE(C5013,D5013)="","",VLOOKUP(CONCATENATE(C5013,D5013),Karakteristieken!AQ:AQ,1,FALSE))</f>
        <v/>
      </c>
    </row>
    <row r="5014" spans="1:16" x14ac:dyDescent="0.25">
      <c r="A5014" s="59">
        <v>200110972</v>
      </c>
      <c r="B5014" s="59">
        <v>200099312</v>
      </c>
      <c r="C5014" s="59" t="s">
        <v>5229</v>
      </c>
      <c r="D5014" s="59" t="s">
        <v>5234</v>
      </c>
      <c r="E5014" s="60" t="s">
        <v>5236</v>
      </c>
      <c r="F5014" s="60"/>
      <c r="G5014" s="60"/>
      <c r="H5014" s="60"/>
      <c r="I5014" s="59">
        <f t="shared" si="82"/>
        <v>27</v>
      </c>
      <c r="J5014" s="59" t="s">
        <v>1613</v>
      </c>
      <c r="K5014" s="61"/>
      <c r="L5014" s="62" t="s">
        <v>6737</v>
      </c>
      <c r="M5014" s="62" t="s">
        <v>5236</v>
      </c>
      <c r="N5014" s="72" t="str">
        <f>VLOOKUP(M5014,'Hulpblad KAR-parser'!A:C,2,FALSE)</f>
        <v>Soort overbrenging</v>
      </c>
      <c r="O5014" s="72" t="str">
        <f>IF(VLOOKUP(M5014,'Hulpblad KAR-parser'!A:C,3,FALSE)="","",VLOOKUP(M5014,'Hulpblad KAR-parser'!A:C,3,FALSE))</f>
        <v>Bericht</v>
      </c>
      <c r="P5014" s="136" t="str">
        <f>IF(CONCATENATE(C5014,D5014)="","",VLOOKUP(CONCATENATE(C5014,D5014),Karakteristieken!AQ:AQ,1,FALSE))</f>
        <v>Soort overbrengingBericht</v>
      </c>
    </row>
    <row r="5015" spans="1:16" x14ac:dyDescent="0.25">
      <c r="A5015" s="59"/>
      <c r="B5015" s="59"/>
      <c r="C5015" s="59"/>
      <c r="D5015" s="59"/>
      <c r="E5015" s="60" t="s">
        <v>11084</v>
      </c>
      <c r="F5015" s="60"/>
      <c r="G5015" s="60" t="s">
        <v>5236</v>
      </c>
      <c r="H5015" s="60"/>
      <c r="I5015" s="59">
        <f t="shared" si="82"/>
        <v>6</v>
      </c>
      <c r="J5015" s="59" t="s">
        <v>1561</v>
      </c>
      <c r="K5015" s="61"/>
      <c r="L5015" s="62" t="s">
        <v>6737</v>
      </c>
      <c r="M5015" s="62" t="s">
        <v>5236</v>
      </c>
      <c r="N5015" s="72" t="str">
        <f>VLOOKUP(M5015,'Hulpblad KAR-parser'!A:C,2,FALSE)</f>
        <v>Soort overbrenging</v>
      </c>
      <c r="O5015" s="72" t="str">
        <f>IF(VLOOKUP(M5015,'Hulpblad KAR-parser'!A:C,3,FALSE)="","",VLOOKUP(M5015,'Hulpblad KAR-parser'!A:C,3,FALSE))</f>
        <v>Bericht</v>
      </c>
      <c r="P5015" s="136" t="str">
        <f>IF(CONCATENATE(C5015,D5015)="","",VLOOKUP(CONCATENATE(C5015,D5015),Karakteristieken!AQ:AQ,1,FALSE))</f>
        <v/>
      </c>
    </row>
    <row r="5016" spans="1:16" x14ac:dyDescent="0.25">
      <c r="A5016" s="59">
        <v>200110973</v>
      </c>
      <c r="B5016" s="59">
        <v>200099313</v>
      </c>
      <c r="C5016" s="59" t="s">
        <v>5229</v>
      </c>
      <c r="D5016" s="59" t="s">
        <v>5237</v>
      </c>
      <c r="E5016" s="60" t="s">
        <v>5239</v>
      </c>
      <c r="F5016" s="60"/>
      <c r="G5016" s="60"/>
      <c r="H5016" s="60"/>
      <c r="I5016" s="59">
        <f t="shared" si="82"/>
        <v>27</v>
      </c>
      <c r="J5016" s="59" t="s">
        <v>1613</v>
      </c>
      <c r="K5016" s="61"/>
      <c r="L5016" s="62" t="s">
        <v>6737</v>
      </c>
      <c r="M5016" s="62" t="s">
        <v>5239</v>
      </c>
      <c r="N5016" s="72" t="str">
        <f>VLOOKUP(M5016,'Hulpblad KAR-parser'!A:C,2,FALSE)</f>
        <v>Soort overbrenging</v>
      </c>
      <c r="O5016" s="72" t="str">
        <f>IF(VLOOKUP(M5016,'Hulpblad KAR-parser'!A:C,3,FALSE)="","",VLOOKUP(M5016,'Hulpblad KAR-parser'!A:C,3,FALSE))</f>
        <v>Collega</v>
      </c>
      <c r="P5016" s="136" t="str">
        <f>IF(CONCATENATE(C5016,D5016)="","",VLOOKUP(CONCATENATE(C5016,D5016),Karakteristieken!AQ:AQ,1,FALSE))</f>
        <v>Soort overbrengingCollega</v>
      </c>
    </row>
    <row r="5017" spans="1:16" x14ac:dyDescent="0.25">
      <c r="A5017" s="59"/>
      <c r="B5017" s="59"/>
      <c r="C5017" s="59"/>
      <c r="D5017" s="59"/>
      <c r="E5017" s="60" t="s">
        <v>11085</v>
      </c>
      <c r="F5017" s="60"/>
      <c r="G5017" s="60" t="s">
        <v>5239</v>
      </c>
      <c r="H5017" s="60"/>
      <c r="I5017" s="59">
        <f t="shared" si="82"/>
        <v>6</v>
      </c>
      <c r="J5017" s="59" t="s">
        <v>1561</v>
      </c>
      <c r="K5017" s="61"/>
      <c r="L5017" s="62" t="s">
        <v>6737</v>
      </c>
      <c r="M5017" s="62" t="s">
        <v>5239</v>
      </c>
      <c r="N5017" s="72" t="str">
        <f>VLOOKUP(M5017,'Hulpblad KAR-parser'!A:C,2,FALSE)</f>
        <v>Soort overbrenging</v>
      </c>
      <c r="O5017" s="72" t="str">
        <f>IF(VLOOKUP(M5017,'Hulpblad KAR-parser'!A:C,3,FALSE)="","",VLOOKUP(M5017,'Hulpblad KAR-parser'!A:C,3,FALSE))</f>
        <v>Collega</v>
      </c>
      <c r="P5017" s="136" t="str">
        <f>IF(CONCATENATE(C5017,D5017)="","",VLOOKUP(CONCATENATE(C5017,D5017),Karakteristieken!AQ:AQ,1,FALSE))</f>
        <v/>
      </c>
    </row>
    <row r="5018" spans="1:16" x14ac:dyDescent="0.25">
      <c r="A5018" s="59">
        <v>200110974</v>
      </c>
      <c r="B5018" s="59">
        <v>200099314</v>
      </c>
      <c r="C5018" s="59" t="s">
        <v>5229</v>
      </c>
      <c r="D5018" s="59" t="s">
        <v>5240</v>
      </c>
      <c r="E5018" s="60" t="s">
        <v>5242</v>
      </c>
      <c r="F5018" s="60"/>
      <c r="G5018" s="60"/>
      <c r="H5018" s="60"/>
      <c r="I5018" s="59">
        <f t="shared" si="82"/>
        <v>27</v>
      </c>
      <c r="J5018" s="59" t="s">
        <v>1613</v>
      </c>
      <c r="K5018" s="61"/>
      <c r="L5018" s="62" t="s">
        <v>6737</v>
      </c>
      <c r="M5018" s="62" t="s">
        <v>5242</v>
      </c>
      <c r="N5018" s="72" t="str">
        <f>VLOOKUP(M5018,'Hulpblad KAR-parser'!A:C,2,FALSE)</f>
        <v>Soort overbrenging</v>
      </c>
      <c r="O5018" s="72" t="str">
        <f>IF(VLOOKUP(M5018,'Hulpblad KAR-parser'!A:C,3,FALSE)="","",VLOOKUP(M5018,'Hulpblad KAR-parser'!A:C,3,FALSE))</f>
        <v>Getuige</v>
      </c>
      <c r="P5018" s="136" t="str">
        <f>IF(CONCATENATE(C5018,D5018)="","",VLOOKUP(CONCATENATE(C5018,D5018),Karakteristieken!AQ:AQ,1,FALSE))</f>
        <v>Soort overbrengingGetuige</v>
      </c>
    </row>
    <row r="5019" spans="1:16" x14ac:dyDescent="0.25">
      <c r="A5019" s="59"/>
      <c r="B5019" s="59"/>
      <c r="C5019" s="59"/>
      <c r="D5019" s="59"/>
      <c r="E5019" s="60" t="s">
        <v>11086</v>
      </c>
      <c r="F5019" s="60"/>
      <c r="G5019" s="60" t="s">
        <v>5242</v>
      </c>
      <c r="H5019" s="60"/>
      <c r="I5019" s="59">
        <f t="shared" si="82"/>
        <v>6</v>
      </c>
      <c r="J5019" s="59" t="s">
        <v>1561</v>
      </c>
      <c r="K5019" s="61"/>
      <c r="L5019" s="62" t="s">
        <v>6737</v>
      </c>
      <c r="M5019" s="62" t="s">
        <v>5242</v>
      </c>
      <c r="N5019" s="72" t="str">
        <f>VLOOKUP(M5019,'Hulpblad KAR-parser'!A:C,2,FALSE)</f>
        <v>Soort overbrenging</v>
      </c>
      <c r="O5019" s="72" t="str">
        <f>IF(VLOOKUP(M5019,'Hulpblad KAR-parser'!A:C,3,FALSE)="","",VLOOKUP(M5019,'Hulpblad KAR-parser'!A:C,3,FALSE))</f>
        <v>Getuige</v>
      </c>
      <c r="P5019" s="136" t="str">
        <f>IF(CONCATENATE(C5019,D5019)="","",VLOOKUP(CONCATENATE(C5019,D5019),Karakteristieken!AQ:AQ,1,FALSE))</f>
        <v/>
      </c>
    </row>
    <row r="5020" spans="1:16" x14ac:dyDescent="0.25">
      <c r="A5020" s="59">
        <v>200110975</v>
      </c>
      <c r="B5020" s="59">
        <v>200099315</v>
      </c>
      <c r="C5020" s="59" t="s">
        <v>5229</v>
      </c>
      <c r="D5020" s="59" t="s">
        <v>5243</v>
      </c>
      <c r="E5020" s="60" t="s">
        <v>5245</v>
      </c>
      <c r="F5020" s="60"/>
      <c r="G5020" s="60"/>
      <c r="H5020" s="60"/>
      <c r="I5020" s="59">
        <f t="shared" si="82"/>
        <v>29</v>
      </c>
      <c r="J5020" s="59" t="s">
        <v>1613</v>
      </c>
      <c r="K5020" s="61"/>
      <c r="L5020" s="62" t="s">
        <v>6737</v>
      </c>
      <c r="M5020" s="62" t="s">
        <v>5245</v>
      </c>
      <c r="N5020" s="72" t="str">
        <f>VLOOKUP(M5020,'Hulpblad KAR-parser'!A:C,2,FALSE)</f>
        <v>Soort overbrenging</v>
      </c>
      <c r="O5020" s="72" t="str">
        <f>IF(VLOOKUP(M5020,'Hulpblad KAR-parser'!A:C,3,FALSE)="","",VLOOKUP(M5020,'Hulpblad KAR-parser'!A:C,3,FALSE))</f>
        <v>Gevangene</v>
      </c>
      <c r="P5020" s="136" t="str">
        <f>IF(CONCATENATE(C5020,D5020)="","",VLOOKUP(CONCATENATE(C5020,D5020),Karakteristieken!AQ:AQ,1,FALSE))</f>
        <v>Soort overbrengingGevangene</v>
      </c>
    </row>
    <row r="5021" spans="1:16" x14ac:dyDescent="0.25">
      <c r="A5021" s="59"/>
      <c r="B5021" s="59"/>
      <c r="C5021" s="59"/>
      <c r="D5021" s="59"/>
      <c r="E5021" s="60" t="s">
        <v>11087</v>
      </c>
      <c r="F5021" s="60"/>
      <c r="G5021" s="60" t="s">
        <v>5245</v>
      </c>
      <c r="H5021" s="60"/>
      <c r="I5021" s="59">
        <f t="shared" si="82"/>
        <v>6</v>
      </c>
      <c r="J5021" s="59" t="s">
        <v>1561</v>
      </c>
      <c r="K5021" s="61"/>
      <c r="L5021" s="62" t="s">
        <v>6737</v>
      </c>
      <c r="M5021" s="62" t="s">
        <v>5245</v>
      </c>
      <c r="N5021" s="72" t="str">
        <f>VLOOKUP(M5021,'Hulpblad KAR-parser'!A:C,2,FALSE)</f>
        <v>Soort overbrenging</v>
      </c>
      <c r="O5021" s="72" t="str">
        <f>IF(VLOOKUP(M5021,'Hulpblad KAR-parser'!A:C,3,FALSE)="","",VLOOKUP(M5021,'Hulpblad KAR-parser'!A:C,3,FALSE))</f>
        <v>Gevangene</v>
      </c>
      <c r="P5021" s="136" t="str">
        <f>IF(CONCATENATE(C5021,D5021)="","",VLOOKUP(CONCATENATE(C5021,D5021),Karakteristieken!AQ:AQ,1,FALSE))</f>
        <v/>
      </c>
    </row>
    <row r="5022" spans="1:16" x14ac:dyDescent="0.25">
      <c r="A5022" s="59">
        <v>200110976</v>
      </c>
      <c r="B5022" s="59">
        <v>200099316</v>
      </c>
      <c r="C5022" s="59" t="s">
        <v>5229</v>
      </c>
      <c r="D5022" s="59" t="s">
        <v>55</v>
      </c>
      <c r="E5022" s="60" t="s">
        <v>5247</v>
      </c>
      <c r="F5022" s="60"/>
      <c r="G5022" s="60"/>
      <c r="H5022" s="60"/>
      <c r="I5022" s="59">
        <f t="shared" si="82"/>
        <v>28</v>
      </c>
      <c r="J5022" s="59" t="s">
        <v>1613</v>
      </c>
      <c r="K5022" s="61"/>
      <c r="L5022" s="62" t="s">
        <v>6737</v>
      </c>
      <c r="M5022" s="62" t="s">
        <v>5247</v>
      </c>
      <c r="N5022" s="72" t="str">
        <f>VLOOKUP(M5022,'Hulpblad KAR-parser'!A:C,2,FALSE)</f>
        <v>Soort overbrenging</v>
      </c>
      <c r="O5022" s="72" t="str">
        <f>IF(VLOOKUP(M5022,'Hulpblad KAR-parser'!A:C,3,FALSE)="","",VLOOKUP(M5022,'Hulpblad KAR-parser'!A:C,3,FALSE))</f>
        <v>Goederen</v>
      </c>
      <c r="P5022" s="136" t="str">
        <f>IF(CONCATENATE(C5022,D5022)="","",VLOOKUP(CONCATENATE(C5022,D5022),Karakteristieken!AQ:AQ,1,FALSE))</f>
        <v>Soort overbrengingGoederen</v>
      </c>
    </row>
    <row r="5023" spans="1:16" x14ac:dyDescent="0.25">
      <c r="A5023" s="59"/>
      <c r="B5023" s="59"/>
      <c r="C5023" s="59"/>
      <c r="D5023" s="59"/>
      <c r="E5023" s="60" t="s">
        <v>11088</v>
      </c>
      <c r="F5023" s="60"/>
      <c r="G5023" s="60" t="s">
        <v>5247</v>
      </c>
      <c r="H5023" s="60"/>
      <c r="I5023" s="59">
        <f t="shared" si="82"/>
        <v>6</v>
      </c>
      <c r="J5023" s="59" t="s">
        <v>1561</v>
      </c>
      <c r="K5023" s="61"/>
      <c r="L5023" s="62" t="s">
        <v>6737</v>
      </c>
      <c r="M5023" s="62" t="s">
        <v>5247</v>
      </c>
      <c r="N5023" s="72" t="str">
        <f>VLOOKUP(M5023,'Hulpblad KAR-parser'!A:C,2,FALSE)</f>
        <v>Soort overbrenging</v>
      </c>
      <c r="O5023" s="72" t="str">
        <f>IF(VLOOKUP(M5023,'Hulpblad KAR-parser'!A:C,3,FALSE)="","",VLOOKUP(M5023,'Hulpblad KAR-parser'!A:C,3,FALSE))</f>
        <v>Goederen</v>
      </c>
      <c r="P5023" s="136" t="str">
        <f>IF(CONCATENATE(C5023,D5023)="","",VLOOKUP(CONCATENATE(C5023,D5023),Karakteristieken!AQ:AQ,1,FALSE))</f>
        <v/>
      </c>
    </row>
    <row r="5024" spans="1:16" x14ac:dyDescent="0.25">
      <c r="A5024" s="59">
        <v>200137387</v>
      </c>
      <c r="B5024" s="59">
        <v>200107893</v>
      </c>
      <c r="C5024" s="59" t="s">
        <v>5229</v>
      </c>
      <c r="D5024" s="59" t="s">
        <v>2430</v>
      </c>
      <c r="E5024" s="60" t="s">
        <v>11743</v>
      </c>
      <c r="F5024" s="60"/>
      <c r="G5024" s="60"/>
      <c r="H5024" s="60"/>
      <c r="I5024" s="59">
        <f t="shared" si="82"/>
        <v>23</v>
      </c>
      <c r="J5024" s="59" t="s">
        <v>1613</v>
      </c>
      <c r="K5024" s="61"/>
      <c r="L5024" s="62" t="s">
        <v>6737</v>
      </c>
      <c r="M5024" s="62" t="s">
        <v>11743</v>
      </c>
      <c r="N5024" s="72" t="str">
        <f>VLOOKUP(M5024,'Hulpblad KAR-parser'!A:C,2,FALSE)</f>
        <v>Soort overbrenging</v>
      </c>
      <c r="O5024" s="72" t="str">
        <f>IF(VLOOKUP(M5024,'Hulpblad KAR-parser'!A:C,3,FALSE)="","",VLOOKUP(M5024,'Hulpblad KAR-parser'!A:C,3,FALSE))</f>
        <v>MMT</v>
      </c>
      <c r="P5024" s="136" t="str">
        <f>IF(CONCATENATE(C5024,D5024)="","",VLOOKUP(CONCATENATE(C5024,D5024),Karakteristieken!AQ:AQ,1,FALSE))</f>
        <v>Soort overbrengingMMT</v>
      </c>
    </row>
    <row r="5025" spans="1:16" x14ac:dyDescent="0.25">
      <c r="A5025" s="59"/>
      <c r="B5025" s="59"/>
      <c r="C5025" s="59"/>
      <c r="D5025" s="59"/>
      <c r="E5025" s="60" t="s">
        <v>11744</v>
      </c>
      <c r="F5025" s="60"/>
      <c r="G5025" s="60" t="s">
        <v>11743</v>
      </c>
      <c r="H5025" s="60"/>
      <c r="I5025" s="59">
        <f t="shared" si="82"/>
        <v>6</v>
      </c>
      <c r="J5025" s="59" t="s">
        <v>1561</v>
      </c>
      <c r="K5025" s="61"/>
      <c r="L5025" s="62" t="s">
        <v>6737</v>
      </c>
      <c r="M5025" s="62" t="s">
        <v>11743</v>
      </c>
      <c r="N5025" s="72" t="str">
        <f>VLOOKUP(M5025,'Hulpblad KAR-parser'!A:C,2,FALSE)</f>
        <v>Soort overbrenging</v>
      </c>
      <c r="O5025" s="72" t="str">
        <f>IF(VLOOKUP(M5025,'Hulpblad KAR-parser'!A:C,3,FALSE)="","",VLOOKUP(M5025,'Hulpblad KAR-parser'!A:C,3,FALSE))</f>
        <v>MMT</v>
      </c>
      <c r="P5025" s="136" t="str">
        <f>IF(CONCATENATE(C5025,D5025)="","",VLOOKUP(CONCATENATE(C5025,D5025),Karakteristieken!AQ:AQ,1,FALSE))</f>
        <v/>
      </c>
    </row>
    <row r="5026" spans="1:16" x14ac:dyDescent="0.25">
      <c r="A5026" s="59">
        <v>200110977</v>
      </c>
      <c r="B5026" s="59">
        <v>200099317</v>
      </c>
      <c r="C5026" s="59" t="s">
        <v>5229</v>
      </c>
      <c r="D5026" s="59" t="s">
        <v>86</v>
      </c>
      <c r="E5026" s="60" t="s">
        <v>5249</v>
      </c>
      <c r="F5026" s="60"/>
      <c r="G5026" s="60"/>
      <c r="H5026" s="60"/>
      <c r="I5026" s="59">
        <f t="shared" si="82"/>
        <v>27</v>
      </c>
      <c r="J5026" s="59" t="s">
        <v>1613</v>
      </c>
      <c r="K5026" s="61"/>
      <c r="L5026" s="62" t="s">
        <v>6737</v>
      </c>
      <c r="M5026" s="62" t="s">
        <v>5249</v>
      </c>
      <c r="N5026" s="72" t="str">
        <f>VLOOKUP(M5026,'Hulpblad KAR-parser'!A:C,2,FALSE)</f>
        <v>Soort overbrenging</v>
      </c>
      <c r="O5026" s="72" t="str">
        <f>IF(VLOOKUP(M5026,'Hulpblad KAR-parser'!A:C,3,FALSE)="","",VLOOKUP(M5026,'Hulpblad KAR-parser'!A:C,3,FALSE))</f>
        <v>Persoon</v>
      </c>
      <c r="P5026" s="136" t="str">
        <f>IF(CONCATENATE(C5026,D5026)="","",VLOOKUP(CONCATENATE(C5026,D5026),Karakteristieken!AQ:AQ,1,FALSE))</f>
        <v>Soort overbrengingPersoon</v>
      </c>
    </row>
    <row r="5027" spans="1:16" x14ac:dyDescent="0.25">
      <c r="A5027" s="59"/>
      <c r="B5027" s="59"/>
      <c r="C5027" s="59"/>
      <c r="D5027" s="59"/>
      <c r="E5027" s="60" t="s">
        <v>11089</v>
      </c>
      <c r="F5027" s="60"/>
      <c r="G5027" s="60" t="s">
        <v>5249</v>
      </c>
      <c r="H5027" s="60"/>
      <c r="I5027" s="59">
        <f t="shared" si="82"/>
        <v>6</v>
      </c>
      <c r="J5027" s="59" t="s">
        <v>1561</v>
      </c>
      <c r="K5027" s="61"/>
      <c r="L5027" s="62" t="s">
        <v>6737</v>
      </c>
      <c r="M5027" s="62" t="s">
        <v>5249</v>
      </c>
      <c r="N5027" s="72" t="str">
        <f>VLOOKUP(M5027,'Hulpblad KAR-parser'!A:C,2,FALSE)</f>
        <v>Soort overbrenging</v>
      </c>
      <c r="O5027" s="72" t="str">
        <f>IF(VLOOKUP(M5027,'Hulpblad KAR-parser'!A:C,3,FALSE)="","",VLOOKUP(M5027,'Hulpblad KAR-parser'!A:C,3,FALSE))</f>
        <v>Persoon</v>
      </c>
      <c r="P5027" s="136" t="str">
        <f>IF(CONCATENATE(C5027,D5027)="","",VLOOKUP(CONCATENATE(C5027,D5027),Karakteristieken!AQ:AQ,1,FALSE))</f>
        <v/>
      </c>
    </row>
    <row r="5028" spans="1:16" x14ac:dyDescent="0.25">
      <c r="A5028" s="59">
        <v>200110978</v>
      </c>
      <c r="B5028" s="59">
        <v>200099318</v>
      </c>
      <c r="C5028" s="59" t="s">
        <v>5229</v>
      </c>
      <c r="D5028" s="59" t="s">
        <v>5250</v>
      </c>
      <c r="E5028" s="60" t="s">
        <v>5252</v>
      </c>
      <c r="F5028" s="60"/>
      <c r="G5028" s="60"/>
      <c r="H5028" s="60"/>
      <c r="I5028" s="59">
        <f t="shared" si="82"/>
        <v>29</v>
      </c>
      <c r="J5028" s="59" t="s">
        <v>1613</v>
      </c>
      <c r="K5028" s="61"/>
      <c r="L5028" s="62" t="s">
        <v>6737</v>
      </c>
      <c r="M5028" s="62" t="s">
        <v>5252</v>
      </c>
      <c r="N5028" s="72" t="str">
        <f>VLOOKUP(M5028,'Hulpblad KAR-parser'!A:C,2,FALSE)</f>
        <v>Soort overbrenging</v>
      </c>
      <c r="O5028" s="72" t="str">
        <f>IF(VLOOKUP(M5028,'Hulpblad KAR-parser'!A:C,3,FALSE)="","",VLOOKUP(M5028,'Hulpblad KAR-parser'!A:C,3,FALSE))</f>
        <v>Verdachte</v>
      </c>
      <c r="P5028" s="136" t="str">
        <f>IF(CONCATENATE(C5028,D5028)="","",VLOOKUP(CONCATENATE(C5028,D5028),Karakteristieken!AQ:AQ,1,FALSE))</f>
        <v>Soort overbrengingVerdachte</v>
      </c>
    </row>
    <row r="5029" spans="1:16" x14ac:dyDescent="0.25">
      <c r="A5029" s="59"/>
      <c r="B5029" s="59"/>
      <c r="C5029" s="59"/>
      <c r="D5029" s="59"/>
      <c r="E5029" s="60" t="s">
        <v>11090</v>
      </c>
      <c r="F5029" s="60"/>
      <c r="G5029" s="60" t="s">
        <v>5252</v>
      </c>
      <c r="H5029" s="60"/>
      <c r="I5029" s="59">
        <f t="shared" si="82"/>
        <v>6</v>
      </c>
      <c r="J5029" s="59" t="s">
        <v>1561</v>
      </c>
      <c r="K5029" s="61"/>
      <c r="L5029" s="62" t="s">
        <v>6737</v>
      </c>
      <c r="M5029" s="62" t="s">
        <v>5252</v>
      </c>
      <c r="N5029" s="72" t="str">
        <f>VLOOKUP(M5029,'Hulpblad KAR-parser'!A:C,2,FALSE)</f>
        <v>Soort overbrenging</v>
      </c>
      <c r="O5029" s="72" t="str">
        <f>IF(VLOOKUP(M5029,'Hulpblad KAR-parser'!A:C,3,FALSE)="","",VLOOKUP(M5029,'Hulpblad KAR-parser'!A:C,3,FALSE))</f>
        <v>Verdachte</v>
      </c>
      <c r="P5029" s="136" t="str">
        <f>IF(CONCATENATE(C5029,D5029)="","",VLOOKUP(CONCATENATE(C5029,D5029),Karakteristieken!AQ:AQ,1,FALSE))</f>
        <v/>
      </c>
    </row>
    <row r="5030" spans="1:16" x14ac:dyDescent="0.25">
      <c r="A5030" s="59">
        <v>200110979</v>
      </c>
      <c r="B5030" s="59">
        <v>200099319</v>
      </c>
      <c r="C5030" s="59" t="s">
        <v>5229</v>
      </c>
      <c r="D5030" s="59" t="s">
        <v>171</v>
      </c>
      <c r="E5030" s="60" t="s">
        <v>5254</v>
      </c>
      <c r="F5030" s="60"/>
      <c r="G5030" s="60"/>
      <c r="H5030" s="60"/>
      <c r="I5030" s="59">
        <f t="shared" si="82"/>
        <v>28</v>
      </c>
      <c r="J5030" s="59" t="s">
        <v>1613</v>
      </c>
      <c r="K5030" s="61"/>
      <c r="L5030" s="62" t="s">
        <v>6737</v>
      </c>
      <c r="M5030" s="62" t="s">
        <v>5254</v>
      </c>
      <c r="N5030" s="72" t="str">
        <f>VLOOKUP(M5030,'Hulpblad KAR-parser'!A:C,2,FALSE)</f>
        <v>Soort overbrenging</v>
      </c>
      <c r="O5030" s="72" t="str">
        <f>IF(VLOOKUP(M5030,'Hulpblad KAR-parser'!A:C,3,FALSE)="","",VLOOKUP(M5030,'Hulpblad KAR-parser'!A:C,3,FALSE))</f>
        <v>Voertuig</v>
      </c>
      <c r="P5030" s="136" t="str">
        <f>IF(CONCATENATE(C5030,D5030)="","",VLOOKUP(CONCATENATE(C5030,D5030),Karakteristieken!AQ:AQ,1,FALSE))</f>
        <v>Soort overbrengingVoertuig</v>
      </c>
    </row>
    <row r="5031" spans="1:16" x14ac:dyDescent="0.25">
      <c r="A5031" s="59"/>
      <c r="B5031" s="59"/>
      <c r="C5031" s="59"/>
      <c r="D5031" s="59"/>
      <c r="E5031" s="60" t="s">
        <v>11091</v>
      </c>
      <c r="F5031" s="60"/>
      <c r="G5031" s="60" t="s">
        <v>5254</v>
      </c>
      <c r="H5031" s="60"/>
      <c r="I5031" s="59">
        <f t="shared" si="82"/>
        <v>6</v>
      </c>
      <c r="J5031" s="59" t="s">
        <v>1561</v>
      </c>
      <c r="K5031" s="61"/>
      <c r="L5031" s="62" t="s">
        <v>6737</v>
      </c>
      <c r="M5031" s="62" t="s">
        <v>5254</v>
      </c>
      <c r="N5031" s="72" t="str">
        <f>VLOOKUP(M5031,'Hulpblad KAR-parser'!A:C,2,FALSE)</f>
        <v>Soort overbrenging</v>
      </c>
      <c r="O5031" s="72" t="str">
        <f>IF(VLOOKUP(M5031,'Hulpblad KAR-parser'!A:C,3,FALSE)="","",VLOOKUP(M5031,'Hulpblad KAR-parser'!A:C,3,FALSE))</f>
        <v>Voertuig</v>
      </c>
      <c r="P5031" s="136" t="str">
        <f>IF(CONCATENATE(C5031,D5031)="","",VLOOKUP(CONCATENATE(C5031,D5031),Karakteristieken!AQ:AQ,1,FALSE))</f>
        <v/>
      </c>
    </row>
    <row r="5032" spans="1:16" x14ac:dyDescent="0.25">
      <c r="A5032" s="67">
        <v>200110980</v>
      </c>
      <c r="B5032" s="67">
        <v>200099320</v>
      </c>
      <c r="C5032" s="67" t="s">
        <v>5255</v>
      </c>
      <c r="D5032" s="67"/>
      <c r="E5032" s="68" t="s">
        <v>6578</v>
      </c>
      <c r="F5032" s="68"/>
      <c r="G5032" s="68"/>
      <c r="H5032" s="68"/>
      <c r="I5032" s="67">
        <f t="shared" si="82"/>
        <v>18</v>
      </c>
      <c r="J5032" s="67" t="s">
        <v>1613</v>
      </c>
      <c r="K5032" s="91" t="s">
        <v>12550</v>
      </c>
      <c r="L5032" s="62" t="s">
        <v>6737</v>
      </c>
      <c r="M5032" s="62" t="s">
        <v>6578</v>
      </c>
      <c r="N5032" s="72" t="e">
        <f>VLOOKUP(M5032,'Hulpblad KAR-parser'!A:C,2,FALSE)</f>
        <v>#N/A</v>
      </c>
      <c r="O5032" s="72" t="e">
        <f>IF(VLOOKUP(M5032,'Hulpblad KAR-parser'!A:C,3,FALSE)="","",VLOOKUP(M5032,'Hulpblad KAR-parser'!A:C,3,FALSE))</f>
        <v>#N/A</v>
      </c>
      <c r="P5032" s="136" t="e">
        <f>IF(CONCATENATE(C5032,D5032)="","",VLOOKUP(CONCATENATE(C5032,D5032),Karakteristieken!AQ:AQ,1,FALSE))</f>
        <v>#N/A</v>
      </c>
    </row>
    <row r="5033" spans="1:16" x14ac:dyDescent="0.25">
      <c r="A5033" s="67"/>
      <c r="B5033" s="67"/>
      <c r="C5033" s="67"/>
      <c r="D5033" s="67"/>
      <c r="E5033" s="68" t="s">
        <v>11098</v>
      </c>
      <c r="F5033" s="68"/>
      <c r="G5033" s="68" t="s">
        <v>6578</v>
      </c>
      <c r="H5033" s="68"/>
      <c r="I5033" s="67">
        <f t="shared" si="82"/>
        <v>7</v>
      </c>
      <c r="J5033" s="67" t="s">
        <v>1561</v>
      </c>
      <c r="K5033" s="91" t="s">
        <v>12550</v>
      </c>
      <c r="L5033" s="62" t="s">
        <v>6737</v>
      </c>
      <c r="M5033" s="62" t="s">
        <v>6578</v>
      </c>
      <c r="N5033" s="72" t="e">
        <f>VLOOKUP(M5033,'Hulpblad KAR-parser'!A:C,2,FALSE)</f>
        <v>#N/A</v>
      </c>
      <c r="O5033" s="72" t="e">
        <f>IF(VLOOKUP(M5033,'Hulpblad KAR-parser'!A:C,3,FALSE)="","",VLOOKUP(M5033,'Hulpblad KAR-parser'!A:C,3,FALSE))</f>
        <v>#N/A</v>
      </c>
      <c r="P5033" s="136" t="str">
        <f>IF(CONCATENATE(C5033,D5033)="","",VLOOKUP(CONCATENATE(C5033,D5033),Karakteristieken!AQ:AQ,1,FALSE))</f>
        <v/>
      </c>
    </row>
    <row r="5034" spans="1:16" x14ac:dyDescent="0.25">
      <c r="A5034" s="59">
        <v>200110981</v>
      </c>
      <c r="B5034" s="59">
        <v>200099321</v>
      </c>
      <c r="C5034" s="59" t="s">
        <v>5255</v>
      </c>
      <c r="D5034" s="59" t="s">
        <v>5256</v>
      </c>
      <c r="E5034" s="60" t="s">
        <v>5259</v>
      </c>
      <c r="F5034" s="60"/>
      <c r="G5034" s="60"/>
      <c r="H5034" s="60"/>
      <c r="I5034" s="59">
        <f t="shared" si="82"/>
        <v>30</v>
      </c>
      <c r="J5034" s="59" t="s">
        <v>1613</v>
      </c>
      <c r="K5034" s="61"/>
      <c r="L5034" s="62" t="s">
        <v>6737</v>
      </c>
      <c r="M5034" s="62" t="s">
        <v>5259</v>
      </c>
      <c r="N5034" s="72" t="str">
        <f>VLOOKUP(M5034,'Hulpblad KAR-parser'!A:C,2,FALSE)</f>
        <v>Soort overige Geb</v>
      </c>
      <c r="O5034" s="72" t="str">
        <f>IF(VLOOKUP(M5034,'Hulpblad KAR-parser'!A:C,3,FALSE)="","",VLOOKUP(M5034,'Hulpblad KAR-parser'!A:C,3,FALSE))</f>
        <v>Nutsbedrijf/Centrale</v>
      </c>
      <c r="P5034" s="136" t="str">
        <f>IF(CONCATENATE(C5034,D5034)="","",VLOOKUP(CONCATENATE(C5034,D5034),Karakteristieken!AQ:AQ,1,FALSE))</f>
        <v>Soort overige GebNutsbedrijf/Centrale</v>
      </c>
    </row>
    <row r="5035" spans="1:16" x14ac:dyDescent="0.25">
      <c r="A5035" s="59"/>
      <c r="B5035" s="59"/>
      <c r="C5035" s="59"/>
      <c r="D5035" s="59"/>
      <c r="E5035" s="60" t="s">
        <v>11093</v>
      </c>
      <c r="F5035" s="60"/>
      <c r="G5035" s="60" t="s">
        <v>5259</v>
      </c>
      <c r="H5035" s="60"/>
      <c r="I5035" s="59">
        <f t="shared" si="82"/>
        <v>6</v>
      </c>
      <c r="J5035" s="59" t="s">
        <v>1561</v>
      </c>
      <c r="K5035" s="61"/>
      <c r="L5035" s="62" t="s">
        <v>6737</v>
      </c>
      <c r="M5035" s="62" t="s">
        <v>5259</v>
      </c>
      <c r="N5035" s="72" t="str">
        <f>VLOOKUP(M5035,'Hulpblad KAR-parser'!A:C,2,FALSE)</f>
        <v>Soort overige Geb</v>
      </c>
      <c r="O5035" s="72" t="str">
        <f>IF(VLOOKUP(M5035,'Hulpblad KAR-parser'!A:C,3,FALSE)="","",VLOOKUP(M5035,'Hulpblad KAR-parser'!A:C,3,FALSE))</f>
        <v>Nutsbedrijf/Centrale</v>
      </c>
      <c r="P5035" s="136" t="str">
        <f>IF(CONCATENATE(C5035,D5035)="","",VLOOKUP(CONCATENATE(C5035,D5035),Karakteristieken!AQ:AQ,1,FALSE))</f>
        <v/>
      </c>
    </row>
    <row r="5036" spans="1:16" x14ac:dyDescent="0.25">
      <c r="A5036" s="59">
        <v>200137388</v>
      </c>
      <c r="B5036" s="59">
        <v>200099322</v>
      </c>
      <c r="C5036" s="59" t="s">
        <v>5255</v>
      </c>
      <c r="D5036" s="59" t="s">
        <v>3860</v>
      </c>
      <c r="E5036" s="60" t="s">
        <v>5261</v>
      </c>
      <c r="F5036" s="60"/>
      <c r="G5036" s="60"/>
      <c r="H5036" s="60"/>
      <c r="I5036" s="59">
        <f t="shared" si="82"/>
        <v>29</v>
      </c>
      <c r="J5036" s="59" t="s">
        <v>1613</v>
      </c>
      <c r="K5036" s="61"/>
      <c r="L5036" s="62" t="s">
        <v>6737</v>
      </c>
      <c r="M5036" s="62" t="s">
        <v>5261</v>
      </c>
      <c r="N5036" s="72" t="str">
        <f>VLOOKUP(M5036,'Hulpblad KAR-parser'!A:C,2,FALSE)</f>
        <v>Soort overige Geb</v>
      </c>
      <c r="O5036" s="72" t="str">
        <f>IF(VLOOKUP(M5036,'Hulpblad KAR-parser'!A:C,3,FALSE)="","",VLOOKUP(M5036,'Hulpblad KAR-parser'!A:C,3,FALSE))</f>
        <v>Parkeergarage</v>
      </c>
      <c r="P5036" s="136" t="str">
        <f>IF(CONCATENATE(C5036,D5036)="","",VLOOKUP(CONCATENATE(C5036,D5036),Karakteristieken!AQ:AQ,1,FALSE))</f>
        <v>Soort overige GebParkeergarage</v>
      </c>
    </row>
    <row r="5037" spans="1:16" x14ac:dyDescent="0.25">
      <c r="A5037" s="59"/>
      <c r="B5037" s="59"/>
      <c r="C5037" s="59"/>
      <c r="D5037" s="59"/>
      <c r="E5037" s="60" t="s">
        <v>11094</v>
      </c>
      <c r="F5037" s="60"/>
      <c r="G5037" s="60" t="s">
        <v>5261</v>
      </c>
      <c r="H5037" s="60"/>
      <c r="I5037" s="59">
        <f t="shared" si="82"/>
        <v>6</v>
      </c>
      <c r="J5037" s="59" t="s">
        <v>1561</v>
      </c>
      <c r="K5037" s="61"/>
      <c r="L5037" s="62" t="s">
        <v>6737</v>
      </c>
      <c r="M5037" s="62" t="s">
        <v>5261</v>
      </c>
      <c r="N5037" s="72" t="str">
        <f>VLOOKUP(M5037,'Hulpblad KAR-parser'!A:C,2,FALSE)</f>
        <v>Soort overige Geb</v>
      </c>
      <c r="O5037" s="72" t="str">
        <f>IF(VLOOKUP(M5037,'Hulpblad KAR-parser'!A:C,3,FALSE)="","",VLOOKUP(M5037,'Hulpblad KAR-parser'!A:C,3,FALSE))</f>
        <v>Parkeergarage</v>
      </c>
      <c r="P5037" s="136" t="str">
        <f>IF(CONCATENATE(C5037,D5037)="","",VLOOKUP(CONCATENATE(C5037,D5037),Karakteristieken!AQ:AQ,1,FALSE))</f>
        <v/>
      </c>
    </row>
    <row r="5038" spans="1:16" x14ac:dyDescent="0.25">
      <c r="A5038" s="59">
        <v>200110983</v>
      </c>
      <c r="B5038" s="59">
        <v>200099323</v>
      </c>
      <c r="C5038" s="59" t="s">
        <v>5255</v>
      </c>
      <c r="D5038" s="59" t="s">
        <v>5262</v>
      </c>
      <c r="E5038" s="60" t="s">
        <v>5264</v>
      </c>
      <c r="F5038" s="60"/>
      <c r="G5038" s="60"/>
      <c r="H5038" s="60"/>
      <c r="I5038" s="59">
        <f t="shared" ref="I5038:I5101" si="83">LEN(E5038)</f>
        <v>29</v>
      </c>
      <c r="J5038" s="59" t="s">
        <v>1613</v>
      </c>
      <c r="K5038" s="61"/>
      <c r="L5038" s="62" t="s">
        <v>6737</v>
      </c>
      <c r="M5038" s="62" t="s">
        <v>5264</v>
      </c>
      <c r="N5038" s="72" t="str">
        <f>VLOOKUP(M5038,'Hulpblad KAR-parser'!A:C,2,FALSE)</f>
        <v>Soort overige Geb</v>
      </c>
      <c r="O5038" s="72" t="str">
        <f>IF(VLOOKUP(M5038,'Hulpblad KAR-parser'!A:C,3,FALSE)="","",VLOOKUP(M5038,'Hulpblad KAR-parser'!A:C,3,FALSE))</f>
        <v>Schip-/Boothuis</v>
      </c>
      <c r="P5038" s="136" t="str">
        <f>IF(CONCATENATE(C5038,D5038)="","",VLOOKUP(CONCATENATE(C5038,D5038),Karakteristieken!AQ:AQ,1,FALSE))</f>
        <v>Soort overige GebSchip-/Boothuis</v>
      </c>
    </row>
    <row r="5039" spans="1:16" x14ac:dyDescent="0.25">
      <c r="A5039" s="59"/>
      <c r="B5039" s="59"/>
      <c r="C5039" s="59"/>
      <c r="D5039" s="59"/>
      <c r="E5039" s="60" t="s">
        <v>11095</v>
      </c>
      <c r="F5039" s="60"/>
      <c r="G5039" s="60" t="s">
        <v>5264</v>
      </c>
      <c r="H5039" s="60"/>
      <c r="I5039" s="59">
        <f t="shared" si="83"/>
        <v>6</v>
      </c>
      <c r="J5039" s="59" t="s">
        <v>1561</v>
      </c>
      <c r="K5039" s="61"/>
      <c r="L5039" s="62" t="s">
        <v>6737</v>
      </c>
      <c r="M5039" s="62" t="s">
        <v>5264</v>
      </c>
      <c r="N5039" s="72" t="str">
        <f>VLOOKUP(M5039,'Hulpblad KAR-parser'!A:C,2,FALSE)</f>
        <v>Soort overige Geb</v>
      </c>
      <c r="O5039" s="72" t="str">
        <f>IF(VLOOKUP(M5039,'Hulpblad KAR-parser'!A:C,3,FALSE)="","",VLOOKUP(M5039,'Hulpblad KAR-parser'!A:C,3,FALSE))</f>
        <v>Schip-/Boothuis</v>
      </c>
      <c r="P5039" s="136" t="str">
        <f>IF(CONCATENATE(C5039,D5039)="","",VLOOKUP(CONCATENATE(C5039,D5039),Karakteristieken!AQ:AQ,1,FALSE))</f>
        <v/>
      </c>
    </row>
    <row r="5040" spans="1:16" x14ac:dyDescent="0.25">
      <c r="A5040" s="59">
        <v>200110984</v>
      </c>
      <c r="B5040" s="59">
        <v>200099324</v>
      </c>
      <c r="C5040" s="59" t="s">
        <v>5255</v>
      </c>
      <c r="D5040" s="59" t="s">
        <v>5265</v>
      </c>
      <c r="E5040" s="60" t="s">
        <v>5267</v>
      </c>
      <c r="F5040" s="60"/>
      <c r="G5040" s="60"/>
      <c r="H5040" s="60"/>
      <c r="I5040" s="59">
        <f t="shared" si="83"/>
        <v>26</v>
      </c>
      <c r="J5040" s="59" t="s">
        <v>1613</v>
      </c>
      <c r="K5040" s="61"/>
      <c r="L5040" s="62" t="s">
        <v>6737</v>
      </c>
      <c r="M5040" s="62" t="s">
        <v>5267</v>
      </c>
      <c r="N5040" s="72" t="str">
        <f>VLOOKUP(M5040,'Hulpblad KAR-parser'!A:C,2,FALSE)</f>
        <v>Soort overige Geb</v>
      </c>
      <c r="O5040" s="72" t="str">
        <f>IF(VLOOKUP(M5040,'Hulpblad KAR-parser'!A:C,3,FALSE)="","",VLOOKUP(M5040,'Hulpblad KAR-parser'!A:C,3,FALSE))</f>
        <v>Station</v>
      </c>
      <c r="P5040" s="136" t="str">
        <f>IF(CONCATENATE(C5040,D5040)="","",VLOOKUP(CONCATENATE(C5040,D5040),Karakteristieken!AQ:AQ,1,FALSE))</f>
        <v>Soort overige GebStation</v>
      </c>
    </row>
    <row r="5041" spans="1:16" x14ac:dyDescent="0.25">
      <c r="A5041" s="59"/>
      <c r="B5041" s="59"/>
      <c r="C5041" s="59"/>
      <c r="D5041" s="59"/>
      <c r="E5041" s="60" t="s">
        <v>11096</v>
      </c>
      <c r="F5041" s="60"/>
      <c r="G5041" s="60" t="s">
        <v>5267</v>
      </c>
      <c r="H5041" s="60"/>
      <c r="I5041" s="59">
        <f t="shared" si="83"/>
        <v>6</v>
      </c>
      <c r="J5041" s="59" t="s">
        <v>1561</v>
      </c>
      <c r="K5041" s="61"/>
      <c r="L5041" s="62" t="s">
        <v>6737</v>
      </c>
      <c r="M5041" s="62" t="s">
        <v>5267</v>
      </c>
      <c r="N5041" s="72" t="str">
        <f>VLOOKUP(M5041,'Hulpblad KAR-parser'!A:C,2,FALSE)</f>
        <v>Soort overige Geb</v>
      </c>
      <c r="O5041" s="72" t="str">
        <f>IF(VLOOKUP(M5041,'Hulpblad KAR-parser'!A:C,3,FALSE)="","",VLOOKUP(M5041,'Hulpblad KAR-parser'!A:C,3,FALSE))</f>
        <v>Station</v>
      </c>
      <c r="P5041" s="136" t="str">
        <f>IF(CONCATENATE(C5041,D5041)="","",VLOOKUP(CONCATENATE(C5041,D5041),Karakteristieken!AQ:AQ,1,FALSE))</f>
        <v/>
      </c>
    </row>
    <row r="5042" spans="1:16" x14ac:dyDescent="0.25">
      <c r="A5042" s="59">
        <v>200110985</v>
      </c>
      <c r="B5042" s="59">
        <v>200099325</v>
      </c>
      <c r="C5042" s="59" t="s">
        <v>5255</v>
      </c>
      <c r="D5042" s="59" t="s">
        <v>5268</v>
      </c>
      <c r="E5042" s="60" t="s">
        <v>5270</v>
      </c>
      <c r="F5042" s="60"/>
      <c r="G5042" s="60"/>
      <c r="H5042" s="60"/>
      <c r="I5042" s="59">
        <f t="shared" si="83"/>
        <v>25</v>
      </c>
      <c r="J5042" s="59" t="s">
        <v>1613</v>
      </c>
      <c r="K5042" s="61"/>
      <c r="L5042" s="62" t="s">
        <v>6737</v>
      </c>
      <c r="M5042" s="62" t="s">
        <v>5270</v>
      </c>
      <c r="N5042" s="72" t="str">
        <f>VLOOKUP(M5042,'Hulpblad KAR-parser'!A:C,2,FALSE)</f>
        <v>Soort overige Geb</v>
      </c>
      <c r="O5042" s="72" t="str">
        <f>IF(VLOOKUP(M5042,'Hulpblad KAR-parser'!A:C,3,FALSE)="","",VLOOKUP(M5042,'Hulpblad KAR-parser'!A:C,3,FALSE))</f>
        <v>Tunnel</v>
      </c>
      <c r="P5042" s="136" t="str">
        <f>IF(CONCATENATE(C5042,D5042)="","",VLOOKUP(CONCATENATE(C5042,D5042),Karakteristieken!AQ:AQ,1,FALSE))</f>
        <v>Soort overige GebTunnel</v>
      </c>
    </row>
    <row r="5043" spans="1:16" x14ac:dyDescent="0.25">
      <c r="A5043" s="59"/>
      <c r="B5043" s="59"/>
      <c r="C5043" s="59"/>
      <c r="D5043" s="59"/>
      <c r="E5043" s="60" t="s">
        <v>11097</v>
      </c>
      <c r="F5043" s="60"/>
      <c r="G5043" s="60" t="s">
        <v>5270</v>
      </c>
      <c r="H5043" s="60"/>
      <c r="I5043" s="59">
        <f t="shared" si="83"/>
        <v>6</v>
      </c>
      <c r="J5043" s="59" t="s">
        <v>1561</v>
      </c>
      <c r="K5043" s="61"/>
      <c r="L5043" s="62" t="s">
        <v>6737</v>
      </c>
      <c r="M5043" s="62" t="s">
        <v>5270</v>
      </c>
      <c r="N5043" s="72" t="str">
        <f>VLOOKUP(M5043,'Hulpblad KAR-parser'!A:C,2,FALSE)</f>
        <v>Soort overige Geb</v>
      </c>
      <c r="O5043" s="72" t="str">
        <f>IF(VLOOKUP(M5043,'Hulpblad KAR-parser'!A:C,3,FALSE)="","",VLOOKUP(M5043,'Hulpblad KAR-parser'!A:C,3,FALSE))</f>
        <v>Tunnel</v>
      </c>
      <c r="P5043" s="136" t="str">
        <f>IF(CONCATENATE(C5043,D5043)="","",VLOOKUP(CONCATENATE(C5043,D5043),Karakteristieken!AQ:AQ,1,FALSE))</f>
        <v/>
      </c>
    </row>
    <row r="5044" spans="1:16" x14ac:dyDescent="0.25">
      <c r="A5044" s="67">
        <v>200110986</v>
      </c>
      <c r="B5044" s="67">
        <v>200099326</v>
      </c>
      <c r="C5044" s="67" t="s">
        <v>5271</v>
      </c>
      <c r="D5044" s="67"/>
      <c r="E5044" s="68" t="s">
        <v>6580</v>
      </c>
      <c r="F5044" s="68"/>
      <c r="G5044" s="68"/>
      <c r="H5044" s="68"/>
      <c r="I5044" s="67">
        <f t="shared" si="83"/>
        <v>15</v>
      </c>
      <c r="J5044" s="67" t="s">
        <v>1613</v>
      </c>
      <c r="K5044" s="91" t="s">
        <v>12550</v>
      </c>
      <c r="L5044" s="62" t="s">
        <v>6737</v>
      </c>
      <c r="M5044" s="62" t="s">
        <v>6580</v>
      </c>
      <c r="N5044" s="72" t="e">
        <f>VLOOKUP(M5044,'Hulpblad KAR-parser'!A:C,2,FALSE)</f>
        <v>#N/A</v>
      </c>
      <c r="O5044" s="72" t="e">
        <f>IF(VLOOKUP(M5044,'Hulpblad KAR-parser'!A:C,3,FALSE)="","",VLOOKUP(M5044,'Hulpblad KAR-parser'!A:C,3,FALSE))</f>
        <v>#N/A</v>
      </c>
      <c r="P5044" s="136" t="e">
        <f>IF(CONCATENATE(C5044,D5044)="","",VLOOKUP(CONCATENATE(C5044,D5044),Karakteristieken!AQ:AQ,1,FALSE))</f>
        <v>#N/A</v>
      </c>
    </row>
    <row r="5045" spans="1:16" x14ac:dyDescent="0.25">
      <c r="A5045" s="67"/>
      <c r="B5045" s="67"/>
      <c r="C5045" s="67"/>
      <c r="D5045" s="67"/>
      <c r="E5045" s="68" t="s">
        <v>11119</v>
      </c>
      <c r="F5045" s="68"/>
      <c r="G5045" s="68" t="s">
        <v>6580</v>
      </c>
      <c r="H5045" s="68"/>
      <c r="I5045" s="67">
        <f t="shared" si="83"/>
        <v>6</v>
      </c>
      <c r="J5045" s="67" t="s">
        <v>1561</v>
      </c>
      <c r="K5045" s="91" t="s">
        <v>12550</v>
      </c>
      <c r="L5045" s="62" t="s">
        <v>6737</v>
      </c>
      <c r="M5045" s="62" t="s">
        <v>6580</v>
      </c>
      <c r="N5045" s="72" t="e">
        <f>VLOOKUP(M5045,'Hulpblad KAR-parser'!A:C,2,FALSE)</f>
        <v>#N/A</v>
      </c>
      <c r="O5045" s="72" t="e">
        <f>IF(VLOOKUP(M5045,'Hulpblad KAR-parser'!A:C,3,FALSE)="","",VLOOKUP(M5045,'Hulpblad KAR-parser'!A:C,3,FALSE))</f>
        <v>#N/A</v>
      </c>
      <c r="P5045" s="136" t="str">
        <f>IF(CONCATENATE(C5045,D5045)="","",VLOOKUP(CONCATENATE(C5045,D5045),Karakteristieken!AQ:AQ,1,FALSE))</f>
        <v/>
      </c>
    </row>
    <row r="5046" spans="1:16" x14ac:dyDescent="0.25">
      <c r="A5046" s="59">
        <v>200110987</v>
      </c>
      <c r="B5046" s="59">
        <v>200099327</v>
      </c>
      <c r="C5046" s="59" t="s">
        <v>5271</v>
      </c>
      <c r="D5046" s="59" t="s">
        <v>5272</v>
      </c>
      <c r="E5046" s="60" t="s">
        <v>5275</v>
      </c>
      <c r="F5046" s="60"/>
      <c r="G5046" s="60"/>
      <c r="H5046" s="60"/>
      <c r="I5046" s="59">
        <f t="shared" si="83"/>
        <v>28</v>
      </c>
      <c r="J5046" s="59" t="s">
        <v>1613</v>
      </c>
      <c r="K5046" s="61"/>
      <c r="L5046" s="62" t="s">
        <v>6737</v>
      </c>
      <c r="M5046" s="62" t="s">
        <v>5275</v>
      </c>
      <c r="N5046" s="72" t="str">
        <f>VLOOKUP(M5046,'Hulpblad KAR-parser'!A:C,2,FALSE)</f>
        <v>Soort overlast</v>
      </c>
      <c r="O5046" s="72" t="str">
        <f>IF(VLOOKUP(M5046,'Hulpblad KAR-parser'!A:C,3,FALSE)="","",VLOOKUP(M5046,'Hulpblad KAR-parser'!A:C,3,FALSE))</f>
        <v>Baldadigheid</v>
      </c>
      <c r="P5046" s="136" t="str">
        <f>IF(CONCATENATE(C5046,D5046)="","",VLOOKUP(CONCATENATE(C5046,D5046),Karakteristieken!AQ:AQ,1,FALSE))</f>
        <v>Soort overlastBaldadigheid</v>
      </c>
    </row>
    <row r="5047" spans="1:16" x14ac:dyDescent="0.25">
      <c r="A5047" s="59"/>
      <c r="B5047" s="59"/>
      <c r="C5047" s="59"/>
      <c r="D5047" s="59"/>
      <c r="E5047" s="60" t="s">
        <v>11099</v>
      </c>
      <c r="F5047" s="60"/>
      <c r="G5047" s="60" t="s">
        <v>5275</v>
      </c>
      <c r="H5047" s="60"/>
      <c r="I5047" s="59">
        <f t="shared" si="83"/>
        <v>6</v>
      </c>
      <c r="J5047" s="59" t="s">
        <v>1561</v>
      </c>
      <c r="K5047" s="61"/>
      <c r="L5047" s="62" t="s">
        <v>6737</v>
      </c>
      <c r="M5047" s="62" t="s">
        <v>5275</v>
      </c>
      <c r="N5047" s="72" t="str">
        <f>VLOOKUP(M5047,'Hulpblad KAR-parser'!A:C,2,FALSE)</f>
        <v>Soort overlast</v>
      </c>
      <c r="O5047" s="72" t="str">
        <f>IF(VLOOKUP(M5047,'Hulpblad KAR-parser'!A:C,3,FALSE)="","",VLOOKUP(M5047,'Hulpblad KAR-parser'!A:C,3,FALSE))</f>
        <v>Baldadigheid</v>
      </c>
      <c r="P5047" s="136" t="str">
        <f>IF(CONCATENATE(C5047,D5047)="","",VLOOKUP(CONCATENATE(C5047,D5047),Karakteristieken!AQ:AQ,1,FALSE))</f>
        <v/>
      </c>
    </row>
    <row r="5048" spans="1:16" x14ac:dyDescent="0.25">
      <c r="A5048" s="59">
        <v>200110988</v>
      </c>
      <c r="B5048" s="59">
        <v>200099328</v>
      </c>
      <c r="C5048" s="59" t="s">
        <v>5271</v>
      </c>
      <c r="D5048" s="59" t="s">
        <v>5276</v>
      </c>
      <c r="E5048" s="60" t="s">
        <v>5278</v>
      </c>
      <c r="F5048" s="60"/>
      <c r="G5048" s="60"/>
      <c r="H5048" s="60"/>
      <c r="I5048" s="59">
        <f t="shared" si="83"/>
        <v>23</v>
      </c>
      <c r="J5048" s="59" t="s">
        <v>1613</v>
      </c>
      <c r="K5048" s="61"/>
      <c r="L5048" s="62" t="s">
        <v>6737</v>
      </c>
      <c r="M5048" s="62" t="s">
        <v>5278</v>
      </c>
      <c r="N5048" s="72" t="str">
        <f>VLOOKUP(M5048,'Hulpblad KAR-parser'!A:C,2,FALSE)</f>
        <v>Soort overlast</v>
      </c>
      <c r="O5048" s="72" t="str">
        <f>IF(VLOOKUP(M5048,'Hulpblad KAR-parser'!A:C,3,FALSE)="","",VLOOKUP(M5048,'Hulpblad KAR-parser'!A:C,3,FALSE))</f>
        <v>Bedelen</v>
      </c>
      <c r="P5048" s="136" t="str">
        <f>IF(CONCATENATE(C5048,D5048)="","",VLOOKUP(CONCATENATE(C5048,D5048),Karakteristieken!AQ:AQ,1,FALSE))</f>
        <v>Soort overlastBedelen</v>
      </c>
    </row>
    <row r="5049" spans="1:16" x14ac:dyDescent="0.25">
      <c r="A5049" s="59"/>
      <c r="B5049" s="59"/>
      <c r="C5049" s="59"/>
      <c r="D5049" s="59"/>
      <c r="E5049" s="60" t="s">
        <v>11100</v>
      </c>
      <c r="F5049" s="60"/>
      <c r="G5049" s="60" t="s">
        <v>5278</v>
      </c>
      <c r="H5049" s="60"/>
      <c r="I5049" s="59">
        <f t="shared" si="83"/>
        <v>6</v>
      </c>
      <c r="J5049" s="59" t="s">
        <v>1561</v>
      </c>
      <c r="K5049" s="61"/>
      <c r="L5049" s="62" t="s">
        <v>6737</v>
      </c>
      <c r="M5049" s="62" t="s">
        <v>5278</v>
      </c>
      <c r="N5049" s="72" t="str">
        <f>VLOOKUP(M5049,'Hulpblad KAR-parser'!A:C,2,FALSE)</f>
        <v>Soort overlast</v>
      </c>
      <c r="O5049" s="72" t="str">
        <f>IF(VLOOKUP(M5049,'Hulpblad KAR-parser'!A:C,3,FALSE)="","",VLOOKUP(M5049,'Hulpblad KAR-parser'!A:C,3,FALSE))</f>
        <v>Bedelen</v>
      </c>
      <c r="P5049" s="136" t="str">
        <f>IF(CONCATENATE(C5049,D5049)="","",VLOOKUP(CONCATENATE(C5049,D5049),Karakteristieken!AQ:AQ,1,FALSE))</f>
        <v/>
      </c>
    </row>
    <row r="5050" spans="1:16" x14ac:dyDescent="0.25">
      <c r="A5050" s="59">
        <v>200110989</v>
      </c>
      <c r="B5050" s="59">
        <v>200099329</v>
      </c>
      <c r="C5050" s="59" t="s">
        <v>5271</v>
      </c>
      <c r="D5050" s="59" t="s">
        <v>5279</v>
      </c>
      <c r="E5050" s="60" t="s">
        <v>5281</v>
      </c>
      <c r="F5050" s="60"/>
      <c r="G5050" s="60"/>
      <c r="H5050" s="60"/>
      <c r="I5050" s="59">
        <f t="shared" si="83"/>
        <v>27</v>
      </c>
      <c r="J5050" s="59" t="s">
        <v>1613</v>
      </c>
      <c r="K5050" s="61"/>
      <c r="L5050" s="62" t="s">
        <v>6737</v>
      </c>
      <c r="M5050" s="62" t="s">
        <v>5281</v>
      </c>
      <c r="N5050" s="72" t="str">
        <f>VLOOKUP(M5050,'Hulpblad KAR-parser'!A:C,2,FALSE)</f>
        <v>Soort overlast</v>
      </c>
      <c r="O5050" s="72" t="str">
        <f>IF(VLOOKUP(M5050,'Hulpblad KAR-parser'!A:C,3,FALSE)="","",VLOOKUP(M5050,'Hulpblad KAR-parser'!A:C,3,FALSE))</f>
        <v>Brandkranen</v>
      </c>
      <c r="P5050" s="136" t="str">
        <f>IF(CONCATENATE(C5050,D5050)="","",VLOOKUP(CONCATENATE(C5050,D5050),Karakteristieken!AQ:AQ,1,FALSE))</f>
        <v>Soort overlastBrandkranen</v>
      </c>
    </row>
    <row r="5051" spans="1:16" x14ac:dyDescent="0.25">
      <c r="A5051" s="59"/>
      <c r="B5051" s="59"/>
      <c r="C5051" s="59"/>
      <c r="D5051" s="59"/>
      <c r="E5051" s="60" t="s">
        <v>11101</v>
      </c>
      <c r="F5051" s="60"/>
      <c r="G5051" s="60" t="s">
        <v>5281</v>
      </c>
      <c r="H5051" s="60"/>
      <c r="I5051" s="59">
        <f t="shared" si="83"/>
        <v>6</v>
      </c>
      <c r="J5051" s="59" t="s">
        <v>1561</v>
      </c>
      <c r="K5051" s="61"/>
      <c r="L5051" s="62" t="s">
        <v>6737</v>
      </c>
      <c r="M5051" s="62" t="s">
        <v>5281</v>
      </c>
      <c r="N5051" s="72" t="str">
        <f>VLOOKUP(M5051,'Hulpblad KAR-parser'!A:C,2,FALSE)</f>
        <v>Soort overlast</v>
      </c>
      <c r="O5051" s="72" t="str">
        <f>IF(VLOOKUP(M5051,'Hulpblad KAR-parser'!A:C,3,FALSE)="","",VLOOKUP(M5051,'Hulpblad KAR-parser'!A:C,3,FALSE))</f>
        <v>Brandkranen</v>
      </c>
      <c r="P5051" s="136" t="str">
        <f>IF(CONCATENATE(C5051,D5051)="","",VLOOKUP(CONCATENATE(C5051,D5051),Karakteristieken!AQ:AQ,1,FALSE))</f>
        <v/>
      </c>
    </row>
    <row r="5052" spans="1:16" x14ac:dyDescent="0.25">
      <c r="A5052" s="59">
        <v>200110990</v>
      </c>
      <c r="B5052" s="59">
        <v>200099330</v>
      </c>
      <c r="C5052" s="59" t="s">
        <v>5271</v>
      </c>
      <c r="D5052" s="59" t="s">
        <v>5282</v>
      </c>
      <c r="E5052" s="60" t="s">
        <v>5284</v>
      </c>
      <c r="F5052" s="60"/>
      <c r="G5052" s="60"/>
      <c r="H5052" s="60"/>
      <c r="I5052" s="59">
        <f t="shared" si="83"/>
        <v>23</v>
      </c>
      <c r="J5052" s="59" t="s">
        <v>1613</v>
      </c>
      <c r="K5052" s="61"/>
      <c r="L5052" s="62" t="s">
        <v>6737</v>
      </c>
      <c r="M5052" s="62" t="s">
        <v>5284</v>
      </c>
      <c r="N5052" s="72" t="str">
        <f>VLOOKUP(M5052,'Hulpblad KAR-parser'!A:C,2,FALSE)</f>
        <v>Soort overlast</v>
      </c>
      <c r="O5052" s="72" t="str">
        <f>IF(VLOOKUP(M5052,'Hulpblad KAR-parser'!A:C,3,FALSE)="","",VLOOKUP(M5052,'Hulpblad KAR-parser'!A:C,3,FALSE))</f>
        <v>Crossen</v>
      </c>
      <c r="P5052" s="136" t="str">
        <f>IF(CONCATENATE(C5052,D5052)="","",VLOOKUP(CONCATENATE(C5052,D5052),Karakteristieken!AQ:AQ,1,FALSE))</f>
        <v>Soort overlastCrossen</v>
      </c>
    </row>
    <row r="5053" spans="1:16" x14ac:dyDescent="0.25">
      <c r="A5053" s="59"/>
      <c r="B5053" s="59"/>
      <c r="C5053" s="59"/>
      <c r="D5053" s="59"/>
      <c r="E5053" s="60" t="s">
        <v>11102</v>
      </c>
      <c r="F5053" s="60"/>
      <c r="G5053" s="60" t="s">
        <v>5284</v>
      </c>
      <c r="H5053" s="60"/>
      <c r="I5053" s="59">
        <f t="shared" si="83"/>
        <v>6</v>
      </c>
      <c r="J5053" s="59" t="s">
        <v>1561</v>
      </c>
      <c r="K5053" s="61"/>
      <c r="L5053" s="62" t="s">
        <v>6737</v>
      </c>
      <c r="M5053" s="62" t="s">
        <v>5284</v>
      </c>
      <c r="N5053" s="72" t="str">
        <f>VLOOKUP(M5053,'Hulpblad KAR-parser'!A:C,2,FALSE)</f>
        <v>Soort overlast</v>
      </c>
      <c r="O5053" s="72" t="str">
        <f>IF(VLOOKUP(M5053,'Hulpblad KAR-parser'!A:C,3,FALSE)="","",VLOOKUP(M5053,'Hulpblad KAR-parser'!A:C,3,FALSE))</f>
        <v>Crossen</v>
      </c>
      <c r="P5053" s="136" t="str">
        <f>IF(CONCATENATE(C5053,D5053)="","",VLOOKUP(CONCATENATE(C5053,D5053),Karakteristieken!AQ:AQ,1,FALSE))</f>
        <v/>
      </c>
    </row>
    <row r="5054" spans="1:16" x14ac:dyDescent="0.25">
      <c r="A5054" s="59">
        <v>200110991</v>
      </c>
      <c r="B5054" s="59">
        <v>200099331</v>
      </c>
      <c r="C5054" s="59" t="s">
        <v>5271</v>
      </c>
      <c r="D5054" s="59" t="s">
        <v>5285</v>
      </c>
      <c r="E5054" s="60" t="s">
        <v>5287</v>
      </c>
      <c r="F5054" s="60"/>
      <c r="G5054" s="60"/>
      <c r="H5054" s="60"/>
      <c r="I5054" s="59">
        <f t="shared" si="83"/>
        <v>28</v>
      </c>
      <c r="J5054" s="59" t="s">
        <v>1613</v>
      </c>
      <c r="K5054" s="61"/>
      <c r="L5054" s="62" t="s">
        <v>6737</v>
      </c>
      <c r="M5054" s="62" t="s">
        <v>5287</v>
      </c>
      <c r="N5054" s="72" t="str">
        <f>VLOOKUP(M5054,'Hulpblad KAR-parser'!A:C,2,FALSE)</f>
        <v>Soort overlast</v>
      </c>
      <c r="O5054" s="72" t="str">
        <f>IF(VLOOKUP(M5054,'Hulpblad KAR-parser'!A:C,3,FALSE)="","",VLOOKUP(M5054,'Hulpblad KAR-parser'!A:C,3,FALSE))</f>
        <v>Dronkenschap</v>
      </c>
      <c r="P5054" s="136" t="str">
        <f>IF(CONCATENATE(C5054,D5054)="","",VLOOKUP(CONCATENATE(C5054,D5054),Karakteristieken!AQ:AQ,1,FALSE))</f>
        <v>Soort overlastDronkenschap</v>
      </c>
    </row>
    <row r="5055" spans="1:16" x14ac:dyDescent="0.25">
      <c r="A5055" s="59"/>
      <c r="B5055" s="59"/>
      <c r="C5055" s="59"/>
      <c r="D5055" s="59"/>
      <c r="E5055" s="60" t="s">
        <v>11103</v>
      </c>
      <c r="F5055" s="60"/>
      <c r="G5055" s="60" t="s">
        <v>5287</v>
      </c>
      <c r="H5055" s="60"/>
      <c r="I5055" s="59">
        <f t="shared" si="83"/>
        <v>6</v>
      </c>
      <c r="J5055" s="59" t="s">
        <v>1561</v>
      </c>
      <c r="K5055" s="61"/>
      <c r="L5055" s="62" t="s">
        <v>6737</v>
      </c>
      <c r="M5055" s="62" t="s">
        <v>5287</v>
      </c>
      <c r="N5055" s="72" t="str">
        <f>VLOOKUP(M5055,'Hulpblad KAR-parser'!A:C,2,FALSE)</f>
        <v>Soort overlast</v>
      </c>
      <c r="O5055" s="72" t="str">
        <f>IF(VLOOKUP(M5055,'Hulpblad KAR-parser'!A:C,3,FALSE)="","",VLOOKUP(M5055,'Hulpblad KAR-parser'!A:C,3,FALSE))</f>
        <v>Dronkenschap</v>
      </c>
      <c r="P5055" s="136" t="str">
        <f>IF(CONCATENATE(C5055,D5055)="","",VLOOKUP(CONCATENATE(C5055,D5055),Karakteristieken!AQ:AQ,1,FALSE))</f>
        <v/>
      </c>
    </row>
    <row r="5056" spans="1:16" x14ac:dyDescent="0.25">
      <c r="A5056" s="59">
        <v>200110992</v>
      </c>
      <c r="B5056" s="59">
        <v>200099332</v>
      </c>
      <c r="C5056" s="59" t="s">
        <v>5271</v>
      </c>
      <c r="D5056" s="59" t="s">
        <v>5288</v>
      </c>
      <c r="E5056" s="60" t="s">
        <v>5290</v>
      </c>
      <c r="F5056" s="60"/>
      <c r="G5056" s="60"/>
      <c r="H5056" s="60"/>
      <c r="I5056" s="59">
        <f t="shared" si="83"/>
        <v>28</v>
      </c>
      <c r="J5056" s="59" t="s">
        <v>1613</v>
      </c>
      <c r="K5056" s="61"/>
      <c r="L5056" s="62" t="s">
        <v>6737</v>
      </c>
      <c r="M5056" s="62" t="s">
        <v>5290</v>
      </c>
      <c r="N5056" s="72" t="str">
        <f>VLOOKUP(M5056,'Hulpblad KAR-parser'!A:C,2,FALSE)</f>
        <v>Soort overlast</v>
      </c>
      <c r="O5056" s="72" t="str">
        <f>IF(VLOOKUP(M5056,'Hulpblad KAR-parser'!A:C,3,FALSE)="","",VLOOKUP(M5056,'Hulpblad KAR-parser'!A:C,3,FALSE))</f>
        <v>Drugsgebruik</v>
      </c>
      <c r="P5056" s="136" t="str">
        <f>IF(CONCATENATE(C5056,D5056)="","",VLOOKUP(CONCATENATE(C5056,D5056),Karakteristieken!AQ:AQ,1,FALSE))</f>
        <v>Soort overlastDrugsgebruik</v>
      </c>
    </row>
    <row r="5057" spans="1:16" x14ac:dyDescent="0.25">
      <c r="A5057" s="59"/>
      <c r="B5057" s="59"/>
      <c r="C5057" s="59"/>
      <c r="D5057" s="59"/>
      <c r="E5057" s="60" t="s">
        <v>11104</v>
      </c>
      <c r="F5057" s="60"/>
      <c r="G5057" s="60" t="s">
        <v>5290</v>
      </c>
      <c r="H5057" s="60"/>
      <c r="I5057" s="59">
        <f t="shared" si="83"/>
        <v>6</v>
      </c>
      <c r="J5057" s="59" t="s">
        <v>1561</v>
      </c>
      <c r="K5057" s="61"/>
      <c r="L5057" s="62" t="s">
        <v>6737</v>
      </c>
      <c r="M5057" s="62" t="s">
        <v>5290</v>
      </c>
      <c r="N5057" s="72" t="str">
        <f>VLOOKUP(M5057,'Hulpblad KAR-parser'!A:C,2,FALSE)</f>
        <v>Soort overlast</v>
      </c>
      <c r="O5057" s="72" t="str">
        <f>IF(VLOOKUP(M5057,'Hulpblad KAR-parser'!A:C,3,FALSE)="","",VLOOKUP(M5057,'Hulpblad KAR-parser'!A:C,3,FALSE))</f>
        <v>Drugsgebruik</v>
      </c>
      <c r="P5057" s="136" t="str">
        <f>IF(CONCATENATE(C5057,D5057)="","",VLOOKUP(CONCATENATE(C5057,D5057),Karakteristieken!AQ:AQ,1,FALSE))</f>
        <v/>
      </c>
    </row>
    <row r="5058" spans="1:16" x14ac:dyDescent="0.25">
      <c r="A5058" s="59">
        <v>200110993</v>
      </c>
      <c r="B5058" s="59">
        <v>200099333</v>
      </c>
      <c r="C5058" s="59" t="s">
        <v>5271</v>
      </c>
      <c r="D5058" s="59" t="s">
        <v>5291</v>
      </c>
      <c r="E5058" s="60" t="s">
        <v>5293</v>
      </c>
      <c r="F5058" s="60"/>
      <c r="G5058" s="60"/>
      <c r="H5058" s="60"/>
      <c r="I5058" s="59">
        <f t="shared" si="83"/>
        <v>27</v>
      </c>
      <c r="J5058" s="59" t="s">
        <v>1613</v>
      </c>
      <c r="K5058" s="61"/>
      <c r="L5058" s="62" t="s">
        <v>6737</v>
      </c>
      <c r="M5058" s="62" t="s">
        <v>5293</v>
      </c>
      <c r="N5058" s="72" t="str">
        <f>VLOOKUP(M5058,'Hulpblad KAR-parser'!A:C,2,FALSE)</f>
        <v>Soort overlast</v>
      </c>
      <c r="O5058" s="72" t="str">
        <f>IF(VLOOKUP(M5058,'Hulpblad KAR-parser'!A:C,3,FALSE)="","",VLOOKUP(M5058,'Hulpblad KAR-parser'!A:C,3,FALSE))</f>
        <v>Drugsrunner</v>
      </c>
      <c r="P5058" s="136" t="str">
        <f>IF(CONCATENATE(C5058,D5058)="","",VLOOKUP(CONCATENATE(C5058,D5058),Karakteristieken!AQ:AQ,1,FALSE))</f>
        <v>Soort overlastDrugsrunner</v>
      </c>
    </row>
    <row r="5059" spans="1:16" x14ac:dyDescent="0.25">
      <c r="A5059" s="59"/>
      <c r="B5059" s="59"/>
      <c r="C5059" s="59"/>
      <c r="D5059" s="59"/>
      <c r="E5059" s="60" t="s">
        <v>11105</v>
      </c>
      <c r="F5059" s="60"/>
      <c r="G5059" s="60" t="s">
        <v>5293</v>
      </c>
      <c r="H5059" s="60"/>
      <c r="I5059" s="59">
        <f t="shared" si="83"/>
        <v>6</v>
      </c>
      <c r="J5059" s="59" t="s">
        <v>1561</v>
      </c>
      <c r="K5059" s="61"/>
      <c r="L5059" s="62" t="s">
        <v>6737</v>
      </c>
      <c r="M5059" s="62" t="s">
        <v>5293</v>
      </c>
      <c r="N5059" s="72" t="str">
        <f>VLOOKUP(M5059,'Hulpblad KAR-parser'!A:C,2,FALSE)</f>
        <v>Soort overlast</v>
      </c>
      <c r="O5059" s="72" t="str">
        <f>IF(VLOOKUP(M5059,'Hulpblad KAR-parser'!A:C,3,FALSE)="","",VLOOKUP(M5059,'Hulpblad KAR-parser'!A:C,3,FALSE))</f>
        <v>Drugsrunner</v>
      </c>
      <c r="P5059" s="136" t="str">
        <f>IF(CONCATENATE(C5059,D5059)="","",VLOOKUP(CONCATENATE(C5059,D5059),Karakteristieken!AQ:AQ,1,FALSE))</f>
        <v/>
      </c>
    </row>
    <row r="5060" spans="1:16" x14ac:dyDescent="0.25">
      <c r="A5060" s="59">
        <v>200110994</v>
      </c>
      <c r="B5060" s="59">
        <v>200099334</v>
      </c>
      <c r="C5060" s="59" t="s">
        <v>5271</v>
      </c>
      <c r="D5060" s="59" t="s">
        <v>5294</v>
      </c>
      <c r="E5060" s="60" t="s">
        <v>5296</v>
      </c>
      <c r="F5060" s="60"/>
      <c r="G5060" s="60"/>
      <c r="H5060" s="60"/>
      <c r="I5060" s="59">
        <f t="shared" si="83"/>
        <v>25</v>
      </c>
      <c r="J5060" s="59" t="s">
        <v>1613</v>
      </c>
      <c r="K5060" s="61"/>
      <c r="L5060" s="62" t="s">
        <v>6737</v>
      </c>
      <c r="M5060" s="62" t="s">
        <v>5296</v>
      </c>
      <c r="N5060" s="72" t="str">
        <f>VLOOKUP(M5060,'Hulpblad KAR-parser'!A:C,2,FALSE)</f>
        <v>Soort overlast</v>
      </c>
      <c r="O5060" s="72" t="str">
        <f>IF(VLOOKUP(M5060,'Hulpblad KAR-parser'!A:C,3,FALSE)="","",VLOOKUP(M5060,'Hulpblad KAR-parser'!A:C,3,FALSE))</f>
        <v>Evenement</v>
      </c>
      <c r="P5060" s="136" t="str">
        <f>IF(CONCATENATE(C5060,D5060)="","",VLOOKUP(CONCATENATE(C5060,D5060),Karakteristieken!AQ:AQ,1,FALSE))</f>
        <v>Soort overlastEvenement</v>
      </c>
    </row>
    <row r="5061" spans="1:16" x14ac:dyDescent="0.25">
      <c r="A5061" s="59"/>
      <c r="B5061" s="59"/>
      <c r="C5061" s="59"/>
      <c r="D5061" s="59"/>
      <c r="E5061" s="60" t="s">
        <v>11106</v>
      </c>
      <c r="F5061" s="60"/>
      <c r="G5061" s="60" t="s">
        <v>5296</v>
      </c>
      <c r="H5061" s="60"/>
      <c r="I5061" s="59">
        <f t="shared" si="83"/>
        <v>6</v>
      </c>
      <c r="J5061" s="59" t="s">
        <v>1561</v>
      </c>
      <c r="K5061" s="61"/>
      <c r="L5061" s="62" t="s">
        <v>6737</v>
      </c>
      <c r="M5061" s="62" t="s">
        <v>5296</v>
      </c>
      <c r="N5061" s="72" t="str">
        <f>VLOOKUP(M5061,'Hulpblad KAR-parser'!A:C,2,FALSE)</f>
        <v>Soort overlast</v>
      </c>
      <c r="O5061" s="72" t="str">
        <f>IF(VLOOKUP(M5061,'Hulpblad KAR-parser'!A:C,3,FALSE)="","",VLOOKUP(M5061,'Hulpblad KAR-parser'!A:C,3,FALSE))</f>
        <v>Evenement</v>
      </c>
      <c r="P5061" s="136" t="str">
        <f>IF(CONCATENATE(C5061,D5061)="","",VLOOKUP(CONCATENATE(C5061,D5061),Karakteristieken!AQ:AQ,1,FALSE))</f>
        <v/>
      </c>
    </row>
    <row r="5062" spans="1:16" x14ac:dyDescent="0.25">
      <c r="A5062" s="59">
        <v>200110995</v>
      </c>
      <c r="B5062" s="59">
        <v>200099335</v>
      </c>
      <c r="C5062" s="59" t="s">
        <v>5271</v>
      </c>
      <c r="D5062" s="59" t="s">
        <v>5297</v>
      </c>
      <c r="E5062" s="60" t="s">
        <v>5299</v>
      </c>
      <c r="F5062" s="60"/>
      <c r="G5062" s="60"/>
      <c r="H5062" s="60"/>
      <c r="I5062" s="59">
        <f t="shared" si="83"/>
        <v>22</v>
      </c>
      <c r="J5062" s="59" t="s">
        <v>1613</v>
      </c>
      <c r="K5062" s="61"/>
      <c r="L5062" s="62" t="s">
        <v>6737</v>
      </c>
      <c r="M5062" s="62" t="s">
        <v>5299</v>
      </c>
      <c r="N5062" s="72" t="str">
        <f>VLOOKUP(M5062,'Hulpblad KAR-parser'!A:C,2,FALSE)</f>
        <v>Soort overlast</v>
      </c>
      <c r="O5062" s="72" t="str">
        <f>IF(VLOOKUP(M5062,'Hulpblad KAR-parser'!A:C,3,FALSE)="","",VLOOKUP(M5062,'Hulpblad KAR-parser'!A:C,3,FALSE))</f>
        <v>Gluren</v>
      </c>
      <c r="P5062" s="136" t="str">
        <f>IF(CONCATENATE(C5062,D5062)="","",VLOOKUP(CONCATENATE(C5062,D5062),Karakteristieken!AQ:AQ,1,FALSE))</f>
        <v>Soort overlastGluren</v>
      </c>
    </row>
    <row r="5063" spans="1:16" x14ac:dyDescent="0.25">
      <c r="A5063" s="59"/>
      <c r="B5063" s="59"/>
      <c r="C5063" s="59"/>
      <c r="D5063" s="59"/>
      <c r="E5063" s="60" t="s">
        <v>11107</v>
      </c>
      <c r="F5063" s="60"/>
      <c r="G5063" s="60" t="s">
        <v>5299</v>
      </c>
      <c r="H5063" s="60"/>
      <c r="I5063" s="59">
        <f t="shared" si="83"/>
        <v>6</v>
      </c>
      <c r="J5063" s="59" t="s">
        <v>1561</v>
      </c>
      <c r="K5063" s="61"/>
      <c r="L5063" s="62" t="s">
        <v>6737</v>
      </c>
      <c r="M5063" s="62" t="s">
        <v>5299</v>
      </c>
      <c r="N5063" s="72" t="str">
        <f>VLOOKUP(M5063,'Hulpblad KAR-parser'!A:C,2,FALSE)</f>
        <v>Soort overlast</v>
      </c>
      <c r="O5063" s="72" t="str">
        <f>IF(VLOOKUP(M5063,'Hulpblad KAR-parser'!A:C,3,FALSE)="","",VLOOKUP(M5063,'Hulpblad KAR-parser'!A:C,3,FALSE))</f>
        <v>Gluren</v>
      </c>
      <c r="P5063" s="136" t="str">
        <f>IF(CONCATENATE(C5063,D5063)="","",VLOOKUP(CONCATENATE(C5063,D5063),Karakteristieken!AQ:AQ,1,FALSE))</f>
        <v/>
      </c>
    </row>
    <row r="5064" spans="1:16" x14ac:dyDescent="0.25">
      <c r="A5064" s="59">
        <v>200110996</v>
      </c>
      <c r="B5064" s="59">
        <v>200099336</v>
      </c>
      <c r="C5064" s="59" t="s">
        <v>5271</v>
      </c>
      <c r="D5064" s="59" t="s">
        <v>5300</v>
      </c>
      <c r="E5064" s="60" t="s">
        <v>5302</v>
      </c>
      <c r="F5064" s="60"/>
      <c r="G5064" s="60"/>
      <c r="H5064" s="60"/>
      <c r="I5064" s="59">
        <f t="shared" si="83"/>
        <v>22</v>
      </c>
      <c r="J5064" s="59" t="s">
        <v>1613</v>
      </c>
      <c r="K5064" s="61"/>
      <c r="L5064" s="62" t="s">
        <v>6737</v>
      </c>
      <c r="M5064" s="62" t="s">
        <v>5302</v>
      </c>
      <c r="N5064" s="72" t="str">
        <f>VLOOKUP(M5064,'Hulpblad KAR-parser'!A:C,2,FALSE)</f>
        <v>Soort overlast</v>
      </c>
      <c r="O5064" s="72" t="str">
        <f>IF(VLOOKUP(M5064,'Hulpblad KAR-parser'!A:C,3,FALSE)="","",VLOOKUP(M5064,'Hulpblad KAR-parser'!A:C,3,FALSE))</f>
        <v>Hijgen</v>
      </c>
      <c r="P5064" s="136" t="str">
        <f>IF(CONCATENATE(C5064,D5064)="","",VLOOKUP(CONCATENATE(C5064,D5064),Karakteristieken!AQ:AQ,1,FALSE))</f>
        <v>Soort overlastHijgen</v>
      </c>
    </row>
    <row r="5065" spans="1:16" x14ac:dyDescent="0.25">
      <c r="A5065" s="59"/>
      <c r="B5065" s="59"/>
      <c r="C5065" s="59"/>
      <c r="D5065" s="59"/>
      <c r="E5065" s="60" t="s">
        <v>11108</v>
      </c>
      <c r="F5065" s="60"/>
      <c r="G5065" s="60" t="s">
        <v>5302</v>
      </c>
      <c r="H5065" s="60"/>
      <c r="I5065" s="59">
        <f t="shared" si="83"/>
        <v>6</v>
      </c>
      <c r="J5065" s="59" t="s">
        <v>1561</v>
      </c>
      <c r="K5065" s="61"/>
      <c r="L5065" s="62" t="s">
        <v>6737</v>
      </c>
      <c r="M5065" s="62" t="s">
        <v>5302</v>
      </c>
      <c r="N5065" s="72" t="str">
        <f>VLOOKUP(M5065,'Hulpblad KAR-parser'!A:C,2,FALSE)</f>
        <v>Soort overlast</v>
      </c>
      <c r="O5065" s="72" t="str">
        <f>IF(VLOOKUP(M5065,'Hulpblad KAR-parser'!A:C,3,FALSE)="","",VLOOKUP(M5065,'Hulpblad KAR-parser'!A:C,3,FALSE))</f>
        <v>Hijgen</v>
      </c>
      <c r="P5065" s="136" t="str">
        <f>IF(CONCATENATE(C5065,D5065)="","",VLOOKUP(CONCATENATE(C5065,D5065),Karakteristieken!AQ:AQ,1,FALSE))</f>
        <v/>
      </c>
    </row>
    <row r="5066" spans="1:16" x14ac:dyDescent="0.25">
      <c r="A5066" s="59">
        <v>200110997</v>
      </c>
      <c r="B5066" s="59">
        <v>200099337</v>
      </c>
      <c r="C5066" s="59" t="s">
        <v>5271</v>
      </c>
      <c r="D5066" s="59" t="s">
        <v>5303</v>
      </c>
      <c r="E5066" s="60" t="s">
        <v>5305</v>
      </c>
      <c r="F5066" s="60"/>
      <c r="G5066" s="60"/>
      <c r="H5066" s="60"/>
      <c r="I5066" s="59">
        <f t="shared" si="83"/>
        <v>26</v>
      </c>
      <c r="J5066" s="59" t="s">
        <v>1613</v>
      </c>
      <c r="K5066" s="61"/>
      <c r="L5066" s="62" t="s">
        <v>6737</v>
      </c>
      <c r="M5066" s="62" t="s">
        <v>5305</v>
      </c>
      <c r="N5066" s="72" t="str">
        <f>VLOOKUP(M5066,'Hulpblad KAR-parser'!A:C,2,FALSE)</f>
        <v>Soort overlast</v>
      </c>
      <c r="O5066" s="72" t="str">
        <f>IF(VLOOKUP(M5066,'Hulpblad KAR-parser'!A:C,3,FALSE)="","",VLOOKUP(M5066,'Hulpblad KAR-parser'!A:C,3,FALSE))</f>
        <v>Hondenpoep</v>
      </c>
      <c r="P5066" s="136" t="str">
        <f>IF(CONCATENATE(C5066,D5066)="","",VLOOKUP(CONCATENATE(C5066,D5066),Karakteristieken!AQ:AQ,1,FALSE))</f>
        <v>Soort overlastHondenpoep</v>
      </c>
    </row>
    <row r="5067" spans="1:16" x14ac:dyDescent="0.25">
      <c r="A5067" s="59"/>
      <c r="B5067" s="59"/>
      <c r="C5067" s="59"/>
      <c r="D5067" s="59"/>
      <c r="E5067" s="60" t="s">
        <v>11109</v>
      </c>
      <c r="F5067" s="60"/>
      <c r="G5067" s="60" t="s">
        <v>5305</v>
      </c>
      <c r="H5067" s="60"/>
      <c r="I5067" s="59">
        <f t="shared" si="83"/>
        <v>6</v>
      </c>
      <c r="J5067" s="59" t="s">
        <v>1561</v>
      </c>
      <c r="K5067" s="61"/>
      <c r="L5067" s="62" t="s">
        <v>6737</v>
      </c>
      <c r="M5067" s="62" t="s">
        <v>5305</v>
      </c>
      <c r="N5067" s="72" t="str">
        <f>VLOOKUP(M5067,'Hulpblad KAR-parser'!A:C,2,FALSE)</f>
        <v>Soort overlast</v>
      </c>
      <c r="O5067" s="72" t="str">
        <f>IF(VLOOKUP(M5067,'Hulpblad KAR-parser'!A:C,3,FALSE)="","",VLOOKUP(M5067,'Hulpblad KAR-parser'!A:C,3,FALSE))</f>
        <v>Hondenpoep</v>
      </c>
      <c r="P5067" s="136" t="str">
        <f>IF(CONCATENATE(C5067,D5067)="","",VLOOKUP(CONCATENATE(C5067,D5067),Karakteristieken!AQ:AQ,1,FALSE))</f>
        <v/>
      </c>
    </row>
    <row r="5068" spans="1:16" x14ac:dyDescent="0.25">
      <c r="A5068" s="59">
        <v>200110998</v>
      </c>
      <c r="B5068" s="59">
        <v>200099338</v>
      </c>
      <c r="C5068" s="59" t="s">
        <v>5271</v>
      </c>
      <c r="D5068" s="59" t="s">
        <v>5306</v>
      </c>
      <c r="E5068" s="60" t="s">
        <v>5308</v>
      </c>
      <c r="F5068" s="60"/>
      <c r="G5068" s="60"/>
      <c r="H5068" s="60"/>
      <c r="I5068" s="59">
        <f t="shared" si="83"/>
        <v>22</v>
      </c>
      <c r="J5068" s="59" t="s">
        <v>1613</v>
      </c>
      <c r="K5068" s="61"/>
      <c r="L5068" s="62" t="s">
        <v>6737</v>
      </c>
      <c r="M5068" s="62" t="s">
        <v>5308</v>
      </c>
      <c r="N5068" s="72" t="str">
        <f>VLOOKUP(M5068,'Hulpblad KAR-parser'!A:C,2,FALSE)</f>
        <v>Soort overlast</v>
      </c>
      <c r="O5068" s="72" t="str">
        <f>IF(VLOOKUP(M5068,'Hulpblad KAR-parser'!A:C,3,FALSE)="","",VLOOKUP(M5068,'Hulpblad KAR-parser'!A:C,3,FALSE))</f>
        <v>Muziek</v>
      </c>
      <c r="P5068" s="136" t="str">
        <f>IF(CONCATENATE(C5068,D5068)="","",VLOOKUP(CONCATENATE(C5068,D5068),Karakteristieken!AQ:AQ,1,FALSE))</f>
        <v>Soort overlastMuziek</v>
      </c>
    </row>
    <row r="5069" spans="1:16" x14ac:dyDescent="0.25">
      <c r="A5069" s="59"/>
      <c r="B5069" s="59"/>
      <c r="C5069" s="59"/>
      <c r="D5069" s="59"/>
      <c r="E5069" s="60" t="s">
        <v>11110</v>
      </c>
      <c r="F5069" s="60"/>
      <c r="G5069" s="60" t="s">
        <v>5308</v>
      </c>
      <c r="H5069" s="60"/>
      <c r="I5069" s="59">
        <f t="shared" si="83"/>
        <v>6</v>
      </c>
      <c r="J5069" s="59" t="s">
        <v>1561</v>
      </c>
      <c r="K5069" s="61"/>
      <c r="L5069" s="62" t="s">
        <v>6737</v>
      </c>
      <c r="M5069" s="62" t="s">
        <v>5308</v>
      </c>
      <c r="N5069" s="72" t="str">
        <f>VLOOKUP(M5069,'Hulpblad KAR-parser'!A:C,2,FALSE)</f>
        <v>Soort overlast</v>
      </c>
      <c r="O5069" s="72" t="str">
        <f>IF(VLOOKUP(M5069,'Hulpblad KAR-parser'!A:C,3,FALSE)="","",VLOOKUP(M5069,'Hulpblad KAR-parser'!A:C,3,FALSE))</f>
        <v>Muziek</v>
      </c>
      <c r="P5069" s="136" t="str">
        <f>IF(CONCATENATE(C5069,D5069)="","",VLOOKUP(CONCATENATE(C5069,D5069),Karakteristieken!AQ:AQ,1,FALSE))</f>
        <v/>
      </c>
    </row>
    <row r="5070" spans="1:16" x14ac:dyDescent="0.25">
      <c r="A5070" s="59">
        <v>200110999</v>
      </c>
      <c r="B5070" s="59">
        <v>200099339</v>
      </c>
      <c r="C5070" s="59" t="s">
        <v>5271</v>
      </c>
      <c r="D5070" s="59" t="s">
        <v>5309</v>
      </c>
      <c r="E5070" s="60" t="s">
        <v>5311</v>
      </c>
      <c r="F5070" s="60"/>
      <c r="G5070" s="60"/>
      <c r="H5070" s="60"/>
      <c r="I5070" s="59">
        <f t="shared" si="83"/>
        <v>26</v>
      </c>
      <c r="J5070" s="59" t="s">
        <v>1613</v>
      </c>
      <c r="K5070" s="61"/>
      <c r="L5070" s="62" t="s">
        <v>6737</v>
      </c>
      <c r="M5070" s="62" t="s">
        <v>5311</v>
      </c>
      <c r="N5070" s="72" t="str">
        <f>VLOOKUP(M5070,'Hulpblad KAR-parser'!A:C,2,FALSE)</f>
        <v>Soort overlast</v>
      </c>
      <c r="O5070" s="72" t="str">
        <f>IF(VLOOKUP(M5070,'Hulpblad KAR-parser'!A:C,3,FALSE)="","",VLOOKUP(M5070,'Hulpblad KAR-parser'!A:C,3,FALSE))</f>
        <v>Muzikanten</v>
      </c>
      <c r="P5070" s="136" t="str">
        <f>IF(CONCATENATE(C5070,D5070)="","",VLOOKUP(CONCATENATE(C5070,D5070),Karakteristieken!AQ:AQ,1,FALSE))</f>
        <v>Soort overlastMuzikanten</v>
      </c>
    </row>
    <row r="5071" spans="1:16" x14ac:dyDescent="0.25">
      <c r="A5071" s="59"/>
      <c r="B5071" s="59"/>
      <c r="C5071" s="59"/>
      <c r="D5071" s="59"/>
      <c r="E5071" s="60" t="s">
        <v>11111</v>
      </c>
      <c r="F5071" s="60"/>
      <c r="G5071" s="60" t="s">
        <v>5311</v>
      </c>
      <c r="H5071" s="60"/>
      <c r="I5071" s="59">
        <f t="shared" si="83"/>
        <v>6</v>
      </c>
      <c r="J5071" s="59" t="s">
        <v>1561</v>
      </c>
      <c r="K5071" s="61"/>
      <c r="L5071" s="62" t="s">
        <v>6737</v>
      </c>
      <c r="M5071" s="62" t="s">
        <v>5311</v>
      </c>
      <c r="N5071" s="72" t="str">
        <f>VLOOKUP(M5071,'Hulpblad KAR-parser'!A:C,2,FALSE)</f>
        <v>Soort overlast</v>
      </c>
      <c r="O5071" s="72" t="str">
        <f>IF(VLOOKUP(M5071,'Hulpblad KAR-parser'!A:C,3,FALSE)="","",VLOOKUP(M5071,'Hulpblad KAR-parser'!A:C,3,FALSE))</f>
        <v>Muzikanten</v>
      </c>
      <c r="P5071" s="136" t="str">
        <f>IF(CONCATENATE(C5071,D5071)="","",VLOOKUP(CONCATENATE(C5071,D5071),Karakteristieken!AQ:AQ,1,FALSE))</f>
        <v/>
      </c>
    </row>
    <row r="5072" spans="1:16" x14ac:dyDescent="0.25">
      <c r="A5072" s="59">
        <v>200111000</v>
      </c>
      <c r="B5072" s="59">
        <v>200099340</v>
      </c>
      <c r="C5072" s="59" t="s">
        <v>5271</v>
      </c>
      <c r="D5072" s="59" t="s">
        <v>5312</v>
      </c>
      <c r="E5072" s="60" t="s">
        <v>5314</v>
      </c>
      <c r="F5072" s="60"/>
      <c r="G5072" s="60"/>
      <c r="H5072" s="60"/>
      <c r="I5072" s="59">
        <f t="shared" si="83"/>
        <v>27</v>
      </c>
      <c r="J5072" s="59" t="s">
        <v>1613</v>
      </c>
      <c r="K5072" s="61"/>
      <c r="L5072" s="62" t="s">
        <v>6737</v>
      </c>
      <c r="M5072" s="62" t="s">
        <v>5314</v>
      </c>
      <c r="N5072" s="72" t="str">
        <f>VLOOKUP(M5072,'Hulpblad KAR-parser'!A:C,2,FALSE)</f>
        <v>Soort overlast</v>
      </c>
      <c r="O5072" s="72" t="str">
        <f>IF(VLOOKUP(M5072,'Hulpblad KAR-parser'!A:C,3,FALSE)="","",VLOOKUP(M5072,'Hulpblad KAR-parser'!A:C,3,FALSE))</f>
        <v>Relationeel</v>
      </c>
      <c r="P5072" s="136" t="str">
        <f>IF(CONCATENATE(C5072,D5072)="","",VLOOKUP(CONCATENATE(C5072,D5072),Karakteristieken!AQ:AQ,1,FALSE))</f>
        <v>Soort overlastRelationeel</v>
      </c>
    </row>
    <row r="5073" spans="1:16" x14ac:dyDescent="0.25">
      <c r="A5073" s="59"/>
      <c r="B5073" s="59"/>
      <c r="C5073" s="59"/>
      <c r="D5073" s="59"/>
      <c r="E5073" s="60" t="s">
        <v>11112</v>
      </c>
      <c r="F5073" s="60"/>
      <c r="G5073" s="60" t="s">
        <v>5314</v>
      </c>
      <c r="H5073" s="60"/>
      <c r="I5073" s="59">
        <f t="shared" si="83"/>
        <v>6</v>
      </c>
      <c r="J5073" s="59" t="s">
        <v>1561</v>
      </c>
      <c r="K5073" s="61"/>
      <c r="L5073" s="62" t="s">
        <v>6737</v>
      </c>
      <c r="M5073" s="62" t="s">
        <v>5314</v>
      </c>
      <c r="N5073" s="72" t="str">
        <f>VLOOKUP(M5073,'Hulpblad KAR-parser'!A:C,2,FALSE)</f>
        <v>Soort overlast</v>
      </c>
      <c r="O5073" s="72" t="str">
        <f>IF(VLOOKUP(M5073,'Hulpblad KAR-parser'!A:C,3,FALSE)="","",VLOOKUP(M5073,'Hulpblad KAR-parser'!A:C,3,FALSE))</f>
        <v>Relationeel</v>
      </c>
      <c r="P5073" s="136" t="str">
        <f>IF(CONCATENATE(C5073,D5073)="","",VLOOKUP(CONCATENATE(C5073,D5073),Karakteristieken!AQ:AQ,1,FALSE))</f>
        <v/>
      </c>
    </row>
    <row r="5074" spans="1:16" x14ac:dyDescent="0.25">
      <c r="A5074" s="59">
        <v>200111001</v>
      </c>
      <c r="B5074" s="59">
        <v>200099341</v>
      </c>
      <c r="C5074" s="59" t="s">
        <v>5271</v>
      </c>
      <c r="D5074" s="59" t="s">
        <v>5315</v>
      </c>
      <c r="E5074" s="60" t="s">
        <v>5317</v>
      </c>
      <c r="F5074" s="60"/>
      <c r="G5074" s="60"/>
      <c r="H5074" s="60"/>
      <c r="I5074" s="59">
        <f t="shared" si="83"/>
        <v>20</v>
      </c>
      <c r="J5074" s="59" t="s">
        <v>1613</v>
      </c>
      <c r="K5074" s="61"/>
      <c r="L5074" s="62" t="s">
        <v>6737</v>
      </c>
      <c r="M5074" s="62" t="s">
        <v>5317</v>
      </c>
      <c r="N5074" s="72" t="str">
        <f>VLOOKUP(M5074,'Hulpblad KAR-parser'!A:C,2,FALSE)</f>
        <v>Soort overlast</v>
      </c>
      <c r="O5074" s="72" t="str">
        <f>IF(VLOOKUP(M5074,'Hulpblad KAR-parser'!A:C,3,FALSE)="","",VLOOKUP(M5074,'Hulpblad KAR-parser'!A:C,3,FALSE))</f>
        <v>Rook</v>
      </c>
      <c r="P5074" s="136" t="str">
        <f>IF(CONCATENATE(C5074,D5074)="","",VLOOKUP(CONCATENATE(C5074,D5074),Karakteristieken!AQ:AQ,1,FALSE))</f>
        <v>Soort overlastRook</v>
      </c>
    </row>
    <row r="5075" spans="1:16" x14ac:dyDescent="0.25">
      <c r="A5075" s="59"/>
      <c r="B5075" s="59"/>
      <c r="C5075" s="59"/>
      <c r="D5075" s="59"/>
      <c r="E5075" s="60" t="s">
        <v>11113</v>
      </c>
      <c r="F5075" s="60"/>
      <c r="G5075" s="60" t="s">
        <v>5317</v>
      </c>
      <c r="H5075" s="60"/>
      <c r="I5075" s="59">
        <f t="shared" si="83"/>
        <v>5</v>
      </c>
      <c r="J5075" s="59" t="s">
        <v>1561</v>
      </c>
      <c r="K5075" s="61"/>
      <c r="L5075" s="62" t="s">
        <v>6737</v>
      </c>
      <c r="M5075" s="62" t="s">
        <v>5317</v>
      </c>
      <c r="N5075" s="72" t="str">
        <f>VLOOKUP(M5075,'Hulpblad KAR-parser'!A:C,2,FALSE)</f>
        <v>Soort overlast</v>
      </c>
      <c r="O5075" s="72" t="str">
        <f>IF(VLOOKUP(M5075,'Hulpblad KAR-parser'!A:C,3,FALSE)="","",VLOOKUP(M5075,'Hulpblad KAR-parser'!A:C,3,FALSE))</f>
        <v>Rook</v>
      </c>
      <c r="P5075" s="136" t="str">
        <f>IF(CONCATENATE(C5075,D5075)="","",VLOOKUP(CONCATENATE(C5075,D5075),Karakteristieken!AQ:AQ,1,FALSE))</f>
        <v/>
      </c>
    </row>
    <row r="5076" spans="1:16" x14ac:dyDescent="0.25">
      <c r="A5076" s="59">
        <v>200111002</v>
      </c>
      <c r="B5076" s="59">
        <v>200099342</v>
      </c>
      <c r="C5076" s="59" t="s">
        <v>5271</v>
      </c>
      <c r="D5076" s="59" t="s">
        <v>5318</v>
      </c>
      <c r="E5076" s="60" t="s">
        <v>5320</v>
      </c>
      <c r="F5076" s="60"/>
      <c r="G5076" s="60"/>
      <c r="H5076" s="60"/>
      <c r="I5076" s="59">
        <f t="shared" si="83"/>
        <v>26</v>
      </c>
      <c r="J5076" s="59" t="s">
        <v>1613</v>
      </c>
      <c r="K5076" s="61"/>
      <c r="L5076" s="62" t="s">
        <v>6737</v>
      </c>
      <c r="M5076" s="62" t="s">
        <v>5320</v>
      </c>
      <c r="N5076" s="72" t="str">
        <f>VLOOKUP(M5076,'Hulpblad KAR-parser'!A:C,2,FALSE)</f>
        <v>Soort overlast</v>
      </c>
      <c r="O5076" s="72" t="str">
        <f>IF(VLOOKUP(M5076,'Hulpblad KAR-parser'!A:C,3,FALSE)="","",VLOOKUP(M5076,'Hulpblad KAR-parser'!A:C,3,FALSE))</f>
        <v>Sneeuw/IJs</v>
      </c>
      <c r="P5076" s="136" t="str">
        <f>IF(CONCATENATE(C5076,D5076)="","",VLOOKUP(CONCATENATE(C5076,D5076),Karakteristieken!AQ:AQ,1,FALSE))</f>
        <v>Soort overlastSneeuw/IJs</v>
      </c>
    </row>
    <row r="5077" spans="1:16" x14ac:dyDescent="0.25">
      <c r="A5077" s="59"/>
      <c r="B5077" s="59"/>
      <c r="C5077" s="59"/>
      <c r="D5077" s="59"/>
      <c r="E5077" s="60" t="s">
        <v>11114</v>
      </c>
      <c r="F5077" s="60"/>
      <c r="G5077" s="60" t="s">
        <v>5320</v>
      </c>
      <c r="H5077" s="60"/>
      <c r="I5077" s="59">
        <f t="shared" si="83"/>
        <v>6</v>
      </c>
      <c r="J5077" s="59" t="s">
        <v>1561</v>
      </c>
      <c r="K5077" s="61"/>
      <c r="L5077" s="62" t="s">
        <v>6737</v>
      </c>
      <c r="M5077" s="62" t="s">
        <v>5320</v>
      </c>
      <c r="N5077" s="72" t="str">
        <f>VLOOKUP(M5077,'Hulpblad KAR-parser'!A:C,2,FALSE)</f>
        <v>Soort overlast</v>
      </c>
      <c r="O5077" s="72" t="str">
        <f>IF(VLOOKUP(M5077,'Hulpblad KAR-parser'!A:C,3,FALSE)="","",VLOOKUP(M5077,'Hulpblad KAR-parser'!A:C,3,FALSE))</f>
        <v>Sneeuw/IJs</v>
      </c>
      <c r="P5077" s="136" t="str">
        <f>IF(CONCATENATE(C5077,D5077)="","",VLOOKUP(CONCATENATE(C5077,D5077),Karakteristieken!AQ:AQ,1,FALSE))</f>
        <v/>
      </c>
    </row>
    <row r="5078" spans="1:16" x14ac:dyDescent="0.25">
      <c r="A5078" s="59">
        <v>200111003</v>
      </c>
      <c r="B5078" s="59">
        <v>200099343</v>
      </c>
      <c r="C5078" s="59" t="s">
        <v>5271</v>
      </c>
      <c r="D5078" s="59" t="s">
        <v>5321</v>
      </c>
      <c r="E5078" s="60" t="s">
        <v>5323</v>
      </c>
      <c r="F5078" s="60"/>
      <c r="G5078" s="60"/>
      <c r="H5078" s="60"/>
      <c r="I5078" s="59">
        <f t="shared" si="83"/>
        <v>26</v>
      </c>
      <c r="J5078" s="59" t="s">
        <v>1613</v>
      </c>
      <c r="K5078" s="61"/>
      <c r="L5078" s="62" t="s">
        <v>6737</v>
      </c>
      <c r="M5078" s="62" t="s">
        <v>5323</v>
      </c>
      <c r="N5078" s="72" t="str">
        <f>VLOOKUP(M5078,'Hulpblad KAR-parser'!A:C,2,FALSE)</f>
        <v>Soort overlast</v>
      </c>
      <c r="O5078" s="72" t="str">
        <f>IF(VLOOKUP(M5078,'Hulpblad KAR-parser'!A:C,3,FALSE)="","",VLOOKUP(M5078,'Hulpblad KAR-parser'!A:C,3,FALSE))</f>
        <v>Voetballen</v>
      </c>
      <c r="P5078" s="136" t="str">
        <f>IF(CONCATENATE(C5078,D5078)="","",VLOOKUP(CONCATENATE(C5078,D5078),Karakteristieken!AQ:AQ,1,FALSE))</f>
        <v>Soort overlastVoetballen</v>
      </c>
    </row>
    <row r="5079" spans="1:16" x14ac:dyDescent="0.25">
      <c r="A5079" s="59"/>
      <c r="B5079" s="59"/>
      <c r="C5079" s="59"/>
      <c r="D5079" s="59"/>
      <c r="E5079" s="60" t="s">
        <v>11115</v>
      </c>
      <c r="F5079" s="60"/>
      <c r="G5079" s="60" t="s">
        <v>5323</v>
      </c>
      <c r="H5079" s="60"/>
      <c r="I5079" s="59">
        <f t="shared" si="83"/>
        <v>6</v>
      </c>
      <c r="J5079" s="59" t="s">
        <v>1561</v>
      </c>
      <c r="K5079" s="61"/>
      <c r="L5079" s="62" t="s">
        <v>6737</v>
      </c>
      <c r="M5079" s="62" t="s">
        <v>5323</v>
      </c>
      <c r="N5079" s="72" t="str">
        <f>VLOOKUP(M5079,'Hulpblad KAR-parser'!A:C,2,FALSE)</f>
        <v>Soort overlast</v>
      </c>
      <c r="O5079" s="72" t="str">
        <f>IF(VLOOKUP(M5079,'Hulpblad KAR-parser'!A:C,3,FALSE)="","",VLOOKUP(M5079,'Hulpblad KAR-parser'!A:C,3,FALSE))</f>
        <v>Voetballen</v>
      </c>
      <c r="P5079" s="136" t="str">
        <f>IF(CONCATENATE(C5079,D5079)="","",VLOOKUP(CONCATENATE(C5079,D5079),Karakteristieken!AQ:AQ,1,FALSE))</f>
        <v/>
      </c>
    </row>
    <row r="5080" spans="1:16" x14ac:dyDescent="0.25">
      <c r="A5080" s="59">
        <v>200111004</v>
      </c>
      <c r="B5080" s="59">
        <v>200099344</v>
      </c>
      <c r="C5080" s="59" t="s">
        <v>5271</v>
      </c>
      <c r="D5080" s="59" t="s">
        <v>5324</v>
      </c>
      <c r="E5080" s="60" t="s">
        <v>5326</v>
      </c>
      <c r="F5080" s="60"/>
      <c r="G5080" s="60"/>
      <c r="H5080" s="60"/>
      <c r="I5080" s="59">
        <f t="shared" si="83"/>
        <v>20</v>
      </c>
      <c r="J5080" s="59" t="s">
        <v>1613</v>
      </c>
      <c r="K5080" s="61"/>
      <c r="L5080" s="62" t="s">
        <v>6737</v>
      </c>
      <c r="M5080" s="62" t="s">
        <v>5326</v>
      </c>
      <c r="N5080" s="72" t="str">
        <f>VLOOKUP(M5080,'Hulpblad KAR-parser'!A:C,2,FALSE)</f>
        <v>Soort overlast</v>
      </c>
      <c r="O5080" s="72" t="str">
        <f>IF(VLOOKUP(M5080,'Hulpblad KAR-parser'!A:C,3,FALSE)="","",VLOOKUP(M5080,'Hulpblad KAR-parser'!A:C,3,FALSE))</f>
        <v>Vuur</v>
      </c>
      <c r="P5080" s="136" t="str">
        <f>IF(CONCATENATE(C5080,D5080)="","",VLOOKUP(CONCATENATE(C5080,D5080),Karakteristieken!AQ:AQ,1,FALSE))</f>
        <v>Soort overlastVuur</v>
      </c>
    </row>
    <row r="5081" spans="1:16" x14ac:dyDescent="0.25">
      <c r="A5081" s="59"/>
      <c r="B5081" s="59"/>
      <c r="C5081" s="59"/>
      <c r="D5081" s="59"/>
      <c r="E5081" s="60" t="s">
        <v>11116</v>
      </c>
      <c r="F5081" s="60"/>
      <c r="G5081" s="60" t="s">
        <v>5326</v>
      </c>
      <c r="H5081" s="60"/>
      <c r="I5081" s="59">
        <f t="shared" si="83"/>
        <v>5</v>
      </c>
      <c r="J5081" s="59" t="s">
        <v>1561</v>
      </c>
      <c r="K5081" s="61"/>
      <c r="L5081" s="62" t="s">
        <v>6737</v>
      </c>
      <c r="M5081" s="62" t="s">
        <v>5326</v>
      </c>
      <c r="N5081" s="72" t="str">
        <f>VLOOKUP(M5081,'Hulpblad KAR-parser'!A:C,2,FALSE)</f>
        <v>Soort overlast</v>
      </c>
      <c r="O5081" s="72" t="str">
        <f>IF(VLOOKUP(M5081,'Hulpblad KAR-parser'!A:C,3,FALSE)="","",VLOOKUP(M5081,'Hulpblad KAR-parser'!A:C,3,FALSE))</f>
        <v>Vuur</v>
      </c>
      <c r="P5081" s="136" t="str">
        <f>IF(CONCATENATE(C5081,D5081)="","",VLOOKUP(CONCATENATE(C5081,D5081),Karakteristieken!AQ:AQ,1,FALSE))</f>
        <v/>
      </c>
    </row>
    <row r="5082" spans="1:16" x14ac:dyDescent="0.25">
      <c r="A5082" s="59">
        <v>200111005</v>
      </c>
      <c r="B5082" s="59">
        <v>200099345</v>
      </c>
      <c r="C5082" s="59" t="s">
        <v>5271</v>
      </c>
      <c r="D5082" s="59" t="s">
        <v>5327</v>
      </c>
      <c r="E5082" s="60" t="s">
        <v>5329</v>
      </c>
      <c r="F5082" s="60"/>
      <c r="G5082" s="60"/>
      <c r="H5082" s="60"/>
      <c r="I5082" s="59">
        <f t="shared" si="83"/>
        <v>26</v>
      </c>
      <c r="J5082" s="59" t="s">
        <v>1613</v>
      </c>
      <c r="K5082" s="61"/>
      <c r="L5082" s="62" t="s">
        <v>6737</v>
      </c>
      <c r="M5082" s="62" t="s">
        <v>5329</v>
      </c>
      <c r="N5082" s="72" t="str">
        <f>VLOOKUP(M5082,'Hulpblad KAR-parser'!A:C,2,FALSE)</f>
        <v>Soort overlast</v>
      </c>
      <c r="O5082" s="72" t="str">
        <f>IF(VLOOKUP(M5082,'Hulpblad KAR-parser'!A:C,3,FALSE)="","",VLOOKUP(M5082,'Hulpblad KAR-parser'!A:C,3,FALSE))</f>
        <v>Zwerfafval</v>
      </c>
      <c r="P5082" s="136" t="str">
        <f>IF(CONCATENATE(C5082,D5082)="","",VLOOKUP(CONCATENATE(C5082,D5082),Karakteristieken!AQ:AQ,1,FALSE))</f>
        <v>Soort overlastZwerfafval</v>
      </c>
    </row>
    <row r="5083" spans="1:16" x14ac:dyDescent="0.25">
      <c r="A5083" s="59"/>
      <c r="B5083" s="59"/>
      <c r="C5083" s="59"/>
      <c r="D5083" s="59"/>
      <c r="E5083" s="60" t="s">
        <v>11117</v>
      </c>
      <c r="F5083" s="60"/>
      <c r="G5083" s="60" t="s">
        <v>5329</v>
      </c>
      <c r="H5083" s="60"/>
      <c r="I5083" s="59">
        <f t="shared" si="83"/>
        <v>6</v>
      </c>
      <c r="J5083" s="59" t="s">
        <v>1561</v>
      </c>
      <c r="K5083" s="61"/>
      <c r="L5083" s="62" t="s">
        <v>6737</v>
      </c>
      <c r="M5083" s="62" t="s">
        <v>5329</v>
      </c>
      <c r="N5083" s="72" t="str">
        <f>VLOOKUP(M5083,'Hulpblad KAR-parser'!A:C,2,FALSE)</f>
        <v>Soort overlast</v>
      </c>
      <c r="O5083" s="72" t="str">
        <f>IF(VLOOKUP(M5083,'Hulpblad KAR-parser'!A:C,3,FALSE)="","",VLOOKUP(M5083,'Hulpblad KAR-parser'!A:C,3,FALSE))</f>
        <v>Zwerfafval</v>
      </c>
      <c r="P5083" s="136" t="str">
        <f>IF(CONCATENATE(C5083,D5083)="","",VLOOKUP(CONCATENATE(C5083,D5083),Karakteristieken!AQ:AQ,1,FALSE))</f>
        <v/>
      </c>
    </row>
    <row r="5084" spans="1:16" x14ac:dyDescent="0.25">
      <c r="A5084" s="59">
        <v>200111006</v>
      </c>
      <c r="B5084" s="59">
        <v>200099346</v>
      </c>
      <c r="C5084" s="59" t="s">
        <v>5271</v>
      </c>
      <c r="D5084" s="59" t="s">
        <v>5330</v>
      </c>
      <c r="E5084" s="60" t="s">
        <v>5332</v>
      </c>
      <c r="F5084" s="60"/>
      <c r="G5084" s="60"/>
      <c r="H5084" s="60"/>
      <c r="I5084" s="59">
        <f t="shared" si="83"/>
        <v>23</v>
      </c>
      <c r="J5084" s="59" t="s">
        <v>1613</v>
      </c>
      <c r="K5084" s="61"/>
      <c r="L5084" s="62" t="s">
        <v>6737</v>
      </c>
      <c r="M5084" s="62" t="s">
        <v>5332</v>
      </c>
      <c r="N5084" s="72" t="str">
        <f>VLOOKUP(M5084,'Hulpblad KAR-parser'!A:C,2,FALSE)</f>
        <v>Soort overlast</v>
      </c>
      <c r="O5084" s="72" t="str">
        <f>IF(VLOOKUP(M5084,'Hulpblad KAR-parser'!A:C,3,FALSE)="","",VLOOKUP(M5084,'Hulpblad KAR-parser'!A:C,3,FALSE))</f>
        <v>Zwerver</v>
      </c>
      <c r="P5084" s="136" t="str">
        <f>IF(CONCATENATE(C5084,D5084)="","",VLOOKUP(CONCATENATE(C5084,D5084),Karakteristieken!AQ:AQ,1,FALSE))</f>
        <v>Soort overlastZwerver</v>
      </c>
    </row>
    <row r="5085" spans="1:16" x14ac:dyDescent="0.25">
      <c r="A5085" s="59"/>
      <c r="B5085" s="59"/>
      <c r="C5085" s="59"/>
      <c r="D5085" s="59"/>
      <c r="E5085" s="60" t="s">
        <v>11118</v>
      </c>
      <c r="F5085" s="60"/>
      <c r="G5085" s="60" t="s">
        <v>5332</v>
      </c>
      <c r="H5085" s="60"/>
      <c r="I5085" s="59">
        <f t="shared" si="83"/>
        <v>6</v>
      </c>
      <c r="J5085" s="59" t="s">
        <v>1561</v>
      </c>
      <c r="K5085" s="61"/>
      <c r="L5085" s="62" t="s">
        <v>6737</v>
      </c>
      <c r="M5085" s="62" t="s">
        <v>5332</v>
      </c>
      <c r="N5085" s="72" t="str">
        <f>VLOOKUP(M5085,'Hulpblad KAR-parser'!A:C,2,FALSE)</f>
        <v>Soort overlast</v>
      </c>
      <c r="O5085" s="72" t="str">
        <f>IF(VLOOKUP(M5085,'Hulpblad KAR-parser'!A:C,3,FALSE)="","",VLOOKUP(M5085,'Hulpblad KAR-parser'!A:C,3,FALSE))</f>
        <v>Zwerver</v>
      </c>
      <c r="P5085" s="136" t="str">
        <f>IF(CONCATENATE(C5085,D5085)="","",VLOOKUP(CONCATENATE(C5085,D5085),Karakteristieken!AQ:AQ,1,FALSE))</f>
        <v/>
      </c>
    </row>
    <row r="5086" spans="1:16" x14ac:dyDescent="0.25">
      <c r="A5086" s="67">
        <v>200137389</v>
      </c>
      <c r="B5086" s="67">
        <v>200099347</v>
      </c>
      <c r="C5086" s="10" t="s">
        <v>5333</v>
      </c>
      <c r="D5086" s="67"/>
      <c r="E5086" s="68" t="s">
        <v>6583</v>
      </c>
      <c r="F5086" s="68"/>
      <c r="G5086" s="68"/>
      <c r="H5086" s="68"/>
      <c r="I5086" s="67">
        <f t="shared" si="83"/>
        <v>15</v>
      </c>
      <c r="J5086" s="67" t="s">
        <v>1613</v>
      </c>
      <c r="K5086" s="91" t="s">
        <v>12550</v>
      </c>
      <c r="L5086" s="62" t="s">
        <v>6737</v>
      </c>
      <c r="M5086" s="62" t="s">
        <v>6583</v>
      </c>
      <c r="N5086" s="72" t="e">
        <f>VLOOKUP(M5086,'Hulpblad KAR-parser'!A:C,2,FALSE)</f>
        <v>#N/A</v>
      </c>
      <c r="O5086" s="72" t="e">
        <f>IF(VLOOKUP(M5086,'Hulpblad KAR-parser'!A:C,3,FALSE)="","",VLOOKUP(M5086,'Hulpblad KAR-parser'!A:C,3,FALSE))</f>
        <v>#N/A</v>
      </c>
      <c r="P5086" s="136" t="e">
        <f>IF(CONCATENATE(C5086,D5086)="","",VLOOKUP(CONCATENATE(C5086,D5086),Karakteristieken!AQ:AQ,1,FALSE))</f>
        <v>#N/A</v>
      </c>
    </row>
    <row r="5087" spans="1:16" x14ac:dyDescent="0.25">
      <c r="A5087" s="59">
        <v>200137390</v>
      </c>
      <c r="B5087" s="59">
        <v>200099348</v>
      </c>
      <c r="C5087" s="9" t="s">
        <v>5333</v>
      </c>
      <c r="D5087" s="59" t="s">
        <v>568</v>
      </c>
      <c r="E5087" s="60" t="s">
        <v>5334</v>
      </c>
      <c r="F5087" s="60"/>
      <c r="G5087" s="60"/>
      <c r="H5087" s="60"/>
      <c r="I5087" s="59">
        <f t="shared" si="83"/>
        <v>26</v>
      </c>
      <c r="J5087" s="59" t="s">
        <v>1613</v>
      </c>
      <c r="K5087" s="61" t="s">
        <v>12187</v>
      </c>
      <c r="L5087" s="62" t="s">
        <v>6737</v>
      </c>
      <c r="M5087" s="62" t="s">
        <v>5334</v>
      </c>
      <c r="N5087" s="72" t="str">
        <f>VLOOKUP(M5087,'Hulpblad KAR-parser'!A:C,2,FALSE)</f>
        <v>Soort pers. gericht</v>
      </c>
      <c r="O5087" s="72" t="str">
        <f>IF(VLOOKUP(M5087,'Hulpblad KAR-parser'!A:C,3,FALSE)="","",VLOOKUP(M5087,'Hulpblad KAR-parser'!A:C,3,FALSE))</f>
        <v>Bedreiging</v>
      </c>
      <c r="P5087" s="136" t="str">
        <f>IF(CONCATENATE(C5087,D5087)="","",VLOOKUP(CONCATENATE(C5087,D5087),Karakteristieken!AQ:AQ,1,FALSE))</f>
        <v>Soort pers. gerichtBedreiging</v>
      </c>
    </row>
    <row r="5088" spans="1:16" x14ac:dyDescent="0.25">
      <c r="A5088" s="59"/>
      <c r="B5088" s="59"/>
      <c r="C5088" s="59"/>
      <c r="D5088" s="59"/>
      <c r="E5088" s="60" t="s">
        <v>12029</v>
      </c>
      <c r="F5088" s="60"/>
      <c r="G5088" s="60" t="s">
        <v>5334</v>
      </c>
      <c r="H5088" s="60"/>
      <c r="I5088" s="59">
        <f t="shared" si="83"/>
        <v>7</v>
      </c>
      <c r="J5088" s="59" t="s">
        <v>1561</v>
      </c>
      <c r="K5088" s="61"/>
      <c r="L5088" s="62" t="s">
        <v>6737</v>
      </c>
      <c r="M5088" s="62" t="s">
        <v>5334</v>
      </c>
      <c r="N5088" s="72" t="str">
        <f>VLOOKUP(M5088,'Hulpblad KAR-parser'!A:C,2,FALSE)</f>
        <v>Soort pers. gericht</v>
      </c>
      <c r="O5088" s="72" t="str">
        <f>IF(VLOOKUP(M5088,'Hulpblad KAR-parser'!A:C,3,FALSE)="","",VLOOKUP(M5088,'Hulpblad KAR-parser'!A:C,3,FALSE))</f>
        <v>Bedreiging</v>
      </c>
      <c r="P5088" s="136" t="str">
        <f>IF(CONCATENATE(C5088,D5088)="","",VLOOKUP(CONCATENATE(C5088,D5088),Karakteristieken!AQ:AQ,1,FALSE))</f>
        <v/>
      </c>
    </row>
    <row r="5089" spans="1:16" x14ac:dyDescent="0.25">
      <c r="A5089" s="59">
        <v>200137391</v>
      </c>
      <c r="B5089" s="59">
        <v>200099349</v>
      </c>
      <c r="C5089" s="9" t="s">
        <v>5333</v>
      </c>
      <c r="D5089" s="59" t="s">
        <v>5335</v>
      </c>
      <c r="E5089" s="60" t="s">
        <v>5336</v>
      </c>
      <c r="F5089" s="60"/>
      <c r="G5089" s="60"/>
      <c r="H5089" s="60"/>
      <c r="I5089" s="59">
        <f t="shared" si="83"/>
        <v>26</v>
      </c>
      <c r="J5089" s="59" t="s">
        <v>1613</v>
      </c>
      <c r="K5089" s="61" t="s">
        <v>12187</v>
      </c>
      <c r="L5089" s="62" t="s">
        <v>6737</v>
      </c>
      <c r="M5089" s="62" t="s">
        <v>5336</v>
      </c>
      <c r="N5089" s="72" t="str">
        <f>VLOOKUP(M5089,'Hulpblad KAR-parser'!A:C,2,FALSE)</f>
        <v>Soort pers. gericht</v>
      </c>
      <c r="O5089" s="72" t="str">
        <f>IF(VLOOKUP(M5089,'Hulpblad KAR-parser'!A:C,3,FALSE)="","",VLOOKUP(M5089,'Hulpblad KAR-parser'!A:C,3,FALSE))</f>
        <v>Belediging</v>
      </c>
      <c r="P5089" s="136" t="str">
        <f>IF(CONCATENATE(C5089,D5089)="","",VLOOKUP(CONCATENATE(C5089,D5089),Karakteristieken!AQ:AQ,1,FALSE))</f>
        <v>Soort pers. gerichtBelediging</v>
      </c>
    </row>
    <row r="5090" spans="1:16" x14ac:dyDescent="0.25">
      <c r="A5090" s="59"/>
      <c r="B5090" s="59"/>
      <c r="C5090" s="59"/>
      <c r="D5090" s="59"/>
      <c r="E5090" s="60" t="s">
        <v>12030</v>
      </c>
      <c r="F5090" s="60"/>
      <c r="G5090" s="60" t="s">
        <v>5336</v>
      </c>
      <c r="H5090" s="60"/>
      <c r="I5090" s="59">
        <f t="shared" si="83"/>
        <v>7</v>
      </c>
      <c r="J5090" s="59" t="s">
        <v>1561</v>
      </c>
      <c r="K5090" s="61"/>
      <c r="L5090" s="62" t="s">
        <v>6737</v>
      </c>
      <c r="M5090" s="62" t="s">
        <v>5336</v>
      </c>
      <c r="N5090" s="72" t="str">
        <f>VLOOKUP(M5090,'Hulpblad KAR-parser'!A:C,2,FALSE)</f>
        <v>Soort pers. gericht</v>
      </c>
      <c r="O5090" s="72" t="str">
        <f>IF(VLOOKUP(M5090,'Hulpblad KAR-parser'!A:C,3,FALSE)="","",VLOOKUP(M5090,'Hulpblad KAR-parser'!A:C,3,FALSE))</f>
        <v>Belediging</v>
      </c>
      <c r="P5090" s="136" t="str">
        <f>IF(CONCATENATE(C5090,D5090)="","",VLOOKUP(CONCATENATE(C5090,D5090),Karakteristieken!AQ:AQ,1,FALSE))</f>
        <v/>
      </c>
    </row>
    <row r="5091" spans="1:16" x14ac:dyDescent="0.25">
      <c r="A5091" s="59">
        <v>200137392</v>
      </c>
      <c r="B5091" s="59">
        <v>200099350</v>
      </c>
      <c r="C5091" s="9" t="s">
        <v>5333</v>
      </c>
      <c r="D5091" s="59" t="s">
        <v>5337</v>
      </c>
      <c r="E5091" s="60" t="s">
        <v>5338</v>
      </c>
      <c r="F5091" s="60"/>
      <c r="G5091" s="60"/>
      <c r="H5091" s="60"/>
      <c r="I5091" s="59">
        <f t="shared" si="83"/>
        <v>27</v>
      </c>
      <c r="J5091" s="59" t="s">
        <v>1613</v>
      </c>
      <c r="K5091" s="61" t="s">
        <v>12187</v>
      </c>
      <c r="L5091" s="62" t="s">
        <v>6737</v>
      </c>
      <c r="M5091" s="62" t="s">
        <v>5338</v>
      </c>
      <c r="N5091" s="72" t="str">
        <f>VLOOKUP(M5091,'Hulpblad KAR-parser'!A:C,2,FALSE)</f>
        <v>Soort pers. gericht</v>
      </c>
      <c r="O5091" s="72" t="str">
        <f>IF(VLOOKUP(M5091,'Hulpblad KAR-parser'!A:C,3,FALSE)="","",VLOOKUP(M5091,'Hulpblad KAR-parser'!A:C,3,FALSE))</f>
        <v>Cyberpesten</v>
      </c>
      <c r="P5091" s="136" t="str">
        <f>IF(CONCATENATE(C5091,D5091)="","",VLOOKUP(CONCATENATE(C5091,D5091),Karakteristieken!AQ:AQ,1,FALSE))</f>
        <v>Soort pers. gerichtCyberpesten</v>
      </c>
    </row>
    <row r="5092" spans="1:16" x14ac:dyDescent="0.25">
      <c r="A5092" s="59"/>
      <c r="B5092" s="59"/>
      <c r="C5092" s="59"/>
      <c r="D5092" s="59"/>
      <c r="E5092" s="60" t="s">
        <v>12031</v>
      </c>
      <c r="F5092" s="60"/>
      <c r="G5092" s="60" t="s">
        <v>5338</v>
      </c>
      <c r="H5092" s="60"/>
      <c r="I5092" s="59">
        <f t="shared" si="83"/>
        <v>6</v>
      </c>
      <c r="J5092" s="59" t="s">
        <v>1561</v>
      </c>
      <c r="K5092" s="61"/>
      <c r="L5092" s="62" t="s">
        <v>6737</v>
      </c>
      <c r="M5092" s="62" t="s">
        <v>5338</v>
      </c>
      <c r="N5092" s="72" t="str">
        <f>VLOOKUP(M5092,'Hulpblad KAR-parser'!A:C,2,FALSE)</f>
        <v>Soort pers. gericht</v>
      </c>
      <c r="O5092" s="72" t="str">
        <f>IF(VLOOKUP(M5092,'Hulpblad KAR-parser'!A:C,3,FALSE)="","",VLOOKUP(M5092,'Hulpblad KAR-parser'!A:C,3,FALSE))</f>
        <v>Cyberpesten</v>
      </c>
      <c r="P5092" s="136" t="str">
        <f>IF(CONCATENATE(C5092,D5092)="","",VLOOKUP(CONCATENATE(C5092,D5092),Karakteristieken!AQ:AQ,1,FALSE))</f>
        <v/>
      </c>
    </row>
    <row r="5093" spans="1:16" x14ac:dyDescent="0.25">
      <c r="A5093" s="59">
        <v>200137393</v>
      </c>
      <c r="B5093" s="59">
        <v>200099351</v>
      </c>
      <c r="C5093" s="9" t="s">
        <v>5333</v>
      </c>
      <c r="D5093" s="59" t="s">
        <v>5339</v>
      </c>
      <c r="E5093" s="60" t="s">
        <v>5340</v>
      </c>
      <c r="F5093" s="60"/>
      <c r="G5093" s="60"/>
      <c r="H5093" s="60"/>
      <c r="I5093" s="59">
        <f t="shared" si="83"/>
        <v>29</v>
      </c>
      <c r="J5093" s="59" t="s">
        <v>1613</v>
      </c>
      <c r="K5093" s="61" t="s">
        <v>12187</v>
      </c>
      <c r="L5093" s="62" t="s">
        <v>6737</v>
      </c>
      <c r="M5093" s="62" t="s">
        <v>5340</v>
      </c>
      <c r="N5093" s="72" t="str">
        <f>VLOOKUP(M5093,'Hulpblad KAR-parser'!A:C,2,FALSE)</f>
        <v>Soort pers. gericht</v>
      </c>
      <c r="O5093" s="72" t="str">
        <f>IF(VLOOKUP(M5093,'Hulpblad KAR-parser'!A:C,3,FALSE)="","",VLOOKUP(M5093,'Hulpblad KAR-parser'!A:C,3,FALSE))</f>
        <v>Discriminatie</v>
      </c>
      <c r="P5093" s="136" t="str">
        <f>IF(CONCATENATE(C5093,D5093)="","",VLOOKUP(CONCATENATE(C5093,D5093),Karakteristieken!AQ:AQ,1,FALSE))</f>
        <v>Soort pers. gerichtDiscriminatie</v>
      </c>
    </row>
    <row r="5094" spans="1:16" x14ac:dyDescent="0.25">
      <c r="A5094" s="59"/>
      <c r="B5094" s="59"/>
      <c r="C5094" s="59"/>
      <c r="D5094" s="59"/>
      <c r="E5094" s="60" t="s">
        <v>12032</v>
      </c>
      <c r="F5094" s="60"/>
      <c r="G5094" s="60" t="s">
        <v>5340</v>
      </c>
      <c r="H5094" s="60"/>
      <c r="I5094" s="59">
        <f t="shared" si="83"/>
        <v>6</v>
      </c>
      <c r="J5094" s="59" t="s">
        <v>1561</v>
      </c>
      <c r="K5094" s="61"/>
      <c r="L5094" s="62" t="s">
        <v>6737</v>
      </c>
      <c r="M5094" s="62" t="s">
        <v>5340</v>
      </c>
      <c r="N5094" s="72" t="str">
        <f>VLOOKUP(M5094,'Hulpblad KAR-parser'!A:C,2,FALSE)</f>
        <v>Soort pers. gericht</v>
      </c>
      <c r="O5094" s="72" t="str">
        <f>IF(VLOOKUP(M5094,'Hulpblad KAR-parser'!A:C,3,FALSE)="","",VLOOKUP(M5094,'Hulpblad KAR-parser'!A:C,3,FALSE))</f>
        <v>Discriminatie</v>
      </c>
      <c r="P5094" s="136" t="str">
        <f>IF(CONCATENATE(C5094,D5094)="","",VLOOKUP(CONCATENATE(C5094,D5094),Karakteristieken!AQ:AQ,1,FALSE))</f>
        <v/>
      </c>
    </row>
    <row r="5095" spans="1:16" x14ac:dyDescent="0.25">
      <c r="A5095" s="59">
        <v>200137394</v>
      </c>
      <c r="B5095" s="59">
        <v>200099352</v>
      </c>
      <c r="C5095" s="9" t="s">
        <v>5333</v>
      </c>
      <c r="D5095" s="59" t="s">
        <v>5341</v>
      </c>
      <c r="E5095" s="60" t="s">
        <v>5342</v>
      </c>
      <c r="F5095" s="60"/>
      <c r="G5095" s="60"/>
      <c r="H5095" s="60"/>
      <c r="I5095" s="59">
        <f t="shared" si="83"/>
        <v>28</v>
      </c>
      <c r="J5095" s="59" t="s">
        <v>1613</v>
      </c>
      <c r="K5095" s="61" t="s">
        <v>12187</v>
      </c>
      <c r="L5095" s="62" t="s">
        <v>6737</v>
      </c>
      <c r="M5095" s="62" t="s">
        <v>5342</v>
      </c>
      <c r="N5095" s="72" t="str">
        <f>VLOOKUP(M5095,'Hulpblad KAR-parser'!A:C,2,FALSE)</f>
        <v>Soort pers. gericht</v>
      </c>
      <c r="O5095" s="72" t="str">
        <f>IF(VLOOKUP(M5095,'Hulpblad KAR-parser'!A:C,3,FALSE)="","",VLOOKUP(M5095,'Hulpblad KAR-parser'!A:C,3,FALSE))</f>
        <v>Smaad/laster</v>
      </c>
      <c r="P5095" s="136" t="str">
        <f>IF(CONCATENATE(C5095,D5095)="","",VLOOKUP(CONCATENATE(C5095,D5095),Karakteristieken!AQ:AQ,1,FALSE))</f>
        <v>Soort pers. gerichtSmaad/laster</v>
      </c>
    </row>
    <row r="5096" spans="1:16" x14ac:dyDescent="0.25">
      <c r="A5096" s="59"/>
      <c r="B5096" s="59"/>
      <c r="C5096" s="59"/>
      <c r="D5096" s="59"/>
      <c r="E5096" s="60" t="s">
        <v>12033</v>
      </c>
      <c r="F5096" s="60"/>
      <c r="G5096" s="60" t="s">
        <v>5342</v>
      </c>
      <c r="H5096" s="60"/>
      <c r="I5096" s="59">
        <f t="shared" si="83"/>
        <v>6</v>
      </c>
      <c r="J5096" s="59" t="s">
        <v>1561</v>
      </c>
      <c r="K5096" s="61"/>
      <c r="L5096" s="62" t="s">
        <v>6737</v>
      </c>
      <c r="M5096" s="62" t="s">
        <v>5342</v>
      </c>
      <c r="N5096" s="72" t="str">
        <f>VLOOKUP(M5096,'Hulpblad KAR-parser'!A:C,2,FALSE)</f>
        <v>Soort pers. gericht</v>
      </c>
      <c r="O5096" s="72" t="str">
        <f>IF(VLOOKUP(M5096,'Hulpblad KAR-parser'!A:C,3,FALSE)="","",VLOOKUP(M5096,'Hulpblad KAR-parser'!A:C,3,FALSE))</f>
        <v>Smaad/laster</v>
      </c>
      <c r="P5096" s="136" t="str">
        <f>IF(CONCATENATE(C5096,D5096)="","",VLOOKUP(CONCATENATE(C5096,D5096),Karakteristieken!AQ:AQ,1,FALSE))</f>
        <v/>
      </c>
    </row>
    <row r="5097" spans="1:16" x14ac:dyDescent="0.25">
      <c r="A5097" s="59">
        <v>200137395</v>
      </c>
      <c r="B5097" s="59">
        <v>200099353</v>
      </c>
      <c r="C5097" s="9" t="s">
        <v>5333</v>
      </c>
      <c r="D5097" s="59" t="s">
        <v>5343</v>
      </c>
      <c r="E5097" s="60" t="s">
        <v>5344</v>
      </c>
      <c r="F5097" s="60"/>
      <c r="G5097" s="60"/>
      <c r="H5097" s="60"/>
      <c r="I5097" s="59">
        <f t="shared" si="83"/>
        <v>24</v>
      </c>
      <c r="J5097" s="59" t="s">
        <v>1613</v>
      </c>
      <c r="K5097" s="61" t="s">
        <v>12187</v>
      </c>
      <c r="L5097" s="62" t="s">
        <v>6737</v>
      </c>
      <c r="M5097" s="62" t="s">
        <v>5344</v>
      </c>
      <c r="N5097" s="72" t="str">
        <f>VLOOKUP(M5097,'Hulpblad KAR-parser'!A:C,2,FALSE)</f>
        <v>Soort pers. gericht</v>
      </c>
      <c r="O5097" s="72" t="str">
        <f>IF(VLOOKUP(M5097,'Hulpblad KAR-parser'!A:C,3,FALSE)="","",VLOOKUP(M5097,'Hulpblad KAR-parser'!A:C,3,FALSE))</f>
        <v xml:space="preserve">Stalking/belaging </v>
      </c>
      <c r="P5097" s="136" t="str">
        <f>IF(CONCATENATE(C5097,D5097)="","",VLOOKUP(CONCATENATE(C5097,D5097),Karakteristieken!AQ:AQ,1,FALSE))</f>
        <v>Soort pers. gerichtStalking/belaging</v>
      </c>
    </row>
    <row r="5098" spans="1:16" x14ac:dyDescent="0.25">
      <c r="A5098" s="59"/>
      <c r="B5098" s="59"/>
      <c r="C5098" s="59"/>
      <c r="D5098" s="59"/>
      <c r="E5098" s="60" t="s">
        <v>12034</v>
      </c>
      <c r="F5098" s="60"/>
      <c r="G5098" s="60" t="s">
        <v>5344</v>
      </c>
      <c r="H5098" s="60"/>
      <c r="I5098" s="59">
        <f t="shared" si="83"/>
        <v>6</v>
      </c>
      <c r="J5098" s="59" t="s">
        <v>1561</v>
      </c>
      <c r="K5098" s="61"/>
      <c r="L5098" s="62" t="s">
        <v>6737</v>
      </c>
      <c r="M5098" s="62" t="s">
        <v>5344</v>
      </c>
      <c r="N5098" s="72" t="str">
        <f>VLOOKUP(M5098,'Hulpblad KAR-parser'!A:C,2,FALSE)</f>
        <v>Soort pers. gericht</v>
      </c>
      <c r="O5098" s="72" t="str">
        <f>IF(VLOOKUP(M5098,'Hulpblad KAR-parser'!A:C,3,FALSE)="","",VLOOKUP(M5098,'Hulpblad KAR-parser'!A:C,3,FALSE))</f>
        <v xml:space="preserve">Stalking/belaging </v>
      </c>
      <c r="P5098" s="136" t="str">
        <f>IF(CONCATENATE(C5098,D5098)="","",VLOOKUP(CONCATENATE(C5098,D5098),Karakteristieken!AQ:AQ,1,FALSE))</f>
        <v/>
      </c>
    </row>
    <row r="5099" spans="1:16" x14ac:dyDescent="0.25">
      <c r="A5099" s="59">
        <v>200137396</v>
      </c>
      <c r="B5099" s="59">
        <v>200099354</v>
      </c>
      <c r="C5099" s="9" t="s">
        <v>5333</v>
      </c>
      <c r="D5099" s="59" t="s">
        <v>5345</v>
      </c>
      <c r="E5099" s="60" t="s">
        <v>5346</v>
      </c>
      <c r="F5099" s="60"/>
      <c r="G5099" s="60"/>
      <c r="H5099" s="60"/>
      <c r="I5099" s="59">
        <f t="shared" si="83"/>
        <v>28</v>
      </c>
      <c r="J5099" s="59" t="s">
        <v>1613</v>
      </c>
      <c r="K5099" s="61" t="s">
        <v>12187</v>
      </c>
      <c r="L5099" s="62" t="s">
        <v>6737</v>
      </c>
      <c r="M5099" s="62" t="s">
        <v>5346</v>
      </c>
      <c r="N5099" s="72" t="str">
        <f>VLOOKUP(M5099,'Hulpblad KAR-parser'!A:C,2,FALSE)</f>
        <v>Soort pers. gericht</v>
      </c>
      <c r="O5099" s="72" t="str">
        <f>IF(VLOOKUP(M5099,'Hulpblad KAR-parser'!A:C,3,FALSE)="","",VLOOKUP(M5099,'Hulpblad KAR-parser'!A:C,3,FALSE))</f>
        <v>Verspreiden media</v>
      </c>
      <c r="P5099" s="136" t="str">
        <f>IF(CONCATENATE(C5099,D5099)="","",VLOOKUP(CONCATENATE(C5099,D5099),Karakteristieken!AQ:AQ,1,FALSE))</f>
        <v>Soort pers. gerichtVerspreiden media</v>
      </c>
    </row>
    <row r="5100" spans="1:16" x14ac:dyDescent="0.25">
      <c r="A5100" s="59"/>
      <c r="B5100" s="59"/>
      <c r="C5100" s="59"/>
      <c r="D5100" s="59"/>
      <c r="E5100" s="60" t="s">
        <v>12035</v>
      </c>
      <c r="F5100" s="60"/>
      <c r="G5100" s="60" t="s">
        <v>5346</v>
      </c>
      <c r="H5100" s="60"/>
      <c r="I5100" s="59">
        <f t="shared" si="83"/>
        <v>6</v>
      </c>
      <c r="J5100" s="59" t="s">
        <v>1561</v>
      </c>
      <c r="K5100" s="61"/>
      <c r="L5100" s="62" t="s">
        <v>6737</v>
      </c>
      <c r="M5100" s="62" t="s">
        <v>5346</v>
      </c>
      <c r="N5100" s="72" t="str">
        <f>VLOOKUP(M5100,'Hulpblad KAR-parser'!A:C,2,FALSE)</f>
        <v>Soort pers. gericht</v>
      </c>
      <c r="O5100" s="72" t="str">
        <f>IF(VLOOKUP(M5100,'Hulpblad KAR-parser'!A:C,3,FALSE)="","",VLOOKUP(M5100,'Hulpblad KAR-parser'!A:C,3,FALSE))</f>
        <v>Verspreiden media</v>
      </c>
      <c r="P5100" s="136" t="str">
        <f>IF(CONCATENATE(C5100,D5100)="","",VLOOKUP(CONCATENATE(C5100,D5100),Karakteristieken!AQ:AQ,1,FALSE))</f>
        <v/>
      </c>
    </row>
    <row r="5101" spans="1:16" x14ac:dyDescent="0.25">
      <c r="A5101" s="67">
        <v>200111015</v>
      </c>
      <c r="B5101" s="67">
        <v>200099355</v>
      </c>
      <c r="C5101" s="67" t="s">
        <v>5347</v>
      </c>
      <c r="D5101" s="67"/>
      <c r="E5101" s="68" t="s">
        <v>6581</v>
      </c>
      <c r="F5101" s="68"/>
      <c r="G5101" s="68"/>
      <c r="H5101" s="68"/>
      <c r="I5101" s="67">
        <f t="shared" si="83"/>
        <v>14</v>
      </c>
      <c r="J5101" s="67" t="s">
        <v>1613</v>
      </c>
      <c r="K5101" s="91" t="s">
        <v>12550</v>
      </c>
      <c r="L5101" s="62" t="s">
        <v>6737</v>
      </c>
      <c r="M5101" s="62" t="s">
        <v>6581</v>
      </c>
      <c r="N5101" s="72" t="e">
        <f>VLOOKUP(M5101,'Hulpblad KAR-parser'!A:C,2,FALSE)</f>
        <v>#N/A</v>
      </c>
      <c r="O5101" s="72" t="e">
        <f>IF(VLOOKUP(M5101,'Hulpblad KAR-parser'!A:C,3,FALSE)="","",VLOOKUP(M5101,'Hulpblad KAR-parser'!A:C,3,FALSE))</f>
        <v>#N/A</v>
      </c>
      <c r="P5101" s="136" t="e">
        <f>IF(CONCATENATE(C5101,D5101)="","",VLOOKUP(CONCATENATE(C5101,D5101),Karakteristieken!AQ:AQ,1,FALSE))</f>
        <v>#N/A</v>
      </c>
    </row>
    <row r="5102" spans="1:16" x14ac:dyDescent="0.25">
      <c r="A5102" s="67"/>
      <c r="B5102" s="67"/>
      <c r="C5102" s="67"/>
      <c r="D5102" s="67"/>
      <c r="E5102" s="68" t="s">
        <v>11135</v>
      </c>
      <c r="F5102" s="68"/>
      <c r="G5102" s="68" t="s">
        <v>6581</v>
      </c>
      <c r="H5102" s="68"/>
      <c r="I5102" s="67">
        <f t="shared" ref="I5102:I5165" si="84">LEN(E5102)</f>
        <v>6</v>
      </c>
      <c r="J5102" s="67" t="s">
        <v>1561</v>
      </c>
      <c r="K5102" s="91" t="s">
        <v>12550</v>
      </c>
      <c r="L5102" s="62" t="s">
        <v>6737</v>
      </c>
      <c r="M5102" s="62" t="s">
        <v>6581</v>
      </c>
      <c r="N5102" s="72" t="e">
        <f>VLOOKUP(M5102,'Hulpblad KAR-parser'!A:C,2,FALSE)</f>
        <v>#N/A</v>
      </c>
      <c r="O5102" s="72" t="e">
        <f>IF(VLOOKUP(M5102,'Hulpblad KAR-parser'!A:C,3,FALSE)="","",VLOOKUP(M5102,'Hulpblad KAR-parser'!A:C,3,FALSE))</f>
        <v>#N/A</v>
      </c>
      <c r="P5102" s="136" t="str">
        <f>IF(CONCATENATE(C5102,D5102)="","",VLOOKUP(CONCATENATE(C5102,D5102),Karakteristieken!AQ:AQ,1,FALSE))</f>
        <v/>
      </c>
    </row>
    <row r="5103" spans="1:16" x14ac:dyDescent="0.25">
      <c r="A5103" s="59">
        <v>200111016</v>
      </c>
      <c r="B5103" s="59">
        <v>200099356</v>
      </c>
      <c r="C5103" s="59" t="s">
        <v>5347</v>
      </c>
      <c r="D5103" s="59" t="s">
        <v>5348</v>
      </c>
      <c r="E5103" s="60" t="s">
        <v>5351</v>
      </c>
      <c r="F5103" s="60"/>
      <c r="G5103" s="60"/>
      <c r="H5103" s="60"/>
      <c r="I5103" s="59">
        <f t="shared" si="84"/>
        <v>19</v>
      </c>
      <c r="J5103" s="59" t="s">
        <v>1613</v>
      </c>
      <c r="K5103" s="61"/>
      <c r="L5103" s="62" t="s">
        <v>6737</v>
      </c>
      <c r="M5103" s="62" t="s">
        <v>5351</v>
      </c>
      <c r="N5103" s="72" t="str">
        <f>VLOOKUP(M5103,'Hulpblad KAR-parser'!A:C,2,FALSE)</f>
        <v>Soort persoon</v>
      </c>
      <c r="O5103" s="72" t="str">
        <f>IF(VLOOKUP(M5103,'Hulpblad KAR-parser'!A:C,3,FALSE)="","",VLOOKUP(M5103,'Hulpblad KAR-parser'!A:C,3,FALSE))</f>
        <v>Baby</v>
      </c>
      <c r="P5103" s="136" t="str">
        <f>IF(CONCATENATE(C5103,D5103)="","",VLOOKUP(CONCATENATE(C5103,D5103),Karakteristieken!AQ:AQ,1,FALSE))</f>
        <v>Soort persoonBaby</v>
      </c>
    </row>
    <row r="5104" spans="1:16" x14ac:dyDescent="0.25">
      <c r="A5104" s="59"/>
      <c r="B5104" s="59"/>
      <c r="C5104" s="59"/>
      <c r="D5104" s="59"/>
      <c r="E5104" s="60" t="s">
        <v>11120</v>
      </c>
      <c r="F5104" s="60"/>
      <c r="G5104" s="60" t="s">
        <v>5351</v>
      </c>
      <c r="H5104" s="60"/>
      <c r="I5104" s="59">
        <f t="shared" si="84"/>
        <v>5</v>
      </c>
      <c r="J5104" s="59" t="s">
        <v>1561</v>
      </c>
      <c r="K5104" s="61"/>
      <c r="L5104" s="62" t="s">
        <v>6737</v>
      </c>
      <c r="M5104" s="62" t="s">
        <v>5351</v>
      </c>
      <c r="N5104" s="72" t="str">
        <f>VLOOKUP(M5104,'Hulpblad KAR-parser'!A:C,2,FALSE)</f>
        <v>Soort persoon</v>
      </c>
      <c r="O5104" s="72" t="str">
        <f>IF(VLOOKUP(M5104,'Hulpblad KAR-parser'!A:C,3,FALSE)="","",VLOOKUP(M5104,'Hulpblad KAR-parser'!A:C,3,FALSE))</f>
        <v>Baby</v>
      </c>
      <c r="P5104" s="136" t="str">
        <f>IF(CONCATENATE(C5104,D5104)="","",VLOOKUP(CONCATENATE(C5104,D5104),Karakteristieken!AQ:AQ,1,FALSE))</f>
        <v/>
      </c>
    </row>
    <row r="5105" spans="1:16" x14ac:dyDescent="0.25">
      <c r="A5105" s="59"/>
      <c r="B5105" s="59"/>
      <c r="C5105" s="59"/>
      <c r="D5105" s="59"/>
      <c r="E5105" s="60" t="s">
        <v>11121</v>
      </c>
      <c r="F5105" s="60"/>
      <c r="G5105" s="60" t="s">
        <v>5351</v>
      </c>
      <c r="H5105" s="60"/>
      <c r="I5105" s="59">
        <f t="shared" si="84"/>
        <v>6</v>
      </c>
      <c r="J5105" s="59" t="s">
        <v>1561</v>
      </c>
      <c r="K5105" s="61"/>
      <c r="L5105" s="62" t="s">
        <v>6737</v>
      </c>
      <c r="M5105" s="62" t="s">
        <v>5351</v>
      </c>
      <c r="N5105" s="72" t="str">
        <f>VLOOKUP(M5105,'Hulpblad KAR-parser'!A:C,2,FALSE)</f>
        <v>Soort persoon</v>
      </c>
      <c r="O5105" s="72" t="str">
        <f>IF(VLOOKUP(M5105,'Hulpblad KAR-parser'!A:C,3,FALSE)="","",VLOOKUP(M5105,'Hulpblad KAR-parser'!A:C,3,FALSE))</f>
        <v>Baby</v>
      </c>
      <c r="P5105" s="136" t="str">
        <f>IF(CONCATENATE(C5105,D5105)="","",VLOOKUP(CONCATENATE(C5105,D5105),Karakteristieken!AQ:AQ,1,FALSE))</f>
        <v/>
      </c>
    </row>
    <row r="5106" spans="1:16" x14ac:dyDescent="0.25">
      <c r="A5106" s="59">
        <v>200111017</v>
      </c>
      <c r="B5106" s="59">
        <v>200099357</v>
      </c>
      <c r="C5106" s="59" t="s">
        <v>5347</v>
      </c>
      <c r="D5106" s="59" t="s">
        <v>5355</v>
      </c>
      <c r="E5106" s="60" t="s">
        <v>5357</v>
      </c>
      <c r="F5106" s="60"/>
      <c r="G5106" s="60"/>
      <c r="H5106" s="60"/>
      <c r="I5106" s="59">
        <f t="shared" si="84"/>
        <v>21</v>
      </c>
      <c r="J5106" s="59" t="s">
        <v>1613</v>
      </c>
      <c r="K5106" s="61"/>
      <c r="L5106" s="62" t="s">
        <v>6737</v>
      </c>
      <c r="M5106" s="62" t="s">
        <v>5357</v>
      </c>
      <c r="N5106" s="72" t="str">
        <f>VLOOKUP(M5106,'Hulpblad KAR-parser'!A:C,2,FALSE)</f>
        <v>Soort persoon</v>
      </c>
      <c r="O5106" s="72" t="str">
        <f>IF(VLOOKUP(M5106,'Hulpblad KAR-parser'!A:C,3,FALSE)="","",VLOOKUP(M5106,'Hulpblad KAR-parser'!A:C,3,FALSE))</f>
        <v>Jongen</v>
      </c>
      <c r="P5106" s="136" t="str">
        <f>IF(CONCATENATE(C5106,D5106)="","",VLOOKUP(CONCATENATE(C5106,D5106),Karakteristieken!AQ:AQ,1,FALSE))</f>
        <v>Soort persoonJongen</v>
      </c>
    </row>
    <row r="5107" spans="1:16" x14ac:dyDescent="0.25">
      <c r="A5107" s="59"/>
      <c r="B5107" s="59"/>
      <c r="C5107" s="59"/>
      <c r="D5107" s="59"/>
      <c r="E5107" s="60" t="s">
        <v>11122</v>
      </c>
      <c r="F5107" s="60"/>
      <c r="G5107" s="60" t="s">
        <v>5357</v>
      </c>
      <c r="H5107" s="60"/>
      <c r="I5107" s="59">
        <f t="shared" si="84"/>
        <v>7</v>
      </c>
      <c r="J5107" s="59" t="s">
        <v>1561</v>
      </c>
      <c r="K5107" s="61"/>
      <c r="L5107" s="62" t="s">
        <v>6737</v>
      </c>
      <c r="M5107" s="62" t="s">
        <v>5357</v>
      </c>
      <c r="N5107" s="72" t="str">
        <f>VLOOKUP(M5107,'Hulpblad KAR-parser'!A:C,2,FALSE)</f>
        <v>Soort persoon</v>
      </c>
      <c r="O5107" s="72" t="str">
        <f>IF(VLOOKUP(M5107,'Hulpblad KAR-parser'!A:C,3,FALSE)="","",VLOOKUP(M5107,'Hulpblad KAR-parser'!A:C,3,FALSE))</f>
        <v>Jongen</v>
      </c>
      <c r="P5107" s="136" t="str">
        <f>IF(CONCATENATE(C5107,D5107)="","",VLOOKUP(CONCATENATE(C5107,D5107),Karakteristieken!AQ:AQ,1,FALSE))</f>
        <v/>
      </c>
    </row>
    <row r="5108" spans="1:16" x14ac:dyDescent="0.25">
      <c r="A5108" s="59"/>
      <c r="B5108" s="59"/>
      <c r="C5108" s="59"/>
      <c r="D5108" s="59"/>
      <c r="E5108" s="60" t="s">
        <v>11123</v>
      </c>
      <c r="F5108" s="60"/>
      <c r="G5108" s="60" t="s">
        <v>5357</v>
      </c>
      <c r="H5108" s="60"/>
      <c r="I5108" s="59">
        <f t="shared" si="84"/>
        <v>6</v>
      </c>
      <c r="J5108" s="59" t="s">
        <v>1561</v>
      </c>
      <c r="K5108" s="61"/>
      <c r="L5108" s="62" t="s">
        <v>6737</v>
      </c>
      <c r="M5108" s="62" t="s">
        <v>5357</v>
      </c>
      <c r="N5108" s="72" t="str">
        <f>VLOOKUP(M5108,'Hulpblad KAR-parser'!A:C,2,FALSE)</f>
        <v>Soort persoon</v>
      </c>
      <c r="O5108" s="72" t="str">
        <f>IF(VLOOKUP(M5108,'Hulpblad KAR-parser'!A:C,3,FALSE)="","",VLOOKUP(M5108,'Hulpblad KAR-parser'!A:C,3,FALSE))</f>
        <v>Jongen</v>
      </c>
      <c r="P5108" s="136" t="str">
        <f>IF(CONCATENATE(C5108,D5108)="","",VLOOKUP(CONCATENATE(C5108,D5108),Karakteristieken!AQ:AQ,1,FALSE))</f>
        <v/>
      </c>
    </row>
    <row r="5109" spans="1:16" x14ac:dyDescent="0.25">
      <c r="A5109" s="59">
        <v>200111018</v>
      </c>
      <c r="B5109" s="59">
        <v>200099358</v>
      </c>
      <c r="C5109" s="59" t="s">
        <v>5347</v>
      </c>
      <c r="D5109" s="59" t="s">
        <v>5352</v>
      </c>
      <c r="E5109" s="60" t="s">
        <v>5354</v>
      </c>
      <c r="F5109" s="60"/>
      <c r="G5109" s="60"/>
      <c r="H5109" s="60"/>
      <c r="I5109" s="59">
        <f t="shared" si="84"/>
        <v>19</v>
      </c>
      <c r="J5109" s="59" t="s">
        <v>1613</v>
      </c>
      <c r="K5109" s="61"/>
      <c r="L5109" s="62" t="s">
        <v>6737</v>
      </c>
      <c r="M5109" s="62" t="s">
        <v>5354</v>
      </c>
      <c r="N5109" s="72" t="str">
        <f>VLOOKUP(M5109,'Hulpblad KAR-parser'!A:C,2,FALSE)</f>
        <v>Soort persoon</v>
      </c>
      <c r="O5109" s="72" t="str">
        <f>IF(VLOOKUP(M5109,'Hulpblad KAR-parser'!A:C,3,FALSE)="","",VLOOKUP(M5109,'Hulpblad KAR-parser'!A:C,3,FALSE))</f>
        <v>Kind</v>
      </c>
      <c r="P5109" s="136" t="str">
        <f>IF(CONCATENATE(C5109,D5109)="","",VLOOKUP(CONCATENATE(C5109,D5109),Karakteristieken!AQ:AQ,1,FALSE))</f>
        <v>Soort persoonKind</v>
      </c>
    </row>
    <row r="5110" spans="1:16" x14ac:dyDescent="0.25">
      <c r="A5110" s="59"/>
      <c r="B5110" s="59"/>
      <c r="C5110" s="59"/>
      <c r="D5110" s="59"/>
      <c r="E5110" s="60" t="s">
        <v>11124</v>
      </c>
      <c r="F5110" s="60"/>
      <c r="G5110" s="60" t="s">
        <v>5354</v>
      </c>
      <c r="H5110" s="60"/>
      <c r="I5110" s="59">
        <f t="shared" si="84"/>
        <v>5</v>
      </c>
      <c r="J5110" s="59" t="s">
        <v>1561</v>
      </c>
      <c r="K5110" s="61"/>
      <c r="L5110" s="62" t="s">
        <v>6737</v>
      </c>
      <c r="M5110" s="62" t="s">
        <v>5354</v>
      </c>
      <c r="N5110" s="72" t="str">
        <f>VLOOKUP(M5110,'Hulpblad KAR-parser'!A:C,2,FALSE)</f>
        <v>Soort persoon</v>
      </c>
      <c r="O5110" s="72" t="str">
        <f>IF(VLOOKUP(M5110,'Hulpblad KAR-parser'!A:C,3,FALSE)="","",VLOOKUP(M5110,'Hulpblad KAR-parser'!A:C,3,FALSE))</f>
        <v>Kind</v>
      </c>
      <c r="P5110" s="136" t="str">
        <f>IF(CONCATENATE(C5110,D5110)="","",VLOOKUP(CONCATENATE(C5110,D5110),Karakteristieken!AQ:AQ,1,FALSE))</f>
        <v/>
      </c>
    </row>
    <row r="5111" spans="1:16" x14ac:dyDescent="0.25">
      <c r="A5111" s="59"/>
      <c r="B5111" s="59"/>
      <c r="C5111" s="59"/>
      <c r="D5111" s="59"/>
      <c r="E5111" s="60" t="s">
        <v>11125</v>
      </c>
      <c r="F5111" s="60"/>
      <c r="G5111" s="60" t="s">
        <v>5354</v>
      </c>
      <c r="H5111" s="60"/>
      <c r="I5111" s="59">
        <f t="shared" si="84"/>
        <v>6</v>
      </c>
      <c r="J5111" s="59" t="s">
        <v>1561</v>
      </c>
      <c r="K5111" s="61"/>
      <c r="L5111" s="62" t="s">
        <v>6737</v>
      </c>
      <c r="M5111" s="62" t="s">
        <v>5354</v>
      </c>
      <c r="N5111" s="72" t="str">
        <f>VLOOKUP(M5111,'Hulpblad KAR-parser'!A:C,2,FALSE)</f>
        <v>Soort persoon</v>
      </c>
      <c r="O5111" s="72" t="str">
        <f>IF(VLOOKUP(M5111,'Hulpblad KAR-parser'!A:C,3,FALSE)="","",VLOOKUP(M5111,'Hulpblad KAR-parser'!A:C,3,FALSE))</f>
        <v>Kind</v>
      </c>
      <c r="P5111" s="136" t="str">
        <f>IF(CONCATENATE(C5111,D5111)="","",VLOOKUP(CONCATENATE(C5111,D5111),Karakteristieken!AQ:AQ,1,FALSE))</f>
        <v/>
      </c>
    </row>
    <row r="5112" spans="1:16" x14ac:dyDescent="0.25">
      <c r="A5112" s="59">
        <v>200111019</v>
      </c>
      <c r="B5112" s="59">
        <v>200099359</v>
      </c>
      <c r="C5112" s="59" t="s">
        <v>5347</v>
      </c>
      <c r="D5112" s="59" t="s">
        <v>5364</v>
      </c>
      <c r="E5112" s="60" t="s">
        <v>5366</v>
      </c>
      <c r="F5112" s="60"/>
      <c r="G5112" s="60"/>
      <c r="H5112" s="60"/>
      <c r="I5112" s="59">
        <f t="shared" si="84"/>
        <v>18</v>
      </c>
      <c r="J5112" s="59" t="s">
        <v>1613</v>
      </c>
      <c r="K5112" s="61"/>
      <c r="L5112" s="62" t="s">
        <v>6737</v>
      </c>
      <c r="M5112" s="62" t="s">
        <v>5366</v>
      </c>
      <c r="N5112" s="72" t="str">
        <f>VLOOKUP(M5112,'Hulpblad KAR-parser'!A:C,2,FALSE)</f>
        <v>Soort persoon</v>
      </c>
      <c r="O5112" s="72" t="str">
        <f>IF(VLOOKUP(M5112,'Hulpblad KAR-parser'!A:C,3,FALSE)="","",VLOOKUP(M5112,'Hulpblad KAR-parser'!A:C,3,FALSE))</f>
        <v>Man</v>
      </c>
      <c r="P5112" s="136" t="str">
        <f>IF(CONCATENATE(C5112,D5112)="","",VLOOKUP(CONCATENATE(C5112,D5112),Karakteristieken!AQ:AQ,1,FALSE))</f>
        <v>Soort persoonMan</v>
      </c>
    </row>
    <row r="5113" spans="1:16" x14ac:dyDescent="0.25">
      <c r="A5113" s="59"/>
      <c r="B5113" s="59"/>
      <c r="C5113" s="59"/>
      <c r="D5113" s="59"/>
      <c r="E5113" s="60" t="s">
        <v>11126</v>
      </c>
      <c r="F5113" s="60"/>
      <c r="G5113" s="60" t="s">
        <v>5366</v>
      </c>
      <c r="H5113" s="60"/>
      <c r="I5113" s="59">
        <f t="shared" si="84"/>
        <v>4</v>
      </c>
      <c r="J5113" s="59" t="s">
        <v>1561</v>
      </c>
      <c r="K5113" s="61"/>
      <c r="L5113" s="62" t="s">
        <v>6737</v>
      </c>
      <c r="M5113" s="62" t="s">
        <v>5366</v>
      </c>
      <c r="N5113" s="72" t="str">
        <f>VLOOKUP(M5113,'Hulpblad KAR-parser'!A:C,2,FALSE)</f>
        <v>Soort persoon</v>
      </c>
      <c r="O5113" s="72" t="str">
        <f>IF(VLOOKUP(M5113,'Hulpblad KAR-parser'!A:C,3,FALSE)="","",VLOOKUP(M5113,'Hulpblad KAR-parser'!A:C,3,FALSE))</f>
        <v>Man</v>
      </c>
      <c r="P5113" s="136" t="str">
        <f>IF(CONCATENATE(C5113,D5113)="","",VLOOKUP(CONCATENATE(C5113,D5113),Karakteristieken!AQ:AQ,1,FALSE))</f>
        <v/>
      </c>
    </row>
    <row r="5114" spans="1:16" x14ac:dyDescent="0.25">
      <c r="A5114" s="59"/>
      <c r="B5114" s="59"/>
      <c r="C5114" s="59"/>
      <c r="D5114" s="59"/>
      <c r="E5114" s="60" t="s">
        <v>11127</v>
      </c>
      <c r="F5114" s="60"/>
      <c r="G5114" s="60" t="s">
        <v>5366</v>
      </c>
      <c r="H5114" s="60"/>
      <c r="I5114" s="59">
        <f t="shared" si="84"/>
        <v>6</v>
      </c>
      <c r="J5114" s="59" t="s">
        <v>1561</v>
      </c>
      <c r="K5114" s="61"/>
      <c r="L5114" s="62" t="s">
        <v>6737</v>
      </c>
      <c r="M5114" s="62" t="s">
        <v>5366</v>
      </c>
      <c r="N5114" s="72" t="str">
        <f>VLOOKUP(M5114,'Hulpblad KAR-parser'!A:C,2,FALSE)</f>
        <v>Soort persoon</v>
      </c>
      <c r="O5114" s="72" t="str">
        <f>IF(VLOOKUP(M5114,'Hulpblad KAR-parser'!A:C,3,FALSE)="","",VLOOKUP(M5114,'Hulpblad KAR-parser'!A:C,3,FALSE))</f>
        <v>Man</v>
      </c>
      <c r="P5114" s="136" t="str">
        <f>IF(CONCATENATE(C5114,D5114)="","",VLOOKUP(CONCATENATE(C5114,D5114),Karakteristieken!AQ:AQ,1,FALSE))</f>
        <v/>
      </c>
    </row>
    <row r="5115" spans="1:16" x14ac:dyDescent="0.25">
      <c r="A5115" s="59">
        <v>200111020</v>
      </c>
      <c r="B5115" s="59">
        <v>200099360</v>
      </c>
      <c r="C5115" s="59" t="s">
        <v>5347</v>
      </c>
      <c r="D5115" s="59" t="s">
        <v>5358</v>
      </c>
      <c r="E5115" s="60" t="s">
        <v>5360</v>
      </c>
      <c r="F5115" s="60"/>
      <c r="G5115" s="60"/>
      <c r="H5115" s="60"/>
      <c r="I5115" s="59">
        <f t="shared" si="84"/>
        <v>21</v>
      </c>
      <c r="J5115" s="59" t="s">
        <v>1613</v>
      </c>
      <c r="K5115" s="61"/>
      <c r="L5115" s="62" t="s">
        <v>6737</v>
      </c>
      <c r="M5115" s="62" t="s">
        <v>5360</v>
      </c>
      <c r="N5115" s="72" t="str">
        <f>VLOOKUP(M5115,'Hulpblad KAR-parser'!A:C,2,FALSE)</f>
        <v>Soort persoon</v>
      </c>
      <c r="O5115" s="72" t="str">
        <f>IF(VLOOKUP(M5115,'Hulpblad KAR-parser'!A:C,3,FALSE)="","",VLOOKUP(M5115,'Hulpblad KAR-parser'!A:C,3,FALSE))</f>
        <v>Meisje</v>
      </c>
      <c r="P5115" s="136" t="str">
        <f>IF(CONCATENATE(C5115,D5115)="","",VLOOKUP(CONCATENATE(C5115,D5115),Karakteristieken!AQ:AQ,1,FALSE))</f>
        <v>Soort persoonMeisje</v>
      </c>
    </row>
    <row r="5116" spans="1:16" x14ac:dyDescent="0.25">
      <c r="A5116" s="59"/>
      <c r="B5116" s="59"/>
      <c r="C5116" s="59"/>
      <c r="D5116" s="59"/>
      <c r="E5116" s="60" t="s">
        <v>11128</v>
      </c>
      <c r="F5116" s="60"/>
      <c r="G5116" s="60" t="s">
        <v>5360</v>
      </c>
      <c r="H5116" s="60"/>
      <c r="I5116" s="59">
        <f t="shared" si="84"/>
        <v>7</v>
      </c>
      <c r="J5116" s="59" t="s">
        <v>1561</v>
      </c>
      <c r="K5116" s="61"/>
      <c r="L5116" s="62" t="s">
        <v>6737</v>
      </c>
      <c r="M5116" s="62" t="s">
        <v>5360</v>
      </c>
      <c r="N5116" s="72" t="str">
        <f>VLOOKUP(M5116,'Hulpblad KAR-parser'!A:C,2,FALSE)</f>
        <v>Soort persoon</v>
      </c>
      <c r="O5116" s="72" t="str">
        <f>IF(VLOOKUP(M5116,'Hulpblad KAR-parser'!A:C,3,FALSE)="","",VLOOKUP(M5116,'Hulpblad KAR-parser'!A:C,3,FALSE))</f>
        <v>Meisje</v>
      </c>
      <c r="P5116" s="136" t="str">
        <f>IF(CONCATENATE(C5116,D5116)="","",VLOOKUP(CONCATENATE(C5116,D5116),Karakteristieken!AQ:AQ,1,FALSE))</f>
        <v/>
      </c>
    </row>
    <row r="5117" spans="1:16" x14ac:dyDescent="0.25">
      <c r="A5117" s="59"/>
      <c r="B5117" s="59"/>
      <c r="C5117" s="59"/>
      <c r="D5117" s="59"/>
      <c r="E5117" s="60" t="s">
        <v>11129</v>
      </c>
      <c r="F5117" s="60"/>
      <c r="G5117" s="60" t="s">
        <v>5360</v>
      </c>
      <c r="H5117" s="60"/>
      <c r="I5117" s="59">
        <f t="shared" si="84"/>
        <v>6</v>
      </c>
      <c r="J5117" s="59" t="s">
        <v>1561</v>
      </c>
      <c r="K5117" s="61"/>
      <c r="L5117" s="62" t="s">
        <v>6737</v>
      </c>
      <c r="M5117" s="62" t="s">
        <v>5360</v>
      </c>
      <c r="N5117" s="72" t="str">
        <f>VLOOKUP(M5117,'Hulpblad KAR-parser'!A:C,2,FALSE)</f>
        <v>Soort persoon</v>
      </c>
      <c r="O5117" s="72" t="str">
        <f>IF(VLOOKUP(M5117,'Hulpblad KAR-parser'!A:C,3,FALSE)="","",VLOOKUP(M5117,'Hulpblad KAR-parser'!A:C,3,FALSE))</f>
        <v>Meisje</v>
      </c>
      <c r="P5117" s="136" t="str">
        <f>IF(CONCATENATE(C5117,D5117)="","",VLOOKUP(CONCATENATE(C5117,D5117),Karakteristieken!AQ:AQ,1,FALSE))</f>
        <v/>
      </c>
    </row>
    <row r="5118" spans="1:16" x14ac:dyDescent="0.25">
      <c r="A5118" s="59">
        <v>200111022</v>
      </c>
      <c r="B5118" s="59">
        <v>200099362</v>
      </c>
      <c r="C5118" s="59" t="s">
        <v>5347</v>
      </c>
      <c r="D5118" s="59" t="s">
        <v>5361</v>
      </c>
      <c r="E5118" s="60" t="s">
        <v>5363</v>
      </c>
      <c r="F5118" s="60"/>
      <c r="G5118" s="60"/>
      <c r="H5118" s="60"/>
      <c r="I5118" s="59">
        <f t="shared" si="84"/>
        <v>25</v>
      </c>
      <c r="J5118" s="59" t="s">
        <v>1613</v>
      </c>
      <c r="K5118" s="61"/>
      <c r="L5118" s="62" t="s">
        <v>6737</v>
      </c>
      <c r="M5118" s="62" t="s">
        <v>5363</v>
      </c>
      <c r="N5118" s="72" t="str">
        <f>VLOOKUP(M5118,'Hulpblad KAR-parser'!A:C,2,FALSE)</f>
        <v>Soort persoon</v>
      </c>
      <c r="O5118" s="72" t="str">
        <f>IF(VLOOKUP(M5118,'Hulpblad KAR-parser'!A:C,3,FALSE)="","",VLOOKUP(M5118,'Hulpblad KAR-parser'!A:C,3,FALSE))</f>
        <v>Volwassene</v>
      </c>
      <c r="P5118" s="136" t="str">
        <f>IF(CONCATENATE(C5118,D5118)="","",VLOOKUP(CONCATENATE(C5118,D5118),Karakteristieken!AQ:AQ,1,FALSE))</f>
        <v>Soort persoonVolwassene</v>
      </c>
    </row>
    <row r="5119" spans="1:16" x14ac:dyDescent="0.25">
      <c r="A5119" s="59"/>
      <c r="B5119" s="59"/>
      <c r="C5119" s="59"/>
      <c r="D5119" s="59"/>
      <c r="E5119" s="60" t="s">
        <v>11130</v>
      </c>
      <c r="F5119" s="60"/>
      <c r="G5119" s="60" t="s">
        <v>5363</v>
      </c>
      <c r="H5119" s="60"/>
      <c r="I5119" s="59">
        <f t="shared" si="84"/>
        <v>6</v>
      </c>
      <c r="J5119" s="59" t="s">
        <v>1561</v>
      </c>
      <c r="K5119" s="61"/>
      <c r="L5119" s="62" t="s">
        <v>6737</v>
      </c>
      <c r="M5119" s="62" t="s">
        <v>5363</v>
      </c>
      <c r="N5119" s="72" t="str">
        <f>VLOOKUP(M5119,'Hulpblad KAR-parser'!A:C,2,FALSE)</f>
        <v>Soort persoon</v>
      </c>
      <c r="O5119" s="72" t="str">
        <f>IF(VLOOKUP(M5119,'Hulpblad KAR-parser'!A:C,3,FALSE)="","",VLOOKUP(M5119,'Hulpblad KAR-parser'!A:C,3,FALSE))</f>
        <v>Volwassene</v>
      </c>
      <c r="P5119" s="136" t="str">
        <f>IF(CONCATENATE(C5119,D5119)="","",VLOOKUP(CONCATENATE(C5119,D5119),Karakteristieken!AQ:AQ,1,FALSE))</f>
        <v/>
      </c>
    </row>
    <row r="5120" spans="1:16" x14ac:dyDescent="0.25">
      <c r="A5120" s="59"/>
      <c r="B5120" s="59"/>
      <c r="C5120" s="59"/>
      <c r="D5120" s="59"/>
      <c r="E5120" s="60" t="s">
        <v>11131</v>
      </c>
      <c r="F5120" s="60"/>
      <c r="G5120" s="60" t="s">
        <v>5363</v>
      </c>
      <c r="H5120" s="60"/>
      <c r="I5120" s="59">
        <f t="shared" si="84"/>
        <v>11</v>
      </c>
      <c r="J5120" s="59" t="s">
        <v>1561</v>
      </c>
      <c r="K5120" s="61"/>
      <c r="L5120" s="62" t="s">
        <v>6737</v>
      </c>
      <c r="M5120" s="62" t="s">
        <v>5363</v>
      </c>
      <c r="N5120" s="72" t="str">
        <f>VLOOKUP(M5120,'Hulpblad KAR-parser'!A:C,2,FALSE)</f>
        <v>Soort persoon</v>
      </c>
      <c r="O5120" s="72" t="str">
        <f>IF(VLOOKUP(M5120,'Hulpblad KAR-parser'!A:C,3,FALSE)="","",VLOOKUP(M5120,'Hulpblad KAR-parser'!A:C,3,FALSE))</f>
        <v>Volwassene</v>
      </c>
      <c r="P5120" s="136" t="str">
        <f>IF(CONCATENATE(C5120,D5120)="","",VLOOKUP(CONCATENATE(C5120,D5120),Karakteristieken!AQ:AQ,1,FALSE))</f>
        <v/>
      </c>
    </row>
    <row r="5121" spans="1:16" x14ac:dyDescent="0.25">
      <c r="A5121" s="59"/>
      <c r="B5121" s="59"/>
      <c r="C5121" s="59"/>
      <c r="D5121" s="59"/>
      <c r="E5121" s="60" t="s">
        <v>11132</v>
      </c>
      <c r="F5121" s="60"/>
      <c r="G5121" s="60" t="s">
        <v>5363</v>
      </c>
      <c r="H5121" s="60"/>
      <c r="I5121" s="59">
        <f t="shared" si="84"/>
        <v>5</v>
      </c>
      <c r="J5121" s="59" t="s">
        <v>1561</v>
      </c>
      <c r="K5121" s="61"/>
      <c r="L5121" s="62" t="s">
        <v>6737</v>
      </c>
      <c r="M5121" s="62" t="s">
        <v>5363</v>
      </c>
      <c r="N5121" s="72" t="str">
        <f>VLOOKUP(M5121,'Hulpblad KAR-parser'!A:C,2,FALSE)</f>
        <v>Soort persoon</v>
      </c>
      <c r="O5121" s="72" t="str">
        <f>IF(VLOOKUP(M5121,'Hulpblad KAR-parser'!A:C,3,FALSE)="","",VLOOKUP(M5121,'Hulpblad KAR-parser'!A:C,3,FALSE))</f>
        <v>Volwassene</v>
      </c>
      <c r="P5121" s="136" t="str">
        <f>IF(CONCATENATE(C5121,D5121)="","",VLOOKUP(CONCATENATE(C5121,D5121),Karakteristieken!AQ:AQ,1,FALSE))</f>
        <v/>
      </c>
    </row>
    <row r="5122" spans="1:16" x14ac:dyDescent="0.25">
      <c r="A5122" s="59">
        <v>200111023</v>
      </c>
      <c r="B5122" s="59">
        <v>200099363</v>
      </c>
      <c r="C5122" s="59" t="s">
        <v>5347</v>
      </c>
      <c r="D5122" s="59" t="s">
        <v>5367</v>
      </c>
      <c r="E5122" s="60" t="s">
        <v>5369</v>
      </c>
      <c r="F5122" s="60"/>
      <c r="G5122" s="60"/>
      <c r="H5122" s="60"/>
      <c r="I5122" s="59">
        <f t="shared" si="84"/>
        <v>20</v>
      </c>
      <c r="J5122" s="59" t="s">
        <v>1613</v>
      </c>
      <c r="K5122" s="61"/>
      <c r="L5122" s="62" t="s">
        <v>6737</v>
      </c>
      <c r="M5122" s="62" t="s">
        <v>5369</v>
      </c>
      <c r="N5122" s="72" t="str">
        <f>VLOOKUP(M5122,'Hulpblad KAR-parser'!A:C,2,FALSE)</f>
        <v>Soort persoon</v>
      </c>
      <c r="O5122" s="72" t="str">
        <f>IF(VLOOKUP(M5122,'Hulpblad KAR-parser'!A:C,3,FALSE)="","",VLOOKUP(M5122,'Hulpblad KAR-parser'!A:C,3,FALSE))</f>
        <v>Vrouw</v>
      </c>
      <c r="P5122" s="136" t="str">
        <f>IF(CONCATENATE(C5122,D5122)="","",VLOOKUP(CONCATENATE(C5122,D5122),Karakteristieken!AQ:AQ,1,FALSE))</f>
        <v>Soort persoonVrouw</v>
      </c>
    </row>
    <row r="5123" spans="1:16" x14ac:dyDescent="0.25">
      <c r="A5123" s="59"/>
      <c r="B5123" s="59"/>
      <c r="C5123" s="59"/>
      <c r="D5123" s="59"/>
      <c r="E5123" s="60" t="s">
        <v>11133</v>
      </c>
      <c r="F5123" s="60"/>
      <c r="G5123" s="60" t="s">
        <v>5369</v>
      </c>
      <c r="H5123" s="60"/>
      <c r="I5123" s="59">
        <f t="shared" si="84"/>
        <v>6</v>
      </c>
      <c r="J5123" s="59" t="s">
        <v>1561</v>
      </c>
      <c r="K5123" s="61"/>
      <c r="L5123" s="62" t="s">
        <v>6737</v>
      </c>
      <c r="M5123" s="62" t="s">
        <v>5369</v>
      </c>
      <c r="N5123" s="72" t="str">
        <f>VLOOKUP(M5123,'Hulpblad KAR-parser'!A:C,2,FALSE)</f>
        <v>Soort persoon</v>
      </c>
      <c r="O5123" s="72" t="str">
        <f>IF(VLOOKUP(M5123,'Hulpblad KAR-parser'!A:C,3,FALSE)="","",VLOOKUP(M5123,'Hulpblad KAR-parser'!A:C,3,FALSE))</f>
        <v>Vrouw</v>
      </c>
      <c r="P5123" s="136" t="str">
        <f>IF(CONCATENATE(C5123,D5123)="","",VLOOKUP(CONCATENATE(C5123,D5123),Karakteristieken!AQ:AQ,1,FALSE))</f>
        <v/>
      </c>
    </row>
    <row r="5124" spans="1:16" x14ac:dyDescent="0.25">
      <c r="A5124" s="59"/>
      <c r="B5124" s="59"/>
      <c r="C5124" s="59"/>
      <c r="D5124" s="59"/>
      <c r="E5124" s="60" t="s">
        <v>11134</v>
      </c>
      <c r="F5124" s="60"/>
      <c r="G5124" s="60" t="s">
        <v>5369</v>
      </c>
      <c r="H5124" s="60"/>
      <c r="I5124" s="59">
        <f t="shared" si="84"/>
        <v>6</v>
      </c>
      <c r="J5124" s="59" t="s">
        <v>1561</v>
      </c>
      <c r="K5124" s="61"/>
      <c r="L5124" s="62" t="s">
        <v>6737</v>
      </c>
      <c r="M5124" s="62" t="s">
        <v>5369</v>
      </c>
      <c r="N5124" s="72" t="str">
        <f>VLOOKUP(M5124,'Hulpblad KAR-parser'!A:C,2,FALSE)</f>
        <v>Soort persoon</v>
      </c>
      <c r="O5124" s="72" t="str">
        <f>IF(VLOOKUP(M5124,'Hulpblad KAR-parser'!A:C,3,FALSE)="","",VLOOKUP(M5124,'Hulpblad KAR-parser'!A:C,3,FALSE))</f>
        <v>Vrouw</v>
      </c>
      <c r="P5124" s="136" t="str">
        <f>IF(CONCATENATE(C5124,D5124)="","",VLOOKUP(CONCATENATE(C5124,D5124),Karakteristieken!AQ:AQ,1,FALSE))</f>
        <v/>
      </c>
    </row>
    <row r="5125" spans="1:16" x14ac:dyDescent="0.25">
      <c r="A5125" s="67">
        <v>200112667</v>
      </c>
      <c r="B5125" s="67">
        <v>200101990</v>
      </c>
      <c r="C5125" s="67" t="s">
        <v>5370</v>
      </c>
      <c r="D5125" s="67"/>
      <c r="E5125" s="68" t="s">
        <v>6584</v>
      </c>
      <c r="F5125" s="68"/>
      <c r="G5125" s="68"/>
      <c r="H5125" s="68"/>
      <c r="I5125" s="67">
        <f t="shared" si="84"/>
        <v>20</v>
      </c>
      <c r="J5125" s="67" t="s">
        <v>1613</v>
      </c>
      <c r="K5125" s="91" t="s">
        <v>12550</v>
      </c>
      <c r="L5125" s="62" t="s">
        <v>6737</v>
      </c>
      <c r="M5125" s="62" t="s">
        <v>6584</v>
      </c>
      <c r="N5125" s="72" t="e">
        <f>VLOOKUP(M5125,'Hulpblad KAR-parser'!A:C,2,FALSE)</f>
        <v>#N/A</v>
      </c>
      <c r="O5125" s="72" t="e">
        <f>IF(VLOOKUP(M5125,'Hulpblad KAR-parser'!A:C,3,FALSE)="","",VLOOKUP(M5125,'Hulpblad KAR-parser'!A:C,3,FALSE))</f>
        <v>#N/A</v>
      </c>
      <c r="P5125" s="136" t="e">
        <f>IF(CONCATENATE(C5125,D5125)="","",VLOOKUP(CONCATENATE(C5125,D5125),Karakteristieken!AQ:AQ,1,FALSE))</f>
        <v>#N/A</v>
      </c>
    </row>
    <row r="5126" spans="1:16" x14ac:dyDescent="0.25">
      <c r="A5126" s="67"/>
      <c r="B5126" s="67"/>
      <c r="C5126" s="67"/>
      <c r="D5126" s="67"/>
      <c r="E5126" s="68" t="s">
        <v>11140</v>
      </c>
      <c r="F5126" s="68"/>
      <c r="G5126" s="68" t="s">
        <v>6584</v>
      </c>
      <c r="H5126" s="68"/>
      <c r="I5126" s="67">
        <f t="shared" si="84"/>
        <v>6</v>
      </c>
      <c r="J5126" s="67" t="s">
        <v>1561</v>
      </c>
      <c r="K5126" s="91" t="s">
        <v>12550</v>
      </c>
      <c r="L5126" s="62" t="s">
        <v>6737</v>
      </c>
      <c r="M5126" s="62" t="s">
        <v>6584</v>
      </c>
      <c r="N5126" s="72" t="e">
        <f>VLOOKUP(M5126,'Hulpblad KAR-parser'!A:C,2,FALSE)</f>
        <v>#N/A</v>
      </c>
      <c r="O5126" s="72" t="e">
        <f>IF(VLOOKUP(M5126,'Hulpblad KAR-parser'!A:C,3,FALSE)="","",VLOOKUP(M5126,'Hulpblad KAR-parser'!A:C,3,FALSE))</f>
        <v>#N/A</v>
      </c>
      <c r="P5126" s="136" t="str">
        <f>IF(CONCATENATE(C5126,D5126)="","",VLOOKUP(CONCATENATE(C5126,D5126),Karakteristieken!AQ:AQ,1,FALSE))</f>
        <v/>
      </c>
    </row>
    <row r="5127" spans="1:16" x14ac:dyDescent="0.25">
      <c r="A5127" s="59">
        <v>200112668</v>
      </c>
      <c r="B5127" s="59">
        <v>200101991</v>
      </c>
      <c r="C5127" s="59" t="s">
        <v>5370</v>
      </c>
      <c r="D5127" s="59" t="s">
        <v>5371</v>
      </c>
      <c r="E5127" s="60" t="s">
        <v>5374</v>
      </c>
      <c r="F5127" s="60"/>
      <c r="G5127" s="60"/>
      <c r="H5127" s="60"/>
      <c r="I5127" s="59">
        <f t="shared" si="84"/>
        <v>24</v>
      </c>
      <c r="J5127" s="59" t="s">
        <v>1613</v>
      </c>
      <c r="K5127" s="61"/>
      <c r="L5127" s="62" t="s">
        <v>6737</v>
      </c>
      <c r="M5127" s="62" t="s">
        <v>5374</v>
      </c>
      <c r="N5127" s="72" t="str">
        <f>VLOOKUP(M5127,'Hulpblad KAR-parser'!A:C,2,FALSE)</f>
        <v>Soort plan incident</v>
      </c>
      <c r="O5127" s="72" t="str">
        <f>IF(VLOOKUP(M5127,'Hulpblad KAR-parser'!A:C,3,FALSE)="","",VLOOKUP(M5127,'Hulpblad KAR-parser'!A:C,3,FALSE))</f>
        <v>CBP</v>
      </c>
      <c r="P5127" s="136" t="str">
        <f>IF(CONCATENATE(C5127,D5127)="","",VLOOKUP(CONCATENATE(C5127,D5127),Karakteristieken!AQ:AQ,1,FALSE))</f>
        <v>Soort plan incidentCBP</v>
      </c>
    </row>
    <row r="5128" spans="1:16" x14ac:dyDescent="0.25">
      <c r="A5128" s="59"/>
      <c r="B5128" s="59"/>
      <c r="C5128" s="59"/>
      <c r="D5128" s="59"/>
      <c r="E5128" s="60" t="s">
        <v>11136</v>
      </c>
      <c r="F5128" s="60"/>
      <c r="G5128" s="60" t="s">
        <v>5374</v>
      </c>
      <c r="H5128" s="60"/>
      <c r="I5128" s="59">
        <f t="shared" si="84"/>
        <v>6</v>
      </c>
      <c r="J5128" s="59" t="s">
        <v>1561</v>
      </c>
      <c r="K5128" s="61"/>
      <c r="L5128" s="62" t="s">
        <v>6737</v>
      </c>
      <c r="M5128" s="62" t="s">
        <v>5374</v>
      </c>
      <c r="N5128" s="72" t="str">
        <f>VLOOKUP(M5128,'Hulpblad KAR-parser'!A:C,2,FALSE)</f>
        <v>Soort plan incident</v>
      </c>
      <c r="O5128" s="72" t="str">
        <f>IF(VLOOKUP(M5128,'Hulpblad KAR-parser'!A:C,3,FALSE)="","",VLOOKUP(M5128,'Hulpblad KAR-parser'!A:C,3,FALSE))</f>
        <v>CBP</v>
      </c>
      <c r="P5128" s="136" t="str">
        <f>IF(CONCATENATE(C5128,D5128)="","",VLOOKUP(CONCATENATE(C5128,D5128),Karakteristieken!AQ:AQ,1,FALSE))</f>
        <v/>
      </c>
    </row>
    <row r="5129" spans="1:16" x14ac:dyDescent="0.25">
      <c r="A5129" s="59">
        <v>200112669</v>
      </c>
      <c r="B5129" s="59">
        <v>200101992</v>
      </c>
      <c r="C5129" s="59" t="s">
        <v>5370</v>
      </c>
      <c r="D5129" s="59" t="s">
        <v>5375</v>
      </c>
      <c r="E5129" s="60" t="s">
        <v>5377</v>
      </c>
      <c r="F5129" s="60"/>
      <c r="G5129" s="60"/>
      <c r="H5129" s="60"/>
      <c r="I5129" s="59">
        <f t="shared" si="84"/>
        <v>24</v>
      </c>
      <c r="J5129" s="59" t="s">
        <v>1613</v>
      </c>
      <c r="K5129" s="61"/>
      <c r="L5129" s="62" t="s">
        <v>6737</v>
      </c>
      <c r="M5129" s="62" t="s">
        <v>5377</v>
      </c>
      <c r="N5129" s="72" t="str">
        <f>VLOOKUP(M5129,'Hulpblad KAR-parser'!A:C,2,FALSE)</f>
        <v>Soort plan incident</v>
      </c>
      <c r="O5129" s="72" t="str">
        <f>IF(VLOOKUP(M5129,'Hulpblad KAR-parser'!A:C,3,FALSE)="","",VLOOKUP(M5129,'Hulpblad KAR-parser'!A:C,3,FALSE))</f>
        <v>CIN</v>
      </c>
      <c r="P5129" s="136" t="str">
        <f>IF(CONCATENATE(C5129,D5129)="","",VLOOKUP(CONCATENATE(C5129,D5129),Karakteristieken!AQ:AQ,1,FALSE))</f>
        <v>Soort plan incidentCIN</v>
      </c>
    </row>
    <row r="5130" spans="1:16" x14ac:dyDescent="0.25">
      <c r="A5130" s="59"/>
      <c r="B5130" s="59"/>
      <c r="C5130" s="59"/>
      <c r="D5130" s="59"/>
      <c r="E5130" s="60" t="s">
        <v>11137</v>
      </c>
      <c r="F5130" s="60"/>
      <c r="G5130" s="60" t="s">
        <v>5377</v>
      </c>
      <c r="H5130" s="60"/>
      <c r="I5130" s="59">
        <f t="shared" si="84"/>
        <v>6</v>
      </c>
      <c r="J5130" s="59" t="s">
        <v>1561</v>
      </c>
      <c r="K5130" s="61"/>
      <c r="L5130" s="62" t="s">
        <v>6737</v>
      </c>
      <c r="M5130" s="62" t="s">
        <v>5377</v>
      </c>
      <c r="N5130" s="72" t="str">
        <f>VLOOKUP(M5130,'Hulpblad KAR-parser'!A:C,2,FALSE)</f>
        <v>Soort plan incident</v>
      </c>
      <c r="O5130" s="72" t="str">
        <f>IF(VLOOKUP(M5130,'Hulpblad KAR-parser'!A:C,3,FALSE)="","",VLOOKUP(M5130,'Hulpblad KAR-parser'!A:C,3,FALSE))</f>
        <v>CIN</v>
      </c>
      <c r="P5130" s="136" t="str">
        <f>IF(CONCATENATE(C5130,D5130)="","",VLOOKUP(CONCATENATE(C5130,D5130),Karakteristieken!AQ:AQ,1,FALSE))</f>
        <v/>
      </c>
    </row>
    <row r="5131" spans="1:16" x14ac:dyDescent="0.25">
      <c r="A5131" s="59">
        <v>200112670</v>
      </c>
      <c r="B5131" s="59">
        <v>200101993</v>
      </c>
      <c r="C5131" s="59" t="s">
        <v>5370</v>
      </c>
      <c r="D5131" s="59" t="s">
        <v>5378</v>
      </c>
      <c r="E5131" s="60" t="s">
        <v>5380</v>
      </c>
      <c r="F5131" s="60"/>
      <c r="G5131" s="60"/>
      <c r="H5131" s="60"/>
      <c r="I5131" s="59">
        <f t="shared" si="84"/>
        <v>24</v>
      </c>
      <c r="J5131" s="59" t="s">
        <v>1613</v>
      </c>
      <c r="K5131" s="61"/>
      <c r="L5131" s="62" t="s">
        <v>6737</v>
      </c>
      <c r="M5131" s="62" t="s">
        <v>5380</v>
      </c>
      <c r="N5131" s="72" t="str">
        <f>VLOOKUP(M5131,'Hulpblad KAR-parser'!A:C,2,FALSE)</f>
        <v>Soort plan incident</v>
      </c>
      <c r="O5131" s="72" t="str">
        <f>IF(VLOOKUP(M5131,'Hulpblad KAR-parser'!A:C,3,FALSE)="","",VLOOKUP(M5131,'Hulpblad KAR-parser'!A:C,3,FALSE))</f>
        <v>IBP</v>
      </c>
      <c r="P5131" s="136" t="str">
        <f>IF(CONCATENATE(C5131,D5131)="","",VLOOKUP(CONCATENATE(C5131,D5131),Karakteristieken!AQ:AQ,1,FALSE))</f>
        <v>Soort plan incidentIBP</v>
      </c>
    </row>
    <row r="5132" spans="1:16" x14ac:dyDescent="0.25">
      <c r="A5132" s="59"/>
      <c r="B5132" s="59"/>
      <c r="C5132" s="59"/>
      <c r="D5132" s="59"/>
      <c r="E5132" s="60" t="s">
        <v>11138</v>
      </c>
      <c r="F5132" s="60"/>
      <c r="G5132" s="60" t="s">
        <v>5380</v>
      </c>
      <c r="H5132" s="60"/>
      <c r="I5132" s="59">
        <f t="shared" si="84"/>
        <v>6</v>
      </c>
      <c r="J5132" s="59" t="s">
        <v>1561</v>
      </c>
      <c r="K5132" s="61"/>
      <c r="L5132" s="62" t="s">
        <v>6737</v>
      </c>
      <c r="M5132" s="62" t="s">
        <v>5380</v>
      </c>
      <c r="N5132" s="72" t="str">
        <f>VLOOKUP(M5132,'Hulpblad KAR-parser'!A:C,2,FALSE)</f>
        <v>Soort plan incident</v>
      </c>
      <c r="O5132" s="72" t="str">
        <f>IF(VLOOKUP(M5132,'Hulpblad KAR-parser'!A:C,3,FALSE)="","",VLOOKUP(M5132,'Hulpblad KAR-parser'!A:C,3,FALSE))</f>
        <v>IBP</v>
      </c>
      <c r="P5132" s="136" t="str">
        <f>IF(CONCATENATE(C5132,D5132)="","",VLOOKUP(CONCATENATE(C5132,D5132),Karakteristieken!AQ:AQ,1,FALSE))</f>
        <v/>
      </c>
    </row>
    <row r="5133" spans="1:16" x14ac:dyDescent="0.25">
      <c r="A5133" s="59">
        <v>200112671</v>
      </c>
      <c r="B5133" s="59">
        <v>200101994</v>
      </c>
      <c r="C5133" s="59" t="s">
        <v>5370</v>
      </c>
      <c r="D5133" s="59" t="s">
        <v>5381</v>
      </c>
      <c r="E5133" s="60" t="s">
        <v>5383</v>
      </c>
      <c r="F5133" s="60"/>
      <c r="G5133" s="60"/>
      <c r="H5133" s="60"/>
      <c r="I5133" s="59">
        <f t="shared" si="84"/>
        <v>24</v>
      </c>
      <c r="J5133" s="59" t="s">
        <v>1613</v>
      </c>
      <c r="K5133" s="61"/>
      <c r="L5133" s="62" t="s">
        <v>6737</v>
      </c>
      <c r="M5133" s="62" t="s">
        <v>5383</v>
      </c>
      <c r="N5133" s="72" t="str">
        <f>VLOOKUP(M5133,'Hulpblad KAR-parser'!A:C,2,FALSE)</f>
        <v>Soort plan incident</v>
      </c>
      <c r="O5133" s="72" t="str">
        <f>IF(VLOOKUP(M5133,'Hulpblad KAR-parser'!A:C,3,FALSE)="","",VLOOKUP(M5133,'Hulpblad KAR-parser'!A:C,3,FALSE))</f>
        <v>RBP</v>
      </c>
      <c r="P5133" s="136" t="str">
        <f>IF(CONCATENATE(C5133,D5133)="","",VLOOKUP(CONCATENATE(C5133,D5133),Karakteristieken!AQ:AQ,1,FALSE))</f>
        <v>Soort plan incidentRBP</v>
      </c>
    </row>
    <row r="5134" spans="1:16" x14ac:dyDescent="0.25">
      <c r="A5134" s="59"/>
      <c r="B5134" s="59"/>
      <c r="C5134" s="59"/>
      <c r="D5134" s="59"/>
      <c r="E5134" s="60" t="s">
        <v>11139</v>
      </c>
      <c r="F5134" s="60"/>
      <c r="G5134" s="60" t="s">
        <v>5383</v>
      </c>
      <c r="H5134" s="60"/>
      <c r="I5134" s="59">
        <f t="shared" si="84"/>
        <v>6</v>
      </c>
      <c r="J5134" s="59" t="s">
        <v>1561</v>
      </c>
      <c r="K5134" s="61"/>
      <c r="L5134" s="62" t="s">
        <v>6737</v>
      </c>
      <c r="M5134" s="62" t="s">
        <v>5383</v>
      </c>
      <c r="N5134" s="72" t="str">
        <f>VLOOKUP(M5134,'Hulpblad KAR-parser'!A:C,2,FALSE)</f>
        <v>Soort plan incident</v>
      </c>
      <c r="O5134" s="72" t="str">
        <f>IF(VLOOKUP(M5134,'Hulpblad KAR-parser'!A:C,3,FALSE)="","",VLOOKUP(M5134,'Hulpblad KAR-parser'!A:C,3,FALSE))</f>
        <v>RBP</v>
      </c>
      <c r="P5134" s="136" t="str">
        <f>IF(CONCATENATE(C5134,D5134)="","",VLOOKUP(CONCATENATE(C5134,D5134),Karakteristieken!AQ:AQ,1,FALSE))</f>
        <v/>
      </c>
    </row>
    <row r="5135" spans="1:16" x14ac:dyDescent="0.25">
      <c r="A5135" s="59"/>
      <c r="B5135" s="59"/>
      <c r="C5135" s="59"/>
      <c r="D5135" s="59"/>
      <c r="E5135" s="60" t="s">
        <v>12036</v>
      </c>
      <c r="F5135" s="60"/>
      <c r="G5135" s="125" t="s">
        <v>4835</v>
      </c>
      <c r="H5135" s="60"/>
      <c r="I5135" s="59">
        <f t="shared" si="84"/>
        <v>7</v>
      </c>
      <c r="J5135" s="59" t="s">
        <v>1561</v>
      </c>
      <c r="K5135" s="61" t="s">
        <v>12187</v>
      </c>
      <c r="L5135" s="62" t="s">
        <v>6737</v>
      </c>
      <c r="M5135" s="62" t="s">
        <v>4835</v>
      </c>
      <c r="N5135" s="72" t="str">
        <f>VLOOKUP(M5135,'Hulpblad KAR-parser'!A:C,2,FALSE)</f>
        <v>Soort dienst aan 3en</v>
      </c>
      <c r="O5135" s="72" t="str">
        <f>IF(VLOOKUP(M5135,'Hulpblad KAR-parser'!A:C,3,FALSE)="","",VLOOKUP(M5135,'Hulpblad KAR-parser'!A:C,3,FALSE))</f>
        <v>Bewoner geen gehoor</v>
      </c>
      <c r="P5135" s="136" t="str">
        <f>IF(CONCATENATE(C5135,D5135)="","",VLOOKUP(CONCATENATE(C5135,D5135),Karakteristieken!AQ:AQ,1,FALSE))</f>
        <v/>
      </c>
    </row>
    <row r="5136" spans="1:16" x14ac:dyDescent="0.25">
      <c r="A5136" s="59"/>
      <c r="B5136" s="59"/>
      <c r="C5136" s="59"/>
      <c r="D5136" s="59"/>
      <c r="E5136" s="60" t="s">
        <v>12037</v>
      </c>
      <c r="F5136" s="60"/>
      <c r="G5136" s="125" t="s">
        <v>4841</v>
      </c>
      <c r="H5136" s="60"/>
      <c r="I5136" s="59">
        <f t="shared" si="84"/>
        <v>6</v>
      </c>
      <c r="J5136" s="59" t="s">
        <v>1561</v>
      </c>
      <c r="K5136" s="61" t="s">
        <v>12187</v>
      </c>
      <c r="L5136" s="62" t="s">
        <v>6737</v>
      </c>
      <c r="M5136" s="62" t="s">
        <v>4841</v>
      </c>
      <c r="N5136" s="72" t="str">
        <f>VLOOKUP(M5136,'Hulpblad KAR-parser'!A:C,2,FALSE)</f>
        <v>Soort dienst aan 3en</v>
      </c>
      <c r="O5136" s="72" t="str">
        <f>IF(VLOOKUP(M5136,'Hulpblad KAR-parser'!A:C,3,FALSE)="","",VLOOKUP(M5136,'Hulpblad KAR-parser'!A:C,3,FALSE))</f>
        <v>Hulpverlening</v>
      </c>
      <c r="P5136" s="136" t="str">
        <f>IF(CONCATENATE(C5136,D5136)="","",VLOOKUP(CONCATENATE(C5136,D5136),Karakteristieken!AQ:AQ,1,FALSE))</f>
        <v/>
      </c>
    </row>
    <row r="5137" spans="1:16" x14ac:dyDescent="0.25">
      <c r="A5137" s="59"/>
      <c r="B5137" s="59"/>
      <c r="C5137" s="59"/>
      <c r="D5137" s="59"/>
      <c r="E5137" s="60" t="s">
        <v>12038</v>
      </c>
      <c r="F5137" s="60"/>
      <c r="G5137" s="125" t="s">
        <v>4838</v>
      </c>
      <c r="H5137" s="60"/>
      <c r="I5137" s="59">
        <f t="shared" si="84"/>
        <v>6</v>
      </c>
      <c r="J5137" s="59" t="s">
        <v>1561</v>
      </c>
      <c r="K5137" s="61" t="s">
        <v>12187</v>
      </c>
      <c r="L5137" s="62" t="s">
        <v>6737</v>
      </c>
      <c r="M5137" s="62" t="s">
        <v>4838</v>
      </c>
      <c r="N5137" s="72" t="str">
        <f>VLOOKUP(M5137,'Hulpblad KAR-parser'!A:C,2,FALSE)</f>
        <v>Soort dienst aan 3en</v>
      </c>
      <c r="O5137" s="72" t="str">
        <f>IF(VLOOKUP(M5137,'Hulpblad KAR-parser'!A:C,3,FALSE)="","",VLOOKUP(M5137,'Hulpblad KAR-parser'!A:C,3,FALSE))</f>
        <v>Tilhulp</v>
      </c>
      <c r="P5137" s="136" t="str">
        <f>IF(CONCATENATE(C5137,D5137)="","",VLOOKUP(CONCATENATE(C5137,D5137),Karakteristieken!AQ:AQ,1,FALSE))</f>
        <v/>
      </c>
    </row>
    <row r="5138" spans="1:16" x14ac:dyDescent="0.25">
      <c r="A5138" s="67">
        <v>200111028</v>
      </c>
      <c r="B5138" s="67">
        <v>200099368</v>
      </c>
      <c r="C5138" s="67" t="s">
        <v>5384</v>
      </c>
      <c r="D5138" s="67"/>
      <c r="E5138" s="68" t="s">
        <v>6585</v>
      </c>
      <c r="F5138" s="68"/>
      <c r="G5138" s="68"/>
      <c r="H5138" s="68"/>
      <c r="I5138" s="67">
        <f t="shared" si="84"/>
        <v>18</v>
      </c>
      <c r="J5138" s="67" t="s">
        <v>1613</v>
      </c>
      <c r="K5138" s="91" t="s">
        <v>12550</v>
      </c>
      <c r="L5138" s="62" t="s">
        <v>6737</v>
      </c>
      <c r="M5138" s="62" t="s">
        <v>6585</v>
      </c>
      <c r="N5138" s="72" t="e">
        <f>VLOOKUP(M5138,'Hulpblad KAR-parser'!A:C,2,FALSE)</f>
        <v>#N/A</v>
      </c>
      <c r="O5138" s="72" t="e">
        <f>IF(VLOOKUP(M5138,'Hulpblad KAR-parser'!A:C,3,FALSE)="","",VLOOKUP(M5138,'Hulpblad KAR-parser'!A:C,3,FALSE))</f>
        <v>#N/A</v>
      </c>
      <c r="P5138" s="136" t="e">
        <f>IF(CONCATENATE(C5138,D5138)="","",VLOOKUP(CONCATENATE(C5138,D5138),Karakteristieken!AQ:AQ,1,FALSE))</f>
        <v>#N/A</v>
      </c>
    </row>
    <row r="5139" spans="1:16" x14ac:dyDescent="0.25">
      <c r="A5139" s="67"/>
      <c r="B5139" s="67"/>
      <c r="C5139" s="67"/>
      <c r="D5139" s="67"/>
      <c r="E5139" s="68" t="s">
        <v>11146</v>
      </c>
      <c r="F5139" s="68"/>
      <c r="G5139" s="68" t="s">
        <v>6585</v>
      </c>
      <c r="H5139" s="68"/>
      <c r="I5139" s="67">
        <f t="shared" si="84"/>
        <v>6</v>
      </c>
      <c r="J5139" s="67" t="s">
        <v>1561</v>
      </c>
      <c r="K5139" s="91" t="s">
        <v>12550</v>
      </c>
      <c r="L5139" s="62" t="s">
        <v>6737</v>
      </c>
      <c r="M5139" s="62" t="s">
        <v>6585</v>
      </c>
      <c r="N5139" s="72" t="e">
        <f>VLOOKUP(M5139,'Hulpblad KAR-parser'!A:C,2,FALSE)</f>
        <v>#N/A</v>
      </c>
      <c r="O5139" s="72" t="e">
        <f>IF(VLOOKUP(M5139,'Hulpblad KAR-parser'!A:C,3,FALSE)="","",VLOOKUP(M5139,'Hulpblad KAR-parser'!A:C,3,FALSE))</f>
        <v>#N/A</v>
      </c>
      <c r="P5139" s="136" t="str">
        <f>IF(CONCATENATE(C5139,D5139)="","",VLOOKUP(CONCATENATE(C5139,D5139),Karakteristieken!AQ:AQ,1,FALSE))</f>
        <v/>
      </c>
    </row>
    <row r="5140" spans="1:16" x14ac:dyDescent="0.25">
      <c r="A5140" s="59">
        <v>200111029</v>
      </c>
      <c r="B5140" s="59">
        <v>200099369</v>
      </c>
      <c r="C5140" s="59" t="s">
        <v>5384</v>
      </c>
      <c r="D5140" s="59" t="s">
        <v>5385</v>
      </c>
      <c r="E5140" s="60" t="s">
        <v>5388</v>
      </c>
      <c r="F5140" s="60"/>
      <c r="G5140" s="60"/>
      <c r="H5140" s="60"/>
      <c r="I5140" s="59">
        <f t="shared" si="84"/>
        <v>26</v>
      </c>
      <c r="J5140" s="59" t="s">
        <v>1613</v>
      </c>
      <c r="K5140" s="61"/>
      <c r="L5140" s="62" t="s">
        <v>6737</v>
      </c>
      <c r="M5140" s="62" t="s">
        <v>5388</v>
      </c>
      <c r="N5140" s="72" t="str">
        <f>VLOOKUP(M5140,'Hulpblad KAR-parser'!A:C,2,FALSE)</f>
        <v>Soort prostitutie</v>
      </c>
      <c r="O5140" s="72" t="str">
        <f>IF(VLOOKUP(M5140,'Hulpblad KAR-parser'!A:C,3,FALSE)="","",VLOOKUP(M5140,'Hulpblad KAR-parser'!A:C,3,FALSE))</f>
        <v>Bordeelprostitutie</v>
      </c>
      <c r="P5140" s="136" t="str">
        <f>IF(CONCATENATE(C5140,D5140)="","",VLOOKUP(CONCATENATE(C5140,D5140),Karakteristieken!AQ:AQ,1,FALSE))</f>
        <v>Soort prostitutieBordeelprostitutie</v>
      </c>
    </row>
    <row r="5141" spans="1:16" x14ac:dyDescent="0.25">
      <c r="A5141" s="59"/>
      <c r="B5141" s="59"/>
      <c r="C5141" s="59"/>
      <c r="D5141" s="59"/>
      <c r="E5141" s="60" t="s">
        <v>11141</v>
      </c>
      <c r="F5141" s="60"/>
      <c r="G5141" s="60" t="s">
        <v>5388</v>
      </c>
      <c r="H5141" s="60"/>
      <c r="I5141" s="59">
        <f t="shared" si="84"/>
        <v>6</v>
      </c>
      <c r="J5141" s="59" t="s">
        <v>1561</v>
      </c>
      <c r="K5141" s="61"/>
      <c r="L5141" s="62" t="s">
        <v>6737</v>
      </c>
      <c r="M5141" s="62" t="s">
        <v>5388</v>
      </c>
      <c r="N5141" s="72" t="str">
        <f>VLOOKUP(M5141,'Hulpblad KAR-parser'!A:C,2,FALSE)</f>
        <v>Soort prostitutie</v>
      </c>
      <c r="O5141" s="72" t="str">
        <f>IF(VLOOKUP(M5141,'Hulpblad KAR-parser'!A:C,3,FALSE)="","",VLOOKUP(M5141,'Hulpblad KAR-parser'!A:C,3,FALSE))</f>
        <v>Bordeelprostitutie</v>
      </c>
      <c r="P5141" s="136" t="str">
        <f>IF(CONCATENATE(C5141,D5141)="","",VLOOKUP(CONCATENATE(C5141,D5141),Karakteristieken!AQ:AQ,1,FALSE))</f>
        <v/>
      </c>
    </row>
    <row r="5142" spans="1:16" x14ac:dyDescent="0.25">
      <c r="A5142" s="59">
        <v>200111030</v>
      </c>
      <c r="B5142" s="59">
        <v>200099370</v>
      </c>
      <c r="C5142" s="59" t="s">
        <v>5384</v>
      </c>
      <c r="D5142" s="59" t="s">
        <v>5389</v>
      </c>
      <c r="E5142" s="60" t="s">
        <v>5391</v>
      </c>
      <c r="F5142" s="60"/>
      <c r="G5142" s="60"/>
      <c r="H5142" s="60"/>
      <c r="I5142" s="59">
        <f t="shared" si="84"/>
        <v>25</v>
      </c>
      <c r="J5142" s="59" t="s">
        <v>1613</v>
      </c>
      <c r="K5142" s="61"/>
      <c r="L5142" s="62" t="s">
        <v>6737</v>
      </c>
      <c r="M5142" s="62" t="s">
        <v>5391</v>
      </c>
      <c r="N5142" s="72" t="str">
        <f>VLOOKUP(M5142,'Hulpblad KAR-parser'!A:C,2,FALSE)</f>
        <v>Soort prostitutie</v>
      </c>
      <c r="O5142" s="72" t="str">
        <f>IF(VLOOKUP(M5142,'Hulpblad KAR-parser'!A:C,3,FALSE)="","",VLOOKUP(M5142,'Hulpblad KAR-parser'!A:C,3,FALSE))</f>
        <v>Escortservice</v>
      </c>
      <c r="P5142" s="136" t="str">
        <f>IF(CONCATENATE(C5142,D5142)="","",VLOOKUP(CONCATENATE(C5142,D5142),Karakteristieken!AQ:AQ,1,FALSE))</f>
        <v>Soort prostitutieEscortservice</v>
      </c>
    </row>
    <row r="5143" spans="1:16" x14ac:dyDescent="0.25">
      <c r="A5143" s="59"/>
      <c r="B5143" s="59"/>
      <c r="C5143" s="59"/>
      <c r="D5143" s="59"/>
      <c r="E5143" s="60" t="s">
        <v>11142</v>
      </c>
      <c r="F5143" s="60"/>
      <c r="G5143" s="60" t="s">
        <v>5391</v>
      </c>
      <c r="H5143" s="60"/>
      <c r="I5143" s="59">
        <f t="shared" si="84"/>
        <v>6</v>
      </c>
      <c r="J5143" s="59" t="s">
        <v>1561</v>
      </c>
      <c r="K5143" s="61"/>
      <c r="L5143" s="62" t="s">
        <v>6737</v>
      </c>
      <c r="M5143" s="62" t="s">
        <v>5391</v>
      </c>
      <c r="N5143" s="72" t="str">
        <f>VLOOKUP(M5143,'Hulpblad KAR-parser'!A:C,2,FALSE)</f>
        <v>Soort prostitutie</v>
      </c>
      <c r="O5143" s="72" t="str">
        <f>IF(VLOOKUP(M5143,'Hulpblad KAR-parser'!A:C,3,FALSE)="","",VLOOKUP(M5143,'Hulpblad KAR-parser'!A:C,3,FALSE))</f>
        <v>Escortservice</v>
      </c>
      <c r="P5143" s="136" t="str">
        <f>IF(CONCATENATE(C5143,D5143)="","",VLOOKUP(CONCATENATE(C5143,D5143),Karakteristieken!AQ:AQ,1,FALSE))</f>
        <v/>
      </c>
    </row>
    <row r="5144" spans="1:16" x14ac:dyDescent="0.25">
      <c r="A5144" s="59">
        <v>200111031</v>
      </c>
      <c r="B5144" s="59">
        <v>200099371</v>
      </c>
      <c r="C5144" s="59" t="s">
        <v>5384</v>
      </c>
      <c r="D5144" s="59" t="s">
        <v>5392</v>
      </c>
      <c r="E5144" s="60" t="s">
        <v>5394</v>
      </c>
      <c r="F5144" s="60"/>
      <c r="G5144" s="60"/>
      <c r="H5144" s="60"/>
      <c r="I5144" s="59">
        <f t="shared" si="84"/>
        <v>24</v>
      </c>
      <c r="J5144" s="59" t="s">
        <v>1613</v>
      </c>
      <c r="K5144" s="61"/>
      <c r="L5144" s="62" t="s">
        <v>6737</v>
      </c>
      <c r="M5144" s="62" t="s">
        <v>5394</v>
      </c>
      <c r="N5144" s="72" t="str">
        <f>VLOOKUP(M5144,'Hulpblad KAR-parser'!A:C,2,FALSE)</f>
        <v>Soort prostitutie</v>
      </c>
      <c r="O5144" s="72" t="str">
        <f>IF(VLOOKUP(M5144,'Hulpblad KAR-parser'!A:C,3,FALSE)="","",VLOOKUP(M5144,'Hulpblad KAR-parser'!A:C,3,FALSE))</f>
        <v>Hotelprostitutie</v>
      </c>
      <c r="P5144" s="136" t="str">
        <f>IF(CONCATENATE(C5144,D5144)="","",VLOOKUP(CONCATENATE(C5144,D5144),Karakteristieken!AQ:AQ,1,FALSE))</f>
        <v>Soort prostitutieHotelprostitutie</v>
      </c>
    </row>
    <row r="5145" spans="1:16" x14ac:dyDescent="0.25">
      <c r="A5145" s="59"/>
      <c r="B5145" s="59"/>
      <c r="C5145" s="59"/>
      <c r="D5145" s="59"/>
      <c r="E5145" s="60" t="s">
        <v>11143</v>
      </c>
      <c r="F5145" s="60"/>
      <c r="G5145" s="60" t="s">
        <v>5394</v>
      </c>
      <c r="H5145" s="60"/>
      <c r="I5145" s="59">
        <f t="shared" si="84"/>
        <v>6</v>
      </c>
      <c r="J5145" s="59" t="s">
        <v>1561</v>
      </c>
      <c r="K5145" s="61"/>
      <c r="L5145" s="62" t="s">
        <v>6737</v>
      </c>
      <c r="M5145" s="62" t="s">
        <v>5394</v>
      </c>
      <c r="N5145" s="72" t="str">
        <f>VLOOKUP(M5145,'Hulpblad KAR-parser'!A:C,2,FALSE)</f>
        <v>Soort prostitutie</v>
      </c>
      <c r="O5145" s="72" t="str">
        <f>IF(VLOOKUP(M5145,'Hulpblad KAR-parser'!A:C,3,FALSE)="","",VLOOKUP(M5145,'Hulpblad KAR-parser'!A:C,3,FALSE))</f>
        <v>Hotelprostitutie</v>
      </c>
      <c r="P5145" s="136" t="str">
        <f>IF(CONCATENATE(C5145,D5145)="","",VLOOKUP(CONCATENATE(C5145,D5145),Karakteristieken!AQ:AQ,1,FALSE))</f>
        <v/>
      </c>
    </row>
    <row r="5146" spans="1:16" x14ac:dyDescent="0.25">
      <c r="A5146" s="59">
        <v>200111032</v>
      </c>
      <c r="B5146" s="59">
        <v>200099372</v>
      </c>
      <c r="C5146" s="59" t="s">
        <v>5384</v>
      </c>
      <c r="D5146" s="59" t="s">
        <v>5395</v>
      </c>
      <c r="E5146" s="60" t="s">
        <v>5397</v>
      </c>
      <c r="F5146" s="60"/>
      <c r="G5146" s="60"/>
      <c r="H5146" s="60"/>
      <c r="I5146" s="59">
        <f t="shared" si="84"/>
        <v>26</v>
      </c>
      <c r="J5146" s="59" t="s">
        <v>1613</v>
      </c>
      <c r="K5146" s="61"/>
      <c r="L5146" s="62" t="s">
        <v>6737</v>
      </c>
      <c r="M5146" s="62" t="s">
        <v>5397</v>
      </c>
      <c r="N5146" s="72" t="str">
        <f>VLOOKUP(M5146,'Hulpblad KAR-parser'!A:C,2,FALSE)</f>
        <v>Soort prostitutie</v>
      </c>
      <c r="O5146" s="72" t="str">
        <f>IF(VLOOKUP(M5146,'Hulpblad KAR-parser'!A:C,3,FALSE)="","",VLOOKUP(M5146,'Hulpblad KAR-parser'!A:C,3,FALSE))</f>
        <v>Massagesalon</v>
      </c>
      <c r="P5146" s="136" t="str">
        <f>IF(CONCATENATE(C5146,D5146)="","",VLOOKUP(CONCATENATE(C5146,D5146),Karakteristieken!AQ:AQ,1,FALSE))</f>
        <v>Soort prostitutieMassagesalon</v>
      </c>
    </row>
    <row r="5147" spans="1:16" x14ac:dyDescent="0.25">
      <c r="A5147" s="59"/>
      <c r="B5147" s="59"/>
      <c r="C5147" s="59"/>
      <c r="D5147" s="59"/>
      <c r="E5147" s="60" t="s">
        <v>11144</v>
      </c>
      <c r="F5147" s="60"/>
      <c r="G5147" s="60" t="s">
        <v>5397</v>
      </c>
      <c r="H5147" s="60"/>
      <c r="I5147" s="59">
        <f t="shared" si="84"/>
        <v>6</v>
      </c>
      <c r="J5147" s="59" t="s">
        <v>1561</v>
      </c>
      <c r="K5147" s="61"/>
      <c r="L5147" s="62" t="s">
        <v>6737</v>
      </c>
      <c r="M5147" s="62" t="s">
        <v>5397</v>
      </c>
      <c r="N5147" s="72" t="str">
        <f>VLOOKUP(M5147,'Hulpblad KAR-parser'!A:C,2,FALSE)</f>
        <v>Soort prostitutie</v>
      </c>
      <c r="O5147" s="72" t="str">
        <f>IF(VLOOKUP(M5147,'Hulpblad KAR-parser'!A:C,3,FALSE)="","",VLOOKUP(M5147,'Hulpblad KAR-parser'!A:C,3,FALSE))</f>
        <v>Massagesalon</v>
      </c>
      <c r="P5147" s="136" t="str">
        <f>IF(CONCATENATE(C5147,D5147)="","",VLOOKUP(CONCATENATE(C5147,D5147),Karakteristieken!AQ:AQ,1,FALSE))</f>
        <v/>
      </c>
    </row>
    <row r="5148" spans="1:16" x14ac:dyDescent="0.25">
      <c r="A5148" s="59">
        <v>200111033</v>
      </c>
      <c r="B5148" s="59">
        <v>200099373</v>
      </c>
      <c r="C5148" s="59" t="s">
        <v>5384</v>
      </c>
      <c r="D5148" s="59" t="s">
        <v>5398</v>
      </c>
      <c r="E5148" s="60" t="s">
        <v>5400</v>
      </c>
      <c r="F5148" s="60"/>
      <c r="G5148" s="60"/>
      <c r="H5148" s="60"/>
      <c r="I5148" s="59">
        <f t="shared" si="84"/>
        <v>25</v>
      </c>
      <c r="J5148" s="59" t="s">
        <v>1613</v>
      </c>
      <c r="K5148" s="61"/>
      <c r="L5148" s="62" t="s">
        <v>6737</v>
      </c>
      <c r="M5148" s="62" t="s">
        <v>5400</v>
      </c>
      <c r="N5148" s="72" t="str">
        <f>VLOOKUP(M5148,'Hulpblad KAR-parser'!A:C,2,FALSE)</f>
        <v>Soort prostitutie</v>
      </c>
      <c r="O5148" s="72" t="str">
        <f>IF(VLOOKUP(M5148,'Hulpblad KAR-parser'!A:C,3,FALSE)="","",VLOOKUP(M5148,'Hulpblad KAR-parser'!A:C,3,FALSE))</f>
        <v>Straatprostitutie</v>
      </c>
      <c r="P5148" s="136" t="str">
        <f>IF(CONCATENATE(C5148,D5148)="","",VLOOKUP(CONCATENATE(C5148,D5148),Karakteristieken!AQ:AQ,1,FALSE))</f>
        <v>Soort prostitutieStraatprostitutie</v>
      </c>
    </row>
    <row r="5149" spans="1:16" x14ac:dyDescent="0.25">
      <c r="A5149" s="59"/>
      <c r="B5149" s="59"/>
      <c r="C5149" s="59"/>
      <c r="D5149" s="59"/>
      <c r="E5149" s="60" t="s">
        <v>11145</v>
      </c>
      <c r="F5149" s="60"/>
      <c r="G5149" s="60" t="s">
        <v>5400</v>
      </c>
      <c r="H5149" s="60"/>
      <c r="I5149" s="59">
        <f t="shared" si="84"/>
        <v>6</v>
      </c>
      <c r="J5149" s="59" t="s">
        <v>1561</v>
      </c>
      <c r="K5149" s="61"/>
      <c r="L5149" s="62" t="s">
        <v>6737</v>
      </c>
      <c r="M5149" s="62" t="s">
        <v>5400</v>
      </c>
      <c r="N5149" s="72" t="str">
        <f>VLOOKUP(M5149,'Hulpblad KAR-parser'!A:C,2,FALSE)</f>
        <v>Soort prostitutie</v>
      </c>
      <c r="O5149" s="72" t="str">
        <f>IF(VLOOKUP(M5149,'Hulpblad KAR-parser'!A:C,3,FALSE)="","",VLOOKUP(M5149,'Hulpblad KAR-parser'!A:C,3,FALSE))</f>
        <v>Straatprostitutie</v>
      </c>
      <c r="P5149" s="136" t="str">
        <f>IF(CONCATENATE(C5149,D5149)="","",VLOOKUP(CONCATENATE(C5149,D5149),Karakteristieken!AQ:AQ,1,FALSE))</f>
        <v/>
      </c>
    </row>
    <row r="5150" spans="1:16" x14ac:dyDescent="0.25">
      <c r="A5150" s="67">
        <v>200111035</v>
      </c>
      <c r="B5150" s="67">
        <v>200099375</v>
      </c>
      <c r="C5150" s="67" t="s">
        <v>5401</v>
      </c>
      <c r="D5150" s="67"/>
      <c r="E5150" s="68" t="s">
        <v>6586</v>
      </c>
      <c r="F5150" s="68"/>
      <c r="G5150" s="68"/>
      <c r="H5150" s="68"/>
      <c r="I5150" s="67">
        <f t="shared" si="84"/>
        <v>17</v>
      </c>
      <c r="J5150" s="67" t="s">
        <v>1613</v>
      </c>
      <c r="K5150" s="91" t="s">
        <v>12550</v>
      </c>
      <c r="L5150" s="62" t="s">
        <v>6737</v>
      </c>
      <c r="M5150" s="62" t="s">
        <v>6586</v>
      </c>
      <c r="N5150" s="72" t="e">
        <f>VLOOKUP(M5150,'Hulpblad KAR-parser'!A:C,2,FALSE)</f>
        <v>#N/A</v>
      </c>
      <c r="O5150" s="72" t="e">
        <f>IF(VLOOKUP(M5150,'Hulpblad KAR-parser'!A:C,3,FALSE)="","",VLOOKUP(M5150,'Hulpblad KAR-parser'!A:C,3,FALSE))</f>
        <v>#N/A</v>
      </c>
      <c r="P5150" s="136" t="e">
        <f>IF(CONCATENATE(C5150,D5150)="","",VLOOKUP(CONCATENATE(C5150,D5150),Karakteristieken!AQ:AQ,1,FALSE))</f>
        <v>#N/A</v>
      </c>
    </row>
    <row r="5151" spans="1:16" x14ac:dyDescent="0.25">
      <c r="A5151" s="67"/>
      <c r="B5151" s="67"/>
      <c r="C5151" s="67"/>
      <c r="D5151" s="67"/>
      <c r="E5151" s="68" t="s">
        <v>11148</v>
      </c>
      <c r="F5151" s="68"/>
      <c r="G5151" s="68" t="s">
        <v>6586</v>
      </c>
      <c r="H5151" s="68"/>
      <c r="I5151" s="67">
        <f t="shared" si="84"/>
        <v>6</v>
      </c>
      <c r="J5151" s="67" t="s">
        <v>1561</v>
      </c>
      <c r="K5151" s="91" t="s">
        <v>12550</v>
      </c>
      <c r="L5151" s="62" t="s">
        <v>6737</v>
      </c>
      <c r="M5151" s="62" t="s">
        <v>6586</v>
      </c>
      <c r="N5151" s="72" t="e">
        <f>VLOOKUP(M5151,'Hulpblad KAR-parser'!A:C,2,FALSE)</f>
        <v>#N/A</v>
      </c>
      <c r="O5151" s="72" t="e">
        <f>IF(VLOOKUP(M5151,'Hulpblad KAR-parser'!A:C,3,FALSE)="","",VLOOKUP(M5151,'Hulpblad KAR-parser'!A:C,3,FALSE))</f>
        <v>#N/A</v>
      </c>
      <c r="P5151" s="136" t="str">
        <f>IF(CONCATENATE(C5151,D5151)="","",VLOOKUP(CONCATENATE(C5151,D5151),Karakteristieken!AQ:AQ,1,FALSE))</f>
        <v/>
      </c>
    </row>
    <row r="5152" spans="1:16" x14ac:dyDescent="0.25">
      <c r="A5152" s="59">
        <v>200111036</v>
      </c>
      <c r="B5152" s="59">
        <v>200099376</v>
      </c>
      <c r="C5152" s="59" t="s">
        <v>5401</v>
      </c>
      <c r="D5152" s="59" t="s">
        <v>3534</v>
      </c>
      <c r="E5152" s="60" t="s">
        <v>5404</v>
      </c>
      <c r="F5152" s="60"/>
      <c r="G5152" s="60"/>
      <c r="H5152" s="60"/>
      <c r="I5152" s="59">
        <f t="shared" si="84"/>
        <v>25</v>
      </c>
      <c r="J5152" s="59" t="s">
        <v>1613</v>
      </c>
      <c r="K5152" s="61"/>
      <c r="L5152" s="62" t="s">
        <v>6737</v>
      </c>
      <c r="M5152" s="62" t="s">
        <v>5404</v>
      </c>
      <c r="N5152" s="72" t="str">
        <f>VLOOKUP(M5152,'Hulpblad KAR-parser'!A:C,2,FALSE)</f>
        <v>Soort Spec inzet</v>
      </c>
      <c r="O5152" s="72" t="str">
        <f>IF(VLOOKUP(M5152,'Hulpblad KAR-parser'!A:C,3,FALSE)="","",VLOOKUP(M5152,'Hulpblad KAR-parser'!A:C,3,FALSE))</f>
        <v>Bedrijf</v>
      </c>
      <c r="P5152" s="136" t="str">
        <f>IF(CONCATENATE(C5152,D5152)="","",VLOOKUP(CONCATENATE(C5152,D5152),Karakteristieken!AQ:AQ,1,FALSE))</f>
        <v>Soort Spec inzetBedrijf</v>
      </c>
    </row>
    <row r="5153" spans="1:16" x14ac:dyDescent="0.25">
      <c r="A5153" s="59"/>
      <c r="B5153" s="59"/>
      <c r="C5153" s="59"/>
      <c r="D5153" s="59"/>
      <c r="E5153" s="60" t="s">
        <v>11147</v>
      </c>
      <c r="F5153" s="60"/>
      <c r="G5153" s="60" t="s">
        <v>5404</v>
      </c>
      <c r="H5153" s="60"/>
      <c r="I5153" s="59">
        <f t="shared" si="84"/>
        <v>6</v>
      </c>
      <c r="J5153" s="59" t="s">
        <v>1561</v>
      </c>
      <c r="K5153" s="61"/>
      <c r="L5153" s="62" t="s">
        <v>6737</v>
      </c>
      <c r="M5153" s="62" t="s">
        <v>5404</v>
      </c>
      <c r="N5153" s="72" t="str">
        <f>VLOOKUP(M5153,'Hulpblad KAR-parser'!A:C,2,FALSE)</f>
        <v>Soort Spec inzet</v>
      </c>
      <c r="O5153" s="72" t="str">
        <f>IF(VLOOKUP(M5153,'Hulpblad KAR-parser'!A:C,3,FALSE)="","",VLOOKUP(M5153,'Hulpblad KAR-parser'!A:C,3,FALSE))</f>
        <v>Bedrijf</v>
      </c>
      <c r="P5153" s="136" t="str">
        <f>IF(CONCATENATE(C5153,D5153)="","",VLOOKUP(CONCATENATE(C5153,D5153),Karakteristieken!AQ:AQ,1,FALSE))</f>
        <v/>
      </c>
    </row>
    <row r="5154" spans="1:16" x14ac:dyDescent="0.25">
      <c r="A5154" s="67">
        <v>200111037</v>
      </c>
      <c r="B5154" s="67">
        <v>200099377</v>
      </c>
      <c r="C5154" s="67" t="s">
        <v>5405</v>
      </c>
      <c r="D5154" s="67"/>
      <c r="E5154" s="68" t="s">
        <v>6592</v>
      </c>
      <c r="F5154" s="68"/>
      <c r="G5154" s="68"/>
      <c r="H5154" s="68"/>
      <c r="I5154" s="67">
        <f t="shared" si="84"/>
        <v>19</v>
      </c>
      <c r="J5154" s="67" t="s">
        <v>1613</v>
      </c>
      <c r="K5154" s="91" t="s">
        <v>12550</v>
      </c>
      <c r="L5154" s="62" t="s">
        <v>6737</v>
      </c>
      <c r="M5154" s="62" t="s">
        <v>6592</v>
      </c>
      <c r="N5154" s="72" t="e">
        <f>VLOOKUP(M5154,'Hulpblad KAR-parser'!A:C,2,FALSE)</f>
        <v>#N/A</v>
      </c>
      <c r="O5154" s="72" t="e">
        <f>IF(VLOOKUP(M5154,'Hulpblad KAR-parser'!A:C,3,FALSE)="","",VLOOKUP(M5154,'Hulpblad KAR-parser'!A:C,3,FALSE))</f>
        <v>#N/A</v>
      </c>
      <c r="P5154" s="136" t="e">
        <f>IF(CONCATENATE(C5154,D5154)="","",VLOOKUP(CONCATENATE(C5154,D5154),Karakteristieken!AQ:AQ,1,FALSE))</f>
        <v>#N/A</v>
      </c>
    </row>
    <row r="5155" spans="1:16" x14ac:dyDescent="0.25">
      <c r="A5155" s="67"/>
      <c r="B5155" s="67"/>
      <c r="C5155" s="67"/>
      <c r="D5155" s="67"/>
      <c r="E5155" s="68" t="s">
        <v>11164</v>
      </c>
      <c r="F5155" s="68"/>
      <c r="G5155" s="68" t="s">
        <v>6592</v>
      </c>
      <c r="H5155" s="68"/>
      <c r="I5155" s="67">
        <f t="shared" si="84"/>
        <v>6</v>
      </c>
      <c r="J5155" s="67" t="s">
        <v>1561</v>
      </c>
      <c r="K5155" s="91" t="s">
        <v>12550</v>
      </c>
      <c r="L5155" s="62" t="s">
        <v>6737</v>
      </c>
      <c r="M5155" s="62" t="s">
        <v>6592</v>
      </c>
      <c r="N5155" s="72" t="e">
        <f>VLOOKUP(M5155,'Hulpblad KAR-parser'!A:C,2,FALSE)</f>
        <v>#N/A</v>
      </c>
      <c r="O5155" s="72" t="e">
        <f>IF(VLOOKUP(M5155,'Hulpblad KAR-parser'!A:C,3,FALSE)="","",VLOOKUP(M5155,'Hulpblad KAR-parser'!A:C,3,FALSE))</f>
        <v>#N/A</v>
      </c>
      <c r="P5155" s="136" t="str">
        <f>IF(CONCATENATE(C5155,D5155)="","",VLOOKUP(CONCATENATE(C5155,D5155),Karakteristieken!AQ:AQ,1,FALSE))</f>
        <v/>
      </c>
    </row>
    <row r="5156" spans="1:16" x14ac:dyDescent="0.25">
      <c r="A5156" s="59">
        <v>200111038</v>
      </c>
      <c r="B5156" s="59">
        <v>200099378</v>
      </c>
      <c r="C5156" s="59" t="s">
        <v>5405</v>
      </c>
      <c r="D5156" s="59" t="s">
        <v>4378</v>
      </c>
      <c r="E5156" s="60" t="s">
        <v>5408</v>
      </c>
      <c r="F5156" s="60"/>
      <c r="G5156" s="60"/>
      <c r="H5156" s="60"/>
      <c r="I5156" s="59">
        <f t="shared" si="84"/>
        <v>28</v>
      </c>
      <c r="J5156" s="59" t="s">
        <v>1613</v>
      </c>
      <c r="K5156" s="61"/>
      <c r="L5156" s="62" t="s">
        <v>6737</v>
      </c>
      <c r="M5156" s="62" t="s">
        <v>5408</v>
      </c>
      <c r="N5156" s="72" t="str">
        <f>VLOOKUP(M5156,'Hulpblad KAR-parser'!A:C,2,FALSE)</f>
        <v>Soort spoorvervoer</v>
      </c>
      <c r="O5156" s="72" t="str">
        <f>IF(VLOOKUP(M5156,'Hulpblad KAR-parser'!A:C,3,FALSE)="","",VLOOKUP(M5156,'Hulpblad KAR-parser'!A:C,3,FALSE))</f>
        <v>Goederentrein</v>
      </c>
      <c r="P5156" s="136" t="str">
        <f>IF(CONCATENATE(C5156,D5156)="","",VLOOKUP(CONCATENATE(C5156,D5156),Karakteristieken!AQ:AQ,1,FALSE))</f>
        <v>Soort spoorvervoerGoederentrein</v>
      </c>
    </row>
    <row r="5157" spans="1:16" x14ac:dyDescent="0.25">
      <c r="A5157" s="59"/>
      <c r="B5157" s="59"/>
      <c r="C5157" s="59"/>
      <c r="D5157" s="59"/>
      <c r="E5157" s="60" t="s">
        <v>11149</v>
      </c>
      <c r="F5157" s="60"/>
      <c r="G5157" s="60" t="s">
        <v>5408</v>
      </c>
      <c r="H5157" s="60"/>
      <c r="I5157" s="59">
        <f t="shared" si="84"/>
        <v>5</v>
      </c>
      <c r="J5157" s="59" t="s">
        <v>1561</v>
      </c>
      <c r="K5157" s="61"/>
      <c r="L5157" s="62" t="s">
        <v>6737</v>
      </c>
      <c r="M5157" s="62" t="s">
        <v>5408</v>
      </c>
      <c r="N5157" s="72" t="str">
        <f>VLOOKUP(M5157,'Hulpblad KAR-parser'!A:C,2,FALSE)</f>
        <v>Soort spoorvervoer</v>
      </c>
      <c r="O5157" s="72" t="str">
        <f>IF(VLOOKUP(M5157,'Hulpblad KAR-parser'!A:C,3,FALSE)="","",VLOOKUP(M5157,'Hulpblad KAR-parser'!A:C,3,FALSE))</f>
        <v>Goederentrein</v>
      </c>
      <c r="P5157" s="136" t="str">
        <f>IF(CONCATENATE(C5157,D5157)="","",VLOOKUP(CONCATENATE(C5157,D5157),Karakteristieken!AQ:AQ,1,FALSE))</f>
        <v/>
      </c>
    </row>
    <row r="5158" spans="1:16" x14ac:dyDescent="0.25">
      <c r="A5158" s="59"/>
      <c r="B5158" s="59"/>
      <c r="C5158" s="59"/>
      <c r="D5158" s="59"/>
      <c r="E5158" s="60" t="s">
        <v>11150</v>
      </c>
      <c r="F5158" s="60"/>
      <c r="G5158" s="60" t="s">
        <v>5408</v>
      </c>
      <c r="H5158" s="60"/>
      <c r="I5158" s="59">
        <f t="shared" si="84"/>
        <v>14</v>
      </c>
      <c r="J5158" s="59" t="s">
        <v>1561</v>
      </c>
      <c r="K5158" s="61"/>
      <c r="L5158" s="62" t="s">
        <v>6737</v>
      </c>
      <c r="M5158" s="62" t="s">
        <v>5408</v>
      </c>
      <c r="N5158" s="72" t="str">
        <f>VLOOKUP(M5158,'Hulpblad KAR-parser'!A:C,2,FALSE)</f>
        <v>Soort spoorvervoer</v>
      </c>
      <c r="O5158" s="72" t="str">
        <f>IF(VLOOKUP(M5158,'Hulpblad KAR-parser'!A:C,3,FALSE)="","",VLOOKUP(M5158,'Hulpblad KAR-parser'!A:C,3,FALSE))</f>
        <v>Goederentrein</v>
      </c>
      <c r="P5158" s="136" t="str">
        <f>IF(CONCATENATE(C5158,D5158)="","",VLOOKUP(CONCATENATE(C5158,D5158),Karakteristieken!AQ:AQ,1,FALSE))</f>
        <v/>
      </c>
    </row>
    <row r="5159" spans="1:16" x14ac:dyDescent="0.25">
      <c r="A5159" s="59"/>
      <c r="B5159" s="59"/>
      <c r="C5159" s="59"/>
      <c r="D5159" s="59"/>
      <c r="E5159" s="60" t="s">
        <v>11151</v>
      </c>
      <c r="F5159" s="60"/>
      <c r="G5159" s="60" t="s">
        <v>5408</v>
      </c>
      <c r="H5159" s="60"/>
      <c r="I5159" s="59">
        <f t="shared" si="84"/>
        <v>6</v>
      </c>
      <c r="J5159" s="59" t="s">
        <v>1561</v>
      </c>
      <c r="K5159" s="61"/>
      <c r="L5159" s="62" t="s">
        <v>6737</v>
      </c>
      <c r="M5159" s="62" t="s">
        <v>5408</v>
      </c>
      <c r="N5159" s="72" t="str">
        <f>VLOOKUP(M5159,'Hulpblad KAR-parser'!A:C,2,FALSE)</f>
        <v>Soort spoorvervoer</v>
      </c>
      <c r="O5159" s="72" t="str">
        <f>IF(VLOOKUP(M5159,'Hulpblad KAR-parser'!A:C,3,FALSE)="","",VLOOKUP(M5159,'Hulpblad KAR-parser'!A:C,3,FALSE))</f>
        <v>Goederentrein</v>
      </c>
      <c r="P5159" s="136" t="str">
        <f>IF(CONCATENATE(C5159,D5159)="","",VLOOKUP(CONCATENATE(C5159,D5159),Karakteristieken!AQ:AQ,1,FALSE))</f>
        <v/>
      </c>
    </row>
    <row r="5160" spans="1:16" x14ac:dyDescent="0.25">
      <c r="A5160" s="59">
        <v>200111039</v>
      </c>
      <c r="B5160" s="59">
        <v>200099379</v>
      </c>
      <c r="C5160" s="59" t="s">
        <v>5405</v>
      </c>
      <c r="D5160" s="59" t="s">
        <v>5213</v>
      </c>
      <c r="E5160" s="60" t="s">
        <v>5410</v>
      </c>
      <c r="F5160" s="60"/>
      <c r="G5160" s="60"/>
      <c r="H5160" s="60"/>
      <c r="I5160" s="59">
        <f t="shared" si="84"/>
        <v>29</v>
      </c>
      <c r="J5160" s="59" t="s">
        <v>1613</v>
      </c>
      <c r="K5160" s="61"/>
      <c r="L5160" s="62" t="s">
        <v>6737</v>
      </c>
      <c r="M5160" s="62" t="s">
        <v>5410</v>
      </c>
      <c r="N5160" s="72" t="str">
        <f>VLOOKUP(M5160,'Hulpblad KAR-parser'!A:C,2,FALSE)</f>
        <v>Soort spoorvervoer</v>
      </c>
      <c r="O5160" s="72" t="str">
        <f>IF(VLOOKUP(M5160,'Hulpblad KAR-parser'!A:C,3,FALSE)="","",VLOOKUP(M5160,'Hulpblad KAR-parser'!A:C,3,FALSE))</f>
        <v>Lightrail</v>
      </c>
      <c r="P5160" s="136" t="str">
        <f>IF(CONCATENATE(C5160,D5160)="","",VLOOKUP(CONCATENATE(C5160,D5160),Karakteristieken!AQ:AQ,1,FALSE))</f>
        <v>Soort spoorvervoerLightrail</v>
      </c>
    </row>
    <row r="5161" spans="1:16" x14ac:dyDescent="0.25">
      <c r="A5161" s="59"/>
      <c r="B5161" s="59"/>
      <c r="C5161" s="59"/>
      <c r="D5161" s="59"/>
      <c r="E5161" s="60" t="s">
        <v>11152</v>
      </c>
      <c r="F5161" s="60"/>
      <c r="G5161" s="60" t="s">
        <v>5410</v>
      </c>
      <c r="H5161" s="60"/>
      <c r="I5161" s="59">
        <f t="shared" si="84"/>
        <v>11</v>
      </c>
      <c r="J5161" s="59" t="s">
        <v>1561</v>
      </c>
      <c r="K5161" s="61"/>
      <c r="L5161" s="62" t="s">
        <v>6737</v>
      </c>
      <c r="M5161" s="62" t="s">
        <v>5410</v>
      </c>
      <c r="N5161" s="72" t="str">
        <f>VLOOKUP(M5161,'Hulpblad KAR-parser'!A:C,2,FALSE)</f>
        <v>Soort spoorvervoer</v>
      </c>
      <c r="O5161" s="72" t="str">
        <f>IF(VLOOKUP(M5161,'Hulpblad KAR-parser'!A:C,3,FALSE)="","",VLOOKUP(M5161,'Hulpblad KAR-parser'!A:C,3,FALSE))</f>
        <v>Lightrail</v>
      </c>
      <c r="P5161" s="136" t="str">
        <f>IF(CONCATENATE(C5161,D5161)="","",VLOOKUP(CONCATENATE(C5161,D5161),Karakteristieken!AQ:AQ,1,FALSE))</f>
        <v/>
      </c>
    </row>
    <row r="5162" spans="1:16" x14ac:dyDescent="0.25">
      <c r="A5162" s="59"/>
      <c r="B5162" s="59"/>
      <c r="C5162" s="59"/>
      <c r="D5162" s="59"/>
      <c r="E5162" s="60" t="s">
        <v>11153</v>
      </c>
      <c r="F5162" s="60"/>
      <c r="G5162" s="60" t="s">
        <v>5410</v>
      </c>
      <c r="H5162" s="60"/>
      <c r="I5162" s="59">
        <f t="shared" si="84"/>
        <v>10</v>
      </c>
      <c r="J5162" s="59" t="s">
        <v>1561</v>
      </c>
      <c r="K5162" s="61"/>
      <c r="L5162" s="62" t="s">
        <v>6737</v>
      </c>
      <c r="M5162" s="62" t="s">
        <v>5410</v>
      </c>
      <c r="N5162" s="72" t="str">
        <f>VLOOKUP(M5162,'Hulpblad KAR-parser'!A:C,2,FALSE)</f>
        <v>Soort spoorvervoer</v>
      </c>
      <c r="O5162" s="72" t="str">
        <f>IF(VLOOKUP(M5162,'Hulpblad KAR-parser'!A:C,3,FALSE)="","",VLOOKUP(M5162,'Hulpblad KAR-parser'!A:C,3,FALSE))</f>
        <v>Lightrail</v>
      </c>
      <c r="P5162" s="136" t="str">
        <f>IF(CONCATENATE(C5162,D5162)="","",VLOOKUP(CONCATENATE(C5162,D5162),Karakteristieken!AQ:AQ,1,FALSE))</f>
        <v/>
      </c>
    </row>
    <row r="5163" spans="1:16" x14ac:dyDescent="0.25">
      <c r="A5163" s="59"/>
      <c r="B5163" s="59"/>
      <c r="C5163" s="59"/>
      <c r="D5163" s="59"/>
      <c r="E5163" s="60" t="s">
        <v>11154</v>
      </c>
      <c r="F5163" s="60"/>
      <c r="G5163" s="60" t="s">
        <v>5410</v>
      </c>
      <c r="H5163" s="60"/>
      <c r="I5163" s="59">
        <f t="shared" si="84"/>
        <v>5</v>
      </c>
      <c r="J5163" s="59" t="s">
        <v>1561</v>
      </c>
      <c r="K5163" s="61"/>
      <c r="L5163" s="62" t="s">
        <v>6737</v>
      </c>
      <c r="M5163" s="62" t="s">
        <v>5410</v>
      </c>
      <c r="N5163" s="72" t="str">
        <f>VLOOKUP(M5163,'Hulpblad KAR-parser'!A:C,2,FALSE)</f>
        <v>Soort spoorvervoer</v>
      </c>
      <c r="O5163" s="72" t="str">
        <f>IF(VLOOKUP(M5163,'Hulpblad KAR-parser'!A:C,3,FALSE)="","",VLOOKUP(M5163,'Hulpblad KAR-parser'!A:C,3,FALSE))</f>
        <v>Lightrail</v>
      </c>
      <c r="P5163" s="136" t="str">
        <f>IF(CONCATENATE(C5163,D5163)="","",VLOOKUP(CONCATENATE(C5163,D5163),Karakteristieken!AQ:AQ,1,FALSE))</f>
        <v/>
      </c>
    </row>
    <row r="5164" spans="1:16" x14ac:dyDescent="0.25">
      <c r="A5164" s="59"/>
      <c r="B5164" s="59"/>
      <c r="C5164" s="59"/>
      <c r="D5164" s="59"/>
      <c r="E5164" s="60" t="s">
        <v>11155</v>
      </c>
      <c r="F5164" s="60"/>
      <c r="G5164" s="60" t="s">
        <v>5410</v>
      </c>
      <c r="H5164" s="60"/>
      <c r="I5164" s="59">
        <f t="shared" si="84"/>
        <v>6</v>
      </c>
      <c r="J5164" s="59" t="s">
        <v>1561</v>
      </c>
      <c r="K5164" s="61"/>
      <c r="L5164" s="62" t="s">
        <v>6737</v>
      </c>
      <c r="M5164" s="62" t="s">
        <v>5410</v>
      </c>
      <c r="N5164" s="72" t="str">
        <f>VLOOKUP(M5164,'Hulpblad KAR-parser'!A:C,2,FALSE)</f>
        <v>Soort spoorvervoer</v>
      </c>
      <c r="O5164" s="72" t="str">
        <f>IF(VLOOKUP(M5164,'Hulpblad KAR-parser'!A:C,3,FALSE)="","",VLOOKUP(M5164,'Hulpblad KAR-parser'!A:C,3,FALSE))</f>
        <v>Lightrail</v>
      </c>
      <c r="P5164" s="136" t="str">
        <f>IF(CONCATENATE(C5164,D5164)="","",VLOOKUP(CONCATENATE(C5164,D5164),Karakteristieken!AQ:AQ,1,FALSE))</f>
        <v/>
      </c>
    </row>
    <row r="5165" spans="1:16" x14ac:dyDescent="0.25">
      <c r="A5165" s="59">
        <v>200111040</v>
      </c>
      <c r="B5165" s="59">
        <v>200099380</v>
      </c>
      <c r="C5165" s="59" t="s">
        <v>5405</v>
      </c>
      <c r="D5165" s="59" t="s">
        <v>4387</v>
      </c>
      <c r="E5165" s="60" t="s">
        <v>5412</v>
      </c>
      <c r="F5165" s="60"/>
      <c r="G5165" s="60"/>
      <c r="H5165" s="60"/>
      <c r="I5165" s="59">
        <f t="shared" si="84"/>
        <v>25</v>
      </c>
      <c r="J5165" s="59" t="s">
        <v>1613</v>
      </c>
      <c r="K5165" s="61"/>
      <c r="L5165" s="62" t="s">
        <v>6737</v>
      </c>
      <c r="M5165" s="62" t="s">
        <v>5412</v>
      </c>
      <c r="N5165" s="72" t="str">
        <f>VLOOKUP(M5165,'Hulpblad KAR-parser'!A:C,2,FALSE)</f>
        <v>Soort spoorvervoer</v>
      </c>
      <c r="O5165" s="72" t="str">
        <f>IF(VLOOKUP(M5165,'Hulpblad KAR-parser'!A:C,3,FALSE)="","",VLOOKUP(M5165,'Hulpblad KAR-parser'!A:C,3,FALSE))</f>
        <v>Metro</v>
      </c>
      <c r="P5165" s="136" t="str">
        <f>IF(CONCATENATE(C5165,D5165)="","",VLOOKUP(CONCATENATE(C5165,D5165),Karakteristieken!AQ:AQ,1,FALSE))</f>
        <v>Soort spoorvervoerMetro</v>
      </c>
    </row>
    <row r="5166" spans="1:16" x14ac:dyDescent="0.25">
      <c r="A5166" s="59"/>
      <c r="B5166" s="59"/>
      <c r="C5166" s="59"/>
      <c r="D5166" s="59"/>
      <c r="E5166" s="60" t="s">
        <v>11156</v>
      </c>
      <c r="F5166" s="60"/>
      <c r="G5166" s="60" t="s">
        <v>5412</v>
      </c>
      <c r="H5166" s="60"/>
      <c r="I5166" s="59">
        <f t="shared" ref="I5166:I5229" si="85">LEN(E5166)</f>
        <v>6</v>
      </c>
      <c r="J5166" s="59" t="s">
        <v>1561</v>
      </c>
      <c r="K5166" s="61"/>
      <c r="L5166" s="62" t="s">
        <v>6737</v>
      </c>
      <c r="M5166" s="62" t="s">
        <v>5412</v>
      </c>
      <c r="N5166" s="72" t="str">
        <f>VLOOKUP(M5166,'Hulpblad KAR-parser'!A:C,2,FALSE)</f>
        <v>Soort spoorvervoer</v>
      </c>
      <c r="O5166" s="72" t="str">
        <f>IF(VLOOKUP(M5166,'Hulpblad KAR-parser'!A:C,3,FALSE)="","",VLOOKUP(M5166,'Hulpblad KAR-parser'!A:C,3,FALSE))</f>
        <v>Metro</v>
      </c>
      <c r="P5166" s="136" t="str">
        <f>IF(CONCATENATE(C5166,D5166)="","",VLOOKUP(CONCATENATE(C5166,D5166),Karakteristieken!AQ:AQ,1,FALSE))</f>
        <v/>
      </c>
    </row>
    <row r="5167" spans="1:16" x14ac:dyDescent="0.25">
      <c r="A5167" s="59"/>
      <c r="B5167" s="59"/>
      <c r="C5167" s="59"/>
      <c r="D5167" s="59"/>
      <c r="E5167" s="60" t="s">
        <v>11157</v>
      </c>
      <c r="F5167" s="60"/>
      <c r="G5167" s="60" t="s">
        <v>5412</v>
      </c>
      <c r="H5167" s="60"/>
      <c r="I5167" s="59">
        <f t="shared" si="85"/>
        <v>6</v>
      </c>
      <c r="J5167" s="59" t="s">
        <v>1561</v>
      </c>
      <c r="K5167" s="61"/>
      <c r="L5167" s="62" t="s">
        <v>6737</v>
      </c>
      <c r="M5167" s="62" t="s">
        <v>5412</v>
      </c>
      <c r="N5167" s="72" t="str">
        <f>VLOOKUP(M5167,'Hulpblad KAR-parser'!A:C,2,FALSE)</f>
        <v>Soort spoorvervoer</v>
      </c>
      <c r="O5167" s="72" t="str">
        <f>IF(VLOOKUP(M5167,'Hulpblad KAR-parser'!A:C,3,FALSE)="","",VLOOKUP(M5167,'Hulpblad KAR-parser'!A:C,3,FALSE))</f>
        <v>Metro</v>
      </c>
      <c r="P5167" s="136" t="str">
        <f>IF(CONCATENATE(C5167,D5167)="","",VLOOKUP(CONCATENATE(C5167,D5167),Karakteristieken!AQ:AQ,1,FALSE))</f>
        <v/>
      </c>
    </row>
    <row r="5168" spans="1:16" x14ac:dyDescent="0.25">
      <c r="A5168" s="59">
        <v>200111041</v>
      </c>
      <c r="B5168" s="59">
        <v>200099381</v>
      </c>
      <c r="C5168" s="59" t="s">
        <v>5405</v>
      </c>
      <c r="D5168" s="59" t="s">
        <v>4375</v>
      </c>
      <c r="E5168" s="60" t="s">
        <v>5414</v>
      </c>
      <c r="F5168" s="60"/>
      <c r="G5168" s="60"/>
      <c r="H5168" s="60"/>
      <c r="I5168" s="59">
        <f t="shared" si="85"/>
        <v>29</v>
      </c>
      <c r="J5168" s="59" t="s">
        <v>1613</v>
      </c>
      <c r="K5168" s="61"/>
      <c r="L5168" s="62" t="s">
        <v>6737</v>
      </c>
      <c r="M5168" s="62" t="s">
        <v>5414</v>
      </c>
      <c r="N5168" s="72" t="str">
        <f>VLOOKUP(M5168,'Hulpblad KAR-parser'!A:C,2,FALSE)</f>
        <v>Soort spoorvervoer</v>
      </c>
      <c r="O5168" s="72" t="str">
        <f>IF(VLOOKUP(M5168,'Hulpblad KAR-parser'!A:C,3,FALSE)="","",VLOOKUP(M5168,'Hulpblad KAR-parser'!A:C,3,FALSE))</f>
        <v>Passagierstrein</v>
      </c>
      <c r="P5168" s="136" t="str">
        <f>IF(CONCATENATE(C5168,D5168)="","",VLOOKUP(CONCATENATE(C5168,D5168),Karakteristieken!AQ:AQ,1,FALSE))</f>
        <v>Soort spoorvervoerPassagierstrein</v>
      </c>
    </row>
    <row r="5169" spans="1:16" x14ac:dyDescent="0.25">
      <c r="A5169" s="59"/>
      <c r="B5169" s="59"/>
      <c r="C5169" s="59"/>
      <c r="D5169" s="59"/>
      <c r="E5169" s="60" t="s">
        <v>11158</v>
      </c>
      <c r="F5169" s="60"/>
      <c r="G5169" s="60" t="s">
        <v>5414</v>
      </c>
      <c r="H5169" s="60"/>
      <c r="I5169" s="59">
        <f t="shared" si="85"/>
        <v>16</v>
      </c>
      <c r="J5169" s="59" t="s">
        <v>1561</v>
      </c>
      <c r="K5169" s="61"/>
      <c r="L5169" s="62" t="s">
        <v>6737</v>
      </c>
      <c r="M5169" s="62" t="s">
        <v>5414</v>
      </c>
      <c r="N5169" s="72" t="str">
        <f>VLOOKUP(M5169,'Hulpblad KAR-parser'!A:C,2,FALSE)</f>
        <v>Soort spoorvervoer</v>
      </c>
      <c r="O5169" s="72" t="str">
        <f>IF(VLOOKUP(M5169,'Hulpblad KAR-parser'!A:C,3,FALSE)="","",VLOOKUP(M5169,'Hulpblad KAR-parser'!A:C,3,FALSE))</f>
        <v>Passagierstrein</v>
      </c>
      <c r="P5169" s="136" t="str">
        <f>IF(CONCATENATE(C5169,D5169)="","",VLOOKUP(CONCATENATE(C5169,D5169),Karakteristieken!AQ:AQ,1,FALSE))</f>
        <v/>
      </c>
    </row>
    <row r="5170" spans="1:16" x14ac:dyDescent="0.25">
      <c r="A5170" s="59"/>
      <c r="B5170" s="59"/>
      <c r="C5170" s="59"/>
      <c r="D5170" s="59"/>
      <c r="E5170" s="60" t="s">
        <v>11159</v>
      </c>
      <c r="F5170" s="60"/>
      <c r="G5170" s="60" t="s">
        <v>5414</v>
      </c>
      <c r="H5170" s="60"/>
      <c r="I5170" s="59">
        <f t="shared" si="85"/>
        <v>5</v>
      </c>
      <c r="J5170" s="59" t="s">
        <v>1561</v>
      </c>
      <c r="K5170" s="61"/>
      <c r="L5170" s="62" t="s">
        <v>6737</v>
      </c>
      <c r="M5170" s="62" t="s">
        <v>5414</v>
      </c>
      <c r="N5170" s="72" t="str">
        <f>VLOOKUP(M5170,'Hulpblad KAR-parser'!A:C,2,FALSE)</f>
        <v>Soort spoorvervoer</v>
      </c>
      <c r="O5170" s="72" t="str">
        <f>IF(VLOOKUP(M5170,'Hulpblad KAR-parser'!A:C,3,FALSE)="","",VLOOKUP(M5170,'Hulpblad KAR-parser'!A:C,3,FALSE))</f>
        <v>Passagierstrein</v>
      </c>
      <c r="P5170" s="136" t="str">
        <f>IF(CONCATENATE(C5170,D5170)="","",VLOOKUP(CONCATENATE(C5170,D5170),Karakteristieken!AQ:AQ,1,FALSE))</f>
        <v/>
      </c>
    </row>
    <row r="5171" spans="1:16" x14ac:dyDescent="0.25">
      <c r="A5171" s="59"/>
      <c r="B5171" s="59"/>
      <c r="C5171" s="59"/>
      <c r="D5171" s="59"/>
      <c r="E5171" s="60" t="s">
        <v>11160</v>
      </c>
      <c r="F5171" s="60"/>
      <c r="G5171" s="60" t="s">
        <v>5414</v>
      </c>
      <c r="H5171" s="60"/>
      <c r="I5171" s="59">
        <f t="shared" si="85"/>
        <v>6</v>
      </c>
      <c r="J5171" s="59" t="s">
        <v>1561</v>
      </c>
      <c r="K5171" s="61"/>
      <c r="L5171" s="62" t="s">
        <v>6737</v>
      </c>
      <c r="M5171" s="62" t="s">
        <v>5414</v>
      </c>
      <c r="N5171" s="72" t="str">
        <f>VLOOKUP(M5171,'Hulpblad KAR-parser'!A:C,2,FALSE)</f>
        <v>Soort spoorvervoer</v>
      </c>
      <c r="O5171" s="72" t="str">
        <f>IF(VLOOKUP(M5171,'Hulpblad KAR-parser'!A:C,3,FALSE)="","",VLOOKUP(M5171,'Hulpblad KAR-parser'!A:C,3,FALSE))</f>
        <v>Passagierstrein</v>
      </c>
      <c r="P5171" s="136" t="str">
        <f>IF(CONCATENATE(C5171,D5171)="","",VLOOKUP(CONCATENATE(C5171,D5171),Karakteristieken!AQ:AQ,1,FALSE))</f>
        <v/>
      </c>
    </row>
    <row r="5172" spans="1:16" x14ac:dyDescent="0.25">
      <c r="A5172" s="59"/>
      <c r="B5172" s="59"/>
      <c r="C5172" s="59"/>
      <c r="D5172" s="59"/>
      <c r="E5172" s="60" t="s">
        <v>11161</v>
      </c>
      <c r="F5172" s="60"/>
      <c r="G5172" s="60" t="s">
        <v>5414</v>
      </c>
      <c r="H5172" s="60"/>
      <c r="I5172" s="59">
        <f t="shared" si="85"/>
        <v>6</v>
      </c>
      <c r="J5172" s="59" t="s">
        <v>1561</v>
      </c>
      <c r="K5172" s="61"/>
      <c r="L5172" s="62" t="s">
        <v>6737</v>
      </c>
      <c r="M5172" s="62" t="s">
        <v>5414</v>
      </c>
      <c r="N5172" s="72" t="str">
        <f>VLOOKUP(M5172,'Hulpblad KAR-parser'!A:C,2,FALSE)</f>
        <v>Soort spoorvervoer</v>
      </c>
      <c r="O5172" s="72" t="str">
        <f>IF(VLOOKUP(M5172,'Hulpblad KAR-parser'!A:C,3,FALSE)="","",VLOOKUP(M5172,'Hulpblad KAR-parser'!A:C,3,FALSE))</f>
        <v>Passagierstrein</v>
      </c>
      <c r="P5172" s="136" t="str">
        <f>IF(CONCATENATE(C5172,D5172)="","",VLOOKUP(CONCATENATE(C5172,D5172),Karakteristieken!AQ:AQ,1,FALSE))</f>
        <v/>
      </c>
    </row>
    <row r="5173" spans="1:16" x14ac:dyDescent="0.25">
      <c r="A5173" s="59">
        <v>200111042</v>
      </c>
      <c r="B5173" s="59">
        <v>200099382</v>
      </c>
      <c r="C5173" s="59" t="s">
        <v>5405</v>
      </c>
      <c r="D5173" s="59" t="s">
        <v>4384</v>
      </c>
      <c r="E5173" s="60" t="s">
        <v>5416</v>
      </c>
      <c r="F5173" s="60"/>
      <c r="G5173" s="60"/>
      <c r="H5173" s="60"/>
      <c r="I5173" s="59">
        <f t="shared" si="85"/>
        <v>24</v>
      </c>
      <c r="J5173" s="59" t="s">
        <v>1613</v>
      </c>
      <c r="K5173" s="61"/>
      <c r="L5173" s="62" t="s">
        <v>6737</v>
      </c>
      <c r="M5173" s="62" t="s">
        <v>5416</v>
      </c>
      <c r="N5173" s="72" t="str">
        <f>VLOOKUP(M5173,'Hulpblad KAR-parser'!A:C,2,FALSE)</f>
        <v>Soort spoorvervoer</v>
      </c>
      <c r="O5173" s="72" t="str">
        <f>IF(VLOOKUP(M5173,'Hulpblad KAR-parser'!A:C,3,FALSE)="","",VLOOKUP(M5173,'Hulpblad KAR-parser'!A:C,3,FALSE))</f>
        <v>Tram</v>
      </c>
      <c r="P5173" s="136" t="str">
        <f>IF(CONCATENATE(C5173,D5173)="","",VLOOKUP(CONCATENATE(C5173,D5173),Karakteristieken!AQ:AQ,1,FALSE))</f>
        <v>Soort spoorvervoerTram</v>
      </c>
    </row>
    <row r="5174" spans="1:16" x14ac:dyDescent="0.25">
      <c r="A5174" s="59"/>
      <c r="B5174" s="59"/>
      <c r="C5174" s="59"/>
      <c r="D5174" s="59"/>
      <c r="E5174" s="60" t="s">
        <v>11162</v>
      </c>
      <c r="F5174" s="60"/>
      <c r="G5174" s="60" t="s">
        <v>5416</v>
      </c>
      <c r="H5174" s="60"/>
      <c r="I5174" s="59">
        <f t="shared" si="85"/>
        <v>6</v>
      </c>
      <c r="J5174" s="59" t="s">
        <v>1561</v>
      </c>
      <c r="K5174" s="61"/>
      <c r="L5174" s="62" t="s">
        <v>6737</v>
      </c>
      <c r="M5174" s="62" t="s">
        <v>5416</v>
      </c>
      <c r="N5174" s="72" t="str">
        <f>VLOOKUP(M5174,'Hulpblad KAR-parser'!A:C,2,FALSE)</f>
        <v>Soort spoorvervoer</v>
      </c>
      <c r="O5174" s="72" t="str">
        <f>IF(VLOOKUP(M5174,'Hulpblad KAR-parser'!A:C,3,FALSE)="","",VLOOKUP(M5174,'Hulpblad KAR-parser'!A:C,3,FALSE))</f>
        <v>Tram</v>
      </c>
      <c r="P5174" s="136" t="str">
        <f>IF(CONCATENATE(C5174,D5174)="","",VLOOKUP(CONCATENATE(C5174,D5174),Karakteristieken!AQ:AQ,1,FALSE))</f>
        <v/>
      </c>
    </row>
    <row r="5175" spans="1:16" x14ac:dyDescent="0.25">
      <c r="A5175" s="59"/>
      <c r="B5175" s="59"/>
      <c r="C5175" s="59"/>
      <c r="D5175" s="59"/>
      <c r="E5175" s="60" t="s">
        <v>11163</v>
      </c>
      <c r="F5175" s="60"/>
      <c r="G5175" s="60" t="s">
        <v>5416</v>
      </c>
      <c r="H5175" s="60"/>
      <c r="I5175" s="59">
        <f t="shared" si="85"/>
        <v>5</v>
      </c>
      <c r="J5175" s="59" t="s">
        <v>1561</v>
      </c>
      <c r="K5175" s="61"/>
      <c r="L5175" s="62" t="s">
        <v>6737</v>
      </c>
      <c r="M5175" s="62" t="s">
        <v>5416</v>
      </c>
      <c r="N5175" s="72" t="str">
        <f>VLOOKUP(M5175,'Hulpblad KAR-parser'!A:C,2,FALSE)</f>
        <v>Soort spoorvervoer</v>
      </c>
      <c r="O5175" s="72" t="str">
        <f>IF(VLOOKUP(M5175,'Hulpblad KAR-parser'!A:C,3,FALSE)="","",VLOOKUP(M5175,'Hulpblad KAR-parser'!A:C,3,FALSE))</f>
        <v>Tram</v>
      </c>
      <c r="P5175" s="136" t="str">
        <f>IF(CONCATENATE(C5175,D5175)="","",VLOOKUP(CONCATENATE(C5175,D5175),Karakteristieken!AQ:AQ,1,FALSE))</f>
        <v/>
      </c>
    </row>
    <row r="5176" spans="1:16" x14ac:dyDescent="0.25">
      <c r="A5176" s="67">
        <v>200111043</v>
      </c>
      <c r="B5176" s="67">
        <v>200099383</v>
      </c>
      <c r="C5176" s="67" t="s">
        <v>5417</v>
      </c>
      <c r="D5176" s="67"/>
      <c r="E5176" s="68" t="s">
        <v>6593</v>
      </c>
      <c r="F5176" s="68"/>
      <c r="G5176" s="68"/>
      <c r="H5176" s="68"/>
      <c r="I5176" s="67">
        <f t="shared" si="85"/>
        <v>20</v>
      </c>
      <c r="J5176" s="67" t="s">
        <v>1613</v>
      </c>
      <c r="K5176" s="91" t="s">
        <v>12550</v>
      </c>
      <c r="L5176" s="62" t="s">
        <v>6737</v>
      </c>
      <c r="M5176" s="62" t="s">
        <v>6593</v>
      </c>
      <c r="N5176" s="72" t="e">
        <f>VLOOKUP(M5176,'Hulpblad KAR-parser'!A:C,2,FALSE)</f>
        <v>#N/A</v>
      </c>
      <c r="O5176" s="72" t="e">
        <f>IF(VLOOKUP(M5176,'Hulpblad KAR-parser'!A:C,3,FALSE)="","",VLOOKUP(M5176,'Hulpblad KAR-parser'!A:C,3,FALSE))</f>
        <v>#N/A</v>
      </c>
      <c r="P5176" s="136" t="e">
        <f>IF(CONCATENATE(C5176,D5176)="","",VLOOKUP(CONCATENATE(C5176,D5176),Karakteristieken!AQ:AQ,1,FALSE))</f>
        <v>#N/A</v>
      </c>
    </row>
    <row r="5177" spans="1:16" x14ac:dyDescent="0.25">
      <c r="A5177" s="67"/>
      <c r="B5177" s="67"/>
      <c r="C5177" s="67"/>
      <c r="D5177" s="67"/>
      <c r="E5177" s="68" t="s">
        <v>11171</v>
      </c>
      <c r="F5177" s="68"/>
      <c r="G5177" s="68" t="s">
        <v>6593</v>
      </c>
      <c r="H5177" s="68"/>
      <c r="I5177" s="67">
        <f t="shared" si="85"/>
        <v>6</v>
      </c>
      <c r="J5177" s="67" t="s">
        <v>1561</v>
      </c>
      <c r="K5177" s="91" t="s">
        <v>12550</v>
      </c>
      <c r="L5177" s="62" t="s">
        <v>6737</v>
      </c>
      <c r="M5177" s="62" t="s">
        <v>6593</v>
      </c>
      <c r="N5177" s="72" t="e">
        <f>VLOOKUP(M5177,'Hulpblad KAR-parser'!A:C,2,FALSE)</f>
        <v>#N/A</v>
      </c>
      <c r="O5177" s="72" t="e">
        <f>IF(VLOOKUP(M5177,'Hulpblad KAR-parser'!A:C,3,FALSE)="","",VLOOKUP(M5177,'Hulpblad KAR-parser'!A:C,3,FALSE))</f>
        <v>#N/A</v>
      </c>
      <c r="P5177" s="136" t="str">
        <f>IF(CONCATENATE(C5177,D5177)="","",VLOOKUP(CONCATENATE(C5177,D5177),Karakteristieken!AQ:AQ,1,FALSE))</f>
        <v/>
      </c>
    </row>
    <row r="5178" spans="1:16" x14ac:dyDescent="0.25">
      <c r="A5178" s="59">
        <v>200111044</v>
      </c>
      <c r="B5178" s="59">
        <v>200099384</v>
      </c>
      <c r="C5178" s="59" t="s">
        <v>5417</v>
      </c>
      <c r="D5178" s="59" t="s">
        <v>710</v>
      </c>
      <c r="E5178" s="60" t="s">
        <v>5420</v>
      </c>
      <c r="F5178" s="60"/>
      <c r="G5178" s="60"/>
      <c r="H5178" s="60"/>
      <c r="I5178" s="59">
        <f t="shared" si="85"/>
        <v>26</v>
      </c>
      <c r="J5178" s="59" t="s">
        <v>1613</v>
      </c>
      <c r="K5178" s="61"/>
      <c r="L5178" s="62" t="s">
        <v>6737</v>
      </c>
      <c r="M5178" s="62" t="s">
        <v>5420</v>
      </c>
      <c r="N5178" s="72" t="str">
        <f>VLOOKUP(M5178,'Hulpblad KAR-parser'!A:C,2,FALSE)</f>
        <v>Soort standby-inzet</v>
      </c>
      <c r="O5178" s="72" t="str">
        <f>IF(VLOOKUP(M5178,'Hulpblad KAR-parser'!A:C,3,FALSE)="","",VLOOKUP(M5178,'Hulpblad KAR-parser'!A:C,3,FALSE))</f>
        <v>Brand</v>
      </c>
      <c r="P5178" s="136" t="str">
        <f>IF(CONCATENATE(C5178,D5178)="","",VLOOKUP(CONCATENATE(C5178,D5178),Karakteristieken!AQ:AQ,1,FALSE))</f>
        <v>Soort standby-inzetBrand</v>
      </c>
    </row>
    <row r="5179" spans="1:16" x14ac:dyDescent="0.25">
      <c r="A5179" s="59"/>
      <c r="B5179" s="59"/>
      <c r="C5179" s="59"/>
      <c r="D5179" s="59"/>
      <c r="E5179" s="60" t="s">
        <v>11165</v>
      </c>
      <c r="F5179" s="60"/>
      <c r="G5179" s="60" t="s">
        <v>5420</v>
      </c>
      <c r="H5179" s="60"/>
      <c r="I5179" s="59">
        <f t="shared" si="85"/>
        <v>5</v>
      </c>
      <c r="J5179" s="59" t="s">
        <v>1561</v>
      </c>
      <c r="K5179" s="61"/>
      <c r="L5179" s="62" t="s">
        <v>6737</v>
      </c>
      <c r="M5179" s="62" t="s">
        <v>5420</v>
      </c>
      <c r="N5179" s="72" t="str">
        <f>VLOOKUP(M5179,'Hulpblad KAR-parser'!A:C,2,FALSE)</f>
        <v>Soort standby-inzet</v>
      </c>
      <c r="O5179" s="72" t="str">
        <f>IF(VLOOKUP(M5179,'Hulpblad KAR-parser'!A:C,3,FALSE)="","",VLOOKUP(M5179,'Hulpblad KAR-parser'!A:C,3,FALSE))</f>
        <v>Brand</v>
      </c>
      <c r="P5179" s="136" t="str">
        <f>IF(CONCATENATE(C5179,D5179)="","",VLOOKUP(CONCATENATE(C5179,D5179),Karakteristieken!AQ:AQ,1,FALSE))</f>
        <v/>
      </c>
    </row>
    <row r="5180" spans="1:16" x14ac:dyDescent="0.25">
      <c r="A5180" s="59">
        <v>200111045</v>
      </c>
      <c r="B5180" s="59">
        <v>200099385</v>
      </c>
      <c r="C5180" s="59" t="s">
        <v>5417</v>
      </c>
      <c r="D5180" s="59" t="s">
        <v>5294</v>
      </c>
      <c r="E5180" s="60" t="s">
        <v>5422</v>
      </c>
      <c r="F5180" s="60"/>
      <c r="G5180" s="60"/>
      <c r="H5180" s="60"/>
      <c r="I5180" s="59">
        <f t="shared" si="85"/>
        <v>30</v>
      </c>
      <c r="J5180" s="59" t="s">
        <v>1613</v>
      </c>
      <c r="K5180" s="61"/>
      <c r="L5180" s="62" t="s">
        <v>6737</v>
      </c>
      <c r="M5180" s="62" t="s">
        <v>5422</v>
      </c>
      <c r="N5180" s="72" t="str">
        <f>VLOOKUP(M5180,'Hulpblad KAR-parser'!A:C,2,FALSE)</f>
        <v>Soort standby-inzet</v>
      </c>
      <c r="O5180" s="72" t="str">
        <f>IF(VLOOKUP(M5180,'Hulpblad KAR-parser'!A:C,3,FALSE)="","",VLOOKUP(M5180,'Hulpblad KAR-parser'!A:C,3,FALSE))</f>
        <v>Evenement</v>
      </c>
      <c r="P5180" s="136" t="str">
        <f>IF(CONCATENATE(C5180,D5180)="","",VLOOKUP(CONCATENATE(C5180,D5180),Karakteristieken!AQ:AQ,1,FALSE))</f>
        <v>Soort standby-inzetEvenement</v>
      </c>
    </row>
    <row r="5181" spans="1:16" x14ac:dyDescent="0.25">
      <c r="A5181" s="59"/>
      <c r="B5181" s="59"/>
      <c r="C5181" s="59"/>
      <c r="D5181" s="59"/>
      <c r="E5181" s="60" t="s">
        <v>11166</v>
      </c>
      <c r="F5181" s="60"/>
      <c r="G5181" s="60" t="s">
        <v>5422</v>
      </c>
      <c r="H5181" s="60"/>
      <c r="I5181" s="59">
        <f t="shared" si="85"/>
        <v>6</v>
      </c>
      <c r="J5181" s="59" t="s">
        <v>1561</v>
      </c>
      <c r="K5181" s="61"/>
      <c r="L5181" s="62" t="s">
        <v>6737</v>
      </c>
      <c r="M5181" s="62" t="s">
        <v>5422</v>
      </c>
      <c r="N5181" s="72" t="str">
        <f>VLOOKUP(M5181,'Hulpblad KAR-parser'!A:C,2,FALSE)</f>
        <v>Soort standby-inzet</v>
      </c>
      <c r="O5181" s="72" t="str">
        <f>IF(VLOOKUP(M5181,'Hulpblad KAR-parser'!A:C,3,FALSE)="","",VLOOKUP(M5181,'Hulpblad KAR-parser'!A:C,3,FALSE))</f>
        <v>Evenement</v>
      </c>
      <c r="P5181" s="136" t="str">
        <f>IF(CONCATENATE(C5181,D5181)="","",VLOOKUP(CONCATENATE(C5181,D5181),Karakteristieken!AQ:AQ,1,FALSE))</f>
        <v/>
      </c>
    </row>
    <row r="5182" spans="1:16" x14ac:dyDescent="0.25">
      <c r="A5182" s="59">
        <v>200111046</v>
      </c>
      <c r="B5182" s="59">
        <v>200099386</v>
      </c>
      <c r="C5182" s="59" t="s">
        <v>5417</v>
      </c>
      <c r="D5182" s="59" t="s">
        <v>2104</v>
      </c>
      <c r="E5182" s="60" t="s">
        <v>5424</v>
      </c>
      <c r="F5182" s="60"/>
      <c r="G5182" s="60"/>
      <c r="H5182" s="60"/>
      <c r="I5182" s="59">
        <f t="shared" si="85"/>
        <v>25</v>
      </c>
      <c r="J5182" s="59" t="s">
        <v>1613</v>
      </c>
      <c r="K5182" s="61"/>
      <c r="L5182" s="62" t="s">
        <v>6737</v>
      </c>
      <c r="M5182" s="62" t="s">
        <v>5424</v>
      </c>
      <c r="N5182" s="72" t="str">
        <f>VLOOKUP(M5182,'Hulpblad KAR-parser'!A:C,2,FALSE)</f>
        <v>Soort standby-inzet</v>
      </c>
      <c r="O5182" s="72" t="str">
        <f>IF(VLOOKUP(M5182,'Hulpblad KAR-parser'!A:C,3,FALSE)="","",VLOOKUP(M5182,'Hulpblad KAR-parser'!A:C,3,FALSE))</f>
        <v>GRIP</v>
      </c>
      <c r="P5182" s="136" t="str">
        <f>IF(CONCATENATE(C5182,D5182)="","",VLOOKUP(CONCATENATE(C5182,D5182),Karakteristieken!AQ:AQ,1,FALSE))</f>
        <v>Soort standby-inzetGRIP</v>
      </c>
    </row>
    <row r="5183" spans="1:16" x14ac:dyDescent="0.25">
      <c r="A5183" s="59"/>
      <c r="B5183" s="59"/>
      <c r="C5183" s="59"/>
      <c r="D5183" s="59"/>
      <c r="E5183" s="60" t="s">
        <v>11167</v>
      </c>
      <c r="F5183" s="60"/>
      <c r="G5183" s="60" t="s">
        <v>5424</v>
      </c>
      <c r="H5183" s="60"/>
      <c r="I5183" s="59">
        <f t="shared" si="85"/>
        <v>7</v>
      </c>
      <c r="J5183" s="59" t="s">
        <v>1561</v>
      </c>
      <c r="K5183" s="61"/>
      <c r="L5183" s="62" t="s">
        <v>6737</v>
      </c>
      <c r="M5183" s="62" t="s">
        <v>5424</v>
      </c>
      <c r="N5183" s="72" t="str">
        <f>VLOOKUP(M5183,'Hulpblad KAR-parser'!A:C,2,FALSE)</f>
        <v>Soort standby-inzet</v>
      </c>
      <c r="O5183" s="72" t="str">
        <f>IF(VLOOKUP(M5183,'Hulpblad KAR-parser'!A:C,3,FALSE)="","",VLOOKUP(M5183,'Hulpblad KAR-parser'!A:C,3,FALSE))</f>
        <v>GRIP</v>
      </c>
      <c r="P5183" s="136" t="str">
        <f>IF(CONCATENATE(C5183,D5183)="","",VLOOKUP(CONCATENATE(C5183,D5183),Karakteristieken!AQ:AQ,1,FALSE))</f>
        <v/>
      </c>
    </row>
    <row r="5184" spans="1:16" x14ac:dyDescent="0.25">
      <c r="A5184" s="59">
        <v>200111047</v>
      </c>
      <c r="B5184" s="59">
        <v>200099387</v>
      </c>
      <c r="C5184" s="59" t="s">
        <v>5417</v>
      </c>
      <c r="D5184" s="59" t="s">
        <v>155</v>
      </c>
      <c r="E5184" s="60" t="s">
        <v>5426</v>
      </c>
      <c r="F5184" s="60"/>
      <c r="G5184" s="60"/>
      <c r="H5184" s="60"/>
      <c r="I5184" s="59">
        <f t="shared" si="85"/>
        <v>29</v>
      </c>
      <c r="J5184" s="59" t="s">
        <v>1613</v>
      </c>
      <c r="K5184" s="61"/>
      <c r="L5184" s="62" t="s">
        <v>6737</v>
      </c>
      <c r="M5184" s="62" t="s">
        <v>5426</v>
      </c>
      <c r="N5184" s="72" t="str">
        <f>VLOOKUP(M5184,'Hulpblad KAR-parser'!A:C,2,FALSE)</f>
        <v>Soort standby-inzet</v>
      </c>
      <c r="O5184" s="72" t="str">
        <f>IF(VLOOKUP(M5184,'Hulpblad KAR-parser'!A:C,3,FALSE)="","",VLOOKUP(M5184,'Hulpblad KAR-parser'!A:C,3,FALSE))</f>
        <v>Oefening</v>
      </c>
      <c r="P5184" s="136" t="str">
        <f>IF(CONCATENATE(C5184,D5184)="","",VLOOKUP(CONCATENATE(C5184,D5184),Karakteristieken!AQ:AQ,1,FALSE))</f>
        <v>Soort standby-inzetOefening</v>
      </c>
    </row>
    <row r="5185" spans="1:16" x14ac:dyDescent="0.25">
      <c r="A5185" s="59"/>
      <c r="B5185" s="59"/>
      <c r="C5185" s="59"/>
      <c r="D5185" s="59"/>
      <c r="E5185" s="60" t="s">
        <v>11168</v>
      </c>
      <c r="F5185" s="60"/>
      <c r="G5185" s="60" t="s">
        <v>5426</v>
      </c>
      <c r="H5185" s="60"/>
      <c r="I5185" s="59">
        <f t="shared" si="85"/>
        <v>6</v>
      </c>
      <c r="J5185" s="59" t="s">
        <v>1561</v>
      </c>
      <c r="K5185" s="61"/>
      <c r="L5185" s="62" t="s">
        <v>6737</v>
      </c>
      <c r="M5185" s="62" t="s">
        <v>5426</v>
      </c>
      <c r="N5185" s="72" t="str">
        <f>VLOOKUP(M5185,'Hulpblad KAR-parser'!A:C,2,FALSE)</f>
        <v>Soort standby-inzet</v>
      </c>
      <c r="O5185" s="72" t="str">
        <f>IF(VLOOKUP(M5185,'Hulpblad KAR-parser'!A:C,3,FALSE)="","",VLOOKUP(M5185,'Hulpblad KAR-parser'!A:C,3,FALSE))</f>
        <v>Oefening</v>
      </c>
      <c r="P5185" s="136" t="str">
        <f>IF(CONCATENATE(C5185,D5185)="","",VLOOKUP(CONCATENATE(C5185,D5185),Karakteristieken!AQ:AQ,1,FALSE))</f>
        <v/>
      </c>
    </row>
    <row r="5186" spans="1:16" x14ac:dyDescent="0.25">
      <c r="A5186" s="59">
        <v>200111048</v>
      </c>
      <c r="B5186" s="59">
        <v>200099388</v>
      </c>
      <c r="C5186" s="59" t="s">
        <v>5417</v>
      </c>
      <c r="D5186" s="59" t="s">
        <v>892</v>
      </c>
      <c r="E5186" s="60" t="s">
        <v>5430</v>
      </c>
      <c r="F5186" s="60"/>
      <c r="G5186" s="60"/>
      <c r="H5186" s="60"/>
      <c r="I5186" s="59">
        <f t="shared" si="85"/>
        <v>27</v>
      </c>
      <c r="J5186" s="59" t="s">
        <v>1613</v>
      </c>
      <c r="K5186" s="61"/>
      <c r="L5186" s="62" t="s">
        <v>6737</v>
      </c>
      <c r="M5186" s="62" t="s">
        <v>5430</v>
      </c>
      <c r="N5186" s="72" t="str">
        <f>VLOOKUP(M5186,'Hulpblad KAR-parser'!A:C,2,FALSE)</f>
        <v>Soort standby-inzet</v>
      </c>
      <c r="O5186" s="72" t="str">
        <f>IF(VLOOKUP(M5186,'Hulpblad KAR-parser'!A:C,3,FALSE)="","",VLOOKUP(M5186,'Hulpblad KAR-parser'!A:C,3,FALSE))</f>
        <v>Overig</v>
      </c>
      <c r="P5186" s="136" t="str">
        <f>IF(CONCATENATE(C5186,D5186)="","",VLOOKUP(CONCATENATE(C5186,D5186),Karakteristieken!AQ:AQ,1,FALSE))</f>
        <v>Soort standby-inzetOverig</v>
      </c>
    </row>
    <row r="5187" spans="1:16" x14ac:dyDescent="0.25">
      <c r="A5187" s="59"/>
      <c r="B5187" s="59"/>
      <c r="C5187" s="59"/>
      <c r="D5187" s="59"/>
      <c r="E5187" s="60" t="s">
        <v>11169</v>
      </c>
      <c r="F5187" s="60"/>
      <c r="G5187" s="60" t="s">
        <v>5430</v>
      </c>
      <c r="H5187" s="60"/>
      <c r="I5187" s="59">
        <f t="shared" si="85"/>
        <v>5</v>
      </c>
      <c r="J5187" s="59" t="s">
        <v>1561</v>
      </c>
      <c r="K5187" s="61"/>
      <c r="L5187" s="62" t="s">
        <v>6737</v>
      </c>
      <c r="M5187" s="62" t="s">
        <v>5430</v>
      </c>
      <c r="N5187" s="72" t="str">
        <f>VLOOKUP(M5187,'Hulpblad KAR-parser'!A:C,2,FALSE)</f>
        <v>Soort standby-inzet</v>
      </c>
      <c r="O5187" s="72" t="str">
        <f>IF(VLOOKUP(M5187,'Hulpblad KAR-parser'!A:C,3,FALSE)="","",VLOOKUP(M5187,'Hulpblad KAR-parser'!A:C,3,FALSE))</f>
        <v>Overig</v>
      </c>
      <c r="P5187" s="136" t="str">
        <f>IF(CONCATENATE(C5187,D5187)="","",VLOOKUP(CONCATENATE(C5187,D5187),Karakteristieken!AQ:AQ,1,FALSE))</f>
        <v/>
      </c>
    </row>
    <row r="5188" spans="1:16" x14ac:dyDescent="0.25">
      <c r="A5188" s="59">
        <v>200111049</v>
      </c>
      <c r="B5188" s="59">
        <v>200099389</v>
      </c>
      <c r="C5188" s="59" t="s">
        <v>5417</v>
      </c>
      <c r="D5188" s="59" t="s">
        <v>4607</v>
      </c>
      <c r="E5188" s="60" t="s">
        <v>5428</v>
      </c>
      <c r="F5188" s="60"/>
      <c r="G5188" s="60"/>
      <c r="H5188" s="60"/>
      <c r="I5188" s="59">
        <f t="shared" si="85"/>
        <v>24</v>
      </c>
      <c r="J5188" s="59" t="s">
        <v>1613</v>
      </c>
      <c r="K5188" s="61"/>
      <c r="L5188" s="62" t="s">
        <v>6737</v>
      </c>
      <c r="M5188" s="62" t="s">
        <v>5428</v>
      </c>
      <c r="N5188" s="72" t="str">
        <f>VLOOKUP(M5188,'Hulpblad KAR-parser'!A:C,2,FALSE)</f>
        <v>Soort standby-inzet</v>
      </c>
      <c r="O5188" s="72" t="str">
        <f>IF(VLOOKUP(M5188,'Hulpblad KAR-parser'!A:C,3,FALSE)="","",VLOOKUP(M5188,'Hulpblad KAR-parser'!A:C,3,FALSE))</f>
        <v>VIP</v>
      </c>
      <c r="P5188" s="136" t="str">
        <f>IF(CONCATENATE(C5188,D5188)="","",VLOOKUP(CONCATENATE(C5188,D5188),Karakteristieken!AQ:AQ,1,FALSE))</f>
        <v>Soort standby-inzetVIP</v>
      </c>
    </row>
    <row r="5189" spans="1:16" x14ac:dyDescent="0.25">
      <c r="A5189" s="59"/>
      <c r="B5189" s="59"/>
      <c r="C5189" s="59"/>
      <c r="D5189" s="59"/>
      <c r="E5189" s="60" t="s">
        <v>11170</v>
      </c>
      <c r="F5189" s="60"/>
      <c r="G5189" s="60" t="s">
        <v>5428</v>
      </c>
      <c r="H5189" s="60"/>
      <c r="I5189" s="59">
        <f t="shared" si="85"/>
        <v>6</v>
      </c>
      <c r="J5189" s="59" t="s">
        <v>1561</v>
      </c>
      <c r="K5189" s="61"/>
      <c r="L5189" s="62" t="s">
        <v>6737</v>
      </c>
      <c r="M5189" s="62" t="s">
        <v>5428</v>
      </c>
      <c r="N5189" s="72" t="str">
        <f>VLOOKUP(M5189,'Hulpblad KAR-parser'!A:C,2,FALSE)</f>
        <v>Soort standby-inzet</v>
      </c>
      <c r="O5189" s="72" t="str">
        <f>IF(VLOOKUP(M5189,'Hulpblad KAR-parser'!A:C,3,FALSE)="","",VLOOKUP(M5189,'Hulpblad KAR-parser'!A:C,3,FALSE))</f>
        <v>VIP</v>
      </c>
      <c r="P5189" s="136" t="str">
        <f>IF(CONCATENATE(C5189,D5189)="","",VLOOKUP(CONCATENATE(C5189,D5189),Karakteristieken!AQ:AQ,1,FALSE))</f>
        <v/>
      </c>
    </row>
    <row r="5190" spans="1:16" x14ac:dyDescent="0.25">
      <c r="A5190" s="59">
        <v>200111050</v>
      </c>
      <c r="B5190" s="59">
        <v>200099390</v>
      </c>
      <c r="C5190" s="59" t="s">
        <v>5431</v>
      </c>
      <c r="D5190" s="59"/>
      <c r="E5190" s="60" t="s">
        <v>5433</v>
      </c>
      <c r="F5190" s="60"/>
      <c r="G5190" s="60"/>
      <c r="H5190" s="60"/>
      <c r="I5190" s="59">
        <f t="shared" si="85"/>
        <v>21</v>
      </c>
      <c r="J5190" s="59" t="s">
        <v>1613</v>
      </c>
      <c r="K5190" s="61"/>
      <c r="L5190" s="62" t="s">
        <v>6737</v>
      </c>
      <c r="M5190" s="62" t="s">
        <v>5433</v>
      </c>
      <c r="N5190" s="72" t="str">
        <f>VLOOKUP(M5190,'Hulpblad KAR-parser'!A:C,2,FALSE)</f>
        <v>Soort stank/Hin Luch</v>
      </c>
      <c r="O5190" s="72" t="str">
        <f>IF(VLOOKUP(M5190,'Hulpblad KAR-parser'!A:C,3,FALSE)="","",VLOOKUP(M5190,'Hulpblad KAR-parser'!A:C,3,FALSE))</f>
        <v/>
      </c>
      <c r="P5190" s="136" t="str">
        <f>IF(CONCATENATE(C5190,D5190)="","",VLOOKUP(CONCATENATE(C5190,D5190),Karakteristieken!AQ:AQ,1,FALSE))</f>
        <v>Soort stank/Hin Luch</v>
      </c>
    </row>
    <row r="5191" spans="1:16" x14ac:dyDescent="0.25">
      <c r="A5191" s="59"/>
      <c r="B5191" s="59"/>
      <c r="C5191" s="59"/>
      <c r="D5191" s="59"/>
      <c r="E5191" s="60" t="s">
        <v>11172</v>
      </c>
      <c r="F5191" s="60"/>
      <c r="G5191" s="60" t="s">
        <v>5433</v>
      </c>
      <c r="H5191" s="60"/>
      <c r="I5191" s="59">
        <f t="shared" si="85"/>
        <v>7</v>
      </c>
      <c r="J5191" s="59" t="s">
        <v>1561</v>
      </c>
      <c r="K5191" s="61"/>
      <c r="L5191" s="62" t="s">
        <v>6737</v>
      </c>
      <c r="M5191" s="62" t="s">
        <v>5433</v>
      </c>
      <c r="N5191" s="72" t="str">
        <f>VLOOKUP(M5191,'Hulpblad KAR-parser'!A:C,2,FALSE)</f>
        <v>Soort stank/Hin Luch</v>
      </c>
      <c r="O5191" s="72" t="str">
        <f>IF(VLOOKUP(M5191,'Hulpblad KAR-parser'!A:C,3,FALSE)="","",VLOOKUP(M5191,'Hulpblad KAR-parser'!A:C,3,FALSE))</f>
        <v/>
      </c>
      <c r="P5191" s="136" t="str">
        <f>IF(CONCATENATE(C5191,D5191)="","",VLOOKUP(CONCATENATE(C5191,D5191),Karakteristieken!AQ:AQ,1,FALSE))</f>
        <v/>
      </c>
    </row>
    <row r="5192" spans="1:16" x14ac:dyDescent="0.25">
      <c r="A5192" s="67">
        <v>200111051</v>
      </c>
      <c r="B5192" s="67">
        <v>200099391</v>
      </c>
      <c r="C5192" s="67" t="s">
        <v>5434</v>
      </c>
      <c r="D5192" s="67"/>
      <c r="E5192" s="68" t="s">
        <v>6597</v>
      </c>
      <c r="F5192" s="68"/>
      <c r="G5192" s="68"/>
      <c r="H5192" s="68"/>
      <c r="I5192" s="67">
        <f t="shared" si="85"/>
        <v>18</v>
      </c>
      <c r="J5192" s="67" t="s">
        <v>1613</v>
      </c>
      <c r="K5192" s="91" t="s">
        <v>12550</v>
      </c>
      <c r="L5192" s="62" t="s">
        <v>6737</v>
      </c>
      <c r="M5192" s="62" t="s">
        <v>6597</v>
      </c>
      <c r="N5192" s="72" t="e">
        <f>VLOOKUP(M5192,'Hulpblad KAR-parser'!A:C,2,FALSE)</f>
        <v>#N/A</v>
      </c>
      <c r="O5192" s="72" t="e">
        <f>IF(VLOOKUP(M5192,'Hulpblad KAR-parser'!A:C,3,FALSE)="","",VLOOKUP(M5192,'Hulpblad KAR-parser'!A:C,3,FALSE))</f>
        <v>#N/A</v>
      </c>
      <c r="P5192" s="136" t="e">
        <f>IF(CONCATENATE(C5192,D5192)="","",VLOOKUP(CONCATENATE(C5192,D5192),Karakteristieken!AQ:AQ,1,FALSE))</f>
        <v>#N/A</v>
      </c>
    </row>
    <row r="5193" spans="1:16" x14ac:dyDescent="0.25">
      <c r="A5193" s="67"/>
      <c r="B5193" s="67"/>
      <c r="C5193" s="67"/>
      <c r="D5193" s="67"/>
      <c r="E5193" s="68" t="s">
        <v>11173</v>
      </c>
      <c r="F5193" s="68"/>
      <c r="G5193" s="68" t="s">
        <v>6597</v>
      </c>
      <c r="H5193" s="68"/>
      <c r="I5193" s="67">
        <f t="shared" si="85"/>
        <v>6</v>
      </c>
      <c r="J5193" s="67" t="s">
        <v>1561</v>
      </c>
      <c r="K5193" s="91" t="s">
        <v>12550</v>
      </c>
      <c r="L5193" s="62" t="s">
        <v>6737</v>
      </c>
      <c r="M5193" s="62" t="s">
        <v>6597</v>
      </c>
      <c r="N5193" s="72" t="e">
        <f>VLOOKUP(M5193,'Hulpblad KAR-parser'!A:C,2,FALSE)</f>
        <v>#N/A</v>
      </c>
      <c r="O5193" s="72" t="e">
        <f>IF(VLOOKUP(M5193,'Hulpblad KAR-parser'!A:C,3,FALSE)="","",VLOOKUP(M5193,'Hulpblad KAR-parser'!A:C,3,FALSE))</f>
        <v>#N/A</v>
      </c>
      <c r="P5193" s="136" t="str">
        <f>IF(CONCATENATE(C5193,D5193)="","",VLOOKUP(CONCATENATE(C5193,D5193),Karakteristieken!AQ:AQ,1,FALSE))</f>
        <v/>
      </c>
    </row>
    <row r="5194" spans="1:16" x14ac:dyDescent="0.25">
      <c r="A5194" s="67">
        <v>200112672</v>
      </c>
      <c r="B5194" s="67">
        <v>200101995</v>
      </c>
      <c r="C5194" s="67" t="s">
        <v>5434</v>
      </c>
      <c r="D5194" s="67" t="s">
        <v>4442</v>
      </c>
      <c r="E5194" s="68" t="s">
        <v>5437</v>
      </c>
      <c r="F5194" s="68"/>
      <c r="G5194" s="68"/>
      <c r="H5194" s="68"/>
      <c r="I5194" s="67">
        <f t="shared" si="85"/>
        <v>23</v>
      </c>
      <c r="J5194" s="67" t="s">
        <v>1613</v>
      </c>
      <c r="K5194" s="91" t="s">
        <v>12550</v>
      </c>
      <c r="L5194" s="62" t="s">
        <v>6737</v>
      </c>
      <c r="M5194" s="62" t="s">
        <v>5437</v>
      </c>
      <c r="N5194" s="72" t="e">
        <f>VLOOKUP(M5194,'Hulpblad KAR-parser'!A:C,2,FALSE)</f>
        <v>#N/A</v>
      </c>
      <c r="O5194" s="72" t="e">
        <f>IF(VLOOKUP(M5194,'Hulpblad KAR-parser'!A:C,3,FALSE)="","",VLOOKUP(M5194,'Hulpblad KAR-parser'!A:C,3,FALSE))</f>
        <v>#N/A</v>
      </c>
      <c r="P5194" s="136" t="str">
        <f>IF(CONCATENATE(C5194,D5194)="","",VLOOKUP(CONCATENATE(C5194,D5194),Karakteristieken!AQ:AQ,1,FALSE))</f>
        <v>Soort stormschadeBoom</v>
      </c>
    </row>
    <row r="5195" spans="1:16" x14ac:dyDescent="0.25">
      <c r="A5195" s="67">
        <v>200111052</v>
      </c>
      <c r="B5195" s="67">
        <v>200099392</v>
      </c>
      <c r="C5195" s="67" t="s">
        <v>5434</v>
      </c>
      <c r="D5195" s="67" t="s">
        <v>5438</v>
      </c>
      <c r="E5195" s="68" t="s">
        <v>5440</v>
      </c>
      <c r="F5195" s="68"/>
      <c r="G5195" s="68"/>
      <c r="H5195" s="68"/>
      <c r="I5195" s="67">
        <f t="shared" si="85"/>
        <v>22</v>
      </c>
      <c r="J5195" s="67" t="s">
        <v>1613</v>
      </c>
      <c r="K5195" s="91" t="s">
        <v>12550</v>
      </c>
      <c r="L5195" s="62" t="s">
        <v>6737</v>
      </c>
      <c r="M5195" s="62" t="s">
        <v>5440</v>
      </c>
      <c r="N5195" s="72" t="e">
        <f>VLOOKUP(M5195,'Hulpblad KAR-parser'!A:C,2,FALSE)</f>
        <v>#N/A</v>
      </c>
      <c r="O5195" s="72" t="e">
        <f>IF(VLOOKUP(M5195,'Hulpblad KAR-parser'!A:C,3,FALSE)="","",VLOOKUP(M5195,'Hulpblad KAR-parser'!A:C,3,FALSE))</f>
        <v>#N/A</v>
      </c>
      <c r="P5195" s="136" t="str">
        <f>IF(CONCATENATE(C5195,D5195)="","",VLOOKUP(CONCATENATE(C5195,D5195),Karakteristieken!AQ:AQ,1,FALSE))</f>
        <v>Soort stormschadeHek/Bord/Steiger ed</v>
      </c>
    </row>
    <row r="5196" spans="1:16" x14ac:dyDescent="0.25">
      <c r="A5196" s="67">
        <v>200111053</v>
      </c>
      <c r="B5196" s="67">
        <v>200099393</v>
      </c>
      <c r="C5196" s="67" t="s">
        <v>5434</v>
      </c>
      <c r="D5196" s="67" t="s">
        <v>5441</v>
      </c>
      <c r="E5196" s="68" t="s">
        <v>5443</v>
      </c>
      <c r="F5196" s="68"/>
      <c r="G5196" s="68"/>
      <c r="H5196" s="68"/>
      <c r="I5196" s="67">
        <f t="shared" si="85"/>
        <v>26</v>
      </c>
      <c r="J5196" s="67" t="s">
        <v>1613</v>
      </c>
      <c r="K5196" s="91" t="s">
        <v>12550</v>
      </c>
      <c r="L5196" s="62" t="s">
        <v>6737</v>
      </c>
      <c r="M5196" s="62" t="s">
        <v>5443</v>
      </c>
      <c r="N5196" s="72" t="e">
        <f>VLOOKUP(M5196,'Hulpblad KAR-parser'!A:C,2,FALSE)</f>
        <v>#N/A</v>
      </c>
      <c r="O5196" s="72" t="e">
        <f>IF(VLOOKUP(M5196,'Hulpblad KAR-parser'!A:C,3,FALSE)="","",VLOOKUP(M5196,'Hulpblad KAR-parser'!A:C,3,FALSE))</f>
        <v>#N/A</v>
      </c>
      <c r="P5196" s="136" t="str">
        <f>IF(CONCATENATE(C5196,D5196)="","",VLOOKUP(CONCATENATE(C5196,D5196),Karakteristieken!AQ:AQ,1,FALSE))</f>
        <v>Soort stormschadeLos dak/geveldeel</v>
      </c>
    </row>
    <row r="5197" spans="1:16" x14ac:dyDescent="0.25">
      <c r="A5197" s="67">
        <v>200111054</v>
      </c>
      <c r="B5197" s="67">
        <v>200099394</v>
      </c>
      <c r="C5197" s="67" t="s">
        <v>5444</v>
      </c>
      <c r="D5197" s="67"/>
      <c r="E5197" s="68" t="s">
        <v>6598</v>
      </c>
      <c r="F5197" s="68"/>
      <c r="G5197" s="68"/>
      <c r="H5197" s="68"/>
      <c r="I5197" s="67">
        <f t="shared" si="85"/>
        <v>17</v>
      </c>
      <c r="J5197" s="67" t="s">
        <v>1613</v>
      </c>
      <c r="K5197" s="91" t="s">
        <v>12550</v>
      </c>
      <c r="L5197" s="62" t="s">
        <v>6737</v>
      </c>
      <c r="M5197" s="62" t="s">
        <v>6598</v>
      </c>
      <c r="N5197" s="72" t="e">
        <f>VLOOKUP(M5197,'Hulpblad KAR-parser'!A:C,2,FALSE)</f>
        <v>#N/A</v>
      </c>
      <c r="O5197" s="72" t="e">
        <f>IF(VLOOKUP(M5197,'Hulpblad KAR-parser'!A:C,3,FALSE)="","",VLOOKUP(M5197,'Hulpblad KAR-parser'!A:C,3,FALSE))</f>
        <v>#N/A</v>
      </c>
      <c r="P5197" s="136" t="e">
        <f>IF(CONCATENATE(C5197,D5197)="","",VLOOKUP(CONCATENATE(C5197,D5197),Karakteristieken!AQ:AQ,1,FALSE))</f>
        <v>#N/A</v>
      </c>
    </row>
    <row r="5198" spans="1:16" x14ac:dyDescent="0.25">
      <c r="A5198" s="67"/>
      <c r="B5198" s="67"/>
      <c r="C5198" s="67"/>
      <c r="D5198" s="67"/>
      <c r="E5198" s="68" t="s">
        <v>11183</v>
      </c>
      <c r="F5198" s="68"/>
      <c r="G5198" s="68" t="s">
        <v>6598</v>
      </c>
      <c r="H5198" s="68"/>
      <c r="I5198" s="67">
        <f t="shared" si="85"/>
        <v>6</v>
      </c>
      <c r="J5198" s="67" t="s">
        <v>1561</v>
      </c>
      <c r="K5198" s="91" t="s">
        <v>12550</v>
      </c>
      <c r="L5198" s="62" t="s">
        <v>6737</v>
      </c>
      <c r="M5198" s="62" t="s">
        <v>6598</v>
      </c>
      <c r="N5198" s="72" t="e">
        <f>VLOOKUP(M5198,'Hulpblad KAR-parser'!A:C,2,FALSE)</f>
        <v>#N/A</v>
      </c>
      <c r="O5198" s="72" t="e">
        <f>IF(VLOOKUP(M5198,'Hulpblad KAR-parser'!A:C,3,FALSE)="","",VLOOKUP(M5198,'Hulpblad KAR-parser'!A:C,3,FALSE))</f>
        <v>#N/A</v>
      </c>
      <c r="P5198" s="136" t="str">
        <f>IF(CONCATENATE(C5198,D5198)="","",VLOOKUP(CONCATENATE(C5198,D5198),Karakteristieken!AQ:AQ,1,FALSE))</f>
        <v/>
      </c>
    </row>
    <row r="5199" spans="1:16" x14ac:dyDescent="0.25">
      <c r="A5199" s="59">
        <v>200111055</v>
      </c>
      <c r="B5199" s="59">
        <v>200099395</v>
      </c>
      <c r="C5199" s="59" t="s">
        <v>5444</v>
      </c>
      <c r="D5199" s="59" t="s">
        <v>5445</v>
      </c>
      <c r="E5199" s="60" t="s">
        <v>5448</v>
      </c>
      <c r="F5199" s="60"/>
      <c r="G5199" s="60"/>
      <c r="H5199" s="60"/>
      <c r="I5199" s="59">
        <f t="shared" si="85"/>
        <v>22</v>
      </c>
      <c r="J5199" s="59" t="s">
        <v>1613</v>
      </c>
      <c r="K5199" s="61"/>
      <c r="L5199" s="62" t="s">
        <v>6737</v>
      </c>
      <c r="M5199" s="62" t="s">
        <v>5448</v>
      </c>
      <c r="N5199" s="72" t="str">
        <f>VLOOKUP(M5199,'Hulpblad KAR-parser'!A:C,2,FALSE)</f>
        <v>Soort Straatmeub</v>
      </c>
      <c r="O5199" s="72" t="str">
        <f>IF(VLOOKUP(M5199,'Hulpblad KAR-parser'!A:C,3,FALSE)="","",VLOOKUP(M5199,'Hulpblad KAR-parser'!A:C,3,FALSE))</f>
        <v>ABRI</v>
      </c>
      <c r="P5199" s="136" t="str">
        <f>IF(CONCATENATE(C5199,D5199)="","",VLOOKUP(CONCATENATE(C5199,D5199),Karakteristieken!AQ:AQ,1,FALSE))</f>
        <v>Soort StraatmeubABRI</v>
      </c>
    </row>
    <row r="5200" spans="1:16" x14ac:dyDescent="0.25">
      <c r="A5200" s="59"/>
      <c r="B5200" s="59"/>
      <c r="C5200" s="59"/>
      <c r="D5200" s="59"/>
      <c r="E5200" s="60" t="s">
        <v>11174</v>
      </c>
      <c r="F5200" s="60"/>
      <c r="G5200" s="60" t="s">
        <v>5448</v>
      </c>
      <c r="H5200" s="60"/>
      <c r="I5200" s="59">
        <f t="shared" si="85"/>
        <v>6</v>
      </c>
      <c r="J5200" s="59" t="s">
        <v>1561</v>
      </c>
      <c r="K5200" s="61"/>
      <c r="L5200" s="62" t="s">
        <v>6737</v>
      </c>
      <c r="M5200" s="62" t="s">
        <v>5448</v>
      </c>
      <c r="N5200" s="72" t="str">
        <f>VLOOKUP(M5200,'Hulpblad KAR-parser'!A:C,2,FALSE)</f>
        <v>Soort Straatmeub</v>
      </c>
      <c r="O5200" s="72" t="str">
        <f>IF(VLOOKUP(M5200,'Hulpblad KAR-parser'!A:C,3,FALSE)="","",VLOOKUP(M5200,'Hulpblad KAR-parser'!A:C,3,FALSE))</f>
        <v>ABRI</v>
      </c>
      <c r="P5200" s="136" t="str">
        <f>IF(CONCATENATE(C5200,D5200)="","",VLOOKUP(CONCATENATE(C5200,D5200),Karakteristieken!AQ:AQ,1,FALSE))</f>
        <v/>
      </c>
    </row>
    <row r="5201" spans="1:16" x14ac:dyDescent="0.25">
      <c r="A5201" s="59">
        <v>200111056</v>
      </c>
      <c r="B5201" s="59">
        <v>200099396</v>
      </c>
      <c r="C5201" s="59" t="s">
        <v>5444</v>
      </c>
      <c r="D5201" s="59" t="s">
        <v>5449</v>
      </c>
      <c r="E5201" s="60" t="s">
        <v>5451</v>
      </c>
      <c r="F5201" s="60"/>
      <c r="G5201" s="60"/>
      <c r="H5201" s="60"/>
      <c r="I5201" s="59">
        <f t="shared" si="85"/>
        <v>28</v>
      </c>
      <c r="J5201" s="59" t="s">
        <v>1613</v>
      </c>
      <c r="K5201" s="61"/>
      <c r="L5201" s="62" t="s">
        <v>6737</v>
      </c>
      <c r="M5201" s="62" t="s">
        <v>5451</v>
      </c>
      <c r="N5201" s="72" t="str">
        <f>VLOOKUP(M5201,'Hulpblad KAR-parser'!A:C,2,FALSE)</f>
        <v>Soort Straatmeub</v>
      </c>
      <c r="O5201" s="72" t="str">
        <f>IF(VLOOKUP(M5201,'Hulpblad KAR-parser'!A:C,3,FALSE)="","",VLOOKUP(M5201,'Hulpblad KAR-parser'!A:C,3,FALSE))</f>
        <v>Brievenbus</v>
      </c>
      <c r="P5201" s="136" t="str">
        <f>IF(CONCATENATE(C5201,D5201)="","",VLOOKUP(CONCATENATE(C5201,D5201),Karakteristieken!AQ:AQ,1,FALSE))</f>
        <v>Soort StraatmeubBrievenbus</v>
      </c>
    </row>
    <row r="5202" spans="1:16" x14ac:dyDescent="0.25">
      <c r="A5202" s="59"/>
      <c r="B5202" s="59"/>
      <c r="C5202" s="59"/>
      <c r="D5202" s="59"/>
      <c r="E5202" s="60" t="s">
        <v>11175</v>
      </c>
      <c r="F5202" s="60"/>
      <c r="G5202" s="60" t="s">
        <v>5451</v>
      </c>
      <c r="H5202" s="60"/>
      <c r="I5202" s="59">
        <f t="shared" si="85"/>
        <v>6</v>
      </c>
      <c r="J5202" s="59" t="s">
        <v>1561</v>
      </c>
      <c r="K5202" s="61"/>
      <c r="L5202" s="62" t="s">
        <v>6737</v>
      </c>
      <c r="M5202" s="62" t="s">
        <v>5451</v>
      </c>
      <c r="N5202" s="72" t="str">
        <f>VLOOKUP(M5202,'Hulpblad KAR-parser'!A:C,2,FALSE)</f>
        <v>Soort Straatmeub</v>
      </c>
      <c r="O5202" s="72" t="str">
        <f>IF(VLOOKUP(M5202,'Hulpblad KAR-parser'!A:C,3,FALSE)="","",VLOOKUP(M5202,'Hulpblad KAR-parser'!A:C,3,FALSE))</f>
        <v>Brievenbus</v>
      </c>
      <c r="P5202" s="136" t="str">
        <f>IF(CONCATENATE(C5202,D5202)="","",VLOOKUP(CONCATENATE(C5202,D5202),Karakteristieken!AQ:AQ,1,FALSE))</f>
        <v/>
      </c>
    </row>
    <row r="5203" spans="1:16" x14ac:dyDescent="0.25">
      <c r="A5203" s="59">
        <v>200111057</v>
      </c>
      <c r="B5203" s="59">
        <v>200099397</v>
      </c>
      <c r="C5203" s="59" t="s">
        <v>5444</v>
      </c>
      <c r="D5203" s="59" t="s">
        <v>5452</v>
      </c>
      <c r="E5203" s="60" t="s">
        <v>5454</v>
      </c>
      <c r="F5203" s="60"/>
      <c r="G5203" s="60"/>
      <c r="H5203" s="60"/>
      <c r="I5203" s="59">
        <f t="shared" si="85"/>
        <v>27</v>
      </c>
      <c r="J5203" s="59" t="s">
        <v>1613</v>
      </c>
      <c r="K5203" s="61"/>
      <c r="L5203" s="62" t="s">
        <v>6737</v>
      </c>
      <c r="M5203" s="62" t="s">
        <v>5454</v>
      </c>
      <c r="N5203" s="72" t="str">
        <f>VLOOKUP(M5203,'Hulpblad KAR-parser'!A:C,2,FALSE)</f>
        <v>Soort Straatmeub</v>
      </c>
      <c r="O5203" s="72" t="str">
        <f>IF(VLOOKUP(M5203,'Hulpblad KAR-parser'!A:C,3,FALSE)="","",VLOOKUP(M5203,'Hulpblad KAR-parser'!A:C,3,FALSE))</f>
        <v>Flitspaal</v>
      </c>
      <c r="P5203" s="136" t="str">
        <f>IF(CONCATENATE(C5203,D5203)="","",VLOOKUP(CONCATENATE(C5203,D5203),Karakteristieken!AQ:AQ,1,FALSE))</f>
        <v>Soort StraatmeubFlitspaal</v>
      </c>
    </row>
    <row r="5204" spans="1:16" x14ac:dyDescent="0.25">
      <c r="A5204" s="59"/>
      <c r="B5204" s="59"/>
      <c r="C5204" s="59"/>
      <c r="D5204" s="59"/>
      <c r="E5204" s="60" t="s">
        <v>11176</v>
      </c>
      <c r="F5204" s="60"/>
      <c r="G5204" s="60" t="s">
        <v>5454</v>
      </c>
      <c r="H5204" s="60"/>
      <c r="I5204" s="59">
        <f t="shared" si="85"/>
        <v>6</v>
      </c>
      <c r="J5204" s="59" t="s">
        <v>1561</v>
      </c>
      <c r="K5204" s="61"/>
      <c r="L5204" s="62" t="s">
        <v>6737</v>
      </c>
      <c r="M5204" s="62" t="s">
        <v>5454</v>
      </c>
      <c r="N5204" s="72" t="str">
        <f>VLOOKUP(M5204,'Hulpblad KAR-parser'!A:C,2,FALSE)</f>
        <v>Soort Straatmeub</v>
      </c>
      <c r="O5204" s="72" t="str">
        <f>IF(VLOOKUP(M5204,'Hulpblad KAR-parser'!A:C,3,FALSE)="","",VLOOKUP(M5204,'Hulpblad KAR-parser'!A:C,3,FALSE))</f>
        <v>Flitspaal</v>
      </c>
      <c r="P5204" s="136" t="str">
        <f>IF(CONCATENATE(C5204,D5204)="","",VLOOKUP(CONCATENATE(C5204,D5204),Karakteristieken!AQ:AQ,1,FALSE))</f>
        <v/>
      </c>
    </row>
    <row r="5205" spans="1:16" x14ac:dyDescent="0.25">
      <c r="A5205" s="59">
        <v>200111058</v>
      </c>
      <c r="B5205" s="59">
        <v>200099398</v>
      </c>
      <c r="C5205" s="59" t="s">
        <v>5444</v>
      </c>
      <c r="D5205" s="59" t="s">
        <v>5455</v>
      </c>
      <c r="E5205" s="60" t="s">
        <v>5457</v>
      </c>
      <c r="F5205" s="60"/>
      <c r="G5205" s="60"/>
      <c r="H5205" s="60"/>
      <c r="I5205" s="59">
        <f t="shared" si="85"/>
        <v>26</v>
      </c>
      <c r="J5205" s="59" t="s">
        <v>1613</v>
      </c>
      <c r="K5205" s="61"/>
      <c r="L5205" s="62" t="s">
        <v>6737</v>
      </c>
      <c r="M5205" s="62" t="s">
        <v>5457</v>
      </c>
      <c r="N5205" s="72" t="str">
        <f>VLOOKUP(M5205,'Hulpblad KAR-parser'!A:C,2,FALSE)</f>
        <v>Soort Straatmeub</v>
      </c>
      <c r="O5205" s="72" t="str">
        <f>IF(VLOOKUP(M5205,'Hulpblad KAR-parser'!A:C,3,FALSE)="","",VLOOKUP(M5205,'Hulpblad KAR-parser'!A:C,3,FALSE))</f>
        <v>Laadpaal</v>
      </c>
      <c r="P5205" s="136" t="str">
        <f>IF(CONCATENATE(C5205,D5205)="","",VLOOKUP(CONCATENATE(C5205,D5205),Karakteristieken!AQ:AQ,1,FALSE))</f>
        <v>Soort StraatmeubLaadpaal</v>
      </c>
    </row>
    <row r="5206" spans="1:16" x14ac:dyDescent="0.25">
      <c r="A5206" s="59"/>
      <c r="B5206" s="59"/>
      <c r="C5206" s="59"/>
      <c r="D5206" s="59"/>
      <c r="E5206" s="60" t="s">
        <v>11177</v>
      </c>
      <c r="F5206" s="60"/>
      <c r="G5206" s="60" t="s">
        <v>5457</v>
      </c>
      <c r="H5206" s="60"/>
      <c r="I5206" s="59">
        <f t="shared" si="85"/>
        <v>6</v>
      </c>
      <c r="J5206" s="59" t="s">
        <v>1561</v>
      </c>
      <c r="K5206" s="61"/>
      <c r="L5206" s="62" t="s">
        <v>6737</v>
      </c>
      <c r="M5206" s="62" t="s">
        <v>5457</v>
      </c>
      <c r="N5206" s="72" t="str">
        <f>VLOOKUP(M5206,'Hulpblad KAR-parser'!A:C,2,FALSE)</f>
        <v>Soort Straatmeub</v>
      </c>
      <c r="O5206" s="72" t="str">
        <f>IF(VLOOKUP(M5206,'Hulpblad KAR-parser'!A:C,3,FALSE)="","",VLOOKUP(M5206,'Hulpblad KAR-parser'!A:C,3,FALSE))</f>
        <v>Laadpaal</v>
      </c>
      <c r="P5206" s="136" t="str">
        <f>IF(CONCATENATE(C5206,D5206)="","",VLOOKUP(CONCATENATE(C5206,D5206),Karakteristieken!AQ:AQ,1,FALSE))</f>
        <v/>
      </c>
    </row>
    <row r="5207" spans="1:16" x14ac:dyDescent="0.25">
      <c r="A5207" s="59">
        <v>200111059</v>
      </c>
      <c r="B5207" s="59">
        <v>200099399</v>
      </c>
      <c r="C5207" s="59" t="s">
        <v>5444</v>
      </c>
      <c r="D5207" s="59" t="s">
        <v>5458</v>
      </c>
      <c r="E5207" s="60" t="s">
        <v>5460</v>
      </c>
      <c r="F5207" s="60"/>
      <c r="G5207" s="60"/>
      <c r="H5207" s="60"/>
      <c r="I5207" s="59">
        <f t="shared" si="85"/>
        <v>30</v>
      </c>
      <c r="J5207" s="59" t="s">
        <v>1613</v>
      </c>
      <c r="K5207" s="61"/>
      <c r="L5207" s="62" t="s">
        <v>6737</v>
      </c>
      <c r="M5207" s="62" t="s">
        <v>5460</v>
      </c>
      <c r="N5207" s="72" t="str">
        <f>VLOOKUP(M5207,'Hulpblad KAR-parser'!A:C,2,FALSE)</f>
        <v>Soort Straatmeub</v>
      </c>
      <c r="O5207" s="72" t="str">
        <f>IF(VLOOKUP(M5207,'Hulpblad KAR-parser'!A:C,3,FALSE)="","",VLOOKUP(M5207,'Hulpblad KAR-parser'!A:C,3,FALSE))</f>
        <v>Lantaarnpaal</v>
      </c>
      <c r="P5207" s="136" t="str">
        <f>IF(CONCATENATE(C5207,D5207)="","",VLOOKUP(CONCATENATE(C5207,D5207),Karakteristieken!AQ:AQ,1,FALSE))</f>
        <v>Soort StraatmeubLantaarnpaal</v>
      </c>
    </row>
    <row r="5208" spans="1:16" x14ac:dyDescent="0.25">
      <c r="A5208" s="59"/>
      <c r="B5208" s="59"/>
      <c r="C5208" s="59"/>
      <c r="D5208" s="59"/>
      <c r="E5208" s="60" t="s">
        <v>11178</v>
      </c>
      <c r="F5208" s="60"/>
      <c r="G5208" s="60" t="s">
        <v>5460</v>
      </c>
      <c r="H5208" s="60"/>
      <c r="I5208" s="59">
        <f t="shared" si="85"/>
        <v>6</v>
      </c>
      <c r="J5208" s="59" t="s">
        <v>1561</v>
      </c>
      <c r="K5208" s="61"/>
      <c r="L5208" s="62" t="s">
        <v>6737</v>
      </c>
      <c r="M5208" s="62" t="s">
        <v>5460</v>
      </c>
      <c r="N5208" s="72" t="str">
        <f>VLOOKUP(M5208,'Hulpblad KAR-parser'!A:C,2,FALSE)</f>
        <v>Soort Straatmeub</v>
      </c>
      <c r="O5208" s="72" t="str">
        <f>IF(VLOOKUP(M5208,'Hulpblad KAR-parser'!A:C,3,FALSE)="","",VLOOKUP(M5208,'Hulpblad KAR-parser'!A:C,3,FALSE))</f>
        <v>Lantaarnpaal</v>
      </c>
      <c r="P5208" s="136" t="str">
        <f>IF(CONCATENATE(C5208,D5208)="","",VLOOKUP(CONCATENATE(C5208,D5208),Karakteristieken!AQ:AQ,1,FALSE))</f>
        <v/>
      </c>
    </row>
    <row r="5209" spans="1:16" x14ac:dyDescent="0.25">
      <c r="A5209" s="59">
        <v>200111060</v>
      </c>
      <c r="B5209" s="59">
        <v>200099400</v>
      </c>
      <c r="C5209" s="59" t="s">
        <v>5444</v>
      </c>
      <c r="D5209" s="59" t="s">
        <v>5461</v>
      </c>
      <c r="E5209" s="60" t="s">
        <v>5463</v>
      </c>
      <c r="F5209" s="60"/>
      <c r="G5209" s="60"/>
      <c r="H5209" s="60"/>
      <c r="I5209" s="59">
        <f t="shared" si="85"/>
        <v>30</v>
      </c>
      <c r="J5209" s="59" t="s">
        <v>1613</v>
      </c>
      <c r="K5209" s="61"/>
      <c r="L5209" s="62" t="s">
        <v>6737</v>
      </c>
      <c r="M5209" s="62" t="s">
        <v>5463</v>
      </c>
      <c r="N5209" s="72" t="str">
        <f>VLOOKUP(M5209,'Hulpblad KAR-parser'!A:C,2,FALSE)</f>
        <v>Soort Straatmeub</v>
      </c>
      <c r="O5209" s="72" t="str">
        <f>IF(VLOOKUP(M5209,'Hulpblad KAR-parser'!A:C,3,FALSE)="","",VLOOKUP(M5209,'Hulpblad KAR-parser'!A:C,3,FALSE))</f>
        <v>Parkeerautomaat</v>
      </c>
      <c r="P5209" s="136" t="str">
        <f>IF(CONCATENATE(C5209,D5209)="","",VLOOKUP(CONCATENATE(C5209,D5209),Karakteristieken!AQ:AQ,1,FALSE))</f>
        <v>Soort StraatmeubParkeerautomaat</v>
      </c>
    </row>
    <row r="5210" spans="1:16" x14ac:dyDescent="0.25">
      <c r="A5210" s="59"/>
      <c r="B5210" s="59"/>
      <c r="C5210" s="59"/>
      <c r="D5210" s="59"/>
      <c r="E5210" s="60" t="s">
        <v>11179</v>
      </c>
      <c r="F5210" s="60"/>
      <c r="G5210" s="60" t="s">
        <v>5463</v>
      </c>
      <c r="H5210" s="60"/>
      <c r="I5210" s="59">
        <f t="shared" si="85"/>
        <v>6</v>
      </c>
      <c r="J5210" s="59" t="s">
        <v>1561</v>
      </c>
      <c r="K5210" s="61"/>
      <c r="L5210" s="62" t="s">
        <v>6737</v>
      </c>
      <c r="M5210" s="62" t="s">
        <v>5463</v>
      </c>
      <c r="N5210" s="72" t="str">
        <f>VLOOKUP(M5210,'Hulpblad KAR-parser'!A:C,2,FALSE)</f>
        <v>Soort Straatmeub</v>
      </c>
      <c r="O5210" s="72" t="str">
        <f>IF(VLOOKUP(M5210,'Hulpblad KAR-parser'!A:C,3,FALSE)="","",VLOOKUP(M5210,'Hulpblad KAR-parser'!A:C,3,FALSE))</f>
        <v>Parkeerautomaat</v>
      </c>
      <c r="P5210" s="136" t="str">
        <f>IF(CONCATENATE(C5210,D5210)="","",VLOOKUP(CONCATENATE(C5210,D5210),Karakteristieken!AQ:AQ,1,FALSE))</f>
        <v/>
      </c>
    </row>
    <row r="5211" spans="1:16" x14ac:dyDescent="0.25">
      <c r="A5211" s="59">
        <v>200111061</v>
      </c>
      <c r="B5211" s="59">
        <v>200099401</v>
      </c>
      <c r="C5211" s="59" t="s">
        <v>5444</v>
      </c>
      <c r="D5211" s="59" t="s">
        <v>5464</v>
      </c>
      <c r="E5211" s="60" t="s">
        <v>5466</v>
      </c>
      <c r="F5211" s="60"/>
      <c r="G5211" s="60"/>
      <c r="H5211" s="60"/>
      <c r="I5211" s="59">
        <f t="shared" si="85"/>
        <v>29</v>
      </c>
      <c r="J5211" s="59" t="s">
        <v>1613</v>
      </c>
      <c r="K5211" s="61"/>
      <c r="L5211" s="62" t="s">
        <v>6737</v>
      </c>
      <c r="M5211" s="62" t="s">
        <v>5466</v>
      </c>
      <c r="N5211" s="72" t="str">
        <f>VLOOKUP(M5211,'Hulpblad KAR-parser'!A:C,2,FALSE)</f>
        <v>Soort Straatmeub</v>
      </c>
      <c r="O5211" s="72" t="str">
        <f>IF(VLOOKUP(M5211,'Hulpblad KAR-parser'!A:C,3,FALSE)="","",VLOOKUP(M5211,'Hulpblad KAR-parser'!A:C,3,FALSE))</f>
        <v>Spoor-/Slagboom</v>
      </c>
      <c r="P5211" s="136" t="str">
        <f>IF(CONCATENATE(C5211,D5211)="","",VLOOKUP(CONCATENATE(C5211,D5211),Karakteristieken!AQ:AQ,1,FALSE))</f>
        <v>Soort StraatmeubSpoor-/Slagboom</v>
      </c>
    </row>
    <row r="5212" spans="1:16" x14ac:dyDescent="0.25">
      <c r="A5212" s="59"/>
      <c r="B5212" s="59"/>
      <c r="C5212" s="59"/>
      <c r="D5212" s="59"/>
      <c r="E5212" s="60" t="s">
        <v>11180</v>
      </c>
      <c r="F5212" s="60"/>
      <c r="G5212" s="60" t="s">
        <v>5466</v>
      </c>
      <c r="H5212" s="60"/>
      <c r="I5212" s="59">
        <f t="shared" si="85"/>
        <v>6</v>
      </c>
      <c r="J5212" s="59" t="s">
        <v>1561</v>
      </c>
      <c r="K5212" s="61"/>
      <c r="L5212" s="62" t="s">
        <v>6737</v>
      </c>
      <c r="M5212" s="62" t="s">
        <v>5466</v>
      </c>
      <c r="N5212" s="72" t="str">
        <f>VLOOKUP(M5212,'Hulpblad KAR-parser'!A:C,2,FALSE)</f>
        <v>Soort Straatmeub</v>
      </c>
      <c r="O5212" s="72" t="str">
        <f>IF(VLOOKUP(M5212,'Hulpblad KAR-parser'!A:C,3,FALSE)="","",VLOOKUP(M5212,'Hulpblad KAR-parser'!A:C,3,FALSE))</f>
        <v>Spoor-/Slagboom</v>
      </c>
      <c r="P5212" s="136" t="str">
        <f>IF(CONCATENATE(C5212,D5212)="","",VLOOKUP(CONCATENATE(C5212,D5212),Karakteristieken!AQ:AQ,1,FALSE))</f>
        <v/>
      </c>
    </row>
    <row r="5213" spans="1:16" x14ac:dyDescent="0.25">
      <c r="A5213" s="59">
        <v>200111062</v>
      </c>
      <c r="B5213" s="59">
        <v>200099402</v>
      </c>
      <c r="C5213" s="59" t="s">
        <v>5444</v>
      </c>
      <c r="D5213" s="59" t="s">
        <v>5470</v>
      </c>
      <c r="E5213" s="60" t="s">
        <v>5472</v>
      </c>
      <c r="F5213" s="60"/>
      <c r="G5213" s="60"/>
      <c r="H5213" s="60"/>
      <c r="I5213" s="59">
        <f t="shared" si="85"/>
        <v>28</v>
      </c>
      <c r="J5213" s="59" t="s">
        <v>1613</v>
      </c>
      <c r="K5213" s="61"/>
      <c r="L5213" s="62" t="s">
        <v>6737</v>
      </c>
      <c r="M5213" s="62" t="s">
        <v>5472</v>
      </c>
      <c r="N5213" s="72" t="str">
        <f>VLOOKUP(M5213,'Hulpblad KAR-parser'!A:C,2,FALSE)</f>
        <v>Soort Straatmeub</v>
      </c>
      <c r="O5213" s="72" t="str">
        <f>IF(VLOOKUP(M5213,'Hulpblad KAR-parser'!A:C,3,FALSE)="","",VLOOKUP(M5213,'Hulpblad KAR-parser'!A:C,3,FALSE))</f>
        <v>Verkeerslicht</v>
      </c>
      <c r="P5213" s="136" t="str">
        <f>IF(CONCATENATE(C5213,D5213)="","",VLOOKUP(CONCATENATE(C5213,D5213),Karakteristieken!AQ:AQ,1,FALSE))</f>
        <v>Soort StraatmeubVerkeerslicht</v>
      </c>
    </row>
    <row r="5214" spans="1:16" x14ac:dyDescent="0.25">
      <c r="A5214" s="59"/>
      <c r="B5214" s="59"/>
      <c r="C5214" s="59"/>
      <c r="D5214" s="59"/>
      <c r="E5214" s="60" t="s">
        <v>11182</v>
      </c>
      <c r="F5214" s="60"/>
      <c r="G5214" s="60" t="s">
        <v>5472</v>
      </c>
      <c r="H5214" s="60"/>
      <c r="I5214" s="59">
        <f t="shared" si="85"/>
        <v>6</v>
      </c>
      <c r="J5214" s="59" t="s">
        <v>1561</v>
      </c>
      <c r="K5214" s="61"/>
      <c r="L5214" s="62" t="s">
        <v>6737</v>
      </c>
      <c r="M5214" s="62" t="s">
        <v>5472</v>
      </c>
      <c r="N5214" s="72" t="str">
        <f>VLOOKUP(M5214,'Hulpblad KAR-parser'!A:C,2,FALSE)</f>
        <v>Soort Straatmeub</v>
      </c>
      <c r="O5214" s="72" t="str">
        <f>IF(VLOOKUP(M5214,'Hulpblad KAR-parser'!A:C,3,FALSE)="","",VLOOKUP(M5214,'Hulpblad KAR-parser'!A:C,3,FALSE))</f>
        <v>Verkeerslicht</v>
      </c>
      <c r="P5214" s="136" t="str">
        <f>IF(CONCATENATE(C5214,D5214)="","",VLOOKUP(CONCATENATE(C5214,D5214),Karakteristieken!AQ:AQ,1,FALSE))</f>
        <v/>
      </c>
    </row>
    <row r="5215" spans="1:16" x14ac:dyDescent="0.25">
      <c r="A5215" s="59">
        <v>200111063</v>
      </c>
      <c r="B5215" s="59">
        <v>200099403</v>
      </c>
      <c r="C5215" s="59" t="s">
        <v>5444</v>
      </c>
      <c r="D5215" s="59" t="s">
        <v>5467</v>
      </c>
      <c r="E5215" s="60" t="s">
        <v>5469</v>
      </c>
      <c r="F5215" s="60"/>
      <c r="G5215" s="60"/>
      <c r="H5215" s="60"/>
      <c r="I5215" s="59">
        <f t="shared" si="85"/>
        <v>30</v>
      </c>
      <c r="J5215" s="59" t="s">
        <v>1613</v>
      </c>
      <c r="K5215" s="61"/>
      <c r="L5215" s="62" t="s">
        <v>6737</v>
      </c>
      <c r="M5215" s="62" t="s">
        <v>5469</v>
      </c>
      <c r="N5215" s="72" t="str">
        <f>VLOOKUP(M5215,'Hulpblad KAR-parser'!A:C,2,FALSE)</f>
        <v>Soort Straatmeub</v>
      </c>
      <c r="O5215" s="72" t="str">
        <f>IF(VLOOKUP(M5215,'Hulpblad KAR-parser'!A:C,3,FALSE)="","",VLOOKUP(M5215,'Hulpblad KAR-parser'!A:C,3,FALSE))</f>
        <v>Verkeersbord</v>
      </c>
      <c r="P5215" s="136" t="str">
        <f>IF(CONCATENATE(C5215,D5215)="","",VLOOKUP(CONCATENATE(C5215,D5215),Karakteristieken!AQ:AQ,1,FALSE))</f>
        <v>Soort StraatmeubVerkeersbord</v>
      </c>
    </row>
    <row r="5216" spans="1:16" x14ac:dyDescent="0.25">
      <c r="A5216" s="59"/>
      <c r="B5216" s="59"/>
      <c r="C5216" s="59"/>
      <c r="D5216" s="59"/>
      <c r="E5216" s="60" t="s">
        <v>11181</v>
      </c>
      <c r="F5216" s="60"/>
      <c r="G5216" s="60" t="s">
        <v>5469</v>
      </c>
      <c r="H5216" s="60"/>
      <c r="I5216" s="59">
        <f t="shared" si="85"/>
        <v>6</v>
      </c>
      <c r="J5216" s="59" t="s">
        <v>1561</v>
      </c>
      <c r="K5216" s="61"/>
      <c r="L5216" s="62" t="s">
        <v>6737</v>
      </c>
      <c r="M5216" s="62" t="s">
        <v>5469</v>
      </c>
      <c r="N5216" s="72" t="str">
        <f>VLOOKUP(M5216,'Hulpblad KAR-parser'!A:C,2,FALSE)</f>
        <v>Soort Straatmeub</v>
      </c>
      <c r="O5216" s="72" t="str">
        <f>IF(VLOOKUP(M5216,'Hulpblad KAR-parser'!A:C,3,FALSE)="","",VLOOKUP(M5216,'Hulpblad KAR-parser'!A:C,3,FALSE))</f>
        <v>Verkeersbord</v>
      </c>
      <c r="P5216" s="136" t="str">
        <f>IF(CONCATENATE(C5216,D5216)="","",VLOOKUP(CONCATENATE(C5216,D5216),Karakteristieken!AQ:AQ,1,FALSE))</f>
        <v/>
      </c>
    </row>
    <row r="5217" spans="1:16" x14ac:dyDescent="0.25">
      <c r="A5217" s="67">
        <v>200111064</v>
      </c>
      <c r="B5217" s="67">
        <v>200099404</v>
      </c>
      <c r="C5217" s="67" t="s">
        <v>5473</v>
      </c>
      <c r="D5217" s="67"/>
      <c r="E5217" s="68" t="s">
        <v>6600</v>
      </c>
      <c r="F5217" s="68"/>
      <c r="G5217" s="68"/>
      <c r="H5217" s="68"/>
      <c r="I5217" s="67">
        <f t="shared" si="85"/>
        <v>16</v>
      </c>
      <c r="J5217" s="67" t="s">
        <v>1613</v>
      </c>
      <c r="K5217" s="91" t="s">
        <v>12550</v>
      </c>
      <c r="L5217" s="62" t="s">
        <v>6737</v>
      </c>
      <c r="M5217" s="62" t="s">
        <v>6600</v>
      </c>
      <c r="N5217" s="72" t="e">
        <f>VLOOKUP(M5217,'Hulpblad KAR-parser'!A:C,2,FALSE)</f>
        <v>#N/A</v>
      </c>
      <c r="O5217" s="72" t="e">
        <f>IF(VLOOKUP(M5217,'Hulpblad KAR-parser'!A:C,3,FALSE)="","",VLOOKUP(M5217,'Hulpblad KAR-parser'!A:C,3,FALSE))</f>
        <v>#N/A</v>
      </c>
      <c r="P5217" s="136" t="e">
        <f>IF(CONCATENATE(C5217,D5217)="","",VLOOKUP(CONCATENATE(C5217,D5217),Karakteristieken!AQ:AQ,1,FALSE))</f>
        <v>#N/A</v>
      </c>
    </row>
    <row r="5218" spans="1:16" x14ac:dyDescent="0.25">
      <c r="A5218" s="67"/>
      <c r="B5218" s="67"/>
      <c r="C5218" s="67"/>
      <c r="D5218" s="67"/>
      <c r="E5218" s="68" t="s">
        <v>11195</v>
      </c>
      <c r="F5218" s="68"/>
      <c r="G5218" s="68" t="s">
        <v>6600</v>
      </c>
      <c r="H5218" s="68"/>
      <c r="I5218" s="67">
        <f t="shared" si="85"/>
        <v>6</v>
      </c>
      <c r="J5218" s="67" t="s">
        <v>1561</v>
      </c>
      <c r="K5218" s="91" t="s">
        <v>12550</v>
      </c>
      <c r="L5218" s="62" t="s">
        <v>6737</v>
      </c>
      <c r="M5218" s="62" t="s">
        <v>6600</v>
      </c>
      <c r="N5218" s="72" t="e">
        <f>VLOOKUP(M5218,'Hulpblad KAR-parser'!A:C,2,FALSE)</f>
        <v>#N/A</v>
      </c>
      <c r="O5218" s="72" t="e">
        <f>IF(VLOOKUP(M5218,'Hulpblad KAR-parser'!A:C,3,FALSE)="","",VLOOKUP(M5218,'Hulpblad KAR-parser'!A:C,3,FALSE))</f>
        <v>#N/A</v>
      </c>
      <c r="P5218" s="136" t="str">
        <f>IF(CONCATENATE(C5218,D5218)="","",VLOOKUP(CONCATENATE(C5218,D5218),Karakteristieken!AQ:AQ,1,FALSE))</f>
        <v/>
      </c>
    </row>
    <row r="5219" spans="1:16" x14ac:dyDescent="0.25">
      <c r="A5219" s="59">
        <v>200111065</v>
      </c>
      <c r="B5219" s="59">
        <v>200099405</v>
      </c>
      <c r="C5219" s="59" t="s">
        <v>5473</v>
      </c>
      <c r="D5219" s="59" t="s">
        <v>5477</v>
      </c>
      <c r="E5219" s="60" t="s">
        <v>5479</v>
      </c>
      <c r="F5219" s="60"/>
      <c r="G5219" s="60"/>
      <c r="H5219" s="60"/>
      <c r="I5219" s="59">
        <f t="shared" si="85"/>
        <v>21</v>
      </c>
      <c r="J5219" s="59" t="s">
        <v>1613</v>
      </c>
      <c r="K5219" s="61"/>
      <c r="L5219" s="62" t="s">
        <v>6737</v>
      </c>
      <c r="M5219" s="62" t="s">
        <v>5479</v>
      </c>
      <c r="N5219" s="72" t="str">
        <f>VLOOKUP(M5219,'Hulpblad KAR-parser'!A:C,2,FALSE)</f>
        <v>Soort stremming</v>
      </c>
      <c r="O5219" s="72" t="str">
        <f>IF(VLOOKUP(M5219,'Hulpblad KAR-parser'!A:C,3,FALSE)="","",VLOOKUP(M5219,'Hulpblad KAR-parser'!A:C,3,FALSE))</f>
        <v>Brug sluit niet meer</v>
      </c>
      <c r="P5219" s="136" t="str">
        <f>IF(CONCATENATE(C5219,D5219)="","",VLOOKUP(CONCATENATE(C5219,D5219),Karakteristieken!AQ:AQ,1,FALSE))</f>
        <v>Soort stremmingBrug sluit niet meer</v>
      </c>
    </row>
    <row r="5220" spans="1:16" x14ac:dyDescent="0.25">
      <c r="A5220" s="59"/>
      <c r="B5220" s="59"/>
      <c r="C5220" s="59"/>
      <c r="D5220" s="59"/>
      <c r="E5220" s="60" t="s">
        <v>11185</v>
      </c>
      <c r="F5220" s="60"/>
      <c r="G5220" s="60" t="s">
        <v>5479</v>
      </c>
      <c r="H5220" s="60"/>
      <c r="I5220" s="59">
        <f t="shared" si="85"/>
        <v>6</v>
      </c>
      <c r="J5220" s="59" t="s">
        <v>1561</v>
      </c>
      <c r="K5220" s="61"/>
      <c r="L5220" s="62" t="s">
        <v>6737</v>
      </c>
      <c r="M5220" s="62" t="s">
        <v>5479</v>
      </c>
      <c r="N5220" s="72" t="str">
        <f>VLOOKUP(M5220,'Hulpblad KAR-parser'!A:C,2,FALSE)</f>
        <v>Soort stremming</v>
      </c>
      <c r="O5220" s="72" t="str">
        <f>IF(VLOOKUP(M5220,'Hulpblad KAR-parser'!A:C,3,FALSE)="","",VLOOKUP(M5220,'Hulpblad KAR-parser'!A:C,3,FALSE))</f>
        <v>Brug sluit niet meer</v>
      </c>
      <c r="P5220" s="136" t="str">
        <f>IF(CONCATENATE(C5220,D5220)="","",VLOOKUP(CONCATENATE(C5220,D5220),Karakteristieken!AQ:AQ,1,FALSE))</f>
        <v/>
      </c>
    </row>
    <row r="5221" spans="1:16" x14ac:dyDescent="0.25">
      <c r="A5221" s="59">
        <v>200111066</v>
      </c>
      <c r="B5221" s="59">
        <v>200099406</v>
      </c>
      <c r="C5221" s="59" t="s">
        <v>5473</v>
      </c>
      <c r="D5221" s="59" t="s">
        <v>5480</v>
      </c>
      <c r="E5221" s="60" t="s">
        <v>5482</v>
      </c>
      <c r="F5221" s="60"/>
      <c r="G5221" s="60"/>
      <c r="H5221" s="60"/>
      <c r="I5221" s="59">
        <f t="shared" si="85"/>
        <v>28</v>
      </c>
      <c r="J5221" s="59" t="s">
        <v>1613</v>
      </c>
      <c r="K5221" s="61"/>
      <c r="L5221" s="62" t="s">
        <v>6737</v>
      </c>
      <c r="M5221" s="62" t="s">
        <v>5482</v>
      </c>
      <c r="N5221" s="72" t="str">
        <f>VLOOKUP(M5221,'Hulpblad KAR-parser'!A:C,2,FALSE)</f>
        <v>Soort stremming</v>
      </c>
      <c r="O5221" s="72" t="str">
        <f>IF(VLOOKUP(M5221,'Hulpblad KAR-parser'!A:C,3,FALSE)="","",VLOOKUP(M5221,'Hulpblad KAR-parser'!A:C,3,FALSE))</f>
        <v>Gat in rijbaan</v>
      </c>
      <c r="P5221" s="136" t="str">
        <f>IF(CONCATENATE(C5221,D5221)="","",VLOOKUP(CONCATENATE(C5221,D5221),Karakteristieken!AQ:AQ,1,FALSE))</f>
        <v>Soort stremmingGat in rijbaan</v>
      </c>
    </row>
    <row r="5222" spans="1:16" x14ac:dyDescent="0.25">
      <c r="A5222" s="59"/>
      <c r="B5222" s="59"/>
      <c r="C5222" s="59"/>
      <c r="D5222" s="59"/>
      <c r="E5222" s="60" t="s">
        <v>11186</v>
      </c>
      <c r="F5222" s="60"/>
      <c r="G5222" s="60" t="s">
        <v>5482</v>
      </c>
      <c r="H5222" s="60"/>
      <c r="I5222" s="59">
        <f t="shared" si="85"/>
        <v>6</v>
      </c>
      <c r="J5222" s="59" t="s">
        <v>1561</v>
      </c>
      <c r="K5222" s="61"/>
      <c r="L5222" s="62" t="s">
        <v>6737</v>
      </c>
      <c r="M5222" s="62" t="s">
        <v>5482</v>
      </c>
      <c r="N5222" s="72" t="str">
        <f>VLOOKUP(M5222,'Hulpblad KAR-parser'!A:C,2,FALSE)</f>
        <v>Soort stremming</v>
      </c>
      <c r="O5222" s="72" t="str">
        <f>IF(VLOOKUP(M5222,'Hulpblad KAR-parser'!A:C,3,FALSE)="","",VLOOKUP(M5222,'Hulpblad KAR-parser'!A:C,3,FALSE))</f>
        <v>Gat in rijbaan</v>
      </c>
      <c r="P5222" s="136" t="str">
        <f>IF(CONCATENATE(C5222,D5222)="","",VLOOKUP(CONCATENATE(C5222,D5222),Karakteristieken!AQ:AQ,1,FALSE))</f>
        <v/>
      </c>
    </row>
    <row r="5223" spans="1:16" x14ac:dyDescent="0.25">
      <c r="A5223" s="59">
        <v>200111067</v>
      </c>
      <c r="B5223" s="59">
        <v>200099407</v>
      </c>
      <c r="C5223" s="59" t="s">
        <v>5473</v>
      </c>
      <c r="D5223" s="59" t="s">
        <v>458</v>
      </c>
      <c r="E5223" s="60" t="s">
        <v>5476</v>
      </c>
      <c r="F5223" s="60"/>
      <c r="G5223" s="60"/>
      <c r="H5223" s="60"/>
      <c r="I5223" s="59">
        <f t="shared" si="85"/>
        <v>23</v>
      </c>
      <c r="J5223" s="59" t="s">
        <v>1613</v>
      </c>
      <c r="K5223" s="61"/>
      <c r="L5223" s="62" t="s">
        <v>6737</v>
      </c>
      <c r="M5223" s="62" t="s">
        <v>5476</v>
      </c>
      <c r="N5223" s="72" t="str">
        <f>VLOOKUP(M5223,'Hulpblad KAR-parser'!A:C,2,FALSE)</f>
        <v>Soort stremming</v>
      </c>
      <c r="O5223" s="72" t="str">
        <f>IF(VLOOKUP(M5223,'Hulpblad KAR-parser'!A:C,3,FALSE)="","",VLOOKUP(M5223,'Hulpblad KAR-parser'!A:C,3,FALSE))</f>
        <v>Afgevallen lading</v>
      </c>
      <c r="P5223" s="136" t="str">
        <f>IF(CONCATENATE(C5223,D5223)="","",VLOOKUP(CONCATENATE(C5223,D5223),Karakteristieken!AQ:AQ,1,FALSE))</f>
        <v>Soort stremmingAfgevallen lading</v>
      </c>
    </row>
    <row r="5224" spans="1:16" x14ac:dyDescent="0.25">
      <c r="A5224" s="59"/>
      <c r="B5224" s="59"/>
      <c r="C5224" s="59"/>
      <c r="D5224" s="59"/>
      <c r="E5224" s="60" t="s">
        <v>11184</v>
      </c>
      <c r="F5224" s="60"/>
      <c r="G5224" s="60" t="s">
        <v>5476</v>
      </c>
      <c r="H5224" s="60"/>
      <c r="I5224" s="59">
        <f t="shared" si="85"/>
        <v>6</v>
      </c>
      <c r="J5224" s="59" t="s">
        <v>1561</v>
      </c>
      <c r="K5224" s="61"/>
      <c r="L5224" s="62" t="s">
        <v>6737</v>
      </c>
      <c r="M5224" s="62" t="s">
        <v>5476</v>
      </c>
      <c r="N5224" s="72" t="str">
        <f>VLOOKUP(M5224,'Hulpblad KAR-parser'!A:C,2,FALSE)</f>
        <v>Soort stremming</v>
      </c>
      <c r="O5224" s="72" t="str">
        <f>IF(VLOOKUP(M5224,'Hulpblad KAR-parser'!A:C,3,FALSE)="","",VLOOKUP(M5224,'Hulpblad KAR-parser'!A:C,3,FALSE))</f>
        <v>Afgevallen lading</v>
      </c>
      <c r="P5224" s="136" t="str">
        <f>IF(CONCATENATE(C5224,D5224)="","",VLOOKUP(CONCATENATE(C5224,D5224),Karakteristieken!AQ:AQ,1,FALSE))</f>
        <v/>
      </c>
    </row>
    <row r="5225" spans="1:16" x14ac:dyDescent="0.25">
      <c r="A5225" s="59">
        <v>200111068</v>
      </c>
      <c r="B5225" s="59">
        <v>200099408</v>
      </c>
      <c r="C5225" s="59" t="s">
        <v>5473</v>
      </c>
      <c r="D5225" s="59" t="s">
        <v>5486</v>
      </c>
      <c r="E5225" s="60" t="s">
        <v>5488</v>
      </c>
      <c r="F5225" s="60"/>
      <c r="G5225" s="60"/>
      <c r="H5225" s="60"/>
      <c r="I5225" s="59">
        <f t="shared" si="85"/>
        <v>25</v>
      </c>
      <c r="J5225" s="59" t="s">
        <v>1613</v>
      </c>
      <c r="K5225" s="61"/>
      <c r="L5225" s="62" t="s">
        <v>6737</v>
      </c>
      <c r="M5225" s="62" t="s">
        <v>5488</v>
      </c>
      <c r="N5225" s="72" t="str">
        <f>VLOOKUP(M5225,'Hulpblad KAR-parser'!A:C,2,FALSE)</f>
        <v>Soort stremming</v>
      </c>
      <c r="O5225" s="72" t="str">
        <f>IF(VLOOKUP(M5225,'Hulpblad KAR-parser'!A:C,3,FALSE)="","",VLOOKUP(M5225,'Hulpblad KAR-parser'!A:C,3,FALSE))</f>
        <v>Obstakel op rijbaan</v>
      </c>
      <c r="P5225" s="136" t="str">
        <f>IF(CONCATENATE(C5225,D5225)="","",VLOOKUP(CONCATENATE(C5225,D5225),Karakteristieken!AQ:AQ,1,FALSE))</f>
        <v>Soort stremmingObstakel op rijbaan</v>
      </c>
    </row>
    <row r="5226" spans="1:16" x14ac:dyDescent="0.25">
      <c r="A5226" s="59"/>
      <c r="B5226" s="59"/>
      <c r="C5226" s="59"/>
      <c r="D5226" s="59"/>
      <c r="E5226" s="60" t="s">
        <v>11188</v>
      </c>
      <c r="F5226" s="60"/>
      <c r="G5226" s="60" t="s">
        <v>5488</v>
      </c>
      <c r="H5226" s="60"/>
      <c r="I5226" s="59">
        <f t="shared" si="85"/>
        <v>6</v>
      </c>
      <c r="J5226" s="59" t="s">
        <v>1561</v>
      </c>
      <c r="K5226" s="61"/>
      <c r="L5226" s="62" t="s">
        <v>6737</v>
      </c>
      <c r="M5226" s="62" t="s">
        <v>5488</v>
      </c>
      <c r="N5226" s="72" t="str">
        <f>VLOOKUP(M5226,'Hulpblad KAR-parser'!A:C,2,FALSE)</f>
        <v>Soort stremming</v>
      </c>
      <c r="O5226" s="72" t="str">
        <f>IF(VLOOKUP(M5226,'Hulpblad KAR-parser'!A:C,3,FALSE)="","",VLOOKUP(M5226,'Hulpblad KAR-parser'!A:C,3,FALSE))</f>
        <v>Obstakel op rijbaan</v>
      </c>
      <c r="P5226" s="136" t="str">
        <f>IF(CONCATENATE(C5226,D5226)="","",VLOOKUP(CONCATENATE(C5226,D5226),Karakteristieken!AQ:AQ,1,FALSE))</f>
        <v/>
      </c>
    </row>
    <row r="5227" spans="1:16" x14ac:dyDescent="0.25">
      <c r="A5227" s="59">
        <v>200111069</v>
      </c>
      <c r="B5227" s="59">
        <v>200099409</v>
      </c>
      <c r="C5227" s="59" t="s">
        <v>5473</v>
      </c>
      <c r="D5227" s="59" t="s">
        <v>5492</v>
      </c>
      <c r="E5227" s="60" t="s">
        <v>5494</v>
      </c>
      <c r="F5227" s="60"/>
      <c r="G5227" s="60"/>
      <c r="H5227" s="60"/>
      <c r="I5227" s="59">
        <f t="shared" si="85"/>
        <v>24</v>
      </c>
      <c r="J5227" s="59" t="s">
        <v>1613</v>
      </c>
      <c r="K5227" s="61"/>
      <c r="L5227" s="62" t="s">
        <v>6737</v>
      </c>
      <c r="M5227" s="62" t="s">
        <v>5494</v>
      </c>
      <c r="N5227" s="72" t="str">
        <f>VLOOKUP(M5227,'Hulpblad KAR-parser'!A:C,2,FALSE)</f>
        <v>Soort stremming</v>
      </c>
      <c r="O5227" s="72" t="str">
        <f>IF(VLOOKUP(M5227,'Hulpblad KAR-parser'!A:C,3,FALSE)="","",VLOOKUP(M5227,'Hulpblad KAR-parser'!A:C,3,FALSE))</f>
        <v>Overweg</v>
      </c>
      <c r="P5227" s="136" t="str">
        <f>IF(CONCATENATE(C5227,D5227)="","",VLOOKUP(CONCATENATE(C5227,D5227),Karakteristieken!AQ:AQ,1,FALSE))</f>
        <v>Soort stremmingOverweg</v>
      </c>
    </row>
    <row r="5228" spans="1:16" x14ac:dyDescent="0.25">
      <c r="A5228" s="59"/>
      <c r="B5228" s="59"/>
      <c r="C5228" s="59"/>
      <c r="D5228" s="59"/>
      <c r="E5228" s="60" t="s">
        <v>11190</v>
      </c>
      <c r="F5228" s="60"/>
      <c r="G5228" s="60" t="s">
        <v>5494</v>
      </c>
      <c r="H5228" s="60"/>
      <c r="I5228" s="59">
        <f t="shared" si="85"/>
        <v>6</v>
      </c>
      <c r="J5228" s="59" t="s">
        <v>1561</v>
      </c>
      <c r="K5228" s="61"/>
      <c r="L5228" s="62" t="s">
        <v>6737</v>
      </c>
      <c r="M5228" s="62" t="s">
        <v>5494</v>
      </c>
      <c r="N5228" s="72" t="str">
        <f>VLOOKUP(M5228,'Hulpblad KAR-parser'!A:C,2,FALSE)</f>
        <v>Soort stremming</v>
      </c>
      <c r="O5228" s="72" t="str">
        <f>IF(VLOOKUP(M5228,'Hulpblad KAR-parser'!A:C,3,FALSE)="","",VLOOKUP(M5228,'Hulpblad KAR-parser'!A:C,3,FALSE))</f>
        <v>Overweg</v>
      </c>
      <c r="P5228" s="136" t="str">
        <f>IF(CONCATENATE(C5228,D5228)="","",VLOOKUP(CONCATENATE(C5228,D5228),Karakteristieken!AQ:AQ,1,FALSE))</f>
        <v/>
      </c>
    </row>
    <row r="5229" spans="1:16" x14ac:dyDescent="0.25">
      <c r="A5229" s="59">
        <v>200111070</v>
      </c>
      <c r="B5229" s="59">
        <v>200099410</v>
      </c>
      <c r="C5229" s="59" t="s">
        <v>5473</v>
      </c>
      <c r="D5229" s="59" t="s">
        <v>5495</v>
      </c>
      <c r="E5229" s="60" t="s">
        <v>5497</v>
      </c>
      <c r="F5229" s="60"/>
      <c r="G5229" s="60"/>
      <c r="H5229" s="60"/>
      <c r="I5229" s="59">
        <f t="shared" si="85"/>
        <v>26</v>
      </c>
      <c r="J5229" s="59" t="s">
        <v>1613</v>
      </c>
      <c r="K5229" s="61"/>
      <c r="L5229" s="62" t="s">
        <v>6737</v>
      </c>
      <c r="M5229" s="62" t="s">
        <v>5497</v>
      </c>
      <c r="N5229" s="72" t="str">
        <f>VLOOKUP(M5229,'Hulpblad KAR-parser'!A:C,2,FALSE)</f>
        <v>Soort stremming</v>
      </c>
      <c r="O5229" s="72" t="str">
        <f>IF(VLOOKUP(M5229,'Hulpblad KAR-parser'!A:C,3,FALSE)="","",VLOOKUP(M5229,'Hulpblad KAR-parser'!A:C,3,FALSE))</f>
        <v>Pechgeval</v>
      </c>
      <c r="P5229" s="136" t="str">
        <f>IF(CONCATENATE(C5229,D5229)="","",VLOOKUP(CONCATENATE(C5229,D5229),Karakteristieken!AQ:AQ,1,FALSE))</f>
        <v>Soort stremmingPechgeval</v>
      </c>
    </row>
    <row r="5230" spans="1:16" x14ac:dyDescent="0.25">
      <c r="A5230" s="59"/>
      <c r="B5230" s="59"/>
      <c r="C5230" s="59"/>
      <c r="D5230" s="59"/>
      <c r="E5230" s="60" t="s">
        <v>11191</v>
      </c>
      <c r="F5230" s="60"/>
      <c r="G5230" s="60" t="s">
        <v>5497</v>
      </c>
      <c r="H5230" s="60"/>
      <c r="I5230" s="59">
        <f t="shared" ref="I5230:I5293" si="86">LEN(E5230)</f>
        <v>6</v>
      </c>
      <c r="J5230" s="59" t="s">
        <v>1561</v>
      </c>
      <c r="K5230" s="61"/>
      <c r="L5230" s="62" t="s">
        <v>6737</v>
      </c>
      <c r="M5230" s="62" t="s">
        <v>5497</v>
      </c>
      <c r="N5230" s="72" t="str">
        <f>VLOOKUP(M5230,'Hulpblad KAR-parser'!A:C,2,FALSE)</f>
        <v>Soort stremming</v>
      </c>
      <c r="O5230" s="72" t="str">
        <f>IF(VLOOKUP(M5230,'Hulpblad KAR-parser'!A:C,3,FALSE)="","",VLOOKUP(M5230,'Hulpblad KAR-parser'!A:C,3,FALSE))</f>
        <v>Pechgeval</v>
      </c>
      <c r="P5230" s="136" t="str">
        <f>IF(CONCATENATE(C5230,D5230)="","",VLOOKUP(CONCATENATE(C5230,D5230),Karakteristieken!AQ:AQ,1,FALSE))</f>
        <v/>
      </c>
    </row>
    <row r="5231" spans="1:16" x14ac:dyDescent="0.25">
      <c r="A5231" s="59">
        <v>200115025</v>
      </c>
      <c r="B5231" s="59">
        <v>200107271</v>
      </c>
      <c r="C5231" s="59" t="s">
        <v>5473</v>
      </c>
      <c r="D5231" s="59" t="s">
        <v>5498</v>
      </c>
      <c r="E5231" s="60" t="s">
        <v>5501</v>
      </c>
      <c r="F5231" s="60"/>
      <c r="G5231" s="60"/>
      <c r="H5231" s="60"/>
      <c r="I5231" s="59">
        <f t="shared" si="86"/>
        <v>29</v>
      </c>
      <c r="J5231" s="59" t="s">
        <v>1613</v>
      </c>
      <c r="K5231" s="61"/>
      <c r="L5231" s="62" t="s">
        <v>6737</v>
      </c>
      <c r="M5231" s="62" t="s">
        <v>5501</v>
      </c>
      <c r="N5231" s="72" t="str">
        <f>VLOOKUP(M5231,'Hulpblad KAR-parser'!A:C,2,FALSE)</f>
        <v>Soort stremming</v>
      </c>
      <c r="O5231" s="72" t="str">
        <f>IF(VLOOKUP(M5231,'Hulpblad KAR-parser'!A:C,3,FALSE)="","",VLOOKUP(M5231,'Hulpblad KAR-parser'!A:C,3,FALSE))</f>
        <v>Verkeersregulatie</v>
      </c>
      <c r="P5231" s="136" t="str">
        <f>IF(CONCATENATE(C5231,D5231)="","",VLOOKUP(CONCATENATE(C5231,D5231),Karakteristieken!AQ:AQ,1,FALSE))</f>
        <v>Soort stremmingVerkeersregulatie</v>
      </c>
    </row>
    <row r="5232" spans="1:16" x14ac:dyDescent="0.25">
      <c r="A5232" s="59"/>
      <c r="B5232" s="59"/>
      <c r="C5232" s="59"/>
      <c r="D5232" s="59"/>
      <c r="E5232" s="60" t="s">
        <v>11192</v>
      </c>
      <c r="F5232" s="60"/>
      <c r="G5232" s="60" t="s">
        <v>5501</v>
      </c>
      <c r="H5232" s="60"/>
      <c r="I5232" s="59">
        <f t="shared" si="86"/>
        <v>6</v>
      </c>
      <c r="J5232" s="59" t="s">
        <v>1561</v>
      </c>
      <c r="K5232" s="61"/>
      <c r="L5232" s="62" t="s">
        <v>6737</v>
      </c>
      <c r="M5232" s="62" t="s">
        <v>5501</v>
      </c>
      <c r="N5232" s="72" t="str">
        <f>VLOOKUP(M5232,'Hulpblad KAR-parser'!A:C,2,FALSE)</f>
        <v>Soort stremming</v>
      </c>
      <c r="O5232" s="72" t="str">
        <f>IF(VLOOKUP(M5232,'Hulpblad KAR-parser'!A:C,3,FALSE)="","",VLOOKUP(M5232,'Hulpblad KAR-parser'!A:C,3,FALSE))</f>
        <v>Verkeersregulatie</v>
      </c>
      <c r="P5232" s="136" t="str">
        <f>IF(CONCATENATE(C5232,D5232)="","",VLOOKUP(CONCATENATE(C5232,D5232),Karakteristieken!AQ:AQ,1,FALSE))</f>
        <v/>
      </c>
    </row>
    <row r="5233" spans="1:16" x14ac:dyDescent="0.25">
      <c r="A5233" s="59">
        <v>200111071</v>
      </c>
      <c r="B5233" s="59">
        <v>200099411</v>
      </c>
      <c r="C5233" s="59" t="s">
        <v>5473</v>
      </c>
      <c r="D5233" s="59" t="s">
        <v>5489</v>
      </c>
      <c r="E5233" s="60" t="s">
        <v>5491</v>
      </c>
      <c r="F5233" s="60"/>
      <c r="G5233" s="60"/>
      <c r="H5233" s="60"/>
      <c r="I5233" s="59">
        <f t="shared" si="86"/>
        <v>25</v>
      </c>
      <c r="J5233" s="59" t="s">
        <v>1613</v>
      </c>
      <c r="K5233" s="61"/>
      <c r="L5233" s="62" t="s">
        <v>6737</v>
      </c>
      <c r="M5233" s="62" t="s">
        <v>5491</v>
      </c>
      <c r="N5233" s="72" t="str">
        <f>VLOOKUP(M5233,'Hulpblad KAR-parser'!A:C,2,FALSE)</f>
        <v>Soort stremming</v>
      </c>
      <c r="O5233" s="72" t="str">
        <f>IF(VLOOKUP(M5233,'Hulpblad KAR-parser'!A:C,3,FALSE)="","",VLOOKUP(M5233,'Hulpblad KAR-parser'!A:C,3,FALSE))</f>
        <v>Onbeheerd voertuig</v>
      </c>
      <c r="P5233" s="136" t="str">
        <f>IF(CONCATENATE(C5233,D5233)="","",VLOOKUP(CONCATENATE(C5233,D5233),Karakteristieken!AQ:AQ,1,FALSE))</f>
        <v>Soort stremmingOnbeheerd voertuig</v>
      </c>
    </row>
    <row r="5234" spans="1:16" x14ac:dyDescent="0.25">
      <c r="A5234" s="59"/>
      <c r="B5234" s="59"/>
      <c r="C5234" s="59"/>
      <c r="D5234" s="59"/>
      <c r="E5234" s="60" t="s">
        <v>11189</v>
      </c>
      <c r="F5234" s="60"/>
      <c r="G5234" s="60" t="s">
        <v>5491</v>
      </c>
      <c r="H5234" s="60"/>
      <c r="I5234" s="59">
        <f t="shared" si="86"/>
        <v>6</v>
      </c>
      <c r="J5234" s="59" t="s">
        <v>1561</v>
      </c>
      <c r="K5234" s="61"/>
      <c r="L5234" s="62" t="s">
        <v>6737</v>
      </c>
      <c r="M5234" s="62" t="s">
        <v>5491</v>
      </c>
      <c r="N5234" s="72" t="str">
        <f>VLOOKUP(M5234,'Hulpblad KAR-parser'!A:C,2,FALSE)</f>
        <v>Soort stremming</v>
      </c>
      <c r="O5234" s="72" t="str">
        <f>IF(VLOOKUP(M5234,'Hulpblad KAR-parser'!A:C,3,FALSE)="","",VLOOKUP(M5234,'Hulpblad KAR-parser'!A:C,3,FALSE))</f>
        <v>Onbeheerd voertuig</v>
      </c>
      <c r="P5234" s="136" t="str">
        <f>IF(CONCATENATE(C5234,D5234)="","",VLOOKUP(CONCATENATE(C5234,D5234),Karakteristieken!AQ:AQ,1,FALSE))</f>
        <v/>
      </c>
    </row>
    <row r="5235" spans="1:16" x14ac:dyDescent="0.25">
      <c r="A5235" s="59">
        <v>200111072</v>
      </c>
      <c r="B5235" s="59">
        <v>200099412</v>
      </c>
      <c r="C5235" s="59" t="s">
        <v>5473</v>
      </c>
      <c r="D5235" s="59" t="s">
        <v>5483</v>
      </c>
      <c r="E5235" s="60" t="s">
        <v>5485</v>
      </c>
      <c r="F5235" s="60"/>
      <c r="G5235" s="60"/>
      <c r="H5235" s="60"/>
      <c r="I5235" s="59">
        <f t="shared" si="86"/>
        <v>29</v>
      </c>
      <c r="J5235" s="59" t="s">
        <v>1613</v>
      </c>
      <c r="K5235" s="61"/>
      <c r="L5235" s="62" t="s">
        <v>6737</v>
      </c>
      <c r="M5235" s="62" t="s">
        <v>5485</v>
      </c>
      <c r="N5235" s="72" t="str">
        <f>VLOOKUP(M5235,'Hulpblad KAR-parser'!A:C,2,FALSE)</f>
        <v>Soort stremming</v>
      </c>
      <c r="O5235" s="72" t="str">
        <f>IF(VLOOKUP(M5235,'Hulpblad KAR-parser'!A:C,3,FALSE)="","",VLOOKUP(M5235,'Hulpblad KAR-parser'!A:C,3,FALSE))</f>
        <v>Lekke waterleiding</v>
      </c>
      <c r="P5235" s="136" t="str">
        <f>IF(CONCATENATE(C5235,D5235)="","",VLOOKUP(CONCATENATE(C5235,D5235),Karakteristieken!AQ:AQ,1,FALSE))</f>
        <v>Soort stremmingLekke waterleiding</v>
      </c>
    </row>
    <row r="5236" spans="1:16" x14ac:dyDescent="0.25">
      <c r="A5236" s="59"/>
      <c r="B5236" s="59"/>
      <c r="C5236" s="59"/>
      <c r="D5236" s="59"/>
      <c r="E5236" s="60" t="s">
        <v>11187</v>
      </c>
      <c r="F5236" s="60"/>
      <c r="G5236" s="60" t="s">
        <v>5485</v>
      </c>
      <c r="H5236" s="60"/>
      <c r="I5236" s="59">
        <f t="shared" si="86"/>
        <v>6</v>
      </c>
      <c r="J5236" s="59" t="s">
        <v>1561</v>
      </c>
      <c r="K5236" s="61"/>
      <c r="L5236" s="62" t="s">
        <v>6737</v>
      </c>
      <c r="M5236" s="62" t="s">
        <v>5485</v>
      </c>
      <c r="N5236" s="72" t="str">
        <f>VLOOKUP(M5236,'Hulpblad KAR-parser'!A:C,2,FALSE)</f>
        <v>Soort stremming</v>
      </c>
      <c r="O5236" s="72" t="str">
        <f>IF(VLOOKUP(M5236,'Hulpblad KAR-parser'!A:C,3,FALSE)="","",VLOOKUP(M5236,'Hulpblad KAR-parser'!A:C,3,FALSE))</f>
        <v>Lekke waterleiding</v>
      </c>
      <c r="P5236" s="136" t="str">
        <f>IF(CONCATENATE(C5236,D5236)="","",VLOOKUP(CONCATENATE(C5236,D5236),Karakteristieken!AQ:AQ,1,FALSE))</f>
        <v/>
      </c>
    </row>
    <row r="5237" spans="1:16" x14ac:dyDescent="0.25">
      <c r="A5237" s="59">
        <v>200111073</v>
      </c>
      <c r="B5237" s="59">
        <v>200099413</v>
      </c>
      <c r="C5237" s="59" t="s">
        <v>5473</v>
      </c>
      <c r="D5237" s="59" t="s">
        <v>5502</v>
      </c>
      <c r="E5237" s="60" t="s">
        <v>5504</v>
      </c>
      <c r="F5237" s="60"/>
      <c r="G5237" s="60"/>
      <c r="H5237" s="60"/>
      <c r="I5237" s="59">
        <f t="shared" si="86"/>
        <v>28</v>
      </c>
      <c r="J5237" s="59" t="s">
        <v>1613</v>
      </c>
      <c r="K5237" s="61"/>
      <c r="L5237" s="62" t="s">
        <v>6737</v>
      </c>
      <c r="M5237" s="62" t="s">
        <v>5504</v>
      </c>
      <c r="N5237" s="72" t="str">
        <f>VLOOKUP(M5237,'Hulpblad KAR-parser'!A:C,2,FALSE)</f>
        <v>Soort stremming</v>
      </c>
      <c r="O5237" s="72" t="str">
        <f>IF(VLOOKUP(M5237,'Hulpblad KAR-parser'!A:C,3,FALSE)="","",VLOOKUP(M5237,'Hulpblad KAR-parser'!A:C,3,FALSE))</f>
        <v>Wegblokkade</v>
      </c>
      <c r="P5237" s="136" t="str">
        <f>IF(CONCATENATE(C5237,D5237)="","",VLOOKUP(CONCATENATE(C5237,D5237),Karakteristieken!AQ:AQ,1,FALSE))</f>
        <v>Soort stremmingWegblokkade</v>
      </c>
    </row>
    <row r="5238" spans="1:16" x14ac:dyDescent="0.25">
      <c r="A5238" s="59"/>
      <c r="B5238" s="59"/>
      <c r="C5238" s="59"/>
      <c r="D5238" s="59"/>
      <c r="E5238" s="60" t="s">
        <v>11193</v>
      </c>
      <c r="F5238" s="60"/>
      <c r="G5238" s="60" t="s">
        <v>5504</v>
      </c>
      <c r="H5238" s="60"/>
      <c r="I5238" s="59">
        <f t="shared" si="86"/>
        <v>6</v>
      </c>
      <c r="J5238" s="59" t="s">
        <v>1561</v>
      </c>
      <c r="K5238" s="61"/>
      <c r="L5238" s="62" t="s">
        <v>6737</v>
      </c>
      <c r="M5238" s="62" t="s">
        <v>5504</v>
      </c>
      <c r="N5238" s="72" t="str">
        <f>VLOOKUP(M5238,'Hulpblad KAR-parser'!A:C,2,FALSE)</f>
        <v>Soort stremming</v>
      </c>
      <c r="O5238" s="72" t="str">
        <f>IF(VLOOKUP(M5238,'Hulpblad KAR-parser'!A:C,3,FALSE)="","",VLOOKUP(M5238,'Hulpblad KAR-parser'!A:C,3,FALSE))</f>
        <v>Wegblokkade</v>
      </c>
      <c r="P5238" s="136" t="str">
        <f>IF(CONCATENATE(C5238,D5238)="","",VLOOKUP(CONCATENATE(C5238,D5238),Karakteristieken!AQ:AQ,1,FALSE))</f>
        <v/>
      </c>
    </row>
    <row r="5239" spans="1:16" x14ac:dyDescent="0.25">
      <c r="A5239" s="59">
        <v>200115026</v>
      </c>
      <c r="B5239" s="59">
        <v>200107272</v>
      </c>
      <c r="C5239" s="59" t="s">
        <v>5473</v>
      </c>
      <c r="D5239" s="59" t="s">
        <v>3789</v>
      </c>
      <c r="E5239" s="60" t="s">
        <v>5507</v>
      </c>
      <c r="F5239" s="60"/>
      <c r="G5239" s="60"/>
      <c r="H5239" s="60"/>
      <c r="I5239" s="59">
        <f t="shared" si="86"/>
        <v>30</v>
      </c>
      <c r="J5239" s="59" t="s">
        <v>1613</v>
      </c>
      <c r="K5239" s="61"/>
      <c r="L5239" s="62" t="s">
        <v>6737</v>
      </c>
      <c r="M5239" s="62" t="s">
        <v>5507</v>
      </c>
      <c r="N5239" s="72" t="str">
        <f>VLOOKUP(M5239,'Hulpblad KAR-parser'!A:C,2,FALSE)</f>
        <v>Soort stremming</v>
      </c>
      <c r="O5239" s="72" t="str">
        <f>IF(VLOOKUP(M5239,'Hulpblad KAR-parser'!A:C,3,FALSE)="","",VLOOKUP(M5239,'Hulpblad KAR-parser'!A:C,3,FALSE))</f>
        <v>Werkzaamheden</v>
      </c>
      <c r="P5239" s="136" t="str">
        <f>IF(CONCATENATE(C5239,D5239)="","",VLOOKUP(CONCATENATE(C5239,D5239),Karakteristieken!AQ:AQ,1,FALSE))</f>
        <v>Soort stremmingWerkzaamheden</v>
      </c>
    </row>
    <row r="5240" spans="1:16" x14ac:dyDescent="0.25">
      <c r="A5240" s="59"/>
      <c r="B5240" s="59"/>
      <c r="C5240" s="59"/>
      <c r="D5240" s="59"/>
      <c r="E5240" s="60" t="s">
        <v>11194</v>
      </c>
      <c r="F5240" s="60"/>
      <c r="G5240" s="60" t="s">
        <v>5507</v>
      </c>
      <c r="H5240" s="60"/>
      <c r="I5240" s="59">
        <f t="shared" si="86"/>
        <v>6</v>
      </c>
      <c r="J5240" s="59" t="s">
        <v>1561</v>
      </c>
      <c r="K5240" s="61"/>
      <c r="L5240" s="62" t="s">
        <v>6737</v>
      </c>
      <c r="M5240" s="62" t="s">
        <v>5507</v>
      </c>
      <c r="N5240" s="72" t="str">
        <f>VLOOKUP(M5240,'Hulpblad KAR-parser'!A:C,2,FALSE)</f>
        <v>Soort stremming</v>
      </c>
      <c r="O5240" s="72" t="str">
        <f>IF(VLOOKUP(M5240,'Hulpblad KAR-parser'!A:C,3,FALSE)="","",VLOOKUP(M5240,'Hulpblad KAR-parser'!A:C,3,FALSE))</f>
        <v>Werkzaamheden</v>
      </c>
      <c r="P5240" s="136" t="str">
        <f>IF(CONCATENATE(C5240,D5240)="","",VLOOKUP(CONCATENATE(C5240,D5240),Karakteristieken!AQ:AQ,1,FALSE))</f>
        <v/>
      </c>
    </row>
    <row r="5241" spans="1:16" x14ac:dyDescent="0.25">
      <c r="A5241" s="67">
        <v>200111074</v>
      </c>
      <c r="B5241" s="67">
        <v>200099414</v>
      </c>
      <c r="C5241" s="67" t="s">
        <v>5508</v>
      </c>
      <c r="D5241" s="67"/>
      <c r="E5241" s="68" t="s">
        <v>6601</v>
      </c>
      <c r="F5241" s="68"/>
      <c r="G5241" s="68"/>
      <c r="H5241" s="68"/>
      <c r="I5241" s="67">
        <f t="shared" si="86"/>
        <v>17</v>
      </c>
      <c r="J5241" s="67" t="s">
        <v>1613</v>
      </c>
      <c r="K5241" s="91" t="s">
        <v>12550</v>
      </c>
      <c r="L5241" s="62" t="s">
        <v>6737</v>
      </c>
      <c r="M5241" s="62" t="s">
        <v>6601</v>
      </c>
      <c r="N5241" s="72" t="e">
        <f>VLOOKUP(M5241,'Hulpblad KAR-parser'!A:C,2,FALSE)</f>
        <v>#N/A</v>
      </c>
      <c r="O5241" s="72" t="e">
        <f>IF(VLOOKUP(M5241,'Hulpblad KAR-parser'!A:C,3,FALSE)="","",VLOOKUP(M5241,'Hulpblad KAR-parser'!A:C,3,FALSE))</f>
        <v>#N/A</v>
      </c>
      <c r="P5241" s="136" t="e">
        <f>IF(CONCATENATE(C5241,D5241)="","",VLOOKUP(CONCATENATE(C5241,D5241),Karakteristieken!AQ:AQ,1,FALSE))</f>
        <v>#N/A</v>
      </c>
    </row>
    <row r="5242" spans="1:16" x14ac:dyDescent="0.25">
      <c r="A5242" s="67"/>
      <c r="B5242" s="67"/>
      <c r="C5242" s="67"/>
      <c r="D5242" s="67"/>
      <c r="E5242" s="68" t="s">
        <v>11210</v>
      </c>
      <c r="F5242" s="68"/>
      <c r="G5242" s="68" t="s">
        <v>6601</v>
      </c>
      <c r="H5242" s="68"/>
      <c r="I5242" s="67">
        <f t="shared" si="86"/>
        <v>5</v>
      </c>
      <c r="J5242" s="67" t="s">
        <v>1561</v>
      </c>
      <c r="K5242" s="91" t="s">
        <v>12550</v>
      </c>
      <c r="L5242" s="62" t="s">
        <v>6737</v>
      </c>
      <c r="M5242" s="62" t="s">
        <v>6601</v>
      </c>
      <c r="N5242" s="72" t="e">
        <f>VLOOKUP(M5242,'Hulpblad KAR-parser'!A:C,2,FALSE)</f>
        <v>#N/A</v>
      </c>
      <c r="O5242" s="72" t="e">
        <f>IF(VLOOKUP(M5242,'Hulpblad KAR-parser'!A:C,3,FALSE)="","",VLOOKUP(M5242,'Hulpblad KAR-parser'!A:C,3,FALSE))</f>
        <v>#N/A</v>
      </c>
      <c r="P5242" s="136" t="str">
        <f>IF(CONCATENATE(C5242,D5242)="","",VLOOKUP(CONCATENATE(C5242,D5242),Karakteristieken!AQ:AQ,1,FALSE))</f>
        <v/>
      </c>
    </row>
    <row r="5243" spans="1:16" x14ac:dyDescent="0.25">
      <c r="A5243" s="67"/>
      <c r="B5243" s="67"/>
      <c r="C5243" s="67"/>
      <c r="D5243" s="67"/>
      <c r="E5243" s="68" t="s">
        <v>11211</v>
      </c>
      <c r="F5243" s="68"/>
      <c r="G5243" s="68" t="s">
        <v>6601</v>
      </c>
      <c r="H5243" s="68"/>
      <c r="I5243" s="67">
        <f t="shared" si="86"/>
        <v>6</v>
      </c>
      <c r="J5243" s="67" t="s">
        <v>1561</v>
      </c>
      <c r="K5243" s="91" t="s">
        <v>12550</v>
      </c>
      <c r="L5243" s="62" t="s">
        <v>6737</v>
      </c>
      <c r="M5243" s="62" t="s">
        <v>6601</v>
      </c>
      <c r="N5243" s="72" t="e">
        <f>VLOOKUP(M5243,'Hulpblad KAR-parser'!A:C,2,FALSE)</f>
        <v>#N/A</v>
      </c>
      <c r="O5243" s="72" t="e">
        <f>IF(VLOOKUP(M5243,'Hulpblad KAR-parser'!A:C,3,FALSE)="","",VLOOKUP(M5243,'Hulpblad KAR-parser'!A:C,3,FALSE))</f>
        <v>#N/A</v>
      </c>
      <c r="P5243" s="136" t="str">
        <f>IF(CONCATENATE(C5243,D5243)="","",VLOOKUP(CONCATENATE(C5243,D5243),Karakteristieken!AQ:AQ,1,FALSE))</f>
        <v/>
      </c>
    </row>
    <row r="5244" spans="1:16" x14ac:dyDescent="0.25">
      <c r="A5244" s="59">
        <v>200111075</v>
      </c>
      <c r="B5244" s="59">
        <v>200099415</v>
      </c>
      <c r="C5244" s="59" t="s">
        <v>5508</v>
      </c>
      <c r="D5244" s="59" t="s">
        <v>5509</v>
      </c>
      <c r="E5244" s="60" t="s">
        <v>5513</v>
      </c>
      <c r="F5244" s="60"/>
      <c r="G5244" s="60"/>
      <c r="H5244" s="60"/>
      <c r="I5244" s="59">
        <f t="shared" si="86"/>
        <v>26</v>
      </c>
      <c r="J5244" s="59" t="s">
        <v>1613</v>
      </c>
      <c r="K5244" s="61"/>
      <c r="L5244" s="62" t="s">
        <v>6737</v>
      </c>
      <c r="M5244" s="62" t="s">
        <v>5513</v>
      </c>
      <c r="N5244" s="72" t="str">
        <f>VLOOKUP(M5244,'Hulpblad KAR-parser'!A:C,2,FALSE)</f>
        <v>Soort terrorisme</v>
      </c>
      <c r="O5244" s="72" t="str">
        <f>IF(VLOOKUP(M5244,'Hulpblad KAR-parser'!A:C,3,FALSE)="","",VLOOKUP(M5244,'Hulpblad KAR-parser'!A:C,3,FALSE))</f>
        <v>CTER Sc1 dreiging</v>
      </c>
      <c r="P5244" s="136" t="str">
        <f>IF(CONCATENATE(C5244,D5244)="","",VLOOKUP(CONCATENATE(C5244,D5244),Karakteristieken!AQ:AQ,1,FALSE))</f>
        <v>Soort terrorismeCTER Sc1 dreiging</v>
      </c>
    </row>
    <row r="5245" spans="1:16" x14ac:dyDescent="0.25">
      <c r="A5245" s="59"/>
      <c r="B5245" s="59"/>
      <c r="C5245" s="59"/>
      <c r="D5245" s="59"/>
      <c r="E5245" s="60" t="s">
        <v>11196</v>
      </c>
      <c r="F5245" s="60"/>
      <c r="G5245" s="60" t="s">
        <v>5513</v>
      </c>
      <c r="H5245" s="60"/>
      <c r="I5245" s="59">
        <f t="shared" si="86"/>
        <v>6</v>
      </c>
      <c r="J5245" s="59" t="s">
        <v>1561</v>
      </c>
      <c r="K5245" s="61"/>
      <c r="L5245" s="62" t="s">
        <v>6737</v>
      </c>
      <c r="M5245" s="62" t="s">
        <v>5513</v>
      </c>
      <c r="N5245" s="72" t="str">
        <f>VLOOKUP(M5245,'Hulpblad KAR-parser'!A:C,2,FALSE)</f>
        <v>Soort terrorisme</v>
      </c>
      <c r="O5245" s="72" t="str">
        <f>IF(VLOOKUP(M5245,'Hulpblad KAR-parser'!A:C,3,FALSE)="","",VLOOKUP(M5245,'Hulpblad KAR-parser'!A:C,3,FALSE))</f>
        <v>CTER Sc1 dreiging</v>
      </c>
      <c r="P5245" s="136" t="str">
        <f>IF(CONCATENATE(C5245,D5245)="","",VLOOKUP(CONCATENATE(C5245,D5245),Karakteristieken!AQ:AQ,1,FALSE))</f>
        <v/>
      </c>
    </row>
    <row r="5246" spans="1:16" x14ac:dyDescent="0.25">
      <c r="A5246" s="59"/>
      <c r="B5246" s="59"/>
      <c r="C5246" s="59"/>
      <c r="D5246" s="59"/>
      <c r="E5246" s="60" t="s">
        <v>11197</v>
      </c>
      <c r="F5246" s="60"/>
      <c r="G5246" s="60" t="s">
        <v>5513</v>
      </c>
      <c r="H5246" s="60"/>
      <c r="I5246" s="59">
        <f t="shared" si="86"/>
        <v>5</v>
      </c>
      <c r="J5246" s="59" t="s">
        <v>1561</v>
      </c>
      <c r="K5246" s="61"/>
      <c r="L5246" s="62" t="s">
        <v>6737</v>
      </c>
      <c r="M5246" s="62" t="s">
        <v>5513</v>
      </c>
      <c r="N5246" s="72" t="str">
        <f>VLOOKUP(M5246,'Hulpblad KAR-parser'!A:C,2,FALSE)</f>
        <v>Soort terrorisme</v>
      </c>
      <c r="O5246" s="72" t="str">
        <f>IF(VLOOKUP(M5246,'Hulpblad KAR-parser'!A:C,3,FALSE)="","",VLOOKUP(M5246,'Hulpblad KAR-parser'!A:C,3,FALSE))</f>
        <v>CTER Sc1 dreiging</v>
      </c>
      <c r="P5246" s="136" t="str">
        <f>IF(CONCATENATE(C5246,D5246)="","",VLOOKUP(CONCATENATE(C5246,D5246),Karakteristieken!AQ:AQ,1,FALSE))</f>
        <v/>
      </c>
    </row>
    <row r="5247" spans="1:16" x14ac:dyDescent="0.25">
      <c r="A5247" s="59"/>
      <c r="B5247" s="59"/>
      <c r="C5247" s="59"/>
      <c r="D5247" s="59"/>
      <c r="E5247" s="60" t="s">
        <v>11198</v>
      </c>
      <c r="F5247" s="60"/>
      <c r="G5247" s="60" t="s">
        <v>5513</v>
      </c>
      <c r="H5247" s="60"/>
      <c r="I5247" s="59">
        <f t="shared" si="86"/>
        <v>14</v>
      </c>
      <c r="J5247" s="59" t="s">
        <v>1561</v>
      </c>
      <c r="K5247" s="61"/>
      <c r="L5247" s="62" t="s">
        <v>6737</v>
      </c>
      <c r="M5247" s="62" t="s">
        <v>5513</v>
      </c>
      <c r="N5247" s="72" t="str">
        <f>VLOOKUP(M5247,'Hulpblad KAR-parser'!A:C,2,FALSE)</f>
        <v>Soort terrorisme</v>
      </c>
      <c r="O5247" s="72" t="str">
        <f>IF(VLOOKUP(M5247,'Hulpblad KAR-parser'!A:C,3,FALSE)="","",VLOOKUP(M5247,'Hulpblad KAR-parser'!A:C,3,FALSE))</f>
        <v>CTER Sc1 dreiging</v>
      </c>
      <c r="P5247" s="136" t="str">
        <f>IF(CONCATENATE(C5247,D5247)="","",VLOOKUP(CONCATENATE(C5247,D5247),Karakteristieken!AQ:AQ,1,FALSE))</f>
        <v/>
      </c>
    </row>
    <row r="5248" spans="1:16" x14ac:dyDescent="0.25">
      <c r="A5248" s="59"/>
      <c r="B5248" s="59"/>
      <c r="C5248" s="59"/>
      <c r="D5248" s="59"/>
      <c r="E5248" s="60" t="s">
        <v>11199</v>
      </c>
      <c r="F5248" s="60"/>
      <c r="G5248" s="60" t="s">
        <v>5513</v>
      </c>
      <c r="H5248" s="60"/>
      <c r="I5248" s="59">
        <f t="shared" si="86"/>
        <v>6</v>
      </c>
      <c r="J5248" s="59" t="s">
        <v>1561</v>
      </c>
      <c r="K5248" s="61"/>
      <c r="L5248" s="62" t="s">
        <v>6737</v>
      </c>
      <c r="M5248" s="62" t="s">
        <v>5513</v>
      </c>
      <c r="N5248" s="72" t="str">
        <f>VLOOKUP(M5248,'Hulpblad KAR-parser'!A:C,2,FALSE)</f>
        <v>Soort terrorisme</v>
      </c>
      <c r="O5248" s="72" t="str">
        <f>IF(VLOOKUP(M5248,'Hulpblad KAR-parser'!A:C,3,FALSE)="","",VLOOKUP(M5248,'Hulpblad KAR-parser'!A:C,3,FALSE))</f>
        <v>CTER Sc1 dreiging</v>
      </c>
      <c r="P5248" s="136" t="str">
        <f>IF(CONCATENATE(C5248,D5248)="","",VLOOKUP(CONCATENATE(C5248,D5248),Karakteristieken!AQ:AQ,1,FALSE))</f>
        <v/>
      </c>
    </row>
    <row r="5249" spans="1:16" x14ac:dyDescent="0.25">
      <c r="A5249" s="59">
        <v>200111076</v>
      </c>
      <c r="B5249" s="59">
        <v>200099416</v>
      </c>
      <c r="C5249" s="59" t="s">
        <v>5508</v>
      </c>
      <c r="D5249" s="59" t="s">
        <v>5514</v>
      </c>
      <c r="E5249" s="60" t="s">
        <v>5516</v>
      </c>
      <c r="F5249" s="60"/>
      <c r="G5249" s="60"/>
      <c r="H5249" s="60"/>
      <c r="I5249" s="59">
        <f t="shared" si="86"/>
        <v>26</v>
      </c>
      <c r="J5249" s="59" t="s">
        <v>1613</v>
      </c>
      <c r="K5249" s="61"/>
      <c r="L5249" s="62" t="s">
        <v>6737</v>
      </c>
      <c r="M5249" s="62" t="s">
        <v>5516</v>
      </c>
      <c r="N5249" s="72" t="str">
        <f>VLOOKUP(M5249,'Hulpblad KAR-parser'!A:C,2,FALSE)</f>
        <v>Soort terrorisme</v>
      </c>
      <c r="O5249" s="72" t="str">
        <f>IF(VLOOKUP(M5249,'Hulpblad KAR-parser'!A:C,3,FALSE)="","",VLOOKUP(M5249,'Hulpblad KAR-parser'!A:C,3,FALSE))</f>
        <v>CTER Sc2 Aansl klein</v>
      </c>
      <c r="P5249" s="136" t="str">
        <f>IF(CONCATENATE(C5249,D5249)="","",VLOOKUP(CONCATENATE(C5249,D5249),Karakteristieken!AQ:AQ,1,FALSE))</f>
        <v>Soort terrorismeCTER Sc2 Aansl klein</v>
      </c>
    </row>
    <row r="5250" spans="1:16" x14ac:dyDescent="0.25">
      <c r="A5250" s="59"/>
      <c r="B5250" s="59"/>
      <c r="C5250" s="59"/>
      <c r="D5250" s="59"/>
      <c r="E5250" s="60" t="s">
        <v>11200</v>
      </c>
      <c r="F5250" s="60"/>
      <c r="G5250" s="60" t="s">
        <v>5516</v>
      </c>
      <c r="H5250" s="60"/>
      <c r="I5250" s="59">
        <f t="shared" si="86"/>
        <v>6</v>
      </c>
      <c r="J5250" s="59" t="s">
        <v>1561</v>
      </c>
      <c r="K5250" s="61"/>
      <c r="L5250" s="62" t="s">
        <v>6737</v>
      </c>
      <c r="M5250" s="62" t="s">
        <v>5516</v>
      </c>
      <c r="N5250" s="72" t="str">
        <f>VLOOKUP(M5250,'Hulpblad KAR-parser'!A:C,2,FALSE)</f>
        <v>Soort terrorisme</v>
      </c>
      <c r="O5250" s="72" t="str">
        <f>IF(VLOOKUP(M5250,'Hulpblad KAR-parser'!A:C,3,FALSE)="","",VLOOKUP(M5250,'Hulpblad KAR-parser'!A:C,3,FALSE))</f>
        <v>CTER Sc2 Aansl klein</v>
      </c>
      <c r="P5250" s="136" t="str">
        <f>IF(CONCATENATE(C5250,D5250)="","",VLOOKUP(CONCATENATE(C5250,D5250),Karakteristieken!AQ:AQ,1,FALSE))</f>
        <v/>
      </c>
    </row>
    <row r="5251" spans="1:16" x14ac:dyDescent="0.25">
      <c r="A5251" s="59"/>
      <c r="B5251" s="59"/>
      <c r="C5251" s="59"/>
      <c r="D5251" s="59"/>
      <c r="E5251" s="60" t="s">
        <v>11201</v>
      </c>
      <c r="F5251" s="60"/>
      <c r="G5251" s="60" t="s">
        <v>5516</v>
      </c>
      <c r="H5251" s="60"/>
      <c r="I5251" s="59">
        <f t="shared" si="86"/>
        <v>5</v>
      </c>
      <c r="J5251" s="59" t="s">
        <v>1561</v>
      </c>
      <c r="K5251" s="61"/>
      <c r="L5251" s="62" t="s">
        <v>6737</v>
      </c>
      <c r="M5251" s="62" t="s">
        <v>5516</v>
      </c>
      <c r="N5251" s="72" t="str">
        <f>VLOOKUP(M5251,'Hulpblad KAR-parser'!A:C,2,FALSE)</f>
        <v>Soort terrorisme</v>
      </c>
      <c r="O5251" s="72" t="str">
        <f>IF(VLOOKUP(M5251,'Hulpblad KAR-parser'!A:C,3,FALSE)="","",VLOOKUP(M5251,'Hulpblad KAR-parser'!A:C,3,FALSE))</f>
        <v>CTER Sc2 Aansl klein</v>
      </c>
      <c r="P5251" s="136" t="str">
        <f>IF(CONCATENATE(C5251,D5251)="","",VLOOKUP(CONCATENATE(C5251,D5251),Karakteristieken!AQ:AQ,1,FALSE))</f>
        <v/>
      </c>
    </row>
    <row r="5252" spans="1:16" x14ac:dyDescent="0.25">
      <c r="A5252" s="59"/>
      <c r="B5252" s="59"/>
      <c r="C5252" s="59"/>
      <c r="D5252" s="59"/>
      <c r="E5252" s="60" t="s">
        <v>11202</v>
      </c>
      <c r="F5252" s="60"/>
      <c r="G5252" s="60" t="s">
        <v>5516</v>
      </c>
      <c r="H5252" s="60"/>
      <c r="I5252" s="59">
        <f t="shared" si="86"/>
        <v>13</v>
      </c>
      <c r="J5252" s="59" t="s">
        <v>1561</v>
      </c>
      <c r="K5252" s="61"/>
      <c r="L5252" s="62" t="s">
        <v>6737</v>
      </c>
      <c r="M5252" s="62" t="s">
        <v>5516</v>
      </c>
      <c r="N5252" s="72" t="str">
        <f>VLOOKUP(M5252,'Hulpblad KAR-parser'!A:C,2,FALSE)</f>
        <v>Soort terrorisme</v>
      </c>
      <c r="O5252" s="72" t="str">
        <f>IF(VLOOKUP(M5252,'Hulpblad KAR-parser'!A:C,3,FALSE)="","",VLOOKUP(M5252,'Hulpblad KAR-parser'!A:C,3,FALSE))</f>
        <v>CTER Sc2 Aansl klein</v>
      </c>
      <c r="P5252" s="136" t="str">
        <f>IF(CONCATENATE(C5252,D5252)="","",VLOOKUP(CONCATENATE(C5252,D5252),Karakteristieken!AQ:AQ,1,FALSE))</f>
        <v/>
      </c>
    </row>
    <row r="5253" spans="1:16" x14ac:dyDescent="0.25">
      <c r="A5253" s="59"/>
      <c r="B5253" s="59"/>
      <c r="C5253" s="59"/>
      <c r="D5253" s="59"/>
      <c r="E5253" s="60" t="s">
        <v>11203</v>
      </c>
      <c r="F5253" s="60"/>
      <c r="G5253" s="60" t="s">
        <v>5516</v>
      </c>
      <c r="H5253" s="60"/>
      <c r="I5253" s="59">
        <f t="shared" si="86"/>
        <v>6</v>
      </c>
      <c r="J5253" s="59" t="s">
        <v>1561</v>
      </c>
      <c r="K5253" s="61"/>
      <c r="L5253" s="62" t="s">
        <v>6737</v>
      </c>
      <c r="M5253" s="62" t="s">
        <v>5516</v>
      </c>
      <c r="N5253" s="72" t="str">
        <f>VLOOKUP(M5253,'Hulpblad KAR-parser'!A:C,2,FALSE)</f>
        <v>Soort terrorisme</v>
      </c>
      <c r="O5253" s="72" t="str">
        <f>IF(VLOOKUP(M5253,'Hulpblad KAR-parser'!A:C,3,FALSE)="","",VLOOKUP(M5253,'Hulpblad KAR-parser'!A:C,3,FALSE))</f>
        <v>CTER Sc2 Aansl klein</v>
      </c>
      <c r="P5253" s="136" t="str">
        <f>IF(CONCATENATE(C5253,D5253)="","",VLOOKUP(CONCATENATE(C5253,D5253),Karakteristieken!AQ:AQ,1,FALSE))</f>
        <v/>
      </c>
    </row>
    <row r="5254" spans="1:16" x14ac:dyDescent="0.25">
      <c r="A5254" s="59">
        <v>200111077</v>
      </c>
      <c r="B5254" s="59">
        <v>200099417</v>
      </c>
      <c r="C5254" s="59" t="s">
        <v>5508</v>
      </c>
      <c r="D5254" s="59" t="s">
        <v>5517</v>
      </c>
      <c r="E5254" s="60" t="s">
        <v>5519</v>
      </c>
      <c r="F5254" s="60"/>
      <c r="G5254" s="60"/>
      <c r="H5254" s="60"/>
      <c r="I5254" s="59">
        <f t="shared" si="86"/>
        <v>26</v>
      </c>
      <c r="J5254" s="59" t="s">
        <v>1613</v>
      </c>
      <c r="K5254" s="61"/>
      <c r="L5254" s="62" t="s">
        <v>6737</v>
      </c>
      <c r="M5254" s="62" t="s">
        <v>5519</v>
      </c>
      <c r="N5254" s="72" t="str">
        <f>VLOOKUP(M5254,'Hulpblad KAR-parser'!A:C,2,FALSE)</f>
        <v>Soort terrorisme</v>
      </c>
      <c r="O5254" s="72" t="str">
        <f>IF(VLOOKUP(M5254,'Hulpblad KAR-parser'!A:C,3,FALSE)="","",VLOOKUP(M5254,'Hulpblad KAR-parser'!A:C,3,FALSE))</f>
        <v>CTER Sc3 Aansl groot</v>
      </c>
      <c r="P5254" s="136" t="str">
        <f>IF(CONCATENATE(C5254,D5254)="","",VLOOKUP(CONCATENATE(C5254,D5254),Karakteristieken!AQ:AQ,1,FALSE))</f>
        <v>Soort terrorismeCTER Sc3 Aansl groot</v>
      </c>
    </row>
    <row r="5255" spans="1:16" x14ac:dyDescent="0.25">
      <c r="A5255" s="59"/>
      <c r="B5255" s="59"/>
      <c r="C5255" s="59"/>
      <c r="D5255" s="59"/>
      <c r="E5255" s="60" t="s">
        <v>11204</v>
      </c>
      <c r="F5255" s="60"/>
      <c r="G5255" s="60" t="s">
        <v>5519</v>
      </c>
      <c r="H5255" s="60"/>
      <c r="I5255" s="59">
        <f t="shared" si="86"/>
        <v>6</v>
      </c>
      <c r="J5255" s="59" t="s">
        <v>1561</v>
      </c>
      <c r="K5255" s="61"/>
      <c r="L5255" s="62" t="s">
        <v>6737</v>
      </c>
      <c r="M5255" s="62" t="s">
        <v>5519</v>
      </c>
      <c r="N5255" s="72" t="str">
        <f>VLOOKUP(M5255,'Hulpblad KAR-parser'!A:C,2,FALSE)</f>
        <v>Soort terrorisme</v>
      </c>
      <c r="O5255" s="72" t="str">
        <f>IF(VLOOKUP(M5255,'Hulpblad KAR-parser'!A:C,3,FALSE)="","",VLOOKUP(M5255,'Hulpblad KAR-parser'!A:C,3,FALSE))</f>
        <v>CTER Sc3 Aansl groot</v>
      </c>
      <c r="P5255" s="136" t="str">
        <f>IF(CONCATENATE(C5255,D5255)="","",VLOOKUP(CONCATENATE(C5255,D5255),Karakteristieken!AQ:AQ,1,FALSE))</f>
        <v/>
      </c>
    </row>
    <row r="5256" spans="1:16" x14ac:dyDescent="0.25">
      <c r="A5256" s="59"/>
      <c r="B5256" s="59"/>
      <c r="C5256" s="59"/>
      <c r="D5256" s="59"/>
      <c r="E5256" s="60" t="s">
        <v>11205</v>
      </c>
      <c r="F5256" s="60"/>
      <c r="G5256" s="60" t="s">
        <v>5519</v>
      </c>
      <c r="H5256" s="60"/>
      <c r="I5256" s="59">
        <f t="shared" si="86"/>
        <v>6</v>
      </c>
      <c r="J5256" s="59" t="s">
        <v>1561</v>
      </c>
      <c r="K5256" s="61"/>
      <c r="L5256" s="62" t="s">
        <v>6737</v>
      </c>
      <c r="M5256" s="62" t="s">
        <v>5519</v>
      </c>
      <c r="N5256" s="72" t="str">
        <f>VLOOKUP(M5256,'Hulpblad KAR-parser'!A:C,2,FALSE)</f>
        <v>Soort terrorisme</v>
      </c>
      <c r="O5256" s="72" t="str">
        <f>IF(VLOOKUP(M5256,'Hulpblad KAR-parser'!A:C,3,FALSE)="","",VLOOKUP(M5256,'Hulpblad KAR-parser'!A:C,3,FALSE))</f>
        <v>CTER Sc3 Aansl groot</v>
      </c>
      <c r="P5256" s="136" t="str">
        <f>IF(CONCATENATE(C5256,D5256)="","",VLOOKUP(CONCATENATE(C5256,D5256),Karakteristieken!AQ:AQ,1,FALSE))</f>
        <v/>
      </c>
    </row>
    <row r="5257" spans="1:16" x14ac:dyDescent="0.25">
      <c r="A5257" s="59">
        <v>200111078</v>
      </c>
      <c r="B5257" s="59">
        <v>200099418</v>
      </c>
      <c r="C5257" s="59" t="s">
        <v>5508</v>
      </c>
      <c r="D5257" s="59" t="s">
        <v>5520</v>
      </c>
      <c r="E5257" s="60" t="s">
        <v>5522</v>
      </c>
      <c r="F5257" s="60"/>
      <c r="G5257" s="60"/>
      <c r="H5257" s="60"/>
      <c r="I5257" s="59">
        <f t="shared" si="86"/>
        <v>26</v>
      </c>
      <c r="J5257" s="59" t="s">
        <v>1613</v>
      </c>
      <c r="K5257" s="61"/>
      <c r="L5257" s="62" t="s">
        <v>6737</v>
      </c>
      <c r="M5257" s="62" t="s">
        <v>5522</v>
      </c>
      <c r="N5257" s="72" t="str">
        <f>VLOOKUP(M5257,'Hulpblad KAR-parser'!A:C,2,FALSE)</f>
        <v>Soort terrorisme</v>
      </c>
      <c r="O5257" s="72" t="str">
        <f>IF(VLOOKUP(M5257,'Hulpblad KAR-parser'!A:C,3,FALSE)="","",VLOOKUP(M5257,'Hulpblad KAR-parser'!A:C,3,FALSE))</f>
        <v>CTER Sc4 op meer Loc</v>
      </c>
      <c r="P5257" s="136" t="str">
        <f>IF(CONCATENATE(C5257,D5257)="","",VLOOKUP(CONCATENATE(C5257,D5257),Karakteristieken!AQ:AQ,1,FALSE))</f>
        <v>Soort terrorismeCTER Sc4 op meer Loc</v>
      </c>
    </row>
    <row r="5258" spans="1:16" x14ac:dyDescent="0.25">
      <c r="A5258" s="59"/>
      <c r="B5258" s="59"/>
      <c r="C5258" s="59"/>
      <c r="D5258" s="59"/>
      <c r="E5258" s="60" t="s">
        <v>11206</v>
      </c>
      <c r="F5258" s="60"/>
      <c r="G5258" s="60" t="s">
        <v>5522</v>
      </c>
      <c r="H5258" s="60"/>
      <c r="I5258" s="59">
        <f t="shared" si="86"/>
        <v>6</v>
      </c>
      <c r="J5258" s="59" t="s">
        <v>1561</v>
      </c>
      <c r="K5258" s="61"/>
      <c r="L5258" s="62" t="s">
        <v>6737</v>
      </c>
      <c r="M5258" s="62" t="s">
        <v>5522</v>
      </c>
      <c r="N5258" s="72" t="str">
        <f>VLOOKUP(M5258,'Hulpblad KAR-parser'!A:C,2,FALSE)</f>
        <v>Soort terrorisme</v>
      </c>
      <c r="O5258" s="72" t="str">
        <f>IF(VLOOKUP(M5258,'Hulpblad KAR-parser'!A:C,3,FALSE)="","",VLOOKUP(M5258,'Hulpblad KAR-parser'!A:C,3,FALSE))</f>
        <v>CTER Sc4 op meer Loc</v>
      </c>
      <c r="P5258" s="136" t="str">
        <f>IF(CONCATENATE(C5258,D5258)="","",VLOOKUP(CONCATENATE(C5258,D5258),Karakteristieken!AQ:AQ,1,FALSE))</f>
        <v/>
      </c>
    </row>
    <row r="5259" spans="1:16" x14ac:dyDescent="0.25">
      <c r="A5259" s="59"/>
      <c r="B5259" s="59"/>
      <c r="C5259" s="59"/>
      <c r="D5259" s="59"/>
      <c r="E5259" s="60" t="s">
        <v>11207</v>
      </c>
      <c r="F5259" s="60"/>
      <c r="G5259" s="60" t="s">
        <v>5522</v>
      </c>
      <c r="H5259" s="60"/>
      <c r="I5259" s="59">
        <f t="shared" si="86"/>
        <v>6</v>
      </c>
      <c r="J5259" s="59" t="s">
        <v>1561</v>
      </c>
      <c r="K5259" s="61"/>
      <c r="L5259" s="62" t="s">
        <v>6737</v>
      </c>
      <c r="M5259" s="62" t="s">
        <v>5522</v>
      </c>
      <c r="N5259" s="72" t="str">
        <f>VLOOKUP(M5259,'Hulpblad KAR-parser'!A:C,2,FALSE)</f>
        <v>Soort terrorisme</v>
      </c>
      <c r="O5259" s="72" t="str">
        <f>IF(VLOOKUP(M5259,'Hulpblad KAR-parser'!A:C,3,FALSE)="","",VLOOKUP(M5259,'Hulpblad KAR-parser'!A:C,3,FALSE))</f>
        <v>CTER Sc4 op meer Loc</v>
      </c>
      <c r="P5259" s="136" t="str">
        <f>IF(CONCATENATE(C5259,D5259)="","",VLOOKUP(CONCATENATE(C5259,D5259),Karakteristieken!AQ:AQ,1,FALSE))</f>
        <v/>
      </c>
    </row>
    <row r="5260" spans="1:16" x14ac:dyDescent="0.25">
      <c r="A5260" s="59">
        <v>200111079</v>
      </c>
      <c r="B5260" s="59">
        <v>200099419</v>
      </c>
      <c r="C5260" s="59" t="s">
        <v>5508</v>
      </c>
      <c r="D5260" s="59" t="s">
        <v>5523</v>
      </c>
      <c r="E5260" s="60" t="s">
        <v>5525</v>
      </c>
      <c r="F5260" s="60"/>
      <c r="G5260" s="60"/>
      <c r="H5260" s="60"/>
      <c r="I5260" s="59">
        <f t="shared" si="86"/>
        <v>26</v>
      </c>
      <c r="J5260" s="59" t="s">
        <v>1613</v>
      </c>
      <c r="K5260" s="61"/>
      <c r="L5260" s="62" t="s">
        <v>6737</v>
      </c>
      <c r="M5260" s="62" t="s">
        <v>5525</v>
      </c>
      <c r="N5260" s="72" t="str">
        <f>VLOOKUP(M5260,'Hulpblad KAR-parser'!A:C,2,FALSE)</f>
        <v>Soort terrorisme</v>
      </c>
      <c r="O5260" s="72" t="str">
        <f>IF(VLOOKUP(M5260,'Hulpblad KAR-parser'!A:C,3,FALSE)="","",VLOOKUP(M5260,'Hulpblad KAR-parser'!A:C,3,FALSE))</f>
        <v>CTER Sc5 Ondersteun</v>
      </c>
      <c r="P5260" s="136" t="str">
        <f>IF(CONCATENATE(C5260,D5260)="","",VLOOKUP(CONCATENATE(C5260,D5260),Karakteristieken!AQ:AQ,1,FALSE))</f>
        <v>Soort terrorismeCTER Sc5 Ondersteun</v>
      </c>
    </row>
    <row r="5261" spans="1:16" x14ac:dyDescent="0.25">
      <c r="A5261" s="59"/>
      <c r="B5261" s="59"/>
      <c r="C5261" s="59"/>
      <c r="D5261" s="59"/>
      <c r="E5261" s="60" t="s">
        <v>11208</v>
      </c>
      <c r="F5261" s="60"/>
      <c r="G5261" s="60" t="s">
        <v>5525</v>
      </c>
      <c r="H5261" s="60"/>
      <c r="I5261" s="59">
        <f t="shared" si="86"/>
        <v>6</v>
      </c>
      <c r="J5261" s="59" t="s">
        <v>1561</v>
      </c>
      <c r="K5261" s="61"/>
      <c r="L5261" s="62" t="s">
        <v>6737</v>
      </c>
      <c r="M5261" s="62" t="s">
        <v>5525</v>
      </c>
      <c r="N5261" s="72" t="str">
        <f>VLOOKUP(M5261,'Hulpblad KAR-parser'!A:C,2,FALSE)</f>
        <v>Soort terrorisme</v>
      </c>
      <c r="O5261" s="72" t="str">
        <f>IF(VLOOKUP(M5261,'Hulpblad KAR-parser'!A:C,3,FALSE)="","",VLOOKUP(M5261,'Hulpblad KAR-parser'!A:C,3,FALSE))</f>
        <v>CTER Sc5 Ondersteun</v>
      </c>
      <c r="P5261" s="136" t="str">
        <f>IF(CONCATENATE(C5261,D5261)="","",VLOOKUP(CONCATENATE(C5261,D5261),Karakteristieken!AQ:AQ,1,FALSE))</f>
        <v/>
      </c>
    </row>
    <row r="5262" spans="1:16" x14ac:dyDescent="0.25">
      <c r="A5262" s="59"/>
      <c r="B5262" s="59"/>
      <c r="C5262" s="59"/>
      <c r="D5262" s="59"/>
      <c r="E5262" s="60" t="s">
        <v>11209</v>
      </c>
      <c r="F5262" s="60"/>
      <c r="G5262" s="60" t="s">
        <v>5525</v>
      </c>
      <c r="H5262" s="60"/>
      <c r="I5262" s="59">
        <f t="shared" si="86"/>
        <v>6</v>
      </c>
      <c r="J5262" s="59" t="s">
        <v>1561</v>
      </c>
      <c r="K5262" s="61"/>
      <c r="L5262" s="62" t="s">
        <v>6737</v>
      </c>
      <c r="M5262" s="62" t="s">
        <v>5525</v>
      </c>
      <c r="N5262" s="72" t="str">
        <f>VLOOKUP(M5262,'Hulpblad KAR-parser'!A:C,2,FALSE)</f>
        <v>Soort terrorisme</v>
      </c>
      <c r="O5262" s="72" t="str">
        <f>IF(VLOOKUP(M5262,'Hulpblad KAR-parser'!A:C,3,FALSE)="","",VLOOKUP(M5262,'Hulpblad KAR-parser'!A:C,3,FALSE))</f>
        <v>CTER Sc5 Ondersteun</v>
      </c>
      <c r="P5262" s="136" t="str">
        <f>IF(CONCATENATE(C5262,D5262)="","",VLOOKUP(CONCATENATE(C5262,D5262),Karakteristieken!AQ:AQ,1,FALSE))</f>
        <v/>
      </c>
    </row>
    <row r="5263" spans="1:16" x14ac:dyDescent="0.25">
      <c r="A5263" s="67">
        <v>200111080</v>
      </c>
      <c r="B5263" s="67">
        <v>200099420</v>
      </c>
      <c r="C5263" s="67" t="s">
        <v>5526</v>
      </c>
      <c r="D5263" s="67"/>
      <c r="E5263" s="68" t="s">
        <v>6602</v>
      </c>
      <c r="F5263" s="68"/>
      <c r="G5263" s="68"/>
      <c r="H5263" s="68"/>
      <c r="I5263" s="67">
        <f t="shared" si="86"/>
        <v>10</v>
      </c>
      <c r="J5263" s="67" t="s">
        <v>1613</v>
      </c>
      <c r="K5263" s="91" t="s">
        <v>12550</v>
      </c>
      <c r="L5263" s="62" t="s">
        <v>6737</v>
      </c>
      <c r="M5263" s="62" t="s">
        <v>6602</v>
      </c>
      <c r="N5263" s="72" t="e">
        <f>VLOOKUP(M5263,'Hulpblad KAR-parser'!A:C,2,FALSE)</f>
        <v>#N/A</v>
      </c>
      <c r="O5263" s="72" t="e">
        <f>IF(VLOOKUP(M5263,'Hulpblad KAR-parser'!A:C,3,FALSE)="","",VLOOKUP(M5263,'Hulpblad KAR-parser'!A:C,3,FALSE))</f>
        <v>#N/A</v>
      </c>
      <c r="P5263" s="136" t="e">
        <f>IF(CONCATENATE(C5263,D5263)="","",VLOOKUP(CONCATENATE(C5263,D5263),Karakteristieken!AQ:AQ,1,FALSE))</f>
        <v>#N/A</v>
      </c>
    </row>
    <row r="5264" spans="1:16" x14ac:dyDescent="0.25">
      <c r="A5264" s="67"/>
      <c r="B5264" s="67"/>
      <c r="C5264" s="67"/>
      <c r="D5264" s="67"/>
      <c r="E5264" s="68" t="s">
        <v>11214</v>
      </c>
      <c r="F5264" s="68"/>
      <c r="G5264" s="68" t="s">
        <v>6602</v>
      </c>
      <c r="H5264" s="68"/>
      <c r="I5264" s="67">
        <f t="shared" si="86"/>
        <v>6</v>
      </c>
      <c r="J5264" s="67" t="s">
        <v>1561</v>
      </c>
      <c r="K5264" s="91" t="s">
        <v>12550</v>
      </c>
      <c r="L5264" s="62" t="s">
        <v>6737</v>
      </c>
      <c r="M5264" s="62" t="s">
        <v>6602</v>
      </c>
      <c r="N5264" s="72" t="e">
        <f>VLOOKUP(M5264,'Hulpblad KAR-parser'!A:C,2,FALSE)</f>
        <v>#N/A</v>
      </c>
      <c r="O5264" s="72" t="e">
        <f>IF(VLOOKUP(M5264,'Hulpblad KAR-parser'!A:C,3,FALSE)="","",VLOOKUP(M5264,'Hulpblad KAR-parser'!A:C,3,FALSE))</f>
        <v>#N/A</v>
      </c>
      <c r="P5264" s="136" t="str">
        <f>IF(CONCATENATE(C5264,D5264)="","",VLOOKUP(CONCATENATE(C5264,D5264),Karakteristieken!AQ:AQ,1,FALSE))</f>
        <v/>
      </c>
    </row>
    <row r="5265" spans="1:16" x14ac:dyDescent="0.25">
      <c r="A5265" s="59">
        <v>200111081</v>
      </c>
      <c r="B5265" s="59">
        <v>200099421</v>
      </c>
      <c r="C5265" s="59" t="s">
        <v>5526</v>
      </c>
      <c r="D5265" s="59" t="s">
        <v>5527</v>
      </c>
      <c r="E5265" s="60" t="s">
        <v>5533</v>
      </c>
      <c r="F5265" s="60"/>
      <c r="G5265" s="60"/>
      <c r="H5265" s="60"/>
      <c r="I5265" s="59">
        <f t="shared" si="86"/>
        <v>16</v>
      </c>
      <c r="J5265" s="59" t="s">
        <v>1613</v>
      </c>
      <c r="K5265" s="61"/>
      <c r="L5265" s="62" t="s">
        <v>6737</v>
      </c>
      <c r="M5265" s="62" t="s">
        <v>5533</v>
      </c>
      <c r="N5265" s="72" t="str">
        <f>VLOOKUP(M5265,'Hulpblad KAR-parser'!A:C,2,FALSE)</f>
        <v>Soort THV</v>
      </c>
      <c r="O5265" s="72" t="str">
        <f>IF(VLOOKUP(M5265,'Hulpblad KAR-parser'!A:C,3,FALSE)="","",VLOOKUP(M5265,'Hulpblad KAR-parser'!A:C,3,FALSE))</f>
        <v>Licht</v>
      </c>
      <c r="P5265" s="136" t="str">
        <f>IF(CONCATENATE(C5265,D5265)="","",VLOOKUP(CONCATENATE(C5265,D5265),Karakteristieken!AQ:AQ,1,FALSE))</f>
        <v>Soort THVLicht</v>
      </c>
    </row>
    <row r="5266" spans="1:16" x14ac:dyDescent="0.25">
      <c r="A5266" s="59"/>
      <c r="B5266" s="59"/>
      <c r="C5266" s="59"/>
      <c r="D5266" s="59"/>
      <c r="E5266" s="60" t="s">
        <v>11212</v>
      </c>
      <c r="F5266" s="60"/>
      <c r="G5266" s="60" t="s">
        <v>5533</v>
      </c>
      <c r="H5266" s="60"/>
      <c r="I5266" s="59">
        <f t="shared" si="86"/>
        <v>5</v>
      </c>
      <c r="J5266" s="59" t="s">
        <v>1561</v>
      </c>
      <c r="K5266" s="61"/>
      <c r="L5266" s="62" t="s">
        <v>6737</v>
      </c>
      <c r="M5266" s="62" t="s">
        <v>5533</v>
      </c>
      <c r="N5266" s="72" t="str">
        <f>VLOOKUP(M5266,'Hulpblad KAR-parser'!A:C,2,FALSE)</f>
        <v>Soort THV</v>
      </c>
      <c r="O5266" s="72" t="str">
        <f>IF(VLOOKUP(M5266,'Hulpblad KAR-parser'!A:C,3,FALSE)="","",VLOOKUP(M5266,'Hulpblad KAR-parser'!A:C,3,FALSE))</f>
        <v>Licht</v>
      </c>
      <c r="P5266" s="136" t="str">
        <f>IF(CONCATENATE(C5266,D5266)="","",VLOOKUP(CONCATENATE(C5266,D5266),Karakteristieken!AQ:AQ,1,FALSE))</f>
        <v/>
      </c>
    </row>
    <row r="5267" spans="1:16" x14ac:dyDescent="0.25">
      <c r="A5267" s="59">
        <v>200111082</v>
      </c>
      <c r="B5267" s="59">
        <v>200099422</v>
      </c>
      <c r="C5267" s="59" t="s">
        <v>5526</v>
      </c>
      <c r="D5267" s="59" t="s">
        <v>5534</v>
      </c>
      <c r="E5267" s="60" t="s">
        <v>5537</v>
      </c>
      <c r="F5267" s="60"/>
      <c r="G5267" s="60"/>
      <c r="H5267" s="60"/>
      <c r="I5267" s="59">
        <f t="shared" si="86"/>
        <v>16</v>
      </c>
      <c r="J5267" s="59" t="s">
        <v>1613</v>
      </c>
      <c r="K5267" s="61"/>
      <c r="L5267" s="62" t="s">
        <v>6737</v>
      </c>
      <c r="M5267" s="62" t="s">
        <v>5537</v>
      </c>
      <c r="N5267" s="72" t="str">
        <f>VLOOKUP(M5267,'Hulpblad KAR-parser'!A:C,2,FALSE)</f>
        <v>Soort THV</v>
      </c>
      <c r="O5267" s="72" t="str">
        <f>IF(VLOOKUP(M5267,'Hulpblad KAR-parser'!A:C,3,FALSE)="","",VLOOKUP(M5267,'Hulpblad KAR-parser'!A:C,3,FALSE))</f>
        <v>Zwaar</v>
      </c>
      <c r="P5267" s="136" t="str">
        <f>IF(CONCATENATE(C5267,D5267)="","",VLOOKUP(CONCATENATE(C5267,D5267),Karakteristieken!AQ:AQ,1,FALSE))</f>
        <v>Soort THVZwaar</v>
      </c>
    </row>
    <row r="5268" spans="1:16" x14ac:dyDescent="0.25">
      <c r="A5268" s="59"/>
      <c r="B5268" s="59"/>
      <c r="C5268" s="59"/>
      <c r="D5268" s="59"/>
      <c r="E5268" s="60" t="s">
        <v>11213</v>
      </c>
      <c r="F5268" s="60"/>
      <c r="G5268" s="60" t="s">
        <v>5537</v>
      </c>
      <c r="H5268" s="60"/>
      <c r="I5268" s="59">
        <f t="shared" si="86"/>
        <v>5</v>
      </c>
      <c r="J5268" s="59" t="s">
        <v>1561</v>
      </c>
      <c r="K5268" s="61"/>
      <c r="L5268" s="62" t="s">
        <v>6737</v>
      </c>
      <c r="M5268" s="62" t="s">
        <v>5537</v>
      </c>
      <c r="N5268" s="72" t="str">
        <f>VLOOKUP(M5268,'Hulpblad KAR-parser'!A:C,2,FALSE)</f>
        <v>Soort THV</v>
      </c>
      <c r="O5268" s="72" t="str">
        <f>IF(VLOOKUP(M5268,'Hulpblad KAR-parser'!A:C,3,FALSE)="","",VLOOKUP(M5268,'Hulpblad KAR-parser'!A:C,3,FALSE))</f>
        <v>Zwaar</v>
      </c>
      <c r="P5268" s="136" t="str">
        <f>IF(CONCATENATE(C5268,D5268)="","",VLOOKUP(CONCATENATE(C5268,D5268),Karakteristieken!AQ:AQ,1,FALSE))</f>
        <v/>
      </c>
    </row>
    <row r="5269" spans="1:16" x14ac:dyDescent="0.25">
      <c r="A5269" s="67">
        <v>200111083</v>
      </c>
      <c r="B5269" s="67">
        <v>200099423</v>
      </c>
      <c r="C5269" s="67" t="s">
        <v>5538</v>
      </c>
      <c r="D5269" s="67"/>
      <c r="E5269" s="68" t="s">
        <v>6632</v>
      </c>
      <c r="F5269" s="68"/>
      <c r="G5269" s="68"/>
      <c r="H5269" s="68"/>
      <c r="I5269" s="67">
        <f t="shared" si="86"/>
        <v>15</v>
      </c>
      <c r="J5269" s="67" t="s">
        <v>1613</v>
      </c>
      <c r="K5269" s="91" t="s">
        <v>12550</v>
      </c>
      <c r="L5269" s="62" t="s">
        <v>6737</v>
      </c>
      <c r="M5269" s="62" t="s">
        <v>6632</v>
      </c>
      <c r="N5269" s="72" t="e">
        <f>VLOOKUP(M5269,'Hulpblad KAR-parser'!A:C,2,FALSE)</f>
        <v>#N/A</v>
      </c>
      <c r="O5269" s="72" t="e">
        <f>IF(VLOOKUP(M5269,'Hulpblad KAR-parser'!A:C,3,FALSE)="","",VLOOKUP(M5269,'Hulpblad KAR-parser'!A:C,3,FALSE))</f>
        <v>#N/A</v>
      </c>
      <c r="P5269" s="136" t="e">
        <f>IF(CONCATENATE(C5269,D5269)="","",VLOOKUP(CONCATENATE(C5269,D5269),Karakteristieken!AQ:AQ,1,FALSE))</f>
        <v>#N/A</v>
      </c>
    </row>
    <row r="5270" spans="1:16" x14ac:dyDescent="0.25">
      <c r="A5270" s="67"/>
      <c r="B5270" s="67"/>
      <c r="C5270" s="67"/>
      <c r="D5270" s="67"/>
      <c r="E5270" s="68" t="s">
        <v>11278</v>
      </c>
      <c r="F5270" s="68"/>
      <c r="G5270" s="68" t="s">
        <v>6632</v>
      </c>
      <c r="H5270" s="68"/>
      <c r="I5270" s="67">
        <f t="shared" si="86"/>
        <v>6</v>
      </c>
      <c r="J5270" s="67" t="s">
        <v>1561</v>
      </c>
      <c r="K5270" s="91" t="s">
        <v>12550</v>
      </c>
      <c r="L5270" s="62" t="s">
        <v>6737</v>
      </c>
      <c r="M5270" s="62" t="s">
        <v>6632</v>
      </c>
      <c r="N5270" s="72" t="e">
        <f>VLOOKUP(M5270,'Hulpblad KAR-parser'!A:C,2,FALSE)</f>
        <v>#N/A</v>
      </c>
      <c r="O5270" s="72" t="e">
        <f>IF(VLOOKUP(M5270,'Hulpblad KAR-parser'!A:C,3,FALSE)="","",VLOOKUP(M5270,'Hulpblad KAR-parser'!A:C,3,FALSE))</f>
        <v>#N/A</v>
      </c>
      <c r="P5270" s="136" t="str">
        <f>IF(CONCATENATE(C5270,D5270)="","",VLOOKUP(CONCATENATE(C5270,D5270),Karakteristieken!AQ:AQ,1,FALSE))</f>
        <v/>
      </c>
    </row>
    <row r="5271" spans="1:16" x14ac:dyDescent="0.25">
      <c r="A5271" s="59">
        <v>200111084</v>
      </c>
      <c r="B5271" s="59">
        <v>200099424</v>
      </c>
      <c r="C5271" s="59" t="s">
        <v>5538</v>
      </c>
      <c r="D5271" s="59" t="s">
        <v>5545</v>
      </c>
      <c r="E5271" s="60" t="s">
        <v>5547</v>
      </c>
      <c r="F5271" s="60"/>
      <c r="G5271" s="60"/>
      <c r="H5271" s="60"/>
      <c r="I5271" s="59">
        <f t="shared" si="86"/>
        <v>27</v>
      </c>
      <c r="J5271" s="59" t="s">
        <v>1613</v>
      </c>
      <c r="K5271" s="61"/>
      <c r="L5271" s="62" t="s">
        <v>6737</v>
      </c>
      <c r="M5271" s="62" t="s">
        <v>5547</v>
      </c>
      <c r="N5271" s="72" t="str">
        <f>VLOOKUP(M5271,'Hulpblad KAR-parser'!A:C,2,FALSE)</f>
        <v>Soort vaartuig</v>
      </c>
      <c r="O5271" s="72" t="str">
        <f>IF(VLOOKUP(M5271,'Hulpblad KAR-parser'!A:C,3,FALSE)="","",VLOOKUP(M5271,'Hulpblad KAR-parser'!A:C,3,FALSE))</f>
        <v>Binnenvaartschip</v>
      </c>
      <c r="P5271" s="136" t="str">
        <f>IF(CONCATENATE(C5271,D5271)="","",VLOOKUP(CONCATENATE(C5271,D5271),Karakteristieken!AQ:AQ,1,FALSE))</f>
        <v>Soort vaartuigBinnenvaartschip</v>
      </c>
    </row>
    <row r="5272" spans="1:16" x14ac:dyDescent="0.25">
      <c r="A5272" s="59"/>
      <c r="B5272" s="59"/>
      <c r="C5272" s="59"/>
      <c r="D5272" s="59"/>
      <c r="E5272" s="60" t="s">
        <v>11217</v>
      </c>
      <c r="F5272" s="60"/>
      <c r="G5272" s="60" t="s">
        <v>5547</v>
      </c>
      <c r="H5272" s="60"/>
      <c r="I5272" s="59">
        <f t="shared" si="86"/>
        <v>17</v>
      </c>
      <c r="J5272" s="59" t="s">
        <v>1561</v>
      </c>
      <c r="K5272" s="61"/>
      <c r="L5272" s="62" t="s">
        <v>6737</v>
      </c>
      <c r="M5272" s="62" t="s">
        <v>5547</v>
      </c>
      <c r="N5272" s="72" t="str">
        <f>VLOOKUP(M5272,'Hulpblad KAR-parser'!A:C,2,FALSE)</f>
        <v>Soort vaartuig</v>
      </c>
      <c r="O5272" s="72" t="str">
        <f>IF(VLOOKUP(M5272,'Hulpblad KAR-parser'!A:C,3,FALSE)="","",VLOOKUP(M5272,'Hulpblad KAR-parser'!A:C,3,FALSE))</f>
        <v>Binnenvaartschip</v>
      </c>
      <c r="P5272" s="136" t="str">
        <f>IF(CONCATENATE(C5272,D5272)="","",VLOOKUP(CONCATENATE(C5272,D5272),Karakteristieken!AQ:AQ,1,FALSE))</f>
        <v/>
      </c>
    </row>
    <row r="5273" spans="1:16" x14ac:dyDescent="0.25">
      <c r="A5273" s="59"/>
      <c r="B5273" s="59"/>
      <c r="C5273" s="59"/>
      <c r="D5273" s="59"/>
      <c r="E5273" s="60" t="s">
        <v>11218</v>
      </c>
      <c r="F5273" s="60"/>
      <c r="G5273" s="60" t="s">
        <v>5547</v>
      </c>
      <c r="H5273" s="60"/>
      <c r="I5273" s="59">
        <f t="shared" si="86"/>
        <v>5</v>
      </c>
      <c r="J5273" s="59" t="s">
        <v>1561</v>
      </c>
      <c r="K5273" s="61"/>
      <c r="L5273" s="62" t="s">
        <v>6737</v>
      </c>
      <c r="M5273" s="62" t="s">
        <v>5547</v>
      </c>
      <c r="N5273" s="72" t="str">
        <f>VLOOKUP(M5273,'Hulpblad KAR-parser'!A:C,2,FALSE)</f>
        <v>Soort vaartuig</v>
      </c>
      <c r="O5273" s="72" t="str">
        <f>IF(VLOOKUP(M5273,'Hulpblad KAR-parser'!A:C,3,FALSE)="","",VLOOKUP(M5273,'Hulpblad KAR-parser'!A:C,3,FALSE))</f>
        <v>Binnenvaartschip</v>
      </c>
      <c r="P5273" s="136" t="str">
        <f>IF(CONCATENATE(C5273,D5273)="","",VLOOKUP(CONCATENATE(C5273,D5273),Karakteristieken!AQ:AQ,1,FALSE))</f>
        <v/>
      </c>
    </row>
    <row r="5274" spans="1:16" x14ac:dyDescent="0.25">
      <c r="A5274" s="59"/>
      <c r="B5274" s="59"/>
      <c r="C5274" s="59"/>
      <c r="D5274" s="59"/>
      <c r="E5274" s="60" t="s">
        <v>11219</v>
      </c>
      <c r="F5274" s="60"/>
      <c r="G5274" s="60" t="s">
        <v>5547</v>
      </c>
      <c r="H5274" s="60"/>
      <c r="I5274" s="59">
        <f t="shared" si="86"/>
        <v>6</v>
      </c>
      <c r="J5274" s="59" t="s">
        <v>1561</v>
      </c>
      <c r="K5274" s="61"/>
      <c r="L5274" s="62" t="s">
        <v>6737</v>
      </c>
      <c r="M5274" s="62" t="s">
        <v>5547</v>
      </c>
      <c r="N5274" s="72" t="str">
        <f>VLOOKUP(M5274,'Hulpblad KAR-parser'!A:C,2,FALSE)</f>
        <v>Soort vaartuig</v>
      </c>
      <c r="O5274" s="72" t="str">
        <f>IF(VLOOKUP(M5274,'Hulpblad KAR-parser'!A:C,3,FALSE)="","",VLOOKUP(M5274,'Hulpblad KAR-parser'!A:C,3,FALSE))</f>
        <v>Binnenvaartschip</v>
      </c>
      <c r="P5274" s="136" t="str">
        <f>IF(CONCATENATE(C5274,D5274)="","",VLOOKUP(CONCATENATE(C5274,D5274),Karakteristieken!AQ:AQ,1,FALSE))</f>
        <v/>
      </c>
    </row>
    <row r="5275" spans="1:16" x14ac:dyDescent="0.25">
      <c r="A5275" s="59">
        <v>200115030</v>
      </c>
      <c r="B5275" s="59">
        <v>200107273</v>
      </c>
      <c r="C5275" s="59" t="s">
        <v>5538</v>
      </c>
      <c r="D5275" s="59" t="s">
        <v>5539</v>
      </c>
      <c r="E5275" s="60" t="s">
        <v>5543</v>
      </c>
      <c r="F5275" s="60"/>
      <c r="G5275" s="60"/>
      <c r="H5275" s="60"/>
      <c r="I5275" s="59">
        <f t="shared" si="86"/>
        <v>28</v>
      </c>
      <c r="J5275" s="59" t="s">
        <v>1613</v>
      </c>
      <c r="K5275" s="61"/>
      <c r="L5275" s="62" t="s">
        <v>6737</v>
      </c>
      <c r="M5275" s="62" t="s">
        <v>5543</v>
      </c>
      <c r="N5275" s="72" t="str">
        <f>VLOOKUP(M5275,'Hulpblad KAR-parser'!A:C,2,FALSE)</f>
        <v>Soort vaartuig</v>
      </c>
      <c r="O5275" s="72" t="str">
        <f>IF(VLOOKUP(M5275,'Hulpblad KAR-parser'!A:C,3,FALSE)="","",VLOOKUP(M5275,'Hulpblad KAR-parser'!A:C,3,FALSE))</f>
        <v>Beroeps/bruine vloot</v>
      </c>
      <c r="P5275" s="136" t="str">
        <f>IF(CONCATENATE(C5275,D5275)="","",VLOOKUP(CONCATENATE(C5275,D5275),Karakteristieken!AQ:AQ,1,FALSE))</f>
        <v>Soort vaartuigBeroeps/bruine vloot</v>
      </c>
    </row>
    <row r="5276" spans="1:16" x14ac:dyDescent="0.25">
      <c r="A5276" s="59"/>
      <c r="B5276" s="59"/>
      <c r="C5276" s="59"/>
      <c r="D5276" s="59"/>
      <c r="E5276" s="60" t="s">
        <v>11215</v>
      </c>
      <c r="F5276" s="60"/>
      <c r="G5276" s="60" t="s">
        <v>5543</v>
      </c>
      <c r="H5276" s="60"/>
      <c r="I5276" s="59">
        <f t="shared" si="86"/>
        <v>13</v>
      </c>
      <c r="J5276" s="59" t="s">
        <v>1561</v>
      </c>
      <c r="K5276" s="61"/>
      <c r="L5276" s="62" t="s">
        <v>6737</v>
      </c>
      <c r="M5276" s="62" t="s">
        <v>5543</v>
      </c>
      <c r="N5276" s="72" t="str">
        <f>VLOOKUP(M5276,'Hulpblad KAR-parser'!A:C,2,FALSE)</f>
        <v>Soort vaartuig</v>
      </c>
      <c r="O5276" s="72" t="str">
        <f>IF(VLOOKUP(M5276,'Hulpblad KAR-parser'!A:C,3,FALSE)="","",VLOOKUP(M5276,'Hulpblad KAR-parser'!A:C,3,FALSE))</f>
        <v>Beroeps/bruine vloot</v>
      </c>
      <c r="P5276" s="136" t="str">
        <f>IF(CONCATENATE(C5276,D5276)="","",VLOOKUP(CONCATENATE(C5276,D5276),Karakteristieken!AQ:AQ,1,FALSE))</f>
        <v/>
      </c>
    </row>
    <row r="5277" spans="1:16" x14ac:dyDescent="0.25">
      <c r="A5277" s="59"/>
      <c r="B5277" s="59"/>
      <c r="C5277" s="59"/>
      <c r="D5277" s="59"/>
      <c r="E5277" s="60" t="s">
        <v>11216</v>
      </c>
      <c r="F5277" s="60"/>
      <c r="G5277" s="60" t="s">
        <v>5543</v>
      </c>
      <c r="H5277" s="60"/>
      <c r="I5277" s="59">
        <f t="shared" si="86"/>
        <v>6</v>
      </c>
      <c r="J5277" s="59" t="s">
        <v>1561</v>
      </c>
      <c r="K5277" s="61"/>
      <c r="L5277" s="62" t="s">
        <v>6737</v>
      </c>
      <c r="M5277" s="62" t="s">
        <v>5543</v>
      </c>
      <c r="N5277" s="72" t="str">
        <f>VLOOKUP(M5277,'Hulpblad KAR-parser'!A:C,2,FALSE)</f>
        <v>Soort vaartuig</v>
      </c>
      <c r="O5277" s="72" t="str">
        <f>IF(VLOOKUP(M5277,'Hulpblad KAR-parser'!A:C,3,FALSE)="","",VLOOKUP(M5277,'Hulpblad KAR-parser'!A:C,3,FALSE))</f>
        <v>Beroeps/bruine vloot</v>
      </c>
      <c r="P5277" s="136" t="str">
        <f>IF(CONCATENATE(C5277,D5277)="","",VLOOKUP(CONCATENATE(C5277,D5277),Karakteristieken!AQ:AQ,1,FALSE))</f>
        <v/>
      </c>
    </row>
    <row r="5278" spans="1:16" x14ac:dyDescent="0.25">
      <c r="A5278" s="59">
        <v>200111085</v>
      </c>
      <c r="B5278" s="59">
        <v>200099425</v>
      </c>
      <c r="C5278" s="59" t="s">
        <v>5538</v>
      </c>
      <c r="D5278" s="59" t="s">
        <v>5548</v>
      </c>
      <c r="E5278" s="60" t="s">
        <v>5550</v>
      </c>
      <c r="F5278" s="60"/>
      <c r="G5278" s="60"/>
      <c r="H5278" s="60"/>
      <c r="I5278" s="59">
        <f t="shared" si="86"/>
        <v>27</v>
      </c>
      <c r="J5278" s="59" t="s">
        <v>1613</v>
      </c>
      <c r="K5278" s="61"/>
      <c r="L5278" s="62" t="s">
        <v>6737</v>
      </c>
      <c r="M5278" s="62" t="s">
        <v>5550</v>
      </c>
      <c r="N5278" s="72" t="str">
        <f>VLOOKUP(M5278,'Hulpblad KAR-parser'!A:C,2,FALSE)</f>
        <v>Soort vaartuig</v>
      </c>
      <c r="O5278" s="72" t="str">
        <f>IF(VLOOKUP(M5278,'Hulpblad KAR-parser'!A:C,3,FALSE)="","",VLOOKUP(M5278,'Hulpblad KAR-parser'!A:C,3,FALSE))</f>
        <v>Cruiseschip</v>
      </c>
      <c r="P5278" s="136" t="str">
        <f>IF(CONCATENATE(C5278,D5278)="","",VLOOKUP(CONCATENATE(C5278,D5278),Karakteristieken!AQ:AQ,1,FALSE))</f>
        <v>Soort vaartuigCruiseschip</v>
      </c>
    </row>
    <row r="5279" spans="1:16" x14ac:dyDescent="0.25">
      <c r="A5279" s="59"/>
      <c r="B5279" s="59"/>
      <c r="C5279" s="59"/>
      <c r="D5279" s="59"/>
      <c r="E5279" s="60" t="s">
        <v>11220</v>
      </c>
      <c r="F5279" s="60"/>
      <c r="G5279" s="60" t="s">
        <v>5550</v>
      </c>
      <c r="H5279" s="60"/>
      <c r="I5279" s="59">
        <f t="shared" si="86"/>
        <v>5</v>
      </c>
      <c r="J5279" s="59" t="s">
        <v>1561</v>
      </c>
      <c r="K5279" s="61"/>
      <c r="L5279" s="62" t="s">
        <v>6737</v>
      </c>
      <c r="M5279" s="62" t="s">
        <v>5550</v>
      </c>
      <c r="N5279" s="72" t="str">
        <f>VLOOKUP(M5279,'Hulpblad KAR-parser'!A:C,2,FALSE)</f>
        <v>Soort vaartuig</v>
      </c>
      <c r="O5279" s="72" t="str">
        <f>IF(VLOOKUP(M5279,'Hulpblad KAR-parser'!A:C,3,FALSE)="","",VLOOKUP(M5279,'Hulpblad KAR-parser'!A:C,3,FALSE))</f>
        <v>Cruiseschip</v>
      </c>
      <c r="P5279" s="136" t="str">
        <f>IF(CONCATENATE(C5279,D5279)="","",VLOOKUP(CONCATENATE(C5279,D5279),Karakteristieken!AQ:AQ,1,FALSE))</f>
        <v/>
      </c>
    </row>
    <row r="5280" spans="1:16" x14ac:dyDescent="0.25">
      <c r="A5280" s="59"/>
      <c r="B5280" s="59"/>
      <c r="C5280" s="59"/>
      <c r="D5280" s="59"/>
      <c r="E5280" s="60" t="s">
        <v>11221</v>
      </c>
      <c r="F5280" s="60"/>
      <c r="G5280" s="60" t="s">
        <v>5550</v>
      </c>
      <c r="H5280" s="60"/>
      <c r="I5280" s="59">
        <f t="shared" si="86"/>
        <v>12</v>
      </c>
      <c r="J5280" s="59" t="s">
        <v>1561</v>
      </c>
      <c r="K5280" s="61"/>
      <c r="L5280" s="62" t="s">
        <v>6737</v>
      </c>
      <c r="M5280" s="62" t="s">
        <v>5550</v>
      </c>
      <c r="N5280" s="72" t="str">
        <f>VLOOKUP(M5280,'Hulpblad KAR-parser'!A:C,2,FALSE)</f>
        <v>Soort vaartuig</v>
      </c>
      <c r="O5280" s="72" t="str">
        <f>IF(VLOOKUP(M5280,'Hulpblad KAR-parser'!A:C,3,FALSE)="","",VLOOKUP(M5280,'Hulpblad KAR-parser'!A:C,3,FALSE))</f>
        <v>Cruiseschip</v>
      </c>
      <c r="P5280" s="136" t="str">
        <f>IF(CONCATENATE(C5280,D5280)="","",VLOOKUP(CONCATENATE(C5280,D5280),Karakteristieken!AQ:AQ,1,FALSE))</f>
        <v/>
      </c>
    </row>
    <row r="5281" spans="1:16" x14ac:dyDescent="0.25">
      <c r="A5281" s="59"/>
      <c r="B5281" s="59"/>
      <c r="C5281" s="59"/>
      <c r="D5281" s="59"/>
      <c r="E5281" s="60" t="s">
        <v>11222</v>
      </c>
      <c r="F5281" s="60"/>
      <c r="G5281" s="60" t="s">
        <v>5550</v>
      </c>
      <c r="H5281" s="60"/>
      <c r="I5281" s="59">
        <f t="shared" si="86"/>
        <v>6</v>
      </c>
      <c r="J5281" s="59" t="s">
        <v>1561</v>
      </c>
      <c r="K5281" s="61"/>
      <c r="L5281" s="62" t="s">
        <v>6737</v>
      </c>
      <c r="M5281" s="62" t="s">
        <v>5550</v>
      </c>
      <c r="N5281" s="72" t="str">
        <f>VLOOKUP(M5281,'Hulpblad KAR-parser'!A:C,2,FALSE)</f>
        <v>Soort vaartuig</v>
      </c>
      <c r="O5281" s="72" t="str">
        <f>IF(VLOOKUP(M5281,'Hulpblad KAR-parser'!A:C,3,FALSE)="","",VLOOKUP(M5281,'Hulpblad KAR-parser'!A:C,3,FALSE))</f>
        <v>Cruiseschip</v>
      </c>
      <c r="P5281" s="136" t="str">
        <f>IF(CONCATENATE(C5281,D5281)="","",VLOOKUP(CONCATENATE(C5281,D5281),Karakteristieken!AQ:AQ,1,FALSE))</f>
        <v/>
      </c>
    </row>
    <row r="5282" spans="1:16" x14ac:dyDescent="0.25">
      <c r="A5282" s="59">
        <v>200111086</v>
      </c>
      <c r="B5282" s="59">
        <v>200099426</v>
      </c>
      <c r="C5282" s="59" t="s">
        <v>5538</v>
      </c>
      <c r="D5282" s="59" t="s">
        <v>5551</v>
      </c>
      <c r="E5282" s="60" t="s">
        <v>5553</v>
      </c>
      <c r="F5282" s="60"/>
      <c r="G5282" s="60"/>
      <c r="H5282" s="60"/>
      <c r="I5282" s="59">
        <f t="shared" si="86"/>
        <v>30</v>
      </c>
      <c r="J5282" s="59" t="s">
        <v>1613</v>
      </c>
      <c r="K5282" s="61"/>
      <c r="L5282" s="62" t="s">
        <v>6737</v>
      </c>
      <c r="M5282" s="62" t="s">
        <v>5553</v>
      </c>
      <c r="N5282" s="72" t="str">
        <f>VLOOKUP(M5282,'Hulpblad KAR-parser'!A:C,2,FALSE)</f>
        <v>Soort vaartuig</v>
      </c>
      <c r="O5282" s="72" t="str">
        <f>IF(VLOOKUP(M5282,'Hulpblad KAR-parser'!A:C,3,FALSE)="","",VLOOKUP(M5282,'Hulpblad KAR-parser'!A:C,3,FALSE))</f>
        <v>Duw-/Sleepvaart</v>
      </c>
      <c r="P5282" s="136" t="str">
        <f>IF(CONCATENATE(C5282,D5282)="","",VLOOKUP(CONCATENATE(C5282,D5282),Karakteristieken!AQ:AQ,1,FALSE))</f>
        <v>Soort vaartuigDuw-/Sleepvaart</v>
      </c>
    </row>
    <row r="5283" spans="1:16" x14ac:dyDescent="0.25">
      <c r="A5283" s="59"/>
      <c r="B5283" s="59"/>
      <c r="C5283" s="59"/>
      <c r="D5283" s="59"/>
      <c r="E5283" s="60" t="s">
        <v>11223</v>
      </c>
      <c r="F5283" s="60"/>
      <c r="G5283" s="60" t="s">
        <v>5553</v>
      </c>
      <c r="H5283" s="60"/>
      <c r="I5283" s="59">
        <f t="shared" si="86"/>
        <v>5</v>
      </c>
      <c r="J5283" s="59" t="s">
        <v>1561</v>
      </c>
      <c r="K5283" s="61"/>
      <c r="L5283" s="62" t="s">
        <v>6737</v>
      </c>
      <c r="M5283" s="62" t="s">
        <v>5553</v>
      </c>
      <c r="N5283" s="72" t="str">
        <f>VLOOKUP(M5283,'Hulpblad KAR-parser'!A:C,2,FALSE)</f>
        <v>Soort vaartuig</v>
      </c>
      <c r="O5283" s="72" t="str">
        <f>IF(VLOOKUP(M5283,'Hulpblad KAR-parser'!A:C,3,FALSE)="","",VLOOKUP(M5283,'Hulpblad KAR-parser'!A:C,3,FALSE))</f>
        <v>Duw-/Sleepvaart</v>
      </c>
      <c r="P5283" s="136" t="str">
        <f>IF(CONCATENATE(C5283,D5283)="","",VLOOKUP(CONCATENATE(C5283,D5283),Karakteristieken!AQ:AQ,1,FALSE))</f>
        <v/>
      </c>
    </row>
    <row r="5284" spans="1:16" x14ac:dyDescent="0.25">
      <c r="A5284" s="59"/>
      <c r="B5284" s="59"/>
      <c r="C5284" s="59"/>
      <c r="D5284" s="59"/>
      <c r="E5284" s="60" t="s">
        <v>11224</v>
      </c>
      <c r="F5284" s="60"/>
      <c r="G5284" s="60" t="s">
        <v>5553</v>
      </c>
      <c r="H5284" s="60"/>
      <c r="I5284" s="59">
        <f t="shared" si="86"/>
        <v>8</v>
      </c>
      <c r="J5284" s="59" t="s">
        <v>1561</v>
      </c>
      <c r="K5284" s="61"/>
      <c r="L5284" s="62" t="s">
        <v>6737</v>
      </c>
      <c r="M5284" s="62" t="s">
        <v>5553</v>
      </c>
      <c r="N5284" s="72" t="str">
        <f>VLOOKUP(M5284,'Hulpblad KAR-parser'!A:C,2,FALSE)</f>
        <v>Soort vaartuig</v>
      </c>
      <c r="O5284" s="72" t="str">
        <f>IF(VLOOKUP(M5284,'Hulpblad KAR-parser'!A:C,3,FALSE)="","",VLOOKUP(M5284,'Hulpblad KAR-parser'!A:C,3,FALSE))</f>
        <v>Duw-/Sleepvaart</v>
      </c>
      <c r="P5284" s="136" t="str">
        <f>IF(CONCATENATE(C5284,D5284)="","",VLOOKUP(CONCATENATE(C5284,D5284),Karakteristieken!AQ:AQ,1,FALSE))</f>
        <v/>
      </c>
    </row>
    <row r="5285" spans="1:16" x14ac:dyDescent="0.25">
      <c r="A5285" s="59"/>
      <c r="B5285" s="59"/>
      <c r="C5285" s="59"/>
      <c r="D5285" s="59"/>
      <c r="E5285" s="60" t="s">
        <v>11225</v>
      </c>
      <c r="F5285" s="60"/>
      <c r="G5285" s="60" t="s">
        <v>5553</v>
      </c>
      <c r="H5285" s="60"/>
      <c r="I5285" s="59">
        <f t="shared" si="86"/>
        <v>9</v>
      </c>
      <c r="J5285" s="59" t="s">
        <v>1561</v>
      </c>
      <c r="K5285" s="61"/>
      <c r="L5285" s="62" t="s">
        <v>6737</v>
      </c>
      <c r="M5285" s="62" t="s">
        <v>5553</v>
      </c>
      <c r="N5285" s="72" t="str">
        <f>VLOOKUP(M5285,'Hulpblad KAR-parser'!A:C,2,FALSE)</f>
        <v>Soort vaartuig</v>
      </c>
      <c r="O5285" s="72" t="str">
        <f>IF(VLOOKUP(M5285,'Hulpblad KAR-parser'!A:C,3,FALSE)="","",VLOOKUP(M5285,'Hulpblad KAR-parser'!A:C,3,FALSE))</f>
        <v>Duw-/Sleepvaart</v>
      </c>
      <c r="P5285" s="136" t="str">
        <f>IF(CONCATENATE(C5285,D5285)="","",VLOOKUP(CONCATENATE(C5285,D5285),Karakteristieken!AQ:AQ,1,FALSE))</f>
        <v/>
      </c>
    </row>
    <row r="5286" spans="1:16" x14ac:dyDescent="0.25">
      <c r="A5286" s="59"/>
      <c r="B5286" s="59"/>
      <c r="C5286" s="59"/>
      <c r="D5286" s="59"/>
      <c r="E5286" s="60" t="s">
        <v>11226</v>
      </c>
      <c r="F5286" s="60"/>
      <c r="G5286" s="60" t="s">
        <v>5553</v>
      </c>
      <c r="H5286" s="60"/>
      <c r="I5286" s="59">
        <f t="shared" si="86"/>
        <v>10</v>
      </c>
      <c r="J5286" s="59" t="s">
        <v>1561</v>
      </c>
      <c r="K5286" s="61"/>
      <c r="L5286" s="62" t="s">
        <v>6737</v>
      </c>
      <c r="M5286" s="62" t="s">
        <v>5553</v>
      </c>
      <c r="N5286" s="72" t="str">
        <f>VLOOKUP(M5286,'Hulpblad KAR-parser'!A:C,2,FALSE)</f>
        <v>Soort vaartuig</v>
      </c>
      <c r="O5286" s="72" t="str">
        <f>IF(VLOOKUP(M5286,'Hulpblad KAR-parser'!A:C,3,FALSE)="","",VLOOKUP(M5286,'Hulpblad KAR-parser'!A:C,3,FALSE))</f>
        <v>Duw-/Sleepvaart</v>
      </c>
      <c r="P5286" s="136" t="str">
        <f>IF(CONCATENATE(C5286,D5286)="","",VLOOKUP(CONCATENATE(C5286,D5286),Karakteristieken!AQ:AQ,1,FALSE))</f>
        <v/>
      </c>
    </row>
    <row r="5287" spans="1:16" x14ac:dyDescent="0.25">
      <c r="A5287" s="59"/>
      <c r="B5287" s="59"/>
      <c r="C5287" s="59"/>
      <c r="D5287" s="59"/>
      <c r="E5287" s="60" t="s">
        <v>11227</v>
      </c>
      <c r="F5287" s="60"/>
      <c r="G5287" s="60" t="s">
        <v>5553</v>
      </c>
      <c r="H5287" s="60"/>
      <c r="I5287" s="59">
        <f t="shared" si="86"/>
        <v>11</v>
      </c>
      <c r="J5287" s="59" t="s">
        <v>1561</v>
      </c>
      <c r="K5287" s="61"/>
      <c r="L5287" s="62" t="s">
        <v>6737</v>
      </c>
      <c r="M5287" s="62" t="s">
        <v>5553</v>
      </c>
      <c r="N5287" s="72" t="str">
        <f>VLOOKUP(M5287,'Hulpblad KAR-parser'!A:C,2,FALSE)</f>
        <v>Soort vaartuig</v>
      </c>
      <c r="O5287" s="72" t="str">
        <f>IF(VLOOKUP(M5287,'Hulpblad KAR-parser'!A:C,3,FALSE)="","",VLOOKUP(M5287,'Hulpblad KAR-parser'!A:C,3,FALSE))</f>
        <v>Duw-/Sleepvaart</v>
      </c>
      <c r="P5287" s="136" t="str">
        <f>IF(CONCATENATE(C5287,D5287)="","",VLOOKUP(CONCATENATE(C5287,D5287),Karakteristieken!AQ:AQ,1,FALSE))</f>
        <v/>
      </c>
    </row>
    <row r="5288" spans="1:16" x14ac:dyDescent="0.25">
      <c r="A5288" s="59"/>
      <c r="B5288" s="59"/>
      <c r="C5288" s="59"/>
      <c r="D5288" s="59"/>
      <c r="E5288" s="60" t="s">
        <v>11228</v>
      </c>
      <c r="F5288" s="60"/>
      <c r="G5288" s="60" t="s">
        <v>5553</v>
      </c>
      <c r="H5288" s="60"/>
      <c r="I5288" s="59">
        <f t="shared" si="86"/>
        <v>5</v>
      </c>
      <c r="J5288" s="59" t="s">
        <v>1561</v>
      </c>
      <c r="K5288" s="61"/>
      <c r="L5288" s="62" t="s">
        <v>6737</v>
      </c>
      <c r="M5288" s="62" t="s">
        <v>5553</v>
      </c>
      <c r="N5288" s="72" t="str">
        <f>VLOOKUP(M5288,'Hulpblad KAR-parser'!A:C,2,FALSE)</f>
        <v>Soort vaartuig</v>
      </c>
      <c r="O5288" s="72" t="str">
        <f>IF(VLOOKUP(M5288,'Hulpblad KAR-parser'!A:C,3,FALSE)="","",VLOOKUP(M5288,'Hulpblad KAR-parser'!A:C,3,FALSE))</f>
        <v>Duw-/Sleepvaart</v>
      </c>
      <c r="P5288" s="136" t="str">
        <f>IF(CONCATENATE(C5288,D5288)="","",VLOOKUP(CONCATENATE(C5288,D5288),Karakteristieken!AQ:AQ,1,FALSE))</f>
        <v/>
      </c>
    </row>
    <row r="5289" spans="1:16" x14ac:dyDescent="0.25">
      <c r="A5289" s="59"/>
      <c r="B5289" s="59"/>
      <c r="C5289" s="59"/>
      <c r="D5289" s="59"/>
      <c r="E5289" s="60" t="s">
        <v>11229</v>
      </c>
      <c r="F5289" s="60"/>
      <c r="G5289" s="60" t="s">
        <v>5553</v>
      </c>
      <c r="H5289" s="60"/>
      <c r="I5289" s="59">
        <f t="shared" si="86"/>
        <v>6</v>
      </c>
      <c r="J5289" s="59" t="s">
        <v>1561</v>
      </c>
      <c r="K5289" s="61"/>
      <c r="L5289" s="62" t="s">
        <v>6737</v>
      </c>
      <c r="M5289" s="62" t="s">
        <v>5553</v>
      </c>
      <c r="N5289" s="72" t="str">
        <f>VLOOKUP(M5289,'Hulpblad KAR-parser'!A:C,2,FALSE)</f>
        <v>Soort vaartuig</v>
      </c>
      <c r="O5289" s="72" t="str">
        <f>IF(VLOOKUP(M5289,'Hulpblad KAR-parser'!A:C,3,FALSE)="","",VLOOKUP(M5289,'Hulpblad KAR-parser'!A:C,3,FALSE))</f>
        <v>Duw-/Sleepvaart</v>
      </c>
      <c r="P5289" s="136" t="str">
        <f>IF(CONCATENATE(C5289,D5289)="","",VLOOKUP(CONCATENATE(C5289,D5289),Karakteristieken!AQ:AQ,1,FALSE))</f>
        <v/>
      </c>
    </row>
    <row r="5290" spans="1:16" x14ac:dyDescent="0.25">
      <c r="A5290" s="59">
        <v>200111087</v>
      </c>
      <c r="B5290" s="59">
        <v>200099427</v>
      </c>
      <c r="C5290" s="59" t="s">
        <v>5538</v>
      </c>
      <c r="D5290" s="59" t="s">
        <v>5554</v>
      </c>
      <c r="E5290" s="60" t="s">
        <v>5556</v>
      </c>
      <c r="F5290" s="60"/>
      <c r="G5290" s="60"/>
      <c r="H5290" s="60"/>
      <c r="I5290" s="59">
        <f t="shared" si="86"/>
        <v>22</v>
      </c>
      <c r="J5290" s="59" t="s">
        <v>1613</v>
      </c>
      <c r="K5290" s="61"/>
      <c r="L5290" s="62" t="s">
        <v>6737</v>
      </c>
      <c r="M5290" s="62" t="s">
        <v>5556</v>
      </c>
      <c r="N5290" s="72" t="str">
        <f>VLOOKUP(M5290,'Hulpblad KAR-parser'!A:C,2,FALSE)</f>
        <v>Soort vaartuig</v>
      </c>
      <c r="O5290" s="72" t="str">
        <f>IF(VLOOKUP(M5290,'Hulpblad KAR-parser'!A:C,3,FALSE)="","",VLOOKUP(M5290,'Hulpblad KAR-parser'!A:C,3,FALSE))</f>
        <v>Jetski</v>
      </c>
      <c r="P5290" s="136" t="str">
        <f>IF(CONCATENATE(C5290,D5290)="","",VLOOKUP(CONCATENATE(C5290,D5290),Karakteristieken!AQ:AQ,1,FALSE))</f>
        <v>Soort vaartuigJetski</v>
      </c>
    </row>
    <row r="5291" spans="1:16" x14ac:dyDescent="0.25">
      <c r="A5291" s="59"/>
      <c r="B5291" s="59"/>
      <c r="C5291" s="59"/>
      <c r="D5291" s="59"/>
      <c r="E5291" s="60" t="s">
        <v>11230</v>
      </c>
      <c r="F5291" s="60"/>
      <c r="G5291" s="60" t="s">
        <v>5556</v>
      </c>
      <c r="H5291" s="60"/>
      <c r="I5291" s="59">
        <f t="shared" si="86"/>
        <v>7</v>
      </c>
      <c r="J5291" s="59" t="s">
        <v>1561</v>
      </c>
      <c r="K5291" s="61"/>
      <c r="L5291" s="62" t="s">
        <v>6737</v>
      </c>
      <c r="M5291" s="62" t="s">
        <v>5556</v>
      </c>
      <c r="N5291" s="72" t="str">
        <f>VLOOKUP(M5291,'Hulpblad KAR-parser'!A:C,2,FALSE)</f>
        <v>Soort vaartuig</v>
      </c>
      <c r="O5291" s="72" t="str">
        <f>IF(VLOOKUP(M5291,'Hulpblad KAR-parser'!A:C,3,FALSE)="","",VLOOKUP(M5291,'Hulpblad KAR-parser'!A:C,3,FALSE))</f>
        <v>Jetski</v>
      </c>
      <c r="P5291" s="136" t="str">
        <f>IF(CONCATENATE(C5291,D5291)="","",VLOOKUP(CONCATENATE(C5291,D5291),Karakteristieken!AQ:AQ,1,FALSE))</f>
        <v/>
      </c>
    </row>
    <row r="5292" spans="1:16" x14ac:dyDescent="0.25">
      <c r="A5292" s="59"/>
      <c r="B5292" s="59"/>
      <c r="C5292" s="59"/>
      <c r="D5292" s="59"/>
      <c r="E5292" s="60" t="s">
        <v>11231</v>
      </c>
      <c r="F5292" s="60"/>
      <c r="G5292" s="60" t="s">
        <v>5556</v>
      </c>
      <c r="H5292" s="60"/>
      <c r="I5292" s="59">
        <f t="shared" si="86"/>
        <v>6</v>
      </c>
      <c r="J5292" s="59" t="s">
        <v>1561</v>
      </c>
      <c r="K5292" s="61"/>
      <c r="L5292" s="62" t="s">
        <v>6737</v>
      </c>
      <c r="M5292" s="62" t="s">
        <v>5556</v>
      </c>
      <c r="N5292" s="72" t="str">
        <f>VLOOKUP(M5292,'Hulpblad KAR-parser'!A:C,2,FALSE)</f>
        <v>Soort vaartuig</v>
      </c>
      <c r="O5292" s="72" t="str">
        <f>IF(VLOOKUP(M5292,'Hulpblad KAR-parser'!A:C,3,FALSE)="","",VLOOKUP(M5292,'Hulpblad KAR-parser'!A:C,3,FALSE))</f>
        <v>Jetski</v>
      </c>
      <c r="P5292" s="136" t="str">
        <f>IF(CONCATENATE(C5292,D5292)="","",VLOOKUP(CONCATENATE(C5292,D5292),Karakteristieken!AQ:AQ,1,FALSE))</f>
        <v/>
      </c>
    </row>
    <row r="5293" spans="1:16" x14ac:dyDescent="0.25">
      <c r="A5293" s="59">
        <v>200111088</v>
      </c>
      <c r="B5293" s="59">
        <v>200099428</v>
      </c>
      <c r="C5293" s="59" t="s">
        <v>5538</v>
      </c>
      <c r="D5293" s="59" t="s">
        <v>5557</v>
      </c>
      <c r="E5293" s="60" t="s">
        <v>5559</v>
      </c>
      <c r="F5293" s="60"/>
      <c r="G5293" s="60"/>
      <c r="H5293" s="60"/>
      <c r="I5293" s="59">
        <f t="shared" si="86"/>
        <v>29</v>
      </c>
      <c r="J5293" s="59" t="s">
        <v>1613</v>
      </c>
      <c r="K5293" s="61"/>
      <c r="L5293" s="62" t="s">
        <v>6737</v>
      </c>
      <c r="M5293" s="62" t="s">
        <v>5559</v>
      </c>
      <c r="N5293" s="72" t="str">
        <f>VLOOKUP(M5293,'Hulpblad KAR-parser'!A:C,2,FALSE)</f>
        <v>Soort vaartuig</v>
      </c>
      <c r="O5293" s="72" t="str">
        <f>IF(VLOOKUP(M5293,'Hulpblad KAR-parser'!A:C,3,FALSE)="","",VLOOKUP(M5293,'Hulpblad KAR-parser'!A:C,3,FALSE))</f>
        <v>Kano/Roeiboot</v>
      </c>
      <c r="P5293" s="136" t="str">
        <f>IF(CONCATENATE(C5293,D5293)="","",VLOOKUP(CONCATENATE(C5293,D5293),Karakteristieken!AQ:AQ,1,FALSE))</f>
        <v>Soort vaartuigKano/Roeiboot</v>
      </c>
    </row>
    <row r="5294" spans="1:16" x14ac:dyDescent="0.25">
      <c r="A5294" s="59"/>
      <c r="B5294" s="59"/>
      <c r="C5294" s="59"/>
      <c r="D5294" s="59"/>
      <c r="E5294" s="60" t="s">
        <v>11232</v>
      </c>
      <c r="F5294" s="60"/>
      <c r="G5294" s="60" t="s">
        <v>5559</v>
      </c>
      <c r="H5294" s="60"/>
      <c r="I5294" s="59">
        <f t="shared" ref="I5294:I5357" si="87">LEN(E5294)</f>
        <v>5</v>
      </c>
      <c r="J5294" s="59" t="s">
        <v>1561</v>
      </c>
      <c r="K5294" s="61"/>
      <c r="L5294" s="62" t="s">
        <v>6737</v>
      </c>
      <c r="M5294" s="62" t="s">
        <v>5559</v>
      </c>
      <c r="N5294" s="72" t="str">
        <f>VLOOKUP(M5294,'Hulpblad KAR-parser'!A:C,2,FALSE)</f>
        <v>Soort vaartuig</v>
      </c>
      <c r="O5294" s="72" t="str">
        <f>IF(VLOOKUP(M5294,'Hulpblad KAR-parser'!A:C,3,FALSE)="","",VLOOKUP(M5294,'Hulpblad KAR-parser'!A:C,3,FALSE))</f>
        <v>Kano/Roeiboot</v>
      </c>
      <c r="P5294" s="136" t="str">
        <f>IF(CONCATENATE(C5294,D5294)="","",VLOOKUP(CONCATENATE(C5294,D5294),Karakteristieken!AQ:AQ,1,FALSE))</f>
        <v/>
      </c>
    </row>
    <row r="5295" spans="1:16" x14ac:dyDescent="0.25">
      <c r="A5295" s="59"/>
      <c r="B5295" s="59"/>
      <c r="C5295" s="59"/>
      <c r="D5295" s="59"/>
      <c r="E5295" s="60" t="s">
        <v>11233</v>
      </c>
      <c r="F5295" s="60"/>
      <c r="G5295" s="60" t="s">
        <v>5559</v>
      </c>
      <c r="H5295" s="60"/>
      <c r="I5295" s="59">
        <f t="shared" si="87"/>
        <v>5</v>
      </c>
      <c r="J5295" s="59" t="s">
        <v>1561</v>
      </c>
      <c r="K5295" s="61"/>
      <c r="L5295" s="62" t="s">
        <v>6737</v>
      </c>
      <c r="M5295" s="62" t="s">
        <v>5559</v>
      </c>
      <c r="N5295" s="72" t="str">
        <f>VLOOKUP(M5295,'Hulpblad KAR-parser'!A:C,2,FALSE)</f>
        <v>Soort vaartuig</v>
      </c>
      <c r="O5295" s="72" t="str">
        <f>IF(VLOOKUP(M5295,'Hulpblad KAR-parser'!A:C,3,FALSE)="","",VLOOKUP(M5295,'Hulpblad KAR-parser'!A:C,3,FALSE))</f>
        <v>Kano/Roeiboot</v>
      </c>
      <c r="P5295" s="136" t="str">
        <f>IF(CONCATENATE(C5295,D5295)="","",VLOOKUP(CONCATENATE(C5295,D5295),Karakteristieken!AQ:AQ,1,FALSE))</f>
        <v/>
      </c>
    </row>
    <row r="5296" spans="1:16" x14ac:dyDescent="0.25">
      <c r="A5296" s="59"/>
      <c r="B5296" s="59"/>
      <c r="C5296" s="59"/>
      <c r="D5296" s="59"/>
      <c r="E5296" s="60" t="s">
        <v>11234</v>
      </c>
      <c r="F5296" s="60"/>
      <c r="G5296" s="60" t="s">
        <v>5559</v>
      </c>
      <c r="H5296" s="60"/>
      <c r="I5296" s="59">
        <f t="shared" si="87"/>
        <v>9</v>
      </c>
      <c r="J5296" s="59" t="s">
        <v>1561</v>
      </c>
      <c r="K5296" s="61"/>
      <c r="L5296" s="62" t="s">
        <v>6737</v>
      </c>
      <c r="M5296" s="62" t="s">
        <v>5559</v>
      </c>
      <c r="N5296" s="72" t="str">
        <f>VLOOKUP(M5296,'Hulpblad KAR-parser'!A:C,2,FALSE)</f>
        <v>Soort vaartuig</v>
      </c>
      <c r="O5296" s="72" t="str">
        <f>IF(VLOOKUP(M5296,'Hulpblad KAR-parser'!A:C,3,FALSE)="","",VLOOKUP(M5296,'Hulpblad KAR-parser'!A:C,3,FALSE))</f>
        <v>Kano/Roeiboot</v>
      </c>
      <c r="P5296" s="136" t="str">
        <f>IF(CONCATENATE(C5296,D5296)="","",VLOOKUP(CONCATENATE(C5296,D5296),Karakteristieken!AQ:AQ,1,FALSE))</f>
        <v/>
      </c>
    </row>
    <row r="5297" spans="1:16" x14ac:dyDescent="0.25">
      <c r="A5297" s="59"/>
      <c r="B5297" s="59"/>
      <c r="C5297" s="59"/>
      <c r="D5297" s="59"/>
      <c r="E5297" s="60" t="s">
        <v>11235</v>
      </c>
      <c r="F5297" s="60"/>
      <c r="G5297" s="60" t="s">
        <v>5559</v>
      </c>
      <c r="H5297" s="60"/>
      <c r="I5297" s="59">
        <f t="shared" si="87"/>
        <v>6</v>
      </c>
      <c r="J5297" s="59" t="s">
        <v>1561</v>
      </c>
      <c r="K5297" s="61"/>
      <c r="L5297" s="62" t="s">
        <v>6737</v>
      </c>
      <c r="M5297" s="62" t="s">
        <v>5559</v>
      </c>
      <c r="N5297" s="72" t="str">
        <f>VLOOKUP(M5297,'Hulpblad KAR-parser'!A:C,2,FALSE)</f>
        <v>Soort vaartuig</v>
      </c>
      <c r="O5297" s="72" t="str">
        <f>IF(VLOOKUP(M5297,'Hulpblad KAR-parser'!A:C,3,FALSE)="","",VLOOKUP(M5297,'Hulpblad KAR-parser'!A:C,3,FALSE))</f>
        <v>Kano/Roeiboot</v>
      </c>
      <c r="P5297" s="136" t="str">
        <f>IF(CONCATENATE(C5297,D5297)="","",VLOOKUP(CONCATENATE(C5297,D5297),Karakteristieken!AQ:AQ,1,FALSE))</f>
        <v/>
      </c>
    </row>
    <row r="5298" spans="1:16" x14ac:dyDescent="0.25">
      <c r="A5298" s="59">
        <v>200111089</v>
      </c>
      <c r="B5298" s="59">
        <v>200099429</v>
      </c>
      <c r="C5298" s="59" t="s">
        <v>5538</v>
      </c>
      <c r="D5298" s="59" t="s">
        <v>5076</v>
      </c>
      <c r="E5298" s="60" t="s">
        <v>5561</v>
      </c>
      <c r="F5298" s="60"/>
      <c r="G5298" s="60"/>
      <c r="H5298" s="60"/>
      <c r="I5298" s="59">
        <f t="shared" si="87"/>
        <v>24</v>
      </c>
      <c r="J5298" s="59" t="s">
        <v>1613</v>
      </c>
      <c r="K5298" s="61"/>
      <c r="L5298" s="62" t="s">
        <v>6737</v>
      </c>
      <c r="M5298" s="62" t="s">
        <v>5561</v>
      </c>
      <c r="N5298" s="72" t="str">
        <f>VLOOKUP(M5298,'Hulpblad KAR-parser'!A:C,2,FALSE)</f>
        <v>Soort vaartuig</v>
      </c>
      <c r="O5298" s="72" t="str">
        <f>IF(VLOOKUP(M5298,'Hulpblad KAR-parser'!A:C,3,FALSE)="","",VLOOKUP(M5298,'Hulpblad KAR-parser'!A:C,3,FALSE))</f>
        <v>Militair</v>
      </c>
      <c r="P5298" s="136" t="str">
        <f>IF(CONCATENATE(C5298,D5298)="","",VLOOKUP(CONCATENATE(C5298,D5298),Karakteristieken!AQ:AQ,1,FALSE))</f>
        <v>Soort vaartuigMilitair</v>
      </c>
    </row>
    <row r="5299" spans="1:16" x14ac:dyDescent="0.25">
      <c r="A5299" s="59"/>
      <c r="B5299" s="59"/>
      <c r="C5299" s="59"/>
      <c r="D5299" s="59"/>
      <c r="E5299" s="60" t="s">
        <v>11236</v>
      </c>
      <c r="F5299" s="60"/>
      <c r="G5299" s="60" t="s">
        <v>5561</v>
      </c>
      <c r="H5299" s="60"/>
      <c r="I5299" s="59">
        <f t="shared" si="87"/>
        <v>17</v>
      </c>
      <c r="J5299" s="59" t="s">
        <v>1561</v>
      </c>
      <c r="K5299" s="61"/>
      <c r="L5299" s="62" t="s">
        <v>6737</v>
      </c>
      <c r="M5299" s="62" t="s">
        <v>5561</v>
      </c>
      <c r="N5299" s="72" t="str">
        <f>VLOOKUP(M5299,'Hulpblad KAR-parser'!A:C,2,FALSE)</f>
        <v>Soort vaartuig</v>
      </c>
      <c r="O5299" s="72" t="str">
        <f>IF(VLOOKUP(M5299,'Hulpblad KAR-parser'!A:C,3,FALSE)="","",VLOOKUP(M5299,'Hulpblad KAR-parser'!A:C,3,FALSE))</f>
        <v>Militair</v>
      </c>
      <c r="P5299" s="136" t="str">
        <f>IF(CONCATENATE(C5299,D5299)="","",VLOOKUP(CONCATENATE(C5299,D5299),Karakteristieken!AQ:AQ,1,FALSE))</f>
        <v/>
      </c>
    </row>
    <row r="5300" spans="1:16" x14ac:dyDescent="0.25">
      <c r="A5300" s="59"/>
      <c r="B5300" s="59"/>
      <c r="C5300" s="59"/>
      <c r="D5300" s="59"/>
      <c r="E5300" s="60" t="s">
        <v>11237</v>
      </c>
      <c r="F5300" s="60"/>
      <c r="G5300" s="60" t="s">
        <v>5561</v>
      </c>
      <c r="H5300" s="60"/>
      <c r="I5300" s="59">
        <f t="shared" si="87"/>
        <v>5</v>
      </c>
      <c r="J5300" s="59" t="s">
        <v>1561</v>
      </c>
      <c r="K5300" s="61"/>
      <c r="L5300" s="62" t="s">
        <v>6737</v>
      </c>
      <c r="M5300" s="62" t="s">
        <v>5561</v>
      </c>
      <c r="N5300" s="72" t="str">
        <f>VLOOKUP(M5300,'Hulpblad KAR-parser'!A:C,2,FALSE)</f>
        <v>Soort vaartuig</v>
      </c>
      <c r="O5300" s="72" t="str">
        <f>IF(VLOOKUP(M5300,'Hulpblad KAR-parser'!A:C,3,FALSE)="","",VLOOKUP(M5300,'Hulpblad KAR-parser'!A:C,3,FALSE))</f>
        <v>Militair</v>
      </c>
      <c r="P5300" s="136" t="str">
        <f>IF(CONCATENATE(C5300,D5300)="","",VLOOKUP(CONCATENATE(C5300,D5300),Karakteristieken!AQ:AQ,1,FALSE))</f>
        <v/>
      </c>
    </row>
    <row r="5301" spans="1:16" x14ac:dyDescent="0.25">
      <c r="A5301" s="59"/>
      <c r="B5301" s="59"/>
      <c r="C5301" s="59"/>
      <c r="D5301" s="59"/>
      <c r="E5301" s="60" t="s">
        <v>11238</v>
      </c>
      <c r="F5301" s="60"/>
      <c r="G5301" s="60" t="s">
        <v>5561</v>
      </c>
      <c r="H5301" s="60"/>
      <c r="I5301" s="59">
        <f t="shared" si="87"/>
        <v>18</v>
      </c>
      <c r="J5301" s="59" t="s">
        <v>1561</v>
      </c>
      <c r="K5301" s="61"/>
      <c r="L5301" s="62" t="s">
        <v>6737</v>
      </c>
      <c r="M5301" s="62" t="s">
        <v>5561</v>
      </c>
      <c r="N5301" s="72" t="str">
        <f>VLOOKUP(M5301,'Hulpblad KAR-parser'!A:C,2,FALSE)</f>
        <v>Soort vaartuig</v>
      </c>
      <c r="O5301" s="72" t="str">
        <f>IF(VLOOKUP(M5301,'Hulpblad KAR-parser'!A:C,3,FALSE)="","",VLOOKUP(M5301,'Hulpblad KAR-parser'!A:C,3,FALSE))</f>
        <v>Militair</v>
      </c>
      <c r="P5301" s="136" t="str">
        <f>IF(CONCATENATE(C5301,D5301)="","",VLOOKUP(CONCATENATE(C5301,D5301),Karakteristieken!AQ:AQ,1,FALSE))</f>
        <v/>
      </c>
    </row>
    <row r="5302" spans="1:16" x14ac:dyDescent="0.25">
      <c r="A5302" s="59"/>
      <c r="B5302" s="59"/>
      <c r="C5302" s="59"/>
      <c r="D5302" s="59"/>
      <c r="E5302" s="60" t="s">
        <v>11239</v>
      </c>
      <c r="F5302" s="60"/>
      <c r="G5302" s="60" t="s">
        <v>5561</v>
      </c>
      <c r="H5302" s="60"/>
      <c r="I5302" s="59">
        <f t="shared" si="87"/>
        <v>5</v>
      </c>
      <c r="J5302" s="59" t="s">
        <v>1561</v>
      </c>
      <c r="K5302" s="61"/>
      <c r="L5302" s="62" t="s">
        <v>6737</v>
      </c>
      <c r="M5302" s="62" t="s">
        <v>5561</v>
      </c>
      <c r="N5302" s="72" t="str">
        <f>VLOOKUP(M5302,'Hulpblad KAR-parser'!A:C,2,FALSE)</f>
        <v>Soort vaartuig</v>
      </c>
      <c r="O5302" s="72" t="str">
        <f>IF(VLOOKUP(M5302,'Hulpblad KAR-parser'!A:C,3,FALSE)="","",VLOOKUP(M5302,'Hulpblad KAR-parser'!A:C,3,FALSE))</f>
        <v>Militair</v>
      </c>
      <c r="P5302" s="136" t="str">
        <f>IF(CONCATENATE(C5302,D5302)="","",VLOOKUP(CONCATENATE(C5302,D5302),Karakteristieken!AQ:AQ,1,FALSE))</f>
        <v/>
      </c>
    </row>
    <row r="5303" spans="1:16" x14ac:dyDescent="0.25">
      <c r="A5303" s="59"/>
      <c r="B5303" s="59"/>
      <c r="C5303" s="59"/>
      <c r="D5303" s="59"/>
      <c r="E5303" s="60" t="s">
        <v>11240</v>
      </c>
      <c r="F5303" s="60"/>
      <c r="G5303" s="60" t="s">
        <v>5561</v>
      </c>
      <c r="H5303" s="60"/>
      <c r="I5303" s="59">
        <f t="shared" si="87"/>
        <v>6</v>
      </c>
      <c r="J5303" s="59" t="s">
        <v>1561</v>
      </c>
      <c r="K5303" s="61"/>
      <c r="L5303" s="62" t="s">
        <v>6737</v>
      </c>
      <c r="M5303" s="62" t="s">
        <v>5561</v>
      </c>
      <c r="N5303" s="72" t="str">
        <f>VLOOKUP(M5303,'Hulpblad KAR-parser'!A:C,2,FALSE)</f>
        <v>Soort vaartuig</v>
      </c>
      <c r="O5303" s="72" t="str">
        <f>IF(VLOOKUP(M5303,'Hulpblad KAR-parser'!A:C,3,FALSE)="","",VLOOKUP(M5303,'Hulpblad KAR-parser'!A:C,3,FALSE))</f>
        <v>Militair</v>
      </c>
      <c r="P5303" s="136" t="str">
        <f>IF(CONCATENATE(C5303,D5303)="","",VLOOKUP(CONCATENATE(C5303,D5303),Karakteristieken!AQ:AQ,1,FALSE))</f>
        <v/>
      </c>
    </row>
    <row r="5304" spans="1:16" x14ac:dyDescent="0.25">
      <c r="A5304" s="59">
        <v>200111090</v>
      </c>
      <c r="B5304" s="59">
        <v>200099430</v>
      </c>
      <c r="C5304" s="59" t="s">
        <v>5538</v>
      </c>
      <c r="D5304" s="59" t="s">
        <v>5562</v>
      </c>
      <c r="E5304" s="60" t="s">
        <v>5564</v>
      </c>
      <c r="F5304" s="60"/>
      <c r="G5304" s="60"/>
      <c r="H5304" s="60"/>
      <c r="I5304" s="59">
        <f t="shared" si="87"/>
        <v>24</v>
      </c>
      <c r="J5304" s="59" t="s">
        <v>1613</v>
      </c>
      <c r="K5304" s="61"/>
      <c r="L5304" s="62" t="s">
        <v>6737</v>
      </c>
      <c r="M5304" s="62" t="s">
        <v>5564</v>
      </c>
      <c r="N5304" s="72" t="str">
        <f>VLOOKUP(M5304,'Hulpblad KAR-parser'!A:C,2,FALSE)</f>
        <v>Soort vaartuig</v>
      </c>
      <c r="O5304" s="72" t="str">
        <f>IF(VLOOKUP(M5304,'Hulpblad KAR-parser'!A:C,3,FALSE)="","",VLOOKUP(M5304,'Hulpblad KAR-parser'!A:C,3,FALSE))</f>
        <v>Offshore platform</v>
      </c>
      <c r="P5304" s="136" t="str">
        <f>IF(CONCATENATE(C5304,D5304)="","",VLOOKUP(CONCATENATE(C5304,D5304),Karakteristieken!AQ:AQ,1,FALSE))</f>
        <v>Soort vaartuigOffshore platform</v>
      </c>
    </row>
    <row r="5305" spans="1:16" x14ac:dyDescent="0.25">
      <c r="A5305" s="59"/>
      <c r="B5305" s="59"/>
      <c r="C5305" s="59"/>
      <c r="D5305" s="59"/>
      <c r="E5305" s="60" t="s">
        <v>11241</v>
      </c>
      <c r="F5305" s="60"/>
      <c r="G5305" s="60" t="s">
        <v>5564</v>
      </c>
      <c r="H5305" s="60"/>
      <c r="I5305" s="59">
        <f t="shared" si="87"/>
        <v>18</v>
      </c>
      <c r="J5305" s="59" t="s">
        <v>1561</v>
      </c>
      <c r="K5305" s="61"/>
      <c r="L5305" s="62" t="s">
        <v>6737</v>
      </c>
      <c r="M5305" s="62" t="s">
        <v>5564</v>
      </c>
      <c r="N5305" s="72" t="str">
        <f>VLOOKUP(M5305,'Hulpblad KAR-parser'!A:C,2,FALSE)</f>
        <v>Soort vaartuig</v>
      </c>
      <c r="O5305" s="72" t="str">
        <f>IF(VLOOKUP(M5305,'Hulpblad KAR-parser'!A:C,3,FALSE)="","",VLOOKUP(M5305,'Hulpblad KAR-parser'!A:C,3,FALSE))</f>
        <v>Offshore platform</v>
      </c>
      <c r="P5305" s="136" t="str">
        <f>IF(CONCATENATE(C5305,D5305)="","",VLOOKUP(CONCATENATE(C5305,D5305),Karakteristieken!AQ:AQ,1,FALSE))</f>
        <v/>
      </c>
    </row>
    <row r="5306" spans="1:16" x14ac:dyDescent="0.25">
      <c r="A5306" s="59"/>
      <c r="B5306" s="59"/>
      <c r="C5306" s="59"/>
      <c r="D5306" s="59"/>
      <c r="E5306" s="60" t="s">
        <v>11242</v>
      </c>
      <c r="F5306" s="60"/>
      <c r="G5306" s="60" t="s">
        <v>5564</v>
      </c>
      <c r="H5306" s="60"/>
      <c r="I5306" s="59">
        <f t="shared" si="87"/>
        <v>5</v>
      </c>
      <c r="J5306" s="59" t="s">
        <v>1561</v>
      </c>
      <c r="K5306" s="61"/>
      <c r="L5306" s="62" t="s">
        <v>6737</v>
      </c>
      <c r="M5306" s="62" t="s">
        <v>5564</v>
      </c>
      <c r="N5306" s="72" t="str">
        <f>VLOOKUP(M5306,'Hulpblad KAR-parser'!A:C,2,FALSE)</f>
        <v>Soort vaartuig</v>
      </c>
      <c r="O5306" s="72" t="str">
        <f>IF(VLOOKUP(M5306,'Hulpblad KAR-parser'!A:C,3,FALSE)="","",VLOOKUP(M5306,'Hulpblad KAR-parser'!A:C,3,FALSE))</f>
        <v>Offshore platform</v>
      </c>
      <c r="P5306" s="136" t="str">
        <f>IF(CONCATENATE(C5306,D5306)="","",VLOOKUP(CONCATENATE(C5306,D5306),Karakteristieken!AQ:AQ,1,FALSE))</f>
        <v/>
      </c>
    </row>
    <row r="5307" spans="1:16" x14ac:dyDescent="0.25">
      <c r="A5307" s="59"/>
      <c r="B5307" s="59"/>
      <c r="C5307" s="59"/>
      <c r="D5307" s="59"/>
      <c r="E5307" s="60" t="s">
        <v>11243</v>
      </c>
      <c r="F5307" s="60"/>
      <c r="G5307" s="60" t="s">
        <v>5564</v>
      </c>
      <c r="H5307" s="60"/>
      <c r="I5307" s="59">
        <f t="shared" si="87"/>
        <v>6</v>
      </c>
      <c r="J5307" s="59" t="s">
        <v>1561</v>
      </c>
      <c r="K5307" s="61"/>
      <c r="L5307" s="62" t="s">
        <v>6737</v>
      </c>
      <c r="M5307" s="62" t="s">
        <v>5564</v>
      </c>
      <c r="N5307" s="72" t="str">
        <f>VLOOKUP(M5307,'Hulpblad KAR-parser'!A:C,2,FALSE)</f>
        <v>Soort vaartuig</v>
      </c>
      <c r="O5307" s="72" t="str">
        <f>IF(VLOOKUP(M5307,'Hulpblad KAR-parser'!A:C,3,FALSE)="","",VLOOKUP(M5307,'Hulpblad KAR-parser'!A:C,3,FALSE))</f>
        <v>Offshore platform</v>
      </c>
      <c r="P5307" s="136" t="str">
        <f>IF(CONCATENATE(C5307,D5307)="","",VLOOKUP(CONCATENATE(C5307,D5307),Karakteristieken!AQ:AQ,1,FALSE))</f>
        <v/>
      </c>
    </row>
    <row r="5308" spans="1:16" x14ac:dyDescent="0.25">
      <c r="A5308" s="59">
        <v>200111091</v>
      </c>
      <c r="B5308" s="59">
        <v>200099431</v>
      </c>
      <c r="C5308" s="59" t="s">
        <v>5538</v>
      </c>
      <c r="D5308" s="59" t="s">
        <v>5565</v>
      </c>
      <c r="E5308" s="60" t="s">
        <v>5567</v>
      </c>
      <c r="F5308" s="60"/>
      <c r="G5308" s="60"/>
      <c r="H5308" s="60"/>
      <c r="I5308" s="59">
        <f t="shared" si="87"/>
        <v>25</v>
      </c>
      <c r="J5308" s="59" t="s">
        <v>1613</v>
      </c>
      <c r="K5308" s="61"/>
      <c r="L5308" s="62" t="s">
        <v>6737</v>
      </c>
      <c r="M5308" s="62" t="s">
        <v>5567</v>
      </c>
      <c r="N5308" s="72" t="str">
        <f>VLOOKUP(M5308,'Hulpblad KAR-parser'!A:C,2,FALSE)</f>
        <v>Soort vaartuig</v>
      </c>
      <c r="O5308" s="72" t="str">
        <f>IF(VLOOKUP(M5308,'Hulpblad KAR-parser'!A:C,3,FALSE)="","",VLOOKUP(M5308,'Hulpblad KAR-parser'!A:C,3,FALSE))</f>
        <v>Partyboot</v>
      </c>
      <c r="P5308" s="136" t="str">
        <f>IF(CONCATENATE(C5308,D5308)="","",VLOOKUP(CONCATENATE(C5308,D5308),Karakteristieken!AQ:AQ,1,FALSE))</f>
        <v>Soort vaartuigPartyboot</v>
      </c>
    </row>
    <row r="5309" spans="1:16" x14ac:dyDescent="0.25">
      <c r="A5309" s="59"/>
      <c r="B5309" s="59"/>
      <c r="C5309" s="59"/>
      <c r="D5309" s="59"/>
      <c r="E5309" s="60" t="s">
        <v>11244</v>
      </c>
      <c r="F5309" s="60"/>
      <c r="G5309" s="60" t="s">
        <v>5567</v>
      </c>
      <c r="H5309" s="60"/>
      <c r="I5309" s="59">
        <f t="shared" si="87"/>
        <v>10</v>
      </c>
      <c r="J5309" s="59" t="s">
        <v>1561</v>
      </c>
      <c r="K5309" s="61"/>
      <c r="L5309" s="62" t="s">
        <v>6737</v>
      </c>
      <c r="M5309" s="62" t="s">
        <v>5567</v>
      </c>
      <c r="N5309" s="72" t="str">
        <f>VLOOKUP(M5309,'Hulpblad KAR-parser'!A:C,2,FALSE)</f>
        <v>Soort vaartuig</v>
      </c>
      <c r="O5309" s="72" t="str">
        <f>IF(VLOOKUP(M5309,'Hulpblad KAR-parser'!A:C,3,FALSE)="","",VLOOKUP(M5309,'Hulpblad KAR-parser'!A:C,3,FALSE))</f>
        <v>Partyboot</v>
      </c>
      <c r="P5309" s="136" t="str">
        <f>IF(CONCATENATE(C5309,D5309)="","",VLOOKUP(CONCATENATE(C5309,D5309),Karakteristieken!AQ:AQ,1,FALSE))</f>
        <v/>
      </c>
    </row>
    <row r="5310" spans="1:16" x14ac:dyDescent="0.25">
      <c r="A5310" s="59"/>
      <c r="B5310" s="59"/>
      <c r="C5310" s="59"/>
      <c r="D5310" s="59"/>
      <c r="E5310" s="60" t="s">
        <v>11245</v>
      </c>
      <c r="F5310" s="60"/>
      <c r="G5310" s="60" t="s">
        <v>5567</v>
      </c>
      <c r="H5310" s="60"/>
      <c r="I5310" s="59">
        <f t="shared" si="87"/>
        <v>5</v>
      </c>
      <c r="J5310" s="59" t="s">
        <v>1561</v>
      </c>
      <c r="K5310" s="61"/>
      <c r="L5310" s="62" t="s">
        <v>6737</v>
      </c>
      <c r="M5310" s="62" t="s">
        <v>5567</v>
      </c>
      <c r="N5310" s="72" t="str">
        <f>VLOOKUP(M5310,'Hulpblad KAR-parser'!A:C,2,FALSE)</f>
        <v>Soort vaartuig</v>
      </c>
      <c r="O5310" s="72" t="str">
        <f>IF(VLOOKUP(M5310,'Hulpblad KAR-parser'!A:C,3,FALSE)="","",VLOOKUP(M5310,'Hulpblad KAR-parser'!A:C,3,FALSE))</f>
        <v>Partyboot</v>
      </c>
      <c r="P5310" s="136" t="str">
        <f>IF(CONCATENATE(C5310,D5310)="","",VLOOKUP(CONCATENATE(C5310,D5310),Karakteristieken!AQ:AQ,1,FALSE))</f>
        <v/>
      </c>
    </row>
    <row r="5311" spans="1:16" x14ac:dyDescent="0.25">
      <c r="A5311" s="59"/>
      <c r="B5311" s="59"/>
      <c r="C5311" s="59"/>
      <c r="D5311" s="59"/>
      <c r="E5311" s="60" t="s">
        <v>11246</v>
      </c>
      <c r="F5311" s="60"/>
      <c r="G5311" s="60" t="s">
        <v>5567</v>
      </c>
      <c r="H5311" s="60"/>
      <c r="I5311" s="59">
        <f t="shared" si="87"/>
        <v>6</v>
      </c>
      <c r="J5311" s="59" t="s">
        <v>1561</v>
      </c>
      <c r="K5311" s="61"/>
      <c r="L5311" s="62" t="s">
        <v>6737</v>
      </c>
      <c r="M5311" s="62" t="s">
        <v>5567</v>
      </c>
      <c r="N5311" s="72" t="str">
        <f>VLOOKUP(M5311,'Hulpblad KAR-parser'!A:C,2,FALSE)</f>
        <v>Soort vaartuig</v>
      </c>
      <c r="O5311" s="72" t="str">
        <f>IF(VLOOKUP(M5311,'Hulpblad KAR-parser'!A:C,3,FALSE)="","",VLOOKUP(M5311,'Hulpblad KAR-parser'!A:C,3,FALSE))</f>
        <v>Partyboot</v>
      </c>
      <c r="P5311" s="136" t="str">
        <f>IF(CONCATENATE(C5311,D5311)="","",VLOOKUP(CONCATENATE(C5311,D5311),Karakteristieken!AQ:AQ,1,FALSE))</f>
        <v/>
      </c>
    </row>
    <row r="5312" spans="1:16" x14ac:dyDescent="0.25">
      <c r="A5312" s="59">
        <v>200111092</v>
      </c>
      <c r="B5312" s="59">
        <v>200099432</v>
      </c>
      <c r="C5312" s="59" t="s">
        <v>5538</v>
      </c>
      <c r="D5312" s="59" t="s">
        <v>5568</v>
      </c>
      <c r="E5312" s="60" t="s">
        <v>5570</v>
      </c>
      <c r="F5312" s="60"/>
      <c r="G5312" s="60"/>
      <c r="H5312" s="60"/>
      <c r="I5312" s="59">
        <f t="shared" si="87"/>
        <v>26</v>
      </c>
      <c r="J5312" s="59" t="s">
        <v>1613</v>
      </c>
      <c r="K5312" s="61"/>
      <c r="L5312" s="62" t="s">
        <v>6737</v>
      </c>
      <c r="M5312" s="62" t="s">
        <v>5570</v>
      </c>
      <c r="N5312" s="72" t="str">
        <f>VLOOKUP(M5312,'Hulpblad KAR-parser'!A:C,2,FALSE)</f>
        <v>Soort vaartuig</v>
      </c>
      <c r="O5312" s="72" t="str">
        <f>IF(VLOOKUP(M5312,'Hulpblad KAR-parser'!A:C,3,FALSE)="","",VLOOKUP(M5312,'Hulpblad KAR-parser'!A:C,3,FALSE))</f>
        <v>Passagiersschip</v>
      </c>
      <c r="P5312" s="136" t="str">
        <f>IF(CONCATENATE(C5312,D5312)="","",VLOOKUP(CONCATENATE(C5312,D5312),Karakteristieken!AQ:AQ,1,FALSE))</f>
        <v>Soort vaartuigPassagiersschip</v>
      </c>
    </row>
    <row r="5313" spans="1:16" x14ac:dyDescent="0.25">
      <c r="A5313" s="59"/>
      <c r="B5313" s="59"/>
      <c r="C5313" s="59"/>
      <c r="D5313" s="59"/>
      <c r="E5313" s="60" t="s">
        <v>11247</v>
      </c>
      <c r="F5313" s="60"/>
      <c r="G5313" s="60" t="s">
        <v>5570</v>
      </c>
      <c r="H5313" s="60"/>
      <c r="I5313" s="59">
        <f t="shared" si="87"/>
        <v>16</v>
      </c>
      <c r="J5313" s="59" t="s">
        <v>1561</v>
      </c>
      <c r="K5313" s="61"/>
      <c r="L5313" s="62" t="s">
        <v>6737</v>
      </c>
      <c r="M5313" s="62" t="s">
        <v>5570</v>
      </c>
      <c r="N5313" s="72" t="str">
        <f>VLOOKUP(M5313,'Hulpblad KAR-parser'!A:C,2,FALSE)</f>
        <v>Soort vaartuig</v>
      </c>
      <c r="O5313" s="72" t="str">
        <f>IF(VLOOKUP(M5313,'Hulpblad KAR-parser'!A:C,3,FALSE)="","",VLOOKUP(M5313,'Hulpblad KAR-parser'!A:C,3,FALSE))</f>
        <v>Passagiersschip</v>
      </c>
      <c r="P5313" s="136" t="str">
        <f>IF(CONCATENATE(C5313,D5313)="","",VLOOKUP(CONCATENATE(C5313,D5313),Karakteristieken!AQ:AQ,1,FALSE))</f>
        <v/>
      </c>
    </row>
    <row r="5314" spans="1:16" x14ac:dyDescent="0.25">
      <c r="A5314" s="59"/>
      <c r="B5314" s="59"/>
      <c r="C5314" s="59"/>
      <c r="D5314" s="59"/>
      <c r="E5314" s="60" t="s">
        <v>11248</v>
      </c>
      <c r="F5314" s="60"/>
      <c r="G5314" s="60" t="s">
        <v>5570</v>
      </c>
      <c r="H5314" s="60"/>
      <c r="I5314" s="59">
        <f t="shared" si="87"/>
        <v>5</v>
      </c>
      <c r="J5314" s="59" t="s">
        <v>1561</v>
      </c>
      <c r="K5314" s="61"/>
      <c r="L5314" s="62" t="s">
        <v>6737</v>
      </c>
      <c r="M5314" s="62" t="s">
        <v>5570</v>
      </c>
      <c r="N5314" s="72" t="str">
        <f>VLOOKUP(M5314,'Hulpblad KAR-parser'!A:C,2,FALSE)</f>
        <v>Soort vaartuig</v>
      </c>
      <c r="O5314" s="72" t="str">
        <f>IF(VLOOKUP(M5314,'Hulpblad KAR-parser'!A:C,3,FALSE)="","",VLOOKUP(M5314,'Hulpblad KAR-parser'!A:C,3,FALSE))</f>
        <v>Passagiersschip</v>
      </c>
      <c r="P5314" s="136" t="str">
        <f>IF(CONCATENATE(C5314,D5314)="","",VLOOKUP(CONCATENATE(C5314,D5314),Karakteristieken!AQ:AQ,1,FALSE))</f>
        <v/>
      </c>
    </row>
    <row r="5315" spans="1:16" x14ac:dyDescent="0.25">
      <c r="A5315" s="59"/>
      <c r="B5315" s="59"/>
      <c r="C5315" s="59"/>
      <c r="D5315" s="59"/>
      <c r="E5315" s="60" t="s">
        <v>11249</v>
      </c>
      <c r="F5315" s="60"/>
      <c r="G5315" s="60" t="s">
        <v>5570</v>
      </c>
      <c r="H5315" s="60"/>
      <c r="I5315" s="59">
        <f t="shared" si="87"/>
        <v>6</v>
      </c>
      <c r="J5315" s="59" t="s">
        <v>1561</v>
      </c>
      <c r="K5315" s="61"/>
      <c r="L5315" s="62" t="s">
        <v>6737</v>
      </c>
      <c r="M5315" s="62" t="s">
        <v>5570</v>
      </c>
      <c r="N5315" s="72" t="str">
        <f>VLOOKUP(M5315,'Hulpblad KAR-parser'!A:C,2,FALSE)</f>
        <v>Soort vaartuig</v>
      </c>
      <c r="O5315" s="72" t="str">
        <f>IF(VLOOKUP(M5315,'Hulpblad KAR-parser'!A:C,3,FALSE)="","",VLOOKUP(M5315,'Hulpblad KAR-parser'!A:C,3,FALSE))</f>
        <v>Passagiersschip</v>
      </c>
      <c r="P5315" s="136" t="str">
        <f>IF(CONCATENATE(C5315,D5315)="","",VLOOKUP(CONCATENATE(C5315,D5315),Karakteristieken!AQ:AQ,1,FALSE))</f>
        <v/>
      </c>
    </row>
    <row r="5316" spans="1:16" x14ac:dyDescent="0.25">
      <c r="A5316" s="59">
        <v>200111093</v>
      </c>
      <c r="B5316" s="59">
        <v>200099433</v>
      </c>
      <c r="C5316" s="59" t="s">
        <v>5538</v>
      </c>
      <c r="D5316" s="59" t="s">
        <v>4491</v>
      </c>
      <c r="E5316" s="60" t="s">
        <v>5572</v>
      </c>
      <c r="F5316" s="60"/>
      <c r="G5316" s="60"/>
      <c r="H5316" s="60"/>
      <c r="I5316" s="59">
        <f t="shared" si="87"/>
        <v>28</v>
      </c>
      <c r="J5316" s="59" t="s">
        <v>1613</v>
      </c>
      <c r="K5316" s="61"/>
      <c r="L5316" s="62" t="s">
        <v>6737</v>
      </c>
      <c r="M5316" s="62" t="s">
        <v>5572</v>
      </c>
      <c r="N5316" s="72" t="str">
        <f>VLOOKUP(M5316,'Hulpblad KAR-parser'!A:C,2,FALSE)</f>
        <v>Soort vaartuig</v>
      </c>
      <c r="O5316" s="72" t="str">
        <f>IF(VLOOKUP(M5316,'Hulpblad KAR-parser'!A:C,3,FALSE)="","",VLOOKUP(M5316,'Hulpblad KAR-parser'!A:C,3,FALSE))</f>
        <v>Recr-/Pleziervaart</v>
      </c>
      <c r="P5316" s="136" t="str">
        <f>IF(CONCATENATE(C5316,D5316)="","",VLOOKUP(CONCATENATE(C5316,D5316),Karakteristieken!AQ:AQ,1,FALSE))</f>
        <v>Soort vaartuigRecr-/Pleziervaart</v>
      </c>
    </row>
    <row r="5317" spans="1:16" x14ac:dyDescent="0.25">
      <c r="A5317" s="59"/>
      <c r="B5317" s="59"/>
      <c r="C5317" s="59"/>
      <c r="D5317" s="59"/>
      <c r="E5317" s="60" t="s">
        <v>11250</v>
      </c>
      <c r="F5317" s="60"/>
      <c r="G5317" s="60" t="s">
        <v>5572</v>
      </c>
      <c r="H5317" s="60"/>
      <c r="I5317" s="59">
        <f t="shared" si="87"/>
        <v>10</v>
      </c>
      <c r="J5317" s="59" t="s">
        <v>1561</v>
      </c>
      <c r="K5317" s="61"/>
      <c r="L5317" s="62" t="s">
        <v>6737</v>
      </c>
      <c r="M5317" s="62" t="s">
        <v>5572</v>
      </c>
      <c r="N5317" s="72" t="str">
        <f>VLOOKUP(M5317,'Hulpblad KAR-parser'!A:C,2,FALSE)</f>
        <v>Soort vaartuig</v>
      </c>
      <c r="O5317" s="72" t="str">
        <f>IF(VLOOKUP(M5317,'Hulpblad KAR-parser'!A:C,3,FALSE)="","",VLOOKUP(M5317,'Hulpblad KAR-parser'!A:C,3,FALSE))</f>
        <v>Recr-/Pleziervaart</v>
      </c>
      <c r="P5317" s="136" t="str">
        <f>IF(CONCATENATE(C5317,D5317)="","",VLOOKUP(CONCATENATE(C5317,D5317),Karakteristieken!AQ:AQ,1,FALSE))</f>
        <v/>
      </c>
    </row>
    <row r="5318" spans="1:16" x14ac:dyDescent="0.25">
      <c r="A5318" s="59"/>
      <c r="B5318" s="59"/>
      <c r="C5318" s="59"/>
      <c r="D5318" s="59"/>
      <c r="E5318" s="60" t="s">
        <v>11251</v>
      </c>
      <c r="F5318" s="60"/>
      <c r="G5318" s="60" t="s">
        <v>5572</v>
      </c>
      <c r="H5318" s="60"/>
      <c r="I5318" s="59">
        <f t="shared" si="87"/>
        <v>11</v>
      </c>
      <c r="J5318" s="59" t="s">
        <v>1561</v>
      </c>
      <c r="K5318" s="61"/>
      <c r="L5318" s="62" t="s">
        <v>6737</v>
      </c>
      <c r="M5318" s="62" t="s">
        <v>5572</v>
      </c>
      <c r="N5318" s="72" t="str">
        <f>VLOOKUP(M5318,'Hulpblad KAR-parser'!A:C,2,FALSE)</f>
        <v>Soort vaartuig</v>
      </c>
      <c r="O5318" s="72" t="str">
        <f>IF(VLOOKUP(M5318,'Hulpblad KAR-parser'!A:C,3,FALSE)="","",VLOOKUP(M5318,'Hulpblad KAR-parser'!A:C,3,FALSE))</f>
        <v>Recr-/Pleziervaart</v>
      </c>
      <c r="P5318" s="136" t="str">
        <f>IF(CONCATENATE(C5318,D5318)="","",VLOOKUP(CONCATENATE(C5318,D5318),Karakteristieken!AQ:AQ,1,FALSE))</f>
        <v/>
      </c>
    </row>
    <row r="5319" spans="1:16" x14ac:dyDescent="0.25">
      <c r="A5319" s="59"/>
      <c r="B5319" s="59"/>
      <c r="C5319" s="59"/>
      <c r="D5319" s="59"/>
      <c r="E5319" s="60" t="s">
        <v>11252</v>
      </c>
      <c r="F5319" s="60"/>
      <c r="G5319" s="60" t="s">
        <v>5572</v>
      </c>
      <c r="H5319" s="60"/>
      <c r="I5319" s="59">
        <f t="shared" si="87"/>
        <v>13</v>
      </c>
      <c r="J5319" s="59" t="s">
        <v>1561</v>
      </c>
      <c r="K5319" s="61"/>
      <c r="L5319" s="62" t="s">
        <v>6737</v>
      </c>
      <c r="M5319" s="62" t="s">
        <v>5572</v>
      </c>
      <c r="N5319" s="72" t="str">
        <f>VLOOKUP(M5319,'Hulpblad KAR-parser'!A:C,2,FALSE)</f>
        <v>Soort vaartuig</v>
      </c>
      <c r="O5319" s="72" t="str">
        <f>IF(VLOOKUP(M5319,'Hulpblad KAR-parser'!A:C,3,FALSE)="","",VLOOKUP(M5319,'Hulpblad KAR-parser'!A:C,3,FALSE))</f>
        <v>Recr-/Pleziervaart</v>
      </c>
      <c r="P5319" s="136" t="str">
        <f>IF(CONCATENATE(C5319,D5319)="","",VLOOKUP(CONCATENATE(C5319,D5319),Karakteristieken!AQ:AQ,1,FALSE))</f>
        <v/>
      </c>
    </row>
    <row r="5320" spans="1:16" x14ac:dyDescent="0.25">
      <c r="A5320" s="59"/>
      <c r="B5320" s="59"/>
      <c r="C5320" s="59"/>
      <c r="D5320" s="59"/>
      <c r="E5320" s="60" t="s">
        <v>11253</v>
      </c>
      <c r="F5320" s="60"/>
      <c r="G5320" s="60" t="s">
        <v>5572</v>
      </c>
      <c r="H5320" s="60"/>
      <c r="I5320" s="59">
        <f t="shared" si="87"/>
        <v>5</v>
      </c>
      <c r="J5320" s="59" t="s">
        <v>1561</v>
      </c>
      <c r="K5320" s="61"/>
      <c r="L5320" s="62" t="s">
        <v>6737</v>
      </c>
      <c r="M5320" s="62" t="s">
        <v>5572</v>
      </c>
      <c r="N5320" s="72" t="str">
        <f>VLOOKUP(M5320,'Hulpblad KAR-parser'!A:C,2,FALSE)</f>
        <v>Soort vaartuig</v>
      </c>
      <c r="O5320" s="72" t="str">
        <f>IF(VLOOKUP(M5320,'Hulpblad KAR-parser'!A:C,3,FALSE)="","",VLOOKUP(M5320,'Hulpblad KAR-parser'!A:C,3,FALSE))</f>
        <v>Recr-/Pleziervaart</v>
      </c>
      <c r="P5320" s="136" t="str">
        <f>IF(CONCATENATE(C5320,D5320)="","",VLOOKUP(CONCATENATE(C5320,D5320),Karakteristieken!AQ:AQ,1,FALSE))</f>
        <v/>
      </c>
    </row>
    <row r="5321" spans="1:16" x14ac:dyDescent="0.25">
      <c r="A5321" s="59"/>
      <c r="B5321" s="59"/>
      <c r="C5321" s="59"/>
      <c r="D5321" s="59"/>
      <c r="E5321" s="60" t="s">
        <v>11254</v>
      </c>
      <c r="F5321" s="60"/>
      <c r="G5321" s="60" t="s">
        <v>5572</v>
      </c>
      <c r="H5321" s="60"/>
      <c r="I5321" s="59">
        <f t="shared" si="87"/>
        <v>5</v>
      </c>
      <c r="J5321" s="59" t="s">
        <v>1561</v>
      </c>
      <c r="K5321" s="61"/>
      <c r="L5321" s="62" t="s">
        <v>6737</v>
      </c>
      <c r="M5321" s="62" t="s">
        <v>5572</v>
      </c>
      <c r="N5321" s="72" t="str">
        <f>VLOOKUP(M5321,'Hulpblad KAR-parser'!A:C,2,FALSE)</f>
        <v>Soort vaartuig</v>
      </c>
      <c r="O5321" s="72" t="str">
        <f>IF(VLOOKUP(M5321,'Hulpblad KAR-parser'!A:C,3,FALSE)="","",VLOOKUP(M5321,'Hulpblad KAR-parser'!A:C,3,FALSE))</f>
        <v>Recr-/Pleziervaart</v>
      </c>
      <c r="P5321" s="136" t="str">
        <f>IF(CONCATENATE(C5321,D5321)="","",VLOOKUP(CONCATENATE(C5321,D5321),Karakteristieken!AQ:AQ,1,FALSE))</f>
        <v/>
      </c>
    </row>
    <row r="5322" spans="1:16" x14ac:dyDescent="0.25">
      <c r="A5322" s="59"/>
      <c r="B5322" s="59"/>
      <c r="C5322" s="59"/>
      <c r="D5322" s="59"/>
      <c r="E5322" s="60" t="s">
        <v>11255</v>
      </c>
      <c r="F5322" s="60"/>
      <c r="G5322" s="60" t="s">
        <v>5572</v>
      </c>
      <c r="H5322" s="60"/>
      <c r="I5322" s="59">
        <f t="shared" si="87"/>
        <v>15</v>
      </c>
      <c r="J5322" s="59" t="s">
        <v>1561</v>
      </c>
      <c r="K5322" s="61"/>
      <c r="L5322" s="62" t="s">
        <v>6737</v>
      </c>
      <c r="M5322" s="62" t="s">
        <v>5572</v>
      </c>
      <c r="N5322" s="72" t="str">
        <f>VLOOKUP(M5322,'Hulpblad KAR-parser'!A:C,2,FALSE)</f>
        <v>Soort vaartuig</v>
      </c>
      <c r="O5322" s="72" t="str">
        <f>IF(VLOOKUP(M5322,'Hulpblad KAR-parser'!A:C,3,FALSE)="","",VLOOKUP(M5322,'Hulpblad KAR-parser'!A:C,3,FALSE))</f>
        <v>Recr-/Pleziervaart</v>
      </c>
      <c r="P5322" s="136" t="str">
        <f>IF(CONCATENATE(C5322,D5322)="","",VLOOKUP(CONCATENATE(C5322,D5322),Karakteristieken!AQ:AQ,1,FALSE))</f>
        <v/>
      </c>
    </row>
    <row r="5323" spans="1:16" x14ac:dyDescent="0.25">
      <c r="A5323" s="59"/>
      <c r="B5323" s="59"/>
      <c r="C5323" s="59"/>
      <c r="D5323" s="59"/>
      <c r="E5323" s="60" t="s">
        <v>11256</v>
      </c>
      <c r="F5323" s="60"/>
      <c r="G5323" s="60" t="s">
        <v>5572</v>
      </c>
      <c r="H5323" s="60"/>
      <c r="I5323" s="59">
        <f t="shared" si="87"/>
        <v>10</v>
      </c>
      <c r="J5323" s="59" t="s">
        <v>1561</v>
      </c>
      <c r="K5323" s="61"/>
      <c r="L5323" s="62" t="s">
        <v>6737</v>
      </c>
      <c r="M5323" s="62" t="s">
        <v>5572</v>
      </c>
      <c r="N5323" s="72" t="str">
        <f>VLOOKUP(M5323,'Hulpblad KAR-parser'!A:C,2,FALSE)</f>
        <v>Soort vaartuig</v>
      </c>
      <c r="O5323" s="72" t="str">
        <f>IF(VLOOKUP(M5323,'Hulpblad KAR-parser'!A:C,3,FALSE)="","",VLOOKUP(M5323,'Hulpblad KAR-parser'!A:C,3,FALSE))</f>
        <v>Recr-/Pleziervaart</v>
      </c>
      <c r="P5323" s="136" t="str">
        <f>IF(CONCATENATE(C5323,D5323)="","",VLOOKUP(CONCATENATE(C5323,D5323),Karakteristieken!AQ:AQ,1,FALSE))</f>
        <v/>
      </c>
    </row>
    <row r="5324" spans="1:16" x14ac:dyDescent="0.25">
      <c r="A5324" s="59"/>
      <c r="B5324" s="59"/>
      <c r="C5324" s="59"/>
      <c r="D5324" s="59"/>
      <c r="E5324" s="60" t="s">
        <v>11257</v>
      </c>
      <c r="F5324" s="60"/>
      <c r="G5324" s="60" t="s">
        <v>5572</v>
      </c>
      <c r="H5324" s="60"/>
      <c r="I5324" s="59">
        <f t="shared" si="87"/>
        <v>6</v>
      </c>
      <c r="J5324" s="59" t="s">
        <v>1561</v>
      </c>
      <c r="K5324" s="61"/>
      <c r="L5324" s="62" t="s">
        <v>6737</v>
      </c>
      <c r="M5324" s="62" t="s">
        <v>5572</v>
      </c>
      <c r="N5324" s="72" t="str">
        <f>VLOOKUP(M5324,'Hulpblad KAR-parser'!A:C,2,FALSE)</f>
        <v>Soort vaartuig</v>
      </c>
      <c r="O5324" s="72" t="str">
        <f>IF(VLOOKUP(M5324,'Hulpblad KAR-parser'!A:C,3,FALSE)="","",VLOOKUP(M5324,'Hulpblad KAR-parser'!A:C,3,FALSE))</f>
        <v>Recr-/Pleziervaart</v>
      </c>
      <c r="P5324" s="136" t="str">
        <f>IF(CONCATENATE(C5324,D5324)="","",VLOOKUP(CONCATENATE(C5324,D5324),Karakteristieken!AQ:AQ,1,FALSE))</f>
        <v/>
      </c>
    </row>
    <row r="5325" spans="1:16" x14ac:dyDescent="0.25">
      <c r="A5325" s="59"/>
      <c r="B5325" s="59"/>
      <c r="C5325" s="59"/>
      <c r="D5325" s="59"/>
      <c r="E5325" s="60" t="s">
        <v>11258</v>
      </c>
      <c r="F5325" s="60"/>
      <c r="G5325" s="60" t="s">
        <v>5572</v>
      </c>
      <c r="H5325" s="60"/>
      <c r="I5325" s="59">
        <f t="shared" si="87"/>
        <v>9</v>
      </c>
      <c r="J5325" s="59" t="s">
        <v>1561</v>
      </c>
      <c r="K5325" s="61"/>
      <c r="L5325" s="62" t="s">
        <v>6737</v>
      </c>
      <c r="M5325" s="62" t="s">
        <v>5572</v>
      </c>
      <c r="N5325" s="72" t="str">
        <f>VLOOKUP(M5325,'Hulpblad KAR-parser'!A:C,2,FALSE)</f>
        <v>Soort vaartuig</v>
      </c>
      <c r="O5325" s="72" t="str">
        <f>IF(VLOOKUP(M5325,'Hulpblad KAR-parser'!A:C,3,FALSE)="","",VLOOKUP(M5325,'Hulpblad KAR-parser'!A:C,3,FALSE))</f>
        <v>Recr-/Pleziervaart</v>
      </c>
      <c r="P5325" s="136" t="str">
        <f>IF(CONCATENATE(C5325,D5325)="","",VLOOKUP(CONCATENATE(C5325,D5325),Karakteristieken!AQ:AQ,1,FALSE))</f>
        <v/>
      </c>
    </row>
    <row r="5326" spans="1:16" x14ac:dyDescent="0.25">
      <c r="A5326" s="59">
        <v>200111094</v>
      </c>
      <c r="B5326" s="59">
        <v>200099434</v>
      </c>
      <c r="C5326" s="59" t="s">
        <v>5538</v>
      </c>
      <c r="D5326" s="59" t="s">
        <v>5573</v>
      </c>
      <c r="E5326" s="60" t="s">
        <v>5575</v>
      </c>
      <c r="F5326" s="60"/>
      <c r="G5326" s="60"/>
      <c r="H5326" s="60"/>
      <c r="I5326" s="59">
        <f t="shared" si="87"/>
        <v>29</v>
      </c>
      <c r="J5326" s="59" t="s">
        <v>1613</v>
      </c>
      <c r="K5326" s="61"/>
      <c r="L5326" s="62" t="s">
        <v>6737</v>
      </c>
      <c r="M5326" s="62" t="s">
        <v>5575</v>
      </c>
      <c r="N5326" s="72" t="str">
        <f>VLOOKUP(M5326,'Hulpblad KAR-parser'!A:C,2,FALSE)</f>
        <v>Soort vaartuig</v>
      </c>
      <c r="O5326" s="72" t="str">
        <f>IF(VLOOKUP(M5326,'Hulpblad KAR-parser'!A:C,3,FALSE)="","",VLOOKUP(M5326,'Hulpblad KAR-parser'!A:C,3,FALSE))</f>
        <v>Rondvaartboot</v>
      </c>
      <c r="P5326" s="136" t="str">
        <f>IF(CONCATENATE(C5326,D5326)="","",VLOOKUP(CONCATENATE(C5326,D5326),Karakteristieken!AQ:AQ,1,FALSE))</f>
        <v>Soort vaartuigRondvaartboot</v>
      </c>
    </row>
    <row r="5327" spans="1:16" x14ac:dyDescent="0.25">
      <c r="A5327" s="59"/>
      <c r="B5327" s="59"/>
      <c r="C5327" s="59"/>
      <c r="D5327" s="59"/>
      <c r="E5327" s="60" t="s">
        <v>11259</v>
      </c>
      <c r="F5327" s="60"/>
      <c r="G5327" s="60" t="s">
        <v>5575</v>
      </c>
      <c r="H5327" s="60"/>
      <c r="I5327" s="59">
        <f t="shared" si="87"/>
        <v>14</v>
      </c>
      <c r="J5327" s="59" t="s">
        <v>1561</v>
      </c>
      <c r="K5327" s="61"/>
      <c r="L5327" s="62" t="s">
        <v>6737</v>
      </c>
      <c r="M5327" s="62" t="s">
        <v>5575</v>
      </c>
      <c r="N5327" s="72" t="str">
        <f>VLOOKUP(M5327,'Hulpblad KAR-parser'!A:C,2,FALSE)</f>
        <v>Soort vaartuig</v>
      </c>
      <c r="O5327" s="72" t="str">
        <f>IF(VLOOKUP(M5327,'Hulpblad KAR-parser'!A:C,3,FALSE)="","",VLOOKUP(M5327,'Hulpblad KAR-parser'!A:C,3,FALSE))</f>
        <v>Rondvaartboot</v>
      </c>
      <c r="P5327" s="136" t="str">
        <f>IF(CONCATENATE(C5327,D5327)="","",VLOOKUP(CONCATENATE(C5327,D5327),Karakteristieken!AQ:AQ,1,FALSE))</f>
        <v/>
      </c>
    </row>
    <row r="5328" spans="1:16" x14ac:dyDescent="0.25">
      <c r="A5328" s="59"/>
      <c r="B5328" s="59"/>
      <c r="C5328" s="59"/>
      <c r="D5328" s="59"/>
      <c r="E5328" s="60" t="s">
        <v>11260</v>
      </c>
      <c r="F5328" s="60"/>
      <c r="G5328" s="60" t="s">
        <v>5575</v>
      </c>
      <c r="H5328" s="60"/>
      <c r="I5328" s="59">
        <f t="shared" si="87"/>
        <v>5</v>
      </c>
      <c r="J5328" s="59" t="s">
        <v>1561</v>
      </c>
      <c r="K5328" s="61"/>
      <c r="L5328" s="62" t="s">
        <v>6737</v>
      </c>
      <c r="M5328" s="62" t="s">
        <v>5575</v>
      </c>
      <c r="N5328" s="72" t="str">
        <f>VLOOKUP(M5328,'Hulpblad KAR-parser'!A:C,2,FALSE)</f>
        <v>Soort vaartuig</v>
      </c>
      <c r="O5328" s="72" t="str">
        <f>IF(VLOOKUP(M5328,'Hulpblad KAR-parser'!A:C,3,FALSE)="","",VLOOKUP(M5328,'Hulpblad KAR-parser'!A:C,3,FALSE))</f>
        <v>Rondvaartboot</v>
      </c>
      <c r="P5328" s="136" t="str">
        <f>IF(CONCATENATE(C5328,D5328)="","",VLOOKUP(CONCATENATE(C5328,D5328),Karakteristieken!AQ:AQ,1,FALSE))</f>
        <v/>
      </c>
    </row>
    <row r="5329" spans="1:16" x14ac:dyDescent="0.25">
      <c r="A5329" s="59"/>
      <c r="B5329" s="59"/>
      <c r="C5329" s="59"/>
      <c r="D5329" s="59"/>
      <c r="E5329" s="60" t="s">
        <v>11261</v>
      </c>
      <c r="F5329" s="60"/>
      <c r="G5329" s="60" t="s">
        <v>5575</v>
      </c>
      <c r="H5329" s="60"/>
      <c r="I5329" s="59">
        <f t="shared" si="87"/>
        <v>6</v>
      </c>
      <c r="J5329" s="59" t="s">
        <v>1561</v>
      </c>
      <c r="K5329" s="61"/>
      <c r="L5329" s="62" t="s">
        <v>6737</v>
      </c>
      <c r="M5329" s="62" t="s">
        <v>5575</v>
      </c>
      <c r="N5329" s="72" t="str">
        <f>VLOOKUP(M5329,'Hulpblad KAR-parser'!A:C,2,FALSE)</f>
        <v>Soort vaartuig</v>
      </c>
      <c r="O5329" s="72" t="str">
        <f>IF(VLOOKUP(M5329,'Hulpblad KAR-parser'!A:C,3,FALSE)="","",VLOOKUP(M5329,'Hulpblad KAR-parser'!A:C,3,FALSE))</f>
        <v>Rondvaartboot</v>
      </c>
      <c r="P5329" s="136" t="str">
        <f>IF(CONCATENATE(C5329,D5329)="","",VLOOKUP(CONCATENATE(C5329,D5329),Karakteristieken!AQ:AQ,1,FALSE))</f>
        <v/>
      </c>
    </row>
    <row r="5330" spans="1:16" x14ac:dyDescent="0.25">
      <c r="A5330" s="59">
        <v>200111095</v>
      </c>
      <c r="B5330" s="59">
        <v>200099435</v>
      </c>
      <c r="C5330" s="59" t="s">
        <v>5538</v>
      </c>
      <c r="D5330" s="59" t="s">
        <v>5576</v>
      </c>
      <c r="E5330" s="60" t="s">
        <v>5578</v>
      </c>
      <c r="F5330" s="60"/>
      <c r="G5330" s="60"/>
      <c r="H5330" s="60"/>
      <c r="I5330" s="59">
        <f t="shared" si="87"/>
        <v>30</v>
      </c>
      <c r="J5330" s="59" t="s">
        <v>1613</v>
      </c>
      <c r="K5330" s="61"/>
      <c r="L5330" s="62" t="s">
        <v>6737</v>
      </c>
      <c r="M5330" s="62" t="s">
        <v>5578</v>
      </c>
      <c r="N5330" s="72" t="str">
        <f>VLOOKUP(M5330,'Hulpblad KAR-parser'!A:C,2,FALSE)</f>
        <v>Soort vaartuig</v>
      </c>
      <c r="O5330" s="72" t="str">
        <f>IF(VLOOKUP(M5330,'Hulpblad KAR-parser'!A:C,3,FALSE)="","",VLOOKUP(M5330,'Hulpblad KAR-parser'!A:C,3,FALSE))</f>
        <v>Surfplank/Kite</v>
      </c>
      <c r="P5330" s="136" t="str">
        <f>IF(CONCATENATE(C5330,D5330)="","",VLOOKUP(CONCATENATE(C5330,D5330),Karakteristieken!AQ:AQ,1,FALSE))</f>
        <v>Soort vaartuigSurfplank/Kite</v>
      </c>
    </row>
    <row r="5331" spans="1:16" x14ac:dyDescent="0.25">
      <c r="A5331" s="59"/>
      <c r="B5331" s="59"/>
      <c r="C5331" s="59"/>
      <c r="D5331" s="59"/>
      <c r="E5331" s="60" t="s">
        <v>11262</v>
      </c>
      <c r="F5331" s="60"/>
      <c r="G5331" s="60" t="s">
        <v>5578</v>
      </c>
      <c r="H5331" s="60"/>
      <c r="I5331" s="59">
        <f t="shared" si="87"/>
        <v>5</v>
      </c>
      <c r="J5331" s="59" t="s">
        <v>1561</v>
      </c>
      <c r="K5331" s="61"/>
      <c r="L5331" s="62" t="s">
        <v>6737</v>
      </c>
      <c r="M5331" s="62" t="s">
        <v>5578</v>
      </c>
      <c r="N5331" s="72" t="str">
        <f>VLOOKUP(M5331,'Hulpblad KAR-parser'!A:C,2,FALSE)</f>
        <v>Soort vaartuig</v>
      </c>
      <c r="O5331" s="72" t="str">
        <f>IF(VLOOKUP(M5331,'Hulpblad KAR-parser'!A:C,3,FALSE)="","",VLOOKUP(M5331,'Hulpblad KAR-parser'!A:C,3,FALSE))</f>
        <v>Surfplank/Kite</v>
      </c>
      <c r="P5331" s="136" t="str">
        <f>IF(CONCATENATE(C5331,D5331)="","",VLOOKUP(CONCATENATE(C5331,D5331),Karakteristieken!AQ:AQ,1,FALSE))</f>
        <v/>
      </c>
    </row>
    <row r="5332" spans="1:16" x14ac:dyDescent="0.25">
      <c r="A5332" s="59"/>
      <c r="B5332" s="59"/>
      <c r="C5332" s="59"/>
      <c r="D5332" s="59"/>
      <c r="E5332" s="60" t="s">
        <v>11263</v>
      </c>
      <c r="F5332" s="60"/>
      <c r="G5332" s="60" t="s">
        <v>5578</v>
      </c>
      <c r="H5332" s="60"/>
      <c r="I5332" s="59">
        <f t="shared" si="87"/>
        <v>5</v>
      </c>
      <c r="J5332" s="59" t="s">
        <v>1561</v>
      </c>
      <c r="K5332" s="61"/>
      <c r="L5332" s="62" t="s">
        <v>6737</v>
      </c>
      <c r="M5332" s="62" t="s">
        <v>5578</v>
      </c>
      <c r="N5332" s="72" t="str">
        <f>VLOOKUP(M5332,'Hulpblad KAR-parser'!A:C,2,FALSE)</f>
        <v>Soort vaartuig</v>
      </c>
      <c r="O5332" s="72" t="str">
        <f>IF(VLOOKUP(M5332,'Hulpblad KAR-parser'!A:C,3,FALSE)="","",VLOOKUP(M5332,'Hulpblad KAR-parser'!A:C,3,FALSE))</f>
        <v>Surfplank/Kite</v>
      </c>
      <c r="P5332" s="136" t="str">
        <f>IF(CONCATENATE(C5332,D5332)="","",VLOOKUP(CONCATENATE(C5332,D5332),Karakteristieken!AQ:AQ,1,FALSE))</f>
        <v/>
      </c>
    </row>
    <row r="5333" spans="1:16" x14ac:dyDescent="0.25">
      <c r="A5333" s="59"/>
      <c r="B5333" s="59"/>
      <c r="C5333" s="59"/>
      <c r="D5333" s="59"/>
      <c r="E5333" s="60" t="s">
        <v>11264</v>
      </c>
      <c r="F5333" s="60"/>
      <c r="G5333" s="60" t="s">
        <v>5578</v>
      </c>
      <c r="H5333" s="60"/>
      <c r="I5333" s="59">
        <f t="shared" si="87"/>
        <v>10</v>
      </c>
      <c r="J5333" s="59" t="s">
        <v>1561</v>
      </c>
      <c r="K5333" s="61"/>
      <c r="L5333" s="62" t="s">
        <v>6737</v>
      </c>
      <c r="M5333" s="62" t="s">
        <v>5578</v>
      </c>
      <c r="N5333" s="72" t="str">
        <f>VLOOKUP(M5333,'Hulpblad KAR-parser'!A:C,2,FALSE)</f>
        <v>Soort vaartuig</v>
      </c>
      <c r="O5333" s="72" t="str">
        <f>IF(VLOOKUP(M5333,'Hulpblad KAR-parser'!A:C,3,FALSE)="","",VLOOKUP(M5333,'Hulpblad KAR-parser'!A:C,3,FALSE))</f>
        <v>Surfplank/Kite</v>
      </c>
      <c r="P5333" s="136" t="str">
        <f>IF(CONCATENATE(C5333,D5333)="","",VLOOKUP(CONCATENATE(C5333,D5333),Karakteristieken!AQ:AQ,1,FALSE))</f>
        <v/>
      </c>
    </row>
    <row r="5334" spans="1:16" x14ac:dyDescent="0.25">
      <c r="A5334" s="59"/>
      <c r="B5334" s="59"/>
      <c r="C5334" s="59"/>
      <c r="D5334" s="59"/>
      <c r="E5334" s="60" t="s">
        <v>11265</v>
      </c>
      <c r="F5334" s="60"/>
      <c r="G5334" s="60" t="s">
        <v>5578</v>
      </c>
      <c r="H5334" s="60"/>
      <c r="I5334" s="59">
        <f t="shared" si="87"/>
        <v>6</v>
      </c>
      <c r="J5334" s="59" t="s">
        <v>1561</v>
      </c>
      <c r="K5334" s="61"/>
      <c r="L5334" s="62" t="s">
        <v>6737</v>
      </c>
      <c r="M5334" s="62" t="s">
        <v>5578</v>
      </c>
      <c r="N5334" s="72" t="str">
        <f>VLOOKUP(M5334,'Hulpblad KAR-parser'!A:C,2,FALSE)</f>
        <v>Soort vaartuig</v>
      </c>
      <c r="O5334" s="72" t="str">
        <f>IF(VLOOKUP(M5334,'Hulpblad KAR-parser'!A:C,3,FALSE)="","",VLOOKUP(M5334,'Hulpblad KAR-parser'!A:C,3,FALSE))</f>
        <v>Surfplank/Kite</v>
      </c>
      <c r="P5334" s="136" t="str">
        <f>IF(CONCATENATE(C5334,D5334)="","",VLOOKUP(CONCATENATE(C5334,D5334),Karakteristieken!AQ:AQ,1,FALSE))</f>
        <v/>
      </c>
    </row>
    <row r="5335" spans="1:16" x14ac:dyDescent="0.25">
      <c r="A5335" s="59">
        <v>200111096</v>
      </c>
      <c r="B5335" s="59">
        <v>200099436</v>
      </c>
      <c r="C5335" s="59" t="s">
        <v>5538</v>
      </c>
      <c r="D5335" s="59" t="s">
        <v>5579</v>
      </c>
      <c r="E5335" s="60" t="s">
        <v>5581</v>
      </c>
      <c r="F5335" s="60"/>
      <c r="G5335" s="60"/>
      <c r="H5335" s="60"/>
      <c r="I5335" s="59">
        <f t="shared" si="87"/>
        <v>22</v>
      </c>
      <c r="J5335" s="59" t="s">
        <v>1613</v>
      </c>
      <c r="K5335" s="61"/>
      <c r="L5335" s="62" t="s">
        <v>6737</v>
      </c>
      <c r="M5335" s="62" t="s">
        <v>5581</v>
      </c>
      <c r="N5335" s="72" t="str">
        <f>VLOOKUP(M5335,'Hulpblad KAR-parser'!A:C,2,FALSE)</f>
        <v>Soort vaartuig</v>
      </c>
      <c r="O5335" s="72" t="str">
        <f>IF(VLOOKUP(M5335,'Hulpblad KAR-parser'!A:C,3,FALSE)="","",VLOOKUP(M5335,'Hulpblad KAR-parser'!A:C,3,FALSE))</f>
        <v>Tanker</v>
      </c>
      <c r="P5335" s="136" t="str">
        <f>IF(CONCATENATE(C5335,D5335)="","",VLOOKUP(CONCATENATE(C5335,D5335),Karakteristieken!AQ:AQ,1,FALSE))</f>
        <v>Soort vaartuigTanker</v>
      </c>
    </row>
    <row r="5336" spans="1:16" x14ac:dyDescent="0.25">
      <c r="A5336" s="59"/>
      <c r="B5336" s="59"/>
      <c r="C5336" s="59"/>
      <c r="D5336" s="59"/>
      <c r="E5336" s="60" t="s">
        <v>11266</v>
      </c>
      <c r="F5336" s="60"/>
      <c r="G5336" s="60" t="s">
        <v>5581</v>
      </c>
      <c r="H5336" s="60"/>
      <c r="I5336" s="59">
        <f t="shared" si="87"/>
        <v>7</v>
      </c>
      <c r="J5336" s="59" t="s">
        <v>1561</v>
      </c>
      <c r="K5336" s="61"/>
      <c r="L5336" s="62" t="s">
        <v>6737</v>
      </c>
      <c r="M5336" s="62" t="s">
        <v>5581</v>
      </c>
      <c r="N5336" s="72" t="str">
        <f>VLOOKUP(M5336,'Hulpblad KAR-parser'!A:C,2,FALSE)</f>
        <v>Soort vaartuig</v>
      </c>
      <c r="O5336" s="72" t="str">
        <f>IF(VLOOKUP(M5336,'Hulpblad KAR-parser'!A:C,3,FALSE)="","",VLOOKUP(M5336,'Hulpblad KAR-parser'!A:C,3,FALSE))</f>
        <v>Tanker</v>
      </c>
      <c r="P5336" s="136" t="str">
        <f>IF(CONCATENATE(C5336,D5336)="","",VLOOKUP(CONCATENATE(C5336,D5336),Karakteristieken!AQ:AQ,1,FALSE))</f>
        <v/>
      </c>
    </row>
    <row r="5337" spans="1:16" x14ac:dyDescent="0.25">
      <c r="A5337" s="59"/>
      <c r="B5337" s="59"/>
      <c r="C5337" s="59"/>
      <c r="D5337" s="59"/>
      <c r="E5337" s="60" t="s">
        <v>11267</v>
      </c>
      <c r="F5337" s="60"/>
      <c r="G5337" s="60" t="s">
        <v>5581</v>
      </c>
      <c r="H5337" s="60"/>
      <c r="I5337" s="59">
        <f t="shared" si="87"/>
        <v>6</v>
      </c>
      <c r="J5337" s="59" t="s">
        <v>1561</v>
      </c>
      <c r="K5337" s="61"/>
      <c r="L5337" s="62" t="s">
        <v>6737</v>
      </c>
      <c r="M5337" s="62" t="s">
        <v>5581</v>
      </c>
      <c r="N5337" s="72" t="str">
        <f>VLOOKUP(M5337,'Hulpblad KAR-parser'!A:C,2,FALSE)</f>
        <v>Soort vaartuig</v>
      </c>
      <c r="O5337" s="72" t="str">
        <f>IF(VLOOKUP(M5337,'Hulpblad KAR-parser'!A:C,3,FALSE)="","",VLOOKUP(M5337,'Hulpblad KAR-parser'!A:C,3,FALSE))</f>
        <v>Tanker</v>
      </c>
      <c r="P5337" s="136" t="str">
        <f>IF(CONCATENATE(C5337,D5337)="","",VLOOKUP(CONCATENATE(C5337,D5337),Karakteristieken!AQ:AQ,1,FALSE))</f>
        <v/>
      </c>
    </row>
    <row r="5338" spans="1:16" x14ac:dyDescent="0.25">
      <c r="A5338" s="59">
        <v>200111097</v>
      </c>
      <c r="B5338" s="59">
        <v>200099437</v>
      </c>
      <c r="C5338" s="59" t="s">
        <v>5538</v>
      </c>
      <c r="D5338" s="59" t="s">
        <v>5582</v>
      </c>
      <c r="E5338" s="60" t="s">
        <v>5584</v>
      </c>
      <c r="F5338" s="60"/>
      <c r="G5338" s="60"/>
      <c r="H5338" s="60"/>
      <c r="I5338" s="59">
        <f t="shared" si="87"/>
        <v>30</v>
      </c>
      <c r="J5338" s="59" t="s">
        <v>1613</v>
      </c>
      <c r="K5338" s="61"/>
      <c r="L5338" s="62" t="s">
        <v>6737</v>
      </c>
      <c r="M5338" s="62" t="s">
        <v>5584</v>
      </c>
      <c r="N5338" s="72" t="str">
        <f>VLOOKUP(M5338,'Hulpblad KAR-parser'!A:C,2,FALSE)</f>
        <v>Soort vaartuig</v>
      </c>
      <c r="O5338" s="72" t="str">
        <f>IF(VLOOKUP(M5338,'Hulpblad KAR-parser'!A:C,3,FALSE)="","",VLOOKUP(M5338,'Hulpblad KAR-parser'!A:C,3,FALSE))</f>
        <v>Veerpont/Ferry</v>
      </c>
      <c r="P5338" s="136" t="str">
        <f>IF(CONCATENATE(C5338,D5338)="","",VLOOKUP(CONCATENATE(C5338,D5338),Karakteristieken!AQ:AQ,1,FALSE))</f>
        <v>Soort vaartuigVeerpont/Ferry</v>
      </c>
    </row>
    <row r="5339" spans="1:16" x14ac:dyDescent="0.25">
      <c r="A5339" s="59"/>
      <c r="B5339" s="59"/>
      <c r="C5339" s="59"/>
      <c r="D5339" s="59"/>
      <c r="E5339" s="60" t="s">
        <v>11268</v>
      </c>
      <c r="F5339" s="60"/>
      <c r="G5339" s="60" t="s">
        <v>5584</v>
      </c>
      <c r="H5339" s="60"/>
      <c r="I5339" s="59">
        <f t="shared" si="87"/>
        <v>6</v>
      </c>
      <c r="J5339" s="59" t="s">
        <v>1561</v>
      </c>
      <c r="K5339" s="61"/>
      <c r="L5339" s="62" t="s">
        <v>6737</v>
      </c>
      <c r="M5339" s="62" t="s">
        <v>5584</v>
      </c>
      <c r="N5339" s="72" t="str">
        <f>VLOOKUP(M5339,'Hulpblad KAR-parser'!A:C,2,FALSE)</f>
        <v>Soort vaartuig</v>
      </c>
      <c r="O5339" s="72" t="str">
        <f>IF(VLOOKUP(M5339,'Hulpblad KAR-parser'!A:C,3,FALSE)="","",VLOOKUP(M5339,'Hulpblad KAR-parser'!A:C,3,FALSE))</f>
        <v>Veerpont/Ferry</v>
      </c>
      <c r="P5339" s="136" t="str">
        <f>IF(CONCATENATE(C5339,D5339)="","",VLOOKUP(CONCATENATE(C5339,D5339),Karakteristieken!AQ:AQ,1,FALSE))</f>
        <v/>
      </c>
    </row>
    <row r="5340" spans="1:16" x14ac:dyDescent="0.25">
      <c r="A5340" s="59"/>
      <c r="B5340" s="59"/>
      <c r="C5340" s="59"/>
      <c r="D5340" s="59"/>
      <c r="E5340" s="60" t="s">
        <v>11269</v>
      </c>
      <c r="F5340" s="60"/>
      <c r="G5340" s="60" t="s">
        <v>5584</v>
      </c>
      <c r="H5340" s="60"/>
      <c r="I5340" s="59">
        <f t="shared" si="87"/>
        <v>6</v>
      </c>
      <c r="J5340" s="59" t="s">
        <v>1561</v>
      </c>
      <c r="K5340" s="61"/>
      <c r="L5340" s="62" t="s">
        <v>6737</v>
      </c>
      <c r="M5340" s="62" t="s">
        <v>5584</v>
      </c>
      <c r="N5340" s="72" t="str">
        <f>VLOOKUP(M5340,'Hulpblad KAR-parser'!A:C,2,FALSE)</f>
        <v>Soort vaartuig</v>
      </c>
      <c r="O5340" s="72" t="str">
        <f>IF(VLOOKUP(M5340,'Hulpblad KAR-parser'!A:C,3,FALSE)="","",VLOOKUP(M5340,'Hulpblad KAR-parser'!A:C,3,FALSE))</f>
        <v>Veerpont/Ferry</v>
      </c>
      <c r="P5340" s="136" t="str">
        <f>IF(CONCATENATE(C5340,D5340)="","",VLOOKUP(CONCATENATE(C5340,D5340),Karakteristieken!AQ:AQ,1,FALSE))</f>
        <v/>
      </c>
    </row>
    <row r="5341" spans="1:16" x14ac:dyDescent="0.25">
      <c r="A5341" s="59"/>
      <c r="B5341" s="59"/>
      <c r="C5341" s="59"/>
      <c r="D5341" s="59"/>
      <c r="E5341" s="60" t="s">
        <v>11270</v>
      </c>
      <c r="F5341" s="60"/>
      <c r="G5341" s="60" t="s">
        <v>5584</v>
      </c>
      <c r="H5341" s="60"/>
      <c r="I5341" s="59">
        <f t="shared" si="87"/>
        <v>9</v>
      </c>
      <c r="J5341" s="59" t="s">
        <v>1561</v>
      </c>
      <c r="K5341" s="61"/>
      <c r="L5341" s="62" t="s">
        <v>6737</v>
      </c>
      <c r="M5341" s="62" t="s">
        <v>5584</v>
      </c>
      <c r="N5341" s="72" t="str">
        <f>VLOOKUP(M5341,'Hulpblad KAR-parser'!A:C,2,FALSE)</f>
        <v>Soort vaartuig</v>
      </c>
      <c r="O5341" s="72" t="str">
        <f>IF(VLOOKUP(M5341,'Hulpblad KAR-parser'!A:C,3,FALSE)="","",VLOOKUP(M5341,'Hulpblad KAR-parser'!A:C,3,FALSE))</f>
        <v>Veerpont/Ferry</v>
      </c>
      <c r="P5341" s="136" t="str">
        <f>IF(CONCATENATE(C5341,D5341)="","",VLOOKUP(CONCATENATE(C5341,D5341),Karakteristieken!AQ:AQ,1,FALSE))</f>
        <v/>
      </c>
    </row>
    <row r="5342" spans="1:16" x14ac:dyDescent="0.25">
      <c r="A5342" s="59"/>
      <c r="B5342" s="59"/>
      <c r="C5342" s="59"/>
      <c r="D5342" s="59"/>
      <c r="E5342" s="60" t="s">
        <v>11271</v>
      </c>
      <c r="F5342" s="60"/>
      <c r="G5342" s="60" t="s">
        <v>5584</v>
      </c>
      <c r="H5342" s="60"/>
      <c r="I5342" s="59">
        <f t="shared" si="87"/>
        <v>5</v>
      </c>
      <c r="J5342" s="59" t="s">
        <v>1561</v>
      </c>
      <c r="K5342" s="61"/>
      <c r="L5342" s="62" t="s">
        <v>6737</v>
      </c>
      <c r="M5342" s="62" t="s">
        <v>5584</v>
      </c>
      <c r="N5342" s="72" t="str">
        <f>VLOOKUP(M5342,'Hulpblad KAR-parser'!A:C,2,FALSE)</f>
        <v>Soort vaartuig</v>
      </c>
      <c r="O5342" s="72" t="str">
        <f>IF(VLOOKUP(M5342,'Hulpblad KAR-parser'!A:C,3,FALSE)="","",VLOOKUP(M5342,'Hulpblad KAR-parser'!A:C,3,FALSE))</f>
        <v>Veerpont/Ferry</v>
      </c>
      <c r="P5342" s="136" t="str">
        <f>IF(CONCATENATE(C5342,D5342)="","",VLOOKUP(CONCATENATE(C5342,D5342),Karakteristieken!AQ:AQ,1,FALSE))</f>
        <v/>
      </c>
    </row>
    <row r="5343" spans="1:16" x14ac:dyDescent="0.25">
      <c r="A5343" s="59">
        <v>200111098</v>
      </c>
      <c r="B5343" s="59">
        <v>200099438</v>
      </c>
      <c r="C5343" s="59" t="s">
        <v>5538</v>
      </c>
      <c r="D5343" s="59" t="s">
        <v>5585</v>
      </c>
      <c r="E5343" s="60" t="s">
        <v>5587</v>
      </c>
      <c r="F5343" s="60"/>
      <c r="G5343" s="60"/>
      <c r="H5343" s="60"/>
      <c r="I5343" s="59">
        <f t="shared" si="87"/>
        <v>27</v>
      </c>
      <c r="J5343" s="59" t="s">
        <v>1613</v>
      </c>
      <c r="K5343" s="61"/>
      <c r="L5343" s="62" t="s">
        <v>6737</v>
      </c>
      <c r="M5343" s="62" t="s">
        <v>5587</v>
      </c>
      <c r="N5343" s="72" t="str">
        <f>VLOOKUP(M5343,'Hulpblad KAR-parser'!A:C,2,FALSE)</f>
        <v>Soort vaartuig</v>
      </c>
      <c r="O5343" s="72" t="str">
        <f>IF(VLOOKUP(M5343,'Hulpblad KAR-parser'!A:C,3,FALSE)="","",VLOOKUP(M5343,'Hulpblad KAR-parser'!A:C,3,FALSE))</f>
        <v>Vrachtschip</v>
      </c>
      <c r="P5343" s="136" t="str">
        <f>IF(CONCATENATE(C5343,D5343)="","",VLOOKUP(CONCATENATE(C5343,D5343),Karakteristieken!AQ:AQ,1,FALSE))</f>
        <v>Soort vaartuigVrachtschip</v>
      </c>
    </row>
    <row r="5344" spans="1:16" x14ac:dyDescent="0.25">
      <c r="A5344" s="59"/>
      <c r="B5344" s="59"/>
      <c r="C5344" s="59"/>
      <c r="D5344" s="59"/>
      <c r="E5344" s="60" t="s">
        <v>11272</v>
      </c>
      <c r="F5344" s="60"/>
      <c r="G5344" s="60" t="s">
        <v>5587</v>
      </c>
      <c r="H5344" s="60"/>
      <c r="I5344" s="59">
        <f t="shared" si="87"/>
        <v>6</v>
      </c>
      <c r="J5344" s="59" t="s">
        <v>1561</v>
      </c>
      <c r="K5344" s="61"/>
      <c r="L5344" s="62" t="s">
        <v>6737</v>
      </c>
      <c r="M5344" s="62" t="s">
        <v>5587</v>
      </c>
      <c r="N5344" s="72" t="str">
        <f>VLOOKUP(M5344,'Hulpblad KAR-parser'!A:C,2,FALSE)</f>
        <v>Soort vaartuig</v>
      </c>
      <c r="O5344" s="72" t="str">
        <f>IF(VLOOKUP(M5344,'Hulpblad KAR-parser'!A:C,3,FALSE)="","",VLOOKUP(M5344,'Hulpblad KAR-parser'!A:C,3,FALSE))</f>
        <v>Vrachtschip</v>
      </c>
      <c r="P5344" s="136" t="str">
        <f>IF(CONCATENATE(C5344,D5344)="","",VLOOKUP(CONCATENATE(C5344,D5344),Karakteristieken!AQ:AQ,1,FALSE))</f>
        <v/>
      </c>
    </row>
    <row r="5345" spans="1:16" x14ac:dyDescent="0.25">
      <c r="A5345" s="59"/>
      <c r="B5345" s="59"/>
      <c r="C5345" s="59"/>
      <c r="D5345" s="59"/>
      <c r="E5345" s="60" t="s">
        <v>11273</v>
      </c>
      <c r="F5345" s="60"/>
      <c r="G5345" s="60" t="s">
        <v>5587</v>
      </c>
      <c r="H5345" s="60"/>
      <c r="I5345" s="59">
        <f t="shared" si="87"/>
        <v>12</v>
      </c>
      <c r="J5345" s="59" t="s">
        <v>1561</v>
      </c>
      <c r="K5345" s="61"/>
      <c r="L5345" s="62" t="s">
        <v>6737</v>
      </c>
      <c r="M5345" s="62" t="s">
        <v>5587</v>
      </c>
      <c r="N5345" s="72" t="str">
        <f>VLOOKUP(M5345,'Hulpblad KAR-parser'!A:C,2,FALSE)</f>
        <v>Soort vaartuig</v>
      </c>
      <c r="O5345" s="72" t="str">
        <f>IF(VLOOKUP(M5345,'Hulpblad KAR-parser'!A:C,3,FALSE)="","",VLOOKUP(M5345,'Hulpblad KAR-parser'!A:C,3,FALSE))</f>
        <v>Vrachtschip</v>
      </c>
      <c r="P5345" s="136" t="str">
        <f>IF(CONCATENATE(C5345,D5345)="","",VLOOKUP(CONCATENATE(C5345,D5345),Karakteristieken!AQ:AQ,1,FALSE))</f>
        <v/>
      </c>
    </row>
    <row r="5346" spans="1:16" x14ac:dyDescent="0.25">
      <c r="A5346" s="59"/>
      <c r="B5346" s="59"/>
      <c r="C5346" s="59"/>
      <c r="D5346" s="59"/>
      <c r="E5346" s="60" t="s">
        <v>11274</v>
      </c>
      <c r="F5346" s="60"/>
      <c r="G5346" s="60" t="s">
        <v>5587</v>
      </c>
      <c r="H5346" s="60"/>
      <c r="I5346" s="59">
        <f t="shared" si="87"/>
        <v>5</v>
      </c>
      <c r="J5346" s="59" t="s">
        <v>1561</v>
      </c>
      <c r="K5346" s="61"/>
      <c r="L5346" s="62" t="s">
        <v>6737</v>
      </c>
      <c r="M5346" s="62" t="s">
        <v>5587</v>
      </c>
      <c r="N5346" s="72" t="str">
        <f>VLOOKUP(M5346,'Hulpblad KAR-parser'!A:C,2,FALSE)</f>
        <v>Soort vaartuig</v>
      </c>
      <c r="O5346" s="72" t="str">
        <f>IF(VLOOKUP(M5346,'Hulpblad KAR-parser'!A:C,3,FALSE)="","",VLOOKUP(M5346,'Hulpblad KAR-parser'!A:C,3,FALSE))</f>
        <v>Vrachtschip</v>
      </c>
      <c r="P5346" s="136" t="str">
        <f>IF(CONCATENATE(C5346,D5346)="","",VLOOKUP(CONCATENATE(C5346,D5346),Karakteristieken!AQ:AQ,1,FALSE))</f>
        <v/>
      </c>
    </row>
    <row r="5347" spans="1:16" x14ac:dyDescent="0.25">
      <c r="A5347" s="59">
        <v>200111100</v>
      </c>
      <c r="B5347" s="59">
        <v>200099440</v>
      </c>
      <c r="C5347" s="59" t="s">
        <v>5538</v>
      </c>
      <c r="D5347" s="59" t="s">
        <v>5588</v>
      </c>
      <c r="E5347" s="60" t="s">
        <v>5590</v>
      </c>
      <c r="F5347" s="60"/>
      <c r="G5347" s="60"/>
      <c r="H5347" s="60"/>
      <c r="I5347" s="59">
        <f t="shared" si="87"/>
        <v>24</v>
      </c>
      <c r="J5347" s="59" t="s">
        <v>1613</v>
      </c>
      <c r="K5347" s="61"/>
      <c r="L5347" s="62" t="s">
        <v>6737</v>
      </c>
      <c r="M5347" s="62" t="s">
        <v>5590</v>
      </c>
      <c r="N5347" s="72" t="str">
        <f>VLOOKUP(M5347,'Hulpblad KAR-parser'!A:C,2,FALSE)</f>
        <v>Soort vaartuig</v>
      </c>
      <c r="O5347" s="72" t="str">
        <f>IF(VLOOKUP(M5347,'Hulpblad KAR-parser'!A:C,3,FALSE)="","",VLOOKUP(M5347,'Hulpblad KAR-parser'!A:C,3,FALSE))</f>
        <v>Zeeschip</v>
      </c>
      <c r="P5347" s="136" t="str">
        <f>IF(CONCATENATE(C5347,D5347)="","",VLOOKUP(CONCATENATE(C5347,D5347),Karakteristieken!AQ:AQ,1,FALSE))</f>
        <v>Soort vaartuigZeeschip</v>
      </c>
    </row>
    <row r="5348" spans="1:16" x14ac:dyDescent="0.25">
      <c r="A5348" s="59"/>
      <c r="B5348" s="59"/>
      <c r="C5348" s="59"/>
      <c r="D5348" s="59"/>
      <c r="E5348" s="60" t="s">
        <v>11275</v>
      </c>
      <c r="F5348" s="60"/>
      <c r="G5348" s="60" t="s">
        <v>5590</v>
      </c>
      <c r="H5348" s="60"/>
      <c r="I5348" s="59">
        <f t="shared" si="87"/>
        <v>6</v>
      </c>
      <c r="J5348" s="59" t="s">
        <v>1561</v>
      </c>
      <c r="K5348" s="61"/>
      <c r="L5348" s="62" t="s">
        <v>6737</v>
      </c>
      <c r="M5348" s="62" t="s">
        <v>5590</v>
      </c>
      <c r="N5348" s="72" t="str">
        <f>VLOOKUP(M5348,'Hulpblad KAR-parser'!A:C,2,FALSE)</f>
        <v>Soort vaartuig</v>
      </c>
      <c r="O5348" s="72" t="str">
        <f>IF(VLOOKUP(M5348,'Hulpblad KAR-parser'!A:C,3,FALSE)="","",VLOOKUP(M5348,'Hulpblad KAR-parser'!A:C,3,FALSE))</f>
        <v>Zeeschip</v>
      </c>
      <c r="P5348" s="136" t="str">
        <f>IF(CONCATENATE(C5348,D5348)="","",VLOOKUP(CONCATENATE(C5348,D5348),Karakteristieken!AQ:AQ,1,FALSE))</f>
        <v/>
      </c>
    </row>
    <row r="5349" spans="1:16" x14ac:dyDescent="0.25">
      <c r="A5349" s="59"/>
      <c r="B5349" s="59"/>
      <c r="C5349" s="59"/>
      <c r="D5349" s="59"/>
      <c r="E5349" s="60" t="s">
        <v>11276</v>
      </c>
      <c r="F5349" s="60"/>
      <c r="G5349" s="60" t="s">
        <v>5590</v>
      </c>
      <c r="H5349" s="60"/>
      <c r="I5349" s="59">
        <f t="shared" si="87"/>
        <v>9</v>
      </c>
      <c r="J5349" s="59" t="s">
        <v>1561</v>
      </c>
      <c r="K5349" s="61"/>
      <c r="L5349" s="62" t="s">
        <v>6737</v>
      </c>
      <c r="M5349" s="62" t="s">
        <v>5590</v>
      </c>
      <c r="N5349" s="72" t="str">
        <f>VLOOKUP(M5349,'Hulpblad KAR-parser'!A:C,2,FALSE)</f>
        <v>Soort vaartuig</v>
      </c>
      <c r="O5349" s="72" t="str">
        <f>IF(VLOOKUP(M5349,'Hulpblad KAR-parser'!A:C,3,FALSE)="","",VLOOKUP(M5349,'Hulpblad KAR-parser'!A:C,3,FALSE))</f>
        <v>Zeeschip</v>
      </c>
      <c r="P5349" s="136" t="str">
        <f>IF(CONCATENATE(C5349,D5349)="","",VLOOKUP(CONCATENATE(C5349,D5349),Karakteristieken!AQ:AQ,1,FALSE))</f>
        <v/>
      </c>
    </row>
    <row r="5350" spans="1:16" x14ac:dyDescent="0.25">
      <c r="A5350" s="59"/>
      <c r="B5350" s="59"/>
      <c r="C5350" s="59"/>
      <c r="D5350" s="59"/>
      <c r="E5350" s="60" t="s">
        <v>11277</v>
      </c>
      <c r="F5350" s="60"/>
      <c r="G5350" s="60" t="s">
        <v>5590</v>
      </c>
      <c r="H5350" s="60"/>
      <c r="I5350" s="59">
        <f t="shared" si="87"/>
        <v>5</v>
      </c>
      <c r="J5350" s="59" t="s">
        <v>1561</v>
      </c>
      <c r="K5350" s="61"/>
      <c r="L5350" s="62" t="s">
        <v>6737</v>
      </c>
      <c r="M5350" s="62" t="s">
        <v>5590</v>
      </c>
      <c r="N5350" s="72" t="str">
        <f>VLOOKUP(M5350,'Hulpblad KAR-parser'!A:C,2,FALSE)</f>
        <v>Soort vaartuig</v>
      </c>
      <c r="O5350" s="72" t="str">
        <f>IF(VLOOKUP(M5350,'Hulpblad KAR-parser'!A:C,3,FALSE)="","",VLOOKUP(M5350,'Hulpblad KAR-parser'!A:C,3,FALSE))</f>
        <v>Zeeschip</v>
      </c>
      <c r="P5350" s="136" t="str">
        <f>IF(CONCATENATE(C5350,D5350)="","",VLOOKUP(CONCATENATE(C5350,D5350),Karakteristieken!AQ:AQ,1,FALSE))</f>
        <v/>
      </c>
    </row>
    <row r="5351" spans="1:16" x14ac:dyDescent="0.25">
      <c r="A5351" s="67">
        <v>200111101</v>
      </c>
      <c r="B5351" s="67">
        <v>200099441</v>
      </c>
      <c r="C5351" s="67" t="s">
        <v>5591</v>
      </c>
      <c r="D5351" s="67"/>
      <c r="E5351" s="68" t="s">
        <v>6634</v>
      </c>
      <c r="F5351" s="68"/>
      <c r="G5351" s="68"/>
      <c r="H5351" s="68"/>
      <c r="I5351" s="67">
        <f t="shared" si="87"/>
        <v>17</v>
      </c>
      <c r="J5351" s="67" t="s">
        <v>1613</v>
      </c>
      <c r="K5351" s="91" t="s">
        <v>12550</v>
      </c>
      <c r="L5351" s="62" t="s">
        <v>6737</v>
      </c>
      <c r="M5351" s="62" t="s">
        <v>6634</v>
      </c>
      <c r="N5351" s="72" t="e">
        <f>VLOOKUP(M5351,'Hulpblad KAR-parser'!A:C,2,FALSE)</f>
        <v>#N/A</v>
      </c>
      <c r="O5351" s="72" t="e">
        <f>IF(VLOOKUP(M5351,'Hulpblad KAR-parser'!A:C,3,FALSE)="","",VLOOKUP(M5351,'Hulpblad KAR-parser'!A:C,3,FALSE))</f>
        <v>#N/A</v>
      </c>
      <c r="P5351" s="136" t="e">
        <f>IF(CONCATENATE(C5351,D5351)="","",VLOOKUP(CONCATENATE(C5351,D5351),Karakteristieken!AQ:AQ,1,FALSE))</f>
        <v>#N/A</v>
      </c>
    </row>
    <row r="5352" spans="1:16" x14ac:dyDescent="0.25">
      <c r="A5352" s="67"/>
      <c r="B5352" s="67"/>
      <c r="C5352" s="67"/>
      <c r="D5352" s="67"/>
      <c r="E5352" s="68" t="s">
        <v>11289</v>
      </c>
      <c r="F5352" s="68"/>
      <c r="G5352" s="68" t="s">
        <v>6634</v>
      </c>
      <c r="H5352" s="68"/>
      <c r="I5352" s="67">
        <f t="shared" si="87"/>
        <v>6</v>
      </c>
      <c r="J5352" s="67" t="s">
        <v>1561</v>
      </c>
      <c r="K5352" s="91" t="s">
        <v>12550</v>
      </c>
      <c r="L5352" s="62" t="s">
        <v>6737</v>
      </c>
      <c r="M5352" s="62" t="s">
        <v>6634</v>
      </c>
      <c r="N5352" s="72" t="e">
        <f>VLOOKUP(M5352,'Hulpblad KAR-parser'!A:C,2,FALSE)</f>
        <v>#N/A</v>
      </c>
      <c r="O5352" s="72" t="e">
        <f>IF(VLOOKUP(M5352,'Hulpblad KAR-parser'!A:C,3,FALSE)="","",VLOOKUP(M5352,'Hulpblad KAR-parser'!A:C,3,FALSE))</f>
        <v>#N/A</v>
      </c>
      <c r="P5352" s="136" t="str">
        <f>IF(CONCATENATE(C5352,D5352)="","",VLOOKUP(CONCATENATE(C5352,D5352),Karakteristieken!AQ:AQ,1,FALSE))</f>
        <v/>
      </c>
    </row>
    <row r="5353" spans="1:16" x14ac:dyDescent="0.25">
      <c r="A5353" s="59">
        <v>200111102</v>
      </c>
      <c r="B5353" s="59">
        <v>200099442</v>
      </c>
      <c r="C5353" s="59" t="s">
        <v>5591</v>
      </c>
      <c r="D5353" s="59" t="s">
        <v>5348</v>
      </c>
      <c r="E5353" s="60" t="s">
        <v>5594</v>
      </c>
      <c r="F5353" s="60"/>
      <c r="G5353" s="60"/>
      <c r="H5353" s="60"/>
      <c r="I5353" s="59">
        <f t="shared" si="87"/>
        <v>22</v>
      </c>
      <c r="J5353" s="59" t="s">
        <v>1613</v>
      </c>
      <c r="K5353" s="61"/>
      <c r="L5353" s="62" t="s">
        <v>6737</v>
      </c>
      <c r="M5353" s="62" t="s">
        <v>5594</v>
      </c>
      <c r="N5353" s="72" t="str">
        <f>VLOOKUP(M5353,'Hulpblad KAR-parser'!A:C,2,FALSE)</f>
        <v>Soort vermissing</v>
      </c>
      <c r="O5353" s="72" t="str">
        <f>IF(VLOOKUP(M5353,'Hulpblad KAR-parser'!A:C,3,FALSE)="","",VLOOKUP(M5353,'Hulpblad KAR-parser'!A:C,3,FALSE))</f>
        <v>Baby</v>
      </c>
      <c r="P5353" s="136" t="str">
        <f>IF(CONCATENATE(C5353,D5353)="","",VLOOKUP(CONCATENATE(C5353,D5353),Karakteristieken!AQ:AQ,1,FALSE))</f>
        <v>Soort vermissingBaby</v>
      </c>
    </row>
    <row r="5354" spans="1:16" x14ac:dyDescent="0.25">
      <c r="A5354" s="59"/>
      <c r="B5354" s="59"/>
      <c r="C5354" s="59"/>
      <c r="D5354" s="59"/>
      <c r="E5354" s="60" t="s">
        <v>11279</v>
      </c>
      <c r="F5354" s="60"/>
      <c r="G5354" s="60" t="s">
        <v>5594</v>
      </c>
      <c r="H5354" s="60"/>
      <c r="I5354" s="59">
        <f t="shared" si="87"/>
        <v>6</v>
      </c>
      <c r="J5354" s="59" t="s">
        <v>1561</v>
      </c>
      <c r="K5354" s="61"/>
      <c r="L5354" s="62" t="s">
        <v>6737</v>
      </c>
      <c r="M5354" s="62" t="s">
        <v>5594</v>
      </c>
      <c r="N5354" s="72" t="str">
        <f>VLOOKUP(M5354,'Hulpblad KAR-parser'!A:C,2,FALSE)</f>
        <v>Soort vermissing</v>
      </c>
      <c r="O5354" s="72" t="str">
        <f>IF(VLOOKUP(M5354,'Hulpblad KAR-parser'!A:C,3,FALSE)="","",VLOOKUP(M5354,'Hulpblad KAR-parser'!A:C,3,FALSE))</f>
        <v>Baby</v>
      </c>
      <c r="P5354" s="136" t="str">
        <f>IF(CONCATENATE(C5354,D5354)="","",VLOOKUP(CONCATENATE(C5354,D5354),Karakteristieken!AQ:AQ,1,FALSE))</f>
        <v/>
      </c>
    </row>
    <row r="5355" spans="1:16" x14ac:dyDescent="0.25">
      <c r="A5355" s="59">
        <v>200111103</v>
      </c>
      <c r="B5355" s="59">
        <v>200099443</v>
      </c>
      <c r="C5355" s="59" t="s">
        <v>5591</v>
      </c>
      <c r="D5355" s="59" t="s">
        <v>77</v>
      </c>
      <c r="E5355" s="60" t="s">
        <v>5596</v>
      </c>
      <c r="F5355" s="60"/>
      <c r="G5355" s="60"/>
      <c r="H5355" s="60"/>
      <c r="I5355" s="59">
        <f t="shared" si="87"/>
        <v>22</v>
      </c>
      <c r="J5355" s="59" t="s">
        <v>1613</v>
      </c>
      <c r="K5355" s="61"/>
      <c r="L5355" s="62" t="s">
        <v>6737</v>
      </c>
      <c r="M5355" s="62" t="s">
        <v>5596</v>
      </c>
      <c r="N5355" s="72" t="str">
        <f>VLOOKUP(M5355,'Hulpblad KAR-parser'!A:C,2,FALSE)</f>
        <v>Soort vermissing</v>
      </c>
      <c r="O5355" s="72" t="str">
        <f>IF(VLOOKUP(M5355,'Hulpblad KAR-parser'!A:C,3,FALSE)="","",VLOOKUP(M5355,'Hulpblad KAR-parser'!A:C,3,FALSE))</f>
        <v>Dier</v>
      </c>
      <c r="P5355" s="136" t="str">
        <f>IF(CONCATENATE(C5355,D5355)="","",VLOOKUP(CONCATENATE(C5355,D5355),Karakteristieken!AQ:AQ,1,FALSE))</f>
        <v>Soort vermissingDier</v>
      </c>
    </row>
    <row r="5356" spans="1:16" x14ac:dyDescent="0.25">
      <c r="A5356" s="59"/>
      <c r="B5356" s="59"/>
      <c r="C5356" s="59"/>
      <c r="D5356" s="59"/>
      <c r="E5356" s="60" t="s">
        <v>11280</v>
      </c>
      <c r="F5356" s="60"/>
      <c r="G5356" s="60" t="s">
        <v>5596</v>
      </c>
      <c r="H5356" s="60"/>
      <c r="I5356" s="59">
        <f t="shared" si="87"/>
        <v>5</v>
      </c>
      <c r="J5356" s="59" t="s">
        <v>1561</v>
      </c>
      <c r="K5356" s="61"/>
      <c r="L5356" s="62" t="s">
        <v>6737</v>
      </c>
      <c r="M5356" s="62" t="s">
        <v>5596</v>
      </c>
      <c r="N5356" s="72" t="str">
        <f>VLOOKUP(M5356,'Hulpblad KAR-parser'!A:C,2,FALSE)</f>
        <v>Soort vermissing</v>
      </c>
      <c r="O5356" s="72" t="str">
        <f>IF(VLOOKUP(M5356,'Hulpblad KAR-parser'!A:C,3,FALSE)="","",VLOOKUP(M5356,'Hulpblad KAR-parser'!A:C,3,FALSE))</f>
        <v>Dier</v>
      </c>
      <c r="P5356" s="136" t="str">
        <f>IF(CONCATENATE(C5356,D5356)="","",VLOOKUP(CONCATENATE(C5356,D5356),Karakteristieken!AQ:AQ,1,FALSE))</f>
        <v/>
      </c>
    </row>
    <row r="5357" spans="1:16" x14ac:dyDescent="0.25">
      <c r="A5357" s="59">
        <v>200111104</v>
      </c>
      <c r="B5357" s="59">
        <v>200099444</v>
      </c>
      <c r="C5357" s="59" t="s">
        <v>5591</v>
      </c>
      <c r="D5357" s="59" t="s">
        <v>4470</v>
      </c>
      <c r="E5357" s="60" t="s">
        <v>5598</v>
      </c>
      <c r="F5357" s="60"/>
      <c r="G5357" s="60"/>
      <c r="H5357" s="60"/>
      <c r="I5357" s="59">
        <f t="shared" si="87"/>
        <v>22</v>
      </c>
      <c r="J5357" s="59" t="s">
        <v>1613</v>
      </c>
      <c r="K5357" s="61"/>
      <c r="L5357" s="62" t="s">
        <v>6737</v>
      </c>
      <c r="M5357" s="62" t="s">
        <v>5598</v>
      </c>
      <c r="N5357" s="72" t="str">
        <f>VLOOKUP(M5357,'Hulpblad KAR-parser'!A:C,2,FALSE)</f>
        <v>Soort vermissing</v>
      </c>
      <c r="O5357" s="72" t="str">
        <f>IF(VLOOKUP(M5357,'Hulpblad KAR-parser'!A:C,3,FALSE)="","",VLOOKUP(M5357,'Hulpblad KAR-parser'!A:C,3,FALSE))</f>
        <v>Goed</v>
      </c>
      <c r="P5357" s="136" t="str">
        <f>IF(CONCATENATE(C5357,D5357)="","",VLOOKUP(CONCATENATE(C5357,D5357),Karakteristieken!AQ:AQ,1,FALSE))</f>
        <v>Soort vermissingGoed</v>
      </c>
    </row>
    <row r="5358" spans="1:16" x14ac:dyDescent="0.25">
      <c r="A5358" s="59"/>
      <c r="B5358" s="59"/>
      <c r="C5358" s="59"/>
      <c r="D5358" s="59"/>
      <c r="E5358" s="60" t="s">
        <v>11281</v>
      </c>
      <c r="F5358" s="60"/>
      <c r="G5358" s="60" t="s">
        <v>5598</v>
      </c>
      <c r="H5358" s="60"/>
      <c r="I5358" s="59">
        <f t="shared" ref="I5358:I5421" si="88">LEN(E5358)</f>
        <v>6</v>
      </c>
      <c r="J5358" s="59" t="s">
        <v>1561</v>
      </c>
      <c r="K5358" s="61"/>
      <c r="L5358" s="62" t="s">
        <v>6737</v>
      </c>
      <c r="M5358" s="62" t="s">
        <v>5598</v>
      </c>
      <c r="N5358" s="72" t="str">
        <f>VLOOKUP(M5358,'Hulpblad KAR-parser'!A:C,2,FALSE)</f>
        <v>Soort vermissing</v>
      </c>
      <c r="O5358" s="72" t="str">
        <f>IF(VLOOKUP(M5358,'Hulpblad KAR-parser'!A:C,3,FALSE)="","",VLOOKUP(M5358,'Hulpblad KAR-parser'!A:C,3,FALSE))</f>
        <v>Goed</v>
      </c>
      <c r="P5358" s="136" t="str">
        <f>IF(CONCATENATE(C5358,D5358)="","",VLOOKUP(CONCATENATE(C5358,D5358),Karakteristieken!AQ:AQ,1,FALSE))</f>
        <v/>
      </c>
    </row>
    <row r="5359" spans="1:16" x14ac:dyDescent="0.25">
      <c r="A5359" s="59">
        <v>200111105</v>
      </c>
      <c r="B5359" s="59">
        <v>200099445</v>
      </c>
      <c r="C5359" s="59" t="s">
        <v>5591</v>
      </c>
      <c r="D5359" s="59" t="s">
        <v>5355</v>
      </c>
      <c r="E5359" s="60" t="s">
        <v>5600</v>
      </c>
      <c r="F5359" s="60"/>
      <c r="G5359" s="60"/>
      <c r="H5359" s="60"/>
      <c r="I5359" s="59">
        <f t="shared" si="88"/>
        <v>24</v>
      </c>
      <c r="J5359" s="59" t="s">
        <v>1613</v>
      </c>
      <c r="K5359" s="61"/>
      <c r="L5359" s="62" t="s">
        <v>6737</v>
      </c>
      <c r="M5359" s="62" t="s">
        <v>5600</v>
      </c>
      <c r="N5359" s="72" t="str">
        <f>VLOOKUP(M5359,'Hulpblad KAR-parser'!A:C,2,FALSE)</f>
        <v>Soort vermissing</v>
      </c>
      <c r="O5359" s="72" t="str">
        <f>IF(VLOOKUP(M5359,'Hulpblad KAR-parser'!A:C,3,FALSE)="","",VLOOKUP(M5359,'Hulpblad KAR-parser'!A:C,3,FALSE))</f>
        <v>Jongen</v>
      </c>
      <c r="P5359" s="136" t="str">
        <f>IF(CONCATENATE(C5359,D5359)="","",VLOOKUP(CONCATENATE(C5359,D5359),Karakteristieken!AQ:AQ,1,FALSE))</f>
        <v>Soort vermissingJongen</v>
      </c>
    </row>
    <row r="5360" spans="1:16" x14ac:dyDescent="0.25">
      <c r="A5360" s="59"/>
      <c r="B5360" s="59"/>
      <c r="C5360" s="59"/>
      <c r="D5360" s="59"/>
      <c r="E5360" s="60" t="s">
        <v>11282</v>
      </c>
      <c r="F5360" s="60"/>
      <c r="G5360" s="60" t="s">
        <v>5600</v>
      </c>
      <c r="H5360" s="60"/>
      <c r="I5360" s="59">
        <f t="shared" si="88"/>
        <v>6</v>
      </c>
      <c r="J5360" s="59" t="s">
        <v>1561</v>
      </c>
      <c r="K5360" s="61"/>
      <c r="L5360" s="62" t="s">
        <v>6737</v>
      </c>
      <c r="M5360" s="62" t="s">
        <v>5600</v>
      </c>
      <c r="N5360" s="72" t="str">
        <f>VLOOKUP(M5360,'Hulpblad KAR-parser'!A:C,2,FALSE)</f>
        <v>Soort vermissing</v>
      </c>
      <c r="O5360" s="72" t="str">
        <f>IF(VLOOKUP(M5360,'Hulpblad KAR-parser'!A:C,3,FALSE)="","",VLOOKUP(M5360,'Hulpblad KAR-parser'!A:C,3,FALSE))</f>
        <v>Jongen</v>
      </c>
      <c r="P5360" s="136" t="str">
        <f>IF(CONCATENATE(C5360,D5360)="","",VLOOKUP(CONCATENATE(C5360,D5360),Karakteristieken!AQ:AQ,1,FALSE))</f>
        <v/>
      </c>
    </row>
    <row r="5361" spans="1:16" x14ac:dyDescent="0.25">
      <c r="A5361" s="59">
        <v>200111106</v>
      </c>
      <c r="B5361" s="59">
        <v>200099446</v>
      </c>
      <c r="C5361" s="59" t="s">
        <v>5591</v>
      </c>
      <c r="D5361" s="59" t="s">
        <v>5352</v>
      </c>
      <c r="E5361" s="60" t="s">
        <v>5602</v>
      </c>
      <c r="F5361" s="60"/>
      <c r="G5361" s="60"/>
      <c r="H5361" s="60"/>
      <c r="I5361" s="59">
        <f t="shared" si="88"/>
        <v>22</v>
      </c>
      <c r="J5361" s="59" t="s">
        <v>1613</v>
      </c>
      <c r="K5361" s="61"/>
      <c r="L5361" s="62" t="s">
        <v>6737</v>
      </c>
      <c r="M5361" s="62" t="s">
        <v>5602</v>
      </c>
      <c r="N5361" s="72" t="str">
        <f>VLOOKUP(M5361,'Hulpblad KAR-parser'!A:C,2,FALSE)</f>
        <v>Soort vermissing</v>
      </c>
      <c r="O5361" s="72" t="str">
        <f>IF(VLOOKUP(M5361,'Hulpblad KAR-parser'!A:C,3,FALSE)="","",VLOOKUP(M5361,'Hulpblad KAR-parser'!A:C,3,FALSE))</f>
        <v>Kind</v>
      </c>
      <c r="P5361" s="136" t="str">
        <f>IF(CONCATENATE(C5361,D5361)="","",VLOOKUP(CONCATENATE(C5361,D5361),Karakteristieken!AQ:AQ,1,FALSE))</f>
        <v>Soort vermissingKind</v>
      </c>
    </row>
    <row r="5362" spans="1:16" x14ac:dyDescent="0.25">
      <c r="A5362" s="59"/>
      <c r="B5362" s="59"/>
      <c r="C5362" s="59"/>
      <c r="D5362" s="59"/>
      <c r="E5362" s="60" t="s">
        <v>11283</v>
      </c>
      <c r="F5362" s="60"/>
      <c r="G5362" s="60" t="s">
        <v>5602</v>
      </c>
      <c r="H5362" s="60"/>
      <c r="I5362" s="59">
        <f t="shared" si="88"/>
        <v>6</v>
      </c>
      <c r="J5362" s="59" t="s">
        <v>1561</v>
      </c>
      <c r="K5362" s="61"/>
      <c r="L5362" s="62" t="s">
        <v>6737</v>
      </c>
      <c r="M5362" s="62" t="s">
        <v>5602</v>
      </c>
      <c r="N5362" s="72" t="str">
        <f>VLOOKUP(M5362,'Hulpblad KAR-parser'!A:C,2,FALSE)</f>
        <v>Soort vermissing</v>
      </c>
      <c r="O5362" s="72" t="str">
        <f>IF(VLOOKUP(M5362,'Hulpblad KAR-parser'!A:C,3,FALSE)="","",VLOOKUP(M5362,'Hulpblad KAR-parser'!A:C,3,FALSE))</f>
        <v>Kind</v>
      </c>
      <c r="P5362" s="136" t="str">
        <f>IF(CONCATENATE(C5362,D5362)="","",VLOOKUP(CONCATENATE(C5362,D5362),Karakteristieken!AQ:AQ,1,FALSE))</f>
        <v/>
      </c>
    </row>
    <row r="5363" spans="1:16" x14ac:dyDescent="0.25">
      <c r="A5363" s="59">
        <v>200111107</v>
      </c>
      <c r="B5363" s="59">
        <v>200099447</v>
      </c>
      <c r="C5363" s="59" t="s">
        <v>5591</v>
      </c>
      <c r="D5363" s="59" t="s">
        <v>5364</v>
      </c>
      <c r="E5363" s="60" t="s">
        <v>5604</v>
      </c>
      <c r="F5363" s="60"/>
      <c r="G5363" s="60"/>
      <c r="H5363" s="60"/>
      <c r="I5363" s="59">
        <f t="shared" si="88"/>
        <v>21</v>
      </c>
      <c r="J5363" s="59" t="s">
        <v>1613</v>
      </c>
      <c r="K5363" s="61"/>
      <c r="L5363" s="62" t="s">
        <v>6737</v>
      </c>
      <c r="M5363" s="62" t="s">
        <v>5604</v>
      </c>
      <c r="N5363" s="72" t="str">
        <f>VLOOKUP(M5363,'Hulpblad KAR-parser'!A:C,2,FALSE)</f>
        <v>Soort vermissing</v>
      </c>
      <c r="O5363" s="72" t="str">
        <f>IF(VLOOKUP(M5363,'Hulpblad KAR-parser'!A:C,3,FALSE)="","",VLOOKUP(M5363,'Hulpblad KAR-parser'!A:C,3,FALSE))</f>
        <v>Man</v>
      </c>
      <c r="P5363" s="136" t="str">
        <f>IF(CONCATENATE(C5363,D5363)="","",VLOOKUP(CONCATENATE(C5363,D5363),Karakteristieken!AQ:AQ,1,FALSE))</f>
        <v>Soort vermissingMan</v>
      </c>
    </row>
    <row r="5364" spans="1:16" x14ac:dyDescent="0.25">
      <c r="A5364" s="59"/>
      <c r="B5364" s="59"/>
      <c r="C5364" s="59"/>
      <c r="D5364" s="59"/>
      <c r="E5364" s="60" t="s">
        <v>11284</v>
      </c>
      <c r="F5364" s="60"/>
      <c r="G5364" s="60" t="s">
        <v>5604</v>
      </c>
      <c r="H5364" s="60"/>
      <c r="I5364" s="59">
        <f t="shared" si="88"/>
        <v>6</v>
      </c>
      <c r="J5364" s="59" t="s">
        <v>1561</v>
      </c>
      <c r="K5364" s="61"/>
      <c r="L5364" s="62" t="s">
        <v>6737</v>
      </c>
      <c r="M5364" s="62" t="s">
        <v>5604</v>
      </c>
      <c r="N5364" s="72" t="str">
        <f>VLOOKUP(M5364,'Hulpblad KAR-parser'!A:C,2,FALSE)</f>
        <v>Soort vermissing</v>
      </c>
      <c r="O5364" s="72" t="str">
        <f>IF(VLOOKUP(M5364,'Hulpblad KAR-parser'!A:C,3,FALSE)="","",VLOOKUP(M5364,'Hulpblad KAR-parser'!A:C,3,FALSE))</f>
        <v>Man</v>
      </c>
      <c r="P5364" s="136" t="str">
        <f>IF(CONCATENATE(C5364,D5364)="","",VLOOKUP(CONCATENATE(C5364,D5364),Karakteristieken!AQ:AQ,1,FALSE))</f>
        <v/>
      </c>
    </row>
    <row r="5365" spans="1:16" x14ac:dyDescent="0.25">
      <c r="A5365" s="59">
        <v>200111108</v>
      </c>
      <c r="B5365" s="59">
        <v>200099448</v>
      </c>
      <c r="C5365" s="59" t="s">
        <v>5591</v>
      </c>
      <c r="D5365" s="59" t="s">
        <v>5358</v>
      </c>
      <c r="E5365" s="60" t="s">
        <v>5606</v>
      </c>
      <c r="F5365" s="60"/>
      <c r="G5365" s="60"/>
      <c r="H5365" s="60"/>
      <c r="I5365" s="59">
        <f t="shared" si="88"/>
        <v>24</v>
      </c>
      <c r="J5365" s="59" t="s">
        <v>1613</v>
      </c>
      <c r="K5365" s="61"/>
      <c r="L5365" s="62" t="s">
        <v>6737</v>
      </c>
      <c r="M5365" s="62" t="s">
        <v>5606</v>
      </c>
      <c r="N5365" s="72" t="str">
        <f>VLOOKUP(M5365,'Hulpblad KAR-parser'!A:C,2,FALSE)</f>
        <v>Soort vermissing</v>
      </c>
      <c r="O5365" s="72" t="str">
        <f>IF(VLOOKUP(M5365,'Hulpblad KAR-parser'!A:C,3,FALSE)="","",VLOOKUP(M5365,'Hulpblad KAR-parser'!A:C,3,FALSE))</f>
        <v>Meisje</v>
      </c>
      <c r="P5365" s="136" t="str">
        <f>IF(CONCATENATE(C5365,D5365)="","",VLOOKUP(CONCATENATE(C5365,D5365),Karakteristieken!AQ:AQ,1,FALSE))</f>
        <v>Soort vermissingMeisje</v>
      </c>
    </row>
    <row r="5366" spans="1:16" x14ac:dyDescent="0.25">
      <c r="A5366" s="59"/>
      <c r="B5366" s="59"/>
      <c r="C5366" s="59"/>
      <c r="D5366" s="59"/>
      <c r="E5366" s="60" t="s">
        <v>11285</v>
      </c>
      <c r="F5366" s="60"/>
      <c r="G5366" s="60" t="s">
        <v>5606</v>
      </c>
      <c r="H5366" s="60"/>
      <c r="I5366" s="59">
        <f t="shared" si="88"/>
        <v>6</v>
      </c>
      <c r="J5366" s="59" t="s">
        <v>1561</v>
      </c>
      <c r="K5366" s="61"/>
      <c r="L5366" s="62" t="s">
        <v>6737</v>
      </c>
      <c r="M5366" s="62" t="s">
        <v>5606</v>
      </c>
      <c r="N5366" s="72" t="str">
        <f>VLOOKUP(M5366,'Hulpblad KAR-parser'!A:C,2,FALSE)</f>
        <v>Soort vermissing</v>
      </c>
      <c r="O5366" s="72" t="str">
        <f>IF(VLOOKUP(M5366,'Hulpblad KAR-parser'!A:C,3,FALSE)="","",VLOOKUP(M5366,'Hulpblad KAR-parser'!A:C,3,FALSE))</f>
        <v>Meisje</v>
      </c>
      <c r="P5366" s="136" t="str">
        <f>IF(CONCATENATE(C5366,D5366)="","",VLOOKUP(CONCATENATE(C5366,D5366),Karakteristieken!AQ:AQ,1,FALSE))</f>
        <v/>
      </c>
    </row>
    <row r="5367" spans="1:16" x14ac:dyDescent="0.25">
      <c r="A5367" s="59">
        <v>200111109</v>
      </c>
      <c r="B5367" s="59">
        <v>200099449</v>
      </c>
      <c r="C5367" s="59" t="s">
        <v>5591</v>
      </c>
      <c r="D5367" s="59" t="s">
        <v>5607</v>
      </c>
      <c r="E5367" s="60" t="s">
        <v>5608</v>
      </c>
      <c r="F5367" s="60"/>
      <c r="G5367" s="60"/>
      <c r="H5367" s="60"/>
      <c r="I5367" s="59">
        <f t="shared" si="88"/>
        <v>24</v>
      </c>
      <c r="J5367" s="59" t="s">
        <v>1613</v>
      </c>
      <c r="K5367" s="61"/>
      <c r="L5367" s="62" t="s">
        <v>6737</v>
      </c>
      <c r="M5367" s="62" t="s">
        <v>5608</v>
      </c>
      <c r="N5367" s="72" t="str">
        <f>VLOOKUP(M5367,'Hulpblad KAR-parser'!A:C,2,FALSE)</f>
        <v>Soort vermissing</v>
      </c>
      <c r="O5367" s="72" t="str">
        <f>IF(VLOOKUP(M5367,'Hulpblad KAR-parser'!A:C,3,FALSE)="","",VLOOKUP(M5367,'Hulpblad KAR-parser'!A:C,3,FALSE))</f>
        <v>Urgent</v>
      </c>
      <c r="P5367" s="136" t="str">
        <f>IF(CONCATENATE(C5367,D5367)="","",VLOOKUP(CONCATENATE(C5367,D5367),Karakteristieken!AQ:AQ,1,FALSE))</f>
        <v>Soort vermissingUrgent</v>
      </c>
    </row>
    <row r="5368" spans="1:16" x14ac:dyDescent="0.25">
      <c r="A5368" s="59"/>
      <c r="B5368" s="59"/>
      <c r="C5368" s="59"/>
      <c r="D5368" s="59"/>
      <c r="E5368" s="60" t="s">
        <v>11286</v>
      </c>
      <c r="F5368" s="60"/>
      <c r="G5368" s="60" t="s">
        <v>5608</v>
      </c>
      <c r="H5368" s="60"/>
      <c r="I5368" s="59">
        <f t="shared" si="88"/>
        <v>6</v>
      </c>
      <c r="J5368" s="59" t="s">
        <v>1561</v>
      </c>
      <c r="K5368" s="61"/>
      <c r="L5368" s="62" t="s">
        <v>6737</v>
      </c>
      <c r="M5368" s="62" t="s">
        <v>5608</v>
      </c>
      <c r="N5368" s="72" t="str">
        <f>VLOOKUP(M5368,'Hulpblad KAR-parser'!A:C,2,FALSE)</f>
        <v>Soort vermissing</v>
      </c>
      <c r="O5368" s="72" t="str">
        <f>IF(VLOOKUP(M5368,'Hulpblad KAR-parser'!A:C,3,FALSE)="","",VLOOKUP(M5368,'Hulpblad KAR-parser'!A:C,3,FALSE))</f>
        <v>Urgent</v>
      </c>
      <c r="P5368" s="136" t="str">
        <f>IF(CONCATENATE(C5368,D5368)="","",VLOOKUP(CONCATENATE(C5368,D5368),Karakteristieken!AQ:AQ,1,FALSE))</f>
        <v/>
      </c>
    </row>
    <row r="5369" spans="1:16" x14ac:dyDescent="0.25">
      <c r="A5369" s="59">
        <v>200111110</v>
      </c>
      <c r="B5369" s="59">
        <v>200099450</v>
      </c>
      <c r="C5369" s="59" t="s">
        <v>5591</v>
      </c>
      <c r="D5369" s="59" t="s">
        <v>5361</v>
      </c>
      <c r="E5369" s="60" t="s">
        <v>5610</v>
      </c>
      <c r="F5369" s="60"/>
      <c r="G5369" s="60"/>
      <c r="H5369" s="60"/>
      <c r="I5369" s="59">
        <f t="shared" si="88"/>
        <v>28</v>
      </c>
      <c r="J5369" s="59" t="s">
        <v>1613</v>
      </c>
      <c r="K5369" s="61"/>
      <c r="L5369" s="62" t="s">
        <v>6737</v>
      </c>
      <c r="M5369" s="62" t="s">
        <v>5610</v>
      </c>
      <c r="N5369" s="72" t="str">
        <f>VLOOKUP(M5369,'Hulpblad KAR-parser'!A:C,2,FALSE)</f>
        <v>Soort vermissing</v>
      </c>
      <c r="O5369" s="72" t="str">
        <f>IF(VLOOKUP(M5369,'Hulpblad KAR-parser'!A:C,3,FALSE)="","",VLOOKUP(M5369,'Hulpblad KAR-parser'!A:C,3,FALSE))</f>
        <v>Volwassene</v>
      </c>
      <c r="P5369" s="136" t="str">
        <f>IF(CONCATENATE(C5369,D5369)="","",VLOOKUP(CONCATENATE(C5369,D5369),Karakteristieken!AQ:AQ,1,FALSE))</f>
        <v>Soort vermissingVolwassene</v>
      </c>
    </row>
    <row r="5370" spans="1:16" x14ac:dyDescent="0.25">
      <c r="A5370" s="59"/>
      <c r="B5370" s="59"/>
      <c r="C5370" s="59"/>
      <c r="D5370" s="59"/>
      <c r="E5370" s="60" t="s">
        <v>11287</v>
      </c>
      <c r="F5370" s="60"/>
      <c r="G5370" s="60" t="s">
        <v>5610</v>
      </c>
      <c r="H5370" s="60"/>
      <c r="I5370" s="59">
        <f t="shared" si="88"/>
        <v>6</v>
      </c>
      <c r="J5370" s="59" t="s">
        <v>1561</v>
      </c>
      <c r="K5370" s="61"/>
      <c r="L5370" s="62" t="s">
        <v>6737</v>
      </c>
      <c r="M5370" s="62" t="s">
        <v>5610</v>
      </c>
      <c r="N5370" s="72" t="str">
        <f>VLOOKUP(M5370,'Hulpblad KAR-parser'!A:C,2,FALSE)</f>
        <v>Soort vermissing</v>
      </c>
      <c r="O5370" s="72" t="str">
        <f>IF(VLOOKUP(M5370,'Hulpblad KAR-parser'!A:C,3,FALSE)="","",VLOOKUP(M5370,'Hulpblad KAR-parser'!A:C,3,FALSE))</f>
        <v>Volwassene</v>
      </c>
      <c r="P5370" s="136" t="str">
        <f>IF(CONCATENATE(C5370,D5370)="","",VLOOKUP(CONCATENATE(C5370,D5370),Karakteristieken!AQ:AQ,1,FALSE))</f>
        <v/>
      </c>
    </row>
    <row r="5371" spans="1:16" x14ac:dyDescent="0.25">
      <c r="A5371" s="59">
        <v>200111111</v>
      </c>
      <c r="B5371" s="59">
        <v>200099451</v>
      </c>
      <c r="C5371" s="59" t="s">
        <v>5591</v>
      </c>
      <c r="D5371" s="59" t="s">
        <v>5367</v>
      </c>
      <c r="E5371" s="60" t="s">
        <v>5612</v>
      </c>
      <c r="F5371" s="60"/>
      <c r="G5371" s="60"/>
      <c r="H5371" s="60"/>
      <c r="I5371" s="59">
        <f t="shared" si="88"/>
        <v>23</v>
      </c>
      <c r="J5371" s="59" t="s">
        <v>1613</v>
      </c>
      <c r="K5371" s="61"/>
      <c r="L5371" s="62" t="s">
        <v>6737</v>
      </c>
      <c r="M5371" s="62" t="s">
        <v>5612</v>
      </c>
      <c r="N5371" s="72" t="str">
        <f>VLOOKUP(M5371,'Hulpblad KAR-parser'!A:C,2,FALSE)</f>
        <v>Soort vermissing</v>
      </c>
      <c r="O5371" s="72" t="str">
        <f>IF(VLOOKUP(M5371,'Hulpblad KAR-parser'!A:C,3,FALSE)="","",VLOOKUP(M5371,'Hulpblad KAR-parser'!A:C,3,FALSE))</f>
        <v>Vrouw</v>
      </c>
      <c r="P5371" s="136" t="str">
        <f>IF(CONCATENATE(C5371,D5371)="","",VLOOKUP(CONCATENATE(C5371,D5371),Karakteristieken!AQ:AQ,1,FALSE))</f>
        <v>Soort vermissingVrouw</v>
      </c>
    </row>
    <row r="5372" spans="1:16" x14ac:dyDescent="0.25">
      <c r="A5372" s="59"/>
      <c r="B5372" s="59"/>
      <c r="C5372" s="59"/>
      <c r="D5372" s="59"/>
      <c r="E5372" s="60" t="s">
        <v>11288</v>
      </c>
      <c r="F5372" s="60"/>
      <c r="G5372" s="60" t="s">
        <v>5612</v>
      </c>
      <c r="H5372" s="60"/>
      <c r="I5372" s="59">
        <f t="shared" si="88"/>
        <v>6</v>
      </c>
      <c r="J5372" s="59" t="s">
        <v>1561</v>
      </c>
      <c r="K5372" s="61"/>
      <c r="L5372" s="62" t="s">
        <v>6737</v>
      </c>
      <c r="M5372" s="62" t="s">
        <v>5612</v>
      </c>
      <c r="N5372" s="72" t="str">
        <f>VLOOKUP(M5372,'Hulpblad KAR-parser'!A:C,2,FALSE)</f>
        <v>Soort vermissing</v>
      </c>
      <c r="O5372" s="72" t="str">
        <f>IF(VLOOKUP(M5372,'Hulpblad KAR-parser'!A:C,3,FALSE)="","",VLOOKUP(M5372,'Hulpblad KAR-parser'!A:C,3,FALSE))</f>
        <v>Vrouw</v>
      </c>
      <c r="P5372" s="136" t="str">
        <f>IF(CONCATENATE(C5372,D5372)="","",VLOOKUP(CONCATENATE(C5372,D5372),Karakteristieken!AQ:AQ,1,FALSE))</f>
        <v/>
      </c>
    </row>
    <row r="5373" spans="1:16" x14ac:dyDescent="0.25">
      <c r="A5373" s="67">
        <v>200111112</v>
      </c>
      <c r="B5373" s="67">
        <v>200099452</v>
      </c>
      <c r="C5373" s="67" t="s">
        <v>5613</v>
      </c>
      <c r="D5373" s="67"/>
      <c r="E5373" s="68" t="s">
        <v>6683</v>
      </c>
      <c r="F5373" s="68"/>
      <c r="G5373" s="68"/>
      <c r="H5373" s="68"/>
      <c r="I5373" s="67">
        <f t="shared" si="88"/>
        <v>15</v>
      </c>
      <c r="J5373" s="67" t="s">
        <v>1613</v>
      </c>
      <c r="K5373" s="91" t="s">
        <v>12550</v>
      </c>
      <c r="L5373" s="62" t="s">
        <v>6737</v>
      </c>
      <c r="M5373" s="62" t="s">
        <v>6683</v>
      </c>
      <c r="N5373" s="72" t="e">
        <f>VLOOKUP(M5373,'Hulpblad KAR-parser'!A:C,2,FALSE)</f>
        <v>#N/A</v>
      </c>
      <c r="O5373" s="72" t="e">
        <f>IF(VLOOKUP(M5373,'Hulpblad KAR-parser'!A:C,3,FALSE)="","",VLOOKUP(M5373,'Hulpblad KAR-parser'!A:C,3,FALSE))</f>
        <v>#N/A</v>
      </c>
      <c r="P5373" s="136" t="e">
        <f>IF(CONCATENATE(C5373,D5373)="","",VLOOKUP(CONCATENATE(C5373,D5373),Karakteristieken!AQ:AQ,1,FALSE))</f>
        <v>#N/A</v>
      </c>
    </row>
    <row r="5374" spans="1:16" x14ac:dyDescent="0.25">
      <c r="A5374" s="67"/>
      <c r="B5374" s="67"/>
      <c r="C5374" s="67"/>
      <c r="D5374" s="67"/>
      <c r="E5374" s="68" t="s">
        <v>11360</v>
      </c>
      <c r="F5374" s="68"/>
      <c r="G5374" s="68" t="s">
        <v>6683</v>
      </c>
      <c r="H5374" s="68"/>
      <c r="I5374" s="67">
        <f t="shared" si="88"/>
        <v>6</v>
      </c>
      <c r="J5374" s="67" t="s">
        <v>1561</v>
      </c>
      <c r="K5374" s="91" t="s">
        <v>12550</v>
      </c>
      <c r="L5374" s="62" t="s">
        <v>6737</v>
      </c>
      <c r="M5374" s="62" t="s">
        <v>6683</v>
      </c>
      <c r="N5374" s="72" t="e">
        <f>VLOOKUP(M5374,'Hulpblad KAR-parser'!A:C,2,FALSE)</f>
        <v>#N/A</v>
      </c>
      <c r="O5374" s="72" t="e">
        <f>IF(VLOOKUP(M5374,'Hulpblad KAR-parser'!A:C,3,FALSE)="","",VLOOKUP(M5374,'Hulpblad KAR-parser'!A:C,3,FALSE))</f>
        <v>#N/A</v>
      </c>
      <c r="P5374" s="136" t="str">
        <f>IF(CONCATENATE(C5374,D5374)="","",VLOOKUP(CONCATENATE(C5374,D5374),Karakteristieken!AQ:AQ,1,FALSE))</f>
        <v/>
      </c>
    </row>
    <row r="5375" spans="1:16" x14ac:dyDescent="0.25">
      <c r="A5375" s="59">
        <v>200111113</v>
      </c>
      <c r="B5375" s="59">
        <v>200099453</v>
      </c>
      <c r="C5375" s="59" t="s">
        <v>5613</v>
      </c>
      <c r="D5375" s="59" t="s">
        <v>5614</v>
      </c>
      <c r="E5375" s="60" t="s">
        <v>5617</v>
      </c>
      <c r="F5375" s="60"/>
      <c r="G5375" s="60"/>
      <c r="H5375" s="60"/>
      <c r="I5375" s="59">
        <f t="shared" si="88"/>
        <v>25</v>
      </c>
      <c r="J5375" s="59" t="s">
        <v>1613</v>
      </c>
      <c r="K5375" s="61"/>
      <c r="L5375" s="62" t="s">
        <v>6737</v>
      </c>
      <c r="M5375" s="62" t="s">
        <v>5617</v>
      </c>
      <c r="N5375" s="72" t="str">
        <f>VLOOKUP(M5375,'Hulpblad KAR-parser'!A:C,2,FALSE)</f>
        <v>Soort voertuig</v>
      </c>
      <c r="O5375" s="72" t="str">
        <f>IF(VLOOKUP(M5375,'Hulpblad KAR-parser'!A:C,3,FALSE)="","",VLOOKUP(M5375,'Hulpblad KAR-parser'!A:C,3,FALSE))</f>
        <v>Aanhanger</v>
      </c>
      <c r="P5375" s="136" t="str">
        <f>IF(CONCATENATE(C5375,D5375)="","",VLOOKUP(CONCATENATE(C5375,D5375),Karakteristieken!AQ:AQ,1,FALSE))</f>
        <v>Soort voertuigAanhanger</v>
      </c>
    </row>
    <row r="5376" spans="1:16" x14ac:dyDescent="0.25">
      <c r="A5376" s="59"/>
      <c r="B5376" s="59"/>
      <c r="C5376" s="59"/>
      <c r="D5376" s="59"/>
      <c r="E5376" s="60" t="s">
        <v>11290</v>
      </c>
      <c r="F5376" s="60"/>
      <c r="G5376" s="60" t="s">
        <v>5617</v>
      </c>
      <c r="H5376" s="60"/>
      <c r="I5376" s="59">
        <f t="shared" si="88"/>
        <v>10</v>
      </c>
      <c r="J5376" s="59" t="s">
        <v>1561</v>
      </c>
      <c r="K5376" s="61"/>
      <c r="L5376" s="62" t="s">
        <v>6737</v>
      </c>
      <c r="M5376" s="62" t="s">
        <v>5617</v>
      </c>
      <c r="N5376" s="72" t="str">
        <f>VLOOKUP(M5376,'Hulpblad KAR-parser'!A:C,2,FALSE)</f>
        <v>Soort voertuig</v>
      </c>
      <c r="O5376" s="72" t="str">
        <f>IF(VLOOKUP(M5376,'Hulpblad KAR-parser'!A:C,3,FALSE)="","",VLOOKUP(M5376,'Hulpblad KAR-parser'!A:C,3,FALSE))</f>
        <v>Aanhanger</v>
      </c>
      <c r="P5376" s="136" t="str">
        <f>IF(CONCATENATE(C5376,D5376)="","",VLOOKUP(CONCATENATE(C5376,D5376),Karakteristieken!AQ:AQ,1,FALSE))</f>
        <v/>
      </c>
    </row>
    <row r="5377" spans="1:16" x14ac:dyDescent="0.25">
      <c r="A5377" s="59"/>
      <c r="B5377" s="59"/>
      <c r="C5377" s="59"/>
      <c r="D5377" s="59"/>
      <c r="E5377" s="60" t="s">
        <v>11291</v>
      </c>
      <c r="F5377" s="60"/>
      <c r="G5377" s="60" t="s">
        <v>5617</v>
      </c>
      <c r="H5377" s="60"/>
      <c r="I5377" s="59">
        <f t="shared" si="88"/>
        <v>5</v>
      </c>
      <c r="J5377" s="59" t="s">
        <v>1561</v>
      </c>
      <c r="K5377" s="61"/>
      <c r="L5377" s="62" t="s">
        <v>6737</v>
      </c>
      <c r="M5377" s="62" t="s">
        <v>5617</v>
      </c>
      <c r="N5377" s="72" t="str">
        <f>VLOOKUP(M5377,'Hulpblad KAR-parser'!A:C,2,FALSE)</f>
        <v>Soort voertuig</v>
      </c>
      <c r="O5377" s="72" t="str">
        <f>IF(VLOOKUP(M5377,'Hulpblad KAR-parser'!A:C,3,FALSE)="","",VLOOKUP(M5377,'Hulpblad KAR-parser'!A:C,3,FALSE))</f>
        <v>Aanhanger</v>
      </c>
      <c r="P5377" s="136" t="str">
        <f>IF(CONCATENATE(C5377,D5377)="","",VLOOKUP(CONCATENATE(C5377,D5377),Karakteristieken!AQ:AQ,1,FALSE))</f>
        <v/>
      </c>
    </row>
    <row r="5378" spans="1:16" x14ac:dyDescent="0.25">
      <c r="A5378" s="59"/>
      <c r="B5378" s="59"/>
      <c r="C5378" s="59"/>
      <c r="D5378" s="59"/>
      <c r="E5378" s="60" t="s">
        <v>11292</v>
      </c>
      <c r="F5378" s="60"/>
      <c r="G5378" s="60" t="s">
        <v>5617</v>
      </c>
      <c r="H5378" s="60"/>
      <c r="I5378" s="59">
        <f t="shared" si="88"/>
        <v>6</v>
      </c>
      <c r="J5378" s="59" t="s">
        <v>1561</v>
      </c>
      <c r="K5378" s="61"/>
      <c r="L5378" s="62" t="s">
        <v>6737</v>
      </c>
      <c r="M5378" s="62" t="s">
        <v>5617</v>
      </c>
      <c r="N5378" s="72" t="str">
        <f>VLOOKUP(M5378,'Hulpblad KAR-parser'!A:C,2,FALSE)</f>
        <v>Soort voertuig</v>
      </c>
      <c r="O5378" s="72" t="str">
        <f>IF(VLOOKUP(M5378,'Hulpblad KAR-parser'!A:C,3,FALSE)="","",VLOOKUP(M5378,'Hulpblad KAR-parser'!A:C,3,FALSE))</f>
        <v>Aanhanger</v>
      </c>
      <c r="P5378" s="136" t="str">
        <f>IF(CONCATENATE(C5378,D5378)="","",VLOOKUP(CONCATENATE(C5378,D5378),Karakteristieken!AQ:AQ,1,FALSE))</f>
        <v/>
      </c>
    </row>
    <row r="5379" spans="1:16" x14ac:dyDescent="0.25">
      <c r="A5379" s="59">
        <v>200111114</v>
      </c>
      <c r="B5379" s="59">
        <v>200099454</v>
      </c>
      <c r="C5379" s="59" t="s">
        <v>5613</v>
      </c>
      <c r="D5379" s="59" t="s">
        <v>5618</v>
      </c>
      <c r="E5379" s="60" t="s">
        <v>5620</v>
      </c>
      <c r="F5379" s="60"/>
      <c r="G5379" s="60"/>
      <c r="H5379" s="60"/>
      <c r="I5379" s="59">
        <f t="shared" si="88"/>
        <v>25</v>
      </c>
      <c r="J5379" s="59" t="s">
        <v>1613</v>
      </c>
      <c r="K5379" s="61"/>
      <c r="L5379" s="62" t="s">
        <v>6737</v>
      </c>
      <c r="M5379" s="62" t="s">
        <v>5620</v>
      </c>
      <c r="N5379" s="72" t="str">
        <f>VLOOKUP(M5379,'Hulpblad KAR-parser'!A:C,2,FALSE)</f>
        <v>Soort voertuig</v>
      </c>
      <c r="O5379" s="72" t="str">
        <f>IF(VLOOKUP(M5379,'Hulpblad KAR-parser'!A:C,3,FALSE)="","",VLOOKUP(M5379,'Hulpblad KAR-parser'!A:C,3,FALSE))</f>
        <v>Bestelbus</v>
      </c>
      <c r="P5379" s="136" t="str">
        <f>IF(CONCATENATE(C5379,D5379)="","",VLOOKUP(CONCATENATE(C5379,D5379),Karakteristieken!AQ:AQ,1,FALSE))</f>
        <v>Soort voertuigBestelbus</v>
      </c>
    </row>
    <row r="5380" spans="1:16" x14ac:dyDescent="0.25">
      <c r="A5380" s="59"/>
      <c r="B5380" s="59"/>
      <c r="C5380" s="59"/>
      <c r="D5380" s="59"/>
      <c r="E5380" s="60" t="s">
        <v>11293</v>
      </c>
      <c r="F5380" s="60"/>
      <c r="G5380" s="60" t="s">
        <v>5620</v>
      </c>
      <c r="H5380" s="60"/>
      <c r="I5380" s="59">
        <f t="shared" si="88"/>
        <v>10</v>
      </c>
      <c r="J5380" s="59" t="s">
        <v>1561</v>
      </c>
      <c r="K5380" s="61"/>
      <c r="L5380" s="62" t="s">
        <v>6737</v>
      </c>
      <c r="M5380" s="62" t="s">
        <v>5620</v>
      </c>
      <c r="N5380" s="72" t="str">
        <f>VLOOKUP(M5380,'Hulpblad KAR-parser'!A:C,2,FALSE)</f>
        <v>Soort voertuig</v>
      </c>
      <c r="O5380" s="72" t="str">
        <f>IF(VLOOKUP(M5380,'Hulpblad KAR-parser'!A:C,3,FALSE)="","",VLOOKUP(M5380,'Hulpblad KAR-parser'!A:C,3,FALSE))</f>
        <v>Bestelbus</v>
      </c>
      <c r="P5380" s="136" t="str">
        <f>IF(CONCATENATE(C5380,D5380)="","",VLOOKUP(CONCATENATE(C5380,D5380),Karakteristieken!AQ:AQ,1,FALSE))</f>
        <v/>
      </c>
    </row>
    <row r="5381" spans="1:16" x14ac:dyDescent="0.25">
      <c r="A5381" s="59"/>
      <c r="B5381" s="59"/>
      <c r="C5381" s="59"/>
      <c r="D5381" s="59"/>
      <c r="E5381" s="60" t="s">
        <v>11294</v>
      </c>
      <c r="F5381" s="60"/>
      <c r="G5381" s="60" t="s">
        <v>5620</v>
      </c>
      <c r="H5381" s="60"/>
      <c r="I5381" s="59">
        <f t="shared" si="88"/>
        <v>6</v>
      </c>
      <c r="J5381" s="59" t="s">
        <v>1561</v>
      </c>
      <c r="K5381" s="61"/>
      <c r="L5381" s="62" t="s">
        <v>6737</v>
      </c>
      <c r="M5381" s="62" t="s">
        <v>5620</v>
      </c>
      <c r="N5381" s="72" t="str">
        <f>VLOOKUP(M5381,'Hulpblad KAR-parser'!A:C,2,FALSE)</f>
        <v>Soort voertuig</v>
      </c>
      <c r="O5381" s="72" t="str">
        <f>IF(VLOOKUP(M5381,'Hulpblad KAR-parser'!A:C,3,FALSE)="","",VLOOKUP(M5381,'Hulpblad KAR-parser'!A:C,3,FALSE))</f>
        <v>Bestelbus</v>
      </c>
      <c r="P5381" s="136" t="str">
        <f>IF(CONCATENATE(C5381,D5381)="","",VLOOKUP(CONCATENATE(C5381,D5381),Karakteristieken!AQ:AQ,1,FALSE))</f>
        <v/>
      </c>
    </row>
    <row r="5382" spans="1:16" x14ac:dyDescent="0.25">
      <c r="A5382" s="59">
        <v>200111115</v>
      </c>
      <c r="B5382" s="59">
        <v>200099455</v>
      </c>
      <c r="C5382" s="59" t="s">
        <v>5613</v>
      </c>
      <c r="D5382" s="59" t="s">
        <v>4434</v>
      </c>
      <c r="E5382" s="60" t="s">
        <v>5622</v>
      </c>
      <c r="F5382" s="60"/>
      <c r="G5382" s="60"/>
      <c r="H5382" s="60"/>
      <c r="I5382" s="59">
        <f t="shared" si="88"/>
        <v>25</v>
      </c>
      <c r="J5382" s="59" t="s">
        <v>1613</v>
      </c>
      <c r="K5382" s="61"/>
      <c r="L5382" s="62" t="s">
        <v>6737</v>
      </c>
      <c r="M5382" s="62" t="s">
        <v>5622</v>
      </c>
      <c r="N5382" s="72" t="str">
        <f>VLOOKUP(M5382,'Hulpblad KAR-parser'!A:C,2,FALSE)</f>
        <v>Soort voertuig</v>
      </c>
      <c r="O5382" s="72" t="str">
        <f>IF(VLOOKUP(M5382,'Hulpblad KAR-parser'!A:C,3,FALSE)="","",VLOOKUP(M5382,'Hulpblad KAR-parser'!A:C,3,FALSE))</f>
        <v>Bromfiets</v>
      </c>
      <c r="P5382" s="136" t="str">
        <f>IF(CONCATENATE(C5382,D5382)="","",VLOOKUP(CONCATENATE(C5382,D5382),Karakteristieken!AQ:AQ,1,FALSE))</f>
        <v>Soort voertuigBromfiets</v>
      </c>
    </row>
    <row r="5383" spans="1:16" x14ac:dyDescent="0.25">
      <c r="A5383" s="59"/>
      <c r="B5383" s="59"/>
      <c r="C5383" s="59"/>
      <c r="D5383" s="59"/>
      <c r="E5383" s="60" t="s">
        <v>11295</v>
      </c>
      <c r="F5383" s="60"/>
      <c r="G5383" s="60" t="s">
        <v>5622</v>
      </c>
      <c r="H5383" s="60"/>
      <c r="I5383" s="59">
        <f t="shared" si="88"/>
        <v>5</v>
      </c>
      <c r="J5383" s="59" t="s">
        <v>1561</v>
      </c>
      <c r="K5383" s="61"/>
      <c r="L5383" s="62" t="s">
        <v>6737</v>
      </c>
      <c r="M5383" s="62" t="s">
        <v>5622</v>
      </c>
      <c r="N5383" s="72" t="str">
        <f>VLOOKUP(M5383,'Hulpblad KAR-parser'!A:C,2,FALSE)</f>
        <v>Soort voertuig</v>
      </c>
      <c r="O5383" s="72" t="str">
        <f>IF(VLOOKUP(M5383,'Hulpblad KAR-parser'!A:C,3,FALSE)="","",VLOOKUP(M5383,'Hulpblad KAR-parser'!A:C,3,FALSE))</f>
        <v>Bromfiets</v>
      </c>
      <c r="P5383" s="136" t="str">
        <f>IF(CONCATENATE(C5383,D5383)="","",VLOOKUP(CONCATENATE(C5383,D5383),Karakteristieken!AQ:AQ,1,FALSE))</f>
        <v/>
      </c>
    </row>
    <row r="5384" spans="1:16" x14ac:dyDescent="0.25">
      <c r="A5384" s="59"/>
      <c r="B5384" s="59"/>
      <c r="C5384" s="59"/>
      <c r="D5384" s="59"/>
      <c r="E5384" s="60" t="s">
        <v>11296</v>
      </c>
      <c r="F5384" s="60"/>
      <c r="G5384" s="60" t="s">
        <v>5622</v>
      </c>
      <c r="H5384" s="60"/>
      <c r="I5384" s="59">
        <f t="shared" si="88"/>
        <v>5</v>
      </c>
      <c r="J5384" s="59" t="s">
        <v>1561</v>
      </c>
      <c r="K5384" s="61"/>
      <c r="L5384" s="62" t="s">
        <v>6737</v>
      </c>
      <c r="M5384" s="62" t="s">
        <v>5622</v>
      </c>
      <c r="N5384" s="72" t="str">
        <f>VLOOKUP(M5384,'Hulpblad KAR-parser'!A:C,2,FALSE)</f>
        <v>Soort voertuig</v>
      </c>
      <c r="O5384" s="72" t="str">
        <f>IF(VLOOKUP(M5384,'Hulpblad KAR-parser'!A:C,3,FALSE)="","",VLOOKUP(M5384,'Hulpblad KAR-parser'!A:C,3,FALSE))</f>
        <v>Bromfiets</v>
      </c>
      <c r="P5384" s="136" t="str">
        <f>IF(CONCATENATE(C5384,D5384)="","",VLOOKUP(CONCATENATE(C5384,D5384),Karakteristieken!AQ:AQ,1,FALSE))</f>
        <v/>
      </c>
    </row>
    <row r="5385" spans="1:16" x14ac:dyDescent="0.25">
      <c r="A5385" s="59"/>
      <c r="B5385" s="59"/>
      <c r="C5385" s="59"/>
      <c r="D5385" s="59"/>
      <c r="E5385" s="60" t="s">
        <v>11297</v>
      </c>
      <c r="F5385" s="60"/>
      <c r="G5385" s="60" t="s">
        <v>5622</v>
      </c>
      <c r="H5385" s="60"/>
      <c r="I5385" s="59">
        <f t="shared" si="88"/>
        <v>10</v>
      </c>
      <c r="J5385" s="59" t="s">
        <v>1561</v>
      </c>
      <c r="K5385" s="61"/>
      <c r="L5385" s="62" t="s">
        <v>6737</v>
      </c>
      <c r="M5385" s="62" t="s">
        <v>5622</v>
      </c>
      <c r="N5385" s="72" t="str">
        <f>VLOOKUP(M5385,'Hulpblad KAR-parser'!A:C,2,FALSE)</f>
        <v>Soort voertuig</v>
      </c>
      <c r="O5385" s="72" t="str">
        <f>IF(VLOOKUP(M5385,'Hulpblad KAR-parser'!A:C,3,FALSE)="","",VLOOKUP(M5385,'Hulpblad KAR-parser'!A:C,3,FALSE))</f>
        <v>Bromfiets</v>
      </c>
      <c r="P5385" s="136" t="str">
        <f>IF(CONCATENATE(C5385,D5385)="","",VLOOKUP(CONCATENATE(C5385,D5385),Karakteristieken!AQ:AQ,1,FALSE))</f>
        <v/>
      </c>
    </row>
    <row r="5386" spans="1:16" x14ac:dyDescent="0.25">
      <c r="A5386" s="59"/>
      <c r="B5386" s="59"/>
      <c r="C5386" s="59"/>
      <c r="D5386" s="59"/>
      <c r="E5386" s="60" t="s">
        <v>11298</v>
      </c>
      <c r="F5386" s="60"/>
      <c r="G5386" s="60" t="s">
        <v>5622</v>
      </c>
      <c r="H5386" s="60"/>
      <c r="I5386" s="59">
        <f t="shared" si="88"/>
        <v>8</v>
      </c>
      <c r="J5386" s="59" t="s">
        <v>1561</v>
      </c>
      <c r="K5386" s="61"/>
      <c r="L5386" s="62" t="s">
        <v>6737</v>
      </c>
      <c r="M5386" s="62" t="s">
        <v>5622</v>
      </c>
      <c r="N5386" s="72" t="str">
        <f>VLOOKUP(M5386,'Hulpblad KAR-parser'!A:C,2,FALSE)</f>
        <v>Soort voertuig</v>
      </c>
      <c r="O5386" s="72" t="str">
        <f>IF(VLOOKUP(M5386,'Hulpblad KAR-parser'!A:C,3,FALSE)="","",VLOOKUP(M5386,'Hulpblad KAR-parser'!A:C,3,FALSE))</f>
        <v>Bromfiets</v>
      </c>
      <c r="P5386" s="136" t="str">
        <f>IF(CONCATENATE(C5386,D5386)="","",VLOOKUP(CONCATENATE(C5386,D5386),Karakteristieken!AQ:AQ,1,FALSE))</f>
        <v/>
      </c>
    </row>
    <row r="5387" spans="1:16" x14ac:dyDescent="0.25">
      <c r="A5387" s="59"/>
      <c r="B5387" s="59"/>
      <c r="C5387" s="59"/>
      <c r="D5387" s="59"/>
      <c r="E5387" s="60" t="s">
        <v>11299</v>
      </c>
      <c r="F5387" s="60"/>
      <c r="G5387" s="60" t="s">
        <v>5622</v>
      </c>
      <c r="H5387" s="60"/>
      <c r="I5387" s="59">
        <f t="shared" si="88"/>
        <v>6</v>
      </c>
      <c r="J5387" s="59" t="s">
        <v>1561</v>
      </c>
      <c r="K5387" s="61"/>
      <c r="L5387" s="62" t="s">
        <v>6737</v>
      </c>
      <c r="M5387" s="62" t="s">
        <v>5622</v>
      </c>
      <c r="N5387" s="72" t="str">
        <f>VLOOKUP(M5387,'Hulpblad KAR-parser'!A:C,2,FALSE)</f>
        <v>Soort voertuig</v>
      </c>
      <c r="O5387" s="72" t="str">
        <f>IF(VLOOKUP(M5387,'Hulpblad KAR-parser'!A:C,3,FALSE)="","",VLOOKUP(M5387,'Hulpblad KAR-parser'!A:C,3,FALSE))</f>
        <v>Bromfiets</v>
      </c>
      <c r="P5387" s="136" t="str">
        <f>IF(CONCATENATE(C5387,D5387)="","",VLOOKUP(CONCATENATE(C5387,D5387),Karakteristieken!AQ:AQ,1,FALSE))</f>
        <v/>
      </c>
    </row>
    <row r="5388" spans="1:16" x14ac:dyDescent="0.25">
      <c r="A5388" s="59">
        <v>200111116</v>
      </c>
      <c r="B5388" s="59">
        <v>200099456</v>
      </c>
      <c r="C5388" s="59" t="s">
        <v>5613</v>
      </c>
      <c r="D5388" s="59" t="s">
        <v>5623</v>
      </c>
      <c r="E5388" s="60" t="s">
        <v>5625</v>
      </c>
      <c r="F5388" s="60"/>
      <c r="G5388" s="60"/>
      <c r="H5388" s="60"/>
      <c r="I5388" s="59">
        <f t="shared" si="88"/>
        <v>26</v>
      </c>
      <c r="J5388" s="59" t="s">
        <v>1613</v>
      </c>
      <c r="K5388" s="61"/>
      <c r="L5388" s="62" t="s">
        <v>6737</v>
      </c>
      <c r="M5388" s="62" t="s">
        <v>5625</v>
      </c>
      <c r="N5388" s="72" t="str">
        <f>VLOOKUP(M5388,'Hulpblad KAR-parser'!A:C,2,FALSE)</f>
        <v>Soort voertuig</v>
      </c>
      <c r="O5388" s="72" t="str">
        <f>IF(VLOOKUP(M5388,'Hulpblad KAR-parser'!A:C,3,FALSE)="","",VLOOKUP(M5388,'Hulpblad KAR-parser'!A:C,3,FALSE))</f>
        <v>Brommobiel</v>
      </c>
      <c r="P5388" s="136" t="str">
        <f>IF(CONCATENATE(C5388,D5388)="","",VLOOKUP(CONCATENATE(C5388,D5388),Karakteristieken!AQ:AQ,1,FALSE))</f>
        <v>Soort voertuigBrommobiel</v>
      </c>
    </row>
    <row r="5389" spans="1:16" x14ac:dyDescent="0.25">
      <c r="A5389" s="59"/>
      <c r="B5389" s="59"/>
      <c r="C5389" s="59"/>
      <c r="D5389" s="59"/>
      <c r="E5389" s="60" t="s">
        <v>11300</v>
      </c>
      <c r="F5389" s="60"/>
      <c r="G5389" s="60" t="s">
        <v>5625</v>
      </c>
      <c r="H5389" s="60"/>
      <c r="I5389" s="59">
        <f t="shared" si="88"/>
        <v>5</v>
      </c>
      <c r="J5389" s="59" t="s">
        <v>1561</v>
      </c>
      <c r="K5389" s="61"/>
      <c r="L5389" s="62" t="s">
        <v>6737</v>
      </c>
      <c r="M5389" s="62" t="s">
        <v>5625</v>
      </c>
      <c r="N5389" s="72" t="str">
        <f>VLOOKUP(M5389,'Hulpblad KAR-parser'!A:C,2,FALSE)</f>
        <v>Soort voertuig</v>
      </c>
      <c r="O5389" s="72" t="str">
        <f>IF(VLOOKUP(M5389,'Hulpblad KAR-parser'!A:C,3,FALSE)="","",VLOOKUP(M5389,'Hulpblad KAR-parser'!A:C,3,FALSE))</f>
        <v>Brommobiel</v>
      </c>
      <c r="P5389" s="136" t="str">
        <f>IF(CONCATENATE(C5389,D5389)="","",VLOOKUP(CONCATENATE(C5389,D5389),Karakteristieken!AQ:AQ,1,FALSE))</f>
        <v/>
      </c>
    </row>
    <row r="5390" spans="1:16" x14ac:dyDescent="0.25">
      <c r="A5390" s="59"/>
      <c r="B5390" s="59"/>
      <c r="C5390" s="59"/>
      <c r="D5390" s="59"/>
      <c r="E5390" s="60" t="s">
        <v>11301</v>
      </c>
      <c r="F5390" s="60"/>
      <c r="G5390" s="60" t="s">
        <v>5625</v>
      </c>
      <c r="H5390" s="60"/>
      <c r="I5390" s="59">
        <f t="shared" si="88"/>
        <v>11</v>
      </c>
      <c r="J5390" s="59" t="s">
        <v>1561</v>
      </c>
      <c r="K5390" s="61"/>
      <c r="L5390" s="62" t="s">
        <v>6737</v>
      </c>
      <c r="M5390" s="62" t="s">
        <v>5625</v>
      </c>
      <c r="N5390" s="72" t="str">
        <f>VLOOKUP(M5390,'Hulpblad KAR-parser'!A:C,2,FALSE)</f>
        <v>Soort voertuig</v>
      </c>
      <c r="O5390" s="72" t="str">
        <f>IF(VLOOKUP(M5390,'Hulpblad KAR-parser'!A:C,3,FALSE)="","",VLOOKUP(M5390,'Hulpblad KAR-parser'!A:C,3,FALSE))</f>
        <v>Brommobiel</v>
      </c>
      <c r="P5390" s="136" t="str">
        <f>IF(CONCATENATE(C5390,D5390)="","",VLOOKUP(CONCATENATE(C5390,D5390),Karakteristieken!AQ:AQ,1,FALSE))</f>
        <v/>
      </c>
    </row>
    <row r="5391" spans="1:16" x14ac:dyDescent="0.25">
      <c r="A5391" s="59"/>
      <c r="B5391" s="59"/>
      <c r="C5391" s="59"/>
      <c r="D5391" s="59"/>
      <c r="E5391" s="60" t="s">
        <v>11302</v>
      </c>
      <c r="F5391" s="60"/>
      <c r="G5391" s="60" t="s">
        <v>5625</v>
      </c>
      <c r="H5391" s="60"/>
      <c r="I5391" s="59">
        <f t="shared" si="88"/>
        <v>6</v>
      </c>
      <c r="J5391" s="59" t="s">
        <v>1561</v>
      </c>
      <c r="K5391" s="61"/>
      <c r="L5391" s="62" t="s">
        <v>6737</v>
      </c>
      <c r="M5391" s="62" t="s">
        <v>5625</v>
      </c>
      <c r="N5391" s="72" t="str">
        <f>VLOOKUP(M5391,'Hulpblad KAR-parser'!A:C,2,FALSE)</f>
        <v>Soort voertuig</v>
      </c>
      <c r="O5391" s="72" t="str">
        <f>IF(VLOOKUP(M5391,'Hulpblad KAR-parser'!A:C,3,FALSE)="","",VLOOKUP(M5391,'Hulpblad KAR-parser'!A:C,3,FALSE))</f>
        <v>Brommobiel</v>
      </c>
      <c r="P5391" s="136" t="str">
        <f>IF(CONCATENATE(C5391,D5391)="","",VLOOKUP(CONCATENATE(C5391,D5391),Karakteristieken!AQ:AQ,1,FALSE))</f>
        <v/>
      </c>
    </row>
    <row r="5392" spans="1:16" x14ac:dyDescent="0.25">
      <c r="A5392" s="59">
        <v>200111117</v>
      </c>
      <c r="B5392" s="59">
        <v>200099457</v>
      </c>
      <c r="C5392" s="59" t="s">
        <v>5613</v>
      </c>
      <c r="D5392" s="59" t="s">
        <v>4417</v>
      </c>
      <c r="E5392" s="60" t="s">
        <v>5627</v>
      </c>
      <c r="F5392" s="60"/>
      <c r="G5392" s="60"/>
      <c r="H5392" s="60"/>
      <c r="I5392" s="59">
        <f t="shared" si="88"/>
        <v>19</v>
      </c>
      <c r="J5392" s="59" t="s">
        <v>1613</v>
      </c>
      <c r="K5392" s="61"/>
      <c r="L5392" s="62" t="s">
        <v>6737</v>
      </c>
      <c r="M5392" s="62" t="s">
        <v>5627</v>
      </c>
      <c r="N5392" s="72" t="str">
        <f>VLOOKUP(M5392,'Hulpblad KAR-parser'!A:C,2,FALSE)</f>
        <v>Soort voertuig</v>
      </c>
      <c r="O5392" s="72" t="str">
        <f>IF(VLOOKUP(M5392,'Hulpblad KAR-parser'!A:C,3,FALSE)="","",VLOOKUP(M5392,'Hulpblad KAR-parser'!A:C,3,FALSE))</f>
        <v>Bus</v>
      </c>
      <c r="P5392" s="136" t="str">
        <f>IF(CONCATENATE(C5392,D5392)="","",VLOOKUP(CONCATENATE(C5392,D5392),Karakteristieken!AQ:AQ,1,FALSE))</f>
        <v>Soort voertuigBus</v>
      </c>
    </row>
    <row r="5393" spans="1:16" x14ac:dyDescent="0.25">
      <c r="A5393" s="59"/>
      <c r="B5393" s="59"/>
      <c r="C5393" s="59"/>
      <c r="D5393" s="59"/>
      <c r="E5393" s="60" t="s">
        <v>11303</v>
      </c>
      <c r="F5393" s="60"/>
      <c r="G5393" s="60" t="s">
        <v>5627</v>
      </c>
      <c r="H5393" s="60"/>
      <c r="I5393" s="59">
        <f t="shared" si="88"/>
        <v>4</v>
      </c>
      <c r="J5393" s="59" t="s">
        <v>1561</v>
      </c>
      <c r="K5393" s="61"/>
      <c r="L5393" s="62" t="s">
        <v>6737</v>
      </c>
      <c r="M5393" s="62" t="s">
        <v>5627</v>
      </c>
      <c r="N5393" s="72" t="str">
        <f>VLOOKUP(M5393,'Hulpblad KAR-parser'!A:C,2,FALSE)</f>
        <v>Soort voertuig</v>
      </c>
      <c r="O5393" s="72" t="str">
        <f>IF(VLOOKUP(M5393,'Hulpblad KAR-parser'!A:C,3,FALSE)="","",VLOOKUP(M5393,'Hulpblad KAR-parser'!A:C,3,FALSE))</f>
        <v>Bus</v>
      </c>
      <c r="P5393" s="136" t="str">
        <f>IF(CONCATENATE(C5393,D5393)="","",VLOOKUP(CONCATENATE(C5393,D5393),Karakteristieken!AQ:AQ,1,FALSE))</f>
        <v/>
      </c>
    </row>
    <row r="5394" spans="1:16" x14ac:dyDescent="0.25">
      <c r="A5394" s="59"/>
      <c r="B5394" s="59"/>
      <c r="C5394" s="59"/>
      <c r="D5394" s="59"/>
      <c r="E5394" s="60" t="s">
        <v>11304</v>
      </c>
      <c r="F5394" s="60"/>
      <c r="G5394" s="60" t="s">
        <v>5627</v>
      </c>
      <c r="H5394" s="60"/>
      <c r="I5394" s="59">
        <f t="shared" si="88"/>
        <v>11</v>
      </c>
      <c r="J5394" s="59" t="s">
        <v>1561</v>
      </c>
      <c r="K5394" s="61"/>
      <c r="L5394" s="62" t="s">
        <v>6737</v>
      </c>
      <c r="M5394" s="62" t="s">
        <v>5627</v>
      </c>
      <c r="N5394" s="72" t="str">
        <f>VLOOKUP(M5394,'Hulpblad KAR-parser'!A:C,2,FALSE)</f>
        <v>Soort voertuig</v>
      </c>
      <c r="O5394" s="72" t="str">
        <f>IF(VLOOKUP(M5394,'Hulpblad KAR-parser'!A:C,3,FALSE)="","",VLOOKUP(M5394,'Hulpblad KAR-parser'!A:C,3,FALSE))</f>
        <v>Bus</v>
      </c>
      <c r="P5394" s="136" t="str">
        <f>IF(CONCATENATE(C5394,D5394)="","",VLOOKUP(CONCATENATE(C5394,D5394),Karakteristieken!AQ:AQ,1,FALSE))</f>
        <v/>
      </c>
    </row>
    <row r="5395" spans="1:16" x14ac:dyDescent="0.25">
      <c r="A5395" s="59"/>
      <c r="B5395" s="59"/>
      <c r="C5395" s="59"/>
      <c r="D5395" s="59"/>
      <c r="E5395" s="60" t="s">
        <v>11305</v>
      </c>
      <c r="F5395" s="60"/>
      <c r="G5395" s="60" t="s">
        <v>5627</v>
      </c>
      <c r="H5395" s="60"/>
      <c r="I5395" s="59">
        <f t="shared" si="88"/>
        <v>5</v>
      </c>
      <c r="J5395" s="59" t="s">
        <v>1561</v>
      </c>
      <c r="K5395" s="61"/>
      <c r="L5395" s="62" t="s">
        <v>6737</v>
      </c>
      <c r="M5395" s="62" t="s">
        <v>5627</v>
      </c>
      <c r="N5395" s="72" t="str">
        <f>VLOOKUP(M5395,'Hulpblad KAR-parser'!A:C,2,FALSE)</f>
        <v>Soort voertuig</v>
      </c>
      <c r="O5395" s="72" t="str">
        <f>IF(VLOOKUP(M5395,'Hulpblad KAR-parser'!A:C,3,FALSE)="","",VLOOKUP(M5395,'Hulpblad KAR-parser'!A:C,3,FALSE))</f>
        <v>Bus</v>
      </c>
      <c r="P5395" s="136" t="str">
        <f>IF(CONCATENATE(C5395,D5395)="","",VLOOKUP(CONCATENATE(C5395,D5395),Karakteristieken!AQ:AQ,1,FALSE))</f>
        <v/>
      </c>
    </row>
    <row r="5396" spans="1:16" x14ac:dyDescent="0.25">
      <c r="A5396" s="59"/>
      <c r="B5396" s="59"/>
      <c r="C5396" s="59"/>
      <c r="D5396" s="59"/>
      <c r="E5396" s="60" t="s">
        <v>11306</v>
      </c>
      <c r="F5396" s="60"/>
      <c r="G5396" s="60" t="s">
        <v>5627</v>
      </c>
      <c r="H5396" s="60"/>
      <c r="I5396" s="59">
        <f t="shared" si="88"/>
        <v>6</v>
      </c>
      <c r="J5396" s="59" t="s">
        <v>1561</v>
      </c>
      <c r="K5396" s="61"/>
      <c r="L5396" s="62" t="s">
        <v>6737</v>
      </c>
      <c r="M5396" s="62" t="s">
        <v>5627</v>
      </c>
      <c r="N5396" s="72" t="str">
        <f>VLOOKUP(M5396,'Hulpblad KAR-parser'!A:C,2,FALSE)</f>
        <v>Soort voertuig</v>
      </c>
      <c r="O5396" s="72" t="str">
        <f>IF(VLOOKUP(M5396,'Hulpblad KAR-parser'!A:C,3,FALSE)="","",VLOOKUP(M5396,'Hulpblad KAR-parser'!A:C,3,FALSE))</f>
        <v>Bus</v>
      </c>
      <c r="P5396" s="136" t="str">
        <f>IF(CONCATENATE(C5396,D5396)="","",VLOOKUP(CONCATENATE(C5396,D5396),Karakteristieken!AQ:AQ,1,FALSE))</f>
        <v/>
      </c>
    </row>
    <row r="5397" spans="1:16" x14ac:dyDescent="0.25">
      <c r="A5397" s="59">
        <v>200111118</v>
      </c>
      <c r="B5397" s="59">
        <v>200099458</v>
      </c>
      <c r="C5397" s="59" t="s">
        <v>5613</v>
      </c>
      <c r="D5397" s="59" t="s">
        <v>5628</v>
      </c>
      <c r="E5397" s="60" t="s">
        <v>5630</v>
      </c>
      <c r="F5397" s="60"/>
      <c r="G5397" s="60"/>
      <c r="H5397" s="60"/>
      <c r="I5397" s="59">
        <f t="shared" si="88"/>
        <v>22</v>
      </c>
      <c r="J5397" s="59" t="s">
        <v>1613</v>
      </c>
      <c r="K5397" s="61"/>
      <c r="L5397" s="62" t="s">
        <v>6737</v>
      </c>
      <c r="M5397" s="62" t="s">
        <v>5630</v>
      </c>
      <c r="N5397" s="72" t="str">
        <f>VLOOKUP(M5397,'Hulpblad KAR-parser'!A:C,2,FALSE)</f>
        <v>Soort voertuig</v>
      </c>
      <c r="O5397" s="72" t="str">
        <f>IF(VLOOKUP(M5397,'Hulpblad KAR-parser'!A:C,3,FALSE)="","",VLOOKUP(M5397,'Hulpblad KAR-parser'!A:C,3,FALSE))</f>
        <v>Camper</v>
      </c>
      <c r="P5397" s="136" t="str">
        <f>IF(CONCATENATE(C5397,D5397)="","",VLOOKUP(CONCATENATE(C5397,D5397),Karakteristieken!AQ:AQ,1,FALSE))</f>
        <v>Soort voertuigCamper</v>
      </c>
    </row>
    <row r="5398" spans="1:16" x14ac:dyDescent="0.25">
      <c r="A5398" s="59"/>
      <c r="B5398" s="59"/>
      <c r="C5398" s="59"/>
      <c r="D5398" s="59"/>
      <c r="E5398" s="60" t="s">
        <v>11307</v>
      </c>
      <c r="F5398" s="60"/>
      <c r="G5398" s="60" t="s">
        <v>5630</v>
      </c>
      <c r="H5398" s="60"/>
      <c r="I5398" s="59">
        <f t="shared" si="88"/>
        <v>7</v>
      </c>
      <c r="J5398" s="59" t="s">
        <v>1561</v>
      </c>
      <c r="K5398" s="61"/>
      <c r="L5398" s="62" t="s">
        <v>6737</v>
      </c>
      <c r="M5398" s="62" t="s">
        <v>5630</v>
      </c>
      <c r="N5398" s="72" t="str">
        <f>VLOOKUP(M5398,'Hulpblad KAR-parser'!A:C,2,FALSE)</f>
        <v>Soort voertuig</v>
      </c>
      <c r="O5398" s="72" t="str">
        <f>IF(VLOOKUP(M5398,'Hulpblad KAR-parser'!A:C,3,FALSE)="","",VLOOKUP(M5398,'Hulpblad KAR-parser'!A:C,3,FALSE))</f>
        <v>Camper</v>
      </c>
      <c r="P5398" s="136" t="str">
        <f>IF(CONCATENATE(C5398,D5398)="","",VLOOKUP(CONCATENATE(C5398,D5398),Karakteristieken!AQ:AQ,1,FALSE))</f>
        <v/>
      </c>
    </row>
    <row r="5399" spans="1:16" x14ac:dyDescent="0.25">
      <c r="A5399" s="59"/>
      <c r="B5399" s="59"/>
      <c r="C5399" s="59"/>
      <c r="D5399" s="59"/>
      <c r="E5399" s="60" t="s">
        <v>11308</v>
      </c>
      <c r="F5399" s="60"/>
      <c r="G5399" s="60" t="s">
        <v>5630</v>
      </c>
      <c r="H5399" s="60"/>
      <c r="I5399" s="59">
        <f t="shared" si="88"/>
        <v>6</v>
      </c>
      <c r="J5399" s="59" t="s">
        <v>1561</v>
      </c>
      <c r="K5399" s="61"/>
      <c r="L5399" s="62" t="s">
        <v>6737</v>
      </c>
      <c r="M5399" s="62" t="s">
        <v>5630</v>
      </c>
      <c r="N5399" s="72" t="str">
        <f>VLOOKUP(M5399,'Hulpblad KAR-parser'!A:C,2,FALSE)</f>
        <v>Soort voertuig</v>
      </c>
      <c r="O5399" s="72" t="str">
        <f>IF(VLOOKUP(M5399,'Hulpblad KAR-parser'!A:C,3,FALSE)="","",VLOOKUP(M5399,'Hulpblad KAR-parser'!A:C,3,FALSE))</f>
        <v>Camper</v>
      </c>
      <c r="P5399" s="136" t="str">
        <f>IF(CONCATENATE(C5399,D5399)="","",VLOOKUP(CONCATENATE(C5399,D5399),Karakteristieken!AQ:AQ,1,FALSE))</f>
        <v/>
      </c>
    </row>
    <row r="5400" spans="1:16" x14ac:dyDescent="0.25">
      <c r="A5400" s="59">
        <v>200111119</v>
      </c>
      <c r="B5400" s="59">
        <v>200099459</v>
      </c>
      <c r="C5400" s="59" t="s">
        <v>5613</v>
      </c>
      <c r="D5400" s="59" t="s">
        <v>5631</v>
      </c>
      <c r="E5400" s="60" t="s">
        <v>5633</v>
      </c>
      <c r="F5400" s="60"/>
      <c r="G5400" s="60"/>
      <c r="H5400" s="60"/>
      <c r="I5400" s="59">
        <f t="shared" si="88"/>
        <v>23</v>
      </c>
      <c r="J5400" s="59" t="s">
        <v>1613</v>
      </c>
      <c r="K5400" s="61"/>
      <c r="L5400" s="62" t="s">
        <v>6737</v>
      </c>
      <c r="M5400" s="62" t="s">
        <v>5633</v>
      </c>
      <c r="N5400" s="72" t="str">
        <f>VLOOKUP(M5400,'Hulpblad KAR-parser'!A:C,2,FALSE)</f>
        <v>Soort voertuig</v>
      </c>
      <c r="O5400" s="72" t="str">
        <f>IF(VLOOKUP(M5400,'Hulpblad KAR-parser'!A:C,3,FALSE)="","",VLOOKUP(M5400,'Hulpblad KAR-parser'!A:C,3,FALSE))</f>
        <v>Caravan</v>
      </c>
      <c r="P5400" s="136" t="str">
        <f>IF(CONCATENATE(C5400,D5400)="","",VLOOKUP(CONCATENATE(C5400,D5400),Karakteristieken!AQ:AQ,1,FALSE))</f>
        <v>Soort voertuigCaravan</v>
      </c>
    </row>
    <row r="5401" spans="1:16" x14ac:dyDescent="0.25">
      <c r="A5401" s="59"/>
      <c r="B5401" s="59"/>
      <c r="C5401" s="59"/>
      <c r="D5401" s="59"/>
      <c r="E5401" s="60" t="s">
        <v>11309</v>
      </c>
      <c r="F5401" s="60"/>
      <c r="G5401" s="60" t="s">
        <v>5633</v>
      </c>
      <c r="H5401" s="60"/>
      <c r="I5401" s="59">
        <f t="shared" si="88"/>
        <v>8</v>
      </c>
      <c r="J5401" s="59" t="s">
        <v>1561</v>
      </c>
      <c r="K5401" s="61"/>
      <c r="L5401" s="62" t="s">
        <v>6737</v>
      </c>
      <c r="M5401" s="62" t="s">
        <v>5633</v>
      </c>
      <c r="N5401" s="72" t="str">
        <f>VLOOKUP(M5401,'Hulpblad KAR-parser'!A:C,2,FALSE)</f>
        <v>Soort voertuig</v>
      </c>
      <c r="O5401" s="72" t="str">
        <f>IF(VLOOKUP(M5401,'Hulpblad KAR-parser'!A:C,3,FALSE)="","",VLOOKUP(M5401,'Hulpblad KAR-parser'!A:C,3,FALSE))</f>
        <v>Caravan</v>
      </c>
      <c r="P5401" s="136" t="str">
        <f>IF(CONCATENATE(C5401,D5401)="","",VLOOKUP(CONCATENATE(C5401,D5401),Karakteristieken!AQ:AQ,1,FALSE))</f>
        <v/>
      </c>
    </row>
    <row r="5402" spans="1:16" x14ac:dyDescent="0.25">
      <c r="A5402" s="59"/>
      <c r="B5402" s="59"/>
      <c r="C5402" s="59"/>
      <c r="D5402" s="59"/>
      <c r="E5402" s="60" t="s">
        <v>11310</v>
      </c>
      <c r="F5402" s="60"/>
      <c r="G5402" s="60" t="s">
        <v>5633</v>
      </c>
      <c r="H5402" s="60"/>
      <c r="I5402" s="59">
        <f t="shared" si="88"/>
        <v>5</v>
      </c>
      <c r="J5402" s="59" t="s">
        <v>1561</v>
      </c>
      <c r="K5402" s="61"/>
      <c r="L5402" s="62" t="s">
        <v>6737</v>
      </c>
      <c r="M5402" s="62" t="s">
        <v>5633</v>
      </c>
      <c r="N5402" s="72" t="str">
        <f>VLOOKUP(M5402,'Hulpblad KAR-parser'!A:C,2,FALSE)</f>
        <v>Soort voertuig</v>
      </c>
      <c r="O5402" s="72" t="str">
        <f>IF(VLOOKUP(M5402,'Hulpblad KAR-parser'!A:C,3,FALSE)="","",VLOOKUP(M5402,'Hulpblad KAR-parser'!A:C,3,FALSE))</f>
        <v>Caravan</v>
      </c>
      <c r="P5402" s="136" t="str">
        <f>IF(CONCATENATE(C5402,D5402)="","",VLOOKUP(CONCATENATE(C5402,D5402),Karakteristieken!AQ:AQ,1,FALSE))</f>
        <v/>
      </c>
    </row>
    <row r="5403" spans="1:16" x14ac:dyDescent="0.25">
      <c r="A5403" s="59"/>
      <c r="B5403" s="59"/>
      <c r="C5403" s="59"/>
      <c r="D5403" s="59"/>
      <c r="E5403" s="60" t="s">
        <v>11311</v>
      </c>
      <c r="F5403" s="60"/>
      <c r="G5403" s="60" t="s">
        <v>5633</v>
      </c>
      <c r="H5403" s="60"/>
      <c r="I5403" s="59">
        <f t="shared" si="88"/>
        <v>6</v>
      </c>
      <c r="J5403" s="59" t="s">
        <v>1561</v>
      </c>
      <c r="K5403" s="61"/>
      <c r="L5403" s="62" t="s">
        <v>6737</v>
      </c>
      <c r="M5403" s="62" t="s">
        <v>5633</v>
      </c>
      <c r="N5403" s="72" t="str">
        <f>VLOOKUP(M5403,'Hulpblad KAR-parser'!A:C,2,FALSE)</f>
        <v>Soort voertuig</v>
      </c>
      <c r="O5403" s="72" t="str">
        <f>IF(VLOOKUP(M5403,'Hulpblad KAR-parser'!A:C,3,FALSE)="","",VLOOKUP(M5403,'Hulpblad KAR-parser'!A:C,3,FALSE))</f>
        <v>Caravan</v>
      </c>
      <c r="P5403" s="136" t="str">
        <f>IF(CONCATENATE(C5403,D5403)="","",VLOOKUP(CONCATENATE(C5403,D5403),Karakteristieken!AQ:AQ,1,FALSE))</f>
        <v/>
      </c>
    </row>
    <row r="5404" spans="1:16" x14ac:dyDescent="0.25">
      <c r="A5404" s="59">
        <v>200111120</v>
      </c>
      <c r="B5404" s="59">
        <v>200099460</v>
      </c>
      <c r="C5404" s="59" t="s">
        <v>5613</v>
      </c>
      <c r="D5404" s="59" t="s">
        <v>5634</v>
      </c>
      <c r="E5404" s="60" t="s">
        <v>5636</v>
      </c>
      <c r="F5404" s="60"/>
      <c r="G5404" s="60"/>
      <c r="H5404" s="60"/>
      <c r="I5404" s="59">
        <f t="shared" si="88"/>
        <v>30</v>
      </c>
      <c r="J5404" s="59" t="s">
        <v>1613</v>
      </c>
      <c r="K5404" s="61"/>
      <c r="L5404" s="62" t="s">
        <v>6737</v>
      </c>
      <c r="M5404" s="62" t="s">
        <v>5636</v>
      </c>
      <c r="N5404" s="72" t="str">
        <f>VLOOKUP(M5404,'Hulpblad KAR-parser'!A:C,2,FALSE)</f>
        <v>Soort voertuig</v>
      </c>
      <c r="O5404" s="72" t="str">
        <f>IF(VLOOKUP(M5404,'Hulpblad KAR-parser'!A:C,3,FALSE)="","",VLOOKUP(M5404,'Hulpblad KAR-parser'!A:C,3,FALSE))</f>
        <v>Dienstvoertuig</v>
      </c>
      <c r="P5404" s="136" t="str">
        <f>IF(CONCATENATE(C5404,D5404)="","",VLOOKUP(CONCATENATE(C5404,D5404),Karakteristieken!AQ:AQ,1,FALSE))</f>
        <v>Soort voertuigDienstvoertuig</v>
      </c>
    </row>
    <row r="5405" spans="1:16" x14ac:dyDescent="0.25">
      <c r="A5405" s="59"/>
      <c r="B5405" s="59"/>
      <c r="C5405" s="59"/>
      <c r="D5405" s="59"/>
      <c r="E5405" s="60" t="s">
        <v>11312</v>
      </c>
      <c r="F5405" s="60"/>
      <c r="G5405" s="60" t="s">
        <v>5636</v>
      </c>
      <c r="H5405" s="60"/>
      <c r="I5405" s="59">
        <f t="shared" si="88"/>
        <v>15</v>
      </c>
      <c r="J5405" s="59" t="s">
        <v>1561</v>
      </c>
      <c r="K5405" s="61"/>
      <c r="L5405" s="62" t="s">
        <v>6737</v>
      </c>
      <c r="M5405" s="62" t="s">
        <v>5636</v>
      </c>
      <c r="N5405" s="72" t="str">
        <f>VLOOKUP(M5405,'Hulpblad KAR-parser'!A:C,2,FALSE)</f>
        <v>Soort voertuig</v>
      </c>
      <c r="O5405" s="72" t="str">
        <f>IF(VLOOKUP(M5405,'Hulpblad KAR-parser'!A:C,3,FALSE)="","",VLOOKUP(M5405,'Hulpblad KAR-parser'!A:C,3,FALSE))</f>
        <v>Dienstvoertuig</v>
      </c>
      <c r="P5405" s="136" t="str">
        <f>IF(CONCATENATE(C5405,D5405)="","",VLOOKUP(CONCATENATE(C5405,D5405),Karakteristieken!AQ:AQ,1,FALSE))</f>
        <v/>
      </c>
    </row>
    <row r="5406" spans="1:16" x14ac:dyDescent="0.25">
      <c r="A5406" s="59"/>
      <c r="B5406" s="59"/>
      <c r="C5406" s="59"/>
      <c r="D5406" s="59"/>
      <c r="E5406" s="60" t="s">
        <v>11313</v>
      </c>
      <c r="F5406" s="60"/>
      <c r="G5406" s="60" t="s">
        <v>5636</v>
      </c>
      <c r="H5406" s="60"/>
      <c r="I5406" s="59">
        <f t="shared" si="88"/>
        <v>5</v>
      </c>
      <c r="J5406" s="59" t="s">
        <v>1561</v>
      </c>
      <c r="K5406" s="61"/>
      <c r="L5406" s="62" t="s">
        <v>6737</v>
      </c>
      <c r="M5406" s="62" t="s">
        <v>5636</v>
      </c>
      <c r="N5406" s="72" t="str">
        <f>VLOOKUP(M5406,'Hulpblad KAR-parser'!A:C,2,FALSE)</f>
        <v>Soort voertuig</v>
      </c>
      <c r="O5406" s="72" t="str">
        <f>IF(VLOOKUP(M5406,'Hulpblad KAR-parser'!A:C,3,FALSE)="","",VLOOKUP(M5406,'Hulpblad KAR-parser'!A:C,3,FALSE))</f>
        <v>Dienstvoertuig</v>
      </c>
      <c r="P5406" s="136" t="str">
        <f>IF(CONCATENATE(C5406,D5406)="","",VLOOKUP(CONCATENATE(C5406,D5406),Karakteristieken!AQ:AQ,1,FALSE))</f>
        <v/>
      </c>
    </row>
    <row r="5407" spans="1:16" x14ac:dyDescent="0.25">
      <c r="A5407" s="59"/>
      <c r="B5407" s="59"/>
      <c r="C5407" s="59"/>
      <c r="D5407" s="59"/>
      <c r="E5407" s="60" t="s">
        <v>11314</v>
      </c>
      <c r="F5407" s="60"/>
      <c r="G5407" s="60" t="s">
        <v>5636</v>
      </c>
      <c r="H5407" s="60"/>
      <c r="I5407" s="59">
        <f t="shared" si="88"/>
        <v>6</v>
      </c>
      <c r="J5407" s="59" t="s">
        <v>1561</v>
      </c>
      <c r="K5407" s="61"/>
      <c r="L5407" s="62" t="s">
        <v>6737</v>
      </c>
      <c r="M5407" s="62" t="s">
        <v>5636</v>
      </c>
      <c r="N5407" s="72" t="str">
        <f>VLOOKUP(M5407,'Hulpblad KAR-parser'!A:C,2,FALSE)</f>
        <v>Soort voertuig</v>
      </c>
      <c r="O5407" s="72" t="str">
        <f>IF(VLOOKUP(M5407,'Hulpblad KAR-parser'!A:C,3,FALSE)="","",VLOOKUP(M5407,'Hulpblad KAR-parser'!A:C,3,FALSE))</f>
        <v>Dienstvoertuig</v>
      </c>
      <c r="P5407" s="136" t="str">
        <f>IF(CONCATENATE(C5407,D5407)="","",VLOOKUP(CONCATENATE(C5407,D5407),Karakteristieken!AQ:AQ,1,FALSE))</f>
        <v/>
      </c>
    </row>
    <row r="5408" spans="1:16" x14ac:dyDescent="0.25">
      <c r="A5408" s="59">
        <v>200111121</v>
      </c>
      <c r="B5408" s="59">
        <v>200099461</v>
      </c>
      <c r="C5408" s="59" t="s">
        <v>5613</v>
      </c>
      <c r="D5408" s="59" t="s">
        <v>4420</v>
      </c>
      <c r="E5408" s="60" t="s">
        <v>5638</v>
      </c>
      <c r="F5408" s="60"/>
      <c r="G5408" s="60"/>
      <c r="H5408" s="60"/>
      <c r="I5408" s="59">
        <f t="shared" si="88"/>
        <v>28</v>
      </c>
      <c r="J5408" s="59" t="s">
        <v>1613</v>
      </c>
      <c r="K5408" s="61"/>
      <c r="L5408" s="62" t="s">
        <v>6737</v>
      </c>
      <c r="M5408" s="62" t="s">
        <v>5638</v>
      </c>
      <c r="N5408" s="72" t="str">
        <f>VLOOKUP(M5408,'Hulpblad KAR-parser'!A:C,2,FALSE)</f>
        <v>Soort voertuig</v>
      </c>
      <c r="O5408" s="72" t="str">
        <f>IF(VLOOKUP(M5408,'Hulpblad KAR-parser'!A:C,3,FALSE)="","",VLOOKUP(M5408,'Hulpblad KAR-parser'!A:C,3,FALSE))</f>
        <v>Dubbeldekkerbus</v>
      </c>
      <c r="P5408" s="136" t="str">
        <f>IF(CONCATENATE(C5408,D5408)="","",VLOOKUP(CONCATENATE(C5408,D5408),Karakteristieken!AQ:AQ,1,FALSE))</f>
        <v>Soort voertuigDubbeldekkerbus</v>
      </c>
    </row>
    <row r="5409" spans="1:16" x14ac:dyDescent="0.25">
      <c r="A5409" s="59"/>
      <c r="B5409" s="59"/>
      <c r="C5409" s="59"/>
      <c r="D5409" s="59"/>
      <c r="E5409" s="60" t="s">
        <v>11315</v>
      </c>
      <c r="F5409" s="60"/>
      <c r="G5409" s="60" t="s">
        <v>5638</v>
      </c>
      <c r="H5409" s="60"/>
      <c r="I5409" s="59">
        <f t="shared" si="88"/>
        <v>5</v>
      </c>
      <c r="J5409" s="59" t="s">
        <v>1561</v>
      </c>
      <c r="K5409" s="61"/>
      <c r="L5409" s="62" t="s">
        <v>6737</v>
      </c>
      <c r="M5409" s="62" t="s">
        <v>5638</v>
      </c>
      <c r="N5409" s="72" t="str">
        <f>VLOOKUP(M5409,'Hulpblad KAR-parser'!A:C,2,FALSE)</f>
        <v>Soort voertuig</v>
      </c>
      <c r="O5409" s="72" t="str">
        <f>IF(VLOOKUP(M5409,'Hulpblad KAR-parser'!A:C,3,FALSE)="","",VLOOKUP(M5409,'Hulpblad KAR-parser'!A:C,3,FALSE))</f>
        <v>Dubbeldekkerbus</v>
      </c>
      <c r="P5409" s="136" t="str">
        <f>IF(CONCATENATE(C5409,D5409)="","",VLOOKUP(CONCATENATE(C5409,D5409),Karakteristieken!AQ:AQ,1,FALSE))</f>
        <v/>
      </c>
    </row>
    <row r="5410" spans="1:16" x14ac:dyDescent="0.25">
      <c r="A5410" s="59"/>
      <c r="B5410" s="59"/>
      <c r="C5410" s="59"/>
      <c r="D5410" s="59"/>
      <c r="E5410" s="60" t="s">
        <v>11316</v>
      </c>
      <c r="F5410" s="60"/>
      <c r="G5410" s="60" t="s">
        <v>5638</v>
      </c>
      <c r="H5410" s="60"/>
      <c r="I5410" s="59">
        <f t="shared" si="88"/>
        <v>5</v>
      </c>
      <c r="J5410" s="59" t="s">
        <v>1561</v>
      </c>
      <c r="K5410" s="61"/>
      <c r="L5410" s="62" t="s">
        <v>6737</v>
      </c>
      <c r="M5410" s="62" t="s">
        <v>5638</v>
      </c>
      <c r="N5410" s="72" t="str">
        <f>VLOOKUP(M5410,'Hulpblad KAR-parser'!A:C,2,FALSE)</f>
        <v>Soort voertuig</v>
      </c>
      <c r="O5410" s="72" t="str">
        <f>IF(VLOOKUP(M5410,'Hulpblad KAR-parser'!A:C,3,FALSE)="","",VLOOKUP(M5410,'Hulpblad KAR-parser'!A:C,3,FALSE))</f>
        <v>Dubbeldekkerbus</v>
      </c>
      <c r="P5410" s="136" t="str">
        <f>IF(CONCATENATE(C5410,D5410)="","",VLOOKUP(CONCATENATE(C5410,D5410),Karakteristieken!AQ:AQ,1,FALSE))</f>
        <v/>
      </c>
    </row>
    <row r="5411" spans="1:16" x14ac:dyDescent="0.25">
      <c r="A5411" s="59"/>
      <c r="B5411" s="59"/>
      <c r="C5411" s="59"/>
      <c r="D5411" s="59"/>
      <c r="E5411" s="60" t="s">
        <v>11317</v>
      </c>
      <c r="F5411" s="60"/>
      <c r="G5411" s="60" t="s">
        <v>5638</v>
      </c>
      <c r="H5411" s="60"/>
      <c r="I5411" s="59">
        <f t="shared" si="88"/>
        <v>13</v>
      </c>
      <c r="J5411" s="59" t="s">
        <v>1561</v>
      </c>
      <c r="K5411" s="61"/>
      <c r="L5411" s="62" t="s">
        <v>6737</v>
      </c>
      <c r="M5411" s="62" t="s">
        <v>5638</v>
      </c>
      <c r="N5411" s="72" t="str">
        <f>VLOOKUP(M5411,'Hulpblad KAR-parser'!A:C,2,FALSE)</f>
        <v>Soort voertuig</v>
      </c>
      <c r="O5411" s="72" t="str">
        <f>IF(VLOOKUP(M5411,'Hulpblad KAR-parser'!A:C,3,FALSE)="","",VLOOKUP(M5411,'Hulpblad KAR-parser'!A:C,3,FALSE))</f>
        <v>Dubbeldekkerbus</v>
      </c>
      <c r="P5411" s="136" t="str">
        <f>IF(CONCATENATE(C5411,D5411)="","",VLOOKUP(CONCATENATE(C5411,D5411),Karakteristieken!AQ:AQ,1,FALSE))</f>
        <v/>
      </c>
    </row>
    <row r="5412" spans="1:16" x14ac:dyDescent="0.25">
      <c r="A5412" s="59"/>
      <c r="B5412" s="59"/>
      <c r="C5412" s="59"/>
      <c r="D5412" s="59"/>
      <c r="E5412" s="60" t="s">
        <v>11318</v>
      </c>
      <c r="F5412" s="60"/>
      <c r="G5412" s="60" t="s">
        <v>5638</v>
      </c>
      <c r="H5412" s="60"/>
      <c r="I5412" s="59">
        <f t="shared" si="88"/>
        <v>16</v>
      </c>
      <c r="J5412" s="59" t="s">
        <v>1561</v>
      </c>
      <c r="K5412" s="61"/>
      <c r="L5412" s="62" t="s">
        <v>6737</v>
      </c>
      <c r="M5412" s="62" t="s">
        <v>5638</v>
      </c>
      <c r="N5412" s="72" t="str">
        <f>VLOOKUP(M5412,'Hulpblad KAR-parser'!A:C,2,FALSE)</f>
        <v>Soort voertuig</v>
      </c>
      <c r="O5412" s="72" t="str">
        <f>IF(VLOOKUP(M5412,'Hulpblad KAR-parser'!A:C,3,FALSE)="","",VLOOKUP(M5412,'Hulpblad KAR-parser'!A:C,3,FALSE))</f>
        <v>Dubbeldekkerbus</v>
      </c>
      <c r="P5412" s="136" t="str">
        <f>IF(CONCATENATE(C5412,D5412)="","",VLOOKUP(CONCATENATE(C5412,D5412),Karakteristieken!AQ:AQ,1,FALSE))</f>
        <v/>
      </c>
    </row>
    <row r="5413" spans="1:16" x14ac:dyDescent="0.25">
      <c r="A5413" s="59"/>
      <c r="B5413" s="59"/>
      <c r="C5413" s="59"/>
      <c r="D5413" s="59"/>
      <c r="E5413" s="60" t="s">
        <v>11319</v>
      </c>
      <c r="F5413" s="60"/>
      <c r="G5413" s="60" t="s">
        <v>5638</v>
      </c>
      <c r="H5413" s="60"/>
      <c r="I5413" s="59">
        <f t="shared" si="88"/>
        <v>6</v>
      </c>
      <c r="J5413" s="59" t="s">
        <v>1561</v>
      </c>
      <c r="K5413" s="61"/>
      <c r="L5413" s="62" t="s">
        <v>6737</v>
      </c>
      <c r="M5413" s="62" t="s">
        <v>5638</v>
      </c>
      <c r="N5413" s="72" t="str">
        <f>VLOOKUP(M5413,'Hulpblad KAR-parser'!A:C,2,FALSE)</f>
        <v>Soort voertuig</v>
      </c>
      <c r="O5413" s="72" t="str">
        <f>IF(VLOOKUP(M5413,'Hulpblad KAR-parser'!A:C,3,FALSE)="","",VLOOKUP(M5413,'Hulpblad KAR-parser'!A:C,3,FALSE))</f>
        <v>Dubbeldekkerbus</v>
      </c>
      <c r="P5413" s="136" t="str">
        <f>IF(CONCATENATE(C5413,D5413)="","",VLOOKUP(CONCATENATE(C5413,D5413),Karakteristieken!AQ:AQ,1,FALSE))</f>
        <v/>
      </c>
    </row>
    <row r="5414" spans="1:16" x14ac:dyDescent="0.25">
      <c r="A5414" s="59">
        <v>200111122</v>
      </c>
      <c r="B5414" s="59">
        <v>200099462</v>
      </c>
      <c r="C5414" s="59" t="s">
        <v>5613</v>
      </c>
      <c r="D5414" s="59" t="s">
        <v>4437</v>
      </c>
      <c r="E5414" s="60" t="s">
        <v>5640</v>
      </c>
      <c r="F5414" s="60"/>
      <c r="G5414" s="60"/>
      <c r="H5414" s="60"/>
      <c r="I5414" s="59">
        <f t="shared" si="88"/>
        <v>21</v>
      </c>
      <c r="J5414" s="59" t="s">
        <v>1613</v>
      </c>
      <c r="K5414" s="61"/>
      <c r="L5414" s="62" t="s">
        <v>6737</v>
      </c>
      <c r="M5414" s="62" t="s">
        <v>5640</v>
      </c>
      <c r="N5414" s="72" t="str">
        <f>VLOOKUP(M5414,'Hulpblad KAR-parser'!A:C,2,FALSE)</f>
        <v>Soort voertuig</v>
      </c>
      <c r="O5414" s="72" t="str">
        <f>IF(VLOOKUP(M5414,'Hulpblad KAR-parser'!A:C,3,FALSE)="","",VLOOKUP(M5414,'Hulpblad KAR-parser'!A:C,3,FALSE))</f>
        <v>Fiets</v>
      </c>
      <c r="P5414" s="136" t="str">
        <f>IF(CONCATENATE(C5414,D5414)="","",VLOOKUP(CONCATENATE(C5414,D5414),Karakteristieken!AQ:AQ,1,FALSE))</f>
        <v>Soort voertuigFiets</v>
      </c>
    </row>
    <row r="5415" spans="1:16" x14ac:dyDescent="0.25">
      <c r="A5415" s="59"/>
      <c r="B5415" s="59"/>
      <c r="C5415" s="59"/>
      <c r="D5415" s="59"/>
      <c r="E5415" s="60" t="s">
        <v>11320</v>
      </c>
      <c r="F5415" s="60"/>
      <c r="G5415" s="60" t="s">
        <v>5640</v>
      </c>
      <c r="H5415" s="60"/>
      <c r="I5415" s="59">
        <f t="shared" si="88"/>
        <v>6</v>
      </c>
      <c r="J5415" s="59" t="s">
        <v>1561</v>
      </c>
      <c r="K5415" s="61"/>
      <c r="L5415" s="62" t="s">
        <v>6737</v>
      </c>
      <c r="M5415" s="62" t="s">
        <v>5640</v>
      </c>
      <c r="N5415" s="72" t="str">
        <f>VLOOKUP(M5415,'Hulpblad KAR-parser'!A:C,2,FALSE)</f>
        <v>Soort voertuig</v>
      </c>
      <c r="O5415" s="72" t="str">
        <f>IF(VLOOKUP(M5415,'Hulpblad KAR-parser'!A:C,3,FALSE)="","",VLOOKUP(M5415,'Hulpblad KAR-parser'!A:C,3,FALSE))</f>
        <v>Fiets</v>
      </c>
      <c r="P5415" s="136" t="str">
        <f>IF(CONCATENATE(C5415,D5415)="","",VLOOKUP(CONCATENATE(C5415,D5415),Karakteristieken!AQ:AQ,1,FALSE))</f>
        <v/>
      </c>
    </row>
    <row r="5416" spans="1:16" x14ac:dyDescent="0.25">
      <c r="A5416" s="59"/>
      <c r="B5416" s="59"/>
      <c r="C5416" s="59"/>
      <c r="D5416" s="59"/>
      <c r="E5416" s="60" t="s">
        <v>11321</v>
      </c>
      <c r="F5416" s="60"/>
      <c r="G5416" s="60" t="s">
        <v>5640</v>
      </c>
      <c r="H5416" s="60"/>
      <c r="I5416" s="59">
        <f t="shared" si="88"/>
        <v>6</v>
      </c>
      <c r="J5416" s="59" t="s">
        <v>1561</v>
      </c>
      <c r="K5416" s="61"/>
      <c r="L5416" s="62" t="s">
        <v>6737</v>
      </c>
      <c r="M5416" s="62" t="s">
        <v>5640</v>
      </c>
      <c r="N5416" s="72" t="str">
        <f>VLOOKUP(M5416,'Hulpblad KAR-parser'!A:C,2,FALSE)</f>
        <v>Soort voertuig</v>
      </c>
      <c r="O5416" s="72" t="str">
        <f>IF(VLOOKUP(M5416,'Hulpblad KAR-parser'!A:C,3,FALSE)="","",VLOOKUP(M5416,'Hulpblad KAR-parser'!A:C,3,FALSE))</f>
        <v>Fiets</v>
      </c>
      <c r="P5416" s="136" t="str">
        <f>IF(CONCATENATE(C5416,D5416)="","",VLOOKUP(CONCATENATE(C5416,D5416),Karakteristieken!AQ:AQ,1,FALSE))</f>
        <v/>
      </c>
    </row>
    <row r="5417" spans="1:16" x14ac:dyDescent="0.25">
      <c r="A5417" s="59">
        <v>200111123</v>
      </c>
      <c r="B5417" s="59">
        <v>200099463</v>
      </c>
      <c r="C5417" s="59" t="s">
        <v>5613</v>
      </c>
      <c r="D5417" s="59" t="s">
        <v>5641</v>
      </c>
      <c r="E5417" s="60" t="s">
        <v>5643</v>
      </c>
      <c r="F5417" s="60"/>
      <c r="G5417" s="60"/>
      <c r="H5417" s="60"/>
      <c r="I5417" s="59">
        <f t="shared" si="88"/>
        <v>24</v>
      </c>
      <c r="J5417" s="59" t="s">
        <v>1613</v>
      </c>
      <c r="K5417" s="61"/>
      <c r="L5417" s="62" t="s">
        <v>6737</v>
      </c>
      <c r="M5417" s="62" t="s">
        <v>5643</v>
      </c>
      <c r="N5417" s="72" t="str">
        <f>VLOOKUP(M5417,'Hulpblad KAR-parser'!A:C,2,FALSE)</f>
        <v>Soort voertuig</v>
      </c>
      <c r="O5417" s="72" t="str">
        <f>IF(VLOOKUP(M5417,'Hulpblad KAR-parser'!A:C,3,FALSE)="","",VLOOKUP(M5417,'Hulpblad KAR-parser'!A:C,3,FALSE))</f>
        <v>Land-/Bouwvoertuig</v>
      </c>
      <c r="P5417" s="136" t="str">
        <f>IF(CONCATENATE(C5417,D5417)="","",VLOOKUP(CONCATENATE(C5417,D5417),Karakteristieken!AQ:AQ,1,FALSE))</f>
        <v>Soort voertuigLand-/Bouwvoertuig</v>
      </c>
    </row>
    <row r="5418" spans="1:16" x14ac:dyDescent="0.25">
      <c r="A5418" s="59"/>
      <c r="B5418" s="59"/>
      <c r="C5418" s="59"/>
      <c r="D5418" s="59"/>
      <c r="E5418" s="60" t="s">
        <v>11322</v>
      </c>
      <c r="F5418" s="60"/>
      <c r="G5418" s="60" t="s">
        <v>5643</v>
      </c>
      <c r="H5418" s="60"/>
      <c r="I5418" s="59">
        <f t="shared" si="88"/>
        <v>13</v>
      </c>
      <c r="J5418" s="59" t="s">
        <v>1561</v>
      </c>
      <c r="K5418" s="61"/>
      <c r="L5418" s="62" t="s">
        <v>6737</v>
      </c>
      <c r="M5418" s="62" t="s">
        <v>5643</v>
      </c>
      <c r="N5418" s="72" t="str">
        <f>VLOOKUP(M5418,'Hulpblad KAR-parser'!A:C,2,FALSE)</f>
        <v>Soort voertuig</v>
      </c>
      <c r="O5418" s="72" t="str">
        <f>IF(VLOOKUP(M5418,'Hulpblad KAR-parser'!A:C,3,FALSE)="","",VLOOKUP(M5418,'Hulpblad KAR-parser'!A:C,3,FALSE))</f>
        <v>Land-/Bouwvoertuig</v>
      </c>
      <c r="P5418" s="136" t="str">
        <f>IF(CONCATENATE(C5418,D5418)="","",VLOOKUP(CONCATENATE(C5418,D5418),Karakteristieken!AQ:AQ,1,FALSE))</f>
        <v/>
      </c>
    </row>
    <row r="5419" spans="1:16" x14ac:dyDescent="0.25">
      <c r="A5419" s="59"/>
      <c r="B5419" s="59"/>
      <c r="C5419" s="59"/>
      <c r="D5419" s="59"/>
      <c r="E5419" s="60" t="s">
        <v>11323</v>
      </c>
      <c r="F5419" s="60"/>
      <c r="G5419" s="60" t="s">
        <v>5643</v>
      </c>
      <c r="H5419" s="60"/>
      <c r="I5419" s="59">
        <f t="shared" si="88"/>
        <v>5</v>
      </c>
      <c r="J5419" s="59" t="s">
        <v>1561</v>
      </c>
      <c r="K5419" s="61"/>
      <c r="L5419" s="62" t="s">
        <v>6737</v>
      </c>
      <c r="M5419" s="62" t="s">
        <v>5643</v>
      </c>
      <c r="N5419" s="72" t="str">
        <f>VLOOKUP(M5419,'Hulpblad KAR-parser'!A:C,2,FALSE)</f>
        <v>Soort voertuig</v>
      </c>
      <c r="O5419" s="72" t="str">
        <f>IF(VLOOKUP(M5419,'Hulpblad KAR-parser'!A:C,3,FALSE)="","",VLOOKUP(M5419,'Hulpblad KAR-parser'!A:C,3,FALSE))</f>
        <v>Land-/Bouwvoertuig</v>
      </c>
      <c r="P5419" s="136" t="str">
        <f>IF(CONCATENATE(C5419,D5419)="","",VLOOKUP(CONCATENATE(C5419,D5419),Karakteristieken!AQ:AQ,1,FALSE))</f>
        <v/>
      </c>
    </row>
    <row r="5420" spans="1:16" x14ac:dyDescent="0.25">
      <c r="A5420" s="59"/>
      <c r="B5420" s="59"/>
      <c r="C5420" s="59"/>
      <c r="D5420" s="59"/>
      <c r="E5420" s="60" t="s">
        <v>11324</v>
      </c>
      <c r="F5420" s="60"/>
      <c r="G5420" s="60" t="s">
        <v>5643</v>
      </c>
      <c r="H5420" s="60"/>
      <c r="I5420" s="59">
        <f t="shared" si="88"/>
        <v>17</v>
      </c>
      <c r="J5420" s="59" t="s">
        <v>1561</v>
      </c>
      <c r="K5420" s="61"/>
      <c r="L5420" s="62" t="s">
        <v>6737</v>
      </c>
      <c r="M5420" s="62" t="s">
        <v>5643</v>
      </c>
      <c r="N5420" s="72" t="str">
        <f>VLOOKUP(M5420,'Hulpblad KAR-parser'!A:C,2,FALSE)</f>
        <v>Soort voertuig</v>
      </c>
      <c r="O5420" s="72" t="str">
        <f>IF(VLOOKUP(M5420,'Hulpblad KAR-parser'!A:C,3,FALSE)="","",VLOOKUP(M5420,'Hulpblad KAR-parser'!A:C,3,FALSE))</f>
        <v>Land-/Bouwvoertuig</v>
      </c>
      <c r="P5420" s="136" t="str">
        <f>IF(CONCATENATE(C5420,D5420)="","",VLOOKUP(CONCATENATE(C5420,D5420),Karakteristieken!AQ:AQ,1,FALSE))</f>
        <v/>
      </c>
    </row>
    <row r="5421" spans="1:16" x14ac:dyDescent="0.25">
      <c r="A5421" s="59"/>
      <c r="B5421" s="59"/>
      <c r="C5421" s="59"/>
      <c r="D5421" s="59"/>
      <c r="E5421" s="60" t="s">
        <v>11325</v>
      </c>
      <c r="F5421" s="60"/>
      <c r="G5421" s="60" t="s">
        <v>5643</v>
      </c>
      <c r="H5421" s="60"/>
      <c r="I5421" s="59">
        <f t="shared" si="88"/>
        <v>5</v>
      </c>
      <c r="J5421" s="59" t="s">
        <v>1561</v>
      </c>
      <c r="K5421" s="61"/>
      <c r="L5421" s="62" t="s">
        <v>6737</v>
      </c>
      <c r="M5421" s="62" t="s">
        <v>5643</v>
      </c>
      <c r="N5421" s="72" t="str">
        <f>VLOOKUP(M5421,'Hulpblad KAR-parser'!A:C,2,FALSE)</f>
        <v>Soort voertuig</v>
      </c>
      <c r="O5421" s="72" t="str">
        <f>IF(VLOOKUP(M5421,'Hulpblad KAR-parser'!A:C,3,FALSE)="","",VLOOKUP(M5421,'Hulpblad KAR-parser'!A:C,3,FALSE))</f>
        <v>Land-/Bouwvoertuig</v>
      </c>
      <c r="P5421" s="136" t="str">
        <f>IF(CONCATENATE(C5421,D5421)="","",VLOOKUP(CONCATENATE(C5421,D5421),Karakteristieken!AQ:AQ,1,FALSE))</f>
        <v/>
      </c>
    </row>
    <row r="5422" spans="1:16" x14ac:dyDescent="0.25">
      <c r="A5422" s="59"/>
      <c r="B5422" s="59"/>
      <c r="C5422" s="59"/>
      <c r="D5422" s="59"/>
      <c r="E5422" s="60" t="s">
        <v>11326</v>
      </c>
      <c r="F5422" s="60"/>
      <c r="G5422" s="60" t="s">
        <v>5643</v>
      </c>
      <c r="H5422" s="60"/>
      <c r="I5422" s="59">
        <f t="shared" ref="I5422:I5485" si="89">LEN(E5422)</f>
        <v>8</v>
      </c>
      <c r="J5422" s="59" t="s">
        <v>1561</v>
      </c>
      <c r="K5422" s="61"/>
      <c r="L5422" s="62" t="s">
        <v>6737</v>
      </c>
      <c r="M5422" s="62" t="s">
        <v>5643</v>
      </c>
      <c r="N5422" s="72" t="str">
        <f>VLOOKUP(M5422,'Hulpblad KAR-parser'!A:C,2,FALSE)</f>
        <v>Soort voertuig</v>
      </c>
      <c r="O5422" s="72" t="str">
        <f>IF(VLOOKUP(M5422,'Hulpblad KAR-parser'!A:C,3,FALSE)="","",VLOOKUP(M5422,'Hulpblad KAR-parser'!A:C,3,FALSE))</f>
        <v>Land-/Bouwvoertuig</v>
      </c>
      <c r="P5422" s="136" t="str">
        <f>IF(CONCATENATE(C5422,D5422)="","",VLOOKUP(CONCATENATE(C5422,D5422),Karakteristieken!AQ:AQ,1,FALSE))</f>
        <v/>
      </c>
    </row>
    <row r="5423" spans="1:16" x14ac:dyDescent="0.25">
      <c r="A5423" s="59"/>
      <c r="B5423" s="59"/>
      <c r="C5423" s="59"/>
      <c r="D5423" s="59"/>
      <c r="E5423" s="60" t="s">
        <v>11327</v>
      </c>
      <c r="F5423" s="60"/>
      <c r="G5423" s="60" t="s">
        <v>5643</v>
      </c>
      <c r="H5423" s="60"/>
      <c r="I5423" s="59">
        <f t="shared" si="89"/>
        <v>8</v>
      </c>
      <c r="J5423" s="59" t="s">
        <v>1561</v>
      </c>
      <c r="K5423" s="61"/>
      <c r="L5423" s="62" t="s">
        <v>6737</v>
      </c>
      <c r="M5423" s="62" t="s">
        <v>5643</v>
      </c>
      <c r="N5423" s="72" t="str">
        <f>VLOOKUP(M5423,'Hulpblad KAR-parser'!A:C,2,FALSE)</f>
        <v>Soort voertuig</v>
      </c>
      <c r="O5423" s="72" t="str">
        <f>IF(VLOOKUP(M5423,'Hulpblad KAR-parser'!A:C,3,FALSE)="","",VLOOKUP(M5423,'Hulpblad KAR-parser'!A:C,3,FALSE))</f>
        <v>Land-/Bouwvoertuig</v>
      </c>
      <c r="P5423" s="136" t="str">
        <f>IF(CONCATENATE(C5423,D5423)="","",VLOOKUP(CONCATENATE(C5423,D5423),Karakteristieken!AQ:AQ,1,FALSE))</f>
        <v/>
      </c>
    </row>
    <row r="5424" spans="1:16" x14ac:dyDescent="0.25">
      <c r="A5424" s="59"/>
      <c r="B5424" s="59"/>
      <c r="C5424" s="59"/>
      <c r="D5424" s="59"/>
      <c r="E5424" s="60" t="s">
        <v>11328</v>
      </c>
      <c r="F5424" s="60"/>
      <c r="G5424" s="60" t="s">
        <v>5643</v>
      </c>
      <c r="H5424" s="60"/>
      <c r="I5424" s="59">
        <f t="shared" si="89"/>
        <v>6</v>
      </c>
      <c r="J5424" s="59" t="s">
        <v>1561</v>
      </c>
      <c r="K5424" s="61"/>
      <c r="L5424" s="62" t="s">
        <v>6737</v>
      </c>
      <c r="M5424" s="62" t="s">
        <v>5643</v>
      </c>
      <c r="N5424" s="72" t="str">
        <f>VLOOKUP(M5424,'Hulpblad KAR-parser'!A:C,2,FALSE)</f>
        <v>Soort voertuig</v>
      </c>
      <c r="O5424" s="72" t="str">
        <f>IF(VLOOKUP(M5424,'Hulpblad KAR-parser'!A:C,3,FALSE)="","",VLOOKUP(M5424,'Hulpblad KAR-parser'!A:C,3,FALSE))</f>
        <v>Land-/Bouwvoertuig</v>
      </c>
      <c r="P5424" s="136" t="str">
        <f>IF(CONCATENATE(C5424,D5424)="","",VLOOKUP(CONCATENATE(C5424,D5424),Karakteristieken!AQ:AQ,1,FALSE))</f>
        <v/>
      </c>
    </row>
    <row r="5425" spans="1:16" x14ac:dyDescent="0.25">
      <c r="A5425" s="59">
        <v>200111124</v>
      </c>
      <c r="B5425" s="59">
        <v>200099464</v>
      </c>
      <c r="C5425" s="59" t="s">
        <v>5613</v>
      </c>
      <c r="D5425" s="59" t="s">
        <v>5076</v>
      </c>
      <c r="E5425" s="60" t="s">
        <v>5646</v>
      </c>
      <c r="F5425" s="60"/>
      <c r="G5425" s="60"/>
      <c r="H5425" s="60"/>
      <c r="I5425" s="59">
        <f t="shared" si="89"/>
        <v>24</v>
      </c>
      <c r="J5425" s="59" t="s">
        <v>1613</v>
      </c>
      <c r="K5425" s="61"/>
      <c r="L5425" s="62" t="s">
        <v>6737</v>
      </c>
      <c r="M5425" s="62" t="s">
        <v>5646</v>
      </c>
      <c r="N5425" s="72" t="str">
        <f>VLOOKUP(M5425,'Hulpblad KAR-parser'!A:C,2,FALSE)</f>
        <v>Soort voertuig</v>
      </c>
      <c r="O5425" s="72" t="str">
        <f>IF(VLOOKUP(M5425,'Hulpblad KAR-parser'!A:C,3,FALSE)="","",VLOOKUP(M5425,'Hulpblad KAR-parser'!A:C,3,FALSE))</f>
        <v>Militair</v>
      </c>
      <c r="P5425" s="136" t="str">
        <f>IF(CONCATENATE(C5425,D5425)="","",VLOOKUP(CONCATENATE(C5425,D5425),Karakteristieken!AQ:AQ,1,FALSE))</f>
        <v>Soort voertuigMilitair</v>
      </c>
    </row>
    <row r="5426" spans="1:16" x14ac:dyDescent="0.25">
      <c r="A5426" s="59"/>
      <c r="B5426" s="59"/>
      <c r="C5426" s="59"/>
      <c r="D5426" s="59"/>
      <c r="E5426" s="60" t="s">
        <v>11329</v>
      </c>
      <c r="F5426" s="60"/>
      <c r="G5426" s="60" t="s">
        <v>5646</v>
      </c>
      <c r="H5426" s="60"/>
      <c r="I5426" s="59">
        <f t="shared" si="89"/>
        <v>17</v>
      </c>
      <c r="J5426" s="59" t="s">
        <v>1561</v>
      </c>
      <c r="K5426" s="61"/>
      <c r="L5426" s="62" t="s">
        <v>6737</v>
      </c>
      <c r="M5426" s="62" t="s">
        <v>5646</v>
      </c>
      <c r="N5426" s="72" t="str">
        <f>VLOOKUP(M5426,'Hulpblad KAR-parser'!A:C,2,FALSE)</f>
        <v>Soort voertuig</v>
      </c>
      <c r="O5426" s="72" t="str">
        <f>IF(VLOOKUP(M5426,'Hulpblad KAR-parser'!A:C,3,FALSE)="","",VLOOKUP(M5426,'Hulpblad KAR-parser'!A:C,3,FALSE))</f>
        <v>Militair</v>
      </c>
      <c r="P5426" s="136" t="str">
        <f>IF(CONCATENATE(C5426,D5426)="","",VLOOKUP(CONCATENATE(C5426,D5426),Karakteristieken!AQ:AQ,1,FALSE))</f>
        <v/>
      </c>
    </row>
    <row r="5427" spans="1:16" x14ac:dyDescent="0.25">
      <c r="A5427" s="59"/>
      <c r="B5427" s="59"/>
      <c r="C5427" s="59"/>
      <c r="D5427" s="59"/>
      <c r="E5427" s="60" t="s">
        <v>11330</v>
      </c>
      <c r="F5427" s="60"/>
      <c r="G5427" s="60" t="s">
        <v>5646</v>
      </c>
      <c r="H5427" s="60"/>
      <c r="I5427" s="59">
        <f t="shared" si="89"/>
        <v>5</v>
      </c>
      <c r="J5427" s="59" t="s">
        <v>1561</v>
      </c>
      <c r="K5427" s="61"/>
      <c r="L5427" s="62" t="s">
        <v>6737</v>
      </c>
      <c r="M5427" s="62" t="s">
        <v>5646</v>
      </c>
      <c r="N5427" s="72" t="str">
        <f>VLOOKUP(M5427,'Hulpblad KAR-parser'!A:C,2,FALSE)</f>
        <v>Soort voertuig</v>
      </c>
      <c r="O5427" s="72" t="str">
        <f>IF(VLOOKUP(M5427,'Hulpblad KAR-parser'!A:C,3,FALSE)="","",VLOOKUP(M5427,'Hulpblad KAR-parser'!A:C,3,FALSE))</f>
        <v>Militair</v>
      </c>
      <c r="P5427" s="136" t="str">
        <f>IF(CONCATENATE(C5427,D5427)="","",VLOOKUP(CONCATENATE(C5427,D5427),Karakteristieken!AQ:AQ,1,FALSE))</f>
        <v/>
      </c>
    </row>
    <row r="5428" spans="1:16" x14ac:dyDescent="0.25">
      <c r="A5428" s="59"/>
      <c r="B5428" s="59"/>
      <c r="C5428" s="59"/>
      <c r="D5428" s="59"/>
      <c r="E5428" s="60" t="s">
        <v>11331</v>
      </c>
      <c r="F5428" s="60"/>
      <c r="G5428" s="60" t="s">
        <v>5646</v>
      </c>
      <c r="H5428" s="60"/>
      <c r="I5428" s="59">
        <f t="shared" si="89"/>
        <v>18</v>
      </c>
      <c r="J5428" s="59" t="s">
        <v>1561</v>
      </c>
      <c r="K5428" s="61"/>
      <c r="L5428" s="62" t="s">
        <v>6737</v>
      </c>
      <c r="M5428" s="62" t="s">
        <v>5646</v>
      </c>
      <c r="N5428" s="72" t="str">
        <f>VLOOKUP(M5428,'Hulpblad KAR-parser'!A:C,2,FALSE)</f>
        <v>Soort voertuig</v>
      </c>
      <c r="O5428" s="72" t="str">
        <f>IF(VLOOKUP(M5428,'Hulpblad KAR-parser'!A:C,3,FALSE)="","",VLOOKUP(M5428,'Hulpblad KAR-parser'!A:C,3,FALSE))</f>
        <v>Militair</v>
      </c>
      <c r="P5428" s="136" t="str">
        <f>IF(CONCATENATE(C5428,D5428)="","",VLOOKUP(CONCATENATE(C5428,D5428),Karakteristieken!AQ:AQ,1,FALSE))</f>
        <v/>
      </c>
    </row>
    <row r="5429" spans="1:16" x14ac:dyDescent="0.25">
      <c r="A5429" s="59"/>
      <c r="B5429" s="59"/>
      <c r="C5429" s="59"/>
      <c r="D5429" s="59"/>
      <c r="E5429" s="60" t="s">
        <v>11332</v>
      </c>
      <c r="F5429" s="60"/>
      <c r="G5429" s="60" t="s">
        <v>5646</v>
      </c>
      <c r="H5429" s="60"/>
      <c r="I5429" s="59">
        <f t="shared" si="89"/>
        <v>5</v>
      </c>
      <c r="J5429" s="59" t="s">
        <v>1561</v>
      </c>
      <c r="K5429" s="61"/>
      <c r="L5429" s="62" t="s">
        <v>6737</v>
      </c>
      <c r="M5429" s="62" t="s">
        <v>5646</v>
      </c>
      <c r="N5429" s="72" t="str">
        <f>VLOOKUP(M5429,'Hulpblad KAR-parser'!A:C,2,FALSE)</f>
        <v>Soort voertuig</v>
      </c>
      <c r="O5429" s="72" t="str">
        <f>IF(VLOOKUP(M5429,'Hulpblad KAR-parser'!A:C,3,FALSE)="","",VLOOKUP(M5429,'Hulpblad KAR-parser'!A:C,3,FALSE))</f>
        <v>Militair</v>
      </c>
      <c r="P5429" s="136" t="str">
        <f>IF(CONCATENATE(C5429,D5429)="","",VLOOKUP(CONCATENATE(C5429,D5429),Karakteristieken!AQ:AQ,1,FALSE))</f>
        <v/>
      </c>
    </row>
    <row r="5430" spans="1:16" x14ac:dyDescent="0.25">
      <c r="A5430" s="59"/>
      <c r="B5430" s="59"/>
      <c r="C5430" s="59"/>
      <c r="D5430" s="59"/>
      <c r="E5430" s="60" t="s">
        <v>11333</v>
      </c>
      <c r="F5430" s="60"/>
      <c r="G5430" s="60" t="s">
        <v>5646</v>
      </c>
      <c r="H5430" s="60"/>
      <c r="I5430" s="59">
        <f t="shared" si="89"/>
        <v>6</v>
      </c>
      <c r="J5430" s="59" t="s">
        <v>1561</v>
      </c>
      <c r="K5430" s="61"/>
      <c r="L5430" s="62" t="s">
        <v>6737</v>
      </c>
      <c r="M5430" s="62" t="s">
        <v>5646</v>
      </c>
      <c r="N5430" s="72" t="str">
        <f>VLOOKUP(M5430,'Hulpblad KAR-parser'!A:C,2,FALSE)</f>
        <v>Soort voertuig</v>
      </c>
      <c r="O5430" s="72" t="str">
        <f>IF(VLOOKUP(M5430,'Hulpblad KAR-parser'!A:C,3,FALSE)="","",VLOOKUP(M5430,'Hulpblad KAR-parser'!A:C,3,FALSE))</f>
        <v>Militair</v>
      </c>
      <c r="P5430" s="136" t="str">
        <f>IF(CONCATENATE(C5430,D5430)="","",VLOOKUP(CONCATENATE(C5430,D5430),Karakteristieken!AQ:AQ,1,FALSE))</f>
        <v/>
      </c>
    </row>
    <row r="5431" spans="1:16" x14ac:dyDescent="0.25">
      <c r="A5431" s="59">
        <v>200111125</v>
      </c>
      <c r="B5431" s="59">
        <v>200099465</v>
      </c>
      <c r="C5431" s="59" t="s">
        <v>5613</v>
      </c>
      <c r="D5431" s="59" t="s">
        <v>4431</v>
      </c>
      <c r="E5431" s="60" t="s">
        <v>5648</v>
      </c>
      <c r="F5431" s="60"/>
      <c r="G5431" s="60"/>
      <c r="H5431" s="60"/>
      <c r="I5431" s="59">
        <f t="shared" si="89"/>
        <v>21</v>
      </c>
      <c r="J5431" s="59" t="s">
        <v>1613</v>
      </c>
      <c r="K5431" s="61"/>
      <c r="L5431" s="62" t="s">
        <v>6737</v>
      </c>
      <c r="M5431" s="62" t="s">
        <v>5648</v>
      </c>
      <c r="N5431" s="72" t="str">
        <f>VLOOKUP(M5431,'Hulpblad KAR-parser'!A:C,2,FALSE)</f>
        <v>Soort voertuig</v>
      </c>
      <c r="O5431" s="72" t="str">
        <f>IF(VLOOKUP(M5431,'Hulpblad KAR-parser'!A:C,3,FALSE)="","",VLOOKUP(M5431,'Hulpblad KAR-parser'!A:C,3,FALSE))</f>
        <v>Motor</v>
      </c>
      <c r="P5431" s="136" t="str">
        <f>IF(CONCATENATE(C5431,D5431)="","",VLOOKUP(CONCATENATE(C5431,D5431),Karakteristieken!AQ:AQ,1,FALSE))</f>
        <v>Soort voertuigMotor</v>
      </c>
    </row>
    <row r="5432" spans="1:16" x14ac:dyDescent="0.25">
      <c r="A5432" s="59"/>
      <c r="B5432" s="59"/>
      <c r="C5432" s="59"/>
      <c r="D5432" s="59"/>
      <c r="E5432" s="60" t="s">
        <v>11334</v>
      </c>
      <c r="F5432" s="60"/>
      <c r="G5432" s="60" t="s">
        <v>5648</v>
      </c>
      <c r="H5432" s="60"/>
      <c r="I5432" s="59">
        <f t="shared" si="89"/>
        <v>6</v>
      </c>
      <c r="J5432" s="59" t="s">
        <v>1561</v>
      </c>
      <c r="K5432" s="61"/>
      <c r="L5432" s="62" t="s">
        <v>6737</v>
      </c>
      <c r="M5432" s="62" t="s">
        <v>5648</v>
      </c>
      <c r="N5432" s="72" t="str">
        <f>VLOOKUP(M5432,'Hulpblad KAR-parser'!A:C,2,FALSE)</f>
        <v>Soort voertuig</v>
      </c>
      <c r="O5432" s="72" t="str">
        <f>IF(VLOOKUP(M5432,'Hulpblad KAR-parser'!A:C,3,FALSE)="","",VLOOKUP(M5432,'Hulpblad KAR-parser'!A:C,3,FALSE))</f>
        <v>Motor</v>
      </c>
      <c r="P5432" s="136" t="str">
        <f>IF(CONCATENATE(C5432,D5432)="","",VLOOKUP(CONCATENATE(C5432,D5432),Karakteristieken!AQ:AQ,1,FALSE))</f>
        <v/>
      </c>
    </row>
    <row r="5433" spans="1:16" x14ac:dyDescent="0.25">
      <c r="A5433" s="59"/>
      <c r="B5433" s="59"/>
      <c r="C5433" s="59"/>
      <c r="D5433" s="59"/>
      <c r="E5433" s="60" t="s">
        <v>11335</v>
      </c>
      <c r="F5433" s="60"/>
      <c r="G5433" s="60" t="s">
        <v>5648</v>
      </c>
      <c r="H5433" s="60"/>
      <c r="I5433" s="59">
        <f t="shared" si="89"/>
        <v>6</v>
      </c>
      <c r="J5433" s="59" t="s">
        <v>1561</v>
      </c>
      <c r="K5433" s="61"/>
      <c r="L5433" s="62" t="s">
        <v>6737</v>
      </c>
      <c r="M5433" s="62" t="s">
        <v>5648</v>
      </c>
      <c r="N5433" s="72" t="str">
        <f>VLOOKUP(M5433,'Hulpblad KAR-parser'!A:C,2,FALSE)</f>
        <v>Soort voertuig</v>
      </c>
      <c r="O5433" s="72" t="str">
        <f>IF(VLOOKUP(M5433,'Hulpblad KAR-parser'!A:C,3,FALSE)="","",VLOOKUP(M5433,'Hulpblad KAR-parser'!A:C,3,FALSE))</f>
        <v>Motor</v>
      </c>
      <c r="P5433" s="136" t="str">
        <f>IF(CONCATENATE(C5433,D5433)="","",VLOOKUP(CONCATENATE(C5433,D5433),Karakteristieken!AQ:AQ,1,FALSE))</f>
        <v/>
      </c>
    </row>
    <row r="5434" spans="1:16" x14ac:dyDescent="0.25">
      <c r="A5434" s="59">
        <v>200111126</v>
      </c>
      <c r="B5434" s="59">
        <v>200099466</v>
      </c>
      <c r="C5434" s="59" t="s">
        <v>5613</v>
      </c>
      <c r="D5434" s="59" t="s">
        <v>5649</v>
      </c>
      <c r="E5434" s="60" t="s">
        <v>5651</v>
      </c>
      <c r="F5434" s="60"/>
      <c r="G5434" s="60"/>
      <c r="H5434" s="60"/>
      <c r="I5434" s="59">
        <f t="shared" si="89"/>
        <v>28</v>
      </c>
      <c r="J5434" s="59" t="s">
        <v>1613</v>
      </c>
      <c r="K5434" s="61"/>
      <c r="L5434" s="62" t="s">
        <v>6737</v>
      </c>
      <c r="M5434" s="62" t="s">
        <v>5651</v>
      </c>
      <c r="N5434" s="72" t="str">
        <f>VLOOKUP(M5434,'Hulpblad KAR-parser'!A:C,2,FALSE)</f>
        <v>Soort voertuig</v>
      </c>
      <c r="O5434" s="72" t="str">
        <f>IF(VLOOKUP(M5434,'Hulpblad KAR-parser'!A:C,3,FALSE)="","",VLOOKUP(M5434,'Hulpblad KAR-parser'!A:C,3,FALSE))</f>
        <v>Personenauto</v>
      </c>
      <c r="P5434" s="136" t="str">
        <f>IF(CONCATENATE(C5434,D5434)="","",VLOOKUP(CONCATENATE(C5434,D5434),Karakteristieken!AQ:AQ,1,FALSE))</f>
        <v>Soort voertuigPersonenauto</v>
      </c>
    </row>
    <row r="5435" spans="1:16" x14ac:dyDescent="0.25">
      <c r="A5435" s="59"/>
      <c r="B5435" s="59"/>
      <c r="C5435" s="59"/>
      <c r="D5435" s="59"/>
      <c r="E5435" s="60" t="s">
        <v>11336</v>
      </c>
      <c r="F5435" s="60"/>
      <c r="G5435" s="60" t="s">
        <v>5651</v>
      </c>
      <c r="H5435" s="60"/>
      <c r="I5435" s="59">
        <f t="shared" si="89"/>
        <v>5</v>
      </c>
      <c r="J5435" s="59" t="s">
        <v>1561</v>
      </c>
      <c r="K5435" s="61"/>
      <c r="L5435" s="62" t="s">
        <v>6737</v>
      </c>
      <c r="M5435" s="62" t="s">
        <v>5651</v>
      </c>
      <c r="N5435" s="72" t="str">
        <f>VLOOKUP(M5435,'Hulpblad KAR-parser'!A:C,2,FALSE)</f>
        <v>Soort voertuig</v>
      </c>
      <c r="O5435" s="72" t="str">
        <f>IF(VLOOKUP(M5435,'Hulpblad KAR-parser'!A:C,3,FALSE)="","",VLOOKUP(M5435,'Hulpblad KAR-parser'!A:C,3,FALSE))</f>
        <v>Personenauto</v>
      </c>
      <c r="P5435" s="136" t="str">
        <f>IF(CONCATENATE(C5435,D5435)="","",VLOOKUP(CONCATENATE(C5435,D5435),Karakteristieken!AQ:AQ,1,FALSE))</f>
        <v/>
      </c>
    </row>
    <row r="5436" spans="1:16" x14ac:dyDescent="0.25">
      <c r="A5436" s="59"/>
      <c r="B5436" s="59"/>
      <c r="C5436" s="59"/>
      <c r="D5436" s="59"/>
      <c r="E5436" s="60" t="s">
        <v>11337</v>
      </c>
      <c r="F5436" s="60"/>
      <c r="G5436" s="60" t="s">
        <v>5651</v>
      </c>
      <c r="H5436" s="60"/>
      <c r="I5436" s="59">
        <f t="shared" si="89"/>
        <v>13</v>
      </c>
      <c r="J5436" s="59" t="s">
        <v>1561</v>
      </c>
      <c r="K5436" s="61"/>
      <c r="L5436" s="62" t="s">
        <v>6737</v>
      </c>
      <c r="M5436" s="62" t="s">
        <v>5651</v>
      </c>
      <c r="N5436" s="72" t="str">
        <f>VLOOKUP(M5436,'Hulpblad KAR-parser'!A:C,2,FALSE)</f>
        <v>Soort voertuig</v>
      </c>
      <c r="O5436" s="72" t="str">
        <f>IF(VLOOKUP(M5436,'Hulpblad KAR-parser'!A:C,3,FALSE)="","",VLOOKUP(M5436,'Hulpblad KAR-parser'!A:C,3,FALSE))</f>
        <v>Personenauto</v>
      </c>
      <c r="P5436" s="136" t="str">
        <f>IF(CONCATENATE(C5436,D5436)="","",VLOOKUP(CONCATENATE(C5436,D5436),Karakteristieken!AQ:AQ,1,FALSE))</f>
        <v/>
      </c>
    </row>
    <row r="5437" spans="1:16" x14ac:dyDescent="0.25">
      <c r="A5437" s="59"/>
      <c r="B5437" s="59"/>
      <c r="C5437" s="59"/>
      <c r="D5437" s="59"/>
      <c r="E5437" s="60" t="s">
        <v>11338</v>
      </c>
      <c r="F5437" s="60"/>
      <c r="G5437" s="60" t="s">
        <v>5651</v>
      </c>
      <c r="H5437" s="60"/>
      <c r="I5437" s="59">
        <f t="shared" si="89"/>
        <v>5</v>
      </c>
      <c r="J5437" s="59" t="s">
        <v>1561</v>
      </c>
      <c r="K5437" s="61"/>
      <c r="L5437" s="62" t="s">
        <v>6737</v>
      </c>
      <c r="M5437" s="62" t="s">
        <v>5651</v>
      </c>
      <c r="N5437" s="72" t="str">
        <f>VLOOKUP(M5437,'Hulpblad KAR-parser'!A:C,2,FALSE)</f>
        <v>Soort voertuig</v>
      </c>
      <c r="O5437" s="72" t="str">
        <f>IF(VLOOKUP(M5437,'Hulpblad KAR-parser'!A:C,3,FALSE)="","",VLOOKUP(M5437,'Hulpblad KAR-parser'!A:C,3,FALSE))</f>
        <v>Personenauto</v>
      </c>
      <c r="P5437" s="136" t="str">
        <f>IF(CONCATENATE(C5437,D5437)="","",VLOOKUP(CONCATENATE(C5437,D5437),Karakteristieken!AQ:AQ,1,FALSE))</f>
        <v/>
      </c>
    </row>
    <row r="5438" spans="1:16" x14ac:dyDescent="0.25">
      <c r="A5438" s="59"/>
      <c r="B5438" s="59"/>
      <c r="C5438" s="59"/>
      <c r="D5438" s="59"/>
      <c r="E5438" s="60" t="s">
        <v>11339</v>
      </c>
      <c r="F5438" s="60"/>
      <c r="G5438" s="60" t="s">
        <v>5651</v>
      </c>
      <c r="H5438" s="60"/>
      <c r="I5438" s="59">
        <f t="shared" si="89"/>
        <v>6</v>
      </c>
      <c r="J5438" s="59" t="s">
        <v>1561</v>
      </c>
      <c r="K5438" s="61"/>
      <c r="L5438" s="62" t="s">
        <v>6737</v>
      </c>
      <c r="M5438" s="62" t="s">
        <v>5651</v>
      </c>
      <c r="N5438" s="72" t="str">
        <f>VLOOKUP(M5438,'Hulpblad KAR-parser'!A:C,2,FALSE)</f>
        <v>Soort voertuig</v>
      </c>
      <c r="O5438" s="72" t="str">
        <f>IF(VLOOKUP(M5438,'Hulpblad KAR-parser'!A:C,3,FALSE)="","",VLOOKUP(M5438,'Hulpblad KAR-parser'!A:C,3,FALSE))</f>
        <v>Personenauto</v>
      </c>
      <c r="P5438" s="136" t="str">
        <f>IF(CONCATENATE(C5438,D5438)="","",VLOOKUP(CONCATENATE(C5438,D5438),Karakteristieken!AQ:AQ,1,FALSE))</f>
        <v/>
      </c>
    </row>
    <row r="5439" spans="1:16" x14ac:dyDescent="0.25">
      <c r="A5439" s="59">
        <v>200111127</v>
      </c>
      <c r="B5439" s="59">
        <v>200099467</v>
      </c>
      <c r="C5439" s="59" t="s">
        <v>5613</v>
      </c>
      <c r="D5439" s="59" t="s">
        <v>5652</v>
      </c>
      <c r="E5439" s="60" t="s">
        <v>5654</v>
      </c>
      <c r="F5439" s="60"/>
      <c r="G5439" s="60"/>
      <c r="H5439" s="60"/>
      <c r="I5439" s="59">
        <f t="shared" si="89"/>
        <v>20</v>
      </c>
      <c r="J5439" s="59" t="s">
        <v>1613</v>
      </c>
      <c r="K5439" s="61"/>
      <c r="L5439" s="62" t="s">
        <v>6737</v>
      </c>
      <c r="M5439" s="62" t="s">
        <v>5654</v>
      </c>
      <c r="N5439" s="72" t="str">
        <f>VLOOKUP(M5439,'Hulpblad KAR-parser'!A:C,2,FALSE)</f>
        <v>Soort voertuig</v>
      </c>
      <c r="O5439" s="72" t="str">
        <f>IF(VLOOKUP(M5439,'Hulpblad KAR-parser'!A:C,3,FALSE)="","",VLOOKUP(M5439,'Hulpblad KAR-parser'!A:C,3,FALSE))</f>
        <v>Quad</v>
      </c>
      <c r="P5439" s="136" t="str">
        <f>IF(CONCATENATE(C5439,D5439)="","",VLOOKUP(CONCATENATE(C5439,D5439),Karakteristieken!AQ:AQ,1,FALSE))</f>
        <v>Soort voertuigQuad</v>
      </c>
    </row>
    <row r="5440" spans="1:16" x14ac:dyDescent="0.25">
      <c r="A5440" s="59"/>
      <c r="B5440" s="59"/>
      <c r="C5440" s="59"/>
      <c r="D5440" s="59"/>
      <c r="E5440" s="60" t="s">
        <v>11340</v>
      </c>
      <c r="F5440" s="60"/>
      <c r="G5440" s="60" t="s">
        <v>5654</v>
      </c>
      <c r="H5440" s="60"/>
      <c r="I5440" s="59">
        <f t="shared" si="89"/>
        <v>5</v>
      </c>
      <c r="J5440" s="59" t="s">
        <v>1561</v>
      </c>
      <c r="K5440" s="61"/>
      <c r="L5440" s="62" t="s">
        <v>6737</v>
      </c>
      <c r="M5440" s="62" t="s">
        <v>5654</v>
      </c>
      <c r="N5440" s="72" t="str">
        <f>VLOOKUP(M5440,'Hulpblad KAR-parser'!A:C,2,FALSE)</f>
        <v>Soort voertuig</v>
      </c>
      <c r="O5440" s="72" t="str">
        <f>IF(VLOOKUP(M5440,'Hulpblad KAR-parser'!A:C,3,FALSE)="","",VLOOKUP(M5440,'Hulpblad KAR-parser'!A:C,3,FALSE))</f>
        <v>Quad</v>
      </c>
      <c r="P5440" s="136" t="str">
        <f>IF(CONCATENATE(C5440,D5440)="","",VLOOKUP(CONCATENATE(C5440,D5440),Karakteristieken!AQ:AQ,1,FALSE))</f>
        <v/>
      </c>
    </row>
    <row r="5441" spans="1:16" x14ac:dyDescent="0.25">
      <c r="A5441" s="59"/>
      <c r="B5441" s="59"/>
      <c r="C5441" s="59"/>
      <c r="D5441" s="59"/>
      <c r="E5441" s="60" t="s">
        <v>11341</v>
      </c>
      <c r="F5441" s="60"/>
      <c r="G5441" s="60" t="s">
        <v>5654</v>
      </c>
      <c r="H5441" s="60"/>
      <c r="I5441" s="59">
        <f t="shared" si="89"/>
        <v>6</v>
      </c>
      <c r="J5441" s="59" t="s">
        <v>1561</v>
      </c>
      <c r="K5441" s="61"/>
      <c r="L5441" s="62" t="s">
        <v>6737</v>
      </c>
      <c r="M5441" s="62" t="s">
        <v>5654</v>
      </c>
      <c r="N5441" s="72" t="str">
        <f>VLOOKUP(M5441,'Hulpblad KAR-parser'!A:C,2,FALSE)</f>
        <v>Soort voertuig</v>
      </c>
      <c r="O5441" s="72" t="str">
        <f>IF(VLOOKUP(M5441,'Hulpblad KAR-parser'!A:C,3,FALSE)="","",VLOOKUP(M5441,'Hulpblad KAR-parser'!A:C,3,FALSE))</f>
        <v>Quad</v>
      </c>
      <c r="P5441" s="136" t="str">
        <f>IF(CONCATENATE(C5441,D5441)="","",VLOOKUP(CONCATENATE(C5441,D5441),Karakteristieken!AQ:AQ,1,FALSE))</f>
        <v/>
      </c>
    </row>
    <row r="5442" spans="1:16" x14ac:dyDescent="0.25">
      <c r="A5442" s="59">
        <v>200111128</v>
      </c>
      <c r="B5442" s="59">
        <v>200099468</v>
      </c>
      <c r="C5442" s="59" t="s">
        <v>5613</v>
      </c>
      <c r="D5442" s="59" t="s">
        <v>5655</v>
      </c>
      <c r="E5442" s="60" t="s">
        <v>5657</v>
      </c>
      <c r="F5442" s="60"/>
      <c r="G5442" s="60"/>
      <c r="H5442" s="60"/>
      <c r="I5442" s="59">
        <f t="shared" si="89"/>
        <v>23</v>
      </c>
      <c r="J5442" s="59" t="s">
        <v>1613</v>
      </c>
      <c r="K5442" s="61"/>
      <c r="L5442" s="62" t="s">
        <v>6737</v>
      </c>
      <c r="M5442" s="62" t="s">
        <v>5657</v>
      </c>
      <c r="N5442" s="72" t="str">
        <f>VLOOKUP(M5442,'Hulpblad KAR-parser'!A:C,2,FALSE)</f>
        <v>Soort voertuig</v>
      </c>
      <c r="O5442" s="72" t="str">
        <f>IF(VLOOKUP(M5442,'Hulpblad KAR-parser'!A:C,3,FALSE)="","",VLOOKUP(M5442,'Hulpblad KAR-parser'!A:C,3,FALSE))</f>
        <v>Scooter</v>
      </c>
      <c r="P5442" s="136" t="str">
        <f>IF(CONCATENATE(C5442,D5442)="","",VLOOKUP(CONCATENATE(C5442,D5442),Karakteristieken!AQ:AQ,1,FALSE))</f>
        <v>Soort voertuigScooter</v>
      </c>
    </row>
    <row r="5443" spans="1:16" x14ac:dyDescent="0.25">
      <c r="A5443" s="59"/>
      <c r="B5443" s="59"/>
      <c r="C5443" s="59"/>
      <c r="D5443" s="59"/>
      <c r="E5443" s="60" t="s">
        <v>11342</v>
      </c>
      <c r="F5443" s="60"/>
      <c r="G5443" s="60" t="s">
        <v>5657</v>
      </c>
      <c r="H5443" s="60"/>
      <c r="I5443" s="59">
        <f t="shared" si="89"/>
        <v>8</v>
      </c>
      <c r="J5443" s="59" t="s">
        <v>1561</v>
      </c>
      <c r="K5443" s="61"/>
      <c r="L5443" s="62" t="s">
        <v>6737</v>
      </c>
      <c r="M5443" s="62" t="s">
        <v>5657</v>
      </c>
      <c r="N5443" s="72" t="str">
        <f>VLOOKUP(M5443,'Hulpblad KAR-parser'!A:C,2,FALSE)</f>
        <v>Soort voertuig</v>
      </c>
      <c r="O5443" s="72" t="str">
        <f>IF(VLOOKUP(M5443,'Hulpblad KAR-parser'!A:C,3,FALSE)="","",VLOOKUP(M5443,'Hulpblad KAR-parser'!A:C,3,FALSE))</f>
        <v>Scooter</v>
      </c>
      <c r="P5443" s="136" t="str">
        <f>IF(CONCATENATE(C5443,D5443)="","",VLOOKUP(CONCATENATE(C5443,D5443),Karakteristieken!AQ:AQ,1,FALSE))</f>
        <v/>
      </c>
    </row>
    <row r="5444" spans="1:16" x14ac:dyDescent="0.25">
      <c r="A5444" s="59"/>
      <c r="B5444" s="59"/>
      <c r="C5444" s="59"/>
      <c r="D5444" s="59"/>
      <c r="E5444" s="60" t="s">
        <v>11343</v>
      </c>
      <c r="F5444" s="60"/>
      <c r="G5444" s="60" t="s">
        <v>5657</v>
      </c>
      <c r="H5444" s="60"/>
      <c r="I5444" s="59">
        <f t="shared" si="89"/>
        <v>5</v>
      </c>
      <c r="J5444" s="59" t="s">
        <v>1561</v>
      </c>
      <c r="K5444" s="61"/>
      <c r="L5444" s="62" t="s">
        <v>6737</v>
      </c>
      <c r="M5444" s="62" t="s">
        <v>5657</v>
      </c>
      <c r="N5444" s="72" t="str">
        <f>VLOOKUP(M5444,'Hulpblad KAR-parser'!A:C,2,FALSE)</f>
        <v>Soort voertuig</v>
      </c>
      <c r="O5444" s="72" t="str">
        <f>IF(VLOOKUP(M5444,'Hulpblad KAR-parser'!A:C,3,FALSE)="","",VLOOKUP(M5444,'Hulpblad KAR-parser'!A:C,3,FALSE))</f>
        <v>Scooter</v>
      </c>
      <c r="P5444" s="136" t="str">
        <f>IF(CONCATENATE(C5444,D5444)="","",VLOOKUP(CONCATENATE(C5444,D5444),Karakteristieken!AQ:AQ,1,FALSE))</f>
        <v/>
      </c>
    </row>
    <row r="5445" spans="1:16" x14ac:dyDescent="0.25">
      <c r="A5445" s="59"/>
      <c r="B5445" s="59"/>
      <c r="C5445" s="59"/>
      <c r="D5445" s="59"/>
      <c r="E5445" s="60" t="s">
        <v>11344</v>
      </c>
      <c r="F5445" s="60"/>
      <c r="G5445" s="60" t="s">
        <v>5657</v>
      </c>
      <c r="H5445" s="60"/>
      <c r="I5445" s="59">
        <f t="shared" si="89"/>
        <v>6</v>
      </c>
      <c r="J5445" s="59" t="s">
        <v>1561</v>
      </c>
      <c r="K5445" s="61"/>
      <c r="L5445" s="62" t="s">
        <v>6737</v>
      </c>
      <c r="M5445" s="62" t="s">
        <v>5657</v>
      </c>
      <c r="N5445" s="72" t="str">
        <f>VLOOKUP(M5445,'Hulpblad KAR-parser'!A:C,2,FALSE)</f>
        <v>Soort voertuig</v>
      </c>
      <c r="O5445" s="72" t="str">
        <f>IF(VLOOKUP(M5445,'Hulpblad KAR-parser'!A:C,3,FALSE)="","",VLOOKUP(M5445,'Hulpblad KAR-parser'!A:C,3,FALSE))</f>
        <v>Scooter</v>
      </c>
      <c r="P5445" s="136" t="str">
        <f>IF(CONCATENATE(C5445,D5445)="","",VLOOKUP(CONCATENATE(C5445,D5445),Karakteristieken!AQ:AQ,1,FALSE))</f>
        <v/>
      </c>
    </row>
    <row r="5446" spans="1:16" x14ac:dyDescent="0.25">
      <c r="A5446" s="59">
        <v>200111129</v>
      </c>
      <c r="B5446" s="59">
        <v>200099469</v>
      </c>
      <c r="C5446" s="59" t="s">
        <v>5613</v>
      </c>
      <c r="D5446" s="59" t="s">
        <v>4426</v>
      </c>
      <c r="E5446" s="60" t="s">
        <v>5659</v>
      </c>
      <c r="F5446" s="60"/>
      <c r="G5446" s="60"/>
      <c r="H5446" s="60"/>
      <c r="I5446" s="59">
        <f t="shared" si="89"/>
        <v>24</v>
      </c>
      <c r="J5446" s="59" t="s">
        <v>1613</v>
      </c>
      <c r="K5446" s="61"/>
      <c r="L5446" s="62" t="s">
        <v>6737</v>
      </c>
      <c r="M5446" s="62" t="s">
        <v>5659</v>
      </c>
      <c r="N5446" s="72" t="str">
        <f>VLOOKUP(M5446,'Hulpblad KAR-parser'!A:C,2,FALSE)</f>
        <v>Soort voertuig</v>
      </c>
      <c r="O5446" s="72" t="str">
        <f>IF(VLOOKUP(M5446,'Hulpblad KAR-parser'!A:C,3,FALSE)="","",VLOOKUP(M5446,'Hulpblad KAR-parser'!A:C,3,FALSE))</f>
        <v>Tankauto</v>
      </c>
      <c r="P5446" s="136" t="str">
        <f>IF(CONCATENATE(C5446,D5446)="","",VLOOKUP(CONCATENATE(C5446,D5446),Karakteristieken!AQ:AQ,1,FALSE))</f>
        <v>Soort voertuigTankauto</v>
      </c>
    </row>
    <row r="5447" spans="1:16" x14ac:dyDescent="0.25">
      <c r="A5447" s="59"/>
      <c r="B5447" s="59"/>
      <c r="C5447" s="59"/>
      <c r="D5447" s="59"/>
      <c r="E5447" s="60" t="s">
        <v>11345</v>
      </c>
      <c r="F5447" s="60"/>
      <c r="G5447" s="60" t="s">
        <v>5659</v>
      </c>
      <c r="H5447" s="60"/>
      <c r="I5447" s="59">
        <f t="shared" si="89"/>
        <v>5</v>
      </c>
      <c r="J5447" s="59" t="s">
        <v>1561</v>
      </c>
      <c r="K5447" s="61"/>
      <c r="L5447" s="62" t="s">
        <v>6737</v>
      </c>
      <c r="M5447" s="62" t="s">
        <v>5659</v>
      </c>
      <c r="N5447" s="72" t="str">
        <f>VLOOKUP(M5447,'Hulpblad KAR-parser'!A:C,2,FALSE)</f>
        <v>Soort voertuig</v>
      </c>
      <c r="O5447" s="72" t="str">
        <f>IF(VLOOKUP(M5447,'Hulpblad KAR-parser'!A:C,3,FALSE)="","",VLOOKUP(M5447,'Hulpblad KAR-parser'!A:C,3,FALSE))</f>
        <v>Tankauto</v>
      </c>
      <c r="P5447" s="136" t="str">
        <f>IF(CONCATENATE(C5447,D5447)="","",VLOOKUP(CONCATENATE(C5447,D5447),Karakteristieken!AQ:AQ,1,FALSE))</f>
        <v/>
      </c>
    </row>
    <row r="5448" spans="1:16" x14ac:dyDescent="0.25">
      <c r="A5448" s="59"/>
      <c r="B5448" s="59"/>
      <c r="C5448" s="59"/>
      <c r="D5448" s="59"/>
      <c r="E5448" s="60" t="s">
        <v>11346</v>
      </c>
      <c r="F5448" s="60"/>
      <c r="G5448" s="60" t="s">
        <v>5659</v>
      </c>
      <c r="H5448" s="60"/>
      <c r="I5448" s="59">
        <f t="shared" si="89"/>
        <v>9</v>
      </c>
      <c r="J5448" s="59" t="s">
        <v>1561</v>
      </c>
      <c r="K5448" s="61"/>
      <c r="L5448" s="62" t="s">
        <v>6737</v>
      </c>
      <c r="M5448" s="62" t="s">
        <v>5659</v>
      </c>
      <c r="N5448" s="72" t="str">
        <f>VLOOKUP(M5448,'Hulpblad KAR-parser'!A:C,2,FALSE)</f>
        <v>Soort voertuig</v>
      </c>
      <c r="O5448" s="72" t="str">
        <f>IF(VLOOKUP(M5448,'Hulpblad KAR-parser'!A:C,3,FALSE)="","",VLOOKUP(M5448,'Hulpblad KAR-parser'!A:C,3,FALSE))</f>
        <v>Tankauto</v>
      </c>
      <c r="P5448" s="136" t="str">
        <f>IF(CONCATENATE(C5448,D5448)="","",VLOOKUP(CONCATENATE(C5448,D5448),Karakteristieken!AQ:AQ,1,FALSE))</f>
        <v/>
      </c>
    </row>
    <row r="5449" spans="1:16" x14ac:dyDescent="0.25">
      <c r="A5449" s="59"/>
      <c r="B5449" s="59"/>
      <c r="C5449" s="59"/>
      <c r="D5449" s="59"/>
      <c r="E5449" s="60" t="s">
        <v>11347</v>
      </c>
      <c r="F5449" s="60"/>
      <c r="G5449" s="60" t="s">
        <v>5659</v>
      </c>
      <c r="H5449" s="60"/>
      <c r="I5449" s="59">
        <f t="shared" si="89"/>
        <v>10</v>
      </c>
      <c r="J5449" s="59" t="s">
        <v>1561</v>
      </c>
      <c r="K5449" s="61"/>
      <c r="L5449" s="62" t="s">
        <v>6737</v>
      </c>
      <c r="M5449" s="62" t="s">
        <v>5659</v>
      </c>
      <c r="N5449" s="72" t="str">
        <f>VLOOKUP(M5449,'Hulpblad KAR-parser'!A:C,2,FALSE)</f>
        <v>Soort voertuig</v>
      </c>
      <c r="O5449" s="72" t="str">
        <f>IF(VLOOKUP(M5449,'Hulpblad KAR-parser'!A:C,3,FALSE)="","",VLOOKUP(M5449,'Hulpblad KAR-parser'!A:C,3,FALSE))</f>
        <v>Tankauto</v>
      </c>
      <c r="P5449" s="136" t="str">
        <f>IF(CONCATENATE(C5449,D5449)="","",VLOOKUP(CONCATENATE(C5449,D5449),Karakteristieken!AQ:AQ,1,FALSE))</f>
        <v/>
      </c>
    </row>
    <row r="5450" spans="1:16" x14ac:dyDescent="0.25">
      <c r="A5450" s="59"/>
      <c r="B5450" s="59"/>
      <c r="C5450" s="59"/>
      <c r="D5450" s="59"/>
      <c r="E5450" s="60" t="s">
        <v>11348</v>
      </c>
      <c r="F5450" s="60"/>
      <c r="G5450" s="60" t="s">
        <v>5659</v>
      </c>
      <c r="H5450" s="60"/>
      <c r="I5450" s="59">
        <f t="shared" si="89"/>
        <v>5</v>
      </c>
      <c r="J5450" s="59" t="s">
        <v>1561</v>
      </c>
      <c r="K5450" s="61"/>
      <c r="L5450" s="62" t="s">
        <v>6737</v>
      </c>
      <c r="M5450" s="62" t="s">
        <v>5659</v>
      </c>
      <c r="N5450" s="72" t="str">
        <f>VLOOKUP(M5450,'Hulpblad KAR-parser'!A:C,2,FALSE)</f>
        <v>Soort voertuig</v>
      </c>
      <c r="O5450" s="72" t="str">
        <f>IF(VLOOKUP(M5450,'Hulpblad KAR-parser'!A:C,3,FALSE)="","",VLOOKUP(M5450,'Hulpblad KAR-parser'!A:C,3,FALSE))</f>
        <v>Tankauto</v>
      </c>
      <c r="P5450" s="136" t="str">
        <f>IF(CONCATENATE(C5450,D5450)="","",VLOOKUP(CONCATENATE(C5450,D5450),Karakteristieken!AQ:AQ,1,FALSE))</f>
        <v/>
      </c>
    </row>
    <row r="5451" spans="1:16" x14ac:dyDescent="0.25">
      <c r="A5451" s="59"/>
      <c r="B5451" s="59"/>
      <c r="C5451" s="59"/>
      <c r="D5451" s="59"/>
      <c r="E5451" s="60" t="s">
        <v>11349</v>
      </c>
      <c r="F5451" s="60"/>
      <c r="G5451" s="60" t="s">
        <v>5659</v>
      </c>
      <c r="H5451" s="60"/>
      <c r="I5451" s="59">
        <f t="shared" si="89"/>
        <v>6</v>
      </c>
      <c r="J5451" s="59" t="s">
        <v>1561</v>
      </c>
      <c r="K5451" s="61"/>
      <c r="L5451" s="62" t="s">
        <v>6737</v>
      </c>
      <c r="M5451" s="62" t="s">
        <v>5659</v>
      </c>
      <c r="N5451" s="72" t="str">
        <f>VLOOKUP(M5451,'Hulpblad KAR-parser'!A:C,2,FALSE)</f>
        <v>Soort voertuig</v>
      </c>
      <c r="O5451" s="72" t="str">
        <f>IF(VLOOKUP(M5451,'Hulpblad KAR-parser'!A:C,3,FALSE)="","",VLOOKUP(M5451,'Hulpblad KAR-parser'!A:C,3,FALSE))</f>
        <v>Tankauto</v>
      </c>
      <c r="P5451" s="136" t="str">
        <f>IF(CONCATENATE(C5451,D5451)="","",VLOOKUP(CONCATENATE(C5451,D5451),Karakteristieken!AQ:AQ,1,FALSE))</f>
        <v/>
      </c>
    </row>
    <row r="5452" spans="1:16" x14ac:dyDescent="0.25">
      <c r="A5452" s="59">
        <v>200111130</v>
      </c>
      <c r="B5452" s="59">
        <v>200099470</v>
      </c>
      <c r="C5452" s="59" t="s">
        <v>5613</v>
      </c>
      <c r="D5452" s="59" t="s">
        <v>5660</v>
      </c>
      <c r="E5452" s="60" t="s">
        <v>5662</v>
      </c>
      <c r="F5452" s="60"/>
      <c r="G5452" s="60"/>
      <c r="H5452" s="60"/>
      <c r="I5452" s="59">
        <f t="shared" si="89"/>
        <v>20</v>
      </c>
      <c r="J5452" s="59" t="s">
        <v>1613</v>
      </c>
      <c r="K5452" s="61"/>
      <c r="L5452" s="62" t="s">
        <v>6737</v>
      </c>
      <c r="M5452" s="62" t="s">
        <v>5662</v>
      </c>
      <c r="N5452" s="72" t="str">
        <f>VLOOKUP(M5452,'Hulpblad KAR-parser'!A:C,2,FALSE)</f>
        <v>Soort voertuig</v>
      </c>
      <c r="O5452" s="72" t="str">
        <f>IF(VLOOKUP(M5452,'Hulpblad KAR-parser'!A:C,3,FALSE)="","",VLOOKUP(M5452,'Hulpblad KAR-parser'!A:C,3,FALSE))</f>
        <v>Taxi</v>
      </c>
      <c r="P5452" s="136" t="str">
        <f>IF(CONCATENATE(C5452,D5452)="","",VLOOKUP(CONCATENATE(C5452,D5452),Karakteristieken!AQ:AQ,1,FALSE))</f>
        <v>Soort voertuigTaxi</v>
      </c>
    </row>
    <row r="5453" spans="1:16" x14ac:dyDescent="0.25">
      <c r="A5453" s="59"/>
      <c r="B5453" s="59"/>
      <c r="C5453" s="59"/>
      <c r="D5453" s="59"/>
      <c r="E5453" s="60" t="s">
        <v>11350</v>
      </c>
      <c r="F5453" s="60"/>
      <c r="G5453" s="60" t="s">
        <v>5662</v>
      </c>
      <c r="H5453" s="60"/>
      <c r="I5453" s="59">
        <f t="shared" si="89"/>
        <v>5</v>
      </c>
      <c r="J5453" s="59" t="s">
        <v>1561</v>
      </c>
      <c r="K5453" s="61"/>
      <c r="L5453" s="62" t="s">
        <v>6737</v>
      </c>
      <c r="M5453" s="62" t="s">
        <v>5662</v>
      </c>
      <c r="N5453" s="72" t="str">
        <f>VLOOKUP(M5453,'Hulpblad KAR-parser'!A:C,2,FALSE)</f>
        <v>Soort voertuig</v>
      </c>
      <c r="O5453" s="72" t="str">
        <f>IF(VLOOKUP(M5453,'Hulpblad KAR-parser'!A:C,3,FALSE)="","",VLOOKUP(M5453,'Hulpblad KAR-parser'!A:C,3,FALSE))</f>
        <v>Taxi</v>
      </c>
      <c r="P5453" s="136" t="str">
        <f>IF(CONCATENATE(C5453,D5453)="","",VLOOKUP(CONCATENATE(C5453,D5453),Karakteristieken!AQ:AQ,1,FALSE))</f>
        <v/>
      </c>
    </row>
    <row r="5454" spans="1:16" x14ac:dyDescent="0.25">
      <c r="A5454" s="59"/>
      <c r="B5454" s="59"/>
      <c r="C5454" s="59"/>
      <c r="D5454" s="59"/>
      <c r="E5454" s="60" t="s">
        <v>11351</v>
      </c>
      <c r="F5454" s="60"/>
      <c r="G5454" s="60" t="s">
        <v>5662</v>
      </c>
      <c r="H5454" s="60"/>
      <c r="I5454" s="59">
        <f t="shared" si="89"/>
        <v>5</v>
      </c>
      <c r="J5454" s="59" t="s">
        <v>1561</v>
      </c>
      <c r="K5454" s="61"/>
      <c r="L5454" s="62" t="s">
        <v>6737</v>
      </c>
      <c r="M5454" s="62" t="s">
        <v>5662</v>
      </c>
      <c r="N5454" s="72" t="str">
        <f>VLOOKUP(M5454,'Hulpblad KAR-parser'!A:C,2,FALSE)</f>
        <v>Soort voertuig</v>
      </c>
      <c r="O5454" s="72" t="str">
        <f>IF(VLOOKUP(M5454,'Hulpblad KAR-parser'!A:C,3,FALSE)="","",VLOOKUP(M5454,'Hulpblad KAR-parser'!A:C,3,FALSE))</f>
        <v>Taxi</v>
      </c>
      <c r="P5454" s="136" t="str">
        <f>IF(CONCATENATE(C5454,D5454)="","",VLOOKUP(CONCATENATE(C5454,D5454),Karakteristieken!AQ:AQ,1,FALSE))</f>
        <v/>
      </c>
    </row>
    <row r="5455" spans="1:16" x14ac:dyDescent="0.25">
      <c r="A5455" s="59">
        <v>200111131</v>
      </c>
      <c r="B5455" s="59">
        <v>200099471</v>
      </c>
      <c r="C5455" s="59" t="s">
        <v>5613</v>
      </c>
      <c r="D5455" s="59" t="s">
        <v>4423</v>
      </c>
      <c r="E5455" s="60" t="s">
        <v>5664</v>
      </c>
      <c r="F5455" s="60"/>
      <c r="G5455" s="60"/>
      <c r="H5455" s="60"/>
      <c r="I5455" s="59">
        <f t="shared" si="89"/>
        <v>26</v>
      </c>
      <c r="J5455" s="59" t="s">
        <v>1613</v>
      </c>
      <c r="K5455" s="61"/>
      <c r="L5455" s="62" t="s">
        <v>6737</v>
      </c>
      <c r="M5455" s="62" t="s">
        <v>5664</v>
      </c>
      <c r="N5455" s="72" t="str">
        <f>VLOOKUP(M5455,'Hulpblad KAR-parser'!A:C,2,FALSE)</f>
        <v>Soort voertuig</v>
      </c>
      <c r="O5455" s="72" t="str">
        <f>IF(VLOOKUP(M5455,'Hulpblad KAR-parser'!A:C,3,FALSE)="","",VLOOKUP(M5455,'Hulpblad KAR-parser'!A:C,3,FALSE))</f>
        <v>Vrachtauto</v>
      </c>
      <c r="P5455" s="136" t="str">
        <f>IF(CONCATENATE(C5455,D5455)="","",VLOOKUP(CONCATENATE(C5455,D5455),Karakteristieken!AQ:AQ,1,FALSE))</f>
        <v>Soort voertuigVrachtauto</v>
      </c>
    </row>
    <row r="5456" spans="1:16" x14ac:dyDescent="0.25">
      <c r="A5456" s="59"/>
      <c r="B5456" s="59"/>
      <c r="C5456" s="59"/>
      <c r="D5456" s="59"/>
      <c r="E5456" s="60" t="s">
        <v>11352</v>
      </c>
      <c r="F5456" s="60"/>
      <c r="G5456" s="60" t="s">
        <v>5664</v>
      </c>
      <c r="H5456" s="60"/>
      <c r="I5456" s="59">
        <f t="shared" si="89"/>
        <v>27</v>
      </c>
      <c r="J5456" s="59" t="s">
        <v>1561</v>
      </c>
      <c r="K5456" s="61"/>
      <c r="L5456" s="62" t="s">
        <v>6737</v>
      </c>
      <c r="M5456" s="62" t="s">
        <v>5664</v>
      </c>
      <c r="N5456" s="72" t="str">
        <f>VLOOKUP(M5456,'Hulpblad KAR-parser'!A:C,2,FALSE)</f>
        <v>Soort voertuig</v>
      </c>
      <c r="O5456" s="72" t="str">
        <f>IF(VLOOKUP(M5456,'Hulpblad KAR-parser'!A:C,3,FALSE)="","",VLOOKUP(M5456,'Hulpblad KAR-parser'!A:C,3,FALSE))</f>
        <v>Vrachtauto</v>
      </c>
      <c r="P5456" s="136" t="str">
        <f>IF(CONCATENATE(C5456,D5456)="","",VLOOKUP(CONCATENATE(C5456,D5456),Karakteristieken!AQ:AQ,1,FALSE))</f>
        <v/>
      </c>
    </row>
    <row r="5457" spans="1:16" x14ac:dyDescent="0.25">
      <c r="A5457" s="59"/>
      <c r="B5457" s="59"/>
      <c r="C5457" s="59"/>
      <c r="D5457" s="59"/>
      <c r="E5457" s="60" t="s">
        <v>11354</v>
      </c>
      <c r="F5457" s="60"/>
      <c r="G5457" s="60" t="s">
        <v>5664</v>
      </c>
      <c r="H5457" s="60"/>
      <c r="I5457" s="59">
        <f t="shared" si="89"/>
        <v>6</v>
      </c>
      <c r="J5457" s="59" t="s">
        <v>1561</v>
      </c>
      <c r="K5457" s="61"/>
      <c r="L5457" s="62" t="s">
        <v>6737</v>
      </c>
      <c r="M5457" s="62" t="s">
        <v>5664</v>
      </c>
      <c r="N5457" s="72" t="str">
        <f>VLOOKUP(M5457,'Hulpblad KAR-parser'!A:C,2,FALSE)</f>
        <v>Soort voertuig</v>
      </c>
      <c r="O5457" s="72" t="str">
        <f>IF(VLOOKUP(M5457,'Hulpblad KAR-parser'!A:C,3,FALSE)="","",VLOOKUP(M5457,'Hulpblad KAR-parser'!A:C,3,FALSE))</f>
        <v>Vrachtauto</v>
      </c>
      <c r="P5457" s="136" t="str">
        <f>IF(CONCATENATE(C5457,D5457)="","",VLOOKUP(CONCATENATE(C5457,D5457),Karakteristieken!AQ:AQ,1,FALSE))</f>
        <v/>
      </c>
    </row>
    <row r="5458" spans="1:16" x14ac:dyDescent="0.25">
      <c r="A5458" s="59"/>
      <c r="B5458" s="59"/>
      <c r="C5458" s="59"/>
      <c r="D5458" s="59"/>
      <c r="E5458" s="60" t="s">
        <v>11355</v>
      </c>
      <c r="F5458" s="60"/>
      <c r="G5458" s="60" t="s">
        <v>5664</v>
      </c>
      <c r="H5458" s="60"/>
      <c r="I5458" s="59">
        <f t="shared" si="89"/>
        <v>11</v>
      </c>
      <c r="J5458" s="59" t="s">
        <v>1561</v>
      </c>
      <c r="K5458" s="61"/>
      <c r="L5458" s="62" t="s">
        <v>6737</v>
      </c>
      <c r="M5458" s="62" t="s">
        <v>5664</v>
      </c>
      <c r="N5458" s="72" t="str">
        <f>VLOOKUP(M5458,'Hulpblad KAR-parser'!A:C,2,FALSE)</f>
        <v>Soort voertuig</v>
      </c>
      <c r="O5458" s="72" t="str">
        <f>IF(VLOOKUP(M5458,'Hulpblad KAR-parser'!A:C,3,FALSE)="","",VLOOKUP(M5458,'Hulpblad KAR-parser'!A:C,3,FALSE))</f>
        <v>Vrachtauto</v>
      </c>
      <c r="P5458" s="136" t="str">
        <f>IF(CONCATENATE(C5458,D5458)="","",VLOOKUP(CONCATENATE(C5458,D5458),Karakteristieken!AQ:AQ,1,FALSE))</f>
        <v/>
      </c>
    </row>
    <row r="5459" spans="1:16" x14ac:dyDescent="0.25">
      <c r="A5459" s="59"/>
      <c r="B5459" s="59"/>
      <c r="C5459" s="59"/>
      <c r="D5459" s="59"/>
      <c r="E5459" s="60" t="s">
        <v>11356</v>
      </c>
      <c r="F5459" s="60"/>
      <c r="G5459" s="60" t="s">
        <v>5664</v>
      </c>
      <c r="H5459" s="60"/>
      <c r="I5459" s="59">
        <f t="shared" si="89"/>
        <v>12</v>
      </c>
      <c r="J5459" s="59" t="s">
        <v>1561</v>
      </c>
      <c r="K5459" s="61"/>
      <c r="L5459" s="62" t="s">
        <v>6737</v>
      </c>
      <c r="M5459" s="62" t="s">
        <v>5664</v>
      </c>
      <c r="N5459" s="72" t="str">
        <f>VLOOKUP(M5459,'Hulpblad KAR-parser'!A:C,2,FALSE)</f>
        <v>Soort voertuig</v>
      </c>
      <c r="O5459" s="72" t="str">
        <f>IF(VLOOKUP(M5459,'Hulpblad KAR-parser'!A:C,3,FALSE)="","",VLOOKUP(M5459,'Hulpblad KAR-parser'!A:C,3,FALSE))</f>
        <v>Vrachtauto</v>
      </c>
      <c r="P5459" s="136" t="str">
        <f>IF(CONCATENATE(C5459,D5459)="","",VLOOKUP(CONCATENATE(C5459,D5459),Karakteristieken!AQ:AQ,1,FALSE))</f>
        <v/>
      </c>
    </row>
    <row r="5460" spans="1:16" x14ac:dyDescent="0.25">
      <c r="A5460" s="59"/>
      <c r="B5460" s="59"/>
      <c r="C5460" s="59"/>
      <c r="D5460" s="59"/>
      <c r="E5460" s="60" t="s">
        <v>11357</v>
      </c>
      <c r="F5460" s="60"/>
      <c r="G5460" s="60" t="s">
        <v>5664</v>
      </c>
      <c r="H5460" s="60"/>
      <c r="I5460" s="59">
        <f t="shared" si="89"/>
        <v>5</v>
      </c>
      <c r="J5460" s="59" t="s">
        <v>1561</v>
      </c>
      <c r="K5460" s="61"/>
      <c r="L5460" s="62" t="s">
        <v>6737</v>
      </c>
      <c r="M5460" s="62" t="s">
        <v>5664</v>
      </c>
      <c r="N5460" s="72" t="str">
        <f>VLOOKUP(M5460,'Hulpblad KAR-parser'!A:C,2,FALSE)</f>
        <v>Soort voertuig</v>
      </c>
      <c r="O5460" s="72" t="str">
        <f>IF(VLOOKUP(M5460,'Hulpblad KAR-parser'!A:C,3,FALSE)="","",VLOOKUP(M5460,'Hulpblad KAR-parser'!A:C,3,FALSE))</f>
        <v>Vrachtauto</v>
      </c>
      <c r="P5460" s="136" t="str">
        <f>IF(CONCATENATE(C5460,D5460)="","",VLOOKUP(CONCATENATE(C5460,D5460),Karakteristieken!AQ:AQ,1,FALSE))</f>
        <v/>
      </c>
    </row>
    <row r="5461" spans="1:16" x14ac:dyDescent="0.25">
      <c r="A5461" s="59"/>
      <c r="B5461" s="59"/>
      <c r="C5461" s="59"/>
      <c r="D5461" s="59"/>
      <c r="E5461" s="60" t="s">
        <v>11358</v>
      </c>
      <c r="F5461" s="60"/>
      <c r="G5461" s="60" t="s">
        <v>5664</v>
      </c>
      <c r="H5461" s="60"/>
      <c r="I5461" s="59">
        <f t="shared" si="89"/>
        <v>5</v>
      </c>
      <c r="J5461" s="59" t="s">
        <v>1561</v>
      </c>
      <c r="K5461" s="61"/>
      <c r="L5461" s="62" t="s">
        <v>6737</v>
      </c>
      <c r="M5461" s="62" t="s">
        <v>5664</v>
      </c>
      <c r="N5461" s="72" t="str">
        <f>VLOOKUP(M5461,'Hulpblad KAR-parser'!A:C,2,FALSE)</f>
        <v>Soort voertuig</v>
      </c>
      <c r="O5461" s="72" t="str">
        <f>IF(VLOOKUP(M5461,'Hulpblad KAR-parser'!A:C,3,FALSE)="","",VLOOKUP(M5461,'Hulpblad KAR-parser'!A:C,3,FALSE))</f>
        <v>Vrachtauto</v>
      </c>
      <c r="P5461" s="136" t="str">
        <f>IF(CONCATENATE(C5461,D5461)="","",VLOOKUP(CONCATENATE(C5461,D5461),Karakteristieken!AQ:AQ,1,FALSE))</f>
        <v/>
      </c>
    </row>
    <row r="5462" spans="1:16" x14ac:dyDescent="0.25">
      <c r="A5462" s="59">
        <v>200111132</v>
      </c>
      <c r="B5462" s="59">
        <v>200099472</v>
      </c>
      <c r="C5462" s="59" t="s">
        <v>5613</v>
      </c>
      <c r="D5462" s="59" t="s">
        <v>601</v>
      </c>
      <c r="E5462" s="60" t="s">
        <v>5666</v>
      </c>
      <c r="F5462" s="60"/>
      <c r="G5462" s="60"/>
      <c r="H5462" s="60"/>
      <c r="I5462" s="59">
        <f t="shared" si="89"/>
        <v>28</v>
      </c>
      <c r="J5462" s="59" t="s">
        <v>1613</v>
      </c>
      <c r="K5462" s="61"/>
      <c r="L5462" s="62" t="s">
        <v>6737</v>
      </c>
      <c r="M5462" s="62" t="s">
        <v>5666</v>
      </c>
      <c r="N5462" s="72" t="str">
        <f>VLOOKUP(M5462,'Hulpblad KAR-parser'!A:C,2,FALSE)</f>
        <v>Soort voertuig</v>
      </c>
      <c r="O5462" s="72" t="str">
        <f>IF(VLOOKUP(M5462,'Hulpblad KAR-parser'!A:C,3,FALSE)="","",VLOOKUP(M5462,'Hulpblad KAR-parser'!A:C,3,FALSE))</f>
        <v>Waardetransport</v>
      </c>
      <c r="P5462" s="136" t="str">
        <f>IF(CONCATENATE(C5462,D5462)="","",VLOOKUP(CONCATENATE(C5462,D5462),Karakteristieken!AQ:AQ,1,FALSE))</f>
        <v>Soort voertuigWaardetransport</v>
      </c>
    </row>
    <row r="5463" spans="1:16" x14ac:dyDescent="0.25">
      <c r="A5463" s="59"/>
      <c r="B5463" s="59"/>
      <c r="C5463" s="59"/>
      <c r="D5463" s="59"/>
      <c r="E5463" s="60" t="s">
        <v>11359</v>
      </c>
      <c r="F5463" s="60"/>
      <c r="G5463" s="60" t="s">
        <v>5666</v>
      </c>
      <c r="H5463" s="60"/>
      <c r="I5463" s="59">
        <f t="shared" si="89"/>
        <v>6</v>
      </c>
      <c r="J5463" s="59" t="s">
        <v>1561</v>
      </c>
      <c r="K5463" s="61"/>
      <c r="L5463" s="62" t="s">
        <v>6737</v>
      </c>
      <c r="M5463" s="62" t="s">
        <v>5666</v>
      </c>
      <c r="N5463" s="72" t="str">
        <f>VLOOKUP(M5463,'Hulpblad KAR-parser'!A:C,2,FALSE)</f>
        <v>Soort voertuig</v>
      </c>
      <c r="O5463" s="72" t="str">
        <f>IF(VLOOKUP(M5463,'Hulpblad KAR-parser'!A:C,3,FALSE)="","",VLOOKUP(M5463,'Hulpblad KAR-parser'!A:C,3,FALSE))</f>
        <v>Waardetransport</v>
      </c>
      <c r="P5463" s="136" t="str">
        <f>IF(CONCATENATE(C5463,D5463)="","",VLOOKUP(CONCATENATE(C5463,D5463),Karakteristieken!AQ:AQ,1,FALSE))</f>
        <v/>
      </c>
    </row>
    <row r="5464" spans="1:16" x14ac:dyDescent="0.25">
      <c r="A5464" s="67">
        <v>200111133</v>
      </c>
      <c r="B5464" s="67">
        <v>200099473</v>
      </c>
      <c r="C5464" s="67" t="s">
        <v>5667</v>
      </c>
      <c r="D5464" s="67"/>
      <c r="E5464" s="68" t="s">
        <v>6684</v>
      </c>
      <c r="F5464" s="68"/>
      <c r="G5464" s="68"/>
      <c r="H5464" s="68"/>
      <c r="I5464" s="67">
        <f t="shared" si="89"/>
        <v>21</v>
      </c>
      <c r="J5464" s="67" t="s">
        <v>1613</v>
      </c>
      <c r="K5464" s="91" t="s">
        <v>12550</v>
      </c>
      <c r="L5464" s="62" t="s">
        <v>6737</v>
      </c>
      <c r="M5464" s="62" t="s">
        <v>6684</v>
      </c>
      <c r="N5464" s="72" t="e">
        <f>VLOOKUP(M5464,'Hulpblad KAR-parser'!A:C,2,FALSE)</f>
        <v>#N/A</v>
      </c>
      <c r="O5464" s="72" t="e">
        <f>IF(VLOOKUP(M5464,'Hulpblad KAR-parser'!A:C,3,FALSE)="","",VLOOKUP(M5464,'Hulpblad KAR-parser'!A:C,3,FALSE))</f>
        <v>#N/A</v>
      </c>
      <c r="P5464" s="136" t="e">
        <f>IF(CONCATENATE(C5464,D5464)="","",VLOOKUP(CONCATENATE(C5464,D5464),Karakteristieken!AQ:AQ,1,FALSE))</f>
        <v>#N/A</v>
      </c>
    </row>
    <row r="5465" spans="1:16" x14ac:dyDescent="0.25">
      <c r="A5465" s="67"/>
      <c r="B5465" s="67"/>
      <c r="C5465" s="67"/>
      <c r="D5465" s="67"/>
      <c r="E5465" s="68" t="s">
        <v>11377</v>
      </c>
      <c r="F5465" s="68"/>
      <c r="G5465" s="68" t="s">
        <v>6684</v>
      </c>
      <c r="H5465" s="68"/>
      <c r="I5465" s="67">
        <f t="shared" si="89"/>
        <v>7</v>
      </c>
      <c r="J5465" s="67" t="s">
        <v>1561</v>
      </c>
      <c r="K5465" s="91" t="s">
        <v>12550</v>
      </c>
      <c r="L5465" s="62" t="s">
        <v>6737</v>
      </c>
      <c r="M5465" s="62" t="s">
        <v>6684</v>
      </c>
      <c r="N5465" s="72" t="e">
        <f>VLOOKUP(M5465,'Hulpblad KAR-parser'!A:C,2,FALSE)</f>
        <v>#N/A</v>
      </c>
      <c r="O5465" s="72" t="e">
        <f>IF(VLOOKUP(M5465,'Hulpblad KAR-parser'!A:C,3,FALSE)="","",VLOOKUP(M5465,'Hulpblad KAR-parser'!A:C,3,FALSE))</f>
        <v>#N/A</v>
      </c>
      <c r="P5465" s="136" t="str">
        <f>IF(CONCATENATE(C5465,D5465)="","",VLOOKUP(CONCATENATE(C5465,D5465),Karakteristieken!AQ:AQ,1,FALSE))</f>
        <v/>
      </c>
    </row>
    <row r="5466" spans="1:16" x14ac:dyDescent="0.25">
      <c r="A5466" s="59">
        <v>200111134</v>
      </c>
      <c r="B5466" s="59">
        <v>200099474</v>
      </c>
      <c r="C5466" s="59" t="s">
        <v>5667</v>
      </c>
      <c r="D5466" s="59" t="s">
        <v>3806</v>
      </c>
      <c r="E5466" s="60" t="s">
        <v>5677</v>
      </c>
      <c r="F5466" s="60"/>
      <c r="G5466" s="60"/>
      <c r="H5466" s="60"/>
      <c r="I5466" s="59">
        <f t="shared" si="89"/>
        <v>29</v>
      </c>
      <c r="J5466" s="59" t="s">
        <v>1613</v>
      </c>
      <c r="K5466" s="61"/>
      <c r="L5466" s="62" t="s">
        <v>6737</v>
      </c>
      <c r="M5466" s="62" t="s">
        <v>5677</v>
      </c>
      <c r="N5466" s="72" t="str">
        <f>VLOOKUP(M5466,'Hulpblad KAR-parser'!A:C,2,FALSE)</f>
        <v>Soort VVMD brandstof</v>
      </c>
      <c r="O5466" s="72" t="str">
        <f>IF(VLOOKUP(M5466,'Hulpblad KAR-parser'!A:C,3,FALSE)="","",VLOOKUP(M5466,'Hulpblad KAR-parser'!A:C,3,FALSE))</f>
        <v>Alcohol</v>
      </c>
      <c r="P5466" s="136" t="str">
        <f>IF(CONCATENATE(C5466,D5466)="","",VLOOKUP(CONCATENATE(C5466,D5466),Karakteristieken!AQ:AQ,1,FALSE))</f>
        <v>Soort VVMD brandstofAlcohol</v>
      </c>
    </row>
    <row r="5467" spans="1:16" x14ac:dyDescent="0.25">
      <c r="A5467" s="59"/>
      <c r="B5467" s="59"/>
      <c r="C5467" s="59"/>
      <c r="D5467" s="59"/>
      <c r="E5467" s="60" t="s">
        <v>11361</v>
      </c>
      <c r="F5467" s="60"/>
      <c r="G5467" s="60" t="s">
        <v>5677</v>
      </c>
      <c r="H5467" s="60"/>
      <c r="I5467" s="59">
        <f t="shared" si="89"/>
        <v>6</v>
      </c>
      <c r="J5467" s="59" t="s">
        <v>1561</v>
      </c>
      <c r="K5467" s="61"/>
      <c r="L5467" s="62" t="s">
        <v>6737</v>
      </c>
      <c r="M5467" s="62" t="s">
        <v>5677</v>
      </c>
      <c r="N5467" s="72" t="str">
        <f>VLOOKUP(M5467,'Hulpblad KAR-parser'!A:C,2,FALSE)</f>
        <v>Soort VVMD brandstof</v>
      </c>
      <c r="O5467" s="72" t="str">
        <f>IF(VLOOKUP(M5467,'Hulpblad KAR-parser'!A:C,3,FALSE)="","",VLOOKUP(M5467,'Hulpblad KAR-parser'!A:C,3,FALSE))</f>
        <v>Alcohol</v>
      </c>
      <c r="P5467" s="136" t="str">
        <f>IF(CONCATENATE(C5467,D5467)="","",VLOOKUP(CONCATENATE(C5467,D5467),Karakteristieken!AQ:AQ,1,FALSE))</f>
        <v/>
      </c>
    </row>
    <row r="5468" spans="1:16" x14ac:dyDescent="0.25">
      <c r="A5468" s="59">
        <v>200111135</v>
      </c>
      <c r="B5468" s="59">
        <v>200099475</v>
      </c>
      <c r="C5468" s="59" t="s">
        <v>5667</v>
      </c>
      <c r="D5468" s="59" t="s">
        <v>5668</v>
      </c>
      <c r="E5468" s="60" t="s">
        <v>5672</v>
      </c>
      <c r="F5468" s="60"/>
      <c r="G5468" s="60"/>
      <c r="H5468" s="60"/>
      <c r="I5468" s="59">
        <f t="shared" si="89"/>
        <v>28</v>
      </c>
      <c r="J5468" s="59" t="s">
        <v>1613</v>
      </c>
      <c r="K5468" s="61"/>
      <c r="L5468" s="62" t="s">
        <v>6737</v>
      </c>
      <c r="M5468" s="62" t="s">
        <v>5672</v>
      </c>
      <c r="N5468" s="72" t="str">
        <f>VLOOKUP(M5468,'Hulpblad KAR-parser'!A:C,2,FALSE)</f>
        <v>Soort VVMD brandstof</v>
      </c>
      <c r="O5468" s="72" t="str">
        <f>IF(VLOOKUP(M5468,'Hulpblad KAR-parser'!A:C,3,FALSE)="","",VLOOKUP(M5468,'Hulpblad KAR-parser'!A:C,3,FALSE))</f>
        <v>Alternatief</v>
      </c>
      <c r="P5468" s="136" t="str">
        <f>IF(CONCATENATE(C5468,D5468)="","",VLOOKUP(CONCATENATE(C5468,D5468),Karakteristieken!AQ:AQ,1,FALSE))</f>
        <v>Soort VVMD brandstofAlternatief</v>
      </c>
    </row>
    <row r="5469" spans="1:16" x14ac:dyDescent="0.25">
      <c r="A5469" s="59"/>
      <c r="B5469" s="59"/>
      <c r="C5469" s="59"/>
      <c r="D5469" s="59"/>
      <c r="E5469" s="60" t="s">
        <v>11362</v>
      </c>
      <c r="F5469" s="60"/>
      <c r="G5469" s="60" t="s">
        <v>5672</v>
      </c>
      <c r="H5469" s="60"/>
      <c r="I5469" s="59">
        <f t="shared" si="89"/>
        <v>6</v>
      </c>
      <c r="J5469" s="59" t="s">
        <v>1561</v>
      </c>
      <c r="K5469" s="61"/>
      <c r="L5469" s="62" t="s">
        <v>6737</v>
      </c>
      <c r="M5469" s="62" t="s">
        <v>5672</v>
      </c>
      <c r="N5469" s="72" t="str">
        <f>VLOOKUP(M5469,'Hulpblad KAR-parser'!A:C,2,FALSE)</f>
        <v>Soort VVMD brandstof</v>
      </c>
      <c r="O5469" s="72" t="str">
        <f>IF(VLOOKUP(M5469,'Hulpblad KAR-parser'!A:C,3,FALSE)="","",VLOOKUP(M5469,'Hulpblad KAR-parser'!A:C,3,FALSE))</f>
        <v>Alternatief</v>
      </c>
      <c r="P5469" s="136" t="str">
        <f>IF(CONCATENATE(C5469,D5469)="","",VLOOKUP(CONCATENATE(C5469,D5469),Karakteristieken!AQ:AQ,1,FALSE))</f>
        <v/>
      </c>
    </row>
    <row r="5470" spans="1:16" x14ac:dyDescent="0.25">
      <c r="A5470" s="59">
        <v>200111136</v>
      </c>
      <c r="B5470" s="59">
        <v>200099476</v>
      </c>
      <c r="C5470" s="59" t="s">
        <v>5667</v>
      </c>
      <c r="D5470" s="59" t="s">
        <v>2070</v>
      </c>
      <c r="E5470" s="60" t="s">
        <v>5679</v>
      </c>
      <c r="F5470" s="60"/>
      <c r="G5470" s="60"/>
      <c r="H5470" s="60"/>
      <c r="I5470" s="59">
        <f t="shared" si="89"/>
        <v>29</v>
      </c>
      <c r="J5470" s="59" t="s">
        <v>1613</v>
      </c>
      <c r="K5470" s="61"/>
      <c r="L5470" s="62" t="s">
        <v>6737</v>
      </c>
      <c r="M5470" s="62" t="s">
        <v>5679</v>
      </c>
      <c r="N5470" s="72" t="str">
        <f>VLOOKUP(M5470,'Hulpblad KAR-parser'!A:C,2,FALSE)</f>
        <v>Soort VVMD brandstof</v>
      </c>
      <c r="O5470" s="72" t="str">
        <f>IF(VLOOKUP(M5470,'Hulpblad KAR-parser'!A:C,3,FALSE)="","",VLOOKUP(M5470,'Hulpblad KAR-parser'!A:C,3,FALSE))</f>
        <v>Benzine</v>
      </c>
      <c r="P5470" s="136" t="str">
        <f>IF(CONCATENATE(C5470,D5470)="","",VLOOKUP(CONCATENATE(C5470,D5470),Karakteristieken!AQ:AQ,1,FALSE))</f>
        <v>Soort VVMD brandstofBenzine</v>
      </c>
    </row>
    <row r="5471" spans="1:16" x14ac:dyDescent="0.25">
      <c r="A5471" s="59"/>
      <c r="B5471" s="59"/>
      <c r="C5471" s="59"/>
      <c r="D5471" s="59"/>
      <c r="E5471" s="60" t="s">
        <v>11363</v>
      </c>
      <c r="F5471" s="60"/>
      <c r="G5471" s="60" t="s">
        <v>5679</v>
      </c>
      <c r="H5471" s="60"/>
      <c r="I5471" s="59">
        <f t="shared" si="89"/>
        <v>5</v>
      </c>
      <c r="J5471" s="59" t="s">
        <v>1561</v>
      </c>
      <c r="K5471" s="61"/>
      <c r="L5471" s="62" t="s">
        <v>6737</v>
      </c>
      <c r="M5471" s="62" t="s">
        <v>5679</v>
      </c>
      <c r="N5471" s="72" t="str">
        <f>VLOOKUP(M5471,'Hulpblad KAR-parser'!A:C,2,FALSE)</f>
        <v>Soort VVMD brandstof</v>
      </c>
      <c r="O5471" s="72" t="str">
        <f>IF(VLOOKUP(M5471,'Hulpblad KAR-parser'!A:C,3,FALSE)="","",VLOOKUP(M5471,'Hulpblad KAR-parser'!A:C,3,FALSE))</f>
        <v>Benzine</v>
      </c>
      <c r="P5471" s="136" t="str">
        <f>IF(CONCATENATE(C5471,D5471)="","",VLOOKUP(CONCATENATE(C5471,D5471),Karakteristieken!AQ:AQ,1,FALSE))</f>
        <v/>
      </c>
    </row>
    <row r="5472" spans="1:16" x14ac:dyDescent="0.25">
      <c r="A5472" s="59">
        <v>200111137</v>
      </c>
      <c r="B5472" s="59">
        <v>200099477</v>
      </c>
      <c r="C5472" s="59" t="s">
        <v>5667</v>
      </c>
      <c r="D5472" s="59" t="s">
        <v>5680</v>
      </c>
      <c r="E5472" s="60" t="s">
        <v>5682</v>
      </c>
      <c r="F5472" s="60"/>
      <c r="G5472" s="60"/>
      <c r="H5472" s="60"/>
      <c r="I5472" s="59">
        <f t="shared" si="89"/>
        <v>24</v>
      </c>
      <c r="J5472" s="59" t="s">
        <v>1613</v>
      </c>
      <c r="K5472" s="61"/>
      <c r="L5472" s="62" t="s">
        <v>6737</v>
      </c>
      <c r="M5472" s="62" t="s">
        <v>5682</v>
      </c>
      <c r="N5472" s="72" t="str">
        <f>VLOOKUP(M5472,'Hulpblad KAR-parser'!A:C,2,FALSE)</f>
        <v>Soort VVMD brandstof</v>
      </c>
      <c r="O5472" s="72" t="str">
        <f>IF(VLOOKUP(M5472,'Hulpblad KAR-parser'!A:C,3,FALSE)="","",VLOOKUP(M5472,'Hulpblad KAR-parser'!A:C,3,FALSE))</f>
        <v>CG/Concentr. Gas</v>
      </c>
      <c r="P5472" s="136" t="str">
        <f>IF(CONCATENATE(C5472,D5472)="","",VLOOKUP(CONCATENATE(C5472,D5472),Karakteristieken!AQ:AQ,1,FALSE))</f>
        <v>Soort VVMD brandstofCG/Concentr. Gas</v>
      </c>
    </row>
    <row r="5473" spans="1:16" x14ac:dyDescent="0.25">
      <c r="A5473" s="59"/>
      <c r="B5473" s="59"/>
      <c r="C5473" s="59"/>
      <c r="D5473" s="59"/>
      <c r="E5473" s="60" t="s">
        <v>11364</v>
      </c>
      <c r="F5473" s="60"/>
      <c r="G5473" s="60" t="s">
        <v>5682</v>
      </c>
      <c r="H5473" s="60"/>
      <c r="I5473" s="59">
        <f t="shared" si="89"/>
        <v>5</v>
      </c>
      <c r="J5473" s="59" t="s">
        <v>1561</v>
      </c>
      <c r="K5473" s="61"/>
      <c r="L5473" s="62" t="s">
        <v>6737</v>
      </c>
      <c r="M5473" s="62" t="s">
        <v>5682</v>
      </c>
      <c r="N5473" s="72" t="str">
        <f>VLOOKUP(M5473,'Hulpblad KAR-parser'!A:C,2,FALSE)</f>
        <v>Soort VVMD brandstof</v>
      </c>
      <c r="O5473" s="72" t="str">
        <f>IF(VLOOKUP(M5473,'Hulpblad KAR-parser'!A:C,3,FALSE)="","",VLOOKUP(M5473,'Hulpblad KAR-parser'!A:C,3,FALSE))</f>
        <v>CG/Concentr. Gas</v>
      </c>
      <c r="P5473" s="136" t="str">
        <f>IF(CONCATENATE(C5473,D5473)="","",VLOOKUP(CONCATENATE(C5473,D5473),Karakteristieken!AQ:AQ,1,FALSE))</f>
        <v/>
      </c>
    </row>
    <row r="5474" spans="1:16" x14ac:dyDescent="0.25">
      <c r="A5474" s="59">
        <v>200111138</v>
      </c>
      <c r="B5474" s="59">
        <v>200099478</v>
      </c>
      <c r="C5474" s="59" t="s">
        <v>5667</v>
      </c>
      <c r="D5474" s="59" t="s">
        <v>5683</v>
      </c>
      <c r="E5474" s="60" t="s">
        <v>5685</v>
      </c>
      <c r="F5474" s="60"/>
      <c r="G5474" s="60"/>
      <c r="H5474" s="60"/>
      <c r="I5474" s="59">
        <f t="shared" si="89"/>
        <v>25</v>
      </c>
      <c r="J5474" s="59" t="s">
        <v>1613</v>
      </c>
      <c r="K5474" s="61"/>
      <c r="L5474" s="62" t="s">
        <v>6737</v>
      </c>
      <c r="M5474" s="62" t="s">
        <v>5685</v>
      </c>
      <c r="N5474" s="72" t="str">
        <f>VLOOKUP(M5474,'Hulpblad KAR-parser'!A:C,2,FALSE)</f>
        <v>Soort VVMD brandstof</v>
      </c>
      <c r="O5474" s="72" t="str">
        <f>IF(VLOOKUP(M5474,'Hulpblad KAR-parser'!A:C,3,FALSE)="","",VLOOKUP(M5474,'Hulpblad KAR-parser'!A:C,3,FALSE))</f>
        <v>CNG/Conc Nat. Gas</v>
      </c>
      <c r="P5474" s="136" t="str">
        <f>IF(CONCATENATE(C5474,D5474)="","",VLOOKUP(CONCATENATE(C5474,D5474),Karakteristieken!AQ:AQ,1,FALSE))</f>
        <v>Soort VVMD brandstofCNG/Conc Nat. Gas</v>
      </c>
    </row>
    <row r="5475" spans="1:16" x14ac:dyDescent="0.25">
      <c r="A5475" s="59"/>
      <c r="B5475" s="59"/>
      <c r="C5475" s="59"/>
      <c r="D5475" s="59"/>
      <c r="E5475" s="60" t="s">
        <v>11365</v>
      </c>
      <c r="F5475" s="60"/>
      <c r="G5475" s="60" t="s">
        <v>5685</v>
      </c>
      <c r="H5475" s="60"/>
      <c r="I5475" s="59">
        <f t="shared" si="89"/>
        <v>6</v>
      </c>
      <c r="J5475" s="59" t="s">
        <v>1561</v>
      </c>
      <c r="K5475" s="61"/>
      <c r="L5475" s="62" t="s">
        <v>6737</v>
      </c>
      <c r="M5475" s="62" t="s">
        <v>5685</v>
      </c>
      <c r="N5475" s="72" t="str">
        <f>VLOOKUP(M5475,'Hulpblad KAR-parser'!A:C,2,FALSE)</f>
        <v>Soort VVMD brandstof</v>
      </c>
      <c r="O5475" s="72" t="str">
        <f>IF(VLOOKUP(M5475,'Hulpblad KAR-parser'!A:C,3,FALSE)="","",VLOOKUP(M5475,'Hulpblad KAR-parser'!A:C,3,FALSE))</f>
        <v>CNG/Conc Nat. Gas</v>
      </c>
      <c r="P5475" s="136" t="str">
        <f>IF(CONCATENATE(C5475,D5475)="","",VLOOKUP(CONCATENATE(C5475,D5475),Karakteristieken!AQ:AQ,1,FALSE))</f>
        <v/>
      </c>
    </row>
    <row r="5476" spans="1:16" x14ac:dyDescent="0.25">
      <c r="A5476" s="59">
        <v>200111139</v>
      </c>
      <c r="B5476" s="59">
        <v>200099479</v>
      </c>
      <c r="C5476" s="59" t="s">
        <v>5667</v>
      </c>
      <c r="D5476" s="59" t="s">
        <v>5673</v>
      </c>
      <c r="E5476" s="60" t="s">
        <v>5675</v>
      </c>
      <c r="F5476" s="60"/>
      <c r="G5476" s="60"/>
      <c r="H5476" s="60"/>
      <c r="I5476" s="59">
        <f t="shared" si="89"/>
        <v>29</v>
      </c>
      <c r="J5476" s="59" t="s">
        <v>1613</v>
      </c>
      <c r="K5476" s="61"/>
      <c r="L5476" s="62" t="s">
        <v>6737</v>
      </c>
      <c r="M5476" s="62" t="s">
        <v>5675</v>
      </c>
      <c r="N5476" s="72" t="str">
        <f>VLOOKUP(M5476,'Hulpblad KAR-parser'!A:C,2,FALSE)</f>
        <v>Soort VVMD brandstof</v>
      </c>
      <c r="O5476" s="72" t="str">
        <f>IF(VLOOKUP(M5476,'Hulpblad KAR-parser'!A:C,3,FALSE)="","",VLOOKUP(M5476,'Hulpblad KAR-parser'!A:C,3,FALSE))</f>
        <v>Conventioneel</v>
      </c>
      <c r="P5476" s="136" t="str">
        <f>IF(CONCATENATE(C5476,D5476)="","",VLOOKUP(CONCATENATE(C5476,D5476),Karakteristieken!AQ:AQ,1,FALSE))</f>
        <v>Soort VVMD brandstofConventioneel</v>
      </c>
    </row>
    <row r="5477" spans="1:16" x14ac:dyDescent="0.25">
      <c r="A5477" s="59"/>
      <c r="B5477" s="59"/>
      <c r="C5477" s="59"/>
      <c r="D5477" s="59"/>
      <c r="E5477" s="60" t="s">
        <v>11366</v>
      </c>
      <c r="F5477" s="60"/>
      <c r="G5477" s="60" t="s">
        <v>5675</v>
      </c>
      <c r="H5477" s="60"/>
      <c r="I5477" s="59">
        <f t="shared" si="89"/>
        <v>6</v>
      </c>
      <c r="J5477" s="59" t="s">
        <v>1561</v>
      </c>
      <c r="K5477" s="61"/>
      <c r="L5477" s="62" t="s">
        <v>6737</v>
      </c>
      <c r="M5477" s="62" t="s">
        <v>5675</v>
      </c>
      <c r="N5477" s="72" t="str">
        <f>VLOOKUP(M5477,'Hulpblad KAR-parser'!A:C,2,FALSE)</f>
        <v>Soort VVMD brandstof</v>
      </c>
      <c r="O5477" s="72" t="str">
        <f>IF(VLOOKUP(M5477,'Hulpblad KAR-parser'!A:C,3,FALSE)="","",VLOOKUP(M5477,'Hulpblad KAR-parser'!A:C,3,FALSE))</f>
        <v>Conventioneel</v>
      </c>
      <c r="P5477" s="136" t="str">
        <f>IF(CONCATENATE(C5477,D5477)="","",VLOOKUP(CONCATENATE(C5477,D5477),Karakteristieken!AQ:AQ,1,FALSE))</f>
        <v/>
      </c>
    </row>
    <row r="5478" spans="1:16" x14ac:dyDescent="0.25">
      <c r="A5478" s="59">
        <v>200111140</v>
      </c>
      <c r="B5478" s="59">
        <v>200099480</v>
      </c>
      <c r="C5478" s="59" t="s">
        <v>5667</v>
      </c>
      <c r="D5478" s="59" t="s">
        <v>5686</v>
      </c>
      <c r="E5478" s="60" t="s">
        <v>5688</v>
      </c>
      <c r="F5478" s="60"/>
      <c r="G5478" s="60"/>
      <c r="H5478" s="60"/>
      <c r="I5478" s="59">
        <f t="shared" si="89"/>
        <v>26</v>
      </c>
      <c r="J5478" s="59" t="s">
        <v>1613</v>
      </c>
      <c r="K5478" s="61"/>
      <c r="L5478" s="62" t="s">
        <v>6737</v>
      </c>
      <c r="M5478" s="62" t="s">
        <v>5688</v>
      </c>
      <c r="N5478" s="72" t="str">
        <f>VLOOKUP(M5478,'Hulpblad KAR-parser'!A:C,2,FALSE)</f>
        <v>Soort VVMD brandstof</v>
      </c>
      <c r="O5478" s="72" t="str">
        <f>IF(VLOOKUP(M5478,'Hulpblad KAR-parser'!A:C,3,FALSE)="","",VLOOKUP(M5478,'Hulpblad KAR-parser'!A:C,3,FALSE))</f>
        <v>Cryogenic</v>
      </c>
      <c r="P5478" s="136" t="str">
        <f>IF(CONCATENATE(C5478,D5478)="","",VLOOKUP(CONCATENATE(C5478,D5478),Karakteristieken!AQ:AQ,1,FALSE))</f>
        <v>Soort VVMD brandstofCryogenic</v>
      </c>
    </row>
    <row r="5479" spans="1:16" x14ac:dyDescent="0.25">
      <c r="A5479" s="59"/>
      <c r="B5479" s="59"/>
      <c r="C5479" s="59"/>
      <c r="D5479" s="59"/>
      <c r="E5479" s="60" t="s">
        <v>11367</v>
      </c>
      <c r="F5479" s="60"/>
      <c r="G5479" s="60" t="s">
        <v>5688</v>
      </c>
      <c r="H5479" s="60"/>
      <c r="I5479" s="59">
        <f t="shared" si="89"/>
        <v>6</v>
      </c>
      <c r="J5479" s="59" t="s">
        <v>1561</v>
      </c>
      <c r="K5479" s="61"/>
      <c r="L5479" s="62" t="s">
        <v>6737</v>
      </c>
      <c r="M5479" s="62" t="s">
        <v>5688</v>
      </c>
      <c r="N5479" s="72" t="str">
        <f>VLOOKUP(M5479,'Hulpblad KAR-parser'!A:C,2,FALSE)</f>
        <v>Soort VVMD brandstof</v>
      </c>
      <c r="O5479" s="72" t="str">
        <f>IF(VLOOKUP(M5479,'Hulpblad KAR-parser'!A:C,3,FALSE)="","",VLOOKUP(M5479,'Hulpblad KAR-parser'!A:C,3,FALSE))</f>
        <v>Cryogenic</v>
      </c>
      <c r="P5479" s="136" t="str">
        <f>IF(CONCATENATE(C5479,D5479)="","",VLOOKUP(CONCATENATE(C5479,D5479),Karakteristieken!AQ:AQ,1,FALSE))</f>
        <v/>
      </c>
    </row>
    <row r="5480" spans="1:16" x14ac:dyDescent="0.25">
      <c r="A5480" s="59">
        <v>200111141</v>
      </c>
      <c r="B5480" s="59">
        <v>200099481</v>
      </c>
      <c r="C5480" s="59" t="s">
        <v>5667</v>
      </c>
      <c r="D5480" s="59" t="s">
        <v>2071</v>
      </c>
      <c r="E5480" s="60" t="s">
        <v>5690</v>
      </c>
      <c r="F5480" s="60"/>
      <c r="G5480" s="60"/>
      <c r="H5480" s="60"/>
      <c r="I5480" s="59">
        <f t="shared" si="89"/>
        <v>28</v>
      </c>
      <c r="J5480" s="59" t="s">
        <v>1613</v>
      </c>
      <c r="K5480" s="61"/>
      <c r="L5480" s="62" t="s">
        <v>6737</v>
      </c>
      <c r="M5480" s="62" t="s">
        <v>5690</v>
      </c>
      <c r="N5480" s="72" t="str">
        <f>VLOOKUP(M5480,'Hulpblad KAR-parser'!A:C,2,FALSE)</f>
        <v>Soort VVMD brandstof</v>
      </c>
      <c r="O5480" s="72" t="str">
        <f>IF(VLOOKUP(M5480,'Hulpblad KAR-parser'!A:C,3,FALSE)="","",VLOOKUP(M5480,'Hulpblad KAR-parser'!A:C,3,FALSE))</f>
        <v>Diesel</v>
      </c>
      <c r="P5480" s="136" t="str">
        <f>IF(CONCATENATE(C5480,D5480)="","",VLOOKUP(CONCATENATE(C5480,D5480),Karakteristieken!AQ:AQ,1,FALSE))</f>
        <v>Soort VVMD brandstofDiesel</v>
      </c>
    </row>
    <row r="5481" spans="1:16" x14ac:dyDescent="0.25">
      <c r="A5481" s="59"/>
      <c r="B5481" s="59"/>
      <c r="C5481" s="59"/>
      <c r="D5481" s="59"/>
      <c r="E5481" s="60" t="s">
        <v>11368</v>
      </c>
      <c r="F5481" s="60"/>
      <c r="G5481" s="60" t="s">
        <v>5690</v>
      </c>
      <c r="H5481" s="60"/>
      <c r="I5481" s="59">
        <f t="shared" si="89"/>
        <v>6</v>
      </c>
      <c r="J5481" s="59" t="s">
        <v>1561</v>
      </c>
      <c r="K5481" s="61"/>
      <c r="L5481" s="62" t="s">
        <v>6737</v>
      </c>
      <c r="M5481" s="62" t="s">
        <v>5690</v>
      </c>
      <c r="N5481" s="72" t="str">
        <f>VLOOKUP(M5481,'Hulpblad KAR-parser'!A:C,2,FALSE)</f>
        <v>Soort VVMD brandstof</v>
      </c>
      <c r="O5481" s="72" t="str">
        <f>IF(VLOOKUP(M5481,'Hulpblad KAR-parser'!A:C,3,FALSE)="","",VLOOKUP(M5481,'Hulpblad KAR-parser'!A:C,3,FALSE))</f>
        <v>Diesel</v>
      </c>
      <c r="P5481" s="136" t="str">
        <f>IF(CONCATENATE(C5481,D5481)="","",VLOOKUP(CONCATENATE(C5481,D5481),Karakteristieken!AQ:AQ,1,FALSE))</f>
        <v/>
      </c>
    </row>
    <row r="5482" spans="1:16" x14ac:dyDescent="0.25">
      <c r="A5482" s="59">
        <v>200111142</v>
      </c>
      <c r="B5482" s="59">
        <v>200099482</v>
      </c>
      <c r="C5482" s="59" t="s">
        <v>5667</v>
      </c>
      <c r="D5482" s="59" t="s">
        <v>5691</v>
      </c>
      <c r="E5482" s="60" t="s">
        <v>5693</v>
      </c>
      <c r="F5482" s="60"/>
      <c r="G5482" s="60"/>
      <c r="H5482" s="60"/>
      <c r="I5482" s="59">
        <f t="shared" si="89"/>
        <v>28</v>
      </c>
      <c r="J5482" s="59" t="s">
        <v>1613</v>
      </c>
      <c r="K5482" s="61"/>
      <c r="L5482" s="62" t="s">
        <v>6737</v>
      </c>
      <c r="M5482" s="62" t="s">
        <v>5693</v>
      </c>
      <c r="N5482" s="72" t="str">
        <f>VLOOKUP(M5482,'Hulpblad KAR-parser'!A:C,2,FALSE)</f>
        <v>Soort VVMD brandstof</v>
      </c>
      <c r="O5482" s="72" t="str">
        <f>IF(VLOOKUP(M5482,'Hulpblad KAR-parser'!A:C,3,FALSE)="","",VLOOKUP(M5482,'Hulpblad KAR-parser'!A:C,3,FALSE))</f>
        <v>Electrisch</v>
      </c>
      <c r="P5482" s="136" t="str">
        <f>IF(CONCATENATE(C5482,D5482)="","",VLOOKUP(CONCATENATE(C5482,D5482),Karakteristieken!AQ:AQ,1,FALSE))</f>
        <v>Soort VVMD brandstofElectrisch</v>
      </c>
    </row>
    <row r="5483" spans="1:16" x14ac:dyDescent="0.25">
      <c r="A5483" s="59"/>
      <c r="B5483" s="59"/>
      <c r="C5483" s="59"/>
      <c r="D5483" s="59"/>
      <c r="E5483" s="60" t="s">
        <v>11369</v>
      </c>
      <c r="F5483" s="60"/>
      <c r="G5483" s="60" t="s">
        <v>5693</v>
      </c>
      <c r="H5483" s="60"/>
      <c r="I5483" s="59">
        <f t="shared" si="89"/>
        <v>5</v>
      </c>
      <c r="J5483" s="59" t="s">
        <v>1561</v>
      </c>
      <c r="K5483" s="61"/>
      <c r="L5483" s="62" t="s">
        <v>6737</v>
      </c>
      <c r="M5483" s="62" t="s">
        <v>5693</v>
      </c>
      <c r="N5483" s="72" t="str">
        <f>VLOOKUP(M5483,'Hulpblad KAR-parser'!A:C,2,FALSE)</f>
        <v>Soort VVMD brandstof</v>
      </c>
      <c r="O5483" s="72" t="str">
        <f>IF(VLOOKUP(M5483,'Hulpblad KAR-parser'!A:C,3,FALSE)="","",VLOOKUP(M5483,'Hulpblad KAR-parser'!A:C,3,FALSE))</f>
        <v>Electrisch</v>
      </c>
      <c r="P5483" s="136" t="str">
        <f>IF(CONCATENATE(C5483,D5483)="","",VLOOKUP(CONCATENATE(C5483,D5483),Karakteristieken!AQ:AQ,1,FALSE))</f>
        <v/>
      </c>
    </row>
    <row r="5484" spans="1:16" x14ac:dyDescent="0.25">
      <c r="A5484" s="59">
        <v>200111143</v>
      </c>
      <c r="B5484" s="59">
        <v>200099483</v>
      </c>
      <c r="C5484" s="59" t="s">
        <v>5667</v>
      </c>
      <c r="D5484" s="59" t="s">
        <v>5160</v>
      </c>
      <c r="E5484" s="60" t="s">
        <v>5695</v>
      </c>
      <c r="F5484" s="60"/>
      <c r="G5484" s="60"/>
      <c r="H5484" s="60"/>
      <c r="I5484" s="59">
        <f t="shared" si="89"/>
        <v>25</v>
      </c>
      <c r="J5484" s="59" t="s">
        <v>1613</v>
      </c>
      <c r="K5484" s="61"/>
      <c r="L5484" s="62" t="s">
        <v>6737</v>
      </c>
      <c r="M5484" s="62" t="s">
        <v>5695</v>
      </c>
      <c r="N5484" s="72" t="str">
        <f>VLOOKUP(M5484,'Hulpblad KAR-parser'!A:C,2,FALSE)</f>
        <v>Soort VVMD brandstof</v>
      </c>
      <c r="O5484" s="72" t="str">
        <f>IF(VLOOKUP(M5484,'Hulpblad KAR-parser'!A:C,3,FALSE)="","",VLOOKUP(M5484,'Hulpblad KAR-parser'!A:C,3,FALSE))</f>
        <v>Gas</v>
      </c>
      <c r="P5484" s="136" t="str">
        <f>IF(CONCATENATE(C5484,D5484)="","",VLOOKUP(CONCATENATE(C5484,D5484),Karakteristieken!AQ:AQ,1,FALSE))</f>
        <v>Soort VVMD brandstofGas</v>
      </c>
    </row>
    <row r="5485" spans="1:16" x14ac:dyDescent="0.25">
      <c r="A5485" s="59"/>
      <c r="B5485" s="59"/>
      <c r="C5485" s="59"/>
      <c r="D5485" s="59"/>
      <c r="E5485" s="60" t="s">
        <v>11370</v>
      </c>
      <c r="F5485" s="60"/>
      <c r="G5485" s="60" t="s">
        <v>5695</v>
      </c>
      <c r="H5485" s="60"/>
      <c r="I5485" s="59">
        <f t="shared" si="89"/>
        <v>6</v>
      </c>
      <c r="J5485" s="59" t="s">
        <v>1561</v>
      </c>
      <c r="K5485" s="61"/>
      <c r="L5485" s="62" t="s">
        <v>6737</v>
      </c>
      <c r="M5485" s="62" t="s">
        <v>5695</v>
      </c>
      <c r="N5485" s="72" t="str">
        <f>VLOOKUP(M5485,'Hulpblad KAR-parser'!A:C,2,FALSE)</f>
        <v>Soort VVMD brandstof</v>
      </c>
      <c r="O5485" s="72" t="str">
        <f>IF(VLOOKUP(M5485,'Hulpblad KAR-parser'!A:C,3,FALSE)="","",VLOOKUP(M5485,'Hulpblad KAR-parser'!A:C,3,FALSE))</f>
        <v>Gas</v>
      </c>
      <c r="P5485" s="136" t="str">
        <f>IF(CONCATENATE(C5485,D5485)="","",VLOOKUP(CONCATENATE(C5485,D5485),Karakteristieken!AQ:AQ,1,FALSE))</f>
        <v/>
      </c>
    </row>
    <row r="5486" spans="1:16" x14ac:dyDescent="0.25">
      <c r="A5486" s="59">
        <v>200111144</v>
      </c>
      <c r="B5486" s="59">
        <v>200099484</v>
      </c>
      <c r="C5486" s="59" t="s">
        <v>5667</v>
      </c>
      <c r="D5486" s="59" t="s">
        <v>2072</v>
      </c>
      <c r="E5486" s="60" t="s">
        <v>5696</v>
      </c>
      <c r="F5486" s="60"/>
      <c r="G5486" s="60"/>
      <c r="H5486" s="60"/>
      <c r="I5486" s="59">
        <f t="shared" ref="I5486:I5549" si="90">LEN(E5486)</f>
        <v>30</v>
      </c>
      <c r="J5486" s="59" t="s">
        <v>1613</v>
      </c>
      <c r="K5486" s="61"/>
      <c r="L5486" s="62" t="s">
        <v>6737</v>
      </c>
      <c r="M5486" s="62" t="s">
        <v>5696</v>
      </c>
      <c r="N5486" s="72" t="str">
        <f>VLOOKUP(M5486,'Hulpblad KAR-parser'!A:C,2,FALSE)</f>
        <v>Soort VVMD brandstof</v>
      </c>
      <c r="O5486" s="72" t="str">
        <f>IF(VLOOKUP(M5486,'Hulpblad KAR-parser'!A:C,3,FALSE)="","",VLOOKUP(M5486,'Hulpblad KAR-parser'!A:C,3,FALSE))</f>
        <v>Kerosine</v>
      </c>
      <c r="P5486" s="136" t="str">
        <f>IF(CONCATENATE(C5486,D5486)="","",VLOOKUP(CONCATENATE(C5486,D5486),Karakteristieken!AQ:AQ,1,FALSE))</f>
        <v>Soort VVMD brandstofKerosine</v>
      </c>
    </row>
    <row r="5487" spans="1:16" x14ac:dyDescent="0.25">
      <c r="A5487" s="59"/>
      <c r="B5487" s="59"/>
      <c r="C5487" s="59"/>
      <c r="D5487" s="59"/>
      <c r="E5487" s="60" t="s">
        <v>11371</v>
      </c>
      <c r="F5487" s="60"/>
      <c r="G5487" s="60" t="s">
        <v>5696</v>
      </c>
      <c r="H5487" s="60"/>
      <c r="I5487" s="59">
        <f t="shared" si="90"/>
        <v>7</v>
      </c>
      <c r="J5487" s="59" t="s">
        <v>1561</v>
      </c>
      <c r="K5487" s="61"/>
      <c r="L5487" s="62" t="s">
        <v>6737</v>
      </c>
      <c r="M5487" s="62" t="s">
        <v>5696</v>
      </c>
      <c r="N5487" s="72" t="str">
        <f>VLOOKUP(M5487,'Hulpblad KAR-parser'!A:C,2,FALSE)</f>
        <v>Soort VVMD brandstof</v>
      </c>
      <c r="O5487" s="72" t="str">
        <f>IF(VLOOKUP(M5487,'Hulpblad KAR-parser'!A:C,3,FALSE)="","",VLOOKUP(M5487,'Hulpblad KAR-parser'!A:C,3,FALSE))</f>
        <v>Kerosine</v>
      </c>
      <c r="P5487" s="136" t="str">
        <f>IF(CONCATENATE(C5487,D5487)="","",VLOOKUP(CONCATENATE(C5487,D5487),Karakteristieken!AQ:AQ,1,FALSE))</f>
        <v/>
      </c>
    </row>
    <row r="5488" spans="1:16" x14ac:dyDescent="0.25">
      <c r="A5488" s="59">
        <v>200111145</v>
      </c>
      <c r="B5488" s="59">
        <v>200099485</v>
      </c>
      <c r="C5488" s="59" t="s">
        <v>5667</v>
      </c>
      <c r="D5488" s="59" t="s">
        <v>5697</v>
      </c>
      <c r="E5488" s="60" t="s">
        <v>5699</v>
      </c>
      <c r="F5488" s="60"/>
      <c r="G5488" s="60"/>
      <c r="H5488" s="60"/>
      <c r="I5488" s="59">
        <f t="shared" si="90"/>
        <v>25</v>
      </c>
      <c r="J5488" s="59" t="s">
        <v>1613</v>
      </c>
      <c r="K5488" s="61"/>
      <c r="L5488" s="62" t="s">
        <v>6737</v>
      </c>
      <c r="M5488" s="62" t="s">
        <v>5699</v>
      </c>
      <c r="N5488" s="72" t="str">
        <f>VLOOKUP(M5488,'Hulpblad KAR-parser'!A:C,2,FALSE)</f>
        <v>Soort VVMD brandstof</v>
      </c>
      <c r="O5488" s="72" t="str">
        <f>IF(VLOOKUP(M5488,'Hulpblad KAR-parser'!A:C,3,FALSE)="","",VLOOKUP(M5488,'Hulpblad KAR-parser'!A:C,3,FALSE))</f>
        <v>LNG/Natural gas</v>
      </c>
      <c r="P5488" s="136" t="str">
        <f>IF(CONCATENATE(C5488,D5488)="","",VLOOKUP(CONCATENATE(C5488,D5488),Karakteristieken!AQ:AQ,1,FALSE))</f>
        <v>Soort VVMD brandstofLNG/Natural gas</v>
      </c>
    </row>
    <row r="5489" spans="1:16" x14ac:dyDescent="0.25">
      <c r="A5489" s="59"/>
      <c r="B5489" s="59"/>
      <c r="C5489" s="59"/>
      <c r="D5489" s="59"/>
      <c r="E5489" s="60" t="s">
        <v>11372</v>
      </c>
      <c r="F5489" s="60"/>
      <c r="G5489" s="60" t="s">
        <v>5699</v>
      </c>
      <c r="H5489" s="60"/>
      <c r="I5489" s="59">
        <f t="shared" si="90"/>
        <v>6</v>
      </c>
      <c r="J5489" s="59" t="s">
        <v>1561</v>
      </c>
      <c r="K5489" s="61"/>
      <c r="L5489" s="62" t="s">
        <v>6737</v>
      </c>
      <c r="M5489" s="62" t="s">
        <v>5699</v>
      </c>
      <c r="N5489" s="72" t="str">
        <f>VLOOKUP(M5489,'Hulpblad KAR-parser'!A:C,2,FALSE)</f>
        <v>Soort VVMD brandstof</v>
      </c>
      <c r="O5489" s="72" t="str">
        <f>IF(VLOOKUP(M5489,'Hulpblad KAR-parser'!A:C,3,FALSE)="","",VLOOKUP(M5489,'Hulpblad KAR-parser'!A:C,3,FALSE))</f>
        <v>LNG/Natural gas</v>
      </c>
      <c r="P5489" s="136" t="str">
        <f>IF(CONCATENATE(C5489,D5489)="","",VLOOKUP(CONCATENATE(C5489,D5489),Karakteristieken!AQ:AQ,1,FALSE))</f>
        <v/>
      </c>
    </row>
    <row r="5490" spans="1:16" x14ac:dyDescent="0.25">
      <c r="A5490" s="59">
        <v>200111146</v>
      </c>
      <c r="B5490" s="59">
        <v>200099486</v>
      </c>
      <c r="C5490" s="59" t="s">
        <v>5667</v>
      </c>
      <c r="D5490" s="59" t="s">
        <v>2073</v>
      </c>
      <c r="E5490" s="60" t="s">
        <v>5701</v>
      </c>
      <c r="F5490" s="60"/>
      <c r="G5490" s="60"/>
      <c r="H5490" s="60"/>
      <c r="I5490" s="59">
        <f t="shared" si="90"/>
        <v>25</v>
      </c>
      <c r="J5490" s="59" t="s">
        <v>1613</v>
      </c>
      <c r="K5490" s="61"/>
      <c r="L5490" s="62" t="s">
        <v>6737</v>
      </c>
      <c r="M5490" s="62" t="s">
        <v>5701</v>
      </c>
      <c r="N5490" s="72" t="str">
        <f>VLOOKUP(M5490,'Hulpblad KAR-parser'!A:C,2,FALSE)</f>
        <v>Soort VVMD brandstof</v>
      </c>
      <c r="O5490" s="72" t="str">
        <f>IF(VLOOKUP(M5490,'Hulpblad KAR-parser'!A:C,3,FALSE)="","",VLOOKUP(M5490,'Hulpblad KAR-parser'!A:C,3,FALSE))</f>
        <v>LPG</v>
      </c>
      <c r="P5490" s="136" t="str">
        <f>IF(CONCATENATE(C5490,D5490)="","",VLOOKUP(CONCATENATE(C5490,D5490),Karakteristieken!AQ:AQ,1,FALSE))</f>
        <v>Soort VVMD brandstofLPG</v>
      </c>
    </row>
    <row r="5491" spans="1:16" x14ac:dyDescent="0.25">
      <c r="A5491" s="59"/>
      <c r="B5491" s="59"/>
      <c r="C5491" s="59"/>
      <c r="D5491" s="59"/>
      <c r="E5491" s="60" t="s">
        <v>11373</v>
      </c>
      <c r="F5491" s="60"/>
      <c r="G5491" s="60" t="s">
        <v>5701</v>
      </c>
      <c r="H5491" s="60"/>
      <c r="I5491" s="59">
        <f t="shared" si="90"/>
        <v>6</v>
      </c>
      <c r="J5491" s="59" t="s">
        <v>1561</v>
      </c>
      <c r="K5491" s="61"/>
      <c r="L5491" s="62" t="s">
        <v>6737</v>
      </c>
      <c r="M5491" s="62" t="s">
        <v>5701</v>
      </c>
      <c r="N5491" s="72" t="str">
        <f>VLOOKUP(M5491,'Hulpblad KAR-parser'!A:C,2,FALSE)</f>
        <v>Soort VVMD brandstof</v>
      </c>
      <c r="O5491" s="72" t="str">
        <f>IF(VLOOKUP(M5491,'Hulpblad KAR-parser'!A:C,3,FALSE)="","",VLOOKUP(M5491,'Hulpblad KAR-parser'!A:C,3,FALSE))</f>
        <v>LPG</v>
      </c>
      <c r="P5491" s="136" t="str">
        <f>IF(CONCATENATE(C5491,D5491)="","",VLOOKUP(CONCATENATE(C5491,D5491),Karakteristieken!AQ:AQ,1,FALSE))</f>
        <v/>
      </c>
    </row>
    <row r="5492" spans="1:16" x14ac:dyDescent="0.25">
      <c r="A5492" s="59">
        <v>200111147</v>
      </c>
      <c r="B5492" s="59">
        <v>200099487</v>
      </c>
      <c r="C5492" s="59" t="s">
        <v>5667</v>
      </c>
      <c r="D5492" s="59" t="s">
        <v>5707</v>
      </c>
      <c r="E5492" s="60" t="s">
        <v>5708</v>
      </c>
      <c r="F5492" s="60"/>
      <c r="G5492" s="60"/>
      <c r="H5492" s="60"/>
      <c r="I5492" s="59">
        <f t="shared" si="90"/>
        <v>29</v>
      </c>
      <c r="J5492" s="59" t="s">
        <v>1613</v>
      </c>
      <c r="K5492" s="61"/>
      <c r="L5492" s="62" t="s">
        <v>6737</v>
      </c>
      <c r="M5492" s="62" t="s">
        <v>5708</v>
      </c>
      <c r="N5492" s="72" t="str">
        <f>VLOOKUP(M5492,'Hulpblad KAR-parser'!A:C,2,FALSE)</f>
        <v>Soort VVMD brandstof</v>
      </c>
      <c r="O5492" s="72" t="str">
        <f>IF(VLOOKUP(M5492,'Hulpblad KAR-parser'!A:C,3,FALSE)="","",VLOOKUP(M5492,'Hulpblad KAR-parser'!A:C,3,FALSE))</f>
        <v>Zware stookolie</v>
      </c>
      <c r="P5492" s="136" t="str">
        <f>IF(CONCATENATE(C5492,D5492)="","",VLOOKUP(CONCATENATE(C5492,D5492),Karakteristieken!AQ:AQ,1,FALSE))</f>
        <v>Soort VVMD brandstofZware stookolie</v>
      </c>
    </row>
    <row r="5493" spans="1:16" x14ac:dyDescent="0.25">
      <c r="A5493" s="59"/>
      <c r="B5493" s="59"/>
      <c r="C5493" s="59"/>
      <c r="D5493" s="59"/>
      <c r="E5493" s="60" t="s">
        <v>11376</v>
      </c>
      <c r="F5493" s="60"/>
      <c r="G5493" s="60" t="s">
        <v>5708</v>
      </c>
      <c r="H5493" s="60"/>
      <c r="I5493" s="59">
        <f t="shared" si="90"/>
        <v>6</v>
      </c>
      <c r="J5493" s="59" t="s">
        <v>1561</v>
      </c>
      <c r="K5493" s="61"/>
      <c r="L5493" s="62" t="s">
        <v>6737</v>
      </c>
      <c r="M5493" s="62" t="s">
        <v>5708</v>
      </c>
      <c r="N5493" s="72" t="str">
        <f>VLOOKUP(M5493,'Hulpblad KAR-parser'!A:C,2,FALSE)</f>
        <v>Soort VVMD brandstof</v>
      </c>
      <c r="O5493" s="72" t="str">
        <f>IF(VLOOKUP(M5493,'Hulpblad KAR-parser'!A:C,3,FALSE)="","",VLOOKUP(M5493,'Hulpblad KAR-parser'!A:C,3,FALSE))</f>
        <v>Zware stookolie</v>
      </c>
      <c r="P5493" s="136" t="str">
        <f>IF(CONCATENATE(C5493,D5493)="","",VLOOKUP(CONCATENATE(C5493,D5493),Karakteristieken!AQ:AQ,1,FALSE))</f>
        <v/>
      </c>
    </row>
    <row r="5494" spans="1:16" x14ac:dyDescent="0.25">
      <c r="A5494" s="59">
        <v>200111148</v>
      </c>
      <c r="B5494" s="59">
        <v>200099488</v>
      </c>
      <c r="C5494" s="59" t="s">
        <v>5667</v>
      </c>
      <c r="D5494" s="59" t="s">
        <v>5702</v>
      </c>
      <c r="E5494" s="60" t="s">
        <v>5704</v>
      </c>
      <c r="F5494" s="60"/>
      <c r="G5494" s="60"/>
      <c r="H5494" s="60"/>
      <c r="I5494" s="59">
        <f t="shared" si="90"/>
        <v>27</v>
      </c>
      <c r="J5494" s="59" t="s">
        <v>1613</v>
      </c>
      <c r="K5494" s="61"/>
      <c r="L5494" s="62" t="s">
        <v>6737</v>
      </c>
      <c r="M5494" s="62" t="s">
        <v>5704</v>
      </c>
      <c r="N5494" s="72" t="str">
        <f>VLOOKUP(M5494,'Hulpblad KAR-parser'!A:C,2,FALSE)</f>
        <v>Soort VVMD brandstof</v>
      </c>
      <c r="O5494" s="72" t="str">
        <f>IF(VLOOKUP(M5494,'Hulpblad KAR-parser'!A:C,3,FALSE)="","",VLOOKUP(M5494,'Hulpblad KAR-parser'!A:C,3,FALSE))</f>
        <v>Stoom</v>
      </c>
      <c r="P5494" s="136" t="str">
        <f>IF(CONCATENATE(C5494,D5494)="","",VLOOKUP(CONCATENATE(C5494,D5494),Karakteristieken!AQ:AQ,1,FALSE))</f>
        <v>Soort VVMD brandstofStoom</v>
      </c>
    </row>
    <row r="5495" spans="1:16" x14ac:dyDescent="0.25">
      <c r="A5495" s="59"/>
      <c r="B5495" s="59"/>
      <c r="C5495" s="59"/>
      <c r="D5495" s="59"/>
      <c r="E5495" s="60" t="s">
        <v>11374</v>
      </c>
      <c r="F5495" s="60"/>
      <c r="G5495" s="60" t="s">
        <v>5704</v>
      </c>
      <c r="H5495" s="60"/>
      <c r="I5495" s="59">
        <f t="shared" si="90"/>
        <v>5</v>
      </c>
      <c r="J5495" s="59" t="s">
        <v>1561</v>
      </c>
      <c r="K5495" s="61"/>
      <c r="L5495" s="62" t="s">
        <v>6737</v>
      </c>
      <c r="M5495" s="62" t="s">
        <v>5704</v>
      </c>
      <c r="N5495" s="72" t="str">
        <f>VLOOKUP(M5495,'Hulpblad KAR-parser'!A:C,2,FALSE)</f>
        <v>Soort VVMD brandstof</v>
      </c>
      <c r="O5495" s="72" t="str">
        <f>IF(VLOOKUP(M5495,'Hulpblad KAR-parser'!A:C,3,FALSE)="","",VLOOKUP(M5495,'Hulpblad KAR-parser'!A:C,3,FALSE))</f>
        <v>Stoom</v>
      </c>
      <c r="P5495" s="136" t="str">
        <f>IF(CONCATENATE(C5495,D5495)="","",VLOOKUP(CONCATENATE(C5495,D5495),Karakteristieken!AQ:AQ,1,FALSE))</f>
        <v/>
      </c>
    </row>
    <row r="5496" spans="1:16" x14ac:dyDescent="0.25">
      <c r="A5496" s="59">
        <v>200111149</v>
      </c>
      <c r="B5496" s="59">
        <v>200099489</v>
      </c>
      <c r="C5496" s="59" t="s">
        <v>5667</v>
      </c>
      <c r="D5496" s="59" t="s">
        <v>2075</v>
      </c>
      <c r="E5496" s="60" t="s">
        <v>5706</v>
      </c>
      <c r="F5496" s="60"/>
      <c r="G5496" s="60"/>
      <c r="H5496" s="60"/>
      <c r="I5496" s="59">
        <f t="shared" si="90"/>
        <v>29</v>
      </c>
      <c r="J5496" s="59" t="s">
        <v>1613</v>
      </c>
      <c r="K5496" s="61"/>
      <c r="L5496" s="62" t="s">
        <v>6737</v>
      </c>
      <c r="M5496" s="62" t="s">
        <v>5706</v>
      </c>
      <c r="N5496" s="72" t="str">
        <f>VLOOKUP(M5496,'Hulpblad KAR-parser'!A:C,2,FALSE)</f>
        <v>Soort VVMD brandstof</v>
      </c>
      <c r="O5496" s="72" t="str">
        <f>IF(VLOOKUP(M5496,'Hulpblad KAR-parser'!A:C,3,FALSE)="","",VLOOKUP(M5496,'Hulpblad KAR-parser'!A:C,3,FALSE))</f>
        <v>Waterstof</v>
      </c>
      <c r="P5496" s="136" t="str">
        <f>IF(CONCATENATE(C5496,D5496)="","",VLOOKUP(CONCATENATE(C5496,D5496),Karakteristieken!AQ:AQ,1,FALSE))</f>
        <v>Soort VVMD brandstofWaterstof</v>
      </c>
    </row>
    <row r="5497" spans="1:16" x14ac:dyDescent="0.25">
      <c r="A5497" s="59"/>
      <c r="B5497" s="59"/>
      <c r="C5497" s="59"/>
      <c r="D5497" s="59"/>
      <c r="E5497" s="60" t="s">
        <v>11375</v>
      </c>
      <c r="F5497" s="60"/>
      <c r="G5497" s="60" t="s">
        <v>5706</v>
      </c>
      <c r="H5497" s="60"/>
      <c r="I5497" s="59">
        <f t="shared" si="90"/>
        <v>6</v>
      </c>
      <c r="J5497" s="59" t="s">
        <v>1561</v>
      </c>
      <c r="K5497" s="61"/>
      <c r="L5497" s="62" t="s">
        <v>6737</v>
      </c>
      <c r="M5497" s="62" t="s">
        <v>5706</v>
      </c>
      <c r="N5497" s="72" t="str">
        <f>VLOOKUP(M5497,'Hulpblad KAR-parser'!A:C,2,FALSE)</f>
        <v>Soort VVMD brandstof</v>
      </c>
      <c r="O5497" s="72" t="str">
        <f>IF(VLOOKUP(M5497,'Hulpblad KAR-parser'!A:C,3,FALSE)="","",VLOOKUP(M5497,'Hulpblad KAR-parser'!A:C,3,FALSE))</f>
        <v>Waterstof</v>
      </c>
      <c r="P5497" s="136" t="str">
        <f>IF(CONCATENATE(C5497,D5497)="","",VLOOKUP(CONCATENATE(C5497,D5497),Karakteristieken!AQ:AQ,1,FALSE))</f>
        <v/>
      </c>
    </row>
    <row r="5498" spans="1:16" x14ac:dyDescent="0.25">
      <c r="A5498" s="67">
        <v>200111150</v>
      </c>
      <c r="B5498" s="67">
        <v>200099490</v>
      </c>
      <c r="C5498" s="67" t="s">
        <v>5709</v>
      </c>
      <c r="D5498" s="67"/>
      <c r="E5498" s="68" t="s">
        <v>6685</v>
      </c>
      <c r="F5498" s="68"/>
      <c r="G5498" s="68"/>
      <c r="H5498" s="68"/>
      <c r="I5498" s="67">
        <f t="shared" si="90"/>
        <v>12</v>
      </c>
      <c r="J5498" s="67" t="s">
        <v>1613</v>
      </c>
      <c r="K5498" s="91" t="s">
        <v>12550</v>
      </c>
      <c r="L5498" s="62" t="s">
        <v>6737</v>
      </c>
      <c r="M5498" s="62" t="s">
        <v>6685</v>
      </c>
      <c r="N5498" s="72" t="e">
        <f>VLOOKUP(M5498,'Hulpblad KAR-parser'!A:C,2,FALSE)</f>
        <v>#N/A</v>
      </c>
      <c r="O5498" s="72" t="e">
        <f>IF(VLOOKUP(M5498,'Hulpblad KAR-parser'!A:C,3,FALSE)="","",VLOOKUP(M5498,'Hulpblad KAR-parser'!A:C,3,FALSE))</f>
        <v>#N/A</v>
      </c>
      <c r="P5498" s="136" t="e">
        <f>IF(CONCATENATE(C5498,D5498)="","",VLOOKUP(CONCATENATE(C5498,D5498),Karakteristieken!AQ:AQ,1,FALSE))</f>
        <v>#N/A</v>
      </c>
    </row>
    <row r="5499" spans="1:16" x14ac:dyDescent="0.25">
      <c r="A5499" s="67"/>
      <c r="B5499" s="67"/>
      <c r="C5499" s="67"/>
      <c r="D5499" s="67"/>
      <c r="E5499" s="68" t="s">
        <v>11393</v>
      </c>
      <c r="F5499" s="68"/>
      <c r="G5499" s="68" t="s">
        <v>6685</v>
      </c>
      <c r="H5499" s="68"/>
      <c r="I5499" s="67">
        <f t="shared" si="90"/>
        <v>6</v>
      </c>
      <c r="J5499" s="67" t="s">
        <v>1561</v>
      </c>
      <c r="K5499" s="91" t="s">
        <v>12550</v>
      </c>
      <c r="L5499" s="62" t="s">
        <v>6737</v>
      </c>
      <c r="M5499" s="62" t="s">
        <v>6685</v>
      </c>
      <c r="N5499" s="72" t="e">
        <f>VLOOKUP(M5499,'Hulpblad KAR-parser'!A:C,2,FALSE)</f>
        <v>#N/A</v>
      </c>
      <c r="O5499" s="72" t="e">
        <f>IF(VLOOKUP(M5499,'Hulpblad KAR-parser'!A:C,3,FALSE)="","",VLOOKUP(M5499,'Hulpblad KAR-parser'!A:C,3,FALSE))</f>
        <v>#N/A</v>
      </c>
      <c r="P5499" s="136" t="str">
        <f>IF(CONCATENATE(C5499,D5499)="","",VLOOKUP(CONCATENATE(C5499,D5499),Karakteristieken!AQ:AQ,1,FALSE))</f>
        <v/>
      </c>
    </row>
    <row r="5500" spans="1:16" x14ac:dyDescent="0.25">
      <c r="A5500" s="59">
        <v>200111151</v>
      </c>
      <c r="B5500" s="59">
        <v>200099491</v>
      </c>
      <c r="C5500" s="59" t="s">
        <v>5709</v>
      </c>
      <c r="D5500" s="59" t="s">
        <v>5730</v>
      </c>
      <c r="E5500" s="60" t="s">
        <v>5732</v>
      </c>
      <c r="F5500" s="60"/>
      <c r="G5500" s="60"/>
      <c r="H5500" s="60"/>
      <c r="I5500" s="59">
        <f t="shared" si="90"/>
        <v>27</v>
      </c>
      <c r="J5500" s="59" t="s">
        <v>1613</v>
      </c>
      <c r="K5500" s="61"/>
      <c r="L5500" s="62" t="s">
        <v>6737</v>
      </c>
      <c r="M5500" s="62" t="s">
        <v>5732</v>
      </c>
      <c r="N5500" s="72" t="str">
        <f>VLOOKUP(M5500,'Hulpblad KAR-parser'!A:C,2,FALSE)</f>
        <v>Soort wapen</v>
      </c>
      <c r="O5500" s="72" t="str">
        <f>IF(VLOOKUP(M5500,'Hulpblad KAR-parser'!A:C,3,FALSE)="","",VLOOKUP(M5500,'Hulpblad KAR-parser'!A:C,3,FALSE))</f>
        <v>Luchtdrukwapen</v>
      </c>
      <c r="P5500" s="136" t="str">
        <f>IF(CONCATENATE(C5500,D5500)="","",VLOOKUP(CONCATENATE(C5500,D5500),Karakteristieken!AQ:AQ,1,FALSE))</f>
        <v>Soort wapenLuchtdrukwapen</v>
      </c>
    </row>
    <row r="5501" spans="1:16" x14ac:dyDescent="0.25">
      <c r="A5501" s="59"/>
      <c r="B5501" s="59"/>
      <c r="C5501" s="59"/>
      <c r="D5501" s="59"/>
      <c r="E5501" s="60" t="s">
        <v>11378</v>
      </c>
      <c r="F5501" s="60"/>
      <c r="G5501" s="60" t="s">
        <v>5732</v>
      </c>
      <c r="H5501" s="60"/>
      <c r="I5501" s="59">
        <f t="shared" si="90"/>
        <v>6</v>
      </c>
      <c r="J5501" s="59" t="s">
        <v>1561</v>
      </c>
      <c r="K5501" s="61"/>
      <c r="L5501" s="62" t="s">
        <v>6737</v>
      </c>
      <c r="M5501" s="62" t="s">
        <v>5732</v>
      </c>
      <c r="N5501" s="72" t="str">
        <f>VLOOKUP(M5501,'Hulpblad KAR-parser'!A:C,2,FALSE)</f>
        <v>Soort wapen</v>
      </c>
      <c r="O5501" s="72" t="str">
        <f>IF(VLOOKUP(M5501,'Hulpblad KAR-parser'!A:C,3,FALSE)="","",VLOOKUP(M5501,'Hulpblad KAR-parser'!A:C,3,FALSE))</f>
        <v>Luchtdrukwapen</v>
      </c>
      <c r="P5501" s="136" t="str">
        <f>IF(CONCATENATE(C5501,D5501)="","",VLOOKUP(CONCATENATE(C5501,D5501),Karakteristieken!AQ:AQ,1,FALSE))</f>
        <v/>
      </c>
    </row>
    <row r="5502" spans="1:16" x14ac:dyDescent="0.25">
      <c r="A5502" s="59">
        <v>200111152</v>
      </c>
      <c r="B5502" s="59">
        <v>200099492</v>
      </c>
      <c r="C5502" s="59" t="s">
        <v>5709</v>
      </c>
      <c r="D5502" s="59" t="s">
        <v>1561</v>
      </c>
      <c r="E5502" s="60" t="s">
        <v>5712</v>
      </c>
      <c r="F5502" s="60"/>
      <c r="G5502" s="60"/>
      <c r="H5502" s="60"/>
      <c r="I5502" s="59">
        <f t="shared" si="90"/>
        <v>16</v>
      </c>
      <c r="J5502" s="59" t="s">
        <v>1613</v>
      </c>
      <c r="K5502" s="61"/>
      <c r="L5502" s="62" t="s">
        <v>6737</v>
      </c>
      <c r="M5502" s="62" t="s">
        <v>5712</v>
      </c>
      <c r="N5502" s="72" t="str">
        <f>VLOOKUP(M5502,'Hulpblad KAR-parser'!A:C,2,FALSE)</f>
        <v>Soort wapen</v>
      </c>
      <c r="O5502" s="72" t="str">
        <f>IF(VLOOKUP(M5502,'Hulpblad KAR-parser'!A:C,3,FALSE)="","",VLOOKUP(M5502,'Hulpblad KAR-parser'!A:C,3,FALSE))</f>
        <v>Nee</v>
      </c>
      <c r="P5502" s="136" t="str">
        <f>IF(CONCATENATE(C5502,D5502)="","",VLOOKUP(CONCATENATE(C5502,D5502),Karakteristieken!AQ:AQ,1,FALSE))</f>
        <v>Soort wapenNee</v>
      </c>
    </row>
    <row r="5503" spans="1:16" x14ac:dyDescent="0.25">
      <c r="A5503" s="59"/>
      <c r="B5503" s="59"/>
      <c r="C5503" s="59"/>
      <c r="D5503" s="59"/>
      <c r="E5503" s="60" t="s">
        <v>11379</v>
      </c>
      <c r="F5503" s="60"/>
      <c r="G5503" s="60" t="s">
        <v>5712</v>
      </c>
      <c r="H5503" s="60"/>
      <c r="I5503" s="59">
        <f t="shared" si="90"/>
        <v>6</v>
      </c>
      <c r="J5503" s="59" t="s">
        <v>1561</v>
      </c>
      <c r="K5503" s="61"/>
      <c r="L5503" s="62" t="s">
        <v>6737</v>
      </c>
      <c r="M5503" s="62" t="s">
        <v>5712</v>
      </c>
      <c r="N5503" s="72" t="str">
        <f>VLOOKUP(M5503,'Hulpblad KAR-parser'!A:C,2,FALSE)</f>
        <v>Soort wapen</v>
      </c>
      <c r="O5503" s="72" t="str">
        <f>IF(VLOOKUP(M5503,'Hulpblad KAR-parser'!A:C,3,FALSE)="","",VLOOKUP(M5503,'Hulpblad KAR-parser'!A:C,3,FALSE))</f>
        <v>Nee</v>
      </c>
      <c r="P5503" s="136" t="str">
        <f>IF(CONCATENATE(C5503,D5503)="","",VLOOKUP(CONCATENATE(C5503,D5503),Karakteristieken!AQ:AQ,1,FALSE))</f>
        <v/>
      </c>
    </row>
    <row r="5504" spans="1:16" x14ac:dyDescent="0.25">
      <c r="A5504" s="59">
        <v>200111153</v>
      </c>
      <c r="B5504" s="59">
        <v>200099493</v>
      </c>
      <c r="C5504" s="59" t="s">
        <v>5709</v>
      </c>
      <c r="D5504" s="59" t="s">
        <v>3816</v>
      </c>
      <c r="E5504" s="60" t="s">
        <v>5714</v>
      </c>
      <c r="F5504" s="60"/>
      <c r="G5504" s="60"/>
      <c r="H5504" s="60"/>
      <c r="I5504" s="59">
        <f t="shared" si="90"/>
        <v>21</v>
      </c>
      <c r="J5504" s="59" t="s">
        <v>1613</v>
      </c>
      <c r="K5504" s="61"/>
      <c r="L5504" s="62" t="s">
        <v>6737</v>
      </c>
      <c r="M5504" s="62" t="s">
        <v>5714</v>
      </c>
      <c r="N5504" s="72" t="str">
        <f>VLOOKUP(M5504,'Hulpblad KAR-parser'!A:C,2,FALSE)</f>
        <v>Soort wapen</v>
      </c>
      <c r="O5504" s="72" t="str">
        <f>IF(VLOOKUP(M5504,'Hulpblad KAR-parser'!A:C,3,FALSE)="","",VLOOKUP(M5504,'Hulpblad KAR-parser'!A:C,3,FALSE))</f>
        <v>Onbekend</v>
      </c>
      <c r="P5504" s="136" t="str">
        <f>IF(CONCATENATE(C5504,D5504)="","",VLOOKUP(CONCATENATE(C5504,D5504),Karakteristieken!AQ:AQ,1,FALSE))</f>
        <v>Soort wapenOnbekend</v>
      </c>
    </row>
    <row r="5505" spans="1:16" x14ac:dyDescent="0.25">
      <c r="A5505" s="59"/>
      <c r="B5505" s="59"/>
      <c r="C5505" s="59"/>
      <c r="D5505" s="59"/>
      <c r="E5505" s="60" t="s">
        <v>11380</v>
      </c>
      <c r="F5505" s="60"/>
      <c r="G5505" s="60" t="s">
        <v>5714</v>
      </c>
      <c r="H5505" s="60"/>
      <c r="I5505" s="59">
        <f t="shared" si="90"/>
        <v>6</v>
      </c>
      <c r="J5505" s="59" t="s">
        <v>1561</v>
      </c>
      <c r="K5505" s="61"/>
      <c r="L5505" s="62" t="s">
        <v>6737</v>
      </c>
      <c r="M5505" s="62" t="s">
        <v>5714</v>
      </c>
      <c r="N5505" s="72" t="str">
        <f>VLOOKUP(M5505,'Hulpblad KAR-parser'!A:C,2,FALSE)</f>
        <v>Soort wapen</v>
      </c>
      <c r="O5505" s="72" t="str">
        <f>IF(VLOOKUP(M5505,'Hulpblad KAR-parser'!A:C,3,FALSE)="","",VLOOKUP(M5505,'Hulpblad KAR-parser'!A:C,3,FALSE))</f>
        <v>Onbekend</v>
      </c>
      <c r="P5505" s="136" t="str">
        <f>IF(CONCATENATE(C5505,D5505)="","",VLOOKUP(CONCATENATE(C5505,D5505),Karakteristieken!AQ:AQ,1,FALSE))</f>
        <v/>
      </c>
    </row>
    <row r="5506" spans="1:16" x14ac:dyDescent="0.25">
      <c r="A5506" s="59">
        <v>200111154</v>
      </c>
      <c r="B5506" s="59">
        <v>200099494</v>
      </c>
      <c r="C5506" s="59" t="s">
        <v>5709</v>
      </c>
      <c r="D5506" s="59" t="s">
        <v>2044</v>
      </c>
      <c r="E5506" s="60" t="s">
        <v>5719</v>
      </c>
      <c r="F5506" s="60"/>
      <c r="G5506" s="60"/>
      <c r="H5506" s="60"/>
      <c r="I5506" s="59">
        <f t="shared" si="90"/>
        <v>24</v>
      </c>
      <c r="J5506" s="59" t="s">
        <v>1613</v>
      </c>
      <c r="K5506" s="61"/>
      <c r="L5506" s="62" t="s">
        <v>6737</v>
      </c>
      <c r="M5506" s="62" t="s">
        <v>5719</v>
      </c>
      <c r="N5506" s="72" t="str">
        <f>VLOOKUP(M5506,'Hulpblad KAR-parser'!A:C,2,FALSE)</f>
        <v>Soort wapen</v>
      </c>
      <c r="O5506" s="72" t="str">
        <f>IF(VLOOKUP(M5506,'Hulpblad KAR-parser'!A:C,3,FALSE)="","",VLOOKUP(M5506,'Hulpblad KAR-parser'!A:C,3,FALSE))</f>
        <v>Pepperspray</v>
      </c>
      <c r="P5506" s="136" t="str">
        <f>IF(CONCATENATE(C5506,D5506)="","",VLOOKUP(CONCATENATE(C5506,D5506),Karakteristieken!AQ:AQ,1,FALSE))</f>
        <v>Soort wapenPepperspray</v>
      </c>
    </row>
    <row r="5507" spans="1:16" x14ac:dyDescent="0.25">
      <c r="A5507" s="59"/>
      <c r="B5507" s="59"/>
      <c r="C5507" s="59"/>
      <c r="D5507" s="59"/>
      <c r="E5507" s="60" t="s">
        <v>11381</v>
      </c>
      <c r="F5507" s="60"/>
      <c r="G5507" s="60" t="s">
        <v>5719</v>
      </c>
      <c r="H5507" s="60"/>
      <c r="I5507" s="59">
        <f t="shared" si="90"/>
        <v>6</v>
      </c>
      <c r="J5507" s="59" t="s">
        <v>1561</v>
      </c>
      <c r="K5507" s="61"/>
      <c r="L5507" s="62" t="s">
        <v>6737</v>
      </c>
      <c r="M5507" s="62" t="s">
        <v>5719</v>
      </c>
      <c r="N5507" s="72" t="str">
        <f>VLOOKUP(M5507,'Hulpblad KAR-parser'!A:C,2,FALSE)</f>
        <v>Soort wapen</v>
      </c>
      <c r="O5507" s="72" t="str">
        <f>IF(VLOOKUP(M5507,'Hulpblad KAR-parser'!A:C,3,FALSE)="","",VLOOKUP(M5507,'Hulpblad KAR-parser'!A:C,3,FALSE))</f>
        <v>Pepperspray</v>
      </c>
      <c r="P5507" s="136" t="str">
        <f>IF(CONCATENATE(C5507,D5507)="","",VLOOKUP(CONCATENATE(C5507,D5507),Karakteristieken!AQ:AQ,1,FALSE))</f>
        <v/>
      </c>
    </row>
    <row r="5508" spans="1:16" x14ac:dyDescent="0.25">
      <c r="A5508" s="59">
        <v>200111155</v>
      </c>
      <c r="B5508" s="59">
        <v>200099495</v>
      </c>
      <c r="C5508" s="59" t="s">
        <v>5709</v>
      </c>
      <c r="D5508" s="59" t="s">
        <v>5715</v>
      </c>
      <c r="E5508" s="60" t="s">
        <v>5717</v>
      </c>
      <c r="F5508" s="60"/>
      <c r="G5508" s="60"/>
      <c r="H5508" s="60"/>
      <c r="I5508" s="59">
        <f t="shared" si="90"/>
        <v>28</v>
      </c>
      <c r="J5508" s="59" t="s">
        <v>1613</v>
      </c>
      <c r="K5508" s="61"/>
      <c r="L5508" s="62" t="s">
        <v>6737</v>
      </c>
      <c r="M5508" s="62" t="s">
        <v>5717</v>
      </c>
      <c r="N5508" s="72" t="str">
        <f>VLOOKUP(M5508,'Hulpblad KAR-parser'!A:C,2,FALSE)</f>
        <v>Soort wapen</v>
      </c>
      <c r="O5508" s="72" t="str">
        <f>IF(VLOOKUP(M5508,'Hulpblad KAR-parser'!A:C,3,FALSE)="","",VLOOKUP(M5508,'Hulpblad KAR-parser'!A:C,3,FALSE))</f>
        <v>Slag-/Stootwapen</v>
      </c>
      <c r="P5508" s="136" t="str">
        <f>IF(CONCATENATE(C5508,D5508)="","",VLOOKUP(CONCATENATE(C5508,D5508),Karakteristieken!AQ:AQ,1,FALSE))</f>
        <v>Soort wapenSlag-/Stootwapen</v>
      </c>
    </row>
    <row r="5509" spans="1:16" x14ac:dyDescent="0.25">
      <c r="A5509" s="59"/>
      <c r="B5509" s="59"/>
      <c r="C5509" s="59"/>
      <c r="D5509" s="59"/>
      <c r="E5509" s="60" t="s">
        <v>11382</v>
      </c>
      <c r="F5509" s="60"/>
      <c r="G5509" s="60" t="s">
        <v>5717</v>
      </c>
      <c r="H5509" s="60"/>
      <c r="I5509" s="59">
        <f t="shared" si="90"/>
        <v>6</v>
      </c>
      <c r="J5509" s="59" t="s">
        <v>1561</v>
      </c>
      <c r="K5509" s="61"/>
      <c r="L5509" s="62" t="s">
        <v>6737</v>
      </c>
      <c r="M5509" s="62" t="s">
        <v>5717</v>
      </c>
      <c r="N5509" s="72" t="str">
        <f>VLOOKUP(M5509,'Hulpblad KAR-parser'!A:C,2,FALSE)</f>
        <v>Soort wapen</v>
      </c>
      <c r="O5509" s="72" t="str">
        <f>IF(VLOOKUP(M5509,'Hulpblad KAR-parser'!A:C,3,FALSE)="","",VLOOKUP(M5509,'Hulpblad KAR-parser'!A:C,3,FALSE))</f>
        <v>Slag-/Stootwapen</v>
      </c>
      <c r="P5509" s="136" t="str">
        <f>IF(CONCATENATE(C5509,D5509)="","",VLOOKUP(CONCATENATE(C5509,D5509),Karakteristieken!AQ:AQ,1,FALSE))</f>
        <v/>
      </c>
    </row>
    <row r="5510" spans="1:16" x14ac:dyDescent="0.25">
      <c r="A5510" s="59">
        <v>200111156</v>
      </c>
      <c r="B5510" s="59">
        <v>200099496</v>
      </c>
      <c r="C5510" s="59" t="s">
        <v>5709</v>
      </c>
      <c r="D5510" s="59" t="s">
        <v>5720</v>
      </c>
      <c r="E5510" s="60" t="s">
        <v>5722</v>
      </c>
      <c r="F5510" s="60"/>
      <c r="G5510" s="60"/>
      <c r="H5510" s="60"/>
      <c r="I5510" s="59">
        <f t="shared" si="90"/>
        <v>27</v>
      </c>
      <c r="J5510" s="59" t="s">
        <v>1613</v>
      </c>
      <c r="K5510" s="61"/>
      <c r="L5510" s="62" t="s">
        <v>6737</v>
      </c>
      <c r="M5510" s="62" t="s">
        <v>5722</v>
      </c>
      <c r="N5510" s="72" t="str">
        <f>VLOOKUP(M5510,'Hulpblad KAR-parser'!A:C,2,FALSE)</f>
        <v>Soort wapen</v>
      </c>
      <c r="O5510" s="72" t="str">
        <f>IF(VLOOKUP(M5510,'Hulpblad KAR-parser'!A:C,3,FALSE)="","",VLOOKUP(M5510,'Hulpblad KAR-parser'!A:C,3,FALSE))</f>
        <v>Soort onbekend</v>
      </c>
      <c r="P5510" s="136" t="str">
        <f>IF(CONCATENATE(C5510,D5510)="","",VLOOKUP(CONCATENATE(C5510,D5510),Karakteristieken!AQ:AQ,1,FALSE))</f>
        <v>Soort wapenSoort onbekend</v>
      </c>
    </row>
    <row r="5511" spans="1:16" x14ac:dyDescent="0.25">
      <c r="A5511" s="59"/>
      <c r="B5511" s="59"/>
      <c r="C5511" s="59"/>
      <c r="D5511" s="59"/>
      <c r="E5511" s="60" t="s">
        <v>11383</v>
      </c>
      <c r="F5511" s="60"/>
      <c r="G5511" s="60" t="s">
        <v>5722</v>
      </c>
      <c r="H5511" s="60"/>
      <c r="I5511" s="59">
        <f t="shared" si="90"/>
        <v>6</v>
      </c>
      <c r="J5511" s="59" t="s">
        <v>1561</v>
      </c>
      <c r="K5511" s="61"/>
      <c r="L5511" s="62" t="s">
        <v>6737</v>
      </c>
      <c r="M5511" s="62" t="s">
        <v>5722</v>
      </c>
      <c r="N5511" s="72" t="str">
        <f>VLOOKUP(M5511,'Hulpblad KAR-parser'!A:C,2,FALSE)</f>
        <v>Soort wapen</v>
      </c>
      <c r="O5511" s="72" t="str">
        <f>IF(VLOOKUP(M5511,'Hulpblad KAR-parser'!A:C,3,FALSE)="","",VLOOKUP(M5511,'Hulpblad KAR-parser'!A:C,3,FALSE))</f>
        <v>Soort onbekend</v>
      </c>
      <c r="P5511" s="136" t="str">
        <f>IF(CONCATENATE(C5511,D5511)="","",VLOOKUP(CONCATENATE(C5511,D5511),Karakteristieken!AQ:AQ,1,FALSE))</f>
        <v/>
      </c>
    </row>
    <row r="5512" spans="1:16" x14ac:dyDescent="0.25">
      <c r="A5512" s="59">
        <v>200111157</v>
      </c>
      <c r="B5512" s="59">
        <v>200099497</v>
      </c>
      <c r="C5512" s="59" t="s">
        <v>5709</v>
      </c>
      <c r="D5512" s="59" t="s">
        <v>5723</v>
      </c>
      <c r="E5512" s="60" t="s">
        <v>5725</v>
      </c>
      <c r="F5512" s="60"/>
      <c r="G5512" s="60"/>
      <c r="H5512" s="60"/>
      <c r="I5512" s="59">
        <f t="shared" si="90"/>
        <v>23</v>
      </c>
      <c r="J5512" s="59" t="s">
        <v>1613</v>
      </c>
      <c r="K5512" s="61"/>
      <c r="L5512" s="62" t="s">
        <v>6737</v>
      </c>
      <c r="M5512" s="62" t="s">
        <v>5725</v>
      </c>
      <c r="N5512" s="72" t="str">
        <f>VLOOKUP(M5512,'Hulpblad KAR-parser'!A:C,2,FALSE)</f>
        <v>Soort wapen</v>
      </c>
      <c r="O5512" s="72" t="str">
        <f>IF(VLOOKUP(M5512,'Hulpblad KAR-parser'!A:C,3,FALSE)="","",VLOOKUP(M5512,'Hulpblad KAR-parser'!A:C,3,FALSE))</f>
        <v>Steekwapen</v>
      </c>
      <c r="P5512" s="136" t="str">
        <f>IF(CONCATENATE(C5512,D5512)="","",VLOOKUP(CONCATENATE(C5512,D5512),Karakteristieken!AQ:AQ,1,FALSE))</f>
        <v>Soort wapenSteekwapen</v>
      </c>
    </row>
    <row r="5513" spans="1:16" x14ac:dyDescent="0.25">
      <c r="A5513" s="59"/>
      <c r="B5513" s="59"/>
      <c r="C5513" s="59"/>
      <c r="D5513" s="59"/>
      <c r="E5513" s="60" t="s">
        <v>11384</v>
      </c>
      <c r="F5513" s="60"/>
      <c r="G5513" s="60" t="s">
        <v>5725</v>
      </c>
      <c r="H5513" s="60"/>
      <c r="I5513" s="59">
        <f t="shared" si="90"/>
        <v>4</v>
      </c>
      <c r="J5513" s="59" t="s">
        <v>1561</v>
      </c>
      <c r="K5513" s="61"/>
      <c r="L5513" s="62" t="s">
        <v>6737</v>
      </c>
      <c r="M5513" s="62" t="s">
        <v>5725</v>
      </c>
      <c r="N5513" s="72" t="str">
        <f>VLOOKUP(M5513,'Hulpblad KAR-parser'!A:C,2,FALSE)</f>
        <v>Soort wapen</v>
      </c>
      <c r="O5513" s="72" t="str">
        <f>IF(VLOOKUP(M5513,'Hulpblad KAR-parser'!A:C,3,FALSE)="","",VLOOKUP(M5513,'Hulpblad KAR-parser'!A:C,3,FALSE))</f>
        <v>Steekwapen</v>
      </c>
      <c r="P5513" s="136" t="str">
        <f>IF(CONCATENATE(C5513,D5513)="","",VLOOKUP(CONCATENATE(C5513,D5513),Karakteristieken!AQ:AQ,1,FALSE))</f>
        <v/>
      </c>
    </row>
    <row r="5514" spans="1:16" x14ac:dyDescent="0.25">
      <c r="A5514" s="59"/>
      <c r="B5514" s="59"/>
      <c r="C5514" s="59"/>
      <c r="D5514" s="59"/>
      <c r="E5514" s="60" t="s">
        <v>11385</v>
      </c>
      <c r="F5514" s="60"/>
      <c r="G5514" s="60" t="s">
        <v>5725</v>
      </c>
      <c r="H5514" s="60"/>
      <c r="I5514" s="59">
        <f t="shared" si="90"/>
        <v>11</v>
      </c>
      <c r="J5514" s="59" t="s">
        <v>1561</v>
      </c>
      <c r="K5514" s="61"/>
      <c r="L5514" s="62" t="s">
        <v>6737</v>
      </c>
      <c r="M5514" s="62" t="s">
        <v>5725</v>
      </c>
      <c r="N5514" s="72" t="str">
        <f>VLOOKUP(M5514,'Hulpblad KAR-parser'!A:C,2,FALSE)</f>
        <v>Soort wapen</v>
      </c>
      <c r="O5514" s="72" t="str">
        <f>IF(VLOOKUP(M5514,'Hulpblad KAR-parser'!A:C,3,FALSE)="","",VLOOKUP(M5514,'Hulpblad KAR-parser'!A:C,3,FALSE))</f>
        <v>Steekwapen</v>
      </c>
      <c r="P5514" s="136" t="str">
        <f>IF(CONCATENATE(C5514,D5514)="","",VLOOKUP(CONCATENATE(C5514,D5514),Karakteristieken!AQ:AQ,1,FALSE))</f>
        <v/>
      </c>
    </row>
    <row r="5515" spans="1:16" x14ac:dyDescent="0.25">
      <c r="A5515" s="59"/>
      <c r="B5515" s="59"/>
      <c r="C5515" s="59"/>
      <c r="D5515" s="59"/>
      <c r="E5515" s="60" t="s">
        <v>11386</v>
      </c>
      <c r="F5515" s="60"/>
      <c r="G5515" s="60" t="s">
        <v>5725</v>
      </c>
      <c r="H5515" s="60"/>
      <c r="I5515" s="59">
        <f t="shared" si="90"/>
        <v>5</v>
      </c>
      <c r="J5515" s="59" t="s">
        <v>1561</v>
      </c>
      <c r="K5515" s="61"/>
      <c r="L5515" s="62" t="s">
        <v>6737</v>
      </c>
      <c r="M5515" s="62" t="s">
        <v>5725</v>
      </c>
      <c r="N5515" s="72" t="str">
        <f>VLOOKUP(M5515,'Hulpblad KAR-parser'!A:C,2,FALSE)</f>
        <v>Soort wapen</v>
      </c>
      <c r="O5515" s="72" t="str">
        <f>IF(VLOOKUP(M5515,'Hulpblad KAR-parser'!A:C,3,FALSE)="","",VLOOKUP(M5515,'Hulpblad KAR-parser'!A:C,3,FALSE))</f>
        <v>Steekwapen</v>
      </c>
      <c r="P5515" s="136" t="str">
        <f>IF(CONCATENATE(C5515,D5515)="","",VLOOKUP(CONCATENATE(C5515,D5515),Karakteristieken!AQ:AQ,1,FALSE))</f>
        <v/>
      </c>
    </row>
    <row r="5516" spans="1:16" x14ac:dyDescent="0.25">
      <c r="A5516" s="59"/>
      <c r="B5516" s="59"/>
      <c r="C5516" s="59"/>
      <c r="D5516" s="59"/>
      <c r="E5516" s="60" t="s">
        <v>11387</v>
      </c>
      <c r="F5516" s="60"/>
      <c r="G5516" s="60" t="s">
        <v>5725</v>
      </c>
      <c r="H5516" s="60"/>
      <c r="I5516" s="59">
        <f t="shared" si="90"/>
        <v>6</v>
      </c>
      <c r="J5516" s="59" t="s">
        <v>1561</v>
      </c>
      <c r="K5516" s="61"/>
      <c r="L5516" s="62" t="s">
        <v>6737</v>
      </c>
      <c r="M5516" s="62" t="s">
        <v>5725</v>
      </c>
      <c r="N5516" s="72" t="str">
        <f>VLOOKUP(M5516,'Hulpblad KAR-parser'!A:C,2,FALSE)</f>
        <v>Soort wapen</v>
      </c>
      <c r="O5516" s="72" t="str">
        <f>IF(VLOOKUP(M5516,'Hulpblad KAR-parser'!A:C,3,FALSE)="","",VLOOKUP(M5516,'Hulpblad KAR-parser'!A:C,3,FALSE))</f>
        <v>Steekwapen</v>
      </c>
      <c r="P5516" s="136" t="str">
        <f>IF(CONCATENATE(C5516,D5516)="","",VLOOKUP(CONCATENATE(C5516,D5516),Karakteristieken!AQ:AQ,1,FALSE))</f>
        <v/>
      </c>
    </row>
    <row r="5517" spans="1:16" x14ac:dyDescent="0.25">
      <c r="A5517" s="59">
        <v>200111158</v>
      </c>
      <c r="B5517" s="59">
        <v>200099498</v>
      </c>
      <c r="C5517" s="59" t="s">
        <v>5709</v>
      </c>
      <c r="D5517" s="59" t="s">
        <v>2050</v>
      </c>
      <c r="E5517" s="60" t="s">
        <v>5729</v>
      </c>
      <c r="F5517" s="60"/>
      <c r="G5517" s="60"/>
      <c r="H5517" s="60"/>
      <c r="I5517" s="59">
        <f t="shared" si="90"/>
        <v>29</v>
      </c>
      <c r="J5517" s="59" t="s">
        <v>1613</v>
      </c>
      <c r="K5517" s="61"/>
      <c r="L5517" s="62" t="s">
        <v>6737</v>
      </c>
      <c r="M5517" s="62" t="s">
        <v>5729</v>
      </c>
      <c r="N5517" s="72" t="str">
        <f>VLOOKUP(M5517,'Hulpblad KAR-parser'!A:C,2,FALSE)</f>
        <v>Soort wapen</v>
      </c>
      <c r="O5517" s="72" t="str">
        <f>IF(VLOOKUP(M5517,'Hulpblad KAR-parser'!A:C,3,FALSE)="","",VLOOKUP(M5517,'Hulpblad KAR-parser'!A:C,3,FALSE))</f>
        <v>Stroomstootwapen</v>
      </c>
      <c r="P5517" s="136" t="str">
        <f>IF(CONCATENATE(C5517,D5517)="","",VLOOKUP(CONCATENATE(C5517,D5517),Karakteristieken!AQ:AQ,1,FALSE))</f>
        <v>Soort wapenStroomstootwapen</v>
      </c>
    </row>
    <row r="5518" spans="1:16" x14ac:dyDescent="0.25">
      <c r="A5518" s="59"/>
      <c r="B5518" s="59"/>
      <c r="C5518" s="59"/>
      <c r="D5518" s="59"/>
      <c r="E5518" s="60" t="s">
        <v>11388</v>
      </c>
      <c r="F5518" s="60"/>
      <c r="G5518" s="60" t="s">
        <v>5729</v>
      </c>
      <c r="H5518" s="60"/>
      <c r="I5518" s="59">
        <f t="shared" si="90"/>
        <v>6</v>
      </c>
      <c r="J5518" s="59" t="s">
        <v>1561</v>
      </c>
      <c r="K5518" s="61"/>
      <c r="L5518" s="62" t="s">
        <v>6737</v>
      </c>
      <c r="M5518" s="62" t="s">
        <v>5729</v>
      </c>
      <c r="N5518" s="72" t="str">
        <f>VLOOKUP(M5518,'Hulpblad KAR-parser'!A:C,2,FALSE)</f>
        <v>Soort wapen</v>
      </c>
      <c r="O5518" s="72" t="str">
        <f>IF(VLOOKUP(M5518,'Hulpblad KAR-parser'!A:C,3,FALSE)="","",VLOOKUP(M5518,'Hulpblad KAR-parser'!A:C,3,FALSE))</f>
        <v>Stroomstootwapen</v>
      </c>
      <c r="P5518" s="136" t="str">
        <f>IF(CONCATENATE(C5518,D5518)="","",VLOOKUP(CONCATENATE(C5518,D5518),Karakteristieken!AQ:AQ,1,FALSE))</f>
        <v/>
      </c>
    </row>
    <row r="5519" spans="1:16" x14ac:dyDescent="0.25">
      <c r="A5519" s="59">
        <v>200111159</v>
      </c>
      <c r="B5519" s="59">
        <v>200099499</v>
      </c>
      <c r="C5519" s="59" t="s">
        <v>5709</v>
      </c>
      <c r="D5519" s="59" t="s">
        <v>2053</v>
      </c>
      <c r="E5519" s="60" t="s">
        <v>5727</v>
      </c>
      <c r="F5519" s="60"/>
      <c r="G5519" s="60"/>
      <c r="H5519" s="60"/>
      <c r="I5519" s="59">
        <f t="shared" si="90"/>
        <v>22</v>
      </c>
      <c r="J5519" s="59" t="s">
        <v>1613</v>
      </c>
      <c r="K5519" s="61"/>
      <c r="L5519" s="62" t="s">
        <v>6737</v>
      </c>
      <c r="M5519" s="62" t="s">
        <v>5727</v>
      </c>
      <c r="N5519" s="72" t="str">
        <f>VLOOKUP(M5519,'Hulpblad KAR-parser'!A:C,2,FALSE)</f>
        <v>Soort wapen</v>
      </c>
      <c r="O5519" s="72" t="str">
        <f>IF(VLOOKUP(M5519,'Hulpblad KAR-parser'!A:C,3,FALSE)="","",VLOOKUP(M5519,'Hulpblad KAR-parser'!A:C,3,FALSE))</f>
        <v>Vuurwapen</v>
      </c>
      <c r="P5519" s="136" t="str">
        <f>IF(CONCATENATE(C5519,D5519)="","",VLOOKUP(CONCATENATE(C5519,D5519),Karakteristieken!AQ:AQ,1,FALSE))</f>
        <v>Soort wapenVuurwapen</v>
      </c>
    </row>
    <row r="5520" spans="1:16" x14ac:dyDescent="0.25">
      <c r="A5520" s="59"/>
      <c r="B5520" s="59"/>
      <c r="C5520" s="59"/>
      <c r="D5520" s="59"/>
      <c r="E5520" s="60" t="s">
        <v>11389</v>
      </c>
      <c r="F5520" s="60"/>
      <c r="G5520" s="60" t="s">
        <v>5727</v>
      </c>
      <c r="H5520" s="60"/>
      <c r="I5520" s="59">
        <f t="shared" si="90"/>
        <v>8</v>
      </c>
      <c r="J5520" s="59" t="s">
        <v>1561</v>
      </c>
      <c r="K5520" s="61"/>
      <c r="L5520" s="62" t="s">
        <v>6737</v>
      </c>
      <c r="M5520" s="62" t="s">
        <v>5727</v>
      </c>
      <c r="N5520" s="72" t="str">
        <f>VLOOKUP(M5520,'Hulpblad KAR-parser'!A:C,2,FALSE)</f>
        <v>Soort wapen</v>
      </c>
      <c r="O5520" s="72" t="str">
        <f>IF(VLOOKUP(M5520,'Hulpblad KAR-parser'!A:C,3,FALSE)="","",VLOOKUP(M5520,'Hulpblad KAR-parser'!A:C,3,FALSE))</f>
        <v>Vuurwapen</v>
      </c>
      <c r="P5520" s="136" t="str">
        <f>IF(CONCATENATE(C5520,D5520)="","",VLOOKUP(CONCATENATE(C5520,D5520),Karakteristieken!AQ:AQ,1,FALSE))</f>
        <v/>
      </c>
    </row>
    <row r="5521" spans="1:16" x14ac:dyDescent="0.25">
      <c r="A5521" s="59"/>
      <c r="B5521" s="59"/>
      <c r="C5521" s="59"/>
      <c r="D5521" s="59"/>
      <c r="E5521" s="60" t="s">
        <v>11390</v>
      </c>
      <c r="F5521" s="60"/>
      <c r="G5521" s="60" t="s">
        <v>5727</v>
      </c>
      <c r="H5521" s="60"/>
      <c r="I5521" s="59">
        <f t="shared" si="90"/>
        <v>10</v>
      </c>
      <c r="J5521" s="59" t="s">
        <v>1561</v>
      </c>
      <c r="K5521" s="61"/>
      <c r="L5521" s="62" t="s">
        <v>6737</v>
      </c>
      <c r="M5521" s="62" t="s">
        <v>5727</v>
      </c>
      <c r="N5521" s="72" t="str">
        <f>VLOOKUP(M5521,'Hulpblad KAR-parser'!A:C,2,FALSE)</f>
        <v>Soort wapen</v>
      </c>
      <c r="O5521" s="72" t="str">
        <f>IF(VLOOKUP(M5521,'Hulpblad KAR-parser'!A:C,3,FALSE)="","",VLOOKUP(M5521,'Hulpblad KAR-parser'!A:C,3,FALSE))</f>
        <v>Vuurwapen</v>
      </c>
      <c r="P5521" s="136" t="str">
        <f>IF(CONCATENATE(C5521,D5521)="","",VLOOKUP(CONCATENATE(C5521,D5521),Karakteristieken!AQ:AQ,1,FALSE))</f>
        <v/>
      </c>
    </row>
    <row r="5522" spans="1:16" x14ac:dyDescent="0.25">
      <c r="A5522" s="59"/>
      <c r="B5522" s="59"/>
      <c r="C5522" s="59"/>
      <c r="D5522" s="59"/>
      <c r="E5522" s="60" t="s">
        <v>11391</v>
      </c>
      <c r="F5522" s="60"/>
      <c r="G5522" s="60" t="s">
        <v>5727</v>
      </c>
      <c r="H5522" s="60"/>
      <c r="I5522" s="59">
        <f t="shared" si="90"/>
        <v>5</v>
      </c>
      <c r="J5522" s="59" t="s">
        <v>1561</v>
      </c>
      <c r="K5522" s="61"/>
      <c r="L5522" s="62" t="s">
        <v>6737</v>
      </c>
      <c r="M5522" s="62" t="s">
        <v>5727</v>
      </c>
      <c r="N5522" s="72" t="str">
        <f>VLOOKUP(M5522,'Hulpblad KAR-parser'!A:C,2,FALSE)</f>
        <v>Soort wapen</v>
      </c>
      <c r="O5522" s="72" t="str">
        <f>IF(VLOOKUP(M5522,'Hulpblad KAR-parser'!A:C,3,FALSE)="","",VLOOKUP(M5522,'Hulpblad KAR-parser'!A:C,3,FALSE))</f>
        <v>Vuurwapen</v>
      </c>
      <c r="P5522" s="136" t="str">
        <f>IF(CONCATENATE(C5522,D5522)="","",VLOOKUP(CONCATENATE(C5522,D5522),Karakteristieken!AQ:AQ,1,FALSE))</f>
        <v/>
      </c>
    </row>
    <row r="5523" spans="1:16" x14ac:dyDescent="0.25">
      <c r="A5523" s="59"/>
      <c r="B5523" s="59"/>
      <c r="C5523" s="59"/>
      <c r="D5523" s="59"/>
      <c r="E5523" s="60" t="s">
        <v>11392</v>
      </c>
      <c r="F5523" s="60"/>
      <c r="G5523" s="60" t="s">
        <v>5727</v>
      </c>
      <c r="H5523" s="60"/>
      <c r="I5523" s="59">
        <f t="shared" si="90"/>
        <v>6</v>
      </c>
      <c r="J5523" s="59" t="s">
        <v>1561</v>
      </c>
      <c r="K5523" s="61"/>
      <c r="L5523" s="62" t="s">
        <v>6737</v>
      </c>
      <c r="M5523" s="62" t="s">
        <v>5727</v>
      </c>
      <c r="N5523" s="72" t="str">
        <f>VLOOKUP(M5523,'Hulpblad KAR-parser'!A:C,2,FALSE)</f>
        <v>Soort wapen</v>
      </c>
      <c r="O5523" s="72" t="str">
        <f>IF(VLOOKUP(M5523,'Hulpblad KAR-parser'!A:C,3,FALSE)="","",VLOOKUP(M5523,'Hulpblad KAR-parser'!A:C,3,FALSE))</f>
        <v>Vuurwapen</v>
      </c>
      <c r="P5523" s="136" t="str">
        <f>IF(CONCATENATE(C5523,D5523)="","",VLOOKUP(CONCATENATE(C5523,D5523),Karakteristieken!AQ:AQ,1,FALSE))</f>
        <v/>
      </c>
    </row>
    <row r="5524" spans="1:16" x14ac:dyDescent="0.25">
      <c r="A5524" s="67">
        <v>200111160</v>
      </c>
      <c r="B5524" s="67">
        <v>200099500</v>
      </c>
      <c r="C5524" s="67" t="s">
        <v>5733</v>
      </c>
      <c r="D5524" s="67"/>
      <c r="E5524" s="68" t="s">
        <v>6686</v>
      </c>
      <c r="F5524" s="68"/>
      <c r="G5524" s="68"/>
      <c r="H5524" s="68"/>
      <c r="I5524" s="67">
        <f t="shared" si="90"/>
        <v>16</v>
      </c>
      <c r="J5524" s="67" t="s">
        <v>1613</v>
      </c>
      <c r="K5524" s="91" t="s">
        <v>12550</v>
      </c>
      <c r="L5524" s="62" t="s">
        <v>6737</v>
      </c>
      <c r="M5524" s="62" t="s">
        <v>6686</v>
      </c>
      <c r="N5524" s="72" t="e">
        <f>VLOOKUP(M5524,'Hulpblad KAR-parser'!A:C,2,FALSE)</f>
        <v>#N/A</v>
      </c>
      <c r="O5524" s="72" t="e">
        <f>IF(VLOOKUP(M5524,'Hulpblad KAR-parser'!A:C,3,FALSE)="","",VLOOKUP(M5524,'Hulpblad KAR-parser'!A:C,3,FALSE))</f>
        <v>#N/A</v>
      </c>
      <c r="P5524" s="136" t="e">
        <f>IF(CONCATENATE(C5524,D5524)="","",VLOOKUP(CONCATENATE(C5524,D5524),Karakteristieken!AQ:AQ,1,FALSE))</f>
        <v>#N/A</v>
      </c>
    </row>
    <row r="5525" spans="1:16" x14ac:dyDescent="0.25">
      <c r="A5525" s="67"/>
      <c r="B5525" s="67"/>
      <c r="C5525" s="67"/>
      <c r="D5525" s="67"/>
      <c r="E5525" s="68" t="s">
        <v>11403</v>
      </c>
      <c r="F5525" s="68"/>
      <c r="G5525" s="68" t="s">
        <v>6686</v>
      </c>
      <c r="H5525" s="68"/>
      <c r="I5525" s="67">
        <f t="shared" si="90"/>
        <v>6</v>
      </c>
      <c r="J5525" s="67" t="s">
        <v>1561</v>
      </c>
      <c r="K5525" s="91" t="s">
        <v>12550</v>
      </c>
      <c r="L5525" s="62" t="s">
        <v>6737</v>
      </c>
      <c r="M5525" s="62" t="s">
        <v>6686</v>
      </c>
      <c r="N5525" s="72" t="e">
        <f>VLOOKUP(M5525,'Hulpblad KAR-parser'!A:C,2,FALSE)</f>
        <v>#N/A</v>
      </c>
      <c r="O5525" s="72" t="e">
        <f>IF(VLOOKUP(M5525,'Hulpblad KAR-parser'!A:C,3,FALSE)="","",VLOOKUP(M5525,'Hulpblad KAR-parser'!A:C,3,FALSE))</f>
        <v>#N/A</v>
      </c>
      <c r="P5525" s="136" t="str">
        <f>IF(CONCATENATE(C5525,D5525)="","",VLOOKUP(CONCATENATE(C5525,D5525),Karakteristieken!AQ:AQ,1,FALSE))</f>
        <v/>
      </c>
    </row>
    <row r="5526" spans="1:16" x14ac:dyDescent="0.25">
      <c r="A5526" s="59">
        <v>200111161</v>
      </c>
      <c r="B5526" s="59">
        <v>200099501</v>
      </c>
      <c r="C5526" s="59" t="s">
        <v>5733</v>
      </c>
      <c r="D5526" s="59" t="s">
        <v>397</v>
      </c>
      <c r="E5526" s="60" t="s">
        <v>5736</v>
      </c>
      <c r="F5526" s="60"/>
      <c r="G5526" s="60"/>
      <c r="H5526" s="60"/>
      <c r="I5526" s="59">
        <f t="shared" si="90"/>
        <v>25</v>
      </c>
      <c r="J5526" s="59" t="s">
        <v>1613</v>
      </c>
      <c r="K5526" s="61"/>
      <c r="L5526" s="62" t="s">
        <v>6737</v>
      </c>
      <c r="M5526" s="62" t="s">
        <v>5736</v>
      </c>
      <c r="N5526" s="72" t="str">
        <f>VLOOKUP(M5526,'Hulpblad KAR-parser'!A:C,2,FALSE)</f>
        <v>Soort weeralarm</v>
      </c>
      <c r="O5526" s="72" t="str">
        <f>IF(VLOOKUP(M5526,'Hulpblad KAR-parser'!A:C,3,FALSE)="","",VLOOKUP(M5526,'Hulpblad KAR-parser'!A:C,3,FALSE))</f>
        <v>Gladheid</v>
      </c>
      <c r="P5526" s="136" t="str">
        <f>IF(CONCATENATE(C5526,D5526)="","",VLOOKUP(CONCATENATE(C5526,D5526),Karakteristieken!AQ:AQ,1,FALSE))</f>
        <v>Soort weeralarmGladheid</v>
      </c>
    </row>
    <row r="5527" spans="1:16" x14ac:dyDescent="0.25">
      <c r="A5527" s="59"/>
      <c r="B5527" s="59"/>
      <c r="C5527" s="59"/>
      <c r="D5527" s="59"/>
      <c r="E5527" s="60" t="s">
        <v>11394</v>
      </c>
      <c r="F5527" s="60"/>
      <c r="G5527" s="60" t="s">
        <v>5736</v>
      </c>
      <c r="H5527" s="60"/>
      <c r="I5527" s="59">
        <f t="shared" si="90"/>
        <v>5</v>
      </c>
      <c r="J5527" s="59" t="s">
        <v>1561</v>
      </c>
      <c r="K5527" s="61"/>
      <c r="L5527" s="62" t="s">
        <v>6737</v>
      </c>
      <c r="M5527" s="62" t="s">
        <v>5736</v>
      </c>
      <c r="N5527" s="72" t="str">
        <f>VLOOKUP(M5527,'Hulpblad KAR-parser'!A:C,2,FALSE)</f>
        <v>Soort weeralarm</v>
      </c>
      <c r="O5527" s="72" t="str">
        <f>IF(VLOOKUP(M5527,'Hulpblad KAR-parser'!A:C,3,FALSE)="","",VLOOKUP(M5527,'Hulpblad KAR-parser'!A:C,3,FALSE))</f>
        <v>Gladheid</v>
      </c>
      <c r="P5527" s="136" t="str">
        <f>IF(CONCATENATE(C5527,D5527)="","",VLOOKUP(CONCATENATE(C5527,D5527),Karakteristieken!AQ:AQ,1,FALSE))</f>
        <v/>
      </c>
    </row>
    <row r="5528" spans="1:16" x14ac:dyDescent="0.25">
      <c r="A5528" s="59">
        <v>200111162</v>
      </c>
      <c r="B5528" s="59">
        <v>200099502</v>
      </c>
      <c r="C5528" s="59" t="s">
        <v>5733</v>
      </c>
      <c r="D5528" s="59" t="s">
        <v>5737</v>
      </c>
      <c r="E5528" s="60" t="s">
        <v>5739</v>
      </c>
      <c r="F5528" s="60"/>
      <c r="G5528" s="60"/>
      <c r="H5528" s="60"/>
      <c r="I5528" s="59">
        <f t="shared" si="90"/>
        <v>22</v>
      </c>
      <c r="J5528" s="59" t="s">
        <v>1613</v>
      </c>
      <c r="K5528" s="61"/>
      <c r="L5528" s="62" t="s">
        <v>6737</v>
      </c>
      <c r="M5528" s="62" t="s">
        <v>5739</v>
      </c>
      <c r="N5528" s="72" t="str">
        <f>VLOOKUP(M5528,'Hulpblad KAR-parser'!A:C,2,FALSE)</f>
        <v>Soort weeralarm</v>
      </c>
      <c r="O5528" s="72" t="str">
        <f>IF(VLOOKUP(M5528,'Hulpblad KAR-parser'!A:C,3,FALSE)="","",VLOOKUP(M5528,'Hulpblad KAR-parser'!A:C,3,FALSE))</f>
        <v>Hitte</v>
      </c>
      <c r="P5528" s="136" t="str">
        <f>IF(CONCATENATE(C5528,D5528)="","",VLOOKUP(CONCATENATE(C5528,D5528),Karakteristieken!AQ:AQ,1,FALSE))</f>
        <v>Soort weeralarmHitte</v>
      </c>
    </row>
    <row r="5529" spans="1:16" x14ac:dyDescent="0.25">
      <c r="A5529" s="59"/>
      <c r="B5529" s="59"/>
      <c r="C5529" s="59"/>
      <c r="D5529" s="59"/>
      <c r="E5529" s="60" t="s">
        <v>11395</v>
      </c>
      <c r="F5529" s="60"/>
      <c r="G5529" s="60" t="s">
        <v>5739</v>
      </c>
      <c r="H5529" s="60"/>
      <c r="I5529" s="59">
        <f t="shared" si="90"/>
        <v>6</v>
      </c>
      <c r="J5529" s="59" t="s">
        <v>1561</v>
      </c>
      <c r="K5529" s="61"/>
      <c r="L5529" s="62" t="s">
        <v>6737</v>
      </c>
      <c r="M5529" s="62" t="s">
        <v>5739</v>
      </c>
      <c r="N5529" s="72" t="str">
        <f>VLOOKUP(M5529,'Hulpblad KAR-parser'!A:C,2,FALSE)</f>
        <v>Soort weeralarm</v>
      </c>
      <c r="O5529" s="72" t="str">
        <f>IF(VLOOKUP(M5529,'Hulpblad KAR-parser'!A:C,3,FALSE)="","",VLOOKUP(M5529,'Hulpblad KAR-parser'!A:C,3,FALSE))</f>
        <v>Hitte</v>
      </c>
      <c r="P5529" s="136" t="str">
        <f>IF(CONCATENATE(C5529,D5529)="","",VLOOKUP(CONCATENATE(C5529,D5529),Karakteristieken!AQ:AQ,1,FALSE))</f>
        <v/>
      </c>
    </row>
    <row r="5530" spans="1:16" x14ac:dyDescent="0.25">
      <c r="A5530" s="59">
        <v>200111163</v>
      </c>
      <c r="B5530" s="59">
        <v>200099503</v>
      </c>
      <c r="C5530" s="59" t="s">
        <v>5733</v>
      </c>
      <c r="D5530" s="59" t="s">
        <v>5743</v>
      </c>
      <c r="E5530" s="60" t="s">
        <v>5745</v>
      </c>
      <c r="F5530" s="60"/>
      <c r="G5530" s="60"/>
      <c r="H5530" s="60"/>
      <c r="I5530" s="59">
        <f t="shared" si="90"/>
        <v>22</v>
      </c>
      <c r="J5530" s="59" t="s">
        <v>1613</v>
      </c>
      <c r="K5530" s="61"/>
      <c r="L5530" s="62" t="s">
        <v>6737</v>
      </c>
      <c r="M5530" s="62" t="s">
        <v>5745</v>
      </c>
      <c r="N5530" s="72" t="str">
        <f>VLOOKUP(M5530,'Hulpblad KAR-parser'!A:C,2,FALSE)</f>
        <v>Soort weeralarm</v>
      </c>
      <c r="O5530" s="72" t="str">
        <f>IF(VLOOKUP(M5530,'Hulpblad KAR-parser'!A:C,3,FALSE)="","",VLOOKUP(M5530,'Hulpblad KAR-parser'!A:C,3,FALSE))</f>
        <v>Koude</v>
      </c>
      <c r="P5530" s="136" t="str">
        <f>IF(CONCATENATE(C5530,D5530)="","",VLOOKUP(CONCATENATE(C5530,D5530),Karakteristieken!AQ:AQ,1,FALSE))</f>
        <v>Soort weeralarmKoude</v>
      </c>
    </row>
    <row r="5531" spans="1:16" x14ac:dyDescent="0.25">
      <c r="A5531" s="59"/>
      <c r="B5531" s="59"/>
      <c r="C5531" s="59"/>
      <c r="D5531" s="59"/>
      <c r="E5531" s="60" t="s">
        <v>11396</v>
      </c>
      <c r="F5531" s="60"/>
      <c r="G5531" s="60" t="s">
        <v>5745</v>
      </c>
      <c r="H5531" s="60"/>
      <c r="I5531" s="59">
        <f t="shared" si="90"/>
        <v>6</v>
      </c>
      <c r="J5531" s="59" t="s">
        <v>1561</v>
      </c>
      <c r="K5531" s="61"/>
      <c r="L5531" s="62" t="s">
        <v>6737</v>
      </c>
      <c r="M5531" s="62" t="s">
        <v>5745</v>
      </c>
      <c r="N5531" s="72" t="str">
        <f>VLOOKUP(M5531,'Hulpblad KAR-parser'!A:C,2,FALSE)</f>
        <v>Soort weeralarm</v>
      </c>
      <c r="O5531" s="72" t="str">
        <f>IF(VLOOKUP(M5531,'Hulpblad KAR-parser'!A:C,3,FALSE)="","",VLOOKUP(M5531,'Hulpblad KAR-parser'!A:C,3,FALSE))</f>
        <v>Koude</v>
      </c>
      <c r="P5531" s="136" t="str">
        <f>IF(CONCATENATE(C5531,D5531)="","",VLOOKUP(CONCATENATE(C5531,D5531),Karakteristieken!AQ:AQ,1,FALSE))</f>
        <v/>
      </c>
    </row>
    <row r="5532" spans="1:16" x14ac:dyDescent="0.25">
      <c r="A5532" s="59">
        <v>200111164</v>
      </c>
      <c r="B5532" s="59">
        <v>200099504</v>
      </c>
      <c r="C5532" s="59" t="s">
        <v>5733</v>
      </c>
      <c r="D5532" s="59" t="s">
        <v>5740</v>
      </c>
      <c r="E5532" s="60" t="s">
        <v>5742</v>
      </c>
      <c r="F5532" s="60"/>
      <c r="G5532" s="60"/>
      <c r="H5532" s="60"/>
      <c r="I5532" s="59">
        <f t="shared" si="90"/>
        <v>21</v>
      </c>
      <c r="J5532" s="59" t="s">
        <v>1613</v>
      </c>
      <c r="K5532" s="61"/>
      <c r="L5532" s="62" t="s">
        <v>6737</v>
      </c>
      <c r="M5532" s="62" t="s">
        <v>5742</v>
      </c>
      <c r="N5532" s="72" t="str">
        <f>VLOOKUP(M5532,'Hulpblad KAR-parser'!A:C,2,FALSE)</f>
        <v>Soort weeralarm</v>
      </c>
      <c r="O5532" s="72" t="str">
        <f>IF(VLOOKUP(M5532,'Hulpblad KAR-parser'!A:C,3,FALSE)="","",VLOOKUP(M5532,'Hulpblad KAR-parser'!A:C,3,FALSE))</f>
        <v>Mist</v>
      </c>
      <c r="P5532" s="136" t="str">
        <f>IF(CONCATENATE(C5532,D5532)="","",VLOOKUP(CONCATENATE(C5532,D5532),Karakteristieken!AQ:AQ,1,FALSE))</f>
        <v>Soort weeralarmMist</v>
      </c>
    </row>
    <row r="5533" spans="1:16" x14ac:dyDescent="0.25">
      <c r="A5533" s="59"/>
      <c r="B5533" s="59"/>
      <c r="C5533" s="59"/>
      <c r="D5533" s="59"/>
      <c r="E5533" s="60" t="s">
        <v>11397</v>
      </c>
      <c r="F5533" s="60"/>
      <c r="G5533" s="60" t="s">
        <v>5742</v>
      </c>
      <c r="H5533" s="60"/>
      <c r="I5533" s="59">
        <f t="shared" si="90"/>
        <v>5</v>
      </c>
      <c r="J5533" s="59" t="s">
        <v>1561</v>
      </c>
      <c r="K5533" s="61"/>
      <c r="L5533" s="62" t="s">
        <v>6737</v>
      </c>
      <c r="M5533" s="62" t="s">
        <v>5742</v>
      </c>
      <c r="N5533" s="72" t="str">
        <f>VLOOKUP(M5533,'Hulpblad KAR-parser'!A:C,2,FALSE)</f>
        <v>Soort weeralarm</v>
      </c>
      <c r="O5533" s="72" t="str">
        <f>IF(VLOOKUP(M5533,'Hulpblad KAR-parser'!A:C,3,FALSE)="","",VLOOKUP(M5533,'Hulpblad KAR-parser'!A:C,3,FALSE))</f>
        <v>Mist</v>
      </c>
      <c r="P5533" s="136" t="str">
        <f>IF(CONCATENATE(C5533,D5533)="","",VLOOKUP(CONCATENATE(C5533,D5533),Karakteristieken!AQ:AQ,1,FALSE))</f>
        <v/>
      </c>
    </row>
    <row r="5534" spans="1:16" x14ac:dyDescent="0.25">
      <c r="A5534" s="59">
        <v>200111165</v>
      </c>
      <c r="B5534" s="59">
        <v>200099505</v>
      </c>
      <c r="C5534" s="59" t="s">
        <v>5733</v>
      </c>
      <c r="D5534" s="59" t="s">
        <v>5746</v>
      </c>
      <c r="E5534" s="60" t="s">
        <v>5748</v>
      </c>
      <c r="F5534" s="60"/>
      <c r="G5534" s="60"/>
      <c r="H5534" s="60"/>
      <c r="I5534" s="59">
        <f t="shared" si="90"/>
        <v>23</v>
      </c>
      <c r="J5534" s="59" t="s">
        <v>1613</v>
      </c>
      <c r="K5534" s="61"/>
      <c r="L5534" s="62" t="s">
        <v>6737</v>
      </c>
      <c r="M5534" s="62" t="s">
        <v>5748</v>
      </c>
      <c r="N5534" s="72" t="str">
        <f>VLOOKUP(M5534,'Hulpblad KAR-parser'!A:C,2,FALSE)</f>
        <v>Soort weeralarm</v>
      </c>
      <c r="O5534" s="72" t="str">
        <f>IF(VLOOKUP(M5534,'Hulpblad KAR-parser'!A:C,3,FALSE)="","",VLOOKUP(M5534,'Hulpblad KAR-parser'!A:C,3,FALSE))</f>
        <v>Onweer</v>
      </c>
      <c r="P5534" s="136" t="str">
        <f>IF(CONCATENATE(C5534,D5534)="","",VLOOKUP(CONCATENATE(C5534,D5534),Karakteristieken!AQ:AQ,1,FALSE))</f>
        <v>Soort weeralarmOnweer</v>
      </c>
    </row>
    <row r="5535" spans="1:16" x14ac:dyDescent="0.25">
      <c r="A5535" s="59"/>
      <c r="B5535" s="59"/>
      <c r="C5535" s="59"/>
      <c r="D5535" s="59"/>
      <c r="E5535" s="60" t="s">
        <v>11398</v>
      </c>
      <c r="F5535" s="60"/>
      <c r="G5535" s="60" t="s">
        <v>5748</v>
      </c>
      <c r="H5535" s="60"/>
      <c r="I5535" s="59">
        <f t="shared" si="90"/>
        <v>7</v>
      </c>
      <c r="J5535" s="59" t="s">
        <v>1561</v>
      </c>
      <c r="K5535" s="61"/>
      <c r="L5535" s="62" t="s">
        <v>6737</v>
      </c>
      <c r="M5535" s="62" t="s">
        <v>5748</v>
      </c>
      <c r="N5535" s="72" t="str">
        <f>VLOOKUP(M5535,'Hulpblad KAR-parser'!A:C,2,FALSE)</f>
        <v>Soort weeralarm</v>
      </c>
      <c r="O5535" s="72" t="str">
        <f>IF(VLOOKUP(M5535,'Hulpblad KAR-parser'!A:C,3,FALSE)="","",VLOOKUP(M5535,'Hulpblad KAR-parser'!A:C,3,FALSE))</f>
        <v>Onweer</v>
      </c>
      <c r="P5535" s="136" t="str">
        <f>IF(CONCATENATE(C5535,D5535)="","",VLOOKUP(CONCATENATE(C5535,D5535),Karakteristieken!AQ:AQ,1,FALSE))</f>
        <v/>
      </c>
    </row>
    <row r="5536" spans="1:16" x14ac:dyDescent="0.25">
      <c r="A5536" s="59">
        <v>200111166</v>
      </c>
      <c r="B5536" s="59">
        <v>200099506</v>
      </c>
      <c r="C5536" s="59" t="s">
        <v>5733</v>
      </c>
      <c r="D5536" s="59" t="s">
        <v>5749</v>
      </c>
      <c r="E5536" s="60" t="s">
        <v>5751</v>
      </c>
      <c r="F5536" s="60"/>
      <c r="G5536" s="60"/>
      <c r="H5536" s="60"/>
      <c r="I5536" s="59">
        <f t="shared" si="90"/>
        <v>22</v>
      </c>
      <c r="J5536" s="59" t="s">
        <v>1613</v>
      </c>
      <c r="K5536" s="61"/>
      <c r="L5536" s="62" t="s">
        <v>6737</v>
      </c>
      <c r="M5536" s="62" t="s">
        <v>5751</v>
      </c>
      <c r="N5536" s="72" t="str">
        <f>VLOOKUP(M5536,'Hulpblad KAR-parser'!A:C,2,FALSE)</f>
        <v>Soort weeralarm</v>
      </c>
      <c r="O5536" s="72" t="str">
        <f>IF(VLOOKUP(M5536,'Hulpblad KAR-parser'!A:C,3,FALSE)="","",VLOOKUP(M5536,'Hulpblad KAR-parser'!A:C,3,FALSE))</f>
        <v>Regen</v>
      </c>
      <c r="P5536" s="136" t="str">
        <f>IF(CONCATENATE(C5536,D5536)="","",VLOOKUP(CONCATENATE(C5536,D5536),Karakteristieken!AQ:AQ,1,FALSE))</f>
        <v>Soort weeralarmRegen</v>
      </c>
    </row>
    <row r="5537" spans="1:16" x14ac:dyDescent="0.25">
      <c r="A5537" s="59"/>
      <c r="B5537" s="59"/>
      <c r="C5537" s="59"/>
      <c r="D5537" s="59"/>
      <c r="E5537" s="60" t="s">
        <v>11399</v>
      </c>
      <c r="F5537" s="60"/>
      <c r="G5537" s="60" t="s">
        <v>5751</v>
      </c>
      <c r="H5537" s="60"/>
      <c r="I5537" s="59">
        <f t="shared" si="90"/>
        <v>6</v>
      </c>
      <c r="J5537" s="59" t="s">
        <v>1561</v>
      </c>
      <c r="K5537" s="61"/>
      <c r="L5537" s="62" t="s">
        <v>6737</v>
      </c>
      <c r="M5537" s="62" t="s">
        <v>5751</v>
      </c>
      <c r="N5537" s="72" t="str">
        <f>VLOOKUP(M5537,'Hulpblad KAR-parser'!A:C,2,FALSE)</f>
        <v>Soort weeralarm</v>
      </c>
      <c r="O5537" s="72" t="str">
        <f>IF(VLOOKUP(M5537,'Hulpblad KAR-parser'!A:C,3,FALSE)="","",VLOOKUP(M5537,'Hulpblad KAR-parser'!A:C,3,FALSE))</f>
        <v>Regen</v>
      </c>
      <c r="P5537" s="136" t="str">
        <f>IF(CONCATENATE(C5537,D5537)="","",VLOOKUP(CONCATENATE(C5537,D5537),Karakteristieken!AQ:AQ,1,FALSE))</f>
        <v/>
      </c>
    </row>
    <row r="5538" spans="1:16" x14ac:dyDescent="0.25">
      <c r="A5538" s="59">
        <v>200111167</v>
      </c>
      <c r="B5538" s="59">
        <v>200099507</v>
      </c>
      <c r="C5538" s="59" t="s">
        <v>5733</v>
      </c>
      <c r="D5538" s="59" t="s">
        <v>5752</v>
      </c>
      <c r="E5538" s="60" t="s">
        <v>5754</v>
      </c>
      <c r="F5538" s="60"/>
      <c r="G5538" s="60"/>
      <c r="H5538" s="60"/>
      <c r="I5538" s="59">
        <f t="shared" si="90"/>
        <v>23</v>
      </c>
      <c r="J5538" s="59" t="s">
        <v>1613</v>
      </c>
      <c r="K5538" s="61"/>
      <c r="L5538" s="62" t="s">
        <v>6737</v>
      </c>
      <c r="M5538" s="62" t="s">
        <v>5754</v>
      </c>
      <c r="N5538" s="72" t="str">
        <f>VLOOKUP(M5538,'Hulpblad KAR-parser'!A:C,2,FALSE)</f>
        <v>Soort weeralarm</v>
      </c>
      <c r="O5538" s="72" t="str">
        <f>IF(VLOOKUP(M5538,'Hulpblad KAR-parser'!A:C,3,FALSE)="","",VLOOKUP(M5538,'Hulpblad KAR-parser'!A:C,3,FALSE))</f>
        <v>Sneeuw</v>
      </c>
      <c r="P5538" s="136" t="str">
        <f>IF(CONCATENATE(C5538,D5538)="","",VLOOKUP(CONCATENATE(C5538,D5538),Karakteristieken!AQ:AQ,1,FALSE))</f>
        <v>Soort weeralarmSneeuw</v>
      </c>
    </row>
    <row r="5539" spans="1:16" x14ac:dyDescent="0.25">
      <c r="A5539" s="59"/>
      <c r="B5539" s="59"/>
      <c r="C5539" s="59"/>
      <c r="D5539" s="59"/>
      <c r="E5539" s="60" t="s">
        <v>11400</v>
      </c>
      <c r="F5539" s="60"/>
      <c r="G5539" s="60" t="s">
        <v>5754</v>
      </c>
      <c r="H5539" s="60"/>
      <c r="I5539" s="59">
        <f t="shared" si="90"/>
        <v>7</v>
      </c>
      <c r="J5539" s="59" t="s">
        <v>1561</v>
      </c>
      <c r="K5539" s="61"/>
      <c r="L5539" s="62" t="s">
        <v>6737</v>
      </c>
      <c r="M5539" s="62" t="s">
        <v>5754</v>
      </c>
      <c r="N5539" s="72" t="str">
        <f>VLOOKUP(M5539,'Hulpblad KAR-parser'!A:C,2,FALSE)</f>
        <v>Soort weeralarm</v>
      </c>
      <c r="O5539" s="72" t="str">
        <f>IF(VLOOKUP(M5539,'Hulpblad KAR-parser'!A:C,3,FALSE)="","",VLOOKUP(M5539,'Hulpblad KAR-parser'!A:C,3,FALSE))</f>
        <v>Sneeuw</v>
      </c>
      <c r="P5539" s="136" t="str">
        <f>IF(CONCATENATE(C5539,D5539)="","",VLOOKUP(CONCATENATE(C5539,D5539),Karakteristieken!AQ:AQ,1,FALSE))</f>
        <v/>
      </c>
    </row>
    <row r="5540" spans="1:16" x14ac:dyDescent="0.25">
      <c r="A5540" s="59">
        <v>200111168</v>
      </c>
      <c r="B5540" s="59">
        <v>200099508</v>
      </c>
      <c r="C5540" s="59" t="s">
        <v>5733</v>
      </c>
      <c r="D5540" s="59" t="s">
        <v>5755</v>
      </c>
      <c r="E5540" s="60" t="s">
        <v>5757</v>
      </c>
      <c r="F5540" s="60"/>
      <c r="G5540" s="60"/>
      <c r="H5540" s="60"/>
      <c r="I5540" s="59">
        <f t="shared" si="90"/>
        <v>28</v>
      </c>
      <c r="J5540" s="59" t="s">
        <v>1613</v>
      </c>
      <c r="K5540" s="61"/>
      <c r="L5540" s="62" t="s">
        <v>6737</v>
      </c>
      <c r="M5540" s="62" t="s">
        <v>5757</v>
      </c>
      <c r="N5540" s="72" t="str">
        <f>VLOOKUP(M5540,'Hulpblad KAR-parser'!A:C,2,FALSE)</f>
        <v>Soort weeralarm</v>
      </c>
      <c r="O5540" s="72" t="str">
        <f>IF(VLOOKUP(M5540,'Hulpblad KAR-parser'!A:C,3,FALSE)="","",VLOOKUP(M5540,'Hulpblad KAR-parser'!A:C,3,FALSE))</f>
        <v>Water-/Windhozen</v>
      </c>
      <c r="P5540" s="136" t="str">
        <f>IF(CONCATENATE(C5540,D5540)="","",VLOOKUP(CONCATENATE(C5540,D5540),Karakteristieken!AQ:AQ,1,FALSE))</f>
        <v>Soort weeralarmWater-/Windhozen</v>
      </c>
    </row>
    <row r="5541" spans="1:16" x14ac:dyDescent="0.25">
      <c r="A5541" s="59"/>
      <c r="B5541" s="59"/>
      <c r="C5541" s="59"/>
      <c r="D5541" s="59"/>
      <c r="E5541" s="60" t="s">
        <v>11401</v>
      </c>
      <c r="F5541" s="60"/>
      <c r="G5541" s="60" t="s">
        <v>5757</v>
      </c>
      <c r="H5541" s="60"/>
      <c r="I5541" s="59">
        <f t="shared" si="90"/>
        <v>7</v>
      </c>
      <c r="J5541" s="59" t="s">
        <v>1561</v>
      </c>
      <c r="K5541" s="61"/>
      <c r="L5541" s="62" t="s">
        <v>6737</v>
      </c>
      <c r="M5541" s="62" t="s">
        <v>5757</v>
      </c>
      <c r="N5541" s="72" t="str">
        <f>VLOOKUP(M5541,'Hulpblad KAR-parser'!A:C,2,FALSE)</f>
        <v>Soort weeralarm</v>
      </c>
      <c r="O5541" s="72" t="str">
        <f>IF(VLOOKUP(M5541,'Hulpblad KAR-parser'!A:C,3,FALSE)="","",VLOOKUP(M5541,'Hulpblad KAR-parser'!A:C,3,FALSE))</f>
        <v>Water-/Windhozen</v>
      </c>
      <c r="P5541" s="136" t="str">
        <f>IF(CONCATENATE(C5541,D5541)="","",VLOOKUP(CONCATENATE(C5541,D5541),Karakteristieken!AQ:AQ,1,FALSE))</f>
        <v/>
      </c>
    </row>
    <row r="5542" spans="1:16" x14ac:dyDescent="0.25">
      <c r="A5542" s="59">
        <v>200111169</v>
      </c>
      <c r="B5542" s="59">
        <v>200099509</v>
      </c>
      <c r="C5542" s="59" t="s">
        <v>5733</v>
      </c>
      <c r="D5542" s="59" t="s">
        <v>5758</v>
      </c>
      <c r="E5542" s="60" t="s">
        <v>5760</v>
      </c>
      <c r="F5542" s="60"/>
      <c r="G5542" s="60"/>
      <c r="H5542" s="60"/>
      <c r="I5542" s="59">
        <f t="shared" si="90"/>
        <v>21</v>
      </c>
      <c r="J5542" s="59" t="s">
        <v>1613</v>
      </c>
      <c r="K5542" s="61"/>
      <c r="L5542" s="62" t="s">
        <v>6737</v>
      </c>
      <c r="M5542" s="62" t="s">
        <v>5760</v>
      </c>
      <c r="N5542" s="72" t="str">
        <f>VLOOKUP(M5542,'Hulpblad KAR-parser'!A:C,2,FALSE)</f>
        <v>Soort weeralarm</v>
      </c>
      <c r="O5542" s="72" t="str">
        <f>IF(VLOOKUP(M5542,'Hulpblad KAR-parser'!A:C,3,FALSE)="","",VLOOKUP(M5542,'Hulpblad KAR-parser'!A:C,3,FALSE))</f>
        <v>Wind</v>
      </c>
      <c r="P5542" s="136" t="str">
        <f>IF(CONCATENATE(C5542,D5542)="","",VLOOKUP(CONCATENATE(C5542,D5542),Karakteristieken!AQ:AQ,1,FALSE))</f>
        <v>Soort weeralarmWind</v>
      </c>
    </row>
    <row r="5543" spans="1:16" x14ac:dyDescent="0.25">
      <c r="A5543" s="59"/>
      <c r="B5543" s="59"/>
      <c r="C5543" s="59"/>
      <c r="D5543" s="59"/>
      <c r="E5543" s="60" t="s">
        <v>11402</v>
      </c>
      <c r="F5543" s="60"/>
      <c r="G5543" s="60" t="s">
        <v>5760</v>
      </c>
      <c r="H5543" s="60"/>
      <c r="I5543" s="59">
        <f t="shared" si="90"/>
        <v>5</v>
      </c>
      <c r="J5543" s="59" t="s">
        <v>1561</v>
      </c>
      <c r="K5543" s="61"/>
      <c r="L5543" s="62" t="s">
        <v>6737</v>
      </c>
      <c r="M5543" s="62" t="s">
        <v>5760</v>
      </c>
      <c r="N5543" s="72" t="str">
        <f>VLOOKUP(M5543,'Hulpblad KAR-parser'!A:C,2,FALSE)</f>
        <v>Soort weeralarm</v>
      </c>
      <c r="O5543" s="72" t="str">
        <f>IF(VLOOKUP(M5543,'Hulpblad KAR-parser'!A:C,3,FALSE)="","",VLOOKUP(M5543,'Hulpblad KAR-parser'!A:C,3,FALSE))</f>
        <v>Wind</v>
      </c>
      <c r="P5543" s="136" t="str">
        <f>IF(CONCATENATE(C5543,D5543)="","",VLOOKUP(CONCATENATE(C5543,D5543),Karakteristieken!AQ:AQ,1,FALSE))</f>
        <v/>
      </c>
    </row>
    <row r="5544" spans="1:16" x14ac:dyDescent="0.25">
      <c r="A5544" s="67">
        <v>200111170</v>
      </c>
      <c r="B5544" s="67">
        <v>200099510</v>
      </c>
      <c r="C5544" s="67" t="s">
        <v>5761</v>
      </c>
      <c r="D5544" s="67"/>
      <c r="E5544" s="68" t="s">
        <v>6703</v>
      </c>
      <c r="F5544" s="68"/>
      <c r="G5544" s="68"/>
      <c r="H5544" s="68"/>
      <c r="I5544" s="67">
        <f t="shared" si="90"/>
        <v>13</v>
      </c>
      <c r="J5544" s="67" t="s">
        <v>1613</v>
      </c>
      <c r="K5544" s="91" t="s">
        <v>12550</v>
      </c>
      <c r="L5544" s="62" t="s">
        <v>6737</v>
      </c>
      <c r="M5544" s="62" t="s">
        <v>6703</v>
      </c>
      <c r="N5544" s="72" t="e">
        <f>VLOOKUP(M5544,'Hulpblad KAR-parser'!A:C,2,FALSE)</f>
        <v>#N/A</v>
      </c>
      <c r="O5544" s="72" t="e">
        <f>IF(VLOOKUP(M5544,'Hulpblad KAR-parser'!A:C,3,FALSE)="","",VLOOKUP(M5544,'Hulpblad KAR-parser'!A:C,3,FALSE))</f>
        <v>#N/A</v>
      </c>
      <c r="P5544" s="136" t="e">
        <f>IF(CONCATENATE(C5544,D5544)="","",VLOOKUP(CONCATENATE(C5544,D5544),Karakteristieken!AQ:AQ,1,FALSE))</f>
        <v>#N/A</v>
      </c>
    </row>
    <row r="5545" spans="1:16" x14ac:dyDescent="0.25">
      <c r="A5545" s="67"/>
      <c r="B5545" s="67"/>
      <c r="C5545" s="67"/>
      <c r="D5545" s="67"/>
      <c r="E5545" s="68" t="s">
        <v>11454</v>
      </c>
      <c r="F5545" s="68"/>
      <c r="G5545" s="68" t="s">
        <v>6703</v>
      </c>
      <c r="H5545" s="68"/>
      <c r="I5545" s="67">
        <f t="shared" si="90"/>
        <v>6</v>
      </c>
      <c r="J5545" s="67" t="s">
        <v>1561</v>
      </c>
      <c r="K5545" s="91" t="s">
        <v>12550</v>
      </c>
      <c r="L5545" s="62" t="s">
        <v>6737</v>
      </c>
      <c r="M5545" s="62" t="s">
        <v>6703</v>
      </c>
      <c r="N5545" s="72" t="e">
        <f>VLOOKUP(M5545,'Hulpblad KAR-parser'!A:C,2,FALSE)</f>
        <v>#N/A</v>
      </c>
      <c r="O5545" s="72" t="e">
        <f>IF(VLOOKUP(M5545,'Hulpblad KAR-parser'!A:C,3,FALSE)="","",VLOOKUP(M5545,'Hulpblad KAR-parser'!A:C,3,FALSE))</f>
        <v>#N/A</v>
      </c>
      <c r="P5545" s="136" t="str">
        <f>IF(CONCATENATE(C5545,D5545)="","",VLOOKUP(CONCATENATE(C5545,D5545),Karakteristieken!AQ:AQ,1,FALSE))</f>
        <v/>
      </c>
    </row>
    <row r="5546" spans="1:16" x14ac:dyDescent="0.25">
      <c r="A5546" s="59">
        <v>200111171</v>
      </c>
      <c r="B5546" s="59">
        <v>200099511</v>
      </c>
      <c r="C5546" s="59" t="s">
        <v>5761</v>
      </c>
      <c r="D5546" s="59" t="s">
        <v>5762</v>
      </c>
      <c r="E5546" s="60" t="s">
        <v>5765</v>
      </c>
      <c r="F5546" s="60"/>
      <c r="G5546" s="60"/>
      <c r="H5546" s="60"/>
      <c r="I5546" s="59">
        <f t="shared" si="90"/>
        <v>27</v>
      </c>
      <c r="J5546" s="59" t="s">
        <v>1613</v>
      </c>
      <c r="K5546" s="61"/>
      <c r="L5546" s="62" t="s">
        <v>6737</v>
      </c>
      <c r="M5546" s="62" t="s">
        <v>5765</v>
      </c>
      <c r="N5546" s="72" t="str">
        <f>VLOOKUP(M5546,'Hulpblad KAR-parser'!A:C,2,FALSE)</f>
        <v>Soort woning</v>
      </c>
      <c r="O5546" s="72" t="str">
        <f>IF(VLOOKUP(M5546,'Hulpblad KAR-parser'!A:C,3,FALSE)="","",VLOOKUP(M5546,'Hulpblad KAR-parser'!A:C,3,FALSE))</f>
        <v>Aanleunwoning</v>
      </c>
      <c r="P5546" s="136" t="str">
        <f>IF(CONCATENATE(C5546,D5546)="","",VLOOKUP(CONCATENATE(C5546,D5546),Karakteristieken!AQ:AQ,1,FALSE))</f>
        <v>Soort woningAanleunwoning</v>
      </c>
    </row>
    <row r="5547" spans="1:16" x14ac:dyDescent="0.25">
      <c r="A5547" s="59"/>
      <c r="B5547" s="59"/>
      <c r="C5547" s="59"/>
      <c r="D5547" s="59"/>
      <c r="E5547" s="60" t="s">
        <v>11404</v>
      </c>
      <c r="F5547" s="60"/>
      <c r="G5547" s="60" t="s">
        <v>5765</v>
      </c>
      <c r="H5547" s="60"/>
      <c r="I5547" s="59">
        <f t="shared" si="90"/>
        <v>6</v>
      </c>
      <c r="J5547" s="59" t="s">
        <v>1561</v>
      </c>
      <c r="K5547" s="61"/>
      <c r="L5547" s="62" t="s">
        <v>6737</v>
      </c>
      <c r="M5547" s="62" t="s">
        <v>5765</v>
      </c>
      <c r="N5547" s="72" t="str">
        <f>VLOOKUP(M5547,'Hulpblad KAR-parser'!A:C,2,FALSE)</f>
        <v>Soort woning</v>
      </c>
      <c r="O5547" s="72" t="str">
        <f>IF(VLOOKUP(M5547,'Hulpblad KAR-parser'!A:C,3,FALSE)="","",VLOOKUP(M5547,'Hulpblad KAR-parser'!A:C,3,FALSE))</f>
        <v>Aanleunwoning</v>
      </c>
      <c r="P5547" s="136" t="str">
        <f>IF(CONCATENATE(C5547,D5547)="","",VLOOKUP(CONCATENATE(C5547,D5547),Karakteristieken!AQ:AQ,1,FALSE))</f>
        <v/>
      </c>
    </row>
    <row r="5548" spans="1:16" x14ac:dyDescent="0.25">
      <c r="A5548" s="59">
        <v>200111172</v>
      </c>
      <c r="B5548" s="59">
        <v>200099512</v>
      </c>
      <c r="C5548" s="59" t="s">
        <v>5761</v>
      </c>
      <c r="D5548" s="59" t="s">
        <v>5766</v>
      </c>
      <c r="E5548" s="60" t="s">
        <v>5768</v>
      </c>
      <c r="F5548" s="60"/>
      <c r="G5548" s="60"/>
      <c r="H5548" s="60"/>
      <c r="I5548" s="59">
        <f t="shared" si="90"/>
        <v>25</v>
      </c>
      <c r="J5548" s="59" t="s">
        <v>1613</v>
      </c>
      <c r="K5548" s="61"/>
      <c r="L5548" s="62" t="s">
        <v>6737</v>
      </c>
      <c r="M5548" s="62" t="s">
        <v>5768</v>
      </c>
      <c r="N5548" s="72" t="str">
        <f>VLOOKUP(M5548,'Hulpblad KAR-parser'!A:C,2,FALSE)</f>
        <v>Soort woning</v>
      </c>
      <c r="O5548" s="72" t="str">
        <f>IF(VLOOKUP(M5548,'Hulpblad KAR-parser'!A:C,3,FALSE)="","",VLOOKUP(M5548,'Hulpblad KAR-parser'!A:C,3,FALSE))</f>
        <v>Appartement</v>
      </c>
      <c r="P5548" s="136" t="str">
        <f>IF(CONCATENATE(C5548,D5548)="","",VLOOKUP(CONCATENATE(C5548,D5548),Karakteristieken!AQ:AQ,1,FALSE))</f>
        <v>Soort woningAppartement</v>
      </c>
    </row>
    <row r="5549" spans="1:16" x14ac:dyDescent="0.25">
      <c r="A5549" s="59"/>
      <c r="B5549" s="59"/>
      <c r="C5549" s="59"/>
      <c r="D5549" s="59"/>
      <c r="E5549" s="60" t="s">
        <v>11405</v>
      </c>
      <c r="F5549" s="60"/>
      <c r="G5549" s="60" t="s">
        <v>5768</v>
      </c>
      <c r="H5549" s="60"/>
      <c r="I5549" s="59">
        <f t="shared" si="90"/>
        <v>12</v>
      </c>
      <c r="J5549" s="59" t="s">
        <v>1561</v>
      </c>
      <c r="K5549" s="61"/>
      <c r="L5549" s="62" t="s">
        <v>6737</v>
      </c>
      <c r="M5549" s="62" t="s">
        <v>5768</v>
      </c>
      <c r="N5549" s="72" t="str">
        <f>VLOOKUP(M5549,'Hulpblad KAR-parser'!A:C,2,FALSE)</f>
        <v>Soort woning</v>
      </c>
      <c r="O5549" s="72" t="str">
        <f>IF(VLOOKUP(M5549,'Hulpblad KAR-parser'!A:C,3,FALSE)="","",VLOOKUP(M5549,'Hulpblad KAR-parser'!A:C,3,FALSE))</f>
        <v>Appartement</v>
      </c>
      <c r="P5549" s="136" t="str">
        <f>IF(CONCATENATE(C5549,D5549)="","",VLOOKUP(CONCATENATE(C5549,D5549),Karakteristieken!AQ:AQ,1,FALSE))</f>
        <v/>
      </c>
    </row>
    <row r="5550" spans="1:16" x14ac:dyDescent="0.25">
      <c r="A5550" s="59"/>
      <c r="B5550" s="59"/>
      <c r="C5550" s="59"/>
      <c r="D5550" s="59"/>
      <c r="E5550" s="60" t="s">
        <v>11406</v>
      </c>
      <c r="F5550" s="60"/>
      <c r="G5550" s="60" t="s">
        <v>5768</v>
      </c>
      <c r="H5550" s="60"/>
      <c r="I5550" s="59">
        <f t="shared" ref="I5550:I5613" si="91">LEN(E5550)</f>
        <v>5</v>
      </c>
      <c r="J5550" s="59" t="s">
        <v>1561</v>
      </c>
      <c r="K5550" s="61"/>
      <c r="L5550" s="62" t="s">
        <v>6737</v>
      </c>
      <c r="M5550" s="62" t="s">
        <v>5768</v>
      </c>
      <c r="N5550" s="72" t="str">
        <f>VLOOKUP(M5550,'Hulpblad KAR-parser'!A:C,2,FALSE)</f>
        <v>Soort woning</v>
      </c>
      <c r="O5550" s="72" t="str">
        <f>IF(VLOOKUP(M5550,'Hulpblad KAR-parser'!A:C,3,FALSE)="","",VLOOKUP(M5550,'Hulpblad KAR-parser'!A:C,3,FALSE))</f>
        <v>Appartement</v>
      </c>
      <c r="P5550" s="136" t="str">
        <f>IF(CONCATENATE(C5550,D5550)="","",VLOOKUP(CONCATENATE(C5550,D5550),Karakteristieken!AQ:AQ,1,FALSE))</f>
        <v/>
      </c>
    </row>
    <row r="5551" spans="1:16" x14ac:dyDescent="0.25">
      <c r="A5551" s="59"/>
      <c r="B5551" s="59"/>
      <c r="C5551" s="59"/>
      <c r="D5551" s="59"/>
      <c r="E5551" s="60" t="s">
        <v>11407</v>
      </c>
      <c r="F5551" s="60"/>
      <c r="G5551" s="60" t="s">
        <v>5768</v>
      </c>
      <c r="H5551" s="60"/>
      <c r="I5551" s="59">
        <f t="shared" si="91"/>
        <v>6</v>
      </c>
      <c r="J5551" s="59" t="s">
        <v>1561</v>
      </c>
      <c r="K5551" s="61"/>
      <c r="L5551" s="62" t="s">
        <v>6737</v>
      </c>
      <c r="M5551" s="62" t="s">
        <v>5768</v>
      </c>
      <c r="N5551" s="72" t="str">
        <f>VLOOKUP(M5551,'Hulpblad KAR-parser'!A:C,2,FALSE)</f>
        <v>Soort woning</v>
      </c>
      <c r="O5551" s="72" t="str">
        <f>IF(VLOOKUP(M5551,'Hulpblad KAR-parser'!A:C,3,FALSE)="","",VLOOKUP(M5551,'Hulpblad KAR-parser'!A:C,3,FALSE))</f>
        <v>Appartement</v>
      </c>
      <c r="P5551" s="136" t="str">
        <f>IF(CONCATENATE(C5551,D5551)="","",VLOOKUP(CONCATENATE(C5551,D5551),Karakteristieken!AQ:AQ,1,FALSE))</f>
        <v/>
      </c>
    </row>
    <row r="5552" spans="1:16" x14ac:dyDescent="0.25">
      <c r="A5552" s="59">
        <v>200111173</v>
      </c>
      <c r="B5552" s="59">
        <v>200099513</v>
      </c>
      <c r="C5552" s="59" t="s">
        <v>5761</v>
      </c>
      <c r="D5552" s="59" t="s">
        <v>5769</v>
      </c>
      <c r="E5552" s="60" t="s">
        <v>5771</v>
      </c>
      <c r="F5552" s="60"/>
      <c r="G5552" s="60"/>
      <c r="H5552" s="60"/>
      <c r="I5552" s="59">
        <f t="shared" si="91"/>
        <v>25</v>
      </c>
      <c r="J5552" s="59" t="s">
        <v>1613</v>
      </c>
      <c r="K5552" s="61"/>
      <c r="L5552" s="62" t="s">
        <v>6737</v>
      </c>
      <c r="M5552" s="62" t="s">
        <v>5771</v>
      </c>
      <c r="N5552" s="72" t="str">
        <f>VLOOKUP(M5552,'Hulpblad KAR-parser'!A:C,2,FALSE)</f>
        <v>Soort woning</v>
      </c>
      <c r="O5552" s="72" t="str">
        <f>IF(VLOOKUP(M5552,'Hulpblad KAR-parser'!A:C,3,FALSE)="","",VLOOKUP(M5552,'Hulpblad KAR-parser'!A:C,3,FALSE))</f>
        <v>Bovenwoning</v>
      </c>
      <c r="P5552" s="136" t="str">
        <f>IF(CONCATENATE(C5552,D5552)="","",VLOOKUP(CONCATENATE(C5552,D5552),Karakteristieken!AQ:AQ,1,FALSE))</f>
        <v>Soort woningBovenwoning</v>
      </c>
    </row>
    <row r="5553" spans="1:16" x14ac:dyDescent="0.25">
      <c r="A5553" s="59"/>
      <c r="B5553" s="59"/>
      <c r="C5553" s="59"/>
      <c r="D5553" s="59"/>
      <c r="E5553" s="60" t="s">
        <v>11408</v>
      </c>
      <c r="F5553" s="60"/>
      <c r="G5553" s="60" t="s">
        <v>5771</v>
      </c>
      <c r="H5553" s="60"/>
      <c r="I5553" s="59">
        <f t="shared" si="91"/>
        <v>12</v>
      </c>
      <c r="J5553" s="59" t="s">
        <v>1561</v>
      </c>
      <c r="K5553" s="61"/>
      <c r="L5553" s="62" t="s">
        <v>6737</v>
      </c>
      <c r="M5553" s="62" t="s">
        <v>5771</v>
      </c>
      <c r="N5553" s="72" t="str">
        <f>VLOOKUP(M5553,'Hulpblad KAR-parser'!A:C,2,FALSE)</f>
        <v>Soort woning</v>
      </c>
      <c r="O5553" s="72" t="str">
        <f>IF(VLOOKUP(M5553,'Hulpblad KAR-parser'!A:C,3,FALSE)="","",VLOOKUP(M5553,'Hulpblad KAR-parser'!A:C,3,FALSE))</f>
        <v>Bovenwoning</v>
      </c>
      <c r="P5553" s="136" t="str">
        <f>IF(CONCATENATE(C5553,D5553)="","",VLOOKUP(CONCATENATE(C5553,D5553),Karakteristieken!AQ:AQ,1,FALSE))</f>
        <v/>
      </c>
    </row>
    <row r="5554" spans="1:16" x14ac:dyDescent="0.25">
      <c r="A5554" s="59"/>
      <c r="B5554" s="59"/>
      <c r="C5554" s="59"/>
      <c r="D5554" s="59"/>
      <c r="E5554" s="60" t="s">
        <v>11409</v>
      </c>
      <c r="F5554" s="60"/>
      <c r="G5554" s="60" t="s">
        <v>5771</v>
      </c>
      <c r="H5554" s="60"/>
      <c r="I5554" s="59">
        <f t="shared" si="91"/>
        <v>5</v>
      </c>
      <c r="J5554" s="59" t="s">
        <v>1561</v>
      </c>
      <c r="K5554" s="61"/>
      <c r="L5554" s="62" t="s">
        <v>6737</v>
      </c>
      <c r="M5554" s="62" t="s">
        <v>5771</v>
      </c>
      <c r="N5554" s="72" t="str">
        <f>VLOOKUP(M5554,'Hulpblad KAR-parser'!A:C,2,FALSE)</f>
        <v>Soort woning</v>
      </c>
      <c r="O5554" s="72" t="str">
        <f>IF(VLOOKUP(M5554,'Hulpblad KAR-parser'!A:C,3,FALSE)="","",VLOOKUP(M5554,'Hulpblad KAR-parser'!A:C,3,FALSE))</f>
        <v>Bovenwoning</v>
      </c>
      <c r="P5554" s="136" t="str">
        <f>IF(CONCATENATE(C5554,D5554)="","",VLOOKUP(CONCATENATE(C5554,D5554),Karakteristieken!AQ:AQ,1,FALSE))</f>
        <v/>
      </c>
    </row>
    <row r="5555" spans="1:16" x14ac:dyDescent="0.25">
      <c r="A5555" s="59"/>
      <c r="B5555" s="59"/>
      <c r="C5555" s="59"/>
      <c r="D5555" s="59"/>
      <c r="E5555" s="60" t="s">
        <v>11410</v>
      </c>
      <c r="F5555" s="60"/>
      <c r="G5555" s="60" t="s">
        <v>5771</v>
      </c>
      <c r="H5555" s="60"/>
      <c r="I5555" s="59">
        <f t="shared" si="91"/>
        <v>6</v>
      </c>
      <c r="J5555" s="59" t="s">
        <v>1561</v>
      </c>
      <c r="K5555" s="61"/>
      <c r="L5555" s="62" t="s">
        <v>6737</v>
      </c>
      <c r="M5555" s="62" t="s">
        <v>5771</v>
      </c>
      <c r="N5555" s="72" t="str">
        <f>VLOOKUP(M5555,'Hulpblad KAR-parser'!A:C,2,FALSE)</f>
        <v>Soort woning</v>
      </c>
      <c r="O5555" s="72" t="str">
        <f>IF(VLOOKUP(M5555,'Hulpblad KAR-parser'!A:C,3,FALSE)="","",VLOOKUP(M5555,'Hulpblad KAR-parser'!A:C,3,FALSE))</f>
        <v>Bovenwoning</v>
      </c>
      <c r="P5555" s="136" t="str">
        <f>IF(CONCATENATE(C5555,D5555)="","",VLOOKUP(CONCATENATE(C5555,D5555),Karakteristieken!AQ:AQ,1,FALSE))</f>
        <v/>
      </c>
    </row>
    <row r="5556" spans="1:16" x14ac:dyDescent="0.25">
      <c r="A5556" s="59">
        <v>200111174</v>
      </c>
      <c r="B5556" s="59">
        <v>200099514</v>
      </c>
      <c r="C5556" s="59" t="s">
        <v>5761</v>
      </c>
      <c r="D5556" s="59" t="s">
        <v>5772</v>
      </c>
      <c r="E5556" s="60" t="s">
        <v>5774</v>
      </c>
      <c r="F5556" s="60"/>
      <c r="G5556" s="60"/>
      <c r="H5556" s="60"/>
      <c r="I5556" s="59">
        <f t="shared" si="91"/>
        <v>20</v>
      </c>
      <c r="J5556" s="59" t="s">
        <v>1613</v>
      </c>
      <c r="K5556" s="61"/>
      <c r="L5556" s="62" t="s">
        <v>6737</v>
      </c>
      <c r="M5556" s="62" t="s">
        <v>5774</v>
      </c>
      <c r="N5556" s="72" t="str">
        <f>VLOOKUP(M5556,'Hulpblad KAR-parser'!A:C,2,FALSE)</f>
        <v>Soort woning</v>
      </c>
      <c r="O5556" s="72" t="str">
        <f>IF(VLOOKUP(M5556,'Hulpblad KAR-parser'!A:C,3,FALSE)="","",VLOOKUP(M5556,'Hulpblad KAR-parser'!A:C,3,FALSE))</f>
        <v>Chalet</v>
      </c>
      <c r="P5556" s="136" t="str">
        <f>IF(CONCATENATE(C5556,D5556)="","",VLOOKUP(CONCATENATE(C5556,D5556),Karakteristieken!AQ:AQ,1,FALSE))</f>
        <v>Soort woningChalet</v>
      </c>
    </row>
    <row r="5557" spans="1:16" x14ac:dyDescent="0.25">
      <c r="A5557" s="59"/>
      <c r="B5557" s="59"/>
      <c r="C5557" s="59"/>
      <c r="D5557" s="59"/>
      <c r="E5557" s="60" t="s">
        <v>11411</v>
      </c>
      <c r="F5557" s="60"/>
      <c r="G5557" s="60" t="s">
        <v>5774</v>
      </c>
      <c r="H5557" s="60"/>
      <c r="I5557" s="59">
        <f t="shared" si="91"/>
        <v>7</v>
      </c>
      <c r="J5557" s="59" t="s">
        <v>1561</v>
      </c>
      <c r="K5557" s="61"/>
      <c r="L5557" s="62" t="s">
        <v>6737</v>
      </c>
      <c r="M5557" s="62" t="s">
        <v>5774</v>
      </c>
      <c r="N5557" s="72" t="str">
        <f>VLOOKUP(M5557,'Hulpblad KAR-parser'!A:C,2,FALSE)</f>
        <v>Soort woning</v>
      </c>
      <c r="O5557" s="72" t="str">
        <f>IF(VLOOKUP(M5557,'Hulpblad KAR-parser'!A:C,3,FALSE)="","",VLOOKUP(M5557,'Hulpblad KAR-parser'!A:C,3,FALSE))</f>
        <v>Chalet</v>
      </c>
      <c r="P5557" s="136" t="str">
        <f>IF(CONCATENATE(C5557,D5557)="","",VLOOKUP(CONCATENATE(C5557,D5557),Karakteristieken!AQ:AQ,1,FALSE))</f>
        <v/>
      </c>
    </row>
    <row r="5558" spans="1:16" x14ac:dyDescent="0.25">
      <c r="A5558" s="59"/>
      <c r="B5558" s="59"/>
      <c r="C5558" s="59"/>
      <c r="D5558" s="59"/>
      <c r="E5558" s="60" t="s">
        <v>11412</v>
      </c>
      <c r="F5558" s="60"/>
      <c r="G5558" s="60" t="s">
        <v>5774</v>
      </c>
      <c r="H5558" s="60"/>
      <c r="I5558" s="59">
        <f t="shared" si="91"/>
        <v>6</v>
      </c>
      <c r="J5558" s="59" t="s">
        <v>1561</v>
      </c>
      <c r="K5558" s="61"/>
      <c r="L5558" s="62" t="s">
        <v>6737</v>
      </c>
      <c r="M5558" s="62" t="s">
        <v>5774</v>
      </c>
      <c r="N5558" s="72" t="str">
        <f>VLOOKUP(M5558,'Hulpblad KAR-parser'!A:C,2,FALSE)</f>
        <v>Soort woning</v>
      </c>
      <c r="O5558" s="72" t="str">
        <f>IF(VLOOKUP(M5558,'Hulpblad KAR-parser'!A:C,3,FALSE)="","",VLOOKUP(M5558,'Hulpblad KAR-parser'!A:C,3,FALSE))</f>
        <v>Chalet</v>
      </c>
      <c r="P5558" s="136" t="str">
        <f>IF(CONCATENATE(C5558,D5558)="","",VLOOKUP(CONCATENATE(C5558,D5558),Karakteristieken!AQ:AQ,1,FALSE))</f>
        <v/>
      </c>
    </row>
    <row r="5559" spans="1:16" x14ac:dyDescent="0.25">
      <c r="A5559" s="59">
        <v>200111175</v>
      </c>
      <c r="B5559" s="59">
        <v>200099515</v>
      </c>
      <c r="C5559" s="59" t="s">
        <v>5761</v>
      </c>
      <c r="D5559" s="59" t="s">
        <v>5775</v>
      </c>
      <c r="E5559" s="60" t="s">
        <v>5777</v>
      </c>
      <c r="F5559" s="60"/>
      <c r="G5559" s="60"/>
      <c r="H5559" s="60"/>
      <c r="I5559" s="59">
        <f t="shared" si="91"/>
        <v>26</v>
      </c>
      <c r="J5559" s="59" t="s">
        <v>1613</v>
      </c>
      <c r="K5559" s="61"/>
      <c r="L5559" s="62" t="s">
        <v>6737</v>
      </c>
      <c r="M5559" s="62" t="s">
        <v>5777</v>
      </c>
      <c r="N5559" s="72" t="str">
        <f>VLOOKUP(M5559,'Hulpblad KAR-parser'!A:C,2,FALSE)</f>
        <v>Soort woning</v>
      </c>
      <c r="O5559" s="72" t="str">
        <f>IF(VLOOKUP(M5559,'Hulpblad KAR-parser'!A:C,3,FALSE)="","",VLOOKUP(M5559,'Hulpblad KAR-parser'!A:C,3,FALSE))</f>
        <v>Duplexwoning</v>
      </c>
      <c r="P5559" s="136" t="str">
        <f>IF(CONCATENATE(C5559,D5559)="","",VLOOKUP(CONCATENATE(C5559,D5559),Karakteristieken!AQ:AQ,1,FALSE))</f>
        <v>Soort woningDuplexwoning</v>
      </c>
    </row>
    <row r="5560" spans="1:16" x14ac:dyDescent="0.25">
      <c r="A5560" s="59"/>
      <c r="B5560" s="59"/>
      <c r="C5560" s="59"/>
      <c r="D5560" s="59"/>
      <c r="E5560" s="60" t="s">
        <v>11413</v>
      </c>
      <c r="F5560" s="60"/>
      <c r="G5560" s="60" t="s">
        <v>5777</v>
      </c>
      <c r="H5560" s="60"/>
      <c r="I5560" s="59">
        <f t="shared" si="91"/>
        <v>6</v>
      </c>
      <c r="J5560" s="59" t="s">
        <v>1561</v>
      </c>
      <c r="K5560" s="61"/>
      <c r="L5560" s="62" t="s">
        <v>6737</v>
      </c>
      <c r="M5560" s="62" t="s">
        <v>5777</v>
      </c>
      <c r="N5560" s="72" t="str">
        <f>VLOOKUP(M5560,'Hulpblad KAR-parser'!A:C,2,FALSE)</f>
        <v>Soort woning</v>
      </c>
      <c r="O5560" s="72" t="str">
        <f>IF(VLOOKUP(M5560,'Hulpblad KAR-parser'!A:C,3,FALSE)="","",VLOOKUP(M5560,'Hulpblad KAR-parser'!A:C,3,FALSE))</f>
        <v>Duplexwoning</v>
      </c>
      <c r="P5560" s="136" t="str">
        <f>IF(CONCATENATE(C5560,D5560)="","",VLOOKUP(CONCATENATE(C5560,D5560),Karakteristieken!AQ:AQ,1,FALSE))</f>
        <v/>
      </c>
    </row>
    <row r="5561" spans="1:16" x14ac:dyDescent="0.25">
      <c r="A5561" s="59">
        <v>200111176</v>
      </c>
      <c r="B5561" s="59">
        <v>200099516</v>
      </c>
      <c r="C5561" s="59" t="s">
        <v>5761</v>
      </c>
      <c r="D5561" s="59" t="s">
        <v>5778</v>
      </c>
      <c r="E5561" s="60" t="s">
        <v>5780</v>
      </c>
      <c r="F5561" s="60"/>
      <c r="G5561" s="60"/>
      <c r="H5561" s="60"/>
      <c r="I5561" s="59">
        <f t="shared" si="91"/>
        <v>18</v>
      </c>
      <c r="J5561" s="59" t="s">
        <v>1613</v>
      </c>
      <c r="K5561" s="61"/>
      <c r="L5561" s="62" t="s">
        <v>6737</v>
      </c>
      <c r="M5561" s="62" t="s">
        <v>5780</v>
      </c>
      <c r="N5561" s="72" t="str">
        <f>VLOOKUP(M5561,'Hulpblad KAR-parser'!A:C,2,FALSE)</f>
        <v>Soort woning</v>
      </c>
      <c r="O5561" s="72" t="str">
        <f>IF(VLOOKUP(M5561,'Hulpblad KAR-parser'!A:C,3,FALSE)="","",VLOOKUP(M5561,'Hulpblad KAR-parser'!A:C,3,FALSE))</f>
        <v>Flat</v>
      </c>
      <c r="P5561" s="136" t="str">
        <f>IF(CONCATENATE(C5561,D5561)="","",VLOOKUP(CONCATENATE(C5561,D5561),Karakteristieken!AQ:AQ,1,FALSE))</f>
        <v>Soort woningFlat</v>
      </c>
    </row>
    <row r="5562" spans="1:16" x14ac:dyDescent="0.25">
      <c r="A5562" s="59"/>
      <c r="B5562" s="59"/>
      <c r="C5562" s="59"/>
      <c r="D5562" s="59"/>
      <c r="E5562" s="60" t="s">
        <v>11414</v>
      </c>
      <c r="F5562" s="60"/>
      <c r="G5562" s="60" t="s">
        <v>5780</v>
      </c>
      <c r="H5562" s="60"/>
      <c r="I5562" s="59">
        <f t="shared" si="91"/>
        <v>5</v>
      </c>
      <c r="J5562" s="59" t="s">
        <v>1561</v>
      </c>
      <c r="K5562" s="61"/>
      <c r="L5562" s="62" t="s">
        <v>6737</v>
      </c>
      <c r="M5562" s="62" t="s">
        <v>5780</v>
      </c>
      <c r="N5562" s="72" t="str">
        <f>VLOOKUP(M5562,'Hulpblad KAR-parser'!A:C,2,FALSE)</f>
        <v>Soort woning</v>
      </c>
      <c r="O5562" s="72" t="str">
        <f>IF(VLOOKUP(M5562,'Hulpblad KAR-parser'!A:C,3,FALSE)="","",VLOOKUP(M5562,'Hulpblad KAR-parser'!A:C,3,FALSE))</f>
        <v>Flat</v>
      </c>
      <c r="P5562" s="136" t="str">
        <f>IF(CONCATENATE(C5562,D5562)="","",VLOOKUP(CONCATENATE(C5562,D5562),Karakteristieken!AQ:AQ,1,FALSE))</f>
        <v/>
      </c>
    </row>
    <row r="5563" spans="1:16" x14ac:dyDescent="0.25">
      <c r="A5563" s="59"/>
      <c r="B5563" s="59"/>
      <c r="C5563" s="59"/>
      <c r="D5563" s="59"/>
      <c r="E5563" s="60" t="s">
        <v>11415</v>
      </c>
      <c r="F5563" s="60"/>
      <c r="G5563" s="60" t="s">
        <v>5780</v>
      </c>
      <c r="H5563" s="60"/>
      <c r="I5563" s="59">
        <f t="shared" si="91"/>
        <v>6</v>
      </c>
      <c r="J5563" s="59" t="s">
        <v>1561</v>
      </c>
      <c r="K5563" s="61"/>
      <c r="L5563" s="62" t="s">
        <v>6737</v>
      </c>
      <c r="M5563" s="62" t="s">
        <v>5780</v>
      </c>
      <c r="N5563" s="72" t="str">
        <f>VLOOKUP(M5563,'Hulpblad KAR-parser'!A:C,2,FALSE)</f>
        <v>Soort woning</v>
      </c>
      <c r="O5563" s="72" t="str">
        <f>IF(VLOOKUP(M5563,'Hulpblad KAR-parser'!A:C,3,FALSE)="","",VLOOKUP(M5563,'Hulpblad KAR-parser'!A:C,3,FALSE))</f>
        <v>Flat</v>
      </c>
      <c r="P5563" s="136" t="str">
        <f>IF(CONCATENATE(C5563,D5563)="","",VLOOKUP(CONCATENATE(C5563,D5563),Karakteristieken!AQ:AQ,1,FALSE))</f>
        <v/>
      </c>
    </row>
    <row r="5564" spans="1:16" x14ac:dyDescent="0.25">
      <c r="A5564" s="59">
        <v>200111177</v>
      </c>
      <c r="B5564" s="59">
        <v>200099517</v>
      </c>
      <c r="C5564" s="59" t="s">
        <v>5761</v>
      </c>
      <c r="D5564" s="59" t="s">
        <v>5781</v>
      </c>
      <c r="E5564" s="60" t="s">
        <v>5783</v>
      </c>
      <c r="F5564" s="60"/>
      <c r="G5564" s="60"/>
      <c r="H5564" s="60"/>
      <c r="I5564" s="59">
        <f t="shared" si="91"/>
        <v>24</v>
      </c>
      <c r="J5564" s="59" t="s">
        <v>1613</v>
      </c>
      <c r="K5564" s="61"/>
      <c r="L5564" s="62" t="s">
        <v>6737</v>
      </c>
      <c r="M5564" s="62" t="s">
        <v>5783</v>
      </c>
      <c r="N5564" s="72" t="str">
        <f>VLOOKUP(M5564,'Hulpblad KAR-parser'!A:C,2,FALSE)</f>
        <v>Soort woning</v>
      </c>
      <c r="O5564" s="72" t="str">
        <f>IF(VLOOKUP(M5564,'Hulpblad KAR-parser'!A:C,3,FALSE)="","",VLOOKUP(M5564,'Hulpblad KAR-parser'!A:C,3,FALSE))</f>
        <v>Hoekwoning</v>
      </c>
      <c r="P5564" s="136" t="str">
        <f>IF(CONCATENATE(C5564,D5564)="","",VLOOKUP(CONCATENATE(C5564,D5564),Karakteristieken!AQ:AQ,1,FALSE))</f>
        <v>Soort woningHoekwoning</v>
      </c>
    </row>
    <row r="5565" spans="1:16" x14ac:dyDescent="0.25">
      <c r="A5565" s="59"/>
      <c r="B5565" s="59"/>
      <c r="C5565" s="59"/>
      <c r="D5565" s="59"/>
      <c r="E5565" s="60" t="s">
        <v>11416</v>
      </c>
      <c r="F5565" s="60"/>
      <c r="G5565" s="60" t="s">
        <v>5783</v>
      </c>
      <c r="H5565" s="60"/>
      <c r="I5565" s="59">
        <f t="shared" si="91"/>
        <v>11</v>
      </c>
      <c r="J5565" s="59" t="s">
        <v>1561</v>
      </c>
      <c r="K5565" s="61"/>
      <c r="L5565" s="62" t="s">
        <v>6737</v>
      </c>
      <c r="M5565" s="62" t="s">
        <v>5783</v>
      </c>
      <c r="N5565" s="72" t="str">
        <f>VLOOKUP(M5565,'Hulpblad KAR-parser'!A:C,2,FALSE)</f>
        <v>Soort woning</v>
      </c>
      <c r="O5565" s="72" t="str">
        <f>IF(VLOOKUP(M5565,'Hulpblad KAR-parser'!A:C,3,FALSE)="","",VLOOKUP(M5565,'Hulpblad KAR-parser'!A:C,3,FALSE))</f>
        <v>Hoekwoning</v>
      </c>
      <c r="P5565" s="136" t="str">
        <f>IF(CONCATENATE(C5565,D5565)="","",VLOOKUP(CONCATENATE(C5565,D5565),Karakteristieken!AQ:AQ,1,FALSE))</f>
        <v/>
      </c>
    </row>
    <row r="5566" spans="1:16" x14ac:dyDescent="0.25">
      <c r="A5566" s="59"/>
      <c r="B5566" s="59"/>
      <c r="C5566" s="59"/>
      <c r="D5566" s="59"/>
      <c r="E5566" s="60" t="s">
        <v>11417</v>
      </c>
      <c r="F5566" s="60"/>
      <c r="G5566" s="60" t="s">
        <v>5783</v>
      </c>
      <c r="H5566" s="60"/>
      <c r="I5566" s="59">
        <f t="shared" si="91"/>
        <v>5</v>
      </c>
      <c r="J5566" s="59" t="s">
        <v>1561</v>
      </c>
      <c r="K5566" s="61"/>
      <c r="L5566" s="62" t="s">
        <v>6737</v>
      </c>
      <c r="M5566" s="62" t="s">
        <v>5783</v>
      </c>
      <c r="N5566" s="72" t="str">
        <f>VLOOKUP(M5566,'Hulpblad KAR-parser'!A:C,2,FALSE)</f>
        <v>Soort woning</v>
      </c>
      <c r="O5566" s="72" t="str">
        <f>IF(VLOOKUP(M5566,'Hulpblad KAR-parser'!A:C,3,FALSE)="","",VLOOKUP(M5566,'Hulpblad KAR-parser'!A:C,3,FALSE))</f>
        <v>Hoekwoning</v>
      </c>
      <c r="P5566" s="136" t="str">
        <f>IF(CONCATENATE(C5566,D5566)="","",VLOOKUP(CONCATENATE(C5566,D5566),Karakteristieken!AQ:AQ,1,FALSE))</f>
        <v/>
      </c>
    </row>
    <row r="5567" spans="1:16" x14ac:dyDescent="0.25">
      <c r="A5567" s="59"/>
      <c r="B5567" s="59"/>
      <c r="C5567" s="59"/>
      <c r="D5567" s="59"/>
      <c r="E5567" s="60" t="s">
        <v>11418</v>
      </c>
      <c r="F5567" s="60"/>
      <c r="G5567" s="60" t="s">
        <v>5783</v>
      </c>
      <c r="H5567" s="60"/>
      <c r="I5567" s="59">
        <f t="shared" si="91"/>
        <v>6</v>
      </c>
      <c r="J5567" s="59" t="s">
        <v>1561</v>
      </c>
      <c r="K5567" s="61"/>
      <c r="L5567" s="62" t="s">
        <v>6737</v>
      </c>
      <c r="M5567" s="62" t="s">
        <v>5783</v>
      </c>
      <c r="N5567" s="72" t="str">
        <f>VLOOKUP(M5567,'Hulpblad KAR-parser'!A:C,2,FALSE)</f>
        <v>Soort woning</v>
      </c>
      <c r="O5567" s="72" t="str">
        <f>IF(VLOOKUP(M5567,'Hulpblad KAR-parser'!A:C,3,FALSE)="","",VLOOKUP(M5567,'Hulpblad KAR-parser'!A:C,3,FALSE))</f>
        <v>Hoekwoning</v>
      </c>
      <c r="P5567" s="136" t="str">
        <f>IF(CONCATENATE(C5567,D5567)="","",VLOOKUP(CONCATENATE(C5567,D5567),Karakteristieken!AQ:AQ,1,FALSE))</f>
        <v/>
      </c>
    </row>
    <row r="5568" spans="1:16" x14ac:dyDescent="0.25">
      <c r="A5568" s="59">
        <v>200111178</v>
      </c>
      <c r="B5568" s="59">
        <v>200099518</v>
      </c>
      <c r="C5568" s="59" t="s">
        <v>5761</v>
      </c>
      <c r="D5568" s="59" t="s">
        <v>5784</v>
      </c>
      <c r="E5568" s="60" t="s">
        <v>5787</v>
      </c>
      <c r="F5568" s="60"/>
      <c r="G5568" s="60"/>
      <c r="H5568" s="60"/>
      <c r="I5568" s="59">
        <f t="shared" si="91"/>
        <v>19</v>
      </c>
      <c r="J5568" s="59" t="s">
        <v>1613</v>
      </c>
      <c r="K5568" s="61"/>
      <c r="L5568" s="62" t="s">
        <v>6737</v>
      </c>
      <c r="M5568" s="62" t="s">
        <v>5787</v>
      </c>
      <c r="N5568" s="72" t="str">
        <f>VLOOKUP(M5568,'Hulpblad KAR-parser'!A:C,2,FALSE)</f>
        <v>Soort woning</v>
      </c>
      <c r="O5568" s="72" t="str">
        <f>IF(VLOOKUP(M5568,'Hulpblad KAR-parser'!A:C,3,FALSE)="","",VLOOKUP(M5568,'Hulpblad KAR-parser'!A:C,3,FALSE))</f>
        <v>Molen</v>
      </c>
      <c r="P5568" s="136" t="str">
        <f>IF(CONCATENATE(C5568,D5568)="","",VLOOKUP(CONCATENATE(C5568,D5568),Karakteristieken!AQ:AQ,1,FALSE))</f>
        <v>Soort woningMolen</v>
      </c>
    </row>
    <row r="5569" spans="1:16" x14ac:dyDescent="0.25">
      <c r="A5569" s="59"/>
      <c r="B5569" s="59"/>
      <c r="C5569" s="59"/>
      <c r="D5569" s="59"/>
      <c r="E5569" s="60" t="s">
        <v>11419</v>
      </c>
      <c r="F5569" s="60"/>
      <c r="G5569" s="60" t="s">
        <v>5787</v>
      </c>
      <c r="H5569" s="60"/>
      <c r="I5569" s="59">
        <f t="shared" si="91"/>
        <v>16</v>
      </c>
      <c r="J5569" s="59" t="s">
        <v>1561</v>
      </c>
      <c r="K5569" s="61"/>
      <c r="L5569" s="62" t="s">
        <v>6737</v>
      </c>
      <c r="M5569" s="62" t="s">
        <v>5787</v>
      </c>
      <c r="N5569" s="72" t="str">
        <f>VLOOKUP(M5569,'Hulpblad KAR-parser'!A:C,2,FALSE)</f>
        <v>Soort woning</v>
      </c>
      <c r="O5569" s="72" t="str">
        <f>IF(VLOOKUP(M5569,'Hulpblad KAR-parser'!A:C,3,FALSE)="","",VLOOKUP(M5569,'Hulpblad KAR-parser'!A:C,3,FALSE))</f>
        <v>Molen</v>
      </c>
      <c r="P5569" s="136" t="str">
        <f>IF(CONCATENATE(C5569,D5569)="","",VLOOKUP(CONCATENATE(C5569,D5569),Karakteristieken!AQ:AQ,1,FALSE))</f>
        <v/>
      </c>
    </row>
    <row r="5570" spans="1:16" x14ac:dyDescent="0.25">
      <c r="A5570" s="59"/>
      <c r="B5570" s="59"/>
      <c r="C5570" s="59"/>
      <c r="D5570" s="59"/>
      <c r="E5570" s="60" t="s">
        <v>11420</v>
      </c>
      <c r="F5570" s="60"/>
      <c r="G5570" s="60" t="s">
        <v>5787</v>
      </c>
      <c r="H5570" s="60"/>
      <c r="I5570" s="59">
        <f t="shared" si="91"/>
        <v>20</v>
      </c>
      <c r="J5570" s="59" t="s">
        <v>1561</v>
      </c>
      <c r="K5570" s="61"/>
      <c r="L5570" s="62" t="s">
        <v>6737</v>
      </c>
      <c r="M5570" s="62" t="s">
        <v>5787</v>
      </c>
      <c r="N5570" s="72" t="str">
        <f>VLOOKUP(M5570,'Hulpblad KAR-parser'!A:C,2,FALSE)</f>
        <v>Soort woning</v>
      </c>
      <c r="O5570" s="72" t="str">
        <f>IF(VLOOKUP(M5570,'Hulpblad KAR-parser'!A:C,3,FALSE)="","",VLOOKUP(M5570,'Hulpblad KAR-parser'!A:C,3,FALSE))</f>
        <v>Molen</v>
      </c>
      <c r="P5570" s="136" t="str">
        <f>IF(CONCATENATE(C5570,D5570)="","",VLOOKUP(CONCATENATE(C5570,D5570),Karakteristieken!AQ:AQ,1,FALSE))</f>
        <v/>
      </c>
    </row>
    <row r="5571" spans="1:16" x14ac:dyDescent="0.25">
      <c r="A5571" s="59"/>
      <c r="B5571" s="59"/>
      <c r="C5571" s="59"/>
      <c r="D5571" s="59"/>
      <c r="E5571" s="60" t="s">
        <v>11421</v>
      </c>
      <c r="F5571" s="60"/>
      <c r="G5571" s="60" t="s">
        <v>5787</v>
      </c>
      <c r="H5571" s="60"/>
      <c r="I5571" s="59">
        <f t="shared" si="91"/>
        <v>6</v>
      </c>
      <c r="J5571" s="59" t="s">
        <v>1561</v>
      </c>
      <c r="K5571" s="61"/>
      <c r="L5571" s="62" t="s">
        <v>6737</v>
      </c>
      <c r="M5571" s="62" t="s">
        <v>5787</v>
      </c>
      <c r="N5571" s="72" t="str">
        <f>VLOOKUP(M5571,'Hulpblad KAR-parser'!A:C,2,FALSE)</f>
        <v>Soort woning</v>
      </c>
      <c r="O5571" s="72" t="str">
        <f>IF(VLOOKUP(M5571,'Hulpblad KAR-parser'!A:C,3,FALSE)="","",VLOOKUP(M5571,'Hulpblad KAR-parser'!A:C,3,FALSE))</f>
        <v>Molen</v>
      </c>
      <c r="P5571" s="136" t="str">
        <f>IF(CONCATENATE(C5571,D5571)="","",VLOOKUP(CONCATENATE(C5571,D5571),Karakteristieken!AQ:AQ,1,FALSE))</f>
        <v/>
      </c>
    </row>
    <row r="5572" spans="1:16" x14ac:dyDescent="0.25">
      <c r="A5572" s="59"/>
      <c r="B5572" s="59"/>
      <c r="C5572" s="59"/>
      <c r="D5572" s="59"/>
      <c r="E5572" s="60" t="s">
        <v>11422</v>
      </c>
      <c r="F5572" s="60"/>
      <c r="G5572" s="60" t="s">
        <v>5787</v>
      </c>
      <c r="H5572" s="60"/>
      <c r="I5572" s="59">
        <f t="shared" si="91"/>
        <v>15</v>
      </c>
      <c r="J5572" s="59" t="s">
        <v>1561</v>
      </c>
      <c r="K5572" s="61"/>
      <c r="L5572" s="62" t="s">
        <v>6737</v>
      </c>
      <c r="M5572" s="62" t="s">
        <v>5787</v>
      </c>
      <c r="N5572" s="72" t="str">
        <f>VLOOKUP(M5572,'Hulpblad KAR-parser'!A:C,2,FALSE)</f>
        <v>Soort woning</v>
      </c>
      <c r="O5572" s="72" t="str">
        <f>IF(VLOOKUP(M5572,'Hulpblad KAR-parser'!A:C,3,FALSE)="","",VLOOKUP(M5572,'Hulpblad KAR-parser'!A:C,3,FALSE))</f>
        <v>Molen</v>
      </c>
      <c r="P5572" s="136" t="str">
        <f>IF(CONCATENATE(C5572,D5572)="","",VLOOKUP(CONCATENATE(C5572,D5572),Karakteristieken!AQ:AQ,1,FALSE))</f>
        <v/>
      </c>
    </row>
    <row r="5573" spans="1:16" x14ac:dyDescent="0.25">
      <c r="A5573" s="59"/>
      <c r="B5573" s="59"/>
      <c r="C5573" s="59"/>
      <c r="D5573" s="59"/>
      <c r="E5573" s="60" t="s">
        <v>11423</v>
      </c>
      <c r="F5573" s="60"/>
      <c r="G5573" s="60" t="s">
        <v>5787</v>
      </c>
      <c r="H5573" s="60"/>
      <c r="I5573" s="59">
        <f t="shared" si="91"/>
        <v>18</v>
      </c>
      <c r="J5573" s="59" t="s">
        <v>1561</v>
      </c>
      <c r="K5573" s="61"/>
      <c r="L5573" s="62" t="s">
        <v>6737</v>
      </c>
      <c r="M5573" s="62" t="s">
        <v>5787</v>
      </c>
      <c r="N5573" s="72" t="str">
        <f>VLOOKUP(M5573,'Hulpblad KAR-parser'!A:C,2,FALSE)</f>
        <v>Soort woning</v>
      </c>
      <c r="O5573" s="72" t="str">
        <f>IF(VLOOKUP(M5573,'Hulpblad KAR-parser'!A:C,3,FALSE)="","",VLOOKUP(M5573,'Hulpblad KAR-parser'!A:C,3,FALSE))</f>
        <v>Molen</v>
      </c>
      <c r="P5573" s="136" t="str">
        <f>IF(CONCATENATE(C5573,D5573)="","",VLOOKUP(CONCATENATE(C5573,D5573),Karakteristieken!AQ:AQ,1,FALSE))</f>
        <v/>
      </c>
    </row>
    <row r="5574" spans="1:16" x14ac:dyDescent="0.25">
      <c r="A5574" s="59"/>
      <c r="B5574" s="59"/>
      <c r="C5574" s="59"/>
      <c r="D5574" s="59"/>
      <c r="E5574" s="60" t="s">
        <v>11424</v>
      </c>
      <c r="F5574" s="60"/>
      <c r="G5574" s="60" t="s">
        <v>5787</v>
      </c>
      <c r="H5574" s="60"/>
      <c r="I5574" s="59">
        <f t="shared" si="91"/>
        <v>18</v>
      </c>
      <c r="J5574" s="59" t="s">
        <v>1561</v>
      </c>
      <c r="K5574" s="61"/>
      <c r="L5574" s="62" t="s">
        <v>6737</v>
      </c>
      <c r="M5574" s="62" t="s">
        <v>5787</v>
      </c>
      <c r="N5574" s="72" t="str">
        <f>VLOOKUP(M5574,'Hulpblad KAR-parser'!A:C,2,FALSE)</f>
        <v>Soort woning</v>
      </c>
      <c r="O5574" s="72" t="str">
        <f>IF(VLOOKUP(M5574,'Hulpblad KAR-parser'!A:C,3,FALSE)="","",VLOOKUP(M5574,'Hulpblad KAR-parser'!A:C,3,FALSE))</f>
        <v>Molen</v>
      </c>
      <c r="P5574" s="136" t="str">
        <f>IF(CONCATENATE(C5574,D5574)="","",VLOOKUP(CONCATENATE(C5574,D5574),Karakteristieken!AQ:AQ,1,FALSE))</f>
        <v/>
      </c>
    </row>
    <row r="5575" spans="1:16" x14ac:dyDescent="0.25">
      <c r="A5575" s="59"/>
      <c r="B5575" s="59"/>
      <c r="C5575" s="59"/>
      <c r="D5575" s="59"/>
      <c r="E5575" s="60" t="s">
        <v>11425</v>
      </c>
      <c r="F5575" s="60"/>
      <c r="G5575" s="60" t="s">
        <v>5787</v>
      </c>
      <c r="H5575" s="60"/>
      <c r="I5575" s="59">
        <f t="shared" si="91"/>
        <v>22</v>
      </c>
      <c r="J5575" s="59" t="s">
        <v>1561</v>
      </c>
      <c r="K5575" s="61"/>
      <c r="L5575" s="62" t="s">
        <v>6737</v>
      </c>
      <c r="M5575" s="62" t="s">
        <v>5787</v>
      </c>
      <c r="N5575" s="72" t="str">
        <f>VLOOKUP(M5575,'Hulpblad KAR-parser'!A:C,2,FALSE)</f>
        <v>Soort woning</v>
      </c>
      <c r="O5575" s="72" t="str">
        <f>IF(VLOOKUP(M5575,'Hulpblad KAR-parser'!A:C,3,FALSE)="","",VLOOKUP(M5575,'Hulpblad KAR-parser'!A:C,3,FALSE))</f>
        <v>Molen</v>
      </c>
      <c r="P5575" s="136" t="str">
        <f>IF(CONCATENATE(C5575,D5575)="","",VLOOKUP(CONCATENATE(C5575,D5575),Karakteristieken!AQ:AQ,1,FALSE))</f>
        <v/>
      </c>
    </row>
    <row r="5576" spans="1:16" x14ac:dyDescent="0.25">
      <c r="A5576" s="59"/>
      <c r="B5576" s="59"/>
      <c r="C5576" s="59"/>
      <c r="D5576" s="59"/>
      <c r="E5576" s="60" t="s">
        <v>11426</v>
      </c>
      <c r="F5576" s="60"/>
      <c r="G5576" s="60" t="s">
        <v>5787</v>
      </c>
      <c r="H5576" s="60"/>
      <c r="I5576" s="59">
        <f t="shared" si="91"/>
        <v>11</v>
      </c>
      <c r="J5576" s="59" t="s">
        <v>1561</v>
      </c>
      <c r="K5576" s="61"/>
      <c r="L5576" s="62" t="s">
        <v>6737</v>
      </c>
      <c r="M5576" s="62" t="s">
        <v>5787</v>
      </c>
      <c r="N5576" s="72" t="str">
        <f>VLOOKUP(M5576,'Hulpblad KAR-parser'!A:C,2,FALSE)</f>
        <v>Soort woning</v>
      </c>
      <c r="O5576" s="72" t="str">
        <f>IF(VLOOKUP(M5576,'Hulpblad KAR-parser'!A:C,3,FALSE)="","",VLOOKUP(M5576,'Hulpblad KAR-parser'!A:C,3,FALSE))</f>
        <v>Molen</v>
      </c>
      <c r="P5576" s="136" t="str">
        <f>IF(CONCATENATE(C5576,D5576)="","",VLOOKUP(CONCATENATE(C5576,D5576),Karakteristieken!AQ:AQ,1,FALSE))</f>
        <v/>
      </c>
    </row>
    <row r="5577" spans="1:16" x14ac:dyDescent="0.25">
      <c r="A5577" s="59"/>
      <c r="B5577" s="59"/>
      <c r="C5577" s="59"/>
      <c r="D5577" s="59"/>
      <c r="E5577" s="60" t="s">
        <v>11427</v>
      </c>
      <c r="F5577" s="60"/>
      <c r="G5577" s="60" t="s">
        <v>5787</v>
      </c>
      <c r="H5577" s="60"/>
      <c r="I5577" s="59">
        <f t="shared" si="91"/>
        <v>19</v>
      </c>
      <c r="J5577" s="59" t="s">
        <v>1561</v>
      </c>
      <c r="K5577" s="61"/>
      <c r="L5577" s="62" t="s">
        <v>6737</v>
      </c>
      <c r="M5577" s="62" t="s">
        <v>5787</v>
      </c>
      <c r="N5577" s="72" t="str">
        <f>VLOOKUP(M5577,'Hulpblad KAR-parser'!A:C,2,FALSE)</f>
        <v>Soort woning</v>
      </c>
      <c r="O5577" s="72" t="str">
        <f>IF(VLOOKUP(M5577,'Hulpblad KAR-parser'!A:C,3,FALSE)="","",VLOOKUP(M5577,'Hulpblad KAR-parser'!A:C,3,FALSE))</f>
        <v>Molen</v>
      </c>
      <c r="P5577" s="136" t="str">
        <f>IF(CONCATENATE(C5577,D5577)="","",VLOOKUP(CONCATENATE(C5577,D5577),Karakteristieken!AQ:AQ,1,FALSE))</f>
        <v/>
      </c>
    </row>
    <row r="5578" spans="1:16" x14ac:dyDescent="0.25">
      <c r="A5578" s="59"/>
      <c r="B5578" s="59"/>
      <c r="C5578" s="59"/>
      <c r="D5578" s="59"/>
      <c r="E5578" s="60" t="s">
        <v>11428</v>
      </c>
      <c r="F5578" s="60"/>
      <c r="G5578" s="60" t="s">
        <v>5787</v>
      </c>
      <c r="H5578" s="60"/>
      <c r="I5578" s="59">
        <f t="shared" si="91"/>
        <v>22</v>
      </c>
      <c r="J5578" s="59" t="s">
        <v>1561</v>
      </c>
      <c r="K5578" s="61"/>
      <c r="L5578" s="62" t="s">
        <v>6737</v>
      </c>
      <c r="M5578" s="62" t="s">
        <v>5787</v>
      </c>
      <c r="N5578" s="72" t="str">
        <f>VLOOKUP(M5578,'Hulpblad KAR-parser'!A:C,2,FALSE)</f>
        <v>Soort woning</v>
      </c>
      <c r="O5578" s="72" t="str">
        <f>IF(VLOOKUP(M5578,'Hulpblad KAR-parser'!A:C,3,FALSE)="","",VLOOKUP(M5578,'Hulpblad KAR-parser'!A:C,3,FALSE))</f>
        <v>Molen</v>
      </c>
      <c r="P5578" s="136" t="str">
        <f>IF(CONCATENATE(C5578,D5578)="","",VLOOKUP(CONCATENATE(C5578,D5578),Karakteristieken!AQ:AQ,1,FALSE))</f>
        <v/>
      </c>
    </row>
    <row r="5579" spans="1:16" x14ac:dyDescent="0.25">
      <c r="A5579" s="59"/>
      <c r="B5579" s="59"/>
      <c r="C5579" s="59"/>
      <c r="D5579" s="59"/>
      <c r="E5579" s="60" t="s">
        <v>11429</v>
      </c>
      <c r="F5579" s="60"/>
      <c r="G5579" s="60" t="s">
        <v>5787</v>
      </c>
      <c r="H5579" s="60"/>
      <c r="I5579" s="59">
        <f t="shared" si="91"/>
        <v>6</v>
      </c>
      <c r="J5579" s="59" t="s">
        <v>1561</v>
      </c>
      <c r="K5579" s="61"/>
      <c r="L5579" s="62" t="s">
        <v>6737</v>
      </c>
      <c r="M5579" s="62" t="s">
        <v>5787</v>
      </c>
      <c r="N5579" s="72" t="str">
        <f>VLOOKUP(M5579,'Hulpblad KAR-parser'!A:C,2,FALSE)</f>
        <v>Soort woning</v>
      </c>
      <c r="O5579" s="72" t="str">
        <f>IF(VLOOKUP(M5579,'Hulpblad KAR-parser'!A:C,3,FALSE)="","",VLOOKUP(M5579,'Hulpblad KAR-parser'!A:C,3,FALSE))</f>
        <v>Molen</v>
      </c>
      <c r="P5579" s="136" t="str">
        <f>IF(CONCATENATE(C5579,D5579)="","",VLOOKUP(CONCATENATE(C5579,D5579),Karakteristieken!AQ:AQ,1,FALSE))</f>
        <v/>
      </c>
    </row>
    <row r="5580" spans="1:16" x14ac:dyDescent="0.25">
      <c r="A5580" s="59">
        <v>200111179</v>
      </c>
      <c r="B5580" s="59">
        <v>200099519</v>
      </c>
      <c r="C5580" s="59" t="s">
        <v>5761</v>
      </c>
      <c r="D5580" s="59" t="s">
        <v>5788</v>
      </c>
      <c r="E5580" s="60" t="s">
        <v>5790</v>
      </c>
      <c r="F5580" s="60"/>
      <c r="G5580" s="60"/>
      <c r="H5580" s="60"/>
      <c r="I5580" s="59">
        <f t="shared" si="91"/>
        <v>27</v>
      </c>
      <c r="J5580" s="59" t="s">
        <v>1613</v>
      </c>
      <c r="K5580" s="61"/>
      <c r="L5580" s="62" t="s">
        <v>6737</v>
      </c>
      <c r="M5580" s="62" t="s">
        <v>5790</v>
      </c>
      <c r="N5580" s="72" t="str">
        <f>VLOOKUP(M5580,'Hulpblad KAR-parser'!A:C,2,FALSE)</f>
        <v>Soort woning</v>
      </c>
      <c r="O5580" s="72" t="str">
        <f>IF(VLOOKUP(M5580,'Hulpblad KAR-parser'!A:C,3,FALSE)="","",VLOOKUP(M5580,'Hulpblad KAR-parser'!A:C,3,FALSE))</f>
        <v>Portiekwoning</v>
      </c>
      <c r="P5580" s="136" t="str">
        <f>IF(CONCATENATE(C5580,D5580)="","",VLOOKUP(CONCATENATE(C5580,D5580),Karakteristieken!AQ:AQ,1,FALSE))</f>
        <v>Soort woningPortiekwoning</v>
      </c>
    </row>
    <row r="5581" spans="1:16" x14ac:dyDescent="0.25">
      <c r="A5581" s="59"/>
      <c r="B5581" s="59"/>
      <c r="C5581" s="59"/>
      <c r="D5581" s="59"/>
      <c r="E5581" s="60" t="s">
        <v>11430</v>
      </c>
      <c r="F5581" s="60"/>
      <c r="G5581" s="60" t="s">
        <v>5790</v>
      </c>
      <c r="H5581" s="60"/>
      <c r="I5581" s="59">
        <f t="shared" si="91"/>
        <v>14</v>
      </c>
      <c r="J5581" s="59" t="s">
        <v>1561</v>
      </c>
      <c r="K5581" s="61"/>
      <c r="L5581" s="62" t="s">
        <v>6737</v>
      </c>
      <c r="M5581" s="62" t="s">
        <v>5790</v>
      </c>
      <c r="N5581" s="72" t="str">
        <f>VLOOKUP(M5581,'Hulpblad KAR-parser'!A:C,2,FALSE)</f>
        <v>Soort woning</v>
      </c>
      <c r="O5581" s="72" t="str">
        <f>IF(VLOOKUP(M5581,'Hulpblad KAR-parser'!A:C,3,FALSE)="","",VLOOKUP(M5581,'Hulpblad KAR-parser'!A:C,3,FALSE))</f>
        <v>Portiekwoning</v>
      </c>
      <c r="P5581" s="136" t="str">
        <f>IF(CONCATENATE(C5581,D5581)="","",VLOOKUP(CONCATENATE(C5581,D5581),Karakteristieken!AQ:AQ,1,FALSE))</f>
        <v/>
      </c>
    </row>
    <row r="5582" spans="1:16" x14ac:dyDescent="0.25">
      <c r="A5582" s="59"/>
      <c r="B5582" s="59"/>
      <c r="C5582" s="59"/>
      <c r="D5582" s="59"/>
      <c r="E5582" s="60" t="s">
        <v>11431</v>
      </c>
      <c r="F5582" s="60"/>
      <c r="G5582" s="60" t="s">
        <v>5790</v>
      </c>
      <c r="H5582" s="60"/>
      <c r="I5582" s="59">
        <f t="shared" si="91"/>
        <v>5</v>
      </c>
      <c r="J5582" s="59" t="s">
        <v>1561</v>
      </c>
      <c r="K5582" s="61"/>
      <c r="L5582" s="62" t="s">
        <v>6737</v>
      </c>
      <c r="M5582" s="62" t="s">
        <v>5790</v>
      </c>
      <c r="N5582" s="72" t="str">
        <f>VLOOKUP(M5582,'Hulpblad KAR-parser'!A:C,2,FALSE)</f>
        <v>Soort woning</v>
      </c>
      <c r="O5582" s="72" t="str">
        <f>IF(VLOOKUP(M5582,'Hulpblad KAR-parser'!A:C,3,FALSE)="","",VLOOKUP(M5582,'Hulpblad KAR-parser'!A:C,3,FALSE))</f>
        <v>Portiekwoning</v>
      </c>
      <c r="P5582" s="136" t="str">
        <f>IF(CONCATENATE(C5582,D5582)="","",VLOOKUP(CONCATENATE(C5582,D5582),Karakteristieken!AQ:AQ,1,FALSE))</f>
        <v/>
      </c>
    </row>
    <row r="5583" spans="1:16" x14ac:dyDescent="0.25">
      <c r="A5583" s="59"/>
      <c r="B5583" s="59"/>
      <c r="C5583" s="59"/>
      <c r="D5583" s="59"/>
      <c r="E5583" s="60" t="s">
        <v>11432</v>
      </c>
      <c r="F5583" s="60"/>
      <c r="G5583" s="60" t="s">
        <v>5790</v>
      </c>
      <c r="H5583" s="60"/>
      <c r="I5583" s="59">
        <f t="shared" si="91"/>
        <v>6</v>
      </c>
      <c r="J5583" s="59" t="s">
        <v>1561</v>
      </c>
      <c r="K5583" s="61"/>
      <c r="L5583" s="62" t="s">
        <v>6737</v>
      </c>
      <c r="M5583" s="62" t="s">
        <v>5790</v>
      </c>
      <c r="N5583" s="72" t="str">
        <f>VLOOKUP(M5583,'Hulpblad KAR-parser'!A:C,2,FALSE)</f>
        <v>Soort woning</v>
      </c>
      <c r="O5583" s="72" t="str">
        <f>IF(VLOOKUP(M5583,'Hulpblad KAR-parser'!A:C,3,FALSE)="","",VLOOKUP(M5583,'Hulpblad KAR-parser'!A:C,3,FALSE))</f>
        <v>Portiekwoning</v>
      </c>
      <c r="P5583" s="136" t="str">
        <f>IF(CONCATENATE(C5583,D5583)="","",VLOOKUP(CONCATENATE(C5583,D5583),Karakteristieken!AQ:AQ,1,FALSE))</f>
        <v/>
      </c>
    </row>
    <row r="5584" spans="1:16" x14ac:dyDescent="0.25">
      <c r="A5584" s="59">
        <v>200111180</v>
      </c>
      <c r="B5584" s="59">
        <v>200099520</v>
      </c>
      <c r="C5584" s="59" t="s">
        <v>5761</v>
      </c>
      <c r="D5584" s="59" t="s">
        <v>5791</v>
      </c>
      <c r="E5584" s="60" t="s">
        <v>5793</v>
      </c>
      <c r="F5584" s="60"/>
      <c r="G5584" s="60"/>
      <c r="H5584" s="60"/>
      <c r="I5584" s="59">
        <f t="shared" si="91"/>
        <v>24</v>
      </c>
      <c r="J5584" s="59" t="s">
        <v>1613</v>
      </c>
      <c r="K5584" s="61"/>
      <c r="L5584" s="62" t="s">
        <v>6737</v>
      </c>
      <c r="M5584" s="62" t="s">
        <v>5793</v>
      </c>
      <c r="N5584" s="72" t="str">
        <f>VLOOKUP(M5584,'Hulpblad KAR-parser'!A:C,2,FALSE)</f>
        <v>Soort woning</v>
      </c>
      <c r="O5584" s="72" t="str">
        <f>IF(VLOOKUP(M5584,'Hulpblad KAR-parser'!A:C,3,FALSE)="","",VLOOKUP(M5584,'Hulpblad KAR-parser'!A:C,3,FALSE))</f>
        <v>Stacaravan</v>
      </c>
      <c r="P5584" s="136" t="str">
        <f>IF(CONCATENATE(C5584,D5584)="","",VLOOKUP(CONCATENATE(C5584,D5584),Karakteristieken!AQ:AQ,1,FALSE))</f>
        <v>Soort woningStacaravan</v>
      </c>
    </row>
    <row r="5585" spans="1:16" x14ac:dyDescent="0.25">
      <c r="A5585" s="59"/>
      <c r="B5585" s="59"/>
      <c r="C5585" s="59"/>
      <c r="D5585" s="59"/>
      <c r="E5585" s="60" t="s">
        <v>11433</v>
      </c>
      <c r="F5585" s="60"/>
      <c r="G5585" s="60" t="s">
        <v>5793</v>
      </c>
      <c r="H5585" s="60"/>
      <c r="I5585" s="59">
        <f t="shared" si="91"/>
        <v>11</v>
      </c>
      <c r="J5585" s="59" t="s">
        <v>1561</v>
      </c>
      <c r="K5585" s="61"/>
      <c r="L5585" s="62" t="s">
        <v>6737</v>
      </c>
      <c r="M5585" s="62" t="s">
        <v>5793</v>
      </c>
      <c r="N5585" s="72" t="str">
        <f>VLOOKUP(M5585,'Hulpblad KAR-parser'!A:C,2,FALSE)</f>
        <v>Soort woning</v>
      </c>
      <c r="O5585" s="72" t="str">
        <f>IF(VLOOKUP(M5585,'Hulpblad KAR-parser'!A:C,3,FALSE)="","",VLOOKUP(M5585,'Hulpblad KAR-parser'!A:C,3,FALSE))</f>
        <v>Stacaravan</v>
      </c>
      <c r="P5585" s="136" t="str">
        <f>IF(CONCATENATE(C5585,D5585)="","",VLOOKUP(CONCATENATE(C5585,D5585),Karakteristieken!AQ:AQ,1,FALSE))</f>
        <v/>
      </c>
    </row>
    <row r="5586" spans="1:16" x14ac:dyDescent="0.25">
      <c r="A5586" s="59"/>
      <c r="B5586" s="59"/>
      <c r="C5586" s="59"/>
      <c r="D5586" s="59"/>
      <c r="E5586" s="60" t="s">
        <v>11434</v>
      </c>
      <c r="F5586" s="60"/>
      <c r="G5586" s="60" t="s">
        <v>5793</v>
      </c>
      <c r="H5586" s="60"/>
      <c r="I5586" s="59">
        <f t="shared" si="91"/>
        <v>5</v>
      </c>
      <c r="J5586" s="59" t="s">
        <v>1561</v>
      </c>
      <c r="K5586" s="61"/>
      <c r="L5586" s="62" t="s">
        <v>6737</v>
      </c>
      <c r="M5586" s="62" t="s">
        <v>5793</v>
      </c>
      <c r="N5586" s="72" t="str">
        <f>VLOOKUP(M5586,'Hulpblad KAR-parser'!A:C,2,FALSE)</f>
        <v>Soort woning</v>
      </c>
      <c r="O5586" s="72" t="str">
        <f>IF(VLOOKUP(M5586,'Hulpblad KAR-parser'!A:C,3,FALSE)="","",VLOOKUP(M5586,'Hulpblad KAR-parser'!A:C,3,FALSE))</f>
        <v>Stacaravan</v>
      </c>
      <c r="P5586" s="136" t="str">
        <f>IF(CONCATENATE(C5586,D5586)="","",VLOOKUP(CONCATENATE(C5586,D5586),Karakteristieken!AQ:AQ,1,FALSE))</f>
        <v/>
      </c>
    </row>
    <row r="5587" spans="1:16" x14ac:dyDescent="0.25">
      <c r="A5587" s="59"/>
      <c r="B5587" s="59"/>
      <c r="C5587" s="59"/>
      <c r="D5587" s="59"/>
      <c r="E5587" s="60" t="s">
        <v>11435</v>
      </c>
      <c r="F5587" s="60"/>
      <c r="G5587" s="60" t="s">
        <v>5793</v>
      </c>
      <c r="H5587" s="60"/>
      <c r="I5587" s="59">
        <f t="shared" si="91"/>
        <v>6</v>
      </c>
      <c r="J5587" s="59" t="s">
        <v>1561</v>
      </c>
      <c r="K5587" s="61"/>
      <c r="L5587" s="62" t="s">
        <v>6737</v>
      </c>
      <c r="M5587" s="62" t="s">
        <v>5793</v>
      </c>
      <c r="N5587" s="72" t="str">
        <f>VLOOKUP(M5587,'Hulpblad KAR-parser'!A:C,2,FALSE)</f>
        <v>Soort woning</v>
      </c>
      <c r="O5587" s="72" t="str">
        <f>IF(VLOOKUP(M5587,'Hulpblad KAR-parser'!A:C,3,FALSE)="","",VLOOKUP(M5587,'Hulpblad KAR-parser'!A:C,3,FALSE))</f>
        <v>Stacaravan</v>
      </c>
      <c r="P5587" s="136" t="str">
        <f>IF(CONCATENATE(C5587,D5587)="","",VLOOKUP(CONCATENATE(C5587,D5587),Karakteristieken!AQ:AQ,1,FALSE))</f>
        <v/>
      </c>
    </row>
    <row r="5588" spans="1:16" x14ac:dyDescent="0.25">
      <c r="A5588" s="59">
        <v>200111181</v>
      </c>
      <c r="B5588" s="59">
        <v>200099521</v>
      </c>
      <c r="C5588" s="59" t="s">
        <v>5761</v>
      </c>
      <c r="D5588" s="59" t="s">
        <v>5794</v>
      </c>
      <c r="E5588" s="60" t="s">
        <v>5796</v>
      </c>
      <c r="F5588" s="60"/>
      <c r="G5588" s="60"/>
      <c r="H5588" s="60"/>
      <c r="I5588" s="59">
        <f t="shared" si="91"/>
        <v>26</v>
      </c>
      <c r="J5588" s="59" t="s">
        <v>1613</v>
      </c>
      <c r="K5588" s="61"/>
      <c r="L5588" s="62" t="s">
        <v>6737</v>
      </c>
      <c r="M5588" s="62" t="s">
        <v>5796</v>
      </c>
      <c r="N5588" s="72" t="str">
        <f>VLOOKUP(M5588,'Hulpblad KAR-parser'!A:C,2,FALSE)</f>
        <v>Soort woning</v>
      </c>
      <c r="O5588" s="72" t="str">
        <f>IF(VLOOKUP(M5588,'Hulpblad KAR-parser'!A:C,3,FALSE)="","",VLOOKUP(M5588,'Hulpblad KAR-parser'!A:C,3,FALSE))</f>
        <v>Tussenwoning</v>
      </c>
      <c r="P5588" s="136" t="str">
        <f>IF(CONCATENATE(C5588,D5588)="","",VLOOKUP(CONCATENATE(C5588,D5588),Karakteristieken!AQ:AQ,1,FALSE))</f>
        <v>Soort woningTussenwoning</v>
      </c>
    </row>
    <row r="5589" spans="1:16" x14ac:dyDescent="0.25">
      <c r="A5589" s="59"/>
      <c r="B5589" s="59"/>
      <c r="C5589" s="59"/>
      <c r="D5589" s="59"/>
      <c r="E5589" s="60" t="s">
        <v>11436</v>
      </c>
      <c r="F5589" s="60"/>
      <c r="G5589" s="60" t="s">
        <v>5796</v>
      </c>
      <c r="H5589" s="60"/>
      <c r="I5589" s="59">
        <f t="shared" si="91"/>
        <v>5</v>
      </c>
      <c r="J5589" s="59" t="s">
        <v>1561</v>
      </c>
      <c r="K5589" s="61"/>
      <c r="L5589" s="62" t="s">
        <v>6737</v>
      </c>
      <c r="M5589" s="62" t="s">
        <v>5796</v>
      </c>
      <c r="N5589" s="72" t="str">
        <f>VLOOKUP(M5589,'Hulpblad KAR-parser'!A:C,2,FALSE)</f>
        <v>Soort woning</v>
      </c>
      <c r="O5589" s="72" t="str">
        <f>IF(VLOOKUP(M5589,'Hulpblad KAR-parser'!A:C,3,FALSE)="","",VLOOKUP(M5589,'Hulpblad KAR-parser'!A:C,3,FALSE))</f>
        <v>Tussenwoning</v>
      </c>
      <c r="P5589" s="136" t="str">
        <f>IF(CONCATENATE(C5589,D5589)="","",VLOOKUP(CONCATENATE(C5589,D5589),Karakteristieken!AQ:AQ,1,FALSE))</f>
        <v/>
      </c>
    </row>
    <row r="5590" spans="1:16" x14ac:dyDescent="0.25">
      <c r="A5590" s="59"/>
      <c r="B5590" s="59"/>
      <c r="C5590" s="59"/>
      <c r="D5590" s="59"/>
      <c r="E5590" s="60" t="s">
        <v>11437</v>
      </c>
      <c r="F5590" s="60"/>
      <c r="G5590" s="60" t="s">
        <v>5796</v>
      </c>
      <c r="H5590" s="60"/>
      <c r="I5590" s="59">
        <f t="shared" si="91"/>
        <v>13</v>
      </c>
      <c r="J5590" s="59" t="s">
        <v>1561</v>
      </c>
      <c r="K5590" s="61"/>
      <c r="L5590" s="62" t="s">
        <v>6737</v>
      </c>
      <c r="M5590" s="62" t="s">
        <v>5796</v>
      </c>
      <c r="N5590" s="72" t="str">
        <f>VLOOKUP(M5590,'Hulpblad KAR-parser'!A:C,2,FALSE)</f>
        <v>Soort woning</v>
      </c>
      <c r="O5590" s="72" t="str">
        <f>IF(VLOOKUP(M5590,'Hulpblad KAR-parser'!A:C,3,FALSE)="","",VLOOKUP(M5590,'Hulpblad KAR-parser'!A:C,3,FALSE))</f>
        <v>Tussenwoning</v>
      </c>
      <c r="P5590" s="136" t="str">
        <f>IF(CONCATENATE(C5590,D5590)="","",VLOOKUP(CONCATENATE(C5590,D5590),Karakteristieken!AQ:AQ,1,FALSE))</f>
        <v/>
      </c>
    </row>
    <row r="5591" spans="1:16" x14ac:dyDescent="0.25">
      <c r="A5591" s="59"/>
      <c r="B5591" s="59"/>
      <c r="C5591" s="59"/>
      <c r="D5591" s="59"/>
      <c r="E5591" s="60" t="s">
        <v>11438</v>
      </c>
      <c r="F5591" s="60"/>
      <c r="G5591" s="60" t="s">
        <v>5796</v>
      </c>
      <c r="H5591" s="60"/>
      <c r="I5591" s="59">
        <f t="shared" si="91"/>
        <v>6</v>
      </c>
      <c r="J5591" s="59" t="s">
        <v>1561</v>
      </c>
      <c r="K5591" s="61"/>
      <c r="L5591" s="62" t="s">
        <v>6737</v>
      </c>
      <c r="M5591" s="62" t="s">
        <v>5796</v>
      </c>
      <c r="N5591" s="72" t="str">
        <f>VLOOKUP(M5591,'Hulpblad KAR-parser'!A:C,2,FALSE)</f>
        <v>Soort woning</v>
      </c>
      <c r="O5591" s="72" t="str">
        <f>IF(VLOOKUP(M5591,'Hulpblad KAR-parser'!A:C,3,FALSE)="","",VLOOKUP(M5591,'Hulpblad KAR-parser'!A:C,3,FALSE))</f>
        <v>Tussenwoning</v>
      </c>
      <c r="P5591" s="136" t="str">
        <f>IF(CONCATENATE(C5591,D5591)="","",VLOOKUP(CONCATENATE(C5591,D5591),Karakteristieken!AQ:AQ,1,FALSE))</f>
        <v/>
      </c>
    </row>
    <row r="5592" spans="1:16" x14ac:dyDescent="0.25">
      <c r="A5592" s="59">
        <v>200111182</v>
      </c>
      <c r="B5592" s="59">
        <v>200099522</v>
      </c>
      <c r="C5592" s="59" t="s">
        <v>5761</v>
      </c>
      <c r="D5592" s="59" t="s">
        <v>5797</v>
      </c>
      <c r="E5592" s="60" t="s">
        <v>5799</v>
      </c>
      <c r="F5592" s="60"/>
      <c r="G5592" s="60"/>
      <c r="H5592" s="60"/>
      <c r="I5592" s="59">
        <f t="shared" si="91"/>
        <v>24</v>
      </c>
      <c r="J5592" s="59" t="s">
        <v>1613</v>
      </c>
      <c r="K5592" s="61"/>
      <c r="L5592" s="62" t="s">
        <v>6737</v>
      </c>
      <c r="M5592" s="62" t="s">
        <v>5799</v>
      </c>
      <c r="N5592" s="72" t="str">
        <f>VLOOKUP(M5592,'Hulpblad KAR-parser'!A:C,2,FALSE)</f>
        <v>Soort woning</v>
      </c>
      <c r="O5592" s="72" t="str">
        <f>IF(VLOOKUP(M5592,'Hulpblad KAR-parser'!A:C,3,FALSE)="","",VLOOKUP(M5592,'Hulpblad KAR-parser'!A:C,3,FALSE))</f>
        <v>Vrijstaand</v>
      </c>
      <c r="P5592" s="136" t="str">
        <f>IF(CONCATENATE(C5592,D5592)="","",VLOOKUP(CONCATENATE(C5592,D5592),Karakteristieken!AQ:AQ,1,FALSE))</f>
        <v>Soort woningVrijstaand</v>
      </c>
    </row>
    <row r="5593" spans="1:16" x14ac:dyDescent="0.25">
      <c r="A5593" s="59"/>
      <c r="B5593" s="59"/>
      <c r="C5593" s="59"/>
      <c r="D5593" s="59"/>
      <c r="E5593" s="60" t="s">
        <v>11439</v>
      </c>
      <c r="F5593" s="60"/>
      <c r="G5593" s="60" t="s">
        <v>5799</v>
      </c>
      <c r="H5593" s="60"/>
      <c r="I5593" s="59">
        <f t="shared" si="91"/>
        <v>11</v>
      </c>
      <c r="J5593" s="59" t="s">
        <v>1561</v>
      </c>
      <c r="K5593" s="61"/>
      <c r="L5593" s="62" t="s">
        <v>6737</v>
      </c>
      <c r="M5593" s="62" t="s">
        <v>5799</v>
      </c>
      <c r="N5593" s="72" t="str">
        <f>VLOOKUP(M5593,'Hulpblad KAR-parser'!A:C,2,FALSE)</f>
        <v>Soort woning</v>
      </c>
      <c r="O5593" s="72" t="str">
        <f>IF(VLOOKUP(M5593,'Hulpblad KAR-parser'!A:C,3,FALSE)="","",VLOOKUP(M5593,'Hulpblad KAR-parser'!A:C,3,FALSE))</f>
        <v>Vrijstaand</v>
      </c>
      <c r="P5593" s="136" t="str">
        <f>IF(CONCATENATE(C5593,D5593)="","",VLOOKUP(CONCATENATE(C5593,D5593),Karakteristieken!AQ:AQ,1,FALSE))</f>
        <v/>
      </c>
    </row>
    <row r="5594" spans="1:16" x14ac:dyDescent="0.25">
      <c r="A5594" s="59"/>
      <c r="B5594" s="59"/>
      <c r="C5594" s="59"/>
      <c r="D5594" s="59"/>
      <c r="E5594" s="60" t="s">
        <v>11440</v>
      </c>
      <c r="F5594" s="60"/>
      <c r="G5594" s="60" t="s">
        <v>5799</v>
      </c>
      <c r="H5594" s="60"/>
      <c r="I5594" s="59">
        <f t="shared" si="91"/>
        <v>19</v>
      </c>
      <c r="J5594" s="59" t="s">
        <v>1561</v>
      </c>
      <c r="K5594" s="61"/>
      <c r="L5594" s="62" t="s">
        <v>6737</v>
      </c>
      <c r="M5594" s="62" t="s">
        <v>5799</v>
      </c>
      <c r="N5594" s="72" t="str">
        <f>VLOOKUP(M5594,'Hulpblad KAR-parser'!A:C,2,FALSE)</f>
        <v>Soort woning</v>
      </c>
      <c r="O5594" s="72" t="str">
        <f>IF(VLOOKUP(M5594,'Hulpblad KAR-parser'!A:C,3,FALSE)="","",VLOOKUP(M5594,'Hulpblad KAR-parser'!A:C,3,FALSE))</f>
        <v>Vrijstaand</v>
      </c>
      <c r="P5594" s="136" t="str">
        <f>IF(CONCATENATE(C5594,D5594)="","",VLOOKUP(CONCATENATE(C5594,D5594),Karakteristieken!AQ:AQ,1,FALSE))</f>
        <v/>
      </c>
    </row>
    <row r="5595" spans="1:16" x14ac:dyDescent="0.25">
      <c r="A5595" s="59"/>
      <c r="B5595" s="59"/>
      <c r="C5595" s="59"/>
      <c r="D5595" s="59"/>
      <c r="E5595" s="60" t="s">
        <v>11441</v>
      </c>
      <c r="F5595" s="60"/>
      <c r="G5595" s="60" t="s">
        <v>5799</v>
      </c>
      <c r="H5595" s="60"/>
      <c r="I5595" s="59">
        <f t="shared" si="91"/>
        <v>5</v>
      </c>
      <c r="J5595" s="59" t="s">
        <v>1561</v>
      </c>
      <c r="K5595" s="61"/>
      <c r="L5595" s="62" t="s">
        <v>6737</v>
      </c>
      <c r="M5595" s="62" t="s">
        <v>5799</v>
      </c>
      <c r="N5595" s="72" t="str">
        <f>VLOOKUP(M5595,'Hulpblad KAR-parser'!A:C,2,FALSE)</f>
        <v>Soort woning</v>
      </c>
      <c r="O5595" s="72" t="str">
        <f>IF(VLOOKUP(M5595,'Hulpblad KAR-parser'!A:C,3,FALSE)="","",VLOOKUP(M5595,'Hulpblad KAR-parser'!A:C,3,FALSE))</f>
        <v>Vrijstaand</v>
      </c>
      <c r="P5595" s="136" t="str">
        <f>IF(CONCATENATE(C5595,D5595)="","",VLOOKUP(CONCATENATE(C5595,D5595),Karakteristieken!AQ:AQ,1,FALSE))</f>
        <v/>
      </c>
    </row>
    <row r="5596" spans="1:16" x14ac:dyDescent="0.25">
      <c r="A5596" s="59"/>
      <c r="B5596" s="59"/>
      <c r="C5596" s="59"/>
      <c r="D5596" s="59"/>
      <c r="E5596" s="60" t="s">
        <v>11442</v>
      </c>
      <c r="F5596" s="60"/>
      <c r="G5596" s="60" t="s">
        <v>5799</v>
      </c>
      <c r="H5596" s="60"/>
      <c r="I5596" s="59">
        <f t="shared" si="91"/>
        <v>6</v>
      </c>
      <c r="J5596" s="59" t="s">
        <v>1561</v>
      </c>
      <c r="K5596" s="61"/>
      <c r="L5596" s="62" t="s">
        <v>6737</v>
      </c>
      <c r="M5596" s="62" t="s">
        <v>5799</v>
      </c>
      <c r="N5596" s="72" t="str">
        <f>VLOOKUP(M5596,'Hulpblad KAR-parser'!A:C,2,FALSE)</f>
        <v>Soort woning</v>
      </c>
      <c r="O5596" s="72" t="str">
        <f>IF(VLOOKUP(M5596,'Hulpblad KAR-parser'!A:C,3,FALSE)="","",VLOOKUP(M5596,'Hulpblad KAR-parser'!A:C,3,FALSE))</f>
        <v>Vrijstaand</v>
      </c>
      <c r="P5596" s="136" t="str">
        <f>IF(CONCATENATE(C5596,D5596)="","",VLOOKUP(CONCATENATE(C5596,D5596),Karakteristieken!AQ:AQ,1,FALSE))</f>
        <v/>
      </c>
    </row>
    <row r="5597" spans="1:16" x14ac:dyDescent="0.25">
      <c r="A5597" s="59">
        <v>200111183</v>
      </c>
      <c r="B5597" s="59">
        <v>200099523</v>
      </c>
      <c r="C5597" s="59" t="s">
        <v>5761</v>
      </c>
      <c r="D5597" s="59" t="s">
        <v>5800</v>
      </c>
      <c r="E5597" s="60" t="s">
        <v>5802</v>
      </c>
      <c r="F5597" s="60"/>
      <c r="G5597" s="60"/>
      <c r="H5597" s="60"/>
      <c r="I5597" s="59">
        <f t="shared" si="91"/>
        <v>27</v>
      </c>
      <c r="J5597" s="59" t="s">
        <v>1613</v>
      </c>
      <c r="K5597" s="61"/>
      <c r="L5597" s="62" t="s">
        <v>6737</v>
      </c>
      <c r="M5597" s="62" t="s">
        <v>5802</v>
      </c>
      <c r="N5597" s="72" t="str">
        <f>VLOOKUP(M5597,'Hulpblad KAR-parser'!A:C,2,FALSE)</f>
        <v>Soort woning</v>
      </c>
      <c r="O5597" s="72" t="str">
        <f>IF(VLOOKUP(M5597,'Hulpblad KAR-parser'!A:C,3,FALSE)="","",VLOOKUP(M5597,'Hulpblad KAR-parser'!A:C,3,FALSE))</f>
        <v>Woonboerderij</v>
      </c>
      <c r="P5597" s="136" t="str">
        <f>IF(CONCATENATE(C5597,D5597)="","",VLOOKUP(CONCATENATE(C5597,D5597),Karakteristieken!AQ:AQ,1,FALSE))</f>
        <v>Soort woningWoonboerderij</v>
      </c>
    </row>
    <row r="5598" spans="1:16" x14ac:dyDescent="0.25">
      <c r="A5598" s="59"/>
      <c r="B5598" s="59"/>
      <c r="C5598" s="59"/>
      <c r="D5598" s="59"/>
      <c r="E5598" s="60" t="s">
        <v>11443</v>
      </c>
      <c r="F5598" s="60"/>
      <c r="G5598" s="60" t="s">
        <v>5802</v>
      </c>
      <c r="H5598" s="60"/>
      <c r="I5598" s="59">
        <f t="shared" si="91"/>
        <v>6</v>
      </c>
      <c r="J5598" s="59" t="s">
        <v>1561</v>
      </c>
      <c r="K5598" s="61"/>
      <c r="L5598" s="62" t="s">
        <v>6737</v>
      </c>
      <c r="M5598" s="62" t="s">
        <v>5802</v>
      </c>
      <c r="N5598" s="72" t="str">
        <f>VLOOKUP(M5598,'Hulpblad KAR-parser'!A:C,2,FALSE)</f>
        <v>Soort woning</v>
      </c>
      <c r="O5598" s="72" t="str">
        <f>IF(VLOOKUP(M5598,'Hulpblad KAR-parser'!A:C,3,FALSE)="","",VLOOKUP(M5598,'Hulpblad KAR-parser'!A:C,3,FALSE))</f>
        <v>Woonboerderij</v>
      </c>
      <c r="P5598" s="136" t="str">
        <f>IF(CONCATENATE(C5598,D5598)="","",VLOOKUP(CONCATENATE(C5598,D5598),Karakteristieken!AQ:AQ,1,FALSE))</f>
        <v/>
      </c>
    </row>
    <row r="5599" spans="1:16" x14ac:dyDescent="0.25">
      <c r="A5599" s="59"/>
      <c r="B5599" s="59"/>
      <c r="C5599" s="59"/>
      <c r="D5599" s="59"/>
      <c r="E5599" s="60" t="s">
        <v>11444</v>
      </c>
      <c r="F5599" s="60"/>
      <c r="G5599" s="60" t="s">
        <v>5802</v>
      </c>
      <c r="H5599" s="60"/>
      <c r="I5599" s="59">
        <f t="shared" si="91"/>
        <v>5</v>
      </c>
      <c r="J5599" s="59" t="s">
        <v>1561</v>
      </c>
      <c r="K5599" s="61"/>
      <c r="L5599" s="62" t="s">
        <v>6737</v>
      </c>
      <c r="M5599" s="62" t="s">
        <v>5802</v>
      </c>
      <c r="N5599" s="72" t="str">
        <f>VLOOKUP(M5599,'Hulpblad KAR-parser'!A:C,2,FALSE)</f>
        <v>Soort woning</v>
      </c>
      <c r="O5599" s="72" t="str">
        <f>IF(VLOOKUP(M5599,'Hulpblad KAR-parser'!A:C,3,FALSE)="","",VLOOKUP(M5599,'Hulpblad KAR-parser'!A:C,3,FALSE))</f>
        <v>Woonboerderij</v>
      </c>
      <c r="P5599" s="136" t="str">
        <f>IF(CONCATENATE(C5599,D5599)="","",VLOOKUP(CONCATENATE(C5599,D5599),Karakteristieken!AQ:AQ,1,FALSE))</f>
        <v/>
      </c>
    </row>
    <row r="5600" spans="1:16" x14ac:dyDescent="0.25">
      <c r="A5600" s="59"/>
      <c r="B5600" s="59"/>
      <c r="C5600" s="59"/>
      <c r="D5600" s="59"/>
      <c r="E5600" s="60" t="s">
        <v>11445</v>
      </c>
      <c r="F5600" s="60"/>
      <c r="G5600" s="60" t="s">
        <v>5802</v>
      </c>
      <c r="H5600" s="60"/>
      <c r="I5600" s="59">
        <f t="shared" si="91"/>
        <v>14</v>
      </c>
      <c r="J5600" s="59" t="s">
        <v>1561</v>
      </c>
      <c r="K5600" s="61"/>
      <c r="L5600" s="62" t="s">
        <v>6737</v>
      </c>
      <c r="M5600" s="62" t="s">
        <v>5802</v>
      </c>
      <c r="N5600" s="72" t="str">
        <f>VLOOKUP(M5600,'Hulpblad KAR-parser'!A:C,2,FALSE)</f>
        <v>Soort woning</v>
      </c>
      <c r="O5600" s="72" t="str">
        <f>IF(VLOOKUP(M5600,'Hulpblad KAR-parser'!A:C,3,FALSE)="","",VLOOKUP(M5600,'Hulpblad KAR-parser'!A:C,3,FALSE))</f>
        <v>Woonboerderij</v>
      </c>
      <c r="P5600" s="136" t="str">
        <f>IF(CONCATENATE(C5600,D5600)="","",VLOOKUP(CONCATENATE(C5600,D5600),Karakteristieken!AQ:AQ,1,FALSE))</f>
        <v/>
      </c>
    </row>
    <row r="5601" spans="1:16" x14ac:dyDescent="0.25">
      <c r="A5601" s="59">
        <v>200137397</v>
      </c>
      <c r="B5601" s="59">
        <v>200099524</v>
      </c>
      <c r="C5601" s="59" t="s">
        <v>5761</v>
      </c>
      <c r="D5601" s="59" t="s">
        <v>5803</v>
      </c>
      <c r="E5601" s="60" t="s">
        <v>5805</v>
      </c>
      <c r="F5601" s="60"/>
      <c r="G5601" s="60"/>
      <c r="H5601" s="60"/>
      <c r="I5601" s="59">
        <f t="shared" si="91"/>
        <v>22</v>
      </c>
      <c r="J5601" s="59" t="s">
        <v>1613</v>
      </c>
      <c r="K5601" s="61"/>
      <c r="L5601" s="62" t="s">
        <v>6737</v>
      </c>
      <c r="M5601" s="62" t="s">
        <v>5805</v>
      </c>
      <c r="N5601" s="72" t="str">
        <f>VLOOKUP(M5601,'Hulpblad KAR-parser'!A:C,2,FALSE)</f>
        <v>Soort woning</v>
      </c>
      <c r="O5601" s="72" t="str">
        <f>IF(VLOOKUP(M5601,'Hulpblad KAR-parser'!A:C,3,FALSE)="","",VLOOKUP(M5601,'Hulpblad KAR-parser'!A:C,3,FALSE))</f>
        <v>Woonboot</v>
      </c>
      <c r="P5601" s="136" t="str">
        <f>IF(CONCATENATE(C5601,D5601)="","",VLOOKUP(CONCATENATE(C5601,D5601),Karakteristieken!AQ:AQ,1,FALSE))</f>
        <v>Soort woningWoonboot</v>
      </c>
    </row>
    <row r="5602" spans="1:16" x14ac:dyDescent="0.25">
      <c r="A5602" s="59"/>
      <c r="B5602" s="59"/>
      <c r="C5602" s="59"/>
      <c r="D5602" s="59"/>
      <c r="E5602" s="60" t="s">
        <v>11446</v>
      </c>
      <c r="F5602" s="60"/>
      <c r="G5602" s="60" t="s">
        <v>5805</v>
      </c>
      <c r="H5602" s="60"/>
      <c r="I5602" s="59">
        <f t="shared" si="91"/>
        <v>24</v>
      </c>
      <c r="J5602" s="59" t="s">
        <v>1561</v>
      </c>
      <c r="K5602" s="61"/>
      <c r="L5602" s="62" t="s">
        <v>6737</v>
      </c>
      <c r="M5602" s="62" t="s">
        <v>5805</v>
      </c>
      <c r="N5602" s="72" t="str">
        <f>VLOOKUP(M5602,'Hulpblad KAR-parser'!A:C,2,FALSE)</f>
        <v>Soort woning</v>
      </c>
      <c r="O5602" s="72" t="str">
        <f>IF(VLOOKUP(M5602,'Hulpblad KAR-parser'!A:C,3,FALSE)="","",VLOOKUP(M5602,'Hulpblad KAR-parser'!A:C,3,FALSE))</f>
        <v>Woonboot</v>
      </c>
      <c r="P5602" s="136" t="str">
        <f>IF(CONCATENATE(C5602,D5602)="","",VLOOKUP(CONCATENATE(C5602,D5602),Karakteristieken!AQ:AQ,1,FALSE))</f>
        <v/>
      </c>
    </row>
    <row r="5603" spans="1:16" x14ac:dyDescent="0.25">
      <c r="A5603" s="59"/>
      <c r="B5603" s="59"/>
      <c r="C5603" s="59"/>
      <c r="D5603" s="59"/>
      <c r="E5603" s="60" t="s">
        <v>11447</v>
      </c>
      <c r="F5603" s="60"/>
      <c r="G5603" s="60" t="s">
        <v>5805</v>
      </c>
      <c r="H5603" s="60"/>
      <c r="I5603" s="59">
        <f t="shared" si="91"/>
        <v>6</v>
      </c>
      <c r="J5603" s="59" t="s">
        <v>1561</v>
      </c>
      <c r="K5603" s="61"/>
      <c r="L5603" s="62" t="s">
        <v>6737</v>
      </c>
      <c r="M5603" s="62" t="s">
        <v>5805</v>
      </c>
      <c r="N5603" s="72" t="str">
        <f>VLOOKUP(M5603,'Hulpblad KAR-parser'!A:C,2,FALSE)</f>
        <v>Soort woning</v>
      </c>
      <c r="O5603" s="72" t="str">
        <f>IF(VLOOKUP(M5603,'Hulpblad KAR-parser'!A:C,3,FALSE)="","",VLOOKUP(M5603,'Hulpblad KAR-parser'!A:C,3,FALSE))</f>
        <v>Woonboot</v>
      </c>
      <c r="P5603" s="136" t="str">
        <f>IF(CONCATENATE(C5603,D5603)="","",VLOOKUP(CONCATENATE(C5603,D5603),Karakteristieken!AQ:AQ,1,FALSE))</f>
        <v/>
      </c>
    </row>
    <row r="5604" spans="1:16" x14ac:dyDescent="0.25">
      <c r="A5604" s="59"/>
      <c r="B5604" s="59"/>
      <c r="C5604" s="59"/>
      <c r="D5604" s="59"/>
      <c r="E5604" s="60" t="s">
        <v>11448</v>
      </c>
      <c r="F5604" s="60"/>
      <c r="G5604" s="60" t="s">
        <v>5805</v>
      </c>
      <c r="H5604" s="60"/>
      <c r="I5604" s="59">
        <f t="shared" si="91"/>
        <v>6</v>
      </c>
      <c r="J5604" s="59" t="s">
        <v>1561</v>
      </c>
      <c r="K5604" s="61"/>
      <c r="L5604" s="62" t="s">
        <v>6737</v>
      </c>
      <c r="M5604" s="62" t="s">
        <v>5805</v>
      </c>
      <c r="N5604" s="72" t="str">
        <f>VLOOKUP(M5604,'Hulpblad KAR-parser'!A:C,2,FALSE)</f>
        <v>Soort woning</v>
      </c>
      <c r="O5604" s="72" t="str">
        <f>IF(VLOOKUP(M5604,'Hulpblad KAR-parser'!A:C,3,FALSE)="","",VLOOKUP(M5604,'Hulpblad KAR-parser'!A:C,3,FALSE))</f>
        <v>Woonboot</v>
      </c>
      <c r="P5604" s="136" t="str">
        <f>IF(CONCATENATE(C5604,D5604)="","",VLOOKUP(CONCATENATE(C5604,D5604),Karakteristieken!AQ:AQ,1,FALSE))</f>
        <v/>
      </c>
    </row>
    <row r="5605" spans="1:16" x14ac:dyDescent="0.25">
      <c r="A5605" s="59"/>
      <c r="B5605" s="59"/>
      <c r="C5605" s="59"/>
      <c r="D5605" s="59"/>
      <c r="E5605" s="60" t="s">
        <v>11449</v>
      </c>
      <c r="F5605" s="60"/>
      <c r="G5605" s="60" t="s">
        <v>5805</v>
      </c>
      <c r="H5605" s="60"/>
      <c r="I5605" s="59">
        <f t="shared" si="91"/>
        <v>5</v>
      </c>
      <c r="J5605" s="59" t="s">
        <v>1561</v>
      </c>
      <c r="K5605" s="61"/>
      <c r="L5605" s="62" t="s">
        <v>6737</v>
      </c>
      <c r="M5605" s="62" t="s">
        <v>5805</v>
      </c>
      <c r="N5605" s="72" t="str">
        <f>VLOOKUP(M5605,'Hulpblad KAR-parser'!A:C,2,FALSE)</f>
        <v>Soort woning</v>
      </c>
      <c r="O5605" s="72" t="str">
        <f>IF(VLOOKUP(M5605,'Hulpblad KAR-parser'!A:C,3,FALSE)="","",VLOOKUP(M5605,'Hulpblad KAR-parser'!A:C,3,FALSE))</f>
        <v>Woonboot</v>
      </c>
      <c r="P5605" s="136" t="str">
        <f>IF(CONCATENATE(C5605,D5605)="","",VLOOKUP(CONCATENATE(C5605,D5605),Karakteristieken!AQ:AQ,1,FALSE))</f>
        <v/>
      </c>
    </row>
    <row r="5606" spans="1:16" x14ac:dyDescent="0.25">
      <c r="A5606" s="59"/>
      <c r="B5606" s="59"/>
      <c r="C5606" s="59"/>
      <c r="D5606" s="59"/>
      <c r="E5606" s="60" t="s">
        <v>11450</v>
      </c>
      <c r="F5606" s="60"/>
      <c r="G5606" s="60" t="s">
        <v>5805</v>
      </c>
      <c r="H5606" s="60"/>
      <c r="I5606" s="59">
        <f t="shared" si="91"/>
        <v>9</v>
      </c>
      <c r="J5606" s="59" t="s">
        <v>1561</v>
      </c>
      <c r="K5606" s="61"/>
      <c r="L5606" s="62" t="s">
        <v>6737</v>
      </c>
      <c r="M5606" s="62" t="s">
        <v>5805</v>
      </c>
      <c r="N5606" s="72" t="str">
        <f>VLOOKUP(M5606,'Hulpblad KAR-parser'!A:C,2,FALSE)</f>
        <v>Soort woning</v>
      </c>
      <c r="O5606" s="72" t="str">
        <f>IF(VLOOKUP(M5606,'Hulpblad KAR-parser'!A:C,3,FALSE)="","",VLOOKUP(M5606,'Hulpblad KAR-parser'!A:C,3,FALSE))</f>
        <v>Woonboot</v>
      </c>
      <c r="P5606" s="136" t="str">
        <f>IF(CONCATENATE(C5606,D5606)="","",VLOOKUP(CONCATENATE(C5606,D5606),Karakteristieken!AQ:AQ,1,FALSE))</f>
        <v/>
      </c>
    </row>
    <row r="5607" spans="1:16" x14ac:dyDescent="0.25">
      <c r="A5607" s="59">
        <v>200111185</v>
      </c>
      <c r="B5607" s="59">
        <v>200099525</v>
      </c>
      <c r="C5607" s="59" t="s">
        <v>5761</v>
      </c>
      <c r="D5607" s="59" t="s">
        <v>5806</v>
      </c>
      <c r="E5607" s="60" t="s">
        <v>5808</v>
      </c>
      <c r="F5607" s="60"/>
      <c r="G5607" s="60"/>
      <c r="H5607" s="60"/>
      <c r="I5607" s="59">
        <f t="shared" si="91"/>
        <v>23</v>
      </c>
      <c r="J5607" s="59" t="s">
        <v>1613</v>
      </c>
      <c r="K5607" s="61"/>
      <c r="L5607" s="62" t="s">
        <v>6737</v>
      </c>
      <c r="M5607" s="62" t="s">
        <v>5808</v>
      </c>
      <c r="N5607" s="72" t="str">
        <f>VLOOKUP(M5607,'Hulpblad KAR-parser'!A:C,2,FALSE)</f>
        <v>Soort woning</v>
      </c>
      <c r="O5607" s="72" t="str">
        <f>IF(VLOOKUP(M5607,'Hulpblad KAR-parser'!A:C,3,FALSE)="","",VLOOKUP(M5607,'Hulpblad KAR-parser'!A:C,3,FALSE))</f>
        <v>Woonwagen</v>
      </c>
      <c r="P5607" s="136" t="str">
        <f>IF(CONCATENATE(C5607,D5607)="","",VLOOKUP(CONCATENATE(C5607,D5607),Karakteristieken!AQ:AQ,1,FALSE))</f>
        <v>Soort woningWoonwagen</v>
      </c>
    </row>
    <row r="5608" spans="1:16" x14ac:dyDescent="0.25">
      <c r="A5608" s="59"/>
      <c r="B5608" s="59"/>
      <c r="C5608" s="59"/>
      <c r="D5608" s="59"/>
      <c r="E5608" s="60" t="s">
        <v>11451</v>
      </c>
      <c r="F5608" s="60"/>
      <c r="G5608" s="60" t="s">
        <v>5808</v>
      </c>
      <c r="H5608" s="60"/>
      <c r="I5608" s="59">
        <f t="shared" si="91"/>
        <v>6</v>
      </c>
      <c r="J5608" s="59" t="s">
        <v>1561</v>
      </c>
      <c r="K5608" s="61"/>
      <c r="L5608" s="62" t="s">
        <v>6737</v>
      </c>
      <c r="M5608" s="62" t="s">
        <v>5808</v>
      </c>
      <c r="N5608" s="72" t="str">
        <f>VLOOKUP(M5608,'Hulpblad KAR-parser'!A:C,2,FALSE)</f>
        <v>Soort woning</v>
      </c>
      <c r="O5608" s="72" t="str">
        <f>IF(VLOOKUP(M5608,'Hulpblad KAR-parser'!A:C,3,FALSE)="","",VLOOKUP(M5608,'Hulpblad KAR-parser'!A:C,3,FALSE))</f>
        <v>Woonwagen</v>
      </c>
      <c r="P5608" s="136" t="str">
        <f>IF(CONCATENATE(C5608,D5608)="","",VLOOKUP(CONCATENATE(C5608,D5608),Karakteristieken!AQ:AQ,1,FALSE))</f>
        <v/>
      </c>
    </row>
    <row r="5609" spans="1:16" x14ac:dyDescent="0.25">
      <c r="A5609" s="59"/>
      <c r="B5609" s="59"/>
      <c r="C5609" s="59"/>
      <c r="D5609" s="59"/>
      <c r="E5609" s="60" t="s">
        <v>11452</v>
      </c>
      <c r="F5609" s="60"/>
      <c r="G5609" s="60" t="s">
        <v>5808</v>
      </c>
      <c r="H5609" s="60"/>
      <c r="I5609" s="59">
        <f t="shared" si="91"/>
        <v>10</v>
      </c>
      <c r="J5609" s="59" t="s">
        <v>1561</v>
      </c>
      <c r="K5609" s="61"/>
      <c r="L5609" s="62" t="s">
        <v>6737</v>
      </c>
      <c r="M5609" s="62" t="s">
        <v>5808</v>
      </c>
      <c r="N5609" s="72" t="str">
        <f>VLOOKUP(M5609,'Hulpblad KAR-parser'!A:C,2,FALSE)</f>
        <v>Soort woning</v>
      </c>
      <c r="O5609" s="72" t="str">
        <f>IF(VLOOKUP(M5609,'Hulpblad KAR-parser'!A:C,3,FALSE)="","",VLOOKUP(M5609,'Hulpblad KAR-parser'!A:C,3,FALSE))</f>
        <v>Woonwagen</v>
      </c>
      <c r="P5609" s="136" t="str">
        <f>IF(CONCATENATE(C5609,D5609)="","",VLOOKUP(CONCATENATE(C5609,D5609),Karakteristieken!AQ:AQ,1,FALSE))</f>
        <v/>
      </c>
    </row>
    <row r="5610" spans="1:16" x14ac:dyDescent="0.25">
      <c r="A5610" s="59"/>
      <c r="B5610" s="59"/>
      <c r="C5610" s="59"/>
      <c r="D5610" s="59"/>
      <c r="E5610" s="60" t="s">
        <v>11453</v>
      </c>
      <c r="F5610" s="60"/>
      <c r="G5610" s="60" t="s">
        <v>5808</v>
      </c>
      <c r="H5610" s="60"/>
      <c r="I5610" s="59">
        <f t="shared" si="91"/>
        <v>5</v>
      </c>
      <c r="J5610" s="59" t="s">
        <v>1561</v>
      </c>
      <c r="K5610" s="61"/>
      <c r="L5610" s="62" t="s">
        <v>6737</v>
      </c>
      <c r="M5610" s="62" t="s">
        <v>5808</v>
      </c>
      <c r="N5610" s="72" t="str">
        <f>VLOOKUP(M5610,'Hulpblad KAR-parser'!A:C,2,FALSE)</f>
        <v>Soort woning</v>
      </c>
      <c r="O5610" s="72" t="str">
        <f>IF(VLOOKUP(M5610,'Hulpblad KAR-parser'!A:C,3,FALSE)="","",VLOOKUP(M5610,'Hulpblad KAR-parser'!A:C,3,FALSE))</f>
        <v>Woonwagen</v>
      </c>
      <c r="P5610" s="136" t="str">
        <f>IF(CONCATENATE(C5610,D5610)="","",VLOOKUP(CONCATENATE(C5610,D5610),Karakteristieken!AQ:AQ,1,FALSE))</f>
        <v/>
      </c>
    </row>
    <row r="5611" spans="1:16" x14ac:dyDescent="0.25">
      <c r="A5611" s="67">
        <v>200111186</v>
      </c>
      <c r="B5611" s="67">
        <v>200099526</v>
      </c>
      <c r="C5611" s="67" t="s">
        <v>5809</v>
      </c>
      <c r="D5611" s="67"/>
      <c r="E5611" s="68" t="s">
        <v>6704</v>
      </c>
      <c r="F5611" s="68"/>
      <c r="G5611" s="68"/>
      <c r="H5611" s="68"/>
      <c r="I5611" s="67">
        <f t="shared" si="91"/>
        <v>17</v>
      </c>
      <c r="J5611" s="67" t="s">
        <v>1613</v>
      </c>
      <c r="K5611" s="91" t="s">
        <v>12550</v>
      </c>
      <c r="L5611" s="62" t="s">
        <v>6737</v>
      </c>
      <c r="M5611" s="62" t="s">
        <v>6704</v>
      </c>
      <c r="N5611" s="72" t="e">
        <f>VLOOKUP(M5611,'Hulpblad KAR-parser'!A:C,2,FALSE)</f>
        <v>#N/A</v>
      </c>
      <c r="O5611" s="72" t="e">
        <f>IF(VLOOKUP(M5611,'Hulpblad KAR-parser'!A:C,3,FALSE)="","",VLOOKUP(M5611,'Hulpblad KAR-parser'!A:C,3,FALSE))</f>
        <v>#N/A</v>
      </c>
      <c r="P5611" s="136" t="e">
        <f>IF(CONCATENATE(C5611,D5611)="","",VLOOKUP(CONCATENATE(C5611,D5611),Karakteristieken!AQ:AQ,1,FALSE))</f>
        <v>#N/A</v>
      </c>
    </row>
    <row r="5612" spans="1:16" x14ac:dyDescent="0.25">
      <c r="A5612" s="67"/>
      <c r="B5612" s="67"/>
      <c r="C5612" s="67"/>
      <c r="D5612" s="67"/>
      <c r="E5612" s="68" t="s">
        <v>11479</v>
      </c>
      <c r="F5612" s="68"/>
      <c r="G5612" s="68" t="s">
        <v>6704</v>
      </c>
      <c r="H5612" s="68"/>
      <c r="I5612" s="67">
        <f t="shared" si="91"/>
        <v>6</v>
      </c>
      <c r="J5612" s="67" t="s">
        <v>1561</v>
      </c>
      <c r="K5612" s="91" t="s">
        <v>12550</v>
      </c>
      <c r="L5612" s="62" t="s">
        <v>6737</v>
      </c>
      <c r="M5612" s="62" t="s">
        <v>6704</v>
      </c>
      <c r="N5612" s="72" t="e">
        <f>VLOOKUP(M5612,'Hulpblad KAR-parser'!A:C,2,FALSE)</f>
        <v>#N/A</v>
      </c>
      <c r="O5612" s="72" t="e">
        <f>IF(VLOOKUP(M5612,'Hulpblad KAR-parser'!A:C,3,FALSE)="","",VLOOKUP(M5612,'Hulpblad KAR-parser'!A:C,3,FALSE))</f>
        <v>#N/A</v>
      </c>
      <c r="P5612" s="136" t="str">
        <f>IF(CONCATENATE(C5612,D5612)="","",VLOOKUP(CONCATENATE(C5612,D5612),Karakteristieken!AQ:AQ,1,FALSE))</f>
        <v/>
      </c>
    </row>
    <row r="5613" spans="1:16" x14ac:dyDescent="0.25">
      <c r="A5613" s="67"/>
      <c r="B5613" s="67"/>
      <c r="C5613" s="67"/>
      <c r="D5613" s="67"/>
      <c r="E5613" s="68" t="s">
        <v>11480</v>
      </c>
      <c r="F5613" s="68"/>
      <c r="G5613" s="68" t="s">
        <v>6704</v>
      </c>
      <c r="H5613" s="68"/>
      <c r="I5613" s="67">
        <f t="shared" si="91"/>
        <v>6</v>
      </c>
      <c r="J5613" s="67" t="s">
        <v>1561</v>
      </c>
      <c r="K5613" s="91" t="s">
        <v>12550</v>
      </c>
      <c r="L5613" s="62" t="s">
        <v>6737</v>
      </c>
      <c r="M5613" s="62" t="s">
        <v>6704</v>
      </c>
      <c r="N5613" s="72" t="e">
        <f>VLOOKUP(M5613,'Hulpblad KAR-parser'!A:C,2,FALSE)</f>
        <v>#N/A</v>
      </c>
      <c r="O5613" s="72" t="e">
        <f>IF(VLOOKUP(M5613,'Hulpblad KAR-parser'!A:C,3,FALSE)="","",VLOOKUP(M5613,'Hulpblad KAR-parser'!A:C,3,FALSE))</f>
        <v>#N/A</v>
      </c>
      <c r="P5613" s="136" t="str">
        <f>IF(CONCATENATE(C5613,D5613)="","",VLOOKUP(CONCATENATE(C5613,D5613),Karakteristieken!AQ:AQ,1,FALSE))</f>
        <v/>
      </c>
    </row>
    <row r="5614" spans="1:16" x14ac:dyDescent="0.25">
      <c r="A5614" s="59">
        <v>200111187</v>
      </c>
      <c r="B5614" s="59">
        <v>200099527</v>
      </c>
      <c r="C5614" s="59" t="s">
        <v>5809</v>
      </c>
      <c r="D5614" s="59" t="s">
        <v>4509</v>
      </c>
      <c r="E5614" s="60" t="s">
        <v>5812</v>
      </c>
      <c r="F5614" s="60"/>
      <c r="G5614" s="60"/>
      <c r="H5614" s="60"/>
      <c r="I5614" s="59">
        <f t="shared" ref="I5614:I5677" si="92">LEN(E5614)</f>
        <v>26</v>
      </c>
      <c r="J5614" s="59" t="s">
        <v>1613</v>
      </c>
      <c r="K5614" s="61"/>
      <c r="L5614" s="62" t="s">
        <v>6737</v>
      </c>
      <c r="M5614" s="62" t="s">
        <v>5812</v>
      </c>
      <c r="N5614" s="72" t="str">
        <f>VLOOKUP(M5614,'Hulpblad KAR-parser'!A:C,2,FALSE)</f>
        <v>Soort zelfdoding</v>
      </c>
      <c r="O5614" s="72" t="str">
        <f>IF(VLOOKUP(M5614,'Hulpblad KAR-parser'!A:C,3,FALSE)="","",VLOOKUP(M5614,'Hulpblad KAR-parser'!A:C,3,FALSE))</f>
        <v>Chemisch</v>
      </c>
      <c r="P5614" s="136" t="str">
        <f>IF(CONCATENATE(C5614,D5614)="","",VLOOKUP(CONCATENATE(C5614,D5614),Karakteristieken!AQ:AQ,1,FALSE))</f>
        <v>Soort zelfdodingChemisch</v>
      </c>
    </row>
    <row r="5615" spans="1:16" x14ac:dyDescent="0.25">
      <c r="A5615" s="59"/>
      <c r="B5615" s="59"/>
      <c r="C5615" s="59"/>
      <c r="D5615" s="59"/>
      <c r="E5615" s="60" t="s">
        <v>11455</v>
      </c>
      <c r="F5615" s="60"/>
      <c r="G5615" s="60" t="s">
        <v>5812</v>
      </c>
      <c r="H5615" s="60"/>
      <c r="I5615" s="59">
        <f t="shared" si="92"/>
        <v>7</v>
      </c>
      <c r="J5615" s="59" t="s">
        <v>1561</v>
      </c>
      <c r="K5615" s="61"/>
      <c r="L5615" s="62" t="s">
        <v>6737</v>
      </c>
      <c r="M5615" s="62" t="s">
        <v>5812</v>
      </c>
      <c r="N5615" s="72" t="str">
        <f>VLOOKUP(M5615,'Hulpblad KAR-parser'!A:C,2,FALSE)</f>
        <v>Soort zelfdoding</v>
      </c>
      <c r="O5615" s="72" t="str">
        <f>IF(VLOOKUP(M5615,'Hulpblad KAR-parser'!A:C,3,FALSE)="","",VLOOKUP(M5615,'Hulpblad KAR-parser'!A:C,3,FALSE))</f>
        <v>Chemisch</v>
      </c>
      <c r="P5615" s="136" t="str">
        <f>IF(CONCATENATE(C5615,D5615)="","",VLOOKUP(CONCATENATE(C5615,D5615),Karakteristieken!AQ:AQ,1,FALSE))</f>
        <v/>
      </c>
    </row>
    <row r="5616" spans="1:16" x14ac:dyDescent="0.25">
      <c r="A5616" s="59"/>
      <c r="B5616" s="59"/>
      <c r="C5616" s="59"/>
      <c r="D5616" s="59"/>
      <c r="E5616" s="60" t="s">
        <v>11456</v>
      </c>
      <c r="F5616" s="60"/>
      <c r="G5616" s="60" t="s">
        <v>5812</v>
      </c>
      <c r="H5616" s="60"/>
      <c r="I5616" s="59">
        <f t="shared" si="92"/>
        <v>6</v>
      </c>
      <c r="J5616" s="59" t="s">
        <v>1561</v>
      </c>
      <c r="K5616" s="61"/>
      <c r="L5616" s="62" t="s">
        <v>6737</v>
      </c>
      <c r="M5616" s="62" t="s">
        <v>5812</v>
      </c>
      <c r="N5616" s="72" t="str">
        <f>VLOOKUP(M5616,'Hulpblad KAR-parser'!A:C,2,FALSE)</f>
        <v>Soort zelfdoding</v>
      </c>
      <c r="O5616" s="72" t="str">
        <f>IF(VLOOKUP(M5616,'Hulpblad KAR-parser'!A:C,3,FALSE)="","",VLOOKUP(M5616,'Hulpblad KAR-parser'!A:C,3,FALSE))</f>
        <v>Chemisch</v>
      </c>
      <c r="P5616" s="136" t="str">
        <f>IF(CONCATENATE(C5616,D5616)="","",VLOOKUP(CONCATENATE(C5616,D5616),Karakteristieken!AQ:AQ,1,FALSE))</f>
        <v/>
      </c>
    </row>
    <row r="5617" spans="1:16" x14ac:dyDescent="0.25">
      <c r="A5617" s="59">
        <v>200111188</v>
      </c>
      <c r="B5617" s="59">
        <v>200099528</v>
      </c>
      <c r="C5617" s="59" t="s">
        <v>5809</v>
      </c>
      <c r="D5617" s="59" t="s">
        <v>5813</v>
      </c>
      <c r="E5617" s="60" t="s">
        <v>5815</v>
      </c>
      <c r="F5617" s="60"/>
      <c r="G5617" s="60"/>
      <c r="H5617" s="60"/>
      <c r="I5617" s="59">
        <f t="shared" si="92"/>
        <v>27</v>
      </c>
      <c r="J5617" s="59" t="s">
        <v>1613</v>
      </c>
      <c r="K5617" s="61"/>
      <c r="L5617" s="62" t="s">
        <v>6737</v>
      </c>
      <c r="M5617" s="62" t="s">
        <v>5815</v>
      </c>
      <c r="N5617" s="72" t="str">
        <f>VLOOKUP(M5617,'Hulpblad KAR-parser'!A:C,2,FALSE)</f>
        <v>Soort zelfdoding</v>
      </c>
      <c r="O5617" s="72" t="str">
        <f>IF(VLOOKUP(M5617,'Hulpblad KAR-parser'!A:C,3,FALSE)="","",VLOOKUP(M5617,'Hulpblad KAR-parser'!A:C,3,FALSE))</f>
        <v>Medicatie</v>
      </c>
      <c r="P5617" s="136" t="str">
        <f>IF(CONCATENATE(C5617,D5617)="","",VLOOKUP(CONCATENATE(C5617,D5617),Karakteristieken!AQ:AQ,1,FALSE))</f>
        <v>Soort zelfdodingMedicatie</v>
      </c>
    </row>
    <row r="5618" spans="1:16" x14ac:dyDescent="0.25">
      <c r="A5618" s="59"/>
      <c r="B5618" s="59"/>
      <c r="C5618" s="59"/>
      <c r="D5618" s="59"/>
      <c r="E5618" s="60" t="s">
        <v>11457</v>
      </c>
      <c r="F5618" s="60"/>
      <c r="G5618" s="60" t="s">
        <v>5815</v>
      </c>
      <c r="H5618" s="60"/>
      <c r="I5618" s="59">
        <f t="shared" si="92"/>
        <v>6</v>
      </c>
      <c r="J5618" s="59" t="s">
        <v>1561</v>
      </c>
      <c r="K5618" s="61"/>
      <c r="L5618" s="62" t="s">
        <v>6737</v>
      </c>
      <c r="M5618" s="62" t="s">
        <v>5815</v>
      </c>
      <c r="N5618" s="72" t="str">
        <f>VLOOKUP(M5618,'Hulpblad KAR-parser'!A:C,2,FALSE)</f>
        <v>Soort zelfdoding</v>
      </c>
      <c r="O5618" s="72" t="str">
        <f>IF(VLOOKUP(M5618,'Hulpblad KAR-parser'!A:C,3,FALSE)="","",VLOOKUP(M5618,'Hulpblad KAR-parser'!A:C,3,FALSE))</f>
        <v>Medicatie</v>
      </c>
      <c r="P5618" s="136" t="str">
        <f>IF(CONCATENATE(C5618,D5618)="","",VLOOKUP(CONCATENATE(C5618,D5618),Karakteristieken!AQ:AQ,1,FALSE))</f>
        <v/>
      </c>
    </row>
    <row r="5619" spans="1:16" x14ac:dyDescent="0.25">
      <c r="A5619" s="59"/>
      <c r="B5619" s="59"/>
      <c r="C5619" s="59"/>
      <c r="D5619" s="59"/>
      <c r="E5619" s="60" t="s">
        <v>11458</v>
      </c>
      <c r="F5619" s="60"/>
      <c r="G5619" s="60" t="s">
        <v>5815</v>
      </c>
      <c r="H5619" s="60"/>
      <c r="I5619" s="59">
        <f t="shared" si="92"/>
        <v>6</v>
      </c>
      <c r="J5619" s="59" t="s">
        <v>1561</v>
      </c>
      <c r="K5619" s="61"/>
      <c r="L5619" s="62" t="s">
        <v>6737</v>
      </c>
      <c r="M5619" s="62" t="s">
        <v>5815</v>
      </c>
      <c r="N5619" s="72" t="str">
        <f>VLOOKUP(M5619,'Hulpblad KAR-parser'!A:C,2,FALSE)</f>
        <v>Soort zelfdoding</v>
      </c>
      <c r="O5619" s="72" t="str">
        <f>IF(VLOOKUP(M5619,'Hulpblad KAR-parser'!A:C,3,FALSE)="","",VLOOKUP(M5619,'Hulpblad KAR-parser'!A:C,3,FALSE))</f>
        <v>Medicatie</v>
      </c>
      <c r="P5619" s="136" t="str">
        <f>IF(CONCATENATE(C5619,D5619)="","",VLOOKUP(CONCATENATE(C5619,D5619),Karakteristieken!AQ:AQ,1,FALSE))</f>
        <v/>
      </c>
    </row>
    <row r="5620" spans="1:16" x14ac:dyDescent="0.25">
      <c r="A5620" s="59">
        <v>200111189</v>
      </c>
      <c r="B5620" s="59">
        <v>200099529</v>
      </c>
      <c r="C5620" s="59" t="s">
        <v>5809</v>
      </c>
      <c r="D5620" s="59" t="s">
        <v>5816</v>
      </c>
      <c r="E5620" s="60" t="s">
        <v>5818</v>
      </c>
      <c r="F5620" s="60"/>
      <c r="G5620" s="60"/>
      <c r="H5620" s="60"/>
      <c r="I5620" s="59">
        <f t="shared" si="92"/>
        <v>21</v>
      </c>
      <c r="J5620" s="59" t="s">
        <v>1613</v>
      </c>
      <c r="K5620" s="61"/>
      <c r="L5620" s="62" t="s">
        <v>6737</v>
      </c>
      <c r="M5620" s="62" t="s">
        <v>5818</v>
      </c>
      <c r="N5620" s="72" t="str">
        <f>VLOOKUP(M5620,'Hulpblad KAR-parser'!A:C,2,FALSE)</f>
        <v>Soort zelfdoding</v>
      </c>
      <c r="O5620" s="72" t="str">
        <f>IF(VLOOKUP(M5620,'Hulpblad KAR-parser'!A:C,3,FALSE)="","",VLOOKUP(M5620,'Hulpblad KAR-parser'!A:C,3,FALSE))</f>
        <v>Mes</v>
      </c>
      <c r="P5620" s="136" t="str">
        <f>IF(CONCATENATE(C5620,D5620)="","",VLOOKUP(CONCATENATE(C5620,D5620),Karakteristieken!AQ:AQ,1,FALSE))</f>
        <v>Soort zelfdodingMes</v>
      </c>
    </row>
    <row r="5621" spans="1:16" x14ac:dyDescent="0.25">
      <c r="A5621" s="59"/>
      <c r="B5621" s="59"/>
      <c r="C5621" s="59"/>
      <c r="D5621" s="59"/>
      <c r="E5621" s="60" t="s">
        <v>11459</v>
      </c>
      <c r="F5621" s="60"/>
      <c r="G5621" s="60" t="s">
        <v>5818</v>
      </c>
      <c r="H5621" s="60"/>
      <c r="I5621" s="59">
        <f t="shared" si="92"/>
        <v>6</v>
      </c>
      <c r="J5621" s="59" t="s">
        <v>1561</v>
      </c>
      <c r="K5621" s="61"/>
      <c r="L5621" s="62" t="s">
        <v>6737</v>
      </c>
      <c r="M5621" s="62" t="s">
        <v>5818</v>
      </c>
      <c r="N5621" s="72" t="str">
        <f>VLOOKUP(M5621,'Hulpblad KAR-parser'!A:C,2,FALSE)</f>
        <v>Soort zelfdoding</v>
      </c>
      <c r="O5621" s="72" t="str">
        <f>IF(VLOOKUP(M5621,'Hulpblad KAR-parser'!A:C,3,FALSE)="","",VLOOKUP(M5621,'Hulpblad KAR-parser'!A:C,3,FALSE))</f>
        <v>Mes</v>
      </c>
      <c r="P5621" s="136" t="str">
        <f>IF(CONCATENATE(C5621,D5621)="","",VLOOKUP(CONCATENATE(C5621,D5621),Karakteristieken!AQ:AQ,1,FALSE))</f>
        <v/>
      </c>
    </row>
    <row r="5622" spans="1:16" x14ac:dyDescent="0.25">
      <c r="A5622" s="59"/>
      <c r="B5622" s="59"/>
      <c r="C5622" s="59"/>
      <c r="D5622" s="59"/>
      <c r="E5622" s="60" t="s">
        <v>11460</v>
      </c>
      <c r="F5622" s="60"/>
      <c r="G5622" s="60" t="s">
        <v>5818</v>
      </c>
      <c r="H5622" s="60"/>
      <c r="I5622" s="59">
        <f t="shared" si="92"/>
        <v>6</v>
      </c>
      <c r="J5622" s="59" t="s">
        <v>1561</v>
      </c>
      <c r="K5622" s="61"/>
      <c r="L5622" s="62" t="s">
        <v>6737</v>
      </c>
      <c r="M5622" s="62" t="s">
        <v>5818</v>
      </c>
      <c r="N5622" s="72" t="str">
        <f>VLOOKUP(M5622,'Hulpblad KAR-parser'!A:C,2,FALSE)</f>
        <v>Soort zelfdoding</v>
      </c>
      <c r="O5622" s="72" t="str">
        <f>IF(VLOOKUP(M5622,'Hulpblad KAR-parser'!A:C,3,FALSE)="","",VLOOKUP(M5622,'Hulpblad KAR-parser'!A:C,3,FALSE))</f>
        <v>Mes</v>
      </c>
      <c r="P5622" s="136" t="str">
        <f>IF(CONCATENATE(C5622,D5622)="","",VLOOKUP(CONCATENATE(C5622,D5622),Karakteristieken!AQ:AQ,1,FALSE))</f>
        <v/>
      </c>
    </row>
    <row r="5623" spans="1:16" x14ac:dyDescent="0.25">
      <c r="A5623" s="59">
        <v>200111190</v>
      </c>
      <c r="B5623" s="59">
        <v>200099530</v>
      </c>
      <c r="C5623" s="59" t="s">
        <v>5809</v>
      </c>
      <c r="D5623" s="59" t="s">
        <v>5819</v>
      </c>
      <c r="E5623" s="60" t="s">
        <v>5821</v>
      </c>
      <c r="F5623" s="60"/>
      <c r="G5623" s="60"/>
      <c r="H5623" s="60"/>
      <c r="I5623" s="59">
        <f t="shared" si="92"/>
        <v>27</v>
      </c>
      <c r="J5623" s="59" t="s">
        <v>1613</v>
      </c>
      <c r="K5623" s="61"/>
      <c r="L5623" s="62" t="s">
        <v>6737</v>
      </c>
      <c r="M5623" s="62" t="s">
        <v>5821</v>
      </c>
      <c r="N5623" s="72" t="str">
        <f>VLOOKUP(M5623,'Hulpblad KAR-parser'!A:C,2,FALSE)</f>
        <v>Soort zelfdoding</v>
      </c>
      <c r="O5623" s="72" t="str">
        <f>IF(VLOOKUP(M5623,'Hulpblad KAR-parser'!A:C,3,FALSE)="","",VLOOKUP(M5623,'Hulpblad KAR-parser'!A:C,3,FALSE))</f>
        <v>Overdosis</v>
      </c>
      <c r="P5623" s="136" t="str">
        <f>IF(CONCATENATE(C5623,D5623)="","",VLOOKUP(CONCATENATE(C5623,D5623),Karakteristieken!AQ:AQ,1,FALSE))</f>
        <v>Soort zelfdodingOverdosis</v>
      </c>
    </row>
    <row r="5624" spans="1:16" x14ac:dyDescent="0.25">
      <c r="A5624" s="59"/>
      <c r="B5624" s="59"/>
      <c r="C5624" s="59"/>
      <c r="D5624" s="59"/>
      <c r="E5624" s="60" t="s">
        <v>11461</v>
      </c>
      <c r="F5624" s="60"/>
      <c r="G5624" s="60" t="s">
        <v>5821</v>
      </c>
      <c r="H5624" s="60"/>
      <c r="I5624" s="59">
        <f t="shared" si="92"/>
        <v>5</v>
      </c>
      <c r="J5624" s="59" t="s">
        <v>1561</v>
      </c>
      <c r="K5624" s="61"/>
      <c r="L5624" s="62" t="s">
        <v>6737</v>
      </c>
      <c r="M5624" s="62" t="s">
        <v>5821</v>
      </c>
      <c r="N5624" s="72" t="str">
        <f>VLOOKUP(M5624,'Hulpblad KAR-parser'!A:C,2,FALSE)</f>
        <v>Soort zelfdoding</v>
      </c>
      <c r="O5624" s="72" t="str">
        <f>IF(VLOOKUP(M5624,'Hulpblad KAR-parser'!A:C,3,FALSE)="","",VLOOKUP(M5624,'Hulpblad KAR-parser'!A:C,3,FALSE))</f>
        <v>Overdosis</v>
      </c>
      <c r="P5624" s="136" t="str">
        <f>IF(CONCATENATE(C5624,D5624)="","",VLOOKUP(CONCATENATE(C5624,D5624),Karakteristieken!AQ:AQ,1,FALSE))</f>
        <v/>
      </c>
    </row>
    <row r="5625" spans="1:16" x14ac:dyDescent="0.25">
      <c r="A5625" s="59"/>
      <c r="B5625" s="59"/>
      <c r="C5625" s="59"/>
      <c r="D5625" s="59"/>
      <c r="E5625" s="60" t="s">
        <v>11462</v>
      </c>
      <c r="F5625" s="60"/>
      <c r="G5625" s="60" t="s">
        <v>5821</v>
      </c>
      <c r="H5625" s="60"/>
      <c r="I5625" s="59">
        <f t="shared" si="92"/>
        <v>6</v>
      </c>
      <c r="J5625" s="59" t="s">
        <v>1561</v>
      </c>
      <c r="K5625" s="61"/>
      <c r="L5625" s="62" t="s">
        <v>6737</v>
      </c>
      <c r="M5625" s="62" t="s">
        <v>5821</v>
      </c>
      <c r="N5625" s="72" t="str">
        <f>VLOOKUP(M5625,'Hulpblad KAR-parser'!A:C,2,FALSE)</f>
        <v>Soort zelfdoding</v>
      </c>
      <c r="O5625" s="72" t="str">
        <f>IF(VLOOKUP(M5625,'Hulpblad KAR-parser'!A:C,3,FALSE)="","",VLOOKUP(M5625,'Hulpblad KAR-parser'!A:C,3,FALSE))</f>
        <v>Overdosis</v>
      </c>
      <c r="P5625" s="136" t="str">
        <f>IF(CONCATENATE(C5625,D5625)="","",VLOOKUP(CONCATENATE(C5625,D5625),Karakteristieken!AQ:AQ,1,FALSE))</f>
        <v/>
      </c>
    </row>
    <row r="5626" spans="1:16" x14ac:dyDescent="0.25">
      <c r="A5626" s="59">
        <v>200111191</v>
      </c>
      <c r="B5626" s="59">
        <v>200099531</v>
      </c>
      <c r="C5626" s="59" t="s">
        <v>5809</v>
      </c>
      <c r="D5626" s="59" t="s">
        <v>5822</v>
      </c>
      <c r="E5626" s="60" t="s">
        <v>5824</v>
      </c>
      <c r="F5626" s="60"/>
      <c r="G5626" s="60"/>
      <c r="H5626" s="60"/>
      <c r="I5626" s="59">
        <f t="shared" si="92"/>
        <v>26</v>
      </c>
      <c r="J5626" s="59" t="s">
        <v>1613</v>
      </c>
      <c r="K5626" s="61"/>
      <c r="L5626" s="62" t="s">
        <v>6737</v>
      </c>
      <c r="M5626" s="62" t="s">
        <v>5824</v>
      </c>
      <c r="N5626" s="72" t="str">
        <f>VLOOKUP(M5626,'Hulpblad KAR-parser'!A:C,2,FALSE)</f>
        <v>Soort zelfdoding</v>
      </c>
      <c r="O5626" s="72" t="str">
        <f>IF(VLOOKUP(M5626,'Hulpblad KAR-parser'!A:C,3,FALSE)="","",VLOOKUP(M5626,'Hulpblad KAR-parser'!A:C,3,FALSE))</f>
        <v>Springen</v>
      </c>
      <c r="P5626" s="136" t="str">
        <f>IF(CONCATENATE(C5626,D5626)="","",VLOOKUP(CONCATENATE(C5626,D5626),Karakteristieken!AQ:AQ,1,FALSE))</f>
        <v>Soort zelfdodingSpringen</v>
      </c>
    </row>
    <row r="5627" spans="1:16" x14ac:dyDescent="0.25">
      <c r="A5627" s="59"/>
      <c r="B5627" s="59"/>
      <c r="C5627" s="59"/>
      <c r="D5627" s="59"/>
      <c r="E5627" s="60" t="s">
        <v>11463</v>
      </c>
      <c r="F5627" s="60"/>
      <c r="G5627" s="60" t="s">
        <v>5824</v>
      </c>
      <c r="H5627" s="60"/>
      <c r="I5627" s="59">
        <f t="shared" si="92"/>
        <v>6</v>
      </c>
      <c r="J5627" s="59" t="s">
        <v>1561</v>
      </c>
      <c r="K5627" s="61"/>
      <c r="L5627" s="62" t="s">
        <v>6737</v>
      </c>
      <c r="M5627" s="62" t="s">
        <v>5824</v>
      </c>
      <c r="N5627" s="72" t="str">
        <f>VLOOKUP(M5627,'Hulpblad KAR-parser'!A:C,2,FALSE)</f>
        <v>Soort zelfdoding</v>
      </c>
      <c r="O5627" s="72" t="str">
        <f>IF(VLOOKUP(M5627,'Hulpblad KAR-parser'!A:C,3,FALSE)="","",VLOOKUP(M5627,'Hulpblad KAR-parser'!A:C,3,FALSE))</f>
        <v>Springen</v>
      </c>
      <c r="P5627" s="136" t="str">
        <f>IF(CONCATENATE(C5627,D5627)="","",VLOOKUP(CONCATENATE(C5627,D5627),Karakteristieken!AQ:AQ,1,FALSE))</f>
        <v/>
      </c>
    </row>
    <row r="5628" spans="1:16" x14ac:dyDescent="0.25">
      <c r="A5628" s="59"/>
      <c r="B5628" s="59"/>
      <c r="C5628" s="59"/>
      <c r="D5628" s="59"/>
      <c r="E5628" s="60" t="s">
        <v>11464</v>
      </c>
      <c r="F5628" s="60"/>
      <c r="G5628" s="60" t="s">
        <v>5824</v>
      </c>
      <c r="H5628" s="60"/>
      <c r="I5628" s="59">
        <f t="shared" si="92"/>
        <v>6</v>
      </c>
      <c r="J5628" s="59" t="s">
        <v>1561</v>
      </c>
      <c r="K5628" s="61"/>
      <c r="L5628" s="62" t="s">
        <v>6737</v>
      </c>
      <c r="M5628" s="62" t="s">
        <v>5824</v>
      </c>
      <c r="N5628" s="72" t="str">
        <f>VLOOKUP(M5628,'Hulpblad KAR-parser'!A:C,2,FALSE)</f>
        <v>Soort zelfdoding</v>
      </c>
      <c r="O5628" s="72" t="str">
        <f>IF(VLOOKUP(M5628,'Hulpblad KAR-parser'!A:C,3,FALSE)="","",VLOOKUP(M5628,'Hulpblad KAR-parser'!A:C,3,FALSE))</f>
        <v>Springen</v>
      </c>
      <c r="P5628" s="136" t="str">
        <f>IF(CONCATENATE(C5628,D5628)="","",VLOOKUP(CONCATENATE(C5628,D5628),Karakteristieken!AQ:AQ,1,FALSE))</f>
        <v/>
      </c>
    </row>
    <row r="5629" spans="1:16" x14ac:dyDescent="0.25">
      <c r="A5629" s="59">
        <v>200111192</v>
      </c>
      <c r="B5629" s="59">
        <v>200099532</v>
      </c>
      <c r="C5629" s="59" t="s">
        <v>5809</v>
      </c>
      <c r="D5629" s="59" t="s">
        <v>5825</v>
      </c>
      <c r="E5629" s="60" t="s">
        <v>5827</v>
      </c>
      <c r="F5629" s="60"/>
      <c r="G5629" s="60"/>
      <c r="H5629" s="60"/>
      <c r="I5629" s="59">
        <f t="shared" si="92"/>
        <v>29</v>
      </c>
      <c r="J5629" s="59" t="s">
        <v>1613</v>
      </c>
      <c r="K5629" s="61"/>
      <c r="L5629" s="62" t="s">
        <v>6737</v>
      </c>
      <c r="M5629" s="62" t="s">
        <v>5827</v>
      </c>
      <c r="N5629" s="72" t="str">
        <f>VLOOKUP(M5629,'Hulpblad KAR-parser'!A:C,2,FALSE)</f>
        <v>Soort zelfdoding</v>
      </c>
      <c r="O5629" s="72" t="str">
        <f>IF(VLOOKUP(M5629,'Hulpblad KAR-parser'!A:C,3,FALSE)="","",VLOOKUP(M5629,'Hulpblad KAR-parser'!A:C,3,FALSE))</f>
        <v>Verbranding</v>
      </c>
      <c r="P5629" s="136" t="str">
        <f>IF(CONCATENATE(C5629,D5629)="","",VLOOKUP(CONCATENATE(C5629,D5629),Karakteristieken!AQ:AQ,1,FALSE))</f>
        <v>Soort zelfdodingVerbranding</v>
      </c>
    </row>
    <row r="5630" spans="1:16" x14ac:dyDescent="0.25">
      <c r="A5630" s="59"/>
      <c r="B5630" s="59"/>
      <c r="C5630" s="59"/>
      <c r="D5630" s="59"/>
      <c r="E5630" s="60" t="s">
        <v>11465</v>
      </c>
      <c r="F5630" s="60"/>
      <c r="G5630" s="60" t="s">
        <v>5827</v>
      </c>
      <c r="H5630" s="60"/>
      <c r="I5630" s="59">
        <f t="shared" si="92"/>
        <v>7</v>
      </c>
      <c r="J5630" s="59" t="s">
        <v>1561</v>
      </c>
      <c r="K5630" s="61"/>
      <c r="L5630" s="62" t="s">
        <v>6737</v>
      </c>
      <c r="M5630" s="62" t="s">
        <v>5827</v>
      </c>
      <c r="N5630" s="72" t="str">
        <f>VLOOKUP(M5630,'Hulpblad KAR-parser'!A:C,2,FALSE)</f>
        <v>Soort zelfdoding</v>
      </c>
      <c r="O5630" s="72" t="str">
        <f>IF(VLOOKUP(M5630,'Hulpblad KAR-parser'!A:C,3,FALSE)="","",VLOOKUP(M5630,'Hulpblad KAR-parser'!A:C,3,FALSE))</f>
        <v>Verbranding</v>
      </c>
      <c r="P5630" s="136" t="str">
        <f>IF(CONCATENATE(C5630,D5630)="","",VLOOKUP(CONCATENATE(C5630,D5630),Karakteristieken!AQ:AQ,1,FALSE))</f>
        <v/>
      </c>
    </row>
    <row r="5631" spans="1:16" x14ac:dyDescent="0.25">
      <c r="A5631" s="59"/>
      <c r="B5631" s="59"/>
      <c r="C5631" s="59"/>
      <c r="D5631" s="59"/>
      <c r="E5631" s="60" t="s">
        <v>11466</v>
      </c>
      <c r="F5631" s="60"/>
      <c r="G5631" s="60" t="s">
        <v>5827</v>
      </c>
      <c r="H5631" s="60"/>
      <c r="I5631" s="59">
        <f t="shared" si="92"/>
        <v>6</v>
      </c>
      <c r="J5631" s="59" t="s">
        <v>1561</v>
      </c>
      <c r="K5631" s="61"/>
      <c r="L5631" s="62" t="s">
        <v>6737</v>
      </c>
      <c r="M5631" s="62" t="s">
        <v>5827</v>
      </c>
      <c r="N5631" s="72" t="str">
        <f>VLOOKUP(M5631,'Hulpblad KAR-parser'!A:C,2,FALSE)</f>
        <v>Soort zelfdoding</v>
      </c>
      <c r="O5631" s="72" t="str">
        <f>IF(VLOOKUP(M5631,'Hulpblad KAR-parser'!A:C,3,FALSE)="","",VLOOKUP(M5631,'Hulpblad KAR-parser'!A:C,3,FALSE))</f>
        <v>Verbranding</v>
      </c>
      <c r="P5631" s="136" t="str">
        <f>IF(CONCATENATE(C5631,D5631)="","",VLOOKUP(CONCATENATE(C5631,D5631),Karakteristieken!AQ:AQ,1,FALSE))</f>
        <v/>
      </c>
    </row>
    <row r="5632" spans="1:16" x14ac:dyDescent="0.25">
      <c r="A5632" s="59">
        <v>200111193</v>
      </c>
      <c r="B5632" s="59">
        <v>200099533</v>
      </c>
      <c r="C5632" s="59" t="s">
        <v>5809</v>
      </c>
      <c r="D5632" s="59" t="s">
        <v>5828</v>
      </c>
      <c r="E5632" s="60" t="s">
        <v>5830</v>
      </c>
      <c r="F5632" s="60"/>
      <c r="G5632" s="60"/>
      <c r="H5632" s="60"/>
      <c r="I5632" s="59">
        <f t="shared" si="92"/>
        <v>29</v>
      </c>
      <c r="J5632" s="59" t="s">
        <v>1613</v>
      </c>
      <c r="K5632" s="61"/>
      <c r="L5632" s="62" t="s">
        <v>6737</v>
      </c>
      <c r="M5632" s="62" t="s">
        <v>5830</v>
      </c>
      <c r="N5632" s="72" t="str">
        <f>VLOOKUP(M5632,'Hulpblad KAR-parser'!A:C,2,FALSE)</f>
        <v>Soort zelfdoding</v>
      </c>
      <c r="O5632" s="72" t="str">
        <f>IF(VLOOKUP(M5632,'Hulpblad KAR-parser'!A:C,3,FALSE)="","",VLOOKUP(M5632,'Hulpblad KAR-parser'!A:C,3,FALSE))</f>
        <v>Verdrinking</v>
      </c>
      <c r="P5632" s="136" t="str">
        <f>IF(CONCATENATE(C5632,D5632)="","",VLOOKUP(CONCATENATE(C5632,D5632),Karakteristieken!AQ:AQ,1,FALSE))</f>
        <v>Soort zelfdodingVerdrinking</v>
      </c>
    </row>
    <row r="5633" spans="1:16" x14ac:dyDescent="0.25">
      <c r="A5633" s="59"/>
      <c r="B5633" s="59"/>
      <c r="C5633" s="59"/>
      <c r="D5633" s="59"/>
      <c r="E5633" s="60" t="s">
        <v>11467</v>
      </c>
      <c r="F5633" s="60"/>
      <c r="G5633" s="60" t="s">
        <v>5830</v>
      </c>
      <c r="H5633" s="60"/>
      <c r="I5633" s="59">
        <f t="shared" si="92"/>
        <v>7</v>
      </c>
      <c r="J5633" s="59" t="s">
        <v>1561</v>
      </c>
      <c r="K5633" s="61"/>
      <c r="L5633" s="62" t="s">
        <v>6737</v>
      </c>
      <c r="M5633" s="62" t="s">
        <v>5830</v>
      </c>
      <c r="N5633" s="72" t="str">
        <f>VLOOKUP(M5633,'Hulpblad KAR-parser'!A:C,2,FALSE)</f>
        <v>Soort zelfdoding</v>
      </c>
      <c r="O5633" s="72" t="str">
        <f>IF(VLOOKUP(M5633,'Hulpblad KAR-parser'!A:C,3,FALSE)="","",VLOOKUP(M5633,'Hulpblad KAR-parser'!A:C,3,FALSE))</f>
        <v>Verdrinking</v>
      </c>
      <c r="P5633" s="136" t="str">
        <f>IF(CONCATENATE(C5633,D5633)="","",VLOOKUP(CONCATENATE(C5633,D5633),Karakteristieken!AQ:AQ,1,FALSE))</f>
        <v/>
      </c>
    </row>
    <row r="5634" spans="1:16" x14ac:dyDescent="0.25">
      <c r="A5634" s="59"/>
      <c r="B5634" s="59"/>
      <c r="C5634" s="59"/>
      <c r="D5634" s="59"/>
      <c r="E5634" s="60" t="s">
        <v>11468</v>
      </c>
      <c r="F5634" s="60"/>
      <c r="G5634" s="60" t="s">
        <v>5830</v>
      </c>
      <c r="H5634" s="60"/>
      <c r="I5634" s="59">
        <f t="shared" si="92"/>
        <v>6</v>
      </c>
      <c r="J5634" s="59" t="s">
        <v>1561</v>
      </c>
      <c r="K5634" s="61"/>
      <c r="L5634" s="62" t="s">
        <v>6737</v>
      </c>
      <c r="M5634" s="62" t="s">
        <v>5830</v>
      </c>
      <c r="N5634" s="72" t="str">
        <f>VLOOKUP(M5634,'Hulpblad KAR-parser'!A:C,2,FALSE)</f>
        <v>Soort zelfdoding</v>
      </c>
      <c r="O5634" s="72" t="str">
        <f>IF(VLOOKUP(M5634,'Hulpblad KAR-parser'!A:C,3,FALSE)="","",VLOOKUP(M5634,'Hulpblad KAR-parser'!A:C,3,FALSE))</f>
        <v>Verdrinking</v>
      </c>
      <c r="P5634" s="136" t="str">
        <f>IF(CONCATENATE(C5634,D5634)="","",VLOOKUP(CONCATENATE(C5634,D5634),Karakteristieken!AQ:AQ,1,FALSE))</f>
        <v/>
      </c>
    </row>
    <row r="5635" spans="1:16" x14ac:dyDescent="0.25">
      <c r="A5635" s="59">
        <v>200111194</v>
      </c>
      <c r="B5635" s="59">
        <v>200099534</v>
      </c>
      <c r="C5635" s="59" t="s">
        <v>5809</v>
      </c>
      <c r="D5635" s="59" t="s">
        <v>5831</v>
      </c>
      <c r="E5635" s="60" t="s">
        <v>5833</v>
      </c>
      <c r="F5635" s="60"/>
      <c r="G5635" s="122"/>
      <c r="H5635" s="60"/>
      <c r="I5635" s="59">
        <f t="shared" si="92"/>
        <v>28</v>
      </c>
      <c r="J5635" s="59" t="s">
        <v>1613</v>
      </c>
      <c r="K5635" s="61"/>
      <c r="L5635" s="62" t="s">
        <v>6737</v>
      </c>
      <c r="M5635" s="62" t="s">
        <v>5833</v>
      </c>
      <c r="N5635" s="72" t="str">
        <f>VLOOKUP(M5635,'Hulpblad KAR-parser'!A:C,2,FALSE)</f>
        <v>Soort zelfdoding</v>
      </c>
      <c r="O5635" s="72" t="str">
        <f>IF(VLOOKUP(M5635,'Hulpblad KAR-parser'!A:C,3,FALSE)="","",VLOOKUP(M5635,'Hulpblad KAR-parser'!A:C,3,FALSE))</f>
        <v>Vergassing</v>
      </c>
      <c r="P5635" s="136" t="str">
        <f>IF(CONCATENATE(C5635,D5635)="","",VLOOKUP(CONCATENATE(C5635,D5635),Karakteristieken!AQ:AQ,1,FALSE))</f>
        <v>Soort zelfdodingVergassing</v>
      </c>
    </row>
    <row r="5636" spans="1:16" x14ac:dyDescent="0.25">
      <c r="A5636" s="59"/>
      <c r="B5636" s="59"/>
      <c r="C5636" s="59"/>
      <c r="D5636" s="59"/>
      <c r="E5636" s="60" t="s">
        <v>11469</v>
      </c>
      <c r="F5636" s="60"/>
      <c r="G5636" s="60" t="s">
        <v>5833</v>
      </c>
      <c r="H5636" s="60"/>
      <c r="I5636" s="59">
        <f t="shared" si="92"/>
        <v>6</v>
      </c>
      <c r="J5636" s="59" t="s">
        <v>1561</v>
      </c>
      <c r="K5636" s="61"/>
      <c r="L5636" s="62" t="s">
        <v>6737</v>
      </c>
      <c r="M5636" s="62" t="s">
        <v>5833</v>
      </c>
      <c r="N5636" s="72" t="str">
        <f>VLOOKUP(M5636,'Hulpblad KAR-parser'!A:C,2,FALSE)</f>
        <v>Soort zelfdoding</v>
      </c>
      <c r="O5636" s="72" t="str">
        <f>IF(VLOOKUP(M5636,'Hulpblad KAR-parser'!A:C,3,FALSE)="","",VLOOKUP(M5636,'Hulpblad KAR-parser'!A:C,3,FALSE))</f>
        <v>Vergassing</v>
      </c>
      <c r="P5636" s="136" t="str">
        <f>IF(CONCATENATE(C5636,D5636)="","",VLOOKUP(CONCATENATE(C5636,D5636),Karakteristieken!AQ:AQ,1,FALSE))</f>
        <v/>
      </c>
    </row>
    <row r="5637" spans="1:16" x14ac:dyDescent="0.25">
      <c r="A5637" s="59"/>
      <c r="B5637" s="59"/>
      <c r="C5637" s="59"/>
      <c r="D5637" s="59"/>
      <c r="E5637" s="60" t="s">
        <v>11470</v>
      </c>
      <c r="F5637" s="60"/>
      <c r="G5637" s="60" t="s">
        <v>5833</v>
      </c>
      <c r="H5637" s="60"/>
      <c r="I5637" s="59">
        <f t="shared" si="92"/>
        <v>6</v>
      </c>
      <c r="J5637" s="59" t="s">
        <v>1561</v>
      </c>
      <c r="K5637" s="61"/>
      <c r="L5637" s="62" t="s">
        <v>6737</v>
      </c>
      <c r="M5637" s="62" t="s">
        <v>5833</v>
      </c>
      <c r="N5637" s="72" t="str">
        <f>VLOOKUP(M5637,'Hulpblad KAR-parser'!A:C,2,FALSE)</f>
        <v>Soort zelfdoding</v>
      </c>
      <c r="O5637" s="72" t="str">
        <f>IF(VLOOKUP(M5637,'Hulpblad KAR-parser'!A:C,3,FALSE)="","",VLOOKUP(M5637,'Hulpblad KAR-parser'!A:C,3,FALSE))</f>
        <v>Vergassing</v>
      </c>
      <c r="P5637" s="136" t="str">
        <f>IF(CONCATENATE(C5637,D5637)="","",VLOOKUP(CONCATENATE(C5637,D5637),Karakteristieken!AQ:AQ,1,FALSE))</f>
        <v/>
      </c>
    </row>
    <row r="5638" spans="1:16" x14ac:dyDescent="0.25">
      <c r="A5638" s="59">
        <v>200111195</v>
      </c>
      <c r="B5638" s="59">
        <v>200099535</v>
      </c>
      <c r="C5638" s="59" t="s">
        <v>5809</v>
      </c>
      <c r="D5638" s="59" t="s">
        <v>5834</v>
      </c>
      <c r="E5638" s="60" t="s">
        <v>5836</v>
      </c>
      <c r="F5638" s="60"/>
      <c r="G5638" s="60"/>
      <c r="H5638" s="60"/>
      <c r="I5638" s="59">
        <f t="shared" si="92"/>
        <v>30</v>
      </c>
      <c r="J5638" s="59" t="s">
        <v>1613</v>
      </c>
      <c r="K5638" s="61"/>
      <c r="L5638" s="62" t="s">
        <v>6737</v>
      </c>
      <c r="M5638" s="62" t="s">
        <v>5836</v>
      </c>
      <c r="N5638" s="72" t="str">
        <f>VLOOKUP(M5638,'Hulpblad KAR-parser'!A:C,2,FALSE)</f>
        <v>Soort zelfdoding</v>
      </c>
      <c r="O5638" s="72" t="str">
        <f>IF(VLOOKUP(M5638,'Hulpblad KAR-parser'!A:C,3,FALSE)="","",VLOOKUP(M5638,'Hulpblad KAR-parser'!A:C,3,FALSE))</f>
        <v>Vergiftiging</v>
      </c>
      <c r="P5638" s="136" t="str">
        <f>IF(CONCATENATE(C5638,D5638)="","",VLOOKUP(CONCATENATE(C5638,D5638),Karakteristieken!AQ:AQ,1,FALSE))</f>
        <v>Soort zelfdodingVergiftiging</v>
      </c>
    </row>
    <row r="5639" spans="1:16" x14ac:dyDescent="0.25">
      <c r="A5639" s="59"/>
      <c r="B5639" s="59"/>
      <c r="C5639" s="59"/>
      <c r="D5639" s="59"/>
      <c r="E5639" s="60" t="s">
        <v>11471</v>
      </c>
      <c r="F5639" s="60"/>
      <c r="G5639" s="60" t="s">
        <v>5836</v>
      </c>
      <c r="H5639" s="60"/>
      <c r="I5639" s="59">
        <f t="shared" si="92"/>
        <v>6</v>
      </c>
      <c r="J5639" s="59" t="s">
        <v>1561</v>
      </c>
      <c r="K5639" s="61"/>
      <c r="L5639" s="62" t="s">
        <v>6737</v>
      </c>
      <c r="M5639" s="62" t="s">
        <v>5836</v>
      </c>
      <c r="N5639" s="72" t="str">
        <f>VLOOKUP(M5639,'Hulpblad KAR-parser'!A:C,2,FALSE)</f>
        <v>Soort zelfdoding</v>
      </c>
      <c r="O5639" s="72" t="str">
        <f>IF(VLOOKUP(M5639,'Hulpblad KAR-parser'!A:C,3,FALSE)="","",VLOOKUP(M5639,'Hulpblad KAR-parser'!A:C,3,FALSE))</f>
        <v>Vergiftiging</v>
      </c>
      <c r="P5639" s="136" t="str">
        <f>IF(CONCATENATE(C5639,D5639)="","",VLOOKUP(CONCATENATE(C5639,D5639),Karakteristieken!AQ:AQ,1,FALSE))</f>
        <v/>
      </c>
    </row>
    <row r="5640" spans="1:16" x14ac:dyDescent="0.25">
      <c r="A5640" s="59"/>
      <c r="B5640" s="59"/>
      <c r="C5640" s="59"/>
      <c r="D5640" s="59"/>
      <c r="E5640" s="60" t="s">
        <v>11472</v>
      </c>
      <c r="F5640" s="60"/>
      <c r="G5640" s="60" t="s">
        <v>5836</v>
      </c>
      <c r="H5640" s="60"/>
      <c r="I5640" s="59">
        <f t="shared" si="92"/>
        <v>6</v>
      </c>
      <c r="J5640" s="59" t="s">
        <v>1561</v>
      </c>
      <c r="K5640" s="61"/>
      <c r="L5640" s="62" t="s">
        <v>6737</v>
      </c>
      <c r="M5640" s="62" t="s">
        <v>5836</v>
      </c>
      <c r="N5640" s="72" t="str">
        <f>VLOOKUP(M5640,'Hulpblad KAR-parser'!A:C,2,FALSE)</f>
        <v>Soort zelfdoding</v>
      </c>
      <c r="O5640" s="72" t="str">
        <f>IF(VLOOKUP(M5640,'Hulpblad KAR-parser'!A:C,3,FALSE)="","",VLOOKUP(M5640,'Hulpblad KAR-parser'!A:C,3,FALSE))</f>
        <v>Vergiftiging</v>
      </c>
      <c r="P5640" s="136" t="str">
        <f>IF(CONCATENATE(C5640,D5640)="","",VLOOKUP(CONCATENATE(C5640,D5640),Karakteristieken!AQ:AQ,1,FALSE))</f>
        <v/>
      </c>
    </row>
    <row r="5641" spans="1:16" x14ac:dyDescent="0.25">
      <c r="A5641" s="59">
        <v>200111196</v>
      </c>
      <c r="B5641" s="59">
        <v>200099536</v>
      </c>
      <c r="C5641" s="59" t="s">
        <v>5809</v>
      </c>
      <c r="D5641" s="59" t="s">
        <v>5837</v>
      </c>
      <c r="E5641" s="60" t="s">
        <v>5839</v>
      </c>
      <c r="F5641" s="60"/>
      <c r="G5641" s="122"/>
      <c r="H5641" s="60"/>
      <c r="I5641" s="59">
        <f t="shared" si="92"/>
        <v>28</v>
      </c>
      <c r="J5641" s="59" t="s">
        <v>1613</v>
      </c>
      <c r="K5641" s="61"/>
      <c r="L5641" s="62" t="s">
        <v>6737</v>
      </c>
      <c r="M5641" s="62" t="s">
        <v>5839</v>
      </c>
      <c r="N5641" s="72" t="str">
        <f>VLOOKUP(M5641,'Hulpblad KAR-parser'!A:C,2,FALSE)</f>
        <v>Soort zelfdoding</v>
      </c>
      <c r="O5641" s="72" t="str">
        <f>IF(VLOOKUP(M5641,'Hulpblad KAR-parser'!A:C,3,FALSE)="","",VLOOKUP(M5641,'Hulpblad KAR-parser'!A:C,3,FALSE))</f>
        <v>Verhanging</v>
      </c>
      <c r="P5641" s="136" t="str">
        <f>IF(CONCATENATE(C5641,D5641)="","",VLOOKUP(CONCATENATE(C5641,D5641),Karakteristieken!AQ:AQ,1,FALSE))</f>
        <v>Soort zelfdodingVerhanging</v>
      </c>
    </row>
    <row r="5642" spans="1:16" x14ac:dyDescent="0.25">
      <c r="A5642" s="59"/>
      <c r="B5642" s="59"/>
      <c r="C5642" s="59"/>
      <c r="D5642" s="59"/>
      <c r="E5642" s="60" t="s">
        <v>11473</v>
      </c>
      <c r="F5642" s="60"/>
      <c r="G5642" s="60" t="s">
        <v>5839</v>
      </c>
      <c r="H5642" s="60"/>
      <c r="I5642" s="59">
        <f t="shared" si="92"/>
        <v>7</v>
      </c>
      <c r="J5642" s="59" t="s">
        <v>1561</v>
      </c>
      <c r="K5642" s="61"/>
      <c r="L5642" s="62" t="s">
        <v>6737</v>
      </c>
      <c r="M5642" s="62" t="s">
        <v>5839</v>
      </c>
      <c r="N5642" s="72" t="str">
        <f>VLOOKUP(M5642,'Hulpblad KAR-parser'!A:C,2,FALSE)</f>
        <v>Soort zelfdoding</v>
      </c>
      <c r="O5642" s="72" t="str">
        <f>IF(VLOOKUP(M5642,'Hulpblad KAR-parser'!A:C,3,FALSE)="","",VLOOKUP(M5642,'Hulpblad KAR-parser'!A:C,3,FALSE))</f>
        <v>Verhanging</v>
      </c>
      <c r="P5642" s="136" t="str">
        <f>IF(CONCATENATE(C5642,D5642)="","",VLOOKUP(CONCATENATE(C5642,D5642),Karakteristieken!AQ:AQ,1,FALSE))</f>
        <v/>
      </c>
    </row>
    <row r="5643" spans="1:16" x14ac:dyDescent="0.25">
      <c r="A5643" s="59"/>
      <c r="B5643" s="59"/>
      <c r="C5643" s="59"/>
      <c r="D5643" s="59"/>
      <c r="E5643" s="60" t="s">
        <v>11474</v>
      </c>
      <c r="F5643" s="60"/>
      <c r="G5643" s="60" t="s">
        <v>5839</v>
      </c>
      <c r="H5643" s="60"/>
      <c r="I5643" s="59">
        <f t="shared" si="92"/>
        <v>6</v>
      </c>
      <c r="J5643" s="59" t="s">
        <v>1561</v>
      </c>
      <c r="K5643" s="61"/>
      <c r="L5643" s="62" t="s">
        <v>6737</v>
      </c>
      <c r="M5643" s="62" t="s">
        <v>5839</v>
      </c>
      <c r="N5643" s="72" t="str">
        <f>VLOOKUP(M5643,'Hulpblad KAR-parser'!A:C,2,FALSE)</f>
        <v>Soort zelfdoding</v>
      </c>
      <c r="O5643" s="72" t="str">
        <f>IF(VLOOKUP(M5643,'Hulpblad KAR-parser'!A:C,3,FALSE)="","",VLOOKUP(M5643,'Hulpblad KAR-parser'!A:C,3,FALSE))</f>
        <v>Verhanging</v>
      </c>
      <c r="P5643" s="136" t="str">
        <f>IF(CONCATENATE(C5643,D5643)="","",VLOOKUP(CONCATENATE(C5643,D5643),Karakteristieken!AQ:AQ,1,FALSE))</f>
        <v/>
      </c>
    </row>
    <row r="5644" spans="1:16" x14ac:dyDescent="0.25">
      <c r="A5644" s="59">
        <v>200111197</v>
      </c>
      <c r="B5644" s="59">
        <v>200099537</v>
      </c>
      <c r="C5644" s="59" t="s">
        <v>5809</v>
      </c>
      <c r="D5644" s="59" t="s">
        <v>5840</v>
      </c>
      <c r="E5644" s="60" t="s">
        <v>5842</v>
      </c>
      <c r="F5644" s="60"/>
      <c r="G5644" s="60"/>
      <c r="H5644" s="60"/>
      <c r="I5644" s="59">
        <f t="shared" si="92"/>
        <v>29</v>
      </c>
      <c r="J5644" s="59" t="s">
        <v>1613</v>
      </c>
      <c r="K5644" s="61"/>
      <c r="L5644" s="62" t="s">
        <v>6737</v>
      </c>
      <c r="M5644" s="62" t="s">
        <v>5842</v>
      </c>
      <c r="N5644" s="72" t="str">
        <f>VLOOKUP(M5644,'Hulpblad KAR-parser'!A:C,2,FALSE)</f>
        <v>Soort zelfdoding</v>
      </c>
      <c r="O5644" s="72" t="str">
        <f>IF(VLOOKUP(M5644,'Hulpblad KAR-parser'!A:C,3,FALSE)="","",VLOOKUP(M5644,'Hulpblad KAR-parser'!A:C,3,FALSE))</f>
        <v>Verstikking</v>
      </c>
      <c r="P5644" s="136" t="str">
        <f>IF(CONCATENATE(C5644,D5644)="","",VLOOKUP(CONCATENATE(C5644,D5644),Karakteristieken!AQ:AQ,1,FALSE))</f>
        <v>Soort zelfdodingVerstikking</v>
      </c>
    </row>
    <row r="5645" spans="1:16" x14ac:dyDescent="0.25">
      <c r="A5645" s="59"/>
      <c r="B5645" s="59"/>
      <c r="C5645" s="59"/>
      <c r="D5645" s="59"/>
      <c r="E5645" s="60" t="s">
        <v>11475</v>
      </c>
      <c r="F5645" s="60"/>
      <c r="G5645" s="122" t="s">
        <v>5842</v>
      </c>
      <c r="H5645" s="60"/>
      <c r="I5645" s="59">
        <f t="shared" si="92"/>
        <v>7</v>
      </c>
      <c r="J5645" s="59" t="s">
        <v>1561</v>
      </c>
      <c r="K5645" s="61"/>
      <c r="L5645" s="62" t="s">
        <v>6737</v>
      </c>
      <c r="M5645" s="62" t="s">
        <v>5842</v>
      </c>
      <c r="N5645" s="72" t="str">
        <f>VLOOKUP(M5645,'Hulpblad KAR-parser'!A:C,2,FALSE)</f>
        <v>Soort zelfdoding</v>
      </c>
      <c r="O5645" s="72" t="str">
        <f>IF(VLOOKUP(M5645,'Hulpblad KAR-parser'!A:C,3,FALSE)="","",VLOOKUP(M5645,'Hulpblad KAR-parser'!A:C,3,FALSE))</f>
        <v>Verstikking</v>
      </c>
      <c r="P5645" s="136" t="str">
        <f>IF(CONCATENATE(C5645,D5645)="","",VLOOKUP(CONCATENATE(C5645,D5645),Karakteristieken!AQ:AQ,1,FALSE))</f>
        <v/>
      </c>
    </row>
    <row r="5646" spans="1:16" x14ac:dyDescent="0.25">
      <c r="A5646" s="59"/>
      <c r="B5646" s="59"/>
      <c r="C5646" s="59"/>
      <c r="D5646" s="59"/>
      <c r="E5646" s="60" t="s">
        <v>11476</v>
      </c>
      <c r="F5646" s="60"/>
      <c r="G5646" s="60" t="s">
        <v>5842</v>
      </c>
      <c r="H5646" s="60"/>
      <c r="I5646" s="59">
        <f t="shared" si="92"/>
        <v>6</v>
      </c>
      <c r="J5646" s="59" t="s">
        <v>1561</v>
      </c>
      <c r="K5646" s="61"/>
      <c r="L5646" s="62" t="s">
        <v>6737</v>
      </c>
      <c r="M5646" s="62" t="s">
        <v>5842</v>
      </c>
      <c r="N5646" s="72" t="str">
        <f>VLOOKUP(M5646,'Hulpblad KAR-parser'!A:C,2,FALSE)</f>
        <v>Soort zelfdoding</v>
      </c>
      <c r="O5646" s="72" t="str">
        <f>IF(VLOOKUP(M5646,'Hulpblad KAR-parser'!A:C,3,FALSE)="","",VLOOKUP(M5646,'Hulpblad KAR-parser'!A:C,3,FALSE))</f>
        <v>Verstikking</v>
      </c>
      <c r="P5646" s="136" t="str">
        <f>IF(CONCATENATE(C5646,D5646)="","",VLOOKUP(CONCATENATE(C5646,D5646),Karakteristieken!AQ:AQ,1,FALSE))</f>
        <v/>
      </c>
    </row>
    <row r="5647" spans="1:16" x14ac:dyDescent="0.25">
      <c r="A5647" s="59">
        <v>200111198</v>
      </c>
      <c r="B5647" s="59">
        <v>200099538</v>
      </c>
      <c r="C5647" s="59" t="s">
        <v>5809</v>
      </c>
      <c r="D5647" s="59" t="s">
        <v>2053</v>
      </c>
      <c r="E5647" s="60" t="s">
        <v>5844</v>
      </c>
      <c r="F5647" s="60"/>
      <c r="G5647" s="60"/>
      <c r="H5647" s="60"/>
      <c r="I5647" s="59">
        <f t="shared" si="92"/>
        <v>27</v>
      </c>
      <c r="J5647" s="59" t="s">
        <v>1613</v>
      </c>
      <c r="K5647" s="61"/>
      <c r="L5647" s="62" t="s">
        <v>6737</v>
      </c>
      <c r="M5647" s="62" t="s">
        <v>5844</v>
      </c>
      <c r="N5647" s="72" t="str">
        <f>VLOOKUP(M5647,'Hulpblad KAR-parser'!A:C,2,FALSE)</f>
        <v>Soort zelfdoding</v>
      </c>
      <c r="O5647" s="72" t="str">
        <f>IF(VLOOKUP(M5647,'Hulpblad KAR-parser'!A:C,3,FALSE)="","",VLOOKUP(M5647,'Hulpblad KAR-parser'!A:C,3,FALSE))</f>
        <v>Vuurwapen</v>
      </c>
      <c r="P5647" s="136" t="str">
        <f>IF(CONCATENATE(C5647,D5647)="","",VLOOKUP(CONCATENATE(C5647,D5647),Karakteristieken!AQ:AQ,1,FALSE))</f>
        <v>Soort zelfdodingVuurwapen</v>
      </c>
    </row>
    <row r="5648" spans="1:16" x14ac:dyDescent="0.25">
      <c r="A5648" s="59"/>
      <c r="B5648" s="59"/>
      <c r="C5648" s="59"/>
      <c r="D5648" s="59"/>
      <c r="E5648" s="60" t="s">
        <v>11477</v>
      </c>
      <c r="F5648" s="60"/>
      <c r="G5648" s="60" t="s">
        <v>5844</v>
      </c>
      <c r="H5648" s="60"/>
      <c r="I5648" s="59">
        <f t="shared" si="92"/>
        <v>6</v>
      </c>
      <c r="J5648" s="59" t="s">
        <v>1561</v>
      </c>
      <c r="K5648" s="61"/>
      <c r="L5648" s="62" t="s">
        <v>6737</v>
      </c>
      <c r="M5648" s="62" t="s">
        <v>5844</v>
      </c>
      <c r="N5648" s="72" t="str">
        <f>VLOOKUP(M5648,'Hulpblad KAR-parser'!A:C,2,FALSE)</f>
        <v>Soort zelfdoding</v>
      </c>
      <c r="O5648" s="72" t="str">
        <f>IF(VLOOKUP(M5648,'Hulpblad KAR-parser'!A:C,3,FALSE)="","",VLOOKUP(M5648,'Hulpblad KAR-parser'!A:C,3,FALSE))</f>
        <v>Vuurwapen</v>
      </c>
      <c r="P5648" s="136" t="str">
        <f>IF(CONCATENATE(C5648,D5648)="","",VLOOKUP(CONCATENATE(C5648,D5648),Karakteristieken!AQ:AQ,1,FALSE))</f>
        <v/>
      </c>
    </row>
    <row r="5649" spans="1:16" x14ac:dyDescent="0.25">
      <c r="A5649" s="59"/>
      <c r="B5649" s="59"/>
      <c r="C5649" s="59"/>
      <c r="D5649" s="59"/>
      <c r="E5649" s="60" t="s">
        <v>11478</v>
      </c>
      <c r="F5649" s="60"/>
      <c r="G5649" s="60" t="s">
        <v>5844</v>
      </c>
      <c r="H5649" s="60"/>
      <c r="I5649" s="59">
        <f t="shared" si="92"/>
        <v>6</v>
      </c>
      <c r="J5649" s="59" t="s">
        <v>1561</v>
      </c>
      <c r="K5649" s="61"/>
      <c r="L5649" s="62" t="s">
        <v>6737</v>
      </c>
      <c r="M5649" s="62" t="s">
        <v>5844</v>
      </c>
      <c r="N5649" s="72" t="str">
        <f>VLOOKUP(M5649,'Hulpblad KAR-parser'!A:C,2,FALSE)</f>
        <v>Soort zelfdoding</v>
      </c>
      <c r="O5649" s="72" t="str">
        <f>IF(VLOOKUP(M5649,'Hulpblad KAR-parser'!A:C,3,FALSE)="","",VLOOKUP(M5649,'Hulpblad KAR-parser'!A:C,3,FALSE))</f>
        <v>Vuurwapen</v>
      </c>
      <c r="P5649" s="136" t="str">
        <f>IF(CONCATENATE(C5649,D5649)="","",VLOOKUP(CONCATENATE(C5649,D5649),Karakteristieken!AQ:AQ,1,FALSE))</f>
        <v/>
      </c>
    </row>
    <row r="5650" spans="1:16" x14ac:dyDescent="0.25">
      <c r="A5650" s="67">
        <v>200111199</v>
      </c>
      <c r="B5650" s="67">
        <v>200099539</v>
      </c>
      <c r="C5650" s="67" t="s">
        <v>5845</v>
      </c>
      <c r="D5650" s="67"/>
      <c r="E5650" s="68" t="s">
        <v>6705</v>
      </c>
      <c r="F5650" s="68"/>
      <c r="G5650" s="68"/>
      <c r="H5650" s="68"/>
      <c r="I5650" s="67">
        <f t="shared" si="92"/>
        <v>16</v>
      </c>
      <c r="J5650" s="67" t="s">
        <v>1613</v>
      </c>
      <c r="K5650" s="91" t="s">
        <v>12550</v>
      </c>
      <c r="L5650" s="62" t="s">
        <v>6737</v>
      </c>
      <c r="M5650" s="62" t="s">
        <v>6705</v>
      </c>
      <c r="N5650" s="72" t="e">
        <f>VLOOKUP(M5650,'Hulpblad KAR-parser'!A:C,2,FALSE)</f>
        <v>#N/A</v>
      </c>
      <c r="O5650" s="72" t="e">
        <f>IF(VLOOKUP(M5650,'Hulpblad KAR-parser'!A:C,3,FALSE)="","",VLOOKUP(M5650,'Hulpblad KAR-parser'!A:C,3,FALSE))</f>
        <v>#N/A</v>
      </c>
      <c r="P5650" s="136" t="e">
        <f>IF(CONCATENATE(C5650,D5650)="","",VLOOKUP(CONCATENATE(C5650,D5650),Karakteristieken!AQ:AQ,1,FALSE))</f>
        <v>#N/A</v>
      </c>
    </row>
    <row r="5651" spans="1:16" x14ac:dyDescent="0.25">
      <c r="A5651" s="67"/>
      <c r="B5651" s="67"/>
      <c r="C5651" s="67"/>
      <c r="D5651" s="67"/>
      <c r="E5651" s="68" t="s">
        <v>11488</v>
      </c>
      <c r="F5651" s="68"/>
      <c r="G5651" s="68" t="s">
        <v>6705</v>
      </c>
      <c r="H5651" s="68"/>
      <c r="I5651" s="67">
        <f t="shared" si="92"/>
        <v>6</v>
      </c>
      <c r="J5651" s="67" t="s">
        <v>1561</v>
      </c>
      <c r="K5651" s="91" t="s">
        <v>12550</v>
      </c>
      <c r="L5651" s="62" t="s">
        <v>6737</v>
      </c>
      <c r="M5651" s="62" t="s">
        <v>6705</v>
      </c>
      <c r="N5651" s="72" t="e">
        <f>VLOOKUP(M5651,'Hulpblad KAR-parser'!A:C,2,FALSE)</f>
        <v>#N/A</v>
      </c>
      <c r="O5651" s="72" t="e">
        <f>IF(VLOOKUP(M5651,'Hulpblad KAR-parser'!A:C,3,FALSE)="","",VLOOKUP(M5651,'Hulpblad KAR-parser'!A:C,3,FALSE))</f>
        <v>#N/A</v>
      </c>
      <c r="P5651" s="136" t="str">
        <f>IF(CONCATENATE(C5651,D5651)="","",VLOOKUP(CONCATENATE(C5651,D5651),Karakteristieken!AQ:AQ,1,FALSE))</f>
        <v/>
      </c>
    </row>
    <row r="5652" spans="1:16" x14ac:dyDescent="0.25">
      <c r="A5652" s="59">
        <v>200111200</v>
      </c>
      <c r="B5652" s="59">
        <v>200099540</v>
      </c>
      <c r="C5652" s="59" t="s">
        <v>5845</v>
      </c>
      <c r="D5652" s="59" t="s">
        <v>5846</v>
      </c>
      <c r="E5652" s="60" t="s">
        <v>5849</v>
      </c>
      <c r="F5652" s="60"/>
      <c r="G5652" s="60"/>
      <c r="H5652" s="60"/>
      <c r="I5652" s="59">
        <f t="shared" si="92"/>
        <v>29</v>
      </c>
      <c r="J5652" s="59" t="s">
        <v>1613</v>
      </c>
      <c r="K5652" s="61"/>
      <c r="L5652" s="62" t="s">
        <v>6737</v>
      </c>
      <c r="M5652" s="62" t="s">
        <v>5849</v>
      </c>
      <c r="N5652" s="72" t="str">
        <f>VLOOKUP(M5652,'Hulpblad KAR-parser'!A:C,2,FALSE)</f>
        <v>Soort zorgafspraak</v>
      </c>
      <c r="O5652" s="72" t="str">
        <f>IF(VLOOKUP(M5652,'Hulpblad KAR-parser'!A:C,3,FALSE)="","",VLOOKUP(M5652,'Hulpblad KAR-parser'!A:C,3,FALSE))</f>
        <v>Binnen 1 uur</v>
      </c>
      <c r="P5652" s="136" t="str">
        <f>IF(CONCATENATE(C5652,D5652)="","",VLOOKUP(CONCATENATE(C5652,D5652),Karakteristieken!AQ:AQ,1,FALSE))</f>
        <v>Soort zorgafspraakBinnen 1 uur</v>
      </c>
    </row>
    <row r="5653" spans="1:16" x14ac:dyDescent="0.25">
      <c r="A5653" s="59"/>
      <c r="B5653" s="59"/>
      <c r="C5653" s="59"/>
      <c r="D5653" s="59"/>
      <c r="E5653" s="60" t="s">
        <v>11481</v>
      </c>
      <c r="F5653" s="60"/>
      <c r="G5653" s="60" t="s">
        <v>5849</v>
      </c>
      <c r="H5653" s="60"/>
      <c r="I5653" s="59">
        <f t="shared" si="92"/>
        <v>7</v>
      </c>
      <c r="J5653" s="59" t="s">
        <v>1561</v>
      </c>
      <c r="K5653" s="61"/>
      <c r="L5653" s="62" t="s">
        <v>6737</v>
      </c>
      <c r="M5653" s="62" t="s">
        <v>5849</v>
      </c>
      <c r="N5653" s="72" t="str">
        <f>VLOOKUP(M5653,'Hulpblad KAR-parser'!A:C,2,FALSE)</f>
        <v>Soort zorgafspraak</v>
      </c>
      <c r="O5653" s="72" t="str">
        <f>IF(VLOOKUP(M5653,'Hulpblad KAR-parser'!A:C,3,FALSE)="","",VLOOKUP(M5653,'Hulpblad KAR-parser'!A:C,3,FALSE))</f>
        <v>Binnen 1 uur</v>
      </c>
      <c r="P5653" s="136" t="str">
        <f>IF(CONCATENATE(C5653,D5653)="","",VLOOKUP(CONCATENATE(C5653,D5653),Karakteristieken!AQ:AQ,1,FALSE))</f>
        <v/>
      </c>
    </row>
    <row r="5654" spans="1:16" x14ac:dyDescent="0.25">
      <c r="A5654" s="59">
        <v>200111201</v>
      </c>
      <c r="B5654" s="59">
        <v>200099541</v>
      </c>
      <c r="C5654" s="59" t="s">
        <v>5845</v>
      </c>
      <c r="D5654" s="59" t="s">
        <v>5850</v>
      </c>
      <c r="E5654" s="60" t="s">
        <v>5852</v>
      </c>
      <c r="F5654" s="60"/>
      <c r="G5654" s="60"/>
      <c r="H5654" s="60"/>
      <c r="I5654" s="59">
        <f t="shared" si="92"/>
        <v>29</v>
      </c>
      <c r="J5654" s="59" t="s">
        <v>1613</v>
      </c>
      <c r="K5654" s="61"/>
      <c r="L5654" s="62" t="s">
        <v>6737</v>
      </c>
      <c r="M5654" s="62" t="s">
        <v>5852</v>
      </c>
      <c r="N5654" s="72" t="str">
        <f>VLOOKUP(M5654,'Hulpblad KAR-parser'!A:C,2,FALSE)</f>
        <v>Soort zorgafspraak</v>
      </c>
      <c r="O5654" s="72" t="str">
        <f>IF(VLOOKUP(M5654,'Hulpblad KAR-parser'!A:C,3,FALSE)="","",VLOOKUP(M5654,'Hulpblad KAR-parser'!A:C,3,FALSE))</f>
        <v>Binnen 2 uur</v>
      </c>
      <c r="P5654" s="136" t="str">
        <f>IF(CONCATENATE(C5654,D5654)="","",VLOOKUP(CONCATENATE(C5654,D5654),Karakteristieken!AQ:AQ,1,FALSE))</f>
        <v>Soort zorgafspraakBinnen 2 uur</v>
      </c>
    </row>
    <row r="5655" spans="1:16" x14ac:dyDescent="0.25">
      <c r="A5655" s="59"/>
      <c r="B5655" s="59"/>
      <c r="C5655" s="59"/>
      <c r="D5655" s="59"/>
      <c r="E5655" s="60" t="s">
        <v>11482</v>
      </c>
      <c r="F5655" s="60"/>
      <c r="G5655" s="60" t="s">
        <v>5852</v>
      </c>
      <c r="H5655" s="60"/>
      <c r="I5655" s="59">
        <f t="shared" si="92"/>
        <v>7</v>
      </c>
      <c r="J5655" s="59" t="s">
        <v>1561</v>
      </c>
      <c r="K5655" s="61"/>
      <c r="L5655" s="62" t="s">
        <v>6737</v>
      </c>
      <c r="M5655" s="62" t="s">
        <v>5852</v>
      </c>
      <c r="N5655" s="72" t="str">
        <f>VLOOKUP(M5655,'Hulpblad KAR-parser'!A:C,2,FALSE)</f>
        <v>Soort zorgafspraak</v>
      </c>
      <c r="O5655" s="72" t="str">
        <f>IF(VLOOKUP(M5655,'Hulpblad KAR-parser'!A:C,3,FALSE)="","",VLOOKUP(M5655,'Hulpblad KAR-parser'!A:C,3,FALSE))</f>
        <v>Binnen 2 uur</v>
      </c>
      <c r="P5655" s="136" t="str">
        <f>IF(CONCATENATE(C5655,D5655)="","",VLOOKUP(CONCATENATE(C5655,D5655),Karakteristieken!AQ:AQ,1,FALSE))</f>
        <v/>
      </c>
    </row>
    <row r="5656" spans="1:16" x14ac:dyDescent="0.25">
      <c r="A5656" s="59">
        <v>200137928</v>
      </c>
      <c r="B5656" s="59">
        <v>200116766</v>
      </c>
      <c r="C5656" s="59" t="s">
        <v>5845</v>
      </c>
      <c r="D5656" s="59" t="s">
        <v>12213</v>
      </c>
      <c r="E5656" s="60" t="s">
        <v>12217</v>
      </c>
      <c r="F5656" s="60"/>
      <c r="G5656" s="60"/>
      <c r="H5656" s="60"/>
      <c r="I5656" s="59">
        <f t="shared" si="92"/>
        <v>28</v>
      </c>
      <c r="J5656" s="59" t="s">
        <v>1613</v>
      </c>
      <c r="K5656" s="61"/>
      <c r="L5656" s="62" t="s">
        <v>6737</v>
      </c>
      <c r="M5656" s="62" t="s">
        <v>12217</v>
      </c>
      <c r="N5656" s="72" t="str">
        <f>VLOOKUP(M5656,'Hulpblad KAR-parser'!A:C,2,FALSE)</f>
        <v>Soort zorgafspraak</v>
      </c>
      <c r="O5656" s="72" t="str">
        <f>IF(VLOOKUP(M5656,'Hulpblad KAR-parser'!A:C,3,FALSE)="","",VLOOKUP(M5656,'Hulpblad KAR-parser'!A:C,3,FALSE))</f>
        <v>In de avond</v>
      </c>
      <c r="P5656" s="136" t="str">
        <f>IF(CONCATENATE(C5656,D5656)="","",VLOOKUP(CONCATENATE(C5656,D5656),Karakteristieken!AQ:AQ,1,FALSE))</f>
        <v>Soort zorgafspraakIn de avond</v>
      </c>
    </row>
    <row r="5657" spans="1:16" x14ac:dyDescent="0.25">
      <c r="A5657" s="59"/>
      <c r="B5657" s="59"/>
      <c r="C5657" s="59"/>
      <c r="D5657" s="59"/>
      <c r="E5657" s="60" t="s">
        <v>12219</v>
      </c>
      <c r="F5657" s="60"/>
      <c r="G5657" s="60" t="s">
        <v>12217</v>
      </c>
      <c r="H5657" s="60"/>
      <c r="I5657" s="59">
        <f t="shared" si="92"/>
        <v>7</v>
      </c>
      <c r="J5657" s="59" t="s">
        <v>1561</v>
      </c>
      <c r="K5657" s="61"/>
      <c r="L5657" s="62" t="s">
        <v>6737</v>
      </c>
      <c r="M5657" s="62" t="s">
        <v>12217</v>
      </c>
      <c r="N5657" s="72" t="str">
        <f>VLOOKUP(M5657,'Hulpblad KAR-parser'!A:C,2,FALSE)</f>
        <v>Soort zorgafspraak</v>
      </c>
      <c r="O5657" s="72" t="str">
        <f>IF(VLOOKUP(M5657,'Hulpblad KAR-parser'!A:C,3,FALSE)="","",VLOOKUP(M5657,'Hulpblad KAR-parser'!A:C,3,FALSE))</f>
        <v>In de avond</v>
      </c>
      <c r="P5657" s="136" t="str">
        <f>IF(CONCATENATE(C5657,D5657)="","",VLOOKUP(CONCATENATE(C5657,D5657),Karakteristieken!AQ:AQ,1,FALSE))</f>
        <v/>
      </c>
    </row>
    <row r="5658" spans="1:16" x14ac:dyDescent="0.25">
      <c r="A5658" s="59">
        <v>200111202</v>
      </c>
      <c r="B5658" s="59">
        <v>200099542</v>
      </c>
      <c r="C5658" s="59" t="s">
        <v>5845</v>
      </c>
      <c r="D5658" s="59" t="s">
        <v>5856</v>
      </c>
      <c r="E5658" s="60" t="s">
        <v>5858</v>
      </c>
      <c r="F5658" s="60"/>
      <c r="G5658" s="60"/>
      <c r="H5658" s="60"/>
      <c r="I5658" s="59">
        <f t="shared" si="92"/>
        <v>29</v>
      </c>
      <c r="J5658" s="59" t="s">
        <v>1613</v>
      </c>
      <c r="K5658" s="61"/>
      <c r="L5658" s="62" t="s">
        <v>6737</v>
      </c>
      <c r="M5658" s="62" t="s">
        <v>5858</v>
      </c>
      <c r="N5658" s="72" t="str">
        <f>VLOOKUP(M5658,'Hulpblad KAR-parser'!A:C,2,FALSE)</f>
        <v>Soort zorgafspraak</v>
      </c>
      <c r="O5658" s="72" t="str">
        <f>IF(VLOOKUP(M5658,'Hulpblad KAR-parser'!A:C,3,FALSE)="","",VLOOKUP(M5658,'Hulpblad KAR-parser'!A:C,3,FALSE))</f>
        <v>In de middag</v>
      </c>
      <c r="P5658" s="136" t="str">
        <f>IF(CONCATENATE(C5658,D5658)="","",VLOOKUP(CONCATENATE(C5658,D5658),Karakteristieken!AQ:AQ,1,FALSE))</f>
        <v>Soort zorgafspraakIn de middag</v>
      </c>
    </row>
    <row r="5659" spans="1:16" x14ac:dyDescent="0.25">
      <c r="A5659" s="59"/>
      <c r="B5659" s="59"/>
      <c r="C5659" s="59"/>
      <c r="D5659" s="59"/>
      <c r="E5659" s="60" t="s">
        <v>11483</v>
      </c>
      <c r="F5659" s="60"/>
      <c r="G5659" s="60" t="s">
        <v>5858</v>
      </c>
      <c r="H5659" s="60"/>
      <c r="I5659" s="59">
        <f t="shared" si="92"/>
        <v>7</v>
      </c>
      <c r="J5659" s="59" t="s">
        <v>1561</v>
      </c>
      <c r="K5659" s="61"/>
      <c r="L5659" s="62" t="s">
        <v>6737</v>
      </c>
      <c r="M5659" s="62" t="s">
        <v>5858</v>
      </c>
      <c r="N5659" s="72" t="str">
        <f>VLOOKUP(M5659,'Hulpblad KAR-parser'!A:C,2,FALSE)</f>
        <v>Soort zorgafspraak</v>
      </c>
      <c r="O5659" s="72" t="str">
        <f>IF(VLOOKUP(M5659,'Hulpblad KAR-parser'!A:C,3,FALSE)="","",VLOOKUP(M5659,'Hulpblad KAR-parser'!A:C,3,FALSE))</f>
        <v>In de middag</v>
      </c>
      <c r="P5659" s="136" t="str">
        <f>IF(CONCATENATE(C5659,D5659)="","",VLOOKUP(CONCATENATE(C5659,D5659),Karakteristieken!AQ:AQ,1,FALSE))</f>
        <v/>
      </c>
    </row>
    <row r="5660" spans="1:16" x14ac:dyDescent="0.25">
      <c r="A5660" s="59">
        <v>200137929</v>
      </c>
      <c r="B5660" s="59">
        <v>200116767</v>
      </c>
      <c r="C5660" s="59" t="s">
        <v>5845</v>
      </c>
      <c r="D5660" s="59" t="s">
        <v>12214</v>
      </c>
      <c r="E5660" s="60" t="s">
        <v>12218</v>
      </c>
      <c r="F5660" s="60"/>
      <c r="G5660" s="60"/>
      <c r="H5660" s="60"/>
      <c r="I5660" s="59">
        <f t="shared" si="92"/>
        <v>28</v>
      </c>
      <c r="J5660" s="59" t="s">
        <v>1613</v>
      </c>
      <c r="K5660" s="61"/>
      <c r="L5660" s="62" t="s">
        <v>6737</v>
      </c>
      <c r="M5660" s="62" t="s">
        <v>12218</v>
      </c>
      <c r="N5660" s="72" t="str">
        <f>VLOOKUP(M5660,'Hulpblad KAR-parser'!A:C,2,FALSE)</f>
        <v>Soort zorgafspraak</v>
      </c>
      <c r="O5660" s="72" t="str">
        <f>IF(VLOOKUP(M5660,'Hulpblad KAR-parser'!A:C,3,FALSE)="","",VLOOKUP(M5660,'Hulpblad KAR-parser'!A:C,3,FALSE))</f>
        <v>In de nacht</v>
      </c>
      <c r="P5660" s="136" t="str">
        <f>IF(CONCATENATE(C5660,D5660)="","",VLOOKUP(CONCATENATE(C5660,D5660),Karakteristieken!AQ:AQ,1,FALSE))</f>
        <v>Soort zorgafspraakIn de nacht</v>
      </c>
    </row>
    <row r="5661" spans="1:16" x14ac:dyDescent="0.25">
      <c r="A5661" s="59"/>
      <c r="B5661" s="59"/>
      <c r="C5661" s="59"/>
      <c r="D5661" s="59"/>
      <c r="E5661" s="60" t="s">
        <v>12220</v>
      </c>
      <c r="F5661" s="60"/>
      <c r="G5661" s="60" t="s">
        <v>12218</v>
      </c>
      <c r="H5661" s="60"/>
      <c r="I5661" s="59">
        <f t="shared" si="92"/>
        <v>7</v>
      </c>
      <c r="J5661" s="59" t="s">
        <v>1561</v>
      </c>
      <c r="K5661" s="61"/>
      <c r="L5661" s="62" t="s">
        <v>6737</v>
      </c>
      <c r="M5661" s="62" t="s">
        <v>12218</v>
      </c>
      <c r="N5661" s="72" t="str">
        <f>VLOOKUP(M5661,'Hulpblad KAR-parser'!A:C,2,FALSE)</f>
        <v>Soort zorgafspraak</v>
      </c>
      <c r="O5661" s="72" t="str">
        <f>IF(VLOOKUP(M5661,'Hulpblad KAR-parser'!A:C,3,FALSE)="","",VLOOKUP(M5661,'Hulpblad KAR-parser'!A:C,3,FALSE))</f>
        <v>In de nacht</v>
      </c>
      <c r="P5661" s="136" t="str">
        <f>IF(CONCATENATE(C5661,D5661)="","",VLOOKUP(CONCATENATE(C5661,D5661),Karakteristieken!AQ:AQ,1,FALSE))</f>
        <v/>
      </c>
    </row>
    <row r="5662" spans="1:16" x14ac:dyDescent="0.25">
      <c r="A5662" s="59">
        <v>200111203</v>
      </c>
      <c r="B5662" s="59">
        <v>200099543</v>
      </c>
      <c r="C5662" s="59" t="s">
        <v>5845</v>
      </c>
      <c r="D5662" s="59" t="s">
        <v>5853</v>
      </c>
      <c r="E5662" s="60" t="s">
        <v>5855</v>
      </c>
      <c r="F5662" s="60"/>
      <c r="G5662" s="60"/>
      <c r="H5662" s="60"/>
      <c r="I5662" s="59">
        <f t="shared" si="92"/>
        <v>30</v>
      </c>
      <c r="J5662" s="59" t="s">
        <v>1613</v>
      </c>
      <c r="K5662" s="61"/>
      <c r="L5662" s="62" t="s">
        <v>6737</v>
      </c>
      <c r="M5662" s="62" t="s">
        <v>5855</v>
      </c>
      <c r="N5662" s="72" t="str">
        <f>VLOOKUP(M5662,'Hulpblad KAR-parser'!A:C,2,FALSE)</f>
        <v>Soort zorgafspraak</v>
      </c>
      <c r="O5662" s="72" t="str">
        <f>IF(VLOOKUP(M5662,'Hulpblad KAR-parser'!A:C,3,FALSE)="","",VLOOKUP(M5662,'Hulpblad KAR-parser'!A:C,3,FALSE))</f>
        <v>In de ochtend</v>
      </c>
      <c r="P5662" s="136" t="str">
        <f>IF(CONCATENATE(C5662,D5662)="","",VLOOKUP(CONCATENATE(C5662,D5662),Karakteristieken!AQ:AQ,1,FALSE))</f>
        <v>Soort zorgafspraakIn de ochtend</v>
      </c>
    </row>
    <row r="5663" spans="1:16" x14ac:dyDescent="0.25">
      <c r="A5663" s="59"/>
      <c r="B5663" s="59"/>
      <c r="C5663" s="59"/>
      <c r="D5663" s="59"/>
      <c r="E5663" s="60" t="s">
        <v>11484</v>
      </c>
      <c r="F5663" s="60"/>
      <c r="G5663" s="60" t="s">
        <v>5855</v>
      </c>
      <c r="H5663" s="60"/>
      <c r="I5663" s="59">
        <f t="shared" si="92"/>
        <v>7</v>
      </c>
      <c r="J5663" s="59" t="s">
        <v>1561</v>
      </c>
      <c r="K5663" s="61"/>
      <c r="L5663" s="62" t="s">
        <v>6737</v>
      </c>
      <c r="M5663" s="62" t="s">
        <v>5855</v>
      </c>
      <c r="N5663" s="72" t="str">
        <f>VLOOKUP(M5663,'Hulpblad KAR-parser'!A:C,2,FALSE)</f>
        <v>Soort zorgafspraak</v>
      </c>
      <c r="O5663" s="72" t="str">
        <f>IF(VLOOKUP(M5663,'Hulpblad KAR-parser'!A:C,3,FALSE)="","",VLOOKUP(M5663,'Hulpblad KAR-parser'!A:C,3,FALSE))</f>
        <v>In de ochtend</v>
      </c>
      <c r="P5663" s="136" t="str">
        <f>IF(CONCATENATE(C5663,D5663)="","",VLOOKUP(CONCATENATE(C5663,D5663),Karakteristieken!AQ:AQ,1,FALSE))</f>
        <v/>
      </c>
    </row>
    <row r="5664" spans="1:16" x14ac:dyDescent="0.25">
      <c r="A5664" s="59">
        <v>200111204</v>
      </c>
      <c r="B5664" s="59">
        <v>200099544</v>
      </c>
      <c r="C5664" s="59" t="s">
        <v>5845</v>
      </c>
      <c r="D5664" s="59" t="s">
        <v>5859</v>
      </c>
      <c r="E5664" s="60" t="s">
        <v>5861</v>
      </c>
      <c r="F5664" s="60"/>
      <c r="G5664" s="60"/>
      <c r="H5664" s="60"/>
      <c r="I5664" s="59">
        <f t="shared" si="92"/>
        <v>28</v>
      </c>
      <c r="J5664" s="59" t="s">
        <v>1613</v>
      </c>
      <c r="K5664" s="61"/>
      <c r="L5664" s="62" t="s">
        <v>6737</v>
      </c>
      <c r="M5664" s="62" t="s">
        <v>5861</v>
      </c>
      <c r="N5664" s="72" t="str">
        <f>VLOOKUP(M5664,'Hulpblad KAR-parser'!A:C,2,FALSE)</f>
        <v>Soort zorgafspraak</v>
      </c>
      <c r="O5664" s="72" t="str">
        <f>IF(VLOOKUP(M5664,'Hulpblad KAR-parser'!A:C,3,FALSE)="","",VLOOKUP(M5664,'Hulpblad KAR-parser'!A:C,3,FALSE))</f>
        <v>Op bepaald tijdstip</v>
      </c>
      <c r="P5664" s="136" t="str">
        <f>IF(CONCATENATE(C5664,D5664)="","",VLOOKUP(CONCATENATE(C5664,D5664),Karakteristieken!AQ:AQ,1,FALSE))</f>
        <v>Soort zorgafspraakOp bepaald tijdstip</v>
      </c>
    </row>
    <row r="5665" spans="1:16" x14ac:dyDescent="0.25">
      <c r="A5665" s="59"/>
      <c r="B5665" s="59"/>
      <c r="C5665" s="59"/>
      <c r="D5665" s="59"/>
      <c r="E5665" s="60" t="s">
        <v>11485</v>
      </c>
      <c r="F5665" s="60"/>
      <c r="G5665" s="60" t="s">
        <v>5861</v>
      </c>
      <c r="H5665" s="60"/>
      <c r="I5665" s="59">
        <f t="shared" si="92"/>
        <v>7</v>
      </c>
      <c r="J5665" s="59" t="s">
        <v>1561</v>
      </c>
      <c r="K5665" s="61"/>
      <c r="L5665" s="62" t="s">
        <v>6737</v>
      </c>
      <c r="M5665" s="62" t="s">
        <v>5861</v>
      </c>
      <c r="N5665" s="72" t="str">
        <f>VLOOKUP(M5665,'Hulpblad KAR-parser'!A:C,2,FALSE)</f>
        <v>Soort zorgafspraak</v>
      </c>
      <c r="O5665" s="72" t="str">
        <f>IF(VLOOKUP(M5665,'Hulpblad KAR-parser'!A:C,3,FALSE)="","",VLOOKUP(M5665,'Hulpblad KAR-parser'!A:C,3,FALSE))</f>
        <v>Op bepaald tijdstip</v>
      </c>
      <c r="P5665" s="136" t="str">
        <f>IF(CONCATENATE(C5665,D5665)="","",VLOOKUP(CONCATENATE(C5665,D5665),Karakteristieken!AQ:AQ,1,FALSE))</f>
        <v/>
      </c>
    </row>
    <row r="5666" spans="1:16" x14ac:dyDescent="0.25">
      <c r="A5666" s="59">
        <v>200111205</v>
      </c>
      <c r="B5666" s="59">
        <v>200099545</v>
      </c>
      <c r="C5666" s="59" t="s">
        <v>5845</v>
      </c>
      <c r="D5666" s="59" t="s">
        <v>5865</v>
      </c>
      <c r="E5666" s="60" t="s">
        <v>5867</v>
      </c>
      <c r="F5666" s="60"/>
      <c r="G5666" s="60"/>
      <c r="H5666" s="60"/>
      <c r="I5666" s="59">
        <f t="shared" si="92"/>
        <v>27</v>
      </c>
      <c r="J5666" s="59" t="s">
        <v>1613</v>
      </c>
      <c r="K5666" s="61"/>
      <c r="L5666" s="62" t="s">
        <v>6737</v>
      </c>
      <c r="M5666" s="62" t="s">
        <v>5867</v>
      </c>
      <c r="N5666" s="72" t="str">
        <f>VLOOKUP(M5666,'Hulpblad KAR-parser'!A:C,2,FALSE)</f>
        <v>Soort zorgafspraak</v>
      </c>
      <c r="O5666" s="72" t="str">
        <f>IF(VLOOKUP(M5666,'Hulpblad KAR-parser'!A:C,3,FALSE)="","",VLOOKUP(M5666,'Hulpblad KAR-parser'!A:C,3,FALSE))</f>
        <v>Retour tijd nnb</v>
      </c>
      <c r="P5666" s="136" t="str">
        <f>IF(CONCATENATE(C5666,D5666)="","",VLOOKUP(CONCATENATE(C5666,D5666),Karakteristieken!AQ:AQ,1,FALSE))</f>
        <v>Soort zorgafspraakRetour tijd nnb</v>
      </c>
    </row>
    <row r="5667" spans="1:16" x14ac:dyDescent="0.25">
      <c r="A5667" s="59"/>
      <c r="B5667" s="59"/>
      <c r="C5667" s="59"/>
      <c r="D5667" s="59"/>
      <c r="E5667" s="60" t="s">
        <v>11486</v>
      </c>
      <c r="F5667" s="60"/>
      <c r="G5667" s="60" t="s">
        <v>5867</v>
      </c>
      <c r="H5667" s="60"/>
      <c r="I5667" s="59">
        <f t="shared" si="92"/>
        <v>6</v>
      </c>
      <c r="J5667" s="59" t="s">
        <v>1561</v>
      </c>
      <c r="K5667" s="61"/>
      <c r="L5667" s="62" t="s">
        <v>6737</v>
      </c>
      <c r="M5667" s="62" t="s">
        <v>5867</v>
      </c>
      <c r="N5667" s="72" t="str">
        <f>VLOOKUP(M5667,'Hulpblad KAR-parser'!A:C,2,FALSE)</f>
        <v>Soort zorgafspraak</v>
      </c>
      <c r="O5667" s="72" t="str">
        <f>IF(VLOOKUP(M5667,'Hulpblad KAR-parser'!A:C,3,FALSE)="","",VLOOKUP(M5667,'Hulpblad KAR-parser'!A:C,3,FALSE))</f>
        <v>Retour tijd nnb</v>
      </c>
      <c r="P5667" s="136" t="str">
        <f>IF(CONCATENATE(C5667,D5667)="","",VLOOKUP(CONCATENATE(C5667,D5667),Karakteristieken!AQ:AQ,1,FALSE))</f>
        <v/>
      </c>
    </row>
    <row r="5668" spans="1:16" x14ac:dyDescent="0.25">
      <c r="A5668" s="59">
        <v>200111206</v>
      </c>
      <c r="B5668" s="59">
        <v>200099546</v>
      </c>
      <c r="C5668" s="59" t="s">
        <v>5845</v>
      </c>
      <c r="D5668" s="59" t="s">
        <v>5862</v>
      </c>
      <c r="E5668" s="60" t="s">
        <v>5864</v>
      </c>
      <c r="F5668" s="60"/>
      <c r="G5668" s="60"/>
      <c r="H5668" s="60"/>
      <c r="I5668" s="59">
        <f t="shared" si="92"/>
        <v>30</v>
      </c>
      <c r="J5668" s="59" t="s">
        <v>1613</v>
      </c>
      <c r="K5668" s="61"/>
      <c r="L5668" s="62" t="s">
        <v>6737</v>
      </c>
      <c r="M5668" s="62" t="s">
        <v>5864</v>
      </c>
      <c r="N5668" s="72" t="str">
        <f>VLOOKUP(M5668,'Hulpblad KAR-parser'!A:C,2,FALSE)</f>
        <v>Soort zorgafspraak</v>
      </c>
      <c r="O5668" s="72" t="str">
        <f>IF(VLOOKUP(M5668,'Hulpblad KAR-parser'!A:C,3,FALSE)="","",VLOOKUP(M5668,'Hulpblad KAR-parser'!A:C,3,FALSE))</f>
        <v>Zodra beschikbaar</v>
      </c>
      <c r="P5668" s="136" t="str">
        <f>IF(CONCATENATE(C5668,D5668)="","",VLOOKUP(CONCATENATE(C5668,D5668),Karakteristieken!AQ:AQ,1,FALSE))</f>
        <v>Soort zorgafspraakZodra beschikbaar</v>
      </c>
    </row>
    <row r="5669" spans="1:16" x14ac:dyDescent="0.25">
      <c r="A5669" s="59"/>
      <c r="B5669" s="59"/>
      <c r="C5669" s="59"/>
      <c r="D5669" s="59"/>
      <c r="E5669" s="60" t="s">
        <v>11487</v>
      </c>
      <c r="F5669" s="60"/>
      <c r="G5669" s="60" t="s">
        <v>5864</v>
      </c>
      <c r="H5669" s="60"/>
      <c r="I5669" s="59">
        <f t="shared" si="92"/>
        <v>7</v>
      </c>
      <c r="J5669" s="59" t="s">
        <v>1561</v>
      </c>
      <c r="K5669" s="61"/>
      <c r="L5669" s="62" t="s">
        <v>6737</v>
      </c>
      <c r="M5669" s="62" t="s">
        <v>5864</v>
      </c>
      <c r="N5669" s="72" t="str">
        <f>VLOOKUP(M5669,'Hulpblad KAR-parser'!A:C,2,FALSE)</f>
        <v>Soort zorgafspraak</v>
      </c>
      <c r="O5669" s="72" t="str">
        <f>IF(VLOOKUP(M5669,'Hulpblad KAR-parser'!A:C,3,FALSE)="","",VLOOKUP(M5669,'Hulpblad KAR-parser'!A:C,3,FALSE))</f>
        <v>Zodra beschikbaar</v>
      </c>
      <c r="P5669" s="136" t="str">
        <f>IF(CONCATENATE(C5669,D5669)="","",VLOOKUP(CONCATENATE(C5669,D5669),Karakteristieken!AQ:AQ,1,FALSE))</f>
        <v/>
      </c>
    </row>
    <row r="5670" spans="1:16" x14ac:dyDescent="0.25">
      <c r="A5670" s="59">
        <v>200137398</v>
      </c>
      <c r="B5670" s="59">
        <v>200116662</v>
      </c>
      <c r="C5670" s="59" t="s">
        <v>5868</v>
      </c>
      <c r="D5670" s="59" t="s">
        <v>5882</v>
      </c>
      <c r="E5670" s="60" t="s">
        <v>6709</v>
      </c>
      <c r="F5670" s="60"/>
      <c r="G5670" s="60"/>
      <c r="H5670" s="60"/>
      <c r="I5670" s="59">
        <f t="shared" si="92"/>
        <v>20</v>
      </c>
      <c r="J5670" s="59" t="s">
        <v>1613</v>
      </c>
      <c r="K5670" s="61"/>
      <c r="L5670" s="62" t="s">
        <v>6738</v>
      </c>
      <c r="M5670" s="62" t="s">
        <v>6709</v>
      </c>
      <c r="N5670" s="72" t="str">
        <f>VLOOKUP(M5670,'Hulpblad KAR-parser'!A:C,2,FALSE)</f>
        <v>Srt Militaire zaken</v>
      </c>
      <c r="O5670" s="72" t="str">
        <f>IF(VLOOKUP(M5670,'Hulpblad KAR-parser'!A:C,3,FALSE)="","",VLOOKUP(M5670,'Hulpblad KAR-parser'!A:C,3,FALSE))</f>
        <v>Speciale opdrachten</v>
      </c>
      <c r="P5670" s="136" t="str">
        <f>IF(CONCATENATE(C5670,D5670)="","",VLOOKUP(CONCATENATE(C5670,D5670),Karakteristieken!AQ:AQ,1,FALSE))</f>
        <v>Srt Militaire zakenSpeciale opdrachten</v>
      </c>
    </row>
    <row r="5671" spans="1:16" x14ac:dyDescent="0.25">
      <c r="A5671" s="59"/>
      <c r="B5671" s="59"/>
      <c r="C5671" s="59"/>
      <c r="D5671" s="59"/>
      <c r="E5671" s="60" t="s">
        <v>11501</v>
      </c>
      <c r="F5671" s="60"/>
      <c r="G5671" s="60" t="s">
        <v>6709</v>
      </c>
      <c r="H5671" s="60"/>
      <c r="I5671" s="59">
        <f t="shared" si="92"/>
        <v>4</v>
      </c>
      <c r="J5671" s="59" t="s">
        <v>1561</v>
      </c>
      <c r="K5671" s="61"/>
      <c r="L5671" s="62" t="s">
        <v>6738</v>
      </c>
      <c r="M5671" s="62" t="s">
        <v>6709</v>
      </c>
      <c r="N5671" s="72" t="str">
        <f>VLOOKUP(M5671,'Hulpblad KAR-parser'!A:C,2,FALSE)</f>
        <v>Srt Militaire zaken</v>
      </c>
      <c r="O5671" s="72" t="str">
        <f>IF(VLOOKUP(M5671,'Hulpblad KAR-parser'!A:C,3,FALSE)="","",VLOOKUP(M5671,'Hulpblad KAR-parser'!A:C,3,FALSE))</f>
        <v>Speciale opdrachten</v>
      </c>
      <c r="P5671" s="136" t="str">
        <f>IF(CONCATENATE(C5671,D5671)="","",VLOOKUP(CONCATENATE(C5671,D5671),Karakteristieken!AQ:AQ,1,FALSE))</f>
        <v/>
      </c>
    </row>
    <row r="5672" spans="1:16" x14ac:dyDescent="0.25">
      <c r="A5672" s="59"/>
      <c r="B5672" s="59"/>
      <c r="C5672" s="59"/>
      <c r="D5672" s="59"/>
      <c r="E5672" s="60" t="s">
        <v>11502</v>
      </c>
      <c r="F5672" s="60"/>
      <c r="G5672" s="60" t="s">
        <v>6709</v>
      </c>
      <c r="H5672" s="60"/>
      <c r="I5672" s="59">
        <f t="shared" si="92"/>
        <v>7</v>
      </c>
      <c r="J5672" s="59" t="s">
        <v>1561</v>
      </c>
      <c r="K5672" s="61"/>
      <c r="L5672" s="62" t="s">
        <v>6738</v>
      </c>
      <c r="M5672" s="62" t="s">
        <v>6709</v>
      </c>
      <c r="N5672" s="72" t="str">
        <f>VLOOKUP(M5672,'Hulpblad KAR-parser'!A:C,2,FALSE)</f>
        <v>Srt Militaire zaken</v>
      </c>
      <c r="O5672" s="72" t="str">
        <f>IF(VLOOKUP(M5672,'Hulpblad KAR-parser'!A:C,3,FALSE)="","",VLOOKUP(M5672,'Hulpblad KAR-parser'!A:C,3,FALSE))</f>
        <v>Speciale opdrachten</v>
      </c>
      <c r="P5672" s="136" t="str">
        <f>IF(CONCATENATE(C5672,D5672)="","",VLOOKUP(CONCATENATE(C5672,D5672),Karakteristieken!AQ:AQ,1,FALSE))</f>
        <v/>
      </c>
    </row>
    <row r="5673" spans="1:16" x14ac:dyDescent="0.25">
      <c r="A5673" s="67">
        <v>200137399</v>
      </c>
      <c r="B5673" s="67">
        <v>200059170</v>
      </c>
      <c r="C5673" s="67" t="s">
        <v>11768</v>
      </c>
      <c r="D5673" s="67" t="s">
        <v>4804</v>
      </c>
      <c r="E5673" s="68" t="s">
        <v>6288</v>
      </c>
      <c r="F5673" s="68"/>
      <c r="G5673" s="68"/>
      <c r="H5673" s="68"/>
      <c r="I5673" s="67">
        <f t="shared" si="92"/>
        <v>17</v>
      </c>
      <c r="J5673" s="67" t="s">
        <v>1613</v>
      </c>
      <c r="K5673" s="91" t="s">
        <v>12550</v>
      </c>
      <c r="L5673" s="62" t="s">
        <v>6738</v>
      </c>
      <c r="M5673" s="62" t="s">
        <v>6288</v>
      </c>
      <c r="N5673" s="72" t="str">
        <f>VLOOKUP(M5673,'Hulpblad KAR-parser'!A:C,2,FALSE)</f>
        <v>Aantref/lek gev.stof</v>
      </c>
      <c r="O5673" s="72" t="str">
        <f>IF(VLOOKUP(M5673,'Hulpblad KAR-parser'!A:C,3,FALSE)="","",VLOOKUP(M5673,'Hulpblad KAR-parser'!A:C,3,FALSE))</f>
        <v>Gevaarlijke stof</v>
      </c>
      <c r="P5673" s="136" t="str">
        <f>IF(CONCATENATE(C5673,D5673)="","",VLOOKUP(CONCATENATE(C5673,D5673),Karakteristieken!AQ:AQ,1,FALSE))</f>
        <v>Aantref/lek gev.stofGevaarlijke stof</v>
      </c>
    </row>
    <row r="5674" spans="1:16" x14ac:dyDescent="0.25">
      <c r="A5674" s="67"/>
      <c r="B5674" s="67"/>
      <c r="C5674" s="67"/>
      <c r="D5674" s="67"/>
      <c r="E5674" s="68" t="s">
        <v>8235</v>
      </c>
      <c r="F5674" s="68"/>
      <c r="G5674" s="68" t="s">
        <v>6288</v>
      </c>
      <c r="H5674" s="68"/>
      <c r="I5674" s="67">
        <f t="shared" si="92"/>
        <v>13</v>
      </c>
      <c r="J5674" s="67" t="s">
        <v>1561</v>
      </c>
      <c r="K5674" s="91" t="s">
        <v>12550</v>
      </c>
      <c r="L5674" s="62" t="s">
        <v>6738</v>
      </c>
      <c r="M5674" s="62" t="s">
        <v>6288</v>
      </c>
      <c r="N5674" s="72" t="str">
        <f>VLOOKUP(M5674,'Hulpblad KAR-parser'!A:C,2,FALSE)</f>
        <v>Aantref/lek gev.stof</v>
      </c>
      <c r="O5674" s="72" t="str">
        <f>IF(VLOOKUP(M5674,'Hulpblad KAR-parser'!A:C,3,FALSE)="","",VLOOKUP(M5674,'Hulpblad KAR-parser'!A:C,3,FALSE))</f>
        <v>Gevaarlijke stof</v>
      </c>
      <c r="P5674" s="136" t="str">
        <f>IF(CONCATENATE(C5674,D5674)="","",VLOOKUP(CONCATENATE(C5674,D5674),Karakteristieken!AQ:AQ,1,FALSE))</f>
        <v/>
      </c>
    </row>
    <row r="5675" spans="1:16" x14ac:dyDescent="0.25">
      <c r="A5675" s="59">
        <v>200114617</v>
      </c>
      <c r="B5675" s="59">
        <v>200059201</v>
      </c>
      <c r="C5675" s="59" t="s">
        <v>1761</v>
      </c>
      <c r="D5675" s="59" t="s">
        <v>1762</v>
      </c>
      <c r="E5675" s="60" t="s">
        <v>6201</v>
      </c>
      <c r="F5675" s="60"/>
      <c r="G5675" s="60"/>
      <c r="H5675" s="60"/>
      <c r="I5675" s="59">
        <f t="shared" si="92"/>
        <v>24</v>
      </c>
      <c r="J5675" s="59" t="s">
        <v>1613</v>
      </c>
      <c r="K5675" s="61"/>
      <c r="L5675" s="62" t="s">
        <v>6738</v>
      </c>
      <c r="M5675" s="62" t="s">
        <v>6201</v>
      </c>
      <c r="N5675" s="72" t="str">
        <f>VLOOKUP(M5675,'Hulpblad KAR-parser'!A:C,2,FALSE)</f>
        <v>Binnen/buiten</v>
      </c>
      <c r="O5675" s="72" t="str">
        <f>IF(VLOOKUP(M5675,'Hulpblad KAR-parser'!A:C,3,FALSE)="","",VLOOKUP(M5675,'Hulpblad KAR-parser'!A:C,3,FALSE))</f>
        <v>Binnen</v>
      </c>
      <c r="P5675" s="136" t="str">
        <f>IF(CONCATENATE(C5675,D5675)="","",VLOOKUP(CONCATENATE(C5675,D5675),Karakteristieken!AQ:AQ,1,FALSE))</f>
        <v>Binnen/buitenBinnen</v>
      </c>
    </row>
    <row r="5676" spans="1:16" x14ac:dyDescent="0.25">
      <c r="A5676" s="67">
        <v>200137400</v>
      </c>
      <c r="B5676" s="67">
        <v>200059201</v>
      </c>
      <c r="C5676" s="67" t="s">
        <v>11768</v>
      </c>
      <c r="D5676" s="67" t="s">
        <v>4804</v>
      </c>
      <c r="E5676" s="68" t="s">
        <v>6201</v>
      </c>
      <c r="F5676" s="68"/>
      <c r="G5676" s="68"/>
      <c r="H5676" s="68"/>
      <c r="I5676" s="67">
        <f t="shared" si="92"/>
        <v>24</v>
      </c>
      <c r="J5676" s="67" t="s">
        <v>1613</v>
      </c>
      <c r="K5676" s="91" t="s">
        <v>12550</v>
      </c>
      <c r="L5676" s="62" t="s">
        <v>6738</v>
      </c>
      <c r="M5676" s="62" t="s">
        <v>6201</v>
      </c>
      <c r="N5676" s="72" t="str">
        <f>VLOOKUP(M5676,'Hulpblad KAR-parser'!A:C,2,FALSE)</f>
        <v>Binnen/buiten</v>
      </c>
      <c r="O5676" s="72" t="str">
        <f>IF(VLOOKUP(M5676,'Hulpblad KAR-parser'!A:C,3,FALSE)="","",VLOOKUP(M5676,'Hulpblad KAR-parser'!A:C,3,FALSE))</f>
        <v>Binnen</v>
      </c>
      <c r="P5676" s="136" t="str">
        <f>IF(CONCATENATE(C5676,D5676)="","",VLOOKUP(CONCATENATE(C5676,D5676),Karakteristieken!AQ:AQ,1,FALSE))</f>
        <v>Aantref/lek gev.stofGevaarlijke stof</v>
      </c>
    </row>
    <row r="5677" spans="1:16" x14ac:dyDescent="0.25">
      <c r="A5677" s="59">
        <v>200114968</v>
      </c>
      <c r="B5677" s="59">
        <v>200059201</v>
      </c>
      <c r="C5677" s="59" t="s">
        <v>4154</v>
      </c>
      <c r="D5677" s="59" t="s">
        <v>40</v>
      </c>
      <c r="E5677" s="60" t="s">
        <v>6201</v>
      </c>
      <c r="F5677" s="60"/>
      <c r="G5677" s="60"/>
      <c r="H5677" s="60"/>
      <c r="I5677" s="59">
        <f t="shared" si="92"/>
        <v>24</v>
      </c>
      <c r="J5677" s="59" t="s">
        <v>1613</v>
      </c>
      <c r="K5677" s="61"/>
      <c r="L5677" s="62" t="s">
        <v>6738</v>
      </c>
      <c r="M5677" s="62" t="s">
        <v>6201</v>
      </c>
      <c r="N5677" s="72" t="str">
        <f>VLOOKUP(M5677,'Hulpblad KAR-parser'!A:C,2,FALSE)</f>
        <v>Binnen/buiten</v>
      </c>
      <c r="O5677" s="72" t="str">
        <f>IF(VLOOKUP(M5677,'Hulpblad KAR-parser'!A:C,3,FALSE)="","",VLOOKUP(M5677,'Hulpblad KAR-parser'!A:C,3,FALSE))</f>
        <v>Binnen</v>
      </c>
      <c r="P5677" s="136" t="str">
        <f>IF(CONCATENATE(C5677,D5677)="","",VLOOKUP(CONCATENATE(C5677,D5677),Karakteristieken!AQ:AQ,1,FALSE))</f>
        <v>Optisch &amp; geluidsignBrandweer</v>
      </c>
    </row>
    <row r="5678" spans="1:16" x14ac:dyDescent="0.25">
      <c r="A5678" s="59"/>
      <c r="B5678" s="59"/>
      <c r="C5678" s="59"/>
      <c r="D5678" s="59"/>
      <c r="E5678" s="60" t="s">
        <v>8236</v>
      </c>
      <c r="F5678" s="60"/>
      <c r="G5678" s="60" t="s">
        <v>6201</v>
      </c>
      <c r="H5678" s="60"/>
      <c r="I5678" s="59">
        <f t="shared" ref="I5678:I5741" si="93">LEN(E5678)</f>
        <v>20</v>
      </c>
      <c r="J5678" s="59" t="s">
        <v>1561</v>
      </c>
      <c r="K5678" s="61"/>
      <c r="L5678" s="62" t="s">
        <v>6738</v>
      </c>
      <c r="M5678" s="62" t="s">
        <v>6201</v>
      </c>
      <c r="N5678" s="72" t="str">
        <f>VLOOKUP(M5678,'Hulpblad KAR-parser'!A:C,2,FALSE)</f>
        <v>Binnen/buiten</v>
      </c>
      <c r="O5678" s="72" t="str">
        <f>IF(VLOOKUP(M5678,'Hulpblad KAR-parser'!A:C,3,FALSE)="","",VLOOKUP(M5678,'Hulpblad KAR-parser'!A:C,3,FALSE))</f>
        <v>Binnen</v>
      </c>
      <c r="P5678" s="136" t="str">
        <f>IF(CONCATENATE(C5678,D5678)="","",VLOOKUP(CONCATENATE(C5678,D5678),Karakteristieken!AQ:AQ,1,FALSE))</f>
        <v/>
      </c>
    </row>
    <row r="5679" spans="1:16" x14ac:dyDescent="0.25">
      <c r="A5679" s="59">
        <v>200114640</v>
      </c>
      <c r="B5679" s="59">
        <v>200059233</v>
      </c>
      <c r="C5679" s="59" t="s">
        <v>1761</v>
      </c>
      <c r="D5679" s="59" t="s">
        <v>784</v>
      </c>
      <c r="E5679" s="60" t="s">
        <v>6233</v>
      </c>
      <c r="F5679" s="60"/>
      <c r="G5679" s="60"/>
      <c r="H5679" s="60"/>
      <c r="I5679" s="59">
        <f t="shared" si="93"/>
        <v>24</v>
      </c>
      <c r="J5679" s="59" t="s">
        <v>1613</v>
      </c>
      <c r="K5679" s="61"/>
      <c r="L5679" s="62" t="s">
        <v>6738</v>
      </c>
      <c r="M5679" s="62" t="s">
        <v>6233</v>
      </c>
      <c r="N5679" s="72" t="str">
        <f>VLOOKUP(M5679,'Hulpblad KAR-parser'!A:C,2,FALSE)</f>
        <v>Binnen/buiten</v>
      </c>
      <c r="O5679" s="72" t="str">
        <f>IF(VLOOKUP(M5679,'Hulpblad KAR-parser'!A:C,3,FALSE)="","",VLOOKUP(M5679,'Hulpblad KAR-parser'!A:C,3,FALSE))</f>
        <v>Buiten</v>
      </c>
      <c r="P5679" s="136" t="str">
        <f>IF(CONCATENATE(C5679,D5679)="","",VLOOKUP(CONCATENATE(C5679,D5679),Karakteristieken!AQ:AQ,1,FALSE))</f>
        <v>Binnen/buitenBuiten</v>
      </c>
    </row>
    <row r="5680" spans="1:16" x14ac:dyDescent="0.25">
      <c r="A5680" s="67">
        <v>200137401</v>
      </c>
      <c r="B5680" s="67">
        <v>200059233</v>
      </c>
      <c r="C5680" s="67" t="s">
        <v>11768</v>
      </c>
      <c r="D5680" s="67" t="s">
        <v>4804</v>
      </c>
      <c r="E5680" s="68" t="s">
        <v>6233</v>
      </c>
      <c r="F5680" s="68"/>
      <c r="G5680" s="68"/>
      <c r="H5680" s="68"/>
      <c r="I5680" s="67">
        <f t="shared" si="93"/>
        <v>24</v>
      </c>
      <c r="J5680" s="67" t="s">
        <v>1613</v>
      </c>
      <c r="K5680" s="91" t="s">
        <v>12550</v>
      </c>
      <c r="L5680" s="62" t="s">
        <v>6738</v>
      </c>
      <c r="M5680" s="62" t="s">
        <v>6233</v>
      </c>
      <c r="N5680" s="72" t="str">
        <f>VLOOKUP(M5680,'Hulpblad KAR-parser'!A:C,2,FALSE)</f>
        <v>Binnen/buiten</v>
      </c>
      <c r="O5680" s="72" t="str">
        <f>IF(VLOOKUP(M5680,'Hulpblad KAR-parser'!A:C,3,FALSE)="","",VLOOKUP(M5680,'Hulpblad KAR-parser'!A:C,3,FALSE))</f>
        <v>Buiten</v>
      </c>
      <c r="P5680" s="136" t="str">
        <f>IF(CONCATENATE(C5680,D5680)="","",VLOOKUP(CONCATENATE(C5680,D5680),Karakteristieken!AQ:AQ,1,FALSE))</f>
        <v>Aantref/lek gev.stofGevaarlijke stof</v>
      </c>
    </row>
    <row r="5681" spans="1:16" x14ac:dyDescent="0.25">
      <c r="A5681" s="59"/>
      <c r="B5681" s="59"/>
      <c r="C5681" s="59"/>
      <c r="D5681" s="59"/>
      <c r="E5681" s="60" t="s">
        <v>8237</v>
      </c>
      <c r="F5681" s="60"/>
      <c r="G5681" s="60" t="s">
        <v>6233</v>
      </c>
      <c r="H5681" s="60"/>
      <c r="I5681" s="59">
        <f t="shared" si="93"/>
        <v>20</v>
      </c>
      <c r="J5681" s="59" t="s">
        <v>1561</v>
      </c>
      <c r="K5681" s="61"/>
      <c r="L5681" s="62" t="s">
        <v>6738</v>
      </c>
      <c r="M5681" s="62" t="s">
        <v>6233</v>
      </c>
      <c r="N5681" s="72" t="str">
        <f>VLOOKUP(M5681,'Hulpblad KAR-parser'!A:C,2,FALSE)</f>
        <v>Binnen/buiten</v>
      </c>
      <c r="O5681" s="72" t="str">
        <f>IF(VLOOKUP(M5681,'Hulpblad KAR-parser'!A:C,3,FALSE)="","",VLOOKUP(M5681,'Hulpblad KAR-parser'!A:C,3,FALSE))</f>
        <v>Buiten</v>
      </c>
      <c r="P5681" s="136" t="str">
        <f>IF(CONCATENATE(C5681,D5681)="","",VLOOKUP(CONCATENATE(C5681,D5681),Karakteristieken!AQ:AQ,1,FALSE))</f>
        <v/>
      </c>
    </row>
    <row r="5682" spans="1:16" x14ac:dyDescent="0.25">
      <c r="A5682" s="67">
        <v>200115050</v>
      </c>
      <c r="B5682" s="67">
        <v>200107279</v>
      </c>
      <c r="C5682" s="67" t="s">
        <v>5868</v>
      </c>
      <c r="D5682" s="67"/>
      <c r="E5682" s="68" t="s">
        <v>6711</v>
      </c>
      <c r="F5682" s="68"/>
      <c r="G5682" s="68"/>
      <c r="H5682" s="68"/>
      <c r="I5682" s="67">
        <f t="shared" si="93"/>
        <v>20</v>
      </c>
      <c r="J5682" s="67" t="s">
        <v>1613</v>
      </c>
      <c r="K5682" s="91" t="s">
        <v>12550</v>
      </c>
      <c r="L5682" s="62" t="s">
        <v>6737</v>
      </c>
      <c r="M5682" s="62" t="s">
        <v>6711</v>
      </c>
      <c r="N5682" s="72" t="e">
        <f>VLOOKUP(M5682,'Hulpblad KAR-parser'!A:C,2,FALSE)</f>
        <v>#N/A</v>
      </c>
      <c r="O5682" s="72" t="e">
        <f>IF(VLOOKUP(M5682,'Hulpblad KAR-parser'!A:C,3,FALSE)="","",VLOOKUP(M5682,'Hulpblad KAR-parser'!A:C,3,FALSE))</f>
        <v>#N/A</v>
      </c>
      <c r="P5682" s="136" t="e">
        <f>IF(CONCATENATE(C5682,D5682)="","",VLOOKUP(CONCATENATE(C5682,D5682),Karakteristieken!AQ:AQ,1,FALSE))</f>
        <v>#N/A</v>
      </c>
    </row>
    <row r="5683" spans="1:16" x14ac:dyDescent="0.25">
      <c r="A5683" s="67"/>
      <c r="B5683" s="67"/>
      <c r="C5683" s="67"/>
      <c r="D5683" s="67"/>
      <c r="E5683" s="68" t="s">
        <v>11506</v>
      </c>
      <c r="F5683" s="68"/>
      <c r="G5683" s="68" t="s">
        <v>6711</v>
      </c>
      <c r="H5683" s="68"/>
      <c r="I5683" s="67">
        <f t="shared" si="93"/>
        <v>6</v>
      </c>
      <c r="J5683" s="67" t="s">
        <v>1561</v>
      </c>
      <c r="K5683" s="91" t="s">
        <v>12550</v>
      </c>
      <c r="L5683" s="62" t="s">
        <v>6737</v>
      </c>
      <c r="M5683" s="62" t="s">
        <v>6711</v>
      </c>
      <c r="N5683" s="72" t="e">
        <f>VLOOKUP(M5683,'Hulpblad KAR-parser'!A:C,2,FALSE)</f>
        <v>#N/A</v>
      </c>
      <c r="O5683" s="72" t="e">
        <f>IF(VLOOKUP(M5683,'Hulpblad KAR-parser'!A:C,3,FALSE)="","",VLOOKUP(M5683,'Hulpblad KAR-parser'!A:C,3,FALSE))</f>
        <v>#N/A</v>
      </c>
      <c r="P5683" s="136" t="str">
        <f>IF(CONCATENATE(C5683,D5683)="","",VLOOKUP(CONCATENATE(C5683,D5683),Karakteristieken!AQ:AQ,1,FALSE))</f>
        <v/>
      </c>
    </row>
    <row r="5684" spans="1:16" x14ac:dyDescent="0.25">
      <c r="A5684" s="59">
        <v>200115045</v>
      </c>
      <c r="B5684" s="59">
        <v>200107274</v>
      </c>
      <c r="C5684" s="59" t="s">
        <v>5868</v>
      </c>
      <c r="D5684" s="59" t="s">
        <v>5869</v>
      </c>
      <c r="E5684" s="60" t="s">
        <v>5873</v>
      </c>
      <c r="F5684" s="60"/>
      <c r="G5684" s="60"/>
      <c r="H5684" s="60"/>
      <c r="I5684" s="59">
        <f t="shared" si="93"/>
        <v>23</v>
      </c>
      <c r="J5684" s="59" t="s">
        <v>1613</v>
      </c>
      <c r="K5684" s="61"/>
      <c r="L5684" s="62" t="s">
        <v>6737</v>
      </c>
      <c r="M5684" s="62" t="s">
        <v>5873</v>
      </c>
      <c r="N5684" s="72" t="str">
        <f>VLOOKUP(M5684,'Hulpblad KAR-parser'!A:C,2,FALSE)</f>
        <v>Srt Militaire zaken</v>
      </c>
      <c r="O5684" s="72" t="str">
        <f>IF(VLOOKUP(M5684,'Hulpblad KAR-parser'!A:C,3,FALSE)="","",VLOOKUP(M5684,'Hulpblad KAR-parser'!A:C,3,FALSE))</f>
        <v>Geclas incident</v>
      </c>
      <c r="P5684" s="136" t="str">
        <f>IF(CONCATENATE(C5684,D5684)="","",VLOOKUP(CONCATENATE(C5684,D5684),Karakteristieken!AQ:AQ,1,FALSE))</f>
        <v>Srt Militaire zakenGeclas incident</v>
      </c>
    </row>
    <row r="5685" spans="1:16" x14ac:dyDescent="0.25">
      <c r="A5685" s="59"/>
      <c r="B5685" s="59"/>
      <c r="C5685" s="59"/>
      <c r="D5685" s="59"/>
      <c r="E5685" s="60" t="s">
        <v>11489</v>
      </c>
      <c r="F5685" s="60"/>
      <c r="G5685" s="60" t="s">
        <v>5873</v>
      </c>
      <c r="H5685" s="60"/>
      <c r="I5685" s="59">
        <f t="shared" si="93"/>
        <v>5</v>
      </c>
      <c r="J5685" s="59" t="s">
        <v>1561</v>
      </c>
      <c r="K5685" s="61"/>
      <c r="L5685" s="62" t="s">
        <v>6737</v>
      </c>
      <c r="M5685" s="62" t="s">
        <v>5873</v>
      </c>
      <c r="N5685" s="72" t="str">
        <f>VLOOKUP(M5685,'Hulpblad KAR-parser'!A:C,2,FALSE)</f>
        <v>Srt Militaire zaken</v>
      </c>
      <c r="O5685" s="72" t="str">
        <f>IF(VLOOKUP(M5685,'Hulpblad KAR-parser'!A:C,3,FALSE)="","",VLOOKUP(M5685,'Hulpblad KAR-parser'!A:C,3,FALSE))</f>
        <v>Geclas incident</v>
      </c>
      <c r="P5685" s="136" t="str">
        <f>IF(CONCATENATE(C5685,D5685)="","",VLOOKUP(CONCATENATE(C5685,D5685),Karakteristieken!AQ:AQ,1,FALSE))</f>
        <v/>
      </c>
    </row>
    <row r="5686" spans="1:16" x14ac:dyDescent="0.25">
      <c r="A5686" s="59">
        <v>200115046</v>
      </c>
      <c r="B5686" s="59">
        <v>200107275</v>
      </c>
      <c r="C5686" s="59" t="s">
        <v>5868</v>
      </c>
      <c r="D5686" s="59" t="s">
        <v>5874</v>
      </c>
      <c r="E5686" s="60" t="s">
        <v>5877</v>
      </c>
      <c r="F5686" s="60"/>
      <c r="G5686" s="60"/>
      <c r="H5686" s="60"/>
      <c r="I5686" s="59">
        <f t="shared" si="93"/>
        <v>17</v>
      </c>
      <c r="J5686" s="59" t="s">
        <v>1613</v>
      </c>
      <c r="K5686" s="61"/>
      <c r="L5686" s="62" t="s">
        <v>6737</v>
      </c>
      <c r="M5686" s="62" t="s">
        <v>5877</v>
      </c>
      <c r="N5686" s="72" t="str">
        <f>VLOOKUP(M5686,'Hulpblad KAR-parser'!A:C,2,FALSE)</f>
        <v>Srt Militaire zaken</v>
      </c>
      <c r="O5686" s="72" t="str">
        <f>IF(VLOOKUP(M5686,'Hulpblad KAR-parser'!A:C,3,FALSE)="","",VLOOKUP(M5686,'Hulpblad KAR-parser'!A:C,3,FALSE))</f>
        <v>Inspectie</v>
      </c>
      <c r="P5686" s="136" t="str">
        <f>IF(CONCATENATE(C5686,D5686)="","",VLOOKUP(CONCATENATE(C5686,D5686),Karakteristieken!AQ:AQ,1,FALSE))</f>
        <v>Srt Militaire zakenInspectie</v>
      </c>
    </row>
    <row r="5687" spans="1:16" x14ac:dyDescent="0.25">
      <c r="A5687" s="59"/>
      <c r="B5687" s="59"/>
      <c r="C5687" s="59"/>
      <c r="D5687" s="59"/>
      <c r="E5687" s="60" t="s">
        <v>11492</v>
      </c>
      <c r="F5687" s="60"/>
      <c r="G5687" s="60" t="s">
        <v>5877</v>
      </c>
      <c r="H5687" s="60"/>
      <c r="I5687" s="59">
        <f t="shared" si="93"/>
        <v>5</v>
      </c>
      <c r="J5687" s="59" t="s">
        <v>1561</v>
      </c>
      <c r="K5687" s="61"/>
      <c r="L5687" s="62" t="s">
        <v>6737</v>
      </c>
      <c r="M5687" s="62" t="s">
        <v>5877</v>
      </c>
      <c r="N5687" s="72" t="str">
        <f>VLOOKUP(M5687,'Hulpblad KAR-parser'!A:C,2,FALSE)</f>
        <v>Srt Militaire zaken</v>
      </c>
      <c r="O5687" s="72" t="str">
        <f>IF(VLOOKUP(M5687,'Hulpblad KAR-parser'!A:C,3,FALSE)="","",VLOOKUP(M5687,'Hulpblad KAR-parser'!A:C,3,FALSE))</f>
        <v>Inspectie</v>
      </c>
      <c r="P5687" s="136" t="str">
        <f>IF(CONCATENATE(C5687,D5687)="","",VLOOKUP(CONCATENATE(C5687,D5687),Karakteristieken!AQ:AQ,1,FALSE))</f>
        <v/>
      </c>
    </row>
    <row r="5688" spans="1:16" x14ac:dyDescent="0.25">
      <c r="A5688" s="59"/>
      <c r="B5688" s="59"/>
      <c r="C5688" s="59"/>
      <c r="D5688" s="59"/>
      <c r="E5688" s="60" t="s">
        <v>12042</v>
      </c>
      <c r="F5688" s="60"/>
      <c r="G5688" s="60" t="s">
        <v>5877</v>
      </c>
      <c r="H5688" s="60"/>
      <c r="I5688" s="59">
        <f t="shared" si="93"/>
        <v>5</v>
      </c>
      <c r="J5688" s="59" t="s">
        <v>1561</v>
      </c>
      <c r="K5688" s="61"/>
      <c r="L5688" s="62" t="s">
        <v>6737</v>
      </c>
      <c r="M5688" s="62" t="s">
        <v>5877</v>
      </c>
      <c r="N5688" s="72" t="str">
        <f>VLOOKUP(M5688,'Hulpblad KAR-parser'!A:C,2,FALSE)</f>
        <v>Srt Militaire zaken</v>
      </c>
      <c r="O5688" s="72" t="str">
        <f>IF(VLOOKUP(M5688,'Hulpblad KAR-parser'!A:C,3,FALSE)="","",VLOOKUP(M5688,'Hulpblad KAR-parser'!A:C,3,FALSE))</f>
        <v>Inspectie</v>
      </c>
      <c r="P5688" s="136" t="str">
        <f>IF(CONCATENATE(C5688,D5688)="","",VLOOKUP(CONCATENATE(C5688,D5688),Karakteristieken!AQ:AQ,1,FALSE))</f>
        <v/>
      </c>
    </row>
    <row r="5689" spans="1:16" x14ac:dyDescent="0.25">
      <c r="A5689" s="59">
        <v>200115047</v>
      </c>
      <c r="B5689" s="59">
        <v>200107276</v>
      </c>
      <c r="C5689" s="59" t="s">
        <v>5868</v>
      </c>
      <c r="D5689" s="59" t="s">
        <v>5878</v>
      </c>
      <c r="E5689" s="60" t="s">
        <v>5881</v>
      </c>
      <c r="F5689" s="60"/>
      <c r="G5689" s="60"/>
      <c r="H5689" s="60"/>
      <c r="I5689" s="59">
        <f t="shared" si="93"/>
        <v>28</v>
      </c>
      <c r="J5689" s="59" t="s">
        <v>1613</v>
      </c>
      <c r="K5689" s="61"/>
      <c r="L5689" s="62" t="s">
        <v>6737</v>
      </c>
      <c r="M5689" s="62" t="s">
        <v>5881</v>
      </c>
      <c r="N5689" s="72" t="str">
        <f>VLOOKUP(M5689,'Hulpblad KAR-parser'!A:C,2,FALSE)</f>
        <v>Srt Militaire zaken</v>
      </c>
      <c r="O5689" s="72" t="str">
        <f>IF(VLOOKUP(M5689,'Hulpblad KAR-parser'!A:C,3,FALSE)="","",VLOOKUP(M5689,'Hulpblad KAR-parser'!A:C,3,FALSE))</f>
        <v>Ongeoorloofd afwezig</v>
      </c>
      <c r="P5689" s="136" t="str">
        <f>IF(CONCATENATE(C5689,D5689)="","",VLOOKUP(CONCATENATE(C5689,D5689),Karakteristieken!AQ:AQ,1,FALSE))</f>
        <v>Srt Militaire zakenOngeoorloofd afwezig</v>
      </c>
    </row>
    <row r="5690" spans="1:16" x14ac:dyDescent="0.25">
      <c r="A5690" s="59"/>
      <c r="B5690" s="59"/>
      <c r="C5690" s="59"/>
      <c r="D5690" s="59"/>
      <c r="E5690" s="60" t="s">
        <v>11497</v>
      </c>
      <c r="F5690" s="60"/>
      <c r="G5690" s="60" t="s">
        <v>5881</v>
      </c>
      <c r="H5690" s="60"/>
      <c r="I5690" s="59">
        <f t="shared" si="93"/>
        <v>5</v>
      </c>
      <c r="J5690" s="59" t="s">
        <v>1561</v>
      </c>
      <c r="K5690" s="61"/>
      <c r="L5690" s="62" t="s">
        <v>6737</v>
      </c>
      <c r="M5690" s="62" t="s">
        <v>5881</v>
      </c>
      <c r="N5690" s="72" t="str">
        <f>VLOOKUP(M5690,'Hulpblad KAR-parser'!A:C,2,FALSE)</f>
        <v>Srt Militaire zaken</v>
      </c>
      <c r="O5690" s="72" t="str">
        <f>IF(VLOOKUP(M5690,'Hulpblad KAR-parser'!A:C,3,FALSE)="","",VLOOKUP(M5690,'Hulpblad KAR-parser'!A:C,3,FALSE))</f>
        <v>Ongeoorloofd afwezig</v>
      </c>
      <c r="P5690" s="136" t="str">
        <f>IF(CONCATENATE(C5690,D5690)="","",VLOOKUP(CONCATENATE(C5690,D5690),Karakteristieken!AQ:AQ,1,FALSE))</f>
        <v/>
      </c>
    </row>
    <row r="5691" spans="1:16" x14ac:dyDescent="0.25">
      <c r="A5691" s="59"/>
      <c r="B5691" s="59"/>
      <c r="C5691" s="59"/>
      <c r="D5691" s="59"/>
      <c r="E5691" s="60" t="s">
        <v>12043</v>
      </c>
      <c r="F5691" s="60"/>
      <c r="G5691" s="60" t="s">
        <v>5881</v>
      </c>
      <c r="H5691" s="60"/>
      <c r="I5691" s="59">
        <f t="shared" si="93"/>
        <v>5</v>
      </c>
      <c r="J5691" s="59" t="s">
        <v>1561</v>
      </c>
      <c r="K5691" s="61"/>
      <c r="L5691" s="62" t="s">
        <v>6737</v>
      </c>
      <c r="M5691" s="62" t="s">
        <v>5881</v>
      </c>
      <c r="N5691" s="72" t="str">
        <f>VLOOKUP(M5691,'Hulpblad KAR-parser'!A:C,2,FALSE)</f>
        <v>Srt Militaire zaken</v>
      </c>
      <c r="O5691" s="72" t="str">
        <f>IF(VLOOKUP(M5691,'Hulpblad KAR-parser'!A:C,3,FALSE)="","",VLOOKUP(M5691,'Hulpblad KAR-parser'!A:C,3,FALSE))</f>
        <v>Ongeoorloofd afwezig</v>
      </c>
      <c r="P5691" s="136" t="str">
        <f>IF(CONCATENATE(C5691,D5691)="","",VLOOKUP(CONCATENATE(C5691,D5691),Karakteristieken!AQ:AQ,1,FALSE))</f>
        <v/>
      </c>
    </row>
    <row r="5692" spans="1:16" x14ac:dyDescent="0.25">
      <c r="A5692" s="59">
        <v>200115048</v>
      </c>
      <c r="B5692" s="59">
        <v>200107277</v>
      </c>
      <c r="C5692" s="59" t="s">
        <v>5868</v>
      </c>
      <c r="D5692" s="59" t="s">
        <v>5882</v>
      </c>
      <c r="E5692" s="60" t="s">
        <v>5885</v>
      </c>
      <c r="F5692" s="60"/>
      <c r="G5692" s="60"/>
      <c r="H5692" s="60"/>
      <c r="I5692" s="59">
        <f t="shared" si="93"/>
        <v>27</v>
      </c>
      <c r="J5692" s="59" t="s">
        <v>1613</v>
      </c>
      <c r="K5692" s="61"/>
      <c r="L5692" s="62" t="s">
        <v>6737</v>
      </c>
      <c r="M5692" s="62" t="s">
        <v>5885</v>
      </c>
      <c r="N5692" s="72" t="str">
        <f>VLOOKUP(M5692,'Hulpblad KAR-parser'!A:C,2,FALSE)</f>
        <v>Srt Militaire zaken</v>
      </c>
      <c r="O5692" s="72" t="str">
        <f>IF(VLOOKUP(M5692,'Hulpblad KAR-parser'!A:C,3,FALSE)="","",VLOOKUP(M5692,'Hulpblad KAR-parser'!A:C,3,FALSE))</f>
        <v>Speciale opdrachten</v>
      </c>
      <c r="P5692" s="136" t="str">
        <f>IF(CONCATENATE(C5692,D5692)="","",VLOOKUP(CONCATENATE(C5692,D5692),Karakteristieken!AQ:AQ,1,FALSE))</f>
        <v>Srt Militaire zakenSpeciale opdrachten</v>
      </c>
    </row>
    <row r="5693" spans="1:16" x14ac:dyDescent="0.25">
      <c r="A5693" s="59"/>
      <c r="B5693" s="59"/>
      <c r="C5693" s="59"/>
      <c r="D5693" s="59"/>
      <c r="E5693" s="60" t="s">
        <v>11500</v>
      </c>
      <c r="F5693" s="60"/>
      <c r="G5693" s="60" t="s">
        <v>5885</v>
      </c>
      <c r="H5693" s="60"/>
      <c r="I5693" s="59">
        <f t="shared" si="93"/>
        <v>5</v>
      </c>
      <c r="J5693" s="59" t="s">
        <v>1561</v>
      </c>
      <c r="K5693" s="61"/>
      <c r="L5693" s="62" t="s">
        <v>6737</v>
      </c>
      <c r="M5693" s="62" t="s">
        <v>5885</v>
      </c>
      <c r="N5693" s="72" t="str">
        <f>VLOOKUP(M5693,'Hulpblad KAR-parser'!A:C,2,FALSE)</f>
        <v>Srt Militaire zaken</v>
      </c>
      <c r="O5693" s="72" t="str">
        <f>IF(VLOOKUP(M5693,'Hulpblad KAR-parser'!A:C,3,FALSE)="","",VLOOKUP(M5693,'Hulpblad KAR-parser'!A:C,3,FALSE))</f>
        <v>Speciale opdrachten</v>
      </c>
      <c r="P5693" s="136" t="str">
        <f>IF(CONCATENATE(C5693,D5693)="","",VLOOKUP(CONCATENATE(C5693,D5693),Karakteristieken!AQ:AQ,1,FALSE))</f>
        <v/>
      </c>
    </row>
    <row r="5694" spans="1:16" x14ac:dyDescent="0.25">
      <c r="A5694" s="59">
        <v>200115049</v>
      </c>
      <c r="B5694" s="59">
        <v>200107278</v>
      </c>
      <c r="C5694" s="59" t="s">
        <v>5868</v>
      </c>
      <c r="D5694" s="59" t="s">
        <v>5886</v>
      </c>
      <c r="E5694" s="60" t="s">
        <v>5889</v>
      </c>
      <c r="F5694" s="60"/>
      <c r="G5694" s="60"/>
      <c r="H5694" s="60"/>
      <c r="I5694" s="59">
        <f t="shared" si="93"/>
        <v>19</v>
      </c>
      <c r="J5694" s="59" t="s">
        <v>1613</v>
      </c>
      <c r="K5694" s="61"/>
      <c r="L5694" s="62" t="s">
        <v>6737</v>
      </c>
      <c r="M5694" s="62" t="s">
        <v>5889</v>
      </c>
      <c r="N5694" s="72" t="str">
        <f>VLOOKUP(M5694,'Hulpblad KAR-parser'!A:C,2,FALSE)</f>
        <v>Srt Militaire zaken</v>
      </c>
      <c r="O5694" s="72" t="str">
        <f>IF(VLOOKUP(M5694,'Hulpblad KAR-parser'!A:C,3,FALSE)="","",VLOOKUP(M5694,'Hulpblad KAR-parser'!A:C,3,FALSE))</f>
        <v>Wachtdelict</v>
      </c>
      <c r="P5694" s="136" t="str">
        <f>IF(CONCATENATE(C5694,D5694)="","",VLOOKUP(CONCATENATE(C5694,D5694),Karakteristieken!AQ:AQ,1,FALSE))</f>
        <v>Srt Militaire zakenWachtdelict</v>
      </c>
    </row>
    <row r="5695" spans="1:16" x14ac:dyDescent="0.25">
      <c r="A5695" s="59"/>
      <c r="B5695" s="59"/>
      <c r="C5695" s="59"/>
      <c r="D5695" s="59"/>
      <c r="E5695" s="60" t="s">
        <v>11503</v>
      </c>
      <c r="F5695" s="60"/>
      <c r="G5695" s="60" t="s">
        <v>5889</v>
      </c>
      <c r="H5695" s="60"/>
      <c r="I5695" s="59">
        <f t="shared" si="93"/>
        <v>5</v>
      </c>
      <c r="J5695" s="59" t="s">
        <v>1561</v>
      </c>
      <c r="K5695" s="61"/>
      <c r="L5695" s="62" t="s">
        <v>6737</v>
      </c>
      <c r="M5695" s="62" t="s">
        <v>5889</v>
      </c>
      <c r="N5695" s="72" t="str">
        <f>VLOOKUP(M5695,'Hulpblad KAR-parser'!A:C,2,FALSE)</f>
        <v>Srt Militaire zaken</v>
      </c>
      <c r="O5695" s="72" t="str">
        <f>IF(VLOOKUP(M5695,'Hulpblad KAR-parser'!A:C,3,FALSE)="","",VLOOKUP(M5695,'Hulpblad KAR-parser'!A:C,3,FALSE))</f>
        <v>Wachtdelict</v>
      </c>
      <c r="P5695" s="136" t="str">
        <f>IF(CONCATENATE(C5695,D5695)="","",VLOOKUP(CONCATENATE(C5695,D5695),Karakteristieken!AQ:AQ,1,FALSE))</f>
        <v/>
      </c>
    </row>
    <row r="5696" spans="1:16" x14ac:dyDescent="0.25">
      <c r="A5696" s="67">
        <v>200115053</v>
      </c>
      <c r="B5696" s="67">
        <v>200107282</v>
      </c>
      <c r="C5696" s="67" t="s">
        <v>5890</v>
      </c>
      <c r="D5696" s="67"/>
      <c r="E5696" s="68" t="s">
        <v>6715</v>
      </c>
      <c r="F5696" s="68"/>
      <c r="G5696" s="68"/>
      <c r="H5696" s="68"/>
      <c r="I5696" s="67">
        <f t="shared" si="93"/>
        <v>20</v>
      </c>
      <c r="J5696" s="67" t="s">
        <v>1613</v>
      </c>
      <c r="K5696" s="91" t="s">
        <v>12550</v>
      </c>
      <c r="L5696" s="62" t="s">
        <v>6737</v>
      </c>
      <c r="M5696" s="62" t="s">
        <v>6715</v>
      </c>
      <c r="N5696" s="72" t="e">
        <f>VLOOKUP(M5696,'Hulpblad KAR-parser'!A:C,2,FALSE)</f>
        <v>#N/A</v>
      </c>
      <c r="O5696" s="72" t="e">
        <f>IF(VLOOKUP(M5696,'Hulpblad KAR-parser'!A:C,3,FALSE)="","",VLOOKUP(M5696,'Hulpblad KAR-parser'!A:C,3,FALSE))</f>
        <v>#N/A</v>
      </c>
      <c r="P5696" s="136" t="e">
        <f>IF(CONCATENATE(C5696,D5696)="","",VLOOKUP(CONCATENATE(C5696,D5696),Karakteristieken!AQ:AQ,1,FALSE))</f>
        <v>#N/A</v>
      </c>
    </row>
    <row r="5697" spans="1:16" x14ac:dyDescent="0.25">
      <c r="A5697" s="67"/>
      <c r="B5697" s="67"/>
      <c r="C5697" s="67"/>
      <c r="D5697" s="67"/>
      <c r="E5697" s="68" t="s">
        <v>11521</v>
      </c>
      <c r="F5697" s="68"/>
      <c r="G5697" s="68" t="s">
        <v>6715</v>
      </c>
      <c r="H5697" s="68"/>
      <c r="I5697" s="67">
        <f t="shared" si="93"/>
        <v>6</v>
      </c>
      <c r="J5697" s="67" t="s">
        <v>1561</v>
      </c>
      <c r="K5697" s="91" t="s">
        <v>12550</v>
      </c>
      <c r="L5697" s="62" t="s">
        <v>6737</v>
      </c>
      <c r="M5697" s="62" t="s">
        <v>6715</v>
      </c>
      <c r="N5697" s="72" t="e">
        <f>VLOOKUP(M5697,'Hulpblad KAR-parser'!A:C,2,FALSE)</f>
        <v>#N/A</v>
      </c>
      <c r="O5697" s="72" t="e">
        <f>IF(VLOOKUP(M5697,'Hulpblad KAR-parser'!A:C,3,FALSE)="","",VLOOKUP(M5697,'Hulpblad KAR-parser'!A:C,3,FALSE))</f>
        <v>#N/A</v>
      </c>
      <c r="P5697" s="136" t="str">
        <f>IF(CONCATENATE(C5697,D5697)="","",VLOOKUP(CONCATENATE(C5697,D5697),Karakteristieken!AQ:AQ,1,FALSE))</f>
        <v/>
      </c>
    </row>
    <row r="5698" spans="1:16" x14ac:dyDescent="0.25">
      <c r="A5698" s="59">
        <v>200115051</v>
      </c>
      <c r="B5698" s="59">
        <v>200107280</v>
      </c>
      <c r="C5698" s="59" t="s">
        <v>5890</v>
      </c>
      <c r="D5698" s="59" t="s">
        <v>5891</v>
      </c>
      <c r="E5698" s="60" t="s">
        <v>5895</v>
      </c>
      <c r="F5698" s="60"/>
      <c r="G5698" s="60"/>
      <c r="H5698" s="60"/>
      <c r="I5698" s="59">
        <f t="shared" si="93"/>
        <v>28</v>
      </c>
      <c r="J5698" s="59" t="s">
        <v>1613</v>
      </c>
      <c r="K5698" s="61"/>
      <c r="L5698" s="62" t="s">
        <v>6737</v>
      </c>
      <c r="M5698" s="62" t="s">
        <v>5895</v>
      </c>
      <c r="N5698" s="72" t="str">
        <f>VLOOKUP(M5698,'Hulpblad KAR-parser'!A:C,2,FALSE)</f>
        <v>Srt Vreemdelingzaak</v>
      </c>
      <c r="O5698" s="72" t="str">
        <f>IF(VLOOKUP(M5698,'Hulpblad KAR-parser'!A:C,3,FALSE)="","",VLOOKUP(M5698,'Hulpblad KAR-parser'!A:C,3,FALSE))</f>
        <v>Aantref verstekeling</v>
      </c>
      <c r="P5698" s="136" t="str">
        <f>IF(CONCATENATE(C5698,D5698)="","",VLOOKUP(CONCATENATE(C5698,D5698),Karakteristieken!AQ:AQ,1,FALSE))</f>
        <v>Srt VreemdelingzaakAantref verstekeling</v>
      </c>
    </row>
    <row r="5699" spans="1:16" x14ac:dyDescent="0.25">
      <c r="A5699" s="59"/>
      <c r="B5699" s="59"/>
      <c r="C5699" s="59"/>
      <c r="D5699" s="59"/>
      <c r="E5699" s="60" t="s">
        <v>11507</v>
      </c>
      <c r="F5699" s="60"/>
      <c r="G5699" s="60" t="s">
        <v>5895</v>
      </c>
      <c r="H5699" s="60"/>
      <c r="I5699" s="59">
        <f t="shared" si="93"/>
        <v>5</v>
      </c>
      <c r="J5699" s="59" t="s">
        <v>1561</v>
      </c>
      <c r="K5699" s="61"/>
      <c r="L5699" s="62" t="s">
        <v>6737</v>
      </c>
      <c r="M5699" s="62" t="s">
        <v>5895</v>
      </c>
      <c r="N5699" s="72" t="str">
        <f>VLOOKUP(M5699,'Hulpblad KAR-parser'!A:C,2,FALSE)</f>
        <v>Srt Vreemdelingzaak</v>
      </c>
      <c r="O5699" s="72" t="str">
        <f>IF(VLOOKUP(M5699,'Hulpblad KAR-parser'!A:C,3,FALSE)="","",VLOOKUP(M5699,'Hulpblad KAR-parser'!A:C,3,FALSE))</f>
        <v>Aantref verstekeling</v>
      </c>
      <c r="P5699" s="136" t="str">
        <f>IF(CONCATENATE(C5699,D5699)="","",VLOOKUP(CONCATENATE(C5699,D5699),Karakteristieken!AQ:AQ,1,FALSE))</f>
        <v/>
      </c>
    </row>
    <row r="5700" spans="1:16" x14ac:dyDescent="0.25">
      <c r="A5700" s="59">
        <v>200137402</v>
      </c>
      <c r="B5700" s="59">
        <v>200107281</v>
      </c>
      <c r="C5700" s="59" t="s">
        <v>5890</v>
      </c>
      <c r="D5700" s="59" t="s">
        <v>5896</v>
      </c>
      <c r="E5700" s="60" t="s">
        <v>5899</v>
      </c>
      <c r="F5700" s="60"/>
      <c r="G5700" s="60"/>
      <c r="H5700" s="60"/>
      <c r="I5700" s="59">
        <f t="shared" si="93"/>
        <v>17</v>
      </c>
      <c r="J5700" s="59" t="s">
        <v>1613</v>
      </c>
      <c r="K5700" s="61"/>
      <c r="L5700" s="62" t="s">
        <v>6737</v>
      </c>
      <c r="M5700" s="62" t="s">
        <v>5899</v>
      </c>
      <c r="N5700" s="72" t="str">
        <f>VLOOKUP(M5700,'Hulpblad KAR-parser'!A:C,2,FALSE)</f>
        <v>Srt Vreemdelingzaak</v>
      </c>
      <c r="O5700" s="72" t="str">
        <f>IF(VLOOKUP(M5700,'Hulpblad KAR-parser'!A:C,3,FALSE)="","",VLOOKUP(M5700,'Hulpblad KAR-parser'!A:C,3,FALSE))</f>
        <v>Asielzaak</v>
      </c>
      <c r="P5700" s="136" t="str">
        <f>IF(CONCATENATE(C5700,D5700)="","",VLOOKUP(CONCATENATE(C5700,D5700),Karakteristieken!AQ:AQ,1,FALSE))</f>
        <v>Srt VreemdelingzaakAsielzaak</v>
      </c>
    </row>
    <row r="5701" spans="1:16" x14ac:dyDescent="0.25">
      <c r="A5701" s="59"/>
      <c r="B5701" s="59"/>
      <c r="C5701" s="59"/>
      <c r="D5701" s="59"/>
      <c r="E5701" s="60" t="s">
        <v>11512</v>
      </c>
      <c r="F5701" s="60"/>
      <c r="G5701" s="60" t="s">
        <v>5899</v>
      </c>
      <c r="H5701" s="60"/>
      <c r="I5701" s="59">
        <f t="shared" si="93"/>
        <v>5</v>
      </c>
      <c r="J5701" s="59" t="s">
        <v>1561</v>
      </c>
      <c r="K5701" s="61"/>
      <c r="L5701" s="62" t="s">
        <v>6737</v>
      </c>
      <c r="M5701" s="62" t="s">
        <v>5899</v>
      </c>
      <c r="N5701" s="72" t="str">
        <f>VLOOKUP(M5701,'Hulpblad KAR-parser'!A:C,2,FALSE)</f>
        <v>Srt Vreemdelingzaak</v>
      </c>
      <c r="O5701" s="72" t="str">
        <f>IF(VLOOKUP(M5701,'Hulpblad KAR-parser'!A:C,3,FALSE)="","",VLOOKUP(M5701,'Hulpblad KAR-parser'!A:C,3,FALSE))</f>
        <v>Asielzaak</v>
      </c>
      <c r="P5701" s="136" t="str">
        <f>IF(CONCATENATE(C5701,D5701)="","",VLOOKUP(CONCATENATE(C5701,D5701),Karakteristieken!AQ:AQ,1,FALSE))</f>
        <v/>
      </c>
    </row>
    <row r="5702" spans="1:16" x14ac:dyDescent="0.25">
      <c r="A5702" s="59">
        <v>200137403</v>
      </c>
      <c r="B5702" s="59">
        <v>200107936</v>
      </c>
      <c r="C5702" s="59" t="s">
        <v>5890</v>
      </c>
      <c r="D5702" s="59" t="s">
        <v>5900</v>
      </c>
      <c r="E5702" s="60" t="s">
        <v>5903</v>
      </c>
      <c r="F5702" s="60"/>
      <c r="G5702" s="60"/>
      <c r="H5702" s="60"/>
      <c r="I5702" s="59">
        <f t="shared" si="93"/>
        <v>18</v>
      </c>
      <c r="J5702" s="59" t="s">
        <v>1613</v>
      </c>
      <c r="K5702" s="61"/>
      <c r="L5702" s="62" t="s">
        <v>6737</v>
      </c>
      <c r="M5702" s="62" t="s">
        <v>5903</v>
      </c>
      <c r="N5702" s="72" t="str">
        <f>VLOOKUP(M5702,'Hulpblad KAR-parser'!A:C,2,FALSE)</f>
        <v>Srt Vreemdelingzaak</v>
      </c>
      <c r="O5702" s="72" t="str">
        <f>IF(VLOOKUP(M5702,'Hulpblad KAR-parser'!A:C,3,FALSE)="","",VLOOKUP(M5702,'Hulpblad KAR-parser'!A:C,3,FALSE))</f>
        <v>Uitzetting</v>
      </c>
      <c r="P5702" s="136" t="str">
        <f>IF(CONCATENATE(C5702,D5702)="","",VLOOKUP(CONCATENATE(C5702,D5702),Karakteristieken!AQ:AQ,1,FALSE))</f>
        <v>Srt VreemdelingzaakUitzetting</v>
      </c>
    </row>
    <row r="5703" spans="1:16" x14ac:dyDescent="0.25">
      <c r="A5703" s="59"/>
      <c r="B5703" s="59"/>
      <c r="C5703" s="59"/>
      <c r="D5703" s="59"/>
      <c r="E5703" s="60" t="s">
        <v>11516</v>
      </c>
      <c r="F5703" s="60"/>
      <c r="G5703" s="60" t="s">
        <v>5903</v>
      </c>
      <c r="H5703" s="60"/>
      <c r="I5703" s="59">
        <f t="shared" si="93"/>
        <v>5</v>
      </c>
      <c r="J5703" s="59" t="s">
        <v>1561</v>
      </c>
      <c r="K5703" s="61"/>
      <c r="L5703" s="62" t="s">
        <v>6737</v>
      </c>
      <c r="M5703" s="62" t="s">
        <v>5903</v>
      </c>
      <c r="N5703" s="72" t="str">
        <f>VLOOKUP(M5703,'Hulpblad KAR-parser'!A:C,2,FALSE)</f>
        <v>Srt Vreemdelingzaak</v>
      </c>
      <c r="O5703" s="72" t="str">
        <f>IF(VLOOKUP(M5703,'Hulpblad KAR-parser'!A:C,3,FALSE)="","",VLOOKUP(M5703,'Hulpblad KAR-parser'!A:C,3,FALSE))</f>
        <v>Uitzetting</v>
      </c>
      <c r="P5703" s="136" t="str">
        <f>IF(CONCATENATE(C5703,D5703)="","",VLOOKUP(CONCATENATE(C5703,D5703),Karakteristieken!AQ:AQ,1,FALSE))</f>
        <v/>
      </c>
    </row>
    <row r="5704" spans="1:16" x14ac:dyDescent="0.25">
      <c r="A5704" s="67">
        <v>200137404</v>
      </c>
      <c r="B5704" s="67">
        <v>200059178</v>
      </c>
      <c r="C5704" s="67" t="s">
        <v>11768</v>
      </c>
      <c r="D5704" s="67" t="s">
        <v>4804</v>
      </c>
      <c r="E5704" s="68" t="s">
        <v>6289</v>
      </c>
      <c r="F5704" s="68"/>
      <c r="G5704" s="68"/>
      <c r="H5704" s="68"/>
      <c r="I5704" s="67">
        <f t="shared" si="93"/>
        <v>19</v>
      </c>
      <c r="J5704" s="67" t="s">
        <v>1613</v>
      </c>
      <c r="K5704" s="91" t="s">
        <v>12550</v>
      </c>
      <c r="L5704" s="62" t="s">
        <v>6738</v>
      </c>
      <c r="M5704" s="62" t="s">
        <v>6289</v>
      </c>
      <c r="N5704" s="72" t="str">
        <f>VLOOKUP(M5704,'Hulpblad KAR-parser'!A:C,2,FALSE)</f>
        <v>Aantref/lek gev.stof</v>
      </c>
      <c r="O5704" s="72" t="str">
        <f>IF(VLOOKUP(M5704,'Hulpblad KAR-parser'!A:C,3,FALSE)="","",VLOOKUP(M5704,'Hulpblad KAR-parser'!A:C,3,FALSE))</f>
        <v>Gevaarlijke stof</v>
      </c>
      <c r="P5704" s="136" t="str">
        <f>IF(CONCATENATE(C5704,D5704)="","",VLOOKUP(CONCATENATE(C5704,D5704),Karakteristieken!AQ:AQ,1,FALSE))</f>
        <v>Aantref/lek gev.stofGevaarlijke stof</v>
      </c>
    </row>
    <row r="5705" spans="1:16" x14ac:dyDescent="0.25">
      <c r="A5705" s="67"/>
      <c r="B5705" s="67"/>
      <c r="C5705" s="67"/>
      <c r="D5705" s="67"/>
      <c r="E5705" s="68" t="s">
        <v>8238</v>
      </c>
      <c r="F5705" s="68"/>
      <c r="G5705" s="68" t="s">
        <v>6289</v>
      </c>
      <c r="H5705" s="68"/>
      <c r="I5705" s="67">
        <f t="shared" si="93"/>
        <v>15</v>
      </c>
      <c r="J5705" s="67" t="s">
        <v>1561</v>
      </c>
      <c r="K5705" s="91" t="s">
        <v>12550</v>
      </c>
      <c r="L5705" s="62" t="s">
        <v>6738</v>
      </c>
      <c r="M5705" s="62" t="s">
        <v>6289</v>
      </c>
      <c r="N5705" s="72" t="str">
        <f>VLOOKUP(M5705,'Hulpblad KAR-parser'!A:C,2,FALSE)</f>
        <v>Aantref/lek gev.stof</v>
      </c>
      <c r="O5705" s="72" t="str">
        <f>IF(VLOOKUP(M5705,'Hulpblad KAR-parser'!A:C,3,FALSE)="","",VLOOKUP(M5705,'Hulpblad KAR-parser'!A:C,3,FALSE))</f>
        <v>Gevaarlijke stof</v>
      </c>
      <c r="P5705" s="136" t="str">
        <f>IF(CONCATENATE(C5705,D5705)="","",VLOOKUP(CONCATENATE(C5705,D5705),Karakteristieken!AQ:AQ,1,FALSE))</f>
        <v/>
      </c>
    </row>
    <row r="5706" spans="1:16" x14ac:dyDescent="0.25">
      <c r="A5706" s="59">
        <v>200114618</v>
      </c>
      <c r="B5706" s="59">
        <v>200059209</v>
      </c>
      <c r="C5706" s="59" t="s">
        <v>1761</v>
      </c>
      <c r="D5706" s="59" t="s">
        <v>1762</v>
      </c>
      <c r="E5706" s="60" t="s">
        <v>6202</v>
      </c>
      <c r="F5706" s="60"/>
      <c r="G5706" s="60"/>
      <c r="H5706" s="60"/>
      <c r="I5706" s="59">
        <f t="shared" si="93"/>
        <v>26</v>
      </c>
      <c r="J5706" s="59" t="s">
        <v>1613</v>
      </c>
      <c r="K5706" s="61"/>
      <c r="L5706" s="62" t="s">
        <v>6738</v>
      </c>
      <c r="M5706" s="62" t="s">
        <v>6202</v>
      </c>
      <c r="N5706" s="72" t="str">
        <f>VLOOKUP(M5706,'Hulpblad KAR-parser'!A:C,2,FALSE)</f>
        <v>Binnen/buiten</v>
      </c>
      <c r="O5706" s="72" t="str">
        <f>IF(VLOOKUP(M5706,'Hulpblad KAR-parser'!A:C,3,FALSE)="","",VLOOKUP(M5706,'Hulpblad KAR-parser'!A:C,3,FALSE))</f>
        <v>Binnen</v>
      </c>
      <c r="P5706" s="136" t="str">
        <f>IF(CONCATENATE(C5706,D5706)="","",VLOOKUP(CONCATENATE(C5706,D5706),Karakteristieken!AQ:AQ,1,FALSE))</f>
        <v>Binnen/buitenBinnen</v>
      </c>
    </row>
    <row r="5707" spans="1:16" x14ac:dyDescent="0.25">
      <c r="A5707" s="67">
        <v>200137405</v>
      </c>
      <c r="B5707" s="67">
        <v>200059209</v>
      </c>
      <c r="C5707" s="67" t="s">
        <v>11768</v>
      </c>
      <c r="D5707" s="67" t="s">
        <v>4804</v>
      </c>
      <c r="E5707" s="68" t="s">
        <v>6202</v>
      </c>
      <c r="F5707" s="68"/>
      <c r="G5707" s="68"/>
      <c r="H5707" s="68"/>
      <c r="I5707" s="67">
        <f t="shared" si="93"/>
        <v>26</v>
      </c>
      <c r="J5707" s="67" t="s">
        <v>1613</v>
      </c>
      <c r="K5707" s="91" t="s">
        <v>12550</v>
      </c>
      <c r="L5707" s="62" t="s">
        <v>6738</v>
      </c>
      <c r="M5707" s="62" t="s">
        <v>6202</v>
      </c>
      <c r="N5707" s="72" t="str">
        <f>VLOOKUP(M5707,'Hulpblad KAR-parser'!A:C,2,FALSE)</f>
        <v>Binnen/buiten</v>
      </c>
      <c r="O5707" s="72" t="str">
        <f>IF(VLOOKUP(M5707,'Hulpblad KAR-parser'!A:C,3,FALSE)="","",VLOOKUP(M5707,'Hulpblad KAR-parser'!A:C,3,FALSE))</f>
        <v>Binnen</v>
      </c>
      <c r="P5707" s="136" t="str">
        <f>IF(CONCATENATE(C5707,D5707)="","",VLOOKUP(CONCATENATE(C5707,D5707),Karakteristieken!AQ:AQ,1,FALSE))</f>
        <v>Aantref/lek gev.stofGevaarlijke stof</v>
      </c>
    </row>
    <row r="5708" spans="1:16" x14ac:dyDescent="0.25">
      <c r="A5708" s="59">
        <v>200114969</v>
      </c>
      <c r="B5708" s="59">
        <v>200059209</v>
      </c>
      <c r="C5708" s="59" t="s">
        <v>4154</v>
      </c>
      <c r="D5708" s="59" t="s">
        <v>40</v>
      </c>
      <c r="E5708" s="60" t="s">
        <v>6202</v>
      </c>
      <c r="F5708" s="60"/>
      <c r="G5708" s="60"/>
      <c r="H5708" s="60"/>
      <c r="I5708" s="59">
        <f t="shared" si="93"/>
        <v>26</v>
      </c>
      <c r="J5708" s="59" t="s">
        <v>1613</v>
      </c>
      <c r="K5708" s="61"/>
      <c r="L5708" s="62" t="s">
        <v>6738</v>
      </c>
      <c r="M5708" s="62" t="s">
        <v>6202</v>
      </c>
      <c r="N5708" s="72" t="str">
        <f>VLOOKUP(M5708,'Hulpblad KAR-parser'!A:C,2,FALSE)</f>
        <v>Binnen/buiten</v>
      </c>
      <c r="O5708" s="72" t="str">
        <f>IF(VLOOKUP(M5708,'Hulpblad KAR-parser'!A:C,3,FALSE)="","",VLOOKUP(M5708,'Hulpblad KAR-parser'!A:C,3,FALSE))</f>
        <v>Binnen</v>
      </c>
      <c r="P5708" s="136" t="str">
        <f>IF(CONCATENATE(C5708,D5708)="","",VLOOKUP(CONCATENATE(C5708,D5708),Karakteristieken!AQ:AQ,1,FALSE))</f>
        <v>Optisch &amp; geluidsignBrandweer</v>
      </c>
    </row>
    <row r="5709" spans="1:16" x14ac:dyDescent="0.25">
      <c r="A5709" s="59"/>
      <c r="B5709" s="59"/>
      <c r="C5709" s="59"/>
      <c r="D5709" s="59"/>
      <c r="E5709" s="60" t="s">
        <v>8239</v>
      </c>
      <c r="F5709" s="60"/>
      <c r="G5709" s="60" t="s">
        <v>6202</v>
      </c>
      <c r="H5709" s="60"/>
      <c r="I5709" s="59">
        <f t="shared" si="93"/>
        <v>22</v>
      </c>
      <c r="J5709" s="59" t="s">
        <v>1561</v>
      </c>
      <c r="K5709" s="61"/>
      <c r="L5709" s="62" t="s">
        <v>6738</v>
      </c>
      <c r="M5709" s="62" t="s">
        <v>6202</v>
      </c>
      <c r="N5709" s="72" t="str">
        <f>VLOOKUP(M5709,'Hulpblad KAR-parser'!A:C,2,FALSE)</f>
        <v>Binnen/buiten</v>
      </c>
      <c r="O5709" s="72" t="str">
        <f>IF(VLOOKUP(M5709,'Hulpblad KAR-parser'!A:C,3,FALSE)="","",VLOOKUP(M5709,'Hulpblad KAR-parser'!A:C,3,FALSE))</f>
        <v>Binnen</v>
      </c>
      <c r="P5709" s="136" t="str">
        <f>IF(CONCATENATE(C5709,D5709)="","",VLOOKUP(CONCATENATE(C5709,D5709),Karakteristieken!AQ:AQ,1,FALSE))</f>
        <v/>
      </c>
    </row>
    <row r="5710" spans="1:16" x14ac:dyDescent="0.25">
      <c r="A5710" s="59">
        <v>200114641</v>
      </c>
      <c r="B5710" s="59">
        <v>200059241</v>
      </c>
      <c r="C5710" s="59" t="s">
        <v>1761</v>
      </c>
      <c r="D5710" s="59" t="s">
        <v>784</v>
      </c>
      <c r="E5710" s="60" t="s">
        <v>6234</v>
      </c>
      <c r="F5710" s="60"/>
      <c r="G5710" s="60"/>
      <c r="H5710" s="60"/>
      <c r="I5710" s="59">
        <f t="shared" si="93"/>
        <v>26</v>
      </c>
      <c r="J5710" s="59" t="s">
        <v>1613</v>
      </c>
      <c r="K5710" s="61"/>
      <c r="L5710" s="62" t="s">
        <v>6738</v>
      </c>
      <c r="M5710" s="62" t="s">
        <v>6234</v>
      </c>
      <c r="N5710" s="72" t="str">
        <f>VLOOKUP(M5710,'Hulpblad KAR-parser'!A:C,2,FALSE)</f>
        <v>Binnen/buiten</v>
      </c>
      <c r="O5710" s="72" t="str">
        <f>IF(VLOOKUP(M5710,'Hulpblad KAR-parser'!A:C,3,FALSE)="","",VLOOKUP(M5710,'Hulpblad KAR-parser'!A:C,3,FALSE))</f>
        <v>Buiten</v>
      </c>
      <c r="P5710" s="136" t="str">
        <f>IF(CONCATENATE(C5710,D5710)="","",VLOOKUP(CONCATENATE(C5710,D5710),Karakteristieken!AQ:AQ,1,FALSE))</f>
        <v>Binnen/buitenBuiten</v>
      </c>
    </row>
    <row r="5711" spans="1:16" x14ac:dyDescent="0.25">
      <c r="A5711" s="67">
        <v>200137406</v>
      </c>
      <c r="B5711" s="67">
        <v>200059241</v>
      </c>
      <c r="C5711" s="67" t="s">
        <v>11768</v>
      </c>
      <c r="D5711" s="67" t="s">
        <v>4804</v>
      </c>
      <c r="E5711" s="68" t="s">
        <v>6234</v>
      </c>
      <c r="F5711" s="68"/>
      <c r="G5711" s="68"/>
      <c r="H5711" s="68"/>
      <c r="I5711" s="67">
        <f t="shared" si="93"/>
        <v>26</v>
      </c>
      <c r="J5711" s="67" t="s">
        <v>1613</v>
      </c>
      <c r="K5711" s="91" t="s">
        <v>12550</v>
      </c>
      <c r="L5711" s="62" t="s">
        <v>6738</v>
      </c>
      <c r="M5711" s="62" t="s">
        <v>6234</v>
      </c>
      <c r="N5711" s="72" t="str">
        <f>VLOOKUP(M5711,'Hulpblad KAR-parser'!A:C,2,FALSE)</f>
        <v>Binnen/buiten</v>
      </c>
      <c r="O5711" s="72" t="str">
        <f>IF(VLOOKUP(M5711,'Hulpblad KAR-parser'!A:C,3,FALSE)="","",VLOOKUP(M5711,'Hulpblad KAR-parser'!A:C,3,FALSE))</f>
        <v>Buiten</v>
      </c>
      <c r="P5711" s="136" t="str">
        <f>IF(CONCATENATE(C5711,D5711)="","",VLOOKUP(CONCATENATE(C5711,D5711),Karakteristieken!AQ:AQ,1,FALSE))</f>
        <v>Aantref/lek gev.stofGevaarlijke stof</v>
      </c>
    </row>
    <row r="5712" spans="1:16" x14ac:dyDescent="0.25">
      <c r="A5712" s="59"/>
      <c r="B5712" s="59"/>
      <c r="C5712" s="59"/>
      <c r="D5712" s="59"/>
      <c r="E5712" s="60" t="s">
        <v>8240</v>
      </c>
      <c r="F5712" s="60"/>
      <c r="G5712" s="60" t="s">
        <v>6234</v>
      </c>
      <c r="H5712" s="60"/>
      <c r="I5712" s="59">
        <f t="shared" si="93"/>
        <v>22</v>
      </c>
      <c r="J5712" s="59" t="s">
        <v>1561</v>
      </c>
      <c r="K5712" s="61"/>
      <c r="L5712" s="62" t="s">
        <v>6738</v>
      </c>
      <c r="M5712" s="62" t="s">
        <v>6234</v>
      </c>
      <c r="N5712" s="72" t="str">
        <f>VLOOKUP(M5712,'Hulpblad KAR-parser'!A:C,2,FALSE)</f>
        <v>Binnen/buiten</v>
      </c>
      <c r="O5712" s="72" t="str">
        <f>IF(VLOOKUP(M5712,'Hulpblad KAR-parser'!A:C,3,FALSE)="","",VLOOKUP(M5712,'Hulpblad KAR-parser'!A:C,3,FALSE))</f>
        <v>Buiten</v>
      </c>
      <c r="P5712" s="136" t="str">
        <f>IF(CONCATENATE(C5712,D5712)="","",VLOOKUP(CONCATENATE(C5712,D5712),Karakteristieken!AQ:AQ,1,FALSE))</f>
        <v/>
      </c>
    </row>
    <row r="5713" spans="1:16" x14ac:dyDescent="0.25">
      <c r="A5713" s="67">
        <v>200137407</v>
      </c>
      <c r="B5713" s="67">
        <v>200059171</v>
      </c>
      <c r="C5713" s="67" t="s">
        <v>11768</v>
      </c>
      <c r="D5713" s="67" t="s">
        <v>4804</v>
      </c>
      <c r="E5713" s="68" t="s">
        <v>6290</v>
      </c>
      <c r="F5713" s="68"/>
      <c r="G5713" s="68"/>
      <c r="H5713" s="68"/>
      <c r="I5713" s="67">
        <f t="shared" si="93"/>
        <v>17</v>
      </c>
      <c r="J5713" s="67" t="s">
        <v>1613</v>
      </c>
      <c r="K5713" s="91" t="s">
        <v>12550</v>
      </c>
      <c r="L5713" s="62" t="s">
        <v>6738</v>
      </c>
      <c r="M5713" s="62" t="s">
        <v>6290</v>
      </c>
      <c r="N5713" s="72" t="str">
        <f>VLOOKUP(M5713,'Hulpblad KAR-parser'!A:C,2,FALSE)</f>
        <v>Aantref/lek gev.stof</v>
      </c>
      <c r="O5713" s="72" t="str">
        <f>IF(VLOOKUP(M5713,'Hulpblad KAR-parser'!A:C,3,FALSE)="","",VLOOKUP(M5713,'Hulpblad KAR-parser'!A:C,3,FALSE))</f>
        <v>Gevaarlijke stof</v>
      </c>
      <c r="P5713" s="136" t="str">
        <f>IF(CONCATENATE(C5713,D5713)="","",VLOOKUP(CONCATENATE(C5713,D5713),Karakteristieken!AQ:AQ,1,FALSE))</f>
        <v>Aantref/lek gev.stofGevaarlijke stof</v>
      </c>
    </row>
    <row r="5714" spans="1:16" x14ac:dyDescent="0.25">
      <c r="A5714" s="67"/>
      <c r="B5714" s="67"/>
      <c r="C5714" s="67"/>
      <c r="D5714" s="67"/>
      <c r="E5714" s="68" t="s">
        <v>8241</v>
      </c>
      <c r="F5714" s="68"/>
      <c r="G5714" s="68" t="s">
        <v>6290</v>
      </c>
      <c r="H5714" s="68"/>
      <c r="I5714" s="67">
        <f t="shared" si="93"/>
        <v>13</v>
      </c>
      <c r="J5714" s="67" t="s">
        <v>1561</v>
      </c>
      <c r="K5714" s="91" t="s">
        <v>12550</v>
      </c>
      <c r="L5714" s="62" t="s">
        <v>6738</v>
      </c>
      <c r="M5714" s="62" t="s">
        <v>6290</v>
      </c>
      <c r="N5714" s="72" t="str">
        <f>VLOOKUP(M5714,'Hulpblad KAR-parser'!A:C,2,FALSE)</f>
        <v>Aantref/lek gev.stof</v>
      </c>
      <c r="O5714" s="72" t="str">
        <f>IF(VLOOKUP(M5714,'Hulpblad KAR-parser'!A:C,3,FALSE)="","",VLOOKUP(M5714,'Hulpblad KAR-parser'!A:C,3,FALSE))</f>
        <v>Gevaarlijke stof</v>
      </c>
      <c r="P5714" s="136" t="str">
        <f>IF(CONCATENATE(C5714,D5714)="","",VLOOKUP(CONCATENATE(C5714,D5714),Karakteristieken!AQ:AQ,1,FALSE))</f>
        <v/>
      </c>
    </row>
    <row r="5715" spans="1:16" x14ac:dyDescent="0.25">
      <c r="A5715" s="59">
        <v>200114619</v>
      </c>
      <c r="B5715" s="59">
        <v>200059202</v>
      </c>
      <c r="C5715" s="59" t="s">
        <v>1761</v>
      </c>
      <c r="D5715" s="59" t="s">
        <v>1762</v>
      </c>
      <c r="E5715" s="60" t="s">
        <v>6203</v>
      </c>
      <c r="F5715" s="60"/>
      <c r="G5715" s="60"/>
      <c r="H5715" s="60"/>
      <c r="I5715" s="59">
        <f t="shared" si="93"/>
        <v>24</v>
      </c>
      <c r="J5715" s="59" t="s">
        <v>1613</v>
      </c>
      <c r="K5715" s="61"/>
      <c r="L5715" s="62" t="s">
        <v>6738</v>
      </c>
      <c r="M5715" s="62" t="s">
        <v>6203</v>
      </c>
      <c r="N5715" s="72" t="str">
        <f>VLOOKUP(M5715,'Hulpblad KAR-parser'!A:C,2,FALSE)</f>
        <v>Binnen/buiten</v>
      </c>
      <c r="O5715" s="72" t="str">
        <f>IF(VLOOKUP(M5715,'Hulpblad KAR-parser'!A:C,3,FALSE)="","",VLOOKUP(M5715,'Hulpblad KAR-parser'!A:C,3,FALSE))</f>
        <v>Binnen</v>
      </c>
      <c r="P5715" s="136" t="str">
        <f>IF(CONCATENATE(C5715,D5715)="","",VLOOKUP(CONCATENATE(C5715,D5715),Karakteristieken!AQ:AQ,1,FALSE))</f>
        <v>Binnen/buitenBinnen</v>
      </c>
    </row>
    <row r="5716" spans="1:16" x14ac:dyDescent="0.25">
      <c r="A5716" s="67">
        <v>200137408</v>
      </c>
      <c r="B5716" s="67">
        <v>200059202</v>
      </c>
      <c r="C5716" s="67" t="s">
        <v>11768</v>
      </c>
      <c r="D5716" s="67" t="s">
        <v>4804</v>
      </c>
      <c r="E5716" s="68" t="s">
        <v>6203</v>
      </c>
      <c r="F5716" s="68"/>
      <c r="G5716" s="68"/>
      <c r="H5716" s="68"/>
      <c r="I5716" s="67">
        <f t="shared" si="93"/>
        <v>24</v>
      </c>
      <c r="J5716" s="67" t="s">
        <v>1613</v>
      </c>
      <c r="K5716" s="91" t="s">
        <v>12550</v>
      </c>
      <c r="L5716" s="62" t="s">
        <v>6738</v>
      </c>
      <c r="M5716" s="62" t="s">
        <v>6203</v>
      </c>
      <c r="N5716" s="72" t="str">
        <f>VLOOKUP(M5716,'Hulpblad KAR-parser'!A:C,2,FALSE)</f>
        <v>Binnen/buiten</v>
      </c>
      <c r="O5716" s="72" t="str">
        <f>IF(VLOOKUP(M5716,'Hulpblad KAR-parser'!A:C,3,FALSE)="","",VLOOKUP(M5716,'Hulpblad KAR-parser'!A:C,3,FALSE))</f>
        <v>Binnen</v>
      </c>
      <c r="P5716" s="136" t="str">
        <f>IF(CONCATENATE(C5716,D5716)="","",VLOOKUP(CONCATENATE(C5716,D5716),Karakteristieken!AQ:AQ,1,FALSE))</f>
        <v>Aantref/lek gev.stofGevaarlijke stof</v>
      </c>
    </row>
    <row r="5717" spans="1:16" x14ac:dyDescent="0.25">
      <c r="A5717" s="59">
        <v>200114970</v>
      </c>
      <c r="B5717" s="59">
        <v>200059202</v>
      </c>
      <c r="C5717" s="59" t="s">
        <v>4154</v>
      </c>
      <c r="D5717" s="59" t="s">
        <v>40</v>
      </c>
      <c r="E5717" s="60" t="s">
        <v>6203</v>
      </c>
      <c r="F5717" s="60"/>
      <c r="G5717" s="60"/>
      <c r="H5717" s="60"/>
      <c r="I5717" s="59">
        <f t="shared" si="93"/>
        <v>24</v>
      </c>
      <c r="J5717" s="59" t="s">
        <v>1613</v>
      </c>
      <c r="K5717" s="61"/>
      <c r="L5717" s="62" t="s">
        <v>6738</v>
      </c>
      <c r="M5717" s="62" t="s">
        <v>6203</v>
      </c>
      <c r="N5717" s="72" t="str">
        <f>VLOOKUP(M5717,'Hulpblad KAR-parser'!A:C,2,FALSE)</f>
        <v>Binnen/buiten</v>
      </c>
      <c r="O5717" s="72" t="str">
        <f>IF(VLOOKUP(M5717,'Hulpblad KAR-parser'!A:C,3,FALSE)="","",VLOOKUP(M5717,'Hulpblad KAR-parser'!A:C,3,FALSE))</f>
        <v>Binnen</v>
      </c>
      <c r="P5717" s="136" t="str">
        <f>IF(CONCATENATE(C5717,D5717)="","",VLOOKUP(CONCATENATE(C5717,D5717),Karakteristieken!AQ:AQ,1,FALSE))</f>
        <v>Optisch &amp; geluidsignBrandweer</v>
      </c>
    </row>
    <row r="5718" spans="1:16" x14ac:dyDescent="0.25">
      <c r="A5718" s="59"/>
      <c r="B5718" s="59"/>
      <c r="C5718" s="59"/>
      <c r="D5718" s="59"/>
      <c r="E5718" s="60" t="s">
        <v>8242</v>
      </c>
      <c r="F5718" s="60"/>
      <c r="G5718" s="60" t="s">
        <v>6203</v>
      </c>
      <c r="H5718" s="60"/>
      <c r="I5718" s="59">
        <f t="shared" si="93"/>
        <v>20</v>
      </c>
      <c r="J5718" s="59" t="s">
        <v>1561</v>
      </c>
      <c r="K5718" s="61"/>
      <c r="L5718" s="62" t="s">
        <v>6738</v>
      </c>
      <c r="M5718" s="62" t="s">
        <v>6203</v>
      </c>
      <c r="N5718" s="72" t="str">
        <f>VLOOKUP(M5718,'Hulpblad KAR-parser'!A:C,2,FALSE)</f>
        <v>Binnen/buiten</v>
      </c>
      <c r="O5718" s="72" t="str">
        <f>IF(VLOOKUP(M5718,'Hulpblad KAR-parser'!A:C,3,FALSE)="","",VLOOKUP(M5718,'Hulpblad KAR-parser'!A:C,3,FALSE))</f>
        <v>Binnen</v>
      </c>
      <c r="P5718" s="136" t="str">
        <f>IF(CONCATENATE(C5718,D5718)="","",VLOOKUP(CONCATENATE(C5718,D5718),Karakteristieken!AQ:AQ,1,FALSE))</f>
        <v/>
      </c>
    </row>
    <row r="5719" spans="1:16" x14ac:dyDescent="0.25">
      <c r="A5719" s="59">
        <v>200114642</v>
      </c>
      <c r="B5719" s="59">
        <v>200059234</v>
      </c>
      <c r="C5719" s="59" t="s">
        <v>1761</v>
      </c>
      <c r="D5719" s="59" t="s">
        <v>784</v>
      </c>
      <c r="E5719" s="60" t="s">
        <v>6235</v>
      </c>
      <c r="F5719" s="60"/>
      <c r="G5719" s="60"/>
      <c r="H5719" s="60"/>
      <c r="I5719" s="59">
        <f t="shared" si="93"/>
        <v>24</v>
      </c>
      <c r="J5719" s="59" t="s">
        <v>1613</v>
      </c>
      <c r="K5719" s="61"/>
      <c r="L5719" s="62" t="s">
        <v>6738</v>
      </c>
      <c r="M5719" s="62" t="s">
        <v>6235</v>
      </c>
      <c r="N5719" s="72" t="str">
        <f>VLOOKUP(M5719,'Hulpblad KAR-parser'!A:C,2,FALSE)</f>
        <v>Binnen/buiten</v>
      </c>
      <c r="O5719" s="72" t="str">
        <f>IF(VLOOKUP(M5719,'Hulpblad KAR-parser'!A:C,3,FALSE)="","",VLOOKUP(M5719,'Hulpblad KAR-parser'!A:C,3,FALSE))</f>
        <v>Buiten</v>
      </c>
      <c r="P5719" s="136" t="str">
        <f>IF(CONCATENATE(C5719,D5719)="","",VLOOKUP(CONCATENATE(C5719,D5719),Karakteristieken!AQ:AQ,1,FALSE))</f>
        <v>Binnen/buitenBuiten</v>
      </c>
    </row>
    <row r="5720" spans="1:16" x14ac:dyDescent="0.25">
      <c r="A5720" s="67">
        <v>200137409</v>
      </c>
      <c r="B5720" s="67">
        <v>200059234</v>
      </c>
      <c r="C5720" s="67" t="s">
        <v>11768</v>
      </c>
      <c r="D5720" s="67" t="s">
        <v>4804</v>
      </c>
      <c r="E5720" s="68" t="s">
        <v>6235</v>
      </c>
      <c r="F5720" s="68"/>
      <c r="G5720" s="68"/>
      <c r="H5720" s="68"/>
      <c r="I5720" s="67">
        <f t="shared" si="93"/>
        <v>24</v>
      </c>
      <c r="J5720" s="67" t="s">
        <v>1613</v>
      </c>
      <c r="K5720" s="91" t="s">
        <v>12550</v>
      </c>
      <c r="L5720" s="62" t="s">
        <v>6738</v>
      </c>
      <c r="M5720" s="62" t="s">
        <v>6235</v>
      </c>
      <c r="N5720" s="72" t="str">
        <f>VLOOKUP(M5720,'Hulpblad KAR-parser'!A:C,2,FALSE)</f>
        <v>Binnen/buiten</v>
      </c>
      <c r="O5720" s="72" t="str">
        <f>IF(VLOOKUP(M5720,'Hulpblad KAR-parser'!A:C,3,FALSE)="","",VLOOKUP(M5720,'Hulpblad KAR-parser'!A:C,3,FALSE))</f>
        <v>Buiten</v>
      </c>
      <c r="P5720" s="136" t="str">
        <f>IF(CONCATENATE(C5720,D5720)="","",VLOOKUP(CONCATENATE(C5720,D5720),Karakteristieken!AQ:AQ,1,FALSE))</f>
        <v>Aantref/lek gev.stofGevaarlijke stof</v>
      </c>
    </row>
    <row r="5721" spans="1:16" x14ac:dyDescent="0.25">
      <c r="A5721" s="59"/>
      <c r="B5721" s="59"/>
      <c r="C5721" s="59"/>
      <c r="D5721" s="59"/>
      <c r="E5721" s="60" t="s">
        <v>8243</v>
      </c>
      <c r="F5721" s="60"/>
      <c r="G5721" s="60" t="s">
        <v>6235</v>
      </c>
      <c r="H5721" s="60"/>
      <c r="I5721" s="59">
        <f t="shared" si="93"/>
        <v>20</v>
      </c>
      <c r="J5721" s="59" t="s">
        <v>1561</v>
      </c>
      <c r="K5721" s="61"/>
      <c r="L5721" s="62" t="s">
        <v>6738</v>
      </c>
      <c r="M5721" s="62" t="s">
        <v>6235</v>
      </c>
      <c r="N5721" s="72" t="str">
        <f>VLOOKUP(M5721,'Hulpblad KAR-parser'!A:C,2,FALSE)</f>
        <v>Binnen/buiten</v>
      </c>
      <c r="O5721" s="72" t="str">
        <f>IF(VLOOKUP(M5721,'Hulpblad KAR-parser'!A:C,3,FALSE)="","",VLOOKUP(M5721,'Hulpblad KAR-parser'!A:C,3,FALSE))</f>
        <v>Buiten</v>
      </c>
      <c r="P5721" s="136" t="str">
        <f>IF(CONCATENATE(C5721,D5721)="","",VLOOKUP(CONCATENATE(C5721,D5721),Karakteristieken!AQ:AQ,1,FALSE))</f>
        <v/>
      </c>
    </row>
    <row r="5722" spans="1:16" x14ac:dyDescent="0.25">
      <c r="A5722" s="59">
        <v>200053528</v>
      </c>
      <c r="B5722" s="59">
        <v>200027464</v>
      </c>
      <c r="C5722" s="65" t="s">
        <v>5002</v>
      </c>
      <c r="D5722" s="59" t="s">
        <v>4442</v>
      </c>
      <c r="E5722" s="60" t="s">
        <v>6594</v>
      </c>
      <c r="F5722" s="60"/>
      <c r="G5722" s="120"/>
      <c r="H5722" s="60"/>
      <c r="I5722" s="59">
        <f t="shared" si="93"/>
        <v>17</v>
      </c>
      <c r="J5722" s="59" t="s">
        <v>1613</v>
      </c>
      <c r="K5722" s="61" t="s">
        <v>12187</v>
      </c>
      <c r="L5722" s="62" t="s">
        <v>6738</v>
      </c>
      <c r="M5722" s="62" t="s">
        <v>6594</v>
      </c>
      <c r="N5722" s="72" t="str">
        <f>VLOOKUP(M5722,'Hulpblad KAR-parser'!A:C,2,FALSE)</f>
        <v>Soort gevaar</v>
      </c>
      <c r="O5722" s="72" t="str">
        <f>IF(VLOOKUP(M5722,'Hulpblad KAR-parser'!A:C,3,FALSE)="","",VLOOKUP(M5722,'Hulpblad KAR-parser'!A:C,3,FALSE))</f>
        <v>Boom</v>
      </c>
      <c r="P5722" s="136" t="str">
        <f>IF(CONCATENATE(C5722,D5722)="","",VLOOKUP(CONCATENATE(C5722,D5722),Karakteristieken!AQ:AQ,1,FALSE))</f>
        <v>Soort gevaarBoom</v>
      </c>
    </row>
    <row r="5723" spans="1:16" x14ac:dyDescent="0.25">
      <c r="A5723" s="59"/>
      <c r="B5723" s="59"/>
      <c r="C5723" s="59"/>
      <c r="D5723" s="59"/>
      <c r="E5723" s="60" t="s">
        <v>8036</v>
      </c>
      <c r="F5723" s="60"/>
      <c r="G5723" s="60" t="s">
        <v>6594</v>
      </c>
      <c r="H5723" s="60"/>
      <c r="I5723" s="59">
        <f t="shared" si="93"/>
        <v>13</v>
      </c>
      <c r="J5723" s="59" t="s">
        <v>1561</v>
      </c>
      <c r="K5723" s="61"/>
      <c r="L5723" s="62" t="s">
        <v>6738</v>
      </c>
      <c r="M5723" s="62" t="s">
        <v>6594</v>
      </c>
      <c r="N5723" s="72" t="str">
        <f>VLOOKUP(M5723,'Hulpblad KAR-parser'!A:C,2,FALSE)</f>
        <v>Soort gevaar</v>
      </c>
      <c r="O5723" s="72" t="str">
        <f>IF(VLOOKUP(M5723,'Hulpblad KAR-parser'!A:C,3,FALSE)="","",VLOOKUP(M5723,'Hulpblad KAR-parser'!A:C,3,FALSE))</f>
        <v>Boom</v>
      </c>
      <c r="P5723" s="136" t="str">
        <f>IF(CONCATENATE(C5723,D5723)="","",VLOOKUP(CONCATENATE(C5723,D5723),Karakteristieken!AQ:AQ,1,FALSE))</f>
        <v/>
      </c>
    </row>
    <row r="5724" spans="1:16" x14ac:dyDescent="0.25">
      <c r="A5724" s="59"/>
      <c r="B5724" s="59"/>
      <c r="C5724" s="59"/>
      <c r="D5724" s="59"/>
      <c r="E5724" s="60" t="s">
        <v>8037</v>
      </c>
      <c r="F5724" s="60"/>
      <c r="G5724" s="60" t="s">
        <v>6594</v>
      </c>
      <c r="H5724" s="60"/>
      <c r="I5724" s="59">
        <f t="shared" si="93"/>
        <v>13</v>
      </c>
      <c r="J5724" s="59" t="s">
        <v>1561</v>
      </c>
      <c r="K5724" s="61"/>
      <c r="L5724" s="62" t="s">
        <v>6738</v>
      </c>
      <c r="M5724" s="62" t="s">
        <v>6594</v>
      </c>
      <c r="N5724" s="72" t="str">
        <f>VLOOKUP(M5724,'Hulpblad KAR-parser'!A:C,2,FALSE)</f>
        <v>Soort gevaar</v>
      </c>
      <c r="O5724" s="72" t="str">
        <f>IF(VLOOKUP(M5724,'Hulpblad KAR-parser'!A:C,3,FALSE)="","",VLOOKUP(M5724,'Hulpblad KAR-parser'!A:C,3,FALSE))</f>
        <v>Boom</v>
      </c>
      <c r="P5724" s="136" t="str">
        <f>IF(CONCATENATE(C5724,D5724)="","",VLOOKUP(CONCATENATE(C5724,D5724),Karakteristieken!AQ:AQ,1,FALSE))</f>
        <v/>
      </c>
    </row>
    <row r="5725" spans="1:16" x14ac:dyDescent="0.25">
      <c r="A5725" s="59"/>
      <c r="B5725" s="59"/>
      <c r="C5725" s="59"/>
      <c r="D5725" s="59"/>
      <c r="E5725" s="60" t="s">
        <v>8038</v>
      </c>
      <c r="F5725" s="60"/>
      <c r="G5725" s="60" t="s">
        <v>6594</v>
      </c>
      <c r="H5725" s="60"/>
      <c r="I5725" s="59">
        <f t="shared" si="93"/>
        <v>12</v>
      </c>
      <c r="J5725" s="59" t="s">
        <v>1561</v>
      </c>
      <c r="K5725" s="61"/>
      <c r="L5725" s="62" t="s">
        <v>6738</v>
      </c>
      <c r="M5725" s="62" t="s">
        <v>6594</v>
      </c>
      <c r="N5725" s="72" t="str">
        <f>VLOOKUP(M5725,'Hulpblad KAR-parser'!A:C,2,FALSE)</f>
        <v>Soort gevaar</v>
      </c>
      <c r="O5725" s="72" t="str">
        <f>IF(VLOOKUP(M5725,'Hulpblad KAR-parser'!A:C,3,FALSE)="","",VLOOKUP(M5725,'Hulpblad KAR-parser'!A:C,3,FALSE))</f>
        <v>Boom</v>
      </c>
      <c r="P5725" s="136" t="str">
        <f>IF(CONCATENATE(C5725,D5725)="","",VLOOKUP(CONCATENATE(C5725,D5725),Karakteristieken!AQ:AQ,1,FALSE))</f>
        <v/>
      </c>
    </row>
    <row r="5726" spans="1:16" x14ac:dyDescent="0.25">
      <c r="A5726" s="59"/>
      <c r="B5726" s="59"/>
      <c r="C5726" s="59"/>
      <c r="D5726" s="59"/>
      <c r="E5726" s="60" t="s">
        <v>8041</v>
      </c>
      <c r="F5726" s="60"/>
      <c r="G5726" s="60" t="s">
        <v>6594</v>
      </c>
      <c r="H5726" s="60"/>
      <c r="I5726" s="59">
        <f t="shared" si="93"/>
        <v>5</v>
      </c>
      <c r="J5726" s="59" t="s">
        <v>1561</v>
      </c>
      <c r="K5726" s="61"/>
      <c r="L5726" s="62" t="s">
        <v>6738</v>
      </c>
      <c r="M5726" s="62" t="s">
        <v>6594</v>
      </c>
      <c r="N5726" s="72" t="str">
        <f>VLOOKUP(M5726,'Hulpblad KAR-parser'!A:C,2,FALSE)</f>
        <v>Soort gevaar</v>
      </c>
      <c r="O5726" s="72" t="str">
        <f>IF(VLOOKUP(M5726,'Hulpblad KAR-parser'!A:C,3,FALSE)="","",VLOOKUP(M5726,'Hulpblad KAR-parser'!A:C,3,FALSE))</f>
        <v>Boom</v>
      </c>
      <c r="P5726" s="136" t="str">
        <f>IF(CONCATENATE(C5726,D5726)="","",VLOOKUP(CONCATENATE(C5726,D5726),Karakteristieken!AQ:AQ,1,FALSE))</f>
        <v/>
      </c>
    </row>
    <row r="5727" spans="1:16" x14ac:dyDescent="0.25">
      <c r="A5727" s="59"/>
      <c r="B5727" s="59"/>
      <c r="C5727" s="59"/>
      <c r="D5727" s="59"/>
      <c r="E5727" s="60" t="s">
        <v>8046</v>
      </c>
      <c r="F5727" s="60"/>
      <c r="G5727" s="60" t="s">
        <v>6594</v>
      </c>
      <c r="H5727" s="60"/>
      <c r="I5727" s="59">
        <f t="shared" si="93"/>
        <v>11</v>
      </c>
      <c r="J5727" s="59" t="s">
        <v>1561</v>
      </c>
      <c r="K5727" s="61"/>
      <c r="L5727" s="62" t="s">
        <v>6738</v>
      </c>
      <c r="M5727" s="62" t="s">
        <v>6594</v>
      </c>
      <c r="N5727" s="72" t="str">
        <f>VLOOKUP(M5727,'Hulpblad KAR-parser'!A:C,2,FALSE)</f>
        <v>Soort gevaar</v>
      </c>
      <c r="O5727" s="72" t="str">
        <f>IF(VLOOKUP(M5727,'Hulpblad KAR-parser'!A:C,3,FALSE)="","",VLOOKUP(M5727,'Hulpblad KAR-parser'!A:C,3,FALSE))</f>
        <v>Boom</v>
      </c>
      <c r="P5727" s="136" t="str">
        <f>IF(CONCATENATE(C5727,D5727)="","",VLOOKUP(CONCATENATE(C5727,D5727),Karakteristieken!AQ:AQ,1,FALSE))</f>
        <v/>
      </c>
    </row>
    <row r="5728" spans="1:16" x14ac:dyDescent="0.25">
      <c r="A5728" s="59">
        <v>200053534</v>
      </c>
      <c r="B5728" s="59">
        <v>200027466</v>
      </c>
      <c r="C5728" s="65" t="s">
        <v>5002</v>
      </c>
      <c r="D5728" s="65" t="s">
        <v>3843</v>
      </c>
      <c r="E5728" s="60" t="s">
        <v>6596</v>
      </c>
      <c r="F5728" s="60"/>
      <c r="G5728" s="120"/>
      <c r="H5728" s="60"/>
      <c r="I5728" s="59">
        <f t="shared" si="93"/>
        <v>16</v>
      </c>
      <c r="J5728" s="59" t="s">
        <v>1613</v>
      </c>
      <c r="K5728" s="61" t="s">
        <v>12187</v>
      </c>
      <c r="L5728" s="62" t="s">
        <v>6738</v>
      </c>
      <c r="M5728" s="62" t="s">
        <v>6596</v>
      </c>
      <c r="N5728" s="72" t="str">
        <f>VLOOKUP(M5728,'Hulpblad KAR-parser'!A:C,2,FALSE)</f>
        <v>Soort gevaar</v>
      </c>
      <c r="O5728" s="72" t="str">
        <f>IF(VLOOKUP(M5728,'Hulpblad KAR-parser'!A:C,3,FALSE)="","",VLOOKUP(M5728,'Hulpblad KAR-parser'!A:C,3,FALSE))</f>
        <v>Dak</v>
      </c>
      <c r="P5728" s="136" t="str">
        <f>IF(CONCATENATE(C5728,D5728)="","",VLOOKUP(CONCATENATE(C5728,D5728),Karakteristieken!AQ:AQ,1,FALSE))</f>
        <v>Soort gevaarDak</v>
      </c>
    </row>
    <row r="5729" spans="1:16" x14ac:dyDescent="0.25">
      <c r="A5729" s="59"/>
      <c r="B5729" s="59"/>
      <c r="C5729" s="59"/>
      <c r="D5729" s="59"/>
      <c r="E5729" s="60" t="s">
        <v>8040</v>
      </c>
      <c r="F5729" s="60"/>
      <c r="G5729" s="60" t="s">
        <v>6596</v>
      </c>
      <c r="H5729" s="60"/>
      <c r="I5729" s="59">
        <f t="shared" si="93"/>
        <v>8</v>
      </c>
      <c r="J5729" s="59" t="s">
        <v>1561</v>
      </c>
      <c r="K5729" s="61"/>
      <c r="L5729" s="62" t="s">
        <v>6738</v>
      </c>
      <c r="M5729" s="62" t="s">
        <v>6596</v>
      </c>
      <c r="N5729" s="72" t="str">
        <f>VLOOKUP(M5729,'Hulpblad KAR-parser'!A:C,2,FALSE)</f>
        <v>Soort gevaar</v>
      </c>
      <c r="O5729" s="72" t="str">
        <f>IF(VLOOKUP(M5729,'Hulpblad KAR-parser'!A:C,3,FALSE)="","",VLOOKUP(M5729,'Hulpblad KAR-parser'!A:C,3,FALSE))</f>
        <v>Dak</v>
      </c>
      <c r="P5729" s="136" t="str">
        <f>IF(CONCATENATE(C5729,D5729)="","",VLOOKUP(CONCATENATE(C5729,D5729),Karakteristieken!AQ:AQ,1,FALSE))</f>
        <v/>
      </c>
    </row>
    <row r="5730" spans="1:16" x14ac:dyDescent="0.25">
      <c r="A5730" s="59"/>
      <c r="B5730" s="59"/>
      <c r="C5730" s="59"/>
      <c r="D5730" s="59"/>
      <c r="E5730" s="60" t="s">
        <v>8043</v>
      </c>
      <c r="F5730" s="60"/>
      <c r="G5730" s="60" t="s">
        <v>6596</v>
      </c>
      <c r="H5730" s="60"/>
      <c r="I5730" s="59">
        <f t="shared" si="93"/>
        <v>6</v>
      </c>
      <c r="J5730" s="59" t="s">
        <v>1561</v>
      </c>
      <c r="K5730" s="61"/>
      <c r="L5730" s="62" t="s">
        <v>6738</v>
      </c>
      <c r="M5730" s="62" t="s">
        <v>6596</v>
      </c>
      <c r="N5730" s="72" t="str">
        <f>VLOOKUP(M5730,'Hulpblad KAR-parser'!A:C,2,FALSE)</f>
        <v>Soort gevaar</v>
      </c>
      <c r="O5730" s="72" t="str">
        <f>IF(VLOOKUP(M5730,'Hulpblad KAR-parser'!A:C,3,FALSE)="","",VLOOKUP(M5730,'Hulpblad KAR-parser'!A:C,3,FALSE))</f>
        <v>Dak</v>
      </c>
      <c r="P5730" s="136" t="str">
        <f>IF(CONCATENATE(C5730,D5730)="","",VLOOKUP(CONCATENATE(C5730,D5730),Karakteristieken!AQ:AQ,1,FALSE))</f>
        <v/>
      </c>
    </row>
    <row r="5731" spans="1:16" x14ac:dyDescent="0.25">
      <c r="A5731" s="59"/>
      <c r="B5731" s="59"/>
      <c r="C5731" s="65" t="s">
        <v>5002</v>
      </c>
      <c r="D5731" s="65" t="s">
        <v>12558</v>
      </c>
      <c r="E5731" s="60" t="s">
        <v>8048</v>
      </c>
      <c r="F5731" s="60"/>
      <c r="G5731" s="125"/>
      <c r="H5731" s="60"/>
      <c r="I5731" s="59">
        <f t="shared" si="93"/>
        <v>18</v>
      </c>
      <c r="J5731" s="65" t="s">
        <v>1613</v>
      </c>
      <c r="K5731" s="61" t="s">
        <v>12187</v>
      </c>
      <c r="L5731" s="62" t="s">
        <v>6738</v>
      </c>
      <c r="M5731" s="69" t="s">
        <v>8048</v>
      </c>
      <c r="N5731" s="72" t="str">
        <f>VLOOKUP(M5731,'Hulpblad KAR-parser'!A:C,2,FALSE)</f>
        <v>Soort gevaar</v>
      </c>
      <c r="O5731" s="72" t="str">
        <f>IF(VLOOKUP(M5731,'Hulpblad KAR-parser'!A:C,3,FALSE)="","",VLOOKUP(M5731,'Hulpblad KAR-parser'!A:C,3,FALSE))</f>
        <v>Gevel</v>
      </c>
      <c r="P5731" s="136" t="str">
        <f>IF(CONCATENATE(C5731,D5731)="","",VLOOKUP(CONCATENATE(C5731,D5731),Karakteristieken!AQ:AQ,1,FALSE))</f>
        <v>Soort gevaarGevel</v>
      </c>
    </row>
    <row r="5732" spans="1:16" x14ac:dyDescent="0.25">
      <c r="A5732" s="63"/>
      <c r="B5732" s="63"/>
      <c r="C5732" s="63"/>
      <c r="D5732" s="63"/>
      <c r="E5732" s="64" t="s">
        <v>12596</v>
      </c>
      <c r="F5732" s="64"/>
      <c r="G5732" s="64" t="s">
        <v>8048</v>
      </c>
      <c r="H5732" s="64"/>
      <c r="I5732" s="63">
        <f t="shared" si="93"/>
        <v>12</v>
      </c>
      <c r="J5732" s="63" t="s">
        <v>1561</v>
      </c>
      <c r="K5732" s="93" t="s">
        <v>12198</v>
      </c>
      <c r="L5732" s="62" t="s">
        <v>6738</v>
      </c>
      <c r="M5732" s="69" t="s">
        <v>8048</v>
      </c>
      <c r="N5732" s="72" t="str">
        <f>VLOOKUP(M5732,'Hulpblad KAR-parser'!A:C,2,FALSE)</f>
        <v>Soort gevaar</v>
      </c>
      <c r="O5732" s="72" t="str">
        <f>IF(VLOOKUP(M5732,'Hulpblad KAR-parser'!A:C,3,FALSE)="","",VLOOKUP(M5732,'Hulpblad KAR-parser'!A:C,3,FALSE))</f>
        <v>Gevel</v>
      </c>
      <c r="P5732" s="136" t="str">
        <f>IF(CONCATENATE(C5732,D5732)="","",VLOOKUP(CONCATENATE(C5732,D5732),Karakteristieken!AQ:AQ,1,FALSE))</f>
        <v/>
      </c>
    </row>
    <row r="5733" spans="1:16" x14ac:dyDescent="0.25">
      <c r="A5733" s="63"/>
      <c r="B5733" s="63"/>
      <c r="C5733" s="63"/>
      <c r="D5733" s="63"/>
      <c r="E5733" s="64" t="s">
        <v>12595</v>
      </c>
      <c r="F5733" s="64"/>
      <c r="G5733" s="64" t="s">
        <v>8048</v>
      </c>
      <c r="H5733" s="64"/>
      <c r="I5733" s="63">
        <f t="shared" si="93"/>
        <v>8</v>
      </c>
      <c r="J5733" s="63" t="s">
        <v>1561</v>
      </c>
      <c r="K5733" s="93" t="s">
        <v>12198</v>
      </c>
      <c r="L5733" s="62" t="s">
        <v>6738</v>
      </c>
      <c r="M5733" s="69" t="s">
        <v>8048</v>
      </c>
      <c r="N5733" s="72" t="str">
        <f>VLOOKUP(M5733,'Hulpblad KAR-parser'!A:C,2,FALSE)</f>
        <v>Soort gevaar</v>
      </c>
      <c r="O5733" s="72" t="str">
        <f>IF(VLOOKUP(M5733,'Hulpblad KAR-parser'!A:C,3,FALSE)="","",VLOOKUP(M5733,'Hulpblad KAR-parser'!A:C,3,FALSE))</f>
        <v>Gevel</v>
      </c>
      <c r="P5733" s="136" t="str">
        <f>IF(CONCATENATE(C5733,D5733)="","",VLOOKUP(CONCATENATE(C5733,D5733),Karakteristieken!AQ:AQ,1,FALSE))</f>
        <v/>
      </c>
    </row>
    <row r="5734" spans="1:16" x14ac:dyDescent="0.25">
      <c r="A5734" s="59">
        <v>200053531</v>
      </c>
      <c r="B5734" s="59">
        <v>200027468</v>
      </c>
      <c r="C5734" s="65" t="s">
        <v>5002</v>
      </c>
      <c r="D5734" s="65" t="s">
        <v>12559</v>
      </c>
      <c r="E5734" s="60" t="s">
        <v>6595</v>
      </c>
      <c r="F5734" s="60"/>
      <c r="G5734" s="120"/>
      <c r="H5734" s="60"/>
      <c r="I5734" s="59">
        <f t="shared" si="93"/>
        <v>16</v>
      </c>
      <c r="J5734" s="59" t="s">
        <v>1613</v>
      </c>
      <c r="K5734" s="61" t="s">
        <v>12187</v>
      </c>
      <c r="L5734" s="62" t="s">
        <v>6738</v>
      </c>
      <c r="M5734" s="62" t="s">
        <v>6595</v>
      </c>
      <c r="N5734" s="72" t="str">
        <f>VLOOKUP(M5734,'Hulpblad KAR-parser'!A:C,2,FALSE)</f>
        <v>Soort gevaar</v>
      </c>
      <c r="O5734" s="72" t="str">
        <f>IF(VLOOKUP(M5734,'Hulpblad KAR-parser'!A:C,3,FALSE)="","",VLOOKUP(M5734,'Hulpblad KAR-parser'!A:C,3,FALSE))</f>
        <v>Hek</v>
      </c>
      <c r="P5734" s="136" t="str">
        <f>IF(CONCATENATE(C5734,D5734)="","",VLOOKUP(CONCATENATE(C5734,D5734),Karakteristieken!AQ:AQ,1,FALSE))</f>
        <v>Soort gevaarHek</v>
      </c>
    </row>
    <row r="5735" spans="1:16" x14ac:dyDescent="0.25">
      <c r="A5735" s="63"/>
      <c r="B5735" s="63"/>
      <c r="C5735" s="63"/>
      <c r="D5735" s="63"/>
      <c r="E5735" s="64" t="s">
        <v>12597</v>
      </c>
      <c r="F5735" s="64"/>
      <c r="G5735" s="64" t="s">
        <v>6595</v>
      </c>
      <c r="H5735" s="64"/>
      <c r="I5735" s="63">
        <f t="shared" si="93"/>
        <v>8</v>
      </c>
      <c r="J5735" s="63" t="s">
        <v>1561</v>
      </c>
      <c r="K5735" s="93" t="s">
        <v>12198</v>
      </c>
      <c r="L5735" s="62" t="s">
        <v>6738</v>
      </c>
      <c r="M5735" s="62" t="s">
        <v>6595</v>
      </c>
      <c r="N5735" s="72" t="str">
        <f>VLOOKUP(M5735,'Hulpblad KAR-parser'!A:C,2,FALSE)</f>
        <v>Soort gevaar</v>
      </c>
      <c r="O5735" s="72" t="str">
        <f>IF(VLOOKUP(M5735,'Hulpblad KAR-parser'!A:C,3,FALSE)="","",VLOOKUP(M5735,'Hulpblad KAR-parser'!A:C,3,FALSE))</f>
        <v>Hek</v>
      </c>
      <c r="P5735" s="136" t="str">
        <f>IF(CONCATENATE(C5735,D5735)="","",VLOOKUP(CONCATENATE(C5735,D5735),Karakteristieken!AQ:AQ,1,FALSE))</f>
        <v/>
      </c>
    </row>
    <row r="5736" spans="1:16" x14ac:dyDescent="0.25">
      <c r="A5736" s="59"/>
      <c r="B5736" s="59"/>
      <c r="C5736" s="59"/>
      <c r="D5736" s="59"/>
      <c r="E5736" s="60" t="s">
        <v>8044</v>
      </c>
      <c r="F5736" s="60"/>
      <c r="G5736" s="60" t="s">
        <v>6595</v>
      </c>
      <c r="H5736" s="60"/>
      <c r="I5736" s="59">
        <f t="shared" si="93"/>
        <v>6</v>
      </c>
      <c r="J5736" s="59" t="s">
        <v>1561</v>
      </c>
      <c r="K5736" s="61"/>
      <c r="L5736" s="62" t="s">
        <v>6738</v>
      </c>
      <c r="M5736" s="62" t="s">
        <v>6595</v>
      </c>
      <c r="N5736" s="72" t="str">
        <f>VLOOKUP(M5736,'Hulpblad KAR-parser'!A:C,2,FALSE)</f>
        <v>Soort gevaar</v>
      </c>
      <c r="O5736" s="72" t="str">
        <f>IF(VLOOKUP(M5736,'Hulpblad KAR-parser'!A:C,3,FALSE)="","",VLOOKUP(M5736,'Hulpblad KAR-parser'!A:C,3,FALSE))</f>
        <v>Hek</v>
      </c>
      <c r="P5736" s="136" t="str">
        <f>IF(CONCATENATE(C5736,D5736)="","",VLOOKUP(CONCATENATE(C5736,D5736),Karakteristieken!AQ:AQ,1,FALSE))</f>
        <v/>
      </c>
    </row>
    <row r="5737" spans="1:16" x14ac:dyDescent="0.25">
      <c r="A5737" s="63"/>
      <c r="B5737" s="63"/>
      <c r="C5737" s="63" t="s">
        <v>5002</v>
      </c>
      <c r="D5737" s="63" t="s">
        <v>12561</v>
      </c>
      <c r="E5737" s="64" t="s">
        <v>12598</v>
      </c>
      <c r="F5737" s="64"/>
      <c r="G5737" s="64"/>
      <c r="H5737" s="64"/>
      <c r="I5737" s="63">
        <f t="shared" si="93"/>
        <v>23</v>
      </c>
      <c r="J5737" s="63" t="s">
        <v>1613</v>
      </c>
      <c r="K5737" s="93" t="s">
        <v>12198</v>
      </c>
      <c r="L5737" s="62" t="s">
        <v>6738</v>
      </c>
      <c r="M5737" s="69" t="s">
        <v>12598</v>
      </c>
      <c r="N5737" s="72" t="str">
        <f>VLOOKUP(M5737,'Hulpblad KAR-parser'!A:C,2,FALSE)</f>
        <v>Soort gevaar</v>
      </c>
      <c r="O5737" s="72" t="str">
        <f>IF(VLOOKUP(M5737,'Hulpblad KAR-parser'!A:C,3,FALSE)="","",VLOOKUP(M5737,'Hulpblad KAR-parser'!A:C,3,FALSE))</f>
        <v>Los object</v>
      </c>
      <c r="P5737" s="136" t="str">
        <f>IF(CONCATENATE(C5737,D5737)="","",VLOOKUP(CONCATENATE(C5737,D5737),Karakteristieken!AQ:AQ,1,FALSE))</f>
        <v>Soort gevaarLos object</v>
      </c>
    </row>
    <row r="5738" spans="1:16" x14ac:dyDescent="0.25">
      <c r="A5738" s="63"/>
      <c r="B5738" s="63"/>
      <c r="C5738" s="63"/>
      <c r="D5738" s="63"/>
      <c r="E5738" s="64" t="s">
        <v>12599</v>
      </c>
      <c r="F5738" s="64"/>
      <c r="G5738" s="64" t="s">
        <v>12598</v>
      </c>
      <c r="H5738" s="64"/>
      <c r="I5738" s="63">
        <f t="shared" si="93"/>
        <v>13</v>
      </c>
      <c r="J5738" s="63" t="s">
        <v>1561</v>
      </c>
      <c r="K5738" s="93" t="s">
        <v>12198</v>
      </c>
      <c r="L5738" s="62" t="s">
        <v>6738</v>
      </c>
      <c r="M5738" s="69" t="s">
        <v>12598</v>
      </c>
      <c r="N5738" s="72" t="str">
        <f>VLOOKUP(M5738,'Hulpblad KAR-parser'!A:C,2,FALSE)</f>
        <v>Soort gevaar</v>
      </c>
      <c r="O5738" s="72" t="str">
        <f>IF(VLOOKUP(M5738,'Hulpblad KAR-parser'!A:C,3,FALSE)="","",VLOOKUP(M5738,'Hulpblad KAR-parser'!A:C,3,FALSE))</f>
        <v>Los object</v>
      </c>
      <c r="P5738" s="136" t="str">
        <f>IF(CONCATENATE(C5738,D5738)="","",VLOOKUP(CONCATENATE(C5738,D5738),Karakteristieken!AQ:AQ,1,FALSE))</f>
        <v/>
      </c>
    </row>
    <row r="5739" spans="1:16" x14ac:dyDescent="0.25">
      <c r="A5739" s="59"/>
      <c r="B5739" s="59"/>
      <c r="C5739" s="59"/>
      <c r="D5739" s="59"/>
      <c r="E5739" s="60" t="s">
        <v>8047</v>
      </c>
      <c r="F5739" s="60"/>
      <c r="G5739" s="125" t="s">
        <v>12598</v>
      </c>
      <c r="H5739" s="60"/>
      <c r="I5739" s="59">
        <f t="shared" si="93"/>
        <v>17</v>
      </c>
      <c r="J5739" s="59" t="s">
        <v>1561</v>
      </c>
      <c r="K5739" s="123" t="s">
        <v>12187</v>
      </c>
      <c r="L5739" s="62" t="s">
        <v>6738</v>
      </c>
      <c r="M5739" s="62" t="s">
        <v>12598</v>
      </c>
      <c r="N5739" s="72" t="str">
        <f>VLOOKUP(M5739,'Hulpblad KAR-parser'!A:C,2,FALSE)</f>
        <v>Soort gevaar</v>
      </c>
      <c r="O5739" s="72" t="str">
        <f>IF(VLOOKUP(M5739,'Hulpblad KAR-parser'!A:C,3,FALSE)="","",VLOOKUP(M5739,'Hulpblad KAR-parser'!A:C,3,FALSE))</f>
        <v>Los object</v>
      </c>
      <c r="P5739" s="136" t="str">
        <f>IF(CONCATENATE(C5739,D5739)="","",VLOOKUP(CONCATENATE(C5739,D5739),Karakteristieken!AQ:AQ,1,FALSE))</f>
        <v/>
      </c>
    </row>
    <row r="5740" spans="1:16" x14ac:dyDescent="0.25">
      <c r="A5740" s="59"/>
      <c r="B5740" s="59"/>
      <c r="C5740" s="65" t="s">
        <v>5002</v>
      </c>
      <c r="D5740" s="65" t="s">
        <v>12560</v>
      </c>
      <c r="E5740" s="60" t="s">
        <v>8049</v>
      </c>
      <c r="F5740" s="60"/>
      <c r="G5740" s="125"/>
      <c r="H5740" s="60"/>
      <c r="I5740" s="59">
        <f t="shared" si="93"/>
        <v>20</v>
      </c>
      <c r="J5740" s="65" t="s">
        <v>1613</v>
      </c>
      <c r="K5740" s="61" t="s">
        <v>12187</v>
      </c>
      <c r="L5740" s="62" t="s">
        <v>6738</v>
      </c>
      <c r="M5740" s="62" t="s">
        <v>8049</v>
      </c>
      <c r="N5740" s="72" t="str">
        <f>VLOOKUP(M5740,'Hulpblad KAR-parser'!A:C,2,FALSE)</f>
        <v>Soort gevaar</v>
      </c>
      <c r="O5740" s="72" t="str">
        <f>IF(VLOOKUP(M5740,'Hulpblad KAR-parser'!A:C,3,FALSE)="","",VLOOKUP(M5740,'Hulpblad KAR-parser'!A:C,3,FALSE))</f>
        <v>Steiger</v>
      </c>
      <c r="P5740" s="136" t="str">
        <f>IF(CONCATENATE(C5740,D5740)="","",VLOOKUP(CONCATENATE(C5740,D5740),Karakteristieken!AQ:AQ,1,FALSE))</f>
        <v>Soort gevaarSteiger</v>
      </c>
    </row>
    <row r="5741" spans="1:16" x14ac:dyDescent="0.25">
      <c r="A5741" s="63"/>
      <c r="B5741" s="63"/>
      <c r="C5741" s="63"/>
      <c r="D5741" s="63"/>
      <c r="E5741" s="64" t="s">
        <v>12600</v>
      </c>
      <c r="F5741" s="64"/>
      <c r="G5741" s="64" t="s">
        <v>8049</v>
      </c>
      <c r="H5741" s="64"/>
      <c r="I5741" s="63">
        <f t="shared" si="93"/>
        <v>10</v>
      </c>
      <c r="J5741" s="63" t="s">
        <v>1561</v>
      </c>
      <c r="K5741" s="93" t="s">
        <v>12198</v>
      </c>
      <c r="L5741" s="62" t="s">
        <v>6738</v>
      </c>
      <c r="M5741" s="69" t="s">
        <v>8049</v>
      </c>
      <c r="N5741" s="72" t="str">
        <f>VLOOKUP(M5741,'Hulpblad KAR-parser'!A:C,2,FALSE)</f>
        <v>Soort gevaar</v>
      </c>
      <c r="O5741" s="72" t="str">
        <f>IF(VLOOKUP(M5741,'Hulpblad KAR-parser'!A:C,3,FALSE)="","",VLOOKUP(M5741,'Hulpblad KAR-parser'!A:C,3,FALSE))</f>
        <v>Steiger</v>
      </c>
      <c r="P5741" s="136" t="str">
        <f>IF(CONCATENATE(C5741,D5741)="","",VLOOKUP(CONCATENATE(C5741,D5741),Karakteristieken!AQ:AQ,1,FALSE))</f>
        <v/>
      </c>
    </row>
    <row r="5742" spans="1:16" x14ac:dyDescent="0.25">
      <c r="A5742" s="59">
        <v>200137410</v>
      </c>
      <c r="B5742" s="59">
        <v>200116668</v>
      </c>
      <c r="C5742" s="59" t="s">
        <v>5473</v>
      </c>
      <c r="D5742" s="59" t="s">
        <v>5477</v>
      </c>
      <c r="E5742" s="60" t="s">
        <v>11620</v>
      </c>
      <c r="F5742" s="60"/>
      <c r="G5742" s="60"/>
      <c r="H5742" s="60"/>
      <c r="I5742" s="59">
        <f t="shared" ref="I5742:I5805" si="94">LEN(E5742)</f>
        <v>15</v>
      </c>
      <c r="J5742" s="59" t="s">
        <v>1613</v>
      </c>
      <c r="K5742" s="61"/>
      <c r="L5742" s="62" t="s">
        <v>6738</v>
      </c>
      <c r="M5742" s="62" t="s">
        <v>11620</v>
      </c>
      <c r="N5742" s="72" t="str">
        <f>VLOOKUP(M5742,'Hulpblad KAR-parser'!A:C,2,FALSE)</f>
        <v>Soort stremming</v>
      </c>
      <c r="O5742" s="72" t="str">
        <f>IF(VLOOKUP(M5742,'Hulpblad KAR-parser'!A:C,3,FALSE)="","",VLOOKUP(M5742,'Hulpblad KAR-parser'!A:C,3,FALSE))</f>
        <v>Brug sluit niet meer</v>
      </c>
      <c r="P5742" s="136" t="str">
        <f>IF(CONCATENATE(C5742,D5742)="","",VLOOKUP(CONCATENATE(C5742,D5742),Karakteristieken!AQ:AQ,1,FALSE))</f>
        <v>Soort stremmingBrug sluit niet meer</v>
      </c>
    </row>
    <row r="5743" spans="1:16" x14ac:dyDescent="0.25">
      <c r="A5743" s="59">
        <v>200137411</v>
      </c>
      <c r="B5743" s="59">
        <v>200116669</v>
      </c>
      <c r="C5743" s="59" t="s">
        <v>5473</v>
      </c>
      <c r="D5743" s="59" t="s">
        <v>5480</v>
      </c>
      <c r="E5743" s="60" t="s">
        <v>11621</v>
      </c>
      <c r="F5743" s="60"/>
      <c r="G5743" s="60"/>
      <c r="H5743" s="60"/>
      <c r="I5743" s="59">
        <f t="shared" si="94"/>
        <v>22</v>
      </c>
      <c r="J5743" s="59" t="s">
        <v>1613</v>
      </c>
      <c r="K5743" s="61"/>
      <c r="L5743" s="62" t="s">
        <v>6738</v>
      </c>
      <c r="M5743" s="62" t="s">
        <v>11621</v>
      </c>
      <c r="N5743" s="72" t="str">
        <f>VLOOKUP(M5743,'Hulpblad KAR-parser'!A:C,2,FALSE)</f>
        <v>Soort stremming</v>
      </c>
      <c r="O5743" s="72" t="str">
        <f>IF(VLOOKUP(M5743,'Hulpblad KAR-parser'!A:C,3,FALSE)="","",VLOOKUP(M5743,'Hulpblad KAR-parser'!A:C,3,FALSE))</f>
        <v>Gat in rijbaan</v>
      </c>
      <c r="P5743" s="136" t="str">
        <f>IF(CONCATENATE(C5743,D5743)="","",VLOOKUP(CONCATENATE(C5743,D5743),Karakteristieken!AQ:AQ,1,FALSE))</f>
        <v>Soort stremmingGat in rijbaan</v>
      </c>
    </row>
    <row r="5744" spans="1:16" x14ac:dyDescent="0.25">
      <c r="A5744" s="59"/>
      <c r="B5744" s="59"/>
      <c r="C5744" s="59"/>
      <c r="D5744" s="59"/>
      <c r="E5744" s="60" t="s">
        <v>11631</v>
      </c>
      <c r="F5744" s="60"/>
      <c r="G5744" s="60" t="s">
        <v>11621</v>
      </c>
      <c r="H5744" s="60"/>
      <c r="I5744" s="59">
        <f t="shared" si="94"/>
        <v>16</v>
      </c>
      <c r="J5744" s="59" t="s">
        <v>1561</v>
      </c>
      <c r="K5744" s="61"/>
      <c r="L5744" s="62" t="s">
        <v>6738</v>
      </c>
      <c r="M5744" s="62" t="s">
        <v>11621</v>
      </c>
      <c r="N5744" s="72" t="str">
        <f>VLOOKUP(M5744,'Hulpblad KAR-parser'!A:C,2,FALSE)</f>
        <v>Soort stremming</v>
      </c>
      <c r="O5744" s="72" t="str">
        <f>IF(VLOOKUP(M5744,'Hulpblad KAR-parser'!A:C,3,FALSE)="","",VLOOKUP(M5744,'Hulpblad KAR-parser'!A:C,3,FALSE))</f>
        <v>Gat in rijbaan</v>
      </c>
      <c r="P5744" s="136" t="str">
        <f>IF(CONCATENATE(C5744,D5744)="","",VLOOKUP(CONCATENATE(C5744,D5744),Karakteristieken!AQ:AQ,1,FALSE))</f>
        <v/>
      </c>
    </row>
    <row r="5745" spans="1:16" x14ac:dyDescent="0.25">
      <c r="A5745" s="59"/>
      <c r="B5745" s="59"/>
      <c r="C5745" s="59"/>
      <c r="D5745" s="59"/>
      <c r="E5745" s="60" t="s">
        <v>11632</v>
      </c>
      <c r="F5745" s="60"/>
      <c r="G5745" s="60" t="s">
        <v>11621</v>
      </c>
      <c r="H5745" s="60"/>
      <c r="I5745" s="59">
        <f t="shared" si="94"/>
        <v>12</v>
      </c>
      <c r="J5745" s="59" t="s">
        <v>1561</v>
      </c>
      <c r="K5745" s="61"/>
      <c r="L5745" s="62" t="s">
        <v>6738</v>
      </c>
      <c r="M5745" s="62" t="s">
        <v>11621</v>
      </c>
      <c r="N5745" s="72" t="str">
        <f>VLOOKUP(M5745,'Hulpblad KAR-parser'!A:C,2,FALSE)</f>
        <v>Soort stremming</v>
      </c>
      <c r="O5745" s="72" t="str">
        <f>IF(VLOOKUP(M5745,'Hulpblad KAR-parser'!A:C,3,FALSE)="","",VLOOKUP(M5745,'Hulpblad KAR-parser'!A:C,3,FALSE))</f>
        <v>Gat in rijbaan</v>
      </c>
      <c r="P5745" s="136" t="str">
        <f>IF(CONCATENATE(C5745,D5745)="","",VLOOKUP(CONCATENATE(C5745,D5745),Karakteristieken!AQ:AQ,1,FALSE))</f>
        <v/>
      </c>
    </row>
    <row r="5746" spans="1:16" x14ac:dyDescent="0.25">
      <c r="A5746" s="59"/>
      <c r="B5746" s="59"/>
      <c r="C5746" s="59"/>
      <c r="D5746" s="59"/>
      <c r="E5746" s="60" t="s">
        <v>11633</v>
      </c>
      <c r="F5746" s="60"/>
      <c r="G5746" s="60" t="s">
        <v>11621</v>
      </c>
      <c r="H5746" s="60"/>
      <c r="I5746" s="59">
        <f t="shared" si="94"/>
        <v>25</v>
      </c>
      <c r="J5746" s="59" t="s">
        <v>1561</v>
      </c>
      <c r="K5746" s="61"/>
      <c r="L5746" s="62" t="s">
        <v>6738</v>
      </c>
      <c r="M5746" s="62" t="s">
        <v>11621</v>
      </c>
      <c r="N5746" s="72" t="str">
        <f>VLOOKUP(M5746,'Hulpblad KAR-parser'!A:C,2,FALSE)</f>
        <v>Soort stremming</v>
      </c>
      <c r="O5746" s="72" t="str">
        <f>IF(VLOOKUP(M5746,'Hulpblad KAR-parser'!A:C,3,FALSE)="","",VLOOKUP(M5746,'Hulpblad KAR-parser'!A:C,3,FALSE))</f>
        <v>Gat in rijbaan</v>
      </c>
      <c r="P5746" s="136" t="str">
        <f>IF(CONCATENATE(C5746,D5746)="","",VLOOKUP(CONCATENATE(C5746,D5746),Karakteristieken!AQ:AQ,1,FALSE))</f>
        <v/>
      </c>
    </row>
    <row r="5747" spans="1:16" x14ac:dyDescent="0.25">
      <c r="A5747" s="59">
        <v>200137412</v>
      </c>
      <c r="B5747" s="59">
        <v>200116670</v>
      </c>
      <c r="C5747" s="59" t="s">
        <v>5473</v>
      </c>
      <c r="D5747" s="59" t="s">
        <v>458</v>
      </c>
      <c r="E5747" s="60" t="s">
        <v>11622</v>
      </c>
      <c r="F5747" s="60"/>
      <c r="G5747" s="60"/>
      <c r="H5747" s="60"/>
      <c r="I5747" s="59">
        <f t="shared" si="94"/>
        <v>17</v>
      </c>
      <c r="J5747" s="59" t="s">
        <v>1613</v>
      </c>
      <c r="K5747" s="61"/>
      <c r="L5747" s="62" t="s">
        <v>6738</v>
      </c>
      <c r="M5747" s="62" t="s">
        <v>11622</v>
      </c>
      <c r="N5747" s="72" t="str">
        <f>VLOOKUP(M5747,'Hulpblad KAR-parser'!A:C,2,FALSE)</f>
        <v>Soort stremming</v>
      </c>
      <c r="O5747" s="72" t="str">
        <f>IF(VLOOKUP(M5747,'Hulpblad KAR-parser'!A:C,3,FALSE)="","",VLOOKUP(M5747,'Hulpblad KAR-parser'!A:C,3,FALSE))</f>
        <v>Afgevallen lading</v>
      </c>
      <c r="P5747" s="136" t="str">
        <f>IF(CONCATENATE(C5747,D5747)="","",VLOOKUP(CONCATENATE(C5747,D5747),Karakteristieken!AQ:AQ,1,FALSE))</f>
        <v>Soort stremmingAfgevallen lading</v>
      </c>
    </row>
    <row r="5748" spans="1:16" x14ac:dyDescent="0.25">
      <c r="A5748" s="59"/>
      <c r="B5748" s="59"/>
      <c r="C5748" s="59"/>
      <c r="D5748" s="59"/>
      <c r="E5748" s="60" t="s">
        <v>11634</v>
      </c>
      <c r="F5748" s="60"/>
      <c r="G5748" s="60" t="s">
        <v>11622</v>
      </c>
      <c r="H5748" s="60"/>
      <c r="I5748" s="59">
        <f t="shared" si="94"/>
        <v>18</v>
      </c>
      <c r="J5748" s="59" t="s">
        <v>1561</v>
      </c>
      <c r="K5748" s="61"/>
      <c r="L5748" s="62" t="s">
        <v>6738</v>
      </c>
      <c r="M5748" s="62" t="s">
        <v>11622</v>
      </c>
      <c r="N5748" s="72" t="str">
        <f>VLOOKUP(M5748,'Hulpblad KAR-parser'!A:C,2,FALSE)</f>
        <v>Soort stremming</v>
      </c>
      <c r="O5748" s="72" t="str">
        <f>IF(VLOOKUP(M5748,'Hulpblad KAR-parser'!A:C,3,FALSE)="","",VLOOKUP(M5748,'Hulpblad KAR-parser'!A:C,3,FALSE))</f>
        <v>Afgevallen lading</v>
      </c>
      <c r="P5748" s="136" t="str">
        <f>IF(CONCATENATE(C5748,D5748)="","",VLOOKUP(CONCATENATE(C5748,D5748),Karakteristieken!AQ:AQ,1,FALSE))</f>
        <v/>
      </c>
    </row>
    <row r="5749" spans="1:16" x14ac:dyDescent="0.25">
      <c r="A5749" s="59">
        <v>200137413</v>
      </c>
      <c r="B5749" s="59">
        <v>200116671</v>
      </c>
      <c r="C5749" s="59" t="s">
        <v>5473</v>
      </c>
      <c r="D5749" s="59" t="s">
        <v>5486</v>
      </c>
      <c r="E5749" s="60" t="s">
        <v>11623</v>
      </c>
      <c r="F5749" s="60"/>
      <c r="G5749" s="60"/>
      <c r="H5749" s="60"/>
      <c r="I5749" s="59">
        <f t="shared" si="94"/>
        <v>19</v>
      </c>
      <c r="J5749" s="59" t="s">
        <v>1613</v>
      </c>
      <c r="K5749" s="61"/>
      <c r="L5749" s="62" t="s">
        <v>6738</v>
      </c>
      <c r="M5749" s="62" t="s">
        <v>11623</v>
      </c>
      <c r="N5749" s="72" t="str">
        <f>VLOOKUP(M5749,'Hulpblad KAR-parser'!A:C,2,FALSE)</f>
        <v>Soort stremming</v>
      </c>
      <c r="O5749" s="72" t="str">
        <f>IF(VLOOKUP(M5749,'Hulpblad KAR-parser'!A:C,3,FALSE)="","",VLOOKUP(M5749,'Hulpblad KAR-parser'!A:C,3,FALSE))</f>
        <v>Obstakel op rijbaan</v>
      </c>
      <c r="P5749" s="136" t="str">
        <f>IF(CONCATENATE(C5749,D5749)="","",VLOOKUP(CONCATENATE(C5749,D5749),Karakteristieken!AQ:AQ,1,FALSE))</f>
        <v>Soort stremmingObstakel op rijbaan</v>
      </c>
    </row>
    <row r="5750" spans="1:16" x14ac:dyDescent="0.25">
      <c r="A5750" s="59"/>
      <c r="B5750" s="59"/>
      <c r="C5750" s="59"/>
      <c r="D5750" s="59"/>
      <c r="E5750" s="60" t="s">
        <v>11636</v>
      </c>
      <c r="F5750" s="60"/>
      <c r="G5750" s="60" t="s">
        <v>11623</v>
      </c>
      <c r="H5750" s="60"/>
      <c r="I5750" s="59">
        <f t="shared" si="94"/>
        <v>20</v>
      </c>
      <c r="J5750" s="59" t="s">
        <v>1561</v>
      </c>
      <c r="K5750" s="61"/>
      <c r="L5750" s="62" t="s">
        <v>6738</v>
      </c>
      <c r="M5750" s="62" t="s">
        <v>11623</v>
      </c>
      <c r="N5750" s="72" t="str">
        <f>VLOOKUP(M5750,'Hulpblad KAR-parser'!A:C,2,FALSE)</f>
        <v>Soort stremming</v>
      </c>
      <c r="O5750" s="72" t="str">
        <f>IF(VLOOKUP(M5750,'Hulpblad KAR-parser'!A:C,3,FALSE)="","",VLOOKUP(M5750,'Hulpblad KAR-parser'!A:C,3,FALSE))</f>
        <v>Obstakel op rijbaan</v>
      </c>
      <c r="P5750" s="136" t="str">
        <f>IF(CONCATENATE(C5750,D5750)="","",VLOOKUP(CONCATENATE(C5750,D5750),Karakteristieken!AQ:AQ,1,FALSE))</f>
        <v/>
      </c>
    </row>
    <row r="5751" spans="1:16" x14ac:dyDescent="0.25">
      <c r="A5751" s="59">
        <v>200137414</v>
      </c>
      <c r="B5751" s="59">
        <v>200116672</v>
      </c>
      <c r="C5751" s="59" t="s">
        <v>5473</v>
      </c>
      <c r="D5751" s="59" t="s">
        <v>5492</v>
      </c>
      <c r="E5751" s="60" t="s">
        <v>11624</v>
      </c>
      <c r="F5751" s="60"/>
      <c r="G5751" s="60"/>
      <c r="H5751" s="60"/>
      <c r="I5751" s="59">
        <f t="shared" si="94"/>
        <v>18</v>
      </c>
      <c r="J5751" s="59" t="s">
        <v>1613</v>
      </c>
      <c r="K5751" s="61"/>
      <c r="L5751" s="62" t="s">
        <v>6738</v>
      </c>
      <c r="M5751" s="62" t="s">
        <v>11624</v>
      </c>
      <c r="N5751" s="72" t="str">
        <f>VLOOKUP(M5751,'Hulpblad KAR-parser'!A:C,2,FALSE)</f>
        <v>Soort stremming</v>
      </c>
      <c r="O5751" s="72" t="str">
        <f>IF(VLOOKUP(M5751,'Hulpblad KAR-parser'!A:C,3,FALSE)="","",VLOOKUP(M5751,'Hulpblad KAR-parser'!A:C,3,FALSE))</f>
        <v>Overweg</v>
      </c>
      <c r="P5751" s="136" t="str">
        <f>IF(CONCATENATE(C5751,D5751)="","",VLOOKUP(CONCATENATE(C5751,D5751),Karakteristieken!AQ:AQ,1,FALSE))</f>
        <v>Soort stremmingOverweg</v>
      </c>
    </row>
    <row r="5752" spans="1:16" x14ac:dyDescent="0.25">
      <c r="A5752" s="59">
        <v>200137415</v>
      </c>
      <c r="B5752" s="59">
        <v>200116673</v>
      </c>
      <c r="C5752" s="59" t="s">
        <v>5473</v>
      </c>
      <c r="D5752" s="59" t="s">
        <v>5498</v>
      </c>
      <c r="E5752" s="60" t="s">
        <v>11626</v>
      </c>
      <c r="F5752" s="60"/>
      <c r="G5752" s="60"/>
      <c r="H5752" s="60"/>
      <c r="I5752" s="59">
        <f t="shared" si="94"/>
        <v>23</v>
      </c>
      <c r="J5752" s="59" t="s">
        <v>1613</v>
      </c>
      <c r="K5752" s="61"/>
      <c r="L5752" s="62" t="s">
        <v>6738</v>
      </c>
      <c r="M5752" s="62" t="s">
        <v>11626</v>
      </c>
      <c r="N5752" s="72" t="str">
        <f>VLOOKUP(M5752,'Hulpblad KAR-parser'!A:C,2,FALSE)</f>
        <v>Soort stremming</v>
      </c>
      <c r="O5752" s="72" t="str">
        <f>IF(VLOOKUP(M5752,'Hulpblad KAR-parser'!A:C,3,FALSE)="","",VLOOKUP(M5752,'Hulpblad KAR-parser'!A:C,3,FALSE))</f>
        <v>Verkeersregulatie</v>
      </c>
      <c r="P5752" s="136" t="str">
        <f>IF(CONCATENATE(C5752,D5752)="","",VLOOKUP(CONCATENATE(C5752,D5752),Karakteristieken!AQ:AQ,1,FALSE))</f>
        <v>Soort stremmingVerkeersregulatie</v>
      </c>
    </row>
    <row r="5753" spans="1:16" x14ac:dyDescent="0.25">
      <c r="A5753" s="59">
        <v>200137416</v>
      </c>
      <c r="B5753" s="59">
        <v>200116674</v>
      </c>
      <c r="C5753" s="59" t="s">
        <v>5473</v>
      </c>
      <c r="D5753" s="59" t="s">
        <v>5489</v>
      </c>
      <c r="E5753" s="60" t="s">
        <v>11627</v>
      </c>
      <c r="F5753" s="60"/>
      <c r="G5753" s="60"/>
      <c r="H5753" s="60"/>
      <c r="I5753" s="59">
        <f t="shared" si="94"/>
        <v>19</v>
      </c>
      <c r="J5753" s="59" t="s">
        <v>1613</v>
      </c>
      <c r="K5753" s="61"/>
      <c r="L5753" s="62" t="s">
        <v>6738</v>
      </c>
      <c r="M5753" s="62" t="s">
        <v>11627</v>
      </c>
      <c r="N5753" s="72" t="str">
        <f>VLOOKUP(M5753,'Hulpblad KAR-parser'!A:C,2,FALSE)</f>
        <v>Soort stremming</v>
      </c>
      <c r="O5753" s="72" t="str">
        <f>IF(VLOOKUP(M5753,'Hulpblad KAR-parser'!A:C,3,FALSE)="","",VLOOKUP(M5753,'Hulpblad KAR-parser'!A:C,3,FALSE))</f>
        <v>Onbeheerd voertuig</v>
      </c>
      <c r="P5753" s="136" t="str">
        <f>IF(CONCATENATE(C5753,D5753)="","",VLOOKUP(CONCATENATE(C5753,D5753),Karakteristieken!AQ:AQ,1,FALSE))</f>
        <v>Soort stremmingOnbeheerd voertuig</v>
      </c>
    </row>
    <row r="5754" spans="1:16" x14ac:dyDescent="0.25">
      <c r="A5754" s="59"/>
      <c r="B5754" s="59"/>
      <c r="C5754" s="59"/>
      <c r="D5754" s="59"/>
      <c r="E5754" s="60" t="s">
        <v>11637</v>
      </c>
      <c r="F5754" s="60"/>
      <c r="G5754" s="60" t="s">
        <v>11627</v>
      </c>
      <c r="H5754" s="60"/>
      <c r="I5754" s="59">
        <f t="shared" si="94"/>
        <v>19</v>
      </c>
      <c r="J5754" s="59" t="s">
        <v>1561</v>
      </c>
      <c r="K5754" s="61"/>
      <c r="L5754" s="62" t="s">
        <v>6738</v>
      </c>
      <c r="M5754" s="62" t="s">
        <v>11627</v>
      </c>
      <c r="N5754" s="72" t="str">
        <f>VLOOKUP(M5754,'Hulpblad KAR-parser'!A:C,2,FALSE)</f>
        <v>Soort stremming</v>
      </c>
      <c r="O5754" s="72" t="str">
        <f>IF(VLOOKUP(M5754,'Hulpblad KAR-parser'!A:C,3,FALSE)="","",VLOOKUP(M5754,'Hulpblad KAR-parser'!A:C,3,FALSE))</f>
        <v>Onbeheerd voertuig</v>
      </c>
      <c r="P5754" s="136" t="str">
        <f>IF(CONCATENATE(C5754,D5754)="","",VLOOKUP(CONCATENATE(C5754,D5754),Karakteristieken!AQ:AQ,1,FALSE))</f>
        <v/>
      </c>
    </row>
    <row r="5755" spans="1:16" x14ac:dyDescent="0.25">
      <c r="A5755" s="59">
        <v>200137417</v>
      </c>
      <c r="B5755" s="59">
        <v>200116675</v>
      </c>
      <c r="C5755" s="59" t="s">
        <v>5473</v>
      </c>
      <c r="D5755" s="59" t="s">
        <v>5483</v>
      </c>
      <c r="E5755" s="60" t="s">
        <v>11628</v>
      </c>
      <c r="F5755" s="60"/>
      <c r="G5755" s="60"/>
      <c r="H5755" s="60"/>
      <c r="I5755" s="59">
        <f t="shared" si="94"/>
        <v>23</v>
      </c>
      <c r="J5755" s="59" t="s">
        <v>1613</v>
      </c>
      <c r="K5755" s="61"/>
      <c r="L5755" s="62" t="s">
        <v>6738</v>
      </c>
      <c r="M5755" s="62" t="s">
        <v>11628</v>
      </c>
      <c r="N5755" s="72" t="str">
        <f>VLOOKUP(M5755,'Hulpblad KAR-parser'!A:C,2,FALSE)</f>
        <v>Soort stremming</v>
      </c>
      <c r="O5755" s="72" t="str">
        <f>IF(VLOOKUP(M5755,'Hulpblad KAR-parser'!A:C,3,FALSE)="","",VLOOKUP(M5755,'Hulpblad KAR-parser'!A:C,3,FALSE))</f>
        <v>Lekke waterleiding</v>
      </c>
      <c r="P5755" s="136" t="str">
        <f>IF(CONCATENATE(C5755,D5755)="","",VLOOKUP(CONCATENATE(C5755,D5755),Karakteristieken!AQ:AQ,1,FALSE))</f>
        <v>Soort stremmingLekke waterleiding</v>
      </c>
    </row>
    <row r="5756" spans="1:16" x14ac:dyDescent="0.25">
      <c r="A5756" s="59">
        <v>200137418</v>
      </c>
      <c r="B5756" s="59">
        <v>200116676</v>
      </c>
      <c r="C5756" s="59" t="s">
        <v>5473</v>
      </c>
      <c r="D5756" s="59" t="s">
        <v>5502</v>
      </c>
      <c r="E5756" s="60" t="s">
        <v>11629</v>
      </c>
      <c r="F5756" s="60"/>
      <c r="G5756" s="60"/>
      <c r="H5756" s="60"/>
      <c r="I5756" s="59">
        <f t="shared" si="94"/>
        <v>22</v>
      </c>
      <c r="J5756" s="59" t="s">
        <v>1613</v>
      </c>
      <c r="K5756" s="61"/>
      <c r="L5756" s="62" t="s">
        <v>6738</v>
      </c>
      <c r="M5756" s="62" t="s">
        <v>11629</v>
      </c>
      <c r="N5756" s="72" t="str">
        <f>VLOOKUP(M5756,'Hulpblad KAR-parser'!A:C,2,FALSE)</f>
        <v>Soort stremming</v>
      </c>
      <c r="O5756" s="72" t="str">
        <f>IF(VLOOKUP(M5756,'Hulpblad KAR-parser'!A:C,3,FALSE)="","",VLOOKUP(M5756,'Hulpblad KAR-parser'!A:C,3,FALSE))</f>
        <v>Wegblokkade</v>
      </c>
      <c r="P5756" s="136" t="str">
        <f>IF(CONCATENATE(C5756,D5756)="","",VLOOKUP(CONCATENATE(C5756,D5756),Karakteristieken!AQ:AQ,1,FALSE))</f>
        <v>Soort stremmingWegblokkade</v>
      </c>
    </row>
    <row r="5757" spans="1:16" x14ac:dyDescent="0.25">
      <c r="A5757" s="59"/>
      <c r="B5757" s="59"/>
      <c r="C5757" s="59"/>
      <c r="D5757" s="59"/>
      <c r="E5757" s="60" t="s">
        <v>11635</v>
      </c>
      <c r="F5757" s="60"/>
      <c r="G5757" s="60" t="s">
        <v>11629</v>
      </c>
      <c r="H5757" s="60"/>
      <c r="I5757" s="59">
        <f t="shared" si="94"/>
        <v>12</v>
      </c>
      <c r="J5757" s="59" t="s">
        <v>1561</v>
      </c>
      <c r="K5757" s="61"/>
      <c r="L5757" s="62" t="s">
        <v>6738</v>
      </c>
      <c r="M5757" s="62" t="s">
        <v>11629</v>
      </c>
      <c r="N5757" s="72" t="str">
        <f>VLOOKUP(M5757,'Hulpblad KAR-parser'!A:C,2,FALSE)</f>
        <v>Soort stremming</v>
      </c>
      <c r="O5757" s="72" t="str">
        <f>IF(VLOOKUP(M5757,'Hulpblad KAR-parser'!A:C,3,FALSE)="","",VLOOKUP(M5757,'Hulpblad KAR-parser'!A:C,3,FALSE))</f>
        <v>Wegblokkade</v>
      </c>
      <c r="P5757" s="136" t="str">
        <f>IF(CONCATENATE(C5757,D5757)="","",VLOOKUP(CONCATENATE(C5757,D5757),Karakteristieken!AQ:AQ,1,FALSE))</f>
        <v/>
      </c>
    </row>
    <row r="5758" spans="1:16" x14ac:dyDescent="0.25">
      <c r="A5758" s="59">
        <v>200137419</v>
      </c>
      <c r="B5758" s="59">
        <v>200116677</v>
      </c>
      <c r="C5758" s="59" t="s">
        <v>5473</v>
      </c>
      <c r="D5758" s="59" t="s">
        <v>3789</v>
      </c>
      <c r="E5758" s="60" t="s">
        <v>11630</v>
      </c>
      <c r="F5758" s="60"/>
      <c r="G5758" s="60"/>
      <c r="H5758" s="60"/>
      <c r="I5758" s="59">
        <f t="shared" si="94"/>
        <v>24</v>
      </c>
      <c r="J5758" s="59" t="s">
        <v>1613</v>
      </c>
      <c r="K5758" s="61"/>
      <c r="L5758" s="62" t="s">
        <v>6738</v>
      </c>
      <c r="M5758" s="62" t="s">
        <v>11630</v>
      </c>
      <c r="N5758" s="72" t="str">
        <f>VLOOKUP(M5758,'Hulpblad KAR-parser'!A:C,2,FALSE)</f>
        <v>Soort stremming</v>
      </c>
      <c r="O5758" s="72" t="str">
        <f>IF(VLOOKUP(M5758,'Hulpblad KAR-parser'!A:C,3,FALSE)="","",VLOOKUP(M5758,'Hulpblad KAR-parser'!A:C,3,FALSE))</f>
        <v>Werkzaamheden</v>
      </c>
      <c r="P5758" s="136" t="str">
        <f>IF(CONCATENATE(C5758,D5758)="","",VLOOKUP(CONCATENATE(C5758,D5758),Karakteristieken!AQ:AQ,1,FALSE))</f>
        <v>Soort stremmingWerkzaamheden</v>
      </c>
    </row>
    <row r="5759" spans="1:16" x14ac:dyDescent="0.25">
      <c r="A5759" s="59"/>
      <c r="B5759" s="59"/>
      <c r="C5759" s="59"/>
      <c r="D5759" s="59"/>
      <c r="E5759" s="60" t="s">
        <v>11638</v>
      </c>
      <c r="F5759" s="60"/>
      <c r="G5759" s="60" t="s">
        <v>11630</v>
      </c>
      <c r="H5759" s="60"/>
      <c r="I5759" s="59">
        <f t="shared" si="94"/>
        <v>17</v>
      </c>
      <c r="J5759" s="59" t="s">
        <v>1561</v>
      </c>
      <c r="K5759" s="61"/>
      <c r="L5759" s="62" t="s">
        <v>6738</v>
      </c>
      <c r="M5759" s="62" t="s">
        <v>11630</v>
      </c>
      <c r="N5759" s="72" t="str">
        <f>VLOOKUP(M5759,'Hulpblad KAR-parser'!A:C,2,FALSE)</f>
        <v>Soort stremming</v>
      </c>
      <c r="O5759" s="72" t="str">
        <f>IF(VLOOKUP(M5759,'Hulpblad KAR-parser'!A:C,3,FALSE)="","",VLOOKUP(M5759,'Hulpblad KAR-parser'!A:C,3,FALSE))</f>
        <v>Werkzaamheden</v>
      </c>
      <c r="P5759" s="136" t="str">
        <f>IF(CONCATENATE(C5759,D5759)="","",VLOOKUP(CONCATENATE(C5759,D5759),Karakteristieken!AQ:AQ,1,FALSE))</f>
        <v/>
      </c>
    </row>
    <row r="5760" spans="1:16" x14ac:dyDescent="0.25">
      <c r="A5760" s="59">
        <v>200011735</v>
      </c>
      <c r="B5760" s="59">
        <v>200011734</v>
      </c>
      <c r="C5760" s="59" t="s">
        <v>5904</v>
      </c>
      <c r="D5760" s="65" t="s">
        <v>1613</v>
      </c>
      <c r="E5760" s="60" t="s">
        <v>6716</v>
      </c>
      <c r="F5760" s="60"/>
      <c r="G5760" s="60"/>
      <c r="H5760" s="60"/>
      <c r="I5760" s="59">
        <f t="shared" si="94"/>
        <v>10</v>
      </c>
      <c r="J5760" s="59" t="s">
        <v>1613</v>
      </c>
      <c r="K5760" s="61" t="s">
        <v>12187</v>
      </c>
      <c r="L5760" s="62" t="s">
        <v>6737</v>
      </c>
      <c r="M5760" s="62" t="s">
        <v>6716</v>
      </c>
      <c r="N5760" s="72" t="str">
        <f>VLOOKUP(M5760,'Hulpblad KAR-parser'!A:C,2,FALSE)</f>
        <v>Suicidaal</v>
      </c>
      <c r="O5760" s="72" t="str">
        <f>IF(VLOOKUP(M5760,'Hulpblad KAR-parser'!A:C,3,FALSE)="","",VLOOKUP(M5760,'Hulpblad KAR-parser'!A:C,3,FALSE))</f>
        <v/>
      </c>
      <c r="P5760" s="136" t="str">
        <f>IF(CONCATENATE(C5760,D5760)="","",VLOOKUP(CONCATENATE(C5760,D5760),Karakteristieken!AQ:AQ,1,FALSE))</f>
        <v>SuicidaalJa</v>
      </c>
    </row>
    <row r="5761" spans="1:16" x14ac:dyDescent="0.25">
      <c r="A5761" s="59"/>
      <c r="B5761" s="59"/>
      <c r="C5761" s="59"/>
      <c r="D5761" s="59"/>
      <c r="E5761" s="60" t="s">
        <v>11522</v>
      </c>
      <c r="F5761" s="60"/>
      <c r="G5761" s="60" t="s">
        <v>6716</v>
      </c>
      <c r="H5761" s="60"/>
      <c r="I5761" s="59">
        <f t="shared" si="94"/>
        <v>5</v>
      </c>
      <c r="J5761" s="59" t="s">
        <v>1561</v>
      </c>
      <c r="K5761" s="61"/>
      <c r="L5761" s="62" t="s">
        <v>6737</v>
      </c>
      <c r="M5761" s="62" t="s">
        <v>6716</v>
      </c>
      <c r="N5761" s="72" t="str">
        <f>VLOOKUP(M5761,'Hulpblad KAR-parser'!A:C,2,FALSE)</f>
        <v>Suicidaal</v>
      </c>
      <c r="O5761" s="72" t="str">
        <f>IF(VLOOKUP(M5761,'Hulpblad KAR-parser'!A:C,3,FALSE)="","",VLOOKUP(M5761,'Hulpblad KAR-parser'!A:C,3,FALSE))</f>
        <v/>
      </c>
      <c r="P5761" s="136" t="str">
        <f>IF(CONCATENATE(C5761,D5761)="","",VLOOKUP(CONCATENATE(C5761,D5761),Karakteristieken!AQ:AQ,1,FALSE))</f>
        <v/>
      </c>
    </row>
    <row r="5762" spans="1:16" x14ac:dyDescent="0.25">
      <c r="A5762" s="59"/>
      <c r="B5762" s="59"/>
      <c r="C5762" s="59"/>
      <c r="D5762" s="59"/>
      <c r="E5762" s="60" t="s">
        <v>11523</v>
      </c>
      <c r="F5762" s="60"/>
      <c r="G5762" s="60" t="s">
        <v>6716</v>
      </c>
      <c r="H5762" s="60"/>
      <c r="I5762" s="59">
        <f t="shared" si="94"/>
        <v>6</v>
      </c>
      <c r="J5762" s="59" t="s">
        <v>1561</v>
      </c>
      <c r="K5762" s="61"/>
      <c r="L5762" s="62" t="s">
        <v>6737</v>
      </c>
      <c r="M5762" s="62" t="s">
        <v>6716</v>
      </c>
      <c r="N5762" s="72" t="str">
        <f>VLOOKUP(M5762,'Hulpblad KAR-parser'!A:C,2,FALSE)</f>
        <v>Suicidaal</v>
      </c>
      <c r="O5762" s="72" t="str">
        <f>IF(VLOOKUP(M5762,'Hulpblad KAR-parser'!A:C,3,FALSE)="","",VLOOKUP(M5762,'Hulpblad KAR-parser'!A:C,3,FALSE))</f>
        <v/>
      </c>
      <c r="P5762" s="136" t="str">
        <f>IF(CONCATENATE(C5762,D5762)="","",VLOOKUP(CONCATENATE(C5762,D5762),Karakteristieken!AQ:AQ,1,FALSE))</f>
        <v/>
      </c>
    </row>
    <row r="5763" spans="1:16" x14ac:dyDescent="0.25">
      <c r="A5763" s="59">
        <v>200111231</v>
      </c>
      <c r="B5763" s="59">
        <v>200099547</v>
      </c>
      <c r="C5763" s="59" t="s">
        <v>5904</v>
      </c>
      <c r="D5763" s="59" t="s">
        <v>1613</v>
      </c>
      <c r="E5763" s="60" t="s">
        <v>5907</v>
      </c>
      <c r="F5763" s="60"/>
      <c r="G5763" s="60"/>
      <c r="H5763" s="60"/>
      <c r="I5763" s="59">
        <f t="shared" si="94"/>
        <v>13</v>
      </c>
      <c r="J5763" s="59" t="s">
        <v>1613</v>
      </c>
      <c r="K5763" s="61"/>
      <c r="L5763" s="62" t="s">
        <v>6737</v>
      </c>
      <c r="M5763" s="62" t="s">
        <v>5907</v>
      </c>
      <c r="N5763" s="72" t="str">
        <f>VLOOKUP(M5763,'Hulpblad KAR-parser'!A:C,2,FALSE)</f>
        <v>Suicidaal</v>
      </c>
      <c r="O5763" s="72" t="str">
        <f>IF(VLOOKUP(M5763,'Hulpblad KAR-parser'!A:C,3,FALSE)="","",VLOOKUP(M5763,'Hulpblad KAR-parser'!A:C,3,FALSE))</f>
        <v>Ja</v>
      </c>
      <c r="P5763" s="136" t="str">
        <f>IF(CONCATENATE(C5763,D5763)="","",VLOOKUP(CONCATENATE(C5763,D5763),Karakteristieken!AQ:AQ,1,FALSE))</f>
        <v>SuicidaalJa</v>
      </c>
    </row>
    <row r="5764" spans="1:16" x14ac:dyDescent="0.25">
      <c r="A5764" s="59">
        <v>200111232</v>
      </c>
      <c r="B5764" s="59">
        <v>200099548</v>
      </c>
      <c r="C5764" s="59" t="s">
        <v>5904</v>
      </c>
      <c r="D5764" s="59" t="s">
        <v>1561</v>
      </c>
      <c r="E5764" s="60" t="s">
        <v>5909</v>
      </c>
      <c r="F5764" s="60"/>
      <c r="G5764" s="60"/>
      <c r="H5764" s="60"/>
      <c r="I5764" s="59">
        <f t="shared" si="94"/>
        <v>14</v>
      </c>
      <c r="J5764" s="59" t="s">
        <v>1613</v>
      </c>
      <c r="K5764" s="61"/>
      <c r="L5764" s="62" t="s">
        <v>6737</v>
      </c>
      <c r="M5764" s="62" t="s">
        <v>5909</v>
      </c>
      <c r="N5764" s="72" t="str">
        <f>VLOOKUP(M5764,'Hulpblad KAR-parser'!A:C,2,FALSE)</f>
        <v>Suicidaal</v>
      </c>
      <c r="O5764" s="72" t="str">
        <f>IF(VLOOKUP(M5764,'Hulpblad KAR-parser'!A:C,3,FALSE)="","",VLOOKUP(M5764,'Hulpblad KAR-parser'!A:C,3,FALSE))</f>
        <v>Nee</v>
      </c>
      <c r="P5764" s="136" t="str">
        <f>IF(CONCATENATE(C5764,D5764)="","",VLOOKUP(CONCATENATE(C5764,D5764),Karakteristieken!AQ:AQ,1,FALSE))</f>
        <v>SuicidaalNee</v>
      </c>
    </row>
    <row r="5765" spans="1:16" x14ac:dyDescent="0.25">
      <c r="A5765" s="59">
        <v>200111233</v>
      </c>
      <c r="B5765" s="59">
        <v>200059283</v>
      </c>
      <c r="C5765" s="59" t="s">
        <v>4222</v>
      </c>
      <c r="D5765" s="59" t="s">
        <v>12487</v>
      </c>
      <c r="E5765" s="60" t="s">
        <v>6416</v>
      </c>
      <c r="F5765" s="60"/>
      <c r="G5765" s="60"/>
      <c r="H5765" s="60"/>
      <c r="I5765" s="59">
        <f t="shared" si="94"/>
        <v>20</v>
      </c>
      <c r="J5765" s="59" t="s">
        <v>1613</v>
      </c>
      <c r="K5765" s="61"/>
      <c r="L5765" s="62" t="s">
        <v>6738</v>
      </c>
      <c r="M5765" s="62" t="s">
        <v>6416</v>
      </c>
      <c r="N5765" s="72" t="str">
        <f>VLOOKUP(M5765,'Hulpblad KAR-parser'!A:C,2,FALSE)</f>
        <v>Probl. schip/Watersp</v>
      </c>
      <c r="O5765" s="72" t="str">
        <f>IF(VLOOKUP(M5765,'Hulpblad KAR-parser'!A:C,3,FALSE)="","",VLOOKUP(M5765,'Hulpblad KAR-parser'!A:C,3,FALSE))</f>
        <v>Watersporter probl.</v>
      </c>
      <c r="P5765" s="136" t="str">
        <f>IF(CONCATENATE(C5765,D5765)="","",VLOOKUP(CONCATENATE(C5765,D5765),Karakteristieken!AQ:AQ,1,FALSE))</f>
        <v>Probl. schip/WaterspWatersporter probl.</v>
      </c>
    </row>
    <row r="5766" spans="1:16" x14ac:dyDescent="0.25">
      <c r="A5766" s="59"/>
      <c r="B5766" s="59"/>
      <c r="C5766" s="59"/>
      <c r="D5766" s="59"/>
      <c r="E5766" s="60" t="s">
        <v>8391</v>
      </c>
      <c r="F5766" s="60"/>
      <c r="G5766" s="60" t="s">
        <v>6416</v>
      </c>
      <c r="H5766" s="60"/>
      <c r="I5766" s="59">
        <f t="shared" si="94"/>
        <v>15</v>
      </c>
      <c r="J5766" s="59" t="s">
        <v>1561</v>
      </c>
      <c r="K5766" s="61"/>
      <c r="L5766" s="62" t="s">
        <v>6738</v>
      </c>
      <c r="M5766" s="62" t="s">
        <v>6416</v>
      </c>
      <c r="N5766" s="72" t="str">
        <f>VLOOKUP(M5766,'Hulpblad KAR-parser'!A:C,2,FALSE)</f>
        <v>Probl. schip/Watersp</v>
      </c>
      <c r="O5766" s="72" t="str">
        <f>IF(VLOOKUP(M5766,'Hulpblad KAR-parser'!A:C,3,FALSE)="","",VLOOKUP(M5766,'Hulpblad KAR-parser'!A:C,3,FALSE))</f>
        <v>Watersporter probl.</v>
      </c>
      <c r="P5766" s="136" t="str">
        <f>IF(CONCATENATE(C5766,D5766)="","",VLOOKUP(CONCATENATE(C5766,D5766),Karakteristieken!AQ:AQ,1,FALSE))</f>
        <v/>
      </c>
    </row>
    <row r="5767" spans="1:16" x14ac:dyDescent="0.25">
      <c r="A5767" s="59">
        <v>200112673</v>
      </c>
      <c r="B5767" s="59">
        <v>200101996</v>
      </c>
      <c r="C5767" s="59" t="s">
        <v>5910</v>
      </c>
      <c r="D5767" s="59"/>
      <c r="E5767" s="60" t="s">
        <v>5913</v>
      </c>
      <c r="F5767" s="60"/>
      <c r="G5767" s="60"/>
      <c r="H5767" s="60"/>
      <c r="I5767" s="59">
        <f t="shared" si="94"/>
        <v>21</v>
      </c>
      <c r="J5767" s="59" t="s">
        <v>1613</v>
      </c>
      <c r="K5767" s="61"/>
      <c r="L5767" s="62" t="s">
        <v>6737</v>
      </c>
      <c r="M5767" s="62" t="s">
        <v>5913</v>
      </c>
      <c r="N5767" s="72" t="str">
        <f>VLOOKUP(M5767,'Hulpblad KAR-parser'!A:C,2,FALSE)</f>
        <v>T 1 Levensbedreigend</v>
      </c>
      <c r="O5767" s="72" t="str">
        <f>IF(VLOOKUP(M5767,'Hulpblad KAR-parser'!A:C,3,FALSE)="","",VLOOKUP(M5767,'Hulpblad KAR-parser'!A:C,3,FALSE))</f>
        <v/>
      </c>
      <c r="P5767" s="136" t="str">
        <f>IF(CONCATENATE(C5767,D5767)="","",VLOOKUP(CONCATENATE(C5767,D5767),Karakteristieken!AQ:AQ,1,FALSE))</f>
        <v>T 1 Levensbedreigend</v>
      </c>
    </row>
    <row r="5768" spans="1:16" x14ac:dyDescent="0.25">
      <c r="A5768" s="59"/>
      <c r="B5768" s="59"/>
      <c r="C5768" s="59"/>
      <c r="D5768" s="59"/>
      <c r="E5768" s="60" t="s">
        <v>11524</v>
      </c>
      <c r="F5768" s="60"/>
      <c r="G5768" s="60" t="s">
        <v>5913</v>
      </c>
      <c r="H5768" s="60"/>
      <c r="I5768" s="59">
        <f t="shared" si="94"/>
        <v>3</v>
      </c>
      <c r="J5768" s="59" t="s">
        <v>1561</v>
      </c>
      <c r="K5768" s="61"/>
      <c r="L5768" s="62" t="s">
        <v>6737</v>
      </c>
      <c r="M5768" s="62" t="s">
        <v>5913</v>
      </c>
      <c r="N5768" s="72" t="str">
        <f>VLOOKUP(M5768,'Hulpblad KAR-parser'!A:C,2,FALSE)</f>
        <v>T 1 Levensbedreigend</v>
      </c>
      <c r="O5768" s="72" t="str">
        <f>IF(VLOOKUP(M5768,'Hulpblad KAR-parser'!A:C,3,FALSE)="","",VLOOKUP(M5768,'Hulpblad KAR-parser'!A:C,3,FALSE))</f>
        <v/>
      </c>
      <c r="P5768" s="136" t="str">
        <f>IF(CONCATENATE(C5768,D5768)="","",VLOOKUP(CONCATENATE(C5768,D5768),Karakteristieken!AQ:AQ,1,FALSE))</f>
        <v/>
      </c>
    </row>
    <row r="5769" spans="1:16" x14ac:dyDescent="0.25">
      <c r="A5769" s="59">
        <v>200112674</v>
      </c>
      <c r="B5769" s="59">
        <v>200101997</v>
      </c>
      <c r="C5769" s="59" t="s">
        <v>5914</v>
      </c>
      <c r="D5769" s="59"/>
      <c r="E5769" s="60" t="s">
        <v>5916</v>
      </c>
      <c r="F5769" s="60"/>
      <c r="G5769" s="60"/>
      <c r="H5769" s="60"/>
      <c r="I5769" s="59">
        <f t="shared" si="94"/>
        <v>17</v>
      </c>
      <c r="J5769" s="59" t="s">
        <v>1613</v>
      </c>
      <c r="K5769" s="61"/>
      <c r="L5769" s="62" t="s">
        <v>6737</v>
      </c>
      <c r="M5769" s="62" t="s">
        <v>5916</v>
      </c>
      <c r="N5769" s="72" t="str">
        <f>VLOOKUP(M5769,'Hulpblad KAR-parser'!A:C,2,FALSE)</f>
        <v>T 2 Zwaar gewond</v>
      </c>
      <c r="O5769" s="72" t="str">
        <f>IF(VLOOKUP(M5769,'Hulpblad KAR-parser'!A:C,3,FALSE)="","",VLOOKUP(M5769,'Hulpblad KAR-parser'!A:C,3,FALSE))</f>
        <v/>
      </c>
      <c r="P5769" s="136" t="str">
        <f>IF(CONCATENATE(C5769,D5769)="","",VLOOKUP(CONCATENATE(C5769,D5769),Karakteristieken!AQ:AQ,1,FALSE))</f>
        <v>T 2 Zwaar gewond</v>
      </c>
    </row>
    <row r="5770" spans="1:16" x14ac:dyDescent="0.25">
      <c r="A5770" s="59"/>
      <c r="B5770" s="59"/>
      <c r="C5770" s="59"/>
      <c r="D5770" s="59"/>
      <c r="E5770" s="60" t="s">
        <v>11525</v>
      </c>
      <c r="F5770" s="60"/>
      <c r="G5770" s="60" t="s">
        <v>5916</v>
      </c>
      <c r="H5770" s="60"/>
      <c r="I5770" s="59">
        <f t="shared" si="94"/>
        <v>3</v>
      </c>
      <c r="J5770" s="59" t="s">
        <v>1561</v>
      </c>
      <c r="K5770" s="61"/>
      <c r="L5770" s="62" t="s">
        <v>6737</v>
      </c>
      <c r="M5770" s="62" t="s">
        <v>5916</v>
      </c>
      <c r="N5770" s="72" t="str">
        <f>VLOOKUP(M5770,'Hulpblad KAR-parser'!A:C,2,FALSE)</f>
        <v>T 2 Zwaar gewond</v>
      </c>
      <c r="O5770" s="72" t="str">
        <f>IF(VLOOKUP(M5770,'Hulpblad KAR-parser'!A:C,3,FALSE)="","",VLOOKUP(M5770,'Hulpblad KAR-parser'!A:C,3,FALSE))</f>
        <v/>
      </c>
      <c r="P5770" s="136" t="str">
        <f>IF(CONCATENATE(C5770,D5770)="","",VLOOKUP(CONCATENATE(C5770,D5770),Karakteristieken!AQ:AQ,1,FALSE))</f>
        <v/>
      </c>
    </row>
    <row r="5771" spans="1:16" x14ac:dyDescent="0.25">
      <c r="A5771" s="59">
        <v>200112675</v>
      </c>
      <c r="B5771" s="59">
        <v>200101998</v>
      </c>
      <c r="C5771" s="59" t="s">
        <v>5917</v>
      </c>
      <c r="D5771" s="59"/>
      <c r="E5771" s="60" t="s">
        <v>5919</v>
      </c>
      <c r="F5771" s="60"/>
      <c r="G5771" s="60"/>
      <c r="H5771" s="60"/>
      <c r="I5771" s="59">
        <f t="shared" si="94"/>
        <v>17</v>
      </c>
      <c r="J5771" s="59" t="s">
        <v>1613</v>
      </c>
      <c r="K5771" s="61"/>
      <c r="L5771" s="62" t="s">
        <v>6737</v>
      </c>
      <c r="M5771" s="62" t="s">
        <v>5919</v>
      </c>
      <c r="N5771" s="72" t="str">
        <f>VLOOKUP(M5771,'Hulpblad KAR-parser'!A:C,2,FALSE)</f>
        <v>T 3 Licht gewond</v>
      </c>
      <c r="O5771" s="72" t="str">
        <f>IF(VLOOKUP(M5771,'Hulpblad KAR-parser'!A:C,3,FALSE)="","",VLOOKUP(M5771,'Hulpblad KAR-parser'!A:C,3,FALSE))</f>
        <v/>
      </c>
      <c r="P5771" s="136" t="str">
        <f>IF(CONCATENATE(C5771,D5771)="","",VLOOKUP(CONCATENATE(C5771,D5771),Karakteristieken!AQ:AQ,1,FALSE))</f>
        <v>T 3 Licht gewond</v>
      </c>
    </row>
    <row r="5772" spans="1:16" x14ac:dyDescent="0.25">
      <c r="A5772" s="59"/>
      <c r="B5772" s="59"/>
      <c r="C5772" s="59"/>
      <c r="D5772" s="59"/>
      <c r="E5772" s="60" t="s">
        <v>11526</v>
      </c>
      <c r="F5772" s="60"/>
      <c r="G5772" s="60" t="s">
        <v>5919</v>
      </c>
      <c r="H5772" s="60"/>
      <c r="I5772" s="59">
        <f t="shared" si="94"/>
        <v>3</v>
      </c>
      <c r="J5772" s="59" t="s">
        <v>1561</v>
      </c>
      <c r="K5772" s="61"/>
      <c r="L5772" s="62" t="s">
        <v>6737</v>
      </c>
      <c r="M5772" s="62" t="s">
        <v>5919</v>
      </c>
      <c r="N5772" s="72" t="str">
        <f>VLOOKUP(M5772,'Hulpblad KAR-parser'!A:C,2,FALSE)</f>
        <v>T 3 Licht gewond</v>
      </c>
      <c r="O5772" s="72" t="str">
        <f>IF(VLOOKUP(M5772,'Hulpblad KAR-parser'!A:C,3,FALSE)="","",VLOOKUP(M5772,'Hulpblad KAR-parser'!A:C,3,FALSE))</f>
        <v/>
      </c>
      <c r="P5772" s="136" t="str">
        <f>IF(CONCATENATE(C5772,D5772)="","",VLOOKUP(CONCATENATE(C5772,D5772),Karakteristieken!AQ:AQ,1,FALSE))</f>
        <v/>
      </c>
    </row>
    <row r="5773" spans="1:16" x14ac:dyDescent="0.25">
      <c r="A5773" s="59">
        <v>200112676</v>
      </c>
      <c r="B5773" s="59">
        <v>200101999</v>
      </c>
      <c r="C5773" s="59" t="s">
        <v>5920</v>
      </c>
      <c r="D5773" s="59"/>
      <c r="E5773" s="60" t="s">
        <v>5922</v>
      </c>
      <c r="F5773" s="60"/>
      <c r="G5773" s="60"/>
      <c r="H5773" s="60"/>
      <c r="I5773" s="59">
        <f t="shared" si="94"/>
        <v>20</v>
      </c>
      <c r="J5773" s="59" t="s">
        <v>1613</v>
      </c>
      <c r="K5773" s="61"/>
      <c r="L5773" s="62" t="s">
        <v>6737</v>
      </c>
      <c r="M5773" s="62" t="s">
        <v>5922</v>
      </c>
      <c r="N5773" s="72" t="str">
        <f>VLOOKUP(M5773,'Hulpblad KAR-parser'!A:C,2,FALSE)</f>
        <v>T 4 Dodelijk gewond</v>
      </c>
      <c r="O5773" s="72" t="str">
        <f>IF(VLOOKUP(M5773,'Hulpblad KAR-parser'!A:C,3,FALSE)="","",VLOOKUP(M5773,'Hulpblad KAR-parser'!A:C,3,FALSE))</f>
        <v/>
      </c>
      <c r="P5773" s="136" t="str">
        <f>IF(CONCATENATE(C5773,D5773)="","",VLOOKUP(CONCATENATE(C5773,D5773),Karakteristieken!AQ:AQ,1,FALSE))</f>
        <v>T 4 Dodelijk gewond</v>
      </c>
    </row>
    <row r="5774" spans="1:16" x14ac:dyDescent="0.25">
      <c r="A5774" s="59"/>
      <c r="B5774" s="59"/>
      <c r="C5774" s="59"/>
      <c r="D5774" s="59"/>
      <c r="E5774" s="60" t="s">
        <v>11527</v>
      </c>
      <c r="F5774" s="60"/>
      <c r="G5774" s="60" t="s">
        <v>5922</v>
      </c>
      <c r="H5774" s="60"/>
      <c r="I5774" s="59">
        <f t="shared" si="94"/>
        <v>3</v>
      </c>
      <c r="J5774" s="59" t="s">
        <v>1561</v>
      </c>
      <c r="K5774" s="61"/>
      <c r="L5774" s="62" t="s">
        <v>6737</v>
      </c>
      <c r="M5774" s="62" t="s">
        <v>5922</v>
      </c>
      <c r="N5774" s="72" t="str">
        <f>VLOOKUP(M5774,'Hulpblad KAR-parser'!A:C,2,FALSE)</f>
        <v>T 4 Dodelijk gewond</v>
      </c>
      <c r="O5774" s="72" t="str">
        <f>IF(VLOOKUP(M5774,'Hulpblad KAR-parser'!A:C,3,FALSE)="","",VLOOKUP(M5774,'Hulpblad KAR-parser'!A:C,3,FALSE))</f>
        <v/>
      </c>
      <c r="P5774" s="136" t="str">
        <f>IF(CONCATENATE(C5774,D5774)="","",VLOOKUP(CONCATENATE(C5774,D5774),Karakteristieken!AQ:AQ,1,FALSE))</f>
        <v/>
      </c>
    </row>
    <row r="5775" spans="1:16" x14ac:dyDescent="0.25">
      <c r="A5775" s="59">
        <v>200111238</v>
      </c>
      <c r="B5775" s="59">
        <v>200059305</v>
      </c>
      <c r="C5775" s="59" t="s">
        <v>5613</v>
      </c>
      <c r="D5775" s="59" t="s">
        <v>4426</v>
      </c>
      <c r="E5775" s="60" t="s">
        <v>6674</v>
      </c>
      <c r="F5775" s="60"/>
      <c r="G5775" s="60"/>
      <c r="H5775" s="60"/>
      <c r="I5775" s="59">
        <f t="shared" si="94"/>
        <v>18</v>
      </c>
      <c r="J5775" s="59" t="s">
        <v>1613</v>
      </c>
      <c r="K5775" s="61"/>
      <c r="L5775" s="62" t="s">
        <v>6738</v>
      </c>
      <c r="M5775" s="62" t="s">
        <v>6674</v>
      </c>
      <c r="N5775" s="72" t="str">
        <f>VLOOKUP(M5775,'Hulpblad KAR-parser'!A:C,2,FALSE)</f>
        <v>Soort voertuig</v>
      </c>
      <c r="O5775" s="72" t="str">
        <f>IF(VLOOKUP(M5775,'Hulpblad KAR-parser'!A:C,3,FALSE)="","",VLOOKUP(M5775,'Hulpblad KAR-parser'!A:C,3,FALSE))</f>
        <v>Tankauto</v>
      </c>
      <c r="P5775" s="136" t="str">
        <f>IF(CONCATENATE(C5775,D5775)="","",VLOOKUP(CONCATENATE(C5775,D5775),Karakteristieken!AQ:AQ,1,FALSE))</f>
        <v>Soort voertuigTankauto</v>
      </c>
    </row>
    <row r="5776" spans="1:16" x14ac:dyDescent="0.25">
      <c r="A5776" s="59"/>
      <c r="B5776" s="59"/>
      <c r="C5776" s="59"/>
      <c r="D5776" s="59"/>
      <c r="E5776" s="60" t="s">
        <v>8461</v>
      </c>
      <c r="F5776" s="60"/>
      <c r="G5776" s="60" t="s">
        <v>6674</v>
      </c>
      <c r="H5776" s="60"/>
      <c r="I5776" s="59">
        <f t="shared" si="94"/>
        <v>12</v>
      </c>
      <c r="J5776" s="59" t="s">
        <v>1561</v>
      </c>
      <c r="K5776" s="61"/>
      <c r="L5776" s="62" t="s">
        <v>6738</v>
      </c>
      <c r="M5776" s="62" t="s">
        <v>6674</v>
      </c>
      <c r="N5776" s="72" t="str">
        <f>VLOOKUP(M5776,'Hulpblad KAR-parser'!A:C,2,FALSE)</f>
        <v>Soort voertuig</v>
      </c>
      <c r="O5776" s="72" t="str">
        <f>IF(VLOOKUP(M5776,'Hulpblad KAR-parser'!A:C,3,FALSE)="","",VLOOKUP(M5776,'Hulpblad KAR-parser'!A:C,3,FALSE))</f>
        <v>Tankauto</v>
      </c>
      <c r="P5776" s="136" t="str">
        <f>IF(CONCATENATE(C5776,D5776)="","",VLOOKUP(CONCATENATE(C5776,D5776),Karakteristieken!AQ:AQ,1,FALSE))</f>
        <v/>
      </c>
    </row>
    <row r="5777" spans="1:16" x14ac:dyDescent="0.25">
      <c r="A5777" s="59">
        <v>200111239</v>
      </c>
      <c r="B5777" s="59">
        <v>200059285</v>
      </c>
      <c r="C5777" s="59" t="s">
        <v>5538</v>
      </c>
      <c r="D5777" s="59" t="s">
        <v>5579</v>
      </c>
      <c r="E5777" s="60" t="s">
        <v>6626</v>
      </c>
      <c r="F5777" s="60"/>
      <c r="G5777" s="60"/>
      <c r="H5777" s="60"/>
      <c r="I5777" s="59">
        <f t="shared" si="94"/>
        <v>20</v>
      </c>
      <c r="J5777" s="59" t="s">
        <v>1613</v>
      </c>
      <c r="K5777" s="61"/>
      <c r="L5777" s="62" t="s">
        <v>6738</v>
      </c>
      <c r="M5777" s="62" t="s">
        <v>6626</v>
      </c>
      <c r="N5777" s="72" t="str">
        <f>VLOOKUP(M5777,'Hulpblad KAR-parser'!A:C,2,FALSE)</f>
        <v>Soort vaartuig</v>
      </c>
      <c r="O5777" s="72" t="str">
        <f>IF(VLOOKUP(M5777,'Hulpblad KAR-parser'!A:C,3,FALSE)="","",VLOOKUP(M5777,'Hulpblad KAR-parser'!A:C,3,FALSE))</f>
        <v>Tanker</v>
      </c>
      <c r="P5777" s="136" t="str">
        <f>IF(CONCATENATE(C5777,D5777)="","",VLOOKUP(CONCATENATE(C5777,D5777),Karakteristieken!AQ:AQ,1,FALSE))</f>
        <v>Soort vaartuigTanker</v>
      </c>
    </row>
    <row r="5778" spans="1:16" x14ac:dyDescent="0.25">
      <c r="A5778" s="59"/>
      <c r="B5778" s="59"/>
      <c r="C5778" s="59"/>
      <c r="D5778" s="59"/>
      <c r="E5778" s="60" t="s">
        <v>8393</v>
      </c>
      <c r="F5778" s="60"/>
      <c r="G5778" s="60" t="s">
        <v>6626</v>
      </c>
      <c r="H5778" s="60"/>
      <c r="I5778" s="59">
        <f t="shared" si="94"/>
        <v>15</v>
      </c>
      <c r="J5778" s="59" t="s">
        <v>1561</v>
      </c>
      <c r="K5778" s="61"/>
      <c r="L5778" s="62" t="s">
        <v>6738</v>
      </c>
      <c r="M5778" s="62" t="s">
        <v>6626</v>
      </c>
      <c r="N5778" s="72" t="str">
        <f>VLOOKUP(M5778,'Hulpblad KAR-parser'!A:C,2,FALSE)</f>
        <v>Soort vaartuig</v>
      </c>
      <c r="O5778" s="72" t="str">
        <f>IF(VLOOKUP(M5778,'Hulpblad KAR-parser'!A:C,3,FALSE)="","",VLOOKUP(M5778,'Hulpblad KAR-parser'!A:C,3,FALSE))</f>
        <v>Tanker</v>
      </c>
      <c r="P5778" s="136" t="str">
        <f>IF(CONCATENATE(C5778,D5778)="","",VLOOKUP(CONCATENATE(C5778,D5778),Karakteristieken!AQ:AQ,1,FALSE))</f>
        <v/>
      </c>
    </row>
    <row r="5779" spans="1:16" x14ac:dyDescent="0.25">
      <c r="A5779" s="59">
        <v>200111240</v>
      </c>
      <c r="B5779" s="59">
        <v>200059299</v>
      </c>
      <c r="C5779" s="59" t="s">
        <v>5613</v>
      </c>
      <c r="D5779" s="59" t="s">
        <v>5660</v>
      </c>
      <c r="E5779" s="60" t="s">
        <v>6676</v>
      </c>
      <c r="F5779" s="60"/>
      <c r="G5779" s="60"/>
      <c r="H5779" s="60"/>
      <c r="I5779" s="59">
        <f t="shared" si="94"/>
        <v>14</v>
      </c>
      <c r="J5779" s="59" t="s">
        <v>1613</v>
      </c>
      <c r="K5779" s="61"/>
      <c r="L5779" s="62" t="s">
        <v>6738</v>
      </c>
      <c r="M5779" s="62" t="s">
        <v>6676</v>
      </c>
      <c r="N5779" s="72" t="str">
        <f>VLOOKUP(M5779,'Hulpblad KAR-parser'!A:C,2,FALSE)</f>
        <v>Soort voertuig</v>
      </c>
      <c r="O5779" s="72" t="str">
        <f>IF(VLOOKUP(M5779,'Hulpblad KAR-parser'!A:C,3,FALSE)="","",VLOOKUP(M5779,'Hulpblad KAR-parser'!A:C,3,FALSE))</f>
        <v>Taxi</v>
      </c>
      <c r="P5779" s="136" t="str">
        <f>IF(CONCATENATE(C5779,D5779)="","",VLOOKUP(CONCATENATE(C5779,D5779),Karakteristieken!AQ:AQ,1,FALSE))</f>
        <v>Soort voertuigTaxi</v>
      </c>
    </row>
    <row r="5780" spans="1:16" x14ac:dyDescent="0.25">
      <c r="A5780" s="59"/>
      <c r="B5780" s="59"/>
      <c r="C5780" s="59"/>
      <c r="D5780" s="59"/>
      <c r="E5780" s="60" t="s">
        <v>8462</v>
      </c>
      <c r="F5780" s="60"/>
      <c r="G5780" s="60" t="s">
        <v>6676</v>
      </c>
      <c r="H5780" s="60"/>
      <c r="I5780" s="59">
        <f t="shared" si="94"/>
        <v>8</v>
      </c>
      <c r="J5780" s="59" t="s">
        <v>1561</v>
      </c>
      <c r="K5780" s="61"/>
      <c r="L5780" s="62" t="s">
        <v>6738</v>
      </c>
      <c r="M5780" s="62" t="s">
        <v>6676</v>
      </c>
      <c r="N5780" s="72" t="str">
        <f>VLOOKUP(M5780,'Hulpblad KAR-parser'!A:C,2,FALSE)</f>
        <v>Soort voertuig</v>
      </c>
      <c r="O5780" s="72" t="str">
        <f>IF(VLOOKUP(M5780,'Hulpblad KAR-parser'!A:C,3,FALSE)="","",VLOOKUP(M5780,'Hulpblad KAR-parser'!A:C,3,FALSE))</f>
        <v>Taxi</v>
      </c>
      <c r="P5780" s="136" t="str">
        <f>IF(CONCATENATE(C5780,D5780)="","",VLOOKUP(CONCATENATE(C5780,D5780),Karakteristieken!AQ:AQ,1,FALSE))</f>
        <v/>
      </c>
    </row>
    <row r="5781" spans="1:16" x14ac:dyDescent="0.25">
      <c r="A5781" s="59">
        <v>200111241</v>
      </c>
      <c r="B5781" s="59">
        <v>200099553</v>
      </c>
      <c r="C5781" s="59" t="s">
        <v>5923</v>
      </c>
      <c r="D5781" s="59"/>
      <c r="E5781" s="60" t="s">
        <v>5925</v>
      </c>
      <c r="F5781" s="60"/>
      <c r="G5781" s="60"/>
      <c r="H5781" s="60"/>
      <c r="I5781" s="59">
        <f t="shared" si="94"/>
        <v>14</v>
      </c>
      <c r="J5781" s="59" t="s">
        <v>1613</v>
      </c>
      <c r="K5781" s="61"/>
      <c r="L5781" s="62" t="s">
        <v>6737</v>
      </c>
      <c r="M5781" s="62" t="s">
        <v>5925</v>
      </c>
      <c r="N5781" s="72" t="str">
        <f>VLOOKUP(M5781,'Hulpblad KAR-parser'!A:C,2,FALSE)</f>
        <v>Tijd 1e alarm</v>
      </c>
      <c r="O5781" s="72" t="str">
        <f>IF(VLOOKUP(M5781,'Hulpblad KAR-parser'!A:C,3,FALSE)="","",VLOOKUP(M5781,'Hulpblad KAR-parser'!A:C,3,FALSE))</f>
        <v/>
      </c>
      <c r="P5781" s="136" t="str">
        <f>IF(CONCATENATE(C5781,D5781)="","",VLOOKUP(CONCATENATE(C5781,D5781),Karakteristieken!AQ:AQ,1,FALSE))</f>
        <v>Tijd 1e alarm</v>
      </c>
    </row>
    <row r="5782" spans="1:16" x14ac:dyDescent="0.25">
      <c r="A5782" s="59"/>
      <c r="B5782" s="59"/>
      <c r="C5782" s="59"/>
      <c r="D5782" s="59"/>
      <c r="E5782" s="60" t="s">
        <v>11528</v>
      </c>
      <c r="F5782" s="60"/>
      <c r="G5782" s="60" t="s">
        <v>5925</v>
      </c>
      <c r="H5782" s="60"/>
      <c r="I5782" s="59">
        <f t="shared" si="94"/>
        <v>7</v>
      </c>
      <c r="J5782" s="59" t="s">
        <v>1561</v>
      </c>
      <c r="K5782" s="61"/>
      <c r="L5782" s="62" t="s">
        <v>6737</v>
      </c>
      <c r="M5782" s="62" t="s">
        <v>5925</v>
      </c>
      <c r="N5782" s="72" t="str">
        <f>VLOOKUP(M5782,'Hulpblad KAR-parser'!A:C,2,FALSE)</f>
        <v>Tijd 1e alarm</v>
      </c>
      <c r="O5782" s="72" t="str">
        <f>IF(VLOOKUP(M5782,'Hulpblad KAR-parser'!A:C,3,FALSE)="","",VLOOKUP(M5782,'Hulpblad KAR-parser'!A:C,3,FALSE))</f>
        <v/>
      </c>
      <c r="P5782" s="136" t="str">
        <f>IF(CONCATENATE(C5782,D5782)="","",VLOOKUP(CONCATENATE(C5782,D5782),Karakteristieken!AQ:AQ,1,FALSE))</f>
        <v/>
      </c>
    </row>
    <row r="5783" spans="1:16" x14ac:dyDescent="0.25">
      <c r="A5783" s="67">
        <v>200111242</v>
      </c>
      <c r="B5783" s="67">
        <v>200099554</v>
      </c>
      <c r="C5783" s="67" t="s">
        <v>5926</v>
      </c>
      <c r="D5783" s="67"/>
      <c r="E5783" s="68" t="s">
        <v>6717</v>
      </c>
      <c r="F5783" s="68"/>
      <c r="G5783" s="68"/>
      <c r="H5783" s="68"/>
      <c r="I5783" s="67">
        <f t="shared" si="94"/>
        <v>14</v>
      </c>
      <c r="J5783" s="67" t="s">
        <v>1613</v>
      </c>
      <c r="K5783" s="91" t="s">
        <v>12550</v>
      </c>
      <c r="L5783" s="62" t="s">
        <v>6737</v>
      </c>
      <c r="M5783" s="62" t="s">
        <v>6717</v>
      </c>
      <c r="N5783" s="72" t="e">
        <f>VLOOKUP(M5783,'Hulpblad KAR-parser'!A:C,2,FALSE)</f>
        <v>#N/A</v>
      </c>
      <c r="O5783" s="72" t="e">
        <f>IF(VLOOKUP(M5783,'Hulpblad KAR-parser'!A:C,3,FALSE)="","",VLOOKUP(M5783,'Hulpblad KAR-parser'!A:C,3,FALSE))</f>
        <v>#N/A</v>
      </c>
      <c r="P5783" s="136" t="e">
        <f>IF(CONCATENATE(C5783,D5783)="","",VLOOKUP(CONCATENATE(C5783,D5783),Karakteristieken!AQ:AQ,1,FALSE))</f>
        <v>#N/A</v>
      </c>
    </row>
    <row r="5784" spans="1:16" x14ac:dyDescent="0.25">
      <c r="A5784" s="67"/>
      <c r="B5784" s="67"/>
      <c r="C5784" s="67"/>
      <c r="D5784" s="67"/>
      <c r="E5784" s="68" t="s">
        <v>11532</v>
      </c>
      <c r="F5784" s="68"/>
      <c r="G5784" s="68" t="s">
        <v>6717</v>
      </c>
      <c r="H5784" s="68"/>
      <c r="I5784" s="67">
        <f t="shared" si="94"/>
        <v>4</v>
      </c>
      <c r="J5784" s="67" t="s">
        <v>1561</v>
      </c>
      <c r="K5784" s="91" t="s">
        <v>12550</v>
      </c>
      <c r="L5784" s="62" t="s">
        <v>6737</v>
      </c>
      <c r="M5784" s="62" t="s">
        <v>6717</v>
      </c>
      <c r="N5784" s="72" t="e">
        <f>VLOOKUP(M5784,'Hulpblad KAR-parser'!A:C,2,FALSE)</f>
        <v>#N/A</v>
      </c>
      <c r="O5784" s="72" t="e">
        <f>IF(VLOOKUP(M5784,'Hulpblad KAR-parser'!A:C,3,FALSE)="","",VLOOKUP(M5784,'Hulpblad KAR-parser'!A:C,3,FALSE))</f>
        <v>#N/A</v>
      </c>
      <c r="P5784" s="136" t="str">
        <f>IF(CONCATENATE(C5784,D5784)="","",VLOOKUP(CONCATENATE(C5784,D5784),Karakteristieken!AQ:AQ,1,FALSE))</f>
        <v/>
      </c>
    </row>
    <row r="5785" spans="1:16" x14ac:dyDescent="0.25">
      <c r="A5785" s="59">
        <v>200111243</v>
      </c>
      <c r="B5785" s="59">
        <v>200099555</v>
      </c>
      <c r="C5785" s="59" t="s">
        <v>5926</v>
      </c>
      <c r="D5785" s="59" t="s">
        <v>5927</v>
      </c>
      <c r="E5785" s="60" t="s">
        <v>5930</v>
      </c>
      <c r="F5785" s="60"/>
      <c r="G5785" s="60"/>
      <c r="H5785" s="60"/>
      <c r="I5785" s="59">
        <f t="shared" si="94"/>
        <v>19</v>
      </c>
      <c r="J5785" s="59" t="s">
        <v>1613</v>
      </c>
      <c r="K5785" s="61"/>
      <c r="L5785" s="62" t="s">
        <v>6737</v>
      </c>
      <c r="M5785" s="62" t="s">
        <v>5930</v>
      </c>
      <c r="N5785" s="72" t="str">
        <f>VLOOKUP(M5785,'Hulpblad KAR-parser'!A:C,2,FALSE)</f>
        <v>Toestand dier</v>
      </c>
      <c r="O5785" s="72" t="str">
        <f>IF(VLOOKUP(M5785,'Hulpblad KAR-parser'!A:C,3,FALSE)="","",VLOOKUP(M5785,'Hulpblad KAR-parser'!A:C,3,FALSE))</f>
        <v>Dood</v>
      </c>
      <c r="P5785" s="136" t="str">
        <f>IF(CONCATENATE(C5785,D5785)="","",VLOOKUP(CONCATENATE(C5785,D5785),Karakteristieken!AQ:AQ,1,FALSE))</f>
        <v>Toestand dierDood</v>
      </c>
    </row>
    <row r="5786" spans="1:16" x14ac:dyDescent="0.25">
      <c r="A5786" s="59"/>
      <c r="B5786" s="59"/>
      <c r="C5786" s="59"/>
      <c r="D5786" s="59"/>
      <c r="E5786" s="60" t="s">
        <v>11529</v>
      </c>
      <c r="F5786" s="60"/>
      <c r="G5786" s="60" t="s">
        <v>5930</v>
      </c>
      <c r="H5786" s="60"/>
      <c r="I5786" s="59">
        <f t="shared" si="94"/>
        <v>6</v>
      </c>
      <c r="J5786" s="59" t="s">
        <v>1561</v>
      </c>
      <c r="K5786" s="61"/>
      <c r="L5786" s="62" t="s">
        <v>6737</v>
      </c>
      <c r="M5786" s="62" t="s">
        <v>5930</v>
      </c>
      <c r="N5786" s="72" t="str">
        <f>VLOOKUP(M5786,'Hulpblad KAR-parser'!A:C,2,FALSE)</f>
        <v>Toestand dier</v>
      </c>
      <c r="O5786" s="72" t="str">
        <f>IF(VLOOKUP(M5786,'Hulpblad KAR-parser'!A:C,3,FALSE)="","",VLOOKUP(M5786,'Hulpblad KAR-parser'!A:C,3,FALSE))</f>
        <v>Dood</v>
      </c>
      <c r="P5786" s="136" t="str">
        <f>IF(CONCATENATE(C5786,D5786)="","",VLOOKUP(CONCATENATE(C5786,D5786),Karakteristieken!AQ:AQ,1,FALSE))</f>
        <v/>
      </c>
    </row>
    <row r="5787" spans="1:16" x14ac:dyDescent="0.25">
      <c r="A5787" s="59">
        <v>200111244</v>
      </c>
      <c r="B5787" s="59">
        <v>200099556</v>
      </c>
      <c r="C5787" s="59" t="s">
        <v>5926</v>
      </c>
      <c r="D5787" s="59" t="s">
        <v>5931</v>
      </c>
      <c r="E5787" s="60" t="s">
        <v>5933</v>
      </c>
      <c r="F5787" s="60"/>
      <c r="G5787" s="60"/>
      <c r="H5787" s="60"/>
      <c r="I5787" s="59">
        <f t="shared" si="94"/>
        <v>21</v>
      </c>
      <c r="J5787" s="59" t="s">
        <v>1613</v>
      </c>
      <c r="K5787" s="61"/>
      <c r="L5787" s="62" t="s">
        <v>6737</v>
      </c>
      <c r="M5787" s="62" t="s">
        <v>5933</v>
      </c>
      <c r="N5787" s="72" t="str">
        <f>VLOOKUP(M5787,'Hulpblad KAR-parser'!A:C,2,FALSE)</f>
        <v>Toestand dier</v>
      </c>
      <c r="O5787" s="72" t="str">
        <f>IF(VLOOKUP(M5787,'Hulpblad KAR-parser'!A:C,3,FALSE)="","",VLOOKUP(M5787,'Hulpblad KAR-parser'!A:C,3,FALSE))</f>
        <v>Gewond</v>
      </c>
      <c r="P5787" s="136" t="str">
        <f>IF(CONCATENATE(C5787,D5787)="","",VLOOKUP(CONCATENATE(C5787,D5787),Karakteristieken!AQ:AQ,1,FALSE))</f>
        <v>Toestand dierGewond</v>
      </c>
    </row>
    <row r="5788" spans="1:16" x14ac:dyDescent="0.25">
      <c r="A5788" s="59"/>
      <c r="B5788" s="59"/>
      <c r="C5788" s="59"/>
      <c r="D5788" s="59"/>
      <c r="E5788" s="60" t="s">
        <v>11530</v>
      </c>
      <c r="F5788" s="60"/>
      <c r="G5788" s="60" t="s">
        <v>5933</v>
      </c>
      <c r="H5788" s="60"/>
      <c r="I5788" s="59">
        <f t="shared" si="94"/>
        <v>6</v>
      </c>
      <c r="J5788" s="59" t="s">
        <v>1561</v>
      </c>
      <c r="K5788" s="61"/>
      <c r="L5788" s="62" t="s">
        <v>6737</v>
      </c>
      <c r="M5788" s="62" t="s">
        <v>5933</v>
      </c>
      <c r="N5788" s="72" t="str">
        <f>VLOOKUP(M5788,'Hulpblad KAR-parser'!A:C,2,FALSE)</f>
        <v>Toestand dier</v>
      </c>
      <c r="O5788" s="72" t="str">
        <f>IF(VLOOKUP(M5788,'Hulpblad KAR-parser'!A:C,3,FALSE)="","",VLOOKUP(M5788,'Hulpblad KAR-parser'!A:C,3,FALSE))</f>
        <v>Gewond</v>
      </c>
      <c r="P5788" s="136" t="str">
        <f>IF(CONCATENATE(C5788,D5788)="","",VLOOKUP(CONCATENATE(C5788,D5788),Karakteristieken!AQ:AQ,1,FALSE))</f>
        <v/>
      </c>
    </row>
    <row r="5789" spans="1:16" x14ac:dyDescent="0.25">
      <c r="A5789" s="59">
        <v>200111245</v>
      </c>
      <c r="B5789" s="59">
        <v>200099557</v>
      </c>
      <c r="C5789" s="59" t="s">
        <v>5926</v>
      </c>
      <c r="D5789" s="59" t="s">
        <v>5934</v>
      </c>
      <c r="E5789" s="60" t="s">
        <v>5936</v>
      </c>
      <c r="F5789" s="60"/>
      <c r="G5789" s="60"/>
      <c r="H5789" s="60"/>
      <c r="I5789" s="59">
        <f t="shared" si="94"/>
        <v>19</v>
      </c>
      <c r="J5789" s="59" t="s">
        <v>1613</v>
      </c>
      <c r="K5789" s="61"/>
      <c r="L5789" s="62" t="s">
        <v>6737</v>
      </c>
      <c r="M5789" s="62" t="s">
        <v>5936</v>
      </c>
      <c r="N5789" s="72" t="str">
        <f>VLOOKUP(M5789,'Hulpblad KAR-parser'!A:C,2,FALSE)</f>
        <v>Toestand dier</v>
      </c>
      <c r="O5789" s="72" t="str">
        <f>IF(VLOOKUP(M5789,'Hulpblad KAR-parser'!A:C,3,FALSE)="","",VLOOKUP(M5789,'Hulpblad KAR-parser'!A:C,3,FALSE))</f>
        <v>Ziek</v>
      </c>
      <c r="P5789" s="136" t="str">
        <f>IF(CONCATENATE(C5789,D5789)="","",VLOOKUP(CONCATENATE(C5789,D5789),Karakteristieken!AQ:AQ,1,FALSE))</f>
        <v>Toestand dierZiek</v>
      </c>
    </row>
    <row r="5790" spans="1:16" x14ac:dyDescent="0.25">
      <c r="A5790" s="59"/>
      <c r="B5790" s="59"/>
      <c r="C5790" s="59"/>
      <c r="D5790" s="59"/>
      <c r="E5790" s="60" t="s">
        <v>11531</v>
      </c>
      <c r="F5790" s="60"/>
      <c r="G5790" s="60" t="s">
        <v>5936</v>
      </c>
      <c r="H5790" s="60"/>
      <c r="I5790" s="59">
        <f t="shared" si="94"/>
        <v>6</v>
      </c>
      <c r="J5790" s="59" t="s">
        <v>1561</v>
      </c>
      <c r="K5790" s="61"/>
      <c r="L5790" s="62" t="s">
        <v>6737</v>
      </c>
      <c r="M5790" s="62" t="s">
        <v>5936</v>
      </c>
      <c r="N5790" s="72" t="str">
        <f>VLOOKUP(M5790,'Hulpblad KAR-parser'!A:C,2,FALSE)</f>
        <v>Toestand dier</v>
      </c>
      <c r="O5790" s="72" t="str">
        <f>IF(VLOOKUP(M5790,'Hulpblad KAR-parser'!A:C,3,FALSE)="","",VLOOKUP(M5790,'Hulpblad KAR-parser'!A:C,3,FALSE))</f>
        <v>Ziek</v>
      </c>
      <c r="P5790" s="136" t="str">
        <f>IF(CONCATENATE(C5790,D5790)="","",VLOOKUP(CONCATENATE(C5790,D5790),Karakteristieken!AQ:AQ,1,FALSE))</f>
        <v/>
      </c>
    </row>
    <row r="5791" spans="1:16" x14ac:dyDescent="0.25">
      <c r="A5791" s="59">
        <v>200114981</v>
      </c>
      <c r="B5791" s="59">
        <v>200059260</v>
      </c>
      <c r="C5791" s="59" t="s">
        <v>4360</v>
      </c>
      <c r="D5791" s="59" t="s">
        <v>4361</v>
      </c>
      <c r="E5791" s="60" t="s">
        <v>6438</v>
      </c>
      <c r="F5791" s="60"/>
      <c r="G5791" s="60"/>
      <c r="H5791" s="60"/>
      <c r="I5791" s="59">
        <f t="shared" si="94"/>
        <v>15</v>
      </c>
      <c r="J5791" s="59" t="s">
        <v>1613</v>
      </c>
      <c r="K5791" s="61"/>
      <c r="L5791" s="62" t="s">
        <v>6738</v>
      </c>
      <c r="M5791" s="62" t="s">
        <v>6438</v>
      </c>
      <c r="N5791" s="72" t="str">
        <f>VLOOKUP(M5791,'Hulpblad KAR-parser'!A:C,2,FALSE)</f>
        <v>Soort Aanr spoor</v>
      </c>
      <c r="O5791" s="72" t="str">
        <f>IF(VLOOKUP(M5791,'Hulpblad KAR-parser'!A:C,3,FALSE)="","",VLOOKUP(M5791,'Hulpblad KAR-parser'!A:C,3,FALSE))</f>
        <v>Ontsporing</v>
      </c>
      <c r="P5791" s="136" t="str">
        <f>IF(CONCATENATE(C5791,D5791)="","",VLOOKUP(CONCATENATE(C5791,D5791),Karakteristieken!AQ:AQ,1,FALSE))</f>
        <v>Soort Aanr spoorOntsporing</v>
      </c>
    </row>
    <row r="5792" spans="1:16" x14ac:dyDescent="0.25">
      <c r="A5792" s="59">
        <v>200111247</v>
      </c>
      <c r="B5792" s="59">
        <v>200059260</v>
      </c>
      <c r="C5792" s="59" t="s">
        <v>4360</v>
      </c>
      <c r="D5792" s="59" t="s">
        <v>4384</v>
      </c>
      <c r="E5792" s="60" t="s">
        <v>6438</v>
      </c>
      <c r="F5792" s="60"/>
      <c r="G5792" s="60"/>
      <c r="H5792" s="60"/>
      <c r="I5792" s="59">
        <f t="shared" si="94"/>
        <v>15</v>
      </c>
      <c r="J5792" s="59" t="s">
        <v>1613</v>
      </c>
      <c r="K5792" s="61"/>
      <c r="L5792" s="62" t="s">
        <v>6738</v>
      </c>
      <c r="M5792" s="62" t="s">
        <v>6438</v>
      </c>
      <c r="N5792" s="72" t="str">
        <f>VLOOKUP(M5792,'Hulpblad KAR-parser'!A:C,2,FALSE)</f>
        <v>Soort Aanr spoor</v>
      </c>
      <c r="O5792" s="72" t="str">
        <f>IF(VLOOKUP(M5792,'Hulpblad KAR-parser'!A:C,3,FALSE)="","",VLOOKUP(M5792,'Hulpblad KAR-parser'!A:C,3,FALSE))</f>
        <v>Ontsporing</v>
      </c>
      <c r="P5792" s="136" t="str">
        <f>IF(CONCATENATE(C5792,D5792)="","",VLOOKUP(CONCATENATE(C5792,D5792),Karakteristieken!AQ:AQ,1,FALSE))</f>
        <v>Soort Aanr spoorTram</v>
      </c>
    </row>
    <row r="5793" spans="1:16" x14ac:dyDescent="0.25">
      <c r="A5793" s="59"/>
      <c r="B5793" s="59"/>
      <c r="C5793" s="59"/>
      <c r="D5793" s="59"/>
      <c r="E5793" s="60" t="s">
        <v>8288</v>
      </c>
      <c r="F5793" s="60"/>
      <c r="G5793" s="60" t="s">
        <v>6438</v>
      </c>
      <c r="H5793" s="60"/>
      <c r="I5793" s="59">
        <f t="shared" si="94"/>
        <v>15</v>
      </c>
      <c r="J5793" s="59" t="s">
        <v>1561</v>
      </c>
      <c r="K5793" s="61"/>
      <c r="L5793" s="62" t="s">
        <v>6738</v>
      </c>
      <c r="M5793" s="62" t="s">
        <v>6438</v>
      </c>
      <c r="N5793" s="72" t="str">
        <f>VLOOKUP(M5793,'Hulpblad KAR-parser'!A:C,2,FALSE)</f>
        <v>Soort Aanr spoor</v>
      </c>
      <c r="O5793" s="72" t="str">
        <f>IF(VLOOKUP(M5793,'Hulpblad KAR-parser'!A:C,3,FALSE)="","",VLOOKUP(M5793,'Hulpblad KAR-parser'!A:C,3,FALSE))</f>
        <v>Ontsporing</v>
      </c>
      <c r="P5793" s="136" t="str">
        <f>IF(CONCATENATE(C5793,D5793)="","",VLOOKUP(CONCATENATE(C5793,D5793),Karakteristieken!AQ:AQ,1,FALSE))</f>
        <v/>
      </c>
    </row>
    <row r="5794" spans="1:16" x14ac:dyDescent="0.25">
      <c r="A5794" s="59">
        <v>200011741</v>
      </c>
      <c r="B5794" s="59">
        <v>200011740</v>
      </c>
      <c r="C5794" s="59" t="s">
        <v>5937</v>
      </c>
      <c r="D5794" s="65" t="s">
        <v>1613</v>
      </c>
      <c r="E5794" s="60" t="s">
        <v>6718</v>
      </c>
      <c r="F5794" s="60"/>
      <c r="G5794" s="60"/>
      <c r="H5794" s="60"/>
      <c r="I5794" s="59">
        <f t="shared" si="94"/>
        <v>17</v>
      </c>
      <c r="J5794" s="59" t="s">
        <v>1613</v>
      </c>
      <c r="K5794" s="61" t="s">
        <v>12187</v>
      </c>
      <c r="L5794" s="62" t="s">
        <v>6737</v>
      </c>
      <c r="M5794" s="62" t="s">
        <v>6718</v>
      </c>
      <c r="N5794" s="72" t="str">
        <f>VLOOKUP(M5794,'Hulpblad KAR-parser'!A:C,2,FALSE)</f>
        <v>Transportleiding</v>
      </c>
      <c r="O5794" s="72" t="str">
        <f>IF(VLOOKUP(M5794,'Hulpblad KAR-parser'!A:C,3,FALSE)="","",VLOOKUP(M5794,'Hulpblad KAR-parser'!A:C,3,FALSE))</f>
        <v/>
      </c>
      <c r="P5794" s="136" t="str">
        <f>IF(CONCATENATE(C5794,D5794)="","",VLOOKUP(CONCATENATE(C5794,D5794),Karakteristieken!AQ:AQ,1,FALSE))</f>
        <v>TransportleidingJa</v>
      </c>
    </row>
    <row r="5795" spans="1:16" x14ac:dyDescent="0.25">
      <c r="A5795" s="59"/>
      <c r="B5795" s="59"/>
      <c r="C5795" s="59"/>
      <c r="D5795" s="59"/>
      <c r="E5795" s="60" t="s">
        <v>11533</v>
      </c>
      <c r="F5795" s="60"/>
      <c r="G5795" s="60" t="s">
        <v>6718</v>
      </c>
      <c r="H5795" s="60"/>
      <c r="I5795" s="59">
        <f t="shared" si="94"/>
        <v>5</v>
      </c>
      <c r="J5795" s="59" t="s">
        <v>1561</v>
      </c>
      <c r="K5795" s="61"/>
      <c r="L5795" s="62" t="s">
        <v>6737</v>
      </c>
      <c r="M5795" s="62" t="s">
        <v>6718</v>
      </c>
      <c r="N5795" s="72" t="str">
        <f>VLOOKUP(M5795,'Hulpblad KAR-parser'!A:C,2,FALSE)</f>
        <v>Transportleiding</v>
      </c>
      <c r="O5795" s="72" t="str">
        <f>IF(VLOOKUP(M5795,'Hulpblad KAR-parser'!A:C,3,FALSE)="","",VLOOKUP(M5795,'Hulpblad KAR-parser'!A:C,3,FALSE))</f>
        <v/>
      </c>
      <c r="P5795" s="136" t="str">
        <f>IF(CONCATENATE(C5795,D5795)="","",VLOOKUP(CONCATENATE(C5795,D5795),Karakteristieken!AQ:AQ,1,FALSE))</f>
        <v/>
      </c>
    </row>
    <row r="5796" spans="1:16" x14ac:dyDescent="0.25">
      <c r="A5796" s="59"/>
      <c r="B5796" s="59"/>
      <c r="C5796" s="59"/>
      <c r="D5796" s="59"/>
      <c r="E5796" s="60" t="s">
        <v>11534</v>
      </c>
      <c r="F5796" s="60"/>
      <c r="G5796" s="60" t="s">
        <v>6718</v>
      </c>
      <c r="H5796" s="60"/>
      <c r="I5796" s="59">
        <f t="shared" si="94"/>
        <v>6</v>
      </c>
      <c r="J5796" s="59" t="s">
        <v>1561</v>
      </c>
      <c r="K5796" s="61"/>
      <c r="L5796" s="62" t="s">
        <v>6737</v>
      </c>
      <c r="M5796" s="62" t="s">
        <v>6718</v>
      </c>
      <c r="N5796" s="72" t="str">
        <f>VLOOKUP(M5796,'Hulpblad KAR-parser'!A:C,2,FALSE)</f>
        <v>Transportleiding</v>
      </c>
      <c r="O5796" s="72" t="str">
        <f>IF(VLOOKUP(M5796,'Hulpblad KAR-parser'!A:C,3,FALSE)="","",VLOOKUP(M5796,'Hulpblad KAR-parser'!A:C,3,FALSE))</f>
        <v/>
      </c>
      <c r="P5796" s="136" t="str">
        <f>IF(CONCATENATE(C5796,D5796)="","",VLOOKUP(CONCATENATE(C5796,D5796),Karakteristieken!AQ:AQ,1,FALSE))</f>
        <v/>
      </c>
    </row>
    <row r="5797" spans="1:16" x14ac:dyDescent="0.25">
      <c r="A5797" s="59">
        <v>200111248</v>
      </c>
      <c r="B5797" s="59">
        <v>200099558</v>
      </c>
      <c r="C5797" s="59" t="s">
        <v>5937</v>
      </c>
      <c r="D5797" s="59" t="s">
        <v>1613</v>
      </c>
      <c r="E5797" s="60" t="s">
        <v>5941</v>
      </c>
      <c r="F5797" s="60"/>
      <c r="G5797" s="60"/>
      <c r="H5797" s="60"/>
      <c r="I5797" s="59">
        <f t="shared" si="94"/>
        <v>20</v>
      </c>
      <c r="J5797" s="59" t="s">
        <v>1613</v>
      </c>
      <c r="K5797" s="61"/>
      <c r="L5797" s="62" t="s">
        <v>6737</v>
      </c>
      <c r="M5797" s="62" t="s">
        <v>5941</v>
      </c>
      <c r="N5797" s="72" t="str">
        <f>VLOOKUP(M5797,'Hulpblad KAR-parser'!A:C,2,FALSE)</f>
        <v>Transportleiding</v>
      </c>
      <c r="O5797" s="72" t="str">
        <f>IF(VLOOKUP(M5797,'Hulpblad KAR-parser'!A:C,3,FALSE)="","",VLOOKUP(M5797,'Hulpblad KAR-parser'!A:C,3,FALSE))</f>
        <v>Ja</v>
      </c>
      <c r="P5797" s="136" t="str">
        <f>IF(CONCATENATE(C5797,D5797)="","",VLOOKUP(CONCATENATE(C5797,D5797),Karakteristieken!AQ:AQ,1,FALSE))</f>
        <v>TransportleidingJa</v>
      </c>
    </row>
    <row r="5798" spans="1:16" x14ac:dyDescent="0.25">
      <c r="A5798" s="59">
        <v>200111249</v>
      </c>
      <c r="B5798" s="59">
        <v>200099559</v>
      </c>
      <c r="C5798" s="59" t="s">
        <v>5937</v>
      </c>
      <c r="D5798" s="59" t="s">
        <v>1561</v>
      </c>
      <c r="E5798" s="60" t="s">
        <v>5943</v>
      </c>
      <c r="F5798" s="60"/>
      <c r="G5798" s="60"/>
      <c r="H5798" s="60"/>
      <c r="I5798" s="59">
        <f t="shared" si="94"/>
        <v>21</v>
      </c>
      <c r="J5798" s="59" t="s">
        <v>1613</v>
      </c>
      <c r="K5798" s="61"/>
      <c r="L5798" s="62" t="s">
        <v>6737</v>
      </c>
      <c r="M5798" s="62" t="s">
        <v>5943</v>
      </c>
      <c r="N5798" s="72" t="str">
        <f>VLOOKUP(M5798,'Hulpblad KAR-parser'!A:C,2,FALSE)</f>
        <v>Transportleiding</v>
      </c>
      <c r="O5798" s="72" t="str">
        <f>IF(VLOOKUP(M5798,'Hulpblad KAR-parser'!A:C,3,FALSE)="","",VLOOKUP(M5798,'Hulpblad KAR-parser'!A:C,3,FALSE))</f>
        <v>Nee</v>
      </c>
      <c r="P5798" s="136" t="str">
        <f>IF(CONCATENATE(C5798,D5798)="","",VLOOKUP(CONCATENATE(C5798,D5798),Karakteristieken!AQ:AQ,1,FALSE))</f>
        <v>TransportleidingNee</v>
      </c>
    </row>
    <row r="5799" spans="1:16" x14ac:dyDescent="0.25">
      <c r="A5799" s="59">
        <v>200111250</v>
      </c>
      <c r="B5799" s="59">
        <v>200059263</v>
      </c>
      <c r="C5799" s="59" t="s">
        <v>4360</v>
      </c>
      <c r="D5799" s="59" t="s">
        <v>4361</v>
      </c>
      <c r="E5799" s="60" t="s">
        <v>6439</v>
      </c>
      <c r="F5799" s="60"/>
      <c r="G5799" s="60"/>
      <c r="H5799" s="60"/>
      <c r="I5799" s="59">
        <f t="shared" si="94"/>
        <v>16</v>
      </c>
      <c r="J5799" s="59" t="s">
        <v>1613</v>
      </c>
      <c r="K5799" s="61"/>
      <c r="L5799" s="62" t="s">
        <v>6738</v>
      </c>
      <c r="M5799" s="62" t="s">
        <v>6439</v>
      </c>
      <c r="N5799" s="72" t="str">
        <f>VLOOKUP(M5799,'Hulpblad KAR-parser'!A:C,2,FALSE)</f>
        <v>Soort Aanr spoor</v>
      </c>
      <c r="O5799" s="72" t="str">
        <f>IF(VLOOKUP(M5799,'Hulpblad KAR-parser'!A:C,3,FALSE)="","",VLOOKUP(M5799,'Hulpblad KAR-parser'!A:C,3,FALSE))</f>
        <v>Ontsporing</v>
      </c>
      <c r="P5799" s="136" t="str">
        <f>IF(CONCATENATE(C5799,D5799)="","",VLOOKUP(CONCATENATE(C5799,D5799),Karakteristieken!AQ:AQ,1,FALSE))</f>
        <v>Soort Aanr spoorOntsporing</v>
      </c>
    </row>
    <row r="5800" spans="1:16" x14ac:dyDescent="0.25">
      <c r="A5800" s="59"/>
      <c r="B5800" s="59"/>
      <c r="C5800" s="59"/>
      <c r="D5800" s="59"/>
      <c r="E5800" s="60" t="s">
        <v>8295</v>
      </c>
      <c r="F5800" s="60"/>
      <c r="G5800" s="60" t="s">
        <v>6439</v>
      </c>
      <c r="H5800" s="60"/>
      <c r="I5800" s="59">
        <f t="shared" si="94"/>
        <v>16</v>
      </c>
      <c r="J5800" s="59" t="s">
        <v>1561</v>
      </c>
      <c r="K5800" s="61"/>
      <c r="L5800" s="62" t="s">
        <v>6738</v>
      </c>
      <c r="M5800" s="62" t="s">
        <v>6439</v>
      </c>
      <c r="N5800" s="72" t="str">
        <f>VLOOKUP(M5800,'Hulpblad KAR-parser'!A:C,2,FALSE)</f>
        <v>Soort Aanr spoor</v>
      </c>
      <c r="O5800" s="72" t="str">
        <f>IF(VLOOKUP(M5800,'Hulpblad KAR-parser'!A:C,3,FALSE)="","",VLOOKUP(M5800,'Hulpblad KAR-parser'!A:C,3,FALSE))</f>
        <v>Ontsporing</v>
      </c>
      <c r="P5800" s="136" t="str">
        <f>IF(CONCATENATE(C5800,D5800)="","",VLOOKUP(CONCATENATE(C5800,D5800),Karakteristieken!AQ:AQ,1,FALSE))</f>
        <v/>
      </c>
    </row>
    <row r="5801" spans="1:16" x14ac:dyDescent="0.25">
      <c r="A5801" s="59">
        <v>200111251</v>
      </c>
      <c r="B5801" s="59">
        <v>200099560</v>
      </c>
      <c r="C5801" s="59" t="s">
        <v>5944</v>
      </c>
      <c r="D5801" s="59" t="s">
        <v>1613</v>
      </c>
      <c r="E5801" s="60" t="s">
        <v>5947</v>
      </c>
      <c r="F5801" s="60"/>
      <c r="G5801" s="60"/>
      <c r="H5801" s="60"/>
      <c r="I5801" s="59">
        <f t="shared" si="94"/>
        <v>18</v>
      </c>
      <c r="J5801" s="59" t="s">
        <v>1613</v>
      </c>
      <c r="K5801" s="61"/>
      <c r="L5801" s="62" t="s">
        <v>6737</v>
      </c>
      <c r="M5801" s="62" t="s">
        <v>5947</v>
      </c>
      <c r="N5801" s="72" t="str">
        <f>VLOOKUP(M5801,'Hulpblad KAR-parser'!A:C,2,FALSE)</f>
        <v>Uitgaan/horeca</v>
      </c>
      <c r="O5801" s="72" t="str">
        <f>IF(VLOOKUP(M5801,'Hulpblad KAR-parser'!A:C,3,FALSE)="","",VLOOKUP(M5801,'Hulpblad KAR-parser'!A:C,3,FALSE))</f>
        <v>Ja</v>
      </c>
      <c r="P5801" s="136" t="str">
        <f>IF(CONCATENATE(C5801,D5801)="","",VLOOKUP(CONCATENATE(C5801,D5801),Karakteristieken!AQ:AQ,1,FALSE))</f>
        <v>Uitgaan/horecaJa</v>
      </c>
    </row>
    <row r="5802" spans="1:16" x14ac:dyDescent="0.25">
      <c r="A5802" s="59">
        <v>200111252</v>
      </c>
      <c r="B5802" s="59">
        <v>200099561</v>
      </c>
      <c r="C5802" s="59" t="s">
        <v>5944</v>
      </c>
      <c r="D5802" s="59" t="s">
        <v>1561</v>
      </c>
      <c r="E5802" s="60" t="s">
        <v>5949</v>
      </c>
      <c r="F5802" s="60"/>
      <c r="G5802" s="60"/>
      <c r="H5802" s="60"/>
      <c r="I5802" s="59">
        <f t="shared" si="94"/>
        <v>19</v>
      </c>
      <c r="J5802" s="59" t="s">
        <v>1613</v>
      </c>
      <c r="K5802" s="61"/>
      <c r="L5802" s="62" t="s">
        <v>6737</v>
      </c>
      <c r="M5802" s="62" t="s">
        <v>5949</v>
      </c>
      <c r="N5802" s="72" t="str">
        <f>VLOOKUP(M5802,'Hulpblad KAR-parser'!A:C,2,FALSE)</f>
        <v>Uitgaan/horeca</v>
      </c>
      <c r="O5802" s="72" t="str">
        <f>IF(VLOOKUP(M5802,'Hulpblad KAR-parser'!A:C,3,FALSE)="","",VLOOKUP(M5802,'Hulpblad KAR-parser'!A:C,3,FALSE))</f>
        <v>Nee</v>
      </c>
      <c r="P5802" s="136" t="str">
        <f>IF(CONCATENATE(C5802,D5802)="","",VLOOKUP(CONCATENATE(C5802,D5802),Karakteristieken!AQ:AQ,1,FALSE))</f>
        <v>Uitgaan/horecaNee</v>
      </c>
    </row>
    <row r="5803" spans="1:16" x14ac:dyDescent="0.25">
      <c r="A5803" s="59">
        <v>200111253</v>
      </c>
      <c r="B5803" s="59">
        <v>200099562</v>
      </c>
      <c r="C5803" s="59" t="s">
        <v>5944</v>
      </c>
      <c r="D5803" s="65" t="s">
        <v>1613</v>
      </c>
      <c r="E5803" s="60" t="s">
        <v>6720</v>
      </c>
      <c r="F5803" s="60"/>
      <c r="G5803" s="60"/>
      <c r="H5803" s="60"/>
      <c r="I5803" s="59">
        <f t="shared" si="94"/>
        <v>15</v>
      </c>
      <c r="J5803" s="59" t="s">
        <v>1613</v>
      </c>
      <c r="K5803" s="61" t="s">
        <v>12187</v>
      </c>
      <c r="L5803" s="62" t="s">
        <v>6737</v>
      </c>
      <c r="M5803" s="62" t="s">
        <v>6720</v>
      </c>
      <c r="N5803" s="72" t="str">
        <f>VLOOKUP(M5803,'Hulpblad KAR-parser'!A:C,2,FALSE)</f>
        <v>Uitgaan/horeca</v>
      </c>
      <c r="O5803" s="72" t="str">
        <f>IF(VLOOKUP(M5803,'Hulpblad KAR-parser'!A:C,3,FALSE)="","",VLOOKUP(M5803,'Hulpblad KAR-parser'!A:C,3,FALSE))</f>
        <v/>
      </c>
      <c r="P5803" s="136" t="str">
        <f>IF(CONCATENATE(C5803,D5803)="","",VLOOKUP(CONCATENATE(C5803,D5803),Karakteristieken!AQ:AQ,1,FALSE))</f>
        <v>Uitgaan/horecaJa</v>
      </c>
    </row>
    <row r="5804" spans="1:16" x14ac:dyDescent="0.25">
      <c r="A5804" s="59"/>
      <c r="B5804" s="59"/>
      <c r="C5804" s="59"/>
      <c r="D5804" s="59"/>
      <c r="E5804" s="60" t="s">
        <v>11535</v>
      </c>
      <c r="F5804" s="60"/>
      <c r="G5804" s="60" t="s">
        <v>6720</v>
      </c>
      <c r="H5804" s="60"/>
      <c r="I5804" s="59">
        <f t="shared" si="94"/>
        <v>7</v>
      </c>
      <c r="J5804" s="59" t="s">
        <v>1561</v>
      </c>
      <c r="K5804" s="61"/>
      <c r="L5804" s="62" t="s">
        <v>6737</v>
      </c>
      <c r="M5804" s="62" t="s">
        <v>6720</v>
      </c>
      <c r="N5804" s="72" t="str">
        <f>VLOOKUP(M5804,'Hulpblad KAR-parser'!A:C,2,FALSE)</f>
        <v>Uitgaan/horeca</v>
      </c>
      <c r="O5804" s="72" t="str">
        <f>IF(VLOOKUP(M5804,'Hulpblad KAR-parser'!A:C,3,FALSE)="","",VLOOKUP(M5804,'Hulpblad KAR-parser'!A:C,3,FALSE))</f>
        <v/>
      </c>
      <c r="P5804" s="136" t="str">
        <f>IF(CONCATENATE(C5804,D5804)="","",VLOOKUP(CONCATENATE(C5804,D5804),Karakteristieken!AQ:AQ,1,FALSE))</f>
        <v/>
      </c>
    </row>
    <row r="5805" spans="1:16" x14ac:dyDescent="0.25">
      <c r="A5805" s="59"/>
      <c r="B5805" s="59"/>
      <c r="C5805" s="59"/>
      <c r="D5805" s="59"/>
      <c r="E5805" s="60" t="s">
        <v>11536</v>
      </c>
      <c r="F5805" s="60"/>
      <c r="G5805" s="60" t="s">
        <v>6720</v>
      </c>
      <c r="H5805" s="60"/>
      <c r="I5805" s="59">
        <f t="shared" si="94"/>
        <v>8</v>
      </c>
      <c r="J5805" s="59" t="s">
        <v>1561</v>
      </c>
      <c r="K5805" s="61"/>
      <c r="L5805" s="62" t="s">
        <v>6737</v>
      </c>
      <c r="M5805" s="62" t="s">
        <v>6720</v>
      </c>
      <c r="N5805" s="72" t="str">
        <f>VLOOKUP(M5805,'Hulpblad KAR-parser'!A:C,2,FALSE)</f>
        <v>Uitgaan/horeca</v>
      </c>
      <c r="O5805" s="72" t="str">
        <f>IF(VLOOKUP(M5805,'Hulpblad KAR-parser'!A:C,3,FALSE)="","",VLOOKUP(M5805,'Hulpblad KAR-parser'!A:C,3,FALSE))</f>
        <v/>
      </c>
      <c r="P5805" s="136" t="str">
        <f>IF(CONCATENATE(C5805,D5805)="","",VLOOKUP(CONCATENATE(C5805,D5805),Karakteristieken!AQ:AQ,1,FALSE))</f>
        <v/>
      </c>
    </row>
    <row r="5806" spans="1:16" x14ac:dyDescent="0.25">
      <c r="A5806" s="59"/>
      <c r="B5806" s="59"/>
      <c r="C5806" s="59"/>
      <c r="D5806" s="59"/>
      <c r="E5806" s="60" t="s">
        <v>11537</v>
      </c>
      <c r="F5806" s="60"/>
      <c r="G5806" s="60" t="s">
        <v>6720</v>
      </c>
      <c r="H5806" s="60"/>
      <c r="I5806" s="59">
        <f t="shared" ref="I5806:I5860" si="95">LEN(E5806)</f>
        <v>6</v>
      </c>
      <c r="J5806" s="59" t="s">
        <v>1561</v>
      </c>
      <c r="K5806" s="61"/>
      <c r="L5806" s="62" t="s">
        <v>6737</v>
      </c>
      <c r="M5806" s="62" t="s">
        <v>6720</v>
      </c>
      <c r="N5806" s="72" t="str">
        <f>VLOOKUP(M5806,'Hulpblad KAR-parser'!A:C,2,FALSE)</f>
        <v>Uitgaan/horeca</v>
      </c>
      <c r="O5806" s="72" t="str">
        <f>IF(VLOOKUP(M5806,'Hulpblad KAR-parser'!A:C,3,FALSE)="","",VLOOKUP(M5806,'Hulpblad KAR-parser'!A:C,3,FALSE))</f>
        <v/>
      </c>
      <c r="P5806" s="136" t="str">
        <f>IF(CONCATENATE(C5806,D5806)="","",VLOOKUP(CONCATENATE(C5806,D5806),Karakteristieken!AQ:AQ,1,FALSE))</f>
        <v/>
      </c>
    </row>
    <row r="5807" spans="1:16" x14ac:dyDescent="0.25">
      <c r="A5807" s="59">
        <v>200111254</v>
      </c>
      <c r="B5807" s="59">
        <v>200059147</v>
      </c>
      <c r="C5807" s="59" t="s">
        <v>5152</v>
      </c>
      <c r="D5807" s="59" t="s">
        <v>5153</v>
      </c>
      <c r="E5807" s="60" t="s">
        <v>6552</v>
      </c>
      <c r="F5807" s="60"/>
      <c r="G5807" s="60"/>
      <c r="H5807" s="60"/>
      <c r="I5807" s="59">
        <f t="shared" si="95"/>
        <v>18</v>
      </c>
      <c r="J5807" s="59" t="s">
        <v>1613</v>
      </c>
      <c r="K5807" s="61"/>
      <c r="L5807" s="62" t="s">
        <v>6738</v>
      </c>
      <c r="M5807" s="62" t="s">
        <v>6552</v>
      </c>
      <c r="N5807" s="72" t="str">
        <f>VLOOKUP(M5807,'Hulpblad KAR-parser'!A:C,2,FALSE)</f>
        <v>Soort nuts</v>
      </c>
      <c r="O5807" s="72" t="str">
        <f>IF(VLOOKUP(M5807,'Hulpblad KAR-parser'!A:C,3,FALSE)="","",VLOOKUP(M5807,'Hulpblad KAR-parser'!A:C,3,FALSE))</f>
        <v>Drinkwater</v>
      </c>
      <c r="P5807" s="136" t="str">
        <f>IF(CONCATENATE(C5807,D5807)="","",VLOOKUP(CONCATENATE(C5807,D5807),Karakteristieken!AQ:AQ,1,FALSE))</f>
        <v>Soort nutsDrinkwater</v>
      </c>
    </row>
    <row r="5808" spans="1:16" x14ac:dyDescent="0.25">
      <c r="A5808" s="59"/>
      <c r="B5808" s="59"/>
      <c r="C5808" s="59"/>
      <c r="D5808" s="59"/>
      <c r="E5808" s="60" t="s">
        <v>7988</v>
      </c>
      <c r="F5808" s="60"/>
      <c r="G5808" s="60" t="s">
        <v>6552</v>
      </c>
      <c r="H5808" s="60"/>
      <c r="I5808" s="59">
        <f t="shared" si="95"/>
        <v>13</v>
      </c>
      <c r="J5808" s="59" t="s">
        <v>1561</v>
      </c>
      <c r="K5808" s="61"/>
      <c r="L5808" s="62" t="s">
        <v>6738</v>
      </c>
      <c r="M5808" s="62" t="s">
        <v>6552</v>
      </c>
      <c r="N5808" s="72" t="str">
        <f>VLOOKUP(M5808,'Hulpblad KAR-parser'!A:C,2,FALSE)</f>
        <v>Soort nuts</v>
      </c>
      <c r="O5808" s="72" t="str">
        <f>IF(VLOOKUP(M5808,'Hulpblad KAR-parser'!A:C,3,FALSE)="","",VLOOKUP(M5808,'Hulpblad KAR-parser'!A:C,3,FALSE))</f>
        <v>Drinkwater</v>
      </c>
      <c r="P5808" s="136" t="str">
        <f>IF(CONCATENATE(C5808,D5808)="","",VLOOKUP(CONCATENATE(C5808,D5808),Karakteristieken!AQ:AQ,1,FALSE))</f>
        <v/>
      </c>
    </row>
    <row r="5809" spans="1:16" x14ac:dyDescent="0.25">
      <c r="A5809" s="59">
        <v>200111255</v>
      </c>
      <c r="B5809" s="59">
        <v>200059148</v>
      </c>
      <c r="C5809" s="59" t="s">
        <v>5152</v>
      </c>
      <c r="D5809" s="59" t="s">
        <v>5157</v>
      </c>
      <c r="E5809" s="60" t="s">
        <v>6553</v>
      </c>
      <c r="F5809" s="60"/>
      <c r="G5809" s="60"/>
      <c r="H5809" s="60"/>
      <c r="I5809" s="59">
        <f t="shared" si="95"/>
        <v>21</v>
      </c>
      <c r="J5809" s="59" t="s">
        <v>1613</v>
      </c>
      <c r="K5809" s="61"/>
      <c r="L5809" s="62" t="s">
        <v>6738</v>
      </c>
      <c r="M5809" s="62" t="s">
        <v>6553</v>
      </c>
      <c r="N5809" s="72" t="str">
        <f>VLOOKUP(M5809,'Hulpblad KAR-parser'!A:C,2,FALSE)</f>
        <v>Soort nuts</v>
      </c>
      <c r="O5809" s="72" t="str">
        <f>IF(VLOOKUP(M5809,'Hulpblad KAR-parser'!A:C,3,FALSE)="","",VLOOKUP(M5809,'Hulpblad KAR-parser'!A:C,3,FALSE))</f>
        <v>Elektriciteit</v>
      </c>
      <c r="P5809" s="136" t="str">
        <f>IF(CONCATENATE(C5809,D5809)="","",VLOOKUP(CONCATENATE(C5809,D5809),Karakteristieken!AQ:AQ,1,FALSE))</f>
        <v>Soort nutsElektriciteit</v>
      </c>
    </row>
    <row r="5810" spans="1:16" x14ac:dyDescent="0.25">
      <c r="A5810" s="59"/>
      <c r="B5810" s="59"/>
      <c r="C5810" s="59"/>
      <c r="D5810" s="59"/>
      <c r="E5810" s="60" t="s">
        <v>7984</v>
      </c>
      <c r="F5810" s="60"/>
      <c r="G5810" s="60" t="s">
        <v>6553</v>
      </c>
      <c r="H5810" s="60"/>
      <c r="I5810" s="59">
        <f t="shared" si="95"/>
        <v>14</v>
      </c>
      <c r="J5810" s="59" t="s">
        <v>1561</v>
      </c>
      <c r="K5810" s="61"/>
      <c r="L5810" s="62" t="s">
        <v>6738</v>
      </c>
      <c r="M5810" s="62" t="s">
        <v>6553</v>
      </c>
      <c r="N5810" s="72" t="str">
        <f>VLOOKUP(M5810,'Hulpblad KAR-parser'!A:C,2,FALSE)</f>
        <v>Soort nuts</v>
      </c>
      <c r="O5810" s="72" t="str">
        <f>IF(VLOOKUP(M5810,'Hulpblad KAR-parser'!A:C,3,FALSE)="","",VLOOKUP(M5810,'Hulpblad KAR-parser'!A:C,3,FALSE))</f>
        <v>Elektriciteit</v>
      </c>
      <c r="P5810" s="136" t="str">
        <f>IF(CONCATENATE(C5810,D5810)="","",VLOOKUP(CONCATENATE(C5810,D5810),Karakteristieken!AQ:AQ,1,FALSE))</f>
        <v/>
      </c>
    </row>
    <row r="5811" spans="1:16" x14ac:dyDescent="0.25">
      <c r="A5811" s="59"/>
      <c r="B5811" s="59"/>
      <c r="C5811" s="59"/>
      <c r="D5811" s="59"/>
      <c r="E5811" s="60" t="s">
        <v>7985</v>
      </c>
      <c r="F5811" s="60"/>
      <c r="G5811" s="60" t="s">
        <v>6553</v>
      </c>
      <c r="H5811" s="60"/>
      <c r="I5811" s="59">
        <f t="shared" si="95"/>
        <v>13</v>
      </c>
      <c r="J5811" s="59" t="s">
        <v>1561</v>
      </c>
      <c r="K5811" s="61"/>
      <c r="L5811" s="62" t="s">
        <v>6738</v>
      </c>
      <c r="M5811" s="62" t="s">
        <v>6553</v>
      </c>
      <c r="N5811" s="72" t="str">
        <f>VLOOKUP(M5811,'Hulpblad KAR-parser'!A:C,2,FALSE)</f>
        <v>Soort nuts</v>
      </c>
      <c r="O5811" s="72" t="str">
        <f>IF(VLOOKUP(M5811,'Hulpblad KAR-parser'!A:C,3,FALSE)="","",VLOOKUP(M5811,'Hulpblad KAR-parser'!A:C,3,FALSE))</f>
        <v>Elektriciteit</v>
      </c>
      <c r="P5811" s="136" t="str">
        <f>IF(CONCATENATE(C5811,D5811)="","",VLOOKUP(CONCATENATE(C5811,D5811),Karakteristieken!AQ:AQ,1,FALSE))</f>
        <v/>
      </c>
    </row>
    <row r="5812" spans="1:16" x14ac:dyDescent="0.25">
      <c r="A5812" s="59"/>
      <c r="B5812" s="59"/>
      <c r="C5812" s="59"/>
      <c r="D5812" s="59"/>
      <c r="E5812" s="60" t="s">
        <v>7986</v>
      </c>
      <c r="F5812" s="60"/>
      <c r="G5812" s="60" t="s">
        <v>6553</v>
      </c>
      <c r="H5812" s="60"/>
      <c r="I5812" s="59">
        <f t="shared" si="95"/>
        <v>14</v>
      </c>
      <c r="J5812" s="59" t="s">
        <v>1561</v>
      </c>
      <c r="K5812" s="61"/>
      <c r="L5812" s="62" t="s">
        <v>6738</v>
      </c>
      <c r="M5812" s="62" t="s">
        <v>6553</v>
      </c>
      <c r="N5812" s="72" t="str">
        <f>VLOOKUP(M5812,'Hulpblad KAR-parser'!A:C,2,FALSE)</f>
        <v>Soort nuts</v>
      </c>
      <c r="O5812" s="72" t="str">
        <f>IF(VLOOKUP(M5812,'Hulpblad KAR-parser'!A:C,3,FALSE)="","",VLOOKUP(M5812,'Hulpblad KAR-parser'!A:C,3,FALSE))</f>
        <v>Elektriciteit</v>
      </c>
      <c r="P5812" s="136" t="str">
        <f>IF(CONCATENATE(C5812,D5812)="","",VLOOKUP(CONCATENATE(C5812,D5812),Karakteristieken!AQ:AQ,1,FALSE))</f>
        <v/>
      </c>
    </row>
    <row r="5813" spans="1:16" x14ac:dyDescent="0.25">
      <c r="A5813" s="59">
        <v>200111256</v>
      </c>
      <c r="B5813" s="59">
        <v>200059144</v>
      </c>
      <c r="C5813" s="59" t="s">
        <v>5152</v>
      </c>
      <c r="D5813" s="59" t="s">
        <v>5160</v>
      </c>
      <c r="E5813" s="60" t="s">
        <v>6554</v>
      </c>
      <c r="F5813" s="60"/>
      <c r="G5813" s="60"/>
      <c r="H5813" s="60"/>
      <c r="I5813" s="59">
        <f t="shared" si="95"/>
        <v>11</v>
      </c>
      <c r="J5813" s="59" t="s">
        <v>1613</v>
      </c>
      <c r="K5813" s="61"/>
      <c r="L5813" s="62" t="s">
        <v>6738</v>
      </c>
      <c r="M5813" s="62" t="s">
        <v>6554</v>
      </c>
      <c r="N5813" s="72" t="str">
        <f>VLOOKUP(M5813,'Hulpblad KAR-parser'!A:C,2,FALSE)</f>
        <v>Soort nuts</v>
      </c>
      <c r="O5813" s="72" t="str">
        <f>IF(VLOOKUP(M5813,'Hulpblad KAR-parser'!A:C,3,FALSE)="","",VLOOKUP(M5813,'Hulpblad KAR-parser'!A:C,3,FALSE))</f>
        <v>Gas</v>
      </c>
      <c r="P5813" s="136" t="str">
        <f>IF(CONCATENATE(C5813,D5813)="","",VLOOKUP(CONCATENATE(C5813,D5813),Karakteristieken!AQ:AQ,1,FALSE))</f>
        <v>Soort nutsGas</v>
      </c>
    </row>
    <row r="5814" spans="1:16" x14ac:dyDescent="0.25">
      <c r="A5814" s="67">
        <v>200111257</v>
      </c>
      <c r="B5814" s="67">
        <v>200099563</v>
      </c>
      <c r="C5814" s="67" t="s">
        <v>5950</v>
      </c>
      <c r="D5814" s="67"/>
      <c r="E5814" s="68" t="s">
        <v>6721</v>
      </c>
      <c r="F5814" s="68"/>
      <c r="G5814" s="68"/>
      <c r="H5814" s="68"/>
      <c r="I5814" s="67">
        <f t="shared" si="95"/>
        <v>18</v>
      </c>
      <c r="J5814" s="67" t="s">
        <v>1613</v>
      </c>
      <c r="K5814" s="91" t="s">
        <v>12550</v>
      </c>
      <c r="L5814" s="62" t="s">
        <v>6737</v>
      </c>
      <c r="M5814" s="62" t="s">
        <v>6721</v>
      </c>
      <c r="N5814" s="72" t="e">
        <f>VLOOKUP(M5814,'Hulpblad KAR-parser'!A:C,2,FALSE)</f>
        <v>#N/A</v>
      </c>
      <c r="O5814" s="72" t="e">
        <f>IF(VLOOKUP(M5814,'Hulpblad KAR-parser'!A:C,3,FALSE)="","",VLOOKUP(M5814,'Hulpblad KAR-parser'!A:C,3,FALSE))</f>
        <v>#N/A</v>
      </c>
      <c r="P5814" s="136" t="e">
        <f>IF(CONCATENATE(C5814,D5814)="","",VLOOKUP(CONCATENATE(C5814,D5814),Karakteristieken!AQ:AQ,1,FALSE))</f>
        <v>#N/A</v>
      </c>
    </row>
    <row r="5815" spans="1:16" x14ac:dyDescent="0.25">
      <c r="A5815" s="67"/>
      <c r="B5815" s="67"/>
      <c r="C5815" s="67"/>
      <c r="D5815" s="67"/>
      <c r="E5815" s="68" t="s">
        <v>11547</v>
      </c>
      <c r="F5815" s="68"/>
      <c r="G5815" s="68" t="s">
        <v>6721</v>
      </c>
      <c r="H5815" s="68"/>
      <c r="I5815" s="67">
        <f t="shared" si="95"/>
        <v>6</v>
      </c>
      <c r="J5815" s="67" t="s">
        <v>1561</v>
      </c>
      <c r="K5815" s="91" t="s">
        <v>12550</v>
      </c>
      <c r="L5815" s="62" t="s">
        <v>6737</v>
      </c>
      <c r="M5815" s="62" t="s">
        <v>6721</v>
      </c>
      <c r="N5815" s="72" t="e">
        <f>VLOOKUP(M5815,'Hulpblad KAR-parser'!A:C,2,FALSE)</f>
        <v>#N/A</v>
      </c>
      <c r="O5815" s="72" t="e">
        <f>IF(VLOOKUP(M5815,'Hulpblad KAR-parser'!A:C,3,FALSE)="","",VLOOKUP(M5815,'Hulpblad KAR-parser'!A:C,3,FALSE))</f>
        <v>#N/A</v>
      </c>
      <c r="P5815" s="136" t="str">
        <f>IF(CONCATENATE(C5815,D5815)="","",VLOOKUP(CONCATENATE(C5815,D5815),Karakteristieken!AQ:AQ,1,FALSE))</f>
        <v/>
      </c>
    </row>
    <row r="5816" spans="1:16" x14ac:dyDescent="0.25">
      <c r="A5816" s="59">
        <v>200111258</v>
      </c>
      <c r="B5816" s="59">
        <v>200099564</v>
      </c>
      <c r="C5816" s="59" t="s">
        <v>5950</v>
      </c>
      <c r="D5816" s="59" t="s">
        <v>5951</v>
      </c>
      <c r="E5816" s="60" t="s">
        <v>5954</v>
      </c>
      <c r="F5816" s="60"/>
      <c r="G5816" s="60"/>
      <c r="H5816" s="60"/>
      <c r="I5816" s="59">
        <f t="shared" si="95"/>
        <v>24</v>
      </c>
      <c r="J5816" s="59" t="s">
        <v>1613</v>
      </c>
      <c r="K5816" s="61"/>
      <c r="L5816" s="62" t="s">
        <v>6737</v>
      </c>
      <c r="M5816" s="62" t="s">
        <v>5954</v>
      </c>
      <c r="N5816" s="72" t="str">
        <f>VLOOKUP(M5816,'Hulpblad KAR-parser'!A:C,2,FALSE)</f>
        <v>Uitval MK systeem</v>
      </c>
      <c r="O5816" s="72" t="str">
        <f>IF(VLOOKUP(M5816,'Hulpblad KAR-parser'!A:C,3,FALSE)="","",VLOOKUP(M5816,'Hulpblad KAR-parser'!A:C,3,FALSE))</f>
        <v>C2000</v>
      </c>
      <c r="P5816" s="136" t="str">
        <f>IF(CONCATENATE(C5816,D5816)="","",VLOOKUP(CONCATENATE(C5816,D5816),Karakteristieken!AQ:AQ,1,FALSE))</f>
        <v>Uitval MK systeemC2000</v>
      </c>
    </row>
    <row r="5817" spans="1:16" x14ac:dyDescent="0.25">
      <c r="A5817" s="59"/>
      <c r="B5817" s="59"/>
      <c r="C5817" s="59"/>
      <c r="D5817" s="59"/>
      <c r="E5817" s="60" t="s">
        <v>11538</v>
      </c>
      <c r="F5817" s="60"/>
      <c r="G5817" s="60" t="s">
        <v>5954</v>
      </c>
      <c r="H5817" s="60"/>
      <c r="I5817" s="59">
        <f t="shared" si="95"/>
        <v>6</v>
      </c>
      <c r="J5817" s="59" t="s">
        <v>1561</v>
      </c>
      <c r="K5817" s="61"/>
      <c r="L5817" s="62" t="s">
        <v>6737</v>
      </c>
      <c r="M5817" s="62" t="s">
        <v>5954</v>
      </c>
      <c r="N5817" s="72" t="str">
        <f>VLOOKUP(M5817,'Hulpblad KAR-parser'!A:C,2,FALSE)</f>
        <v>Uitval MK systeem</v>
      </c>
      <c r="O5817" s="72" t="str">
        <f>IF(VLOOKUP(M5817,'Hulpblad KAR-parser'!A:C,3,FALSE)="","",VLOOKUP(M5817,'Hulpblad KAR-parser'!A:C,3,FALSE))</f>
        <v>C2000</v>
      </c>
      <c r="P5817" s="136" t="str">
        <f>IF(CONCATENATE(C5817,D5817)="","",VLOOKUP(CONCATENATE(C5817,D5817),Karakteristieken!AQ:AQ,1,FALSE))</f>
        <v/>
      </c>
    </row>
    <row r="5818" spans="1:16" x14ac:dyDescent="0.25">
      <c r="A5818" s="59">
        <v>200111259</v>
      </c>
      <c r="B5818" s="59">
        <v>200099565</v>
      </c>
      <c r="C5818" s="59" t="s">
        <v>5950</v>
      </c>
      <c r="D5818" s="59" t="s">
        <v>5955</v>
      </c>
      <c r="E5818" s="60" t="s">
        <v>5957</v>
      </c>
      <c r="F5818" s="60"/>
      <c r="G5818" s="60"/>
      <c r="H5818" s="60"/>
      <c r="I5818" s="59">
        <f t="shared" si="95"/>
        <v>22</v>
      </c>
      <c r="J5818" s="59" t="s">
        <v>1613</v>
      </c>
      <c r="K5818" s="61"/>
      <c r="L5818" s="62" t="s">
        <v>6737</v>
      </c>
      <c r="M5818" s="62" t="s">
        <v>5957</v>
      </c>
      <c r="N5818" s="72" t="str">
        <f>VLOOKUP(M5818,'Hulpblad KAR-parser'!A:C,2,FALSE)</f>
        <v>Uitval MK systeem</v>
      </c>
      <c r="O5818" s="72" t="str">
        <f>IF(VLOOKUP(M5818,'Hulpblad KAR-parser'!A:C,3,FALSE)="","",VLOOKUP(M5818,'Hulpblad KAR-parser'!A:C,3,FALSE))</f>
        <v>GIS</v>
      </c>
      <c r="P5818" s="136" t="str">
        <f>IF(CONCATENATE(C5818,D5818)="","",VLOOKUP(CONCATENATE(C5818,D5818),Karakteristieken!AQ:AQ,1,FALSE))</f>
        <v>Uitval MK systeemGIS</v>
      </c>
    </row>
    <row r="5819" spans="1:16" x14ac:dyDescent="0.25">
      <c r="A5819" s="59"/>
      <c r="B5819" s="59"/>
      <c r="C5819" s="59"/>
      <c r="D5819" s="59"/>
      <c r="E5819" s="60" t="s">
        <v>11539</v>
      </c>
      <c r="F5819" s="60"/>
      <c r="G5819" s="60" t="s">
        <v>5957</v>
      </c>
      <c r="H5819" s="60"/>
      <c r="I5819" s="59">
        <f t="shared" si="95"/>
        <v>4</v>
      </c>
      <c r="J5819" s="59" t="s">
        <v>1561</v>
      </c>
      <c r="K5819" s="61"/>
      <c r="L5819" s="62" t="s">
        <v>6737</v>
      </c>
      <c r="M5819" s="62" t="s">
        <v>5957</v>
      </c>
      <c r="N5819" s="72" t="str">
        <f>VLOOKUP(M5819,'Hulpblad KAR-parser'!A:C,2,FALSE)</f>
        <v>Uitval MK systeem</v>
      </c>
      <c r="O5819" s="72" t="str">
        <f>IF(VLOOKUP(M5819,'Hulpblad KAR-parser'!A:C,3,FALSE)="","",VLOOKUP(M5819,'Hulpblad KAR-parser'!A:C,3,FALSE))</f>
        <v>GIS</v>
      </c>
      <c r="P5819" s="136" t="str">
        <f>IF(CONCATENATE(C5819,D5819)="","",VLOOKUP(CONCATENATE(C5819,D5819),Karakteristieken!AQ:AQ,1,FALSE))</f>
        <v/>
      </c>
    </row>
    <row r="5820" spans="1:16" x14ac:dyDescent="0.25">
      <c r="A5820" s="59">
        <v>200111260</v>
      </c>
      <c r="B5820" s="59">
        <v>200099566</v>
      </c>
      <c r="C5820" s="59" t="s">
        <v>5950</v>
      </c>
      <c r="D5820" s="59" t="s">
        <v>5958</v>
      </c>
      <c r="E5820" s="60" t="s">
        <v>5959</v>
      </c>
      <c r="F5820" s="60"/>
      <c r="G5820" s="60"/>
      <c r="H5820" s="60"/>
      <c r="I5820" s="59">
        <f t="shared" si="95"/>
        <v>22</v>
      </c>
      <c r="J5820" s="59" t="s">
        <v>1613</v>
      </c>
      <c r="K5820" s="61"/>
      <c r="L5820" s="62" t="s">
        <v>6737</v>
      </c>
      <c r="M5820" s="62" t="s">
        <v>5959</v>
      </c>
      <c r="N5820" s="72" t="str">
        <f>VLOOKUP(M5820,'Hulpblad KAR-parser'!A:C,2,FALSE)</f>
        <v>Uitval MK systeem</v>
      </c>
      <c r="O5820" s="72" t="str">
        <f>IF(VLOOKUP(M5820,'Hulpblad KAR-parser'!A:C,3,FALSE)="","",VLOOKUP(M5820,'Hulpblad KAR-parser'!A:C,3,FALSE))</f>
        <v>GMS</v>
      </c>
      <c r="P5820" s="136" t="str">
        <f>IF(CONCATENATE(C5820,D5820)="","",VLOOKUP(CONCATENATE(C5820,D5820),Karakteristieken!AQ:AQ,1,FALSE))</f>
        <v>Uitval MK systeemGMS</v>
      </c>
    </row>
    <row r="5821" spans="1:16" x14ac:dyDescent="0.25">
      <c r="A5821" s="59"/>
      <c r="B5821" s="59"/>
      <c r="C5821" s="59"/>
      <c r="D5821" s="59"/>
      <c r="E5821" s="60" t="s">
        <v>11540</v>
      </c>
      <c r="F5821" s="60"/>
      <c r="G5821" s="60" t="s">
        <v>5959</v>
      </c>
      <c r="H5821" s="60"/>
      <c r="I5821" s="59">
        <f t="shared" si="95"/>
        <v>4</v>
      </c>
      <c r="J5821" s="59" t="s">
        <v>1561</v>
      </c>
      <c r="K5821" s="61"/>
      <c r="L5821" s="62" t="s">
        <v>6737</v>
      </c>
      <c r="M5821" s="62" t="s">
        <v>5959</v>
      </c>
      <c r="N5821" s="72" t="str">
        <f>VLOOKUP(M5821,'Hulpblad KAR-parser'!A:C,2,FALSE)</f>
        <v>Uitval MK systeem</v>
      </c>
      <c r="O5821" s="72" t="str">
        <f>IF(VLOOKUP(M5821,'Hulpblad KAR-parser'!A:C,3,FALSE)="","",VLOOKUP(M5821,'Hulpblad KAR-parser'!A:C,3,FALSE))</f>
        <v>GMS</v>
      </c>
      <c r="P5821" s="136" t="str">
        <f>IF(CONCATENATE(C5821,D5821)="","",VLOOKUP(CONCATENATE(C5821,D5821),Karakteristieken!AQ:AQ,1,FALSE))</f>
        <v/>
      </c>
    </row>
    <row r="5822" spans="1:16" x14ac:dyDescent="0.25">
      <c r="A5822" s="59">
        <v>200111261</v>
      </c>
      <c r="B5822" s="59">
        <v>200099567</v>
      </c>
      <c r="C5822" s="59" t="s">
        <v>5950</v>
      </c>
      <c r="D5822" s="59" t="s">
        <v>4526</v>
      </c>
      <c r="E5822" s="60" t="s">
        <v>5961</v>
      </c>
      <c r="F5822" s="60"/>
      <c r="G5822" s="60"/>
      <c r="H5822" s="60"/>
      <c r="I5822" s="59">
        <f t="shared" si="95"/>
        <v>22</v>
      </c>
      <c r="J5822" s="59" t="s">
        <v>1613</v>
      </c>
      <c r="K5822" s="61"/>
      <c r="L5822" s="62" t="s">
        <v>6737</v>
      </c>
      <c r="M5822" s="62" t="s">
        <v>5961</v>
      </c>
      <c r="N5822" s="72" t="str">
        <f>VLOOKUP(M5822,'Hulpblad KAR-parser'!A:C,2,FALSE)</f>
        <v>Uitval MK systeem</v>
      </c>
      <c r="O5822" s="72" t="str">
        <f>IF(VLOOKUP(M5822,'Hulpblad KAR-parser'!A:C,3,FALSE)="","",VLOOKUP(M5822,'Hulpblad KAR-parser'!A:C,3,FALSE))</f>
        <v>INS</v>
      </c>
      <c r="P5822" s="136" t="str">
        <f>IF(CONCATENATE(C5822,D5822)="","",VLOOKUP(CONCATENATE(C5822,D5822),Karakteristieken!AQ:AQ,1,FALSE))</f>
        <v>Uitval MK systeemINS</v>
      </c>
    </row>
    <row r="5823" spans="1:16" x14ac:dyDescent="0.25">
      <c r="A5823" s="59"/>
      <c r="B5823" s="59"/>
      <c r="C5823" s="59"/>
      <c r="D5823" s="59"/>
      <c r="E5823" s="60" t="s">
        <v>11541</v>
      </c>
      <c r="F5823" s="60"/>
      <c r="G5823" s="60" t="s">
        <v>5961</v>
      </c>
      <c r="H5823" s="60"/>
      <c r="I5823" s="59">
        <f t="shared" si="95"/>
        <v>7</v>
      </c>
      <c r="J5823" s="59" t="s">
        <v>1561</v>
      </c>
      <c r="K5823" s="61"/>
      <c r="L5823" s="62" t="s">
        <v>6737</v>
      </c>
      <c r="M5823" s="62" t="s">
        <v>5961</v>
      </c>
      <c r="N5823" s="72" t="str">
        <f>VLOOKUP(M5823,'Hulpblad KAR-parser'!A:C,2,FALSE)</f>
        <v>Uitval MK systeem</v>
      </c>
      <c r="O5823" s="72" t="str">
        <f>IF(VLOOKUP(M5823,'Hulpblad KAR-parser'!A:C,3,FALSE)="","",VLOOKUP(M5823,'Hulpblad KAR-parser'!A:C,3,FALSE))</f>
        <v>INS</v>
      </c>
      <c r="P5823" s="136" t="str">
        <f>IF(CONCATENATE(C5823,D5823)="","",VLOOKUP(CONCATENATE(C5823,D5823),Karakteristieken!AQ:AQ,1,FALSE))</f>
        <v/>
      </c>
    </row>
    <row r="5824" spans="1:16" x14ac:dyDescent="0.25">
      <c r="A5824" s="59">
        <v>200111262</v>
      </c>
      <c r="B5824" s="59">
        <v>200099568</v>
      </c>
      <c r="C5824" s="59" t="s">
        <v>5950</v>
      </c>
      <c r="D5824" s="59" t="s">
        <v>5962</v>
      </c>
      <c r="E5824" s="60" t="s">
        <v>5964</v>
      </c>
      <c r="F5824" s="60"/>
      <c r="G5824" s="60"/>
      <c r="H5824" s="60"/>
      <c r="I5824" s="59">
        <f t="shared" si="95"/>
        <v>27</v>
      </c>
      <c r="J5824" s="59" t="s">
        <v>1613</v>
      </c>
      <c r="K5824" s="61"/>
      <c r="L5824" s="62" t="s">
        <v>6737</v>
      </c>
      <c r="M5824" s="62" t="s">
        <v>5964</v>
      </c>
      <c r="N5824" s="72" t="str">
        <f>VLOOKUP(M5824,'Hulpblad KAR-parser'!A:C,2,FALSE)</f>
        <v>Uitval MK systeem</v>
      </c>
      <c r="O5824" s="72" t="str">
        <f>IF(VLOOKUP(M5824,'Hulpblad KAR-parser'!A:C,3,FALSE)="","",VLOOKUP(M5824,'Hulpblad KAR-parser'!A:C,3,FALSE))</f>
        <v>NL-Alert</v>
      </c>
      <c r="P5824" s="136" t="str">
        <f>IF(CONCATENATE(C5824,D5824)="","",VLOOKUP(CONCATENATE(C5824,D5824),Karakteristieken!AQ:AQ,1,FALSE))</f>
        <v>Uitval MK systeemNL-Alert</v>
      </c>
    </row>
    <row r="5825" spans="1:16" x14ac:dyDescent="0.25">
      <c r="A5825" s="59"/>
      <c r="B5825" s="59"/>
      <c r="C5825" s="59"/>
      <c r="D5825" s="59"/>
      <c r="E5825" s="60" t="s">
        <v>11542</v>
      </c>
      <c r="F5825" s="60"/>
      <c r="G5825" s="60" t="s">
        <v>5964</v>
      </c>
      <c r="H5825" s="60"/>
      <c r="I5825" s="59">
        <f t="shared" si="95"/>
        <v>7</v>
      </c>
      <c r="J5825" s="59" t="s">
        <v>1561</v>
      </c>
      <c r="K5825" s="61"/>
      <c r="L5825" s="62" t="s">
        <v>6737</v>
      </c>
      <c r="M5825" s="62" t="s">
        <v>5964</v>
      </c>
      <c r="N5825" s="72" t="str">
        <f>VLOOKUP(M5825,'Hulpblad KAR-parser'!A:C,2,FALSE)</f>
        <v>Uitval MK systeem</v>
      </c>
      <c r="O5825" s="72" t="str">
        <f>IF(VLOOKUP(M5825,'Hulpblad KAR-parser'!A:C,3,FALSE)="","",VLOOKUP(M5825,'Hulpblad KAR-parser'!A:C,3,FALSE))</f>
        <v>NL-Alert</v>
      </c>
      <c r="P5825" s="136" t="str">
        <f>IF(CONCATENATE(C5825,D5825)="","",VLOOKUP(CONCATENATE(C5825,D5825),Karakteristieken!AQ:AQ,1,FALSE))</f>
        <v/>
      </c>
    </row>
    <row r="5826" spans="1:16" x14ac:dyDescent="0.25">
      <c r="A5826" s="59">
        <v>200111264</v>
      </c>
      <c r="B5826" s="59">
        <v>200099570</v>
      </c>
      <c r="C5826" s="59" t="s">
        <v>5950</v>
      </c>
      <c r="D5826" s="59" t="s">
        <v>5965</v>
      </c>
      <c r="E5826" s="60" t="s">
        <v>5967</v>
      </c>
      <c r="F5826" s="60"/>
      <c r="G5826" s="60"/>
      <c r="H5826" s="60"/>
      <c r="I5826" s="59">
        <f t="shared" si="95"/>
        <v>22</v>
      </c>
      <c r="J5826" s="59" t="s">
        <v>1613</v>
      </c>
      <c r="K5826" s="61"/>
      <c r="L5826" s="62" t="s">
        <v>6737</v>
      </c>
      <c r="M5826" s="62" t="s">
        <v>5967</v>
      </c>
      <c r="N5826" s="72" t="str">
        <f>VLOOKUP(M5826,'Hulpblad KAR-parser'!A:C,2,FALSE)</f>
        <v>Uitval MK systeem</v>
      </c>
      <c r="O5826" s="72" t="str">
        <f>IF(VLOOKUP(M5826,'Hulpblad KAR-parser'!A:C,3,FALSE)="","",VLOOKUP(M5826,'Hulpblad KAR-parser'!A:C,3,FALSE))</f>
        <v>OMS</v>
      </c>
      <c r="P5826" s="136" t="str">
        <f>IF(CONCATENATE(C5826,D5826)="","",VLOOKUP(CONCATENATE(C5826,D5826),Karakteristieken!AQ:AQ,1,FALSE))</f>
        <v>Uitval MK systeemOMS</v>
      </c>
    </row>
    <row r="5827" spans="1:16" x14ac:dyDescent="0.25">
      <c r="A5827" s="59"/>
      <c r="B5827" s="59"/>
      <c r="C5827" s="59"/>
      <c r="D5827" s="59"/>
      <c r="E5827" s="60" t="s">
        <v>11543</v>
      </c>
      <c r="F5827" s="60"/>
      <c r="G5827" s="60" t="s">
        <v>5967</v>
      </c>
      <c r="H5827" s="60"/>
      <c r="I5827" s="59">
        <f t="shared" si="95"/>
        <v>7</v>
      </c>
      <c r="J5827" s="59" t="s">
        <v>1561</v>
      </c>
      <c r="K5827" s="61"/>
      <c r="L5827" s="62" t="s">
        <v>6737</v>
      </c>
      <c r="M5827" s="62" t="s">
        <v>5967</v>
      </c>
      <c r="N5827" s="72" t="str">
        <f>VLOOKUP(M5827,'Hulpblad KAR-parser'!A:C,2,FALSE)</f>
        <v>Uitval MK systeem</v>
      </c>
      <c r="O5827" s="72" t="str">
        <f>IF(VLOOKUP(M5827,'Hulpblad KAR-parser'!A:C,3,FALSE)="","",VLOOKUP(M5827,'Hulpblad KAR-parser'!A:C,3,FALSE))</f>
        <v>OMS</v>
      </c>
      <c r="P5827" s="136" t="str">
        <f>IF(CONCATENATE(C5827,D5827)="","",VLOOKUP(CONCATENATE(C5827,D5827),Karakteristieken!AQ:AQ,1,FALSE))</f>
        <v/>
      </c>
    </row>
    <row r="5828" spans="1:16" x14ac:dyDescent="0.25">
      <c r="A5828" s="59">
        <v>200111263</v>
      </c>
      <c r="B5828" s="59">
        <v>200099569</v>
      </c>
      <c r="C5828" s="59" t="s">
        <v>5950</v>
      </c>
      <c r="D5828" s="59" t="s">
        <v>4536</v>
      </c>
      <c r="E5828" s="60" t="s">
        <v>5969</v>
      </c>
      <c r="F5828" s="60"/>
      <c r="G5828" s="60"/>
      <c r="H5828" s="60"/>
      <c r="I5828" s="59">
        <f t="shared" si="95"/>
        <v>24</v>
      </c>
      <c r="J5828" s="59" t="s">
        <v>1613</v>
      </c>
      <c r="K5828" s="61"/>
      <c r="L5828" s="62" t="s">
        <v>6737</v>
      </c>
      <c r="M5828" s="62" t="s">
        <v>5969</v>
      </c>
      <c r="N5828" s="72" t="str">
        <f>VLOOKUP(M5828,'Hulpblad KAR-parser'!A:C,2,FALSE)</f>
        <v>Uitval MK systeem</v>
      </c>
      <c r="O5828" s="72" t="str">
        <f>IF(VLOOKUP(M5828,'Hulpblad KAR-parser'!A:C,3,FALSE)="","",VLOOKUP(M5828,'Hulpblad KAR-parser'!A:C,3,FALSE))</f>
        <v>P2000</v>
      </c>
      <c r="P5828" s="136" t="str">
        <f>IF(CONCATENATE(C5828,D5828)="","",VLOOKUP(CONCATENATE(C5828,D5828),Karakteristieken!AQ:AQ,1,FALSE))</f>
        <v>Uitval MK systeemP2000</v>
      </c>
    </row>
    <row r="5829" spans="1:16" x14ac:dyDescent="0.25">
      <c r="A5829" s="59"/>
      <c r="B5829" s="59"/>
      <c r="C5829" s="59"/>
      <c r="D5829" s="59"/>
      <c r="E5829" s="60" t="s">
        <v>11544</v>
      </c>
      <c r="F5829" s="60"/>
      <c r="G5829" s="60" t="s">
        <v>5969</v>
      </c>
      <c r="H5829" s="60"/>
      <c r="I5829" s="59">
        <f t="shared" si="95"/>
        <v>6</v>
      </c>
      <c r="J5829" s="59" t="s">
        <v>1561</v>
      </c>
      <c r="K5829" s="61"/>
      <c r="L5829" s="62" t="s">
        <v>6737</v>
      </c>
      <c r="M5829" s="62" t="s">
        <v>5969</v>
      </c>
      <c r="N5829" s="72" t="str">
        <f>VLOOKUP(M5829,'Hulpblad KAR-parser'!A:C,2,FALSE)</f>
        <v>Uitval MK systeem</v>
      </c>
      <c r="O5829" s="72" t="str">
        <f>IF(VLOOKUP(M5829,'Hulpblad KAR-parser'!A:C,3,FALSE)="","",VLOOKUP(M5829,'Hulpblad KAR-parser'!A:C,3,FALSE))</f>
        <v>P2000</v>
      </c>
      <c r="P5829" s="136" t="str">
        <f>IF(CONCATENATE(C5829,D5829)="","",VLOOKUP(CONCATENATE(C5829,D5829),Karakteristieken!AQ:AQ,1,FALSE))</f>
        <v/>
      </c>
    </row>
    <row r="5830" spans="1:16" x14ac:dyDescent="0.25">
      <c r="A5830" s="59">
        <v>200111265</v>
      </c>
      <c r="B5830" s="59">
        <v>200099571</v>
      </c>
      <c r="C5830" s="59" t="s">
        <v>5950</v>
      </c>
      <c r="D5830" s="59" t="s">
        <v>5171</v>
      </c>
      <c r="E5830" s="60" t="s">
        <v>5971</v>
      </c>
      <c r="F5830" s="60"/>
      <c r="G5830" s="60"/>
      <c r="H5830" s="60"/>
      <c r="I5830" s="59">
        <f t="shared" si="95"/>
        <v>28</v>
      </c>
      <c r="J5830" s="59" t="s">
        <v>1613</v>
      </c>
      <c r="K5830" s="61"/>
      <c r="L5830" s="62" t="s">
        <v>6737</v>
      </c>
      <c r="M5830" s="62" t="s">
        <v>5971</v>
      </c>
      <c r="N5830" s="72" t="str">
        <f>VLOOKUP(M5830,'Hulpblad KAR-parser'!A:C,2,FALSE)</f>
        <v>Uitval MK systeem</v>
      </c>
      <c r="O5830" s="72" t="str">
        <f>IF(VLOOKUP(M5830,'Hulpblad KAR-parser'!A:C,3,FALSE)="","",VLOOKUP(M5830,'Hulpblad KAR-parser'!A:C,3,FALSE))</f>
        <v>Telefonie</v>
      </c>
      <c r="P5830" s="136" t="str">
        <f>IF(CONCATENATE(C5830,D5830)="","",VLOOKUP(CONCATENATE(C5830,D5830),Karakteristieken!AQ:AQ,1,FALSE))</f>
        <v>Uitval MK systeemTelefonie</v>
      </c>
    </row>
    <row r="5831" spans="1:16" x14ac:dyDescent="0.25">
      <c r="A5831" s="59"/>
      <c r="B5831" s="59"/>
      <c r="C5831" s="59"/>
      <c r="D5831" s="59"/>
      <c r="E5831" s="60" t="s">
        <v>11545</v>
      </c>
      <c r="F5831" s="60"/>
      <c r="G5831" s="60" t="s">
        <v>5971</v>
      </c>
      <c r="H5831" s="60"/>
      <c r="I5831" s="59">
        <f t="shared" si="95"/>
        <v>6</v>
      </c>
      <c r="J5831" s="59" t="s">
        <v>1561</v>
      </c>
      <c r="K5831" s="61"/>
      <c r="L5831" s="62" t="s">
        <v>6737</v>
      </c>
      <c r="M5831" s="62" t="s">
        <v>5971</v>
      </c>
      <c r="N5831" s="72" t="str">
        <f>VLOOKUP(M5831,'Hulpblad KAR-parser'!A:C,2,FALSE)</f>
        <v>Uitval MK systeem</v>
      </c>
      <c r="O5831" s="72" t="str">
        <f>IF(VLOOKUP(M5831,'Hulpblad KAR-parser'!A:C,3,FALSE)="","",VLOOKUP(M5831,'Hulpblad KAR-parser'!A:C,3,FALSE))</f>
        <v>Telefonie</v>
      </c>
      <c r="P5831" s="136" t="str">
        <f>IF(CONCATENATE(C5831,D5831)="","",VLOOKUP(CONCATENATE(C5831,D5831),Karakteristieken!AQ:AQ,1,FALSE))</f>
        <v/>
      </c>
    </row>
    <row r="5832" spans="1:16" x14ac:dyDescent="0.25">
      <c r="A5832" s="59">
        <v>200111266</v>
      </c>
      <c r="B5832" s="59">
        <v>200099572</v>
      </c>
      <c r="C5832" s="59" t="s">
        <v>5950</v>
      </c>
      <c r="D5832" s="59" t="s">
        <v>1862</v>
      </c>
      <c r="E5832" s="60" t="s">
        <v>5973</v>
      </c>
      <c r="F5832" s="60"/>
      <c r="G5832" s="60"/>
      <c r="H5832" s="60"/>
      <c r="I5832" s="59">
        <f t="shared" si="95"/>
        <v>22</v>
      </c>
      <c r="J5832" s="59" t="s">
        <v>1613</v>
      </c>
      <c r="K5832" s="61"/>
      <c r="L5832" s="62" t="s">
        <v>6737</v>
      </c>
      <c r="M5832" s="62" t="s">
        <v>5973</v>
      </c>
      <c r="N5832" s="72" t="str">
        <f>VLOOKUP(M5832,'Hulpblad KAR-parser'!A:C,2,FALSE)</f>
        <v>Uitval MK systeem</v>
      </c>
      <c r="O5832" s="72" t="str">
        <f>IF(VLOOKUP(M5832,'Hulpblad KAR-parser'!A:C,3,FALSE)="","",VLOOKUP(M5832,'Hulpblad KAR-parser'!A:C,3,FALSE))</f>
        <v>WAS</v>
      </c>
      <c r="P5832" s="136" t="str">
        <f>IF(CONCATENATE(C5832,D5832)="","",VLOOKUP(CONCATENATE(C5832,D5832),Karakteristieken!AQ:AQ,1,FALSE))</f>
        <v>Uitval MK systeemWAS</v>
      </c>
    </row>
    <row r="5833" spans="1:16" x14ac:dyDescent="0.25">
      <c r="A5833" s="59"/>
      <c r="B5833" s="59"/>
      <c r="C5833" s="59"/>
      <c r="D5833" s="59"/>
      <c r="E5833" s="60" t="s">
        <v>11546</v>
      </c>
      <c r="F5833" s="60"/>
      <c r="G5833" s="60" t="s">
        <v>5973</v>
      </c>
      <c r="H5833" s="60"/>
      <c r="I5833" s="59">
        <f t="shared" si="95"/>
        <v>8</v>
      </c>
      <c r="J5833" s="59" t="s">
        <v>1561</v>
      </c>
      <c r="K5833" s="61"/>
      <c r="L5833" s="62" t="s">
        <v>6737</v>
      </c>
      <c r="M5833" s="62" t="s">
        <v>5973</v>
      </c>
      <c r="N5833" s="72" t="str">
        <f>VLOOKUP(M5833,'Hulpblad KAR-parser'!A:C,2,FALSE)</f>
        <v>Uitval MK systeem</v>
      </c>
      <c r="O5833" s="72" t="str">
        <f>IF(VLOOKUP(M5833,'Hulpblad KAR-parser'!A:C,3,FALSE)="","",VLOOKUP(M5833,'Hulpblad KAR-parser'!A:C,3,FALSE))</f>
        <v>WAS</v>
      </c>
      <c r="P5833" s="136" t="str">
        <f>IF(CONCATENATE(C5833,D5833)="","",VLOOKUP(CONCATENATE(C5833,D5833),Karakteristieken!AQ:AQ,1,FALSE))</f>
        <v/>
      </c>
    </row>
    <row r="5834" spans="1:16" x14ac:dyDescent="0.25">
      <c r="A5834" s="59">
        <v>200111267</v>
      </c>
      <c r="B5834" s="59">
        <v>200059150</v>
      </c>
      <c r="C5834" s="59" t="s">
        <v>5152</v>
      </c>
      <c r="D5834" s="59" t="s">
        <v>2287</v>
      </c>
      <c r="E5834" s="60" t="s">
        <v>6555</v>
      </c>
      <c r="F5834" s="60"/>
      <c r="G5834" s="60"/>
      <c r="H5834" s="60"/>
      <c r="I5834" s="59">
        <f t="shared" si="95"/>
        <v>28</v>
      </c>
      <c r="J5834" s="59" t="s">
        <v>1613</v>
      </c>
      <c r="K5834" s="61"/>
      <c r="L5834" s="62" t="s">
        <v>6738</v>
      </c>
      <c r="M5834" s="62" t="s">
        <v>6555</v>
      </c>
      <c r="N5834" s="72" t="str">
        <f>VLOOKUP(M5834,'Hulpblad KAR-parser'!A:C,2,FALSE)</f>
        <v>Soort nuts</v>
      </c>
      <c r="O5834" s="72" t="str">
        <f>IF(VLOOKUP(M5834,'Hulpblad KAR-parser'!A:C,3,FALSE)="","",VLOOKUP(M5834,'Hulpblad KAR-parser'!A:C,3,FALSE))</f>
        <v>Openbare verlichting</v>
      </c>
      <c r="P5834" s="136" t="str">
        <f>IF(CONCATENATE(C5834,D5834)="","",VLOOKUP(CONCATENATE(C5834,D5834),Karakteristieken!AQ:AQ,1,FALSE))</f>
        <v>Soort nutsOpenbare verlichting</v>
      </c>
    </row>
    <row r="5835" spans="1:16" x14ac:dyDescent="0.25">
      <c r="A5835" s="59">
        <v>200111268</v>
      </c>
      <c r="B5835" s="59">
        <v>200059145</v>
      </c>
      <c r="C5835" s="59" t="s">
        <v>5152</v>
      </c>
      <c r="D5835" s="59" t="s">
        <v>5165</v>
      </c>
      <c r="E5835" s="60" t="s">
        <v>6556</v>
      </c>
      <c r="F5835" s="60"/>
      <c r="G5835" s="60"/>
      <c r="H5835" s="60"/>
      <c r="I5835" s="59">
        <f t="shared" si="95"/>
        <v>17</v>
      </c>
      <c r="J5835" s="59" t="s">
        <v>1613</v>
      </c>
      <c r="K5835" s="61"/>
      <c r="L5835" s="62" t="s">
        <v>6738</v>
      </c>
      <c r="M5835" s="62" t="s">
        <v>6556</v>
      </c>
      <c r="N5835" s="72" t="str">
        <f>VLOOKUP(M5835,'Hulpblad KAR-parser'!A:C,2,FALSE)</f>
        <v>Soort nuts</v>
      </c>
      <c r="O5835" s="72" t="str">
        <f>IF(VLOOKUP(M5835,'Hulpblad KAR-parser'!A:C,3,FALSE)="","",VLOOKUP(M5835,'Hulpblad KAR-parser'!A:C,3,FALSE))</f>
        <v>Riolering</v>
      </c>
      <c r="P5835" s="136" t="str">
        <f>IF(CONCATENATE(C5835,D5835)="","",VLOOKUP(CONCATENATE(C5835,D5835),Karakteristieken!AQ:AQ,1,FALSE))</f>
        <v>Soort nutsRiolering</v>
      </c>
    </row>
    <row r="5836" spans="1:16" x14ac:dyDescent="0.25">
      <c r="A5836" s="59">
        <v>200111269</v>
      </c>
      <c r="B5836" s="59">
        <v>200059149</v>
      </c>
      <c r="C5836" s="59" t="s">
        <v>5152</v>
      </c>
      <c r="D5836" s="59" t="s">
        <v>5168</v>
      </c>
      <c r="E5836" s="60" t="s">
        <v>6557</v>
      </c>
      <c r="F5836" s="60"/>
      <c r="G5836" s="60"/>
      <c r="H5836" s="60"/>
      <c r="I5836" s="59">
        <f t="shared" si="95"/>
        <v>23</v>
      </c>
      <c r="J5836" s="59" t="s">
        <v>1613</v>
      </c>
      <c r="K5836" s="61"/>
      <c r="L5836" s="62" t="s">
        <v>6738</v>
      </c>
      <c r="M5836" s="62" t="s">
        <v>6557</v>
      </c>
      <c r="N5836" s="72" t="str">
        <f>VLOOKUP(M5836,'Hulpblad KAR-parser'!A:C,2,FALSE)</f>
        <v>Soort nuts</v>
      </c>
      <c r="O5836" s="72" t="str">
        <f>IF(VLOOKUP(M5836,'Hulpblad KAR-parser'!A:C,3,FALSE)="","",VLOOKUP(M5836,'Hulpblad KAR-parser'!A:C,3,FALSE))</f>
        <v>Stadsverwarming</v>
      </c>
      <c r="P5836" s="136" t="str">
        <f>IF(CONCATENATE(C5836,D5836)="","",VLOOKUP(CONCATENATE(C5836,D5836),Karakteristieken!AQ:AQ,1,FALSE))</f>
        <v>Soort nutsStadsverwarming</v>
      </c>
    </row>
    <row r="5837" spans="1:16" x14ac:dyDescent="0.25">
      <c r="A5837" s="59">
        <v>200111270</v>
      </c>
      <c r="B5837" s="59">
        <v>200059146</v>
      </c>
      <c r="C5837" s="59" t="s">
        <v>5152</v>
      </c>
      <c r="D5837" s="59" t="s">
        <v>5171</v>
      </c>
      <c r="E5837" s="60" t="s">
        <v>6558</v>
      </c>
      <c r="F5837" s="60"/>
      <c r="G5837" s="60"/>
      <c r="H5837" s="60"/>
      <c r="I5837" s="59">
        <f t="shared" si="95"/>
        <v>17</v>
      </c>
      <c r="J5837" s="59" t="s">
        <v>1613</v>
      </c>
      <c r="K5837" s="61"/>
      <c r="L5837" s="62" t="s">
        <v>6738</v>
      </c>
      <c r="M5837" s="62" t="s">
        <v>6558</v>
      </c>
      <c r="N5837" s="72" t="str">
        <f>VLOOKUP(M5837,'Hulpblad KAR-parser'!A:C,2,FALSE)</f>
        <v>Soort nuts</v>
      </c>
      <c r="O5837" s="72" t="str">
        <f>IF(VLOOKUP(M5837,'Hulpblad KAR-parser'!A:C,3,FALSE)="","",VLOOKUP(M5837,'Hulpblad KAR-parser'!A:C,3,FALSE))</f>
        <v>Telefonie</v>
      </c>
      <c r="P5837" s="136" t="str">
        <f>IF(CONCATENATE(C5837,D5837)="","",VLOOKUP(CONCATENATE(C5837,D5837),Karakteristieken!AQ:AQ,1,FALSE))</f>
        <v>Soort nutsTelefonie</v>
      </c>
    </row>
    <row r="5838" spans="1:16" x14ac:dyDescent="0.25">
      <c r="A5838" s="59"/>
      <c r="B5838" s="59"/>
      <c r="C5838" s="59"/>
      <c r="D5838" s="59"/>
      <c r="E5838" s="60" t="s">
        <v>7987</v>
      </c>
      <c r="F5838" s="60"/>
      <c r="G5838" s="60" t="s">
        <v>6558</v>
      </c>
      <c r="H5838" s="60"/>
      <c r="I5838" s="59">
        <f t="shared" si="95"/>
        <v>16</v>
      </c>
      <c r="J5838" s="59" t="s">
        <v>1561</v>
      </c>
      <c r="K5838" s="61"/>
      <c r="L5838" s="62" t="s">
        <v>6738</v>
      </c>
      <c r="M5838" s="62" t="s">
        <v>6558</v>
      </c>
      <c r="N5838" s="72" t="str">
        <f>VLOOKUP(M5838,'Hulpblad KAR-parser'!A:C,2,FALSE)</f>
        <v>Soort nuts</v>
      </c>
      <c r="O5838" s="72" t="str">
        <f>IF(VLOOKUP(M5838,'Hulpblad KAR-parser'!A:C,3,FALSE)="","",VLOOKUP(M5838,'Hulpblad KAR-parser'!A:C,3,FALSE))</f>
        <v>Telefonie</v>
      </c>
      <c r="P5838" s="136" t="str">
        <f>IF(CONCATENATE(C5838,D5838)="","",VLOOKUP(CONCATENATE(C5838,D5838),Karakteristieken!AQ:AQ,1,FALSE))</f>
        <v/>
      </c>
    </row>
    <row r="5839" spans="1:16" x14ac:dyDescent="0.25">
      <c r="A5839" s="59">
        <v>200137420</v>
      </c>
      <c r="B5839" s="59">
        <v>200116658</v>
      </c>
      <c r="C5839" s="59" t="s">
        <v>5890</v>
      </c>
      <c r="D5839" s="59" t="s">
        <v>5900</v>
      </c>
      <c r="E5839" s="60" t="s">
        <v>6714</v>
      </c>
      <c r="F5839" s="60"/>
      <c r="G5839" s="60"/>
      <c r="H5839" s="60"/>
      <c r="I5839" s="59">
        <f t="shared" si="95"/>
        <v>11</v>
      </c>
      <c r="J5839" s="59" t="s">
        <v>1613</v>
      </c>
      <c r="K5839" s="61"/>
      <c r="L5839" s="62" t="s">
        <v>6738</v>
      </c>
      <c r="M5839" s="62" t="s">
        <v>6714</v>
      </c>
      <c r="N5839" s="72" t="str">
        <f>VLOOKUP(M5839,'Hulpblad KAR-parser'!A:C,2,FALSE)</f>
        <v>Srt Vreemdelingzaak</v>
      </c>
      <c r="O5839" s="72" t="str">
        <f>IF(VLOOKUP(M5839,'Hulpblad KAR-parser'!A:C,3,FALSE)="","",VLOOKUP(M5839,'Hulpblad KAR-parser'!A:C,3,FALSE))</f>
        <v>Uitzetting</v>
      </c>
      <c r="P5839" s="136" t="str">
        <f>IF(CONCATENATE(C5839,D5839)="","",VLOOKUP(CONCATENATE(C5839,D5839),Karakteristieken!AQ:AQ,1,FALSE))</f>
        <v>Srt VreemdelingzaakUitzetting</v>
      </c>
    </row>
    <row r="5840" spans="1:16" x14ac:dyDescent="0.25">
      <c r="A5840" s="59"/>
      <c r="B5840" s="59"/>
      <c r="C5840" s="59"/>
      <c r="D5840" s="59"/>
      <c r="E5840" s="60" t="s">
        <v>11517</v>
      </c>
      <c r="F5840" s="60"/>
      <c r="G5840" s="60" t="s">
        <v>6714</v>
      </c>
      <c r="H5840" s="60"/>
      <c r="I5840" s="59">
        <f t="shared" si="95"/>
        <v>7</v>
      </c>
      <c r="J5840" s="59" t="s">
        <v>1561</v>
      </c>
      <c r="K5840" s="61"/>
      <c r="L5840" s="62" t="s">
        <v>6738</v>
      </c>
      <c r="M5840" s="62" t="s">
        <v>6714</v>
      </c>
      <c r="N5840" s="72" t="str">
        <f>VLOOKUP(M5840,'Hulpblad KAR-parser'!A:C,2,FALSE)</f>
        <v>Srt Vreemdelingzaak</v>
      </c>
      <c r="O5840" s="72" t="str">
        <f>IF(VLOOKUP(M5840,'Hulpblad KAR-parser'!A:C,3,FALSE)="","",VLOOKUP(M5840,'Hulpblad KAR-parser'!A:C,3,FALSE))</f>
        <v>Uitzetting</v>
      </c>
      <c r="P5840" s="136" t="str">
        <f>IF(CONCATENATE(C5840,D5840)="","",VLOOKUP(CONCATENATE(C5840,D5840),Karakteristieken!AQ:AQ,1,FALSE))</f>
        <v/>
      </c>
    </row>
    <row r="5841" spans="1:16" x14ac:dyDescent="0.25">
      <c r="A5841" s="59"/>
      <c r="B5841" s="59"/>
      <c r="C5841" s="59"/>
      <c r="D5841" s="59"/>
      <c r="E5841" s="60" t="s">
        <v>11518</v>
      </c>
      <c r="F5841" s="60"/>
      <c r="G5841" s="60" t="s">
        <v>6714</v>
      </c>
      <c r="H5841" s="60"/>
      <c r="I5841" s="59">
        <f t="shared" si="95"/>
        <v>5</v>
      </c>
      <c r="J5841" s="59" t="s">
        <v>1561</v>
      </c>
      <c r="K5841" s="61"/>
      <c r="L5841" s="62" t="s">
        <v>6738</v>
      </c>
      <c r="M5841" s="62" t="s">
        <v>6714</v>
      </c>
      <c r="N5841" s="72" t="str">
        <f>VLOOKUP(M5841,'Hulpblad KAR-parser'!A:C,2,FALSE)</f>
        <v>Srt Vreemdelingzaak</v>
      </c>
      <c r="O5841" s="72" t="str">
        <f>IF(VLOOKUP(M5841,'Hulpblad KAR-parser'!A:C,3,FALSE)="","",VLOOKUP(M5841,'Hulpblad KAR-parser'!A:C,3,FALSE))</f>
        <v>Uitzetting</v>
      </c>
      <c r="P5841" s="136" t="str">
        <f>IF(CONCATENATE(C5841,D5841)="","",VLOOKUP(CONCATENATE(C5841,D5841),Karakteristieken!AQ:AQ,1,FALSE))</f>
        <v/>
      </c>
    </row>
    <row r="5842" spans="1:16" x14ac:dyDescent="0.25">
      <c r="A5842" s="59"/>
      <c r="B5842" s="59"/>
      <c r="C5842" s="59"/>
      <c r="D5842" s="59"/>
      <c r="E5842" s="60" t="s">
        <v>11519</v>
      </c>
      <c r="F5842" s="60"/>
      <c r="G5842" s="60" t="s">
        <v>6714</v>
      </c>
      <c r="H5842" s="60"/>
      <c r="I5842" s="59">
        <f t="shared" si="95"/>
        <v>22</v>
      </c>
      <c r="J5842" s="59" t="s">
        <v>1561</v>
      </c>
      <c r="K5842" s="61"/>
      <c r="L5842" s="62" t="s">
        <v>6738</v>
      </c>
      <c r="M5842" s="62" t="s">
        <v>6714</v>
      </c>
      <c r="N5842" s="72" t="str">
        <f>VLOOKUP(M5842,'Hulpblad KAR-parser'!A:C,2,FALSE)</f>
        <v>Srt Vreemdelingzaak</v>
      </c>
      <c r="O5842" s="72" t="str">
        <f>IF(VLOOKUP(M5842,'Hulpblad KAR-parser'!A:C,3,FALSE)="","",VLOOKUP(M5842,'Hulpblad KAR-parser'!A:C,3,FALSE))</f>
        <v>Uitzetting</v>
      </c>
      <c r="P5842" s="136" t="str">
        <f>IF(CONCATENATE(C5842,D5842)="","",VLOOKUP(CONCATENATE(C5842,D5842),Karakteristieken!AQ:AQ,1,FALSE))</f>
        <v/>
      </c>
    </row>
    <row r="5843" spans="1:16" x14ac:dyDescent="0.25">
      <c r="A5843" s="59"/>
      <c r="B5843" s="59"/>
      <c r="C5843" s="59"/>
      <c r="D5843" s="59"/>
      <c r="E5843" s="60" t="s">
        <v>11520</v>
      </c>
      <c r="F5843" s="60"/>
      <c r="G5843" s="60" t="s">
        <v>6714</v>
      </c>
      <c r="H5843" s="60"/>
      <c r="I5843" s="59">
        <f t="shared" si="95"/>
        <v>4</v>
      </c>
      <c r="J5843" s="59" t="s">
        <v>1561</v>
      </c>
      <c r="K5843" s="61"/>
      <c r="L5843" s="62" t="s">
        <v>6738</v>
      </c>
      <c r="M5843" s="62" t="s">
        <v>6714</v>
      </c>
      <c r="N5843" s="72" t="str">
        <f>VLOOKUP(M5843,'Hulpblad KAR-parser'!A:C,2,FALSE)</f>
        <v>Srt Vreemdelingzaak</v>
      </c>
      <c r="O5843" s="72" t="str">
        <f>IF(VLOOKUP(M5843,'Hulpblad KAR-parser'!A:C,3,FALSE)="","",VLOOKUP(M5843,'Hulpblad KAR-parser'!A:C,3,FALSE))</f>
        <v>Uitzetting</v>
      </c>
      <c r="P5843" s="136" t="str">
        <f>IF(CONCATENATE(C5843,D5843)="","",VLOOKUP(CONCATENATE(C5843,D5843),Karakteristieken!AQ:AQ,1,FALSE))</f>
        <v/>
      </c>
    </row>
    <row r="5844" spans="1:16" x14ac:dyDescent="0.25">
      <c r="A5844" s="59">
        <v>200137421</v>
      </c>
      <c r="B5844" s="59">
        <v>200116372</v>
      </c>
      <c r="C5844" s="59" t="s">
        <v>11791</v>
      </c>
      <c r="D5844" s="59"/>
      <c r="E5844" s="60" t="s">
        <v>11792</v>
      </c>
      <c r="F5844" s="60"/>
      <c r="G5844" s="60"/>
      <c r="H5844" s="60"/>
      <c r="I5844" s="59">
        <f t="shared" si="95"/>
        <v>10</v>
      </c>
      <c r="J5844" s="59" t="s">
        <v>1613</v>
      </c>
      <c r="K5844" s="61"/>
      <c r="L5844" s="62" t="s">
        <v>6737</v>
      </c>
      <c r="M5844" s="62" t="s">
        <v>11792</v>
      </c>
      <c r="N5844" s="72" t="str">
        <f>VLOOKUP(M5844,'Hulpblad KAR-parser'!A:C,2,FALSE)</f>
        <v>UN nummer</v>
      </c>
      <c r="O5844" s="72" t="str">
        <f>IF(VLOOKUP(M5844,'Hulpblad KAR-parser'!A:C,3,FALSE)="","",VLOOKUP(M5844,'Hulpblad KAR-parser'!A:C,3,FALSE))</f>
        <v/>
      </c>
      <c r="P5844" s="136" t="str">
        <f>IF(CONCATENATE(C5844,D5844)="","",VLOOKUP(CONCATENATE(C5844,D5844),Karakteristieken!AQ:AQ,1,FALSE))</f>
        <v>UN nummer</v>
      </c>
    </row>
    <row r="5845" spans="1:16" x14ac:dyDescent="0.25">
      <c r="A5845" s="59"/>
      <c r="B5845" s="59"/>
      <c r="C5845" s="59"/>
      <c r="D5845" s="59"/>
      <c r="E5845" s="60" t="s">
        <v>11794</v>
      </c>
      <c r="F5845" s="60"/>
      <c r="G5845" s="60" t="s">
        <v>11792</v>
      </c>
      <c r="H5845" s="60"/>
      <c r="I5845" s="59">
        <f t="shared" si="95"/>
        <v>11</v>
      </c>
      <c r="J5845" s="59" t="s">
        <v>1561</v>
      </c>
      <c r="K5845" s="61"/>
      <c r="L5845" s="62" t="s">
        <v>6737</v>
      </c>
      <c r="M5845" s="62" t="s">
        <v>11792</v>
      </c>
      <c r="N5845" s="72" t="str">
        <f>VLOOKUP(M5845,'Hulpblad KAR-parser'!A:C,2,FALSE)</f>
        <v>UN nummer</v>
      </c>
      <c r="O5845" s="72" t="str">
        <f>IF(VLOOKUP(M5845,'Hulpblad KAR-parser'!A:C,3,FALSE)="","",VLOOKUP(M5845,'Hulpblad KAR-parser'!A:C,3,FALSE))</f>
        <v/>
      </c>
      <c r="P5845" s="136" t="str">
        <f>IF(CONCATENATE(C5845,D5845)="","",VLOOKUP(CONCATENATE(C5845,D5845),Karakteristieken!AQ:AQ,1,FALSE))</f>
        <v/>
      </c>
    </row>
    <row r="5846" spans="1:16" x14ac:dyDescent="0.25">
      <c r="A5846" s="59"/>
      <c r="B5846" s="59"/>
      <c r="C5846" s="59"/>
      <c r="D5846" s="59"/>
      <c r="E5846" s="60" t="s">
        <v>11793</v>
      </c>
      <c r="F5846" s="60"/>
      <c r="G5846" s="60" t="s">
        <v>11792</v>
      </c>
      <c r="H5846" s="60"/>
      <c r="I5846" s="59">
        <f t="shared" si="95"/>
        <v>10</v>
      </c>
      <c r="J5846" s="59" t="s">
        <v>1561</v>
      </c>
      <c r="K5846" s="61"/>
      <c r="L5846" s="62" t="s">
        <v>6737</v>
      </c>
      <c r="M5846" s="62" t="s">
        <v>11792</v>
      </c>
      <c r="N5846" s="72" t="str">
        <f>VLOOKUP(M5846,'Hulpblad KAR-parser'!A:C,2,FALSE)</f>
        <v>UN nummer</v>
      </c>
      <c r="O5846" s="72" t="str">
        <f>IF(VLOOKUP(M5846,'Hulpblad KAR-parser'!A:C,3,FALSE)="","",VLOOKUP(M5846,'Hulpblad KAR-parser'!A:C,3,FALSE))</f>
        <v/>
      </c>
      <c r="P5846" s="136" t="str">
        <f>IF(CONCATENATE(C5846,D5846)="","",VLOOKUP(CONCATENATE(C5846,D5846),Karakteristieken!AQ:AQ,1,FALSE))</f>
        <v/>
      </c>
    </row>
    <row r="5847" spans="1:16" x14ac:dyDescent="0.25">
      <c r="A5847" s="59">
        <v>200111271</v>
      </c>
      <c r="B5847" s="59">
        <v>200059138</v>
      </c>
      <c r="C5847" s="59" t="s">
        <v>4842</v>
      </c>
      <c r="D5847" s="59" t="s">
        <v>4860</v>
      </c>
      <c r="E5847" s="60" t="s">
        <v>6499</v>
      </c>
      <c r="F5847" s="60"/>
      <c r="G5847" s="60"/>
      <c r="H5847" s="60"/>
      <c r="I5847" s="59">
        <f t="shared" si="95"/>
        <v>13</v>
      </c>
      <c r="J5847" s="59" t="s">
        <v>1613</v>
      </c>
      <c r="K5847" s="61"/>
      <c r="L5847" s="62" t="s">
        <v>6738</v>
      </c>
      <c r="M5847" s="62" t="s">
        <v>6499</v>
      </c>
      <c r="N5847" s="72" t="str">
        <f>VLOOKUP(M5847,'Hulpblad KAR-parser'!A:C,2,FALSE)</f>
        <v>Soort dier</v>
      </c>
      <c r="O5847" s="72" t="str">
        <f>IF(VLOOKUP(M5847,'Hulpblad KAR-parser'!A:C,3,FALSE)="","",VLOOKUP(M5847,'Hulpblad KAR-parser'!A:C,3,FALSE))</f>
        <v>Vee</v>
      </c>
      <c r="P5847" s="136" t="str">
        <f>IF(CONCATENATE(C5847,D5847)="","",VLOOKUP(CONCATENATE(C5847,D5847),Karakteristieken!AQ:AQ,1,FALSE))</f>
        <v>Soort dierVee</v>
      </c>
    </row>
    <row r="5848" spans="1:16" x14ac:dyDescent="0.25">
      <c r="A5848" s="59"/>
      <c r="B5848" s="59"/>
      <c r="C5848" s="59"/>
      <c r="D5848" s="59"/>
      <c r="E5848" s="60" t="s">
        <v>7737</v>
      </c>
      <c r="F5848" s="60"/>
      <c r="G5848" s="60" t="s">
        <v>6499</v>
      </c>
      <c r="H5848" s="60"/>
      <c r="I5848" s="59">
        <f t="shared" si="95"/>
        <v>13</v>
      </c>
      <c r="J5848" s="59" t="s">
        <v>1561</v>
      </c>
      <c r="K5848" s="61"/>
      <c r="L5848" s="62" t="s">
        <v>6738</v>
      </c>
      <c r="M5848" s="62" t="s">
        <v>6499</v>
      </c>
      <c r="N5848" s="72" t="str">
        <f>VLOOKUP(M5848,'Hulpblad KAR-parser'!A:C,2,FALSE)</f>
        <v>Soort dier</v>
      </c>
      <c r="O5848" s="72" t="str">
        <f>IF(VLOOKUP(M5848,'Hulpblad KAR-parser'!A:C,3,FALSE)="","",VLOOKUP(M5848,'Hulpblad KAR-parser'!A:C,3,FALSE))</f>
        <v>Vee</v>
      </c>
      <c r="P5848" s="136" t="str">
        <f>IF(CONCATENATE(C5848,D5848)="","",VLOOKUP(CONCATENATE(C5848,D5848),Karakteristieken!AQ:AQ,1,FALSE))</f>
        <v/>
      </c>
    </row>
    <row r="5849" spans="1:16" x14ac:dyDescent="0.25">
      <c r="A5849" s="59"/>
      <c r="B5849" s="59"/>
      <c r="C5849" s="59"/>
      <c r="D5849" s="59"/>
      <c r="E5849" s="60" t="s">
        <v>7738</v>
      </c>
      <c r="F5849" s="60"/>
      <c r="G5849" s="60" t="s">
        <v>6499</v>
      </c>
      <c r="H5849" s="60"/>
      <c r="I5849" s="59">
        <f t="shared" si="95"/>
        <v>16</v>
      </c>
      <c r="J5849" s="59" t="s">
        <v>1561</v>
      </c>
      <c r="K5849" s="61"/>
      <c r="L5849" s="62" t="s">
        <v>6738</v>
      </c>
      <c r="M5849" s="62" t="s">
        <v>6499</v>
      </c>
      <c r="N5849" s="72" t="str">
        <f>VLOOKUP(M5849,'Hulpblad KAR-parser'!A:C,2,FALSE)</f>
        <v>Soort dier</v>
      </c>
      <c r="O5849" s="72" t="str">
        <f>IF(VLOOKUP(M5849,'Hulpblad KAR-parser'!A:C,3,FALSE)="","",VLOOKUP(M5849,'Hulpblad KAR-parser'!A:C,3,FALSE))</f>
        <v>Vee</v>
      </c>
      <c r="P5849" s="136" t="str">
        <f>IF(CONCATENATE(C5849,D5849)="","",VLOOKUP(CONCATENATE(C5849,D5849),Karakteristieken!AQ:AQ,1,FALSE))</f>
        <v/>
      </c>
    </row>
    <row r="5850" spans="1:16" x14ac:dyDescent="0.25">
      <c r="A5850" s="59">
        <v>200111272</v>
      </c>
      <c r="B5850" s="59">
        <v>200059287</v>
      </c>
      <c r="C5850" s="59" t="s">
        <v>5538</v>
      </c>
      <c r="D5850" s="59" t="s">
        <v>5582</v>
      </c>
      <c r="E5850" s="60" t="s">
        <v>6628</v>
      </c>
      <c r="F5850" s="60"/>
      <c r="G5850" s="60"/>
      <c r="H5850" s="60"/>
      <c r="I5850" s="59">
        <f t="shared" si="95"/>
        <v>22</v>
      </c>
      <c r="J5850" s="59" t="s">
        <v>1613</v>
      </c>
      <c r="K5850" s="61"/>
      <c r="L5850" s="62" t="s">
        <v>6738</v>
      </c>
      <c r="M5850" s="62" t="s">
        <v>6628</v>
      </c>
      <c r="N5850" s="72" t="str">
        <f>VLOOKUP(M5850,'Hulpblad KAR-parser'!A:C,2,FALSE)</f>
        <v>Soort vaartuig</v>
      </c>
      <c r="O5850" s="72" t="str">
        <f>IF(VLOOKUP(M5850,'Hulpblad KAR-parser'!A:C,3,FALSE)="","",VLOOKUP(M5850,'Hulpblad KAR-parser'!A:C,3,FALSE))</f>
        <v>Veerpont/Ferry</v>
      </c>
      <c r="P5850" s="136" t="str">
        <f>IF(CONCATENATE(C5850,D5850)="","",VLOOKUP(CONCATENATE(C5850,D5850),Karakteristieken!AQ:AQ,1,FALSE))</f>
        <v>Soort vaartuigVeerpont/Ferry</v>
      </c>
    </row>
    <row r="5851" spans="1:16" x14ac:dyDescent="0.25">
      <c r="A5851" s="59"/>
      <c r="B5851" s="59"/>
      <c r="C5851" s="59"/>
      <c r="D5851" s="59"/>
      <c r="E5851" s="60" t="s">
        <v>8363</v>
      </c>
      <c r="F5851" s="60"/>
      <c r="G5851" s="60" t="s">
        <v>6628</v>
      </c>
      <c r="H5851" s="60"/>
      <c r="I5851" s="59">
        <f t="shared" si="95"/>
        <v>14</v>
      </c>
      <c r="J5851" s="59" t="s">
        <v>1561</v>
      </c>
      <c r="K5851" s="61"/>
      <c r="L5851" s="62" t="s">
        <v>6738</v>
      </c>
      <c r="M5851" s="62" t="s">
        <v>6628</v>
      </c>
      <c r="N5851" s="72" t="str">
        <f>VLOOKUP(M5851,'Hulpblad KAR-parser'!A:C,2,FALSE)</f>
        <v>Soort vaartuig</v>
      </c>
      <c r="O5851" s="72" t="str">
        <f>IF(VLOOKUP(M5851,'Hulpblad KAR-parser'!A:C,3,FALSE)="","",VLOOKUP(M5851,'Hulpblad KAR-parser'!A:C,3,FALSE))</f>
        <v>Veerpont/Ferry</v>
      </c>
      <c r="P5851" s="136" t="str">
        <f>IF(CONCATENATE(C5851,D5851)="","",VLOOKUP(CONCATENATE(C5851,D5851),Karakteristieken!AQ:AQ,1,FALSE))</f>
        <v/>
      </c>
    </row>
    <row r="5852" spans="1:16" x14ac:dyDescent="0.25">
      <c r="A5852" s="59"/>
      <c r="B5852" s="59"/>
      <c r="C5852" s="59"/>
      <c r="D5852" s="59"/>
      <c r="E5852" s="60" t="s">
        <v>8364</v>
      </c>
      <c r="F5852" s="60"/>
      <c r="G5852" s="60" t="s">
        <v>6628</v>
      </c>
      <c r="H5852" s="60"/>
      <c r="I5852" s="59">
        <f t="shared" si="95"/>
        <v>19</v>
      </c>
      <c r="J5852" s="59" t="s">
        <v>1561</v>
      </c>
      <c r="K5852" s="61"/>
      <c r="L5852" s="62" t="s">
        <v>6738</v>
      </c>
      <c r="M5852" s="62" t="s">
        <v>6628</v>
      </c>
      <c r="N5852" s="72" t="str">
        <f>VLOOKUP(M5852,'Hulpblad KAR-parser'!A:C,2,FALSE)</f>
        <v>Soort vaartuig</v>
      </c>
      <c r="O5852" s="72" t="str">
        <f>IF(VLOOKUP(M5852,'Hulpblad KAR-parser'!A:C,3,FALSE)="","",VLOOKUP(M5852,'Hulpblad KAR-parser'!A:C,3,FALSE))</f>
        <v>Veerpont/Ferry</v>
      </c>
      <c r="P5852" s="136" t="str">
        <f>IF(CONCATENATE(C5852,D5852)="","",VLOOKUP(CONCATENATE(C5852,D5852),Karakteristieken!AQ:AQ,1,FALSE))</f>
        <v/>
      </c>
    </row>
    <row r="5853" spans="1:16" x14ac:dyDescent="0.25">
      <c r="A5853" s="59"/>
      <c r="B5853" s="59"/>
      <c r="C5853" s="59"/>
      <c r="D5853" s="59"/>
      <c r="E5853" s="60" t="s">
        <v>8395</v>
      </c>
      <c r="F5853" s="60"/>
      <c r="G5853" s="60" t="s">
        <v>6628</v>
      </c>
      <c r="H5853" s="60"/>
      <c r="I5853" s="59">
        <f t="shared" si="95"/>
        <v>17</v>
      </c>
      <c r="J5853" s="59" t="s">
        <v>1561</v>
      </c>
      <c r="K5853" s="61"/>
      <c r="L5853" s="62" t="s">
        <v>6738</v>
      </c>
      <c r="M5853" s="62" t="s">
        <v>6628</v>
      </c>
      <c r="N5853" s="72" t="str">
        <f>VLOOKUP(M5853,'Hulpblad KAR-parser'!A:C,2,FALSE)</f>
        <v>Soort vaartuig</v>
      </c>
      <c r="O5853" s="72" t="str">
        <f>IF(VLOOKUP(M5853,'Hulpblad KAR-parser'!A:C,3,FALSE)="","",VLOOKUP(M5853,'Hulpblad KAR-parser'!A:C,3,FALSE))</f>
        <v>Veerpont/Ferry</v>
      </c>
      <c r="P5853" s="136" t="str">
        <f>IF(CONCATENATE(C5853,D5853)="","",VLOOKUP(CONCATENATE(C5853,D5853),Karakteristieken!AQ:AQ,1,FALSE))</f>
        <v/>
      </c>
    </row>
    <row r="5854" spans="1:16" x14ac:dyDescent="0.25">
      <c r="A5854" s="59"/>
      <c r="B5854" s="59"/>
      <c r="C5854" s="59"/>
      <c r="D5854" s="59"/>
      <c r="E5854" s="60" t="s">
        <v>8396</v>
      </c>
      <c r="F5854" s="60"/>
      <c r="G5854" s="60" t="s">
        <v>6628</v>
      </c>
      <c r="H5854" s="60"/>
      <c r="I5854" s="59">
        <f t="shared" si="95"/>
        <v>22</v>
      </c>
      <c r="J5854" s="59" t="s">
        <v>1561</v>
      </c>
      <c r="K5854" s="61"/>
      <c r="L5854" s="62" t="s">
        <v>6738</v>
      </c>
      <c r="M5854" s="62" t="s">
        <v>6628</v>
      </c>
      <c r="N5854" s="72" t="str">
        <f>VLOOKUP(M5854,'Hulpblad KAR-parser'!A:C,2,FALSE)</f>
        <v>Soort vaartuig</v>
      </c>
      <c r="O5854" s="72" t="str">
        <f>IF(VLOOKUP(M5854,'Hulpblad KAR-parser'!A:C,3,FALSE)="","",VLOOKUP(M5854,'Hulpblad KAR-parser'!A:C,3,FALSE))</f>
        <v>Veerpont/Ferry</v>
      </c>
      <c r="P5854" s="136" t="str">
        <f>IF(CONCATENATE(C5854,D5854)="","",VLOOKUP(CONCATENATE(C5854,D5854),Karakteristieken!AQ:AQ,1,FALSE))</f>
        <v/>
      </c>
    </row>
    <row r="5855" spans="1:16" x14ac:dyDescent="0.25">
      <c r="A5855" s="59"/>
      <c r="B5855" s="59"/>
      <c r="C5855" s="59"/>
      <c r="D5855" s="59"/>
      <c r="E5855" s="60" t="s">
        <v>8397</v>
      </c>
      <c r="F5855" s="60"/>
      <c r="G5855" s="60" t="s">
        <v>6628</v>
      </c>
      <c r="H5855" s="60"/>
      <c r="I5855" s="59">
        <f t="shared" si="95"/>
        <v>17</v>
      </c>
      <c r="J5855" s="59" t="s">
        <v>1561</v>
      </c>
      <c r="K5855" s="61"/>
      <c r="L5855" s="62" t="s">
        <v>6738</v>
      </c>
      <c r="M5855" s="62" t="s">
        <v>6628</v>
      </c>
      <c r="N5855" s="72" t="str">
        <f>VLOOKUP(M5855,'Hulpblad KAR-parser'!A:C,2,FALSE)</f>
        <v>Soort vaartuig</v>
      </c>
      <c r="O5855" s="72" t="str">
        <f>IF(VLOOKUP(M5855,'Hulpblad KAR-parser'!A:C,3,FALSE)="","",VLOOKUP(M5855,'Hulpblad KAR-parser'!A:C,3,FALSE))</f>
        <v>Veerpont/Ferry</v>
      </c>
      <c r="P5855" s="136" t="str">
        <f>IF(CONCATENATE(C5855,D5855)="","",VLOOKUP(CONCATENATE(C5855,D5855),Karakteristieken!AQ:AQ,1,FALSE))</f>
        <v/>
      </c>
    </row>
    <row r="5856" spans="1:16" x14ac:dyDescent="0.25">
      <c r="A5856" s="59">
        <v>200112678</v>
      </c>
      <c r="B5856" s="59">
        <v>200106759</v>
      </c>
      <c r="C5856" s="59" t="s">
        <v>4939</v>
      </c>
      <c r="D5856" s="59" t="s">
        <v>4993</v>
      </c>
      <c r="E5856" s="60" t="s">
        <v>6510</v>
      </c>
      <c r="F5856" s="60"/>
      <c r="G5856" s="60"/>
      <c r="H5856" s="60"/>
      <c r="I5856" s="59">
        <f t="shared" si="95"/>
        <v>8</v>
      </c>
      <c r="J5856" s="59" t="s">
        <v>1613</v>
      </c>
      <c r="K5856" s="61"/>
      <c r="L5856" s="62" t="s">
        <v>6738</v>
      </c>
      <c r="M5856" s="62" t="s">
        <v>6510</v>
      </c>
      <c r="N5856" s="72" t="str">
        <f>VLOOKUP(M5856,'Hulpblad KAR-parser'!A:C,2,FALSE)</f>
        <v>Soort geplande actie</v>
      </c>
      <c r="O5856" s="72" t="str">
        <f>IF(VLOOKUP(M5856,'Hulpblad KAR-parser'!A:C,3,FALSE)="","",VLOOKUP(M5856,'Hulpblad KAR-parser'!A:C,3,FALSE))</f>
        <v>Verhoor</v>
      </c>
      <c r="P5856" s="136" t="str">
        <f>IF(CONCATENATE(C5856,D5856)="","",VLOOKUP(CONCATENATE(C5856,D5856),Karakteristieken!AQ:AQ,1,FALSE))</f>
        <v>Soort geplande actieVerhoor</v>
      </c>
    </row>
    <row r="5857" spans="1:16" x14ac:dyDescent="0.25">
      <c r="A5857" s="59">
        <v>200112679</v>
      </c>
      <c r="B5857" s="59">
        <v>200106760</v>
      </c>
      <c r="C5857" s="59" t="s">
        <v>4939</v>
      </c>
      <c r="D5857" s="59" t="s">
        <v>4996</v>
      </c>
      <c r="E5857" s="60" t="s">
        <v>6511</v>
      </c>
      <c r="F5857" s="60"/>
      <c r="G5857" s="60"/>
      <c r="H5857" s="60"/>
      <c r="I5857" s="59">
        <f t="shared" si="95"/>
        <v>17</v>
      </c>
      <c r="J5857" s="59" t="s">
        <v>1613</v>
      </c>
      <c r="K5857" s="61"/>
      <c r="L5857" s="62" t="s">
        <v>6738</v>
      </c>
      <c r="M5857" s="62" t="s">
        <v>6511</v>
      </c>
      <c r="N5857" s="72" t="str">
        <f>VLOOKUP(M5857,'Hulpblad KAR-parser'!A:C,2,FALSE)</f>
        <v>Soort geplande actie</v>
      </c>
      <c r="O5857" s="72" t="str">
        <f>IF(VLOOKUP(M5857,'Hulpblad KAR-parser'!A:C,3,FALSE)="","",VLOOKUP(M5857,'Hulpblad KAR-parser'!A:C,3,FALSE))</f>
        <v>Verkeerscontrole</v>
      </c>
      <c r="P5857" s="136" t="str">
        <f>IF(CONCATENATE(C5857,D5857)="","",VLOOKUP(CONCATENATE(C5857,D5857),Karakteristieken!AQ:AQ,1,FALSE))</f>
        <v>Soort geplande actieVerkeerscontrole</v>
      </c>
    </row>
    <row r="5858" spans="1:16" x14ac:dyDescent="0.25">
      <c r="A5858" s="59">
        <v>200110261</v>
      </c>
      <c r="B5858" s="59">
        <v>200098686</v>
      </c>
      <c r="C5858" s="65" t="s">
        <v>12841</v>
      </c>
      <c r="D5858" s="59"/>
      <c r="E5858" s="60" t="s">
        <v>12843</v>
      </c>
      <c r="F5858" s="60"/>
      <c r="G5858" s="60"/>
      <c r="H5858" s="60"/>
      <c r="I5858" s="59">
        <f t="shared" si="95"/>
        <v>19</v>
      </c>
      <c r="J5858" s="59" t="s">
        <v>1613</v>
      </c>
      <c r="K5858" s="61" t="s">
        <v>12187</v>
      </c>
      <c r="L5858" s="62" t="s">
        <v>6737</v>
      </c>
      <c r="M5858" s="69" t="s">
        <v>12843</v>
      </c>
      <c r="N5858" s="72" t="s">
        <v>12841</v>
      </c>
      <c r="O5858" s="72" t="s">
        <v>1512</v>
      </c>
      <c r="P5858" s="136" t="s">
        <v>12841</v>
      </c>
    </row>
    <row r="5859" spans="1:16" x14ac:dyDescent="0.25">
      <c r="A5859" s="59"/>
      <c r="B5859" s="59"/>
      <c r="C5859" s="65"/>
      <c r="D5859" s="59"/>
      <c r="E5859" s="60" t="s">
        <v>3610</v>
      </c>
      <c r="F5859" s="60"/>
      <c r="G5859" s="60" t="s">
        <v>12843</v>
      </c>
      <c r="H5859" s="60"/>
      <c r="I5859" s="59">
        <f t="shared" si="95"/>
        <v>16</v>
      </c>
      <c r="J5859" s="59" t="s">
        <v>1561</v>
      </c>
      <c r="K5859" s="61" t="s">
        <v>12187</v>
      </c>
      <c r="L5859" s="62" t="s">
        <v>6737</v>
      </c>
      <c r="M5859" s="69" t="s">
        <v>12843</v>
      </c>
      <c r="N5859" s="72" t="s">
        <v>12841</v>
      </c>
      <c r="O5859" s="72" t="s">
        <v>1512</v>
      </c>
      <c r="P5859" s="136" t="s">
        <v>1512</v>
      </c>
    </row>
    <row r="5860" spans="1:16" x14ac:dyDescent="0.25">
      <c r="A5860" s="59"/>
      <c r="B5860" s="59"/>
      <c r="C5860" s="65"/>
      <c r="D5860" s="59"/>
      <c r="E5860" s="60" t="s">
        <v>12845</v>
      </c>
      <c r="F5860" s="60"/>
      <c r="G5860" s="60" t="s">
        <v>12843</v>
      </c>
      <c r="H5860" s="60"/>
      <c r="I5860" s="59">
        <f t="shared" si="95"/>
        <v>3</v>
      </c>
      <c r="J5860" s="59" t="s">
        <v>1561</v>
      </c>
      <c r="K5860" s="61" t="s">
        <v>12187</v>
      </c>
      <c r="L5860" s="62" t="s">
        <v>6737</v>
      </c>
      <c r="M5860" s="69" t="s">
        <v>12843</v>
      </c>
      <c r="N5860" s="72" t="s">
        <v>12841</v>
      </c>
      <c r="O5860" s="72" t="s">
        <v>1512</v>
      </c>
      <c r="P5860" s="136" t="s">
        <v>1512</v>
      </c>
    </row>
    <row r="5861" spans="1:16" x14ac:dyDescent="0.25">
      <c r="A5861" s="59"/>
      <c r="B5861" s="59"/>
      <c r="C5861" s="59"/>
      <c r="D5861" s="59"/>
      <c r="E5861" s="60" t="s">
        <v>12904</v>
      </c>
      <c r="F5861" s="60"/>
      <c r="G5861" s="60" t="s">
        <v>12843</v>
      </c>
      <c r="H5861" s="60"/>
      <c r="I5861" s="59">
        <f t="shared" ref="I5861" si="96">LEN(E5861)</f>
        <v>10</v>
      </c>
      <c r="J5861" s="59" t="s">
        <v>1561</v>
      </c>
      <c r="K5861" s="61" t="s">
        <v>12187</v>
      </c>
      <c r="L5861" s="62" t="s">
        <v>6737</v>
      </c>
      <c r="M5861" s="69" t="s">
        <v>12843</v>
      </c>
      <c r="N5861" s="72" t="s">
        <v>12841</v>
      </c>
      <c r="O5861" s="72" t="s">
        <v>1512</v>
      </c>
      <c r="P5861" s="136" t="s">
        <v>1512</v>
      </c>
    </row>
    <row r="5862" spans="1:16" x14ac:dyDescent="0.25">
      <c r="A5862" s="59">
        <v>200111273</v>
      </c>
      <c r="B5862" s="59">
        <v>200099573</v>
      </c>
      <c r="C5862" s="59" t="s">
        <v>5974</v>
      </c>
      <c r="D5862" s="65" t="s">
        <v>1613</v>
      </c>
      <c r="E5862" s="60" t="s">
        <v>6722</v>
      </c>
      <c r="F5862" s="60"/>
      <c r="G5862" s="60"/>
      <c r="H5862" s="60"/>
      <c r="I5862" s="59">
        <f t="shared" ref="I5862:I5881" si="97">LEN(E5862)</f>
        <v>20</v>
      </c>
      <c r="J5862" s="59" t="s">
        <v>1613</v>
      </c>
      <c r="K5862" s="61" t="s">
        <v>12187</v>
      </c>
      <c r="L5862" s="62" t="s">
        <v>6737</v>
      </c>
      <c r="M5862" s="62" t="s">
        <v>6722</v>
      </c>
      <c r="N5862" s="72" t="str">
        <f>VLOOKUP(M5862,'Hulpblad KAR-parser'!A:C,2,FALSE)</f>
        <v>Verl. plaats ongeval</v>
      </c>
      <c r="O5862" s="72" t="str">
        <f>IF(VLOOKUP(M5862,'Hulpblad KAR-parser'!A:C,3,FALSE)="","",VLOOKUP(M5862,'Hulpblad KAR-parser'!A:C,3,FALSE))</f>
        <v/>
      </c>
      <c r="P5862" s="136" t="str">
        <f>IF(CONCATENATE(C5862,D5862)="","",VLOOKUP(CONCATENATE(C5862,D5862),Karakteristieken!AQ:AQ,1,FALSE))</f>
        <v>Verl. plaats ongevalJa</v>
      </c>
    </row>
    <row r="5863" spans="1:16" x14ac:dyDescent="0.25">
      <c r="A5863" s="59"/>
      <c r="B5863" s="59"/>
      <c r="C5863" s="59"/>
      <c r="D5863" s="59"/>
      <c r="E5863" s="60" t="s">
        <v>11553</v>
      </c>
      <c r="F5863" s="60"/>
      <c r="G5863" s="60" t="s">
        <v>6722</v>
      </c>
      <c r="H5863" s="60"/>
      <c r="I5863" s="59">
        <f t="shared" si="97"/>
        <v>11</v>
      </c>
      <c r="J5863" s="59" t="s">
        <v>1561</v>
      </c>
      <c r="K5863" s="61"/>
      <c r="L5863" s="62" t="s">
        <v>6737</v>
      </c>
      <c r="M5863" s="62" t="s">
        <v>6722</v>
      </c>
      <c r="N5863" s="72" t="str">
        <f>VLOOKUP(M5863,'Hulpblad KAR-parser'!A:C,2,FALSE)</f>
        <v>Verl. plaats ongeval</v>
      </c>
      <c r="O5863" s="72" t="str">
        <f>IF(VLOOKUP(M5863,'Hulpblad KAR-parser'!A:C,3,FALSE)="","",VLOOKUP(M5863,'Hulpblad KAR-parser'!A:C,3,FALSE))</f>
        <v/>
      </c>
      <c r="P5863" s="136" t="str">
        <f>IF(CONCATENATE(C5863,D5863)="","",VLOOKUP(CONCATENATE(C5863,D5863),Karakteristieken!AQ:AQ,1,FALSE))</f>
        <v/>
      </c>
    </row>
    <row r="5864" spans="1:16" x14ac:dyDescent="0.25">
      <c r="A5864" s="59"/>
      <c r="B5864" s="59"/>
      <c r="C5864" s="59"/>
      <c r="D5864" s="59"/>
      <c r="E5864" s="60" t="s">
        <v>11548</v>
      </c>
      <c r="F5864" s="60"/>
      <c r="G5864" s="60" t="s">
        <v>6722</v>
      </c>
      <c r="H5864" s="60"/>
      <c r="I5864" s="59">
        <f t="shared" si="97"/>
        <v>11</v>
      </c>
      <c r="J5864" s="59" t="s">
        <v>1561</v>
      </c>
      <c r="K5864" s="61"/>
      <c r="L5864" s="62" t="s">
        <v>6737</v>
      </c>
      <c r="M5864" s="62" t="s">
        <v>6722</v>
      </c>
      <c r="N5864" s="72" t="str">
        <f>VLOOKUP(M5864,'Hulpblad KAR-parser'!A:C,2,FALSE)</f>
        <v>Verl. plaats ongeval</v>
      </c>
      <c r="O5864" s="72" t="str">
        <f>IF(VLOOKUP(M5864,'Hulpblad KAR-parser'!A:C,3,FALSE)="","",VLOOKUP(M5864,'Hulpblad KAR-parser'!A:C,3,FALSE))</f>
        <v/>
      </c>
      <c r="P5864" s="136" t="str">
        <f>IF(CONCATENATE(C5864,D5864)="","",VLOOKUP(CONCATENATE(C5864,D5864),Karakteristieken!AQ:AQ,1,FALSE))</f>
        <v/>
      </c>
    </row>
    <row r="5865" spans="1:16" x14ac:dyDescent="0.25">
      <c r="A5865" s="59"/>
      <c r="B5865" s="59"/>
      <c r="C5865" s="59"/>
      <c r="D5865" s="59"/>
      <c r="E5865" s="60" t="s">
        <v>11549</v>
      </c>
      <c r="F5865" s="60"/>
      <c r="G5865" s="60" t="s">
        <v>6722</v>
      </c>
      <c r="H5865" s="60"/>
      <c r="I5865" s="59">
        <f t="shared" si="97"/>
        <v>5</v>
      </c>
      <c r="J5865" s="59" t="s">
        <v>1561</v>
      </c>
      <c r="K5865" s="61"/>
      <c r="L5865" s="62" t="s">
        <v>6737</v>
      </c>
      <c r="M5865" s="62" t="s">
        <v>6722</v>
      </c>
      <c r="N5865" s="72" t="str">
        <f>VLOOKUP(M5865,'Hulpblad KAR-parser'!A:C,2,FALSE)</f>
        <v>Verl. plaats ongeval</v>
      </c>
      <c r="O5865" s="72" t="str">
        <f>IF(VLOOKUP(M5865,'Hulpblad KAR-parser'!A:C,3,FALSE)="","",VLOOKUP(M5865,'Hulpblad KAR-parser'!A:C,3,FALSE))</f>
        <v/>
      </c>
      <c r="P5865" s="136" t="str">
        <f>IF(CONCATENATE(C5865,D5865)="","",VLOOKUP(CONCATENATE(C5865,D5865),Karakteristieken!AQ:AQ,1,FALSE))</f>
        <v/>
      </c>
    </row>
    <row r="5866" spans="1:16" x14ac:dyDescent="0.25">
      <c r="A5866" s="59"/>
      <c r="B5866" s="59"/>
      <c r="C5866" s="59"/>
      <c r="D5866" s="59"/>
      <c r="E5866" s="60" t="s">
        <v>11550</v>
      </c>
      <c r="F5866" s="60"/>
      <c r="G5866" s="60" t="s">
        <v>6722</v>
      </c>
      <c r="H5866" s="60"/>
      <c r="I5866" s="59">
        <f t="shared" si="97"/>
        <v>5</v>
      </c>
      <c r="J5866" s="59" t="s">
        <v>1561</v>
      </c>
      <c r="K5866" s="61"/>
      <c r="L5866" s="62" t="s">
        <v>6737</v>
      </c>
      <c r="M5866" s="62" t="s">
        <v>6722</v>
      </c>
      <c r="N5866" s="72" t="str">
        <f>VLOOKUP(M5866,'Hulpblad KAR-parser'!A:C,2,FALSE)</f>
        <v>Verl. plaats ongeval</v>
      </c>
      <c r="O5866" s="72" t="str">
        <f>IF(VLOOKUP(M5866,'Hulpblad KAR-parser'!A:C,3,FALSE)="","",VLOOKUP(M5866,'Hulpblad KAR-parser'!A:C,3,FALSE))</f>
        <v/>
      </c>
      <c r="P5866" s="136" t="str">
        <f>IF(CONCATENATE(C5866,D5866)="","",VLOOKUP(CONCATENATE(C5866,D5866),Karakteristieken!AQ:AQ,1,FALSE))</f>
        <v/>
      </c>
    </row>
    <row r="5867" spans="1:16" x14ac:dyDescent="0.25">
      <c r="A5867" s="59"/>
      <c r="B5867" s="59"/>
      <c r="C5867" s="59"/>
      <c r="D5867" s="59"/>
      <c r="E5867" s="60" t="s">
        <v>11551</v>
      </c>
      <c r="F5867" s="60"/>
      <c r="G5867" s="60" t="s">
        <v>6722</v>
      </c>
      <c r="H5867" s="60"/>
      <c r="I5867" s="59">
        <f t="shared" si="97"/>
        <v>6</v>
      </c>
      <c r="J5867" s="59" t="s">
        <v>1561</v>
      </c>
      <c r="K5867" s="61"/>
      <c r="L5867" s="62" t="s">
        <v>6737</v>
      </c>
      <c r="M5867" s="62" t="s">
        <v>6722</v>
      </c>
      <c r="N5867" s="72" t="str">
        <f>VLOOKUP(M5867,'Hulpblad KAR-parser'!A:C,2,FALSE)</f>
        <v>Verl. plaats ongeval</v>
      </c>
      <c r="O5867" s="72" t="str">
        <f>IF(VLOOKUP(M5867,'Hulpblad KAR-parser'!A:C,3,FALSE)="","",VLOOKUP(M5867,'Hulpblad KAR-parser'!A:C,3,FALSE))</f>
        <v/>
      </c>
      <c r="P5867" s="136" t="str">
        <f>IF(CONCATENATE(C5867,D5867)="","",VLOOKUP(CONCATENATE(C5867,D5867),Karakteristieken!AQ:AQ,1,FALSE))</f>
        <v/>
      </c>
    </row>
    <row r="5868" spans="1:16" x14ac:dyDescent="0.25">
      <c r="A5868" s="59"/>
      <c r="B5868" s="59"/>
      <c r="C5868" s="59"/>
      <c r="D5868" s="59"/>
      <c r="E5868" s="60" t="s">
        <v>11552</v>
      </c>
      <c r="F5868" s="60"/>
      <c r="G5868" s="60" t="s">
        <v>6722</v>
      </c>
      <c r="H5868" s="60"/>
      <c r="I5868" s="59">
        <f t="shared" si="97"/>
        <v>4</v>
      </c>
      <c r="J5868" s="59" t="s">
        <v>1561</v>
      </c>
      <c r="K5868" s="61"/>
      <c r="L5868" s="62" t="s">
        <v>6737</v>
      </c>
      <c r="M5868" s="62" t="s">
        <v>6722</v>
      </c>
      <c r="N5868" s="72" t="str">
        <f>VLOOKUP(M5868,'Hulpblad KAR-parser'!A:C,2,FALSE)</f>
        <v>Verl. plaats ongeval</v>
      </c>
      <c r="O5868" s="72" t="str">
        <f>IF(VLOOKUP(M5868,'Hulpblad KAR-parser'!A:C,3,FALSE)="","",VLOOKUP(M5868,'Hulpblad KAR-parser'!A:C,3,FALSE))</f>
        <v/>
      </c>
      <c r="P5868" s="136" t="str">
        <f>IF(CONCATENATE(C5868,D5868)="","",VLOOKUP(CONCATENATE(C5868,D5868),Karakteristieken!AQ:AQ,1,FALSE))</f>
        <v/>
      </c>
    </row>
    <row r="5869" spans="1:16" x14ac:dyDescent="0.25">
      <c r="A5869" s="59">
        <v>200111274</v>
      </c>
      <c r="B5869" s="59">
        <v>200099574</v>
      </c>
      <c r="C5869" s="59" t="s">
        <v>5974</v>
      </c>
      <c r="D5869" s="59" t="s">
        <v>1613</v>
      </c>
      <c r="E5869" s="60" t="s">
        <v>5977</v>
      </c>
      <c r="F5869" s="60"/>
      <c r="G5869" s="60"/>
      <c r="H5869" s="60"/>
      <c r="I5869" s="59">
        <f t="shared" si="97"/>
        <v>24</v>
      </c>
      <c r="J5869" s="59" t="s">
        <v>1613</v>
      </c>
      <c r="K5869" s="61"/>
      <c r="L5869" s="62" t="s">
        <v>6737</v>
      </c>
      <c r="M5869" s="62" t="s">
        <v>5977</v>
      </c>
      <c r="N5869" s="72" t="str">
        <f>VLOOKUP(M5869,'Hulpblad KAR-parser'!A:C,2,FALSE)</f>
        <v>Verl. plaats ongeval</v>
      </c>
      <c r="O5869" s="72" t="str">
        <f>IF(VLOOKUP(M5869,'Hulpblad KAR-parser'!A:C,3,FALSE)="","",VLOOKUP(M5869,'Hulpblad KAR-parser'!A:C,3,FALSE))</f>
        <v>Ja</v>
      </c>
      <c r="P5869" s="136" t="str">
        <f>IF(CONCATENATE(C5869,D5869)="","",VLOOKUP(CONCATENATE(C5869,D5869),Karakteristieken!AQ:AQ,1,FALSE))</f>
        <v>Verl. plaats ongevalJa</v>
      </c>
    </row>
    <row r="5870" spans="1:16" x14ac:dyDescent="0.25">
      <c r="A5870" s="59">
        <v>200111275</v>
      </c>
      <c r="B5870" s="59">
        <v>200099575</v>
      </c>
      <c r="C5870" s="59" t="s">
        <v>5974</v>
      </c>
      <c r="D5870" s="59" t="s">
        <v>1561</v>
      </c>
      <c r="E5870" s="60" t="s">
        <v>5979</v>
      </c>
      <c r="F5870" s="60"/>
      <c r="G5870" s="60"/>
      <c r="H5870" s="60"/>
      <c r="I5870" s="59">
        <f t="shared" si="97"/>
        <v>25</v>
      </c>
      <c r="J5870" s="59" t="s">
        <v>1613</v>
      </c>
      <c r="K5870" s="61"/>
      <c r="L5870" s="62" t="s">
        <v>6737</v>
      </c>
      <c r="M5870" s="62" t="s">
        <v>5979</v>
      </c>
      <c r="N5870" s="72" t="str">
        <f>VLOOKUP(M5870,'Hulpblad KAR-parser'!A:C,2,FALSE)</f>
        <v>Verl. plaats ongeval</v>
      </c>
      <c r="O5870" s="72" t="str">
        <f>IF(VLOOKUP(M5870,'Hulpblad KAR-parser'!A:C,3,FALSE)="","",VLOOKUP(M5870,'Hulpblad KAR-parser'!A:C,3,FALSE))</f>
        <v>Nee</v>
      </c>
      <c r="P5870" s="136" t="str">
        <f>IF(CONCATENATE(C5870,D5870)="","",VLOOKUP(CONCATENATE(C5870,D5870),Karakteristieken!AQ:AQ,1,FALSE))</f>
        <v>Verl. plaats ongevalNee</v>
      </c>
    </row>
    <row r="5871" spans="1:16" x14ac:dyDescent="0.25">
      <c r="A5871" s="67">
        <v>200111276</v>
      </c>
      <c r="B5871" s="67">
        <v>200099576</v>
      </c>
      <c r="C5871" s="67" t="s">
        <v>5980</v>
      </c>
      <c r="D5871" s="67"/>
      <c r="E5871" s="68" t="s">
        <v>6723</v>
      </c>
      <c r="F5871" s="68"/>
      <c r="G5871" s="68"/>
      <c r="H5871" s="68"/>
      <c r="I5871" s="67">
        <f t="shared" si="97"/>
        <v>11</v>
      </c>
      <c r="J5871" s="67" t="s">
        <v>1613</v>
      </c>
      <c r="K5871" s="91" t="s">
        <v>12550</v>
      </c>
      <c r="L5871" s="62" t="s">
        <v>6737</v>
      </c>
      <c r="M5871" s="62" t="s">
        <v>6723</v>
      </c>
      <c r="N5871" s="72" t="e">
        <f>VLOOKUP(M5871,'Hulpblad KAR-parser'!A:C,2,FALSE)</f>
        <v>#N/A</v>
      </c>
      <c r="O5871" s="72" t="e">
        <f>IF(VLOOKUP(M5871,'Hulpblad KAR-parser'!A:C,3,FALSE)="","",VLOOKUP(M5871,'Hulpblad KAR-parser'!A:C,3,FALSE))</f>
        <v>#N/A</v>
      </c>
      <c r="P5871" s="136" t="e">
        <f>IF(CONCATENATE(C5871,D5871)="","",VLOOKUP(CONCATENATE(C5871,D5871),Karakteristieken!AQ:AQ,1,FALSE))</f>
        <v>#N/A</v>
      </c>
    </row>
    <row r="5872" spans="1:16" x14ac:dyDescent="0.25">
      <c r="A5872" s="67"/>
      <c r="B5872" s="67"/>
      <c r="C5872" s="67"/>
      <c r="D5872" s="67"/>
      <c r="E5872" s="68" t="s">
        <v>11558</v>
      </c>
      <c r="F5872" s="68"/>
      <c r="G5872" s="68" t="s">
        <v>6723</v>
      </c>
      <c r="H5872" s="68"/>
      <c r="I5872" s="67">
        <f t="shared" si="97"/>
        <v>5</v>
      </c>
      <c r="J5872" s="67" t="s">
        <v>1561</v>
      </c>
      <c r="K5872" s="91" t="s">
        <v>12550</v>
      </c>
      <c r="L5872" s="62" t="s">
        <v>6737</v>
      </c>
      <c r="M5872" s="62" t="s">
        <v>6723</v>
      </c>
      <c r="N5872" s="72" t="e">
        <f>VLOOKUP(M5872,'Hulpblad KAR-parser'!A:C,2,FALSE)</f>
        <v>#N/A</v>
      </c>
      <c r="O5872" s="72" t="e">
        <f>IF(VLOOKUP(M5872,'Hulpblad KAR-parser'!A:C,3,FALSE)="","",VLOOKUP(M5872,'Hulpblad KAR-parser'!A:C,3,FALSE))</f>
        <v>#N/A</v>
      </c>
      <c r="P5872" s="136" t="str">
        <f>IF(CONCATENATE(C5872,D5872)="","",VLOOKUP(CONCATENATE(C5872,D5872),Karakteristieken!AQ:AQ,1,FALSE))</f>
        <v/>
      </c>
    </row>
    <row r="5873" spans="1:16" x14ac:dyDescent="0.25">
      <c r="A5873" s="59">
        <v>200111277</v>
      </c>
      <c r="B5873" s="59">
        <v>200099577</v>
      </c>
      <c r="C5873" s="59" t="s">
        <v>5980</v>
      </c>
      <c r="D5873" s="59" t="s">
        <v>5981</v>
      </c>
      <c r="E5873" s="60" t="s">
        <v>5984</v>
      </c>
      <c r="F5873" s="60"/>
      <c r="G5873" s="60"/>
      <c r="H5873" s="60"/>
      <c r="I5873" s="59">
        <f t="shared" si="97"/>
        <v>24</v>
      </c>
      <c r="J5873" s="59" t="s">
        <v>1613</v>
      </c>
      <c r="K5873" s="61"/>
      <c r="L5873" s="62" t="s">
        <v>6737</v>
      </c>
      <c r="M5873" s="62" t="s">
        <v>5984</v>
      </c>
      <c r="N5873" s="72" t="str">
        <f>VLOOKUP(M5873,'Hulpblad KAR-parser'!A:C,2,FALSE)</f>
        <v>Verlamming</v>
      </c>
      <c r="O5873" s="72" t="str">
        <f>IF(VLOOKUP(M5873,'Hulpblad KAR-parser'!A:C,3,FALSE)="","",VLOOKUP(M5873,'Hulpblad KAR-parser'!A:C,3,FALSE))</f>
        <v>Dubbelzijdig</v>
      </c>
      <c r="P5873" s="136" t="str">
        <f>IF(CONCATENATE(C5873,D5873)="","",VLOOKUP(CONCATENATE(C5873,D5873),Karakteristieken!AQ:AQ,1,FALSE))</f>
        <v>VerlammingDubbelzijdig</v>
      </c>
    </row>
    <row r="5874" spans="1:16" x14ac:dyDescent="0.25">
      <c r="A5874" s="59"/>
      <c r="B5874" s="59"/>
      <c r="C5874" s="59"/>
      <c r="D5874" s="59"/>
      <c r="E5874" s="60" t="s">
        <v>11554</v>
      </c>
      <c r="F5874" s="60"/>
      <c r="G5874" s="60" t="s">
        <v>5984</v>
      </c>
      <c r="H5874" s="60"/>
      <c r="I5874" s="59">
        <f t="shared" si="97"/>
        <v>6</v>
      </c>
      <c r="J5874" s="59" t="s">
        <v>1561</v>
      </c>
      <c r="K5874" s="61"/>
      <c r="L5874" s="62" t="s">
        <v>6737</v>
      </c>
      <c r="M5874" s="62" t="s">
        <v>5984</v>
      </c>
      <c r="N5874" s="72" t="str">
        <f>VLOOKUP(M5874,'Hulpblad KAR-parser'!A:C,2,FALSE)</f>
        <v>Verlamming</v>
      </c>
      <c r="O5874" s="72" t="str">
        <f>IF(VLOOKUP(M5874,'Hulpblad KAR-parser'!A:C,3,FALSE)="","",VLOOKUP(M5874,'Hulpblad KAR-parser'!A:C,3,FALSE))</f>
        <v>Dubbelzijdig</v>
      </c>
      <c r="P5874" s="136" t="str">
        <f>IF(CONCATENATE(C5874,D5874)="","",VLOOKUP(CONCATENATE(C5874,D5874),Karakteristieken!AQ:AQ,1,FALSE))</f>
        <v/>
      </c>
    </row>
    <row r="5875" spans="1:16" x14ac:dyDescent="0.25">
      <c r="A5875" s="59">
        <v>200111278</v>
      </c>
      <c r="B5875" s="59">
        <v>200099578</v>
      </c>
      <c r="C5875" s="59" t="s">
        <v>5980</v>
      </c>
      <c r="D5875" s="59" t="s">
        <v>4449</v>
      </c>
      <c r="E5875" s="60" t="s">
        <v>5986</v>
      </c>
      <c r="F5875" s="60"/>
      <c r="G5875" s="60"/>
      <c r="H5875" s="60"/>
      <c r="I5875" s="59">
        <f t="shared" si="97"/>
        <v>21</v>
      </c>
      <c r="J5875" s="59" t="s">
        <v>1613</v>
      </c>
      <c r="K5875" s="61"/>
      <c r="L5875" s="62" t="s">
        <v>6737</v>
      </c>
      <c r="M5875" s="62" t="s">
        <v>5986</v>
      </c>
      <c r="N5875" s="72" t="str">
        <f>VLOOKUP(M5875,'Hulpblad KAR-parser'!A:C,2,FALSE)</f>
        <v>Verlamming</v>
      </c>
      <c r="O5875" s="72" t="str">
        <f>IF(VLOOKUP(M5875,'Hulpblad KAR-parser'!A:C,3,FALSE)="","",VLOOKUP(M5875,'Hulpblad KAR-parser'!A:C,3,FALSE))</f>
        <v>Eenzijdig</v>
      </c>
      <c r="P5875" s="136" t="str">
        <f>IF(CONCATENATE(C5875,D5875)="","",VLOOKUP(CONCATENATE(C5875,D5875),Karakteristieken!AQ:AQ,1,FALSE))</f>
        <v>VerlammingEenzijdig</v>
      </c>
    </row>
    <row r="5876" spans="1:16" x14ac:dyDescent="0.25">
      <c r="A5876" s="59"/>
      <c r="B5876" s="59"/>
      <c r="C5876" s="59"/>
      <c r="D5876" s="59"/>
      <c r="E5876" s="60" t="s">
        <v>11555</v>
      </c>
      <c r="F5876" s="60"/>
      <c r="G5876" s="60" t="s">
        <v>5986</v>
      </c>
      <c r="H5876" s="60"/>
      <c r="I5876" s="59">
        <f t="shared" si="97"/>
        <v>6</v>
      </c>
      <c r="J5876" s="59" t="s">
        <v>1561</v>
      </c>
      <c r="K5876" s="61"/>
      <c r="L5876" s="62" t="s">
        <v>6737</v>
      </c>
      <c r="M5876" s="62" t="s">
        <v>5986</v>
      </c>
      <c r="N5876" s="72" t="str">
        <f>VLOOKUP(M5876,'Hulpblad KAR-parser'!A:C,2,FALSE)</f>
        <v>Verlamming</v>
      </c>
      <c r="O5876" s="72" t="str">
        <f>IF(VLOOKUP(M5876,'Hulpblad KAR-parser'!A:C,3,FALSE)="","",VLOOKUP(M5876,'Hulpblad KAR-parser'!A:C,3,FALSE))</f>
        <v>Eenzijdig</v>
      </c>
      <c r="P5876" s="136" t="str">
        <f>IF(CONCATENATE(C5876,D5876)="","",VLOOKUP(CONCATENATE(C5876,D5876),Karakteristieken!AQ:AQ,1,FALSE))</f>
        <v/>
      </c>
    </row>
    <row r="5877" spans="1:16" x14ac:dyDescent="0.25">
      <c r="A5877" s="59">
        <v>200111279</v>
      </c>
      <c r="B5877" s="59">
        <v>200099579</v>
      </c>
      <c r="C5877" s="59" t="s">
        <v>5980</v>
      </c>
      <c r="D5877" s="59" t="s">
        <v>5987</v>
      </c>
      <c r="E5877" s="60" t="s">
        <v>5989</v>
      </c>
      <c r="F5877" s="60"/>
      <c r="G5877" s="60"/>
      <c r="H5877" s="60"/>
      <c r="I5877" s="59">
        <f t="shared" si="97"/>
        <v>27</v>
      </c>
      <c r="J5877" s="59" t="s">
        <v>1613</v>
      </c>
      <c r="K5877" s="61"/>
      <c r="L5877" s="62" t="s">
        <v>6737</v>
      </c>
      <c r="M5877" s="62" t="s">
        <v>5989</v>
      </c>
      <c r="N5877" s="72" t="str">
        <f>VLOOKUP(M5877,'Hulpblad KAR-parser'!A:C,2,FALSE)</f>
        <v>Verlamming</v>
      </c>
      <c r="O5877" s="72" t="str">
        <f>IF(VLOOKUP(M5877,'Hulpblad KAR-parser'!A:C,3,FALSE)="","",VLOOKUP(M5877,'Hulpblad KAR-parser'!A:C,3,FALSE))</f>
        <v>Niet kunnen spreken</v>
      </c>
      <c r="P5877" s="136" t="str">
        <f>IF(CONCATENATE(C5877,D5877)="","",VLOOKUP(CONCATENATE(C5877,D5877),Karakteristieken!AQ:AQ,1,FALSE))</f>
        <v>VerlammingNiet kunnen spreken</v>
      </c>
    </row>
    <row r="5878" spans="1:16" x14ac:dyDescent="0.25">
      <c r="A5878" s="59"/>
      <c r="B5878" s="59"/>
      <c r="C5878" s="59"/>
      <c r="D5878" s="59"/>
      <c r="E5878" s="60" t="s">
        <v>11556</v>
      </c>
      <c r="F5878" s="60"/>
      <c r="G5878" s="60" t="s">
        <v>5989</v>
      </c>
      <c r="H5878" s="60"/>
      <c r="I5878" s="59">
        <f t="shared" si="97"/>
        <v>6</v>
      </c>
      <c r="J5878" s="59" t="s">
        <v>1561</v>
      </c>
      <c r="K5878" s="61"/>
      <c r="L5878" s="62" t="s">
        <v>6737</v>
      </c>
      <c r="M5878" s="62" t="s">
        <v>5989</v>
      </c>
      <c r="N5878" s="72" t="str">
        <f>VLOOKUP(M5878,'Hulpblad KAR-parser'!A:C,2,FALSE)</f>
        <v>Verlamming</v>
      </c>
      <c r="O5878" s="72" t="str">
        <f>IF(VLOOKUP(M5878,'Hulpblad KAR-parser'!A:C,3,FALSE)="","",VLOOKUP(M5878,'Hulpblad KAR-parser'!A:C,3,FALSE))</f>
        <v>Niet kunnen spreken</v>
      </c>
      <c r="P5878" s="136" t="str">
        <f>IF(CONCATENATE(C5878,D5878)="","",VLOOKUP(CONCATENATE(C5878,D5878),Karakteristieken!AQ:AQ,1,FALSE))</f>
        <v/>
      </c>
    </row>
    <row r="5879" spans="1:16" x14ac:dyDescent="0.25">
      <c r="A5879" s="59">
        <v>200111280</v>
      </c>
      <c r="B5879" s="59">
        <v>200099580</v>
      </c>
      <c r="C5879" s="59" t="s">
        <v>5980</v>
      </c>
      <c r="D5879" s="59" t="s">
        <v>5990</v>
      </c>
      <c r="E5879" s="60" t="s">
        <v>5992</v>
      </c>
      <c r="F5879" s="60"/>
      <c r="G5879" s="60"/>
      <c r="H5879" s="60"/>
      <c r="I5879" s="59">
        <f t="shared" si="97"/>
        <v>27</v>
      </c>
      <c r="J5879" s="59" t="s">
        <v>1613</v>
      </c>
      <c r="K5879" s="61"/>
      <c r="L5879" s="62" t="s">
        <v>6737</v>
      </c>
      <c r="M5879" s="62" t="s">
        <v>5992</v>
      </c>
      <c r="N5879" s="72" t="str">
        <f>VLOOKUP(M5879,'Hulpblad KAR-parser'!A:C,2,FALSE)</f>
        <v>Verlamming</v>
      </c>
      <c r="O5879" s="72" t="str">
        <f>IF(VLOOKUP(M5879,'Hulpblad KAR-parser'!A:C,3,FALSE)="","",VLOOKUP(M5879,'Hulpblad KAR-parser'!A:C,3,FALSE))</f>
        <v>Verward spreken</v>
      </c>
      <c r="P5879" s="136" t="str">
        <f>IF(CONCATENATE(C5879,D5879)="","",VLOOKUP(CONCATENATE(C5879,D5879),Karakteristieken!AQ:AQ,1,FALSE))</f>
        <v>VerlammingVerward spreken</v>
      </c>
    </row>
    <row r="5880" spans="1:16" x14ac:dyDescent="0.25">
      <c r="A5880" s="59"/>
      <c r="B5880" s="59"/>
      <c r="C5880" s="59"/>
      <c r="D5880" s="59"/>
      <c r="E5880" s="60" t="s">
        <v>11557</v>
      </c>
      <c r="F5880" s="60"/>
      <c r="G5880" s="60" t="s">
        <v>5992</v>
      </c>
      <c r="H5880" s="60"/>
      <c r="I5880" s="59">
        <f t="shared" si="97"/>
        <v>6</v>
      </c>
      <c r="J5880" s="59" t="s">
        <v>1561</v>
      </c>
      <c r="K5880" s="61"/>
      <c r="L5880" s="62" t="s">
        <v>6737</v>
      </c>
      <c r="M5880" s="62" t="s">
        <v>5992</v>
      </c>
      <c r="N5880" s="72" t="str">
        <f>VLOOKUP(M5880,'Hulpblad KAR-parser'!A:C,2,FALSE)</f>
        <v>Verlamming</v>
      </c>
      <c r="O5880" s="72" t="str">
        <f>IF(VLOOKUP(M5880,'Hulpblad KAR-parser'!A:C,3,FALSE)="","",VLOOKUP(M5880,'Hulpblad KAR-parser'!A:C,3,FALSE))</f>
        <v>Verward spreken</v>
      </c>
      <c r="P5880" s="136" t="str">
        <f>IF(CONCATENATE(C5880,D5880)="","",VLOOKUP(CONCATENATE(C5880,D5880),Karakteristieken!AQ:AQ,1,FALSE))</f>
        <v/>
      </c>
    </row>
    <row r="5881" spans="1:16" x14ac:dyDescent="0.25">
      <c r="A5881" s="59">
        <v>200112680</v>
      </c>
      <c r="B5881" s="59">
        <v>200102000</v>
      </c>
      <c r="C5881" s="59" t="s">
        <v>5993</v>
      </c>
      <c r="D5881" s="65" t="s">
        <v>1613</v>
      </c>
      <c r="E5881" s="60" t="s">
        <v>6724</v>
      </c>
      <c r="F5881" s="60"/>
      <c r="G5881" s="60"/>
      <c r="H5881" s="60"/>
      <c r="I5881" s="59">
        <f t="shared" si="97"/>
        <v>16</v>
      </c>
      <c r="J5881" s="59" t="s">
        <v>1613</v>
      </c>
      <c r="K5881" s="61" t="s">
        <v>12187</v>
      </c>
      <c r="L5881" s="62" t="s">
        <v>6737</v>
      </c>
      <c r="M5881" s="62" t="s">
        <v>6724</v>
      </c>
      <c r="N5881" s="72" t="str">
        <f>VLOOKUP(M5881,'Hulpblad KAR-parser'!A:C,2,FALSE)</f>
        <v>Verward persoon</v>
      </c>
      <c r="O5881" s="72" t="str">
        <f>IF(VLOOKUP(M5881,'Hulpblad KAR-parser'!A:C,3,FALSE)="","",VLOOKUP(M5881,'Hulpblad KAR-parser'!A:C,3,FALSE))</f>
        <v/>
      </c>
      <c r="P5881" s="136" t="str">
        <f>IF(CONCATENATE(C5881,D5881)="","",VLOOKUP(CONCATENATE(C5881,D5881),Karakteristieken!AQ:AQ,1,FALSE))</f>
        <v>Verward persoonJa</v>
      </c>
    </row>
    <row r="5882" spans="1:16" x14ac:dyDescent="0.25">
      <c r="A5882" s="59"/>
      <c r="B5882" s="59"/>
      <c r="C5882" s="59"/>
      <c r="D5882" s="59"/>
      <c r="E5882" s="60" t="s">
        <v>11559</v>
      </c>
      <c r="F5882" s="60"/>
      <c r="G5882" s="60" t="s">
        <v>6724</v>
      </c>
      <c r="H5882" s="60"/>
      <c r="I5882" s="59">
        <v>6</v>
      </c>
      <c r="J5882" s="59" t="s">
        <v>1561</v>
      </c>
      <c r="K5882" s="61"/>
      <c r="L5882" s="62" t="s">
        <v>6737</v>
      </c>
      <c r="M5882" s="62" t="s">
        <v>6724</v>
      </c>
      <c r="N5882" s="72" t="str">
        <f>VLOOKUP(M5882,'Hulpblad KAR-parser'!A:C,2,FALSE)</f>
        <v>Verward persoon</v>
      </c>
      <c r="O5882" s="72" t="str">
        <f>IF(VLOOKUP(M5882,'Hulpblad KAR-parser'!A:C,3,FALSE)="","",VLOOKUP(M5882,'Hulpblad KAR-parser'!A:C,3,FALSE))</f>
        <v/>
      </c>
      <c r="P5882" s="136" t="str">
        <f>IF(CONCATENATE(C5882,D5882)="","",VLOOKUP(CONCATENATE(C5882,D5882),Karakteristieken!AQ:AQ,1,FALSE))</f>
        <v/>
      </c>
    </row>
    <row r="5883" spans="1:16" x14ac:dyDescent="0.25">
      <c r="A5883" s="59">
        <v>200112681</v>
      </c>
      <c r="B5883" s="59">
        <v>200102001</v>
      </c>
      <c r="C5883" s="59" t="s">
        <v>5993</v>
      </c>
      <c r="D5883" s="59" t="s">
        <v>1613</v>
      </c>
      <c r="E5883" s="60" t="s">
        <v>5996</v>
      </c>
      <c r="F5883" s="60"/>
      <c r="G5883" s="60"/>
      <c r="H5883" s="60"/>
      <c r="I5883" s="59">
        <f>LEN(E5883)</f>
        <v>19</v>
      </c>
      <c r="J5883" s="59" t="s">
        <v>1613</v>
      </c>
      <c r="K5883" s="61"/>
      <c r="L5883" s="62" t="s">
        <v>6737</v>
      </c>
      <c r="M5883" s="62" t="s">
        <v>5996</v>
      </c>
      <c r="N5883" s="72" t="str">
        <f>VLOOKUP(M5883,'Hulpblad KAR-parser'!A:C,2,FALSE)</f>
        <v>Verward persoon</v>
      </c>
      <c r="O5883" s="72" t="str">
        <f>IF(VLOOKUP(M5883,'Hulpblad KAR-parser'!A:C,3,FALSE)="","",VLOOKUP(M5883,'Hulpblad KAR-parser'!A:C,3,FALSE))</f>
        <v>Ja</v>
      </c>
      <c r="P5883" s="136" t="str">
        <f>IF(CONCATENATE(C5883,D5883)="","",VLOOKUP(CONCATENATE(C5883,D5883),Karakteristieken!AQ:AQ,1,FALSE))</f>
        <v>Verward persoonJa</v>
      </c>
    </row>
    <row r="5884" spans="1:16" x14ac:dyDescent="0.25">
      <c r="A5884" s="59"/>
      <c r="B5884" s="59"/>
      <c r="C5884" s="59"/>
      <c r="D5884" s="59"/>
      <c r="E5884" s="60" t="s">
        <v>11560</v>
      </c>
      <c r="F5884" s="60"/>
      <c r="G5884" s="60" t="s">
        <v>5996</v>
      </c>
      <c r="H5884" s="60"/>
      <c r="I5884" s="59">
        <v>7</v>
      </c>
      <c r="J5884" s="59" t="s">
        <v>1561</v>
      </c>
      <c r="K5884" s="61"/>
      <c r="L5884" s="62" t="s">
        <v>6737</v>
      </c>
      <c r="M5884" s="62" t="s">
        <v>5996</v>
      </c>
      <c r="N5884" s="72" t="str">
        <f>VLOOKUP(M5884,'Hulpblad KAR-parser'!A:C,2,FALSE)</f>
        <v>Verward persoon</v>
      </c>
      <c r="O5884" s="72" t="str">
        <f>IF(VLOOKUP(M5884,'Hulpblad KAR-parser'!A:C,3,FALSE)="","",VLOOKUP(M5884,'Hulpblad KAR-parser'!A:C,3,FALSE))</f>
        <v>Ja</v>
      </c>
      <c r="P5884" s="136" t="str">
        <f>IF(CONCATENATE(C5884,D5884)="","",VLOOKUP(CONCATENATE(C5884,D5884),Karakteristieken!AQ:AQ,1,FALSE))</f>
        <v/>
      </c>
    </row>
    <row r="5885" spans="1:16" x14ac:dyDescent="0.25">
      <c r="A5885" s="59">
        <v>200112682</v>
      </c>
      <c r="B5885" s="59">
        <v>200102002</v>
      </c>
      <c r="C5885" s="59" t="s">
        <v>5993</v>
      </c>
      <c r="D5885" s="59" t="s">
        <v>1561</v>
      </c>
      <c r="E5885" s="60" t="s">
        <v>5998</v>
      </c>
      <c r="F5885" s="60"/>
      <c r="G5885" s="60"/>
      <c r="H5885" s="60"/>
      <c r="I5885" s="59">
        <f>LEN(E5885)</f>
        <v>20</v>
      </c>
      <c r="J5885" s="59" t="s">
        <v>1613</v>
      </c>
      <c r="K5885" s="61"/>
      <c r="L5885" s="62" t="s">
        <v>6737</v>
      </c>
      <c r="M5885" s="62" t="s">
        <v>5998</v>
      </c>
      <c r="N5885" s="72" t="str">
        <f>VLOOKUP(M5885,'Hulpblad KAR-parser'!A:C,2,FALSE)</f>
        <v>Verward persoon</v>
      </c>
      <c r="O5885" s="72" t="str">
        <f>IF(VLOOKUP(M5885,'Hulpblad KAR-parser'!A:C,3,FALSE)="","",VLOOKUP(M5885,'Hulpblad KAR-parser'!A:C,3,FALSE))</f>
        <v>Nee</v>
      </c>
      <c r="P5885" s="136" t="str">
        <f>IF(CONCATENATE(C5885,D5885)="","",VLOOKUP(CONCATENATE(C5885,D5885),Karakteristieken!AQ:AQ,1,FALSE))</f>
        <v>Verward persoonNee</v>
      </c>
    </row>
    <row r="5886" spans="1:16" x14ac:dyDescent="0.25">
      <c r="A5886" s="59"/>
      <c r="B5886" s="59"/>
      <c r="C5886" s="59"/>
      <c r="D5886" s="59"/>
      <c r="E5886" s="60" t="s">
        <v>11561</v>
      </c>
      <c r="F5886" s="60"/>
      <c r="G5886" s="60" t="s">
        <v>5998</v>
      </c>
      <c r="H5886" s="60"/>
      <c r="I5886" s="59">
        <v>7</v>
      </c>
      <c r="J5886" s="59" t="s">
        <v>1561</v>
      </c>
      <c r="K5886" s="61"/>
      <c r="L5886" s="62" t="s">
        <v>6737</v>
      </c>
      <c r="M5886" s="62" t="s">
        <v>5998</v>
      </c>
      <c r="N5886" s="72" t="str">
        <f>VLOOKUP(M5886,'Hulpblad KAR-parser'!A:C,2,FALSE)</f>
        <v>Verward persoon</v>
      </c>
      <c r="O5886" s="72" t="str">
        <f>IF(VLOOKUP(M5886,'Hulpblad KAR-parser'!A:C,3,FALSE)="","",VLOOKUP(M5886,'Hulpblad KAR-parser'!A:C,3,FALSE))</f>
        <v>Nee</v>
      </c>
      <c r="P5886" s="136" t="str">
        <f>IF(CONCATENATE(C5886,D5886)="","",VLOOKUP(CONCATENATE(C5886,D5886),Karakteristieken!AQ:AQ,1,FALSE))</f>
        <v/>
      </c>
    </row>
    <row r="5887" spans="1:16" x14ac:dyDescent="0.25">
      <c r="A5887" s="59">
        <v>200111283</v>
      </c>
      <c r="B5887" s="59">
        <v>200099583</v>
      </c>
      <c r="C5887" s="59" t="s">
        <v>5999</v>
      </c>
      <c r="D5887" s="65" t="s">
        <v>1613</v>
      </c>
      <c r="E5887" s="60" t="s">
        <v>6725</v>
      </c>
      <c r="F5887" s="60"/>
      <c r="G5887" s="60"/>
      <c r="H5887" s="60"/>
      <c r="I5887" s="59">
        <f t="shared" ref="I5887:I5918" si="98">LEN(E5887)</f>
        <v>20</v>
      </c>
      <c r="J5887" s="59" t="s">
        <v>1613</v>
      </c>
      <c r="K5887" s="61" t="s">
        <v>12187</v>
      </c>
      <c r="L5887" s="62" t="s">
        <v>6737</v>
      </c>
      <c r="M5887" s="62" t="s">
        <v>6725</v>
      </c>
      <c r="N5887" s="72" t="str">
        <f>VLOOKUP(M5887,'Hulpblad KAR-parser'!A:C,2,FALSE)</f>
        <v>Via land bereikbaar</v>
      </c>
      <c r="O5887" s="72" t="str">
        <f>IF(VLOOKUP(M5887,'Hulpblad KAR-parser'!A:C,3,FALSE)="","",VLOOKUP(M5887,'Hulpblad KAR-parser'!A:C,3,FALSE))</f>
        <v/>
      </c>
      <c r="P5887" s="136" t="str">
        <f>IF(CONCATENATE(C5887,D5887)="","",VLOOKUP(CONCATENATE(C5887,D5887),Karakteristieken!AQ:AQ,1,FALSE))</f>
        <v>Via land bereikbaarJa</v>
      </c>
    </row>
    <row r="5888" spans="1:16" x14ac:dyDescent="0.25">
      <c r="A5888" s="59"/>
      <c r="B5888" s="59"/>
      <c r="C5888" s="59"/>
      <c r="D5888" s="59"/>
      <c r="E5888" s="60" t="s">
        <v>11562</v>
      </c>
      <c r="F5888" s="60"/>
      <c r="G5888" s="60" t="s">
        <v>6725</v>
      </c>
      <c r="H5888" s="60"/>
      <c r="I5888" s="59">
        <f t="shared" si="98"/>
        <v>9</v>
      </c>
      <c r="J5888" s="59" t="s">
        <v>1561</v>
      </c>
      <c r="K5888" s="61"/>
      <c r="L5888" s="62" t="s">
        <v>6737</v>
      </c>
      <c r="M5888" s="62" t="s">
        <v>6725</v>
      </c>
      <c r="N5888" s="72" t="str">
        <f>VLOOKUP(M5888,'Hulpblad KAR-parser'!A:C,2,FALSE)</f>
        <v>Via land bereikbaar</v>
      </c>
      <c r="O5888" s="72" t="str">
        <f>IF(VLOOKUP(M5888,'Hulpblad KAR-parser'!A:C,3,FALSE)="","",VLOOKUP(M5888,'Hulpblad KAR-parser'!A:C,3,FALSE))</f>
        <v/>
      </c>
      <c r="P5888" s="136" t="str">
        <f>IF(CONCATENATE(C5888,D5888)="","",VLOOKUP(CONCATENATE(C5888,D5888),Karakteristieken!AQ:AQ,1,FALSE))</f>
        <v/>
      </c>
    </row>
    <row r="5889" spans="1:16" x14ac:dyDescent="0.25">
      <c r="A5889" s="59"/>
      <c r="B5889" s="59"/>
      <c r="C5889" s="59"/>
      <c r="D5889" s="59"/>
      <c r="E5889" s="60" t="s">
        <v>11563</v>
      </c>
      <c r="F5889" s="60"/>
      <c r="G5889" s="60" t="s">
        <v>6725</v>
      </c>
      <c r="H5889" s="60"/>
      <c r="I5889" s="59">
        <f t="shared" si="98"/>
        <v>6</v>
      </c>
      <c r="J5889" s="59" t="s">
        <v>1561</v>
      </c>
      <c r="K5889" s="61"/>
      <c r="L5889" s="62" t="s">
        <v>6737</v>
      </c>
      <c r="M5889" s="62" t="s">
        <v>6725</v>
      </c>
      <c r="N5889" s="72" t="str">
        <f>VLOOKUP(M5889,'Hulpblad KAR-parser'!A:C,2,FALSE)</f>
        <v>Via land bereikbaar</v>
      </c>
      <c r="O5889" s="72" t="str">
        <f>IF(VLOOKUP(M5889,'Hulpblad KAR-parser'!A:C,3,FALSE)="","",VLOOKUP(M5889,'Hulpblad KAR-parser'!A:C,3,FALSE))</f>
        <v/>
      </c>
      <c r="P5889" s="136" t="str">
        <f>IF(CONCATENATE(C5889,D5889)="","",VLOOKUP(CONCATENATE(C5889,D5889),Karakteristieken!AQ:AQ,1,FALSE))</f>
        <v/>
      </c>
    </row>
    <row r="5890" spans="1:16" x14ac:dyDescent="0.25">
      <c r="A5890" s="59"/>
      <c r="B5890" s="59"/>
      <c r="C5890" s="59"/>
      <c r="D5890" s="59"/>
      <c r="E5890" s="60" t="s">
        <v>11564</v>
      </c>
      <c r="F5890" s="60"/>
      <c r="G5890" s="60" t="s">
        <v>6725</v>
      </c>
      <c r="H5890" s="60"/>
      <c r="I5890" s="59">
        <f t="shared" si="98"/>
        <v>5</v>
      </c>
      <c r="J5890" s="59" t="s">
        <v>1561</v>
      </c>
      <c r="K5890" s="61"/>
      <c r="L5890" s="62" t="s">
        <v>6737</v>
      </c>
      <c r="M5890" s="62" t="s">
        <v>6725</v>
      </c>
      <c r="N5890" s="72" t="str">
        <f>VLOOKUP(M5890,'Hulpblad KAR-parser'!A:C,2,FALSE)</f>
        <v>Via land bereikbaar</v>
      </c>
      <c r="O5890" s="72" t="str">
        <f>IF(VLOOKUP(M5890,'Hulpblad KAR-parser'!A:C,3,FALSE)="","",VLOOKUP(M5890,'Hulpblad KAR-parser'!A:C,3,FALSE))</f>
        <v/>
      </c>
      <c r="P5890" s="136" t="str">
        <f>IF(CONCATENATE(C5890,D5890)="","",VLOOKUP(CONCATENATE(C5890,D5890),Karakteristieken!AQ:AQ,1,FALSE))</f>
        <v/>
      </c>
    </row>
    <row r="5891" spans="1:16" x14ac:dyDescent="0.25">
      <c r="A5891" s="59">
        <v>200111284</v>
      </c>
      <c r="B5891" s="59">
        <v>200099584</v>
      </c>
      <c r="C5891" s="59" t="s">
        <v>5999</v>
      </c>
      <c r="D5891" s="59" t="s">
        <v>1613</v>
      </c>
      <c r="E5891" s="60" t="s">
        <v>6002</v>
      </c>
      <c r="F5891" s="60"/>
      <c r="G5891" s="60"/>
      <c r="H5891" s="60"/>
      <c r="I5891" s="59">
        <f t="shared" si="98"/>
        <v>23</v>
      </c>
      <c r="J5891" s="59" t="s">
        <v>1613</v>
      </c>
      <c r="K5891" s="61"/>
      <c r="L5891" s="62" t="s">
        <v>6737</v>
      </c>
      <c r="M5891" s="62" t="s">
        <v>6002</v>
      </c>
      <c r="N5891" s="72" t="str">
        <f>VLOOKUP(M5891,'Hulpblad KAR-parser'!A:C,2,FALSE)</f>
        <v>Via land bereikbaar</v>
      </c>
      <c r="O5891" s="72" t="str">
        <f>IF(VLOOKUP(M5891,'Hulpblad KAR-parser'!A:C,3,FALSE)="","",VLOOKUP(M5891,'Hulpblad KAR-parser'!A:C,3,FALSE))</f>
        <v>Ja</v>
      </c>
      <c r="P5891" s="136" t="str">
        <f>IF(CONCATENATE(C5891,D5891)="","",VLOOKUP(CONCATENATE(C5891,D5891),Karakteristieken!AQ:AQ,1,FALSE))</f>
        <v>Via land bereikbaarJa</v>
      </c>
    </row>
    <row r="5892" spans="1:16" x14ac:dyDescent="0.25">
      <c r="A5892" s="59">
        <v>200111285</v>
      </c>
      <c r="B5892" s="59">
        <v>200099585</v>
      </c>
      <c r="C5892" s="59" t="s">
        <v>5999</v>
      </c>
      <c r="D5892" s="59" t="s">
        <v>1561</v>
      </c>
      <c r="E5892" s="60" t="s">
        <v>6004</v>
      </c>
      <c r="F5892" s="60"/>
      <c r="G5892" s="60"/>
      <c r="H5892" s="60"/>
      <c r="I5892" s="59">
        <f t="shared" si="98"/>
        <v>24</v>
      </c>
      <c r="J5892" s="59" t="s">
        <v>1613</v>
      </c>
      <c r="K5892" s="61"/>
      <c r="L5892" s="62" t="s">
        <v>6737</v>
      </c>
      <c r="M5892" s="62" t="s">
        <v>6004</v>
      </c>
      <c r="N5892" s="72" t="str">
        <f>VLOOKUP(M5892,'Hulpblad KAR-parser'!A:C,2,FALSE)</f>
        <v>Via land bereikbaar</v>
      </c>
      <c r="O5892" s="72" t="str">
        <f>IF(VLOOKUP(M5892,'Hulpblad KAR-parser'!A:C,3,FALSE)="","",VLOOKUP(M5892,'Hulpblad KAR-parser'!A:C,3,FALSE))</f>
        <v>Nee</v>
      </c>
      <c r="P5892" s="136" t="str">
        <f>IF(CONCATENATE(C5892,D5892)="","",VLOOKUP(CONCATENATE(C5892,D5892),Karakteristieken!AQ:AQ,1,FALSE))</f>
        <v>Via land bereikbaarNee</v>
      </c>
    </row>
    <row r="5893" spans="1:16" x14ac:dyDescent="0.25">
      <c r="A5893" s="59">
        <v>200115041</v>
      </c>
      <c r="B5893" s="59">
        <v>200059310</v>
      </c>
      <c r="C5893" s="59" t="s">
        <v>5613</v>
      </c>
      <c r="D5893" s="59" t="s">
        <v>4423</v>
      </c>
      <c r="E5893" s="60" t="s">
        <v>6679</v>
      </c>
      <c r="F5893" s="60"/>
      <c r="G5893" s="60"/>
      <c r="H5893" s="60"/>
      <c r="I5893" s="59">
        <f t="shared" si="98"/>
        <v>20</v>
      </c>
      <c r="J5893" s="59" t="s">
        <v>1613</v>
      </c>
      <c r="K5893" s="61"/>
      <c r="L5893" s="62" t="s">
        <v>6738</v>
      </c>
      <c r="M5893" s="62" t="s">
        <v>6679</v>
      </c>
      <c r="N5893" s="72" t="str">
        <f>VLOOKUP(M5893,'Hulpblad KAR-parser'!A:C,2,FALSE)</f>
        <v>Soort voertuig</v>
      </c>
      <c r="O5893" s="72" t="str">
        <f>IF(VLOOKUP(M5893,'Hulpblad KAR-parser'!A:C,3,FALSE)="","",VLOOKUP(M5893,'Hulpblad KAR-parser'!A:C,3,FALSE))</f>
        <v>Vrachtauto</v>
      </c>
      <c r="P5893" s="136" t="str">
        <f>IF(CONCATENATE(C5893,D5893)="","",VLOOKUP(CONCATENATE(C5893,D5893),Karakteristieken!AQ:AQ,1,FALSE))</f>
        <v>Soort voertuigVrachtauto</v>
      </c>
    </row>
    <row r="5894" spans="1:16" x14ac:dyDescent="0.25">
      <c r="A5894" s="59"/>
      <c r="B5894" s="59"/>
      <c r="C5894" s="59"/>
      <c r="D5894" s="59"/>
      <c r="E5894" s="60" t="s">
        <v>8439</v>
      </c>
      <c r="F5894" s="60"/>
      <c r="G5894" s="60" t="s">
        <v>6679</v>
      </c>
      <c r="H5894" s="60"/>
      <c r="I5894" s="59">
        <f t="shared" si="98"/>
        <v>21</v>
      </c>
      <c r="J5894" s="59" t="s">
        <v>1561</v>
      </c>
      <c r="K5894" s="61"/>
      <c r="L5894" s="62" t="s">
        <v>6738</v>
      </c>
      <c r="M5894" s="62" t="s">
        <v>6679</v>
      </c>
      <c r="N5894" s="72" t="str">
        <f>VLOOKUP(M5894,'Hulpblad KAR-parser'!A:C,2,FALSE)</f>
        <v>Soort voertuig</v>
      </c>
      <c r="O5894" s="72" t="str">
        <f>IF(VLOOKUP(M5894,'Hulpblad KAR-parser'!A:C,3,FALSE)="","",VLOOKUP(M5894,'Hulpblad KAR-parser'!A:C,3,FALSE))</f>
        <v>Vrachtauto</v>
      </c>
      <c r="P5894" s="136" t="str">
        <f>IF(CONCATENATE(C5894,D5894)="","",VLOOKUP(CONCATENATE(C5894,D5894),Karakteristieken!AQ:AQ,1,FALSE))</f>
        <v/>
      </c>
    </row>
    <row r="5895" spans="1:16" x14ac:dyDescent="0.25">
      <c r="A5895" s="59"/>
      <c r="B5895" s="59"/>
      <c r="C5895" s="59"/>
      <c r="D5895" s="59"/>
      <c r="E5895" s="60" t="s">
        <v>11353</v>
      </c>
      <c r="F5895" s="60"/>
      <c r="G5895" s="60" t="s">
        <v>6679</v>
      </c>
      <c r="H5895" s="60"/>
      <c r="I5895" s="59">
        <f t="shared" si="98"/>
        <v>14</v>
      </c>
      <c r="J5895" s="59" t="s">
        <v>1561</v>
      </c>
      <c r="K5895" s="61"/>
      <c r="L5895" s="62" t="s">
        <v>6738</v>
      </c>
      <c r="M5895" s="62" t="s">
        <v>6679</v>
      </c>
      <c r="N5895" s="72" t="str">
        <f>VLOOKUP(M5895,'Hulpblad KAR-parser'!A:C,2,FALSE)</f>
        <v>Soort voertuig</v>
      </c>
      <c r="O5895" s="72" t="str">
        <f>IF(VLOOKUP(M5895,'Hulpblad KAR-parser'!A:C,3,FALSE)="","",VLOOKUP(M5895,'Hulpblad KAR-parser'!A:C,3,FALSE))</f>
        <v>Vrachtauto</v>
      </c>
      <c r="P5895" s="136" t="str">
        <f>IF(CONCATENATE(C5895,D5895)="","",VLOOKUP(CONCATENATE(C5895,D5895),Karakteristieken!AQ:AQ,1,FALSE))</f>
        <v/>
      </c>
    </row>
    <row r="5896" spans="1:16" x14ac:dyDescent="0.25">
      <c r="A5896" s="59"/>
      <c r="B5896" s="59"/>
      <c r="C5896" s="59"/>
      <c r="D5896" s="59"/>
      <c r="E5896" s="60" t="s">
        <v>8464</v>
      </c>
      <c r="F5896" s="60"/>
      <c r="G5896" s="60" t="s">
        <v>6679</v>
      </c>
      <c r="H5896" s="60"/>
      <c r="I5896" s="59">
        <f t="shared" si="98"/>
        <v>15</v>
      </c>
      <c r="J5896" s="59" t="s">
        <v>1561</v>
      </c>
      <c r="K5896" s="61"/>
      <c r="L5896" s="62" t="s">
        <v>6738</v>
      </c>
      <c r="M5896" s="62" t="s">
        <v>6679</v>
      </c>
      <c r="N5896" s="72" t="str">
        <f>VLOOKUP(M5896,'Hulpblad KAR-parser'!A:C,2,FALSE)</f>
        <v>Soort voertuig</v>
      </c>
      <c r="O5896" s="72" t="str">
        <f>IF(VLOOKUP(M5896,'Hulpblad KAR-parser'!A:C,3,FALSE)="","",VLOOKUP(M5896,'Hulpblad KAR-parser'!A:C,3,FALSE))</f>
        <v>Vrachtauto</v>
      </c>
      <c r="P5896" s="136" t="str">
        <f>IF(CONCATENATE(C5896,D5896)="","",VLOOKUP(CONCATENATE(C5896,D5896),Karakteristieken!AQ:AQ,1,FALSE))</f>
        <v/>
      </c>
    </row>
    <row r="5897" spans="1:16" x14ac:dyDescent="0.25">
      <c r="A5897" s="59">
        <v>200137422</v>
      </c>
      <c r="B5897" s="59">
        <v>200107019</v>
      </c>
      <c r="C5897" s="59" t="s">
        <v>5538</v>
      </c>
      <c r="D5897" s="59" t="s">
        <v>5585</v>
      </c>
      <c r="E5897" s="60" t="s">
        <v>12047</v>
      </c>
      <c r="F5897" s="60"/>
      <c r="G5897" s="60"/>
      <c r="H5897" s="60"/>
      <c r="I5897" s="59">
        <f t="shared" si="98"/>
        <v>25</v>
      </c>
      <c r="J5897" s="59" t="s">
        <v>1613</v>
      </c>
      <c r="K5897" s="61"/>
      <c r="L5897" s="62" t="s">
        <v>6738</v>
      </c>
      <c r="M5897" s="62" t="s">
        <v>12047</v>
      </c>
      <c r="N5897" s="72" t="str">
        <f>VLOOKUP(M5897,'Hulpblad KAR-parser'!A:C,2,FALSE)</f>
        <v>Soort vaartuig</v>
      </c>
      <c r="O5897" s="72" t="str">
        <f>IF(VLOOKUP(M5897,'Hulpblad KAR-parser'!A:C,3,FALSE)="","",VLOOKUP(M5897,'Hulpblad KAR-parser'!A:C,3,FALSE))</f>
        <v>Vrachtschip</v>
      </c>
      <c r="P5897" s="136" t="str">
        <f>IF(CONCATENATE(C5897,D5897)="","",VLOOKUP(CONCATENATE(C5897,D5897),Karakteristieken!AQ:AQ,1,FALSE))</f>
        <v>Soort vaartuigVrachtschip</v>
      </c>
    </row>
    <row r="5898" spans="1:16" x14ac:dyDescent="0.25">
      <c r="A5898" s="59"/>
      <c r="B5898" s="59"/>
      <c r="C5898" s="59"/>
      <c r="D5898" s="59"/>
      <c r="E5898" s="60" t="s">
        <v>12048</v>
      </c>
      <c r="F5898" s="60"/>
      <c r="G5898" s="60" t="s">
        <v>12047</v>
      </c>
      <c r="H5898" s="60"/>
      <c r="I5898" s="59">
        <f t="shared" si="98"/>
        <v>20</v>
      </c>
      <c r="J5898" s="59" t="s">
        <v>1561</v>
      </c>
      <c r="K5898" s="61"/>
      <c r="L5898" s="62" t="s">
        <v>6738</v>
      </c>
      <c r="M5898" s="62" t="s">
        <v>12047</v>
      </c>
      <c r="N5898" s="72" t="str">
        <f>VLOOKUP(M5898,'Hulpblad KAR-parser'!A:C,2,FALSE)</f>
        <v>Soort vaartuig</v>
      </c>
      <c r="O5898" s="72" t="str">
        <f>IF(VLOOKUP(M5898,'Hulpblad KAR-parser'!A:C,3,FALSE)="","",VLOOKUP(M5898,'Hulpblad KAR-parser'!A:C,3,FALSE))</f>
        <v>Vrachtschip</v>
      </c>
      <c r="P5898" s="136" t="str">
        <f>IF(CONCATENATE(C5898,D5898)="","",VLOOKUP(CONCATENATE(C5898,D5898),Karakteristieken!AQ:AQ,1,FALSE))</f>
        <v/>
      </c>
    </row>
    <row r="5899" spans="1:16" x14ac:dyDescent="0.25">
      <c r="A5899" s="59">
        <v>200114980</v>
      </c>
      <c r="B5899" s="59">
        <v>200107379</v>
      </c>
      <c r="C5899" s="59" t="s">
        <v>4360</v>
      </c>
      <c r="D5899" s="59" t="s">
        <v>4387</v>
      </c>
      <c r="E5899" s="60" t="s">
        <v>6437</v>
      </c>
      <c r="F5899" s="60"/>
      <c r="G5899" s="60"/>
      <c r="H5899" s="60"/>
      <c r="I5899" s="59">
        <f t="shared" si="98"/>
        <v>24</v>
      </c>
      <c r="J5899" s="59" t="s">
        <v>1613</v>
      </c>
      <c r="K5899" s="61"/>
      <c r="L5899" s="62" t="s">
        <v>6738</v>
      </c>
      <c r="M5899" s="62" t="s">
        <v>6437</v>
      </c>
      <c r="N5899" s="72" t="str">
        <f>VLOOKUP(M5899,'Hulpblad KAR-parser'!A:C,2,FALSE)</f>
        <v>Soort Aanr spoor</v>
      </c>
      <c r="O5899" s="72" t="str">
        <f>IF(VLOOKUP(M5899,'Hulpblad KAR-parser'!A:C,3,FALSE)="","",VLOOKUP(M5899,'Hulpblad KAR-parser'!A:C,3,FALSE))</f>
        <v>Metro</v>
      </c>
      <c r="P5899" s="136" t="str">
        <f>IF(CONCATENATE(C5899,D5899)="","",VLOOKUP(CONCATENATE(C5899,D5899),Karakteristieken!AQ:AQ,1,FALSE))</f>
        <v>Soort Aanr spoorMetro</v>
      </c>
    </row>
    <row r="5900" spans="1:16" x14ac:dyDescent="0.25">
      <c r="A5900" s="59">
        <v>200114990</v>
      </c>
      <c r="B5900" s="59">
        <v>200107379</v>
      </c>
      <c r="C5900" s="59" t="s">
        <v>4360</v>
      </c>
      <c r="D5900" s="59" t="s">
        <v>4390</v>
      </c>
      <c r="E5900" s="60" t="s">
        <v>6437</v>
      </c>
      <c r="F5900" s="60"/>
      <c r="G5900" s="60"/>
      <c r="H5900" s="60"/>
      <c r="I5900" s="59">
        <f t="shared" si="98"/>
        <v>24</v>
      </c>
      <c r="J5900" s="59" t="s">
        <v>1613</v>
      </c>
      <c r="K5900" s="61"/>
      <c r="L5900" s="62" t="s">
        <v>6738</v>
      </c>
      <c r="M5900" s="62" t="s">
        <v>6437</v>
      </c>
      <c r="N5900" s="72" t="str">
        <f>VLOOKUP(M5900,'Hulpblad KAR-parser'!A:C,2,FALSE)</f>
        <v>Soort Aanr spoor</v>
      </c>
      <c r="O5900" s="72" t="str">
        <f>IF(VLOOKUP(M5900,'Hulpblad KAR-parser'!A:C,3,FALSE)="","",VLOOKUP(M5900,'Hulpblad KAR-parser'!A:C,3,FALSE))</f>
        <v>Metro</v>
      </c>
      <c r="P5900" s="136" t="str">
        <f>IF(CONCATENATE(C5900,D5900)="","",VLOOKUP(CONCATENATE(C5900,D5900),Karakteristieken!AQ:AQ,1,FALSE))</f>
        <v>Soort Aanr spoorZwaar voertuig</v>
      </c>
    </row>
    <row r="5901" spans="1:16" x14ac:dyDescent="0.25">
      <c r="A5901" s="59">
        <v>200115042</v>
      </c>
      <c r="B5901" s="59">
        <v>200107379</v>
      </c>
      <c r="C5901" s="59" t="s">
        <v>5613</v>
      </c>
      <c r="D5901" s="59" t="s">
        <v>4423</v>
      </c>
      <c r="E5901" s="60" t="s">
        <v>6437</v>
      </c>
      <c r="F5901" s="60"/>
      <c r="G5901" s="60"/>
      <c r="H5901" s="60"/>
      <c r="I5901" s="59">
        <f t="shared" si="98"/>
        <v>24</v>
      </c>
      <c r="J5901" s="59" t="s">
        <v>1613</v>
      </c>
      <c r="K5901" s="61"/>
      <c r="L5901" s="62" t="s">
        <v>6738</v>
      </c>
      <c r="M5901" s="62" t="s">
        <v>6437</v>
      </c>
      <c r="N5901" s="72" t="str">
        <f>VLOOKUP(M5901,'Hulpblad KAR-parser'!A:C,2,FALSE)</f>
        <v>Soort Aanr spoor</v>
      </c>
      <c r="O5901" s="72" t="str">
        <f>IF(VLOOKUP(M5901,'Hulpblad KAR-parser'!A:C,3,FALSE)="","",VLOOKUP(M5901,'Hulpblad KAR-parser'!A:C,3,FALSE))</f>
        <v>Metro</v>
      </c>
      <c r="P5901" s="136" t="str">
        <f>IF(CONCATENATE(C5901,D5901)="","",VLOOKUP(CONCATENATE(C5901,D5901),Karakteristieken!AQ:AQ,1,FALSE))</f>
        <v>Soort voertuigVrachtauto</v>
      </c>
    </row>
    <row r="5902" spans="1:16" x14ac:dyDescent="0.25">
      <c r="A5902" s="59"/>
      <c r="B5902" s="59"/>
      <c r="C5902" s="59"/>
      <c r="D5902" s="59"/>
      <c r="E5902" s="60" t="s">
        <v>8273</v>
      </c>
      <c r="F5902" s="60"/>
      <c r="G5902" s="60" t="s">
        <v>6437</v>
      </c>
      <c r="H5902" s="60"/>
      <c r="I5902" s="59">
        <f t="shared" si="98"/>
        <v>17</v>
      </c>
      <c r="J5902" s="59" t="s">
        <v>1561</v>
      </c>
      <c r="K5902" s="61"/>
      <c r="L5902" s="62" t="s">
        <v>6738</v>
      </c>
      <c r="M5902" s="62" t="s">
        <v>6437</v>
      </c>
      <c r="N5902" s="72" t="str">
        <f>VLOOKUP(M5902,'Hulpblad KAR-parser'!A:C,2,FALSE)</f>
        <v>Soort Aanr spoor</v>
      </c>
      <c r="O5902" s="72" t="str">
        <f>IF(VLOOKUP(M5902,'Hulpblad KAR-parser'!A:C,3,FALSE)="","",VLOOKUP(M5902,'Hulpblad KAR-parser'!A:C,3,FALSE))</f>
        <v>Metro</v>
      </c>
      <c r="P5902" s="136" t="str">
        <f>IF(CONCATENATE(C5902,D5902)="","",VLOOKUP(CONCATENATE(C5902,D5902),Karakteristieken!AQ:AQ,1,FALSE))</f>
        <v/>
      </c>
    </row>
    <row r="5903" spans="1:16" x14ac:dyDescent="0.25">
      <c r="A5903" s="59"/>
      <c r="B5903" s="59"/>
      <c r="C5903" s="59"/>
      <c r="D5903" s="59"/>
      <c r="E5903" s="60" t="s">
        <v>8274</v>
      </c>
      <c r="F5903" s="60"/>
      <c r="G5903" s="60" t="s">
        <v>6437</v>
      </c>
      <c r="H5903" s="60"/>
      <c r="I5903" s="59">
        <f t="shared" si="98"/>
        <v>18</v>
      </c>
      <c r="J5903" s="59" t="s">
        <v>1561</v>
      </c>
      <c r="K5903" s="61"/>
      <c r="L5903" s="62" t="s">
        <v>6738</v>
      </c>
      <c r="M5903" s="62" t="s">
        <v>6437</v>
      </c>
      <c r="N5903" s="72" t="str">
        <f>VLOOKUP(M5903,'Hulpblad KAR-parser'!A:C,2,FALSE)</f>
        <v>Soort Aanr spoor</v>
      </c>
      <c r="O5903" s="72" t="str">
        <f>IF(VLOOKUP(M5903,'Hulpblad KAR-parser'!A:C,3,FALSE)="","",VLOOKUP(M5903,'Hulpblad KAR-parser'!A:C,3,FALSE))</f>
        <v>Metro</v>
      </c>
      <c r="P5903" s="136" t="str">
        <f>IF(CONCATENATE(C5903,D5903)="","",VLOOKUP(CONCATENATE(C5903,D5903),Karakteristieken!AQ:AQ,1,FALSE))</f>
        <v/>
      </c>
    </row>
    <row r="5904" spans="1:16" x14ac:dyDescent="0.25">
      <c r="A5904" s="59"/>
      <c r="B5904" s="59"/>
      <c r="C5904" s="59"/>
      <c r="D5904" s="59"/>
      <c r="E5904" s="60" t="s">
        <v>8299</v>
      </c>
      <c r="F5904" s="60"/>
      <c r="G5904" s="60" t="s">
        <v>6437</v>
      </c>
      <c r="H5904" s="60"/>
      <c r="I5904" s="59">
        <f t="shared" si="98"/>
        <v>17</v>
      </c>
      <c r="J5904" s="59" t="s">
        <v>1561</v>
      </c>
      <c r="K5904" s="61"/>
      <c r="L5904" s="62" t="s">
        <v>6738</v>
      </c>
      <c r="M5904" s="62" t="s">
        <v>6437</v>
      </c>
      <c r="N5904" s="72" t="str">
        <f>VLOOKUP(M5904,'Hulpblad KAR-parser'!A:C,2,FALSE)</f>
        <v>Soort Aanr spoor</v>
      </c>
      <c r="O5904" s="72" t="str">
        <f>IF(VLOOKUP(M5904,'Hulpblad KAR-parser'!A:C,3,FALSE)="","",VLOOKUP(M5904,'Hulpblad KAR-parser'!A:C,3,FALSE))</f>
        <v>Metro</v>
      </c>
      <c r="P5904" s="136" t="str">
        <f>IF(CONCATENATE(C5904,D5904)="","",VLOOKUP(CONCATENATE(C5904,D5904),Karakteristieken!AQ:AQ,1,FALSE))</f>
        <v/>
      </c>
    </row>
    <row r="5905" spans="1:16" x14ac:dyDescent="0.25">
      <c r="A5905" s="59"/>
      <c r="B5905" s="59"/>
      <c r="C5905" s="59"/>
      <c r="D5905" s="59"/>
      <c r="E5905" s="60" t="s">
        <v>8300</v>
      </c>
      <c r="F5905" s="60"/>
      <c r="G5905" s="60" t="s">
        <v>6437</v>
      </c>
      <c r="H5905" s="60"/>
      <c r="I5905" s="59">
        <f t="shared" si="98"/>
        <v>23</v>
      </c>
      <c r="J5905" s="59" t="s">
        <v>1561</v>
      </c>
      <c r="K5905" s="61"/>
      <c r="L5905" s="62" t="s">
        <v>6738</v>
      </c>
      <c r="M5905" s="62" t="s">
        <v>6437</v>
      </c>
      <c r="N5905" s="72" t="str">
        <f>VLOOKUP(M5905,'Hulpblad KAR-parser'!A:C,2,FALSE)</f>
        <v>Soort Aanr spoor</v>
      </c>
      <c r="O5905" s="72" t="str">
        <f>IF(VLOOKUP(M5905,'Hulpblad KAR-parser'!A:C,3,FALSE)="","",VLOOKUP(M5905,'Hulpblad KAR-parser'!A:C,3,FALSE))</f>
        <v>Metro</v>
      </c>
      <c r="P5905" s="136" t="str">
        <f>IF(CONCATENATE(C5905,D5905)="","",VLOOKUP(CONCATENATE(C5905,D5905),Karakteristieken!AQ:AQ,1,FALSE))</f>
        <v/>
      </c>
    </row>
    <row r="5906" spans="1:16" x14ac:dyDescent="0.25">
      <c r="A5906" s="59"/>
      <c r="B5906" s="59"/>
      <c r="C5906" s="59"/>
      <c r="D5906" s="59"/>
      <c r="E5906" s="60" t="s">
        <v>8305</v>
      </c>
      <c r="F5906" s="60"/>
      <c r="G5906" s="60" t="s">
        <v>6437</v>
      </c>
      <c r="H5906" s="60"/>
      <c r="I5906" s="59">
        <f t="shared" si="98"/>
        <v>18</v>
      </c>
      <c r="J5906" s="59" t="s">
        <v>1561</v>
      </c>
      <c r="K5906" s="61"/>
      <c r="L5906" s="62" t="s">
        <v>6738</v>
      </c>
      <c r="M5906" s="62" t="s">
        <v>6437</v>
      </c>
      <c r="N5906" s="72" t="str">
        <f>VLOOKUP(M5906,'Hulpblad KAR-parser'!A:C,2,FALSE)</f>
        <v>Soort Aanr spoor</v>
      </c>
      <c r="O5906" s="72" t="str">
        <f>IF(VLOOKUP(M5906,'Hulpblad KAR-parser'!A:C,3,FALSE)="","",VLOOKUP(M5906,'Hulpblad KAR-parser'!A:C,3,FALSE))</f>
        <v>Metro</v>
      </c>
      <c r="P5906" s="136" t="str">
        <f>IF(CONCATENATE(C5906,D5906)="","",VLOOKUP(CONCATENATE(C5906,D5906),Karakteristieken!AQ:AQ,1,FALSE))</f>
        <v/>
      </c>
    </row>
    <row r="5907" spans="1:16" x14ac:dyDescent="0.25">
      <c r="A5907" s="59">
        <v>200114987</v>
      </c>
      <c r="B5907" s="59">
        <v>200059276</v>
      </c>
      <c r="C5907" s="59" t="s">
        <v>4360</v>
      </c>
      <c r="D5907" s="59" t="s">
        <v>4384</v>
      </c>
      <c r="E5907" s="60" t="s">
        <v>6443</v>
      </c>
      <c r="F5907" s="60"/>
      <c r="G5907" s="60"/>
      <c r="H5907" s="60"/>
      <c r="I5907" s="59">
        <f t="shared" si="98"/>
        <v>23</v>
      </c>
      <c r="J5907" s="59" t="s">
        <v>1613</v>
      </c>
      <c r="K5907" s="61"/>
      <c r="L5907" s="62" t="s">
        <v>6738</v>
      </c>
      <c r="M5907" s="62" t="s">
        <v>6443</v>
      </c>
      <c r="N5907" s="72" t="str">
        <f>VLOOKUP(M5907,'Hulpblad KAR-parser'!A:C,2,FALSE)</f>
        <v>Soort Aanr spoor</v>
      </c>
      <c r="O5907" s="72" t="str">
        <f>IF(VLOOKUP(M5907,'Hulpblad KAR-parser'!A:C,3,FALSE)="","",VLOOKUP(M5907,'Hulpblad KAR-parser'!A:C,3,FALSE))</f>
        <v>Tram</v>
      </c>
      <c r="P5907" s="136" t="str">
        <f>IF(CONCATENATE(C5907,D5907)="","",VLOOKUP(CONCATENATE(C5907,D5907),Karakteristieken!AQ:AQ,1,FALSE))</f>
        <v>Soort Aanr spoorTram</v>
      </c>
    </row>
    <row r="5908" spans="1:16" x14ac:dyDescent="0.25">
      <c r="A5908" s="59">
        <v>200111292</v>
      </c>
      <c r="B5908" s="59">
        <v>200059276</v>
      </c>
      <c r="C5908" s="59" t="s">
        <v>4360</v>
      </c>
      <c r="D5908" s="59" t="s">
        <v>4390</v>
      </c>
      <c r="E5908" s="60" t="s">
        <v>6443</v>
      </c>
      <c r="F5908" s="60"/>
      <c r="G5908" s="60"/>
      <c r="H5908" s="60"/>
      <c r="I5908" s="59">
        <f t="shared" si="98"/>
        <v>23</v>
      </c>
      <c r="J5908" s="59" t="s">
        <v>1613</v>
      </c>
      <c r="K5908" s="61"/>
      <c r="L5908" s="62" t="s">
        <v>6738</v>
      </c>
      <c r="M5908" s="62" t="s">
        <v>6443</v>
      </c>
      <c r="N5908" s="72" t="str">
        <f>VLOOKUP(M5908,'Hulpblad KAR-parser'!A:C,2,FALSE)</f>
        <v>Soort Aanr spoor</v>
      </c>
      <c r="O5908" s="72" t="str">
        <f>IF(VLOOKUP(M5908,'Hulpblad KAR-parser'!A:C,3,FALSE)="","",VLOOKUP(M5908,'Hulpblad KAR-parser'!A:C,3,FALSE))</f>
        <v>Tram</v>
      </c>
      <c r="P5908" s="136" t="str">
        <f>IF(CONCATENATE(C5908,D5908)="","",VLOOKUP(CONCATENATE(C5908,D5908),Karakteristieken!AQ:AQ,1,FALSE))</f>
        <v>Soort Aanr spoorZwaar voertuig</v>
      </c>
    </row>
    <row r="5909" spans="1:16" x14ac:dyDescent="0.25">
      <c r="A5909" s="59">
        <v>200115043</v>
      </c>
      <c r="B5909" s="59">
        <v>200059276</v>
      </c>
      <c r="C5909" s="59" t="s">
        <v>5613</v>
      </c>
      <c r="D5909" s="59" t="s">
        <v>4423</v>
      </c>
      <c r="E5909" s="60" t="s">
        <v>6443</v>
      </c>
      <c r="F5909" s="60"/>
      <c r="G5909" s="60"/>
      <c r="H5909" s="60"/>
      <c r="I5909" s="59">
        <f t="shared" si="98"/>
        <v>23</v>
      </c>
      <c r="J5909" s="59" t="s">
        <v>1613</v>
      </c>
      <c r="K5909" s="61"/>
      <c r="L5909" s="62" t="s">
        <v>6738</v>
      </c>
      <c r="M5909" s="62" t="s">
        <v>6443</v>
      </c>
      <c r="N5909" s="72" t="str">
        <f>VLOOKUP(M5909,'Hulpblad KAR-parser'!A:C,2,FALSE)</f>
        <v>Soort Aanr spoor</v>
      </c>
      <c r="O5909" s="72" t="str">
        <f>IF(VLOOKUP(M5909,'Hulpblad KAR-parser'!A:C,3,FALSE)="","",VLOOKUP(M5909,'Hulpblad KAR-parser'!A:C,3,FALSE))</f>
        <v>Tram</v>
      </c>
      <c r="P5909" s="136" t="str">
        <f>IF(CONCATENATE(C5909,D5909)="","",VLOOKUP(CONCATENATE(C5909,D5909),Karakteristieken!AQ:AQ,1,FALSE))</f>
        <v>Soort voertuigVrachtauto</v>
      </c>
    </row>
    <row r="5910" spans="1:16" x14ac:dyDescent="0.25">
      <c r="A5910" s="59"/>
      <c r="B5910" s="59"/>
      <c r="C5910" s="59"/>
      <c r="D5910" s="59"/>
      <c r="E5910" s="60" t="s">
        <v>8290</v>
      </c>
      <c r="F5910" s="60"/>
      <c r="G5910" s="60" t="s">
        <v>6443</v>
      </c>
      <c r="H5910" s="60"/>
      <c r="I5910" s="59">
        <f t="shared" si="98"/>
        <v>16</v>
      </c>
      <c r="J5910" s="59" t="s">
        <v>1561</v>
      </c>
      <c r="K5910" s="61"/>
      <c r="L5910" s="62" t="s">
        <v>6738</v>
      </c>
      <c r="M5910" s="62" t="s">
        <v>6443</v>
      </c>
      <c r="N5910" s="72" t="str">
        <f>VLOOKUP(M5910,'Hulpblad KAR-parser'!A:C,2,FALSE)</f>
        <v>Soort Aanr spoor</v>
      </c>
      <c r="O5910" s="72" t="str">
        <f>IF(VLOOKUP(M5910,'Hulpblad KAR-parser'!A:C,3,FALSE)="","",VLOOKUP(M5910,'Hulpblad KAR-parser'!A:C,3,FALSE))</f>
        <v>Tram</v>
      </c>
      <c r="P5910" s="136" t="str">
        <f>IF(CONCATENATE(C5910,D5910)="","",VLOOKUP(CONCATENATE(C5910,D5910),Karakteristieken!AQ:AQ,1,FALSE))</f>
        <v/>
      </c>
    </row>
    <row r="5911" spans="1:16" x14ac:dyDescent="0.25">
      <c r="A5911" s="59"/>
      <c r="B5911" s="59"/>
      <c r="C5911" s="59"/>
      <c r="D5911" s="59"/>
      <c r="E5911" s="60" t="s">
        <v>8291</v>
      </c>
      <c r="F5911" s="60"/>
      <c r="G5911" s="60" t="s">
        <v>6443</v>
      </c>
      <c r="H5911" s="60"/>
      <c r="I5911" s="59">
        <f t="shared" si="98"/>
        <v>17</v>
      </c>
      <c r="J5911" s="59" t="s">
        <v>1561</v>
      </c>
      <c r="K5911" s="61"/>
      <c r="L5911" s="62" t="s">
        <v>6738</v>
      </c>
      <c r="M5911" s="62" t="s">
        <v>6443</v>
      </c>
      <c r="N5911" s="72" t="str">
        <f>VLOOKUP(M5911,'Hulpblad KAR-parser'!A:C,2,FALSE)</f>
        <v>Soort Aanr spoor</v>
      </c>
      <c r="O5911" s="72" t="str">
        <f>IF(VLOOKUP(M5911,'Hulpblad KAR-parser'!A:C,3,FALSE)="","",VLOOKUP(M5911,'Hulpblad KAR-parser'!A:C,3,FALSE))</f>
        <v>Tram</v>
      </c>
      <c r="P5911" s="136" t="str">
        <f>IF(CONCATENATE(C5911,D5911)="","",VLOOKUP(CONCATENATE(C5911,D5911),Karakteristieken!AQ:AQ,1,FALSE))</f>
        <v/>
      </c>
    </row>
    <row r="5912" spans="1:16" x14ac:dyDescent="0.25">
      <c r="A5912" s="59"/>
      <c r="B5912" s="59"/>
      <c r="C5912" s="59"/>
      <c r="D5912" s="59"/>
      <c r="E5912" s="60" t="s">
        <v>8301</v>
      </c>
      <c r="F5912" s="60"/>
      <c r="G5912" s="60" t="s">
        <v>6443</v>
      </c>
      <c r="H5912" s="60"/>
      <c r="I5912" s="59">
        <f t="shared" si="98"/>
        <v>22</v>
      </c>
      <c r="J5912" s="59" t="s">
        <v>1561</v>
      </c>
      <c r="K5912" s="61"/>
      <c r="L5912" s="62" t="s">
        <v>6738</v>
      </c>
      <c r="M5912" s="62" t="s">
        <v>6443</v>
      </c>
      <c r="N5912" s="72" t="str">
        <f>VLOOKUP(M5912,'Hulpblad KAR-parser'!A:C,2,FALSE)</f>
        <v>Soort Aanr spoor</v>
      </c>
      <c r="O5912" s="72" t="str">
        <f>IF(VLOOKUP(M5912,'Hulpblad KAR-parser'!A:C,3,FALSE)="","",VLOOKUP(M5912,'Hulpblad KAR-parser'!A:C,3,FALSE))</f>
        <v>Tram</v>
      </c>
      <c r="P5912" s="136" t="str">
        <f>IF(CONCATENATE(C5912,D5912)="","",VLOOKUP(CONCATENATE(C5912,D5912),Karakteristieken!AQ:AQ,1,FALSE))</f>
        <v/>
      </c>
    </row>
    <row r="5913" spans="1:16" x14ac:dyDescent="0.25">
      <c r="A5913" s="59"/>
      <c r="B5913" s="59"/>
      <c r="C5913" s="59"/>
      <c r="D5913" s="59"/>
      <c r="E5913" s="60" t="s">
        <v>8303</v>
      </c>
      <c r="F5913" s="60"/>
      <c r="G5913" s="60" t="s">
        <v>6443</v>
      </c>
      <c r="H5913" s="60"/>
      <c r="I5913" s="59">
        <f t="shared" si="98"/>
        <v>16</v>
      </c>
      <c r="J5913" s="59" t="s">
        <v>1561</v>
      </c>
      <c r="K5913" s="61"/>
      <c r="L5913" s="62" t="s">
        <v>6738</v>
      </c>
      <c r="M5913" s="62" t="s">
        <v>6443</v>
      </c>
      <c r="N5913" s="72" t="str">
        <f>VLOOKUP(M5913,'Hulpblad KAR-parser'!A:C,2,FALSE)</f>
        <v>Soort Aanr spoor</v>
      </c>
      <c r="O5913" s="72" t="str">
        <f>IF(VLOOKUP(M5913,'Hulpblad KAR-parser'!A:C,3,FALSE)="","",VLOOKUP(M5913,'Hulpblad KAR-parser'!A:C,3,FALSE))</f>
        <v>Tram</v>
      </c>
      <c r="P5913" s="136" t="str">
        <f>IF(CONCATENATE(C5913,D5913)="","",VLOOKUP(CONCATENATE(C5913,D5913),Karakteristieken!AQ:AQ,1,FALSE))</f>
        <v/>
      </c>
    </row>
    <row r="5914" spans="1:16" x14ac:dyDescent="0.25">
      <c r="A5914" s="59"/>
      <c r="B5914" s="59"/>
      <c r="C5914" s="59"/>
      <c r="D5914" s="59"/>
      <c r="E5914" s="60" t="s">
        <v>8306</v>
      </c>
      <c r="F5914" s="60"/>
      <c r="G5914" s="60" t="s">
        <v>6443</v>
      </c>
      <c r="H5914" s="60"/>
      <c r="I5914" s="59">
        <f t="shared" si="98"/>
        <v>17</v>
      </c>
      <c r="J5914" s="59" t="s">
        <v>1561</v>
      </c>
      <c r="K5914" s="61"/>
      <c r="L5914" s="62" t="s">
        <v>6738</v>
      </c>
      <c r="M5914" s="62" t="s">
        <v>6443</v>
      </c>
      <c r="N5914" s="72" t="str">
        <f>VLOOKUP(M5914,'Hulpblad KAR-parser'!A:C,2,FALSE)</f>
        <v>Soort Aanr spoor</v>
      </c>
      <c r="O5914" s="72" t="str">
        <f>IF(VLOOKUP(M5914,'Hulpblad KAR-parser'!A:C,3,FALSE)="","",VLOOKUP(M5914,'Hulpblad KAR-parser'!A:C,3,FALSE))</f>
        <v>Tram</v>
      </c>
      <c r="P5914" s="136" t="str">
        <f>IF(CONCATENATE(C5914,D5914)="","",VLOOKUP(CONCATENATE(C5914,D5914),Karakteristieken!AQ:AQ,1,FALSE))</f>
        <v/>
      </c>
    </row>
    <row r="5915" spans="1:16" x14ac:dyDescent="0.25">
      <c r="A5915" s="59">
        <v>200112685</v>
      </c>
      <c r="B5915" s="59">
        <v>200106979</v>
      </c>
      <c r="C5915" s="59" t="s">
        <v>4360</v>
      </c>
      <c r="D5915" s="59" t="s">
        <v>4390</v>
      </c>
      <c r="E5915" s="60" t="s">
        <v>6445</v>
      </c>
      <c r="F5915" s="60"/>
      <c r="G5915" s="60"/>
      <c r="H5915" s="60"/>
      <c r="I5915" s="59">
        <f t="shared" si="98"/>
        <v>24</v>
      </c>
      <c r="J5915" s="59" t="s">
        <v>1613</v>
      </c>
      <c r="K5915" s="61"/>
      <c r="L5915" s="62" t="s">
        <v>6738</v>
      </c>
      <c r="M5915" s="62" t="s">
        <v>6445</v>
      </c>
      <c r="N5915" s="72" t="str">
        <f>VLOOKUP(M5915,'Hulpblad KAR-parser'!A:C,2,FALSE)</f>
        <v>Soort Aanr spoor</v>
      </c>
      <c r="O5915" s="72" t="str">
        <f>IF(VLOOKUP(M5915,'Hulpblad KAR-parser'!A:C,3,FALSE)="","",VLOOKUP(M5915,'Hulpblad KAR-parser'!A:C,3,FALSE))</f>
        <v>Zwaar voertuig</v>
      </c>
      <c r="P5915" s="136" t="str">
        <f>IF(CONCATENATE(C5915,D5915)="","",VLOOKUP(CONCATENATE(C5915,D5915),Karakteristieken!AQ:AQ,1,FALSE))</f>
        <v>Soort Aanr spoorZwaar voertuig</v>
      </c>
    </row>
    <row r="5916" spans="1:16" x14ac:dyDescent="0.25">
      <c r="A5916" s="59">
        <v>200115044</v>
      </c>
      <c r="B5916" s="59">
        <v>200059278</v>
      </c>
      <c r="C5916" s="59" t="s">
        <v>5613</v>
      </c>
      <c r="D5916" s="59" t="s">
        <v>4423</v>
      </c>
      <c r="E5916" s="60" t="s">
        <v>6445</v>
      </c>
      <c r="F5916" s="60"/>
      <c r="G5916" s="60"/>
      <c r="H5916" s="60"/>
      <c r="I5916" s="59">
        <f t="shared" si="98"/>
        <v>24</v>
      </c>
      <c r="J5916" s="59" t="s">
        <v>1613</v>
      </c>
      <c r="K5916" s="61"/>
      <c r="L5916" s="62" t="s">
        <v>6738</v>
      </c>
      <c r="M5916" s="62" t="s">
        <v>6445</v>
      </c>
      <c r="N5916" s="72" t="str">
        <f>VLOOKUP(M5916,'Hulpblad KAR-parser'!A:C,2,FALSE)</f>
        <v>Soort Aanr spoor</v>
      </c>
      <c r="O5916" s="72" t="str">
        <f>IF(VLOOKUP(M5916,'Hulpblad KAR-parser'!A:C,3,FALSE)="","",VLOOKUP(M5916,'Hulpblad KAR-parser'!A:C,3,FALSE))</f>
        <v>Zwaar voertuig</v>
      </c>
      <c r="P5916" s="136" t="str">
        <f>IF(CONCATENATE(C5916,D5916)="","",VLOOKUP(CONCATENATE(C5916,D5916),Karakteristieken!AQ:AQ,1,FALSE))</f>
        <v>Soort voertuigVrachtauto</v>
      </c>
    </row>
    <row r="5917" spans="1:16" x14ac:dyDescent="0.25">
      <c r="A5917" s="59"/>
      <c r="B5917" s="59"/>
      <c r="C5917" s="59"/>
      <c r="D5917" s="59"/>
      <c r="E5917" s="60" t="s">
        <v>8297</v>
      </c>
      <c r="F5917" s="60"/>
      <c r="G5917" s="60" t="s">
        <v>6445</v>
      </c>
      <c r="H5917" s="60"/>
      <c r="I5917" s="59">
        <f t="shared" si="98"/>
        <v>17</v>
      </c>
      <c r="J5917" s="59" t="s">
        <v>1561</v>
      </c>
      <c r="K5917" s="61"/>
      <c r="L5917" s="62" t="s">
        <v>6738</v>
      </c>
      <c r="M5917" s="62" t="s">
        <v>6445</v>
      </c>
      <c r="N5917" s="72" t="str">
        <f>VLOOKUP(M5917,'Hulpblad KAR-parser'!A:C,2,FALSE)</f>
        <v>Soort Aanr spoor</v>
      </c>
      <c r="O5917" s="72" t="str">
        <f>IF(VLOOKUP(M5917,'Hulpblad KAR-parser'!A:C,3,FALSE)="","",VLOOKUP(M5917,'Hulpblad KAR-parser'!A:C,3,FALSE))</f>
        <v>Zwaar voertuig</v>
      </c>
      <c r="P5917" s="136" t="str">
        <f>IF(CONCATENATE(C5917,D5917)="","",VLOOKUP(CONCATENATE(C5917,D5917),Karakteristieken!AQ:AQ,1,FALSE))</f>
        <v/>
      </c>
    </row>
    <row r="5918" spans="1:16" x14ac:dyDescent="0.25">
      <c r="A5918" s="59"/>
      <c r="B5918" s="59"/>
      <c r="C5918" s="59"/>
      <c r="D5918" s="59"/>
      <c r="E5918" s="60" t="s">
        <v>8298</v>
      </c>
      <c r="F5918" s="60"/>
      <c r="G5918" s="60" t="s">
        <v>6445</v>
      </c>
      <c r="H5918" s="60"/>
      <c r="I5918" s="59">
        <f t="shared" si="98"/>
        <v>18</v>
      </c>
      <c r="J5918" s="59" t="s">
        <v>1561</v>
      </c>
      <c r="K5918" s="61"/>
      <c r="L5918" s="62" t="s">
        <v>6738</v>
      </c>
      <c r="M5918" s="62" t="s">
        <v>6445</v>
      </c>
      <c r="N5918" s="72" t="str">
        <f>VLOOKUP(M5918,'Hulpblad KAR-parser'!A:C,2,FALSE)</f>
        <v>Soort Aanr spoor</v>
      </c>
      <c r="O5918" s="72" t="str">
        <f>IF(VLOOKUP(M5918,'Hulpblad KAR-parser'!A:C,3,FALSE)="","",VLOOKUP(M5918,'Hulpblad KAR-parser'!A:C,3,FALSE))</f>
        <v>Zwaar voertuig</v>
      </c>
      <c r="P5918" s="136" t="str">
        <f>IF(CONCATENATE(C5918,D5918)="","",VLOOKUP(CONCATENATE(C5918,D5918),Karakteristieken!AQ:AQ,1,FALSE))</f>
        <v/>
      </c>
    </row>
    <row r="5919" spans="1:16" x14ac:dyDescent="0.25">
      <c r="A5919" s="59"/>
      <c r="B5919" s="59"/>
      <c r="C5919" s="59"/>
      <c r="D5919" s="59"/>
      <c r="E5919" s="60" t="s">
        <v>8302</v>
      </c>
      <c r="F5919" s="60"/>
      <c r="G5919" s="60" t="s">
        <v>6445</v>
      </c>
      <c r="H5919" s="60"/>
      <c r="I5919" s="59">
        <f t="shared" ref="I5919:I5950" si="99">LEN(E5919)</f>
        <v>23</v>
      </c>
      <c r="J5919" s="59" t="s">
        <v>1561</v>
      </c>
      <c r="K5919" s="61"/>
      <c r="L5919" s="62" t="s">
        <v>6738</v>
      </c>
      <c r="M5919" s="62" t="s">
        <v>6445</v>
      </c>
      <c r="N5919" s="72" t="str">
        <f>VLOOKUP(M5919,'Hulpblad KAR-parser'!A:C,2,FALSE)</f>
        <v>Soort Aanr spoor</v>
      </c>
      <c r="O5919" s="72" t="str">
        <f>IF(VLOOKUP(M5919,'Hulpblad KAR-parser'!A:C,3,FALSE)="","",VLOOKUP(M5919,'Hulpblad KAR-parser'!A:C,3,FALSE))</f>
        <v>Zwaar voertuig</v>
      </c>
      <c r="P5919" s="136" t="str">
        <f>IF(CONCATENATE(C5919,D5919)="","",VLOOKUP(CONCATENATE(C5919,D5919),Karakteristieken!AQ:AQ,1,FALSE))</f>
        <v/>
      </c>
    </row>
    <row r="5920" spans="1:16" x14ac:dyDescent="0.25">
      <c r="A5920" s="59"/>
      <c r="B5920" s="59"/>
      <c r="C5920" s="59"/>
      <c r="D5920" s="59"/>
      <c r="E5920" s="60" t="s">
        <v>8304</v>
      </c>
      <c r="F5920" s="60"/>
      <c r="G5920" s="60" t="s">
        <v>6445</v>
      </c>
      <c r="H5920" s="60"/>
      <c r="I5920" s="59">
        <f t="shared" si="99"/>
        <v>17</v>
      </c>
      <c r="J5920" s="59" t="s">
        <v>1561</v>
      </c>
      <c r="K5920" s="61"/>
      <c r="L5920" s="62" t="s">
        <v>6738</v>
      </c>
      <c r="M5920" s="62" t="s">
        <v>6445</v>
      </c>
      <c r="N5920" s="72" t="str">
        <f>VLOOKUP(M5920,'Hulpblad KAR-parser'!A:C,2,FALSE)</f>
        <v>Soort Aanr spoor</v>
      </c>
      <c r="O5920" s="72" t="str">
        <f>IF(VLOOKUP(M5920,'Hulpblad KAR-parser'!A:C,3,FALSE)="","",VLOOKUP(M5920,'Hulpblad KAR-parser'!A:C,3,FALSE))</f>
        <v>Zwaar voertuig</v>
      </c>
      <c r="P5920" s="136" t="str">
        <f>IF(CONCATENATE(C5920,D5920)="","",VLOOKUP(CONCATENATE(C5920,D5920),Karakteristieken!AQ:AQ,1,FALSE))</f>
        <v/>
      </c>
    </row>
    <row r="5921" spans="1:16" x14ac:dyDescent="0.25">
      <c r="A5921" s="59"/>
      <c r="B5921" s="59"/>
      <c r="C5921" s="59"/>
      <c r="D5921" s="59"/>
      <c r="E5921" s="60" t="s">
        <v>8307</v>
      </c>
      <c r="F5921" s="60"/>
      <c r="G5921" s="60" t="s">
        <v>6445</v>
      </c>
      <c r="H5921" s="60"/>
      <c r="I5921" s="59">
        <f t="shared" si="99"/>
        <v>18</v>
      </c>
      <c r="J5921" s="59" t="s">
        <v>1561</v>
      </c>
      <c r="K5921" s="61"/>
      <c r="L5921" s="62" t="s">
        <v>6738</v>
      </c>
      <c r="M5921" s="62" t="s">
        <v>6445</v>
      </c>
      <c r="N5921" s="72" t="str">
        <f>VLOOKUP(M5921,'Hulpblad KAR-parser'!A:C,2,FALSE)</f>
        <v>Soort Aanr spoor</v>
      </c>
      <c r="O5921" s="72" t="str">
        <f>IF(VLOOKUP(M5921,'Hulpblad KAR-parser'!A:C,3,FALSE)="","",VLOOKUP(M5921,'Hulpblad KAR-parser'!A:C,3,FALSE))</f>
        <v>Zwaar voertuig</v>
      </c>
      <c r="P5921" s="136" t="str">
        <f>IF(CONCATENATE(C5921,D5921)="","",VLOOKUP(CONCATENATE(C5921,D5921),Karakteristieken!AQ:AQ,1,FALSE))</f>
        <v/>
      </c>
    </row>
    <row r="5922" spans="1:16" x14ac:dyDescent="0.25">
      <c r="A5922" s="59">
        <v>200137423</v>
      </c>
      <c r="B5922" s="59">
        <v>200107380</v>
      </c>
      <c r="C5922" s="59" t="s">
        <v>11768</v>
      </c>
      <c r="D5922" s="59" t="s">
        <v>1617</v>
      </c>
      <c r="E5922" s="60" t="s">
        <v>6160</v>
      </c>
      <c r="F5922" s="60"/>
      <c r="G5922" s="60"/>
      <c r="H5922" s="60"/>
      <c r="I5922" s="59">
        <f t="shared" si="99"/>
        <v>14</v>
      </c>
      <c r="J5922" s="59" t="s">
        <v>1613</v>
      </c>
      <c r="K5922" s="61"/>
      <c r="L5922" s="62" t="s">
        <v>6738</v>
      </c>
      <c r="M5922" s="62" t="s">
        <v>6160</v>
      </c>
      <c r="N5922" s="72" t="str">
        <f>VLOOKUP(M5922,'Hulpblad KAR-parser'!A:C,2,FALSE)</f>
        <v>Aantref/lek gev.stof</v>
      </c>
      <c r="O5922" s="72" t="str">
        <f>IF(VLOOKUP(M5922,'Hulpblad KAR-parser'!A:C,3,FALSE)="","",VLOOKUP(M5922,'Hulpblad KAR-parser'!A:C,3,FALSE))</f>
        <v>Vreemde lucht</v>
      </c>
      <c r="P5922" s="136" t="str">
        <f>IF(CONCATENATE(C5922,D5922)="","",VLOOKUP(CONCATENATE(C5922,D5922),Karakteristieken!AQ:AQ,1,FALSE))</f>
        <v>Aantref/lek gev.stofVreemde lucht</v>
      </c>
    </row>
    <row r="5923" spans="1:16" x14ac:dyDescent="0.25">
      <c r="A5923" s="59"/>
      <c r="B5923" s="59"/>
      <c r="C5923" s="59"/>
      <c r="D5923" s="59"/>
      <c r="E5923" s="60" t="s">
        <v>7979</v>
      </c>
      <c r="F5923" s="60"/>
      <c r="G5923" s="60" t="s">
        <v>6160</v>
      </c>
      <c r="H5923" s="60"/>
      <c r="I5923" s="59">
        <f t="shared" si="99"/>
        <v>6</v>
      </c>
      <c r="J5923" s="59" t="s">
        <v>1561</v>
      </c>
      <c r="K5923" s="61"/>
      <c r="L5923" s="62" t="s">
        <v>6738</v>
      </c>
      <c r="M5923" s="62" t="s">
        <v>6160</v>
      </c>
      <c r="N5923" s="72" t="str">
        <f>VLOOKUP(M5923,'Hulpblad KAR-parser'!A:C,2,FALSE)</f>
        <v>Aantref/lek gev.stof</v>
      </c>
      <c r="O5923" s="72" t="str">
        <f>IF(VLOOKUP(M5923,'Hulpblad KAR-parser'!A:C,3,FALSE)="","",VLOOKUP(M5923,'Hulpblad KAR-parser'!A:C,3,FALSE))</f>
        <v>Vreemde lucht</v>
      </c>
      <c r="P5923" s="136" t="str">
        <f>IF(CONCATENATE(C5923,D5923)="","",VLOOKUP(CONCATENATE(C5923,D5923),Karakteristieken!AQ:AQ,1,FALSE))</f>
        <v/>
      </c>
    </row>
    <row r="5924" spans="1:16" x14ac:dyDescent="0.25">
      <c r="A5924" s="59"/>
      <c r="B5924" s="59"/>
      <c r="C5924" s="59"/>
      <c r="D5924" s="59"/>
      <c r="E5924" s="60" t="s">
        <v>7980</v>
      </c>
      <c r="F5924" s="60"/>
      <c r="G5924" s="60" t="s">
        <v>6160</v>
      </c>
      <c r="H5924" s="60"/>
      <c r="I5924" s="59">
        <f t="shared" si="99"/>
        <v>5</v>
      </c>
      <c r="J5924" s="59" t="s">
        <v>1561</v>
      </c>
      <c r="K5924" s="61"/>
      <c r="L5924" s="62" t="s">
        <v>6738</v>
      </c>
      <c r="M5924" s="62" t="s">
        <v>6160</v>
      </c>
      <c r="N5924" s="72" t="str">
        <f>VLOOKUP(M5924,'Hulpblad KAR-parser'!A:C,2,FALSE)</f>
        <v>Aantref/lek gev.stof</v>
      </c>
      <c r="O5924" s="72" t="str">
        <f>IF(VLOOKUP(M5924,'Hulpblad KAR-parser'!A:C,3,FALSE)="","",VLOOKUP(M5924,'Hulpblad KAR-parser'!A:C,3,FALSE))</f>
        <v>Vreemde lucht</v>
      </c>
      <c r="P5924" s="136" t="str">
        <f>IF(CONCATENATE(C5924,D5924)="","",VLOOKUP(CONCATENATE(C5924,D5924),Karakteristieken!AQ:AQ,1,FALSE))</f>
        <v/>
      </c>
    </row>
    <row r="5925" spans="1:16" x14ac:dyDescent="0.25">
      <c r="A5925" s="59">
        <v>200011753</v>
      </c>
      <c r="B5925" s="59">
        <v>200011752</v>
      </c>
      <c r="C5925" s="59" t="s">
        <v>6005</v>
      </c>
      <c r="D5925" s="65" t="s">
        <v>1613</v>
      </c>
      <c r="E5925" s="60" t="s">
        <v>6726</v>
      </c>
      <c r="F5925" s="60"/>
      <c r="G5925" s="60"/>
      <c r="H5925" s="60"/>
      <c r="I5925" s="59">
        <f t="shared" si="99"/>
        <v>14</v>
      </c>
      <c r="J5925" s="59" t="s">
        <v>1613</v>
      </c>
      <c r="K5925" s="61" t="s">
        <v>12187</v>
      </c>
      <c r="L5925" s="62" t="s">
        <v>6737</v>
      </c>
      <c r="M5925" s="62" t="s">
        <v>6726</v>
      </c>
      <c r="N5925" s="72" t="str">
        <f>VLOOKUP(M5925,'Hulpblad KAR-parser'!A:C,2,FALSE)</f>
        <v>Vreemdelingen</v>
      </c>
      <c r="O5925" s="72" t="str">
        <f>IF(VLOOKUP(M5925,'Hulpblad KAR-parser'!A:C,3,FALSE)="","",VLOOKUP(M5925,'Hulpblad KAR-parser'!A:C,3,FALSE))</f>
        <v/>
      </c>
      <c r="P5925" s="136" t="str">
        <f>IF(CONCATENATE(C5925,D5925)="","",VLOOKUP(CONCATENATE(C5925,D5925),Karakteristieken!AQ:AQ,1,FALSE))</f>
        <v>VreemdelingenJa</v>
      </c>
    </row>
    <row r="5926" spans="1:16" x14ac:dyDescent="0.25">
      <c r="A5926" s="59"/>
      <c r="B5926" s="59"/>
      <c r="C5926" s="59"/>
      <c r="D5926" s="59"/>
      <c r="E5926" s="60" t="s">
        <v>11565</v>
      </c>
      <c r="F5926" s="60"/>
      <c r="G5926" s="60" t="s">
        <v>6726</v>
      </c>
      <c r="H5926" s="60"/>
      <c r="I5926" s="59">
        <f t="shared" si="99"/>
        <v>5</v>
      </c>
      <c r="J5926" s="59" t="s">
        <v>1561</v>
      </c>
      <c r="K5926" s="61"/>
      <c r="L5926" s="62" t="s">
        <v>6737</v>
      </c>
      <c r="M5926" s="62" t="s">
        <v>6726</v>
      </c>
      <c r="N5926" s="72" t="str">
        <f>VLOOKUP(M5926,'Hulpblad KAR-parser'!A:C,2,FALSE)</f>
        <v>Vreemdelingen</v>
      </c>
      <c r="O5926" s="72" t="str">
        <f>IF(VLOOKUP(M5926,'Hulpblad KAR-parser'!A:C,3,FALSE)="","",VLOOKUP(M5926,'Hulpblad KAR-parser'!A:C,3,FALSE))</f>
        <v/>
      </c>
      <c r="P5926" s="136" t="str">
        <f>IF(CONCATENATE(C5926,D5926)="","",VLOOKUP(CONCATENATE(C5926,D5926),Karakteristieken!AQ:AQ,1,FALSE))</f>
        <v/>
      </c>
    </row>
    <row r="5927" spans="1:16" x14ac:dyDescent="0.25">
      <c r="A5927" s="59"/>
      <c r="B5927" s="59"/>
      <c r="C5927" s="59"/>
      <c r="D5927" s="59"/>
      <c r="E5927" s="60" t="s">
        <v>11566</v>
      </c>
      <c r="F5927" s="60"/>
      <c r="G5927" s="60" t="s">
        <v>6726</v>
      </c>
      <c r="H5927" s="60"/>
      <c r="I5927" s="59">
        <f t="shared" si="99"/>
        <v>6</v>
      </c>
      <c r="J5927" s="59" t="s">
        <v>1561</v>
      </c>
      <c r="K5927" s="61"/>
      <c r="L5927" s="62" t="s">
        <v>6737</v>
      </c>
      <c r="M5927" s="62" t="s">
        <v>6726</v>
      </c>
      <c r="N5927" s="72" t="str">
        <f>VLOOKUP(M5927,'Hulpblad KAR-parser'!A:C,2,FALSE)</f>
        <v>Vreemdelingen</v>
      </c>
      <c r="O5927" s="72" t="str">
        <f>IF(VLOOKUP(M5927,'Hulpblad KAR-parser'!A:C,3,FALSE)="","",VLOOKUP(M5927,'Hulpblad KAR-parser'!A:C,3,FALSE))</f>
        <v/>
      </c>
      <c r="P5927" s="136" t="str">
        <f>IF(CONCATENATE(C5927,D5927)="","",VLOOKUP(CONCATENATE(C5927,D5927),Karakteristieken!AQ:AQ,1,FALSE))</f>
        <v/>
      </c>
    </row>
    <row r="5928" spans="1:16" x14ac:dyDescent="0.25">
      <c r="A5928" s="59">
        <v>200111297</v>
      </c>
      <c r="B5928" s="59">
        <v>200099588</v>
      </c>
      <c r="C5928" s="59" t="s">
        <v>6005</v>
      </c>
      <c r="D5928" s="59" t="s">
        <v>1613</v>
      </c>
      <c r="E5928" s="60" t="s">
        <v>6008</v>
      </c>
      <c r="F5928" s="60"/>
      <c r="G5928" s="60"/>
      <c r="H5928" s="60"/>
      <c r="I5928" s="59">
        <f t="shared" si="99"/>
        <v>17</v>
      </c>
      <c r="J5928" s="59" t="s">
        <v>1613</v>
      </c>
      <c r="K5928" s="61"/>
      <c r="L5928" s="62" t="s">
        <v>6737</v>
      </c>
      <c r="M5928" s="62" t="s">
        <v>6008</v>
      </c>
      <c r="N5928" s="72" t="str">
        <f>VLOOKUP(M5928,'Hulpblad KAR-parser'!A:C,2,FALSE)</f>
        <v>Vreemdelingen</v>
      </c>
      <c r="O5928" s="72" t="str">
        <f>IF(VLOOKUP(M5928,'Hulpblad KAR-parser'!A:C,3,FALSE)="","",VLOOKUP(M5928,'Hulpblad KAR-parser'!A:C,3,FALSE))</f>
        <v>Ja</v>
      </c>
      <c r="P5928" s="136" t="str">
        <f>IF(CONCATENATE(C5928,D5928)="","",VLOOKUP(CONCATENATE(C5928,D5928),Karakteristieken!AQ:AQ,1,FALSE))</f>
        <v>VreemdelingenJa</v>
      </c>
    </row>
    <row r="5929" spans="1:16" x14ac:dyDescent="0.25">
      <c r="A5929" s="59">
        <v>200111298</v>
      </c>
      <c r="B5929" s="59">
        <v>200099589</v>
      </c>
      <c r="C5929" s="59" t="s">
        <v>6005</v>
      </c>
      <c r="D5929" s="59" t="s">
        <v>1561</v>
      </c>
      <c r="E5929" s="60" t="s">
        <v>6010</v>
      </c>
      <c r="F5929" s="60"/>
      <c r="G5929" s="60"/>
      <c r="H5929" s="60"/>
      <c r="I5929" s="59">
        <f t="shared" si="99"/>
        <v>18</v>
      </c>
      <c r="J5929" s="59" t="s">
        <v>1613</v>
      </c>
      <c r="K5929" s="61"/>
      <c r="L5929" s="62" t="s">
        <v>6737</v>
      </c>
      <c r="M5929" s="62" t="s">
        <v>6010</v>
      </c>
      <c r="N5929" s="72" t="str">
        <f>VLOOKUP(M5929,'Hulpblad KAR-parser'!A:C,2,FALSE)</f>
        <v>Vreemdelingen</v>
      </c>
      <c r="O5929" s="72" t="str">
        <f>IF(VLOOKUP(M5929,'Hulpblad KAR-parser'!A:C,3,FALSE)="","",VLOOKUP(M5929,'Hulpblad KAR-parser'!A:C,3,FALSE))</f>
        <v>Nee</v>
      </c>
      <c r="P5929" s="136" t="str">
        <f>IF(CONCATENATE(C5929,D5929)="","",VLOOKUP(CONCATENATE(C5929,D5929),Karakteristieken!AQ:AQ,1,FALSE))</f>
        <v>VreemdelingenNee</v>
      </c>
    </row>
    <row r="5930" spans="1:16" x14ac:dyDescent="0.25">
      <c r="A5930" s="59">
        <v>200137930</v>
      </c>
      <c r="B5930" s="59">
        <v>200116768</v>
      </c>
      <c r="C5930" s="59" t="s">
        <v>12497</v>
      </c>
      <c r="D5930" s="59" t="s">
        <v>1613</v>
      </c>
      <c r="E5930" s="60" t="s">
        <v>12501</v>
      </c>
      <c r="F5930" s="60"/>
      <c r="G5930" s="60"/>
      <c r="H5930" s="60"/>
      <c r="I5930" s="59">
        <f t="shared" si="99"/>
        <v>23</v>
      </c>
      <c r="J5930" s="59" t="s">
        <v>1613</v>
      </c>
      <c r="K5930" s="61"/>
      <c r="L5930" s="62" t="s">
        <v>6737</v>
      </c>
      <c r="M5930" s="62" t="s">
        <v>12501</v>
      </c>
      <c r="N5930" s="72" t="str">
        <f>VLOOKUP(M5930,'Hulpblad KAR-parser'!A:C,2,FALSE)</f>
        <v>Vuurwerkslachtoffer</v>
      </c>
      <c r="O5930" s="72" t="str">
        <f>IF(VLOOKUP(M5930,'Hulpblad KAR-parser'!A:C,3,FALSE)="","",VLOOKUP(M5930,'Hulpblad KAR-parser'!A:C,3,FALSE))</f>
        <v>Ja</v>
      </c>
      <c r="P5930" s="136" t="str">
        <f>IF(CONCATENATE(C5930,D5930)="","",VLOOKUP(CONCATENATE(C5930,D5930),Karakteristieken!AQ:AQ,1,FALSE))</f>
        <v>VuurwerkslachtofferJa</v>
      </c>
    </row>
    <row r="5931" spans="1:16" x14ac:dyDescent="0.25">
      <c r="A5931" s="59"/>
      <c r="B5931" s="59"/>
      <c r="C5931" s="59"/>
      <c r="D5931" s="59"/>
      <c r="E5931" s="60" t="s">
        <v>12503</v>
      </c>
      <c r="F5931" s="60"/>
      <c r="G5931" s="60" t="s">
        <v>12501</v>
      </c>
      <c r="H5931" s="60"/>
      <c r="I5931" s="59">
        <f t="shared" si="99"/>
        <v>20</v>
      </c>
      <c r="J5931" s="59" t="s">
        <v>1561</v>
      </c>
      <c r="K5931" s="61"/>
      <c r="L5931" s="62" t="s">
        <v>6737</v>
      </c>
      <c r="M5931" s="62" t="s">
        <v>12501</v>
      </c>
      <c r="N5931" s="72" t="str">
        <f>VLOOKUP(M5931,'Hulpblad KAR-parser'!A:C,2,FALSE)</f>
        <v>Vuurwerkslachtoffer</v>
      </c>
      <c r="O5931" s="72" t="str">
        <f>IF(VLOOKUP(M5931,'Hulpblad KAR-parser'!A:C,3,FALSE)="","",VLOOKUP(M5931,'Hulpblad KAR-parser'!A:C,3,FALSE))</f>
        <v>Ja</v>
      </c>
      <c r="P5931" s="136" t="str">
        <f>IF(CONCATENATE(C5931,D5931)="","",VLOOKUP(CONCATENATE(C5931,D5931),Karakteristieken!AQ:AQ,1,FALSE))</f>
        <v/>
      </c>
    </row>
    <row r="5932" spans="1:16" x14ac:dyDescent="0.25">
      <c r="A5932" s="59"/>
      <c r="B5932" s="59"/>
      <c r="C5932" s="59"/>
      <c r="D5932" s="59"/>
      <c r="E5932" s="60" t="s">
        <v>12504</v>
      </c>
      <c r="F5932" s="60"/>
      <c r="G5932" s="60" t="s">
        <v>12501</v>
      </c>
      <c r="H5932" s="60"/>
      <c r="I5932" s="59">
        <f t="shared" si="99"/>
        <v>5</v>
      </c>
      <c r="J5932" s="59" t="s">
        <v>1561</v>
      </c>
      <c r="K5932" s="61"/>
      <c r="L5932" s="62" t="s">
        <v>6737</v>
      </c>
      <c r="M5932" s="62" t="s">
        <v>12501</v>
      </c>
      <c r="N5932" s="72" t="str">
        <f>VLOOKUP(M5932,'Hulpblad KAR-parser'!A:C,2,FALSE)</f>
        <v>Vuurwerkslachtoffer</v>
      </c>
      <c r="O5932" s="72" t="str">
        <f>IF(VLOOKUP(M5932,'Hulpblad KAR-parser'!A:C,3,FALSE)="","",VLOOKUP(M5932,'Hulpblad KAR-parser'!A:C,3,FALSE))</f>
        <v>Ja</v>
      </c>
      <c r="P5932" s="136" t="str">
        <f>IF(CONCATENATE(C5932,D5932)="","",VLOOKUP(CONCATENATE(C5932,D5932),Karakteristieken!AQ:AQ,1,FALSE))</f>
        <v/>
      </c>
    </row>
    <row r="5933" spans="1:16" x14ac:dyDescent="0.25">
      <c r="A5933" s="59"/>
      <c r="B5933" s="59"/>
      <c r="C5933" s="59"/>
      <c r="D5933" s="59"/>
      <c r="E5933" s="60" t="s">
        <v>12505</v>
      </c>
      <c r="F5933" s="60"/>
      <c r="G5933" s="60" t="s">
        <v>12501</v>
      </c>
      <c r="H5933" s="60"/>
      <c r="I5933" s="59">
        <f t="shared" si="99"/>
        <v>6</v>
      </c>
      <c r="J5933" s="59" t="s">
        <v>1561</v>
      </c>
      <c r="K5933" s="61"/>
      <c r="L5933" s="62" t="s">
        <v>6737</v>
      </c>
      <c r="M5933" s="62" t="s">
        <v>12501</v>
      </c>
      <c r="N5933" s="72" t="str">
        <f>VLOOKUP(M5933,'Hulpblad KAR-parser'!A:C,2,FALSE)</f>
        <v>Vuurwerkslachtoffer</v>
      </c>
      <c r="O5933" s="72" t="str">
        <f>IF(VLOOKUP(M5933,'Hulpblad KAR-parser'!A:C,3,FALSE)="","",VLOOKUP(M5933,'Hulpblad KAR-parser'!A:C,3,FALSE))</f>
        <v>Ja</v>
      </c>
      <c r="P5933" s="136" t="str">
        <f>IF(CONCATENATE(C5933,D5933)="","",VLOOKUP(CONCATENATE(C5933,D5933),Karakteristieken!AQ:AQ,1,FALSE))</f>
        <v/>
      </c>
    </row>
    <row r="5934" spans="1:16" x14ac:dyDescent="0.25">
      <c r="A5934" s="59">
        <v>200137931</v>
      </c>
      <c r="B5934" s="59">
        <v>200116769</v>
      </c>
      <c r="C5934" s="59" t="s">
        <v>12497</v>
      </c>
      <c r="D5934" s="59" t="s">
        <v>1561</v>
      </c>
      <c r="E5934" s="60" t="s">
        <v>12502</v>
      </c>
      <c r="F5934" s="60"/>
      <c r="G5934" s="60"/>
      <c r="H5934" s="60"/>
      <c r="I5934" s="59">
        <f t="shared" si="99"/>
        <v>24</v>
      </c>
      <c r="J5934" s="59" t="s">
        <v>1613</v>
      </c>
      <c r="K5934" s="61"/>
      <c r="L5934" s="62" t="s">
        <v>6737</v>
      </c>
      <c r="M5934" s="62" t="s">
        <v>12502</v>
      </c>
      <c r="N5934" s="72" t="str">
        <f>VLOOKUP(M5934,'Hulpblad KAR-parser'!A:C,2,FALSE)</f>
        <v>Vuurwerkslachtoffer</v>
      </c>
      <c r="O5934" s="72" t="str">
        <f>IF(VLOOKUP(M5934,'Hulpblad KAR-parser'!A:C,3,FALSE)="","",VLOOKUP(M5934,'Hulpblad KAR-parser'!A:C,3,FALSE))</f>
        <v>Nee</v>
      </c>
      <c r="P5934" s="136" t="str">
        <f>IF(CONCATENATE(C5934,D5934)="","",VLOOKUP(CONCATENATE(C5934,D5934),Karakteristieken!AQ:AQ,1,FALSE))</f>
        <v>VuurwerkslachtofferNee</v>
      </c>
    </row>
    <row r="5935" spans="1:16" x14ac:dyDescent="0.25">
      <c r="A5935" s="59"/>
      <c r="B5935" s="59"/>
      <c r="C5935" s="59"/>
      <c r="D5935" s="59"/>
      <c r="E5935" s="60" t="s">
        <v>12907</v>
      </c>
      <c r="F5935" s="60"/>
      <c r="G5935" s="60" t="s">
        <v>12502</v>
      </c>
      <c r="H5935" s="60"/>
      <c r="I5935" s="59">
        <f t="shared" si="99"/>
        <v>6</v>
      </c>
      <c r="J5935" s="59" t="s">
        <v>1561</v>
      </c>
      <c r="K5935" s="61"/>
      <c r="L5935" s="62" t="s">
        <v>6737</v>
      </c>
      <c r="M5935" s="62" t="s">
        <v>12502</v>
      </c>
      <c r="N5935" s="72" t="str">
        <f>VLOOKUP(M5935,'Hulpblad KAR-parser'!A:C,2,FALSE)</f>
        <v>Vuurwerkslachtoffer</v>
      </c>
      <c r="O5935" s="72" t="str">
        <f>IF(VLOOKUP(M5935,'Hulpblad KAR-parser'!A:C,3,FALSE)="","",VLOOKUP(M5935,'Hulpblad KAR-parser'!A:C,3,FALSE))</f>
        <v>Nee</v>
      </c>
      <c r="P5935" s="136" t="str">
        <f>IF(CONCATENATE(C5935,D5935)="","",VLOOKUP(CONCATENATE(C5935,D5935),Karakteristieken!AQ:AQ,1,FALSE))</f>
        <v/>
      </c>
    </row>
    <row r="5936" spans="1:16" x14ac:dyDescent="0.25">
      <c r="A5936" s="59">
        <v>200111300</v>
      </c>
      <c r="B5936" s="59">
        <v>200059314</v>
      </c>
      <c r="C5936" s="59" t="s">
        <v>5613</v>
      </c>
      <c r="D5936" s="59" t="s">
        <v>601</v>
      </c>
      <c r="E5936" s="60" t="s">
        <v>6682</v>
      </c>
      <c r="F5936" s="60"/>
      <c r="G5936" s="60"/>
      <c r="H5936" s="60"/>
      <c r="I5936" s="59">
        <f t="shared" si="99"/>
        <v>25</v>
      </c>
      <c r="J5936" s="59" t="s">
        <v>1613</v>
      </c>
      <c r="K5936" s="61"/>
      <c r="L5936" s="62" t="s">
        <v>6738</v>
      </c>
      <c r="M5936" s="62" t="s">
        <v>6682</v>
      </c>
      <c r="N5936" s="72" t="str">
        <f>VLOOKUP(M5936,'Hulpblad KAR-parser'!A:C,2,FALSE)</f>
        <v>Soort voertuig</v>
      </c>
      <c r="O5936" s="72" t="str">
        <f>IF(VLOOKUP(M5936,'Hulpblad KAR-parser'!A:C,3,FALSE)="","",VLOOKUP(M5936,'Hulpblad KAR-parser'!A:C,3,FALSE))</f>
        <v>Waardetransport</v>
      </c>
      <c r="P5936" s="136" t="str">
        <f>IF(CONCATENATE(C5936,D5936)="","",VLOOKUP(CONCATENATE(C5936,D5936),Karakteristieken!AQ:AQ,1,FALSE))</f>
        <v>Soort voertuigWaardetransport</v>
      </c>
    </row>
    <row r="5937" spans="1:16" x14ac:dyDescent="0.25">
      <c r="A5937" s="59"/>
      <c r="B5937" s="59"/>
      <c r="C5937" s="59"/>
      <c r="D5937" s="59"/>
      <c r="E5937" s="60" t="s">
        <v>8434</v>
      </c>
      <c r="F5937" s="60"/>
      <c r="G5937" s="60" t="s">
        <v>6682</v>
      </c>
      <c r="H5937" s="60"/>
      <c r="I5937" s="59">
        <f t="shared" si="99"/>
        <v>18</v>
      </c>
      <c r="J5937" s="59" t="s">
        <v>1561</v>
      </c>
      <c r="K5937" s="61"/>
      <c r="L5937" s="62" t="s">
        <v>6738</v>
      </c>
      <c r="M5937" s="62" t="s">
        <v>6682</v>
      </c>
      <c r="N5937" s="72" t="str">
        <f>VLOOKUP(M5937,'Hulpblad KAR-parser'!A:C,2,FALSE)</f>
        <v>Soort voertuig</v>
      </c>
      <c r="O5937" s="72" t="str">
        <f>IF(VLOOKUP(M5937,'Hulpblad KAR-parser'!A:C,3,FALSE)="","",VLOOKUP(M5937,'Hulpblad KAR-parser'!A:C,3,FALSE))</f>
        <v>Waardetransport</v>
      </c>
      <c r="P5937" s="136" t="str">
        <f>IF(CONCATENATE(C5937,D5937)="","",VLOOKUP(CONCATENATE(C5937,D5937),Karakteristieken!AQ:AQ,1,FALSE))</f>
        <v/>
      </c>
    </row>
    <row r="5938" spans="1:16" x14ac:dyDescent="0.25">
      <c r="A5938" s="59"/>
      <c r="B5938" s="59"/>
      <c r="C5938" s="59"/>
      <c r="D5938" s="59"/>
      <c r="E5938" s="60" t="s">
        <v>8454</v>
      </c>
      <c r="F5938" s="60"/>
      <c r="G5938" s="60" t="s">
        <v>6682</v>
      </c>
      <c r="H5938" s="60"/>
      <c r="I5938" s="59">
        <f t="shared" si="99"/>
        <v>12</v>
      </c>
      <c r="J5938" s="59" t="s">
        <v>1561</v>
      </c>
      <c r="K5938" s="61"/>
      <c r="L5938" s="62" t="s">
        <v>6738</v>
      </c>
      <c r="M5938" s="62" t="s">
        <v>6682</v>
      </c>
      <c r="N5938" s="72" t="str">
        <f>VLOOKUP(M5938,'Hulpblad KAR-parser'!A:C,2,FALSE)</f>
        <v>Soort voertuig</v>
      </c>
      <c r="O5938" s="72" t="str">
        <f>IF(VLOOKUP(M5938,'Hulpblad KAR-parser'!A:C,3,FALSE)="","",VLOOKUP(M5938,'Hulpblad KAR-parser'!A:C,3,FALSE))</f>
        <v>Waardetransport</v>
      </c>
      <c r="P5938" s="136" t="str">
        <f>IF(CONCATENATE(C5938,D5938)="","",VLOOKUP(CONCATENATE(C5938,D5938),Karakteristieken!AQ:AQ,1,FALSE))</f>
        <v/>
      </c>
    </row>
    <row r="5939" spans="1:16" x14ac:dyDescent="0.25">
      <c r="A5939" s="59"/>
      <c r="B5939" s="59"/>
      <c r="C5939" s="59"/>
      <c r="D5939" s="59"/>
      <c r="E5939" s="60" t="s">
        <v>8465</v>
      </c>
      <c r="F5939" s="60"/>
      <c r="G5939" s="60" t="s">
        <v>6682</v>
      </c>
      <c r="H5939" s="60"/>
      <c r="I5939" s="59">
        <f t="shared" si="99"/>
        <v>19</v>
      </c>
      <c r="J5939" s="59" t="s">
        <v>1561</v>
      </c>
      <c r="K5939" s="61"/>
      <c r="L5939" s="62" t="s">
        <v>6738</v>
      </c>
      <c r="M5939" s="62" t="s">
        <v>6682</v>
      </c>
      <c r="N5939" s="72" t="str">
        <f>VLOOKUP(M5939,'Hulpblad KAR-parser'!A:C,2,FALSE)</f>
        <v>Soort voertuig</v>
      </c>
      <c r="O5939" s="72" t="str">
        <f>IF(VLOOKUP(M5939,'Hulpblad KAR-parser'!A:C,3,FALSE)="","",VLOOKUP(M5939,'Hulpblad KAR-parser'!A:C,3,FALSE))</f>
        <v>Waardetransport</v>
      </c>
      <c r="P5939" s="136" t="str">
        <f>IF(CONCATENATE(C5939,D5939)="","",VLOOKUP(CONCATENATE(C5939,D5939),Karakteristieken!AQ:AQ,1,FALSE))</f>
        <v/>
      </c>
    </row>
    <row r="5940" spans="1:16" x14ac:dyDescent="0.25">
      <c r="A5940" s="59">
        <v>200137424</v>
      </c>
      <c r="B5940" s="59">
        <v>200116663</v>
      </c>
      <c r="C5940" s="59" t="s">
        <v>5868</v>
      </c>
      <c r="D5940" s="59" t="s">
        <v>5886</v>
      </c>
      <c r="E5940" s="60" t="s">
        <v>6710</v>
      </c>
      <c r="F5940" s="60"/>
      <c r="G5940" s="60"/>
      <c r="H5940" s="60"/>
      <c r="I5940" s="59">
        <f t="shared" si="99"/>
        <v>12</v>
      </c>
      <c r="J5940" s="59" t="s">
        <v>1613</v>
      </c>
      <c r="K5940" s="61"/>
      <c r="L5940" s="62" t="s">
        <v>6738</v>
      </c>
      <c r="M5940" s="62" t="s">
        <v>6710</v>
      </c>
      <c r="N5940" s="72" t="str">
        <f>VLOOKUP(M5940,'Hulpblad KAR-parser'!A:C,2,FALSE)</f>
        <v>Srt Militaire zaken</v>
      </c>
      <c r="O5940" s="72" t="str">
        <f>IF(VLOOKUP(M5940,'Hulpblad KAR-parser'!A:C,3,FALSE)="","",VLOOKUP(M5940,'Hulpblad KAR-parser'!A:C,3,FALSE))</f>
        <v>Wachtdelict</v>
      </c>
      <c r="P5940" s="136" t="str">
        <f>IF(CONCATENATE(C5940,D5940)="","",VLOOKUP(CONCATENATE(C5940,D5940),Karakteristieken!AQ:AQ,1,FALSE))</f>
        <v>Srt Militaire zakenWachtdelict</v>
      </c>
    </row>
    <row r="5941" spans="1:16" x14ac:dyDescent="0.25">
      <c r="A5941" s="59"/>
      <c r="B5941" s="59"/>
      <c r="C5941" s="59"/>
      <c r="D5941" s="59"/>
      <c r="E5941" s="60" t="s">
        <v>11504</v>
      </c>
      <c r="F5941" s="60"/>
      <c r="G5941" s="60" t="s">
        <v>6710</v>
      </c>
      <c r="H5941" s="60"/>
      <c r="I5941" s="59">
        <f t="shared" si="99"/>
        <v>7</v>
      </c>
      <c r="J5941" s="59" t="s">
        <v>1561</v>
      </c>
      <c r="K5941" s="61"/>
      <c r="L5941" s="62" t="s">
        <v>6738</v>
      </c>
      <c r="M5941" s="62" t="s">
        <v>6710</v>
      </c>
      <c r="N5941" s="72" t="str">
        <f>VLOOKUP(M5941,'Hulpblad KAR-parser'!A:C,2,FALSE)</f>
        <v>Srt Militaire zaken</v>
      </c>
      <c r="O5941" s="72" t="str">
        <f>IF(VLOOKUP(M5941,'Hulpblad KAR-parser'!A:C,3,FALSE)="","",VLOOKUP(M5941,'Hulpblad KAR-parser'!A:C,3,FALSE))</f>
        <v>Wachtdelict</v>
      </c>
      <c r="P5941" s="136" t="str">
        <f>IF(CONCATENATE(C5941,D5941)="","",VLOOKUP(CONCATENATE(C5941,D5941),Karakteristieken!AQ:AQ,1,FALSE))</f>
        <v/>
      </c>
    </row>
    <row r="5942" spans="1:16" x14ac:dyDescent="0.25">
      <c r="A5942" s="59"/>
      <c r="B5942" s="59"/>
      <c r="C5942" s="59"/>
      <c r="D5942" s="59"/>
      <c r="E5942" s="60" t="s">
        <v>11505</v>
      </c>
      <c r="F5942" s="60"/>
      <c r="G5942" s="60" t="s">
        <v>6710</v>
      </c>
      <c r="H5942" s="60"/>
      <c r="I5942" s="59">
        <f t="shared" si="99"/>
        <v>4</v>
      </c>
      <c r="J5942" s="59" t="s">
        <v>1561</v>
      </c>
      <c r="K5942" s="61"/>
      <c r="L5942" s="62" t="s">
        <v>6738</v>
      </c>
      <c r="M5942" s="62" t="s">
        <v>6710</v>
      </c>
      <c r="N5942" s="72" t="str">
        <f>VLOOKUP(M5942,'Hulpblad KAR-parser'!A:C,2,FALSE)</f>
        <v>Srt Militaire zaken</v>
      </c>
      <c r="O5942" s="72" t="str">
        <f>IF(VLOOKUP(M5942,'Hulpblad KAR-parser'!A:C,3,FALSE)="","",VLOOKUP(M5942,'Hulpblad KAR-parser'!A:C,3,FALSE))</f>
        <v>Wachtdelict</v>
      </c>
      <c r="P5942" s="136" t="str">
        <f>IF(CONCATENATE(C5942,D5942)="","",VLOOKUP(CONCATENATE(C5942,D5942),Karakteristieken!AQ:AQ,1,FALSE))</f>
        <v/>
      </c>
    </row>
    <row r="5943" spans="1:16" x14ac:dyDescent="0.25">
      <c r="A5943" s="67">
        <v>200137425</v>
      </c>
      <c r="B5943" s="67">
        <v>200059175</v>
      </c>
      <c r="C5943" s="67" t="s">
        <v>11768</v>
      </c>
      <c r="D5943" s="67" t="s">
        <v>4804</v>
      </c>
      <c r="E5943" s="68" t="s">
        <v>6291</v>
      </c>
      <c r="F5943" s="68"/>
      <c r="G5943" s="68"/>
      <c r="H5943" s="68"/>
      <c r="I5943" s="67">
        <f t="shared" si="99"/>
        <v>18</v>
      </c>
      <c r="J5943" s="67" t="s">
        <v>1613</v>
      </c>
      <c r="K5943" s="91" t="s">
        <v>12550</v>
      </c>
      <c r="L5943" s="62" t="s">
        <v>6738</v>
      </c>
      <c r="M5943" s="62" t="s">
        <v>6291</v>
      </c>
      <c r="N5943" s="72" t="str">
        <f>VLOOKUP(M5943,'Hulpblad KAR-parser'!A:C,2,FALSE)</f>
        <v>Aantref/lek gev.stof</v>
      </c>
      <c r="O5943" s="72" t="str">
        <f>IF(VLOOKUP(M5943,'Hulpblad KAR-parser'!A:C,3,FALSE)="","",VLOOKUP(M5943,'Hulpblad KAR-parser'!A:C,3,FALSE))</f>
        <v>Gevaarlijke stof</v>
      </c>
      <c r="P5943" s="136" t="str">
        <f>IF(CONCATENATE(C5943,D5943)="","",VLOOKUP(CONCATENATE(C5943,D5943),Karakteristieken!AQ:AQ,1,FALSE))</f>
        <v>Aantref/lek gev.stofGevaarlijke stof</v>
      </c>
    </row>
    <row r="5944" spans="1:16" x14ac:dyDescent="0.25">
      <c r="A5944" s="67"/>
      <c r="B5944" s="67"/>
      <c r="C5944" s="67"/>
      <c r="D5944" s="67"/>
      <c r="E5944" s="68" t="s">
        <v>8244</v>
      </c>
      <c r="F5944" s="68"/>
      <c r="G5944" s="68" t="s">
        <v>6291</v>
      </c>
      <c r="H5944" s="68"/>
      <c r="I5944" s="67">
        <f t="shared" si="99"/>
        <v>14</v>
      </c>
      <c r="J5944" s="67" t="s">
        <v>1561</v>
      </c>
      <c r="K5944" s="91" t="s">
        <v>12550</v>
      </c>
      <c r="L5944" s="62" t="s">
        <v>6738</v>
      </c>
      <c r="M5944" s="62" t="s">
        <v>6291</v>
      </c>
      <c r="N5944" s="72" t="str">
        <f>VLOOKUP(M5944,'Hulpblad KAR-parser'!A:C,2,FALSE)</f>
        <v>Aantref/lek gev.stof</v>
      </c>
      <c r="O5944" s="72" t="str">
        <f>IF(VLOOKUP(M5944,'Hulpblad KAR-parser'!A:C,3,FALSE)="","",VLOOKUP(M5944,'Hulpblad KAR-parser'!A:C,3,FALSE))</f>
        <v>Gevaarlijke stof</v>
      </c>
      <c r="P5944" s="136" t="str">
        <f>IF(CONCATENATE(C5944,D5944)="","",VLOOKUP(CONCATENATE(C5944,D5944),Karakteristieken!AQ:AQ,1,FALSE))</f>
        <v/>
      </c>
    </row>
    <row r="5945" spans="1:16" x14ac:dyDescent="0.25">
      <c r="A5945" s="59">
        <v>200114620</v>
      </c>
      <c r="B5945" s="59">
        <v>200059206</v>
      </c>
      <c r="C5945" s="59" t="s">
        <v>1761</v>
      </c>
      <c r="D5945" s="59" t="s">
        <v>1762</v>
      </c>
      <c r="E5945" s="60" t="s">
        <v>6204</v>
      </c>
      <c r="F5945" s="60"/>
      <c r="G5945" s="60"/>
      <c r="H5945" s="60"/>
      <c r="I5945" s="59">
        <f t="shared" si="99"/>
        <v>25</v>
      </c>
      <c r="J5945" s="59" t="s">
        <v>1613</v>
      </c>
      <c r="K5945" s="61"/>
      <c r="L5945" s="62" t="s">
        <v>6738</v>
      </c>
      <c r="M5945" s="62" t="s">
        <v>6204</v>
      </c>
      <c r="N5945" s="72" t="str">
        <f>VLOOKUP(M5945,'Hulpblad KAR-parser'!A:C,2,FALSE)</f>
        <v>Binnen/buiten</v>
      </c>
      <c r="O5945" s="72" t="str">
        <f>IF(VLOOKUP(M5945,'Hulpblad KAR-parser'!A:C,3,FALSE)="","",VLOOKUP(M5945,'Hulpblad KAR-parser'!A:C,3,FALSE))</f>
        <v>Binnen</v>
      </c>
      <c r="P5945" s="136" t="str">
        <f>IF(CONCATENATE(C5945,D5945)="","",VLOOKUP(CONCATENATE(C5945,D5945),Karakteristieken!AQ:AQ,1,FALSE))</f>
        <v>Binnen/buitenBinnen</v>
      </c>
    </row>
    <row r="5946" spans="1:16" x14ac:dyDescent="0.25">
      <c r="A5946" s="67">
        <v>200137426</v>
      </c>
      <c r="B5946" s="67">
        <v>200059206</v>
      </c>
      <c r="C5946" s="67" t="s">
        <v>11768</v>
      </c>
      <c r="D5946" s="67" t="s">
        <v>4804</v>
      </c>
      <c r="E5946" s="68" t="s">
        <v>6204</v>
      </c>
      <c r="F5946" s="68"/>
      <c r="G5946" s="68"/>
      <c r="H5946" s="68"/>
      <c r="I5946" s="67">
        <f t="shared" si="99"/>
        <v>25</v>
      </c>
      <c r="J5946" s="67" t="s">
        <v>1613</v>
      </c>
      <c r="K5946" s="91" t="s">
        <v>12550</v>
      </c>
      <c r="L5946" s="62" t="s">
        <v>6738</v>
      </c>
      <c r="M5946" s="62" t="s">
        <v>6204</v>
      </c>
      <c r="N5946" s="72" t="str">
        <f>VLOOKUP(M5946,'Hulpblad KAR-parser'!A:C,2,FALSE)</f>
        <v>Binnen/buiten</v>
      </c>
      <c r="O5946" s="72" t="str">
        <f>IF(VLOOKUP(M5946,'Hulpblad KAR-parser'!A:C,3,FALSE)="","",VLOOKUP(M5946,'Hulpblad KAR-parser'!A:C,3,FALSE))</f>
        <v>Binnen</v>
      </c>
      <c r="P5946" s="136" t="str">
        <f>IF(CONCATENATE(C5946,D5946)="","",VLOOKUP(CONCATENATE(C5946,D5946),Karakteristieken!AQ:AQ,1,FALSE))</f>
        <v>Aantref/lek gev.stofGevaarlijke stof</v>
      </c>
    </row>
    <row r="5947" spans="1:16" x14ac:dyDescent="0.25">
      <c r="A5947" s="59">
        <v>200114971</v>
      </c>
      <c r="B5947" s="59">
        <v>200059206</v>
      </c>
      <c r="C5947" s="59" t="s">
        <v>4154</v>
      </c>
      <c r="D5947" s="59" t="s">
        <v>40</v>
      </c>
      <c r="E5947" s="60" t="s">
        <v>6204</v>
      </c>
      <c r="F5947" s="60"/>
      <c r="G5947" s="60"/>
      <c r="H5947" s="60"/>
      <c r="I5947" s="59">
        <f t="shared" si="99"/>
        <v>25</v>
      </c>
      <c r="J5947" s="59" t="s">
        <v>1613</v>
      </c>
      <c r="K5947" s="61"/>
      <c r="L5947" s="62" t="s">
        <v>6738</v>
      </c>
      <c r="M5947" s="62" t="s">
        <v>6204</v>
      </c>
      <c r="N5947" s="72" t="str">
        <f>VLOOKUP(M5947,'Hulpblad KAR-parser'!A:C,2,FALSE)</f>
        <v>Binnen/buiten</v>
      </c>
      <c r="O5947" s="72" t="str">
        <f>IF(VLOOKUP(M5947,'Hulpblad KAR-parser'!A:C,3,FALSE)="","",VLOOKUP(M5947,'Hulpblad KAR-parser'!A:C,3,FALSE))</f>
        <v>Binnen</v>
      </c>
      <c r="P5947" s="136" t="str">
        <f>IF(CONCATENATE(C5947,D5947)="","",VLOOKUP(CONCATENATE(C5947,D5947),Karakteristieken!AQ:AQ,1,FALSE))</f>
        <v>Optisch &amp; geluidsignBrandweer</v>
      </c>
    </row>
    <row r="5948" spans="1:16" x14ac:dyDescent="0.25">
      <c r="A5948" s="59"/>
      <c r="B5948" s="59"/>
      <c r="C5948" s="59"/>
      <c r="D5948" s="59"/>
      <c r="E5948" s="60" t="s">
        <v>8245</v>
      </c>
      <c r="F5948" s="60"/>
      <c r="G5948" s="60" t="s">
        <v>6204</v>
      </c>
      <c r="H5948" s="60"/>
      <c r="I5948" s="59">
        <f t="shared" si="99"/>
        <v>21</v>
      </c>
      <c r="J5948" s="59" t="s">
        <v>1561</v>
      </c>
      <c r="K5948" s="61"/>
      <c r="L5948" s="62" t="s">
        <v>6738</v>
      </c>
      <c r="M5948" s="62" t="s">
        <v>6204</v>
      </c>
      <c r="N5948" s="72" t="str">
        <f>VLOOKUP(M5948,'Hulpblad KAR-parser'!A:C,2,FALSE)</f>
        <v>Binnen/buiten</v>
      </c>
      <c r="O5948" s="72" t="str">
        <f>IF(VLOOKUP(M5948,'Hulpblad KAR-parser'!A:C,3,FALSE)="","",VLOOKUP(M5948,'Hulpblad KAR-parser'!A:C,3,FALSE))</f>
        <v>Binnen</v>
      </c>
      <c r="P5948" s="136" t="str">
        <f>IF(CONCATENATE(C5948,D5948)="","",VLOOKUP(CONCATENATE(C5948,D5948),Karakteristieken!AQ:AQ,1,FALSE))</f>
        <v/>
      </c>
    </row>
    <row r="5949" spans="1:16" x14ac:dyDescent="0.25">
      <c r="A5949" s="59">
        <v>200114643</v>
      </c>
      <c r="B5949" s="59">
        <v>200059238</v>
      </c>
      <c r="C5949" s="59" t="s">
        <v>1761</v>
      </c>
      <c r="D5949" s="59" t="s">
        <v>784</v>
      </c>
      <c r="E5949" s="60" t="s">
        <v>6236</v>
      </c>
      <c r="F5949" s="60"/>
      <c r="G5949" s="60"/>
      <c r="H5949" s="60"/>
      <c r="I5949" s="59">
        <f t="shared" si="99"/>
        <v>25</v>
      </c>
      <c r="J5949" s="59" t="s">
        <v>1613</v>
      </c>
      <c r="K5949" s="61"/>
      <c r="L5949" s="62" t="s">
        <v>6738</v>
      </c>
      <c r="M5949" s="62" t="s">
        <v>6236</v>
      </c>
      <c r="N5949" s="72" t="str">
        <f>VLOOKUP(M5949,'Hulpblad KAR-parser'!A:C,2,FALSE)</f>
        <v>Binnen/buiten</v>
      </c>
      <c r="O5949" s="72" t="str">
        <f>IF(VLOOKUP(M5949,'Hulpblad KAR-parser'!A:C,3,FALSE)="","",VLOOKUP(M5949,'Hulpblad KAR-parser'!A:C,3,FALSE))</f>
        <v>Buiten</v>
      </c>
      <c r="P5949" s="136" t="str">
        <f>IF(CONCATENATE(C5949,D5949)="","",VLOOKUP(CONCATENATE(C5949,D5949),Karakteristieken!AQ:AQ,1,FALSE))</f>
        <v>Binnen/buitenBuiten</v>
      </c>
    </row>
    <row r="5950" spans="1:16" x14ac:dyDescent="0.25">
      <c r="A5950" s="67">
        <v>200137427</v>
      </c>
      <c r="B5950" s="67">
        <v>200059238</v>
      </c>
      <c r="C5950" s="67" t="s">
        <v>11768</v>
      </c>
      <c r="D5950" s="67" t="s">
        <v>4804</v>
      </c>
      <c r="E5950" s="68" t="s">
        <v>6236</v>
      </c>
      <c r="F5950" s="68"/>
      <c r="G5950" s="68"/>
      <c r="H5950" s="68"/>
      <c r="I5950" s="67">
        <f t="shared" si="99"/>
        <v>25</v>
      </c>
      <c r="J5950" s="67" t="s">
        <v>1613</v>
      </c>
      <c r="K5950" s="91" t="s">
        <v>12550</v>
      </c>
      <c r="L5950" s="62" t="s">
        <v>6738</v>
      </c>
      <c r="M5950" s="62" t="s">
        <v>6236</v>
      </c>
      <c r="N5950" s="72" t="str">
        <f>VLOOKUP(M5950,'Hulpblad KAR-parser'!A:C,2,FALSE)</f>
        <v>Binnen/buiten</v>
      </c>
      <c r="O5950" s="72" t="str">
        <f>IF(VLOOKUP(M5950,'Hulpblad KAR-parser'!A:C,3,FALSE)="","",VLOOKUP(M5950,'Hulpblad KAR-parser'!A:C,3,FALSE))</f>
        <v>Buiten</v>
      </c>
      <c r="P5950" s="136" t="str">
        <f>IF(CONCATENATE(C5950,D5950)="","",VLOOKUP(CONCATENATE(C5950,D5950),Karakteristieken!AQ:AQ,1,FALSE))</f>
        <v>Aantref/lek gev.stofGevaarlijke stof</v>
      </c>
    </row>
    <row r="5951" spans="1:16" x14ac:dyDescent="0.25">
      <c r="A5951" s="59"/>
      <c r="B5951" s="59"/>
      <c r="C5951" s="59"/>
      <c r="D5951" s="59"/>
      <c r="E5951" s="60" t="s">
        <v>8246</v>
      </c>
      <c r="F5951" s="60"/>
      <c r="G5951" s="60" t="s">
        <v>6236</v>
      </c>
      <c r="H5951" s="60"/>
      <c r="I5951" s="59">
        <f t="shared" ref="I5951:I5982" si="100">LEN(E5951)</f>
        <v>21</v>
      </c>
      <c r="J5951" s="59" t="s">
        <v>1561</v>
      </c>
      <c r="K5951" s="61"/>
      <c r="L5951" s="62" t="s">
        <v>6738</v>
      </c>
      <c r="M5951" s="62" t="s">
        <v>6236</v>
      </c>
      <c r="N5951" s="72" t="str">
        <f>VLOOKUP(M5951,'Hulpblad KAR-parser'!A:C,2,FALSE)</f>
        <v>Binnen/buiten</v>
      </c>
      <c r="O5951" s="72" t="str">
        <f>IF(VLOOKUP(M5951,'Hulpblad KAR-parser'!A:C,3,FALSE)="","",VLOOKUP(M5951,'Hulpblad KAR-parser'!A:C,3,FALSE))</f>
        <v>Buiten</v>
      </c>
      <c r="P5951" s="136" t="str">
        <f>IF(CONCATENATE(C5951,D5951)="","",VLOOKUP(CONCATENATE(C5951,D5951),Karakteristieken!AQ:AQ,1,FALSE))</f>
        <v/>
      </c>
    </row>
    <row r="5952" spans="1:16" x14ac:dyDescent="0.25">
      <c r="A5952" s="67">
        <v>200111312</v>
      </c>
      <c r="B5952" s="67">
        <v>200099591</v>
      </c>
      <c r="C5952" s="67" t="s">
        <v>6011</v>
      </c>
      <c r="D5952" s="67"/>
      <c r="E5952" s="68" t="s">
        <v>6728</v>
      </c>
      <c r="F5952" s="68"/>
      <c r="G5952" s="68"/>
      <c r="H5952" s="68"/>
      <c r="I5952" s="67">
        <f t="shared" si="100"/>
        <v>9</v>
      </c>
      <c r="J5952" s="67" t="s">
        <v>1613</v>
      </c>
      <c r="K5952" s="91" t="s">
        <v>12550</v>
      </c>
      <c r="L5952" s="62" t="s">
        <v>6737</v>
      </c>
      <c r="M5952" s="62" t="s">
        <v>6728</v>
      </c>
      <c r="N5952" s="72" t="e">
        <f>VLOOKUP(M5952,'Hulpblad KAR-parser'!A:C,2,FALSE)</f>
        <v>#N/A</v>
      </c>
      <c r="O5952" s="72" t="e">
        <f>IF(VLOOKUP(M5952,'Hulpblad KAR-parser'!A:C,3,FALSE)="","",VLOOKUP(M5952,'Hulpblad KAR-parser'!A:C,3,FALSE))</f>
        <v>#N/A</v>
      </c>
      <c r="P5952" s="136" t="e">
        <f>IF(CONCATENATE(C5952,D5952)="","",VLOOKUP(CONCATENATE(C5952,D5952),Karakteristieken!AQ:AQ,1,FALSE))</f>
        <v>#N/A</v>
      </c>
    </row>
    <row r="5953" spans="1:16" x14ac:dyDescent="0.25">
      <c r="A5953" s="67"/>
      <c r="B5953" s="67"/>
      <c r="C5953" s="67"/>
      <c r="D5953" s="67"/>
      <c r="E5953" s="68" t="s">
        <v>11568</v>
      </c>
      <c r="F5953" s="68"/>
      <c r="G5953" s="68" t="s">
        <v>6728</v>
      </c>
      <c r="H5953" s="68"/>
      <c r="I5953" s="67">
        <f t="shared" si="100"/>
        <v>7</v>
      </c>
      <c r="J5953" s="67" t="s">
        <v>1561</v>
      </c>
      <c r="K5953" s="91" t="s">
        <v>12550</v>
      </c>
      <c r="L5953" s="62" t="s">
        <v>6737</v>
      </c>
      <c r="M5953" s="62" t="s">
        <v>6728</v>
      </c>
      <c r="N5953" s="72" t="e">
        <f>VLOOKUP(M5953,'Hulpblad KAR-parser'!A:C,2,FALSE)</f>
        <v>#N/A</v>
      </c>
      <c r="O5953" s="72" t="e">
        <f>IF(VLOOKUP(M5953,'Hulpblad KAR-parser'!A:C,3,FALSE)="","",VLOOKUP(M5953,'Hulpblad KAR-parser'!A:C,3,FALSE))</f>
        <v>#N/A</v>
      </c>
      <c r="P5953" s="136" t="str">
        <f>IF(CONCATENATE(C5953,D5953)="","",VLOOKUP(CONCATENATE(C5953,D5953),Karakteristieken!AQ:AQ,1,FALSE))</f>
        <v/>
      </c>
    </row>
    <row r="5954" spans="1:16" x14ac:dyDescent="0.25">
      <c r="A5954" s="59">
        <v>200115054</v>
      </c>
      <c r="B5954" s="59">
        <v>200059034</v>
      </c>
      <c r="C5954" s="59" t="s">
        <v>6011</v>
      </c>
      <c r="D5954" s="59" t="s">
        <v>6016</v>
      </c>
      <c r="E5954" s="60" t="s">
        <v>6018</v>
      </c>
      <c r="F5954" s="60"/>
      <c r="G5954" s="60"/>
      <c r="H5954" s="60"/>
      <c r="I5954" s="59">
        <f t="shared" si="100"/>
        <v>14</v>
      </c>
      <c r="J5954" s="59" t="s">
        <v>1613</v>
      </c>
      <c r="K5954" s="61"/>
      <c r="L5954" s="62" t="s">
        <v>6738</v>
      </c>
      <c r="M5954" s="62" t="s">
        <v>6018</v>
      </c>
      <c r="N5954" s="72" t="str">
        <f>VLOOKUP(M5954,'Hulpblad KAR-parser'!A:C,2,FALSE)</f>
        <v>Weercode</v>
      </c>
      <c r="O5954" s="72" t="str">
        <f>IF(VLOOKUP(M5954,'Hulpblad KAR-parser'!A:C,3,FALSE)="","",VLOOKUP(M5954,'Hulpblad KAR-parser'!A:C,3,FALSE))</f>
        <v>Geel</v>
      </c>
      <c r="P5954" s="136" t="str">
        <f>IF(CONCATENATE(C5954,D5954)="","",VLOOKUP(CONCATENATE(C5954,D5954),Karakteristieken!AQ:AQ,1,FALSE))</f>
        <v>WeercodeGeel</v>
      </c>
    </row>
    <row r="5955" spans="1:16" x14ac:dyDescent="0.25">
      <c r="A5955" s="59"/>
      <c r="B5955" s="59"/>
      <c r="C5955" s="59"/>
      <c r="D5955" s="59"/>
      <c r="E5955" s="60" t="s">
        <v>6884</v>
      </c>
      <c r="F5955" s="60"/>
      <c r="G5955" s="60" t="s">
        <v>6018</v>
      </c>
      <c r="H5955" s="60"/>
      <c r="I5955" s="59">
        <f t="shared" si="100"/>
        <v>8</v>
      </c>
      <c r="J5955" s="59" t="s">
        <v>1561</v>
      </c>
      <c r="K5955" s="61"/>
      <c r="L5955" s="62" t="s">
        <v>6738</v>
      </c>
      <c r="M5955" s="62" t="s">
        <v>6018</v>
      </c>
      <c r="N5955" s="72" t="str">
        <f>VLOOKUP(M5955,'Hulpblad KAR-parser'!A:C,2,FALSE)</f>
        <v>Weercode</v>
      </c>
      <c r="O5955" s="72" t="str">
        <f>IF(VLOOKUP(M5955,'Hulpblad KAR-parser'!A:C,3,FALSE)="","",VLOOKUP(M5955,'Hulpblad KAR-parser'!A:C,3,FALSE))</f>
        <v>Geel</v>
      </c>
      <c r="P5955" s="136" t="str">
        <f>IF(CONCATENATE(C5955,D5955)="","",VLOOKUP(CONCATENATE(C5955,D5955),Karakteristieken!AQ:AQ,1,FALSE))</f>
        <v/>
      </c>
    </row>
    <row r="5956" spans="1:16" x14ac:dyDescent="0.25">
      <c r="A5956" s="59"/>
      <c r="B5956" s="59"/>
      <c r="C5956" s="59"/>
      <c r="D5956" s="59"/>
      <c r="E5956" s="60" t="s">
        <v>6887</v>
      </c>
      <c r="F5956" s="60"/>
      <c r="G5956" s="60" t="s">
        <v>6018</v>
      </c>
      <c r="H5956" s="60"/>
      <c r="I5956" s="59">
        <f t="shared" si="100"/>
        <v>15</v>
      </c>
      <c r="J5956" s="59" t="s">
        <v>1561</v>
      </c>
      <c r="K5956" s="61"/>
      <c r="L5956" s="62" t="s">
        <v>6738</v>
      </c>
      <c r="M5956" s="62" t="s">
        <v>6018</v>
      </c>
      <c r="N5956" s="72" t="str">
        <f>VLOOKUP(M5956,'Hulpblad KAR-parser'!A:C,2,FALSE)</f>
        <v>Weercode</v>
      </c>
      <c r="O5956" s="72" t="str">
        <f>IF(VLOOKUP(M5956,'Hulpblad KAR-parser'!A:C,3,FALSE)="","",VLOOKUP(M5956,'Hulpblad KAR-parser'!A:C,3,FALSE))</f>
        <v>Geel</v>
      </c>
      <c r="P5956" s="136" t="str">
        <f>IF(CONCATENATE(C5956,D5956)="","",VLOOKUP(CONCATENATE(C5956,D5956),Karakteristieken!AQ:AQ,1,FALSE))</f>
        <v/>
      </c>
    </row>
    <row r="5957" spans="1:16" x14ac:dyDescent="0.25">
      <c r="A5957" s="59"/>
      <c r="B5957" s="59"/>
      <c r="C5957" s="59"/>
      <c r="D5957" s="59"/>
      <c r="E5957" s="60" t="s">
        <v>6890</v>
      </c>
      <c r="F5957" s="60"/>
      <c r="G5957" s="60" t="s">
        <v>6018</v>
      </c>
      <c r="H5957" s="60"/>
      <c r="I5957" s="59">
        <f t="shared" si="100"/>
        <v>6</v>
      </c>
      <c r="J5957" s="59" t="s">
        <v>1561</v>
      </c>
      <c r="K5957" s="61"/>
      <c r="L5957" s="62" t="s">
        <v>6738</v>
      </c>
      <c r="M5957" s="62" t="s">
        <v>6018</v>
      </c>
      <c r="N5957" s="72" t="str">
        <f>VLOOKUP(M5957,'Hulpblad KAR-parser'!A:C,2,FALSE)</f>
        <v>Weercode</v>
      </c>
      <c r="O5957" s="72" t="str">
        <f>IF(VLOOKUP(M5957,'Hulpblad KAR-parser'!A:C,3,FALSE)="","",VLOOKUP(M5957,'Hulpblad KAR-parser'!A:C,3,FALSE))</f>
        <v>Geel</v>
      </c>
      <c r="P5957" s="136" t="str">
        <f>IF(CONCATENATE(C5957,D5957)="","",VLOOKUP(CONCATENATE(C5957,D5957),Karakteristieken!AQ:AQ,1,FALSE))</f>
        <v/>
      </c>
    </row>
    <row r="5958" spans="1:16" x14ac:dyDescent="0.25">
      <c r="A5958" s="59">
        <v>200115055</v>
      </c>
      <c r="B5958" s="59">
        <v>200107283</v>
      </c>
      <c r="C5958" s="59" t="s">
        <v>6011</v>
      </c>
      <c r="D5958" s="59" t="s">
        <v>6012</v>
      </c>
      <c r="E5958" s="60" t="s">
        <v>6015</v>
      </c>
      <c r="F5958" s="60"/>
      <c r="G5958" s="60"/>
      <c r="H5958" s="60"/>
      <c r="I5958" s="59">
        <f t="shared" si="100"/>
        <v>15</v>
      </c>
      <c r="J5958" s="59" t="s">
        <v>1613</v>
      </c>
      <c r="K5958" s="61"/>
      <c r="L5958" s="62" t="s">
        <v>6738</v>
      </c>
      <c r="M5958" s="62" t="s">
        <v>6015</v>
      </c>
      <c r="N5958" s="72" t="str">
        <f>VLOOKUP(M5958,'Hulpblad KAR-parser'!A:C,2,FALSE)</f>
        <v>Weercode</v>
      </c>
      <c r="O5958" s="72" t="str">
        <f>IF(VLOOKUP(M5958,'Hulpblad KAR-parser'!A:C,3,FALSE)="","",VLOOKUP(M5958,'Hulpblad KAR-parser'!A:C,3,FALSE))</f>
        <v>Groen</v>
      </c>
      <c r="P5958" s="136" t="str">
        <f>IF(CONCATENATE(C5958,D5958)="","",VLOOKUP(CONCATENATE(C5958,D5958),Karakteristieken!AQ:AQ,1,FALSE))</f>
        <v>WeercodeGroen</v>
      </c>
    </row>
    <row r="5959" spans="1:16" x14ac:dyDescent="0.25">
      <c r="A5959" s="59"/>
      <c r="B5959" s="59"/>
      <c r="C5959" s="59"/>
      <c r="D5959" s="59"/>
      <c r="E5959" s="60" t="s">
        <v>12045</v>
      </c>
      <c r="F5959" s="60"/>
      <c r="G5959" s="60" t="s">
        <v>6015</v>
      </c>
      <c r="H5959" s="60"/>
      <c r="I5959" s="59">
        <f t="shared" si="100"/>
        <v>9</v>
      </c>
      <c r="J5959" s="59" t="s">
        <v>1561</v>
      </c>
      <c r="K5959" s="61"/>
      <c r="L5959" s="62" t="s">
        <v>6738</v>
      </c>
      <c r="M5959" s="62" t="s">
        <v>6015</v>
      </c>
      <c r="N5959" s="72" t="str">
        <f>VLOOKUP(M5959,'Hulpblad KAR-parser'!A:C,2,FALSE)</f>
        <v>Weercode</v>
      </c>
      <c r="O5959" s="72" t="str">
        <f>IF(VLOOKUP(M5959,'Hulpblad KAR-parser'!A:C,3,FALSE)="","",VLOOKUP(M5959,'Hulpblad KAR-parser'!A:C,3,FALSE))</f>
        <v>Groen</v>
      </c>
      <c r="P5959" s="136" t="str">
        <f>IF(CONCATENATE(C5959,D5959)="","",VLOOKUP(CONCATENATE(C5959,D5959),Karakteristieken!AQ:AQ,1,FALSE))</f>
        <v/>
      </c>
    </row>
    <row r="5960" spans="1:16" x14ac:dyDescent="0.25">
      <c r="A5960" s="59"/>
      <c r="B5960" s="59"/>
      <c r="C5960" s="59"/>
      <c r="D5960" s="59"/>
      <c r="E5960" s="60" t="s">
        <v>12046</v>
      </c>
      <c r="F5960" s="60"/>
      <c r="G5960" s="60" t="s">
        <v>6015</v>
      </c>
      <c r="H5960" s="60"/>
      <c r="I5960" s="59">
        <f t="shared" si="100"/>
        <v>16</v>
      </c>
      <c r="J5960" s="59" t="s">
        <v>1561</v>
      </c>
      <c r="K5960" s="61"/>
      <c r="L5960" s="62" t="s">
        <v>6738</v>
      </c>
      <c r="M5960" s="62" t="s">
        <v>6015</v>
      </c>
      <c r="N5960" s="72" t="str">
        <f>VLOOKUP(M5960,'Hulpblad KAR-parser'!A:C,2,FALSE)</f>
        <v>Weercode</v>
      </c>
      <c r="O5960" s="72" t="str">
        <f>IF(VLOOKUP(M5960,'Hulpblad KAR-parser'!A:C,3,FALSE)="","",VLOOKUP(M5960,'Hulpblad KAR-parser'!A:C,3,FALSE))</f>
        <v>Groen</v>
      </c>
      <c r="P5960" s="136" t="str">
        <f>IF(CONCATENATE(C5960,D5960)="","",VLOOKUP(CONCATENATE(C5960,D5960),Karakteristieken!AQ:AQ,1,FALSE))</f>
        <v/>
      </c>
    </row>
    <row r="5961" spans="1:16" x14ac:dyDescent="0.25">
      <c r="A5961" s="59"/>
      <c r="B5961" s="59"/>
      <c r="C5961" s="59"/>
      <c r="D5961" s="59"/>
      <c r="E5961" s="60" t="s">
        <v>11567</v>
      </c>
      <c r="F5961" s="60"/>
      <c r="G5961" s="60" t="s">
        <v>6015</v>
      </c>
      <c r="H5961" s="60"/>
      <c r="I5961" s="59">
        <f t="shared" si="100"/>
        <v>6</v>
      </c>
      <c r="J5961" s="59" t="s">
        <v>1561</v>
      </c>
      <c r="K5961" s="61"/>
      <c r="L5961" s="62" t="s">
        <v>6738</v>
      </c>
      <c r="M5961" s="62" t="s">
        <v>6015</v>
      </c>
      <c r="N5961" s="72" t="str">
        <f>VLOOKUP(M5961,'Hulpblad KAR-parser'!A:C,2,FALSE)</f>
        <v>Weercode</v>
      </c>
      <c r="O5961" s="72" t="str">
        <f>IF(VLOOKUP(M5961,'Hulpblad KAR-parser'!A:C,3,FALSE)="","",VLOOKUP(M5961,'Hulpblad KAR-parser'!A:C,3,FALSE))</f>
        <v>Groen</v>
      </c>
      <c r="P5961" s="136" t="str">
        <f>IF(CONCATENATE(C5961,D5961)="","",VLOOKUP(CONCATENATE(C5961,D5961),Karakteristieken!AQ:AQ,1,FALSE))</f>
        <v/>
      </c>
    </row>
    <row r="5962" spans="1:16" x14ac:dyDescent="0.25">
      <c r="A5962" s="59">
        <v>200115056</v>
      </c>
      <c r="B5962" s="59">
        <v>200059036</v>
      </c>
      <c r="C5962" s="59" t="s">
        <v>6011</v>
      </c>
      <c r="D5962" s="59" t="s">
        <v>6019</v>
      </c>
      <c r="E5962" s="60" t="s">
        <v>6021</v>
      </c>
      <c r="F5962" s="60"/>
      <c r="G5962" s="60"/>
      <c r="H5962" s="60"/>
      <c r="I5962" s="59">
        <f t="shared" si="100"/>
        <v>16</v>
      </c>
      <c r="J5962" s="59" t="s">
        <v>1613</v>
      </c>
      <c r="K5962" s="61"/>
      <c r="L5962" s="62" t="s">
        <v>6738</v>
      </c>
      <c r="M5962" s="62" t="s">
        <v>6021</v>
      </c>
      <c r="N5962" s="72" t="str">
        <f>VLOOKUP(M5962,'Hulpblad KAR-parser'!A:C,2,FALSE)</f>
        <v>Weercode</v>
      </c>
      <c r="O5962" s="72" t="str">
        <f>IF(VLOOKUP(M5962,'Hulpblad KAR-parser'!A:C,3,FALSE)="","",VLOOKUP(M5962,'Hulpblad KAR-parser'!A:C,3,FALSE))</f>
        <v>Oranje</v>
      </c>
      <c r="P5962" s="136" t="str">
        <f>IF(CONCATENATE(C5962,D5962)="","",VLOOKUP(CONCATENATE(C5962,D5962),Karakteristieken!AQ:AQ,1,FALSE))</f>
        <v>WeercodeOranje</v>
      </c>
    </row>
    <row r="5963" spans="1:16" x14ac:dyDescent="0.25">
      <c r="A5963" s="59"/>
      <c r="B5963" s="59"/>
      <c r="C5963" s="59"/>
      <c r="D5963" s="59"/>
      <c r="E5963" s="60" t="s">
        <v>6885</v>
      </c>
      <c r="F5963" s="60"/>
      <c r="G5963" s="60" t="s">
        <v>6021</v>
      </c>
      <c r="H5963" s="60"/>
      <c r="I5963" s="59">
        <f t="shared" si="100"/>
        <v>10</v>
      </c>
      <c r="J5963" s="59" t="s">
        <v>1561</v>
      </c>
      <c r="K5963" s="61"/>
      <c r="L5963" s="62" t="s">
        <v>6738</v>
      </c>
      <c r="M5963" s="62" t="s">
        <v>6021</v>
      </c>
      <c r="N5963" s="72" t="str">
        <f>VLOOKUP(M5963,'Hulpblad KAR-parser'!A:C,2,FALSE)</f>
        <v>Weercode</v>
      </c>
      <c r="O5963" s="72" t="str">
        <f>IF(VLOOKUP(M5963,'Hulpblad KAR-parser'!A:C,3,FALSE)="","",VLOOKUP(M5963,'Hulpblad KAR-parser'!A:C,3,FALSE))</f>
        <v>Oranje</v>
      </c>
      <c r="P5963" s="136" t="str">
        <f>IF(CONCATENATE(C5963,D5963)="","",VLOOKUP(CONCATENATE(C5963,D5963),Karakteristieken!AQ:AQ,1,FALSE))</f>
        <v/>
      </c>
    </row>
    <row r="5964" spans="1:16" x14ac:dyDescent="0.25">
      <c r="A5964" s="59"/>
      <c r="B5964" s="59"/>
      <c r="C5964" s="59"/>
      <c r="D5964" s="59"/>
      <c r="E5964" s="60" t="s">
        <v>6888</v>
      </c>
      <c r="F5964" s="60"/>
      <c r="G5964" s="60" t="s">
        <v>6021</v>
      </c>
      <c r="H5964" s="60"/>
      <c r="I5964" s="59">
        <f t="shared" si="100"/>
        <v>17</v>
      </c>
      <c r="J5964" s="59" t="s">
        <v>1561</v>
      </c>
      <c r="K5964" s="61"/>
      <c r="L5964" s="62" t="s">
        <v>6738</v>
      </c>
      <c r="M5964" s="62" t="s">
        <v>6021</v>
      </c>
      <c r="N5964" s="72" t="str">
        <f>VLOOKUP(M5964,'Hulpblad KAR-parser'!A:C,2,FALSE)</f>
        <v>Weercode</v>
      </c>
      <c r="O5964" s="72" t="str">
        <f>IF(VLOOKUP(M5964,'Hulpblad KAR-parser'!A:C,3,FALSE)="","",VLOOKUP(M5964,'Hulpblad KAR-parser'!A:C,3,FALSE))</f>
        <v>Oranje</v>
      </c>
      <c r="P5964" s="136" t="str">
        <f>IF(CONCATENATE(C5964,D5964)="","",VLOOKUP(CONCATENATE(C5964,D5964),Karakteristieken!AQ:AQ,1,FALSE))</f>
        <v/>
      </c>
    </row>
    <row r="5965" spans="1:16" x14ac:dyDescent="0.25">
      <c r="A5965" s="59"/>
      <c r="B5965" s="59"/>
      <c r="C5965" s="59"/>
      <c r="D5965" s="59"/>
      <c r="E5965" s="60" t="s">
        <v>6891</v>
      </c>
      <c r="F5965" s="60"/>
      <c r="G5965" s="60" t="s">
        <v>6021</v>
      </c>
      <c r="H5965" s="60"/>
      <c r="I5965" s="59">
        <f t="shared" si="100"/>
        <v>6</v>
      </c>
      <c r="J5965" s="59" t="s">
        <v>1561</v>
      </c>
      <c r="K5965" s="61"/>
      <c r="L5965" s="62" t="s">
        <v>6738</v>
      </c>
      <c r="M5965" s="62" t="s">
        <v>6021</v>
      </c>
      <c r="N5965" s="72" t="str">
        <f>VLOOKUP(M5965,'Hulpblad KAR-parser'!A:C,2,FALSE)</f>
        <v>Weercode</v>
      </c>
      <c r="O5965" s="72" t="str">
        <f>IF(VLOOKUP(M5965,'Hulpblad KAR-parser'!A:C,3,FALSE)="","",VLOOKUP(M5965,'Hulpblad KAR-parser'!A:C,3,FALSE))</f>
        <v>Oranje</v>
      </c>
      <c r="P5965" s="136" t="str">
        <f>IF(CONCATENATE(C5965,D5965)="","",VLOOKUP(CONCATENATE(C5965,D5965),Karakteristieken!AQ:AQ,1,FALSE))</f>
        <v/>
      </c>
    </row>
    <row r="5966" spans="1:16" x14ac:dyDescent="0.25">
      <c r="A5966" s="59">
        <v>200115057</v>
      </c>
      <c r="B5966" s="59">
        <v>200059035</v>
      </c>
      <c r="C5966" s="59" t="s">
        <v>6011</v>
      </c>
      <c r="D5966" s="59" t="s">
        <v>6022</v>
      </c>
      <c r="E5966" s="60" t="s">
        <v>6727</v>
      </c>
      <c r="F5966" s="60"/>
      <c r="G5966" s="60"/>
      <c r="H5966" s="60"/>
      <c r="I5966" s="59">
        <f t="shared" si="100"/>
        <v>14</v>
      </c>
      <c r="J5966" s="59" t="s">
        <v>1613</v>
      </c>
      <c r="K5966" s="61"/>
      <c r="L5966" s="62" t="s">
        <v>6738</v>
      </c>
      <c r="M5966" s="62" t="s">
        <v>6727</v>
      </c>
      <c r="N5966" s="72" t="str">
        <f>VLOOKUP(M5966,'Hulpblad KAR-parser'!A:C,2,FALSE)</f>
        <v>Weercode</v>
      </c>
      <c r="O5966" s="72" t="str">
        <f>IF(VLOOKUP(M5966,'Hulpblad KAR-parser'!A:C,3,FALSE)="","",VLOOKUP(M5966,'Hulpblad KAR-parser'!A:C,3,FALSE))</f>
        <v>Rood weeralarm</v>
      </c>
      <c r="P5966" s="136" t="str">
        <f>IF(CONCATENATE(C5966,D5966)="","",VLOOKUP(CONCATENATE(C5966,D5966),Karakteristieken!AQ:AQ,1,FALSE))</f>
        <v>WeercodeRood weeralarm</v>
      </c>
    </row>
    <row r="5967" spans="1:16" x14ac:dyDescent="0.25">
      <c r="A5967" s="59"/>
      <c r="B5967" s="59"/>
      <c r="C5967" s="59"/>
      <c r="D5967" s="59"/>
      <c r="E5967" s="60" t="s">
        <v>6886</v>
      </c>
      <c r="F5967" s="60"/>
      <c r="G5967" s="60" t="s">
        <v>6727</v>
      </c>
      <c r="H5967" s="60"/>
      <c r="I5967" s="59">
        <f t="shared" si="100"/>
        <v>8</v>
      </c>
      <c r="J5967" s="59" t="s">
        <v>1561</v>
      </c>
      <c r="K5967" s="61"/>
      <c r="L5967" s="62" t="s">
        <v>6738</v>
      </c>
      <c r="M5967" s="62" t="s">
        <v>6727</v>
      </c>
      <c r="N5967" s="72" t="str">
        <f>VLOOKUP(M5967,'Hulpblad KAR-parser'!A:C,2,FALSE)</f>
        <v>Weercode</v>
      </c>
      <c r="O5967" s="72" t="str">
        <f>IF(VLOOKUP(M5967,'Hulpblad KAR-parser'!A:C,3,FALSE)="","",VLOOKUP(M5967,'Hulpblad KAR-parser'!A:C,3,FALSE))</f>
        <v>Rood weeralarm</v>
      </c>
      <c r="P5967" s="136" t="str">
        <f>IF(CONCATENATE(C5967,D5967)="","",VLOOKUP(CONCATENATE(C5967,D5967),Karakteristieken!AQ:AQ,1,FALSE))</f>
        <v/>
      </c>
    </row>
    <row r="5968" spans="1:16" x14ac:dyDescent="0.25">
      <c r="A5968" s="59"/>
      <c r="B5968" s="59"/>
      <c r="C5968" s="59"/>
      <c r="D5968" s="59"/>
      <c r="E5968" s="60" t="s">
        <v>6889</v>
      </c>
      <c r="F5968" s="60"/>
      <c r="G5968" s="60" t="s">
        <v>6727</v>
      </c>
      <c r="H5968" s="60"/>
      <c r="I5968" s="59">
        <f t="shared" si="100"/>
        <v>15</v>
      </c>
      <c r="J5968" s="59" t="s">
        <v>1561</v>
      </c>
      <c r="K5968" s="61"/>
      <c r="L5968" s="62" t="s">
        <v>6738</v>
      </c>
      <c r="M5968" s="62" t="s">
        <v>6727</v>
      </c>
      <c r="N5968" s="72" t="str">
        <f>VLOOKUP(M5968,'Hulpblad KAR-parser'!A:C,2,FALSE)</f>
        <v>Weercode</v>
      </c>
      <c r="O5968" s="72" t="str">
        <f>IF(VLOOKUP(M5968,'Hulpblad KAR-parser'!A:C,3,FALSE)="","",VLOOKUP(M5968,'Hulpblad KAR-parser'!A:C,3,FALSE))</f>
        <v>Rood weeralarm</v>
      </c>
      <c r="P5968" s="136" t="str">
        <f>IF(CONCATENATE(C5968,D5968)="","",VLOOKUP(CONCATENATE(C5968,D5968),Karakteristieken!AQ:AQ,1,FALSE))</f>
        <v/>
      </c>
    </row>
    <row r="5969" spans="1:16" x14ac:dyDescent="0.25">
      <c r="A5969" s="59"/>
      <c r="B5969" s="59"/>
      <c r="C5969" s="59"/>
      <c r="D5969" s="59"/>
      <c r="E5969" s="60" t="s">
        <v>6024</v>
      </c>
      <c r="F5969" s="60"/>
      <c r="G5969" s="60" t="s">
        <v>6727</v>
      </c>
      <c r="H5969" s="60"/>
      <c r="I5969" s="59">
        <f t="shared" si="100"/>
        <v>24</v>
      </c>
      <c r="J5969" s="59" t="s">
        <v>1561</v>
      </c>
      <c r="K5969" s="61"/>
      <c r="L5969" s="62" t="s">
        <v>6738</v>
      </c>
      <c r="M5969" s="62" t="s">
        <v>6727</v>
      </c>
      <c r="N5969" s="72" t="str">
        <f>VLOOKUP(M5969,'Hulpblad KAR-parser'!A:C,2,FALSE)</f>
        <v>Weercode</v>
      </c>
      <c r="O5969" s="72" t="str">
        <f>IF(VLOOKUP(M5969,'Hulpblad KAR-parser'!A:C,3,FALSE)="","",VLOOKUP(M5969,'Hulpblad KAR-parser'!A:C,3,FALSE))</f>
        <v>Rood weeralarm</v>
      </c>
      <c r="P5969" s="136" t="str">
        <f>IF(CONCATENATE(C5969,D5969)="","",VLOOKUP(CONCATENATE(C5969,D5969),Karakteristieken!AQ:AQ,1,FALSE))</f>
        <v/>
      </c>
    </row>
    <row r="5970" spans="1:16" x14ac:dyDescent="0.25">
      <c r="A5970" s="59"/>
      <c r="B5970" s="59"/>
      <c r="C5970" s="59"/>
      <c r="D5970" s="59"/>
      <c r="E5970" s="60" t="s">
        <v>6892</v>
      </c>
      <c r="F5970" s="60"/>
      <c r="G5970" s="60" t="s">
        <v>6727</v>
      </c>
      <c r="H5970" s="60"/>
      <c r="I5970" s="59">
        <f t="shared" si="100"/>
        <v>6</v>
      </c>
      <c r="J5970" s="59" t="s">
        <v>1561</v>
      </c>
      <c r="K5970" s="61"/>
      <c r="L5970" s="62" t="s">
        <v>6738</v>
      </c>
      <c r="M5970" s="62" t="s">
        <v>6727</v>
      </c>
      <c r="N5970" s="72" t="str">
        <f>VLOOKUP(M5970,'Hulpblad KAR-parser'!A:C,2,FALSE)</f>
        <v>Weercode</v>
      </c>
      <c r="O5970" s="72" t="str">
        <f>IF(VLOOKUP(M5970,'Hulpblad KAR-parser'!A:C,3,FALSE)="","",VLOOKUP(M5970,'Hulpblad KAR-parser'!A:C,3,FALSE))</f>
        <v>Rood weeralarm</v>
      </c>
      <c r="P5970" s="136" t="str">
        <f>IF(CONCATENATE(C5970,D5970)="","",VLOOKUP(CONCATENATE(C5970,D5970),Karakteristieken!AQ:AQ,1,FALSE))</f>
        <v/>
      </c>
    </row>
    <row r="5971" spans="1:16" x14ac:dyDescent="0.25">
      <c r="A5971" s="59">
        <v>200011757</v>
      </c>
      <c r="B5971" s="59">
        <v>200011756</v>
      </c>
      <c r="C5971" s="59" t="s">
        <v>6025</v>
      </c>
      <c r="D5971" s="65" t="s">
        <v>1613</v>
      </c>
      <c r="E5971" s="60" t="s">
        <v>6729</v>
      </c>
      <c r="F5971" s="60"/>
      <c r="G5971" s="60"/>
      <c r="H5971" s="60"/>
      <c r="I5971" s="59">
        <f t="shared" si="100"/>
        <v>17</v>
      </c>
      <c r="J5971" s="59" t="s">
        <v>1613</v>
      </c>
      <c r="K5971" s="61" t="s">
        <v>12187</v>
      </c>
      <c r="L5971" s="62" t="s">
        <v>6737</v>
      </c>
      <c r="M5971" s="62" t="s">
        <v>6729</v>
      </c>
      <c r="N5971" s="72" t="str">
        <f>VLOOKUP(M5971,'Hulpblad KAR-parser'!A:C,2,FALSE)</f>
        <v>Wegsleepregeling</v>
      </c>
      <c r="O5971" s="72" t="str">
        <f>IF(VLOOKUP(M5971,'Hulpblad KAR-parser'!A:C,3,FALSE)="","",VLOOKUP(M5971,'Hulpblad KAR-parser'!A:C,3,FALSE))</f>
        <v/>
      </c>
      <c r="P5971" s="136" t="str">
        <f>IF(CONCATENATE(C5971,D5971)="","",VLOOKUP(CONCATENATE(C5971,D5971),Karakteristieken!AQ:AQ,1,FALSE))</f>
        <v>WegsleepregelingJa</v>
      </c>
    </row>
    <row r="5972" spans="1:16" x14ac:dyDescent="0.25">
      <c r="A5972" s="59"/>
      <c r="B5972" s="59"/>
      <c r="C5972" s="59"/>
      <c r="D5972" s="59"/>
      <c r="E5972" s="60" t="s">
        <v>11569</v>
      </c>
      <c r="F5972" s="60"/>
      <c r="G5972" s="60" t="s">
        <v>6729</v>
      </c>
      <c r="H5972" s="60"/>
      <c r="I5972" s="59">
        <f t="shared" si="100"/>
        <v>9</v>
      </c>
      <c r="J5972" s="59" t="s">
        <v>1561</v>
      </c>
      <c r="K5972" s="61"/>
      <c r="L5972" s="62" t="s">
        <v>6737</v>
      </c>
      <c r="M5972" s="62" t="s">
        <v>6729</v>
      </c>
      <c r="N5972" s="72" t="str">
        <f>VLOOKUP(M5972,'Hulpblad KAR-parser'!A:C,2,FALSE)</f>
        <v>Wegsleepregeling</v>
      </c>
      <c r="O5972" s="72" t="str">
        <f>IF(VLOOKUP(M5972,'Hulpblad KAR-parser'!A:C,3,FALSE)="","",VLOOKUP(M5972,'Hulpblad KAR-parser'!A:C,3,FALSE))</f>
        <v/>
      </c>
      <c r="P5972" s="136" t="str">
        <f>IF(CONCATENATE(C5972,D5972)="","",VLOOKUP(CONCATENATE(C5972,D5972),Karakteristieken!AQ:AQ,1,FALSE))</f>
        <v/>
      </c>
    </row>
    <row r="5973" spans="1:16" x14ac:dyDescent="0.25">
      <c r="A5973" s="59"/>
      <c r="B5973" s="59"/>
      <c r="C5973" s="59"/>
      <c r="D5973" s="59"/>
      <c r="E5973" s="60" t="s">
        <v>11570</v>
      </c>
      <c r="F5973" s="60"/>
      <c r="G5973" s="60" t="s">
        <v>6729</v>
      </c>
      <c r="H5973" s="60"/>
      <c r="I5973" s="59">
        <f t="shared" si="100"/>
        <v>6</v>
      </c>
      <c r="J5973" s="59" t="s">
        <v>1561</v>
      </c>
      <c r="K5973" s="61"/>
      <c r="L5973" s="62" t="s">
        <v>6737</v>
      </c>
      <c r="M5973" s="62" t="s">
        <v>6729</v>
      </c>
      <c r="N5973" s="72" t="str">
        <f>VLOOKUP(M5973,'Hulpblad KAR-parser'!A:C,2,FALSE)</f>
        <v>Wegsleepregeling</v>
      </c>
      <c r="O5973" s="72" t="str">
        <f>IF(VLOOKUP(M5973,'Hulpblad KAR-parser'!A:C,3,FALSE)="","",VLOOKUP(M5973,'Hulpblad KAR-parser'!A:C,3,FALSE))</f>
        <v/>
      </c>
      <c r="P5973" s="136" t="str">
        <f>IF(CONCATENATE(C5973,D5973)="","",VLOOKUP(CONCATENATE(C5973,D5973),Karakteristieken!AQ:AQ,1,FALSE))</f>
        <v/>
      </c>
    </row>
    <row r="5974" spans="1:16" x14ac:dyDescent="0.25">
      <c r="A5974" s="59"/>
      <c r="B5974" s="59"/>
      <c r="C5974" s="59"/>
      <c r="D5974" s="59"/>
      <c r="E5974" s="60" t="s">
        <v>11571</v>
      </c>
      <c r="F5974" s="60"/>
      <c r="G5974" s="60" t="s">
        <v>6729</v>
      </c>
      <c r="H5974" s="60"/>
      <c r="I5974" s="59">
        <f t="shared" si="100"/>
        <v>5</v>
      </c>
      <c r="J5974" s="59" t="s">
        <v>1561</v>
      </c>
      <c r="K5974" s="61"/>
      <c r="L5974" s="62" t="s">
        <v>6737</v>
      </c>
      <c r="M5974" s="62" t="s">
        <v>6729</v>
      </c>
      <c r="N5974" s="72" t="str">
        <f>VLOOKUP(M5974,'Hulpblad KAR-parser'!A:C,2,FALSE)</f>
        <v>Wegsleepregeling</v>
      </c>
      <c r="O5974" s="72" t="str">
        <f>IF(VLOOKUP(M5974,'Hulpblad KAR-parser'!A:C,3,FALSE)="","",VLOOKUP(M5974,'Hulpblad KAR-parser'!A:C,3,FALSE))</f>
        <v/>
      </c>
      <c r="P5974" s="136" t="str">
        <f>IF(CONCATENATE(C5974,D5974)="","",VLOOKUP(CONCATENATE(C5974,D5974),Karakteristieken!AQ:AQ,1,FALSE))</f>
        <v/>
      </c>
    </row>
    <row r="5975" spans="1:16" x14ac:dyDescent="0.25">
      <c r="A5975" s="59">
        <v>200111317</v>
      </c>
      <c r="B5975" s="59">
        <v>200099596</v>
      </c>
      <c r="C5975" s="59" t="s">
        <v>6025</v>
      </c>
      <c r="D5975" s="59" t="s">
        <v>1613</v>
      </c>
      <c r="E5975" s="60" t="s">
        <v>6028</v>
      </c>
      <c r="F5975" s="60"/>
      <c r="G5975" s="60"/>
      <c r="H5975" s="60"/>
      <c r="I5975" s="59">
        <f t="shared" si="100"/>
        <v>20</v>
      </c>
      <c r="J5975" s="59" t="s">
        <v>1613</v>
      </c>
      <c r="K5975" s="61"/>
      <c r="L5975" s="62" t="s">
        <v>6737</v>
      </c>
      <c r="M5975" s="62" t="s">
        <v>6028</v>
      </c>
      <c r="N5975" s="72" t="str">
        <f>VLOOKUP(M5975,'Hulpblad KAR-parser'!A:C,2,FALSE)</f>
        <v>Wegsleepregeling</v>
      </c>
      <c r="O5975" s="72" t="str">
        <f>IF(VLOOKUP(M5975,'Hulpblad KAR-parser'!A:C,3,FALSE)="","",VLOOKUP(M5975,'Hulpblad KAR-parser'!A:C,3,FALSE))</f>
        <v>Ja</v>
      </c>
      <c r="P5975" s="136" t="str">
        <f>IF(CONCATENATE(C5975,D5975)="","",VLOOKUP(CONCATENATE(C5975,D5975),Karakteristieken!AQ:AQ,1,FALSE))</f>
        <v>WegsleepregelingJa</v>
      </c>
    </row>
    <row r="5976" spans="1:16" x14ac:dyDescent="0.25">
      <c r="A5976" s="59">
        <v>200111318</v>
      </c>
      <c r="B5976" s="59">
        <v>200099597</v>
      </c>
      <c r="C5976" s="59" t="s">
        <v>6025</v>
      </c>
      <c r="D5976" s="59" t="s">
        <v>1561</v>
      </c>
      <c r="E5976" s="60" t="s">
        <v>6030</v>
      </c>
      <c r="F5976" s="60"/>
      <c r="G5976" s="60"/>
      <c r="H5976" s="60"/>
      <c r="I5976" s="59">
        <f t="shared" si="100"/>
        <v>21</v>
      </c>
      <c r="J5976" s="59" t="s">
        <v>1613</v>
      </c>
      <c r="K5976" s="61"/>
      <c r="L5976" s="62" t="s">
        <v>6737</v>
      </c>
      <c r="M5976" s="62" t="s">
        <v>6030</v>
      </c>
      <c r="N5976" s="72" t="str">
        <f>VLOOKUP(M5976,'Hulpblad KAR-parser'!A:C,2,FALSE)</f>
        <v>Wegsleepregeling</v>
      </c>
      <c r="O5976" s="72" t="str">
        <f>IF(VLOOKUP(M5976,'Hulpblad KAR-parser'!A:C,3,FALSE)="","",VLOOKUP(M5976,'Hulpblad KAR-parser'!A:C,3,FALSE))</f>
        <v>Nee</v>
      </c>
      <c r="P5976" s="136" t="str">
        <f>IF(CONCATENATE(C5976,D5976)="","",VLOOKUP(CONCATENATE(C5976,D5976),Karakteristieken!AQ:AQ,1,FALSE))</f>
        <v>WegsleepregelingNee</v>
      </c>
    </row>
    <row r="5977" spans="1:16" x14ac:dyDescent="0.25">
      <c r="A5977" s="67">
        <v>200111319</v>
      </c>
      <c r="B5977" s="67">
        <v>200099598</v>
      </c>
      <c r="C5977" s="67" t="s">
        <v>6031</v>
      </c>
      <c r="D5977" s="67"/>
      <c r="E5977" s="68" t="s">
        <v>6730</v>
      </c>
      <c r="F5977" s="68"/>
      <c r="G5977" s="68"/>
      <c r="H5977" s="68"/>
      <c r="I5977" s="67">
        <f t="shared" si="100"/>
        <v>15</v>
      </c>
      <c r="J5977" s="67" t="s">
        <v>1613</v>
      </c>
      <c r="K5977" s="91" t="s">
        <v>12550</v>
      </c>
      <c r="L5977" s="62" t="s">
        <v>6737</v>
      </c>
      <c r="M5977" s="62" t="s">
        <v>6730</v>
      </c>
      <c r="N5977" s="72" t="e">
        <f>VLOOKUP(M5977,'Hulpblad KAR-parser'!A:C,2,FALSE)</f>
        <v>#N/A</v>
      </c>
      <c r="O5977" s="72" t="e">
        <f>IF(VLOOKUP(M5977,'Hulpblad KAR-parser'!A:C,3,FALSE)="","",VLOOKUP(M5977,'Hulpblad KAR-parser'!A:C,3,FALSE))</f>
        <v>#N/A</v>
      </c>
      <c r="P5977" s="136" t="e">
        <f>IF(CONCATENATE(C5977,D5977)="","",VLOOKUP(CONCATENATE(C5977,D5977),Karakteristieken!AQ:AQ,1,FALSE))</f>
        <v>#N/A</v>
      </c>
    </row>
    <row r="5978" spans="1:16" x14ac:dyDescent="0.25">
      <c r="A5978" s="67"/>
      <c r="B5978" s="67"/>
      <c r="C5978" s="67"/>
      <c r="D5978" s="67"/>
      <c r="E5978" s="68" t="s">
        <v>11575</v>
      </c>
      <c r="F5978" s="68"/>
      <c r="G5978" s="68" t="s">
        <v>6730</v>
      </c>
      <c r="H5978" s="68"/>
      <c r="I5978" s="67">
        <f t="shared" si="100"/>
        <v>5</v>
      </c>
      <c r="J5978" s="67" t="s">
        <v>1561</v>
      </c>
      <c r="K5978" s="91" t="s">
        <v>12550</v>
      </c>
      <c r="L5978" s="62" t="s">
        <v>6737</v>
      </c>
      <c r="M5978" s="62" t="s">
        <v>6730</v>
      </c>
      <c r="N5978" s="72" t="e">
        <f>VLOOKUP(M5978,'Hulpblad KAR-parser'!A:C,2,FALSE)</f>
        <v>#N/A</v>
      </c>
      <c r="O5978" s="72" t="e">
        <f>IF(VLOOKUP(M5978,'Hulpblad KAR-parser'!A:C,3,FALSE)="","",VLOOKUP(M5978,'Hulpblad KAR-parser'!A:C,3,FALSE))</f>
        <v>#N/A</v>
      </c>
      <c r="P5978" s="136" t="str">
        <f>IF(CONCATENATE(C5978,D5978)="","",VLOOKUP(CONCATENATE(C5978,D5978),Karakteristieken!AQ:AQ,1,FALSE))</f>
        <v/>
      </c>
    </row>
    <row r="5979" spans="1:16" x14ac:dyDescent="0.25">
      <c r="A5979" s="59">
        <v>200111320</v>
      </c>
      <c r="B5979" s="59">
        <v>200099599</v>
      </c>
      <c r="C5979" s="59" t="s">
        <v>6031</v>
      </c>
      <c r="D5979" s="59" t="s">
        <v>6032</v>
      </c>
      <c r="E5979" s="60" t="s">
        <v>6035</v>
      </c>
      <c r="F5979" s="60"/>
      <c r="G5979" s="60"/>
      <c r="H5979" s="60"/>
      <c r="I5979" s="59">
        <f t="shared" si="100"/>
        <v>28</v>
      </c>
      <c r="J5979" s="59" t="s">
        <v>1613</v>
      </c>
      <c r="K5979" s="61"/>
      <c r="L5979" s="62" t="s">
        <v>6737</v>
      </c>
      <c r="M5979" s="62" t="s">
        <v>6035</v>
      </c>
      <c r="N5979" s="72" t="str">
        <f>VLOOKUP(M5979,'Hulpblad KAR-parser'!A:C,2,FALSE)</f>
        <v>WI afgehandeld</v>
      </c>
      <c r="O5979" s="72" t="str">
        <f>IF(VLOOKUP(M5979,'Hulpblad KAR-parser'!A:C,3,FALSE)="","",VLOOKUP(M5979,'Hulpblad KAR-parser'!A:C,3,FALSE))</f>
        <v>WI afgehandeld Ambu</v>
      </c>
      <c r="P5979" s="136" t="str">
        <f>IF(CONCATENATE(C5979,D5979)="","",VLOOKUP(CONCATENATE(C5979,D5979),Karakteristieken!AQ:AQ,1,FALSE))</f>
        <v>WI afgehandeldWI afgehandeld Ambu</v>
      </c>
    </row>
    <row r="5980" spans="1:16" x14ac:dyDescent="0.25">
      <c r="A5980" s="59"/>
      <c r="B5980" s="59"/>
      <c r="C5980" s="59"/>
      <c r="D5980" s="59"/>
      <c r="E5980" s="60" t="s">
        <v>11572</v>
      </c>
      <c r="F5980" s="60"/>
      <c r="G5980" s="60" t="s">
        <v>6035</v>
      </c>
      <c r="H5980" s="60"/>
      <c r="I5980" s="59">
        <f t="shared" si="100"/>
        <v>6</v>
      </c>
      <c r="J5980" s="59" t="s">
        <v>1561</v>
      </c>
      <c r="K5980" s="61"/>
      <c r="L5980" s="62" t="s">
        <v>6737</v>
      </c>
      <c r="M5980" s="62" t="s">
        <v>6035</v>
      </c>
      <c r="N5980" s="72" t="str">
        <f>VLOOKUP(M5980,'Hulpblad KAR-parser'!A:C,2,FALSE)</f>
        <v>WI afgehandeld</v>
      </c>
      <c r="O5980" s="72" t="str">
        <f>IF(VLOOKUP(M5980,'Hulpblad KAR-parser'!A:C,3,FALSE)="","",VLOOKUP(M5980,'Hulpblad KAR-parser'!A:C,3,FALSE))</f>
        <v>WI afgehandeld Ambu</v>
      </c>
      <c r="P5980" s="136" t="str">
        <f>IF(CONCATENATE(C5980,D5980)="","",VLOOKUP(CONCATENATE(C5980,D5980),Karakteristieken!AQ:AQ,1,FALSE))</f>
        <v/>
      </c>
    </row>
    <row r="5981" spans="1:16" x14ac:dyDescent="0.25">
      <c r="A5981" s="59">
        <v>200111321</v>
      </c>
      <c r="B5981" s="59">
        <v>200099600</v>
      </c>
      <c r="C5981" s="59" t="s">
        <v>6031</v>
      </c>
      <c r="D5981" s="59" t="s">
        <v>6036</v>
      </c>
      <c r="E5981" s="60" t="s">
        <v>6038</v>
      </c>
      <c r="F5981" s="60"/>
      <c r="G5981" s="60"/>
      <c r="H5981" s="60"/>
      <c r="I5981" s="59">
        <f t="shared" si="100"/>
        <v>28</v>
      </c>
      <c r="J5981" s="59" t="s">
        <v>1613</v>
      </c>
      <c r="K5981" s="61"/>
      <c r="L5981" s="62" t="s">
        <v>6737</v>
      </c>
      <c r="M5981" s="62" t="s">
        <v>6038</v>
      </c>
      <c r="N5981" s="72" t="str">
        <f>VLOOKUP(M5981,'Hulpblad KAR-parser'!A:C,2,FALSE)</f>
        <v>WI afgehandeld</v>
      </c>
      <c r="O5981" s="72" t="str">
        <f>IF(VLOOKUP(M5981,'Hulpblad KAR-parser'!A:C,3,FALSE)="","",VLOOKUP(M5981,'Hulpblad KAR-parser'!A:C,3,FALSE))</f>
        <v>WI afgehandeld Brw</v>
      </c>
      <c r="P5981" s="136" t="str">
        <f>IF(CONCATENATE(C5981,D5981)="","",VLOOKUP(CONCATENATE(C5981,D5981),Karakteristieken!AQ:AQ,1,FALSE))</f>
        <v>WI afgehandeldWI afgehandeld Brw</v>
      </c>
    </row>
    <row r="5982" spans="1:16" x14ac:dyDescent="0.25">
      <c r="A5982" s="59"/>
      <c r="B5982" s="59"/>
      <c r="C5982" s="59"/>
      <c r="D5982" s="59"/>
      <c r="E5982" s="60" t="s">
        <v>11573</v>
      </c>
      <c r="F5982" s="60"/>
      <c r="G5982" s="60" t="s">
        <v>6038</v>
      </c>
      <c r="H5982" s="60"/>
      <c r="I5982" s="59">
        <f t="shared" si="100"/>
        <v>6</v>
      </c>
      <c r="J5982" s="59" t="s">
        <v>1561</v>
      </c>
      <c r="K5982" s="61"/>
      <c r="L5982" s="62" t="s">
        <v>6737</v>
      </c>
      <c r="M5982" s="62" t="s">
        <v>6038</v>
      </c>
      <c r="N5982" s="72" t="str">
        <f>VLOOKUP(M5982,'Hulpblad KAR-parser'!A:C,2,FALSE)</f>
        <v>WI afgehandeld</v>
      </c>
      <c r="O5982" s="72" t="str">
        <f>IF(VLOOKUP(M5982,'Hulpblad KAR-parser'!A:C,3,FALSE)="","",VLOOKUP(M5982,'Hulpblad KAR-parser'!A:C,3,FALSE))</f>
        <v>WI afgehandeld Brw</v>
      </c>
      <c r="P5982" s="136" t="str">
        <f>IF(CONCATENATE(C5982,D5982)="","",VLOOKUP(CONCATENATE(C5982,D5982),Karakteristieken!AQ:AQ,1,FALSE))</f>
        <v/>
      </c>
    </row>
    <row r="5983" spans="1:16" x14ac:dyDescent="0.25">
      <c r="A5983" s="59">
        <v>200111322</v>
      </c>
      <c r="B5983" s="59">
        <v>200099601</v>
      </c>
      <c r="C5983" s="59" t="s">
        <v>6031</v>
      </c>
      <c r="D5983" s="59" t="s">
        <v>6039</v>
      </c>
      <c r="E5983" s="60" t="s">
        <v>6041</v>
      </c>
      <c r="F5983" s="60"/>
      <c r="G5983" s="60"/>
      <c r="H5983" s="60"/>
      <c r="I5983" s="59">
        <f t="shared" ref="I5983:I6014" si="101">LEN(E5983)</f>
        <v>26</v>
      </c>
      <c r="J5983" s="59" t="s">
        <v>1613</v>
      </c>
      <c r="K5983" s="61"/>
      <c r="L5983" s="62" t="s">
        <v>6737</v>
      </c>
      <c r="M5983" s="62" t="s">
        <v>6041</v>
      </c>
      <c r="N5983" s="72" t="str">
        <f>VLOOKUP(M5983,'Hulpblad KAR-parser'!A:C,2,FALSE)</f>
        <v>WI afgehandeld</v>
      </c>
      <c r="O5983" s="72" t="str">
        <f>IF(VLOOKUP(M5983,'Hulpblad KAR-parser'!A:C,3,FALSE)="","",VLOOKUP(M5983,'Hulpblad KAR-parser'!A:C,3,FALSE))</f>
        <v>WI afgehandeld Pol</v>
      </c>
      <c r="P5983" s="136" t="str">
        <f>IF(CONCATENATE(C5983,D5983)="","",VLOOKUP(CONCATENATE(C5983,D5983),Karakteristieken!AQ:AQ,1,FALSE))</f>
        <v>WI afgehandeldWI afgehandeld Pol</v>
      </c>
    </row>
    <row r="5984" spans="1:16" x14ac:dyDescent="0.25">
      <c r="A5984" s="59"/>
      <c r="B5984" s="59"/>
      <c r="C5984" s="59"/>
      <c r="D5984" s="59"/>
      <c r="E5984" s="60" t="s">
        <v>11574</v>
      </c>
      <c r="F5984" s="60"/>
      <c r="G5984" s="60" t="s">
        <v>6041</v>
      </c>
      <c r="H5984" s="60"/>
      <c r="I5984" s="59">
        <f t="shared" si="101"/>
        <v>6</v>
      </c>
      <c r="J5984" s="59" t="s">
        <v>1561</v>
      </c>
      <c r="K5984" s="61"/>
      <c r="L5984" s="62" t="s">
        <v>6737</v>
      </c>
      <c r="M5984" s="62" t="s">
        <v>6041</v>
      </c>
      <c r="N5984" s="72" t="str">
        <f>VLOOKUP(M5984,'Hulpblad KAR-parser'!A:C,2,FALSE)</f>
        <v>WI afgehandeld</v>
      </c>
      <c r="O5984" s="72" t="str">
        <f>IF(VLOOKUP(M5984,'Hulpblad KAR-parser'!A:C,3,FALSE)="","",VLOOKUP(M5984,'Hulpblad KAR-parser'!A:C,3,FALSE))</f>
        <v>WI afgehandeld Pol</v>
      </c>
      <c r="P5984" s="136" t="str">
        <f>IF(CONCATENATE(C5984,D5984)="","",VLOOKUP(CONCATENATE(C5984,D5984),Karakteristieken!AQ:AQ,1,FALSE))</f>
        <v/>
      </c>
    </row>
    <row r="5985" spans="1:16" x14ac:dyDescent="0.25">
      <c r="A5985" s="67">
        <v>200111323</v>
      </c>
      <c r="B5985" s="67">
        <v>200099602</v>
      </c>
      <c r="C5985" s="67" t="s">
        <v>6042</v>
      </c>
      <c r="D5985" s="67"/>
      <c r="E5985" s="68" t="s">
        <v>6731</v>
      </c>
      <c r="F5985" s="68"/>
      <c r="G5985" s="68"/>
      <c r="H5985" s="68"/>
      <c r="I5985" s="67">
        <f t="shared" si="101"/>
        <v>13</v>
      </c>
      <c r="J5985" s="67" t="s">
        <v>1613</v>
      </c>
      <c r="K5985" s="91" t="s">
        <v>12550</v>
      </c>
      <c r="L5985" s="62" t="s">
        <v>6737</v>
      </c>
      <c r="M5985" s="62" t="s">
        <v>6731</v>
      </c>
      <c r="N5985" s="72" t="e">
        <f>VLOOKUP(M5985,'Hulpblad KAR-parser'!A:C,2,FALSE)</f>
        <v>#N/A</v>
      </c>
      <c r="O5985" s="72" t="e">
        <f>IF(VLOOKUP(M5985,'Hulpblad KAR-parser'!A:C,3,FALSE)="","",VLOOKUP(M5985,'Hulpblad KAR-parser'!A:C,3,FALSE))</f>
        <v>#N/A</v>
      </c>
      <c r="P5985" s="136" t="e">
        <f>IF(CONCATENATE(C5985,D5985)="","",VLOOKUP(CONCATENATE(C5985,D5985),Karakteristieken!AQ:AQ,1,FALSE))</f>
        <v>#N/A</v>
      </c>
    </row>
    <row r="5986" spans="1:16" x14ac:dyDescent="0.25">
      <c r="A5986" s="67"/>
      <c r="B5986" s="67"/>
      <c r="C5986" s="67"/>
      <c r="D5986" s="67"/>
      <c r="E5986" s="68" t="s">
        <v>11584</v>
      </c>
      <c r="F5986" s="68"/>
      <c r="G5986" s="68" t="s">
        <v>6731</v>
      </c>
      <c r="H5986" s="68"/>
      <c r="I5986" s="67">
        <f t="shared" si="101"/>
        <v>5</v>
      </c>
      <c r="J5986" s="67" t="s">
        <v>1561</v>
      </c>
      <c r="K5986" s="91" t="s">
        <v>12550</v>
      </c>
      <c r="L5986" s="62" t="s">
        <v>6737</v>
      </c>
      <c r="M5986" s="62" t="s">
        <v>6731</v>
      </c>
      <c r="N5986" s="72" t="e">
        <f>VLOOKUP(M5986,'Hulpblad KAR-parser'!A:C,2,FALSE)</f>
        <v>#N/A</v>
      </c>
      <c r="O5986" s="72" t="e">
        <f>IF(VLOOKUP(M5986,'Hulpblad KAR-parser'!A:C,3,FALSE)="","",VLOOKUP(M5986,'Hulpblad KAR-parser'!A:C,3,FALSE))</f>
        <v>#N/A</v>
      </c>
      <c r="P5986" s="136" t="str">
        <f>IF(CONCATENATE(C5986,D5986)="","",VLOOKUP(CONCATENATE(C5986,D5986),Karakteristieken!AQ:AQ,1,FALSE))</f>
        <v/>
      </c>
    </row>
    <row r="5987" spans="1:16" x14ac:dyDescent="0.25">
      <c r="A5987" s="59">
        <v>200111324</v>
      </c>
      <c r="B5987" s="59">
        <v>200099603</v>
      </c>
      <c r="C5987" s="59" t="s">
        <v>6042</v>
      </c>
      <c r="D5987" s="59" t="s">
        <v>6043</v>
      </c>
      <c r="E5987" s="60" t="s">
        <v>6046</v>
      </c>
      <c r="F5987" s="60"/>
      <c r="G5987" s="60"/>
      <c r="H5987" s="60"/>
      <c r="I5987" s="59">
        <f t="shared" si="101"/>
        <v>19</v>
      </c>
      <c r="J5987" s="59" t="s">
        <v>1613</v>
      </c>
      <c r="K5987" s="61"/>
      <c r="L5987" s="62" t="s">
        <v>6737</v>
      </c>
      <c r="M5987" s="62" t="s">
        <v>6046</v>
      </c>
      <c r="N5987" s="72" t="str">
        <f>VLOOKUP(M5987,'Hulpblad KAR-parser'!A:C,2,FALSE)</f>
        <v>Windrichting</v>
      </c>
      <c r="O5987" s="72" t="str">
        <f>IF(VLOOKUP(M5987,'Hulpblad KAR-parser'!A:C,3,FALSE)="","",VLOOKUP(M5987,'Hulpblad KAR-parser'!A:C,3,FALSE))</f>
        <v>Noord</v>
      </c>
      <c r="P5987" s="136" t="str">
        <f>IF(CONCATENATE(C5987,D5987)="","",VLOOKUP(CONCATENATE(C5987,D5987),Karakteristieken!AQ:AQ,1,FALSE))</f>
        <v>WindrichtingNoord</v>
      </c>
    </row>
    <row r="5988" spans="1:16" x14ac:dyDescent="0.25">
      <c r="A5988" s="59"/>
      <c r="B5988" s="59"/>
      <c r="C5988" s="59"/>
      <c r="D5988" s="59"/>
      <c r="E5988" s="60" t="s">
        <v>11576</v>
      </c>
      <c r="F5988" s="60"/>
      <c r="G5988" s="60" t="s">
        <v>6046</v>
      </c>
      <c r="H5988" s="60"/>
      <c r="I5988" s="59">
        <f t="shared" si="101"/>
        <v>5</v>
      </c>
      <c r="J5988" s="59" t="s">
        <v>1561</v>
      </c>
      <c r="K5988" s="61"/>
      <c r="L5988" s="62" t="s">
        <v>6737</v>
      </c>
      <c r="M5988" s="62" t="s">
        <v>6046</v>
      </c>
      <c r="N5988" s="72" t="str">
        <f>VLOOKUP(M5988,'Hulpblad KAR-parser'!A:C,2,FALSE)</f>
        <v>Windrichting</v>
      </c>
      <c r="O5988" s="72" t="str">
        <f>IF(VLOOKUP(M5988,'Hulpblad KAR-parser'!A:C,3,FALSE)="","",VLOOKUP(M5988,'Hulpblad KAR-parser'!A:C,3,FALSE))</f>
        <v>Noord</v>
      </c>
      <c r="P5988" s="136" t="str">
        <f>IF(CONCATENATE(C5988,D5988)="","",VLOOKUP(CONCATENATE(C5988,D5988),Karakteristieken!AQ:AQ,1,FALSE))</f>
        <v/>
      </c>
    </row>
    <row r="5989" spans="1:16" x14ac:dyDescent="0.25">
      <c r="A5989" s="59">
        <v>200111325</v>
      </c>
      <c r="B5989" s="59">
        <v>200099604</v>
      </c>
      <c r="C5989" s="59" t="s">
        <v>6042</v>
      </c>
      <c r="D5989" s="59" t="s">
        <v>6047</v>
      </c>
      <c r="E5989" s="60" t="s">
        <v>6049</v>
      </c>
      <c r="F5989" s="60"/>
      <c r="G5989" s="60"/>
      <c r="H5989" s="60"/>
      <c r="I5989" s="59">
        <f t="shared" si="101"/>
        <v>23</v>
      </c>
      <c r="J5989" s="59" t="s">
        <v>1613</v>
      </c>
      <c r="K5989" s="61"/>
      <c r="L5989" s="62" t="s">
        <v>6737</v>
      </c>
      <c r="M5989" s="62" t="s">
        <v>6049</v>
      </c>
      <c r="N5989" s="72" t="str">
        <f>VLOOKUP(M5989,'Hulpblad KAR-parser'!A:C,2,FALSE)</f>
        <v>Windrichting</v>
      </c>
      <c r="O5989" s="72" t="str">
        <f>IF(VLOOKUP(M5989,'Hulpblad KAR-parser'!A:C,3,FALSE)="","",VLOOKUP(M5989,'Hulpblad KAR-parser'!A:C,3,FALSE))</f>
        <v>Noordoost</v>
      </c>
      <c r="P5989" s="136" t="str">
        <f>IF(CONCATENATE(C5989,D5989)="","",VLOOKUP(CONCATENATE(C5989,D5989),Karakteristieken!AQ:AQ,1,FALSE))</f>
        <v>WindrichtingNoordoost</v>
      </c>
    </row>
    <row r="5990" spans="1:16" x14ac:dyDescent="0.25">
      <c r="A5990" s="59"/>
      <c r="B5990" s="59"/>
      <c r="C5990" s="59"/>
      <c r="D5990" s="59"/>
      <c r="E5990" s="60" t="s">
        <v>11577</v>
      </c>
      <c r="F5990" s="60"/>
      <c r="G5990" s="60" t="s">
        <v>6049</v>
      </c>
      <c r="H5990" s="60"/>
      <c r="I5990" s="59">
        <f t="shared" si="101"/>
        <v>6</v>
      </c>
      <c r="J5990" s="59" t="s">
        <v>1561</v>
      </c>
      <c r="K5990" s="61"/>
      <c r="L5990" s="62" t="s">
        <v>6737</v>
      </c>
      <c r="M5990" s="62" t="s">
        <v>6049</v>
      </c>
      <c r="N5990" s="72" t="str">
        <f>VLOOKUP(M5990,'Hulpblad KAR-parser'!A:C,2,FALSE)</f>
        <v>Windrichting</v>
      </c>
      <c r="O5990" s="72" t="str">
        <f>IF(VLOOKUP(M5990,'Hulpblad KAR-parser'!A:C,3,FALSE)="","",VLOOKUP(M5990,'Hulpblad KAR-parser'!A:C,3,FALSE))</f>
        <v>Noordoost</v>
      </c>
      <c r="P5990" s="136" t="str">
        <f>IF(CONCATENATE(C5990,D5990)="","",VLOOKUP(CONCATENATE(C5990,D5990),Karakteristieken!AQ:AQ,1,FALSE))</f>
        <v/>
      </c>
    </row>
    <row r="5991" spans="1:16" x14ac:dyDescent="0.25">
      <c r="A5991" s="59">
        <v>200111326</v>
      </c>
      <c r="B5991" s="59">
        <v>200099605</v>
      </c>
      <c r="C5991" s="59" t="s">
        <v>6042</v>
      </c>
      <c r="D5991" s="59" t="s">
        <v>6050</v>
      </c>
      <c r="E5991" s="60" t="s">
        <v>6052</v>
      </c>
      <c r="F5991" s="60"/>
      <c r="G5991" s="60"/>
      <c r="H5991" s="60"/>
      <c r="I5991" s="59">
        <f t="shared" si="101"/>
        <v>23</v>
      </c>
      <c r="J5991" s="59" t="s">
        <v>1613</v>
      </c>
      <c r="K5991" s="61"/>
      <c r="L5991" s="62" t="s">
        <v>6737</v>
      </c>
      <c r="M5991" s="62" t="s">
        <v>6052</v>
      </c>
      <c r="N5991" s="72" t="str">
        <f>VLOOKUP(M5991,'Hulpblad KAR-parser'!A:C,2,FALSE)</f>
        <v>Windrichting</v>
      </c>
      <c r="O5991" s="72" t="str">
        <f>IF(VLOOKUP(M5991,'Hulpblad KAR-parser'!A:C,3,FALSE)="","",VLOOKUP(M5991,'Hulpblad KAR-parser'!A:C,3,FALSE))</f>
        <v>Noordwest</v>
      </c>
      <c r="P5991" s="136" t="str">
        <f>IF(CONCATENATE(C5991,D5991)="","",VLOOKUP(CONCATENATE(C5991,D5991),Karakteristieken!AQ:AQ,1,FALSE))</f>
        <v>WindrichtingNoordwest</v>
      </c>
    </row>
    <row r="5992" spans="1:16" x14ac:dyDescent="0.25">
      <c r="A5992" s="59"/>
      <c r="B5992" s="59"/>
      <c r="C5992" s="59"/>
      <c r="D5992" s="59"/>
      <c r="E5992" s="60" t="s">
        <v>11578</v>
      </c>
      <c r="F5992" s="60"/>
      <c r="G5992" s="60" t="s">
        <v>6052</v>
      </c>
      <c r="H5992" s="60"/>
      <c r="I5992" s="59">
        <f t="shared" si="101"/>
        <v>6</v>
      </c>
      <c r="J5992" s="59" t="s">
        <v>1561</v>
      </c>
      <c r="K5992" s="61"/>
      <c r="L5992" s="62" t="s">
        <v>6737</v>
      </c>
      <c r="M5992" s="62" t="s">
        <v>6052</v>
      </c>
      <c r="N5992" s="72" t="str">
        <f>VLOOKUP(M5992,'Hulpblad KAR-parser'!A:C,2,FALSE)</f>
        <v>Windrichting</v>
      </c>
      <c r="O5992" s="72" t="str">
        <f>IF(VLOOKUP(M5992,'Hulpblad KAR-parser'!A:C,3,FALSE)="","",VLOOKUP(M5992,'Hulpblad KAR-parser'!A:C,3,FALSE))</f>
        <v>Noordwest</v>
      </c>
      <c r="P5992" s="136" t="str">
        <f>IF(CONCATENATE(C5992,D5992)="","",VLOOKUP(CONCATENATE(C5992,D5992),Karakteristieken!AQ:AQ,1,FALSE))</f>
        <v/>
      </c>
    </row>
    <row r="5993" spans="1:16" x14ac:dyDescent="0.25">
      <c r="A5993" s="59">
        <v>200111327</v>
      </c>
      <c r="B5993" s="59">
        <v>200099606</v>
      </c>
      <c r="C5993" s="59" t="s">
        <v>6042</v>
      </c>
      <c r="D5993" s="59" t="s">
        <v>6053</v>
      </c>
      <c r="E5993" s="60" t="s">
        <v>6055</v>
      </c>
      <c r="F5993" s="60"/>
      <c r="G5993" s="60"/>
      <c r="H5993" s="60"/>
      <c r="I5993" s="59">
        <f t="shared" si="101"/>
        <v>18</v>
      </c>
      <c r="J5993" s="59" t="s">
        <v>1613</v>
      </c>
      <c r="K5993" s="61"/>
      <c r="L5993" s="62" t="s">
        <v>6737</v>
      </c>
      <c r="M5993" s="62" t="s">
        <v>6055</v>
      </c>
      <c r="N5993" s="72" t="str">
        <f>VLOOKUP(M5993,'Hulpblad KAR-parser'!A:C,2,FALSE)</f>
        <v>Windrichting</v>
      </c>
      <c r="O5993" s="72" t="str">
        <f>IF(VLOOKUP(M5993,'Hulpblad KAR-parser'!A:C,3,FALSE)="","",VLOOKUP(M5993,'Hulpblad KAR-parser'!A:C,3,FALSE))</f>
        <v>Oost</v>
      </c>
      <c r="P5993" s="136" t="str">
        <f>IF(CONCATENATE(C5993,D5993)="","",VLOOKUP(CONCATENATE(C5993,D5993),Karakteristieken!AQ:AQ,1,FALSE))</f>
        <v>WindrichtingOost</v>
      </c>
    </row>
    <row r="5994" spans="1:16" x14ac:dyDescent="0.25">
      <c r="A5994" s="59"/>
      <c r="B5994" s="59"/>
      <c r="C5994" s="59"/>
      <c r="D5994" s="59"/>
      <c r="E5994" s="60" t="s">
        <v>11579</v>
      </c>
      <c r="F5994" s="60"/>
      <c r="G5994" s="60" t="s">
        <v>6055</v>
      </c>
      <c r="H5994" s="60"/>
      <c r="I5994" s="59">
        <f t="shared" si="101"/>
        <v>5</v>
      </c>
      <c r="J5994" s="59" t="s">
        <v>1561</v>
      </c>
      <c r="K5994" s="61"/>
      <c r="L5994" s="62" t="s">
        <v>6737</v>
      </c>
      <c r="M5994" s="62" t="s">
        <v>6055</v>
      </c>
      <c r="N5994" s="72" t="str">
        <f>VLOOKUP(M5994,'Hulpblad KAR-parser'!A:C,2,FALSE)</f>
        <v>Windrichting</v>
      </c>
      <c r="O5994" s="72" t="str">
        <f>IF(VLOOKUP(M5994,'Hulpblad KAR-parser'!A:C,3,FALSE)="","",VLOOKUP(M5994,'Hulpblad KAR-parser'!A:C,3,FALSE))</f>
        <v>Oost</v>
      </c>
      <c r="P5994" s="136" t="str">
        <f>IF(CONCATENATE(C5994,D5994)="","",VLOOKUP(CONCATENATE(C5994,D5994),Karakteristieken!AQ:AQ,1,FALSE))</f>
        <v/>
      </c>
    </row>
    <row r="5995" spans="1:16" x14ac:dyDescent="0.25">
      <c r="A5995" s="59">
        <v>200111328</v>
      </c>
      <c r="B5995" s="59">
        <v>200099607</v>
      </c>
      <c r="C5995" s="59" t="s">
        <v>6042</v>
      </c>
      <c r="D5995" s="59" t="s">
        <v>6056</v>
      </c>
      <c r="E5995" s="60" t="s">
        <v>6058</v>
      </c>
      <c r="F5995" s="60"/>
      <c r="G5995" s="60"/>
      <c r="H5995" s="60"/>
      <c r="I5995" s="59">
        <f t="shared" si="101"/>
        <v>18</v>
      </c>
      <c r="J5995" s="59" t="s">
        <v>1613</v>
      </c>
      <c r="K5995" s="61"/>
      <c r="L5995" s="62" t="s">
        <v>6737</v>
      </c>
      <c r="M5995" s="62" t="s">
        <v>6058</v>
      </c>
      <c r="N5995" s="72" t="str">
        <f>VLOOKUP(M5995,'Hulpblad KAR-parser'!A:C,2,FALSE)</f>
        <v>Windrichting</v>
      </c>
      <c r="O5995" s="72" t="str">
        <f>IF(VLOOKUP(M5995,'Hulpblad KAR-parser'!A:C,3,FALSE)="","",VLOOKUP(M5995,'Hulpblad KAR-parser'!A:C,3,FALSE))</f>
        <v>West</v>
      </c>
      <c r="P5995" s="136" t="str">
        <f>IF(CONCATENATE(C5995,D5995)="","",VLOOKUP(CONCATENATE(C5995,D5995),Karakteristieken!AQ:AQ,1,FALSE))</f>
        <v>WindrichtingWest</v>
      </c>
    </row>
    <row r="5996" spans="1:16" x14ac:dyDescent="0.25">
      <c r="A5996" s="59"/>
      <c r="B5996" s="59"/>
      <c r="C5996" s="59"/>
      <c r="D5996" s="59"/>
      <c r="E5996" s="60" t="s">
        <v>11580</v>
      </c>
      <c r="F5996" s="60"/>
      <c r="G5996" s="60" t="s">
        <v>6058</v>
      </c>
      <c r="H5996" s="60"/>
      <c r="I5996" s="59">
        <f t="shared" si="101"/>
        <v>5</v>
      </c>
      <c r="J5996" s="59" t="s">
        <v>1561</v>
      </c>
      <c r="K5996" s="61"/>
      <c r="L5996" s="62" t="s">
        <v>6737</v>
      </c>
      <c r="M5996" s="62" t="s">
        <v>6058</v>
      </c>
      <c r="N5996" s="72" t="str">
        <f>VLOOKUP(M5996,'Hulpblad KAR-parser'!A:C,2,FALSE)</f>
        <v>Windrichting</v>
      </c>
      <c r="O5996" s="72" t="str">
        <f>IF(VLOOKUP(M5996,'Hulpblad KAR-parser'!A:C,3,FALSE)="","",VLOOKUP(M5996,'Hulpblad KAR-parser'!A:C,3,FALSE))</f>
        <v>West</v>
      </c>
      <c r="P5996" s="136" t="str">
        <f>IF(CONCATENATE(C5996,D5996)="","",VLOOKUP(CONCATENATE(C5996,D5996),Karakteristieken!AQ:AQ,1,FALSE))</f>
        <v/>
      </c>
    </row>
    <row r="5997" spans="1:16" x14ac:dyDescent="0.25">
      <c r="A5997" s="59">
        <v>200111329</v>
      </c>
      <c r="B5997" s="59">
        <v>200099608</v>
      </c>
      <c r="C5997" s="59" t="s">
        <v>6042</v>
      </c>
      <c r="D5997" s="59" t="s">
        <v>6059</v>
      </c>
      <c r="E5997" s="60" t="s">
        <v>6061</v>
      </c>
      <c r="F5997" s="60"/>
      <c r="G5997" s="60"/>
      <c r="H5997" s="60"/>
      <c r="I5997" s="59">
        <f t="shared" si="101"/>
        <v>18</v>
      </c>
      <c r="J5997" s="59" t="s">
        <v>1613</v>
      </c>
      <c r="K5997" s="61"/>
      <c r="L5997" s="62" t="s">
        <v>6737</v>
      </c>
      <c r="M5997" s="62" t="s">
        <v>6061</v>
      </c>
      <c r="N5997" s="72" t="str">
        <f>VLOOKUP(M5997,'Hulpblad KAR-parser'!A:C,2,FALSE)</f>
        <v>Windrichting</v>
      </c>
      <c r="O5997" s="72" t="str">
        <f>IF(VLOOKUP(M5997,'Hulpblad KAR-parser'!A:C,3,FALSE)="","",VLOOKUP(M5997,'Hulpblad KAR-parser'!A:C,3,FALSE))</f>
        <v>Zuid</v>
      </c>
      <c r="P5997" s="136" t="str">
        <f>IF(CONCATENATE(C5997,D5997)="","",VLOOKUP(CONCATENATE(C5997,D5997),Karakteristieken!AQ:AQ,1,FALSE))</f>
        <v>WindrichtingZuid</v>
      </c>
    </row>
    <row r="5998" spans="1:16" x14ac:dyDescent="0.25">
      <c r="A5998" s="59"/>
      <c r="B5998" s="59"/>
      <c r="C5998" s="59"/>
      <c r="D5998" s="59"/>
      <c r="E5998" s="60" t="s">
        <v>11581</v>
      </c>
      <c r="F5998" s="60"/>
      <c r="G5998" s="60" t="s">
        <v>6061</v>
      </c>
      <c r="H5998" s="60"/>
      <c r="I5998" s="59">
        <f t="shared" si="101"/>
        <v>5</v>
      </c>
      <c r="J5998" s="59" t="s">
        <v>1561</v>
      </c>
      <c r="K5998" s="61"/>
      <c r="L5998" s="62" t="s">
        <v>6737</v>
      </c>
      <c r="M5998" s="62" t="s">
        <v>6061</v>
      </c>
      <c r="N5998" s="72" t="str">
        <f>VLOOKUP(M5998,'Hulpblad KAR-parser'!A:C,2,FALSE)</f>
        <v>Windrichting</v>
      </c>
      <c r="O5998" s="72" t="str">
        <f>IF(VLOOKUP(M5998,'Hulpblad KAR-parser'!A:C,3,FALSE)="","",VLOOKUP(M5998,'Hulpblad KAR-parser'!A:C,3,FALSE))</f>
        <v>Zuid</v>
      </c>
      <c r="P5998" s="136" t="str">
        <f>IF(CONCATENATE(C5998,D5998)="","",VLOOKUP(CONCATENATE(C5998,D5998),Karakteristieken!AQ:AQ,1,FALSE))</f>
        <v/>
      </c>
    </row>
    <row r="5999" spans="1:16" x14ac:dyDescent="0.25">
      <c r="A5999" s="59">
        <v>200111330</v>
      </c>
      <c r="B5999" s="59">
        <v>200099609</v>
      </c>
      <c r="C5999" s="59" t="s">
        <v>6042</v>
      </c>
      <c r="D5999" s="59" t="s">
        <v>6062</v>
      </c>
      <c r="E5999" s="60" t="s">
        <v>6064</v>
      </c>
      <c r="F5999" s="60"/>
      <c r="G5999" s="60"/>
      <c r="H5999" s="60"/>
      <c r="I5999" s="59">
        <f t="shared" si="101"/>
        <v>22</v>
      </c>
      <c r="J5999" s="59" t="s">
        <v>1613</v>
      </c>
      <c r="K5999" s="61"/>
      <c r="L5999" s="62" t="s">
        <v>6737</v>
      </c>
      <c r="M5999" s="62" t="s">
        <v>6064</v>
      </c>
      <c r="N5999" s="72" t="str">
        <f>VLOOKUP(M5999,'Hulpblad KAR-parser'!A:C,2,FALSE)</f>
        <v>Windrichting</v>
      </c>
      <c r="O5999" s="72" t="str">
        <f>IF(VLOOKUP(M5999,'Hulpblad KAR-parser'!A:C,3,FALSE)="","",VLOOKUP(M5999,'Hulpblad KAR-parser'!A:C,3,FALSE))</f>
        <v>Zuidoost</v>
      </c>
      <c r="P5999" s="136" t="str">
        <f>IF(CONCATENATE(C5999,D5999)="","",VLOOKUP(CONCATENATE(C5999,D5999),Karakteristieken!AQ:AQ,1,FALSE))</f>
        <v>WindrichtingZuidoost</v>
      </c>
    </row>
    <row r="6000" spans="1:16" x14ac:dyDescent="0.25">
      <c r="A6000" s="59"/>
      <c r="B6000" s="59"/>
      <c r="C6000" s="59"/>
      <c r="D6000" s="59"/>
      <c r="E6000" s="60" t="s">
        <v>11582</v>
      </c>
      <c r="F6000" s="60"/>
      <c r="G6000" s="60" t="s">
        <v>6064</v>
      </c>
      <c r="H6000" s="60"/>
      <c r="I6000" s="59">
        <f t="shared" si="101"/>
        <v>6</v>
      </c>
      <c r="J6000" s="59" t="s">
        <v>1561</v>
      </c>
      <c r="K6000" s="61"/>
      <c r="L6000" s="62" t="s">
        <v>6737</v>
      </c>
      <c r="M6000" s="62" t="s">
        <v>6064</v>
      </c>
      <c r="N6000" s="72" t="str">
        <f>VLOOKUP(M6000,'Hulpblad KAR-parser'!A:C,2,FALSE)</f>
        <v>Windrichting</v>
      </c>
      <c r="O6000" s="72" t="str">
        <f>IF(VLOOKUP(M6000,'Hulpblad KAR-parser'!A:C,3,FALSE)="","",VLOOKUP(M6000,'Hulpblad KAR-parser'!A:C,3,FALSE))</f>
        <v>Zuidoost</v>
      </c>
      <c r="P6000" s="136" t="str">
        <f>IF(CONCATENATE(C6000,D6000)="","",VLOOKUP(CONCATENATE(C6000,D6000),Karakteristieken!AQ:AQ,1,FALSE))</f>
        <v/>
      </c>
    </row>
    <row r="6001" spans="1:16" x14ac:dyDescent="0.25">
      <c r="A6001" s="59">
        <v>200111331</v>
      </c>
      <c r="B6001" s="134">
        <v>200099610</v>
      </c>
      <c r="C6001" s="59" t="s">
        <v>6042</v>
      </c>
      <c r="D6001" s="59" t="s">
        <v>6065</v>
      </c>
      <c r="E6001" s="60" t="s">
        <v>6067</v>
      </c>
      <c r="F6001" s="60"/>
      <c r="G6001" s="60"/>
      <c r="H6001" s="60"/>
      <c r="I6001" s="59">
        <f t="shared" si="101"/>
        <v>22</v>
      </c>
      <c r="J6001" s="59" t="s">
        <v>1613</v>
      </c>
      <c r="K6001" s="61"/>
      <c r="L6001" s="62" t="s">
        <v>6737</v>
      </c>
      <c r="M6001" s="62" t="s">
        <v>6067</v>
      </c>
      <c r="N6001" s="72" t="str">
        <f>VLOOKUP(M6001,'Hulpblad KAR-parser'!A:C,2,FALSE)</f>
        <v>Windrichting</v>
      </c>
      <c r="O6001" s="72" t="str">
        <f>IF(VLOOKUP(M6001,'Hulpblad KAR-parser'!A:C,3,FALSE)="","",VLOOKUP(M6001,'Hulpblad KAR-parser'!A:C,3,FALSE))</f>
        <v>Zuidwest</v>
      </c>
      <c r="P6001" s="136" t="str">
        <f>IF(CONCATENATE(C6001,D6001)="","",VLOOKUP(CONCATENATE(C6001,D6001),Karakteristieken!AQ:AQ,1,FALSE))</f>
        <v>WindrichtingZuidwest</v>
      </c>
    </row>
    <row r="6002" spans="1:16" x14ac:dyDescent="0.25">
      <c r="A6002" s="59"/>
      <c r="B6002" s="134"/>
      <c r="C6002" s="59"/>
      <c r="D6002" s="59"/>
      <c r="E6002" s="60" t="s">
        <v>11583</v>
      </c>
      <c r="F6002" s="60"/>
      <c r="G6002" s="60" t="s">
        <v>6067</v>
      </c>
      <c r="H6002" s="60"/>
      <c r="I6002" s="59">
        <f t="shared" si="101"/>
        <v>6</v>
      </c>
      <c r="J6002" s="59" t="s">
        <v>1561</v>
      </c>
      <c r="K6002" s="61"/>
      <c r="L6002" s="62" t="s">
        <v>6737</v>
      </c>
      <c r="M6002" s="62" t="s">
        <v>6067</v>
      </c>
      <c r="N6002" s="72" t="str">
        <f>VLOOKUP(M6002,'Hulpblad KAR-parser'!A:C,2,FALSE)</f>
        <v>Windrichting</v>
      </c>
      <c r="O6002" s="72" t="str">
        <f>IF(VLOOKUP(M6002,'Hulpblad KAR-parser'!A:C,3,FALSE)="","",VLOOKUP(M6002,'Hulpblad KAR-parser'!A:C,3,FALSE))</f>
        <v>Zuidwest</v>
      </c>
      <c r="P6002" s="136" t="str">
        <f>IF(CONCATENATE(C6002,D6002)="","",VLOOKUP(CONCATENATE(C6002,D6002),Karakteristieken!AQ:AQ,1,FALSE))</f>
        <v/>
      </c>
    </row>
    <row r="6003" spans="1:16" x14ac:dyDescent="0.25">
      <c r="A6003" s="59">
        <v>200111332</v>
      </c>
      <c r="B6003" s="134">
        <v>200059288</v>
      </c>
      <c r="C6003" s="59" t="s">
        <v>5538</v>
      </c>
      <c r="D6003" s="59" t="s">
        <v>5588</v>
      </c>
      <c r="E6003" s="60" t="s">
        <v>6631</v>
      </c>
      <c r="F6003" s="60"/>
      <c r="G6003" s="60"/>
      <c r="H6003" s="60"/>
      <c r="I6003" s="59">
        <f t="shared" si="101"/>
        <v>22</v>
      </c>
      <c r="J6003" s="59" t="s">
        <v>1613</v>
      </c>
      <c r="K6003" s="61"/>
      <c r="L6003" s="62" t="s">
        <v>6738</v>
      </c>
      <c r="M6003" s="62" t="s">
        <v>6631</v>
      </c>
      <c r="N6003" s="72" t="str">
        <f>VLOOKUP(M6003,'Hulpblad KAR-parser'!A:C,2,FALSE)</f>
        <v>Soort vaartuig</v>
      </c>
      <c r="O6003" s="72" t="str">
        <f>IF(VLOOKUP(M6003,'Hulpblad KAR-parser'!A:C,3,FALSE)="","",VLOOKUP(M6003,'Hulpblad KAR-parser'!A:C,3,FALSE))</f>
        <v>Zeeschip</v>
      </c>
      <c r="P6003" s="136" t="str">
        <f>IF(CONCATENATE(C6003,D6003)="","",VLOOKUP(CONCATENATE(C6003,D6003),Karakteristieken!AQ:AQ,1,FALSE))</f>
        <v>Soort vaartuigZeeschip</v>
      </c>
    </row>
    <row r="6004" spans="1:16" x14ac:dyDescent="0.25">
      <c r="A6004" s="59"/>
      <c r="B6004" s="134"/>
      <c r="C6004" s="59"/>
      <c r="D6004" s="59"/>
      <c r="E6004" s="60" t="s">
        <v>8399</v>
      </c>
      <c r="F6004" s="60"/>
      <c r="G6004" s="60" t="s">
        <v>6631</v>
      </c>
      <c r="H6004" s="60"/>
      <c r="I6004" s="59">
        <f t="shared" si="101"/>
        <v>17</v>
      </c>
      <c r="J6004" s="59" t="s">
        <v>1561</v>
      </c>
      <c r="K6004" s="61"/>
      <c r="L6004" s="62" t="s">
        <v>6738</v>
      </c>
      <c r="M6004" s="62" t="s">
        <v>6631</v>
      </c>
      <c r="N6004" s="72" t="str">
        <f>VLOOKUP(M6004,'Hulpblad KAR-parser'!A:C,2,FALSE)</f>
        <v>Soort vaartuig</v>
      </c>
      <c r="O6004" s="72" t="str">
        <f>IF(VLOOKUP(M6004,'Hulpblad KAR-parser'!A:C,3,FALSE)="","",VLOOKUP(M6004,'Hulpblad KAR-parser'!A:C,3,FALSE))</f>
        <v>Zeeschip</v>
      </c>
      <c r="P6004" s="136" t="str">
        <f>IF(CONCATENATE(C6004,D6004)="","",VLOOKUP(CONCATENATE(C6004,D6004),Karakteristieken!AQ:AQ,1,FALSE))</f>
        <v/>
      </c>
    </row>
    <row r="6005" spans="1:16" x14ac:dyDescent="0.25">
      <c r="A6005" s="59">
        <v>200111334</v>
      </c>
      <c r="B6005" s="134">
        <v>200099611</v>
      </c>
      <c r="C6005" s="59" t="s">
        <v>599</v>
      </c>
      <c r="D6005" s="59" t="s">
        <v>4480</v>
      </c>
      <c r="E6005" s="60" t="s">
        <v>6070</v>
      </c>
      <c r="F6005" s="60"/>
      <c r="G6005" s="60"/>
      <c r="H6005" s="60"/>
      <c r="I6005" s="59">
        <f t="shared" si="101"/>
        <v>30</v>
      </c>
      <c r="J6005" s="59" t="s">
        <v>1613</v>
      </c>
      <c r="K6005" s="61"/>
      <c r="L6005" s="62" t="s">
        <v>6737</v>
      </c>
      <c r="M6005" s="62" t="s">
        <v>6070</v>
      </c>
      <c r="N6005" s="72" t="str">
        <f>VLOOKUP(M6005,'Hulpblad KAR-parser'!A:C,2,FALSE)</f>
        <v>Zieke/dode dieren</v>
      </c>
      <c r="O6005" s="72" t="str">
        <f>IF(VLOOKUP(M6005,'Hulpblad KAR-parser'!A:C,3,FALSE)="","",VLOOKUP(M6005,'Hulpblad KAR-parser'!A:C,3,FALSE))</f>
        <v>Aangespoeld</v>
      </c>
      <c r="P6005" s="136" t="str">
        <f>IF(CONCATENATE(C6005,D6005)="","",VLOOKUP(CONCATENATE(C6005,D6005),Karakteristieken!AQ:AQ,1,FALSE))</f>
        <v>Zieke/dode dierenAangespoeld</v>
      </c>
    </row>
    <row r="6006" spans="1:16" x14ac:dyDescent="0.25">
      <c r="A6006" s="59"/>
      <c r="B6006" s="134"/>
      <c r="C6006" s="59"/>
      <c r="D6006" s="59"/>
      <c r="E6006" s="60" t="s">
        <v>11585</v>
      </c>
      <c r="F6006" s="60"/>
      <c r="G6006" s="60" t="s">
        <v>6070</v>
      </c>
      <c r="H6006" s="60"/>
      <c r="I6006" s="59">
        <f t="shared" si="101"/>
        <v>6</v>
      </c>
      <c r="J6006" s="59" t="s">
        <v>1561</v>
      </c>
      <c r="K6006" s="61"/>
      <c r="L6006" s="62" t="s">
        <v>6737</v>
      </c>
      <c r="M6006" s="62" t="s">
        <v>6070</v>
      </c>
      <c r="N6006" s="72" t="str">
        <f>VLOOKUP(M6006,'Hulpblad KAR-parser'!A:C,2,FALSE)</f>
        <v>Zieke/dode dieren</v>
      </c>
      <c r="O6006" s="72" t="str">
        <f>IF(VLOOKUP(M6006,'Hulpblad KAR-parser'!A:C,3,FALSE)="","",VLOOKUP(M6006,'Hulpblad KAR-parser'!A:C,3,FALSE))</f>
        <v>Aangespoeld</v>
      </c>
      <c r="P6006" s="136" t="str">
        <f>IF(CONCATENATE(C6006,D6006)="","",VLOOKUP(CONCATENATE(C6006,D6006),Karakteristieken!AQ:AQ,1,FALSE))</f>
        <v/>
      </c>
    </row>
    <row r="6007" spans="1:16" x14ac:dyDescent="0.25">
      <c r="A6007" s="59">
        <v>200111335</v>
      </c>
      <c r="B6007" s="134">
        <v>200099612</v>
      </c>
      <c r="C6007" s="59" t="s">
        <v>599</v>
      </c>
      <c r="D6007" s="59" t="s">
        <v>6071</v>
      </c>
      <c r="E6007" s="60" t="s">
        <v>6073</v>
      </c>
      <c r="F6007" s="60"/>
      <c r="G6007" s="60"/>
      <c r="H6007" s="60"/>
      <c r="I6007" s="59">
        <f t="shared" si="101"/>
        <v>23</v>
      </c>
      <c r="J6007" s="59" t="s">
        <v>1613</v>
      </c>
      <c r="K6007" s="61"/>
      <c r="L6007" s="62" t="s">
        <v>6737</v>
      </c>
      <c r="M6007" s="62" t="s">
        <v>6073</v>
      </c>
      <c r="N6007" s="72" t="str">
        <f>VLOOKUP(M6007,'Hulpblad KAR-parser'!A:C,2,FALSE)</f>
        <v>Zieke/dode dieren</v>
      </c>
      <c r="O6007" s="72" t="str">
        <f>IF(VLOOKUP(M6007,'Hulpblad KAR-parser'!A:C,3,FALSE)="","",VLOOKUP(M6007,'Hulpblad KAR-parser'!A:C,3,FALSE))</f>
        <v>Berm</v>
      </c>
      <c r="P6007" s="136" t="str">
        <f>IF(CONCATENATE(C6007,D6007)="","",VLOOKUP(CONCATENATE(C6007,D6007),Karakteristieken!AQ:AQ,1,FALSE))</f>
        <v>Zieke/dode dierenBerm</v>
      </c>
    </row>
    <row r="6008" spans="1:16" x14ac:dyDescent="0.25">
      <c r="A6008" s="59"/>
      <c r="B6008" s="134"/>
      <c r="C6008" s="59"/>
      <c r="D6008" s="59"/>
      <c r="E6008" s="60" t="s">
        <v>11586</v>
      </c>
      <c r="F6008" s="60"/>
      <c r="G6008" s="60" t="s">
        <v>6073</v>
      </c>
      <c r="H6008" s="60"/>
      <c r="I6008" s="59">
        <f t="shared" si="101"/>
        <v>6</v>
      </c>
      <c r="J6008" s="59" t="s">
        <v>1561</v>
      </c>
      <c r="K6008" s="61"/>
      <c r="L6008" s="62" t="s">
        <v>6737</v>
      </c>
      <c r="M6008" s="62" t="s">
        <v>6073</v>
      </c>
      <c r="N6008" s="72" t="str">
        <f>VLOOKUP(M6008,'Hulpblad KAR-parser'!A:C,2,FALSE)</f>
        <v>Zieke/dode dieren</v>
      </c>
      <c r="O6008" s="72" t="str">
        <f>IF(VLOOKUP(M6008,'Hulpblad KAR-parser'!A:C,3,FALSE)="","",VLOOKUP(M6008,'Hulpblad KAR-parser'!A:C,3,FALSE))</f>
        <v>Berm</v>
      </c>
      <c r="P6008" s="136" t="str">
        <f>IF(CONCATENATE(C6008,D6008)="","",VLOOKUP(CONCATENATE(C6008,D6008),Karakteristieken!AQ:AQ,1,FALSE))</f>
        <v/>
      </c>
    </row>
    <row r="6009" spans="1:16" x14ac:dyDescent="0.25">
      <c r="A6009" s="59">
        <v>200111336</v>
      </c>
      <c r="B6009" s="134">
        <v>200099613</v>
      </c>
      <c r="C6009" s="59" t="s">
        <v>599</v>
      </c>
      <c r="D6009" s="59" t="s">
        <v>4483</v>
      </c>
      <c r="E6009" s="60" t="s">
        <v>6075</v>
      </c>
      <c r="F6009" s="60"/>
      <c r="G6009" s="60"/>
      <c r="H6009" s="60"/>
      <c r="I6009" s="59">
        <f t="shared" si="101"/>
        <v>27</v>
      </c>
      <c r="J6009" s="59" t="s">
        <v>1613</v>
      </c>
      <c r="K6009" s="61"/>
      <c r="L6009" s="62" t="s">
        <v>6737</v>
      </c>
      <c r="M6009" s="62" t="s">
        <v>6075</v>
      </c>
      <c r="N6009" s="72" t="str">
        <f>VLOOKUP(M6009,'Hulpblad KAR-parser'!A:C,2,FALSE)</f>
        <v>Zieke/dode dieren</v>
      </c>
      <c r="O6009" s="72" t="str">
        <f>IF(VLOOKUP(M6009,'Hulpblad KAR-parser'!A:C,3,FALSE)="","",VLOOKUP(M6009,'Hulpblad KAR-parser'!A:C,3,FALSE))</f>
        <v>In het water</v>
      </c>
      <c r="P6009" s="136" t="str">
        <f>IF(CONCATENATE(C6009,D6009)="","",VLOOKUP(CONCATENATE(C6009,D6009),Karakteristieken!AQ:AQ,1,FALSE))</f>
        <v>Zieke/dode dierenIn het water</v>
      </c>
    </row>
    <row r="6010" spans="1:16" x14ac:dyDescent="0.25">
      <c r="A6010" s="59"/>
      <c r="B6010" s="134"/>
      <c r="C6010" s="59"/>
      <c r="D6010" s="59"/>
      <c r="E6010" s="60" t="s">
        <v>11587</v>
      </c>
      <c r="F6010" s="60"/>
      <c r="G6010" s="60" t="s">
        <v>6075</v>
      </c>
      <c r="H6010" s="60"/>
      <c r="I6010" s="59">
        <f t="shared" si="101"/>
        <v>6</v>
      </c>
      <c r="J6010" s="59" t="s">
        <v>1561</v>
      </c>
      <c r="K6010" s="61"/>
      <c r="L6010" s="62" t="s">
        <v>6737</v>
      </c>
      <c r="M6010" s="62" t="s">
        <v>6075</v>
      </c>
      <c r="N6010" s="72" t="str">
        <f>VLOOKUP(M6010,'Hulpblad KAR-parser'!A:C,2,FALSE)</f>
        <v>Zieke/dode dieren</v>
      </c>
      <c r="O6010" s="72" t="str">
        <f>IF(VLOOKUP(M6010,'Hulpblad KAR-parser'!A:C,3,FALSE)="","",VLOOKUP(M6010,'Hulpblad KAR-parser'!A:C,3,FALSE))</f>
        <v>In het water</v>
      </c>
      <c r="P6010" s="136" t="str">
        <f>IF(CONCATENATE(C6010,D6010)="","",VLOOKUP(CONCATENATE(C6010,D6010),Karakteristieken!AQ:AQ,1,FALSE))</f>
        <v/>
      </c>
    </row>
    <row r="6011" spans="1:16" x14ac:dyDescent="0.25">
      <c r="A6011" s="59">
        <v>200111337</v>
      </c>
      <c r="B6011" s="134">
        <v>200099614</v>
      </c>
      <c r="C6011" s="59" t="s">
        <v>599</v>
      </c>
      <c r="D6011" s="59" t="s">
        <v>6076</v>
      </c>
      <c r="E6011" s="60" t="s">
        <v>6078</v>
      </c>
      <c r="F6011" s="60"/>
      <c r="G6011" s="60"/>
      <c r="H6011" s="60"/>
      <c r="I6011" s="59">
        <f t="shared" si="101"/>
        <v>28</v>
      </c>
      <c r="J6011" s="59" t="s">
        <v>1613</v>
      </c>
      <c r="K6011" s="61"/>
      <c r="L6011" s="62" t="s">
        <v>6737</v>
      </c>
      <c r="M6011" s="62" t="s">
        <v>6078</v>
      </c>
      <c r="N6011" s="72" t="str">
        <f>VLOOKUP(M6011,'Hulpblad KAR-parser'!A:C,2,FALSE)</f>
        <v>Zieke/dode dieren</v>
      </c>
      <c r="O6011" s="72" t="str">
        <f>IF(VLOOKUP(M6011,'Hulpblad KAR-parser'!A:C,3,FALSE)="","",VLOOKUP(M6011,'Hulpblad KAR-parser'!A:C,3,FALSE))</f>
        <v>Particulier terrein</v>
      </c>
      <c r="P6011" s="136" t="str">
        <f>IF(CONCATENATE(C6011,D6011)="","",VLOOKUP(CONCATENATE(C6011,D6011),Karakteristieken!AQ:AQ,1,FALSE))</f>
        <v>Zieke/dode dierenParticulier terrein</v>
      </c>
    </row>
    <row r="6012" spans="1:16" x14ac:dyDescent="0.25">
      <c r="A6012" s="59"/>
      <c r="B6012" s="134"/>
      <c r="C6012" s="59"/>
      <c r="D6012" s="59"/>
      <c r="E6012" s="60" t="s">
        <v>11588</v>
      </c>
      <c r="F6012" s="60"/>
      <c r="G6012" s="60" t="s">
        <v>6078</v>
      </c>
      <c r="H6012" s="60"/>
      <c r="I6012" s="59">
        <f t="shared" si="101"/>
        <v>6</v>
      </c>
      <c r="J6012" s="59" t="s">
        <v>1561</v>
      </c>
      <c r="K6012" s="61"/>
      <c r="L6012" s="62" t="s">
        <v>6737</v>
      </c>
      <c r="M6012" s="62" t="s">
        <v>6078</v>
      </c>
      <c r="N6012" s="72" t="str">
        <f>VLOOKUP(M6012,'Hulpblad KAR-parser'!A:C,2,FALSE)</f>
        <v>Zieke/dode dieren</v>
      </c>
      <c r="O6012" s="72" t="str">
        <f>IF(VLOOKUP(M6012,'Hulpblad KAR-parser'!A:C,3,FALSE)="","",VLOOKUP(M6012,'Hulpblad KAR-parser'!A:C,3,FALSE))</f>
        <v>Particulier terrein</v>
      </c>
      <c r="P6012" s="136" t="str">
        <f>IF(CONCATENATE(C6012,D6012)="","",VLOOKUP(CONCATENATE(C6012,D6012),Karakteristieken!AQ:AQ,1,FALSE))</f>
        <v/>
      </c>
    </row>
    <row r="6013" spans="1:16" x14ac:dyDescent="0.25">
      <c r="A6013" s="59">
        <v>200111338</v>
      </c>
      <c r="B6013" s="134">
        <v>200099615</v>
      </c>
      <c r="C6013" s="59" t="s">
        <v>599</v>
      </c>
      <c r="D6013" s="59" t="s">
        <v>6079</v>
      </c>
      <c r="E6013" s="60" t="s">
        <v>6081</v>
      </c>
      <c r="F6013" s="60"/>
      <c r="G6013" s="60"/>
      <c r="H6013" s="60"/>
      <c r="I6013" s="59">
        <f t="shared" si="101"/>
        <v>26</v>
      </c>
      <c r="J6013" s="59" t="s">
        <v>1613</v>
      </c>
      <c r="K6013" s="61"/>
      <c r="L6013" s="62" t="s">
        <v>6737</v>
      </c>
      <c r="M6013" s="62" t="s">
        <v>6081</v>
      </c>
      <c r="N6013" s="72" t="str">
        <f>VLOOKUP(M6013,'Hulpblad KAR-parser'!A:C,2,FALSE)</f>
        <v>Zieke/dode dieren</v>
      </c>
      <c r="O6013" s="72" t="str">
        <f>IF(VLOOKUP(M6013,'Hulpblad KAR-parser'!A:C,3,FALSE)="","",VLOOKUP(M6013,'Hulpblad KAR-parser'!A:C,3,FALSE))</f>
        <v>Rijbaan</v>
      </c>
      <c r="P6013" s="136" t="str">
        <f>IF(CONCATENATE(C6013,D6013)="","",VLOOKUP(CONCATENATE(C6013,D6013),Karakteristieken!AQ:AQ,1,FALSE))</f>
        <v>Zieke/dode dierenRijbaan</v>
      </c>
    </row>
    <row r="6014" spans="1:16" x14ac:dyDescent="0.25">
      <c r="A6014" s="59"/>
      <c r="B6014" s="134"/>
      <c r="C6014" s="59"/>
      <c r="D6014" s="59"/>
      <c r="E6014" s="60" t="s">
        <v>11589</v>
      </c>
      <c r="F6014" s="60"/>
      <c r="G6014" s="60" t="s">
        <v>6081</v>
      </c>
      <c r="H6014" s="60"/>
      <c r="I6014" s="59">
        <f t="shared" si="101"/>
        <v>6</v>
      </c>
      <c r="J6014" s="59" t="s">
        <v>1561</v>
      </c>
      <c r="K6014" s="61"/>
      <c r="L6014" s="62" t="s">
        <v>6737</v>
      </c>
      <c r="M6014" s="62" t="s">
        <v>6081</v>
      </c>
      <c r="N6014" s="72" t="str">
        <f>VLOOKUP(M6014,'Hulpblad KAR-parser'!A:C,2,FALSE)</f>
        <v>Zieke/dode dieren</v>
      </c>
      <c r="O6014" s="72" t="str">
        <f>IF(VLOOKUP(M6014,'Hulpblad KAR-parser'!A:C,3,FALSE)="","",VLOOKUP(M6014,'Hulpblad KAR-parser'!A:C,3,FALSE))</f>
        <v>Rijbaan</v>
      </c>
      <c r="P6014" s="136" t="str">
        <f>IF(CONCATENATE(C6014,D6014)="","",VLOOKUP(CONCATENATE(C6014,D6014),Karakteristieken!AQ:AQ,1,FALSE))</f>
        <v/>
      </c>
    </row>
    <row r="6015" spans="1:16" x14ac:dyDescent="0.25">
      <c r="A6015" s="59">
        <v>200111339</v>
      </c>
      <c r="B6015" s="134">
        <v>200099616</v>
      </c>
      <c r="C6015" s="59" t="s">
        <v>599</v>
      </c>
      <c r="D6015" s="59" t="s">
        <v>6082</v>
      </c>
      <c r="E6015" s="60" t="s">
        <v>6084</v>
      </c>
      <c r="F6015" s="60"/>
      <c r="G6015" s="60"/>
      <c r="H6015" s="60"/>
      <c r="I6015" s="59">
        <f t="shared" ref="I6015:I6046" si="102">LEN(E6015)</f>
        <v>26</v>
      </c>
      <c r="J6015" s="59" t="s">
        <v>1613</v>
      </c>
      <c r="K6015" s="61"/>
      <c r="L6015" s="62" t="s">
        <v>6737</v>
      </c>
      <c r="M6015" s="62" t="s">
        <v>6084</v>
      </c>
      <c r="N6015" s="72" t="str">
        <f>VLOOKUP(M6015,'Hulpblad KAR-parser'!A:C,2,FALSE)</f>
        <v>Zieke/dode dieren</v>
      </c>
      <c r="O6015" s="72" t="str">
        <f>IF(VLOOKUP(M6015,'Hulpblad KAR-parser'!A:C,3,FALSE)="","",VLOOKUP(M6015,'Hulpblad KAR-parser'!A:C,3,FALSE))</f>
        <v>Weiland</v>
      </c>
      <c r="P6015" s="136" t="str">
        <f>IF(CONCATENATE(C6015,D6015)="","",VLOOKUP(CONCATENATE(C6015,D6015),Karakteristieken!AQ:AQ,1,FALSE))</f>
        <v>Zieke/dode dierenWeiland</v>
      </c>
    </row>
    <row r="6016" spans="1:16" x14ac:dyDescent="0.25">
      <c r="A6016" s="59"/>
      <c r="B6016" s="134"/>
      <c r="C6016" s="59"/>
      <c r="D6016" s="59"/>
      <c r="E6016" s="60" t="s">
        <v>11590</v>
      </c>
      <c r="F6016" s="60"/>
      <c r="G6016" s="60" t="s">
        <v>6084</v>
      </c>
      <c r="H6016" s="60"/>
      <c r="I6016" s="59">
        <f t="shared" si="102"/>
        <v>6</v>
      </c>
      <c r="J6016" s="59" t="s">
        <v>1561</v>
      </c>
      <c r="K6016" s="61"/>
      <c r="L6016" s="62" t="s">
        <v>6737</v>
      </c>
      <c r="M6016" s="62" t="s">
        <v>6084</v>
      </c>
      <c r="N6016" s="72" t="str">
        <f>VLOOKUP(M6016,'Hulpblad KAR-parser'!A:C,2,FALSE)</f>
        <v>Zieke/dode dieren</v>
      </c>
      <c r="O6016" s="72" t="str">
        <f>IF(VLOOKUP(M6016,'Hulpblad KAR-parser'!A:C,3,FALSE)="","",VLOOKUP(M6016,'Hulpblad KAR-parser'!A:C,3,FALSE))</f>
        <v>Weiland</v>
      </c>
      <c r="P6016" s="136" t="str">
        <f>IF(CONCATENATE(C6016,D6016)="","",VLOOKUP(CONCATENATE(C6016,D6016),Karakteristieken!AQ:AQ,1,FALSE))</f>
        <v/>
      </c>
    </row>
    <row r="6017" spans="1:16" x14ac:dyDescent="0.25">
      <c r="A6017" s="59">
        <v>200111340</v>
      </c>
      <c r="B6017" s="134">
        <v>200059280</v>
      </c>
      <c r="C6017" s="59" t="s">
        <v>4222</v>
      </c>
      <c r="D6017" s="59" t="s">
        <v>4244</v>
      </c>
      <c r="E6017" s="60" t="s">
        <v>6413</v>
      </c>
      <c r="F6017" s="60"/>
      <c r="G6017" s="60"/>
      <c r="H6017" s="60"/>
      <c r="I6017" s="59">
        <f t="shared" si="102"/>
        <v>14</v>
      </c>
      <c r="J6017" s="59" t="s">
        <v>1613</v>
      </c>
      <c r="K6017" s="61"/>
      <c r="L6017" s="62" t="s">
        <v>6738</v>
      </c>
      <c r="M6017" s="62" t="s">
        <v>6413</v>
      </c>
      <c r="N6017" s="72" t="str">
        <f>VLOOKUP(M6017,'Hulpblad KAR-parser'!A:C,2,FALSE)</f>
        <v>Probl. schip/Watersp</v>
      </c>
      <c r="O6017" s="72" t="str">
        <f>IF(VLOOKUP(M6017,'Hulpblad KAR-parser'!A:C,3,FALSE)="","",VLOOKUP(M6017,'Hulpblad KAR-parser'!A:C,3,FALSE))</f>
        <v>Lek/Zinkend</v>
      </c>
      <c r="P6017" s="136" t="str">
        <f>IF(CONCATENATE(C6017,D6017)="","",VLOOKUP(CONCATENATE(C6017,D6017),Karakteristieken!AQ:AQ,1,FALSE))</f>
        <v>Probl. schip/WaterspLek/Zinkend</v>
      </c>
    </row>
    <row r="6018" spans="1:16" x14ac:dyDescent="0.25">
      <c r="A6018" s="59"/>
      <c r="B6018" s="134"/>
      <c r="C6018" s="59"/>
      <c r="D6018" s="59"/>
      <c r="E6018" s="60" t="s">
        <v>8357</v>
      </c>
      <c r="F6018" s="60"/>
      <c r="G6018" s="60" t="s">
        <v>6413</v>
      </c>
      <c r="H6018" s="60"/>
      <c r="I6018" s="59">
        <f t="shared" si="102"/>
        <v>9</v>
      </c>
      <c r="J6018" s="59" t="s">
        <v>1561</v>
      </c>
      <c r="K6018" s="61"/>
      <c r="L6018" s="62" t="s">
        <v>6738</v>
      </c>
      <c r="M6018" s="62" t="s">
        <v>6413</v>
      </c>
      <c r="N6018" s="72" t="str">
        <f>VLOOKUP(M6018,'Hulpblad KAR-parser'!A:C,2,FALSE)</f>
        <v>Probl. schip/Watersp</v>
      </c>
      <c r="O6018" s="72" t="str">
        <f>IF(VLOOKUP(M6018,'Hulpblad KAR-parser'!A:C,3,FALSE)="","",VLOOKUP(M6018,'Hulpblad KAR-parser'!A:C,3,FALSE))</f>
        <v>Lek/Zinkend</v>
      </c>
      <c r="P6018" s="136" t="str">
        <f>IF(CONCATENATE(C6018,D6018)="","",VLOOKUP(CONCATENATE(C6018,D6018),Karakteristieken!AQ:AQ,1,FALSE))</f>
        <v/>
      </c>
    </row>
    <row r="6019" spans="1:16" x14ac:dyDescent="0.25">
      <c r="A6019" s="59"/>
      <c r="B6019" s="134"/>
      <c r="C6019" s="59"/>
      <c r="D6019" s="59"/>
      <c r="E6019" s="60" t="s">
        <v>8358</v>
      </c>
      <c r="F6019" s="60"/>
      <c r="G6019" s="60" t="s">
        <v>6413</v>
      </c>
      <c r="H6019" s="60"/>
      <c r="I6019" s="59">
        <f t="shared" si="102"/>
        <v>10</v>
      </c>
      <c r="J6019" s="59" t="s">
        <v>1561</v>
      </c>
      <c r="K6019" s="61"/>
      <c r="L6019" s="62" t="s">
        <v>6738</v>
      </c>
      <c r="M6019" s="62" t="s">
        <v>6413</v>
      </c>
      <c r="N6019" s="72" t="str">
        <f>VLOOKUP(M6019,'Hulpblad KAR-parser'!A:C,2,FALSE)</f>
        <v>Probl. schip/Watersp</v>
      </c>
      <c r="O6019" s="72" t="str">
        <f>IF(VLOOKUP(M6019,'Hulpblad KAR-parser'!A:C,3,FALSE)="","",VLOOKUP(M6019,'Hulpblad KAR-parser'!A:C,3,FALSE))</f>
        <v>Lek/Zinkend</v>
      </c>
      <c r="P6019" s="136" t="str">
        <f>IF(CONCATENATE(C6019,D6019)="","",VLOOKUP(CONCATENATE(C6019,D6019),Karakteristieken!AQ:AQ,1,FALSE))</f>
        <v/>
      </c>
    </row>
    <row r="6020" spans="1:16" x14ac:dyDescent="0.25">
      <c r="A6020" s="59"/>
      <c r="B6020" s="134"/>
      <c r="C6020" s="59"/>
      <c r="D6020" s="59"/>
      <c r="E6020" s="60" t="s">
        <v>8360</v>
      </c>
      <c r="F6020" s="60"/>
      <c r="G6020" s="60" t="s">
        <v>6413</v>
      </c>
      <c r="H6020" s="60"/>
      <c r="I6020" s="59">
        <f t="shared" si="102"/>
        <v>11</v>
      </c>
      <c r="J6020" s="59" t="s">
        <v>1561</v>
      </c>
      <c r="K6020" s="61"/>
      <c r="L6020" s="62" t="s">
        <v>6738</v>
      </c>
      <c r="M6020" s="62" t="s">
        <v>6413</v>
      </c>
      <c r="N6020" s="72" t="str">
        <f>VLOOKUP(M6020,'Hulpblad KAR-parser'!A:C,2,FALSE)</f>
        <v>Probl. schip/Watersp</v>
      </c>
      <c r="O6020" s="72" t="str">
        <f>IF(VLOOKUP(M6020,'Hulpblad KAR-parser'!A:C,3,FALSE)="","",VLOOKUP(M6020,'Hulpblad KAR-parser'!A:C,3,FALSE))</f>
        <v>Lek/Zinkend</v>
      </c>
      <c r="P6020" s="136" t="str">
        <f>IF(CONCATENATE(C6020,D6020)="","",VLOOKUP(CONCATENATE(C6020,D6020),Karakteristieken!AQ:AQ,1,FALSE))</f>
        <v/>
      </c>
    </row>
    <row r="6021" spans="1:16" x14ac:dyDescent="0.25">
      <c r="A6021" s="59"/>
      <c r="B6021" s="134"/>
      <c r="C6021" s="59"/>
      <c r="D6021" s="59"/>
      <c r="E6021" s="60" t="s">
        <v>8369</v>
      </c>
      <c r="F6021" s="60"/>
      <c r="G6021" s="60" t="s">
        <v>6413</v>
      </c>
      <c r="H6021" s="60"/>
      <c r="I6021" s="59">
        <f t="shared" si="102"/>
        <v>14</v>
      </c>
      <c r="J6021" s="59" t="s">
        <v>1561</v>
      </c>
      <c r="K6021" s="61"/>
      <c r="L6021" s="62" t="s">
        <v>6738</v>
      </c>
      <c r="M6021" s="62" t="s">
        <v>6413</v>
      </c>
      <c r="N6021" s="72" t="str">
        <f>VLOOKUP(M6021,'Hulpblad KAR-parser'!A:C,2,FALSE)</f>
        <v>Probl. schip/Watersp</v>
      </c>
      <c r="O6021" s="72" t="str">
        <f>IF(VLOOKUP(M6021,'Hulpblad KAR-parser'!A:C,3,FALSE)="","",VLOOKUP(M6021,'Hulpblad KAR-parser'!A:C,3,FALSE))</f>
        <v>Lek/Zinkend</v>
      </c>
      <c r="P6021" s="136" t="str">
        <f>IF(CONCATENATE(C6021,D6021)="","",VLOOKUP(CONCATENATE(C6021,D6021),Karakteristieken!AQ:AQ,1,FALSE))</f>
        <v/>
      </c>
    </row>
    <row r="6022" spans="1:16" x14ac:dyDescent="0.25">
      <c r="A6022" s="59"/>
      <c r="B6022" s="134"/>
      <c r="C6022" s="59"/>
      <c r="D6022" s="59"/>
      <c r="E6022" s="60" t="s">
        <v>8374</v>
      </c>
      <c r="F6022" s="60"/>
      <c r="G6022" s="60" t="s">
        <v>6413</v>
      </c>
      <c r="H6022" s="60"/>
      <c r="I6022" s="59">
        <f t="shared" si="102"/>
        <v>19</v>
      </c>
      <c r="J6022" s="59" t="s">
        <v>1561</v>
      </c>
      <c r="K6022" s="61"/>
      <c r="L6022" s="62" t="s">
        <v>6738</v>
      </c>
      <c r="M6022" s="62" t="s">
        <v>6413</v>
      </c>
      <c r="N6022" s="72" t="str">
        <f>VLOOKUP(M6022,'Hulpblad KAR-parser'!A:C,2,FALSE)</f>
        <v>Probl. schip/Watersp</v>
      </c>
      <c r="O6022" s="72" t="str">
        <f>IF(VLOOKUP(M6022,'Hulpblad KAR-parser'!A:C,3,FALSE)="","",VLOOKUP(M6022,'Hulpblad KAR-parser'!A:C,3,FALSE))</f>
        <v>Lek/Zinkend</v>
      </c>
      <c r="P6022" s="136" t="str">
        <f>IF(CONCATENATE(C6022,D6022)="","",VLOOKUP(CONCATENATE(C6022,D6022),Karakteristieken!AQ:AQ,1,FALSE))</f>
        <v/>
      </c>
    </row>
    <row r="6023" spans="1:16" x14ac:dyDescent="0.25">
      <c r="A6023" s="59"/>
      <c r="B6023" s="134"/>
      <c r="C6023" s="59"/>
      <c r="D6023" s="59"/>
      <c r="E6023" s="60" t="s">
        <v>8386</v>
      </c>
      <c r="F6023" s="60"/>
      <c r="G6023" s="60" t="s">
        <v>6413</v>
      </c>
      <c r="H6023" s="60"/>
      <c r="I6023" s="59">
        <f t="shared" si="102"/>
        <v>10</v>
      </c>
      <c r="J6023" s="59" t="s">
        <v>1561</v>
      </c>
      <c r="K6023" s="61"/>
      <c r="L6023" s="62" t="s">
        <v>6738</v>
      </c>
      <c r="M6023" s="62" t="s">
        <v>6413</v>
      </c>
      <c r="N6023" s="72" t="str">
        <f>VLOOKUP(M6023,'Hulpblad KAR-parser'!A:C,2,FALSE)</f>
        <v>Probl. schip/Watersp</v>
      </c>
      <c r="O6023" s="72" t="str">
        <f>IF(VLOOKUP(M6023,'Hulpblad KAR-parser'!A:C,3,FALSE)="","",VLOOKUP(M6023,'Hulpblad KAR-parser'!A:C,3,FALSE))</f>
        <v>Lek/Zinkend</v>
      </c>
      <c r="P6023" s="136" t="str">
        <f>IF(CONCATENATE(C6023,D6023)="","",VLOOKUP(CONCATENATE(C6023,D6023),Karakteristieken!AQ:AQ,1,FALSE))</f>
        <v/>
      </c>
    </row>
    <row r="6024" spans="1:16" x14ac:dyDescent="0.25">
      <c r="A6024" s="59"/>
      <c r="B6024" s="134"/>
      <c r="C6024" s="59"/>
      <c r="D6024" s="59"/>
      <c r="E6024" s="60" t="s">
        <v>8387</v>
      </c>
      <c r="F6024" s="60"/>
      <c r="G6024" s="60" t="s">
        <v>6413</v>
      </c>
      <c r="H6024" s="60"/>
      <c r="I6024" s="59">
        <f t="shared" si="102"/>
        <v>11</v>
      </c>
      <c r="J6024" s="59" t="s">
        <v>1561</v>
      </c>
      <c r="K6024" s="61"/>
      <c r="L6024" s="62" t="s">
        <v>6738</v>
      </c>
      <c r="M6024" s="62" t="s">
        <v>6413</v>
      </c>
      <c r="N6024" s="72" t="str">
        <f>VLOOKUP(M6024,'Hulpblad KAR-parser'!A:C,2,FALSE)</f>
        <v>Probl. schip/Watersp</v>
      </c>
      <c r="O6024" s="72" t="str">
        <f>IF(VLOOKUP(M6024,'Hulpblad KAR-parser'!A:C,3,FALSE)="","",VLOOKUP(M6024,'Hulpblad KAR-parser'!A:C,3,FALSE))</f>
        <v>Lek/Zinkend</v>
      </c>
      <c r="P6024" s="136" t="str">
        <f>IF(CONCATENATE(C6024,D6024)="","",VLOOKUP(CONCATENATE(C6024,D6024),Karakteristieken!AQ:AQ,1,FALSE))</f>
        <v/>
      </c>
    </row>
    <row r="6025" spans="1:16" x14ac:dyDescent="0.25">
      <c r="A6025" s="59"/>
      <c r="B6025" s="134"/>
      <c r="C6025" s="59"/>
      <c r="D6025" s="59"/>
      <c r="E6025" s="60" t="s">
        <v>8389</v>
      </c>
      <c r="F6025" s="60"/>
      <c r="G6025" s="60" t="s">
        <v>6413</v>
      </c>
      <c r="H6025" s="60"/>
      <c r="I6025" s="59">
        <f t="shared" si="102"/>
        <v>15</v>
      </c>
      <c r="J6025" s="59" t="s">
        <v>1561</v>
      </c>
      <c r="K6025" s="61"/>
      <c r="L6025" s="62" t="s">
        <v>6738</v>
      </c>
      <c r="M6025" s="62" t="s">
        <v>6413</v>
      </c>
      <c r="N6025" s="72" t="str">
        <f>VLOOKUP(M6025,'Hulpblad KAR-parser'!A:C,2,FALSE)</f>
        <v>Probl. schip/Watersp</v>
      </c>
      <c r="O6025" s="72" t="str">
        <f>IF(VLOOKUP(M6025,'Hulpblad KAR-parser'!A:C,3,FALSE)="","",VLOOKUP(M6025,'Hulpblad KAR-parser'!A:C,3,FALSE))</f>
        <v>Lek/Zinkend</v>
      </c>
      <c r="P6025" s="136" t="str">
        <f>IF(CONCATENATE(C6025,D6025)="","",VLOOKUP(CONCATENATE(C6025,D6025),Karakteristieken!AQ:AQ,1,FALSE))</f>
        <v/>
      </c>
    </row>
    <row r="6026" spans="1:16" x14ac:dyDescent="0.25">
      <c r="A6026" s="59"/>
      <c r="B6026" s="134"/>
      <c r="C6026" s="59"/>
      <c r="D6026" s="59"/>
      <c r="E6026" s="60" t="s">
        <v>8390</v>
      </c>
      <c r="F6026" s="60"/>
      <c r="G6026" s="60" t="s">
        <v>6413</v>
      </c>
      <c r="H6026" s="60"/>
      <c r="I6026" s="59">
        <f t="shared" si="102"/>
        <v>12</v>
      </c>
      <c r="J6026" s="59" t="s">
        <v>1561</v>
      </c>
      <c r="K6026" s="61"/>
      <c r="L6026" s="62" t="s">
        <v>6738</v>
      </c>
      <c r="M6026" s="62" t="s">
        <v>6413</v>
      </c>
      <c r="N6026" s="72" t="str">
        <f>VLOOKUP(M6026,'Hulpblad KAR-parser'!A:C,2,FALSE)</f>
        <v>Probl. schip/Watersp</v>
      </c>
      <c r="O6026" s="72" t="str">
        <f>IF(VLOOKUP(M6026,'Hulpblad KAR-parser'!A:C,3,FALSE)="","",VLOOKUP(M6026,'Hulpblad KAR-parser'!A:C,3,FALSE))</f>
        <v>Lek/Zinkend</v>
      </c>
      <c r="P6026" s="136" t="str">
        <f>IF(CONCATENATE(C6026,D6026)="","",VLOOKUP(CONCATENATE(C6026,D6026),Karakteristieken!AQ:AQ,1,FALSE))</f>
        <v/>
      </c>
    </row>
    <row r="6027" spans="1:16" x14ac:dyDescent="0.25">
      <c r="A6027" s="59"/>
      <c r="B6027" s="134"/>
      <c r="C6027" s="59"/>
      <c r="D6027" s="59"/>
      <c r="E6027" s="60" t="s">
        <v>8405</v>
      </c>
      <c r="F6027" s="60"/>
      <c r="G6027" s="60" t="s">
        <v>6413</v>
      </c>
      <c r="H6027" s="60"/>
      <c r="I6027" s="59">
        <f t="shared" si="102"/>
        <v>18</v>
      </c>
      <c r="J6027" s="59" t="s">
        <v>1561</v>
      </c>
      <c r="K6027" s="61"/>
      <c r="L6027" s="62" t="s">
        <v>6738</v>
      </c>
      <c r="M6027" s="62" t="s">
        <v>6413</v>
      </c>
      <c r="N6027" s="72" t="str">
        <f>VLOOKUP(M6027,'Hulpblad KAR-parser'!A:C,2,FALSE)</f>
        <v>Probl. schip/Watersp</v>
      </c>
      <c r="O6027" s="72" t="str">
        <f>IF(VLOOKUP(M6027,'Hulpblad KAR-parser'!A:C,3,FALSE)="","",VLOOKUP(M6027,'Hulpblad KAR-parser'!A:C,3,FALSE))</f>
        <v>Lek/Zinkend</v>
      </c>
      <c r="P6027" s="136" t="str">
        <f>IF(CONCATENATE(C6027,D6027)="","",VLOOKUP(CONCATENATE(C6027,D6027),Karakteristieken!AQ:AQ,1,FALSE))</f>
        <v/>
      </c>
    </row>
    <row r="6028" spans="1:16" x14ac:dyDescent="0.25">
      <c r="A6028" s="59"/>
      <c r="B6028" s="134"/>
      <c r="C6028" s="59"/>
      <c r="D6028" s="59"/>
      <c r="E6028" s="60" t="s">
        <v>8410</v>
      </c>
      <c r="F6028" s="60"/>
      <c r="G6028" s="60" t="s">
        <v>6413</v>
      </c>
      <c r="H6028" s="60"/>
      <c r="I6028" s="59">
        <f t="shared" si="102"/>
        <v>14</v>
      </c>
      <c r="J6028" s="59" t="s">
        <v>1561</v>
      </c>
      <c r="K6028" s="61"/>
      <c r="L6028" s="62" t="s">
        <v>6738</v>
      </c>
      <c r="M6028" s="62" t="s">
        <v>6413</v>
      </c>
      <c r="N6028" s="72" t="str">
        <f>VLOOKUP(M6028,'Hulpblad KAR-parser'!A:C,2,FALSE)</f>
        <v>Probl. schip/Watersp</v>
      </c>
      <c r="O6028" s="72" t="str">
        <f>IF(VLOOKUP(M6028,'Hulpblad KAR-parser'!A:C,3,FALSE)="","",VLOOKUP(M6028,'Hulpblad KAR-parser'!A:C,3,FALSE))</f>
        <v>Lek/Zinkend</v>
      </c>
      <c r="P6028" s="136" t="str">
        <f>IF(CONCATENATE(C6028,D6028)="","",VLOOKUP(CONCATENATE(C6028,D6028),Karakteristieken!AQ:AQ,1,FALSE))</f>
        <v/>
      </c>
    </row>
    <row r="6029" spans="1:16" x14ac:dyDescent="0.25">
      <c r="A6029" s="59">
        <v>200137428</v>
      </c>
      <c r="B6029" s="134">
        <v>200059279</v>
      </c>
      <c r="C6029" s="59" t="s">
        <v>5761</v>
      </c>
      <c r="D6029" s="59" t="s">
        <v>5803</v>
      </c>
      <c r="E6029" s="60" t="s">
        <v>6701</v>
      </c>
      <c r="F6029" s="60"/>
      <c r="G6029" s="60"/>
      <c r="H6029" s="60"/>
      <c r="I6029" s="59">
        <f t="shared" si="102"/>
        <v>18</v>
      </c>
      <c r="J6029" s="59" t="s">
        <v>1613</v>
      </c>
      <c r="K6029" s="61"/>
      <c r="L6029" s="62" t="s">
        <v>6738</v>
      </c>
      <c r="M6029" s="62" t="s">
        <v>6701</v>
      </c>
      <c r="N6029" s="72" t="str">
        <f>VLOOKUP(M6029,'Hulpblad KAR-parser'!A:C,2,FALSE)</f>
        <v>Soort woning</v>
      </c>
      <c r="O6029" s="72" t="str">
        <f>IF(VLOOKUP(M6029,'Hulpblad KAR-parser'!A:C,3,FALSE)="","",VLOOKUP(M6029,'Hulpblad KAR-parser'!A:C,3,FALSE))</f>
        <v>Woonboot</v>
      </c>
      <c r="P6029" s="136" t="str">
        <f>IF(CONCATENATE(C6029,D6029)="","",VLOOKUP(CONCATENATE(C6029,D6029),Karakteristieken!AQ:AQ,1,FALSE))</f>
        <v>Soort woningWoonboot</v>
      </c>
    </row>
    <row r="6030" spans="1:16" x14ac:dyDescent="0.25">
      <c r="A6030" s="59"/>
      <c r="B6030" s="134"/>
      <c r="C6030" s="59"/>
      <c r="D6030" s="59"/>
      <c r="E6030" s="60" t="s">
        <v>8322</v>
      </c>
      <c r="F6030" s="60"/>
      <c r="G6030" s="60" t="s">
        <v>6701</v>
      </c>
      <c r="H6030" s="60"/>
      <c r="I6030" s="59">
        <f t="shared" si="102"/>
        <v>18</v>
      </c>
      <c r="J6030" s="59" t="s">
        <v>1561</v>
      </c>
      <c r="K6030" s="61"/>
      <c r="L6030" s="62" t="s">
        <v>6738</v>
      </c>
      <c r="M6030" s="62" t="s">
        <v>6701</v>
      </c>
      <c r="N6030" s="72" t="str">
        <f>VLOOKUP(M6030,'Hulpblad KAR-parser'!A:C,2,FALSE)</f>
        <v>Soort woning</v>
      </c>
      <c r="O6030" s="72" t="str">
        <f>IF(VLOOKUP(M6030,'Hulpblad KAR-parser'!A:C,3,FALSE)="","",VLOOKUP(M6030,'Hulpblad KAR-parser'!A:C,3,FALSE))</f>
        <v>Woonboot</v>
      </c>
      <c r="P6030" s="136" t="str">
        <f>IF(CONCATENATE(C6030,D6030)="","",VLOOKUP(CONCATENATE(C6030,D6030),Karakteristieken!AQ:AQ,1,FALSE))</f>
        <v/>
      </c>
    </row>
    <row r="6031" spans="1:16" x14ac:dyDescent="0.25">
      <c r="A6031" s="59"/>
      <c r="B6031" s="134"/>
      <c r="C6031" s="59"/>
      <c r="D6031" s="59"/>
      <c r="E6031" s="60" t="s">
        <v>8323</v>
      </c>
      <c r="F6031" s="60"/>
      <c r="G6031" s="60" t="s">
        <v>6701</v>
      </c>
      <c r="H6031" s="60"/>
      <c r="I6031" s="59">
        <f t="shared" si="102"/>
        <v>23</v>
      </c>
      <c r="J6031" s="59" t="s">
        <v>1561</v>
      </c>
      <c r="K6031" s="61"/>
      <c r="L6031" s="62" t="s">
        <v>6738</v>
      </c>
      <c r="M6031" s="62" t="s">
        <v>6701</v>
      </c>
      <c r="N6031" s="72" t="str">
        <f>VLOOKUP(M6031,'Hulpblad KAR-parser'!A:C,2,FALSE)</f>
        <v>Soort woning</v>
      </c>
      <c r="O6031" s="72" t="str">
        <f>IF(VLOOKUP(M6031,'Hulpblad KAR-parser'!A:C,3,FALSE)="","",VLOOKUP(M6031,'Hulpblad KAR-parser'!A:C,3,FALSE))</f>
        <v>Woonboot</v>
      </c>
      <c r="P6031" s="136" t="str">
        <f>IF(CONCATENATE(C6031,D6031)="","",VLOOKUP(CONCATENATE(C6031,D6031),Karakteristieken!AQ:AQ,1,FALSE))</f>
        <v/>
      </c>
    </row>
    <row r="6032" spans="1:16" x14ac:dyDescent="0.25">
      <c r="A6032" s="59"/>
      <c r="B6032" s="134"/>
      <c r="C6032" s="59"/>
      <c r="D6032" s="59"/>
      <c r="E6032" s="60" t="s">
        <v>8324</v>
      </c>
      <c r="F6032" s="60"/>
      <c r="G6032" s="60" t="s">
        <v>6701</v>
      </c>
      <c r="H6032" s="60"/>
      <c r="I6032" s="59">
        <f t="shared" si="102"/>
        <v>16</v>
      </c>
      <c r="J6032" s="59" t="s">
        <v>1561</v>
      </c>
      <c r="K6032" s="61"/>
      <c r="L6032" s="62" t="s">
        <v>6738</v>
      </c>
      <c r="M6032" s="62" t="s">
        <v>6701</v>
      </c>
      <c r="N6032" s="72" t="str">
        <f>VLOOKUP(M6032,'Hulpblad KAR-parser'!A:C,2,FALSE)</f>
        <v>Soort woning</v>
      </c>
      <c r="O6032" s="72" t="str">
        <f>IF(VLOOKUP(M6032,'Hulpblad KAR-parser'!A:C,3,FALSE)="","",VLOOKUP(M6032,'Hulpblad KAR-parser'!A:C,3,FALSE))</f>
        <v>Woonboot</v>
      </c>
      <c r="P6032" s="136" t="str">
        <f>IF(CONCATENATE(C6032,D6032)="","",VLOOKUP(CONCATENATE(C6032,D6032),Karakteristieken!AQ:AQ,1,FALSE))</f>
        <v/>
      </c>
    </row>
    <row r="6033" spans="1:16" x14ac:dyDescent="0.25">
      <c r="A6033" s="59"/>
      <c r="B6033" s="134"/>
      <c r="C6033" s="59"/>
      <c r="D6033" s="59"/>
      <c r="E6033" s="60" t="s">
        <v>8325</v>
      </c>
      <c r="F6033" s="60"/>
      <c r="G6033" s="60" t="s">
        <v>6701</v>
      </c>
      <c r="H6033" s="60"/>
      <c r="I6033" s="59">
        <f t="shared" si="102"/>
        <v>14</v>
      </c>
      <c r="J6033" s="59" t="s">
        <v>1561</v>
      </c>
      <c r="K6033" s="61"/>
      <c r="L6033" s="62" t="s">
        <v>6738</v>
      </c>
      <c r="M6033" s="62" t="s">
        <v>6701</v>
      </c>
      <c r="N6033" s="72" t="str">
        <f>VLOOKUP(M6033,'Hulpblad KAR-parser'!A:C,2,FALSE)</f>
        <v>Soort woning</v>
      </c>
      <c r="O6033" s="72" t="str">
        <f>IF(VLOOKUP(M6033,'Hulpblad KAR-parser'!A:C,3,FALSE)="","",VLOOKUP(M6033,'Hulpblad KAR-parser'!A:C,3,FALSE))</f>
        <v>Woonboot</v>
      </c>
      <c r="P6033" s="136" t="str">
        <f>IF(CONCATENATE(C6033,D6033)="","",VLOOKUP(CONCATENATE(C6033,D6033),Karakteristieken!AQ:AQ,1,FALSE))</f>
        <v/>
      </c>
    </row>
    <row r="6034" spans="1:16" x14ac:dyDescent="0.25">
      <c r="A6034" s="59"/>
      <c r="B6034" s="134"/>
      <c r="C6034" s="59"/>
      <c r="D6034" s="59"/>
      <c r="E6034" s="60" t="s">
        <v>8326</v>
      </c>
      <c r="F6034" s="60"/>
      <c r="G6034" s="60" t="s">
        <v>6701</v>
      </c>
      <c r="H6034" s="60"/>
      <c r="I6034" s="59">
        <f t="shared" si="102"/>
        <v>18</v>
      </c>
      <c r="J6034" s="59" t="s">
        <v>1561</v>
      </c>
      <c r="K6034" s="61"/>
      <c r="L6034" s="62" t="s">
        <v>6738</v>
      </c>
      <c r="M6034" s="62" t="s">
        <v>6701</v>
      </c>
      <c r="N6034" s="72" t="str">
        <f>VLOOKUP(M6034,'Hulpblad KAR-parser'!A:C,2,FALSE)</f>
        <v>Soort woning</v>
      </c>
      <c r="O6034" s="72" t="str">
        <f>IF(VLOOKUP(M6034,'Hulpblad KAR-parser'!A:C,3,FALSE)="","",VLOOKUP(M6034,'Hulpblad KAR-parser'!A:C,3,FALSE))</f>
        <v>Woonboot</v>
      </c>
      <c r="P6034" s="136" t="str">
        <f>IF(CONCATENATE(C6034,D6034)="","",VLOOKUP(CONCATENATE(C6034,D6034),Karakteristieken!AQ:AQ,1,FALSE))</f>
        <v/>
      </c>
    </row>
    <row r="6035" spans="1:16" x14ac:dyDescent="0.25">
      <c r="A6035" s="59"/>
      <c r="B6035" s="59"/>
      <c r="C6035" s="59"/>
      <c r="D6035" s="59"/>
      <c r="E6035" s="60" t="s">
        <v>8327</v>
      </c>
      <c r="F6035" s="60"/>
      <c r="G6035" s="60" t="s">
        <v>6701</v>
      </c>
      <c r="H6035" s="60"/>
      <c r="I6035" s="59">
        <f t="shared" si="102"/>
        <v>15</v>
      </c>
      <c r="J6035" s="59" t="s">
        <v>1561</v>
      </c>
      <c r="K6035" s="61"/>
      <c r="L6035" s="62" t="s">
        <v>6738</v>
      </c>
      <c r="M6035" s="62" t="s">
        <v>6701</v>
      </c>
      <c r="N6035" s="72" t="str">
        <f>VLOOKUP(M6035,'Hulpblad KAR-parser'!A:C,2,FALSE)</f>
        <v>Soort woning</v>
      </c>
      <c r="O6035" s="72" t="str">
        <f>IF(VLOOKUP(M6035,'Hulpblad KAR-parser'!A:C,3,FALSE)="","",VLOOKUP(M6035,'Hulpblad KAR-parser'!A:C,3,FALSE))</f>
        <v>Woonboot</v>
      </c>
      <c r="P6035" s="136" t="str">
        <f>IF(CONCATENATE(C6035,D6035)="","",VLOOKUP(CONCATENATE(C6035,D6035),Karakteristieken!AQ:AQ,1,FALSE))</f>
        <v/>
      </c>
    </row>
    <row r="6036" spans="1:16" x14ac:dyDescent="0.25">
      <c r="A6036" s="59">
        <v>200111342</v>
      </c>
      <c r="B6036" s="59">
        <v>200099617</v>
      </c>
      <c r="C6036" s="59" t="s">
        <v>6085</v>
      </c>
      <c r="D6036" s="65" t="s">
        <v>1613</v>
      </c>
      <c r="E6036" s="60" t="s">
        <v>6732</v>
      </c>
      <c r="F6036" s="60"/>
      <c r="G6036" s="60"/>
      <c r="H6036" s="60"/>
      <c r="I6036" s="59">
        <f t="shared" si="102"/>
        <v>18</v>
      </c>
      <c r="J6036" s="59" t="s">
        <v>1613</v>
      </c>
      <c r="K6036" s="61" t="s">
        <v>12187</v>
      </c>
      <c r="L6036" s="62" t="s">
        <v>6737</v>
      </c>
      <c r="M6036" s="62" t="s">
        <v>6732</v>
      </c>
      <c r="N6036" s="72" t="str">
        <f>VLOOKUP(M6036,'Hulpblad KAR-parser'!A:C,2,FALSE)</f>
        <v>Zonnepanelen Aanw</v>
      </c>
      <c r="O6036" s="72" t="str">
        <f>IF(VLOOKUP(M6036,'Hulpblad KAR-parser'!A:C,3,FALSE)="","",VLOOKUP(M6036,'Hulpblad KAR-parser'!A:C,3,FALSE))</f>
        <v/>
      </c>
      <c r="P6036" s="136" t="str">
        <f>IF(CONCATENATE(C6036,D6036)="","",VLOOKUP(CONCATENATE(C6036,D6036),Karakteristieken!AQ:AQ,1,FALSE))</f>
        <v>Zonnepanelen AanwJa</v>
      </c>
    </row>
    <row r="6037" spans="1:16" x14ac:dyDescent="0.25">
      <c r="A6037" s="59"/>
      <c r="B6037" s="59"/>
      <c r="C6037" s="59"/>
      <c r="D6037" s="59"/>
      <c r="E6037" s="60" t="s">
        <v>11591</v>
      </c>
      <c r="F6037" s="60"/>
      <c r="G6037" s="60" t="s">
        <v>6732</v>
      </c>
      <c r="H6037" s="60"/>
      <c r="I6037" s="59">
        <f t="shared" si="102"/>
        <v>5</v>
      </c>
      <c r="J6037" s="59" t="s">
        <v>1561</v>
      </c>
      <c r="K6037" s="61"/>
      <c r="L6037" s="62" t="s">
        <v>6737</v>
      </c>
      <c r="M6037" s="62" t="s">
        <v>6732</v>
      </c>
      <c r="N6037" s="72" t="str">
        <f>VLOOKUP(M6037,'Hulpblad KAR-parser'!A:C,2,FALSE)</f>
        <v>Zonnepanelen Aanw</v>
      </c>
      <c r="O6037" s="72" t="str">
        <f>IF(VLOOKUP(M6037,'Hulpblad KAR-parser'!A:C,3,FALSE)="","",VLOOKUP(M6037,'Hulpblad KAR-parser'!A:C,3,FALSE))</f>
        <v/>
      </c>
      <c r="P6037" s="136" t="str">
        <f>IF(CONCATENATE(C6037,D6037)="","",VLOOKUP(CONCATENATE(C6037,D6037),Karakteristieken!AQ:AQ,1,FALSE))</f>
        <v/>
      </c>
    </row>
    <row r="6038" spans="1:16" x14ac:dyDescent="0.25">
      <c r="A6038" s="59">
        <v>200111343</v>
      </c>
      <c r="B6038" s="59">
        <v>200099618</v>
      </c>
      <c r="C6038" s="59" t="s">
        <v>6085</v>
      </c>
      <c r="D6038" s="59" t="s">
        <v>1613</v>
      </c>
      <c r="E6038" s="60" t="s">
        <v>6088</v>
      </c>
      <c r="F6038" s="60"/>
      <c r="G6038" s="60"/>
      <c r="H6038" s="60"/>
      <c r="I6038" s="59">
        <f t="shared" si="102"/>
        <v>21</v>
      </c>
      <c r="J6038" s="59" t="s">
        <v>1613</v>
      </c>
      <c r="K6038" s="61"/>
      <c r="L6038" s="62" t="s">
        <v>6737</v>
      </c>
      <c r="M6038" s="62" t="s">
        <v>6088</v>
      </c>
      <c r="N6038" s="72" t="str">
        <f>VLOOKUP(M6038,'Hulpblad KAR-parser'!A:C,2,FALSE)</f>
        <v>Zonnepanelen Aanw</v>
      </c>
      <c r="O6038" s="72" t="str">
        <f>IF(VLOOKUP(M6038,'Hulpblad KAR-parser'!A:C,3,FALSE)="","",VLOOKUP(M6038,'Hulpblad KAR-parser'!A:C,3,FALSE))</f>
        <v>Ja</v>
      </c>
      <c r="P6038" s="136" t="str">
        <f>IF(CONCATENATE(C6038,D6038)="","",VLOOKUP(CONCATENATE(C6038,D6038),Karakteristieken!AQ:AQ,1,FALSE))</f>
        <v>Zonnepanelen AanwJa</v>
      </c>
    </row>
    <row r="6039" spans="1:16" x14ac:dyDescent="0.25">
      <c r="A6039" s="59">
        <v>200111344</v>
      </c>
      <c r="B6039" s="59">
        <v>200099619</v>
      </c>
      <c r="C6039" s="59" t="s">
        <v>6085</v>
      </c>
      <c r="D6039" s="59" t="s">
        <v>1561</v>
      </c>
      <c r="E6039" s="60" t="s">
        <v>6090</v>
      </c>
      <c r="F6039" s="60"/>
      <c r="G6039" s="60"/>
      <c r="H6039" s="60"/>
      <c r="I6039" s="59">
        <f t="shared" si="102"/>
        <v>22</v>
      </c>
      <c r="J6039" s="59" t="s">
        <v>1613</v>
      </c>
      <c r="K6039" s="61"/>
      <c r="L6039" s="62" t="s">
        <v>6737</v>
      </c>
      <c r="M6039" s="62" t="s">
        <v>6090</v>
      </c>
      <c r="N6039" s="72" t="str">
        <f>VLOOKUP(M6039,'Hulpblad KAR-parser'!A:C,2,FALSE)</f>
        <v>Zonnepanelen Aanw</v>
      </c>
      <c r="O6039" s="72" t="str">
        <f>IF(VLOOKUP(M6039,'Hulpblad KAR-parser'!A:C,3,FALSE)="","",VLOOKUP(M6039,'Hulpblad KAR-parser'!A:C,3,FALSE))</f>
        <v>Nee</v>
      </c>
      <c r="P6039" s="136" t="str">
        <f>IF(CONCATENATE(C6039,D6039)="","",VLOOKUP(CONCATENATE(C6039,D6039),Karakteristieken!AQ:AQ,1,FALSE))</f>
        <v>Zonnepanelen AanwNee</v>
      </c>
    </row>
    <row r="6040" spans="1:16" x14ac:dyDescent="0.25">
      <c r="A6040" s="67">
        <v>200137429</v>
      </c>
      <c r="B6040" s="67">
        <v>200059172</v>
      </c>
      <c r="C6040" s="67" t="s">
        <v>11768</v>
      </c>
      <c r="D6040" s="67" t="s">
        <v>4804</v>
      </c>
      <c r="E6040" s="68" t="s">
        <v>6292</v>
      </c>
      <c r="F6040" s="68"/>
      <c r="G6040" s="68"/>
      <c r="H6040" s="68"/>
      <c r="I6040" s="67">
        <f t="shared" si="102"/>
        <v>17</v>
      </c>
      <c r="J6040" s="67" t="s">
        <v>1613</v>
      </c>
      <c r="K6040" s="91" t="s">
        <v>12550</v>
      </c>
      <c r="L6040" s="62" t="s">
        <v>6738</v>
      </c>
      <c r="M6040" s="62" t="s">
        <v>6292</v>
      </c>
      <c r="N6040" s="72" t="str">
        <f>VLOOKUP(M6040,'Hulpblad KAR-parser'!A:C,2,FALSE)</f>
        <v>Aantref/lek gev.stof</v>
      </c>
      <c r="O6040" s="72" t="str">
        <f>IF(VLOOKUP(M6040,'Hulpblad KAR-parser'!A:C,3,FALSE)="","",VLOOKUP(M6040,'Hulpblad KAR-parser'!A:C,3,FALSE))</f>
        <v>Gevaarlijke stof</v>
      </c>
      <c r="P6040" s="136" t="str">
        <f>IF(CONCATENATE(C6040,D6040)="","",VLOOKUP(CONCATENATE(C6040,D6040),Karakteristieken!AQ:AQ,1,FALSE))</f>
        <v>Aantref/lek gev.stofGevaarlijke stof</v>
      </c>
    </row>
    <row r="6041" spans="1:16" x14ac:dyDescent="0.25">
      <c r="A6041" s="67"/>
      <c r="B6041" s="67"/>
      <c r="C6041" s="67"/>
      <c r="D6041" s="67"/>
      <c r="E6041" s="68" t="s">
        <v>8247</v>
      </c>
      <c r="F6041" s="68"/>
      <c r="G6041" s="68" t="s">
        <v>6292</v>
      </c>
      <c r="H6041" s="68"/>
      <c r="I6041" s="67">
        <f t="shared" si="102"/>
        <v>13</v>
      </c>
      <c r="J6041" s="67" t="s">
        <v>1561</v>
      </c>
      <c r="K6041" s="91" t="s">
        <v>12550</v>
      </c>
      <c r="L6041" s="62" t="s">
        <v>6738</v>
      </c>
      <c r="M6041" s="62" t="s">
        <v>6292</v>
      </c>
      <c r="N6041" s="72" t="str">
        <f>VLOOKUP(M6041,'Hulpblad KAR-parser'!A:C,2,FALSE)</f>
        <v>Aantref/lek gev.stof</v>
      </c>
      <c r="O6041" s="72" t="str">
        <f>IF(VLOOKUP(M6041,'Hulpblad KAR-parser'!A:C,3,FALSE)="","",VLOOKUP(M6041,'Hulpblad KAR-parser'!A:C,3,FALSE))</f>
        <v>Gevaarlijke stof</v>
      </c>
      <c r="P6041" s="136" t="str">
        <f>IF(CONCATENATE(C6041,D6041)="","",VLOOKUP(CONCATENATE(C6041,D6041),Karakteristieken!AQ:AQ,1,FALSE))</f>
        <v/>
      </c>
    </row>
    <row r="6042" spans="1:16" x14ac:dyDescent="0.25">
      <c r="A6042" s="59">
        <v>200114621</v>
      </c>
      <c r="B6042" s="59">
        <v>200059203</v>
      </c>
      <c r="C6042" s="59" t="s">
        <v>1761</v>
      </c>
      <c r="D6042" s="59" t="s">
        <v>1762</v>
      </c>
      <c r="E6042" s="60" t="s">
        <v>6205</v>
      </c>
      <c r="F6042" s="60"/>
      <c r="G6042" s="60"/>
      <c r="H6042" s="60"/>
      <c r="I6042" s="59">
        <f t="shared" si="102"/>
        <v>24</v>
      </c>
      <c r="J6042" s="59" t="s">
        <v>1613</v>
      </c>
      <c r="K6042" s="61"/>
      <c r="L6042" s="62" t="s">
        <v>6738</v>
      </c>
      <c r="M6042" s="62" t="s">
        <v>6205</v>
      </c>
      <c r="N6042" s="72" t="str">
        <f>VLOOKUP(M6042,'Hulpblad KAR-parser'!A:C,2,FALSE)</f>
        <v>Binnen/buiten</v>
      </c>
      <c r="O6042" s="72" t="str">
        <f>IF(VLOOKUP(M6042,'Hulpblad KAR-parser'!A:C,3,FALSE)="","",VLOOKUP(M6042,'Hulpblad KAR-parser'!A:C,3,FALSE))</f>
        <v>Binnen</v>
      </c>
      <c r="P6042" s="136" t="str">
        <f>IF(CONCATENATE(C6042,D6042)="","",VLOOKUP(CONCATENATE(C6042,D6042),Karakteristieken!AQ:AQ,1,FALSE))</f>
        <v>Binnen/buitenBinnen</v>
      </c>
    </row>
    <row r="6043" spans="1:16" x14ac:dyDescent="0.25">
      <c r="A6043" s="67">
        <v>200137430</v>
      </c>
      <c r="B6043" s="67">
        <v>200059203</v>
      </c>
      <c r="C6043" s="67" t="s">
        <v>11768</v>
      </c>
      <c r="D6043" s="67" t="s">
        <v>4804</v>
      </c>
      <c r="E6043" s="68" t="s">
        <v>6205</v>
      </c>
      <c r="F6043" s="68"/>
      <c r="G6043" s="68"/>
      <c r="H6043" s="68"/>
      <c r="I6043" s="67">
        <f t="shared" si="102"/>
        <v>24</v>
      </c>
      <c r="J6043" s="67" t="s">
        <v>1613</v>
      </c>
      <c r="K6043" s="91" t="s">
        <v>12550</v>
      </c>
      <c r="L6043" s="62" t="s">
        <v>6738</v>
      </c>
      <c r="M6043" s="62" t="s">
        <v>6205</v>
      </c>
      <c r="N6043" s="72" t="str">
        <f>VLOOKUP(M6043,'Hulpblad KAR-parser'!A:C,2,FALSE)</f>
        <v>Binnen/buiten</v>
      </c>
      <c r="O6043" s="72" t="str">
        <f>IF(VLOOKUP(M6043,'Hulpblad KAR-parser'!A:C,3,FALSE)="","",VLOOKUP(M6043,'Hulpblad KAR-parser'!A:C,3,FALSE))</f>
        <v>Binnen</v>
      </c>
      <c r="P6043" s="136" t="str">
        <f>IF(CONCATENATE(C6043,D6043)="","",VLOOKUP(CONCATENATE(C6043,D6043),Karakteristieken!AQ:AQ,1,FALSE))</f>
        <v>Aantref/lek gev.stofGevaarlijke stof</v>
      </c>
    </row>
    <row r="6044" spans="1:16" x14ac:dyDescent="0.25">
      <c r="A6044" s="59">
        <v>200114972</v>
      </c>
      <c r="B6044" s="59">
        <v>200059203</v>
      </c>
      <c r="C6044" s="59" t="s">
        <v>4154</v>
      </c>
      <c r="D6044" s="59" t="s">
        <v>40</v>
      </c>
      <c r="E6044" s="60" t="s">
        <v>6205</v>
      </c>
      <c r="F6044" s="60"/>
      <c r="G6044" s="60"/>
      <c r="H6044" s="60"/>
      <c r="I6044" s="59">
        <f t="shared" si="102"/>
        <v>24</v>
      </c>
      <c r="J6044" s="59" t="s">
        <v>1613</v>
      </c>
      <c r="K6044" s="61"/>
      <c r="L6044" s="62" t="s">
        <v>6738</v>
      </c>
      <c r="M6044" s="62" t="s">
        <v>6205</v>
      </c>
      <c r="N6044" s="72" t="str">
        <f>VLOOKUP(M6044,'Hulpblad KAR-parser'!A:C,2,FALSE)</f>
        <v>Binnen/buiten</v>
      </c>
      <c r="O6044" s="72" t="str">
        <f>IF(VLOOKUP(M6044,'Hulpblad KAR-parser'!A:C,3,FALSE)="","",VLOOKUP(M6044,'Hulpblad KAR-parser'!A:C,3,FALSE))</f>
        <v>Binnen</v>
      </c>
      <c r="P6044" s="136" t="str">
        <f>IF(CONCATENATE(C6044,D6044)="","",VLOOKUP(CONCATENATE(C6044,D6044),Karakteristieken!AQ:AQ,1,FALSE))</f>
        <v>Optisch &amp; geluidsignBrandweer</v>
      </c>
    </row>
    <row r="6045" spans="1:16" x14ac:dyDescent="0.25">
      <c r="A6045" s="59"/>
      <c r="B6045" s="59"/>
      <c r="C6045" s="59"/>
      <c r="D6045" s="59"/>
      <c r="E6045" s="60" t="s">
        <v>8248</v>
      </c>
      <c r="F6045" s="60"/>
      <c r="G6045" s="60" t="s">
        <v>6205</v>
      </c>
      <c r="H6045" s="60"/>
      <c r="I6045" s="59">
        <f t="shared" si="102"/>
        <v>20</v>
      </c>
      <c r="J6045" s="59" t="s">
        <v>1561</v>
      </c>
      <c r="K6045" s="61"/>
      <c r="L6045" s="62" t="s">
        <v>6738</v>
      </c>
      <c r="M6045" s="62" t="s">
        <v>6205</v>
      </c>
      <c r="N6045" s="72" t="str">
        <f>VLOOKUP(M6045,'Hulpblad KAR-parser'!A:C,2,FALSE)</f>
        <v>Binnen/buiten</v>
      </c>
      <c r="O6045" s="72" t="str">
        <f>IF(VLOOKUP(M6045,'Hulpblad KAR-parser'!A:C,3,FALSE)="","",VLOOKUP(M6045,'Hulpblad KAR-parser'!A:C,3,FALSE))</f>
        <v>Binnen</v>
      </c>
      <c r="P6045" s="136" t="str">
        <f>IF(CONCATENATE(C6045,D6045)="","",VLOOKUP(CONCATENATE(C6045,D6045),Karakteristieken!AQ:AQ,1,FALSE))</f>
        <v/>
      </c>
    </row>
    <row r="6046" spans="1:16" x14ac:dyDescent="0.25">
      <c r="A6046" s="59">
        <v>200114644</v>
      </c>
      <c r="B6046" s="59">
        <v>200059235</v>
      </c>
      <c r="C6046" s="59" t="s">
        <v>1761</v>
      </c>
      <c r="D6046" s="59" t="s">
        <v>784</v>
      </c>
      <c r="E6046" s="60" t="s">
        <v>6237</v>
      </c>
      <c r="F6046" s="60"/>
      <c r="G6046" s="60"/>
      <c r="H6046" s="60"/>
      <c r="I6046" s="59">
        <f t="shared" si="102"/>
        <v>24</v>
      </c>
      <c r="J6046" s="59" t="s">
        <v>1613</v>
      </c>
      <c r="K6046" s="61"/>
      <c r="L6046" s="62" t="s">
        <v>6738</v>
      </c>
      <c r="M6046" s="62" t="s">
        <v>6237</v>
      </c>
      <c r="N6046" s="72" t="str">
        <f>VLOOKUP(M6046,'Hulpblad KAR-parser'!A:C,2,FALSE)</f>
        <v>Binnen/buiten</v>
      </c>
      <c r="O6046" s="72" t="str">
        <f>IF(VLOOKUP(M6046,'Hulpblad KAR-parser'!A:C,3,FALSE)="","",VLOOKUP(M6046,'Hulpblad KAR-parser'!A:C,3,FALSE))</f>
        <v>Buiten</v>
      </c>
      <c r="P6046" s="136" t="str">
        <f>IF(CONCATENATE(C6046,D6046)="","",VLOOKUP(CONCATENATE(C6046,D6046),Karakteristieken!AQ:AQ,1,FALSE))</f>
        <v>Binnen/buitenBuiten</v>
      </c>
    </row>
    <row r="6047" spans="1:16" x14ac:dyDescent="0.25">
      <c r="A6047" s="67">
        <v>200137431</v>
      </c>
      <c r="B6047" s="67">
        <v>200059235</v>
      </c>
      <c r="C6047" s="67" t="s">
        <v>11768</v>
      </c>
      <c r="D6047" s="67" t="s">
        <v>4804</v>
      </c>
      <c r="E6047" s="68" t="s">
        <v>6237</v>
      </c>
      <c r="F6047" s="68"/>
      <c r="G6047" s="68"/>
      <c r="H6047" s="68"/>
      <c r="I6047" s="67">
        <f t="shared" ref="I6047:I6056" si="103">LEN(E6047)</f>
        <v>24</v>
      </c>
      <c r="J6047" s="67" t="s">
        <v>1613</v>
      </c>
      <c r="K6047" s="91" t="s">
        <v>12550</v>
      </c>
      <c r="L6047" s="62" t="s">
        <v>6738</v>
      </c>
      <c r="M6047" s="62" t="s">
        <v>6237</v>
      </c>
      <c r="N6047" s="72" t="str">
        <f>VLOOKUP(M6047,'Hulpblad KAR-parser'!A:C,2,FALSE)</f>
        <v>Binnen/buiten</v>
      </c>
      <c r="O6047" s="72" t="str">
        <f>IF(VLOOKUP(M6047,'Hulpblad KAR-parser'!A:C,3,FALSE)="","",VLOOKUP(M6047,'Hulpblad KAR-parser'!A:C,3,FALSE))</f>
        <v>Buiten</v>
      </c>
      <c r="P6047" s="136" t="str">
        <f>IF(CONCATENATE(C6047,D6047)="","",VLOOKUP(CONCATENATE(C6047,D6047),Karakteristieken!AQ:AQ,1,FALSE))</f>
        <v>Aantref/lek gev.stofGevaarlijke stof</v>
      </c>
    </row>
    <row r="6048" spans="1:16" x14ac:dyDescent="0.25">
      <c r="A6048" s="59"/>
      <c r="B6048" s="59"/>
      <c r="C6048" s="59"/>
      <c r="D6048" s="59"/>
      <c r="E6048" s="60" t="s">
        <v>8249</v>
      </c>
      <c r="F6048" s="60"/>
      <c r="G6048" s="60" t="s">
        <v>6237</v>
      </c>
      <c r="H6048" s="60"/>
      <c r="I6048" s="59">
        <f t="shared" si="103"/>
        <v>20</v>
      </c>
      <c r="J6048" s="59" t="s">
        <v>1561</v>
      </c>
      <c r="K6048" s="61"/>
      <c r="L6048" s="62" t="s">
        <v>6738</v>
      </c>
      <c r="M6048" s="62" t="s">
        <v>6237</v>
      </c>
      <c r="N6048" s="72" t="str">
        <f>VLOOKUP(M6048,'Hulpblad KAR-parser'!A:C,2,FALSE)</f>
        <v>Binnen/buiten</v>
      </c>
      <c r="O6048" s="72" t="str">
        <f>IF(VLOOKUP(M6048,'Hulpblad KAR-parser'!A:C,3,FALSE)="","",VLOOKUP(M6048,'Hulpblad KAR-parser'!A:C,3,FALSE))</f>
        <v>Buiten</v>
      </c>
      <c r="P6048" s="136" t="str">
        <f>IF(CONCATENATE(C6048,D6048)="","",VLOOKUP(CONCATENATE(C6048,D6048),Karakteristieken!AQ:AQ,1,FALSE))</f>
        <v/>
      </c>
    </row>
    <row r="6049" spans="1:16" x14ac:dyDescent="0.25">
      <c r="A6049" s="67">
        <v>200137432</v>
      </c>
      <c r="B6049" s="67">
        <v>200059164</v>
      </c>
      <c r="C6049" s="67" t="s">
        <v>11768</v>
      </c>
      <c r="D6049" s="67" t="s">
        <v>4804</v>
      </c>
      <c r="E6049" s="68" t="s">
        <v>6293</v>
      </c>
      <c r="F6049" s="68"/>
      <c r="G6049" s="68"/>
      <c r="H6049" s="68"/>
      <c r="I6049" s="67">
        <f t="shared" si="103"/>
        <v>15</v>
      </c>
      <c r="J6049" s="67" t="s">
        <v>1613</v>
      </c>
      <c r="K6049" s="91" t="s">
        <v>12550</v>
      </c>
      <c r="L6049" s="62" t="s">
        <v>6738</v>
      </c>
      <c r="M6049" s="62" t="s">
        <v>6293</v>
      </c>
      <c r="N6049" s="72" t="str">
        <f>VLOOKUP(M6049,'Hulpblad KAR-parser'!A:C,2,FALSE)</f>
        <v>Aantref/lek gev.stof</v>
      </c>
      <c r="O6049" s="72" t="str">
        <f>IF(VLOOKUP(M6049,'Hulpblad KAR-parser'!A:C,3,FALSE)="","",VLOOKUP(M6049,'Hulpblad KAR-parser'!A:C,3,FALSE))</f>
        <v>Gevaarlijke stof</v>
      </c>
      <c r="P6049" s="136" t="str">
        <f>IF(CONCATENATE(C6049,D6049)="","",VLOOKUP(CONCATENATE(C6049,D6049),Karakteristieken!AQ:AQ,1,FALSE))</f>
        <v>Aantref/lek gev.stofGevaarlijke stof</v>
      </c>
    </row>
    <row r="6050" spans="1:16" x14ac:dyDescent="0.25">
      <c r="A6050" s="67"/>
      <c r="B6050" s="67"/>
      <c r="C6050" s="67"/>
      <c r="D6050" s="67"/>
      <c r="E6050" s="68" t="s">
        <v>8250</v>
      </c>
      <c r="F6050" s="68"/>
      <c r="G6050" s="68" t="s">
        <v>6293</v>
      </c>
      <c r="H6050" s="68"/>
      <c r="I6050" s="67">
        <f t="shared" si="103"/>
        <v>11</v>
      </c>
      <c r="J6050" s="67" t="s">
        <v>1561</v>
      </c>
      <c r="K6050" s="91" t="s">
        <v>12550</v>
      </c>
      <c r="L6050" s="62" t="s">
        <v>6738</v>
      </c>
      <c r="M6050" s="62" t="s">
        <v>6293</v>
      </c>
      <c r="N6050" s="72" t="str">
        <f>VLOOKUP(M6050,'Hulpblad KAR-parser'!A:C,2,FALSE)</f>
        <v>Aantref/lek gev.stof</v>
      </c>
      <c r="O6050" s="72" t="str">
        <f>IF(VLOOKUP(M6050,'Hulpblad KAR-parser'!A:C,3,FALSE)="","",VLOOKUP(M6050,'Hulpblad KAR-parser'!A:C,3,FALSE))</f>
        <v>Gevaarlijke stof</v>
      </c>
      <c r="P6050" s="136" t="str">
        <f>IF(CONCATENATE(C6050,D6050)="","",VLOOKUP(CONCATENATE(C6050,D6050),Karakteristieken!AQ:AQ,1,FALSE))</f>
        <v/>
      </c>
    </row>
    <row r="6051" spans="1:16" x14ac:dyDescent="0.25">
      <c r="A6051" s="59">
        <v>200114622</v>
      </c>
      <c r="B6051" s="59">
        <v>200059195</v>
      </c>
      <c r="C6051" s="59" t="s">
        <v>1761</v>
      </c>
      <c r="D6051" s="59" t="s">
        <v>1762</v>
      </c>
      <c r="E6051" s="60" t="s">
        <v>6206</v>
      </c>
      <c r="F6051" s="60"/>
      <c r="G6051" s="60"/>
      <c r="H6051" s="60"/>
      <c r="I6051" s="59">
        <f t="shared" si="103"/>
        <v>22</v>
      </c>
      <c r="J6051" s="59" t="s">
        <v>1613</v>
      </c>
      <c r="K6051" s="61"/>
      <c r="L6051" s="62" t="s">
        <v>6738</v>
      </c>
      <c r="M6051" s="62" t="s">
        <v>6206</v>
      </c>
      <c r="N6051" s="72" t="str">
        <f>VLOOKUP(M6051,'Hulpblad KAR-parser'!A:C,2,FALSE)</f>
        <v>Binnen/buiten</v>
      </c>
      <c r="O6051" s="72" t="str">
        <f>IF(VLOOKUP(M6051,'Hulpblad KAR-parser'!A:C,3,FALSE)="","",VLOOKUP(M6051,'Hulpblad KAR-parser'!A:C,3,FALSE))</f>
        <v>Binnen</v>
      </c>
      <c r="P6051" s="136" t="str">
        <f>IF(CONCATENATE(C6051,D6051)="","",VLOOKUP(CONCATENATE(C6051,D6051),Karakteristieken!AQ:AQ,1,FALSE))</f>
        <v>Binnen/buitenBinnen</v>
      </c>
    </row>
    <row r="6052" spans="1:16" x14ac:dyDescent="0.25">
      <c r="A6052" s="67">
        <v>200137433</v>
      </c>
      <c r="B6052" s="67">
        <v>200059195</v>
      </c>
      <c r="C6052" s="67" t="s">
        <v>11768</v>
      </c>
      <c r="D6052" s="67" t="s">
        <v>4804</v>
      </c>
      <c r="E6052" s="68" t="s">
        <v>6206</v>
      </c>
      <c r="F6052" s="68"/>
      <c r="G6052" s="68"/>
      <c r="H6052" s="68"/>
      <c r="I6052" s="67">
        <f t="shared" si="103"/>
        <v>22</v>
      </c>
      <c r="J6052" s="67" t="s">
        <v>1613</v>
      </c>
      <c r="K6052" s="91" t="s">
        <v>12550</v>
      </c>
      <c r="L6052" s="62" t="s">
        <v>6738</v>
      </c>
      <c r="M6052" s="62" t="s">
        <v>6206</v>
      </c>
      <c r="N6052" s="72" t="str">
        <f>VLOOKUP(M6052,'Hulpblad KAR-parser'!A:C,2,FALSE)</f>
        <v>Binnen/buiten</v>
      </c>
      <c r="O6052" s="72" t="str">
        <f>IF(VLOOKUP(M6052,'Hulpblad KAR-parser'!A:C,3,FALSE)="","",VLOOKUP(M6052,'Hulpblad KAR-parser'!A:C,3,FALSE))</f>
        <v>Binnen</v>
      </c>
      <c r="P6052" s="136" t="str">
        <f>IF(CONCATENATE(C6052,D6052)="","",VLOOKUP(CONCATENATE(C6052,D6052),Karakteristieken!AQ:AQ,1,FALSE))</f>
        <v>Aantref/lek gev.stofGevaarlijke stof</v>
      </c>
    </row>
    <row r="6053" spans="1:16" x14ac:dyDescent="0.25">
      <c r="A6053" s="59">
        <v>200114973</v>
      </c>
      <c r="B6053" s="59">
        <v>200059195</v>
      </c>
      <c r="C6053" s="59" t="s">
        <v>4154</v>
      </c>
      <c r="D6053" s="59" t="s">
        <v>40</v>
      </c>
      <c r="E6053" s="60" t="s">
        <v>6206</v>
      </c>
      <c r="F6053" s="60"/>
      <c r="G6053" s="60"/>
      <c r="H6053" s="60"/>
      <c r="I6053" s="59">
        <f t="shared" si="103"/>
        <v>22</v>
      </c>
      <c r="J6053" s="59" t="s">
        <v>1613</v>
      </c>
      <c r="K6053" s="61"/>
      <c r="L6053" s="62" t="s">
        <v>6738</v>
      </c>
      <c r="M6053" s="62" t="s">
        <v>6206</v>
      </c>
      <c r="N6053" s="72" t="str">
        <f>VLOOKUP(M6053,'Hulpblad KAR-parser'!A:C,2,FALSE)</f>
        <v>Binnen/buiten</v>
      </c>
      <c r="O6053" s="72" t="str">
        <f>IF(VLOOKUP(M6053,'Hulpblad KAR-parser'!A:C,3,FALSE)="","",VLOOKUP(M6053,'Hulpblad KAR-parser'!A:C,3,FALSE))</f>
        <v>Binnen</v>
      </c>
      <c r="P6053" s="136" t="str">
        <f>IF(CONCATENATE(C6053,D6053)="","",VLOOKUP(CONCATENATE(C6053,D6053),Karakteristieken!AQ:AQ,1,FALSE))</f>
        <v>Optisch &amp; geluidsignBrandweer</v>
      </c>
    </row>
    <row r="6054" spans="1:16" x14ac:dyDescent="0.25">
      <c r="A6054" s="59"/>
      <c r="B6054" s="59"/>
      <c r="C6054" s="59"/>
      <c r="D6054" s="59"/>
      <c r="E6054" s="60" t="s">
        <v>8251</v>
      </c>
      <c r="F6054" s="60"/>
      <c r="G6054" s="60" t="s">
        <v>6206</v>
      </c>
      <c r="H6054" s="60"/>
      <c r="I6054" s="59">
        <f t="shared" si="103"/>
        <v>18</v>
      </c>
      <c r="J6054" s="59" t="s">
        <v>1561</v>
      </c>
      <c r="K6054" s="61"/>
      <c r="L6054" s="62" t="s">
        <v>6738</v>
      </c>
      <c r="M6054" s="62" t="s">
        <v>6206</v>
      </c>
      <c r="N6054" s="72" t="str">
        <f>VLOOKUP(M6054,'Hulpblad KAR-parser'!A:C,2,FALSE)</f>
        <v>Binnen/buiten</v>
      </c>
      <c r="O6054" s="72" t="str">
        <f>IF(VLOOKUP(M6054,'Hulpblad KAR-parser'!A:C,3,FALSE)="","",VLOOKUP(M6054,'Hulpblad KAR-parser'!A:C,3,FALSE))</f>
        <v>Binnen</v>
      </c>
      <c r="P6054" s="136" t="str">
        <f>IF(CONCATENATE(C6054,D6054)="","",VLOOKUP(CONCATENATE(C6054,D6054),Karakteristieken!AQ:AQ,1,FALSE))</f>
        <v/>
      </c>
    </row>
    <row r="6055" spans="1:16" x14ac:dyDescent="0.25">
      <c r="A6055" s="59">
        <v>200111358</v>
      </c>
      <c r="B6055" s="59">
        <v>200059227</v>
      </c>
      <c r="C6055" s="59" t="s">
        <v>1761</v>
      </c>
      <c r="D6055" s="59" t="s">
        <v>784</v>
      </c>
      <c r="E6055" s="60" t="s">
        <v>6238</v>
      </c>
      <c r="F6055" s="60"/>
      <c r="G6055" s="60"/>
      <c r="H6055" s="60"/>
      <c r="I6055" s="59">
        <f t="shared" si="103"/>
        <v>22</v>
      </c>
      <c r="J6055" s="59" t="s">
        <v>1613</v>
      </c>
      <c r="K6055" s="61"/>
      <c r="L6055" s="62" t="s">
        <v>6738</v>
      </c>
      <c r="M6055" s="62" t="s">
        <v>6238</v>
      </c>
      <c r="N6055" s="72" t="str">
        <f>VLOOKUP(M6055,'Hulpblad KAR-parser'!A:C,2,FALSE)</f>
        <v>Binnen/buiten</v>
      </c>
      <c r="O6055" s="72" t="str">
        <f>IF(VLOOKUP(M6055,'Hulpblad KAR-parser'!A:C,3,FALSE)="","",VLOOKUP(M6055,'Hulpblad KAR-parser'!A:C,3,FALSE))</f>
        <v>Buiten</v>
      </c>
      <c r="P6055" s="136" t="str">
        <f>IF(CONCATENATE(C6055,D6055)="","",VLOOKUP(CONCATENATE(C6055,D6055),Karakteristieken!AQ:AQ,1,FALSE))</f>
        <v>Binnen/buitenBuiten</v>
      </c>
    </row>
    <row r="6056" spans="1:16" x14ac:dyDescent="0.25">
      <c r="A6056" s="67">
        <v>200137434</v>
      </c>
      <c r="B6056" s="67">
        <v>200059227</v>
      </c>
      <c r="C6056" s="67" t="s">
        <v>11768</v>
      </c>
      <c r="D6056" s="67" t="s">
        <v>4804</v>
      </c>
      <c r="E6056" s="68" t="s">
        <v>6238</v>
      </c>
      <c r="F6056" s="68"/>
      <c r="G6056" s="68"/>
      <c r="H6056" s="68"/>
      <c r="I6056" s="67">
        <f t="shared" si="103"/>
        <v>22</v>
      </c>
      <c r="J6056" s="67" t="s">
        <v>1613</v>
      </c>
      <c r="K6056" s="91" t="s">
        <v>12550</v>
      </c>
      <c r="L6056" s="62" t="s">
        <v>6738</v>
      </c>
      <c r="M6056" s="62" t="s">
        <v>6238</v>
      </c>
      <c r="N6056" s="72" t="str">
        <f>VLOOKUP(M6056,'Hulpblad KAR-parser'!A:C,2,FALSE)</f>
        <v>Binnen/buiten</v>
      </c>
      <c r="O6056" s="72" t="str">
        <f>IF(VLOOKUP(M6056,'Hulpblad KAR-parser'!A:C,3,FALSE)="","",VLOOKUP(M6056,'Hulpblad KAR-parser'!A:C,3,FALSE))</f>
        <v>Buiten</v>
      </c>
      <c r="P6056" s="136" t="str">
        <f>IF(CONCATENATE(C6056,D6056)="","",VLOOKUP(CONCATENATE(C6056,D6056),Karakteristieken!AQ:AQ,1,FALSE))</f>
        <v>Aantref/lek gev.stofGevaarlijke stof</v>
      </c>
    </row>
  </sheetData>
  <autoFilter ref="A1:P6056"/>
  <sortState ref="A2:P6055">
    <sortCondition ref="M2:M6055"/>
    <sortCondition ref="N2:N6055"/>
    <sortCondition ref="O2:O6055"/>
    <sortCondition ref="J2:J6055"/>
    <sortCondition ref="L2:L6055"/>
    <sortCondition ref="E2:E6055"/>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27"/>
  <sheetViews>
    <sheetView workbookViewId="0"/>
  </sheetViews>
  <sheetFormatPr defaultColWidth="9.28515625" defaultRowHeight="15" x14ac:dyDescent="0.25"/>
  <cols>
    <col min="1" max="1" width="173.28515625" style="20" customWidth="1"/>
    <col min="2" max="16384" width="9.28515625" style="20"/>
  </cols>
  <sheetData>
    <row r="1" spans="1:1" ht="37.5" x14ac:dyDescent="0.3">
      <c r="A1" s="19" t="s">
        <v>6095</v>
      </c>
    </row>
    <row r="3" spans="1:1" s="21" customFormat="1" x14ac:dyDescent="0.25">
      <c r="A3" s="21" t="s">
        <v>6096</v>
      </c>
    </row>
    <row r="4" spans="1:1" x14ac:dyDescent="0.25">
      <c r="A4" s="22" t="s">
        <v>6097</v>
      </c>
    </row>
    <row r="5" spans="1:1" x14ac:dyDescent="0.25">
      <c r="A5" s="22" t="s">
        <v>6098</v>
      </c>
    </row>
    <row r="6" spans="1:1" x14ac:dyDescent="0.25">
      <c r="A6" s="22" t="s">
        <v>6099</v>
      </c>
    </row>
    <row r="7" spans="1:1" x14ac:dyDescent="0.25">
      <c r="A7" s="22" t="s">
        <v>6100</v>
      </c>
    </row>
    <row r="8" spans="1:1" x14ac:dyDescent="0.25">
      <c r="A8" s="22" t="s">
        <v>6101</v>
      </c>
    </row>
    <row r="9" spans="1:1" x14ac:dyDescent="0.25">
      <c r="A9" s="22" t="s">
        <v>6102</v>
      </c>
    </row>
    <row r="10" spans="1:1" x14ac:dyDescent="0.25">
      <c r="A10" s="22" t="s">
        <v>6103</v>
      </c>
    </row>
    <row r="11" spans="1:1" x14ac:dyDescent="0.25">
      <c r="A11" s="22" t="s">
        <v>6104</v>
      </c>
    </row>
    <row r="12" spans="1:1" x14ac:dyDescent="0.25">
      <c r="A12" s="22" t="s">
        <v>6105</v>
      </c>
    </row>
    <row r="13" spans="1:1" x14ac:dyDescent="0.25">
      <c r="A13" s="22" t="s">
        <v>6106</v>
      </c>
    </row>
    <row r="14" spans="1:1" x14ac:dyDescent="0.25">
      <c r="A14" s="22" t="s">
        <v>6107</v>
      </c>
    </row>
    <row r="15" spans="1:1" x14ac:dyDescent="0.25">
      <c r="A15" s="22" t="s">
        <v>6108</v>
      </c>
    </row>
    <row r="17" spans="1:1" s="21" customFormat="1" x14ac:dyDescent="0.25">
      <c r="A17" s="21" t="s">
        <v>6109</v>
      </c>
    </row>
    <row r="18" spans="1:1" x14ac:dyDescent="0.25">
      <c r="A18" s="22" t="s">
        <v>6110</v>
      </c>
    </row>
    <row r="19" spans="1:1" x14ac:dyDescent="0.25">
      <c r="A19" s="22" t="s">
        <v>6111</v>
      </c>
    </row>
    <row r="21" spans="1:1" x14ac:dyDescent="0.25">
      <c r="A21" s="21" t="s">
        <v>6112</v>
      </c>
    </row>
    <row r="22" spans="1:1" x14ac:dyDescent="0.25">
      <c r="A22" s="22" t="s">
        <v>6113</v>
      </c>
    </row>
    <row r="23" spans="1:1" x14ac:dyDescent="0.25">
      <c r="A23" s="22" t="s">
        <v>6114</v>
      </c>
    </row>
    <row r="24" spans="1:1" x14ac:dyDescent="0.25">
      <c r="A24" s="22" t="s">
        <v>6115</v>
      </c>
    </row>
    <row r="27" spans="1:1" x14ac:dyDescent="0.25">
      <c r="A27" s="23" t="s">
        <v>6116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
  <sheetViews>
    <sheetView workbookViewId="0"/>
  </sheetViews>
  <sheetFormatPr defaultColWidth="8.7109375" defaultRowHeight="12.75" x14ac:dyDescent="0.2"/>
  <cols>
    <col min="1" max="16384" width="8.7109375" style="17"/>
  </cols>
  <sheetData>
    <row r="1" spans="2:2" ht="15" x14ac:dyDescent="0.2">
      <c r="B1" s="24" t="s">
        <v>6117</v>
      </c>
    </row>
    <row r="2" spans="2:2" ht="15" x14ac:dyDescent="0.2">
      <c r="B2" s="24" t="s">
        <v>6118</v>
      </c>
    </row>
    <row r="3" spans="2:2" ht="15" x14ac:dyDescent="0.2">
      <c r="B3" s="24" t="s">
        <v>6119</v>
      </c>
    </row>
    <row r="4" spans="2:2" ht="15" x14ac:dyDescent="0.2">
      <c r="B4" s="24" t="s">
        <v>6120</v>
      </c>
    </row>
    <row r="5" spans="2:2" ht="15" x14ac:dyDescent="0.2">
      <c r="B5" s="24" t="s">
        <v>6121</v>
      </c>
    </row>
    <row r="6" spans="2:2" ht="15" x14ac:dyDescent="0.2">
      <c r="B6" s="24" t="s">
        <v>6122</v>
      </c>
    </row>
    <row r="7" spans="2:2" ht="15" x14ac:dyDescent="0.2">
      <c r="B7" s="24" t="s">
        <v>6123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vt:i4>
      </vt:variant>
    </vt:vector>
  </HeadingPairs>
  <TitlesOfParts>
    <vt:vector size="13" baseType="lpstr">
      <vt:lpstr>Legenda kleuren</vt:lpstr>
      <vt:lpstr>Toelichting ref.omgeving</vt:lpstr>
      <vt:lpstr>Meldingsclassificaties</vt:lpstr>
      <vt:lpstr>Karakteristieken</vt:lpstr>
      <vt:lpstr>Hints-tabblad</vt:lpstr>
      <vt:lpstr>Parsers_MC</vt:lpstr>
      <vt:lpstr>Parsers_KAR</vt:lpstr>
      <vt:lpstr>Criteria LMC</vt:lpstr>
      <vt:lpstr>Toelichting schrijfwijze</vt:lpstr>
      <vt:lpstr>Afsluitcodes brw</vt:lpstr>
      <vt:lpstr>Hulpblad MC-parser</vt:lpstr>
      <vt:lpstr>Hulpblad KAR-parser</vt:lpstr>
      <vt:lpstr>'Criteria LMC'!_ftnref1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Derkzen van Angeren</dc:creator>
  <cp:lastModifiedBy>Maarten Derkzen</cp:lastModifiedBy>
  <dcterms:created xsi:type="dcterms:W3CDTF">2021-12-08T08:07:39Z</dcterms:created>
  <dcterms:modified xsi:type="dcterms:W3CDTF">2024-07-25T11:34:45Z</dcterms:modified>
</cp:coreProperties>
</file>